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amnyos.sharepoint.com/bdc/Documents Partags1/10. Outil Compétences/"/>
    </mc:Choice>
  </mc:AlternateContent>
  <xr:revisionPtr revIDLastSave="681641" documentId="8_{85DA966C-4EF9-4908-BF01-FC4686A113D2}" xr6:coauthVersionLast="47" xr6:coauthVersionMax="47" xr10:uidLastSave="{44165B8E-A874-419F-A84C-88BE9BCA507D}"/>
  <bookViews>
    <workbookView minimized="1" xWindow="1520" yWindow="1030" windowWidth="5570" windowHeight="7830" tabRatio="755" firstSheet="22" activeTab="22" xr2:uid="{00000000-000D-0000-FFFF-FFFF00000000}"/>
  </bookViews>
  <sheets>
    <sheet name="Notice" sheetId="191" r:id="rId1"/>
    <sheet name="fiche métier" sheetId="4" r:id="rId2"/>
    <sheet name="Liste" sheetId="188" state="hidden" r:id="rId3"/>
    <sheet name="Enregistrer une fiche métier" sheetId="187" r:id="rId4"/>
    <sheet name="Liste métiers proches" sheetId="15" r:id="rId5"/>
    <sheet name="Passerelle métier domaine de co" sheetId="112" r:id="rId6"/>
    <sheet name="Table_durée_différence_métier" sheetId="146" r:id="rId7"/>
    <sheet name="Requête Couple Activité-Comp" sheetId="163" r:id="rId8"/>
    <sheet name="Table_durée_différence_DC" sheetId="16" state="hidden" r:id="rId9"/>
    <sheet name="Table_Niveau_différence_DC" sheetId="103" state="hidden" r:id="rId10"/>
    <sheet name="Degre_Elargissement" sheetId="101" state="hidden" r:id="rId11"/>
    <sheet name="data_METIERS" sheetId="6" r:id="rId12"/>
    <sheet name="data_METIERS_ACT" sheetId="9" state="hidden" r:id="rId13"/>
    <sheet name="data_ACT_COMP_CONN" sheetId="1" state="hidden" r:id="rId14"/>
    <sheet name="result_CONN" sheetId="12" state="hidden" r:id="rId15"/>
    <sheet name="nomencl_FAMMETIERS" sheetId="3" state="hidden" r:id="rId16"/>
    <sheet name="nomencl_FAMACTIVITES" sheetId="7" state="hidden" r:id="rId17"/>
    <sheet name="nomencl_COND" sheetId="5" state="hidden" r:id="rId18"/>
    <sheet name="nomencl_TRANSV" sheetId="10" state="hidden" r:id="rId19"/>
    <sheet name="nomencl_ACCES" sheetId="14" state="hidden" r:id="rId20"/>
    <sheet name="nomencl_CONN" sheetId="13" state="hidden" r:id="rId21"/>
    <sheet name="Outil_collecte_fiche_metier" sheetId="190" r:id="rId22"/>
    <sheet name="Formacode_niveau" sheetId="139" r:id="rId23"/>
    <sheet name="Mise à jour données" sheetId="126" state="hidden" r:id="rId24"/>
  </sheets>
  <definedNames>
    <definedName name="_xlnm._FilterDatabase" localSheetId="13" hidden="1">data_ACT_COMP_CONN!$A$1:$BM$1355</definedName>
    <definedName name="_xlnm._FilterDatabase" localSheetId="11" hidden="1">data_METIERS!$A$1:$BI$456</definedName>
    <definedName name="_xlnm._FilterDatabase" localSheetId="12" hidden="1">data_METIERS_ACT!$A$1:$H$132</definedName>
    <definedName name="_xlnm._FilterDatabase" localSheetId="22" hidden="1">Formacode_niveau!$A$1:$K$159</definedName>
    <definedName name="_xlnm._FilterDatabase" localSheetId="16" hidden="1">nomencl_FAMACTIVITES!$B$1:$E$1</definedName>
    <definedName name="_xlnm._FilterDatabase" localSheetId="21" hidden="1">Outil_collecte_fiche_metier!$A$1:$PR$334</definedName>
    <definedName name="_xlnm._FilterDatabase" localSheetId="5" hidden="1">'Passerelle métier domaine de co'!$A$13:$DD$13</definedName>
    <definedName name="_xlnm._FilterDatabase" localSheetId="7" hidden="1">'Requête Couple Activité-Comp'!$A$10:$BM$12</definedName>
    <definedName name="_xlnm._FilterDatabase" localSheetId="6" hidden="1">Table_durée_différence_métier!$A$4:$AK$40</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5" l="1"/>
  <c r="H4" i="112"/>
  <c r="E11" i="15"/>
  <c r="A189" i="4" l="1"/>
  <c r="B244" i="187"/>
  <c r="B243" i="187"/>
  <c r="B242" i="187"/>
  <c r="B215" i="187"/>
  <c r="B214" i="187"/>
  <c r="B213" i="187"/>
  <c r="B185" i="187"/>
  <c r="B184" i="187"/>
  <c r="B183" i="187"/>
  <c r="B156" i="187"/>
  <c r="B155" i="187"/>
  <c r="B154" i="187"/>
  <c r="B126" i="187"/>
  <c r="B125" i="187"/>
  <c r="B124" i="187"/>
  <c r="A290" i="187"/>
  <c r="A285" i="187"/>
  <c r="A284" i="187"/>
  <c r="A283" i="187"/>
  <c r="A282" i="187"/>
  <c r="A281" i="187"/>
  <c r="A276" i="187"/>
  <c r="A275" i="187"/>
  <c r="A274" i="187"/>
  <c r="A273" i="187"/>
  <c r="A272" i="187"/>
  <c r="A271" i="187"/>
  <c r="A266" i="187"/>
  <c r="A265" i="187"/>
  <c r="A264" i="187"/>
  <c r="A263" i="187"/>
  <c r="A262" i="187"/>
  <c r="A45" i="187"/>
  <c r="A44" i="187"/>
  <c r="A43" i="187"/>
  <c r="A42" i="187"/>
  <c r="A41" i="187"/>
  <c r="A40" i="187"/>
  <c r="A39" i="187"/>
  <c r="A38" i="187"/>
  <c r="A37" i="187"/>
  <c r="A36" i="187"/>
  <c r="A35" i="187"/>
  <c r="A34" i="187"/>
  <c r="A33" i="187"/>
  <c r="A32" i="187"/>
  <c r="A31" i="187"/>
  <c r="G30" i="187"/>
  <c r="G1" i="187"/>
  <c r="E9" i="15"/>
  <c r="E10" i="15"/>
  <c r="E12" i="15"/>
  <c r="E13" i="15"/>
  <c r="E14" i="15"/>
  <c r="E15" i="15"/>
  <c r="E16" i="15"/>
  <c r="E17" i="15"/>
  <c r="E18" i="15"/>
  <c r="E19" i="15"/>
  <c r="E20" i="15"/>
  <c r="E21" i="15"/>
  <c r="E22" i="15"/>
  <c r="E23" i="15"/>
  <c r="E24" i="15"/>
  <c r="E25" i="15"/>
  <c r="E26" i="15"/>
  <c r="E27" i="15"/>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2" i="7"/>
  <c r="G30" i="7"/>
  <c r="G31" i="7"/>
  <c r="G32" i="7"/>
  <c r="G33" i="7"/>
  <c r="G34" i="7"/>
  <c r="G35" i="7"/>
  <c r="G36" i="7"/>
  <c r="G37" i="7"/>
  <c r="G38" i="7"/>
  <c r="G3" i="7"/>
  <c r="G4" i="7"/>
  <c r="G5" i="7"/>
  <c r="G6" i="7"/>
  <c r="G7" i="7"/>
  <c r="G8" i="7"/>
  <c r="G9" i="7"/>
  <c r="G10" i="7"/>
  <c r="G11" i="7"/>
  <c r="G12" i="7"/>
  <c r="G13" i="7"/>
  <c r="G14" i="7"/>
  <c r="G15" i="7"/>
  <c r="G16" i="7"/>
  <c r="G17" i="7"/>
  <c r="G18" i="7"/>
  <c r="G19" i="7"/>
  <c r="G20" i="7"/>
  <c r="G21" i="7"/>
  <c r="G22" i="7"/>
  <c r="G23" i="7"/>
  <c r="G24" i="7"/>
  <c r="G25" i="7"/>
  <c r="G26" i="7"/>
  <c r="G27" i="7"/>
  <c r="G28" i="7"/>
  <c r="G29" i="7"/>
  <c r="G2" i="7"/>
  <c r="A2" i="163"/>
  <c r="G13" i="4"/>
  <c r="A17" i="4" s="1"/>
  <c r="A2" i="146"/>
  <c r="H20" i="10"/>
  <c r="H3" i="10"/>
  <c r="A182" i="4"/>
  <c r="H6" i="112"/>
  <c r="H8" i="112"/>
  <c r="H7" i="112"/>
  <c r="A8" i="112"/>
  <c r="A2" i="112"/>
  <c r="A7" i="112"/>
  <c r="A6" i="112"/>
  <c r="A5" i="112"/>
  <c r="H5" i="112"/>
  <c r="E35" i="15"/>
  <c r="E34" i="15"/>
  <c r="E33" i="15"/>
  <c r="E32" i="15"/>
  <c r="E31" i="15"/>
  <c r="E29" i="15"/>
  <c r="E28" i="15"/>
  <c r="G7" i="4"/>
  <c r="A1" i="4" l="1"/>
  <c r="A4" i="4"/>
  <c r="H147" i="4"/>
  <c r="B160" i="4" s="1"/>
  <c r="B24" i="4"/>
  <c r="A24" i="4" s="1"/>
  <c r="B23" i="4"/>
  <c r="A23" i="4" s="1"/>
  <c r="H130" i="4"/>
  <c r="A47" i="4"/>
  <c r="H96" i="4"/>
  <c r="A51" i="4"/>
  <c r="H62" i="4"/>
  <c r="A49" i="4"/>
  <c r="H79" i="4"/>
  <c r="H113" i="4"/>
  <c r="A117" i="4" s="1"/>
  <c r="A55" i="4"/>
  <c r="A57" i="4"/>
  <c r="A59" i="4"/>
  <c r="A1" i="14"/>
  <c r="F7" i="14" s="1"/>
  <c r="H25" i="10"/>
  <c r="D197" i="4" s="1"/>
  <c r="H22" i="10"/>
  <c r="H21" i="10"/>
  <c r="H19" i="10"/>
  <c r="H18" i="10"/>
  <c r="H17" i="10"/>
  <c r="H14" i="10"/>
  <c r="H13" i="10"/>
  <c r="H12" i="10"/>
  <c r="H11" i="10"/>
  <c r="H10" i="10"/>
  <c r="H7" i="10"/>
  <c r="H6" i="10"/>
  <c r="H5" i="10"/>
  <c r="H4" i="10"/>
  <c r="A1" i="10"/>
  <c r="A1" i="5"/>
  <c r="A1" i="12"/>
  <c r="C6" i="12" s="1"/>
  <c r="Y6" i="12" s="1"/>
  <c r="BH456" i="6"/>
  <c r="BH455" i="6"/>
  <c r="BH454" i="6"/>
  <c r="BH453" i="6"/>
  <c r="BH452" i="6"/>
  <c r="BH451" i="6"/>
  <c r="BH450" i="6"/>
  <c r="BH449" i="6"/>
  <c r="BH448" i="6"/>
  <c r="BH447" i="6"/>
  <c r="BH446" i="6"/>
  <c r="BH445" i="6"/>
  <c r="BH444" i="6"/>
  <c r="BH443" i="6"/>
  <c r="BH442" i="6"/>
  <c r="BH441" i="6"/>
  <c r="BH440" i="6"/>
  <c r="BH439" i="6"/>
  <c r="BH438" i="6"/>
  <c r="BH437" i="6"/>
  <c r="BH436" i="6"/>
  <c r="BH435" i="6"/>
  <c r="BH434" i="6"/>
  <c r="BH433" i="6"/>
  <c r="BH432" i="6"/>
  <c r="BH431" i="6"/>
  <c r="BH430" i="6"/>
  <c r="BH429" i="6"/>
  <c r="BH428" i="6"/>
  <c r="BH427" i="6"/>
  <c r="BH426" i="6"/>
  <c r="BH425" i="6"/>
  <c r="BH424" i="6"/>
  <c r="BH423" i="6"/>
  <c r="BH422" i="6"/>
  <c r="BH421" i="6"/>
  <c r="BH420" i="6"/>
  <c r="BH419" i="6"/>
  <c r="BH418" i="6"/>
  <c r="BH417" i="6"/>
  <c r="BH416" i="6"/>
  <c r="BH415" i="6"/>
  <c r="BH414" i="6"/>
  <c r="BH413" i="6"/>
  <c r="BH412" i="6"/>
  <c r="BH411" i="6"/>
  <c r="BH410" i="6"/>
  <c r="BH409" i="6"/>
  <c r="BH408" i="6"/>
  <c r="BH407" i="6"/>
  <c r="BH406" i="6"/>
  <c r="BH405" i="6"/>
  <c r="BH404" i="6"/>
  <c r="BH403" i="6"/>
  <c r="BH402" i="6"/>
  <c r="BH401" i="6"/>
  <c r="BH400" i="6"/>
  <c r="BH399" i="6"/>
  <c r="BH398" i="6"/>
  <c r="BH397" i="6"/>
  <c r="BH396" i="6"/>
  <c r="BH395" i="6"/>
  <c r="BH394" i="6"/>
  <c r="BH393" i="6"/>
  <c r="BH392" i="6"/>
  <c r="BH391" i="6"/>
  <c r="BH390" i="6"/>
  <c r="BH389" i="6"/>
  <c r="BH388" i="6"/>
  <c r="BH387" i="6"/>
  <c r="BH386" i="6"/>
  <c r="BH385" i="6"/>
  <c r="BH384" i="6"/>
  <c r="BH383" i="6"/>
  <c r="BH382" i="6"/>
  <c r="BH381" i="6"/>
  <c r="BH380" i="6"/>
  <c r="BH379" i="6"/>
  <c r="BH378" i="6"/>
  <c r="BH377" i="6"/>
  <c r="BH376" i="6"/>
  <c r="BH375" i="6"/>
  <c r="BH374" i="6"/>
  <c r="BH373" i="6"/>
  <c r="BH372" i="6"/>
  <c r="BH371" i="6"/>
  <c r="BH370" i="6"/>
  <c r="BH369" i="6"/>
  <c r="BH368" i="6"/>
  <c r="BH367" i="6"/>
  <c r="BH366" i="6"/>
  <c r="BH365" i="6"/>
  <c r="BH364" i="6"/>
  <c r="BH363" i="6"/>
  <c r="BH362" i="6"/>
  <c r="BH361" i="6"/>
  <c r="BH360" i="6"/>
  <c r="BH359" i="6"/>
  <c r="BH358" i="6"/>
  <c r="BH357" i="6"/>
  <c r="BH356" i="6"/>
  <c r="BH355" i="6"/>
  <c r="BH354" i="6"/>
  <c r="BH353" i="6"/>
  <c r="BH352" i="6"/>
  <c r="BH351" i="6"/>
  <c r="BH350" i="6"/>
  <c r="BH349" i="6"/>
  <c r="BH348" i="6"/>
  <c r="BH347" i="6"/>
  <c r="BH346" i="6"/>
  <c r="BH345" i="6"/>
  <c r="BH344" i="6"/>
  <c r="BH343" i="6"/>
  <c r="BH342" i="6"/>
  <c r="BH341" i="6"/>
  <c r="BH340" i="6"/>
  <c r="BH339" i="6"/>
  <c r="BH338" i="6"/>
  <c r="BH337" i="6"/>
  <c r="BH336" i="6"/>
  <c r="BH335" i="6"/>
  <c r="BH334" i="6"/>
  <c r="BH333" i="6"/>
  <c r="BH332" i="6"/>
  <c r="BH331" i="6"/>
  <c r="BH330" i="6"/>
  <c r="BH329" i="6"/>
  <c r="BH328" i="6"/>
  <c r="BH327" i="6"/>
  <c r="BH326" i="6"/>
  <c r="BH325" i="6"/>
  <c r="BH324" i="6"/>
  <c r="BH323" i="6"/>
  <c r="BH322" i="6"/>
  <c r="BH321" i="6"/>
  <c r="BH320" i="6"/>
  <c r="BH319" i="6"/>
  <c r="BH318" i="6"/>
  <c r="BH317" i="6"/>
  <c r="BH316" i="6"/>
  <c r="BH315" i="6"/>
  <c r="BH313" i="6"/>
  <c r="BH312" i="6"/>
  <c r="BH311" i="6"/>
  <c r="BH310" i="6"/>
  <c r="BH309" i="6"/>
  <c r="BH308" i="6"/>
  <c r="BH307" i="6"/>
  <c r="BH306" i="6"/>
  <c r="BH305" i="6"/>
  <c r="BH304" i="6"/>
  <c r="BH303" i="6"/>
  <c r="BH302" i="6"/>
  <c r="BH301" i="6"/>
  <c r="BH300" i="6"/>
  <c r="BH299" i="6"/>
  <c r="BH298" i="6"/>
  <c r="BH297" i="6"/>
  <c r="BH296" i="6"/>
  <c r="BH295" i="6"/>
  <c r="BH294" i="6"/>
  <c r="BH293" i="6"/>
  <c r="BH292" i="6"/>
  <c r="BH291" i="6"/>
  <c r="BH290" i="6"/>
  <c r="BH289" i="6"/>
  <c r="BH288" i="6"/>
  <c r="BH287" i="6"/>
  <c r="BH286" i="6"/>
  <c r="BH285" i="6"/>
  <c r="BH284" i="6"/>
  <c r="BH283" i="6"/>
  <c r="BH282" i="6"/>
  <c r="BH281" i="6"/>
  <c r="BH280" i="6"/>
  <c r="BH279" i="6"/>
  <c r="BH278" i="6"/>
  <c r="BH277" i="6"/>
  <c r="BH276" i="6"/>
  <c r="BH275" i="6"/>
  <c r="BH274" i="6"/>
  <c r="BH273" i="6"/>
  <c r="BH272" i="6"/>
  <c r="BH271" i="6"/>
  <c r="BH270" i="6"/>
  <c r="BH269" i="6"/>
  <c r="BH268" i="6"/>
  <c r="BH267" i="6"/>
  <c r="BH266" i="6"/>
  <c r="BH265" i="6"/>
  <c r="BH264" i="6"/>
  <c r="BH263" i="6"/>
  <c r="BH262" i="6"/>
  <c r="BH261" i="6"/>
  <c r="BH260" i="6"/>
  <c r="BH259" i="6"/>
  <c r="BH258" i="6"/>
  <c r="BH257" i="6"/>
  <c r="BH256" i="6"/>
  <c r="BH255" i="6"/>
  <c r="BH254" i="6"/>
  <c r="BH253" i="6"/>
  <c r="BH252" i="6"/>
  <c r="BH251" i="6"/>
  <c r="BH250" i="6"/>
  <c r="BH249" i="6"/>
  <c r="BH248" i="6"/>
  <c r="BH247" i="6"/>
  <c r="BH246" i="6"/>
  <c r="BH245" i="6"/>
  <c r="BH244" i="6"/>
  <c r="BH243" i="6"/>
  <c r="BH242" i="6"/>
  <c r="BH241" i="6"/>
  <c r="BH240" i="6"/>
  <c r="BH239" i="6"/>
  <c r="BH238" i="6"/>
  <c r="BH237" i="6"/>
  <c r="BH236" i="6"/>
  <c r="BH235" i="6"/>
  <c r="BH234" i="6"/>
  <c r="BH233" i="6"/>
  <c r="BH232" i="6"/>
  <c r="BH231" i="6"/>
  <c r="BH230" i="6"/>
  <c r="BH229" i="6"/>
  <c r="BH228" i="6"/>
  <c r="BH227" i="6"/>
  <c r="BH226" i="6"/>
  <c r="BH225" i="6"/>
  <c r="BH224" i="6"/>
  <c r="BH223" i="6"/>
  <c r="BH222" i="6"/>
  <c r="BH221" i="6"/>
  <c r="BH220" i="6"/>
  <c r="BH219" i="6"/>
  <c r="BH218" i="6"/>
  <c r="BH217" i="6"/>
  <c r="BH216" i="6"/>
  <c r="BH215" i="6"/>
  <c r="BH214" i="6"/>
  <c r="BH213" i="6"/>
  <c r="BH212" i="6"/>
  <c r="BH211" i="6"/>
  <c r="BH210" i="6"/>
  <c r="BH209" i="6"/>
  <c r="BH208" i="6"/>
  <c r="BH207" i="6"/>
  <c r="BH206" i="6"/>
  <c r="BH205" i="6"/>
  <c r="BH204" i="6"/>
  <c r="BH203" i="6"/>
  <c r="BH202" i="6"/>
  <c r="BH201" i="6"/>
  <c r="BH200" i="6"/>
  <c r="BH199" i="6"/>
  <c r="BH198" i="6"/>
  <c r="BH197" i="6"/>
  <c r="BH196" i="6"/>
  <c r="BH195" i="6"/>
  <c r="BH194" i="6"/>
  <c r="BH193" i="6"/>
  <c r="BH192" i="6"/>
  <c r="BH191" i="6"/>
  <c r="BH190" i="6"/>
  <c r="BH189" i="6"/>
  <c r="BH188" i="6"/>
  <c r="BH187" i="6"/>
  <c r="BH186" i="6"/>
  <c r="BH185" i="6"/>
  <c r="BH184" i="6"/>
  <c r="BH183" i="6"/>
  <c r="BH182" i="6"/>
  <c r="BH181" i="6"/>
  <c r="BH180" i="6"/>
  <c r="BH179" i="6"/>
  <c r="BH178" i="6"/>
  <c r="BH177" i="6"/>
  <c r="BH176" i="6"/>
  <c r="BH175" i="6"/>
  <c r="BH174" i="6"/>
  <c r="BH173" i="6"/>
  <c r="BH172" i="6"/>
  <c r="BH171" i="6"/>
  <c r="BH170" i="6"/>
  <c r="BH169" i="6"/>
  <c r="BH168" i="6"/>
  <c r="BH167" i="6"/>
  <c r="BH166" i="6"/>
  <c r="BH165" i="6"/>
  <c r="BH164" i="6"/>
  <c r="BH163" i="6"/>
  <c r="BH162" i="6"/>
  <c r="BH161" i="6"/>
  <c r="BH160" i="6"/>
  <c r="BH159" i="6"/>
  <c r="BH158" i="6"/>
  <c r="BH157" i="6"/>
  <c r="BH156" i="6"/>
  <c r="BH155" i="6"/>
  <c r="BH154" i="6"/>
  <c r="BH153" i="6"/>
  <c r="BH152" i="6"/>
  <c r="BH151" i="6"/>
  <c r="BH150" i="6"/>
  <c r="BH149" i="6"/>
  <c r="BH148" i="6"/>
  <c r="BH147" i="6"/>
  <c r="BH146" i="6"/>
  <c r="BH145" i="6"/>
  <c r="BH144" i="6"/>
  <c r="BH143" i="6"/>
  <c r="BH142" i="6"/>
  <c r="BH141" i="6"/>
  <c r="BH140" i="6"/>
  <c r="BH139" i="6"/>
  <c r="BH138" i="6"/>
  <c r="BH137" i="6"/>
  <c r="BH136" i="6"/>
  <c r="BH135" i="6"/>
  <c r="BH134" i="6"/>
  <c r="BH133" i="6"/>
  <c r="BH132" i="6"/>
  <c r="BH131" i="6"/>
  <c r="BH130" i="6"/>
  <c r="BH129" i="6"/>
  <c r="BH128" i="6"/>
  <c r="BH127" i="6"/>
  <c r="BH126" i="6"/>
  <c r="BH125" i="6"/>
  <c r="BH124" i="6"/>
  <c r="BH123" i="6"/>
  <c r="BH122" i="6"/>
  <c r="BH121" i="6"/>
  <c r="BH120" i="6"/>
  <c r="BH119" i="6"/>
  <c r="BH118" i="6"/>
  <c r="BH117" i="6"/>
  <c r="BH116" i="6"/>
  <c r="BH115" i="6"/>
  <c r="BH114" i="6"/>
  <c r="BH113" i="6"/>
  <c r="BH112" i="6"/>
  <c r="BH111" i="6"/>
  <c r="BH110" i="6"/>
  <c r="BH109" i="6"/>
  <c r="BH108" i="6"/>
  <c r="BH107" i="6"/>
  <c r="BH106" i="6"/>
  <c r="BH105" i="6"/>
  <c r="BH104" i="6"/>
  <c r="BH103" i="6"/>
  <c r="BH102" i="6"/>
  <c r="BH101" i="6"/>
  <c r="BH100" i="6"/>
  <c r="BH99" i="6"/>
  <c r="BH98" i="6"/>
  <c r="BH97" i="6"/>
  <c r="BH96" i="6"/>
  <c r="BH95" i="6"/>
  <c r="BH94" i="6"/>
  <c r="BH93" i="6"/>
  <c r="BH92" i="6"/>
  <c r="BH91" i="6"/>
  <c r="BH90" i="6"/>
  <c r="BH89" i="6"/>
  <c r="BH88" i="6"/>
  <c r="BH87" i="6"/>
  <c r="BH86" i="6"/>
  <c r="BH85" i="6"/>
  <c r="BH84" i="6"/>
  <c r="BH83" i="6"/>
  <c r="BH82" i="6"/>
  <c r="BH81" i="6"/>
  <c r="BH80" i="6"/>
  <c r="BH79" i="6"/>
  <c r="BH78" i="6"/>
  <c r="BH77" i="6"/>
  <c r="BH76" i="6"/>
  <c r="BH75" i="6"/>
  <c r="BH74" i="6"/>
  <c r="BH73" i="6"/>
  <c r="BH72" i="6"/>
  <c r="BH71" i="6"/>
  <c r="BH70" i="6"/>
  <c r="BH69" i="6"/>
  <c r="BH68" i="6"/>
  <c r="BH67" i="6"/>
  <c r="BH66" i="6"/>
  <c r="BH65" i="6"/>
  <c r="BH64" i="6"/>
  <c r="BH63" i="6"/>
  <c r="BH62" i="6"/>
  <c r="BH61" i="6"/>
  <c r="BH60" i="6"/>
  <c r="BH59" i="6"/>
  <c r="BH58" i="6"/>
  <c r="BH57" i="6"/>
  <c r="BH56" i="6"/>
  <c r="BH55" i="6"/>
  <c r="BH54" i="6"/>
  <c r="BH53" i="6"/>
  <c r="BH52" i="6"/>
  <c r="BH51" i="6"/>
  <c r="BH50" i="6"/>
  <c r="BH49" i="6"/>
  <c r="BH48" i="6"/>
  <c r="BH47" i="6"/>
  <c r="BH46" i="6"/>
  <c r="BH45" i="6"/>
  <c r="BH44" i="6"/>
  <c r="BH43" i="6"/>
  <c r="BH42" i="6"/>
  <c r="BH41" i="6"/>
  <c r="BH40" i="6"/>
  <c r="BH39" i="6"/>
  <c r="BH38" i="6"/>
  <c r="BH37" i="6"/>
  <c r="BH36" i="6"/>
  <c r="BH35" i="6"/>
  <c r="BH34" i="6"/>
  <c r="BH33" i="6"/>
  <c r="BH32" i="6"/>
  <c r="BH31" i="6"/>
  <c r="BH30" i="6"/>
  <c r="BH29" i="6"/>
  <c r="BH28" i="6"/>
  <c r="BH27" i="6"/>
  <c r="BH26" i="6"/>
  <c r="BH25" i="6"/>
  <c r="BH24" i="6"/>
  <c r="BH23" i="6"/>
  <c r="BH22" i="6"/>
  <c r="BH21" i="6"/>
  <c r="BH20" i="6"/>
  <c r="BH19" i="6"/>
  <c r="BH18" i="6"/>
  <c r="BH17" i="6"/>
  <c r="BH16" i="6"/>
  <c r="BH15" i="6"/>
  <c r="BH14" i="6"/>
  <c r="BH13" i="6"/>
  <c r="BH12" i="6"/>
  <c r="BH11" i="6"/>
  <c r="BH10" i="6"/>
  <c r="BH9" i="6"/>
  <c r="BH8" i="6"/>
  <c r="BH7" i="6"/>
  <c r="BH6" i="6"/>
  <c r="BH5" i="6"/>
  <c r="BH4" i="6"/>
  <c r="BH3" i="6"/>
  <c r="BH2" i="6"/>
  <c r="A2" i="15"/>
  <c r="B2" i="15" s="1"/>
  <c r="A197" i="4"/>
  <c r="A183" i="4"/>
  <c r="D181" i="4"/>
  <c r="C181" i="4"/>
  <c r="A181" i="4"/>
  <c r="A180" i="4"/>
  <c r="A179" i="4"/>
  <c r="A178" i="4"/>
  <c r="A192" i="4"/>
  <c r="A191" i="4"/>
  <c r="A190" i="4"/>
  <c r="A188" i="4"/>
  <c r="A173" i="4"/>
  <c r="A172" i="4"/>
  <c r="A171" i="4"/>
  <c r="A170" i="4"/>
  <c r="D169" i="4"/>
  <c r="C169" i="4"/>
  <c r="A169" i="4"/>
  <c r="A42" i="4"/>
  <c r="A41" i="4"/>
  <c r="A40" i="4"/>
  <c r="A39" i="4"/>
  <c r="A38" i="4"/>
  <c r="A37" i="4"/>
  <c r="A36" i="4"/>
  <c r="A35" i="4"/>
  <c r="A34" i="4"/>
  <c r="A33" i="4"/>
  <c r="A32" i="4"/>
  <c r="A31" i="4"/>
  <c r="A30" i="4"/>
  <c r="A29" i="4"/>
  <c r="A28" i="4"/>
  <c r="H27" i="4"/>
  <c r="G27" i="4"/>
  <c r="B22" i="4"/>
  <c r="A22" i="4" s="1"/>
  <c r="A65" i="4" l="1"/>
  <c r="A66" i="4"/>
  <c r="D16" i="5"/>
  <c r="H41" i="4" s="1"/>
  <c r="C4" i="5"/>
  <c r="A19" i="4"/>
  <c r="B97" i="187"/>
  <c r="B96" i="187"/>
  <c r="B95" i="187"/>
  <c r="C197" i="4"/>
  <c r="D183" i="4"/>
  <c r="D182" i="4"/>
  <c r="D180" i="4"/>
  <c r="D179" i="4"/>
  <c r="D178" i="4"/>
  <c r="D192" i="4"/>
  <c r="D191" i="4"/>
  <c r="D190" i="4"/>
  <c r="D189" i="4"/>
  <c r="D188" i="4"/>
  <c r="D173" i="4"/>
  <c r="D172" i="4"/>
  <c r="C171" i="4"/>
  <c r="D170" i="4"/>
  <c r="B162" i="4"/>
  <c r="A153" i="4"/>
  <c r="E154" i="4"/>
  <c r="A152" i="4"/>
  <c r="E153" i="4"/>
  <c r="E158" i="4"/>
  <c r="A156" i="4"/>
  <c r="A149" i="4"/>
  <c r="B161" i="4"/>
  <c r="E149" i="4"/>
  <c r="A151" i="4"/>
  <c r="E152" i="4"/>
  <c r="A150" i="4"/>
  <c r="E151" i="4"/>
  <c r="A157" i="4"/>
  <c r="E157" i="4"/>
  <c r="A155" i="4"/>
  <c r="A154" i="4"/>
  <c r="A158" i="4"/>
  <c r="E150" i="4"/>
  <c r="E156" i="4"/>
  <c r="E155" i="4"/>
  <c r="B145" i="4"/>
  <c r="A139" i="4"/>
  <c r="A135" i="4"/>
  <c r="B144" i="4"/>
  <c r="E138" i="4"/>
  <c r="E134" i="4"/>
  <c r="B143" i="4"/>
  <c r="A138" i="4"/>
  <c r="A134" i="4"/>
  <c r="E141" i="4"/>
  <c r="E137" i="4"/>
  <c r="E133" i="4"/>
  <c r="A141" i="4"/>
  <c r="A137" i="4"/>
  <c r="A133" i="4"/>
  <c r="E140" i="4"/>
  <c r="E136" i="4"/>
  <c r="E132" i="4"/>
  <c r="E139" i="4"/>
  <c r="A140" i="4"/>
  <c r="A136" i="4"/>
  <c r="A132" i="4"/>
  <c r="E135" i="4"/>
  <c r="A99" i="4"/>
  <c r="B109" i="4"/>
  <c r="A98" i="4"/>
  <c r="B128" i="4"/>
  <c r="A122" i="4"/>
  <c r="A118" i="4"/>
  <c r="E124" i="4"/>
  <c r="E120" i="4"/>
  <c r="E116" i="4"/>
  <c r="E117" i="4"/>
  <c r="A124" i="4"/>
  <c r="A120" i="4"/>
  <c r="A116" i="4"/>
  <c r="E118" i="4"/>
  <c r="E121" i="4"/>
  <c r="B126" i="4"/>
  <c r="E123" i="4"/>
  <c r="E119" i="4"/>
  <c r="E115" i="4"/>
  <c r="A123" i="4"/>
  <c r="A119" i="4"/>
  <c r="A115" i="4"/>
  <c r="E122" i="4"/>
  <c r="B127" i="4"/>
  <c r="A121" i="4"/>
  <c r="A104" i="4"/>
  <c r="A100" i="4"/>
  <c r="E107" i="4"/>
  <c r="E103" i="4"/>
  <c r="E99" i="4"/>
  <c r="E106" i="4"/>
  <c r="E98" i="4"/>
  <c r="E104" i="4"/>
  <c r="A107" i="4"/>
  <c r="A103" i="4"/>
  <c r="E102" i="4"/>
  <c r="A106" i="4"/>
  <c r="A102" i="4"/>
  <c r="E105" i="4"/>
  <c r="E101" i="4"/>
  <c r="B111" i="4"/>
  <c r="A105" i="4"/>
  <c r="A101" i="4"/>
  <c r="B110" i="4"/>
  <c r="E100" i="4"/>
  <c r="A83" i="4"/>
  <c r="A82" i="4"/>
  <c r="A81" i="4"/>
  <c r="B94" i="4"/>
  <c r="A88" i="4"/>
  <c r="A84" i="4"/>
  <c r="E90" i="4"/>
  <c r="E86" i="4"/>
  <c r="E82" i="4"/>
  <c r="A90" i="4"/>
  <c r="A86" i="4"/>
  <c r="E89" i="4"/>
  <c r="E85" i="4"/>
  <c r="E81" i="4"/>
  <c r="E84" i="4"/>
  <c r="E87" i="4"/>
  <c r="A87" i="4"/>
  <c r="A89" i="4"/>
  <c r="A85" i="4"/>
  <c r="E88" i="4"/>
  <c r="B93" i="4"/>
  <c r="E83" i="4"/>
  <c r="B92" i="4"/>
  <c r="B76" i="4"/>
  <c r="E68" i="4"/>
  <c r="A69" i="4"/>
  <c r="E73" i="4"/>
  <c r="E65" i="4"/>
  <c r="B77" i="4"/>
  <c r="A64" i="4"/>
  <c r="E72" i="4"/>
  <c r="A73" i="4"/>
  <c r="E71" i="4"/>
  <c r="A72" i="4"/>
  <c r="A70" i="4"/>
  <c r="B75" i="4"/>
  <c r="A68" i="4"/>
  <c r="E64" i="4"/>
  <c r="A67" i="4"/>
  <c r="E70" i="4"/>
  <c r="A71" i="4"/>
  <c r="E69" i="4"/>
  <c r="E67" i="4"/>
  <c r="E66" i="4"/>
  <c r="C179" i="4"/>
  <c r="C172" i="4"/>
  <c r="C188" i="4"/>
  <c r="C183" i="4"/>
  <c r="C180" i="4"/>
  <c r="C190" i="4"/>
  <c r="C189" i="4"/>
  <c r="C170" i="4"/>
  <c r="C182" i="4"/>
  <c r="C178" i="4"/>
  <c r="C192" i="4"/>
  <c r="C191" i="4"/>
  <c r="C173" i="4"/>
  <c r="D171" i="4"/>
  <c r="C12" i="5"/>
  <c r="C9" i="5"/>
  <c r="C17" i="5"/>
  <c r="C5" i="5"/>
  <c r="C13" i="5"/>
  <c r="C8" i="5"/>
  <c r="C16" i="5"/>
  <c r="C6" i="5"/>
  <c r="C10" i="5"/>
  <c r="C14" i="5"/>
  <c r="C3" i="5"/>
  <c r="C7" i="5"/>
  <c r="C11" i="5"/>
  <c r="C15" i="5"/>
  <c r="C3" i="12"/>
  <c r="Z3" i="12" s="1"/>
  <c r="C7" i="12"/>
  <c r="Z7" i="12" s="1"/>
  <c r="D3" i="5"/>
  <c r="D5" i="5"/>
  <c r="D7" i="5"/>
  <c r="D9" i="5"/>
  <c r="D11" i="5"/>
  <c r="D13" i="5"/>
  <c r="D15" i="5"/>
  <c r="D17" i="5"/>
  <c r="B3" i="14"/>
  <c r="B6" i="14"/>
  <c r="C4" i="12"/>
  <c r="U4" i="12" s="1"/>
  <c r="C8" i="12"/>
  <c r="U8" i="12" s="1"/>
  <c r="B4" i="14"/>
  <c r="F6" i="14"/>
  <c r="C5" i="12"/>
  <c r="U5" i="12" s="1"/>
  <c r="D4" i="5"/>
  <c r="D6" i="5"/>
  <c r="D8" i="5"/>
  <c r="D10" i="5"/>
  <c r="D12" i="5"/>
  <c r="D14" i="5"/>
  <c r="B5" i="14"/>
  <c r="B7" i="14"/>
  <c r="F5" i="14"/>
  <c r="F6" i="12"/>
  <c r="J6" i="12"/>
  <c r="Z6" i="12"/>
  <c r="T6" i="12"/>
  <c r="P6" i="12"/>
  <c r="K6" i="12"/>
  <c r="U6" i="12"/>
  <c r="E6" i="12"/>
  <c r="O6" i="12"/>
  <c r="G33" i="4" l="1"/>
  <c r="H39" i="4"/>
  <c r="H36" i="4"/>
  <c r="G36" i="4"/>
  <c r="H37" i="4"/>
  <c r="H34" i="4"/>
  <c r="G32" i="4"/>
  <c r="G30" i="4"/>
  <c r="G40" i="4"/>
  <c r="G42" i="4"/>
  <c r="H38" i="4"/>
  <c r="H35" i="4"/>
  <c r="H32" i="4"/>
  <c r="G28" i="4"/>
  <c r="H33" i="4"/>
  <c r="H30" i="4"/>
  <c r="G39" i="4"/>
  <c r="G34" i="4"/>
  <c r="H28" i="4"/>
  <c r="G37" i="4"/>
  <c r="H31" i="4"/>
  <c r="G35" i="4"/>
  <c r="H42" i="4"/>
  <c r="G31" i="4"/>
  <c r="G29" i="4"/>
  <c r="H29" i="4"/>
  <c r="H40" i="4"/>
  <c r="G41" i="4"/>
  <c r="G38" i="4"/>
  <c r="O7" i="12"/>
  <c r="K7" i="12"/>
  <c r="P7" i="12"/>
  <c r="F7" i="12"/>
  <c r="Y7" i="12"/>
  <c r="K8" i="12"/>
  <c r="Y8" i="12"/>
  <c r="F8" i="12"/>
  <c r="O8" i="12"/>
  <c r="T8" i="12"/>
  <c r="Z8" i="12"/>
  <c r="E8" i="12"/>
  <c r="J8" i="12"/>
  <c r="P8" i="12"/>
  <c r="E7" i="12"/>
  <c r="U7" i="12"/>
  <c r="J7" i="12"/>
  <c r="K5" i="12"/>
  <c r="T7" i="12"/>
  <c r="K3" i="12"/>
  <c r="Y5" i="12"/>
  <c r="Y3" i="12"/>
  <c r="P3" i="12"/>
  <c r="F3" i="12"/>
  <c r="O3" i="12"/>
  <c r="E3" i="12"/>
  <c r="U3" i="12"/>
  <c r="Z4" i="12"/>
  <c r="P4" i="12"/>
  <c r="K4" i="12"/>
  <c r="T4" i="12"/>
  <c r="F4" i="12"/>
  <c r="O4" i="12"/>
  <c r="Y4" i="12"/>
  <c r="J4" i="12"/>
  <c r="E4" i="12"/>
  <c r="Z5" i="12"/>
  <c r="O5" i="12"/>
  <c r="T3" i="12"/>
  <c r="J3" i="12"/>
  <c r="E5" i="12"/>
  <c r="F5" i="12"/>
  <c r="P5" i="12"/>
  <c r="T5" i="12"/>
  <c r="J5"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Valentin Vigier</author>
  </authors>
  <commentList>
    <comment ref="C2" authorId="0" shapeId="0" xr:uid="{00000000-0006-0000-0700-000001000000}">
      <text>
        <r>
          <rPr>
            <b/>
            <sz val="9"/>
            <color indexed="81"/>
            <rFont val="Tahoma"/>
            <family val="2"/>
          </rPr>
          <t xml:space="preserve">Valentin Vigier : 
</t>
        </r>
        <r>
          <rPr>
            <sz val="9"/>
            <color indexed="81"/>
            <rFont val="Tahoma"/>
            <family val="2"/>
          </rPr>
          <t>c’est rare, exceptionnel, peu fréquent, absent…</t>
        </r>
      </text>
    </comment>
    <comment ref="D2" authorId="0" shapeId="0" xr:uid="{00000000-0006-0000-0700-000002000000}">
      <text>
        <r>
          <rPr>
            <b/>
            <sz val="9"/>
            <color indexed="81"/>
            <rFont val="Tahoma"/>
            <family val="2"/>
          </rPr>
          <t>Valentin Vigier:</t>
        </r>
        <r>
          <rPr>
            <sz val="9"/>
            <color indexed="81"/>
            <rFont val="Tahoma"/>
            <family val="2"/>
          </rPr>
          <t xml:space="preserve">
C'est une possibilité dans une part significative des emplois / postes que couvre le métier</t>
        </r>
      </text>
    </comment>
  </commentList>
</comments>
</file>

<file path=xl/sharedStrings.xml><?xml version="1.0" encoding="utf-8"?>
<sst xmlns="http://schemas.openxmlformats.org/spreadsheetml/2006/main" count="108577" uniqueCount="21688">
  <si>
    <t>Bienvenue sur la Base Compétences</t>
  </si>
  <si>
    <r>
      <rPr>
        <b/>
        <sz val="11"/>
        <color theme="1"/>
        <rFont val="Calibri"/>
        <family val="2"/>
        <scheme val="minor"/>
      </rPr>
      <t xml:space="preserve">Concept et méthodologie </t>
    </r>
    <r>
      <rPr>
        <sz val="11"/>
        <color theme="1"/>
        <rFont val="Calibri"/>
        <family val="2"/>
        <scheme val="minor"/>
      </rPr>
      <t>: CG Conseil et Amnyos</t>
    </r>
  </si>
  <si>
    <r>
      <t xml:space="preserve">Réalisation : </t>
    </r>
    <r>
      <rPr>
        <sz val="11"/>
        <color theme="1"/>
        <rFont val="Calibri"/>
        <family val="2"/>
        <scheme val="minor"/>
      </rPr>
      <t>Amnyos, Baptiste MARTIN et Valentin VIGIER</t>
    </r>
  </si>
  <si>
    <r>
      <t xml:space="preserve">Cet outil, initialement pensé comme étant uniquement un outil de synthèse de données est en train de s'enrichir de la possibiltié </t>
    </r>
    <r>
      <rPr>
        <b/>
        <sz val="11"/>
        <color theme="1"/>
        <rFont val="Calibri"/>
        <family val="2"/>
        <scheme val="minor"/>
      </rPr>
      <t xml:space="preserve">d'enregistrer </t>
    </r>
    <r>
      <rPr>
        <sz val="11"/>
        <color theme="1"/>
        <rFont val="Calibri"/>
        <family val="2"/>
        <scheme val="minor"/>
      </rPr>
      <t xml:space="preserve">et </t>
    </r>
    <r>
      <rPr>
        <b/>
        <sz val="11"/>
        <color theme="1"/>
        <rFont val="Calibri"/>
        <family val="2"/>
        <scheme val="minor"/>
      </rPr>
      <t>modifier</t>
    </r>
    <r>
      <rPr>
        <sz val="11"/>
        <color theme="1"/>
        <rFont val="Calibri"/>
        <family val="2"/>
        <scheme val="minor"/>
      </rPr>
      <t xml:space="preserve"> directement des fiches métiers dans celui-ci.</t>
    </r>
  </si>
  <si>
    <r>
      <t xml:space="preserve">Cela reste un fichier "maison", il peut donc toujours comporter des bugs et surtout il est indispensable de ne pas le modifier en dehors de son cadre d'utilisation, sinon et bien il finira par ne pas marcher. 
Donc, juste quelques règles simples, pas de </t>
    </r>
    <r>
      <rPr>
        <b/>
        <sz val="11"/>
        <color theme="1"/>
        <rFont val="Calibri"/>
        <family val="2"/>
        <scheme val="minor"/>
      </rPr>
      <t>modifications</t>
    </r>
    <r>
      <rPr>
        <sz val="11"/>
        <color theme="1"/>
        <rFont val="Calibri"/>
        <family val="2"/>
        <scheme val="minor"/>
      </rPr>
      <t xml:space="preserve"> des </t>
    </r>
    <r>
      <rPr>
        <b/>
        <sz val="11"/>
        <color theme="1"/>
        <rFont val="Calibri"/>
        <family val="2"/>
        <scheme val="minor"/>
      </rPr>
      <t>noms</t>
    </r>
    <r>
      <rPr>
        <sz val="11"/>
        <color theme="1"/>
        <rFont val="Calibri"/>
        <family val="2"/>
        <scheme val="minor"/>
      </rPr>
      <t xml:space="preserve"> </t>
    </r>
    <r>
      <rPr>
        <b/>
        <sz val="11"/>
        <color theme="1"/>
        <rFont val="Calibri"/>
        <family val="2"/>
        <scheme val="minor"/>
      </rPr>
      <t>des</t>
    </r>
    <r>
      <rPr>
        <sz val="11"/>
        <color theme="1"/>
        <rFont val="Calibri"/>
        <family val="2"/>
        <scheme val="minor"/>
      </rPr>
      <t xml:space="preserve"> </t>
    </r>
    <r>
      <rPr>
        <b/>
        <sz val="11"/>
        <color theme="1"/>
        <rFont val="Calibri"/>
        <family val="2"/>
        <scheme val="minor"/>
      </rPr>
      <t>onglets</t>
    </r>
    <r>
      <rPr>
        <sz val="11"/>
        <color theme="1"/>
        <rFont val="Calibri"/>
        <family val="2"/>
        <scheme val="minor"/>
      </rPr>
      <t xml:space="preserve">, pas </t>
    </r>
    <r>
      <rPr>
        <b/>
        <sz val="11"/>
        <color theme="1"/>
        <rFont val="Calibri"/>
        <family val="2"/>
        <scheme val="minor"/>
      </rPr>
      <t>d'ajouts ni</t>
    </r>
    <r>
      <rPr>
        <sz val="11"/>
        <color theme="1"/>
        <rFont val="Calibri"/>
        <family val="2"/>
        <scheme val="minor"/>
      </rPr>
      <t xml:space="preserve"> </t>
    </r>
    <r>
      <rPr>
        <b/>
        <sz val="11"/>
        <color theme="1"/>
        <rFont val="Calibri"/>
        <family val="2"/>
        <scheme val="minor"/>
      </rPr>
      <t>suppression</t>
    </r>
    <r>
      <rPr>
        <sz val="11"/>
        <color theme="1"/>
        <rFont val="Calibri"/>
        <family val="2"/>
        <scheme val="minor"/>
      </rPr>
      <t xml:space="preserve"> de </t>
    </r>
    <r>
      <rPr>
        <b/>
        <sz val="11"/>
        <color theme="1"/>
        <rFont val="Calibri"/>
        <family val="2"/>
        <scheme val="minor"/>
      </rPr>
      <t>colonnes</t>
    </r>
    <r>
      <rPr>
        <sz val="11"/>
        <color theme="1"/>
        <rFont val="Calibri"/>
        <family val="2"/>
        <scheme val="minor"/>
      </rPr>
      <t xml:space="preserve"> et </t>
    </r>
    <r>
      <rPr>
        <b/>
        <sz val="11"/>
        <color theme="1"/>
        <rFont val="Calibri"/>
        <family val="2"/>
        <scheme val="minor"/>
      </rPr>
      <t>lignes</t>
    </r>
    <r>
      <rPr>
        <sz val="11"/>
        <color theme="1"/>
        <rFont val="Calibri"/>
        <family val="2"/>
        <scheme val="minor"/>
      </rPr>
      <t xml:space="preserve">, </t>
    </r>
    <r>
      <rPr>
        <b/>
        <sz val="11"/>
        <color theme="1"/>
        <rFont val="Calibri"/>
        <family val="2"/>
        <scheme val="minor"/>
      </rPr>
      <t>pas de déplacements</t>
    </r>
    <r>
      <rPr>
        <sz val="11"/>
        <color theme="1"/>
        <rFont val="Calibri"/>
        <family val="2"/>
        <scheme val="minor"/>
      </rPr>
      <t xml:space="preserve"> </t>
    </r>
    <r>
      <rPr>
        <b/>
        <sz val="11"/>
        <color theme="1"/>
        <rFont val="Calibri"/>
        <family val="2"/>
        <scheme val="minor"/>
      </rPr>
      <t>d'informations</t>
    </r>
    <r>
      <rPr>
        <sz val="11"/>
        <color theme="1"/>
        <rFont val="Calibri"/>
        <family val="2"/>
        <scheme val="minor"/>
      </rPr>
      <t xml:space="preserve"> dans les tables.
Il est également</t>
    </r>
    <r>
      <rPr>
        <b/>
        <sz val="11"/>
        <color theme="1"/>
        <rFont val="Calibri"/>
        <family val="2"/>
        <scheme val="minor"/>
      </rPr>
      <t xml:space="preserve"> indispensable de travailler sur cette version du fichier commun</t>
    </r>
    <r>
      <rPr>
        <sz val="11"/>
        <color theme="1"/>
        <rFont val="Calibri"/>
        <family val="2"/>
        <scheme val="minor"/>
      </rPr>
      <t xml:space="preserve">, car tout ce que vous modifierez sera alors accessible aux autres utilisateurs. Si vous télécharger et travaillez en local, il sera cependant toujours possible de récupérer vos informations enregistrées par la suite, mais cela demandera des manipulations complémentaires. 
Par ailleurs, est conservé dans le dossier backup une version stabilisée. </t>
    </r>
  </si>
  <si>
    <r>
      <t xml:space="preserve">Mais sinon, j'espère que celui-ci vous apportera toute l'aide nécessaire à la formalisation de vos fiches métiers. 
</t>
    </r>
    <r>
      <rPr>
        <b/>
        <sz val="11"/>
        <color theme="1"/>
        <rFont val="Calibri"/>
        <family val="2"/>
        <scheme val="minor"/>
      </rPr>
      <t>Note :</t>
    </r>
    <r>
      <rPr>
        <sz val="11"/>
        <color theme="1"/>
        <rFont val="Calibri"/>
        <family val="2"/>
        <scheme val="minor"/>
      </rPr>
      <t xml:space="preserve"> il est idéal d'ouvrir le fichier sous le logiciel Excel, je ne pense pas que celuic-ci fonctionne en l'ouvrant uniquement en ligne.</t>
    </r>
  </si>
  <si>
    <r>
      <rPr>
        <b/>
        <sz val="11"/>
        <color theme="1"/>
        <rFont val="Calibri"/>
        <family val="2"/>
        <scheme val="minor"/>
      </rPr>
      <t xml:space="preserve">Comment renseigner un nouveau dossier ? 
</t>
    </r>
    <r>
      <rPr>
        <sz val="11"/>
        <color theme="1"/>
        <rFont val="Calibri"/>
        <family val="2"/>
        <scheme val="minor"/>
      </rPr>
      <t xml:space="preserve">1. Commencer par enregistrer un nouvel intitulé de mission : Aller dans l'onglet caché nomencl_FAMMETIERS et ajouter à la fin de la liste le nom de votre dossier 
2. Enregistrer vos fiches métiers
3. Compléter l'onglet Formacode niveau en ajustant :
            a. Les intitulés de formacodes ;
            b. les durées associées pour les niveaux pour lesquels des métiers font référence ;
            c. les NSF. 
4. Utiliser les outils d'analyse des fiches renseignées :
            a. Affichage des fiches métier avec l'onglet fiche métier ;
            b. Affichage des métiers proches ;
            c. Affichage des passerelles métier à partir des domaines de connaissance ;
            d. Affichage des durées de formation entre les métiers.  </t>
    </r>
  </si>
  <si>
    <t xml:space="preserve">Voici en détail l'utilisation des différents onglets : </t>
  </si>
  <si>
    <r>
      <rPr>
        <b/>
        <sz val="11"/>
        <color theme="1"/>
        <rFont val="Calibri"/>
        <family val="2"/>
        <scheme val="minor"/>
      </rPr>
      <t>fiche métier</t>
    </r>
    <r>
      <rPr>
        <sz val="11"/>
        <color theme="1"/>
        <rFont val="Calibri"/>
        <family val="2"/>
        <scheme val="minor"/>
      </rPr>
      <t xml:space="preserve"> : Cet onglet permet d'afficher une fiche métier. Pour cela il suffit de modifier les menus déroulants en case C9, C10 et C11. 
En cliquant sur exporter fiche métier sous word, votre fiche métier sera créée sous un fichier Word dans le dossier où est enregistré la Base Compétences</t>
    </r>
  </si>
  <si>
    <r>
      <rPr>
        <b/>
        <sz val="11"/>
        <color theme="1"/>
        <rFont val="Calibri"/>
        <family val="2"/>
        <scheme val="minor"/>
      </rPr>
      <t xml:space="preserve">Enregistrer une fiche métier </t>
    </r>
    <r>
      <rPr>
        <sz val="11"/>
        <color theme="1"/>
        <rFont val="Calibri"/>
        <family val="2"/>
        <scheme val="minor"/>
      </rPr>
      <t xml:space="preserve">: Permet d'enregistrer une fiche métier formalisée dans la base de données. 
Pour se faire, renseigner tous les champs en jaune, sauf pour les couples activité-compétence professionnelles où vous ne renseigner que le nombre de couple nécessaires (6 max). 
En bas de tables, il y a 2 boutons : 
</t>
    </r>
    <r>
      <rPr>
        <b/>
        <sz val="11"/>
        <color theme="1"/>
        <rFont val="Calibri"/>
        <family val="2"/>
        <scheme val="minor"/>
      </rPr>
      <t xml:space="preserve">Enregistrer la fiche </t>
    </r>
    <r>
      <rPr>
        <sz val="11"/>
        <color theme="1"/>
        <rFont val="Calibri"/>
        <family val="2"/>
        <scheme val="minor"/>
      </rPr>
      <t xml:space="preserve">: Quand vous cliquer dessus, cela mouline et cela enregistre la fiche. 
</t>
    </r>
    <r>
      <rPr>
        <b/>
        <sz val="11"/>
        <color theme="1"/>
        <rFont val="Calibri"/>
        <family val="2"/>
        <scheme val="minor"/>
      </rPr>
      <t>Effacer la fiche</t>
    </r>
    <r>
      <rPr>
        <sz val="11"/>
        <color theme="1"/>
        <rFont val="Calibri"/>
        <family val="2"/>
        <scheme val="minor"/>
      </rPr>
      <t xml:space="preserve"> : Cela permet d'effacer tous les champs pour renseigner une nouvelle fiche. 
</t>
    </r>
  </si>
  <si>
    <r>
      <rPr>
        <b/>
        <sz val="11"/>
        <color theme="1"/>
        <rFont val="Calibri"/>
        <family val="2"/>
        <scheme val="minor"/>
      </rPr>
      <t>Pour enregistrer une nouvelle mission</t>
    </r>
    <r>
      <rPr>
        <sz val="11"/>
        <color theme="1"/>
        <rFont val="Calibri"/>
        <family val="2"/>
        <scheme val="minor"/>
      </rPr>
      <t xml:space="preserve"> : Aller dans l'onglet caché nomencl_FAMMETIERS et ajouter à la fin de la liste le nom de votre dossier </t>
    </r>
  </si>
  <si>
    <r>
      <rPr>
        <b/>
        <sz val="11"/>
        <color theme="1"/>
        <rFont val="Calibri"/>
        <family val="2"/>
        <scheme val="minor"/>
      </rPr>
      <t>Liste des métiers proches</t>
    </r>
    <r>
      <rPr>
        <sz val="11"/>
        <color theme="1"/>
        <rFont val="Calibri"/>
        <family val="2"/>
        <scheme val="minor"/>
      </rPr>
      <t xml:space="preserve"> : Affiche la liste des métiers proches de la fiche métier affichée dans l'onglet fiche métier. 
Il est possible de modifier les paramètres pour afficher plus ou moins de métiers proches. Il est également possible (régulièrement) que l'outil ne trouve pas de métier proche -&gt; Peut-être des améliorations à faire au niveau de l'outil à ce sujet.
Sur la droite du tableau avec la liste des métiers, il y a un graphique de positionnement. </t>
    </r>
  </si>
  <si>
    <r>
      <rPr>
        <b/>
        <sz val="11"/>
        <color theme="1"/>
        <rFont val="Calibri"/>
        <family val="2"/>
        <scheme val="minor"/>
      </rPr>
      <t>Passerelle métier domaine de co</t>
    </r>
    <r>
      <rPr>
        <sz val="11"/>
        <color theme="1"/>
        <rFont val="Calibri"/>
        <family val="2"/>
        <scheme val="minor"/>
      </rPr>
      <t xml:space="preserve"> : Dans cet onglet vous pouvez en sélectionnant soit jusqu'à 2 dossiers, soit en sélectionnant tous les dossiers et jusqu'à 5 familles de métier afficher la liste des domaines de connaissance pour les métiers sélectionnés. 
S'affiche alors le niveau associé et il est alors possible de comparer plusieurs métiers entre eux</t>
    </r>
  </si>
  <si>
    <r>
      <rPr>
        <b/>
        <sz val="11"/>
        <color theme="1"/>
        <rFont val="Calibri"/>
        <family val="2"/>
        <scheme val="minor"/>
      </rPr>
      <t>Table_durée_différence_métier</t>
    </r>
    <r>
      <rPr>
        <sz val="11"/>
        <color theme="1"/>
        <rFont val="Calibri"/>
        <family val="2"/>
        <scheme val="minor"/>
      </rPr>
      <t xml:space="preserve"> : Dans cet onglet vous pouvez en sélectionnant soit jusqu'à 2 dossiers, soit en sélectionnant tous les dossiers afficher la différence absolue de durée d'acquisition pour accéder à un autre métier. 
Le métier de référence est celui de l'en-tête de colonne. </t>
    </r>
  </si>
  <si>
    <r>
      <rPr>
        <b/>
        <sz val="11"/>
        <color theme="1"/>
        <rFont val="Calibri"/>
        <family val="2"/>
        <scheme val="minor"/>
      </rPr>
      <t>Requête Couple Activité-Comp</t>
    </r>
    <r>
      <rPr>
        <sz val="11"/>
        <color theme="1"/>
        <rFont val="Calibri"/>
        <family val="2"/>
        <scheme val="minor"/>
      </rPr>
      <t xml:space="preserve"> : Dans cet onglet vous pouvez requêter les Couple Activité-Compétence qui ont déjà été créé afin de vous aider à en créer d'autres. </t>
    </r>
  </si>
  <si>
    <r>
      <rPr>
        <b/>
        <sz val="11"/>
        <color theme="1"/>
        <rFont val="Calibri"/>
        <family val="2"/>
        <scheme val="minor"/>
      </rPr>
      <t xml:space="preserve">Formacode niveau </t>
    </r>
    <r>
      <rPr>
        <sz val="11"/>
        <color theme="1"/>
        <rFont val="Calibri"/>
        <family val="2"/>
        <scheme val="minor"/>
      </rPr>
      <t xml:space="preserve">: Onglet listant les durée d'aquisition associé à chaque niveau de formacode. C'est un onglet qui </t>
    </r>
    <r>
      <rPr>
        <b/>
        <sz val="11"/>
        <color theme="1"/>
        <rFont val="Calibri"/>
        <family val="2"/>
        <scheme val="minor"/>
      </rPr>
      <t>doit</t>
    </r>
    <r>
      <rPr>
        <sz val="11"/>
        <color theme="1"/>
        <rFont val="Calibri"/>
        <family val="2"/>
        <scheme val="minor"/>
      </rPr>
      <t xml:space="preserve"> être complété lorsque toutes les fiches métiers d'un dossier ont été renseigné. 
Trois informations sont à compléter : 
            1.L'intitulé du formacode ;
            2.les durées associées pour les niveaux pour lesquels des métiers font référence ;
            3.la NSF. 
Le premier bouton permet de chercher les durées manquantes, les cases sont alors colorées en jaune fluo.
Le second bouton permet d'actualiser les éléments dans les bases de données à partir des nouvelles informations renseignées 
</t>
    </r>
  </si>
  <si>
    <t xml:space="preserve">Ce document a été réalisé par les cabinets Amnyos et CG Conseil à la date suivante : </t>
  </si>
  <si>
    <t>Dossier :</t>
  </si>
  <si>
    <t>Tout dossier</t>
  </si>
  <si>
    <t>Famille de métier :</t>
  </si>
  <si>
    <t>D Production de biens industriels</t>
  </si>
  <si>
    <t>Métier :</t>
  </si>
  <si>
    <t xml:space="preserve">La référence du métier est : </t>
  </si>
  <si>
    <t xml:space="preserve">Présentation du métier </t>
  </si>
  <si>
    <t>Définition du métier</t>
  </si>
  <si>
    <t xml:space="preserve">Exemples d'appellations du métier </t>
  </si>
  <si>
    <t>Fiche(s) ROME de référence</t>
  </si>
  <si>
    <t>Conditions d'exercice du métier</t>
  </si>
  <si>
    <t>Conditions d'accès au métier</t>
  </si>
  <si>
    <t>Certification professionnelle</t>
  </si>
  <si>
    <t xml:space="preserve">Ce métier est-il accessible pour des personnes sans qualification ou certification professionnelle particulière ? </t>
  </si>
  <si>
    <t xml:space="preserve">Quel est le domaine professionnel visé par la formation certifiante / qualifiante souhaitée ou exigée ? </t>
  </si>
  <si>
    <t xml:space="preserve">Quel est le niveau ou l’intervalle de niveaux de qualification professionnelle attendu ? </t>
  </si>
  <si>
    <t>Expérience professionnelle</t>
  </si>
  <si>
    <t xml:space="preserve">Ce métier est-il généralement accessible sans aucune expérience professionnelle ? </t>
  </si>
  <si>
    <t xml:space="preserve">Quel est le domaine professionnel visé par l’expérience professionnelle souhaitée ou indispensable ? </t>
  </si>
  <si>
    <t>Autre précision sur les conditions d’accès au métier</t>
  </si>
  <si>
    <t xml:space="preserve">Activités et compétences du métier </t>
  </si>
  <si>
    <t xml:space="preserve">Premier couple activité-compétence professionnelles </t>
  </si>
  <si>
    <t xml:space="preserve">Mots clés du couple activité-compétence </t>
  </si>
  <si>
    <t xml:space="preserve">Deuxième couple activité-compétence professionnelles </t>
  </si>
  <si>
    <t xml:space="preserve">Troisième couple activité-compétence professionnelles </t>
  </si>
  <si>
    <t xml:space="preserve">Quatrième couple activité-compétence professionnelles </t>
  </si>
  <si>
    <t xml:space="preserve">Cinquième couple activité-compétence professionnelles </t>
  </si>
  <si>
    <t xml:space="preserve">Sixième couple activité-compétence professionnelles </t>
  </si>
  <si>
    <t>Ressources transverses mobilisées dans le travail</t>
  </si>
  <si>
    <t>Ressources cognitives</t>
  </si>
  <si>
    <t>Ressource</t>
  </si>
  <si>
    <t>Niveau d'approfondissement de la ressource retenu</t>
  </si>
  <si>
    <t>Ressources sociales et relationnelles (rapport à autrui)</t>
  </si>
  <si>
    <t>Ressources personnelles (rapport à soi)</t>
  </si>
  <si>
    <t>Ressources pratiques et physiques</t>
  </si>
  <si>
    <t>Domaines de connaissances structurant pour l'exercice du métier</t>
  </si>
  <si>
    <t>Domaine de connaissances</t>
  </si>
  <si>
    <t>Niveau approfond.</t>
  </si>
  <si>
    <t>Formacode</t>
  </si>
  <si>
    <t>NSF</t>
  </si>
  <si>
    <t>Bonnes pratiques hygiène agroalimentaire</t>
  </si>
  <si>
    <t>Règlementation hygiène agroalimentaire</t>
  </si>
  <si>
    <t>Conduite d’installation industrielle</t>
  </si>
  <si>
    <t>Boulangerie</t>
  </si>
  <si>
    <t>Contrôle qualité</t>
  </si>
  <si>
    <t>Manutention</t>
  </si>
  <si>
    <t>Significatif</t>
  </si>
  <si>
    <t>Oui, ce métier est accessible pour des personnes sans qualification ou certification professionnelle particulière</t>
  </si>
  <si>
    <t>Niv.3</t>
  </si>
  <si>
    <t>Oui, ce métier est accessible sans aucune expérience professionnelle</t>
  </si>
  <si>
    <t>Non</t>
  </si>
  <si>
    <t>Non Concerné</t>
  </si>
  <si>
    <t>Non significatif</t>
  </si>
  <si>
    <t>Non, une certification ou une qualification professionnelle est souhaitée</t>
  </si>
  <si>
    <t>Niv.4</t>
  </si>
  <si>
    <t>Non, une expérience professionnelle est souhaitée</t>
  </si>
  <si>
    <t>Oui, en amont OU aval</t>
  </si>
  <si>
    <t>Niveau 1</t>
  </si>
  <si>
    <t>Non, une certification ou une qualification professionnelle est exigée</t>
  </si>
  <si>
    <t>Niv.5</t>
  </si>
  <si>
    <t>Non, une expérience professionnelle est indispensable</t>
  </si>
  <si>
    <t>Oui, en amont ET aval</t>
  </si>
  <si>
    <t>Niveau 2</t>
  </si>
  <si>
    <t>NSP</t>
  </si>
  <si>
    <t>Niv.6</t>
  </si>
  <si>
    <t>Niveau 3</t>
  </si>
  <si>
    <t>Niv.7</t>
  </si>
  <si>
    <t>Niveau 4</t>
  </si>
  <si>
    <t>Niv.8</t>
  </si>
  <si>
    <t>Nom du Dossier :</t>
  </si>
  <si>
    <t>Nom du rédacteur principal de la fiche :</t>
  </si>
  <si>
    <t>Intitulé du Métier :</t>
  </si>
  <si>
    <t>Champ de réponse : TEXTE ; 60 caractères maximum, espaces compris</t>
  </si>
  <si>
    <t>Famille de Métier :</t>
  </si>
  <si>
    <t>Champ de réponse : TEXTE ; 1000 caractères maximum, espaces compris</t>
  </si>
  <si>
    <t>Appellation métier 1</t>
  </si>
  <si>
    <t>Appellation métier 2</t>
  </si>
  <si>
    <t>Appellation métier 3</t>
  </si>
  <si>
    <t>Appellation métier 4</t>
  </si>
  <si>
    <t>Appellation métier 5</t>
  </si>
  <si>
    <t>Appellation métier 6</t>
  </si>
  <si>
    <t>Appellation métier 7</t>
  </si>
  <si>
    <t>Appellation métier 8</t>
  </si>
  <si>
    <t>Appellation métier 9</t>
  </si>
  <si>
    <t>Appellation métier 10</t>
  </si>
  <si>
    <t>Fiche ROME de référence 1</t>
  </si>
  <si>
    <t>Fiche ROME de référence 2</t>
  </si>
  <si>
    <t>Fiche ROME de référence 3</t>
  </si>
  <si>
    <t>Champ de réponse : TEXTE ; 50 caractères maximum par réponse, espaces compris.</t>
  </si>
  <si>
    <t>NB : si un seul et unique niveau visé, alors donner le même niveau aux deux bornes</t>
  </si>
  <si>
    <t>Niveau inférieur inclus</t>
  </si>
  <si>
    <t>Niveau supérieur inclus</t>
  </si>
  <si>
    <t xml:space="preserve">boulangerie pâtisserie </t>
  </si>
  <si>
    <t>Champ de réponse : TEXTE ; 200 caractères maximum par réponse, espaces compris.
Exemple : CACES, Permis, Habilitations …</t>
  </si>
  <si>
    <t>Ce métier requiert la détention du permis B.</t>
  </si>
  <si>
    <t>Est-ce que ce métier comprend la prise en charge de responsabilités transversales ?</t>
  </si>
  <si>
    <t>NB : se référer à la définition du périmètre professionnel au sein du guide méthodologique en cas de besoin.</t>
  </si>
  <si>
    <t>Est-ce que les professionnels de ce métier sont appelés à s’interfacer avec les acteurs de l’organisation en amont et/ou en aval ou avec des services connexes pour réaliser leur travail ?</t>
  </si>
  <si>
    <t>Intitulé activité professionnelle 1</t>
  </si>
  <si>
    <t>Intitulé compétence professionnelle 1</t>
  </si>
  <si>
    <t xml:space="preserve">Contenu détaillé de l’activité professionnelle 1 </t>
  </si>
  <si>
    <t xml:space="preserve">Contenu détaillé de la compétence professionnelle 1 </t>
  </si>
  <si>
    <t>Mot clé 1</t>
  </si>
  <si>
    <t>Mot clé 2</t>
  </si>
  <si>
    <t>Mot clé 3</t>
  </si>
  <si>
    <t>Code couple activité-compétence 1</t>
  </si>
  <si>
    <t>Classe activité professionnelle</t>
  </si>
  <si>
    <t>Champ de réponse : CODE ; 1 caractère strictement par réponse, composé d’une lettre (classe d’activité professionnelle)</t>
  </si>
  <si>
    <t/>
  </si>
  <si>
    <t>Sous-classe d’activité professionnelle</t>
  </si>
  <si>
    <t>Champ de réponse : CODE ; 2 caractères strictement par réponse, composé de deux chiffres (sous-classe d’activité professionnelle)</t>
  </si>
  <si>
    <t>Déclinaison de la sous-classe d’activité professionnelle en couples activité-compétence et désignation d’une forte proximité entre plusieurs couples activité-compétence</t>
  </si>
  <si>
    <t>Champ de réponse : CODE ; 5 caractères strictement par réponse, composé de deux chiffres (déclinaison de la sous-classe d’activité professionnelle en couples activité-compétence), suivi d’un point, suivi de deux chiffres (désignation d’une forte proximité entre plusieurs couples activité-compétence)</t>
  </si>
  <si>
    <t>Intitulé activité professionnelle 2</t>
  </si>
  <si>
    <t>Intitulé compétence professionnelle 2</t>
  </si>
  <si>
    <t>Contenu détaillé de l’activité professionnelle 2</t>
  </si>
  <si>
    <t>Contenu détaillé de la compétence professionnelle 2</t>
  </si>
  <si>
    <t>Code couple activité-compétence 2</t>
  </si>
  <si>
    <t>Intitulé activité professionnelle 3</t>
  </si>
  <si>
    <t>Intitulé compétence professionnelle 3</t>
  </si>
  <si>
    <t>Contenu détaillé de l’activité professionnelle 3</t>
  </si>
  <si>
    <t>Contenu détaillé de la compétence professionnelle 3</t>
  </si>
  <si>
    <t>Code couple activité-compétence 3</t>
  </si>
  <si>
    <t>Intitulé activité professionnelle 4</t>
  </si>
  <si>
    <t>Intitulé compétence professionnelle 4</t>
  </si>
  <si>
    <t>Contenu détaillé de l’activité professionnelle 4</t>
  </si>
  <si>
    <t>Contenu détaillé de la compétence professionnelle 4</t>
  </si>
  <si>
    <t>Code couple activité-compétence 4</t>
  </si>
  <si>
    <t>Intitulé activité professionnelle 5</t>
  </si>
  <si>
    <t>Intitulé compétence professionnelle 5</t>
  </si>
  <si>
    <t>Code couple activité-compétence 5</t>
  </si>
  <si>
    <t>Intitulé activité professionnelle 6</t>
  </si>
  <si>
    <t>Intitulé compétence professionnelle 6</t>
  </si>
  <si>
    <t>Contenu détaillé de l’activité professionnelle 6</t>
  </si>
  <si>
    <t>Contenu détaillé de la compétence professionnelle 6</t>
  </si>
  <si>
    <t>Code couple activité-compétence 6</t>
  </si>
  <si>
    <t>Domaine de connaissances couple 1</t>
  </si>
  <si>
    <t>Niveau de connaissance</t>
  </si>
  <si>
    <t>Domaine de connaissances couple 2</t>
  </si>
  <si>
    <t>Domaine de connaissances couple 3</t>
  </si>
  <si>
    <t>Domaine de connaissances couple 4</t>
  </si>
  <si>
    <t>Domaine de connaissances couple 5</t>
  </si>
  <si>
    <t>Domaine de connaissances couple 6</t>
  </si>
  <si>
    <t>Avez-vous une dernière remarque avant d'enregistrer la fiche métier ?</t>
  </si>
  <si>
    <t>Bien vérifier les informations avant d'enregistrer la fiche !</t>
  </si>
  <si>
    <t>Ref métier</t>
  </si>
  <si>
    <t>Nom du métier</t>
  </si>
  <si>
    <t>Nombre d'heures max d'acquisition</t>
  </si>
  <si>
    <t>Métiers les plus proches de la fiche métier</t>
  </si>
  <si>
    <t>Nombre min de domaines de connaissance commun</t>
  </si>
  <si>
    <t>Durée acquisition</t>
  </si>
  <si>
    <t>Nombre max de métiers à afficher</t>
  </si>
  <si>
    <t>D258</t>
  </si>
  <si>
    <t>Opérateur/trice - agent/e de production</t>
  </si>
  <si>
    <t>Degré d'élargissement professionnel minimal</t>
  </si>
  <si>
    <t>Domaine de connaissance commun</t>
  </si>
  <si>
    <t>21547 - Bonnes pratiques hygiène agroalimentaire</t>
  </si>
  <si>
    <t>Double-cliquer sur le code métier pour accéder à la fiche correspondante</t>
  </si>
  <si>
    <t>31620 - Conduite installation industrielle</t>
  </si>
  <si>
    <t>Code Métier</t>
  </si>
  <si>
    <t>Degré d’élargissement du périmètre professionnel</t>
  </si>
  <si>
    <t>Durée d'acquisition en heures</t>
  </si>
  <si>
    <t>31436 - Contrôle qualité</t>
  </si>
  <si>
    <t>21572 - Règlementation hygiène agroalimentaire</t>
  </si>
  <si>
    <t>D18</t>
  </si>
  <si>
    <t>D309</t>
  </si>
  <si>
    <t>Domaine de connaissance non commun</t>
  </si>
  <si>
    <t>D191</t>
  </si>
  <si>
    <t>D25</t>
  </si>
  <si>
    <t>Opérateur(trice) de production alimentaire</t>
  </si>
  <si>
    <t>D26</t>
  </si>
  <si>
    <t>D24</t>
  </si>
  <si>
    <t>D301</t>
  </si>
  <si>
    <t>D307</t>
  </si>
  <si>
    <t>D161</t>
  </si>
  <si>
    <t>D306</t>
  </si>
  <si>
    <t>D160</t>
  </si>
  <si>
    <t>F162</t>
  </si>
  <si>
    <t>Opérateur(trice) chargé de la stabulation des animaux de boucherie</t>
  </si>
  <si>
    <t>D332</t>
  </si>
  <si>
    <t>C201</t>
  </si>
  <si>
    <t>Opérateur(trice) de fabrication de jus de fruits / de légumes, siropier</t>
  </si>
  <si>
    <t>21532 - Boisson</t>
  </si>
  <si>
    <t>Fromager(ère) industriel(le)</t>
  </si>
  <si>
    <t>Opérateur(trice) de préparation de poissons et de produits de la mer</t>
  </si>
  <si>
    <t>Opérateur(trice) de transformation des viandes</t>
  </si>
  <si>
    <t>21577 - Viande</t>
  </si>
  <si>
    <t>Opérateur(trice) en 1ère transformation des viandes</t>
  </si>
  <si>
    <t>Opérateur(rice) en 3e transformation des viandes</t>
  </si>
  <si>
    <t>Operateur(trice) de seconde transformation des viandes</t>
  </si>
  <si>
    <t>Opérateur(trice) de seconde transformation des viandes</t>
  </si>
  <si>
    <t>Operateur(trice) de premiere transformation des viandes</t>
  </si>
  <si>
    <t>Agent d'assistance service commissariat (catering)</t>
  </si>
  <si>
    <t>15254 - Langues</t>
  </si>
  <si>
    <t>Technicien(ne) en meunerie</t>
  </si>
  <si>
    <t>31624 - Maintenance industrielle</t>
  </si>
  <si>
    <t>23684 - Entretien mecanique</t>
  </si>
  <si>
    <t>Agent(e) de conditionnement</t>
  </si>
  <si>
    <t>Dossier source N°1</t>
  </si>
  <si>
    <t>Famille de métier N°1</t>
  </si>
  <si>
    <t xml:space="preserve">A Conception, études, R&amp;D et Innovation </t>
  </si>
  <si>
    <t>B Marketing</t>
  </si>
  <si>
    <t>Boulanger(ère) conseil-Démonstrateur(rice)</t>
  </si>
  <si>
    <t>Graphiste maquettiste packaging</t>
  </si>
  <si>
    <t>Chargé(e) d’études marketing</t>
  </si>
  <si>
    <t>Spécialiste expérience client (ux designer)</t>
  </si>
  <si>
    <t>Technicien(ne) de laboratoire / r&amp;d</t>
  </si>
  <si>
    <t>Chargé(e) de marketing digital</t>
  </si>
  <si>
    <t>Chargé de marketing digital / e-commerce</t>
  </si>
  <si>
    <t>Chef(fe) de produit/chef(fe) de gamme</t>
  </si>
  <si>
    <t>Technicien(ne) r&amp;d/formulateur(trice) de produits alimentaires</t>
  </si>
  <si>
    <t>Chargé(e) de marketing opérationnel</t>
  </si>
  <si>
    <t>Chef de produit marketing</t>
  </si>
  <si>
    <t>Chef(fe) de produits</t>
  </si>
  <si>
    <t>Chef(fe) de produit</t>
  </si>
  <si>
    <t>Chargé(e) de marketing</t>
  </si>
  <si>
    <t>Chargé(e) d’industrialisation et de développement de produits</t>
  </si>
  <si>
    <t>Chef(fe) de projet marketing/marketing digital</t>
  </si>
  <si>
    <t>Chercheur(se)/développeur(se) en procédés de production alimentaire</t>
  </si>
  <si>
    <t>Chef(fe) de projet r&amp;d</t>
  </si>
  <si>
    <t>Responsable emballage</t>
  </si>
  <si>
    <t>Responsable innovation/recherche et développement</t>
  </si>
  <si>
    <t>Chercheur(se) / développeur(se) en génie alimentaire</t>
  </si>
  <si>
    <t>Directeur(trice) marketing</t>
  </si>
  <si>
    <t>Responsable marketing</t>
  </si>
  <si>
    <t>Responsable technique</t>
  </si>
  <si>
    <t>Spécialiste nutrition/diététique</t>
  </si>
  <si>
    <t>Spécialiste pricing (tarification)</t>
  </si>
  <si>
    <t>Analyste prix</t>
  </si>
  <si>
    <t>Analyste revenue management</t>
  </si>
  <si>
    <t>11054 - Mathématiques</t>
  </si>
  <si>
    <t>11454 - Physique</t>
  </si>
  <si>
    <t>12054 - Sciences naturelles</t>
  </si>
  <si>
    <t>13154 - Economie</t>
  </si>
  <si>
    <t>13254 - Droit</t>
  </si>
  <si>
    <t>14256 - Sciences sociales</t>
  </si>
  <si>
    <t>21059 - Agronomie</t>
  </si>
  <si>
    <t>21510 - Vinification œnologie</t>
  </si>
  <si>
    <t>21538 - Boulangerie</t>
  </si>
  <si>
    <t>21543 - Laboratoire analyse agroalimentaire</t>
  </si>
  <si>
    <t>31054 - Informatique et systèmes d’information</t>
  </si>
  <si>
    <t>31058 - Informatique industrielle</t>
  </si>
  <si>
    <t>31608 - Génie des procédés</t>
  </si>
  <si>
    <t>31652 - Gestion production</t>
  </si>
  <si>
    <t>32062 - Recherche et développement</t>
  </si>
  <si>
    <t>32079 - Gestion performance</t>
  </si>
  <si>
    <t>32110 - Management opérationnel</t>
  </si>
  <si>
    <t>34022 - Gestion fournisseur</t>
  </si>
  <si>
    <t>34052 - Marketing</t>
  </si>
  <si>
    <t>34053 - Marketing opérationnel</t>
  </si>
  <si>
    <t>34060 - Etude de marché</t>
  </si>
  <si>
    <t>34085 - Strategie commerciale</t>
  </si>
  <si>
    <t>34093 - Marketing digital</t>
  </si>
  <si>
    <t>34582 - Négociation commerciale</t>
  </si>
  <si>
    <t>34593 - Prospection vente</t>
  </si>
  <si>
    <t>42661 - Yield management</t>
  </si>
  <si>
    <t>46003 - Infographie</t>
  </si>
  <si>
    <t>46301 - Communication entreprise</t>
  </si>
  <si>
    <t>46319 - Ecriture informative</t>
  </si>
  <si>
    <t>46346 - Recherche documentaire</t>
  </si>
  <si>
    <t>OCAPIAT_cartographie metiers production alimentaire</t>
  </si>
  <si>
    <t>En colonne le métier de départ et en ligne le métier d'arrivée</t>
  </si>
  <si>
    <t>Caviste</t>
  </si>
  <si>
    <t>Agent de silo</t>
  </si>
  <si>
    <t>Maître(sse) de chai</t>
  </si>
  <si>
    <t>Superviseur(se) de production (fabrication / conditionnement)</t>
  </si>
  <si>
    <t>Spécialiste planning / ordonnancement</t>
  </si>
  <si>
    <t>Opérateur(trice) logistique</t>
  </si>
  <si>
    <t>Logisticien(ne) approvisionneur(se)</t>
  </si>
  <si>
    <t>Responsable de production de produits alimentaires (fabrication / conditionnement)</t>
  </si>
  <si>
    <t>Régleur(se)</t>
  </si>
  <si>
    <t>Spécialiste procédés et installations de production alimentaire</t>
  </si>
  <si>
    <t>Conducteur(trice) de livraison et de collecte</t>
  </si>
  <si>
    <t>Opérateur(trice) hygiène / sanitation</t>
  </si>
  <si>
    <t>Chef(fe) de silo</t>
  </si>
  <si>
    <t>Acheteur(se) / négociateur(trice) de matières premières</t>
  </si>
  <si>
    <t>Conducteur(trice) de machine(s) de production alimentaire (fabrication / conditionnement)</t>
  </si>
  <si>
    <t>Boulanger(ère)/pâtissier(ère) industriel(le)</t>
  </si>
  <si>
    <t>Conducteur(trice) de ligne(s)de production alimentaire (fabrication/conditionnement)</t>
  </si>
  <si>
    <t>Conducteur(trice) de process de production alimentaire</t>
  </si>
  <si>
    <t>Responsable de plateforme/ d’exploitation logistique</t>
  </si>
  <si>
    <t>Mécanicien(ne) de maintenance industrielle</t>
  </si>
  <si>
    <t>Mécanicien(ne)-sertisseur(euse)</t>
  </si>
  <si>
    <t>Electromécanicien(ne) de maintenance industrielle</t>
  </si>
  <si>
    <t>Automaticien(ne) de maintenance industrielle  (installations automatisées et robotisées)</t>
  </si>
  <si>
    <t>Coordinateur(trice) de travaux</t>
  </si>
  <si>
    <t>Chargé(e) de méthodes</t>
  </si>
  <si>
    <t>Chef(fe) de projets en installations et évolutions des équipements</t>
  </si>
  <si>
    <t>Chargé(e) de communication</t>
  </si>
  <si>
    <t>Community manager</t>
  </si>
  <si>
    <t>Responsable supply chain</t>
  </si>
  <si>
    <t>Responsable de la communication</t>
  </si>
  <si>
    <t>Superviseur(se) logistique</t>
  </si>
  <si>
    <t>Prévisionniste des ventes</t>
  </si>
  <si>
    <t>Gestionnaire web / webmaster</t>
  </si>
  <si>
    <t>Responsable de maintenance</t>
  </si>
  <si>
    <t>Superviseur(se) de maintenance industrielle</t>
  </si>
  <si>
    <t>Attache(e) commercial(e) / merchandiser</t>
  </si>
  <si>
    <t>Technico-commercial(e)</t>
  </si>
  <si>
    <t>Responsable e-commerce</t>
  </si>
  <si>
    <t>Charge(e) de relation clientele</t>
  </si>
  <si>
    <t>Televendeur(se)</t>
  </si>
  <si>
    <t>Responsable commercial(e)</t>
  </si>
  <si>
    <t>Vendeur(se) grand public</t>
  </si>
  <si>
    <t>Responsable grands comptes</t>
  </si>
  <si>
    <t>Conseiller(e) technique culture / elevage</t>
  </si>
  <si>
    <t>Gestionnaire de structure de ventes / responsable espace de vente</t>
  </si>
  <si>
    <t>Responsable des ventes</t>
  </si>
  <si>
    <t>Expert(e) en agriculture et environnement naturel </t>
  </si>
  <si>
    <t>Vetérinaire</t>
  </si>
  <si>
    <t>Controleur(se) sanitaire / laborantin(e)</t>
  </si>
  <si>
    <t>Méthaniseur(se)</t>
  </si>
  <si>
    <t>Aggréeur(se)</t>
  </si>
  <si>
    <t>Specialiste environnement</t>
  </si>
  <si>
    <t>Specialiste controle qualite</t>
  </si>
  <si>
    <t>Specialiste en surete et securite</t>
  </si>
  <si>
    <t>Specialiste systeme assurance qualite</t>
  </si>
  <si>
    <t>Responsable qhsse</t>
  </si>
  <si>
    <t>Animateur(trice) / coordinateur(trice) hygiene-securite-surete-environnement (hsse)</t>
  </si>
  <si>
    <t>Charge(e) de projet amelioration continue</t>
  </si>
  <si>
    <t>Assistant(e) de gestion</t>
  </si>
  <si>
    <t>Responsable administratif(ve) et financier(e)</t>
  </si>
  <si>
    <t>Juriste</t>
  </si>
  <si>
    <t>Gestionnaire de paie</t>
  </si>
  <si>
    <t>Gestionnaire de tresorerie</t>
  </si>
  <si>
    <t>Controleur(se) de gestion</t>
  </si>
  <si>
    <t>Comptable</t>
  </si>
  <si>
    <t>Responsable des moyens generaux</t>
  </si>
  <si>
    <t>Agent / hote(sse) d'accueil / standardiste</t>
  </si>
  <si>
    <t>Assistant(e) de direction</t>
  </si>
  <si>
    <t>Intervenant(e) en support technique aux utilisateurs(trices)</t>
  </si>
  <si>
    <t>Responsable rse</t>
  </si>
  <si>
    <t>Technicien(ne) d’insemination</t>
  </si>
  <si>
    <t>Vendeur en caveau</t>
  </si>
  <si>
    <t>Administrateur(trice) systemes et reseaux</t>
  </si>
  <si>
    <t>Data scientist</t>
  </si>
  <si>
    <t>Data analyst</t>
  </si>
  <si>
    <t>Responsable digital</t>
  </si>
  <si>
    <t>Responsable ressources humaines</t>
  </si>
  <si>
    <t>Responsable des systemes d’information</t>
  </si>
  <si>
    <t>Analyste / developpeur(euse) informatique</t>
  </si>
  <si>
    <t>Responsable de chai</t>
  </si>
  <si>
    <t>Agent de chai</t>
  </si>
  <si>
    <t>Conducteur d’installation, distillateur, responsable froid et filtration</t>
  </si>
  <si>
    <t>Superviseur de production</t>
  </si>
  <si>
    <t>Conducteur(trice) de machine / d’équipement (machiniste-régleur / souffleur / remplisseur)</t>
  </si>
  <si>
    <t>Technicien.ne de maintenance</t>
  </si>
  <si>
    <t>Automaticien.ne</t>
  </si>
  <si>
    <t>Animateur qualité, technicien qualité</t>
  </si>
  <si>
    <t>Responsable commercial</t>
  </si>
  <si>
    <t>Mécanicien(ne) à la pêche</t>
  </si>
  <si>
    <t>Membre d'équipage technique d'avion dans le transport aérien</t>
  </si>
  <si>
    <t>Planificateur régulateur vol</t>
  </si>
  <si>
    <t>Responsable programmes</t>
  </si>
  <si>
    <t>Superviseur exploitation</t>
  </si>
  <si>
    <t>Mécanicien/ne avion</t>
  </si>
  <si>
    <t>Membre d'équipage technique d'avion dans le travail aérien</t>
  </si>
  <si>
    <t>Télépilote professionnel de drones</t>
  </si>
  <si>
    <t>Maintenicien/ne en équipements aéroportuaires</t>
  </si>
  <si>
    <t>Maintenicien/ne en installations aéroportuaires</t>
  </si>
  <si>
    <t>Mécanicien/ne équipements aéronautiques</t>
  </si>
  <si>
    <t>Mécanicien/ne structure avion</t>
  </si>
  <si>
    <t>Spécialiste ingénierie maintenance</t>
  </si>
  <si>
    <t>Superviseur maintenance</t>
  </si>
  <si>
    <t>Vendeur(euse)-conseil a distance en commerce de quincaillerie, fournitures industrielles et equipement de la maison</t>
  </si>
  <si>
    <t>Vendeur(euse) specialise(e) en commerce de quincaillerie, fournitures industrielles, fers-metaux b to b</t>
  </si>
  <si>
    <t>Commercial(e) itinerant(e) en commerce de quincaillerie, fournitures industrielles, fers-metaux b to b</t>
  </si>
  <si>
    <t>Commercial(e) grands comptes en commerce de quincaillerie, fournitures industrielles, fers-metaux b to b</t>
  </si>
  <si>
    <t>Vendeur(euse)-conseil en commerce de quincaillerie et equipement de la maison b to c</t>
  </si>
  <si>
    <t>Matelot(e) à la pêche</t>
  </si>
  <si>
    <t>Directeur(trice) technique viticole, directeur(trice) d’exploitation viticole</t>
  </si>
  <si>
    <t>Responsable méthanisation</t>
  </si>
  <si>
    <t>Second(e) d’exploitation en cultures spécialisées/chef(fe) d’équipe</t>
  </si>
  <si>
    <t>Chef(fe) de culture</t>
  </si>
  <si>
    <t>Technicien(ne) de production de semences</t>
  </si>
  <si>
    <t>Agent(e) arboricole</t>
  </si>
  <si>
    <t>Agent(e) de culture, polyculture</t>
  </si>
  <si>
    <t>Agent(e) de cultures légumières de plein champs ou sous serre</t>
  </si>
  <si>
    <t>Agent(e) horticole</t>
  </si>
  <si>
    <t>Agent(e) de culture pépiniériste</t>
  </si>
  <si>
    <t>Agent(e) viticole</t>
  </si>
  <si>
    <t>Conducteur(trice) d’agroéquipements</t>
  </si>
  <si>
    <t>Tractoriste</t>
  </si>
  <si>
    <t>Responsable d'élevage</t>
  </si>
  <si>
    <t>Technicien(ne) d’élevage</t>
  </si>
  <si>
    <t>Agent(e) d’élevage  (bovin lait, bovin viande, ovin, caprin, porcin, ...)</t>
  </si>
  <si>
    <t>Agent(e) d’élevage équin</t>
  </si>
  <si>
    <t>Berger(ère), gardien(ne) de troupeau</t>
  </si>
  <si>
    <t>Agent(e) d’élevage piscicole</t>
  </si>
  <si>
    <t>Agent(e) de prestation avicole</t>
  </si>
  <si>
    <t>Chef(fe) de culture, responsable vignoble</t>
  </si>
  <si>
    <t>Conducteur(trice) de ligne d’embouteillage / de conditionnement</t>
  </si>
  <si>
    <t>Responsable administratif et financier</t>
  </si>
  <si>
    <t>Responsable des ressources humaines</t>
  </si>
  <si>
    <t>Responsable des systèmes d’information</t>
  </si>
  <si>
    <t>Chargé(e) de visite, accueil, ventes (grand public/ professionnels)</t>
  </si>
  <si>
    <t>Responsable régie et douanes</t>
  </si>
  <si>
    <t>Elagueur(euse)</t>
  </si>
  <si>
    <t>Installateur(trice) de systèmes d’arrosage / piscine / éclairage</t>
  </si>
  <si>
    <t>Maçon(onne) du paysage</t>
  </si>
  <si>
    <t>Jardinier(ière)-paysagiste</t>
  </si>
  <si>
    <t>Opérateur logistique</t>
  </si>
  <si>
    <t>Gestionnaire de prestations</t>
  </si>
  <si>
    <t>Gestionnaire de cotisations</t>
  </si>
  <si>
    <t>Gestionnaire de créances</t>
  </si>
  <si>
    <t>Référent de/en protection sociale</t>
  </si>
  <si>
    <t>Juriste institutionnel</t>
  </si>
  <si>
    <t>Gestionnaire de la relation de service</t>
  </si>
  <si>
    <t>Gestionnaire paie / administration du personnel</t>
  </si>
  <si>
    <t>Référent paie/ administration du personnel</t>
  </si>
  <si>
    <t>Conducteur(trice) de travaux paysagers</t>
  </si>
  <si>
    <t>Chef(fe) d’équipe du paysage</t>
  </si>
  <si>
    <t>Coordinateur(trice) biodiversité</t>
  </si>
  <si>
    <t>Superviseur logistique</t>
  </si>
  <si>
    <t>Patron(ne) de pêche</t>
  </si>
  <si>
    <t>Ouvrier(ière) conchylicole</t>
  </si>
  <si>
    <t>Ecailler(ère)</t>
  </si>
  <si>
    <t>Chef(fe) d’équipe conchyliculture</t>
  </si>
  <si>
    <t>Responsable d’exploitation conchylicole</t>
  </si>
  <si>
    <t>Ouvrier(ière) algocole</t>
  </si>
  <si>
    <t>Responsable d’exploitation algocole</t>
  </si>
  <si>
    <t>Gestionnaire en ressources humaines</t>
  </si>
  <si>
    <t>Assistant de formation (institutionnel)</t>
  </si>
  <si>
    <t>Chargé de développement formation</t>
  </si>
  <si>
    <t>Vendeur.euse conseil en magasin</t>
  </si>
  <si>
    <t>Chargé(e) du e-commerce</t>
  </si>
  <si>
    <t>Acheteur/euse vendeur/euse sur les marchés internationaux</t>
  </si>
  <si>
    <t>Responsable de production</t>
  </si>
  <si>
    <t>Responsable approvisionnement</t>
  </si>
  <si>
    <t>Conseiller/ère agricole spécialisé/e en protection des cultures</t>
  </si>
  <si>
    <t>Chargé/e de filière</t>
  </si>
  <si>
    <t>Acheteur des matières premières</t>
  </si>
  <si>
    <t>Assistant administration des ventes</t>
  </si>
  <si>
    <t>Adjoint de direction</t>
  </si>
  <si>
    <t>Responsable de projet</t>
  </si>
  <si>
    <t>Manager d’équipe</t>
  </si>
  <si>
    <t>Responsable département / structure</t>
  </si>
  <si>
    <t>Technico-commercial/e</t>
  </si>
  <si>
    <t>Gestionnaire de l’action sanitaire et sociale</t>
  </si>
  <si>
    <t>Acheteur des matières sèches, consommables, services et achats industriels</t>
  </si>
  <si>
    <t>Agent(e) de silo</t>
  </si>
  <si>
    <t>Référent technique de l’action sanitaire et sociale</t>
  </si>
  <si>
    <t>Conducteur/trice livreur/euse</t>
  </si>
  <si>
    <t>Conducteur/trice de ligne de production automatisée</t>
  </si>
  <si>
    <t>Opérateur/trice logistique</t>
  </si>
  <si>
    <t>Commercial(e)</t>
  </si>
  <si>
    <t>Réceptionnaire agréeur/euse</t>
  </si>
  <si>
    <t>Responsable exploitation logistique</t>
  </si>
  <si>
    <t>Chargé de la santé/ sécurité</t>
  </si>
  <si>
    <t>Chargé.e de recouvrement</t>
  </si>
  <si>
    <t>Conducteur/trice de silo</t>
  </si>
  <si>
    <t>Coordinateur transport</t>
  </si>
  <si>
    <t>Responsable des achats</t>
  </si>
  <si>
    <t>Responsable commercial/e</t>
  </si>
  <si>
    <t>Responsable œnotourisme / spiritourisme</t>
  </si>
  <si>
    <t>Référent comptabilité technique/gestion</t>
  </si>
  <si>
    <t>Statisticien(ne)</t>
  </si>
  <si>
    <t>Contrôleur externe</t>
  </si>
  <si>
    <t>Contrôleur interne</t>
  </si>
  <si>
    <t>Gestionnaire du contrôle de gestion</t>
  </si>
  <si>
    <t>Coordinateur du contrôle interne</t>
  </si>
  <si>
    <t>Conseiller santé, qualité de vie et sécurité au travail et prévention</t>
  </si>
  <si>
    <t>Travailleur social</t>
  </si>
  <si>
    <t>Responsable Ressources Humaines</t>
  </si>
  <si>
    <t>Télévendeur(euse)</t>
  </si>
  <si>
    <t>Responsable RSE</t>
  </si>
  <si>
    <t>Directeur(rice) d’établissement d’abattage / de transformation des viandes</t>
  </si>
  <si>
    <t>Opérateur/trice chargé/e du traitement des cuirs et peaux</t>
  </si>
  <si>
    <t>Conducteur/trice de ligne de production</t>
  </si>
  <si>
    <t>Conducteur/trice de machine ou de process</t>
  </si>
  <si>
    <t>Responsable d’atelier de production</t>
  </si>
  <si>
    <t>Agent(e) de maintenance</t>
  </si>
  <si>
    <t>Technicien(ne) de maintenance</t>
  </si>
  <si>
    <t>Agent(e) logistique</t>
  </si>
  <si>
    <t>Opérateur(trice) en préparation de commandes</t>
  </si>
  <si>
    <t>Technicien(ne) ordonnancement</t>
  </si>
  <si>
    <t>Responsable logistique</t>
  </si>
  <si>
    <t>Conducteur(rice) bétaillère</t>
  </si>
  <si>
    <t>Opérateur(rice) en nettoyage industriel</t>
  </si>
  <si>
    <t>Animateur(trice) QHSSE</t>
  </si>
  <si>
    <t>Acheteur(euse) de matières premières</t>
  </si>
  <si>
    <t>Acheteur(euse) d’animaux vivants</t>
  </si>
  <si>
    <t>Conducteur(rice) livreur(se)</t>
  </si>
  <si>
    <t>Technicien(ne) contrôle qualité</t>
  </si>
  <si>
    <t>Animateur(trice) prévention sécurité</t>
  </si>
  <si>
    <t>Responsable QHSSE</t>
  </si>
  <si>
    <t>OCAPIAT_Industrie de la viande</t>
  </si>
  <si>
    <t>Famille de métier</t>
  </si>
  <si>
    <t>D Production</t>
  </si>
  <si>
    <t>Classe d'activités professionnelles</t>
  </si>
  <si>
    <t>DOSSIER_SOURCE</t>
  </si>
  <si>
    <t>CODE_ACT</t>
  </si>
  <si>
    <t>COD_FAMACT</t>
  </si>
  <si>
    <t>ACT_INT</t>
  </si>
  <si>
    <t>ACT_DET_1</t>
  </si>
  <si>
    <t>ACT_DET_2</t>
  </si>
  <si>
    <t>ACT_DET_3</t>
  </si>
  <si>
    <t>ACT_DET_4</t>
  </si>
  <si>
    <t>ACT_DET_5</t>
  </si>
  <si>
    <t>ACT_DET_6</t>
  </si>
  <si>
    <t>ACT_DET_7</t>
  </si>
  <si>
    <t>ACT_DET_8</t>
  </si>
  <si>
    <t>ACT_DET_9</t>
  </si>
  <si>
    <t>COMP_INT</t>
  </si>
  <si>
    <t>COMP_DET_1</t>
  </si>
  <si>
    <t>COMP_DET_2</t>
  </si>
  <si>
    <t>COMP_DET_3</t>
  </si>
  <si>
    <t>COMP_DET_4</t>
  </si>
  <si>
    <t>COMP_DET_5</t>
  </si>
  <si>
    <t>COMP_DET_6</t>
  </si>
  <si>
    <t>COMP_DET_7</t>
  </si>
  <si>
    <t>COMP_DET_8</t>
  </si>
  <si>
    <t>COMP_DET_9</t>
  </si>
  <si>
    <t>MOT_CLE_ACT_1</t>
  </si>
  <si>
    <t>MOT_CLE_ACT_2</t>
  </si>
  <si>
    <t>MOT_CLE_ACT_3</t>
  </si>
  <si>
    <t>NIV_MATR_1</t>
  </si>
  <si>
    <t>NIV_MATR_2</t>
  </si>
  <si>
    <t>NIV_MATR_3</t>
  </si>
  <si>
    <t>NIV_MATR_4</t>
  </si>
  <si>
    <t>FORMACODE_1</t>
  </si>
  <si>
    <t>CONN_INT_1</t>
  </si>
  <si>
    <t>CONN_NIV_1</t>
  </si>
  <si>
    <t>CONN_DUR_1</t>
  </si>
  <si>
    <t>CONN_JUSTIF_DUR_1</t>
  </si>
  <si>
    <t>NSF_1</t>
  </si>
  <si>
    <t>FORMACODE_2</t>
  </si>
  <si>
    <t>CONN_INT_2</t>
  </si>
  <si>
    <t>CONN_NIV_2</t>
  </si>
  <si>
    <t>CONN_DUR_2</t>
  </si>
  <si>
    <t>CONN_JUSTIF_DUR_2</t>
  </si>
  <si>
    <t>NSF_2</t>
  </si>
  <si>
    <t>FORMACODE_3</t>
  </si>
  <si>
    <t>CONN_INT_3</t>
  </si>
  <si>
    <t>CONN_NIV_3</t>
  </si>
  <si>
    <t>CONN_DUR_3</t>
  </si>
  <si>
    <t>CONN_JUSTIF_DUR_3</t>
  </si>
  <si>
    <t>NSF_3</t>
  </si>
  <si>
    <t>FORMACODE_4</t>
  </si>
  <si>
    <t>CONN_INT_4</t>
  </si>
  <si>
    <t>CONN_NIV_4</t>
  </si>
  <si>
    <t>CONN_DUR_4</t>
  </si>
  <si>
    <t>CONN_JUSTIF_DUR_4</t>
  </si>
  <si>
    <t>NSF_4</t>
  </si>
  <si>
    <t>FORMACODE_5</t>
  </si>
  <si>
    <t>CONN_INT_5</t>
  </si>
  <si>
    <t>CONN_NIV_5</t>
  </si>
  <si>
    <t>CONN_DUR_5</t>
  </si>
  <si>
    <t>CONN_JUSTIF_DUR_5</t>
  </si>
  <si>
    <t>NSF_5</t>
  </si>
  <si>
    <t>FONDAMENTAL_1</t>
  </si>
  <si>
    <t>FONDAMENTAL_2</t>
  </si>
  <si>
    <t>FONDAMENTAL_3</t>
  </si>
  <si>
    <t>FONDAMENTAL_4</t>
  </si>
  <si>
    <t>FONDAMENTAL_5</t>
  </si>
  <si>
    <t>D.1.07.01</t>
  </si>
  <si>
    <t>D.1</t>
  </si>
  <si>
    <t>Réalisation des opérations de transformation et finition des carcasses et/ou de préparation et traitement de produits tripiers</t>
  </si>
  <si>
    <t xml:space="preserve">Réception sur son poste de travail de l’animal / la carcasse Démarrage, conduite et arrêt d’une machine de production ou d’un équipement
</t>
  </si>
  <si>
    <t xml:space="preserve">Surveillance et réglage des paramètres d’une machine ou d’un équipement de production 
</t>
  </si>
  <si>
    <t xml:space="preserve">Réalisation d’opérations de transformation et finition des carcasses 
</t>
  </si>
  <si>
    <t xml:space="preserve">Réalisation d’opérations de transformation et traitement de produits tripiers 
</t>
  </si>
  <si>
    <t xml:space="preserve">Repérage des anomalies et dérives liées à la production 
</t>
  </si>
  <si>
    <t>Tri des co-produits</t>
  </si>
  <si>
    <t>Réaliser sur une chaîne mécanisée ou automatisée, les opérations de transformation d’un animal vivant en carcasse et/ou traiter en atelier les produits tripiers selon l’ordre de production et le planning de travail dans le respect des règles QHSSE, de la traçabilité et du bien-être de l’animal</t>
  </si>
  <si>
    <t>Démarrer et arrêter les machines et équipements spécifiques au procédé (nacelle, élévateur, scie, …)</t>
  </si>
  <si>
    <t xml:space="preserve">Mettre en œuvre le mode opératoire adapté à l’espèce à traiter et à ses particularités en utilisant les équipements et outils de production dans le respect des règles QHSSE </t>
  </si>
  <si>
    <t>Réaliser les opérations de transformation de l’animal vivant en carcasse (anesthésier, accrocher, saigner l’animal ; réaliser la pré-dépouille de l’animal, la dépouille, l’éviscération, la fente, l’émoussage…) selon les règles QHSSE et le flux de production, et dans le respect du bien-être de l’animal</t>
  </si>
  <si>
    <t>Réaliser les opérations de traitement des produits tripiers, selon l’ordre de production, le mode opératoire, les règles QHSSE et le flux de production</t>
  </si>
  <si>
    <t>Identifier les anomalies et dérives de la production, prendre les mesures adaptées selon les règles QHSSE et alerter</t>
  </si>
  <si>
    <t xml:space="preserve">Trier les co-produits en fonction de leur destination en appliquant les règles QHSSE et en assurant la gestion des MRS (Matériels à Risque Spécifié) le cas échéant </t>
  </si>
  <si>
    <t>Viande</t>
  </si>
  <si>
    <t>Transformation</t>
  </si>
  <si>
    <t>Carcasses</t>
  </si>
  <si>
    <t>Abattage</t>
  </si>
  <si>
    <t>D.03.03.06</t>
  </si>
  <si>
    <t>D.0</t>
  </si>
  <si>
    <t>Entretien des matériels et de l’espace de travail</t>
  </si>
  <si>
    <t>Nettoyage et désinfection du matériel 
Nettoyage de l’espace de travail</t>
  </si>
  <si>
    <t xml:space="preserve">Contrôle du matériel et des équipements de production
</t>
  </si>
  <si>
    <t xml:space="preserve">Entretien et opérations de maintenance de premier niveau des équipements
</t>
  </si>
  <si>
    <t>Réalisation du tri sélectif</t>
  </si>
  <si>
    <t>Contrôler et entretenir le matériel de production et l’espace de travail dans le respect des règles QHSSE</t>
  </si>
  <si>
    <t xml:space="preserve">Vérifier l'état de propreté de son poste de travail et des équipements utilisés 
Réaliser les opérations de nettoyage et de désinfection en appliquant les consignes, le dosage des produits et les règles QHSSE, notamment au travers de pratiques visant à réduire la consommation en eau
</t>
  </si>
  <si>
    <t>Réaliser les opérations de contrôle de conformité et de fonctionnement des équipements</t>
  </si>
  <si>
    <t>Réaliser l’entretien courant et les opérations de maintenance de premier niveau sur les matériels utilisés (affûtage, affilage des couteaux…)</t>
  </si>
  <si>
    <t>Trier et évacuer les déchets selon les consignes de tri sélectif, en appliquant les règles QHSSE</t>
  </si>
  <si>
    <t>Entretien du matériel</t>
  </si>
  <si>
    <t>Contrôle</t>
  </si>
  <si>
    <t>Nettoyage du matériel</t>
  </si>
  <si>
    <t>D.03.03.08</t>
  </si>
  <si>
    <t>Nettoyage et désinfection du matériel
Nettoyage de l’espace de travail</t>
  </si>
  <si>
    <t>Contrôle du matériel et des équipements de production</t>
  </si>
  <si>
    <t xml:space="preserve"> Entretien et opérations de maintenance de premier niveau des équipements</t>
  </si>
  <si>
    <t>Vérifier l'état de propreté de son poste de travail et des équipements utilisés
Réaliser les opérations de nettoyage et de désinfection en appliquant les consignes, le dosage des produits et les règles QHSSE, notamment au travers de pratiques visant à réduire la consommation d’eau</t>
  </si>
  <si>
    <t>Réaliser les opérations de contrôle des équipements
 Identifier les anomalies et alerter</t>
  </si>
  <si>
    <t>Réaliser l’’entretien courant et les opérations de maintenance de premier niveau sur les matériels utilisés (affûtage, affilage des couteaux…)</t>
  </si>
  <si>
    <t>Nettoyage</t>
  </si>
  <si>
    <t>Contrôle du matériel</t>
  </si>
  <si>
    <t>D.09.06.02</t>
  </si>
  <si>
    <t>Conduite et orientation des animaux de boucherie au sein des espaces de stabulation</t>
  </si>
  <si>
    <t xml:space="preserve">Orientation des animaux vers les espaces de stabulation </t>
  </si>
  <si>
    <t xml:space="preserve">Suivi du temps de repos des animaux entre leur arrivée sur site et leur abattage </t>
  </si>
  <si>
    <t xml:space="preserve">Veille de l’état de santé et du bien-être des animaux et isolement </t>
  </si>
  <si>
    <t xml:space="preserve">Isolement des animaux en mauvais état de santé </t>
  </si>
  <si>
    <t>Alerte de sa hiérarchie</t>
  </si>
  <si>
    <t>Conduire et orienter les animaux de boucherie, selon l’organisation du site et dans le respect des règles QHSSE et du bien-être animal</t>
  </si>
  <si>
    <t xml:space="preserve">Orienter les animaux de boucherie dans les espaces de stabulation selon le mode opératoire de l’entreprise (couloirs de circulation, outils de guidage, etc.), les règles de répartition des animaux (sexe, âge, race, lots, etc.) et dans le respect du bien-être animal </t>
  </si>
  <si>
    <t xml:space="preserve">Suivre et garantir le temps de repos des animaux de boucherie entre leur arrivée sur site et leur abattage, selon les procédures définies par l’entreprise et les espèces concernées </t>
  </si>
  <si>
    <t xml:space="preserve">Contrôler l’état sanitaire des animaux (état physique et physiologique, stress, nervosité, etc.) et isoler les animaux en mauvais état de santé, pour prévenir les risques QHSSE </t>
  </si>
  <si>
    <t>Alerter sa hiérarchie, le cas échéant, sur les risques QHSSE éventuels</t>
  </si>
  <si>
    <t>Orientation</t>
  </si>
  <si>
    <t>Animaux vivants</t>
  </si>
  <si>
    <t>Stabulation</t>
  </si>
  <si>
    <t>Elevage</t>
  </si>
  <si>
    <t>D.01.05.04</t>
  </si>
  <si>
    <t>Alimentation, abreuvage et soins aux animaux au sein des espaces de stabulation</t>
  </si>
  <si>
    <t xml:space="preserve">Alimentation des animaux </t>
  </si>
  <si>
    <t xml:space="preserve">Abreuvage des animaux </t>
  </si>
  <si>
    <t xml:space="preserve">Veille à la qualité des conditions de vie au sein des espaces de stabulation </t>
  </si>
  <si>
    <t xml:space="preserve">Soins aux animaux </t>
  </si>
  <si>
    <t xml:space="preserve">Veille en continu sur l’état de santé des animaux </t>
  </si>
  <si>
    <t xml:space="preserve">Alerte de sa hiérarchie ou d’acteurs de tiers en cas d’aléa ou d’anomalie </t>
  </si>
  <si>
    <t>Nourrir, abreuver et apporter des soins de premier niveau aux animaux au sein des espaces de stabulation, dans le respect des règles QHSSE et du bien-être animal</t>
  </si>
  <si>
    <t xml:space="preserve">Préparer les rations alimentaires et les distribuer aux animaux au sein des espaces de stabulation, dans le respect des règles QHSSE et du bien-être animal </t>
  </si>
  <si>
    <t xml:space="preserve">Vérifier le bon fonctionnement des équipements de distribution de l’eau </t>
  </si>
  <si>
    <t>Vérifier la qualité des espaces de stabulation, selon les règles QHSSE et les principes du bien-être animal (température, paille au sol, nettoyage, etc.)</t>
  </si>
  <si>
    <t xml:space="preserve">Réaliser les soins de premier niveau aux animaux, selon les règles QHSSE et du bien-être animal (brumisation, etc.) </t>
  </si>
  <si>
    <t xml:space="preserve">Contrôler l’état sanitaire des animaux (état physique et physiologique, stress, nervosité, etc.) et isoler les animaux en mauvais état de santé, pour prévenir d’éventuels risques QHSSE </t>
  </si>
  <si>
    <t>Alerter sa hiérarchie et/ou des acteurs tiers (vétérinaires, etc.) en cas d’aléa ou d’anomalie, afin de prévenir d’éventuels risques QHSSE</t>
  </si>
  <si>
    <t>Alimentation</t>
  </si>
  <si>
    <t>Abreuvage</t>
  </si>
  <si>
    <t>Soins</t>
  </si>
  <si>
    <t>D.03.04.17</t>
  </si>
  <si>
    <t>Entretien des équipements et de l’espace de stabulation et réalisation d’opérations de maintenance de premier niveau</t>
  </si>
  <si>
    <t xml:space="preserve">Organisation des espaces de stabulation </t>
  </si>
  <si>
    <t xml:space="preserve">Nettoyage et désinfection des équipements et espaces de stabulation </t>
  </si>
  <si>
    <t xml:space="preserve">Identification des dysfonctionnements ou des pannes </t>
  </si>
  <si>
    <t xml:space="preserve">Réalisation des interventions de maintenance de premier niveau </t>
  </si>
  <si>
    <t xml:space="preserve">Mise en sécurité et mise à disposition des équipements et espaces de stabulation </t>
  </si>
  <si>
    <t>Réaliser les opérations d’entretien, de contrôle et de maintenance de premier niveau sur les équipements et les espaces de stabulation, dans le respect des règles QHSSE</t>
  </si>
  <si>
    <t xml:space="preserve">Organiser les espaces de stabulation, selon les consignes de sa hiérarchie, pour accueillir des animaux de différentes espèces et des volumes plus ou moins importants d’individus </t>
  </si>
  <si>
    <t xml:space="preserve">Vérifier la sécurité des espaces de stabulation des animaux </t>
  </si>
  <si>
    <t xml:space="preserve">Vérifier l’état de propreté, nettoyer et désinfecter les équipements et espaces de stabulation, selon les règles QHSSE </t>
  </si>
  <si>
    <t xml:space="preserve">Identifier une anomalie, un dysfonctionnement ou un risque et évaluer l’urgence d’une intervention externe, en fonction du degré de gravité </t>
  </si>
  <si>
    <t xml:space="preserve">Réaliser les opérations d’entretien et de maintenance de premier niveau de l’espace de stabulation et des équipements associés </t>
  </si>
  <si>
    <t>Trier et évacuer les déchets selon les consignes du tri sélectif et en appliquant les règles QHSSE</t>
  </si>
  <si>
    <t>Entretien</t>
  </si>
  <si>
    <t>Equipements</t>
  </si>
  <si>
    <t>Espaces de stabulation</t>
  </si>
  <si>
    <t>D.01.21.01</t>
  </si>
  <si>
    <t>Traitement des peaux</t>
  </si>
  <si>
    <t xml:space="preserve">Dégraissage des peaux </t>
  </si>
  <si>
    <t xml:space="preserve">Parage des peaux </t>
  </si>
  <si>
    <t xml:space="preserve">Tri et orientation des peaux </t>
  </si>
  <si>
    <t xml:space="preserve">Salage des peaux </t>
  </si>
  <si>
    <t xml:space="preserve">Mise en pile des peaux </t>
  </si>
  <si>
    <t>Traitement et soins des peaux</t>
  </si>
  <si>
    <t>Traiter les peaux dans la perspective de leur transformation selon les règles QHSSE</t>
  </si>
  <si>
    <t xml:space="preserve">Retirer les graisses et impuretés présentes sur les peaux, à l’aide d’opérations mécaniques et d’agents chimiques dans le respect des règles QHSSE </t>
  </si>
  <si>
    <t xml:space="preserve">Retirer les parties indésirables des peaux (bavures, membranes, etc.), afin d’uniformiser l’épaisseur des peaux et de réduire le nombre de défauts </t>
  </si>
  <si>
    <t xml:space="preserve">Trier et orienter les peaux, selon des critères de qualité prédéfinis, dans la perspective de leur transformation </t>
  </si>
  <si>
    <t xml:space="preserve">Réaliser les opérations de traitement des peaux (application de sel, rinçage, séchage) afin d’éviter leur dégradation et la prolifération de bactéries en veillant à économiser les ressources en eau </t>
  </si>
  <si>
    <t>Empiler les peaux pour optimiser le temps de séchage et faciliter les opérations de transformation</t>
  </si>
  <si>
    <t>Traitement</t>
  </si>
  <si>
    <t>Peaux</t>
  </si>
  <si>
    <t xml:space="preserve">Cuir peau </t>
  </si>
  <si>
    <t>Chimie</t>
  </si>
  <si>
    <t>D.03.03.07</t>
  </si>
  <si>
    <t>Nettoyage et entretien de premier niveau des espaces et équipements de travail</t>
  </si>
  <si>
    <t xml:space="preserve">Affûtage et affilage des couteaux </t>
  </si>
  <si>
    <t xml:space="preserve">Nettoyage et désinfection du matériel </t>
  </si>
  <si>
    <t xml:space="preserve">Nettoyage de l’espace de travail </t>
  </si>
  <si>
    <t xml:space="preserve">Mise en sécurité et mise à disposition des équipements </t>
  </si>
  <si>
    <t>Nettoyer et entretenir son poste de travail et ses équipements et effectuer les opérations de maintenance de premier niveau des équipements</t>
  </si>
  <si>
    <t xml:space="preserve">Affuter et affiler ses couteaux, à l’aide d’un fusil, pour en garantir la durabilité et l’efficacité </t>
  </si>
  <si>
    <t xml:space="preserve">Vérifier l’état de propreté de son poste de travail et des équipements utilisés </t>
  </si>
  <si>
    <t xml:space="preserve">Réaliser les opérations de nettoyage et de désinfection, en appliquant les consignes, le dosage des produits et les règles QHSSE </t>
  </si>
  <si>
    <t xml:space="preserve">Réaliser les opérations de maintenance corrective et préventive de premier niveau sur les équipements utilisés </t>
  </si>
  <si>
    <t xml:space="preserve">Réaliser les opérations de mise en sécurité ou de mise à disposition des équipements </t>
  </si>
  <si>
    <t>Maintenance</t>
  </si>
  <si>
    <t>Entretien mecanique</t>
  </si>
  <si>
    <t>D.02.02.05</t>
  </si>
  <si>
    <t xml:space="preserve">Conduite d’une ligne de fabrication et/ou de conditionnement </t>
  </si>
  <si>
    <t xml:space="preserve">Approvisionnement de la ligne de production et/ou de conditionnement en produits, matières premières et matériaux </t>
  </si>
  <si>
    <t xml:space="preserve">Vérification des équipements de la ligne de production et/ou de conditionnement et du matériel associé </t>
  </si>
  <si>
    <t xml:space="preserve">Démarrage et arrêt des équipements de la ligne de production et/ou de conditionnement </t>
  </si>
  <si>
    <t xml:space="preserve">Réglage et surveillance des paramètres de la ligne de production et/ou de conditionnement </t>
  </si>
  <si>
    <t>Repérage des anomalies liées à la production et/ou au conditionnement</t>
  </si>
  <si>
    <t>Conduire une ligne de fabrication et/ou de conditionnement, dans le respect des règles QHSSE</t>
  </si>
  <si>
    <t xml:space="preserve">Approvisionner la ligne de production et/ou de conditionnement en produits, matières premières ou matériaux en fonction de l’étape et de l’ordre de production </t>
  </si>
  <si>
    <t xml:space="preserve">Vérifier la conformité, démarrer et arrêter les équipements de la ligne de production et/ou de conditionnement utilisés </t>
  </si>
  <si>
    <t xml:space="preserve">Réaliser le réglage des paramètres selon l’ordre de production </t>
  </si>
  <si>
    <t xml:space="preserve">Surveiller et analyser les paramètres de conduite des équipements de la ligne de production et/ou de conditionnement (lecture d’indicateurs numériques, etc.) selon l’ordre de production, le mode opératoire et les règles QHSSE </t>
  </si>
  <si>
    <t xml:space="preserve">Analyser les données de production transmises par le système numérique de production et/ou de conditionnement </t>
  </si>
  <si>
    <t xml:space="preserve">Identifier et analyser les dysfonctionnements et dérives de production et/ou du conditionnement, en vue de prendre les mesures correctives adaptées et en respectant les règles QHSSE </t>
  </si>
  <si>
    <t>Réaliser des tests et des essais de nouveaux produits à base de viandes, de nouvelles recettes et de nouvelles activités de production et/ou de conditionnement</t>
  </si>
  <si>
    <t>Conduite</t>
  </si>
  <si>
    <t>Ligne</t>
  </si>
  <si>
    <t>Production</t>
  </si>
  <si>
    <t>Maintenance industrielle</t>
  </si>
  <si>
    <t>D.03.28.02</t>
  </si>
  <si>
    <t>Contrôle et test de fonctionnement sur les composants ou sous-ensembles mécaniques des équipements et installations</t>
  </si>
  <si>
    <t>Contrôle, test et essai de fonctionnement des composants ou sous-ensembles mécaniques ;</t>
  </si>
  <si>
    <t>Repérage et identification des anomalies.</t>
  </si>
  <si>
    <t>Contrôler le bon état de fonctionnement des composants ou sous-ensembles mécaniques des équipements et installations, à partir de l’exploitation de l’ensemble des données disponibles</t>
  </si>
  <si>
    <t>Réaliser l’ensemble des contrôles, mesures ou tests mécaniques en appliquant les règles QHSSE et les consignes et en analyser les résultats ;</t>
  </si>
  <si>
    <t>Identifier les non-conformités, anomalies et dysfonctionnements et mettre en œuvre les actions correctives.</t>
  </si>
  <si>
    <t>Test</t>
  </si>
  <si>
    <t>Fonctionnement</t>
  </si>
  <si>
    <t>Mathématiques</t>
  </si>
  <si>
    <t>Physique</t>
  </si>
  <si>
    <t>D.01.12.02</t>
  </si>
  <si>
    <t>Réalisation des opérations de maintenance préventive et curative sur les composants ou sous-ensembles des équipements et installations automatisés et robotisés</t>
  </si>
  <si>
    <t xml:space="preserve">Réalisation des opérations de maintenance préventives dans le cadre des programmes de maintenance ;
</t>
  </si>
  <si>
    <t>Réalisation des opérations de maintenance curative ;</t>
  </si>
  <si>
    <t>Réalisation de paramétrages et d’essais ;</t>
  </si>
  <si>
    <t>Contrôle de la qualité des opérations de maintenance réalisées ;</t>
  </si>
  <si>
    <t>Nettoyage, rangement de la zone de travail ;</t>
  </si>
  <si>
    <t>Réalisation du tri sélectif.</t>
  </si>
  <si>
    <t>Mettre en œuvre les opérations de maintenance appropriées sur les composants ou sous-ensembles des équipements ou installations automatisées dans le respect des consignes et des règles QHSSE</t>
  </si>
  <si>
    <t>Identifier les composants ou sous-ensembles des différents équipements et installations automatisés et robotisés ;</t>
  </si>
  <si>
    <t>Vérifier la programmation et le paramétrage des installations, à l’aide des instruments et équipements adaptés, en appliquant les règles QHSSE, les instructions de travail et les gammes de maintenance ;</t>
  </si>
  <si>
    <t>Remplacer des composants ou sous-ensembles des équipements ou installations automatisés et robotisés ;</t>
  </si>
  <si>
    <t>Réinitialiser ou modifier un programme d’automatisation ;</t>
  </si>
  <si>
    <t>Contrôler la qualité des opérations de maintenance réalisées ;</t>
  </si>
  <si>
    <t>Réaliser les opérations de nettoyage et de tri des déchets, en appliquant les consignes et les règles QHSSE.</t>
  </si>
  <si>
    <t>Préventive</t>
  </si>
  <si>
    <t>Curative</t>
  </si>
  <si>
    <t>D.03.02.03</t>
  </si>
  <si>
    <t xml:space="preserve">Entretien et contrôle d’un véhicule de livraison </t>
  </si>
  <si>
    <t>Contrôle de l’état des organes de sécurité du véhicule</t>
  </si>
  <si>
    <t xml:space="preserve">Réalisation des opérations d’entretien de premier niveau du véhicule </t>
  </si>
  <si>
    <t>Nettoyage du véhicule</t>
  </si>
  <si>
    <t>Réaliser l’entretien et le contrôle d’un véhicule de livraison</t>
  </si>
  <si>
    <t>Contrôler quotidiennement l’état des organes de sécurité de son véhicule avant et après les collectes/ livraisons.</t>
  </si>
  <si>
    <t>Réaliser les opérations d’entretien de premier niveau du véhicule.</t>
  </si>
  <si>
    <t>Nettoyer et désinfecter le véhicule pour garantir la propreté et prévenir les risques sanitaires</t>
  </si>
  <si>
    <t>Entretien véhicule</t>
  </si>
  <si>
    <t>Désinfection véhicule</t>
  </si>
  <si>
    <t>Contrôle véhicule</t>
  </si>
  <si>
    <t>Transport routier</t>
  </si>
  <si>
    <t>D.05.02.07</t>
  </si>
  <si>
    <t>Organisation et surveillance du bien-être des animaux durant le transport</t>
  </si>
  <si>
    <t>Evaluation avant le départ, de l'aptitude des animaux au transport.</t>
  </si>
  <si>
    <t>Mise à l’écart des animaux blessés ou faibles.</t>
  </si>
  <si>
    <t xml:space="preserve"> Surveillance pendant le transport, des comportements et signes de stress ou de maladie.</t>
  </si>
  <si>
    <t>Organisation des conditions de transport des animaux</t>
  </si>
  <si>
    <t>Organiser et surveiller le bien-être des animaux durant le transport</t>
  </si>
  <si>
    <t xml:space="preserve"> Identifier l’aptitude des animaux à être transportés.</t>
  </si>
  <si>
    <t xml:space="preserve"> Ecarter les animaux blessés ou faibles</t>
  </si>
  <si>
    <t>Reconnaître les signaux de stress chez les animaux
Surveiller les comportements et signes de stress ou de maladie des animaux afin de mettre en œuvre des actions correctives</t>
  </si>
  <si>
    <t>Organiser les conditions du transport (pause, ventilation, ravitaillement) des animaux de telle sorte qu’ils se reposent, s’hydratent, s’alimentent et voyagent dans des conditions optimales pour leur bien-être</t>
  </si>
  <si>
    <t>Surveillance</t>
  </si>
  <si>
    <t>Soin</t>
  </si>
  <si>
    <t>Animal vivant</t>
  </si>
  <si>
    <t>D.03.13.02</t>
  </si>
  <si>
    <t>Nettoyage et entretien du matériel de laboratoire</t>
  </si>
  <si>
    <t>Nettoyage et désinfection du matériel</t>
  </si>
  <si>
    <t>Nettoyage de l’espace de travail</t>
  </si>
  <si>
    <t>Entretien et contrôle du matériel</t>
  </si>
  <si>
    <t>Identification des anomalies et dysfonctionnements</t>
  </si>
  <si>
    <t>Contrôler et entretenir le matériel de laboratoire</t>
  </si>
  <si>
    <t>Nettoyer, désinfecter et décontaminer en appliquant les consignes, le dosage des produits et les règles QHSSE à chaque utilisation du matériel et des équipements</t>
  </si>
  <si>
    <t>Vérifier l'état de propreté de l’espace de travail et des équipements utilisés afin de garantir la fiabilité des tests réalisés</t>
  </si>
  <si>
    <t>Contrôler et assurer l’entretien courant sur les matériels utilisés</t>
  </si>
  <si>
    <t>Identifier les anomalies ou dysfonctionnements et alerter</t>
  </si>
  <si>
    <t>Entretien courant</t>
  </si>
  <si>
    <t>D.03.03.09</t>
  </si>
  <si>
    <t>Entretien des équipements de la ligne de production et/ou de conditionnement et réalisation d’opérations de maintenance de premier niveau et de changement de format</t>
  </si>
  <si>
    <t xml:space="preserve">Réalisation des opérations de changement de format </t>
  </si>
  <si>
    <t xml:space="preserve">Diagnostic des dysfonctionnements ou pannes </t>
  </si>
  <si>
    <t xml:space="preserve">Mise en sécurité et mise à disposition des équipements de la ligne de production et/ou de conditionnement </t>
  </si>
  <si>
    <t>Réaliser les opérations d’entretien, de contrôle, de maintenance de premier niveau et de changement de format sur les équipements de la ligne de production et/ou de conditionnement, dans le respect des règles QHSSE</t>
  </si>
  <si>
    <t xml:space="preserve">Vérifier l’état de propreté et de rangement de son environnement de travail et des équipements utilisés </t>
  </si>
  <si>
    <t xml:space="preserve">Réaliser les opérations de nettoyage et de désinfection, en appliquant les consignes, le dosage des produits et les règles QHSSE en vigueur </t>
  </si>
  <si>
    <t xml:space="preserve">Réaliser les opérations de maintenance corrective et préventive de premier niveau sur les équipements de la ligne de production et/ou de conditionnement </t>
  </si>
  <si>
    <t xml:space="preserve">Réaliser les opérations de changement de série, de format, de recette ou d’outils et les réglages associés, conformément à l’ordre de production </t>
  </si>
  <si>
    <t xml:space="preserve">Identifier et diagnostiquer une anomalie, un dysfonctionnement ou un risque et évaluer la pertinence et l’urgence d’une intervention externe en fonction du degré de gravité </t>
  </si>
  <si>
    <t xml:space="preserve">Réaliser les opérations de mise en sécurité ou mise à disposition des équipements de la ligne de production et/ou de conditionnement </t>
  </si>
  <si>
    <t>Trier et évacuer les déchets selon les consignes de tri sélectif, en appliquant les règles QHSSE en vigueur</t>
  </si>
  <si>
    <t>Economie</t>
  </si>
  <si>
    <t>Droit</t>
  </si>
  <si>
    <t>Qualite hygiene securite environnement</t>
  </si>
  <si>
    <t>D.04.01.02</t>
  </si>
  <si>
    <t>Nettoyage, décontamination et désinfection des équipements et espaces de production</t>
  </si>
  <si>
    <t>Nettoyage des équipements et des espaces de production</t>
  </si>
  <si>
    <t>Mise en œuvre des procédures de nettoyage, de décontamination et de désinfection</t>
  </si>
  <si>
    <t xml:space="preserve">Entretien et contrôle du matériel </t>
  </si>
  <si>
    <t>Identification des anomalies et alerte</t>
  </si>
  <si>
    <t>Préparation des zones de production pour la reprise d’activité</t>
  </si>
  <si>
    <t>Nettoyer et désinfecter les équipements et espaces de production lors de l’arrêt de l’activité de production</t>
  </si>
  <si>
    <t xml:space="preserve">Prérincer et rincer les équipements et espaces de production pour éliminer les débris de viande et matières organiques puis les résidus de détergents et de désinfectants en respectant les étapes du processus de nettoyage et de désinfection dans le respect des économies d’eau </t>
  </si>
  <si>
    <t xml:space="preserve">Nettoyer régulièrement des équipements et espaces de production en appliquant les consignes, le dosage des produits et les règles QHSSE </t>
  </si>
  <si>
    <t>Appliquer des agents détergents et désinfectants dans le respect des exigences en matière de sécurité alimentaire</t>
  </si>
  <si>
    <t>Utiliser des machines d’entretien et de nettoyage adaptées selon les équipements et les espaces de production</t>
  </si>
  <si>
    <t>Réaliser des opérations de contrôle et d’entretien courant sur les matériels utilisés pour le nettoyage et la désinfection</t>
  </si>
  <si>
    <t>Identifier les anomalies et alerter les interlocuteurs concernés</t>
  </si>
  <si>
    <t>Préparer les zones de production à la reprise d’activité en séchant les surfaces à l’aide de l’air comprimé ou d’un système de chauffage</t>
  </si>
  <si>
    <t>Contrôler visuellement l’état de son nettoyage
Trier et évacuer les déchets selon les consignes de tri sélectif, en appliquant les règles QHSSE</t>
  </si>
  <si>
    <t>Entretien des équipements et espaces de production</t>
  </si>
  <si>
    <t>Nettoyage locaux</t>
  </si>
  <si>
    <t>D.03.07.05</t>
  </si>
  <si>
    <t>Entretien des espaces et matériels logistiques</t>
  </si>
  <si>
    <t>Nettoyage de l’espace de travail (réception, stockage, expédition)</t>
  </si>
  <si>
    <t xml:space="preserve">Contrôle du bon fonctionnement des matériels et engins </t>
  </si>
  <si>
    <t xml:space="preserve">Mise en œuvre d’opérations d’entretien de premier niveau </t>
  </si>
  <si>
    <t>Alerte en cas d’anomalie ou de dysfonctionnement</t>
  </si>
  <si>
    <t>Contrôler et entretenir les matériels logistiques et les zones de stockage selon les procédures en vigueur</t>
  </si>
  <si>
    <t xml:space="preserve">Nettoyer et maintenir propres les zones de stockage et le matériel selon les consignes de l’entreprise
</t>
  </si>
  <si>
    <t>Contrôler le bon fonctionnement des matériels et engins de manutention et de stockage</t>
  </si>
  <si>
    <t>Assurer des opérations d’entretien de premier niveau sur les matériels de manutention et de stockage</t>
  </si>
  <si>
    <t>Alerter les interlocuteurs adéquats en cas de d’anomalie et de dysfonctionnement</t>
  </si>
  <si>
    <t>Technique administrative</t>
  </si>
  <si>
    <t>Protection sociale</t>
  </si>
  <si>
    <t>Boisson</t>
  </si>
  <si>
    <t>D1</t>
  </si>
  <si>
    <t>C2</t>
  </si>
  <si>
    <t>F3</t>
  </si>
  <si>
    <t>F4</t>
  </si>
  <si>
    <t>D5</t>
  </si>
  <si>
    <t>D6</t>
  </si>
  <si>
    <t>D7</t>
  </si>
  <si>
    <t>F8</t>
  </si>
  <si>
    <t>F9</t>
  </si>
  <si>
    <t>D10</t>
  </si>
  <si>
    <t>F11</t>
  </si>
  <si>
    <t>J12</t>
  </si>
  <si>
    <t>D13</t>
  </si>
  <si>
    <t>F14</t>
  </si>
  <si>
    <t>K15</t>
  </si>
  <si>
    <t>C16</t>
  </si>
  <si>
    <t>L17</t>
  </si>
  <si>
    <t>D19</t>
  </si>
  <si>
    <t>D20</t>
  </si>
  <si>
    <t>D21</t>
  </si>
  <si>
    <t>D22</t>
  </si>
  <si>
    <t>F23</t>
  </si>
  <si>
    <t>J27</t>
  </si>
  <si>
    <t>J28</t>
  </si>
  <si>
    <t>J29</t>
  </si>
  <si>
    <t>J30</t>
  </si>
  <si>
    <t>J31</t>
  </si>
  <si>
    <t>J32</t>
  </si>
  <si>
    <t>J33</t>
  </si>
  <si>
    <t>N34</t>
  </si>
  <si>
    <t>N35</t>
  </si>
  <si>
    <t>B36</t>
  </si>
  <si>
    <t>B37</t>
  </si>
  <si>
    <t>B38</t>
  </si>
  <si>
    <t>F39</t>
  </si>
  <si>
    <t>F40</t>
  </si>
  <si>
    <t>B41</t>
  </si>
  <si>
    <t>N42</t>
  </si>
  <si>
    <t>F43</t>
  </si>
  <si>
    <t>F44</t>
  </si>
  <si>
    <t>O45</t>
  </si>
  <si>
    <t>B46</t>
  </si>
  <si>
    <t>J47</t>
  </si>
  <si>
    <t>J48</t>
  </si>
  <si>
    <t>A49</t>
  </si>
  <si>
    <t>A50</t>
  </si>
  <si>
    <t>A51</t>
  </si>
  <si>
    <t>A52</t>
  </si>
  <si>
    <t>A53</t>
  </si>
  <si>
    <t>A54</t>
  </si>
  <si>
    <t>M55</t>
  </si>
  <si>
    <t>M56</t>
  </si>
  <si>
    <t>M57</t>
  </si>
  <si>
    <t>M58</t>
  </si>
  <si>
    <t>M59</t>
  </si>
  <si>
    <t>M60</t>
  </si>
  <si>
    <t>M61</t>
  </si>
  <si>
    <t>M62</t>
  </si>
  <si>
    <t>C63</t>
  </si>
  <si>
    <t>M64</t>
  </si>
  <si>
    <t>M65</t>
  </si>
  <si>
    <t>M66</t>
  </si>
  <si>
    <t>C67</t>
  </si>
  <si>
    <t>C68</t>
  </si>
  <si>
    <t>K69</t>
  </si>
  <si>
    <t>C70</t>
  </si>
  <si>
    <t>K71</t>
  </si>
  <si>
    <t>K72</t>
  </si>
  <si>
    <t>K73</t>
  </si>
  <si>
    <t>K74</t>
  </si>
  <si>
    <t>K75</t>
  </si>
  <si>
    <t>K76</t>
  </si>
  <si>
    <t>K77</t>
  </si>
  <si>
    <t>K78</t>
  </si>
  <si>
    <t>M79</t>
  </si>
  <si>
    <t>L80</t>
  </si>
  <si>
    <t>F81</t>
  </si>
  <si>
    <t>L82</t>
  </si>
  <si>
    <t>K83</t>
  </si>
  <si>
    <t>M84</t>
  </si>
  <si>
    <t>L85</t>
  </si>
  <si>
    <t>L86</t>
  </si>
  <si>
    <t>B87</t>
  </si>
  <si>
    <t>P88</t>
  </si>
  <si>
    <t>O89</t>
  </si>
  <si>
    <t>M90</t>
  </si>
  <si>
    <t>K91</t>
  </si>
  <si>
    <t>O92</t>
  </si>
  <si>
    <t>F93</t>
  </si>
  <si>
    <t>M94</t>
  </si>
  <si>
    <t>M95</t>
  </si>
  <si>
    <t>M96</t>
  </si>
  <si>
    <t>B97</t>
  </si>
  <si>
    <t>M98</t>
  </si>
  <si>
    <t>P99</t>
  </si>
  <si>
    <t>Q100</t>
  </si>
  <si>
    <t>B101</t>
  </si>
  <si>
    <t>Q102</t>
  </si>
  <si>
    <t>O103</t>
  </si>
  <si>
    <t>B104</t>
  </si>
  <si>
    <t>J105</t>
  </si>
  <si>
    <t>P106</t>
  </si>
  <si>
    <t>P107</t>
  </si>
  <si>
    <t>M108</t>
  </si>
  <si>
    <t>P109</t>
  </si>
  <si>
    <t>P110</t>
  </si>
  <si>
    <t>P111</t>
  </si>
  <si>
    <t>P112</t>
  </si>
  <si>
    <t>P113</t>
  </si>
  <si>
    <t>P114</t>
  </si>
  <si>
    <t>P115</t>
  </si>
  <si>
    <t>P116</t>
  </si>
  <si>
    <t>P117</t>
  </si>
  <si>
    <t>P118</t>
  </si>
  <si>
    <t>M119</t>
  </si>
  <si>
    <t>P120</t>
  </si>
  <si>
    <t>P121</t>
  </si>
  <si>
    <t>P122</t>
  </si>
  <si>
    <t>O123</t>
  </si>
  <si>
    <t>M124</t>
  </si>
  <si>
    <t>B125</t>
  </si>
  <si>
    <t>M126</t>
  </si>
  <si>
    <t>M127</t>
  </si>
  <si>
    <t>M128</t>
  </si>
  <si>
    <t>M129</t>
  </si>
  <si>
    <t>M130</t>
  </si>
  <si>
    <t>B131</t>
  </si>
  <si>
    <t>M132</t>
  </si>
  <si>
    <t>M133</t>
  </si>
  <si>
    <t>B134</t>
  </si>
  <si>
    <t>M135</t>
  </si>
  <si>
    <t>B136</t>
  </si>
  <si>
    <t>M137</t>
  </si>
  <si>
    <t>M138</t>
  </si>
  <si>
    <t>F139</t>
  </si>
  <si>
    <t>O140</t>
  </si>
  <si>
    <t>F141</t>
  </si>
  <si>
    <t>F142</t>
  </si>
  <si>
    <t>P143</t>
  </si>
  <si>
    <t>C144</t>
  </si>
  <si>
    <t>M145</t>
  </si>
  <si>
    <t>O146</t>
  </si>
  <si>
    <t>O147</t>
  </si>
  <si>
    <t>O148</t>
  </si>
  <si>
    <t>O149</t>
  </si>
  <si>
    <t>P150</t>
  </si>
  <si>
    <t>O151</t>
  </si>
  <si>
    <t>F152</t>
  </si>
  <si>
    <t>F153</t>
  </si>
  <si>
    <t>G154</t>
  </si>
  <si>
    <t>F155</t>
  </si>
  <si>
    <t>F156</t>
  </si>
  <si>
    <t>F157</t>
  </si>
  <si>
    <t>F158</t>
  </si>
  <si>
    <t>O159</t>
  </si>
  <si>
    <t>F163</t>
  </si>
  <si>
    <t>B164</t>
  </si>
  <si>
    <t>F165</t>
  </si>
  <si>
    <t>M166</t>
  </si>
  <si>
    <t>F167</t>
  </si>
  <si>
    <t>B168</t>
  </si>
  <si>
    <t>J169</t>
  </si>
  <si>
    <t>F170</t>
  </si>
  <si>
    <t>F171</t>
  </si>
  <si>
    <t>J172</t>
  </si>
  <si>
    <t>J173</t>
  </si>
  <si>
    <t>J174</t>
  </si>
  <si>
    <t>J175</t>
  </si>
  <si>
    <t>J176</t>
  </si>
  <si>
    <t>J177</t>
  </si>
  <si>
    <t>M178</t>
  </si>
  <si>
    <t>M179</t>
  </si>
  <si>
    <t>M180</t>
  </si>
  <si>
    <t>M181</t>
  </si>
  <si>
    <t>M182</t>
  </si>
  <si>
    <t>C183</t>
  </si>
  <si>
    <t>C184</t>
  </si>
  <si>
    <t>C185</t>
  </si>
  <si>
    <t>C186</t>
  </si>
  <si>
    <t>C187</t>
  </si>
  <si>
    <t>C188</t>
  </si>
  <si>
    <t>C189</t>
  </si>
  <si>
    <t>D190</t>
  </si>
  <si>
    <t>D192</t>
  </si>
  <si>
    <t>D193</t>
  </si>
  <si>
    <t>D194</t>
  </si>
  <si>
    <t>D195</t>
  </si>
  <si>
    <t>J196</t>
  </si>
  <si>
    <t>J197</t>
  </si>
  <si>
    <t>K198</t>
  </si>
  <si>
    <t>M199</t>
  </si>
  <si>
    <t>C200</t>
  </si>
  <si>
    <t>C202</t>
  </si>
  <si>
    <t>C203</t>
  </si>
  <si>
    <t>C204</t>
  </si>
  <si>
    <t>C205</t>
  </si>
  <si>
    <t>C206</t>
  </si>
  <si>
    <t>C207</t>
  </si>
  <si>
    <t>C208</t>
  </si>
  <si>
    <t>C209</t>
  </si>
  <si>
    <t>C210</t>
  </si>
  <si>
    <t>C211</t>
  </si>
  <si>
    <t>C212</t>
  </si>
  <si>
    <t>C213</t>
  </si>
  <si>
    <t>C214</t>
  </si>
  <si>
    <t>C215</t>
  </si>
  <si>
    <t>C216</t>
  </si>
  <si>
    <t>D217</t>
  </si>
  <si>
    <t>P218</t>
  </si>
  <si>
    <t>A219</t>
  </si>
  <si>
    <t>F220</t>
  </si>
  <si>
    <t>N221</t>
  </si>
  <si>
    <t>B222</t>
  </si>
  <si>
    <t>O223</t>
  </si>
  <si>
    <t>A224</t>
  </si>
  <si>
    <t>M225</t>
  </si>
  <si>
    <t>F226</t>
  </si>
  <si>
    <t>C227</t>
  </si>
  <si>
    <t>C228</t>
  </si>
  <si>
    <t>C229</t>
  </si>
  <si>
    <t>C230</t>
  </si>
  <si>
    <t>F231</t>
  </si>
  <si>
    <t>P232</t>
  </si>
  <si>
    <t>P233</t>
  </si>
  <si>
    <t>P234</t>
  </si>
  <si>
    <t>P235</t>
  </si>
  <si>
    <t>P236</t>
  </si>
  <si>
    <t>P237</t>
  </si>
  <si>
    <t>P238</t>
  </si>
  <si>
    <t>P239</t>
  </si>
  <si>
    <t>P240</t>
  </si>
  <si>
    <t>C241</t>
  </si>
  <si>
    <t>C242</t>
  </si>
  <si>
    <t>C243</t>
  </si>
  <si>
    <t>F244</t>
  </si>
  <si>
    <t>C245</t>
  </si>
  <si>
    <t>C246</t>
  </si>
  <si>
    <t>C247</t>
  </si>
  <si>
    <t>C248</t>
  </si>
  <si>
    <t>C249</t>
  </si>
  <si>
    <t>C250</t>
  </si>
  <si>
    <t>C251</t>
  </si>
  <si>
    <t>P252</t>
  </si>
  <si>
    <t>P253</t>
  </si>
  <si>
    <t>P254</t>
  </si>
  <si>
    <t>M255</t>
  </si>
  <si>
    <t>M256</t>
  </si>
  <si>
    <t>L257</t>
  </si>
  <si>
    <t>A259</t>
  </si>
  <si>
    <t>D260</t>
  </si>
  <si>
    <t>L261</t>
  </si>
  <si>
    <t>C262</t>
  </si>
  <si>
    <t>C263</t>
  </si>
  <si>
    <t>M264</t>
  </si>
  <si>
    <t>M265</t>
  </si>
  <si>
    <t>F266</t>
  </si>
  <si>
    <t>P267</t>
  </si>
  <si>
    <t>P268</t>
  </si>
  <si>
    <t>P269</t>
  </si>
  <si>
    <t>P270</t>
  </si>
  <si>
    <t>M271</t>
  </si>
  <si>
    <t>P272</t>
  </si>
  <si>
    <t>M273</t>
  </si>
  <si>
    <t>A274</t>
  </si>
  <si>
    <t>C275</t>
  </si>
  <si>
    <t>H276</t>
  </si>
  <si>
    <t>F277</t>
  </si>
  <si>
    <t>D278</t>
  </si>
  <si>
    <t>F279</t>
  </si>
  <si>
    <t>M280</t>
  </si>
  <si>
    <t>K281</t>
  </si>
  <si>
    <t>K282</t>
  </si>
  <si>
    <t>F283</t>
  </si>
  <si>
    <t>K284</t>
  </si>
  <si>
    <t>P285</t>
  </si>
  <si>
    <t>C286</t>
  </si>
  <si>
    <t>F287</t>
  </si>
  <si>
    <t>L288</t>
  </si>
  <si>
    <t>M289</t>
  </si>
  <si>
    <t>P290</t>
  </si>
  <si>
    <t>M291</t>
  </si>
  <si>
    <t>P292</t>
  </si>
  <si>
    <t>O293</t>
  </si>
  <si>
    <t>P294</t>
  </si>
  <si>
    <t>P295</t>
  </si>
  <si>
    <t>P296</t>
  </si>
  <si>
    <t>P297</t>
  </si>
  <si>
    <t>K298</t>
  </si>
  <si>
    <t>H299</t>
  </si>
  <si>
    <t>P300</t>
  </si>
  <si>
    <t>M302</t>
  </si>
  <si>
    <t>M303</t>
  </si>
  <si>
    <t>B304</t>
  </si>
  <si>
    <t>P305</t>
  </si>
  <si>
    <t>D308</t>
  </si>
  <si>
    <t>D310</t>
  </si>
  <si>
    <t>D311</t>
  </si>
  <si>
    <t>D312</t>
  </si>
  <si>
    <t>D313</t>
  </si>
  <si>
    <t>D314</t>
  </si>
  <si>
    <t>D315</t>
  </si>
  <si>
    <t>J316</t>
  </si>
  <si>
    <t>J317</t>
  </si>
  <si>
    <t>J318</t>
  </si>
  <si>
    <t>F319</t>
  </si>
  <si>
    <t>F320</t>
  </si>
  <si>
    <t>F321</t>
  </si>
  <si>
    <t>F322</t>
  </si>
  <si>
    <t>F323</t>
  </si>
  <si>
    <t>K324</t>
  </si>
  <si>
    <t>K325</t>
  </si>
  <si>
    <t>L326</t>
  </si>
  <si>
    <t>L327</t>
  </si>
  <si>
    <t>F328</t>
  </si>
  <si>
    <t>K329</t>
  </si>
  <si>
    <t>K330</t>
  </si>
  <si>
    <t>K331</t>
  </si>
  <si>
    <t>A333</t>
  </si>
  <si>
    <t>21577 </t>
  </si>
  <si>
    <t>CODE_METIER</t>
  </si>
  <si>
    <t>INT_METIER</t>
  </si>
  <si>
    <t>DEF_METIER</t>
  </si>
  <si>
    <t>APPELL_METIER_1</t>
  </si>
  <si>
    <t>APPELL_METIER_2</t>
  </si>
  <si>
    <t>APPELL_METIER_3</t>
  </si>
  <si>
    <t>APPELL_METIER_4</t>
  </si>
  <si>
    <t>APPELL_METIER_5</t>
  </si>
  <si>
    <t>APPELL_METIER_6</t>
  </si>
  <si>
    <t>APPELL_METIER_7</t>
  </si>
  <si>
    <t>APPELL_METIER_8</t>
  </si>
  <si>
    <t>APPELL_METIER_9</t>
  </si>
  <si>
    <t>APPELL_METIER_10</t>
  </si>
  <si>
    <t>ROME_1</t>
  </si>
  <si>
    <t>ROME_2</t>
  </si>
  <si>
    <t>ROME_3</t>
  </si>
  <si>
    <t>COND_1</t>
  </si>
  <si>
    <t>COND_2</t>
  </si>
  <si>
    <t>COND_3</t>
  </si>
  <si>
    <t>COND_4</t>
  </si>
  <si>
    <t>COND_5</t>
  </si>
  <si>
    <t>COND_6</t>
  </si>
  <si>
    <t>COND_7</t>
  </si>
  <si>
    <t>COND_8</t>
  </si>
  <si>
    <t>COND_9</t>
  </si>
  <si>
    <t>COND_10</t>
  </si>
  <si>
    <t>COND_11</t>
  </si>
  <si>
    <t>COND_12</t>
  </si>
  <si>
    <t>COND_13</t>
  </si>
  <si>
    <t>COND_14</t>
  </si>
  <si>
    <t>COND_15</t>
  </si>
  <si>
    <t>TRANSV_1</t>
  </si>
  <si>
    <t>TRANSV_2</t>
  </si>
  <si>
    <t>TRANSV_3</t>
  </si>
  <si>
    <t>TRANSV_4</t>
  </si>
  <si>
    <t>TRANSV_5</t>
  </si>
  <si>
    <t>TRANSV_6</t>
  </si>
  <si>
    <t>TRANSV_7</t>
  </si>
  <si>
    <t>TRANSV_8</t>
  </si>
  <si>
    <t>TRANSV_9</t>
  </si>
  <si>
    <t>TRANSV_10</t>
  </si>
  <si>
    <t>TRANSV_11</t>
  </si>
  <si>
    <t>TRANSV_12</t>
  </si>
  <si>
    <t>TRANSV_13</t>
  </si>
  <si>
    <t>TRANSV_14</t>
  </si>
  <si>
    <t>TRANSV_15</t>
  </si>
  <si>
    <t>TRANSV_16</t>
  </si>
  <si>
    <t>TRANSV_17</t>
  </si>
  <si>
    <t>ACCES_METIER_1</t>
  </si>
  <si>
    <t>ACCES_METIER_2</t>
  </si>
  <si>
    <t>ACCES_METIER_3</t>
  </si>
  <si>
    <t>ACCES_METIER_4</t>
  </si>
  <si>
    <t>ACCES_METIER_5</t>
  </si>
  <si>
    <t>ACCES_METIER_6</t>
  </si>
  <si>
    <t>ACCES_METIER_7</t>
  </si>
  <si>
    <t>RESPONS_TRANS</t>
  </si>
  <si>
    <t>INTERFACE</t>
  </si>
  <si>
    <t>OM_REDACTEUR</t>
  </si>
  <si>
    <t>APPELL_METIER</t>
  </si>
  <si>
    <t>MOYENNE_NIV_FORMATION</t>
  </si>
  <si>
    <t>Réalise des opérations d'élevage et de conditionnement du vin, de l'entrée du raisin dans la cave, jusqu'à sa mise en bouteille dans le respect des règles QHSSE. Effectue des prélèvements d’échantillons et des contrôles. Peut conduire une ligne de conditionnement.</t>
  </si>
  <si>
    <t>A1413</t>
  </si>
  <si>
    <t>Domaine viticole</t>
  </si>
  <si>
    <t>Laetitia</t>
  </si>
  <si>
    <t>Réalise les opérations de réception, déchargement, stockage, préparation et expédition des marchandises et céréales. Conduit des équipements de travail et de conservation du grain. Effectue les prélèvements d’échantillons et le contrôle du grain.</t>
  </si>
  <si>
    <t>Technicien(e) de silo</t>
  </si>
  <si>
    <t>conducteur(trice) de silo</t>
  </si>
  <si>
    <t>magasinier(e) silo</t>
  </si>
  <si>
    <t>H3303</t>
  </si>
  <si>
    <t>domaine agricole ou dans le domaine de la logistique</t>
  </si>
  <si>
    <t>Une expérience en électromécanique ou mécanique</t>
  </si>
  <si>
    <t>Le métier est également accessible avec un CQP Agent de silo. Un ou plusieurs CACES peuvent être exigés.</t>
  </si>
  <si>
    <t>Marie</t>
  </si>
  <si>
    <t>INTERGROS_cartographie metiers commerce gros</t>
  </si>
  <si>
    <t>Réceptionne la marchandise reçue et la stocke dans un entrepôt ou une plate-forme logistique. Prépare et expédie les commandes ou remet la marchandise dans les meilleurs délais au client venu l'enlever.</t>
  </si>
  <si>
    <t>Réceptionnaire</t>
  </si>
  <si>
    <t>Préparateur/trice de commandes</t>
  </si>
  <si>
    <t>Cariste</t>
  </si>
  <si>
    <t>Magasinier(e)</t>
  </si>
  <si>
    <t>agent(e) de quai</t>
  </si>
  <si>
    <t>agent(e) d’entrepôt</t>
  </si>
  <si>
    <t>N1103</t>
  </si>
  <si>
    <t>domaine de la logistique et du transport</t>
  </si>
  <si>
    <t>Un certificat de capacité professionnelle de cariste ou un CACES est souhaité. 
CQP Opérateur logistique en commerce de gros.</t>
  </si>
  <si>
    <t>Manager(euse) logistique</t>
  </si>
  <si>
    <t>Manage et supervise l’activité logistique à partir des outils et des indicateurs de qualité et de performance à disposition dans l’entreprise et formule des propositions d’amélioration de l’organisation des activités logistiques. Peut également superviser les activités d’entretien et de maintenance du matériel sur son périmètre. Intervient auprès d’une équipe élargie (agents logistiques, chefs d’équipe, chauffeurs/euses, …) et assure la conduite de réunions, des entretiens d’évaluation / de recadrage, la détection des potentiels, des difficultés, l’élaboration des plannings, la gestion des absences.</t>
  </si>
  <si>
    <t>Responsable de flux</t>
  </si>
  <si>
    <t>Responsable préparation/réception/expédition</t>
  </si>
  <si>
    <t>Responsable trafic</t>
  </si>
  <si>
    <t>Superviseur(e) logistique</t>
  </si>
  <si>
    <t>N1303</t>
  </si>
  <si>
    <t>domaine de la logistique ou du transport</t>
  </si>
  <si>
    <t>CQP Manager logistique en commerces de gros
Titre professionnel Technicien/ne supérieur en méthodes et exploitation logistique</t>
  </si>
  <si>
    <t>Oui</t>
  </si>
  <si>
    <t>Assure l'élevage du vin, de l'entrée du raisin dans la cave, jusqu'à sa mise en bouteille dans le respect des règles QHSSE. Assure le contrôle qualitatif et sanitaire des cuves. Anime directement une équipe d’agents de chai et de saisonniers.</t>
  </si>
  <si>
    <t>Chef(fe) caviste</t>
  </si>
  <si>
    <t>Chef(fe) de cave</t>
  </si>
  <si>
    <t>Responsable de cave</t>
  </si>
  <si>
    <t>Organise et planifie les activités, les moyens humains, matériels et techniques de son unité de production dans le respect des règles QHSSE. Encadre une équipe de production.</t>
  </si>
  <si>
    <t>Contremaître</t>
  </si>
  <si>
    <t>Chef d'atelier</t>
  </si>
  <si>
    <t>Chef d’équipe de fabrication</t>
  </si>
  <si>
    <t>Chef d’équipe de conditionnement</t>
  </si>
  <si>
    <t>Chef d'équipe fabrication</t>
  </si>
  <si>
    <t>Animateur(trice) d'équipe</t>
  </si>
  <si>
    <t>H2504</t>
  </si>
  <si>
    <t>Production industrielle</t>
  </si>
  <si>
    <t>Industries agroalimentaires</t>
  </si>
  <si>
    <t>Le métier est également accessible avec un CQP Technicien supérieur en production industrielle ou un CQP Responsable d'équipe secteur agroalimentaire.</t>
  </si>
  <si>
    <t>Joyce</t>
  </si>
  <si>
    <t>Elabore le planning de production des différents ateliers à partir d’une prévision des ventes et des ressources disponibles. Analyse les données d'exploitation, propose des aménagements et/ou modifications de programmes de production en négociant avec les clients. Met en place les outils de suivi et d'amélioration des performances opérationnelles.</t>
  </si>
  <si>
    <t>Technicien(ne) planning</t>
  </si>
  <si>
    <t>Planificateur(trice)</t>
  </si>
  <si>
    <t>Gestionnaire de production </t>
  </si>
  <si>
    <t>H1403</t>
  </si>
  <si>
    <t>Planification industrielle</t>
  </si>
  <si>
    <t>Poste de production et GPAO</t>
  </si>
  <si>
    <t>Réalise tout ou partie de la réception, du stockage, de la manipulation de matières ou de produits, de la préparation de commandes, du chargement des moyens de transport et de la distribution des marchandises en utilisant les engins et moyens de transports à disposition, en appliquant les règles de QHSSE.</t>
  </si>
  <si>
    <t>Magasinier(ère)</t>
  </si>
  <si>
    <t>Préparateur(trice) de commande</t>
  </si>
  <si>
    <t>logistique et/ou magasinage</t>
  </si>
  <si>
    <t>Le CACES (Certificat d'aptitude à la conduite en sécurité) est le plus souvent exigé. Ce métier est également accessible par le CQP Agent logistique.</t>
  </si>
  <si>
    <t>Anticipe, planifie et suit les flux d’approvisionnement pour un ou plusieurs entrepôt(s) ou plateforme(s) logistique(s) en appliquant les règles QHSSE. Conduit des études d'optimisation, quantitatives et qualitatives, de la chaine des flux logistiques, à partir de la collecte, de l'analyse et de l'interprétation de données.</t>
  </si>
  <si>
    <t>Chargé(e) d’études logistiques</t>
  </si>
  <si>
    <t>Technicien(ne) spécialisé(e) en logistique</t>
  </si>
  <si>
    <t>N1301</t>
  </si>
  <si>
    <t>transport et/ou logistique</t>
  </si>
  <si>
    <t>Définit, planifie et organise les moyens techniques et humains afin de réaliser la production pour un site. Réalise l'interface avec les différents services techniques, supports et administratifs du site, gère le budget et suit les indicateurs économiques. Assure en volume, en qualité, en coûts et en délais la production du site, en encadrant les équipes de production.</t>
  </si>
  <si>
    <t>Responsable de secteur(s) de production</t>
  </si>
  <si>
    <t>Directeur(trice) de production</t>
  </si>
  <si>
    <t>H2102</t>
  </si>
  <si>
    <t>Production alimentaire</t>
  </si>
  <si>
    <t>Management de la production ou process</t>
  </si>
  <si>
    <t>Chauffeur(se) livreur(se)</t>
  </si>
  <si>
    <t>Organise et réalise les livraisons des produits à destination des clients professionnels à l’aide d’un véhicule approprié. Charge et décharge les produits du véhicule en assurant la relation-client.</t>
  </si>
  <si>
    <t>Livreur(se)</t>
  </si>
  <si>
    <t>Attaché(e) service client</t>
  </si>
  <si>
    <t>N4105</t>
  </si>
  <si>
    <t>dans le domaine de la livraison ou la conduite routière</t>
  </si>
  <si>
    <t>Pour les véhicules poids lourds, les permis C, C1, CE, C1E et la Formation Initiale Minimum Obligatoire sont exigés. Un CACES, une aptitude médicale peuvent être exigés, et des habilitations spécifiques peuvent être exigées selon les produits transportés.</t>
  </si>
  <si>
    <t>Assure le réglage et le suivi des paramètres des équipements, installations ou lignes automatisées au démarrage et en cours de fonctionnement. Réalise des changements de format et opérations de maintenance (démontage, nettoyage, contrôle des outillages) en suivant les consignes et les règles QHSSE.</t>
  </si>
  <si>
    <t>Opérateur(trice) régleur(euse)</t>
  </si>
  <si>
    <t>H2912</t>
  </si>
  <si>
    <t>Maintenance et production mécanique</t>
  </si>
  <si>
    <t>Le métier est également accessible avec un CQP Opérateur-régleur sur machine-outil à commande numérique, un CQP Affûteur régleur ou un CQP Régleur de machines de production</t>
  </si>
  <si>
    <t>Assure l'appui technique à la production et à la mise en place de nouveaux procédés et de nouvelles installations. Collecte, analyse des données de production et propose les modifications techniques de procédés et la modification des paramètres de marche. Pilote des projets de modification et d’optimisation des procédés et des installations.</t>
  </si>
  <si>
    <t>Technicien optimisation process</t>
  </si>
  <si>
    <t>Ingénieur process</t>
  </si>
  <si>
    <t>Technicien de production</t>
  </si>
  <si>
    <t>Analyste process de production alimentaire</t>
  </si>
  <si>
    <t>H1404</t>
  </si>
  <si>
    <t>Secteur alimentaire</t>
  </si>
  <si>
    <t>Conduit un véhicule en vue d'effectuer le transport de produits, la collecte ou la livraison de marchandises alimentaires. Assure le chargement et le déchargement. Organise, éventuellement, la tournée d'enlèvement ou de livraison.</t>
  </si>
  <si>
    <t>Chauffeur(se) Poids Lourds</t>
  </si>
  <si>
    <t>Chauffeur(se)/Ramasseur(se)</t>
  </si>
  <si>
    <t>Chauffeur(se)/Livreur(se)</t>
  </si>
  <si>
    <t>Chauffeur(se)/conducteur(trice)/livreur(se)</t>
  </si>
  <si>
    <t>Conducteur(trice)/Livreur(se)</t>
  </si>
  <si>
    <t>N4101</t>
  </si>
  <si>
    <t>domaine de la livraison ou de la conduite routière</t>
  </si>
  <si>
    <t>Réalise le nettoyage, la décontamination et la désinfection des équipements, machines, outils et installations lorsque la production est arrêtée, en appliquant les règles QHSSE.</t>
  </si>
  <si>
    <t>Opérateur(trice) de nettoyage industriel</t>
  </si>
  <si>
    <t>opérateur(trice) entretien (des machines)</t>
  </si>
  <si>
    <t>K2204</t>
  </si>
  <si>
    <t>domaine de l’hygiène-propreté</t>
  </si>
  <si>
    <t>Organise la réception, la conservation et l’expédition des matières et des produits du silo. Gère les espaces de stockage et contrôle les conditions de conservation des produits. Veille au bon fonctionnement des installations et à l’entretien du site. Dans certains cas, anime une équipe de collaborateurs.</t>
  </si>
  <si>
    <t>Responsable de silo</t>
  </si>
  <si>
    <t>coordinateur(trice) silo</t>
  </si>
  <si>
    <t>silotier(e)</t>
  </si>
  <si>
    <t>dans le domaine de l’agronomie</t>
  </si>
  <si>
    <t>dans le domaine agricole</t>
  </si>
  <si>
    <t>Le métier est également accessible avec le CQP Responsable d’équipe de production du secteur alimentaire. Le permis poids lourds et une habilitation électricité peuvent être souhaités.</t>
  </si>
  <si>
    <t>Analyse et prospecte les marchés, sélectionne les fournisseurs en fonction des impératifs de coûts, de délais, de qualité, de quantité. Négocie et contractualise les conditions d'achat et d'approvisionnement des matières premières alimentaires, nécessaires à l'entreprise et à son fonctionnement.</t>
  </si>
  <si>
    <t>Acheteur(se) / négociateur(trice) de matières premières alimentaires</t>
  </si>
  <si>
    <t>Acheteur ingrédients</t>
  </si>
  <si>
    <t>Acheteur Café / courtier</t>
  </si>
  <si>
    <t>Négociant en viande</t>
  </si>
  <si>
    <t>Acheteur fruits</t>
  </si>
  <si>
    <t>M1101</t>
  </si>
  <si>
    <t>Commerce, achats</t>
  </si>
  <si>
    <t>Achats ou négociation</t>
  </si>
  <si>
    <t>Réalise une ou plusieurs étapes de production de produits alimentaires, manuellement et/ou à l’aide d’équipements, suivant un mode opératoire déterminé. Effectue l’approvisionnement et contrôle sa production suivant les consignes et les règles QHSSE.</t>
  </si>
  <si>
    <t>Opérateur(trice) de fabrication</t>
  </si>
  <si>
    <t>Agent(e) de fabrication</t>
  </si>
  <si>
    <t>Agent(e) de préparation</t>
  </si>
  <si>
    <t>Opérateur(trice) de préparation</t>
  </si>
  <si>
    <t>Préparateur(trice)</t>
  </si>
  <si>
    <t>Opérateur(trice) de conditionnement</t>
  </si>
  <si>
    <t>H2301</t>
  </si>
  <si>
    <t>domaine de la production agroalimentaire ou dans le domaine d’activité de l’entreprise</t>
  </si>
  <si>
    <t>Une certification de niveau 3 (CAP, BEP) est souhaitée dans le domaine de la production agroalimentaire ou dans le domaine d’activité de l’entreprise.   
Le métier est également accessible avec un CQP ouvrier de production en industries alimentaires.</t>
  </si>
  <si>
    <t>Marie-Hélène MARTINOT</t>
  </si>
  <si>
    <t>Conduit une ou plusieurs machines de fabrication ou de conditionnement de produits alimentaires.  
Contrôle sa production suivant les consignes et les règles QHSSE.</t>
  </si>
  <si>
    <t>Conducteur(trice) de machine(s) de fabrication</t>
  </si>
  <si>
    <t>Conducteur(trice) de machines de conditionnement</t>
  </si>
  <si>
    <t>Conducteur(trice) d’autoclave</t>
  </si>
  <si>
    <t>Conducteur(trice) de stérilisateur</t>
  </si>
  <si>
    <t>Enfourneur(euse) / conducteur(trice) de four</t>
  </si>
  <si>
    <t>Torréfacteur(trice)</t>
  </si>
  <si>
    <t>Conducteur(trice) de machines de production de plats cuisinés</t>
  </si>
  <si>
    <t>H3301</t>
  </si>
  <si>
    <t>production agroalimentaire ou domaine d’activité de l’entreprise.</t>
  </si>
  <si>
    <t>CQP Conducteur de machines du secteur alimentaire / CQP Conducteur régleur de machines de conditionnement / CQP Conducteur de machines de fabrication et/ou de conditionnement / CQP Conducteur de machine dans la transformation laitière option fabrication ou conditionnement / CQPI Conducteur d’équipements industriels ou un CQP Conducteur de machines de type 1 et de type 2.</t>
  </si>
  <si>
    <t>Réalise les opérations de fabrication d’une gamme de produits de boulangerie/pâtisserie variés (pain, pains spéciaux, viennoiseries, pâtisseries, produits traiteurs) à l'aide d'équipements automatisés ou mécanisés. Contrôle sa production suivant les consignes et les règles QHSSE. Dans certains cas, met au point des nouvelles recettes.</t>
  </si>
  <si>
    <t>Boulanger(ère) / pâtissier(ère)</t>
  </si>
  <si>
    <t>Ouvrier(ère) boulanger(ère)</t>
  </si>
  <si>
    <t>Boulanger(ère)</t>
  </si>
  <si>
    <t>Pâtissier(ère)</t>
  </si>
  <si>
    <t>D1102</t>
  </si>
  <si>
    <t>D1104</t>
  </si>
  <si>
    <t>boulangerie pâtisserie</t>
  </si>
  <si>
    <t>Ce métier est également accessible avec un CQP ouvrier qualifié de fabrication en boulangerie, viennoiserie, pâtisserie option boulangerie ou option pâtisserie.</t>
  </si>
  <si>
    <t>Marie-Hélène Martinot</t>
  </si>
  <si>
    <t>Conduit une ligne de fabrication et/ou de conditionnement de produits alimentaires. Coordonne les activités sur cette ligne de production. Contrôle la production suivant les consignes et les règles QHSSE. </t>
  </si>
  <si>
    <t>Conducteur(trice) de ligne de production / de fabrication</t>
  </si>
  <si>
    <t>Conducteur(trice) de ligne(s) de production (fabrication/conditionnement)</t>
  </si>
  <si>
    <t>Conducteur(trice) de ligne de conditionnement</t>
  </si>
  <si>
    <t>Conducteur(trice) de ligne de conditionnement de lait</t>
  </si>
  <si>
    <t>Conducteur(trice) de ligne d’embouteillage</t>
  </si>
  <si>
    <t>Production agroalimentaire ou activité de l’entreprise</t>
  </si>
  <si>
    <t>Production agroalimentaire</t>
  </si>
  <si>
    <t>Pilote un process de production agroalimentaire sur une installation intégrée et automatisée, à partir d’un système numérique de supervision et de commande. Contrôle la production suivant les consignes et les règles QHSSE et traite les non-conformités sur son périmètre.</t>
  </si>
  <si>
    <t>Pilote d’installation</t>
  </si>
  <si>
    <t>Pilote de process</t>
  </si>
  <si>
    <t>Pilote de flux</t>
  </si>
  <si>
    <t>Technicien(ne) de salle de commande</t>
  </si>
  <si>
    <t>Conducteur(trice) de process sucrier</t>
  </si>
  <si>
    <t>Brasseur(euse)</t>
  </si>
  <si>
    <t>Siropier(ère)</t>
  </si>
  <si>
    <t>Production agroalimentaire ou activité de l’entreprise.</t>
  </si>
  <si>
    <t>Egalement accessible avec un CQP Conducteur de process, un CQP Conducteur de process chocolatier mouleur ou un CQP pilote d’installation automatisée dans la transformation laitière option fabrication ou conditionnement</t>
  </si>
  <si>
    <t>Organise, coordonne, supervise et gère l'ensemble des opérations de réception, stockage, manutention et transport des produits pour un entrepôt, une plate-forme ou une unité logistique. Assure le respect de la réglementation en la matière, en liaison avec les services concernés de l'entreprise et les différentes administrations. Encadre les équipes de logistique.</t>
  </si>
  <si>
    <t>Responsable exploitation d’unité logistique</t>
  </si>
  <si>
    <t>Responsable entrepôt </t>
  </si>
  <si>
    <t>Chef de centre de collecte de lait</t>
  </si>
  <si>
    <t>Responsable transports</t>
  </si>
  <si>
    <t>Responsable - Chef d’entrepôt</t>
  </si>
  <si>
    <t>N1302</t>
  </si>
  <si>
    <t>Logistique</t>
  </si>
  <si>
    <t>Réalise différentes opérations concourant à la transformation des viandes (bovine, ovine, porcine) et produits tripiers après l'abattage des animaux, depuis le désossage/la découpe jusqu'à la préparation et le conditionnement en quartiers ou morceaux. Contrôle sa production suivant les consignes et les règles QHSSE.</t>
  </si>
  <si>
    <t>Désosseur(euse)/pareur(euse)</t>
  </si>
  <si>
    <t>Opérateur(trice) en 2ème transformation des viandes</t>
  </si>
  <si>
    <t>Opérateur(trice) en 3ème transformation des viandes</t>
  </si>
  <si>
    <t>Opérateur(trice) d’abattage</t>
  </si>
  <si>
    <t>Piéceur(euse)</t>
  </si>
  <si>
    <t>H2101</t>
  </si>
  <si>
    <t>Boucherie ou production alimentaire</t>
  </si>
  <si>
    <t>Egalement accessible avec un CQP Opérateur(trice) en première transformation des viandes, un CQP Opérateur(trice) en deuxième transformation des viandes ou un CQP Opérateur(trice) en troisième transformation des viandes, un CQP ouvrier qualifié du travail des viandes en industries charcutières.</t>
  </si>
  <si>
    <t>Réalise les opérations de fabrication et d’affinage de fromages. Contrôle sa production suivant les consignes et les règles QHSSE.</t>
  </si>
  <si>
    <t>Technicien(ne) fromager(ère)</t>
  </si>
  <si>
    <t>Ouvrier(ère) fromager(ère)</t>
  </si>
  <si>
    <t>Technicien(ne) en fabrication fromagère</t>
  </si>
  <si>
    <t>Technicien(ne) laitier(ère)</t>
  </si>
  <si>
    <t>A1412</t>
  </si>
  <si>
    <t>Transformation laitière ou fabrication de fromages.</t>
  </si>
  <si>
    <t>Ce métier est également accessible avec un CQP Opérateur(trice) de production dans la transformation laitière, option fabrication ou conditionnement.</t>
  </si>
  <si>
    <t>Réalise différentes opérations concourant à la transformation de poissons et de produits de la mer, depuis leur préparation jusqu’à leur conditionnement. Contrôle sa production suivant les consignes et les règles QHSSE.</t>
  </si>
  <si>
    <t>Préparateur(trice) de poisson</t>
  </si>
  <si>
    <t>Ouvrier(ère) de conserverie de produits de la mer</t>
  </si>
  <si>
    <t>D1105</t>
  </si>
  <si>
    <t>Mareyage, poissonnerie ou production agroalimentaire</t>
  </si>
  <si>
    <t>Procède à la maintenance préventive et corrective des installations, des équipements et matériels dans le domaine de la mécanique en appliquant les règles de QHSSE. Intervient sur l'installation et l'amélioration des équipements.</t>
  </si>
  <si>
    <t>Opérateur(trice) de maintenance mécanique</t>
  </si>
  <si>
    <t>I1310</t>
  </si>
  <si>
    <t>I130</t>
  </si>
  <si>
    <t>Maintenance mécanique industrielle</t>
  </si>
  <si>
    <t>CQP Agent de maintenance du secteur alimentaire</t>
  </si>
  <si>
    <t>Christelle SZCZERBA</t>
  </si>
  <si>
    <t>Réalise les réglages d’approche et les réglages de précision des sertisseuses. Réalise les opérations de maintenance préventive et corrective des équipements de sertissage ou sertisseuses dans le respect des règles QHSSE. Intervient sur l'installation et l'amélioration des équipements.</t>
  </si>
  <si>
    <t>Opérateur(trice) de maintenance en sertissage, sertisseur(euse), régleur sur sertisseuse</t>
  </si>
  <si>
    <t>I1304</t>
  </si>
  <si>
    <t>Procède à la maintenance préventive et corrective des installations, des équipements et matériels dans le domaine de l’électrotechnique en appliquant les règles de QHSSE. Intervient sur l'installation, la mise en route et l'amélioration des équipements.</t>
  </si>
  <si>
    <t>Technicien(ne) de maintenance industrielle</t>
  </si>
  <si>
    <t>Régleur(euse)/dépanneur(euse)</t>
  </si>
  <si>
    <t>Electromécanicien(ne)</t>
  </si>
  <si>
    <t>Electricien(ne)</t>
  </si>
  <si>
    <t>I1309</t>
  </si>
  <si>
    <t>CQP Technicien de maintenance du secteur alimentaire</t>
  </si>
  <si>
    <t>Procède à la maintenance préventive et corrective des installations et équipements dans le domaine des automatismes et de la robotique en appliquant les règles QHSSE. Intervient sur la conception, l’installation et l’amélioration des équipements automatisés et robotisés et sur la programmation des applications d'automatisation industrielle.</t>
  </si>
  <si>
    <t>Technicien de maintenance en automatisme, automaticien-roboticien</t>
  </si>
  <si>
    <t>I1302</t>
  </si>
  <si>
    <t>Organise, pilote et suit l'exécution des travaux couvrant un ou plusieurs chantiers (travaux neufs/arrêts) dans des conditions déterminées de planning, de sécurité et de budget. Supervise les aspects humains, techniques, administratifs de ces chantiers jusqu'à leur réception.</t>
  </si>
  <si>
    <t>Superviseur(euse) de travaux</t>
  </si>
  <si>
    <t>Chef(fe) de chantier</t>
  </si>
  <si>
    <t>I1102</t>
  </si>
  <si>
    <t>F1201</t>
  </si>
  <si>
    <t>Maintenance industrielle et des travaux neufs</t>
  </si>
  <si>
    <t>Met au point des méthodes et outils de production et de maintenance à partir de l’analyse des modes de fonctionnement des installations et des indicateurs de production. Définit les modes opératoires et les standards de production et de maintenance dans le respect des règles QHSSE.</t>
  </si>
  <si>
    <t>Spécialiste méthodes</t>
  </si>
  <si>
    <t>Assistant GMAO</t>
  </si>
  <si>
    <t>Chargé(e) de méthodes de maintenance</t>
  </si>
  <si>
    <t>Technicien(ne) méthodes production</t>
  </si>
  <si>
    <t>H1402</t>
  </si>
  <si>
    <t>Pilote et/ou réalise les études de conception et les études d'exécution destinées à la réalisation de tout ou partie d'un projet d'installation nouvelle ou à la modification d'installation existante. Peut piloter leur mise en place.</t>
  </si>
  <si>
    <t>Responsable de projets d’installations des équipements</t>
  </si>
  <si>
    <t>Management d’équipe</t>
  </si>
  <si>
    <t>Conçoit et met en œuvre des actions de communication auprès de différents publics (clients, fournisseurs, salariés en interne), en fonction des budgets alloués et de la stratégie de communication de l’entreprise. Représente l’image de l’entreprise lors d’événements et de manifestations. Assure la présence de l’entreprise sur les différents canaux de communication.</t>
  </si>
  <si>
    <t>Assistant(e) de communication</t>
  </si>
  <si>
    <t>Chargé(e) de communication interne</t>
  </si>
  <si>
    <t>Chargé(e) de communication externe</t>
  </si>
  <si>
    <t>Chargé(e) de communication corporate</t>
  </si>
  <si>
    <t>E1103</t>
  </si>
  <si>
    <t>Communication ou relations publiques</t>
  </si>
  <si>
    <t>La maîtrise de l’anglais professionnel est souhaitée.</t>
  </si>
  <si>
    <t>Fédère et anime une communauté d’internautes en garantissant la présence et la réputation d’une entreprise sur les réseaux sociaux. Assure une veille permanente, répond aux internautes et produit des contenus personnalisés afin de développer l’envie, la fidélité et la cohésion de sa communauté. Fait appliquer les règles de bonne conduite au sein de la communauté.</t>
  </si>
  <si>
    <t>Animateur(trice) de communautés digitales</t>
  </si>
  <si>
    <t>Animateur(trice) de communauté web</t>
  </si>
  <si>
    <t>Animateur(trice) de communauté</t>
  </si>
  <si>
    <t>E1101</t>
  </si>
  <si>
    <t>M1704</t>
  </si>
  <si>
    <t>Marketing, Webmarketing ou Communication/médias.</t>
  </si>
  <si>
    <t>La maîtrise de l’anglais est souhaitée.</t>
  </si>
  <si>
    <t>Définit et met en place la stratégie de développement pour le(s) produit(s) ou la gamme dont il a la charge. Définit les spécifications du produit ou des adaptations locales ainsi que les outils de commercialisation.</t>
  </si>
  <si>
    <t>Chef(fe) de marché(s)</t>
  </si>
  <si>
    <t>Chef(fe) de produit marketing</t>
  </si>
  <si>
    <t>Product manager</t>
  </si>
  <si>
    <t>Responsable produit</t>
  </si>
  <si>
    <t>Spécialiste produit</t>
  </si>
  <si>
    <t>M1703</t>
  </si>
  <si>
    <t>M1705</t>
  </si>
  <si>
    <t>Marketing, commerce ou activité de l’entreprise</t>
  </si>
  <si>
    <t>Marketing</t>
  </si>
  <si>
    <t>Dans le secteur agroalimentaire, le double parcours ingénieur/marketing est valorisé. 
La maîtrise de l’anglais (vocabulaire technique) est souhaitée.</t>
  </si>
  <si>
    <t>Conduit et synthétise des études qualitatives et/ou quantitatives relatives aux marchés et aux produits.</t>
  </si>
  <si>
    <t>Chargé(e) d’études</t>
  </si>
  <si>
    <t>M1403</t>
  </si>
  <si>
    <t>Commerce, marketing ou statistiques</t>
  </si>
  <si>
    <t>Conçoit et pilote la mise en œuvre de projets de marketing ou marketing digital pour un secteur ou un marché. Anime une équipe.</t>
  </si>
  <si>
    <t>Responsable de projet marketing</t>
  </si>
  <si>
    <t>Chef(fe) de projet e-marketing</t>
  </si>
  <si>
    <t>Manager de projet</t>
  </si>
  <si>
    <t>Commerce, communication ou marketing.</t>
  </si>
  <si>
    <t>Marketing ou commerce</t>
  </si>
  <si>
    <t>Une spécialisation en webmarketing ou communication numérique est souhaitée.
Dans le domaine agroalimentaire, le double parcours ingénieur/marketing est valorisé.</t>
  </si>
  <si>
    <t>Chef(fe) d’équipe logistique</t>
  </si>
  <si>
    <t>Assure l’animation et le pilotage des activités d’une équipe d’agents logistiques ou de chauffeurs livreurs ainsi que la traçabilité des activités réalisées. Est le relais auprès de son équipe, des politiques internes de qualité, de sécurité, d’hygiène et de protection de l’environnement. Participe directement aux activités conduites par son équipe.</t>
  </si>
  <si>
    <t>Chef/responsable réception</t>
  </si>
  <si>
    <t>Chef/responsable de préparation de commandes</t>
  </si>
  <si>
    <t>Chef/responsable expéditions</t>
  </si>
  <si>
    <t>Chef/fe d’équipe</t>
  </si>
  <si>
    <t>Chef/fe magasinier</t>
  </si>
  <si>
    <t>Responsable livraisons</t>
  </si>
  <si>
    <t>Chef/fe de quai</t>
  </si>
  <si>
    <t>Responsable magasin</t>
  </si>
  <si>
    <t>Pilote</t>
  </si>
  <si>
    <t>logistique</t>
  </si>
  <si>
    <t>La détention d’un CACES (1,5) est exigée. 
Le métier est accessible via le CQP Chef d’équipe logistique en commerces de gros.</t>
  </si>
  <si>
    <t>Conçoit et pilote la politique logistique et supply chain. Pilote la gestion des flux et les plans de production en anticipant les fluctuations, notamment saisonnières, des demandes des clients et des approvisionnements. Conduit et supervise des études d’optimisation de la supply chain.</t>
  </si>
  <si>
    <t>Responsable logistique et supply chain</t>
  </si>
  <si>
    <t>Responsable de la chaîne logistique</t>
  </si>
  <si>
    <t>H1401</t>
  </si>
  <si>
    <t>domaine de la logistique ou de la supply chain</t>
  </si>
  <si>
    <t>Définit la stratégie marketing de l’entreprise et pilote sa mise en œuvre, en concertation avec la direction générale. Fait réaliser des études de marché et une veille concurrentielle afin d’améliorer son positionnement et sa visibilité sur le marché. Participe aux choix stratégiques liés aux produits et services mis en commercialisation.</t>
  </si>
  <si>
    <t>Responsable pricing</t>
  </si>
  <si>
    <t>Directeur(trice) marketing opérationnel</t>
  </si>
  <si>
    <t>Responsable de la stratégie marketing</t>
  </si>
  <si>
    <t>Marketing director</t>
  </si>
  <si>
    <t>Marketing manager</t>
  </si>
  <si>
    <t>Chief marketing officer</t>
  </si>
  <si>
    <t>Management - Spécialisation en marketing.</t>
  </si>
  <si>
    <t>Management, marketing, commercialisation ou communication</t>
  </si>
  <si>
    <t>La maîtrise de l’anglais professionnel est souhaitée.
Dans le secteur agroalimentaire, le double parcours ingénieur/marketing est valorisé.</t>
  </si>
  <si>
    <t>Pilote l'ensemble des projets de communication de l’entreprise. Définit la stratégie de communication media et hors media de l’entreprise, en concertation avec la direction générale. Encadre, manage et fixe les objectifs quantitatifs et qualitatifs des équipes.</t>
  </si>
  <si>
    <t>Directeur(trice) de la communication</t>
  </si>
  <si>
    <t>Management, communication, marketing ou commercialisation</t>
  </si>
  <si>
    <t>Organise et planifie les activités, les moyens humains, matériels et techniques d'une équipe logistique dans le respect des règles QHSSE. Encadre une équipe logistique.</t>
  </si>
  <si>
    <t>Animateur logistique</t>
  </si>
  <si>
    <t>Chef de quai</t>
  </si>
  <si>
    <t>Responsable des stocks</t>
  </si>
  <si>
    <t>Responsable d’exploitation</t>
  </si>
  <si>
    <t>Le métier est également accessible avec un CQP Responsable d’équipe logistique du secteur alimentaire.</t>
  </si>
  <si>
    <t>Joyce Ardissone</t>
  </si>
  <si>
    <t>Détermine et ajuste les prévisions de ventes à partir des outils de prévision des ventes. Optimise les méthodes et outils de prévision afin de réduire l’incertitude et d’obtenir des prévisions plus précises. Coordonne son activité avec les différents services de l’entreprise et transmet les informations nécessaires.</t>
  </si>
  <si>
    <t>demand planner</t>
  </si>
  <si>
    <t>Domaine de la logistique ou de la supply chain</t>
  </si>
  <si>
    <t>Conçoit, développe, anime et administre un ou plusieurs site(s) internet. Gère l'hébergement, le référencement, l'analyse de trafic et intervient en cas de problème technique. Assure une veille concurrentielle et technologique, et fait des préconisations permettant une performance technique et des choix éditoriaux optimaux.</t>
  </si>
  <si>
    <t>Administrateur(trice) de site internet</t>
  </si>
  <si>
    <t>Webmestre</t>
  </si>
  <si>
    <t>Gestionnaire de site internet</t>
  </si>
  <si>
    <t>Administrateur(trice) de site web</t>
  </si>
  <si>
    <t>E1104</t>
  </si>
  <si>
    <t>Informatique, multimédias, communication digitale ou métiers du web</t>
  </si>
  <si>
    <t>Conçoit et réalise le design de nouvelles formes de packaging (emballages, suremballages, conditionnements, etc.) destinées à être fabriquées en série en fonction des spécifications données, en s'appuyant sur une analyse pluridisciplinaire (technologique, sociologique, esthétique et économique) et en tenant compte des contraintes techniques et réglementaires de fabrication et d'information produits.</t>
  </si>
  <si>
    <t>Styliste packaging</t>
  </si>
  <si>
    <t>Chargé(e) de packaging</t>
  </si>
  <si>
    <t>Designer emballage</t>
  </si>
  <si>
    <t>Designer packaging</t>
  </si>
  <si>
    <t>H1204</t>
  </si>
  <si>
    <t>Graphisme, arts graphiques, design ou communication visuelle</t>
  </si>
  <si>
    <t>La maîtrise de logiciels spécifiques est souhaitée. 
La maîtrise de l’anglais technique est souhaitée.</t>
  </si>
  <si>
    <t>Elabore, pilote et contrôle la mise en œuvre de la politique, des activités et des moyens de maintenance. Organise, gère et anime les équipes de maintenance, afin d'assurer le maintien et l'optimisation des équipements industriels.</t>
  </si>
  <si>
    <t>Directeur(trice) de la maintenance</t>
  </si>
  <si>
    <t>Management d’équipe.</t>
  </si>
  <si>
    <t>Organise et planifie les activités, les moyens humains, matériels et techniques de son service de maintenance. Encadre une équipe de maintenance comportant des spécialités différentes.</t>
  </si>
  <si>
    <t>Chef(fe) d’équipe maintenance</t>
  </si>
  <si>
    <t>Superviseur(euse) de maintenance</t>
  </si>
  <si>
    <t>Coordinateur(trice) maintenance</t>
  </si>
  <si>
    <t>Chef(fe) mécanicien(ne) / chef(fe) électricien(ne)</t>
  </si>
  <si>
    <t>Chef(fe) secteur maintenance</t>
  </si>
  <si>
    <t>Définit et/ou modifie les formulations et les recettes entrant dans la composition de produits alimentaires nouveaux ou existants à partir d’un cahier des charges et de spécifications. Effectue/ fait effectuer les tests et essais pour qualifier les produits et les emballages suivant les spécifications définies.</t>
  </si>
  <si>
    <t>Technicien(ne) Formulation</t>
  </si>
  <si>
    <t>Technicien(ne) R&amp;D</t>
  </si>
  <si>
    <t>H1210</t>
  </si>
  <si>
    <t>Génie des procédés, chimie ou agroalimentaire </t>
  </si>
  <si>
    <t>Ce métier est accessible pour des salariés avec une expérience dans le domaine de la production agroalimentaire.</t>
  </si>
  <si>
    <t>Planifie, organise et coordonne des projets de recherche et développement depuis la phase de conception jusqu’à la réalisation. Supervise et coordonne le travail de l’ensemble des acteurs internes et/ou externes. Suit et contrôle le déroulement du projet, l’exécution du planning et le respect du budget.</t>
  </si>
  <si>
    <t>Responsable de projet R&amp;D</t>
  </si>
  <si>
    <t>H1206</t>
  </si>
  <si>
    <t>Génie des procédés agroalimentaires</t>
  </si>
  <si>
    <t>Agroalimentaire</t>
  </si>
  <si>
    <t>Conduit et organise des études et essais visant au développement ou à la création de produits alimentaires en prenant en compte les aspects nutritionnels, scientifiques et réglementaires. Définit les caractéristiques, les ingrédients et les recettes des nouveaux produits ou adaptations de produits existants. Définit les conditions physico-chimiques et biologiques de mise au point, de production et de conservation.</t>
  </si>
  <si>
    <t>Chargé(e) de recherche en génie alimentaire</t>
  </si>
  <si>
    <t>Chef de projet en génie alimentaire</t>
  </si>
  <si>
    <t>Génie alimentaire</t>
  </si>
  <si>
    <t>Etudie, développe et met au point des procédés de production visant à l’amélioration et à l’optimisation des procédés existants, à la conception de nouveaux procédés, à l’adaptation aux nouvelles technologies. Met au point leurs conditions opératoires (micro-pilote ou unité pilote) et les transpose au plan de la fabrication industrielle.</t>
  </si>
  <si>
    <t>Chargé(e) de recherche en procédés de production alimentaire</t>
  </si>
  <si>
    <t>Chef de projet en procédés de production alimentaires</t>
  </si>
  <si>
    <t>Définit, oriente et pilote la politique R&amp;D et en contrôle sa mise en œuvre, avec les ressources et moyens adéquats (humains, financiers, techniques, informationnels) dans le cadre de la stratégie de l’entreprise.</t>
  </si>
  <si>
    <t>Responsable R&amp;D</t>
  </si>
  <si>
    <t>Responsable Recherche</t>
  </si>
  <si>
    <t>Responsable Développement</t>
  </si>
  <si>
    <t>Génie agroalimentaire et R&amp;D</t>
  </si>
  <si>
    <t>R&amp;D</t>
  </si>
  <si>
    <t>Conduit des travaux de recherche sur les molécules, les composants, les ingrédients dans les spécialités de la nutrition, de la biologie et de la biochimie. Apporte son expertise dans les domaines et de la R&amp;D et du contrôle qualité.</t>
  </si>
  <si>
    <t>Chargé(e) d’étude nutrition</t>
  </si>
  <si>
    <t>Nutritionniste</t>
  </si>
  <si>
    <t>J1402</t>
  </si>
  <si>
    <t>Nutrition, biochimie et biologie</t>
  </si>
  <si>
    <t>Développe le portefeuille prospects clients sur un secteur géographique ou sur un marché précis dans le cas d'objectifs définis. Présente les caractéristiques et le positionnement des produits. Peut mettre en œuvre l'organisation extérieure de points de ventes et /ou de promotion.</t>
  </si>
  <si>
    <t>Agent(e) technico-commercial(e)</t>
  </si>
  <si>
    <t>commercial(e)</t>
  </si>
  <si>
    <t>conseiller(e) des ventes</t>
  </si>
  <si>
    <t>délégué(e) commercial(e)</t>
  </si>
  <si>
    <t>représentant(e)</t>
  </si>
  <si>
    <t>promoteur(trice) des ventes</t>
  </si>
  <si>
    <t>D1506</t>
  </si>
  <si>
    <t>Commerce ou vente</t>
  </si>
  <si>
    <t>Une connaissance ou expérience en rapport avec les produits alimentaires ou auxiliaires commercialisés est souhaitée.</t>
  </si>
  <si>
    <t>Le métier est également accessible par le CQP Attaché commercial du secteur alimentaire 
Le métier est également accessible par le CQP Promoteur des ventes/ Merchandiseur</t>
  </si>
  <si>
    <t>Développe et dynamise les ventes de son entreprise sur une zone géographique définie. Analyse les besoins et attentes des clients de son portefeuille, les conseille, leur vend les produits et services les mieux adaptés et les fidélise. Explique les spécificités techniques et le fonctionnement du produit au client.</t>
  </si>
  <si>
    <t>Ingénieur technico-commercial(e)</t>
  </si>
  <si>
    <t>Chargé(e) d’affaires</t>
  </si>
  <si>
    <t>Cadre technico-commercial(e)</t>
  </si>
  <si>
    <t>Attaché(e) technico-commercial(e)</t>
  </si>
  <si>
    <t>Attachée technico-commercial(e)</t>
  </si>
  <si>
    <t>D1407</t>
  </si>
  <si>
    <t>Commerce</t>
  </si>
  <si>
    <t>Produit alimentaire commercialisé par l'entreprise</t>
  </si>
  <si>
    <t>Pilote l’activité de e-commerce et la gestion des outils associés. Gère le budget digital et s’assure du bon déroulement des ventes en ligne, en fonction de la disponibilité du stock, de la sécurité du paiement en ligne et du SAV. Fait évoluer la technologie des outils e-commerce, en améliore les fonctionnalités, le parcours utilisateur. Exerce une veille technologique et concurrentielle.</t>
  </si>
  <si>
    <t>Directeur(trice) e-commerce</t>
  </si>
  <si>
    <t>M1707</t>
  </si>
  <si>
    <t>marketing, marketing digital, commerce, management des nouvelles technologies</t>
  </si>
  <si>
    <t>management</t>
  </si>
  <si>
    <t>la maîtrise de l'anglais est parfois souhaitée</t>
  </si>
  <si>
    <t>Assure le traitement des commandes des clients, de leur enregistrement à la livraison des produits ainsi que la gestion des relations avec les clients. Donne suite aux demandes d’informations et aux réclamations des clients et réalise le suivi administratif des commandes.</t>
  </si>
  <si>
    <t>Assistant(e) administration des ventes</t>
  </si>
  <si>
    <t>Conseiller(e) clientèle</t>
  </si>
  <si>
    <t>Assistant(e) commerciale export</t>
  </si>
  <si>
    <t>D1402</t>
  </si>
  <si>
    <t>D1408</t>
  </si>
  <si>
    <t>domaine de la vente ou de la relation</t>
  </si>
  <si>
    <t>expérience en rapport avec les produits alimentaires commercialisés</t>
  </si>
  <si>
    <t>Prospecte et vend à distance, les produits de l'entreprise par réseau téléphonique ou informatique en tenant compte de la stratégie commerciale de l’entreprise et des outils associés. Gère les relations clients (suivi des réclamations, relance, ...) et suit le dossier client en vue de fidéliser la clientèle.</t>
  </si>
  <si>
    <t>Téléprospecteur(trice)</t>
  </si>
  <si>
    <t>Télécommercial(e)</t>
  </si>
  <si>
    <t>Hotliner</t>
  </si>
  <si>
    <t>Technico-commercial(e) sédentaire</t>
  </si>
  <si>
    <t>Commercial(e) / vendeur(se) sédentaire</t>
  </si>
  <si>
    <t>Conseiller(ère) commercial(e)</t>
  </si>
  <si>
    <t>le commerce et/ou la vente/conseil</t>
  </si>
  <si>
    <t>Des formations complémentaires dans le secrétariat commercial, la communication par téléphone, la maîtrise des logiciels et des nouveaux outils de communication peuvent être souhaités. 
Le métier est également accessible par un CQP Télévendeur du secteur alimentaire</t>
  </si>
  <si>
    <t>Marie Le Gal</t>
  </si>
  <si>
    <t>Elabore la stratégie commerciale opérationnelle, détermine les objectifs à atteindre et les moyens à mettre en place pour un périmètre déterminé (entreprise, gamme de produits, marque, zone géographique...). Coordonne et anime les réseaux et/ou équipes commerciales correspondant à ce périmètre.</t>
  </si>
  <si>
    <t>Responsable commercial marque</t>
  </si>
  <si>
    <t>responsable commerciale zone</t>
  </si>
  <si>
    <t>directeur commercial</t>
  </si>
  <si>
    <t>dans le domaine du commerce, du marketing ou en lien avec le domaine d’activité</t>
  </si>
  <si>
    <t>Assure la vente de produits d'alimentation (humaine ou animale) en procédant à l'exposition des produits dans la surface de vente (mise en rayon, vitrine...). Peut effectuer les encaissements.</t>
  </si>
  <si>
    <t>Vendeur(se) magasin</t>
  </si>
  <si>
    <t>Vendeur(se) grands publics</t>
  </si>
  <si>
    <t>Vendeur(se)</t>
  </si>
  <si>
    <t>Employé(e) de commerce alimentaire</t>
  </si>
  <si>
    <t>Vendeur(euse) spécialisé(e) en alimentation</t>
  </si>
  <si>
    <t>D1106</t>
  </si>
  <si>
    <t>dans le domaine du commerce et/ou de la vente</t>
  </si>
  <si>
    <t>expérience en rapport avec les produits alimentaires ou auxiliaires commercialisés</t>
  </si>
  <si>
    <t>Réalise des actions de prospection et négocie des accords commerciaux auprès des clients grands comptes de l’entreprise à l’échelon territorial, national, voire international. Développe et fidélise son portefeuille en identifiant les acteurs et les opportunités de marché et en animant son réseau dans le respect de la stratégie commerciale de l’entreprise.</t>
  </si>
  <si>
    <t>Technico-commercial(e) grands comptes</t>
  </si>
  <si>
    <t>Commercial(e) grands comptes</t>
  </si>
  <si>
    <t>Responsable comptes clefs</t>
  </si>
  <si>
    <t>Responsable de comptes</t>
  </si>
  <si>
    <t>Commercial(e) grands comptes région</t>
  </si>
  <si>
    <t>Commercial(e) grands comptes national(e)</t>
  </si>
  <si>
    <t>Responsable comptes clés régionaux</t>
  </si>
  <si>
    <t>Responsable national grands comptes</t>
  </si>
  <si>
    <t>Prescripteur/trice,</t>
  </si>
  <si>
    <t>dans le domaine du commerce</t>
  </si>
  <si>
    <t>commerce</t>
  </si>
  <si>
    <t>Accompagne les agriculteurs dans l’optimisation de la production, leur apporte des conseils et propose des techniques et produits appropriés à leurs besoins, notamment en utilisant des applications digitales. Peut vendre des produits non règlementés dans le cadre de la loi Egalim. Assure la veille réglementaire normative, suit la production chez les agriculteurs.</t>
  </si>
  <si>
    <t>Conseiller(e) technico-économique</t>
  </si>
  <si>
    <t>Conseiller(e) agricole</t>
  </si>
  <si>
    <t>Conseiller(e) agronomique préconisateur</t>
  </si>
  <si>
    <t>A1301</t>
  </si>
  <si>
    <t>agroenvironnement ou conduite de systèmes d'exploitation</t>
  </si>
  <si>
    <t>Ce métier est accessible avec un CQP Agent Relation Culture (ARC) ou un CQP Technicien conseil aux adhérents de coopératives.</t>
  </si>
  <si>
    <t>Organise et planifie les activités de l’espace de vente. Rend compte de ses résultats. Encadre l’équipe de vente. Peut être responsable des achats du magasin.</t>
  </si>
  <si>
    <t>Responsable de magasins</t>
  </si>
  <si>
    <t>M1301</t>
  </si>
  <si>
    <t>en tant vendeur conseil ou dans la gestion d’un espace commercial</t>
  </si>
  <si>
    <t>Ce métier est également accessible par le CQP Responsable magasin libre-service agricole</t>
  </si>
  <si>
    <t>Organise, anime et coordonne les actions commerciales dans un secteur déterminé (type de marché/produit, de clientèle, géographique), Suit et analyse les résultats. Initie et conduit des opérations et négociations commerciales et notamment pour des comptes clients spécifiques.</t>
  </si>
  <si>
    <t>Manager des ventes</t>
  </si>
  <si>
    <t>Responsable commercial clientèle industrielle</t>
  </si>
  <si>
    <t>Chef de secteur</t>
  </si>
  <si>
    <t>D1406</t>
  </si>
  <si>
    <t>commerce ou marketing</t>
  </si>
  <si>
    <t>Laetitia Flamard</t>
  </si>
  <si>
    <t>chef de secteur</t>
  </si>
  <si>
    <t>Commerce, Marketing</t>
  </si>
  <si>
    <t>Accompagne les coopératives agricoles dans leurs projets de développement et dans l’amélioration de leurs techniques de production et de transformation des produits agricoles. Conduit des études et/ou des projets scientifiques et technico-économiques sur l’environnement, met en place et suit des expérimentations. Accompagne la mise en œuvre des projets.</t>
  </si>
  <si>
    <t>Ingénieur agronome</t>
  </si>
  <si>
    <t>Expert en agriculture et élevage</t>
  </si>
  <si>
    <t>Agroenvironnement ou conduite de systèmes d'exploitation</t>
  </si>
  <si>
    <t>Une spécialisation dans un domaine précis est appréciée (environnement, bâtiments, méthanisation, etc.)</t>
  </si>
  <si>
    <t>S'assure de la bonne santé des animaux, et leur administre les soins nécessaires tels que l'administration de vaccins, la réalisation d’examens et d’interventions chirurgicales. Apporte un conseil technique à des éleveurs afin de préserver la santé des animaux. Peut effectuer des contrôles sanitaires dans les exploitations.</t>
  </si>
  <si>
    <t>Vétérinaire rural </t>
  </si>
  <si>
    <t>Vétérinaire mixte </t>
  </si>
  <si>
    <t>Vétérinaire conseil dans les élevages</t>
  </si>
  <si>
    <t>Vétérinaire en industrie agroalimentaire</t>
  </si>
  <si>
    <t>A1504</t>
  </si>
  <si>
    <t>Diplôme d’état de docteur vétérinaire</t>
  </si>
  <si>
    <t>dans le soin animalier</t>
  </si>
  <si>
    <t>Réalise des tests et des contrôles sur des matières premières et consommables, des en-cours de fabrication, des produits fabriqués, ou élaborés par le service recherche, dans le cadre de directives ou de protocoles d'analyse préétablis.</t>
  </si>
  <si>
    <t>Assistant(e) qualité </t>
  </si>
  <si>
    <t>Contrôleur(se) sanitaire / laborantin(e) </t>
  </si>
  <si>
    <t>Technicien de laboratoire </t>
  </si>
  <si>
    <t>Technicien d'analyses bactériologiques / physico-chimiques </t>
  </si>
  <si>
    <t>Agent de laboratoire</t>
  </si>
  <si>
    <t>H1503</t>
  </si>
  <si>
    <t>dans les domaines de la chimie, la biochimie ou de la biologie.</t>
  </si>
  <si>
    <t>dans l'agroalimentaire ou dans un laboratoire</t>
  </si>
  <si>
    <t>Assure la mise en route et la gestion opérationnelle d’une unité de méthanisation ou de micro-méthanisation. Réalise l’approvisionnement du méthaniseur et évacue le digestat vers son lieu de stockage. Réalise des prélèvements pour analyse et la maintenance courante et préventive du méthaniseur.</t>
  </si>
  <si>
    <t>Responsable d’unité de méthanisation</t>
  </si>
  <si>
    <t>Coordinateur(trice) d’unité de méthanisation</t>
  </si>
  <si>
    <t>K2306</t>
  </si>
  <si>
    <t>électromécanique ; agricole ou biologie</t>
  </si>
  <si>
    <t>Différentes habilitations, certificats et formation sécurité sont souhaités (CACES chargeur, habilitation électrique, intervention en zone Atex)</t>
  </si>
  <si>
    <t>Réceptionne, contrôle et agrée les produits alimentaires (fruits et légumes, volailles, …) entrant dans l'entrepôt ou le magasin. Veille à la qualité et à la conformité des produits aux cahiers des charges en réalisant des contrôles et des tests.</t>
  </si>
  <si>
    <t>Réceptionnaire-agréeur sur le carreau</t>
  </si>
  <si>
    <t>Chargé de qualité produit</t>
  </si>
  <si>
    <t>industries alimentaires</t>
  </si>
  <si>
    <t>Initie et met en œuvre les études d'impacts, projets, méthodes et dispositifs visant à identifier et prévenir les impacts industriels sur l'environnement du site ou de l’entreprise. Formalise les dispositifs de contrôle, de mesures à appliquer et indicateurs à observer. Assure les relations et la communication avec les administrations et intervenants extérieurs. Peut animer une équipe dédiée.</t>
  </si>
  <si>
    <t>Gestionnaire station d'épuration</t>
  </si>
  <si>
    <t>Agent de gestion de la qualité de l'eau</t>
  </si>
  <si>
    <t>Agent / Gestionnaire de bassin/des déchets/des coûts des produits</t>
  </si>
  <si>
    <t>Spécialiste environnement</t>
  </si>
  <si>
    <t>H1302</t>
  </si>
  <si>
    <t>Environnement ou management de l'environnement</t>
  </si>
  <si>
    <t>Contrôle la mise en œuvre des procédures et règles qualité en production. Contrôle ou vérifie le contrôle de la qualité des matières et produits tout au long de la chaîne (amont - semi-finis - aval) afin de détecter les défauts éventuels des produits. Traite les non conformités. Peut former le personnel sur les bonnes pratiques.</t>
  </si>
  <si>
    <t>Contrôleur(se) qualité </t>
  </si>
  <si>
    <t>Agent qualité </t>
  </si>
  <si>
    <t>Agent de contrôle </t>
  </si>
  <si>
    <t>Technicien(ne) qualité</t>
  </si>
  <si>
    <t>H1303</t>
  </si>
  <si>
    <t>Agroalimentaire ou qualité</t>
  </si>
  <si>
    <t>Planifie et pilote l'ensemble des activités de prévention, de sûreté et de sécurité des biens et des personnes du site ou de l’entreprise. Formalise les dispositifs de contrôle, de mesure et les indicateurs à observer. Assure les relations et la communication avec les administrations et intervenants extérieurs. Peut animer une équipe dédiée.</t>
  </si>
  <si>
    <t>Spécialiste en sécurité et sûreté</t>
  </si>
  <si>
    <t>Responsable sûreté</t>
  </si>
  <si>
    <t>Responsable sécurité</t>
  </si>
  <si>
    <t>Responsable gestion des risques</t>
  </si>
  <si>
    <t>Chargé(e) d'études sécurité/gestion des risques</t>
  </si>
  <si>
    <t>dans le domaine de la sûreté et de la sécurité</t>
  </si>
  <si>
    <t>Propose, met en œuvre la politique et le plan d'action d'assurance qualité et en contrôle son déroulement. Garantit la conformité aux référentiels, aux normes, aux exigences et réglementations en vigueur. Engage des programmes/projets destinés à l'amélioration du système d'assurance qualité (organisation, systèmes, outils, process, produits et services...).  </t>
  </si>
  <si>
    <t>Chargé(e) assurance qualité</t>
  </si>
  <si>
    <t>Chef(fe) de projet assurance qualité</t>
  </si>
  <si>
    <t>Responsable assurance qualité opérationnelle</t>
  </si>
  <si>
    <t>H1502</t>
  </si>
  <si>
    <t>Qualité, hygiène et sécurité</t>
  </si>
  <si>
    <t>Définit, pilote et contrôle la mise en œuvre de la politique et le plan d'action QHSSE pour l'entreprise ou le site. Garantit la conformité aux référentiels par rapport aux exigences réglementaires en vigueur, en relation avec les interlocuteurs internes et externes.</t>
  </si>
  <si>
    <t>Responsable de laboratoire</t>
  </si>
  <si>
    <t>Directeur qualité</t>
  </si>
  <si>
    <t>Coordinateur QHSSE</t>
  </si>
  <si>
    <t>H1302 - Management et ingénierie HSE industriels</t>
  </si>
  <si>
    <t>domaine d'activité de l'entreprise, QHSSE ou HSE</t>
  </si>
  <si>
    <t>domaine d'activité de l'entreprise, domaine QHSSE ou HSE</t>
  </si>
  <si>
    <t>Une spécialisation dans la maîtrise des risques industriels ou dans le management de la qualité dans le domaine industriel est souhaitée.</t>
  </si>
  <si>
    <t>Met en place la démarche HSSE terrain dans son secteur d'activité (analyse et information, sensibilisation, formation, etc.), en relation avec les différents intervenants internes / externes.</t>
  </si>
  <si>
    <t>Animateur(trice) hygiène-sécurité-sûreté-environnement (HSSE)</t>
  </si>
  <si>
    <t>Animateur(trice) sécurité</t>
  </si>
  <si>
    <t>Animateur(trice) HSSE</t>
  </si>
  <si>
    <t>domaine des industries agroalimentaire et QHSSE.</t>
  </si>
  <si>
    <t>en qualité, hygiène, sécurité ou environnement</t>
  </si>
  <si>
    <t>Réalise les audits d’évaluation des performances industrielles. Planifie, coordonne et pilote la conduite du changement pour optimiser les process et performances de l'entreprise dans le respect de la réglementation et des règles QHSSE. Assure la formation du personnel technique aux nouvelles méthodes. Gère les budgets des projets d’amélioration continue.</t>
  </si>
  <si>
    <t>Ingénieur lean</t>
  </si>
  <si>
    <t>Ingénieur méthodes</t>
  </si>
  <si>
    <t>H1402 - Management et ingénierie méthodes et industrialisation</t>
  </si>
  <si>
    <t>domaine de la qualité</t>
  </si>
  <si>
    <t>Une spécialisation en lean management est souhaitée.</t>
  </si>
  <si>
    <t>Vendeur(euse) conseil en espace de vente</t>
  </si>
  <si>
    <t>Accueille et conseille les clients professionnels voire les clients finaux dans leur choix de produits et de services sur un lieu de vente en tenant compte de la stratégie commerciale de l’entreprise et des outils associés. Anime le lieu de vente, réalise les encaissements ainsi que les documents supports à la transaction commerciale.</t>
  </si>
  <si>
    <t>Vendeur(euse) comptoir</t>
  </si>
  <si>
    <t>Vendeur(euse) conseil</t>
  </si>
  <si>
    <t>Vendeur(euse) show-room</t>
  </si>
  <si>
    <t>Vendeur(euse) salle d’exposition</t>
  </si>
  <si>
    <t>Vendeur(euse) magasin</t>
  </si>
  <si>
    <t>Vendeur(euse) carreau</t>
  </si>
  <si>
    <t>Conseiller(ère) de vente</t>
  </si>
  <si>
    <t>D1107</t>
  </si>
  <si>
    <t>D 1213</t>
  </si>
  <si>
    <t>CQP Vendeur sur site en commerces de gros 
Certifications techniques en rapport avec les produits et services commercialisés par l’entreprise</t>
  </si>
  <si>
    <t>Fanny MONTARELLO</t>
  </si>
  <si>
    <t>Acheteur/euse</t>
  </si>
  <si>
    <t>L’acheteur/euse négocie l’achat de produits et de services (animations promotionnelles, schémas logistiques, …) de gré à gré (au cours du jour) ou au travers de contrats cadres et contrôle le respect des engagements pris par les fournisseurs.</t>
  </si>
  <si>
    <t>Chef de marché</t>
  </si>
  <si>
    <t>D1101</t>
  </si>
  <si>
    <t>dans le domaine des achats, de l’approvisionnement ou du commerce</t>
  </si>
  <si>
    <t>Gestionnaire des stocks</t>
  </si>
  <si>
    <t>Organise et suit la gestion des stocks. Veille à la disponibilité des produits tout en minimisant le niveau des stocks. Optimise l’espace de stockage, réalise les inventaires, analyse les écarts entre stock théorique et stock physique, analyse la rotation des stocks et identifie les anomalies, alerte sur les risques de surstock ou de rupture, etc.</t>
  </si>
  <si>
    <t>Responsable gestion des stocks</t>
  </si>
  <si>
    <t>Responsable gestion des stocks sur carreau</t>
  </si>
  <si>
    <t>dans l’exploitation des transports ou en logistique</t>
  </si>
  <si>
    <t>dans la logistique ou le transport</t>
  </si>
  <si>
    <t>Gestionnaire en approvisionnements</t>
  </si>
  <si>
    <t>Garantit la disponibilité des produits commercialisés par l’entreprise en tenant compte de contraintes de coût, de qualité, de quantité et de délais. Anticipe, planifie et suit les flux d’approvisionnement pour un ou plusieurs entrepôt(s) ou plateforme(s) logistique(s) à partir d’une analyse des commandes passées par les clients, d’une anticipation des commandes à venir et du niveau des stocks. Réalise un suivi du niveau de stocks et alerte en cas de risques de surstock. Agit également auprès des fournisseurs et des transporteurs pour garantir la satisfaction des clients.</t>
  </si>
  <si>
    <t>Acheteur approvisionneur</t>
  </si>
  <si>
    <t>approvisionneur</t>
  </si>
  <si>
    <t>coordinateur achats et technique</t>
  </si>
  <si>
    <t>dans le domaine de la logistique, du transport ou du commerce</t>
  </si>
  <si>
    <t>Agréeur produits alimentaires</t>
  </si>
  <si>
    <t>réceptionnaire-agréeur sur le carreau</t>
  </si>
  <si>
    <t>chargé de qualité produit</t>
  </si>
  <si>
    <t>dans le domaine agricole ou agroalimentaire</t>
  </si>
  <si>
    <t>dans l’agréage et/ou les produits alimentaires à manipuler</t>
  </si>
  <si>
    <t>Acheteur/eurse vendeur/euse en produits frais</t>
  </si>
  <si>
    <t>Achète les produits en fonction des besoins de ses clients et de la connaissance de ses fournisseurs. Négocie les prix à l'achat comme à la vente, s'assure de la bonne réception par les clients des produits achetés et assure la gestion des stocks.</t>
  </si>
  <si>
    <t>Acheteur/euse vendeur/euse sur carreau (fruits et légumes)</t>
  </si>
  <si>
    <t>Responsable produits (produits laitiers</t>
  </si>
  <si>
    <t>domaine du commerce</t>
  </si>
  <si>
    <t>Ce métier est également accessible par un CQP Vente sur site ou un CQP Vendeur conseil primeur / Vendeur conseil en crèmerie fromagerie (branche du commerce de détail des fruits et légumes, épicerie et produits laitiers)</t>
  </si>
  <si>
    <t>Responsable- directeur des achats</t>
  </si>
  <si>
    <t>Définit et pilote la mise en œuvre de la stratégie d’achats de l’entreprise et assure l’animation et le pilotage des activités de l’équipe d’acheteurs/euses. Peut également être chargé(e) du sourcing des produits.</t>
  </si>
  <si>
    <t>Directeur achats et supply</t>
  </si>
  <si>
    <t>Directeur achats</t>
  </si>
  <si>
    <t>Responsable achats</t>
  </si>
  <si>
    <t>M1102</t>
  </si>
  <si>
    <t>domaine du commerce, des achats, de la gestion, de l’économie, du management, école de commerce, école d’ingénieurs</t>
  </si>
  <si>
    <t>Réalise et analyse les prévisions de vente, coordonne les flux d’acheminement et optimise les stocks de produits. Peut encadrer une équipe d’approvisionneurs.</t>
  </si>
  <si>
    <t>Responsable prévisions et approvisionnement</t>
  </si>
  <si>
    <t>domaine du commerce, des achats, de la logistique, du transport ou de la gestion</t>
  </si>
  <si>
    <t>Conçoit et met en œuvre des actions et supports de communication de manière directe ou en lien avec des prestataires externes (catalogues, charte graphique, visuels, …)</t>
  </si>
  <si>
    <t>Chargé(e) de promotion</t>
  </si>
  <si>
    <t>Chargé(e) d’édition</t>
  </si>
  <si>
    <t>Infographiste</t>
  </si>
  <si>
    <t>Marketing communication commerce</t>
  </si>
  <si>
    <t>Fanny Montarello</t>
  </si>
  <si>
    <t>Responsable / directeur(trice) des ressources humaines</t>
  </si>
  <si>
    <t>Définit et pilote la mise en œuvre de la politique de gestion et de développement des ressources humaines, dans le cadre de la stratégie de l'entreprise. Selon la taille de l’entreprise, anime les relations sociales avec les différents acteurs.</t>
  </si>
  <si>
    <t>Directeur(trice) du personnel</t>
  </si>
  <si>
    <t>Responsable du personnel</t>
  </si>
  <si>
    <t>Responsable des relations sociales</t>
  </si>
  <si>
    <t>M1503</t>
  </si>
  <si>
    <t>management des ressources humaines, gestion du personnel, droit social</t>
  </si>
  <si>
    <t>gestion des ressources humaines</t>
  </si>
  <si>
    <t>Une expérience dans le domaine du management et dans le domaine de la gestion des ressources humaines est exigée</t>
  </si>
  <si>
    <t>Technicien/ienne service après-vente</t>
  </si>
  <si>
    <t>Il/elle assure l’installation, la maintenance et la réparation des produits commercialisés auprès des clients, des revendeurs, voire des prestataires techniques et installateurs.</t>
  </si>
  <si>
    <t>Technicien/ienne installation / maintenance</t>
  </si>
  <si>
    <t>ngénieur(e) de maintenance</t>
  </si>
  <si>
    <t>domaine technique en lien avec les produits et services commercialisés par l’entreprise (mécanique, électromécanique, robotique, électronique, hydraulique, maintenance industrielle, électrotechnique, biomédical, …)</t>
  </si>
  <si>
    <t>domaine de la maintenance ou du support technique, expérience dans un métier itinérait ou dans la relation client</t>
  </si>
  <si>
    <t>Directeur(trice) commercial(e)</t>
  </si>
  <si>
    <t>Elabore et pilote la mise en œuvre de la stratégie commerciale pour un périmètre déterminé (entreprise, gamme de produits, marque, zone géographique...) en concertation avec la direction générale. Détermine les objectifs à atteindre et les moyens à mettre en place. Coordonne et anime les réseaux et/ou équipes commerciales correspondant à ce périmètre. Dans les entreprises de petite taille, peut également accompagner l’élaboration et la négociation d’offres commerciales complexes ou à fort enjeu.</t>
  </si>
  <si>
    <t>Directeur(trice) du département commercial</t>
  </si>
  <si>
    <t>Business Unit Manager (BUM)</t>
  </si>
  <si>
    <t>Directeur(trice) commercial(e) international(e)</t>
  </si>
  <si>
    <t>Responsable commercial zone</t>
  </si>
  <si>
    <t>commerce ou marketing ou en lien avec le domaine d'activité de l'entreprise</t>
  </si>
  <si>
    <t>management et commerce</t>
  </si>
  <si>
    <t>Responsable qualité hygiène santé sécurité environnement</t>
  </si>
  <si>
    <t>Organise, pilote et coordonne la mise en œuvre de la politique et du plan d'action Qualité Hygiène Santé Sécurité Environnement pour l'entreprise ou le site. Garantit la conformité aux référentiels par rapport aux exigences réglementaires en vigueur, en relation avec les interlocuteurs internes et externes.</t>
  </si>
  <si>
    <t>Directeur QHSSE</t>
  </si>
  <si>
    <t>domaine d'activité de l'entreprise, QHSSE</t>
  </si>
  <si>
    <t>Domaine d'activité de l'entreprise, QHSSE</t>
  </si>
  <si>
    <t>Marie Legal</t>
  </si>
  <si>
    <t>Technicien(ne) support / maintenance informatique</t>
  </si>
  <si>
    <t>Assure la maintenance et l’entretien du matériel informatique de l’entreprise (ordinateurs, périphériques, …) et des logiciels.
Coordonne l’intervention des prestataires informatiques extérieurs.</t>
  </si>
  <si>
    <t>Technicien(ne) informatique</t>
  </si>
  <si>
    <t>Technicien(ne) support en informatique</t>
  </si>
  <si>
    <t>I1401</t>
  </si>
  <si>
    <t>informatique</t>
  </si>
  <si>
    <t>Responsable de l’organisation logistique</t>
  </si>
  <si>
    <t>Organise, gère et supervise l’ensemble des moyens logistiques nécessaires pour réaliser les opérations commerciales conclues par l’entreprise ou par un intermédiaire. Il/elle organise les relations entre l’entreprise et les transporteurs et transitaires, ainsi que les prestataires de stockage, voire les relations avec les fournisseurs. Il /elle définit les exigences de service, qualité et de coût globaux des prestations facturées. En interne, il/elle peut manager des assistant(e)s logistiques et assurer la liaison avec les « services utilisateurs ».</t>
  </si>
  <si>
    <t>Responsable des services logistiques</t>
  </si>
  <si>
    <t>Ingénieur(e) logistique</t>
  </si>
  <si>
    <t>Chef/fe de projet logistique</t>
  </si>
  <si>
    <t>Chef/fe du service logistique</t>
  </si>
  <si>
    <t>domaines du transport, de la logistique, ou du commerce international</t>
  </si>
  <si>
    <t>Domaine de la logistique</t>
  </si>
  <si>
    <t>Spécialiste produits</t>
  </si>
  <si>
    <t>Expert d’une gamme de produits, assure une veille technologique et technique (non alimentaire, interindustriel) voire la conception de nouveaux produits et préparations (alimentaire) et accompagne les équipes commerciales dans l’élaboration et la négociation d’offres commerciales complexes (réponse à appels d’offres, réalisation de devis complexes, …)</t>
  </si>
  <si>
    <t>Conseiller(ère) technique</t>
  </si>
  <si>
    <t>Responsable conseillers techniques</t>
  </si>
  <si>
    <t>Conseiller(ère) technico-commercial</t>
  </si>
  <si>
    <t>H1101</t>
  </si>
  <si>
    <t>technique commerce</t>
  </si>
  <si>
    <t>Certification de niveau 5 à niveau 7 (BTS/ DUT, Licence, Master, …) dans un domaine technique complétée par une formation commerciale</t>
  </si>
  <si>
    <t>Administrateur(trice) des ventes</t>
  </si>
  <si>
    <t>Assure le traitement des commandes des clients, de leur enregistrement à la livraison des produits ainsi que la gestion des relations avec les clients. En fonction des entreprises, l’ADV peut être essentiellement chargé(e) d’activités administratives ou assurer également la gestion des commandes.</t>
  </si>
  <si>
    <t>Assistant(e) en administration des ventes</t>
  </si>
  <si>
    <t>Chargé(e) de clientèle</t>
  </si>
  <si>
    <t>M1701</t>
  </si>
  <si>
    <t>commerce, vente ou relation client</t>
  </si>
  <si>
    <t>Le métier est accessible sans expérience professionnelle pour les personnes titulaires d’une certification de niveau 5.</t>
  </si>
  <si>
    <t>Spécialiste efficacité commerciale</t>
  </si>
  <si>
    <t>Met en place et assure le déploiement d’actions et d’outils permettant d’améliorer l’efficacité des équipes commerciales (valorisation des bonnes pratiques, optimisation de l’organisation commerciale, outils à destination de la force de vente dont CRM, outils de prospection, …).</t>
  </si>
  <si>
    <t>Responsable de l’efficacité commerciale</t>
  </si>
  <si>
    <t>Chef(fe) de projet</t>
  </si>
  <si>
    <t>Responsable de projet commerce</t>
  </si>
  <si>
    <t>Chargé(e) de développement</t>
  </si>
  <si>
    <t>Chargé(e) d’expansion commerciale</t>
  </si>
  <si>
    <t>M1706</t>
  </si>
  <si>
    <t>commerce marketing</t>
  </si>
  <si>
    <t>Définit et met en œuvre la stratégie de développement des ventes pour le(s) produit(s) ou la gamme dont il a la charge.</t>
  </si>
  <si>
    <t>chef/fe de marché</t>
  </si>
  <si>
    <t>product manager</t>
  </si>
  <si>
    <t>gestionnaire de produit</t>
  </si>
  <si>
    <t>responsable produit</t>
  </si>
  <si>
    <t>spécialiste produit</t>
  </si>
  <si>
    <t>chef(fe) de produit marketing</t>
  </si>
  <si>
    <t>marketing, commerce ou domaine d'activité de l'entreprise</t>
  </si>
  <si>
    <t>domaine du marketing ou domaine commercial</t>
  </si>
  <si>
    <t>Ce métier est accessible pour des débutants.
Dans le secteur agroalimentaire, le double parcours ingénieur/marketing est valorisé.</t>
  </si>
  <si>
    <t>Caissier(ère)-facturier(ère)</t>
  </si>
  <si>
    <t>Réalise et enregistre les encaissements et remet aux clients les documents commerciaux supports des transactions effectuées (factures, bons de livraison…). Dans certaines entreprises, notamment dans les marchés de gros (secteur alimentaire), peut également enregistrer les arrivages des marchandises ainsi que le suivi et la relance des paiements des clients.</t>
  </si>
  <si>
    <t>Caissier(ère)</t>
  </si>
  <si>
    <t>D1505</t>
  </si>
  <si>
    <t>vente ou comptabilité</t>
  </si>
  <si>
    <t>Chargé(e) de ressources humaines</t>
  </si>
  <si>
    <t>Met en œuvre la politique de gestion des ressources humaines de l’entreprise selon la stratégie définie par le responsable des ressources humaines et/ou la direction. 
Selon les entreprises, le/la chargé(e) de ressources humaines peut se spécialiser sur une ou plusieurs activités (formation, recrutement, relations sociales, …)</t>
  </si>
  <si>
    <t>Chargé(e) de mission RH</t>
  </si>
  <si>
    <t>M1502</t>
  </si>
  <si>
    <t>ressources humaines, sciences humaines, gestion du personnel, droit ou domaine équivalent</t>
  </si>
  <si>
    <t>Directeur(trice) général(e) / dirigeant(e) de pme</t>
  </si>
  <si>
    <t>Définit les objectifs, les stratégies et les moyens de l’entreprise en tenant compte des contraintes et des opportunités internes et externes. 
Oriente l’action des différentes directions spécialisées. 
Analyse les résultats au regard de la politique et des objectifs de l’entreprise et propose les réajustements nécessaires.</t>
  </si>
  <si>
    <t>Responsable de petite ou moyenne entreprise</t>
  </si>
  <si>
    <t>Chef(fe) d’entreprise</t>
  </si>
  <si>
    <t>PDG</t>
  </si>
  <si>
    <t>M1302</t>
  </si>
  <si>
    <t>commerce, management, gestion d'entreprise ou domaine en lien avec l'activité de l'entreprise</t>
  </si>
  <si>
    <t>poste d'encadrement</t>
  </si>
  <si>
    <t>Une connaissance du domaine d’activité de l’entreprise est souhaitée.</t>
  </si>
  <si>
    <t>commerce, marketing ou en lien avec le domaine d'activité de l'entreprise</t>
  </si>
  <si>
    <t>management et marketing ou commercialisation ou communication</t>
  </si>
  <si>
    <t>Dirigeant(e) tpe</t>
  </si>
  <si>
    <t>Détermine la stratégie de l’entreprise et dirige sa mise en œuvre. Choisit les produits commercialisés par l’entreprise, les services associés et détermine les marchés sur lesquels elle intervient. Manage le personnel de l’entreprise.</t>
  </si>
  <si>
    <t>responsable d’entreprise</t>
  </si>
  <si>
    <t>commerce, gestion d'entreprise ou en lien avec le domaine d'activité de l'entreprise</t>
  </si>
  <si>
    <t>Une connaissance du domaine d’activité de l’entreprise est indispensable.</t>
  </si>
  <si>
    <t>Spécialiste données clients</t>
  </si>
  <si>
    <t>Assure la qualité, l’exploitation et l’enrichissement des données clients.  Analyse les données clients et formule des préconisations en direction des équipes marketing</t>
  </si>
  <si>
    <t>Responsable connaissance client</t>
  </si>
  <si>
    <t>Data miner</t>
  </si>
  <si>
    <t>Data manager</t>
  </si>
  <si>
    <t>Gestionnaire base de données marketing</t>
  </si>
  <si>
    <t>Responsable expérience client</t>
  </si>
  <si>
    <t>Mathématiques appliquées informatique statistiques</t>
  </si>
  <si>
    <t>Big data, données massives</t>
  </si>
  <si>
    <t>Détermine, pilote, fait évoluer et assure la mise en œuvre du système de positionnement tarifaire de l’entreprise au travers d’un modèle de segmentation clients/produits. Peut être chargé du support des équipes de terrain dans la mise en œuvre du système de tarification.</t>
  </si>
  <si>
    <t>Chef de projet pricing</t>
  </si>
  <si>
    <t>Chargé de suivi compliance / contrats</t>
  </si>
  <si>
    <t>Marketing commerce finance</t>
  </si>
  <si>
    <t>marketing</t>
  </si>
  <si>
    <t>Organise la prise en charge et les interventions techniques sur les équipements des clients ou ceux mis à leur disposition. Optimise les ressources mises à disposition en pilotant les interventions en fonction des priorités et en animant les équipes techniques.</t>
  </si>
  <si>
    <t>Chef d’atelier</t>
  </si>
  <si>
    <t>Responsable service après-vente</t>
  </si>
  <si>
    <t>Responsable d’atelier</t>
  </si>
  <si>
    <t>Responsable d’exploitation (distribution automatique)</t>
  </si>
  <si>
    <t>I1103</t>
  </si>
  <si>
    <t>dans le domaine du transport, de la logistique et/ou de la maintenance</t>
  </si>
  <si>
    <t>Une spécialité technique (système, bases de données, réseaux, sécurité, performance) est exigée.
Une certification de niveau 7 dans le transport, la logistique, ou supply-chain est appréciée.</t>
  </si>
  <si>
    <t>Contrôleur/euse de gestion</t>
  </si>
  <si>
    <t>Conçoit les méthodes (définition d'objectifs, indicateurs d'activité, mesure de performance ...). Recueille, analyse et fournit les informations économiques et budgétaires. Conçoit les outils de pilotage et de suivi des différentes activités de l'entreprise, et nécessaires au choix et à la mise en œuvre de la politique générale de l'entreprise. Conseille les responsables opérationnels.</t>
  </si>
  <si>
    <t>Responsable de contrôle de gestion</t>
  </si>
  <si>
    <t>Contrôleur(euse) budgétaire</t>
  </si>
  <si>
    <t>Analyste de gestion</t>
  </si>
  <si>
    <t>Responsable de la planification et de la gestion</t>
  </si>
  <si>
    <t>M1204</t>
  </si>
  <si>
    <t>dans le domaine de la comptabilité et/ou de la gestion</t>
  </si>
  <si>
    <t>Une spécialité / expérience dans le contrôle de gestion est souhaitée.</t>
  </si>
  <si>
    <t>Assistant(e) spécialisée(e)</t>
  </si>
  <si>
    <t>Intervient dans différents domaines d’activités professionnelles, sous la responsabilité d’un responsable hiérarchique ou fonctionnel, et exerce au sein d’une équipe ou d’un service. Assure la production de documents professionnels, la gestion et la coordination des informations liées à l’activité du manager, de l’équipe ou du service. Organise et planifie des activités, des réunions et des événements, gère des ressources matérielles, suit le déroulement d’un projet ou d’un dossier et assure la gestion administrative et/ ou budgétaire.</t>
  </si>
  <si>
    <t>Secrétaire assistant</t>
  </si>
  <si>
    <t>assistant de gestion</t>
  </si>
  <si>
    <t>M1605</t>
  </si>
  <si>
    <t>dans l’assistanat de gestion ou l’assistanat administratif</t>
  </si>
  <si>
    <t>Une expérience professionnelle dans l’assistanat de gestion ou l’assistanat administratif est souhaitée.</t>
  </si>
  <si>
    <t>La pratique d'une ou plusieurs langue(s) étrangère(s) est requise.</t>
  </si>
  <si>
    <t>Formateur(trice) technique</t>
  </si>
  <si>
    <t>Chez un distributeur, assure l’animation de formations techniques et technico-commerciales auprès des collaborateurs, revendeurs et prescripteurs. Par ce transfert de compétences, participe à la qualité de la prestation offerte aux utilisateurs des produits distribués.</t>
  </si>
  <si>
    <t>Formateur/trice</t>
  </si>
  <si>
    <t>instructeur/trice</t>
  </si>
  <si>
    <t>K2111</t>
  </si>
  <si>
    <t>dans un domaine technique (mécanique, électromécanique, robotique, électronique, hydraulique, …).</t>
  </si>
  <si>
    <t>Chargé(e) de comptabilité</t>
  </si>
  <si>
    <t>Produit et révise les états comptables de l’entreprise. Traite et justifie tout ou partie des différentes opérations comptables quotidiennes relatives aux mouvements financiers de l’entreprise en relation avec les différents agents économiques. Participe aux opérations de clôture des comptes et accomplit les formalités fiscales usuelles.</t>
  </si>
  <si>
    <t>Agent(e) de gestion comptable</t>
  </si>
  <si>
    <t>Agent(e) comptable</t>
  </si>
  <si>
    <t>Assistant(e) de gestion en comptabilité</t>
  </si>
  <si>
    <t>Comptable principal</t>
  </si>
  <si>
    <t>Gestionnaire comptable</t>
  </si>
  <si>
    <t>M1203</t>
  </si>
  <si>
    <t>Comptabilité</t>
  </si>
  <si>
    <t>Certification de niveau 5 ou 6 (BTS / BTSA / DUT, Licence Professionnelle …) dans le domaine de la comptabilité. Une spécialisation peut être demandée sur certains domaines d’analyse (comptabilité fournisseurs, comptabilité clients, comptabilité paie, …).</t>
  </si>
  <si>
    <t>Responsable / directeur(trice) administratif et financier</t>
  </si>
  <si>
    <t>Définit et pilote la mise en œuvre de la stratégie de gestion administrative et financière de l’entreprise et assure l’animation et le pilotage des activités des équipes administratives et financières.</t>
  </si>
  <si>
    <t>Chef(fe) de services administratifs et financiers</t>
  </si>
  <si>
    <t>directeur finance et administration</t>
  </si>
  <si>
    <t>contrôleur finance</t>
  </si>
  <si>
    <t>M1205</t>
  </si>
  <si>
    <t>Comptabilité ou analyse financière</t>
  </si>
  <si>
    <t>Collecte et met à jours les informations sur les salariés de l’entreprise. Etablit les bulletins de paie pour l’ensemble du personnel, et réalise les déclarations sociales incluant les cotisations patronales et salariales. Assure les relations avec les entités administratives externes à l’entreprise (caisses de retraite, urssaf, etc.). Répond aux questions des salariés sur leurs bulletins de salaires.</t>
  </si>
  <si>
    <t>Technicien(ne) de paie</t>
  </si>
  <si>
    <t>Assistant(e) de paie</t>
  </si>
  <si>
    <t>Comptable service paie</t>
  </si>
  <si>
    <t>Comptable spécialisé paie</t>
  </si>
  <si>
    <t>M1501</t>
  </si>
  <si>
    <t>Administration, comptabilité, gestion des entreprises, ressources humaines</t>
  </si>
  <si>
    <t>Réalise les opérations administratives et comptables inhérentes à un ou plusieurs domaine(s) (personnel, commercial, logistique, comptable, documentaire, communication...) en appliquant et en adaptant des procédures et règles définies. Recueille et analyse des données et résultats en lien avec son domaine de compétences. Assure les relations avec différents acteurs internes et externes (clients, fournisseurs, banques, services fiscaux, organismes sociaux, etc.)</t>
  </si>
  <si>
    <t>Assistant(e) poyvalent(e)</t>
  </si>
  <si>
    <t>Assistant(e) logistique</t>
  </si>
  <si>
    <t>Assistant(e) commerciale</t>
  </si>
  <si>
    <t>Assistant(e) communication</t>
  </si>
  <si>
    <t>Assistant(e) marketing</t>
  </si>
  <si>
    <t>Assistant(e) comptable</t>
  </si>
  <si>
    <t>dans le domaine de la gestion des organisations, du commerce ou de la comptabilité</t>
  </si>
  <si>
    <t>Directeur finance et administration</t>
  </si>
  <si>
    <t>Contrôleur finance</t>
  </si>
  <si>
    <t>Analyse les problèmes ayant des implications juridiques, assiste et conseille sur les mesures et actions à prendre par l'entreprise. Prépare et rédige des actes, des contrats et dossiers juridiques de différentes natures. Assure la sécurité juridique de l'entreprise.</t>
  </si>
  <si>
    <t>Juriste d’entreprise</t>
  </si>
  <si>
    <t>K1903</t>
  </si>
  <si>
    <t>dans le domaine du droit (droit social, droit de l’entreprise, droit des affaires, etc).</t>
  </si>
  <si>
    <t>Recueille et met à jour les informations sur les salariés de l’entreprise. Etablit les bulletins de paie pour l’ensemble du personnel et réalise les déclarations sociales incluant les cotisations patronales et salariales.</t>
  </si>
  <si>
    <t>Comptable spécialisé(e) paie</t>
  </si>
  <si>
    <t>l’administration, de la comptabilité, de la gestion des entreprises ou des ressources humaines</t>
  </si>
  <si>
    <t>Organise les flux de dépenses et de recettes de l'entreprise ou de l'entité. Met en œuvre des procédures pour réduire les délais de paiement et recherche des sources de financement en relation avec les établissements bancaires.</t>
  </si>
  <si>
    <t>Gestionnaire des financements</t>
  </si>
  <si>
    <t>Trésorier(e)</t>
  </si>
  <si>
    <t>Chargé(e) de trésorerie et de placements</t>
  </si>
  <si>
    <t>M1207</t>
  </si>
  <si>
    <t>en économie, finance, commerce ou gestion</t>
  </si>
  <si>
    <t>Selon la taille de la structure et son activité, la maîtrise d’une langue étrangère, souvent l’anglais, est exigée.</t>
  </si>
  <si>
    <t>Elabore, relève et analyse les indicateurs de gestion budgétaire de l’entreprise. Apporte des éléments techniques à la définition du plan budgétaire et en suit la bonne mise en œuvre. Réalise des reporting réguliers afin de rendre compte de la situation budgétaire de l’entreprise et conseille les responsables opérationnels dans la mise en œuvre du plan budgétaire annuel.</t>
  </si>
  <si>
    <t>dans le contrôle de gestion ou dans l’assistanat de gestion</t>
  </si>
  <si>
    <t>dans le domaine de la comptabilité</t>
  </si>
  <si>
    <t>dans un domaine d’analyse (comptabilité fournisseurs, comptabilité clients, comptabilité paie, …)</t>
  </si>
  <si>
    <t>Manager d'équipe commerciale sédentaire</t>
  </si>
  <si>
    <t>Anime, coordonne et conduit l'activité commerciale d'une équipe de vendeurs conseil en espace de vente ou à distance. Organise l'activité de son équipe au quotidien, contrôle la mise en œuvre du plan d'actions commerciales, motive et encourage son équipe en lui procurant un soutien technique et méthodologique permanent. Assure le pilotage de l'activité et des performances commerciales de son équipe.</t>
  </si>
  <si>
    <t>Animateur/trice des ventes</t>
  </si>
  <si>
    <t>Superviseur(e)</t>
  </si>
  <si>
    <t>Responsable télévente</t>
  </si>
  <si>
    <t>Responsable de comptoir</t>
  </si>
  <si>
    <t>Responsable libre-service</t>
  </si>
  <si>
    <t>Responsable carreau</t>
  </si>
  <si>
    <t>Directeur/trice de centre relation client et expertise</t>
  </si>
  <si>
    <t>D 1407</t>
  </si>
  <si>
    <t>Commerciale et certifications techniques</t>
  </si>
  <si>
    <t>Organise et pilote les activités de logistique et d'entretien d'un ou plusieurs sites, (accueil, locaux et bâtiments, restauration interne, reprographie, équipements techniques, etc.) en animant différentes équipes de professionnels.</t>
  </si>
  <si>
    <t>Responsable des services généraux</t>
  </si>
  <si>
    <t>Responsable des affaires générales</t>
  </si>
  <si>
    <t>Responsable des infrastructures et des moyens généraux</t>
  </si>
  <si>
    <t>dans le domaine économique ou de la gestion, ou dans un domaine technique (maintenance industrielle, bâtiment, mécanique)</t>
  </si>
  <si>
    <t>dans le domaine technique, mécanique ou des achats</t>
  </si>
  <si>
    <t>Reçoit et oriente les appels téléphoniques en fonction de leur objet et des procédures en vigueur. Accueille, identifie, renseigne et oriente les interlocuteurs vers la personne ou le service recherché.</t>
  </si>
  <si>
    <t>Agent d’accueil</t>
  </si>
  <si>
    <t>Hôte(sse) d'accueil </t>
  </si>
  <si>
    <t>Standardiste</t>
  </si>
  <si>
    <t>M1601</t>
  </si>
  <si>
    <t>domaines de l’accueil et de la relation clients usagers.</t>
  </si>
  <si>
    <t>Organise et traite pour un responsable hiérarchique et / ou pour une équipe la réception, le traitement et la circulation d'informations administratives, de documents et de communications variées. Assure le suivi de leurs relations internes / externes et celui des dossiers liés à la structure professionnelle.</t>
  </si>
  <si>
    <t>Secrétaire de direction</t>
  </si>
  <si>
    <t>Attaché(e) de direction</t>
  </si>
  <si>
    <t>Assistant(e) de manager</t>
  </si>
  <si>
    <t>M1604</t>
  </si>
  <si>
    <t>en assistanat de direction, assistanat de gestion</t>
  </si>
  <si>
    <t>assistanat de gestion</t>
  </si>
  <si>
    <t>La pratique d'une ou plusieurs langue(s) étrangère(s) est souhaitée.</t>
  </si>
  <si>
    <t>Fournit le support et l'assistance de proximité aux utilisateurs des systèmes d'information pour tout ce qui concerne les postes de travail et les applications informatiques</t>
  </si>
  <si>
    <t>Technicien(e) d'assistance en informatique</t>
  </si>
  <si>
    <t>Technicien(e) support maintenance informatique</t>
  </si>
  <si>
    <t>Intervenant(e) help desk - hotline</t>
  </si>
  <si>
    <t>domaine de l’informatique</t>
  </si>
  <si>
    <t>Manager d’équipe commerciale itinérante</t>
  </si>
  <si>
    <t>Déploie la politique commerciale de l'entreprise sur un territoire ou sur un marché en animant, coordonnant et conduisant l'activité commerciale d'une équipe de commerciaux itinérants. Au sein du territoire ou du marché qui lui est confié, assure le pilotage de l'activité et des performances commerciales. Procure à son équipe un soutien technique et méthodologique régulier. Peut intervenir dans le cadre d’actions commerciales auprès de clients grands comptes.</t>
  </si>
  <si>
    <t>Chef/fe des ventes</t>
  </si>
  <si>
    <t>Responsable de région</t>
  </si>
  <si>
    <t>Responsable de marché</t>
  </si>
  <si>
    <t>Moniteur/trice des ventes</t>
  </si>
  <si>
    <t>Responsable centre de compétences</t>
  </si>
  <si>
    <t>Responsable des Ventes</t>
  </si>
  <si>
    <t>Chef/fe de groupe prospection</t>
  </si>
  <si>
    <t>Commerce et certifications techniques</t>
  </si>
  <si>
    <t>Assure la mise en œuvre de la stratégie marketing de l’entreprise en utilisant les outils digitaux (outils de e-commerce, réseaux sociaux, référencement, …). Conçoit et met en œuvre des outils et/ou actions de communication en ligne afin d’augmenter la e-réputation et la visibilité de l’entreprise.</t>
  </si>
  <si>
    <t>Community manager commerce</t>
  </si>
  <si>
    <t>Community manager Ressources Humaines</t>
  </si>
  <si>
    <t>Webmarketeur,</t>
  </si>
  <si>
    <t>Responsable e-CRM</t>
  </si>
  <si>
    <t>Vendeur(euse) conseil à distance</t>
  </si>
  <si>
    <t>Assure et développe une relation commerciale à distance en tenant compte de la stratégie commerciale de l’entreprise et des outils associés, au sein d’une agence commerciale ou d’un centre de relation client. Réalise des activités de vente, de conseil et parfois de prospection, dans le cadre d’opérations commerciales ciblées. Gère les relations clients (suivi des réclamations, relance, ...) et suit le dossier client en vue de fidéliser la clientèle. Certains professionnels sont exclusivement chargés d’activités de prospection.</t>
  </si>
  <si>
    <t>Télévendeur(euse),</t>
  </si>
  <si>
    <t>Conseiller(ère) commercial(e),</t>
  </si>
  <si>
    <t>Assistant(e) commercial(e),</t>
  </si>
  <si>
    <t>D1401</t>
  </si>
  <si>
    <t>Responsable d’unité commerciale</t>
  </si>
  <si>
    <t>Assure le relais de la politique de l'entreprise auprès de son équipe et veille à la qualité du service offert aux clients. Est chargé d'appliquer les procédures en vigueur en matière de gestion commerciale, administrative et budgétaire d'un espace de vente en commerces de gros auquel peut être associé un espace assurant des prestations de service (atelier) et/ou des services de livraison.
En responsabilité directe de la performance de leur unité commerciale, est chargé d'effectuer des propositions quant à l'adaptation des actions commerciales à l'environnement local et d'assurer la mise en œuvre des différentes dimensions de la politique de l'entreprise</t>
  </si>
  <si>
    <t>Chef/fe d'agence</t>
  </si>
  <si>
    <t>Responsable point de vente</t>
  </si>
  <si>
    <t>Commercial(e) itinérant(e)</t>
  </si>
  <si>
    <t>Vend des produits et des services en démarchant une clientèle de professionnels et en tenant compte de la stratégie commerciale de l’entreprise et des outils associés. Développe un portefeuille de clientèle, établit et entretient la relation commerciale par des visites régulières.</t>
  </si>
  <si>
    <t>Commercial(e</t>
  </si>
  <si>
    <t>Vendeur(euse) itinérant(e</t>
  </si>
  <si>
    <t>Technico-commercial(e) itinérant</t>
  </si>
  <si>
    <t>Délégué(e) commercial(e)</t>
  </si>
  <si>
    <t>Attaché(e) commercial(e) itinérant(e</t>
  </si>
  <si>
    <t>Chef(fe) de secteur</t>
  </si>
  <si>
    <t>Responsable de secteur</t>
  </si>
  <si>
    <t>Réalise des actions de prospection et négocie des accords commerciaux auprès des clients grands comptes de l’entreprise à l’échelon territorial, national, voire international dans le souci de leur garantir une qualité d’approvisionnement, un niveau de service et une tarification adaptés. Développe et fidélise son portefeuille en identifiant les acteurs et les opportunités de marché et en animant son réseau dans le but de mettre en place des partenariats commerciaux durables et rentables, dans le respect de la stratégie commerciale de l’entreprise.</t>
  </si>
  <si>
    <t>Commercial(e) grands comptes national(e),</t>
  </si>
  <si>
    <t>Prescripteur/trice</t>
  </si>
  <si>
    <t>FNAM_cartographie metiers aerien</t>
  </si>
  <si>
    <t>Agent d’escale commercial et relation client</t>
  </si>
  <si>
    <t>L’agent d’escale commercial et relation client assure un service personnalisé aux passagers et aux personnes qui les accompagnent lors des opérations d’enregistrement, d’embarquement, de correspondance ou d’arrivée. Il facilite l’utilisation des équipements, espaces et outils de la chaîne de libre-service mis à disposition des passagers, leur propose une offre de services complémentaires pour améliorer leur voyage et assure le traitement des irrégularités intervenant lors de la présence des passagers dans l’aéroport.
Il exerce essentiellement ses activités dans un aéroport (accueil, bornes ou comptoirs d’enregistrement, salle d’embarquement, espaces correspondance, salon arrivée, service bagages, …). Il peut également exercer ses activités dans un service fret.</t>
  </si>
  <si>
    <t>Agent de passage</t>
  </si>
  <si>
    <t>Agent d’escale</t>
  </si>
  <si>
    <t>Agent d’escale commercial</t>
  </si>
  <si>
    <t>Agent d’escale passage</t>
  </si>
  <si>
    <t>Agent d’enregistrement</t>
  </si>
  <si>
    <t>Agent d’accompagnement</t>
  </si>
  <si>
    <t>Agent d’accueil et d’information</t>
  </si>
  <si>
    <t>N2201</t>
  </si>
  <si>
    <t>dans les domaines de l’accueil, du tourisme, du commerce, des langues étrangères</t>
  </si>
  <si>
    <t>Des habilitations ou certifications individuelles sont nécessaires (formations relatives à la sûreté aéroportuaire, à l’activité du transport aérien…)</t>
  </si>
  <si>
    <t>L’analyste prix établit et ajuste la politique tarifaire des vols pour un marché donné en fonction des classes de réservation et de l’évolution de l’environnement concurrentiel en vue de contribuer à accroitre la rentabilité des vols dont il a la charge. Dans les compagnies de plus grande taille, des professionnels sont exclusivement chargés de l’analyse des données et de l’élaboration des tarifs (« pricers »). Ils sont secondés par des analystes tarifaires, qui mettent à leur disposition les prix et conditions tarifaires pratiqués par la concurrence et publient les tarifs dans les systèmes d’information.</t>
  </si>
  <si>
    <t>Analyste pricing</t>
  </si>
  <si>
    <t>Pricer</t>
  </si>
  <si>
    <t>dans les domaines de l’économie, des finances, des statistiques ou de l’économétrie</t>
  </si>
  <si>
    <t>Assistant commercial</t>
  </si>
  <si>
    <t>L’assistant commercial apporte un soutien opérationnel aux équipes de vente (attachés commerciaux…) et/ou aux réseaux de distribution en mettant en œuvre différentes actions : assistance administrative, technicocommerciale… Le métier peut s’exercer auprès de différents types d’interlocuteurs : équipes de vente internes (attachés commerciaux…), clients « externes » : réseaux de distribution (agences de voyages, professionnels du tourisme…), clientèle « affaires » (entreprises), transitaires (produits liés au fret), …</t>
  </si>
  <si>
    <t>Assistant ventes</t>
  </si>
  <si>
    <t>assistant technico-commercial</t>
  </si>
  <si>
    <t>dans les domaines de la gestion-administration, du tourisme ou du commerce</t>
  </si>
  <si>
    <t>Attaché commercial</t>
  </si>
  <si>
    <t>L’attaché commercial développe un portefeuille clients et/ou prescripteurs en mettant en place des actions de prospection, de développement commercial et de promotion d’une offre de produits et services portant sur une activité de transport aérien ou une plate-forme aéroportuaire. Le métier peut s’exercer auprès de différents types de clientèles : réseaux de distribution (agences de voyages, professionnels du tourisme, …), clientèle « affaires » (entreprises), transitaires (produits liés au fret), … Le métier peut viser la commercialisation de prestations de transport aérien (passagers ou fret, lignes régulières ou affrètements à la demande), ou d’autres types de services (services et installations d’une plate-forme aéroportuaire…). Certains attachés commerciaux peuvent être spécialisés dans les relations avec les clients « grands comptes »</t>
  </si>
  <si>
    <t>Délégué commercial</t>
  </si>
  <si>
    <t>conseiller commercial</t>
  </si>
  <si>
    <t>chargé de promotion</t>
  </si>
  <si>
    <t>chargé de développement produits et services</t>
  </si>
  <si>
    <t>chargé de gestion locative</t>
  </si>
  <si>
    <t>développeur des ventes,</t>
  </si>
  <si>
    <t>dans les domaines du commerce ou du tourisme</t>
  </si>
  <si>
    <t>Assure la mise en œuvre de la stratégie marketing de l’entreprise en utilisant les outils digitaux (outils de e-commerce, réseaux sociaux, référencement, …). Conçoit et met en œuvre des outils et/ou actions de communication en ligne afin d’augmenter la e-réputation et la visibilité de l’entreprise. Selon la taille de l’entreprise, peut intervenir sur l’ensemble des activités de marketing digital ou être spécialisé dans un type d’interventions : affiliation, « média-planning » et « média-buying » digital, e-acquisition de clients, référencement, communautés et média-sociaux, « e-sales », animation et mise à jour des sites et applications digitales, …</t>
  </si>
  <si>
    <t>Chargé de clientèle</t>
  </si>
  <si>
    <t>agent de service clientèle</t>
  </si>
  <si>
    <t>dans le domaine du commerce, de la communication ou du marketing, avec spécialisation en webmarketing, communication numérique</t>
  </si>
  <si>
    <t>dans le domaine du commerce, de la communication ou du marketing</t>
  </si>
  <si>
    <t>Chargé de relation clients après-vente</t>
  </si>
  <si>
    <t>Le chargé des relations clients après-vente assure le traitement des réclamations et le suivi de la clientèle afin de la fidéliser et de lui proposer des actions commerciales. Il propose des dédommagements et des solutions de traitement des réclamations liées aux aléas intervenus dans le respect des droits des passagers aériens, régis par différentes conventions aux échelons européen et international. </t>
  </si>
  <si>
    <t>D1403</t>
  </si>
  <si>
    <t>dans les domaines de l’accueil, du tourisme ou du commerce</t>
  </si>
  <si>
    <t>Le chef de produit marketing développe une offre de produits et / ou services associés au transport aérien et aux 
services aéroportuaires (lignes aériennes, services associés au transport aérien de voyageurs, à la vente de billets, …) et lance de nouvelles offres de produits et / ou services à partir d’une analyse du marché. Dans certaines entreprises, les chefs de produit marketing sont assistés de chargés d’études qui réalisent les études récurrentes ou ad hoc leur permettant d’orienter leurs activités.</t>
  </si>
  <si>
    <t>Responsable Recherche et Développement</t>
  </si>
  <si>
    <t>Responsable de projets produits et services</t>
  </si>
  <si>
    <t>chargé de développement</t>
  </si>
  <si>
    <t>chargé de produits</t>
  </si>
  <si>
    <t>chargé d’études marketing</t>
  </si>
  <si>
    <t>G1301</t>
  </si>
  <si>
    <t>dans les domaines de l’économie, du commerce ou du marketing</t>
  </si>
  <si>
    <t>l’économie, du commerce ou du marketing</t>
  </si>
  <si>
    <t>Conseiller de vente à distance</t>
  </si>
  <si>
    <t>Le conseiller de vente à distance assure l’information des clients et des prospects ainsi que la réservation, la vente et l’après-vente de prestations de transports et services associés. Il assure également l’accompagnement des clients dans l’utilisation des interfaces numériques dédiés à l’achat en ligne de titres de transport et de services ancillaires. Il assiste les clients dans la préparation de leur voyage.
Il exerce ses activités au téléphone, ou bien par l’intermédiaire d’interfaces numériques (site internet, application dédiée, réseaux ou médias sociaux, …)</t>
  </si>
  <si>
    <t>Agent de vente</t>
  </si>
  <si>
    <t>conseiller relation clientèle</t>
  </si>
  <si>
    <t>agent de réservation</t>
  </si>
  <si>
    <t>vendeur à distance</t>
  </si>
  <si>
    <t>l’accueil, du tourisme, du commerce ou des langues étrangères</t>
  </si>
  <si>
    <t>Superviseur commercial</t>
  </si>
  <si>
    <t>Le superviseur commercial en transport aérien pilote l’activité relevant de son périmètre et manage une équipe dédiée à la relation clients s’adressant soit à des clients particuliers soit à des clients professionnels.</t>
  </si>
  <si>
    <t>Chef d’équipe commerciale vente</t>
  </si>
  <si>
    <t>team leader</t>
  </si>
  <si>
    <t>superviseur</t>
  </si>
  <si>
    <t>manager de proximité</t>
  </si>
  <si>
    <t>manager</t>
  </si>
  <si>
    <t>l’accueil, du tourisme ou du commerce</t>
  </si>
  <si>
    <t>Chef d’escale</t>
  </si>
  <si>
    <t>Le chef d’escale assure la direction de l’escale dans le respect des réglementations en vigueur et représente 
l’entreprise auprès de l’ensemble des tiers. Il exerce ses activités dans les locaux d’un aéroport. Dans certains cas, le chef d’escale peut être le représentant de l’entreprise auprès des instances représentatives du personnel.</t>
  </si>
  <si>
    <t>Cadre d’exploitation</t>
  </si>
  <si>
    <t>Responsable d’escale</t>
  </si>
  <si>
    <t>N2205</t>
  </si>
  <si>
    <t>management, du droit, de l’économie ou de la gestion, spécialisées ou non dans le transport aérien</t>
  </si>
  <si>
    <t>management, du droit, de l’économie ou de la gestion, spécialisées dans le transport aérien</t>
  </si>
  <si>
    <t>Des habilitations ou certifications individuelles sont nécessaires (formations relatives à la sûreté …)</t>
  </si>
  <si>
    <t>Spécialiste data</t>
  </si>
  <si>
    <t>Traitent les données commerciales et / ou techniques et génèrent des modèles de prédiction en vue d’optimiser  
les activités de l’entreprise. Analysent, exploitent et interprètent des ensembles massifs de données, construisent des algorithmes, élaborent des modèles prédictifs en s’appuyant sur l’examen des besoins métiers et formulent des préconisations en direction des équipes opérationnelles.</t>
  </si>
  <si>
    <t>data scientist</t>
  </si>
  <si>
    <t>statistiques, des mathématiques appliquées, de l’économétrie ou de l’informatique décisionnelle, avec spécialisation « big data »</t>
  </si>
  <si>
    <t>big data</t>
  </si>
  <si>
    <t>Membre d’équipage technique d’avion dans transport aérien</t>
  </si>
  <si>
    <t>Le Membre d’Equipage Technique d’avion dans le transport aérien assure, seul ou en équipage, la conduite des vols destinés au transport des passagers et/ou du fret (pilotage, navigation, radio, …) et garantit la sécurité des vols. L’exercice du métier est réglementé par la loi et les conventions internationales sur la base de normes élaborées et adoptées dans le cadre européen des autorités conjointes de l’aviation civile. Plusieurs profils d’emplois coexistent : 
- les officiers pilotes de ligne assurent le pilotage de l’aéronef, 
- les Commandants de Bord (CDB) assurent de plus la responsabilité globale de la mission, le contrôle de la bonne application de la réglementation et du respect des procédures et méthodes de travail. Les CDB assurent la représentation de la Compagnie auprès des différents interlocuteurs externes. 
Les membres d’équipage de conduite sont soumis à un suivi médical périodique de l’aptitude à la fonction de pilotage (contrôle médical, niveau professionnel…). Un maintien des compétences régulier est également obligatoire.</t>
  </si>
  <si>
    <t>Responsable Officier Pilote de Ligne</t>
  </si>
  <si>
    <t>Copilote</t>
  </si>
  <si>
    <t>Commandant de Bord</t>
  </si>
  <si>
    <t>Personnel Navigant Technique</t>
  </si>
  <si>
    <t>Pilote de croisière</t>
  </si>
  <si>
    <t>Ingénieur navigant</t>
  </si>
  <si>
    <t>N2102</t>
  </si>
  <si>
    <t>Licences et qualifications de pilote délivrées par la Direction Général de l’Aviation Civile ou par une Autorité compétente d’un pays de l’Union Européenne selon la réglementation en vigueur.</t>
  </si>
  <si>
    <t>des habilitations ou certifications individuelles sont nécessaires (formations relatives à la sûreté aéroportuaire…)</t>
  </si>
  <si>
    <t>Membre d’équipage de cabine</t>
  </si>
  <si>
    <t>Le Membre d’Equipage de Cabine assure la sécurité, la sûreté, le confort et le bien-être des passagers. Il veille au respect des procédures et règles de sécurité et de sûreté avant, pendant et après le vol. Il met en œuvre la relation commerciale de la compagnie avec ses clients et le service en cabine. Lorsque celui-ci n’est pas seul à bord, ses interventions se situent au sein d’une équipe, sous la responsabilité d’un responsable de cabine et/ou de responsables de cabines principaux par délégation du commandant de bord. Les Membres d’Equipage de Cabine représentent la compagnie à bord. Ce métier nécessite l’adoption d’un état de vigilance permanent quant aux éventuelles anomalies pouvant mettre en cause la sécurité du vol.
Plusieurs profils d’emplois coexistent : les membres d’équipage de cabine, qui peuvent exercer leurs activités sur court-courrier, moyen-courrier ou long-courrier, les membres d’équipage de cabine exerçant leur activité sur les aéronefs de moins de 50 places (exploitation avec un seul membre d’équipage de cabine) et les responsables de cabine, qui assurent notamment la préparation du vol, la responsabilité de la cabine, le suivi du chargement, le relais avec le(s) membre(s) d’équipage de conduite et avec l’escale. Des formations techniques spécifiques (« spécialités ») sont dispensées au sein des compagnies pour chaque type d’aéronef.</t>
  </si>
  <si>
    <t>Hôtesse</t>
  </si>
  <si>
    <t>steward</t>
  </si>
  <si>
    <t>personnel navigant commercial</t>
  </si>
  <si>
    <t>chef de cabine</t>
  </si>
  <si>
    <t>chef de cabine principal</t>
  </si>
  <si>
    <t>responsable de cabine</t>
  </si>
  <si>
    <t>N2101</t>
  </si>
  <si>
    <t>l’accueil, du tourisme, des langues étrangères</t>
  </si>
  <si>
    <t>La validation d’un certificat réglementaire (Certificat de Membre d’Equipage de Cabine / Cabin Crew Attestation) est nécessaire pour exercer le métier au sein d’une compagnie aérienne européenne. Des habilitations ou certifications individuelles sont nécessaires (formations relatives à la sûreté aéroportuaire…)</t>
  </si>
  <si>
    <t>Définit, budgétise et met en œuvre la politique RSE définie dans le cadre de la stratégie de l’entreprise. Analyse les impacts environnementaux, éthiques et sociaux de l’activité, à l’aide d’indicateurs qualitatifs et quantitatifs. Pilote des projets RSE, sensibilise et mobilise l'ensemble des salariés concernés. Développe des actions de communication autour des actions engagées.</t>
  </si>
  <si>
    <t>Responsable développement durable,</t>
  </si>
  <si>
    <t>Chef(fe) de projet développement durable</t>
  </si>
  <si>
    <t>Chef(fe) de projet RSE</t>
  </si>
  <si>
    <t>M1402</t>
  </si>
  <si>
    <t>Réalise la reproduction animale assistée. Conseille des éleveurs de bovins, de porcins, d’ovins ou d'équins et les aide à planifier les périodes de fécondation et le rythme des naissances selon les besoins de leur exploitation.</t>
  </si>
  <si>
    <t>Inséminateur(trice)</t>
  </si>
  <si>
    <t>Technicien conseil en gestion de reproduction animale</t>
  </si>
  <si>
    <t>A1302</t>
  </si>
  <si>
    <t>dans le domaine de la production animale ou de l’exploitation agricole</t>
  </si>
  <si>
    <t>Le certificat Cafti (certificat d’aptitude aux fonctions de technicien d’insémination) pour l'insémination des bovins, caprins et ovins est exigé.</t>
  </si>
  <si>
    <t>Accueille, informe et conseille la clientèle sur la provenance, la conservation et les conditions de dégustation des vins, bières et alcools. Assure la tenue de l'espace de vente ou de son rayon et met en valeur les vins, bières et alcools dans le cadre de la politique commerciale de l'entreprise.</t>
  </si>
  <si>
    <t>Vendeur(se) Conseil Caviste</t>
  </si>
  <si>
    <t>Vendeur(se) Caviste</t>
  </si>
  <si>
    <t>Vendeur(se) en vins et spiritueux</t>
  </si>
  <si>
    <t>dans le domaine du commerce et/ou dans le dans le domaine viticole</t>
  </si>
  <si>
    <t>dans le commerce de détail</t>
  </si>
  <si>
    <t>Le suivi d’une ou plusieurs formations sur les vins et alcools est exigé.
Le CQP Vendeur-Conseil Caviste et le CQP Employé de vente du commerce alimentaire de détail peuvent favoriser l’accès à ce métier.</t>
  </si>
  <si>
    <t>Administre, exploite et fait évoluer les moyens informatiques réseaux et télécoms en garantissant le niveau et les engagements de service ainsi que la qualité des traitements.</t>
  </si>
  <si>
    <t>Administrateur(trice) réseau</t>
  </si>
  <si>
    <t>M1801</t>
  </si>
  <si>
    <t>La maîtrise de l’anglais (vocabulaire technique) est souhaitée. 
La maîtrise de certains outils, systèmes d’exploitation, serveurs ou technologies est souhaitée selon l’infrastructure de l’entreprise.</t>
  </si>
  <si>
    <t>Conçoit des méthodes et outils pour collecter, stocker, traiter et restituer les données de l’entreprise. Met en œuvre la stratégie data-driven de l’entreprise. Elabore des modèles stratégiques prédictifs afin d’anticiper l’évolution des données et tendances relatives à l’activité de l’entreprise.</t>
  </si>
  <si>
    <t>Ingénieur base de données</t>
  </si>
  <si>
    <t>domaine de l’ingénierie informatique, des statistiques, des mathématiques appliquées avec une spécialisation en données massives</t>
  </si>
  <si>
    <t>Administre, analyse les bases de données, et en extrait des informations stratégiques pour le fonctionnement et le développement de l’entreprise.</t>
  </si>
  <si>
    <t>Spécialiste données</t>
  </si>
  <si>
    <t>Gestionnaire base de données</t>
  </si>
  <si>
    <t>domaine de l’ingénierie informatique, des statistiques ou des mathématiques appliquées, avec une spécialisation en données massives</t>
  </si>
  <si>
    <t>Définit et pilote la transformation numérique de l’entreprise auprès de l’ensemble des métiers et en collaboration avec le responsable SI. Définit le positionnement et l’identité numérique de l’entreprise sur le marché, en concertation avec la direction générale, l’équipe informatique et les commerciaux. Assure le suivi et de la conduite opérationnelle des projets digitaux.</t>
  </si>
  <si>
    <t>Chef digital officer</t>
  </si>
  <si>
    <t>Responsable de la transformation digitale</t>
  </si>
  <si>
    <t>Directeur(trice) de la transformation digitale</t>
  </si>
  <si>
    <t>Responsable de la stratégie digitale</t>
  </si>
  <si>
    <t>domaine du digital ou du marketing</t>
  </si>
  <si>
    <t>Directeur(trice) des ressources humaines</t>
  </si>
  <si>
    <t>management des ressources humaines, gestion du personnel, droit social ou dans un domaine équivalent</t>
  </si>
  <si>
    <t>domaine du management et dans le domaine de la gestion des ressources</t>
  </si>
  <si>
    <t>Pilote la conception, la mise en œuvre et le maintien en condition opérationnelle des systèmes d’information, en garantissant la sécurité et la qualité de ces systèmes. Il détermine et pilote les grandes évolutions des systèmes d’information de l’entreprise et définit les investissements correspondants. Il s’assure de l’efficacité et de la maîtrise des risques liés aux systèmes d’information.</t>
  </si>
  <si>
    <t>Directeur(trice) des systèmes d’information</t>
  </si>
  <si>
    <t>Chef information officer (CIO)</t>
  </si>
  <si>
    <t>M1803</t>
  </si>
  <si>
    <t>domaine de l’informatique, des télécoms ou de la gestion des systèmes d’information</t>
  </si>
  <si>
    <t>domaine du management</t>
  </si>
  <si>
    <t>La maîtrise de l’anglais professionnel est souhaitée</t>
  </si>
  <si>
    <t>Maire-Hélène MARTINOT</t>
  </si>
  <si>
    <t>Agent d’opérations sur piste</t>
  </si>
  <si>
    <t>L’agent d’opérations sur piste assure les opérations de chargement, déchargement de la soute et/ ou d’assistance à l’avion (guidage, repoussage…). Il exerce une grande partie de ses activités sur la piste, en coordination avec d’autres équipes de travail présentes simultanément autour de l’avion. Des formations règlementaires sont dispensées et doivent être préalablement validées pour autoriser l’exercice des différentes activités du métier.</t>
  </si>
  <si>
    <t>Agent de piste</t>
  </si>
  <si>
    <t>agent de service avion</t>
  </si>
  <si>
    <t>agent d’exploitation</t>
  </si>
  <si>
    <t>assistant piste</t>
  </si>
  <si>
    <t>assistant avion</t>
  </si>
  <si>
    <t>agent escale avion</t>
  </si>
  <si>
    <t>N2203</t>
  </si>
  <si>
    <t>domaine de la logistique ou de l’exploitation aéroportuaire</t>
  </si>
  <si>
    <t>L’exercice du métier peut nécessiter différents permis en fonction des engins / véhicules utilisés (autorisation de conduite interne, CACES…). 
Des habilitations ou certifications individuelles sont nécessaires (formations relatives à la sûreté aéroportuaire…)
Le métier est également accessible avec le CQP métiers de la piste</t>
  </si>
  <si>
    <t>Agent de trafic</t>
  </si>
  <si>
    <t>L’agent de trafic met à disposition le dossier de vol et définit les instructions de déchargement et de chargement
de l’avion. Il établit le devis de masse et de centrage et coordonne l’activité des intervenants au sol en lien avec
les équipages pour le départ et l’arrivée de l’avion. Il peut exercer une grande partie de ses activités sur la piste.
En fonction des organisations en vigueur au sein des entreprises, plusieurs profils d’emploi coexistent, avec des impacts sur le périmètre des activités mises en œuvre par les professionnels. Les « chefs avion » ou « agents de trafic » exercent toutes les activités du métier. Ils traitent un seul avion à la fois.
Sur les plateformes aéroportuaires de grande taille, les choix organisationnels effectués conduisent à
distinguer :
-les « techniciens masse centrage », chargés de la préparation et de la finalisation des documents de chargement et de centrage. Ils assurent le traitement de plusieurs avions de manière simultanée
-les « responsables zone avion », chargés sur la piste de la coordination des différentes phases de traitement de l’avion au départ et à l’arrivée, du suivi et de la vérification du traitement technique du vol et de la communication avec le personnel navigant. Ils traitent un seul avion à la fois.
-les « techniciens de coordination centralisée », chargés en back-office de la coordination des différentes phases de traitement de l’avion au départ et à l’arrivée et de la gestion des aléas et qui assurent le traitement de plusieurs avions de manière simultanée.
Des formations règlementaires sont dispensées et doivent être préalablement validées pour autoriser l’exercice des différentes activités du métier. Le métier peut nécessiter la conduite d’engins.</t>
  </si>
  <si>
    <t>Chef avion</t>
  </si>
  <si>
    <t>agent d’opérations</t>
  </si>
  <si>
    <t>N2204</t>
  </si>
  <si>
    <t>domaines de la logistique ou de l’exploitation aéroportuaire</t>
  </si>
  <si>
    <t>L’exercice du métier peut nécessiter différents permis en fonction des engins / véhicules utilisés (autorisation de conduite interne, CACES…). 
Des habilitations ou certifications individuelles sont nécessaires (formations relatives à la sûreté aéroportuaire…)</t>
  </si>
  <si>
    <t>Marie Hélène MARTINOT</t>
  </si>
  <si>
    <t>Agent de nettoyage avion</t>
  </si>
  <si>
    <t>L’agent de nettoyage avion assure les opérations d’entretien de la cabine et des galleys (office) dans le respect de la chaîne de sécurité et de sûreté. Il exerce une grande partie de ses activités en cabine.</t>
  </si>
  <si>
    <t>Agent de nettoyage cabine</t>
  </si>
  <si>
    <t>L’exercice du métier peut nécessiter différents permis en fonction des engins / véhicules utilisés. 
Des habilitations ou certifications individuelles sont nécessaires (formations relatives à la sûreté aéroportuaire…)</t>
  </si>
  <si>
    <t>Instructeur télépilote de drones</t>
  </si>
  <si>
    <t>L’instructeur télépilote de drone professionnel assure la formation théorique et pratique des télépilotes de drones (aéronefs télépilotés), de la conception du programme de formation jusqu’à son évaluation. Il peut être chargé de la préparation et de la remise en condition du matériel nécessaire à la formation. Certains instructeurs peuvent être spécialisés dans la formation au télépilotage dans différents contextes professionnels ou scénarios. En fonction des organisations en vigueur au sein des entreprises, plusieurs profils d’emploi coexistent, avec des impacts sur le périmètre des activités mises en œuvre par les professionnels : des professionnels exclusivement tournés vers l’animation de sessions de formation et des professionnels intervenant également dans la conception des programmes, séquences et outils pédagogiques.</t>
  </si>
  <si>
    <t>Formateur</t>
  </si>
  <si>
    <t>Instructeur</t>
  </si>
  <si>
    <t>moniteur</t>
  </si>
  <si>
    <t>domaines de la formation et / ou de l’aéronautique, et dans le domaine du télépilotage de drones à usage professionnel</t>
  </si>
  <si>
    <t>domaine du télépilotage de drones à usage professionnel</t>
  </si>
  <si>
    <t>Les télépilotes doivent détenir un certificat d’aptitude théorique de télépilote (CATT) délivré après la réussite à un examen organisé par la DGAC ou une attestation d’aptitude aux fonctions de télépilote obtenue dans le cadre du dispositif de « grand-périsation » prévu dans le décret Formation du 2 février 2018 (à l’exception des télépilotes d’aérostats captifs).</t>
  </si>
  <si>
    <t>Planificateur / coordonnateur / régulateur ressources</t>
  </si>
  <si>
    <t>e planificateur / coordonnateur / régulateur ressources met à disposition les équipes, installations et équipements nécessaires à la réalisation des activités. Il peut exercer ses activités pour le compte d’une compagnie aérienne, d’une entreprise d’assistance en escale ou d’un gestionnaire d’aéroport. Plusieurs profils d’emploi coexistent, avec des impacts sur le périmètre des activités mises en œuvre par les professionnels : des emplois tournés vers la coordination des ressources aéroportuaires, vers la planification et la régulation des activités des personnels navigants, vers l’affectation et la régulation des équipes au sol ou bien encore vers l’affectation et la régulation de la flotte d’avions. Ces différents profils d’emploi nécessitent de mobiliser des connaissances techniques différenciées.</t>
  </si>
  <si>
    <t>Agent de planning</t>
  </si>
  <si>
    <t>gestionnaire de ressources</t>
  </si>
  <si>
    <t>Contrôle Exploitation</t>
  </si>
  <si>
    <t>Contrôleur Poste</t>
  </si>
  <si>
    <t>agent PCA</t>
  </si>
  <si>
    <t>agent de coordination régulation</t>
  </si>
  <si>
    <t>coordonnateur ressources</t>
  </si>
  <si>
    <t>coordonnateur d’exploitation</t>
  </si>
  <si>
    <t>régulateur parking avion</t>
  </si>
  <si>
    <t>technicien supérieur d’exploitation</t>
  </si>
  <si>
    <t>Superviseur télépilote de drones</t>
  </si>
  <si>
    <t>Le superviseur télépilote de drones (aéronefs télépilotés) supervise et anime une équipe de télépilotes professionnels et garantit que les prestations sont effectuées dans le respect des règles de sécurité et des critères de qualité. Il peut également être chargé des opérations de préparation administrative et technique des missions. L’équipe de télépilotes à animer peut-être constituée de télépilotes salariés ou d’indépendants, dans le cadre
d’un réseau de franchise ou d’un groupement d’opérateurs indépendants. En fonction des organisations en vigueur au sein des entreprises, plusieurs profils d’emploi coexistent, avec des impacts sur le périmètre des activités mises en œuvre par les professionnels. Certains superviseurs sont essentiellement tournés vers le management de l’activité, d’autres ont également la charge de l’animation et l’appui technique à l’équipe de télépilotes. En fonction des profils d’emploi (orientation « management » ou « animation technique de l’équipe »), le respect des conditions d’aptitude théorique au télépilotage selon la réglementation en vigueur est nécessaire pour l’accès au métier.</t>
  </si>
  <si>
    <t>Responsable télépilotes</t>
  </si>
  <si>
    <t>chef d’équipe télépilotes</t>
  </si>
  <si>
    <t>animateur de réseau de télépilotes</t>
  </si>
  <si>
    <t>chef télépilote</t>
  </si>
  <si>
    <t>chargé/responsable des opérations</t>
  </si>
  <si>
    <t>domaines du management et du télépilotage de drones à usage professionnel</t>
  </si>
  <si>
    <t>Technicien drones</t>
  </si>
  <si>
    <t>Le technicien drones assure, à partir des plans et des éléments techniques mis à sa disposition, l’assemblage, le réglage, le contrôle et la maintenance « utilisateur » des aéronefs télépilotés (drones) et de leurs accessoires. Dans les cas où les essais en vol s’effectuent en condition réelle de vol, le technicien drones doit disposer de l’ensemble des compétences et autorisations nécessaires à un télépilote.
Le métier peut s’exercer dans des entreprises pratiquant différentes activités liées aux aéronefs télépilotés civils à usage professionnel : exploitants, organismes de formation, … Il peut aussi s’exercer dans des entreprises dont une partie de l’activité consiste à assembler des aéronefs télépilotés. L’accès au métier nécessite une expérience professionnelle dans une activité de maintenance ou de fabrication. Une expérience préalable dans le domaine de l’aéromodélisme est appréciée</t>
  </si>
  <si>
    <t>Technicien de maintenance drones</t>
  </si>
  <si>
    <t>I1602</t>
  </si>
  <si>
    <t>I1305</t>
  </si>
  <si>
    <t>domaines de la maintenance ou de l’aéronautique et télépilotage de drones à usage professionnel (pour la réalisation des essais en vol)</t>
  </si>
  <si>
    <t>domaines de la maintenance ou de l’aéronautique et télépilotage de drones à usage professionnel</t>
  </si>
  <si>
    <t>Les télépilotes de drones doivent détenir un certificat d’aptitude théorique de télépilote (CATT) délivré après la réussite à un examen organisé par la DGAC ou une attestation d’aptitude aux fonctions de télépilote obtenue dans le cadre du dispositif de « grand-périsation » prévu dans le décret Formation du 2 février 2018 (à l’exception des télépilotes d’aérostats captifs).</t>
  </si>
  <si>
    <t>Analyse, paramètre et code les composants logiciels applicatifs à partir des spécifications fonctionnelles et en assure la maintenance.</t>
  </si>
  <si>
    <t>Concepteur(trice)</t>
  </si>
  <si>
    <t>développeur(euse)</t>
  </si>
  <si>
    <t>M1805</t>
  </si>
  <si>
    <t>Domaine de l'informatique</t>
  </si>
  <si>
    <t>La maîtrise de l’anglais (vocabulaire technique) est souhaitée. 
La connaissance de langages informatiques spécifiques est parfois exigée.</t>
  </si>
  <si>
    <t>Réalise différentes opérations de transformation des viandes (bovine, ovine, porcine) d’un animal vivant en produit carcasse, préparation et finition des carcasses, préparation et traitement des produits tripiers. Contrôle sa production suivant les consignes et les règles QHSSE.</t>
  </si>
  <si>
    <t>Boucherie ou dans le domaine de la production agroalimentaire.</t>
  </si>
  <si>
    <t>Le CQP Opérateur(trice) en première transformation des viandes peut également permettre à des salariés en poste de développer et valoriser leurs compétences sur l’ensemble des dimensions du métier.</t>
  </si>
  <si>
    <t>Catherine Gay</t>
  </si>
  <si>
    <t>Réalise différentes opérations concourant à la deuxième transformation des viandes (bovine, ovine, porcine) et produits tripiers, depuis le désossage/la découpe jusqu'à la préparation et le conditionnement en pièces et morceaux. Contrôle sa production suivant les consignes et les règles QHSSE.</t>
  </si>
  <si>
    <t>Le CQP Opérateur(trice) en deuxième transformation des viandes et le CQP Opérateur(trice) en troisième transformation des viandes peuvent également permettre à des salariés en poste de développer et valoriser leurs compétences sur l’ensemble des dimensions de leur métier.</t>
  </si>
  <si>
    <t>L’agent d’assistance service commissariat (catering) assure les opérations d’approvisionnement de l’avion en
consommables et divers équipements à destination des passagers et de l’équipage dans le respect de la chaîne
de sécurité et de sûreté. Il exerce une grande partie de son activité au contact et à bord des avions.</t>
  </si>
  <si>
    <t>Agent de commissariat</t>
  </si>
  <si>
    <t>agent de catering</t>
  </si>
  <si>
    <t>agent d’armement hôtelier</t>
  </si>
  <si>
    <t>agent de ravitaillement hôtelier</t>
  </si>
  <si>
    <t>agent d’approvisionnement hôtelier</t>
  </si>
  <si>
    <t>Le Membre d’Equipage Technique d’avion dans le transport aérien assure, seul ou en équipage, la conduite des vols destinés au transport des passagers et/ou du fret (pilotage, navigation, radio, …) et garantit la sécurité des vols. L’exercice du métier est réglementé par la loi et les conventions internationales sur la base de normes élaborées et adoptées dans le cadre européen des autorités conjointes de l’aviation civile. Plusieurs profils d’emplois coexistent :
- les officiers pilotes de ligne assurent le pilotage de l’aéronef,
- les Commandants de Bord (CDB) assurent de plus la responsabilité globale de la mission, le contrôle de la bonne application de la réglementation et du respect des procédures et méthodes de travail. Les CDB assurent la représentation de la Compagnie auprès des différents interlocuteurs externes.
Les membres d’équipage de conduite sont soumis à un suivi médical périodique de l’aptitude à la fonction de pilotage (contrôle médical, niveau professionnel…). Un maintien des compétences régulier est également obligatoire.</t>
  </si>
  <si>
    <t>Catherine GAY</t>
  </si>
  <si>
    <t>L’analyste « revenue management » optimise la recette d’un portefeuille de lignes en recherchant le meilleur équilibre entre le taux de remplissage et les tarifs pratiqués (passage) afin de maximiser la recette unitaire ou entre le taux de remplissage et la marge de chaque expédition (fret). Il s’appuie pour ce faire sur l’analyse d’une grande variété d’informations et est assisté par des outils d’aide à la décision qui utiliseront de manière croissante des modèles prédictifs.</t>
  </si>
  <si>
    <t>Analyste de vols</t>
  </si>
  <si>
    <t>analyste de vols au revenue management</t>
  </si>
  <si>
    <t>G1302</t>
  </si>
  <si>
    <t>Le planificateur / régulateur vol prépare les options de plan de vol ainsi que l’ensemble des données afférentes et assiste à distance l’équipage au long du vol.</t>
  </si>
  <si>
    <t>Dispatcheur</t>
  </si>
  <si>
    <t>Agent d’opérations</t>
  </si>
  <si>
    <t>Superviseur d’opérations</t>
  </si>
  <si>
    <t>Préparateur de vols</t>
  </si>
  <si>
    <t>Technicien d’opérations</t>
  </si>
  <si>
    <t>Chef de quart</t>
  </si>
  <si>
    <t>dans les domaines de l’aéronautique ou de l’exploitation aéroportuaire</t>
  </si>
  <si>
    <t>L’exercice du métier peut nécessiter des habilitations ou certifications individuelles (formations relatives à la sûreté aéroportuaire…)</t>
  </si>
  <si>
    <t>Le responsable programmes élabore les programmes de vols à partir d’une analyse économique et concurrentielle et des orientations générales de l’entreprise. Il réajuste les programmes en fonction des aléas de l’activité. Dans certaines entreprises, les professionnels se répartissent entre l’élaboration des programmes à long terme (plusieurs années), la préparation des programmes à court terme et la régulation des programmes en cours.</t>
  </si>
  <si>
    <t>développeur programmes</t>
  </si>
  <si>
    <t>régulateur programmes</t>
  </si>
  <si>
    <t>manager planification et lignes</t>
  </si>
  <si>
    <t>dans les domaines de l’aéronautique ou de l’aérospatiale</t>
  </si>
  <si>
    <t>Le superviseur exploitation encadre l’activité, pilote la performance et manage une équipe de professionnels : professionnels de la piste, professionnels du passage, supervision de l’ensemble des activités liées à un vol, à un terminal donné, … Il peut exercer ses activités sur la piste ou dans les locaux de l’aéroport. Des formations règlementaires sont dispensées et doivent être préalablement validées pour autoriser l’exercice des différentes activités du métier.</t>
  </si>
  <si>
    <t>Responsable d’équipe</t>
  </si>
  <si>
    <t>Manager</t>
  </si>
  <si>
    <t>responsable de terminal</t>
  </si>
  <si>
    <t>chef d’escale de permanence</t>
  </si>
  <si>
    <t>domaine de la logistique, spécialisée ou non dans le transport aérien</t>
  </si>
  <si>
    <t>Le spécialiste expérience client (UX designer) conçoit et optimise les parcours et expériences d’utilisation des produits et services de l’entreprise par les clients. Il peut intervenir sur les outils digitaux proposés aux clients (site internet, application mobile, …) comme sur les expériences vécues par les clients au sein de l’aéroport ou à bord des avions.</t>
  </si>
  <si>
    <t>UX designer</t>
  </si>
  <si>
    <t>responsable projets parcours client</t>
  </si>
  <si>
    <t>E1205</t>
  </si>
  <si>
    <t>domaine technique (école d’ingénieur, informatique, …), dans le domaine du graphisme, de la communication, du marketing, de la psychologie sociale et cognitive, de l’ergonomie, de la sociologie avec une spécialisation en design ou multimédia.</t>
  </si>
  <si>
    <t>Il/elle prépare, organise et réalise des interventions techniques de maintenance préventive et curative sur les aéronefs (avion, hélicoptère, …) en exploitation, en veillant en permanence au respect absolu des règles de sécurité des vols et du travail.</t>
  </si>
  <si>
    <t>mécanicien/ne avion piste</t>
  </si>
  <si>
    <t>mécanicien/ne aéronautique</t>
  </si>
  <si>
    <t>électricien/ne avion</t>
  </si>
  <si>
    <t>électricien/ne aéronef</t>
  </si>
  <si>
    <t>technicien/ne avion</t>
  </si>
  <si>
    <t>contrôleur avion</t>
  </si>
  <si>
    <t>expert technique avion</t>
  </si>
  <si>
    <t>domaine de l’aéronautique</t>
  </si>
  <si>
    <t>Des habilitations ou certifications individuelles sont nécessaires (formations relatives à la sûreté aéroportuaire…)</t>
  </si>
  <si>
    <t>Le Membre d’Equipage Technique d’avion dans le travail aérien assure, seul ou en équipage, la conduite des vols destinés aux opérations de travail aérien (instruction en vol, lutte contre les incendies, surveillance de lignes, parachutage, calibration, photo aérienne, publicité aérienne, …) et garantit la sécurité des vols, des biens et des personnes survolés.
L’exercice du métier est réglementé par la loi et les conventions internationales sur la base de normes élaborées et adoptés dans le cadre européen. Plusieurs profils d’emplois coexistent :
- les officiers pilotes de ligne exercent leurs activités sous la supervision et le contrôle du Commandant de Bord,
- les Commandants de Bord (CDB) assurent la responsabilité globale de la mission, le contrôle de la bonne application de la réglementation et du respect des procédures et méthodes de travail. Les CDB assurent la représentation de l’entreprise auprès des différents interlocuteurs externes.
Les membres d’équipage technique sont soumis à un suivi médical périodique de l’aptitude à la fonction. Un maintien des compétences régulier est obligatoire</t>
  </si>
  <si>
    <t>Pilote de Ligne</t>
  </si>
  <si>
    <t>Le télépilote professionnel de drone assure la préparation technique et administrative des missions (captation de données, transport de charges, …) conduit les aéronefs télépilotés (drones) en garantissant la sécurité des biens et des personnes et rend compte du déroulement de la mission et des éventuelles anomalies rencontrées. Il agit dans le cadre de missions à caractère professionnel. Il est légalement seul décisionnaire lors de l’exécution de sa mission. En fonction du type de mission (pilotage à vue ou hors vue), les exigences réglementaires sont différentes.
L’accès au métier est ouvert à différents profils et expériences personnelles ou professionnelles. Une expérience professionnelle de la relation client est recommandée. Il nécessite le respect des conditions d’aptitude théorique et pratique selon la réglementation en vigueur, une formation au télépilotage délivrée par un centre de formation spécialisé ainsi qu’une une bonne condition physique et une bonne acuité visuelle</t>
  </si>
  <si>
    <t>Opérateur d’aéronef télépiloté</t>
  </si>
  <si>
    <t>Technicien de conduite / pilotage d’aéronef télépiloté</t>
  </si>
  <si>
    <t>Conducteur d’aéronef télépiloté</t>
  </si>
  <si>
    <t>Il/elle prépare, organise et réalise des interventions techniques de maintenance préventive, curative et améliorative sur des équipements aéroportuaires pour garantir leur bon fonctionnement et assurer la continuité de service au sein de l’exploitation aéroportuaire.</t>
  </si>
  <si>
    <t>Technicien/ne de maintenance</t>
  </si>
  <si>
    <t>technicien/ne électrique</t>
  </si>
  <si>
    <t>technicien/ne expert</t>
  </si>
  <si>
    <t>agent de maintenance</t>
  </si>
  <si>
    <t>électrotechnicien</t>
  </si>
  <si>
    <t>domaines de la mécanique, de l’électrotechnique, des systèmes numériques ou de la maintenance des équipements industriels</t>
  </si>
  <si>
    <t>Il/elle prépare, organise et réalise des interventions techniques de maintenance préventive, curative et améliorative sur des installations aéroportuaires en exploitation dans les domaines du bâtiment, des infrastructures et de la voierie et réseaux divers.</t>
  </si>
  <si>
    <t>Agent de maintenance bâtiment</t>
  </si>
  <si>
    <t>technicien/ne de maintenance bâtiment tous corps d’état</t>
  </si>
  <si>
    <t>technicien/ne de maintenance</t>
  </si>
  <si>
    <t>I1203</t>
  </si>
  <si>
    <t>différentes spécialités du bâtiment, génie climatique, génie civil, VRD, …</t>
  </si>
  <si>
    <t>dans différentes spécialités du bâtiment, génie climatique, génie civil, VRD, …</t>
  </si>
  <si>
    <t>Il/elle prépare, organise et réalise des interventions techniques de maintenance préventive et curative sur les équipements ou éléments (moteurs, éléments de structure, équipements hydrauliques, mécaniques, électriques, électromécaniques, électroniques, …) des aéronefs (avion, hélicoptère, …) en atelier, en veillant en permanence au respect absolu des règles de sécurité des vols et du travail</t>
  </si>
  <si>
    <t>Mécanicien/ne moteur</t>
  </si>
  <si>
    <t>Mécanicien/ne Révision Equipements Mécaniques</t>
  </si>
  <si>
    <t>Electriques</t>
  </si>
  <si>
    <t>dans le domaine de de la maintenance aéronautique</t>
  </si>
  <si>
    <t>domaine de de la maintenance aéronautique</t>
  </si>
  <si>
    <t>Il/elle prépare, organise et réalise des interventions techniques de fabrication, assemblage, maintenance préventive et curative sur les éléments de structure ou de cabine des aéronefs (avion, hélicoptère, …), en veillant en permanence au respect absolu des règles de sécurité des vols et du travail.</t>
  </si>
  <si>
    <t>Mécanicien/ne en structure aéronautique</t>
  </si>
  <si>
    <t>mécanicien/ne aérostructure</t>
  </si>
  <si>
    <t>Il/elle élabore et optimise la politique et les méthodes de maintenance préventive, corrective et améliorative dans son domaine d’activité en tenant compte de la règlementation, des normes en vigueur, des recommandations et directives constructeurs, …</t>
  </si>
  <si>
    <t>Ingénieur méthodes et maintenance</t>
  </si>
  <si>
    <t>ingénieur méthodes et process</t>
  </si>
  <si>
    <t>responsable maintenance dans un domaine d’activité</t>
  </si>
  <si>
    <t>technicien(ne) supérieur en ingénierie de maintenance</t>
  </si>
  <si>
    <t>responsable pôle technique</t>
  </si>
  <si>
    <t>référent ingénierie</t>
  </si>
  <si>
    <t>expert ingénierie</t>
  </si>
  <si>
    <t>responsable d’unité ingénierie</t>
  </si>
  <si>
    <t>I1101</t>
  </si>
  <si>
    <t>dans les domaines de la maintenance ou de l’aéronautique</t>
  </si>
  <si>
    <t>Il/elle organise et contrôle l’activité, manage et coordonne des équipes de maintenance.
Il/elle prépare, organise, suit et optimise la mise en œuvre des interventions de maintenance préventive, curative et améliorative. Il/elle apporte un support technique aux équipes.</t>
  </si>
  <si>
    <t>Responsable gestion technique et maintenance</t>
  </si>
  <si>
    <t>responsable maintenance générale</t>
  </si>
  <si>
    <t>responsable technique</t>
  </si>
  <si>
    <t>responsable moyens généraux</t>
  </si>
  <si>
    <t>coordinateur/trice de la maintenance</t>
  </si>
  <si>
    <t>chef d’équipe</t>
  </si>
  <si>
    <t>chef d’atelier</t>
  </si>
  <si>
    <t>adjoint responsable maintenance</t>
  </si>
  <si>
    <t>AKTO_cartographie metiers quincaillerie</t>
  </si>
  <si>
    <t>Assure et développe une relation commerciale à distance en B to B en tenant compte de la stratégie digitale de l’entreprise et des outils associés, au sein d’une agence commerciale ou d’un centre de relation client. Réalise des activités de vente, de conseil et parfois de prospection, dans le cadre d’opérations commerciales ciblées. Gère les relations clients (suivi des réclamations, relance, ...) et suit le dossier client en vue de fidéliser la clientèle. Peut également assurer le traitement des demandes clients via le site web de l’entreprise, voire se spécialiser dans la valorisation auprès des clients des services offerts par les outils de e-commerce de l’entreprise.</t>
  </si>
  <si>
    <t>Attaché(e) commercial(e) sédentaire</t>
  </si>
  <si>
    <t>Correspondancier(ère)</t>
  </si>
  <si>
    <t>Vendeur(euse) sédentaire</t>
  </si>
  <si>
    <t>Commercial(e) sédentaire</t>
  </si>
  <si>
    <t>Commercial(e) téléphonique</t>
  </si>
  <si>
    <t>Conseiller téléphonique</t>
  </si>
  <si>
    <t>domaine du commerce ou en rapport avec les produits commercialisés par l’entreprise</t>
  </si>
  <si>
    <t>domaine de la vente ou de la relation client est appréciée</t>
  </si>
  <si>
    <t>Une connaissance des produits commercialisés par l’entreprise ou une appétence pour le domaine de la quincaillerie, la décoration et l’équipement de la maison est appréciée.</t>
  </si>
  <si>
    <t>Accueille et conseille les clients professionnels dans leur choix de produits et de services sur un lieu de vente en tenant compte de la stratégie digitale de l’entreprise et des outils associés. Peut être spécialisé dans une ou plusieurs gammes de produits (bâtiment, industrie, métiers de l’eau, …). Accompagne le client dans son projet, anime le lieu de vente, peut réaliser les encaissements ainsi que les documents supports à la transaction commerciale.</t>
  </si>
  <si>
    <t>Conseiller(ère) de vente au comptoir</t>
  </si>
  <si>
    <t>D1213</t>
  </si>
  <si>
    <t>Vend des produits et des services en démarchant une clientèle de professionnels et en tenant compte de la stratégie digitale de l’entreprise et des outils associés. Développe un portefeuille de clientèle, établit et entretient la relation commerciale par des visites régulières. Peut être généraliste ou spécialisé par métiers ou par produits (bâtiment, industrie, …).</t>
  </si>
  <si>
    <t>Vendeur(euse) itinérant(e)</t>
  </si>
  <si>
    <t>Attaché(e) commercial(e) itinérant(e)</t>
  </si>
  <si>
    <t>le domaine du commerce ou en rapport avec les produits et services commercialisés par l’entreprise</t>
  </si>
  <si>
    <t>Une expérience dans le domaine du commerce est souhaitée.</t>
  </si>
  <si>
    <t>Réalise des actions de prospection et négocie des accords commerciaux auprès des clients « grands comptes » de l’entreprise à l’échelon territorial (secteur, région, …), voire national (gestion des clients grands comptes au niveau national). Réalise la conception globale des offres, en lien avec les services concernés. Peut également assurer le traitement des appels d’offres (veille sur les parutions d’appels d’offres, réponse aux appels d’offre, …)</t>
  </si>
  <si>
    <t>Chef(fe) des ventes grands comptes</t>
  </si>
  <si>
    <t>Commercial(e) comptes clés</t>
  </si>
  <si>
    <t>domaine du commerce, du marketing ou en rapport avec les produits et services commercialisés par l’entreprise</t>
  </si>
  <si>
    <t>Une connaissance des produits et services commercialisés par l’entreprise est nécessaire.</t>
  </si>
  <si>
    <t>Accueille et conseille les clients particuliers dans leur choix de produits et équipements de quincaillerie, droguerie, décoration sur un lieu de vente en tenant compte de la stratégie digitale de l’entreprise et des outils associés. Anime le lieu de vente, peut réaliser les encaissements ainsi que certains types de services (découpe de matériaux, location d’équipements, …) et les documents supports à la transaction commerciale.</t>
  </si>
  <si>
    <t>Vendeur(euse)-Conseil</t>
  </si>
  <si>
    <t>D1212</t>
  </si>
  <si>
    <t>domaine de la vente</t>
  </si>
  <si>
    <t>OCAPIAT_cartographie métiers 5 branches</t>
  </si>
  <si>
    <t>Réalise tout ou partie des activités de pêche (préparation, mise à l’eau et relève des engins de pêche), du traitement des captures (tri, préparation, conditionnement, stockage des captures et de leur débarquement au port), d’entretien du navire et du matériel de pêche (en mer comme à terre).</t>
  </si>
  <si>
    <t>Matelot.e</t>
  </si>
  <si>
    <t>Matelot.e-pont</t>
  </si>
  <si>
    <t>Marin-pêcheur.se</t>
  </si>
  <si>
    <t>A1415</t>
  </si>
  <si>
    <t>pêche</t>
  </si>
  <si>
    <t>détention du certificat de matelot</t>
  </si>
  <si>
    <t>Landry JARGOT</t>
  </si>
  <si>
    <t>Supervise l’ensemble des travaux viticoles (taille, traitements, vendanges). Met en œuvre la politique de culture raisonnée et développe la traçabilité des opérations sur la vigne. Détermine des pistes d’amélioration, définit les nouvelles techniques culturales à mettre en place et les investissements à réaliser. 
Supervise la production des vins (vinifications, élevage, stockage, mise en bouteille) et planifie les plannings de mise en bouteille et d’expéditions. 
Optimise la production des vins en termes de coût, de délais, de qualité et de quantité).</t>
  </si>
  <si>
    <t>Responsable vignoble</t>
  </si>
  <si>
    <t>H2502</t>
  </si>
  <si>
    <t>A1416</t>
  </si>
  <si>
    <t>A1405</t>
  </si>
  <si>
    <t>Viticulture</t>
  </si>
  <si>
    <t>Dans certaines grandes exploitations peuvent être souhaitées une certification de niveau 6 ou 7 (Ingénieur en agriculture, en agronomie et des techniques agricoles, spécialisé en viticulture-œnologie par exemple), associé à un diplôme national d’œnologue.</t>
  </si>
  <si>
    <t>Bérangère Fistola</t>
  </si>
  <si>
    <t>Pilote et optimise le processus de méthanisation. Assure la gestion des stocks et anticipe les approvisionnements. Assure l’installations et la maintenance des matériels. Organise l’activité de la méthanisation (humaine, logistique, financière).</t>
  </si>
  <si>
    <t>Responsable d’exploitation de méthanisation</t>
  </si>
  <si>
    <t>A1303</t>
  </si>
  <si>
    <t>Méthanisation</t>
  </si>
  <si>
    <t>Différentes habilitations, certificats et formation sécurité sont souhaités (CACES chargeur, habilitation électrique, intervention en zone Atex).</t>
  </si>
  <si>
    <t>Assure la conduite technique d'une ou plusieurs unités de production et participe, selon l'organisation de l'exploitation, à sa gestion administrative et technico-économique sous la responsabilité du chef d'exploitation.</t>
  </si>
  <si>
    <t>Adjoint.e au chef d’exploitation</t>
  </si>
  <si>
    <t>Régisseur.se</t>
  </si>
  <si>
    <t>A1414</t>
  </si>
  <si>
    <t>Agriculture</t>
  </si>
  <si>
    <t>Un certificat individuel de produits phytopharmaceutiques (Certiphyto par exemple) est nécessaire pour l’application des traitements phytosanitaires.</t>
  </si>
  <si>
    <t>Organise les travaux de culture et de récolte (établit le plan cultural, gère les changements d’utilisation des parcelles, surveille l’état des cultures, veille au respect des cahiers des charges, gère le système d’irrigation). Donne les consignes et fixe des objectifs aux agents et aux conducteurs d’engins agricoles. Assure la logistique. Peut être amené à prendre (partiellement) en charge la gestion de l’exploitation (encadrement du personnel, enregistrement des données de suivi des cultures, gestion des stocks de fournitures…).</t>
  </si>
  <si>
    <t>Chef.fe de culture horticole</t>
  </si>
  <si>
    <t>Chef.fe de culture arboricole</t>
  </si>
  <si>
    <t>Chef.fe de culture de cultures légumières</t>
  </si>
  <si>
    <t>Chef.fe de culture viticole</t>
  </si>
  <si>
    <t>Chef.fe de culture pépinière</t>
  </si>
  <si>
    <t>Met en place et assure le suivi du plan de production répondant aux besoins de l’entreprise. Identifie des agriculteurs-multiplicateurs en lien avec le service commercial. Détermine en fonction du contexte local les variétés adaptées à la zone de production. Planifie les semis, contrôle les isolements, suit les cultures, les floraisons et l’ensemble des interventions culturales. Planifie les récoltes. Fournit régulièrement des estimations de récolte. Analyse les résultats techniques et anime les réunions de producteurs. 
Veille au bon fonctionnement du réseau de production en contribuant à l’animation du réseau de producteurs, en participant aux relations interprofessionnelles locales, en assurant un appui technique aux producteurs (conseils et documents).</t>
  </si>
  <si>
    <t>Technicien.ne agricole spécialisé.e en semences</t>
  </si>
  <si>
    <t>Technicien.ne de semences</t>
  </si>
  <si>
    <t>Le permis B est nécessaire, au regard du nombre de déplacements (visite sur place d’exploitations agricoles)</t>
  </si>
  <si>
    <t>Réalise les opérations techniques relatives à la plantation et à la conduite d'un verger. Plante, taille, met en forme, protège et entretient le verger, selon les objectifs de production (quantité, qualité, variétés) et selon les règles d’hygiène, de sécurité et de normes environnementales. Procède aux différentes récoltes.</t>
  </si>
  <si>
    <t>Agent.e de culture arboricole</t>
  </si>
  <si>
    <t>Agent.e d’arboriculture fruitière</t>
  </si>
  <si>
    <t>A1401</t>
  </si>
  <si>
    <t>Un ou plusieurs Certificat(s) d'Aptitude à la Conduite En Sécurité -CACES- conditionné(s) par une aptitude médicale à renouveler périodiquement peu(vent)t être demandé(s).
Un certificat individuel de produits phytopharmaceutiques (Certiphyto par exemple) est nécessaire pour l’application des traitements phytosanitaires.</t>
  </si>
  <si>
    <t>Pilote, encadre et contrôle l’ensemble des activités de cuverie, de cave ou de chai dans le respect des règles QHSSE et assure la conception, l’élevage du vin, de l’approvisionnement du raisin dans la cave, jusqu’à sa mise en bouteille dans le respect des règles QHSSE.</t>
  </si>
  <si>
    <t>Maitre.sse de chai</t>
  </si>
  <si>
    <t>Responsable cuverie</t>
  </si>
  <si>
    <t>Œnologue</t>
  </si>
  <si>
    <t>domaine viticole</t>
  </si>
  <si>
    <t>cuverie ou chai</t>
  </si>
  <si>
    <t>Réalise une ou plusieurs étapes de fabrication de jus de fruits ou de légumes, de sirops, manuellement et/ou à l’aide d’équipements (dosage, mélange), suivant un mode opératoire déterminé, contrôle les paramètres de production dans le respect des règles QHSSE, effectue l’approvisionnement et contrôle sa production suivant les consignes et les règles QHSSE.</t>
  </si>
  <si>
    <t>Ouvrier(ère) de fabrication</t>
  </si>
  <si>
    <t>Liquoriste</t>
  </si>
  <si>
    <t>production agroalimentaire ou domaine d'activité de l'entreprise (spiritueux, cidres, sirops, jus de fruits)</t>
  </si>
  <si>
    <t>production agroalimentaire</t>
  </si>
  <si>
    <t>vigne ou transformation du vin</t>
  </si>
  <si>
    <t>Le métier est également accessible avec un certificat de qualification professionnelle « Agent spécialisé en travail de cave, de cuve ou de chai » (CQP ASTC).</t>
  </si>
  <si>
    <t>Pilote un process de production (distillation, refroidissement et filtration) sur une installation intégrée et automatisée, à partir d’un système numérique de supervision et de commande, contrôle la production suivant les consignes et règles QHSSE et traite les non-conformités sur son périmètre</t>
  </si>
  <si>
    <t>Conducteur(trice) de process</t>
  </si>
  <si>
    <t>Distillateur(se)</t>
  </si>
  <si>
    <t>Responsable froid et filtration</t>
  </si>
  <si>
    <t>domaine de la production agroalimentaire, du génie des procédés industriels ou dans le domaine d’activité de l’entreprise (spiritueux, cidres, sirops, jus de fruits)</t>
  </si>
  <si>
    <t>Organise et planifie les activités de fabrication/ de conditionnement ou embouteillage, les moyens humains, matériels et techniques de son unité de production dans le respect des règles QHSSE . Encadre une équipe.</t>
  </si>
  <si>
    <t>Superviseur(euse) de fabrication</t>
  </si>
  <si>
    <t>Superviseur(euse) de conditionnement / d’embouteillage</t>
  </si>
  <si>
    <t>Chef(fe) d’équipe</t>
  </si>
  <si>
    <t>Animateur(trice) d’équipe</t>
  </si>
  <si>
    <t>production industrielle</t>
  </si>
  <si>
    <t>domaine d’activité de l’entreprise (vins, spiritueux, cidres, sirops, jus de fruits)</t>
  </si>
  <si>
    <t>Conduit une ou plusieurs machines de fabrication ou de conditionnement de vins, jus et sirops, contrôle sa production suivant les consignes et les règles QHSSE, assure le réglage et le suivi des paramètres de machines ou équipements au démarrage et en cours de fonctionnement et réalise des changements de format et opérations de maintenance en suivant les consignes et les règles QHSSE</t>
  </si>
  <si>
    <t>Machiniste-régleur(euse)</t>
  </si>
  <si>
    <t>Souffleur(euse) remplisseur(euse)</t>
  </si>
  <si>
    <t>Procède à la maintenance préventive et corrective des installations, des équipements et matériels (dans le domaine de la mécanique, électrotechnique et pneumatique) en appliquant les règles de QHSSE et intervient sur l’installation et l’amélioration des équipements.</t>
  </si>
  <si>
    <t>Agent.e de maintenance</t>
  </si>
  <si>
    <t>Maintenancier.e</t>
  </si>
  <si>
    <t>Opérateur.rice de maintenance</t>
  </si>
  <si>
    <t>domaine de la maintenance industrielle</t>
  </si>
  <si>
    <t>maintenance (en général ou dans le secteur des industries agroalimentaires)</t>
  </si>
  <si>
    <t>Dans certaines entreprises dotées de certains équipements, une certification professionnelle de niveau 6 peut être requise.</t>
  </si>
  <si>
    <t>Procède à la maintenance préventive et corrective des installations et équipements automatisés et robotisés en appliquant les règles QHSSE et intervient sur la conception, l’installation et l’amélioration des équipements automatisés et robotisés et sur la programmation des applications d’automatisation industrielle</t>
  </si>
  <si>
    <t>Automaticien.ne-roboticien.ne</t>
  </si>
  <si>
    <t>Technicien.ne en robotique</t>
  </si>
  <si>
    <t>H1208</t>
  </si>
  <si>
    <t>NON PRECISE</t>
  </si>
  <si>
    <t>domaine d’activité de l’entreprise ou dans l’agroalimentaire</t>
  </si>
  <si>
    <t>Contrôle la mise en œuvre des procédures et règles qualité en production, contrôle ou vérifie le contrôle de la qualité des matières et produits tout au long de la chaîne (amont - semi-finis - aval) afin de détecter les défauts éventuels des produits et traite les non-conformités.</t>
  </si>
  <si>
    <t>Assistant(e) qualité</t>
  </si>
  <si>
    <t>Contrôleur(se) qualité</t>
  </si>
  <si>
    <t>Agent(e) qualité</t>
  </si>
  <si>
    <t>Agent(e) de contrôle</t>
  </si>
  <si>
    <t>Définit et élabore la stratégie commerciale opérationnelle, détermine les objectifs à atteindre et les moyens à mettre en place pour un périmètre déterminé (entreprise, gamme de produits, marque, zone géographique...). Coordonne et anime les réseaux et/ou équipes commerciales correspondant à ce périmètre.</t>
  </si>
  <si>
    <t>Directeur commercial</t>
  </si>
  <si>
    <t>domaine du commerce, du marketing ou domaine d’activité de l’entreprise</t>
  </si>
  <si>
    <t>domaines du management et de l’activité commerciale</t>
  </si>
  <si>
    <t>Alexis Marcet</t>
  </si>
  <si>
    <t>Conduit, assure la maintenance et l’entretien de toutes les machines présentes à bord d’un navire de pêche (moteurs, dispositifs de levage, installations de traitement et de conservations des captures). Peut assurer également l’approvisionnement du navire en carburant, huile, etc. 
Participe aux activités de pêche. 
Peut sur les navires de taille importante, coordonner la maintenance et l’entretien des machines présentes à bord du navire et supervise l’équipe de mécaniciens.</t>
  </si>
  <si>
    <t>Mécanicien.ne de marine</t>
  </si>
  <si>
    <t>Mécanicien.ne de bord</t>
  </si>
  <si>
    <t>Officier mécanicien.ne</t>
  </si>
  <si>
    <t>I1605</t>
  </si>
  <si>
    <t>domaine de la maintenance des moteurs et équipements nautiques</t>
  </si>
  <si>
    <t>Pour des mécaniciens exerçant sur de plus gros navires en tant que chef mécanicien, une certification de niveau 5 (équivalent BTS) peut être attendue des employeurs.
D’autre part, des certificats sont requis pour exercer le métier de mécanicien à la pêche selon la taille du navire et la puissance des machines.</t>
  </si>
  <si>
    <t>Procède à l'emballage des produits. Installe l'emballage (barquette, plateau ou filet) sur la machine à conditionner et contrôle le positionnement automatique ou étale manuellement les produits issus de la chaîne dans l'appareil de conditionnement. Peut également intervenir sur des postes spécifiques en tant que peseur ou agréeur.</t>
  </si>
  <si>
    <t>Conditionneur.se</t>
  </si>
  <si>
    <t>Opérateur.ice de fabrication alimentaire</t>
  </si>
  <si>
    <t>Opérateur.ice de conditionnement</t>
  </si>
  <si>
    <t>Opérateur.ice de conditionnement agroalimentaire</t>
  </si>
  <si>
    <t>Le CQP « Conducteur de machine » peut également être mobilisé</t>
  </si>
  <si>
    <t>Bérangère FISTOLA</t>
  </si>
  <si>
    <t>Réalise les différentes opérations liées aux cultures : préparation des sols, semi, plantation, récolte. Entretient et développe les cultures : observe l'état des parcelles afin de repérer d'éventuels problèmes tels qu'une maladie, un parasite, une carence ou un excès nutritif, et alerte le chef de culture le cas échéant.</t>
  </si>
  <si>
    <t>Ouvrier.e en polyculture</t>
  </si>
  <si>
    <t>Ouvrier.e agricole</t>
  </si>
  <si>
    <t>A1402</t>
  </si>
  <si>
    <t>production agricole</t>
  </si>
  <si>
    <t>Réalise les opérations techniques liées à la culture spécialisée de légumes de plein champ ou de légumes hors-sol (sous serre ou sous tunnel). Effectue la récolte, éventuellement le conditionnement. Entretient les équipements et nettoie régulièrement les serres.</t>
  </si>
  <si>
    <t>Agent.e de production légumière sous abri</t>
  </si>
  <si>
    <t>Agent.e de culture spécialisée sous abri</t>
  </si>
  <si>
    <t>Agent.e maraîcher serriste</t>
  </si>
  <si>
    <t>Réalise les opérations techniques liées à la culture de plantes en pot, de plantes à massif, de bulbes ou de fleurs coupées (roses, tulipes…), en vue de leur commercialisation. Prépare et met en place les culture, entretient et assure le développement des plantes. Récolte les produits, les trie, conditionne, étiquette et prépare les commandes.</t>
  </si>
  <si>
    <t>Agent.e en floriculture</t>
  </si>
  <si>
    <t>Agent.e de production florale</t>
  </si>
  <si>
    <t>D1209</t>
  </si>
  <si>
    <t>Réalise les opérations techniques liées à la culture de végétaux d'extérieur (arbustes fruitiers, arbres d'ornement, plants viticoles ou forestiers). Arrache manuellement ou mécaniquement les arbres, ou les arbustes, et les conditionne en vue de leur commercialisation. Peut être amené à participer à la préparation des commandes, à la vente des produits et, éventuellement, à leur livraison.</t>
  </si>
  <si>
    <t>Ouvrier.ère pépiniériste</t>
  </si>
  <si>
    <t>Réalise tout ou partie des travaux manuels ou mécanisés viticoles qui permettent la conduite de l’exploitation de la vigne (entretien des sols, taille, liage, ébourgeonnage, etc.) ou des arbres fruitiers (entretien du sol, taille, suivi) et réalise les vendanges.</t>
  </si>
  <si>
    <t>Ouvrier.re viticole</t>
  </si>
  <si>
    <t>Vigneron.ne « manuel.le »</t>
  </si>
  <si>
    <t>Vigneron.ne « piéton.ne »</t>
  </si>
  <si>
    <t>Employé.e/salarié.e viticole</t>
  </si>
  <si>
    <t>Le métier d’agent.e agricole est accessible avec le certificat de taille (parfois spécifique selon la région d’implantation des entreprises).</t>
  </si>
  <si>
    <t>Assure la conduite des machines agricoles et de leur équipement. Règle et prépare le matériel en fonction des opérations programmées et des données agro-climatiques. Veille au bon fonctionnement des matériels agricoles (maintenance courante, diagnostic des pannes, réalisation de réparations légères, maintien en état de propreté).</t>
  </si>
  <si>
    <t>Conducteur.ice d’engins agricoles</t>
  </si>
  <si>
    <t>Conducteur.ice de machines agricoles</t>
  </si>
  <si>
    <t>A1101</t>
  </si>
  <si>
    <t>agroéquipements</t>
  </si>
  <si>
    <t>Les permis C, C1, CE, C1E peuvent être requis.
Une habilitation électrique H0B0 est souvent nécessaire.</t>
  </si>
  <si>
    <t>Conduit des engins agricoles et tracteurs pour réaliser des travaux viticoles et agricoles (entretien du sol et des vignes) dans le respect des règles de sécurité et réalise l’entretien et la maintenance de premier niveau sur les engins qu’il (elle) conduit.</t>
  </si>
  <si>
    <t>Agent.e tractoriste en viticulture</t>
  </si>
  <si>
    <t>Vigneron.ne « mécanisé.e »</t>
  </si>
  <si>
    <t>Ce métier nécessite une (des) habilitation(s) à la conduite d’engins agricoles.</t>
  </si>
  <si>
    <t>Pilote et conduit des systèmes d’élevage en fonction de stratégies globales de gestion et d’objectifs cibles de troupeau qui lui sont donnés ou qu’il a définis. Est chargé du suivi zootechnique, de l’amélioration génétique du troupeau et de l’évaluation multicritère des résultats et des performances du système d’élevage.
Gère les agroéquipements, les stocks et les approvisionnements, les achats de services et les installations.  
Planifie et organise le travail et peut gérer du personnel. Assure la traçabilité des enregistrements, la biosécurité et le bien-être animal, prépare des audits et des plans de contrôle liés au respect des normes, de la réglementation et des certifications.</t>
  </si>
  <si>
    <t>Chef(fe) d'élevage</t>
  </si>
  <si>
    <t>Responsable de troupeau</t>
  </si>
  <si>
    <t>Responsable / chef(fe)d’exploitation agricole</t>
  </si>
  <si>
    <t>Producteur</t>
  </si>
  <si>
    <t>Eleveur</t>
  </si>
  <si>
    <t>Technicien.ne agricole conseiller</t>
  </si>
  <si>
    <t>Second d’exploitation</t>
  </si>
  <si>
    <t>productions animales</t>
  </si>
  <si>
    <t>Supervise et gère la production animale au sein d’une ou plusieurs exploitations. Assiste les éleveurs dans la gestion quotidienne de l’exploitation et assure le suivi technique des animaux. Intervient sur différents aspects de l’élevage pour garantir le bien-être des animaux, la qualité des productions et la rentabilité de l’exploitation.</t>
  </si>
  <si>
    <t>Technicien.ne agricole en élevage</t>
  </si>
  <si>
    <t>A1501</t>
  </si>
  <si>
    <t>La spécialisation en élevage porcin, présentant des conditions d’exercice spécifiques, s’obtient à travers un Certificat de Spécialisation (CS) « Conduite d'un élevage porcin », accessible après l’obtention d’un diplôme de niveau 4.</t>
  </si>
  <si>
    <t>Travaille auprès des animaux et vérifie leur santé. Est en charge des systèmes de traite pour les élevages laitiers, assure le maintien de l’hygiène des structures et du fonctionnement des machines.
Assure la maintenance du matériel du troupeau (entretien des clôtures et des aires de stockage des aliments). Peut réaliser les travaux liés aux récoltes de fourrages.</t>
  </si>
  <si>
    <t>Assistant.e d’élevage</t>
  </si>
  <si>
    <t>Agent.e d’élevage porcin</t>
  </si>
  <si>
    <t>Agent.e d’élevage de petits ruminants (ovins, caprins)</t>
  </si>
  <si>
    <t>Agent.e d’élevage laitier (bovins)</t>
  </si>
  <si>
    <t>Travaille auprès des chevaux. Est responsable de la distribution de l’alimentation, du contrôle de l’état de santé des chevaux et réalise le suivi de l’élevage. 
Prépare les séances d’éducation des animaux en assistant l’éleveur.
 Entretient le matériel. 
Peut réaliser la culture des céréales nécessaires à leur alimentation.</t>
  </si>
  <si>
    <t>Assitant.e d’élevage</t>
  </si>
  <si>
    <t>Palefrenier.e</t>
  </si>
  <si>
    <t>A1403</t>
  </si>
  <si>
    <t>A1407</t>
  </si>
  <si>
    <t>La connaissance du cheval et la détention d’un niveau d’équitation peut être souhaité de la part des employeurs.</t>
  </si>
  <si>
    <t>Dominique VIAL</t>
  </si>
  <si>
    <t>Prend en charge un troupeau d'ovins, de caprins ou de bovins, pour le conduire au pâturage. Assure une nourriture suffisante aux bêtes, en le menant dans des paysages adaptés. Assiste les éleveurs dans les opérations de comptage, de tri et de marquage, de vaccinations. Entraîne ou entretient la formation d'un ou plusieurs chiens berger. Réalise la traite, et les étapes de fabrication d'un fromage, le cas échéant.
Gère l’usage qu’il fait du territoire sur lequel il se déplace. Utilise et entretient les équipements agricoles.</t>
  </si>
  <si>
    <t>Berger.e transhumant</t>
  </si>
  <si>
    <t>Berger,e bovins allaitants, ou ovins allaitants, ou bovins laitiers, ou ovins laitiers</t>
  </si>
  <si>
    <t>Berger.e caprin</t>
  </si>
  <si>
    <t>A1410</t>
  </si>
  <si>
    <t>Effectue les différents travaux d’élevage et de reproduction des animaux. Assure l'entretien des bassins et du matériel. Participe à la vente et à la transformation des produits</t>
  </si>
  <si>
    <t>Agent.e aquacole</t>
  </si>
  <si>
    <t>Employé.e d’élevage piscicole</t>
  </si>
  <si>
    <t>A1404</t>
  </si>
  <si>
    <t>productions aquacoles, productions animales</t>
  </si>
  <si>
    <t>Conseille et échange avec l’exploitant sur les meilleures techniques d’enlèvement, de nettoyage ou d’intervention à utiliser. 
Ramasse les volailles en tenant compte de leur espèce, de leur poids. Charge les caisses ou conteneurs. Epointe le bec et griffes, chaponne, vaccine, insémine les volailles. 
Peut intervenir pour trier ou sexer les animaux.</t>
  </si>
  <si>
    <t>Agent.e de ramassage</t>
  </si>
  <si>
    <t>Agent.e de nettoyage avicole</t>
  </si>
  <si>
    <t>Agent.e d’interventions avicoles</t>
  </si>
  <si>
    <t>Le permis poids lourds est recommandé, mais non obligatoire.</t>
  </si>
  <si>
    <t>Pilote et encadre l’ensemble des travaux viticoles d’un domaine ou d’une propriété dans le cadre des objectifs fixés et encadre une (des) équipe(s).</t>
  </si>
  <si>
    <t>Responsable propriété</t>
  </si>
  <si>
    <t>Directeur(rice) d’exploitation viticole</t>
  </si>
  <si>
    <t>exploitation agricole</t>
  </si>
  <si>
    <t>Conduit une ligne d’embouteillage ou de mise en bouteille comprenant les phases de lavage ou rinçage et séchage, de remplissage, de bouchage et d’étiquetage, coordonne les activités sur cette ligne de production, contrôle la production suivant les consignes et les règles de qualité, d’hygiène, de sécurité, de santé et de protection de l’environnement.</t>
  </si>
  <si>
    <t>Conçoit, pilote et contrôle la mise en œuvre de la politique et des outils permettant la gestion administrative et financière des activités de l’entreprise. Peut assurer dans son périmètre la définition de la stratégie de l’entreprise. Peut également assurer la responsabilité de la gestion des affaires juridiques et la gestion des ressources humaines de l’entreprise</t>
  </si>
  <si>
    <t>Directeur.ice administratif et financier</t>
  </si>
  <si>
    <t>Directeur.ice administratif, financier et ressources humaines</t>
  </si>
  <si>
    <t>comptabilité, analyse financière</t>
  </si>
  <si>
    <t>Met au point et/ou modifie les formulations et les recettes entrant dans la composition de vins, cidres, spiritueux, sirops ou jus nouveaux ou existants à partir d’un cahier des charges et de spécifications, effectue et fait effectuer les tests et essais pour qualifier les produits et les emballages suivant les spécifications définies.</t>
  </si>
  <si>
    <t>Aromatiseur(se)</t>
  </si>
  <si>
    <t>Laborantin(ne)</t>
  </si>
  <si>
    <t>Oenologie ou agroalimentaire</t>
  </si>
  <si>
    <t>Définit, pilote et contrôle la mise en œuvre la politique et des outils de gestion des ressources humaines des activités de l’entreprise. Peut assurer dans son périmètre la définition de la stratégie de l’entreprise.</t>
  </si>
  <si>
    <t>management, gestion des ressources humaines</t>
  </si>
  <si>
    <t>Définit et met en œuvre le plan de communication de l’entreprise interne et externe : réalisation et suivi de la production d’outils de communication (emailings, plaquettes …), organisation d’évènements internes et externes, relations avec la presse…).
Développe les relations professionnelles auprès des associations, instances, de la presse afin de valoriser l’entreprise, le secteur, son image et ses produits.
Peut réaliser le développement et l’animation du site internet.</t>
  </si>
  <si>
    <t>Chargé.e de communication et des relations extérieures</t>
  </si>
  <si>
    <t>communication, relations publiques</t>
  </si>
  <si>
    <t>Assure la mise en œuvre de la stratégie marketing de l’entreprise en utilisant notamment les outils digitaux (outils de e-commerce, réseaux sociaux, référencement, …). 
Elabore et met en œuvre les démarches et outils marketing nécessaires au développement des activités de l’entreprise.
Peut concevoir et mettre en œuvre des outils et/ou actions de communication en ligne afin d’augmenter la e-réputation et la visibilité de l’entreprise.</t>
  </si>
  <si>
    <t>Chargé.e de mission marketing</t>
  </si>
  <si>
    <t>marketing, communication</t>
  </si>
  <si>
    <t>Assure la mise en place, l’organisation, le fonctionnement et la gestion des systèmes d’informations de l’entreprise de manière directe ou en faisant appel à des prestataires. Supervise la maintenance informatique, la sécurité des données et des communications.</t>
  </si>
  <si>
    <t>Responsable informatique</t>
  </si>
  <si>
    <t>informatique, télécoms, gestion des systèmes d'information</t>
  </si>
  <si>
    <t>management, informatique</t>
  </si>
  <si>
    <t>Etudie, développe et met au point de nouveaux produits et des procédés de production visant à l’amélioration et à l’optimisation des procédés existants, à la conception de nouveaux procédés, à l’adaptation aux nouvelles technologies, met au point leurs conditions opératoires et les transpose au plan de la fabrication à grande échelle.</t>
  </si>
  <si>
    <t>Responsable d’industrialisation</t>
  </si>
  <si>
    <t>Responsable de développement de produits</t>
  </si>
  <si>
    <t>production industrielle et de la R&amp;D.</t>
  </si>
  <si>
    <t>Assure l’accueil des clients, réalise des visites (cave, espace dédié, vignoble…), des dégustations et des opérations de vente des vins et différents produits le cas échéant et met en œuvre des évènements à destination des clients de l’entreprise (visites, repas…) dans le respect de la politique commerciale de l’entreprise</t>
  </si>
  <si>
    <t>Agent(e) d’accueil touristique</t>
  </si>
  <si>
    <t>Chargé(e) d’accueil œnotourisme / spiritourisme</t>
  </si>
  <si>
    <t>Chargé(e) de visites</t>
  </si>
  <si>
    <t>D1501</t>
  </si>
  <si>
    <t>G1102</t>
  </si>
  <si>
    <t>commerce, tourisme et/ou  vins spiritueux, cidres, sirops ou jus de fruits</t>
  </si>
  <si>
    <t>tourisme, commerce ou domaine de l'entreprise (vins, spiritueux, cidres, sirops jus de fruits).</t>
  </si>
  <si>
    <t>Supervise et optimise les opérations douanières d’un portefeuille de clients basés dans différents pays, élabore et met à jour les procédures à appliquer et réalise une veille des évolutions douanières</t>
  </si>
  <si>
    <t>Gestionnaire régie et douanes</t>
  </si>
  <si>
    <t>N1202</t>
  </si>
  <si>
    <t>Droit et commerce</t>
  </si>
  <si>
    <t>en régie et/ou dans le domaine des vins et spiritueux et/ou dans le suivi de flux logistique et/ou avec des responsabilités d’encadrement</t>
  </si>
  <si>
    <t>Réalise les opérations techniques de taille en hauteur, d’abattage ou de soins aux arbres dans les parcs, jardins et le long des voiries.</t>
  </si>
  <si>
    <t>Arboriste-élagueur</t>
  </si>
  <si>
    <t>Grimpeur-élagueur</t>
  </si>
  <si>
    <t>A1201</t>
  </si>
  <si>
    <t>Paysagisme, taille</t>
  </si>
  <si>
    <t>L’accès au métier d’élagueur se fait à partir d’une certification de niveau 3 ou 4 (dans le secteur du paysage notamment). De plus, un certificat de spécialisation peut compléter le parcours de formation.
Une expérience antérieure est généralement souhaitée, mais n’est pas indispensable.
Un CACES peut également être requis pour l’utilisation de certains engins (nacelles, grues, etc.).</t>
  </si>
  <si>
    <t>Installe des pompes / systèmes d’éclairage, réalise des tranchées selon les plans prévus et pose les canalisations, les tuyaux, les vannes et les arroseurs. Assure le raccordement électrique dans le respect des normes en vigueur.
Assure l’entretien et la maintenance des équipements, le service après-vente et le diagnostic des pannes ou dysfonctionnements</t>
  </si>
  <si>
    <t>Ouvrier paysagiste spécialisé en systèmes d’arrosage / d’éclairage</t>
  </si>
  <si>
    <t>Technicien en installation de systèmes d’arrosage / d’éclairage</t>
  </si>
  <si>
    <t>A1203</t>
  </si>
  <si>
    <t>Paysagisme</t>
  </si>
  <si>
    <t>Des certifications de niveau 3 (CAPA « Jardinier paysagiste ») ou de niveau 4 (baccalauréat professionnel « Aménagements paysagers »), en complément desquels un (ou plusieurs) certificat(s) de spécialisation (CS) peut (peuvent) être mobilisé(s) (CS « Arrosage automatique : espaces verts et sols sportifs »). Des CACES peuvent également être requis pour l’utilisation de certains engins.
Une expérience professionnelle antérieure est généralement exigée par les employeurs, mais elle n’est pas indispensable.</t>
  </si>
  <si>
    <t>Prépare et assure les travaux préparatoires aux constructions paysagères (réalisation des terrassements, transformation de terrains, mise en place des systèmes de drainage et d’assainissement, systèmes d’arrosage, installation des gaines électriques et leur signalisation). Remblaie, met en place les différents types de sols et/ou revêtements. Assure les travaux de constructions paysagères (construction de murets, escaliers, allées de circulations, mise en place des bassins, cascades et pièces d’eau, pose des constructions modulables associées, mise en place des pièces d’éclairages et systèmes électriques). 
Peut être amené à participer à l’organisation des chantiers de construction paysagère et à encadrer un ou plusieurs équipes.</t>
  </si>
  <si>
    <t>Ouvrier en construction d’ouvrages paysagers</t>
  </si>
  <si>
    <t>Agent de construction paysagère</t>
  </si>
  <si>
    <t>Paysagisme, Construction</t>
  </si>
  <si>
    <t>Ce métier est accessible pour des personnes disposant d’une certification de niveau 3 (CAPA « Jardinier-paysagiste par exemple ») ou de niveau 4 (Baccalauréat professionnel « Ouvrier paysagiste »). Des CACES peuvent également être requis pour l’utilisation de certains engins.
Une expérience professionnelle est généralement souhaitée de la part des entreprises mais elle n’est pas indispensable.</t>
  </si>
  <si>
    <t>Réalise des opérations de création ou d’aménagement des espaces paysagers à partir des plans de travaux transmis. Prépare les sols, effectue les semis et plantation de végétaux et les protège.</t>
  </si>
  <si>
    <t>Ouvrier du paysage</t>
  </si>
  <si>
    <t>Ouvrier-paysagiste</t>
  </si>
  <si>
    <t>A1202</t>
  </si>
  <si>
    <t>Des certifications de niveau 3 (CAPA « Jardinier paysagiste ») ou de niveau 4 (baccalauréat professionnel « Aménagements paysagers »). Des CACES peuvent également être requis pour l’utilisation de certains engins.
Une expérience professionnelle antérieure est généralement exigée par les employeurs, mais elle n’est pas indispensable.</t>
  </si>
  <si>
    <t>Réalise tout ou partie de la réception, du stockage, de la manipulation de matières ou de produits, de la préparation de commandes, du chargement des moyens de transport et de la distribution des marchandises et utilisant les engins et moyens de transports à disposition, en appliquant les règles de QHSSE.</t>
  </si>
  <si>
    <t>Préparateur(trice) de commandes</t>
  </si>
  <si>
    <t>Agent logistique</t>
  </si>
  <si>
    <t>N1101</t>
  </si>
  <si>
    <t>Logistique et/ou magasinage</t>
  </si>
  <si>
    <t>CACES le plus souvent exigé ; métier accessible par le CQP Opérateur logistique délivré par la branche</t>
  </si>
  <si>
    <t>Réalise le traitement de tout ou partie des dossiers de prestations santé, famille ou retraite des adhérents et procède aux saisies informatiques qu'ils impliquent. Contribue à la sécurisation des données à travers la vérification et le contrôle interne. Assure la relation avec les adhérents (ou des tiers) en les informant sur leurs droits et obligations et les accompagne dans leurs démarches en matière de prestations.</t>
  </si>
  <si>
    <t>Technicien prestations sociales</t>
  </si>
  <si>
    <t>Gestionnaire prestations sociales</t>
  </si>
  <si>
    <t>Technicien/ gestionnaire prestations santé / famille ou retraite</t>
  </si>
  <si>
    <t>M1602</t>
  </si>
  <si>
    <t>K1205</t>
  </si>
  <si>
    <t>secteur sanitaire et social ou dans le domaine de la gestion des entreprises et administrations.</t>
  </si>
  <si>
    <t>Réalise le traitement de tout ou partie des dossiers de cotisation et contributions sociales des salariés et non-salariés et procède aux saisies informatiques qu'ils impliquent. Contribue à la sécurisation des données à travers la vérification et le contrôle interne. Assure la relation avec les adhérents (ou des tiers) en les informant sur leurs droits et obligations et les accompagne dans leurs démarches en matière de prestations.</t>
  </si>
  <si>
    <t>Technicien cotisations</t>
  </si>
  <si>
    <t>ecteur sanitaire et social ou dans le domaine de la gestion des entreprises et administrations.</t>
  </si>
  <si>
    <t>Contribue au recouvrement des créances entrées dans une phase pré-contentieuse et/ou contentieuse pour un portefeuille d’adhérents. Assure le suivi des dossiers de recouvrement et met en œuvres les procédures de recouvrement. Accompagne et apporte des conseils aux adhérents sur la résolution de leurs problématiques de créances. Peut mettre en œuvre une procédure contentieuse en cas de litige.</t>
  </si>
  <si>
    <t>Technicien/ gestionnaire de recouvrement</t>
  </si>
  <si>
    <t>Chargé de recouvrement</t>
  </si>
  <si>
    <t>la comptabilité, de la gestion ou en droit</t>
  </si>
  <si>
    <t>du recouvrement, de la gestion ou de la comptabilité</t>
  </si>
  <si>
    <t>Au sein de son unité et/ou service, réalise une veille sur la législation sociale et propose et accompagne les adaptations nécessaires des dossiers et procédures et contrôle leur révision en lien avec les évolutions. Traite des dossiers complexes. Peut animer des actions d’information et de formation technique dans son domaine d’expertise et élaborer des supports d'utilisation des applicatifs. Peut intervenir au sein de groupes de travail en apportant son aide et expertise technique. Restitue des informations aux différents services de l’entreprise.</t>
  </si>
  <si>
    <t>Référent technique protection sociale</t>
  </si>
  <si>
    <t>Expert protection sociale</t>
  </si>
  <si>
    <t>secteur sanitaire et social</t>
  </si>
  <si>
    <t>sécurité sociale</t>
  </si>
  <si>
    <t>Réalise une veille juridique et réglementaire dans son domaine d’expertise. Gère et suit différents types de dossiers juridiques, dont  les dossiers pré-contentieux et contentieux complexes et/ou faisant l’objet de procédures collectives. Apporte son expertise auprès des collaborateurs de l’organisme et les conseille. Représente l’organisme devant diverses instances, huissiers, avocats ou syndicats.</t>
  </si>
  <si>
    <t>Référent juridique</t>
  </si>
  <si>
    <t>Rédacteur juridique</t>
  </si>
  <si>
    <t>Conseiller juridique en protection sociale</t>
  </si>
  <si>
    <t>droit (protection sociale, droit du travail)</t>
  </si>
  <si>
    <t>Réalise une veille juridique et réglementaire dans son domaine d’expertise et analyse les impacts des évolutions législatives et réglementaires sur l’organisation de la MSA et de ses services. Propose des améliorations stratégiques et de gestion en lien avec les évolutions identifiées et assure leur déclinaison au sein de la MSA. Apporte son expertise auprès des différents services de la MSA et les conseille dans leurs prises de décision. Représente l’organisme auprès de partenaires institutionnels (Ministères, pouvoirs publics, organisations professionnels et syndicales, etc.) et contribue à l’évolution de la réglementation sociale. Anime des actions de formation et d’information.</t>
  </si>
  <si>
    <t>Juriste expert de la protection sociale</t>
  </si>
  <si>
    <t>Juriste droit social institutionnel</t>
  </si>
  <si>
    <t>droit (protection sociale).</t>
  </si>
  <si>
    <t>Accueille les adhérents, de manière physique ou par téléphone, et leur apporte un premier niveau d’information et de conseil en lien avec leurs demandes. Analyse les demandes des adhérents, les accompagne dans l’accomplissement de leurs formalités et les oriente vers les services compétents. Peut être amené à repérer et signaler les situations précaires</t>
  </si>
  <si>
    <t>Chargé d’accueil</t>
  </si>
  <si>
    <t>Chargé de pré accueil</t>
  </si>
  <si>
    <t>Téléconseiller</t>
  </si>
  <si>
    <t>l’accueil et de la relation clients usagers ou de la protection sociale et de la gestion administrative</t>
  </si>
  <si>
    <t>Elabore les fiches de paie et gère la mise à jour des paramètres du logiciel de paie. Effectue les déclarations sociales. Participe aux activités d’administration du personnel et vérifie l’application du droit social et du droit du travail (durée de travail, congés, convention collective, …).</t>
  </si>
  <si>
    <t>Technicien paie et administration du personnel</t>
  </si>
  <si>
    <t>l’administration, de la comptabilité ou des ressources humaines.</t>
  </si>
  <si>
    <t>Au sein du service paie et administration du personnel, réalise une veille sur la législation sociale. Propose et adapte les procédures en lien avec les évolutions réglementaires ou numériques. Traite des dossiers complexes. Réalise un contrôle interne. Assure des actions d’information et de formation auprès de ses collaborateurs.</t>
  </si>
  <si>
    <t>Expert paie</t>
  </si>
  <si>
    <t>domaine l’administration, de la comptabilité ou des ressources humaines.</t>
  </si>
  <si>
    <t>de la paie et de l’administration du personnel</t>
  </si>
  <si>
    <t>Organise et supervise les travaux sur plusieurs chantiers. Participe aux études de création ou d’aménagement et à la gestion technico-commerciales des chantiers.</t>
  </si>
  <si>
    <t>Paysagisme, conduite de travaux</t>
  </si>
  <si>
    <t>Paysagisme, conduite de projet</t>
  </si>
  <si>
    <t>Ce métier est accessible pour des personnes disposant d’une certification de niveau 5 (BTSA « Aménagements paysagers ») ou de niveau 6 (Licence professionnelle « Aménagement paysager »). 
Une expérience professionnelle est généralement indispensable pour accéder à ce métier, depuis le métier d’ouvrier paysagiste (dans le domaine de la création ou de l’entretien), en passant par le métier de chef d’équipe.</t>
  </si>
  <si>
    <t>Encadre les jardiniers dans la réalisation des opérations techniques de création, d’aménagement et d’entretien d’espaces verts, de parcs et jardins ou de terrains de sport de plein air. Peut être amené à encadre une ou deux équipes.</t>
  </si>
  <si>
    <t>Chef de chantier du paysage</t>
  </si>
  <si>
    <t>Ce métier est accessible pour des personnes disposant d’une certification de niveau 4 (Baccalauréat professionnel « Ouvrier paysagiste ») ou de niveau 5 (BTSA « Aménagements paysagers »).
Des CACES peuvent également être requis pour l’utilisation de certains engins.
Une expérience professionnelle est généralement indispensable pour accéder à ce métier, depuis le métier d’ouvrier paysagiste (dans le domaine de la création ou de l’entretien).</t>
  </si>
  <si>
    <t>Initie ou contribue à la rédaction de documents stratégiques, prospectifs voire techniques relatifs aux enjeux de biodiversité dans le domaine agricole. Facilite et met en œuvre des actions sur le territoire. Assure une veille sur les politiques de protection et de reconquête de la biodiversité.</t>
  </si>
  <si>
    <t>Concepteur.rice paysagiste</t>
  </si>
  <si>
    <t>F1104</t>
  </si>
  <si>
    <t>A1204</t>
  </si>
  <si>
    <t>Paysagisme, conception de projet, biodiversité</t>
  </si>
  <si>
    <t>Ce métier est accessible depuis une certification de niveau 5 (par exemple via le BTSA « Aménagements paysagers ») ou de niveau 6 (par exemple via une licence professionnelle « Aménagements paysagers »). Pour compléter ces formations initiales, plusieurs formations peuvent concourir à l’acquisition des compétences spécifiques à la biodiversité.</t>
  </si>
  <si>
    <t>Organise et planifie les activités, les moyens humains, matériels et techniques d’une équipe logistique dans le respect des règles QHSSE. Encadre une équipe logistique.</t>
  </si>
  <si>
    <t>Métier  accessible avec un CQP Responsable d’équipe logistique du secteur alimentaire</t>
  </si>
  <si>
    <t>Pilote le navire. Est responsable de l’équipage, du navire et du produit de la pêche. Répartit les différentes activités de pêche que l’équipage va effectuer en mer. Choisit les lieux de pêche, surveille les manœuvres et le traitement des captures. Est responsable de la sécurité des membres de l’équipage et de l’entretien du navire.
Peut être également le chef d’entreprise et, dans ce cas, assure les charges (administratives, fiscales, etc.) en lien avec la gestion d’une entreprise.</t>
  </si>
  <si>
    <t>Capitaine de pêche</t>
  </si>
  <si>
    <t>Patron.ne pêcheur</t>
  </si>
  <si>
    <t>N3102</t>
  </si>
  <si>
    <t>A1406</t>
  </si>
  <si>
    <t>Permis de pêche</t>
  </si>
  <si>
    <t>Matelot à la pêche</t>
  </si>
  <si>
    <t>Une certification de niveau 4 (par exemple le Baccalauréat professionnel « Conduite et gestion des entreprises maritimes (Option pêche) ») ou 5 (par exemple le BTS « Pêche et gestion de l’environnement marin ») est exigée dans le domaine de la pêche et/ou de la navigation. D’autre part, l’exercice d’une activité de pêche requiert l’obtention d’un certificat de pêche. 
Ce métier est accessible avec une expérience professionnelle significative dans le domaine de la pêche ; l’accès au métier de patron de pêche suppose, généralement, une expérience professionnelle significative en tant que matelot à la pêche.</t>
  </si>
  <si>
    <t>Réalise les différentes opérations techniques nécessaires à l'élevage des coquillages (installation de naissain, suivi de la production, récolte, ...) selon les objectifs de production (quantité, qualité, variétés, ...), en respectant les règles d'hygiène et de sécurité et la réglementation environnementale. Enregistre les données nécessaires au suivi de l’élevage, à la traçabilité des produits et assure le nettoyage, l’entretien des parcs/lieux d’élevage. Peut être amené à participer à la vente directe. 
Selon le littoral sur lequel il/ elle exerce, les techniques et conditions de travail pourront être différentes. Ainsi, sur le littoral méditerranéen, étant donné l’absence de marée, certaines des activités s’exercent exclusivement à terre, ainsi une partie des ouvriers assurera ses missions en mer et l’autre à terre.</t>
  </si>
  <si>
    <t>Agent.e conchylicole</t>
  </si>
  <si>
    <t>Employé.e conchylicole</t>
  </si>
  <si>
    <t>Aquaculture, agriculture</t>
  </si>
  <si>
    <t>Le métier d’ouvrier conchylicole est accessible à partir d’une certification de niveau 3 (CAP « Maritime de conchyliculture » par exemple).
Des certificats peuvent être exigés de la part de certains ouvriers conchylicoles, en particulier lorsqu’ils sont amenés à exercer sur la côte Atlantique où l’activité en mer nécessite des habilitations.
Une expérience professionnelle est généralement souhaitée mais n’est pas indispensable.</t>
  </si>
  <si>
    <t>Prépare les produits et fruits de mer (mollusques, coquillages, crevettes, langoustines, tourteaux, etc..) pour la consommation. 
Conseille les clients, ouvre les huitres et dresse les plateaux de fruits de mer commandés par les clients en salle ou à emporter. Veille à la présentation de son stand et à la conservation des produits.</t>
  </si>
  <si>
    <t>Serveur.se en atelier de dégustation</t>
  </si>
  <si>
    <t>Ecailler.e en dégustation</t>
  </si>
  <si>
    <t>Ecailler.e en marché</t>
  </si>
  <si>
    <t>G1603</t>
  </si>
  <si>
    <t>Une certification de niveau 3 ou 4 est souhaitée dans le domaine de la poissonnerie et/ou de l’écaillerie. Il existe un Baccalauréat professionnel « Poissonnier Écailler Traiteur » ; un CAP « Poissonnier » ; et un CQP « Écailler ».
Ce métier, en particulier lorsqu’il est exercé dans un atelier de dégustation appartenant à un conchyliculteur, est accessible pour des personnes sans expérience professionnelle.</t>
  </si>
  <si>
    <t>Supervise le déroulement des opérations d’élevage aquacole, affecte les ressources nécessaires en fonction des besoins et vérifie les résultats en tenant compte des contraintes QHSSE et des spécifications (produits, clients).</t>
  </si>
  <si>
    <t>Coordinateur.ice aquacole</t>
  </si>
  <si>
    <t>Conchyliculture, aquaculture</t>
  </si>
  <si>
    <t>Conchyliculture</t>
  </si>
  <si>
    <t>Ce métier est accessible pour des personnes disposant d’une certification de niveau 4 ou de niveau 5. Associé spécifiquement à ce métier, le CQP « chef d’équipe conchylicole et de cultures marines » peut concourir à l’accès à ce métier.
Des autorisations peuvent être requises pour l’exercice du métier (permis de pêche, permis bateau…).
Une expérience professionnelle est généralement indispensable pour accéder à ce métier, depuis le métier d’ouvrier conchylicole.</t>
  </si>
  <si>
    <t>Définit la stratégie des installations conchylicoles et gère les aspects concourants à leur exploitation (gestion du personnel et des aspects financiers, commercialisation des productions, respects des règlementations, etc.).</t>
  </si>
  <si>
    <t>Conchyliculture, gestion exploitation agricole</t>
  </si>
  <si>
    <t>Le métier de responsable d’exploitation conchylicole est accessible à partir d’une certification de niveau 4 (par exemple via le BP « Responsable d’exploitation agricole ») ou de niveau 5 (BTSA « Analyse, conduite et stratégie de l’entreprise agricole »), voire de niveau 6.
Une expérience professionnelle significative est généralement requise pour accéder au métier de responsable d’exploitation conchylicole en tant qu’ouvrier conchylicole ou, plus largement, en tant qu’ouvrier agricole.</t>
  </si>
  <si>
    <t>Participe à l’entretien et au développement des cultures d’algues marines. Prélève les algues quand elles sont parvenues à maturité, puis les transforme et les conditionne.</t>
  </si>
  <si>
    <t>Agent.e algocole</t>
  </si>
  <si>
    <t>Employé.e algocole</t>
  </si>
  <si>
    <t>Le métier d’ouvrier algocole est accessible à partir d’une certification de niveau 3 (équivalent CAP / BEP) dans le secteur de l’aquaculture ou, plus globalement, de la production agricole.
Une expérience professionnelle est généralement souhaitée mais n’est pas indispensable.</t>
  </si>
  <si>
    <t>Met en place les installations, organise et participe aux activités de suivi, d’entretien et de récoltes des cultures. Observe, surveille la qualité et la conformité des productions afin de repérer d'éventuels problèmes et y remédier. 
Assure également les activités de commercialisation, de veille technique et les démarches administratives.</t>
  </si>
  <si>
    <t>Algoculteur.ice</t>
  </si>
  <si>
    <t>Producteur.ice d’algues</t>
  </si>
  <si>
    <t>Agriculture, Aquaculture</t>
  </si>
  <si>
    <t>Aquaculture</t>
  </si>
  <si>
    <t>Le métier de responsable d’exploitation algocole est accessible à partir d’une certification de niveau 4 (par exemple via le BP « Responsable d’exploitation agricole ») ou de niveau 5 (BTSA « Analyse, conduite et stratégie de l’entreprise agricole »), voire de niveau 6.
Une expérience professionnelle significative est généralement requise pour accéder au métier de responsable d’exploitation algocole en tant qu’ouvrier algocole ou, plus largement, en tant qu’ouvrier agricole.</t>
  </si>
  <si>
    <t>Met en œuvre et réalise l’ensemble des actes de gestion administrative concernant la situation des salariés de l’entreprise (recrutement, formation, gestion du temps, …). Informe et conseille les salariés sur leurs droits et obligations.</t>
  </si>
  <si>
    <t>Technicien en RH</t>
  </si>
  <si>
    <t>Technicien gestionnaire RH</t>
  </si>
  <si>
    <t>l’administration ou des ressources humaines.</t>
  </si>
  <si>
    <t>christelle SZCZERBA</t>
  </si>
  <si>
    <t>Réalise les opérations administratives relatives aux actions de formation relevant du périmètre de l’ASFOSAR, dans le respect des procédures internes mises en place. Prépare et suit la logistique relative au bon déroulement de la formation. Assure les relations avec différents acteurs internes et externes (chargé de développement formation, formateurs, stagiaires, prestataires,…</t>
  </si>
  <si>
    <t>Assistant ressources humaines</t>
  </si>
  <si>
    <t>des ressources humaines ou de la formation professionnelle.</t>
  </si>
  <si>
    <t>Met en œuvre et contribue à l’optimisation de la stratégie de formation institutionnelle et/ou locale. Conçoit, met en œuvre et évalue des processus, dispositifs et outils de gestion et développement de la formation. Conseille et accompagne les salariés sur les questions relatives à la formation. Peut réaliser l'ingénierie de formation et pédagogique et élabore les parcours des salariés de la structure. Anime des réunions de travail et/ou des sessions de formation.</t>
  </si>
  <si>
    <t>Chargé de développement ressources humaines</t>
  </si>
  <si>
    <t>ressources humaines ou de la formation professionnelle</t>
  </si>
  <si>
    <t>ressources humaines ou de la formation professionnelles</t>
  </si>
  <si>
    <t>Apporte un conseil technique aux clients, assure la mise en valeur des produits dans les lieux de vente ou les salons professionnels et réalise les ventes et les encaissements, ainsi que la gestion des flux de marchandises.</t>
  </si>
  <si>
    <t>Employé/e de service commercial LISA</t>
  </si>
  <si>
    <t>conseiller/ère vendeur/euse</t>
  </si>
  <si>
    <t>vendeur/euse conseil LISA</t>
  </si>
  <si>
    <t>commercial, agricole</t>
  </si>
  <si>
    <t>domaine de la vente de produits agricoles</t>
  </si>
  <si>
    <t>Laëtitia FLAMARD</t>
  </si>
  <si>
    <t>Développe et suit les ventes des produits de l’entreprise sur Internet ou sur le site marchand de l’entreprise dans le respect de la politique commerciale de l’entreprise.</t>
  </si>
  <si>
    <t>marketing, marketing digital ou commerce</t>
  </si>
  <si>
    <t>Après analyse et suivi du marché et analyse des besoins clients et offres des fournisseurs, achète et vend des céréales et matières premières, négocie les prix et les délais de livraison et supervise l'exécution des contrats d’achat et de vente selon les clauses (quantité, qualité, ...) 
Développe un portefeuille de nouveaux clients / nouveaux fournisseurs et en assure le suivi.</t>
  </si>
  <si>
    <t>Responsable achats céréales</t>
  </si>
  <si>
    <t>Acheteur céréales</t>
  </si>
  <si>
    <t>Responsable achats intrants</t>
  </si>
  <si>
    <t>Acheteur/euse matières premières</t>
  </si>
  <si>
    <t>Responsable filière</t>
  </si>
  <si>
    <t>Trader</t>
  </si>
  <si>
    <t>domaine du commerce, des achats ou dans le domaine agricole (école d’ingénieur)</t>
  </si>
  <si>
    <t>achats</t>
  </si>
  <si>
    <t>Réalise tout ou partie des activités de production (tri, préparation, fabrication, conditionnement) des produits référencés et commercialisés par l’entreprise dans le respect des règles QHSSE, des instructions de l’entreprise et des cahiers des charges des clients, à l’aide d’équipements adaptés (mélangeurs, équipements de fabrication ou conditionnement, lignes de conditionnement …</t>
  </si>
  <si>
    <t>Opérateur/trice de préparation et de conditionnement</t>
  </si>
  <si>
    <t>Agent/e de fabrication</t>
  </si>
  <si>
    <t>Agent/e de conditionnement</t>
  </si>
  <si>
    <t>Opérateur/trice de fabrication, de conditionnement</t>
  </si>
  <si>
    <t>Agent/e d’ensachage</t>
  </si>
  <si>
    <t>Opérateur/trice de ligne</t>
  </si>
  <si>
    <t>Trieur/euse</t>
  </si>
  <si>
    <t>Emballeur/euse</t>
  </si>
  <si>
    <t>Conditionneur/euse</t>
  </si>
  <si>
    <t>Conducteur de machine</t>
  </si>
  <si>
    <t>Une certification de niveau 3 (CAP, BEP) minimum est souhaitée dans le domaine de la production agroalimentaire ou dans le domaine d’activité de l’entreprise.  
Une expérience dans le domaine du conseil en protection des cultures n’est pas exigée</t>
  </si>
  <si>
    <t>Identifie des solutions d’emballage adaptées à la conservation des produits, aux installations de production et de logistique et répondant aux exigences réglementaires et rédige un cahier des charges en relation avec les équipes marketing, recherche et développement, QHSSE et de production
Choisit des fournisseurs et réalise la mise en place de partenariats (prix, quantité, approvisionnement …)</t>
  </si>
  <si>
    <t>Spécialiste emballage</t>
  </si>
  <si>
    <t>achats, maintenance</t>
  </si>
  <si>
    <t>production de produits agroalimentaires</t>
  </si>
  <si>
    <t>lanifie et organise la préparation, la fabrication et/ou le conditionnement des produits référencés et commercialisés par l’entreprise et réalise les ajustements nécessaires en fonction de l’évolution des commandes, en tenant compte des contraintes QHSSE et de traçabilité. 
Supervise les activités de maintenance des équipements de production.
Manage l’ensemble des équipes de production.</t>
  </si>
  <si>
    <t>Directeur/trice de production</t>
  </si>
  <si>
    <t>Responsable de centre de fabrication / conditionnement</t>
  </si>
  <si>
    <t>Production agroalimentaire, production industrielle</t>
  </si>
  <si>
    <t>Management de production</t>
  </si>
  <si>
    <t>Une certification de niveau 7 (Master, diplôme d’ingénieur) dans les domaines de la production agroalimentaire ou de la production industrielle est exigée.
Une première expérience est également exigée en management de la production ou en process.</t>
  </si>
  <si>
    <t>Elabore et met en œuvre la stratégie d’offre et de positionnement de la gamme approvisionnements en matières premières (spécifiques à l’activité de l’entreprise) en tenant compte d’objectifs de rentabilité, de priorités situées et de réalités de marchés.
Mesure et analyse les résultats commerciaux et veille à la pertinence et l’adaptation de l’offre.
Encadre et anime des équipes achats.</t>
  </si>
  <si>
    <t>Responsable marchés</t>
  </si>
  <si>
    <t>commerce, achats, logistique, transport ou de la gestion</t>
  </si>
  <si>
    <t>commerce, achats, logistique, transport ou gestion</t>
  </si>
  <si>
    <t>Réalise un conseil stratégique et spécifique ainsi qu’un accompagnement de l’agriculteur dans l’évolution de ses pratiques de protection des cultures par une utilisation appropriée des produits phytosanitaires</t>
  </si>
  <si>
    <t>Conseiller/ère agricole phytosanitaire</t>
  </si>
  <si>
    <t>Conseiller/ère agronomique</t>
  </si>
  <si>
    <t>agroenvironnement, conduite de système d'exploitation</t>
  </si>
  <si>
    <t>conseil en protection des cultures</t>
  </si>
  <si>
    <t>Développe et met en œuvre des projets de partenariat avec des producteurs (repérage, développement projet, appui technique, financement, gestion transport, achat, qualité,…).</t>
  </si>
  <si>
    <t>Chargé de projet de développement de filière</t>
  </si>
  <si>
    <t>agroenvironnement, conduite de systèmes d''exploitation</t>
  </si>
  <si>
    <t>Analyse, prospecte et sélectionne les fournisseurs, producteurs et viticulteurs en fonction des impératifs de qualité, de coûts, de délais, de quantité. Négocie et contractualise les conditions d’achat et d’approvisionnement des matières premières nécessaires à l’entreprise et à son fonctionnement dans le respect de la politique commerciale.</t>
  </si>
  <si>
    <t>Négociateur</t>
  </si>
  <si>
    <t>Négociant de matières premières</t>
  </si>
  <si>
    <t>Domaine des achats et de la négociation commerciale</t>
  </si>
  <si>
    <t>Le métier est également accessible dans le cadre d’une évolution interne, à partir notamment du métier d’approvisionneur ou du métier d’acheteur de matières sèches, consommables, équipements et prestations de services.</t>
  </si>
  <si>
    <t>Assure le traitement des commandes des clients, de leur enregistrement à la livraison des produits, le suivi des stocks ainsi que la gestion des relations avec les clients. Traite les demandes d’informations et les réclamations des clients en lien avec les autres services de l’entreprise et réalise le suivi administratif des commandes.</t>
  </si>
  <si>
    <t>Conseiller(ière) clientèle</t>
  </si>
  <si>
    <t>Chargé(e) de relation clientèle</t>
  </si>
  <si>
    <t>Assistant(e) commercial/e</t>
  </si>
  <si>
    <t>Domaine de la vente ou de la relation client</t>
  </si>
  <si>
    <t>Expérience souhaitée en rapport avec les produits commercialisés ou dans le domaine d’activité de l’entreprise (vins, spiritueux, cidres, sirops jus de fruits)</t>
  </si>
  <si>
    <t>Conçoit et pilote la politique logistique et supply chain, pilote la gestion des flux et les plans de production en anticipant les fluctuations, notamment saisonnières, des demandes des clients et des approvisionnements, conduit et supervise des études d’optimisation de la supply chain.</t>
  </si>
  <si>
    <t>Organise et traite pour un responsable hiérarchique la réception, le traitement et la circulation d'informations administratives, de documents et de communications variées. 
Assure le suivi de leurs relations internes / externes et celui des dossiers liés à la structure professionnelle.
Peut prendre la responsabilité du pilotage de projets transverses.</t>
  </si>
  <si>
    <t>Assistanat de direction, assistanat de gestion</t>
  </si>
  <si>
    <t>Assistanat</t>
  </si>
  <si>
    <t>Une certification de niveau 4 ou 5 est exigée dans le domaine de l’assistanat de direction, assistanat de gestion.
Une expérience professionnelle dans l’assistanat de gestion est souhaitée.</t>
  </si>
  <si>
    <t>Pilote des projets (projets transverses, dossiers, études, …) en mode agile de sa conception à son évaluation et sa promotion, en y intégrant les dimensions politiques, stratégiques, économiques et les enjeux nationaux. Communique sur le suivi et les résultats (retour sur investissement, …de ses projets auprès de la direction pour prise de décision. Assure le cas échéant l'animation d'une équipe.</t>
  </si>
  <si>
    <t>Manager fonctionnel</t>
  </si>
  <si>
    <t>Sanitaire et social</t>
  </si>
  <si>
    <t>Une certification de niveau 6 ou 7 est exigée dans le domaine dans le domaine du secteur sanitaire et social.
Ce métier nécessite une expérience professionnelle significative dans le domaine de la sécurité sociale.</t>
  </si>
  <si>
    <t>Organise et pilote l’activité de son ou ses équipe(s). Assure le suivi de l’atteinte des objectifs. Encadre une ou plusieurs équipe(s).  Traite des dossiers complexes ou à enjeu et accompagne le cas échéant les membres de son ou ses équipe(s) sur ces dossiers.</t>
  </si>
  <si>
    <t>Manager encadrant</t>
  </si>
  <si>
    <t>Contribue à la définition des orientations stratégiques de l’organisme et les décline dans son périmètre de responsabilité. Pilote l’activité et des projets en mode agile sur son périmètre en garantissant la gestion budgétaire, la sécurisation, la performance, la qualité de service et le respect des orientations définies. Encadre des équipes et assure leur développement de compétences.  Peut assurer la représentation de l'entreprise à l'extérieur.</t>
  </si>
  <si>
    <t>Manager stratégique</t>
  </si>
  <si>
    <t>Responsable de structure</t>
  </si>
  <si>
    <t>Une certification de niveau 7 est exigée dans le domaine dans le domaine du secteur sanitaire et social.
Ce métier nécessite une expérience professionnelle significative dans le domaine de la sécurité sociale.</t>
  </si>
  <si>
    <t>Assure la prospection commerciale et la vente des produits et de services auprès d’un portefeuille de clients ou de prospects dans le cadre de la politique commerciale et des objectifs définis par la direction commerciale.
Assure un accompagnement à des professionnels (agriculteurs, viticulteurs, applicateurs, éleveurs …) sur les autres produits (autres que produits phytosanitaires) et de services dans le respect des bonnes pratiques et des évolutions réglementaires dans un secteur géographique.</t>
  </si>
  <si>
    <t>Commerciale(e)</t>
  </si>
  <si>
    <t>commerce ; agricole</t>
  </si>
  <si>
    <t>en lien avec le produit commercialisé</t>
  </si>
  <si>
    <t>Accompagne les adhérents dans leurs démarches d’accès aux droits sociaux. Traite et suit les dossiers d’action sanitaire et sociale Contribue à la sécurisation des données à travers la vérification et le contrôle interne.</t>
  </si>
  <si>
    <t>Technicien/ gestionnaire prestations ASS</t>
  </si>
  <si>
    <t>Gestionnaire prestations extralégales</t>
  </si>
  <si>
    <t>Gestionnaire ASS</t>
  </si>
  <si>
    <t>Gestion des entreprises ou des administrations</t>
  </si>
  <si>
    <t>Une certification de niveau 4 ou 5 est exigée dans le secteur sanitaire et social ou dans le domaine de la gestion des entreprises et administrations.
Ce métier est accessible pour des personnes sans expérience professionnelle.</t>
  </si>
  <si>
    <t>Analyse, prospecte et sélectionne les fournisseurs, producteurs et viticulteurs en fonction des impératifs de qualité, de coûts, de délais, de quantité et négocie et contractualise les conditions d’achat et d’approvisionnement des matières premières nécessaires à l’entreprise et à son fonctionnement dans le respect de la politique commerciale.</t>
  </si>
  <si>
    <t>Négociateur de matières sèches</t>
  </si>
  <si>
    <t>L’accès au métier d’acheteur de matières sèches peut également se faire par l’intermédiaire d’une évolution professionnelle, à partir notamment du métier d’approvisionneur.</t>
  </si>
  <si>
    <t>Assure le management et l’animation des équipes techniques / du service de recherche.
Elabore les orientations stratégiques dans son domaine d’activités, identifie les objectifs et les moyens nécessaires et pilote la mise en œuvre des activités des équipes techniques.</t>
  </si>
  <si>
    <t>Responsable agronomique Innovation</t>
  </si>
  <si>
    <t>Directeur/trice technique</t>
  </si>
  <si>
    <t>responsable du pôle innovation</t>
  </si>
  <si>
    <t>AGRONOMIE, RECHERCHE ET DEVELOPPEMENT</t>
  </si>
  <si>
    <t>innovation et de la R&amp;D</t>
  </si>
  <si>
    <t>Supervise les opérations de réception, stockage, conservation, préparation, chargement, déchargement) des produits de collecte pour un silo dans le respect de la réglementation.
Assure la traçabilité des opérations et des produits de collecte pour un silo.
Assure l’entretien et la maintenance de premier niveau    des équipements.
Peut animer une équipe d’agents de silo.</t>
  </si>
  <si>
    <t>Chef/fe de silo</t>
  </si>
  <si>
    <t>responsable de dépôt</t>
  </si>
  <si>
    <t>AGRICOLE, LOGISTIQUE</t>
  </si>
  <si>
    <t>électromécanique, mécanique</t>
  </si>
  <si>
    <t>Un ou plusieurs CACES peuvent être exigés.</t>
  </si>
  <si>
    <t>Au sein de son unité et/ou service, réalise une veille sur la législation sociale. Propose, suit et accompagne les adaptations nécessaires en lien avec les évolutions sur les procédures. Traite des dossiers complexes. Collabore aux opérations de contrôle interne. Assure des actions d’information et de formation règlementaires et techniques locales ou régionales.</t>
  </si>
  <si>
    <t>sécurité sociale, action sanitaire et sociale</t>
  </si>
  <si>
    <t>Une certification de niveau 5 est exigée dans le secteur sanitaire et social ou dans le domaine de la gestion des entreprises et administrations.
Ce métier est accessible avec une expérience professionnelle significative dans le domaine de la sécurité sociale et de l’action sanitaire et sociale.</t>
  </si>
  <si>
    <t>Réalise des livraisons ou des enlèvements, en collecte/ ramasse ou en approvisionnement, auprès de clients professionnels et de fournisseurs, à partir d'une tournée prédéfinie et sur un périmètre géographique défini, dans le respect des procédures et des règles de conduite et de sécurité. 
Réalise des opérations de contrôle et d’entretien de son véhicule.
Réalise les opérations de chargement et de déchargement.</t>
  </si>
  <si>
    <t>Chauffeur/euse livreur/euse</t>
  </si>
  <si>
    <t>Chauffeur/euse</t>
  </si>
  <si>
    <t>Chauffeur/euse ramasse/livraison</t>
  </si>
  <si>
    <t>Conducteur/trice</t>
  </si>
  <si>
    <t>LIVRAISON, CONDUITE ROUTIERE</t>
  </si>
  <si>
    <t>Assure la conduite d’une ligne de fabrication ou de conditionnement automatisée comprenant des équipements mettant en œuvre différents procédés (par exemple : tri, lavage, ensachage, mise en sticks, étiquetage, suremballage, palettisation, , …),
Vérifie les résultats de la production (avancées de la production, déchets, résultats en termes de calibres,…) en tenant compte des contraintes QHSSE et des spécifications produits et clients.
Peut affecter les ressources nécessaires en fonction des besoins de la ligne.</t>
  </si>
  <si>
    <t>Pilote d’une ligne de production automatisée</t>
  </si>
  <si>
    <t>Responsable de ligne</t>
  </si>
  <si>
    <t>Conducteur/trice d’équipement de production automatisé</t>
  </si>
  <si>
    <t>Coordinateur/trice de ligne</t>
  </si>
  <si>
    <t>H1202</t>
  </si>
  <si>
    <t>Une certification de niveau 4 (Bac pro, BP) est souhaitée dans le domaine d’activité de l’entreprise.  
Une expérience professionnelle est souhaitée dans le domaine de la production agroalimentaire.</t>
  </si>
  <si>
    <t>Assure tout ou partie des activités logistiques au sein d’un entrepôt (réception, contrôle, manutention, mise en stock, préparation de commandes, expédition) en utilisant les engins et moyens de manutention à disposition dans le respect des règles QHSSE.
Peut réaliser des opérations de préparation et de conditionnement de certains produits.</t>
  </si>
  <si>
    <t>Agent/e logistique</t>
  </si>
  <si>
    <t>Magasinier/ère</t>
  </si>
  <si>
    <t>Agent/e de manutention</t>
  </si>
  <si>
    <t>Equipier/ère logistique</t>
  </si>
  <si>
    <t>Manutentionnaire</t>
  </si>
  <si>
    <t>Manutentionnaire réception et expédition</t>
  </si>
  <si>
    <t>logistique, magasinage</t>
  </si>
  <si>
    <t>Le CACES (Certificat d'aptitude à la conduite en sécurité) est le plus souvent exigé.</t>
  </si>
  <si>
    <t>Analyse le marché, développe les ventes de son secteur ou et de sa zone ou de produits spécifiques dans le cadre de la politique commerciale de l’entreprise et du budget alloué, développe et fidélise son portefeuille en identifiant les acteurs et les opportunités de marché et en animant son réseau dans le respect de la stratégie commerciale de l’entreprise et pilote des évènements commerciaux dans son secteur ou sa zone (France, export, grands comptes, secteur, zone, etc.).</t>
  </si>
  <si>
    <t>Technico-commercial</t>
  </si>
  <si>
    <t>Domaine du commerce</t>
  </si>
  <si>
    <t>Connaissance ou expérience en rapport avec les produits commercialisés ou dans le domaine d’activité de l’entreprise (vins, spiritueux, cidres, sirops jus de fruits)</t>
  </si>
  <si>
    <t>Contrôle la qualité, la quantité de produits livrés et effectue l’ensemble des contrôles relatifs à la qualité des produits, contrôle leur conformité au cahier des charges établi avec le fournisseur ou le client. Réalise les manipulations, analyses et contrôles de qualité nécessaire aux opérations d’agréage. Assure la mise en stock des produits.</t>
  </si>
  <si>
    <t>Agréeur/se</t>
  </si>
  <si>
    <t>Qualité, production agroalimentaire</t>
  </si>
  <si>
    <t>Une certification de niveau 4 est souhaitée dans le domaine de la qualité ou dans le domaine d’activités de l’entreprise.
Ce métier est accessible pour des personnes sans expérience professionnelle.</t>
  </si>
  <si>
    <t>Définit, pilote et contrôle la mise en œuvre de la politique et des plans d’action de l’entreprise ou du site en matière d’hygiène, de qualité, de sécurité, de santé, d’environnement et de développement durable, de certification et de démarche RSE .
Conçoit et met en œuvre le système de management de la qualité (gestion documentaire, suivi des fiches de progrès, audit interne, …) 
Garantit la conformité aux référentiels par rapport aux exigences réglementaires en vigueur, en relation avec les interlocuteurs internes et externes.
Encadre et pilote le service qualité de l’entreprise dans le respect des consignes données par la direction de l’entreprise.</t>
  </si>
  <si>
    <t>Coordinateur/trice QHSSE</t>
  </si>
  <si>
    <t>Une certification de niveau 6 ou 7 est exigée dans le domaine d’activité de l’entreprise, complétée par une formation QHSSE ou HSE. 
Une expérience de deux ou trois années est exigée.</t>
  </si>
  <si>
    <t>Conçoit, organise et pilote la gestion des flux logistiques, des stocks physiques de matières, marchandises et produits et des transports pour la livraison chez les clients et chez les transporteurs.
Encadre une ou plusieurs équipes.</t>
  </si>
  <si>
    <t>LOGISTIQUE</t>
  </si>
  <si>
    <t>Met en œuvre la politique, le plan d'action lié au respect de la sécurité et de la santé et en contrôle son déroulement. Met en œuvre des projets destinés à l'amélioration de la santé et la sécurité sur le lieu de travail (organisation, systèmes, outils, formation, rédaction et suivi du document unique d’évaluation des risques professionnels …)
 Réalise une veille réglementaire.</t>
  </si>
  <si>
    <t>Animateur/trice Santé Sécurité</t>
  </si>
  <si>
    <t>Santé, sécurité</t>
  </si>
  <si>
    <t>Une certification de niveau 7 est exigée dans le domaine de la santé et de la sécurité.</t>
  </si>
  <si>
    <t>Examine les situations des clients débiteurs et prend contact avec eux afin de mettre en place une solution de recouvrement amiable de la créance, en lien avec l’équipe commerciale le cas échéant.
L’étendue de ses fonctions peut varier en fonction de la présence d’un responsable de recouvrement (ou responsable credit manager) au sein de l’entreprise</t>
  </si>
  <si>
    <t>Agent de recouvrement</t>
  </si>
  <si>
    <t>Gestionnaire de recouvrement</t>
  </si>
  <si>
    <t>Chargé(e) de recouvrement de créance</t>
  </si>
  <si>
    <t>COMPTABILITE, droit, gestion</t>
  </si>
  <si>
    <t>recouvrement, gestion, comptabilité</t>
  </si>
  <si>
    <t>agricole, logistique</t>
  </si>
  <si>
    <t>électromécanique</t>
  </si>
  <si>
    <t>Planifie et organise les flux des produits entrants en liaison avec les producteurs, organise la livraison de produits sortants, détermine le planning de ramassage entre les sites, en relation avec les chauffeurs.
Supervise l’équipe et/ou les prestataires transport.</t>
  </si>
  <si>
    <t>Transport, logistique</t>
  </si>
  <si>
    <t>Logistique, transport, douanes</t>
  </si>
  <si>
    <t>Une certification de niveau 5 ou 6 est exigée dans le domaine du transport ou de la logistique.
Une expérience professionnelle dans le domaine de la logistique, du transport ou des douanes peut être souhaitée, voire indispensable pour accéder à ce métier.</t>
  </si>
  <si>
    <t>Définit et pilote la mise en œuvre de la stratégie d’achats et de vente de l’entreprise.
Assure l’animation et le pilotage des activités du service achats.</t>
  </si>
  <si>
    <t>Directeur/trice des achats</t>
  </si>
  <si>
    <t>COMMERCE, ACHATS</t>
  </si>
  <si>
    <t>Assure le pilotage de l’activité commerciale sur un périmètre donné et l’animation des équipes dédiées à son périmètre.</t>
  </si>
  <si>
    <t>Directeur/trice commercial/e</t>
  </si>
  <si>
    <t>Responsable de secteur géographique</t>
  </si>
  <si>
    <t>Responsable de marchés</t>
  </si>
  <si>
    <t>Directeur des ventes</t>
  </si>
  <si>
    <t>Certification de niveau 5 à 7 (Master, école de commerce, …) dans le domaine du commerce. 
Une expérience préalable dans le domaine du commerce peut être souhaitée.</t>
  </si>
  <si>
    <t>Assure le contrôle des règlements et des encaissements budgétaires et techniques afin de garantir la fiabilité des comptes. Traite et justifie tout ou partie des différentes opérations comptables quotidiennes relatives aux mouvements financiers de l’entreprise en relation avec les différents agents économiques. Participe aux opérations de clôture des comptes</t>
  </si>
  <si>
    <t>Gestionnaire de comptabilité technique</t>
  </si>
  <si>
    <t>Aide-comptable</t>
  </si>
  <si>
    <t>comptabilité</t>
  </si>
  <si>
    <t>analyse (comptabilité fournisseurs, comptabilité clients, comptabilité paie, …)</t>
  </si>
  <si>
    <t>Organise la promotion, la communication de l’entreprise et développe la commercialisation des produits de l’entreprise. Organise l’accueil des clients, des visites (cave, espace dédié, vignoble), des dégustations et des opérations de vente des vins et différents produits sur place le cas échéant afin de fidéliser et d’attirer de nouveaux clients. Organise et supervise des évènements à destination des clients de l’entreprise (visites, repas) dans le respect de la politique commerciale de l’entreprise. Peut encadrer des équipes de vente au sein du caveau.</t>
  </si>
  <si>
    <t>Responsable caveau</t>
  </si>
  <si>
    <t>Domaine du commerce et/ou du tourisme ou domaine d’activité de l’entreprise (vins, spiritueux, cidres)</t>
  </si>
  <si>
    <t>Domaine de l’œnotourisme / spiritourisme</t>
  </si>
  <si>
    <t>Une connaissance préalable du type de boissons commercialisées (vins, spiritueux, cidres) est souhaitée.
Une bonne maîtrise de l’anglais est exigée.</t>
  </si>
  <si>
    <t>Conçoit les méthodes et procédures comptables en tenant compte des évolutions légales et technologiques. Réalise les opérations comptables complexes, ainsi que celle des créances contentieuses (autres que les cotisations) et le suivi des pièces comptables associées. Conseille et appuie les gestionnaires comptables dans la réalisation d’opérations comptables.</t>
  </si>
  <si>
    <t>COMTPABILITE</t>
  </si>
  <si>
    <t>COMPTABILITE</t>
  </si>
  <si>
    <t>Réalise une veille technologique en matière de technologies de l’information et de la communication. Organise, synthétise et traduit des données massives (à l’aide d’outils informatiques, de techniques et méthodes statistiques). Détermine et construit des indicateurs concrets en vue d’analyser les données. Crée et met en application des techniques d’analyse (exploration de données, apprentissage automatique, analyses prescriptives et prédictives …). Exploite, analyse et restitue les données massives et indicateurs en vue d’une prise de décision.</t>
  </si>
  <si>
    <t>l’ingénierie informatique, des statistiques ou des mathématiques appliquées, avec une spécialisation en données massives</t>
  </si>
  <si>
    <t>DATA SCIENCE</t>
  </si>
  <si>
    <t>Met en œuvre des procédures de contrôle de l’application de la législation sociale afin de prévenir et de lutter contre les fraudes et le travail illégal.  Recherche les éléments permettant de vérifier et de compléter les informations utiles au traitement des dossiers, sur pièce ou sur le terrain. Recouvre les cotisations et prestations indues. Accompagne et conseille les adhérents dans leur démarche de déclaration sociale nominative (DSN).</t>
  </si>
  <si>
    <t>M1202</t>
  </si>
  <si>
    <t>droit ou protection sociale</t>
  </si>
  <si>
    <t>A l’embauche une formation initiale de contrôleur est exigée afin de devenir contrôleur agréé et assermenté.</t>
  </si>
  <si>
    <t>laetitia flamard</t>
  </si>
  <si>
    <t>Assure la vérification technique et/ ou le contrôle prévu dans le cadre des procédures vérification comptable et de contrôle interne. Peut vérifier l’application des procédures de contrôle interne. Rédige des rapports de synthèse à destination de sa hiérarchie.</t>
  </si>
  <si>
    <t>Vérificateur contrôle interne</t>
  </si>
  <si>
    <t>Gestionnaire de vérification comptable</t>
  </si>
  <si>
    <t>Droit ou protection sociale</t>
  </si>
  <si>
    <t>Elabore et met en œuvre un plan d’action de contrôle de gestion de l’organisme. Participe à l'élaboration et au suivi du budget. Elabore des outils de pilotage et suit des tableaux de bord et afin de respecter les budgets et la gestion de l'organisme.</t>
  </si>
  <si>
    <t>Technicien du contrôle de gestion</t>
  </si>
  <si>
    <t>Assistant de contrôle de gestion</t>
  </si>
  <si>
    <t>Contrôleur de gestion</t>
  </si>
  <si>
    <t>comptabilité et/ou de la gestion</t>
  </si>
  <si>
    <t>en comptabilité dans le contrôle de gestion</t>
  </si>
  <si>
    <t>Réalise une veille technique et réglementaire en lien avec la maîtrise des risques et la qualité et propose et accompagne les adaptations nécessaires des dossiers et procédures de contrôle. Elabore le plan de contrôle et d’audit local, planifie son exécution, effectue le suivi et analyse et rédige le bilan. Evalue le dispositif de contrôle interne au regard des risques identifiés et suit la mise en œuvre des recommandations. Appuie à la réalisation d’audits de contrôle interne.</t>
  </si>
  <si>
    <t>Auditeur contrôle interne</t>
  </si>
  <si>
    <t>Chargé de contrôle interne</t>
  </si>
  <si>
    <t>Met en œuvre, sur un territoire donné, la politique de santé, sécurité et d’amélioration des conditions de travail et de la qualité de vie au travail. Conçoit, développe et met en œuvre des actions de sécurité au travail auprès de différents acteurs/ clients externes et accompagne et conseille les salariés et exploitants sur ce registre. Sensibilise, informe et forme différentes catégories d’acteurs en interne et en externe en matière de sécurité et d’amélioration des conditions de travail.</t>
  </si>
  <si>
    <t>Conseiller en prévention</t>
  </si>
  <si>
    <t>Conseiller prévention des risques professionnels</t>
  </si>
  <si>
    <t>Domaines de la prévention des risques, de l’ergonomie ou de l’hygiène et sécurité</t>
  </si>
  <si>
    <t>Une connaissance du monde agricole est souhaitée.</t>
  </si>
  <si>
    <t>Réalise, en fonction de la politique d'action sanitaire et sociale définie, l’accompagnement social de personnes et/ou de groupes, à titre préventif ou curatif, en détectant leurs besoins et en proposant des plans d'action appropriés. Met en œuvre ou contribue à la mise en œuvre sur le territoire de projets, actions collectives et programmes nationaux et locaux définis dans le plan d’action sanitaire et sociale. Contribue au développement social du territoire et met en place des partenariats.</t>
  </si>
  <si>
    <t>Intervenant social</t>
  </si>
  <si>
    <t>Chargé d’intervention sociale</t>
  </si>
  <si>
    <t>Chargé de conseil et de développement social</t>
  </si>
  <si>
    <t>K1201</t>
  </si>
  <si>
    <t>l’intervention sociale</t>
  </si>
  <si>
    <t xml:space="preserve">Définit et pilote la mise en œuvre de la politique de gestion et de développement des ressources humaines, dans le cadre de la stratégie de l'entreprise. Anime les relations sociales avec les différents acteurs de l'entreprise et de l'environnement social. </t>
  </si>
  <si>
    <t xml:space="preserve">Directeur(trice) des ressources humaines </t>
  </si>
  <si>
    <t>M1503 – Management des ressources humaines</t>
  </si>
  <si>
    <t xml:space="preserve">management des ressources humaines, gestion du personnel, droit social </t>
  </si>
  <si>
    <t>Réalise différentes opérations de transformation des viandes (bovine, ovine, porcine, équine, caprine) d’un animal vivant en produit carcasse, dans le respect du bien-être animal (préparation et finition des carcasses, préparation et traitement des produits tripiers). Contrôle sa production suivant les consignes et les règles QHSSE.</t>
  </si>
  <si>
    <t>H2101 – Abattage et découpe des viandes</t>
  </si>
  <si>
    <t xml:space="preserve">Une certification de niveau 3 (CAP, BEP) est souhaitée en boucherie ou dans le domaine de la production agroalimentaire. </t>
  </si>
  <si>
    <t xml:space="preserve">Le CQP Opérateur(trice) en première transformation des viandes peut également permettre de développer et valoriser les compétences sur l’ensemble des dimensions du métier. Le métier est également accessible par les certifications suivantes : CAP -Boucher, BP – Boucher, CAPA- Opérateur en industries agroalimentaire, Opérateur de transformation en industrie alimentaire </t>
  </si>
  <si>
    <t>Alexia Bourit</t>
  </si>
  <si>
    <t>Prospecte et vend à distance les produits carnés de l'entreprise en tenant compte de la stratégie commerciale de l’entreprise et des outils associés. Gère les relations clients (suivi des réclamations, relance, ...) et suit le dossier client en vue de fidéliser la clientèle.</t>
  </si>
  <si>
    <t>D1408 - Téléconseil et télévente</t>
  </si>
  <si>
    <t>Une certification de niveau 5 dans le domaine du commerce et/ou la vente/conseil</t>
  </si>
  <si>
    <t>Développe et dynamise les ventes de son entreprise sur une zone géographique définie. Analyse les besoins et attentes des clients de son portefeuille, les conseille, leur vend les produits et services les mieux adaptés et les fidélise. Explique les spécificités du produit au client. Peut réaliser des animations commerciales pour un client.</t>
  </si>
  <si>
    <t>Définit et met en place la stratégie de développement pour le(s) produit(s) carnés / la marque ou la gamme dont il a la charge, définit les spécifications des produits carnés et les éventuelles spécificités locales et saisonnières ainsi que les outils de commercialisation.</t>
  </si>
  <si>
    <t>M1703 – Management et gestion de produit</t>
  </si>
  <si>
    <t>M1705 - Marketing</t>
  </si>
  <si>
    <t>le domaine marketing, commerce ou dans le domaine d’activité de l’entreprise</t>
  </si>
  <si>
    <t xml:space="preserve">Responsable développement durable </t>
  </si>
  <si>
    <t>M1402 – conseil en organisation et management d’entreprise</t>
  </si>
  <si>
    <t>domaine du management d’entreprise, de la RSE, du développement durable ou de la qualité.</t>
  </si>
  <si>
    <t>Réalise différentes opérations concourant à la deuxième transformation des viandes (bovine, ovine, porcine, caprine, équine) et produits tripiers, depuis le désossage/la découpe jusqu'à la préparation et le conditionnement en pièces et morceaux. Contrôle sa production suivant les consignes et les règles QHSSE.</t>
  </si>
  <si>
    <t xml:space="preserve">Désosseur(euse)/pareur(euse) </t>
  </si>
  <si>
    <t>Opérateur(trice) de production</t>
  </si>
  <si>
    <t>Boucher(ère) industriel(le)</t>
  </si>
  <si>
    <t>D1101 – Boucher.ère</t>
  </si>
  <si>
    <t xml:space="preserve">H2101 – Abattage et découpe des viandes </t>
  </si>
  <si>
    <t>Une certification de niveau 3 (CAP, BEP) est souhaitée en boucherie ou dans le domaine de la production agroalimentaire. Le CQP Opérateur(trice) en deuxième transformation des viandes peut également permettre de développer et valoriser les compétences sur l’ensemble des dimensions du métier. Le métier est également accessible par les certifications suivantes : CAP -Boucher, BP – Boucher, CAPA- Opérateur en industries agroalimentaire, Opérateur de transformation en industrie alimentaire</t>
  </si>
  <si>
    <t>Réalise différentes opérations concourant à la troisième transformation des viandes (bovine, ovine, porcine, caprine, équine…) et produits tripiers. Réalise la fabrication de produits élaborés (découpe de morceaux déjà débités, préparation des ingrédients, fabrication à partir d’une recette et conditionnement de produits élaborés). Contrôle sa production suivant les consignes et les règles QHSSE.</t>
  </si>
  <si>
    <t>Opérateur(trice) de 3e transformation des viandes</t>
  </si>
  <si>
    <t xml:space="preserve">H2102 – Conduite d’équipement de production alimentaire </t>
  </si>
  <si>
    <t xml:space="preserve">Une certification de niveau 3 (CAP, BEP) est souhaitée dans le domaine de la transformation de viande ou dans le domaine de la production agroalimentaire. </t>
  </si>
  <si>
    <t>Coordonne et supervise l’ensemble des activités de l’établissement. Etablit la stratégie de l’établissement et supervise sa politique de développement. Fait Veille à l’application de ses objectifs en tenant compte des contraintes en lien avec le QHSSE, la RSE et la traçabilité et des opportunités internes et externes. Analyse les résultats au regard de la politique et des objectifs de l’entreprise et propose les réajustements nécessaires.</t>
  </si>
  <si>
    <t>Directeur(rice) d’abattoir</t>
  </si>
  <si>
    <t xml:space="preserve">Directeur(rice) d’usine </t>
  </si>
  <si>
    <t>Directeur(rice) de site</t>
  </si>
  <si>
    <t>Directeur(rice) d’unité de production</t>
  </si>
  <si>
    <t>M1302 - Direction de petite ou moyenne entreprise</t>
  </si>
  <si>
    <t>H2502 – Responsable d’unité de production industrielle </t>
  </si>
  <si>
    <t>Une certification de niveau 7 (master) est exigée dans les domaines de l’agroalimentaire ou de la gestion de la production industrielle.
Le master - Management et administration des entreprises, le master – Gestion de production, logistiques, achats et le diplôme d’ingénieur en agroalimentaire peuvent également permettre de développer et valoriser leurs compétences sur l’ensemble des dimensions du métier.</t>
  </si>
  <si>
    <t>Une expérience professionnelle en gestion et management de production industrielle est exigée.</t>
  </si>
  <si>
    <t>Le CQP Opérateur(trice) en troisième transformation des viandes peut également permettre de développer et valoriser les compétences sur l’ensemble des dimensions du métier.
Le métier est également accessible par les certifications suivantes : CAP -Boucher, BP – Boucher, CAPA- Opérateur en industries agroalimentaire, Opérateur de transformation en industrie alimentaire</t>
  </si>
  <si>
    <t xml:space="preserve">Réalise le déchargement, l’accueil et le triage des animaux (bovins, ovins, porcins, équins, caprins) au sein de la stabulation. Sécurise les animaux et procède aux soins des animaux dans le respect du bien-être animal. </t>
  </si>
  <si>
    <t>Agent de stabulation</t>
  </si>
  <si>
    <t>L’exercice du métier d’agent de stabulation, sur une durée supérieure à trois mois, requiert un certificat de protection des animaux.</t>
  </si>
  <si>
    <t>Landry</t>
  </si>
  <si>
    <t>Réceptionne et contrôle la qualité des cuirs et des peaux des animaux de boucherie. Réalise les différentes opérations de préparation et de traitement en vue de leur conservation et de leur expédition, dans le respect des consignes et des règles QHSSE.</t>
  </si>
  <si>
    <t>Agent/e chargé/e du traitement des cuirs et peaux</t>
  </si>
  <si>
    <t>Une certification professionnelle de niveau 3 (équivalent CAP) est souhaitée dans le domaine de la boucherie ou du traitement des cuirs et peaux. Un Certificat de qualification professionnelle (CQP) « Opérateur(trice) en traitement des cuirs et peaux d’animaux de boucherie » peut également permettre de développer et de valoriser les compétences sur l’ensemble des dimensions du métier.</t>
  </si>
  <si>
    <t>Conduit une ligne de fabrication et/ou de conditionnement de produits à base de viandes. Coordonne les activités sur cette ligne de production. Contrôle la production suivant les consignes et les règles QHSSE</t>
  </si>
  <si>
    <t>Conducteur de ligne de fabrication</t>
  </si>
  <si>
    <t>Conducteur de ligne de conditionnement</t>
  </si>
  <si>
    <t>Une certification de niveau 4 (équivalent baccalauréat) est souhaitée dans le domaine de la production agroalimentaire
Les certifications suivantes peuvent également permettre de développer et valoriser les compétences sur l’ensemble des dimensions du métier : CQP « Conducteur de ligne du secteur alimentaire », BP « Conducteur de ligne de production alimentaire », TP « Technicien de production industrielle », BTSA « Qualité, alimentation, innovation et maîtrise sanitaire (BIOQUALIM) ».</t>
  </si>
  <si>
    <t>Conduit une ou plusieurs machine(s) de fabrication ou de conditionnement de produits à base de viande. Contrôle sa production en suivant les consignes et les règles QHSSE</t>
  </si>
  <si>
    <t>Conducteur d’équipement de production</t>
  </si>
  <si>
    <t>Conducteur d’équipement de conditionnement</t>
  </si>
  <si>
    <t>Une certification professionnelle de niveau 3 (équivalent CAP) est souhaitée dans le domaine de la production agroalimentaire.
Les certifications suivantes peuvent également permettre de développer et valoriser les compétences sur l’ensemble des dimensions du métier : CQP « Conducteur de machines du secteur alimentaire », TP « Conducteur d'équipements agroalimentaires », TP « Conducteur d'installation et de machines automatisées ».</t>
  </si>
  <si>
    <t>Définit, planifie et organise les moyens techniques afin de réaliser la production pour un site. Réalise l’interface avec les différents services techniques, supports et administratifs du site, gère le budget et suit les indicateurs économiques. Assure, en volume, en qualité et en délais la production du site, en encadrant les équipes de production.</t>
  </si>
  <si>
    <t>H2102 – Conduite d’équipement de production alimentaire</t>
  </si>
  <si>
    <t xml:space="preserve">Une certification professionnelle de niveau 7 (équivalent bac+5) est exigée dans le domaine de la production industrielle (agroalimentaire).
Le master Nutrition et sciences des aliments peut également permettre de développer et valoriser leurs compétences sur l’ensemble des dimensions du métier.
</t>
  </si>
  <si>
    <t>Organise et planifie les activités, les moyens humains, matériels et techniques de son atelier de production dans le respect des règles QHSSE. Encadre une équipe de production.</t>
  </si>
  <si>
    <t>domaine de la production agroalimentaire.</t>
  </si>
  <si>
    <t xml:space="preserve">Procède à la maintenance préventive et corrective des installations, des équipements et matériels dans le domaine de la mécanique et de l’électromécanique en appliquant les règles de QHSSE. Intervient sur l'installation et l'amélioration des équipements. </t>
  </si>
  <si>
    <t>Agent(e)Opérateur(trice) de maintenance</t>
  </si>
  <si>
    <t>Mécanicien(ne) de maintenance</t>
  </si>
  <si>
    <t>I1304 – Installation et maintenance d’équipements industriels et d’exploitation</t>
  </si>
  <si>
    <t>Une certification professionnelle de niveau 3 (équivalent CAP) ou de niveau 4 (équivalent bac) est souhaitée dans le domaine de la maintenance industrielle.
Le CQP Agent de maintenance du secteur alimentaire et le TP Electromécanicien de maintenance industrielle peuvent également permettre de développer et valoriser les compétences sur l’ensemble des dimensions du métier.</t>
  </si>
  <si>
    <t>Landry Jargot</t>
  </si>
  <si>
    <t>Procède à la maintenance préventive et corrective des installations, des équipements et matériels dans les domaines de la mécanique l’électrotechnique, de la pneumatique/ hydraulique, énergétique, des automatismes et de la robotique, en appliquant les règles de QHSSE. Intervient sur l'installation, la mise en route et l'amélioration des équipements.</t>
  </si>
  <si>
    <t>I1302 – Installation et maintenance d’automatismes</t>
  </si>
  <si>
    <t>Une certification professionnelle de niveau 45 (équivalent bac) ou de niveau 5 (équivalent bac+2) 6 est exigée dans le domaine de la maintenance industrielle.
Les certifications suivantes peuvent également permettre de développer et valoriser les compétences sur l’ensemble des dimensions du métier : CQP Technicien de maintenance du secteur alimentaire, BAC PRO - Maintenance des Systèmes de Production Connectés, BAC PRO - Métiers de l'électricité et de ses environnements connectés, BUT - Génie Industriel et Maintenance : Management, Méthodes et Maintenance Innovante, BUT - Génie Industriel et Maintenance : Ingénierie des Systèmes Pluritechniques, BTS - Maintenance des systèmes, BTS – Electrotechnique, TP - Technicien de maintenance industrielle, TP - Technicien supérieur de maintenance industrielle, Licence Professionnelle - Métiers de l'industrie : mécatronique, robotique</t>
  </si>
  <si>
    <t>Elabore, pilote et contrôle la mise en œuvre de la politique, des activités et des moyens de maintenance. Organise, gère et anime les équipes de maintenance, afin d’assurer le maintien et l’optimisation des équipements industriels.</t>
  </si>
  <si>
    <t>Une certification professionnelle de niveau 7 (équivalent bac+5) est exigée dans le domaine de la maintenance.
Le CQP Responsable d'équipe du secteur alimentaire et le Master Electronique, énergie électrique, automatique peuvent également permettre de développer et valoriser les compétences sur l’ensemble des dimensions du métier.</t>
  </si>
  <si>
    <t>Réalise tout ou partie de la réception, du stockage, de la manipulation de matières ou de produits, de la préparation de commandes, du chargement des moyens de transport et de la distribution des marchandises en utilisant les engins et moyens de manutention à disposition, en appliquant les règles de QHSSE.</t>
  </si>
  <si>
    <t>Agent(e) de manutention</t>
  </si>
  <si>
    <t>Equipier(ère) logistique</t>
  </si>
  <si>
    <t>N1103 - Magasinage et préparation de commandes</t>
  </si>
  <si>
    <t>Réalise des préparations de commandes en utilisant les engins et moyens de transport à disposition, en appliquant les consignes et règles QHSSE.</t>
  </si>
  <si>
    <t>Technicien(ne) préparateur de commandes</t>
  </si>
  <si>
    <t>Agent(e) d’expédition</t>
  </si>
  <si>
    <t>Une certification de niveau 3 ou de niveau 4 dans le domaine de la logistique et/ou du magasinage est souhaitée.
Les certifications suivantes peuvent également permettre de développer et valoriser leurs compétences sur l’ensemble des dimensions du métier ; CQP Opérateur en préparation de commandes, CAP - Opérateur logistique, TP - Préparateur de commandes en entrepôt, BAC PRO - Logistique</t>
  </si>
  <si>
    <t>Met en œuvre le programme de production et planifie les tâches, en optimisant les délais de réalisation et l'utilisation des ressources. Planifie et gère les flux d'approvisionnement et les délais de fabrication (matières premières, produits, informations, ...) amont et aval à la production, en fonction des commandes et des impératifs techniques et économiques de production (qualité, productivité, délais). Peut coordonner une équipe (approvisionnement, stock, manutention...).</t>
  </si>
  <si>
    <t>Agent(e) d’ordonnancement</t>
  </si>
  <si>
    <t>Logisticien(ne)</t>
  </si>
  <si>
    <t>Logisticien(ne) approvisionneur</t>
  </si>
  <si>
    <t>Technicien(ne) logistique</t>
  </si>
  <si>
    <t>N1301 - Conception et organisation de la chaîne logistique</t>
  </si>
  <si>
    <t xml:space="preserve">Une certification de niveau 5 (BTS, DUT) ou de niveau 6 (Licence, Bachelor, etc.) dans le domaine de la logistique ou de la supply chain est souhaitée. </t>
  </si>
  <si>
    <t>Superviseur(euse) logistique</t>
  </si>
  <si>
    <t>N1303 - Intervention technique d’exploitation logistique</t>
  </si>
  <si>
    <t>Une certification de niveau 7 (Master, IEP, école de commerce, école d’ingénieur…) dans le domaine de la logistique est exigée.
Le MASTER - Gestion de production, logistique, achats peut également permettre de développer et valoriser leurs compétences sur l’ensemble des dimensions du métier.</t>
  </si>
  <si>
    <t>Transporte des animaux vivants d'un lieu à un autre tout en assurant leur bien-être et leur sécurité durant le trajet. Il conduit un véhicule lourd, assure le nettoyage, l’entretien et le contrôle de celui-ci et assure également la manutention des animaux. Il respecte des réglementations strictes concernant le transport d'animaux, en veillant à la conformité des documents administratifs nécessaires.</t>
  </si>
  <si>
    <t>Chauffeur(se) bétaillère</t>
  </si>
  <si>
    <t>Conducteur(rice) d’animaux vivants</t>
  </si>
  <si>
    <t>Conducteur(rice) de transport animalier</t>
  </si>
  <si>
    <t>Conducteur(rice) / chauffeur(se) vifs</t>
  </si>
  <si>
    <t>N4101 - Conduite de transport de marchandises sur longue distance</t>
  </si>
  <si>
    <t>N4105 - Conduite et livraison par tournées sur courte distance</t>
  </si>
  <si>
    <t>Une certification de niveau 3 (CAP/BEP) dans le domaine de la livraison ou la conduite routière est souhaitée. 
Des certifications et habilitations professionnelles complémentaires sont nécessaires : Permis C (Poids lourds), CE (Remorques), le CCCC (Certificat de compétence des conducteurs et des convoyeurs), la CQC (Carte de Qualification Conducteur).</t>
  </si>
  <si>
    <t>Alexia BOURIT</t>
  </si>
  <si>
    <t>Réalise le nettoyage, la décontamination et la désinfection des équipements, machines, outils et installations en fin de production, en appliquant les règles QHSSE.</t>
  </si>
  <si>
    <t xml:space="preserve">Agent(e) de nettoyage </t>
  </si>
  <si>
    <t>Opérateur(trice) hygiène sanitation</t>
  </si>
  <si>
    <t>K2204 - Nettoyage de locaux</t>
  </si>
  <si>
    <t>Met en place la démarche QHSSE relative à son secteur d’activité sur le terrain (analyse et information, sensibilisation, formation, etc.), en relation avec les différents intervenants internes / externes.</t>
  </si>
  <si>
    <t xml:space="preserve">Animateur(trice) sécurité </t>
  </si>
  <si>
    <t>Animateur(trice) qualité</t>
  </si>
  <si>
    <t>Animateur(trice) HSE</t>
  </si>
  <si>
    <t>H1303 - Intervention technique et hygiène sécurité environnement industriel</t>
  </si>
  <si>
    <t>Une certification de niveau 5 ou 6 exigée dans les domaines des industries agroalimentaire, et QHSSE</t>
  </si>
  <si>
    <t xml:space="preserve">Analyse et prospecte les marchés, sélectionne les fournisseurs de matières premières en fonction des impératifs de coûts, de délais, de qualité, de quantité. Négocie et achète des produits et matières premières spécifiques à l’activité de l’entreprise auprès des fournisseurs et prospecte auprès de nouveaux fournisseurs. </t>
  </si>
  <si>
    <t>Négociateur(trice)</t>
  </si>
  <si>
    <t>Négociant(e) de matières premières</t>
  </si>
  <si>
    <t>M1101 - Achats</t>
  </si>
  <si>
    <t>Une certification de niveau de niveau 5 (BTS, DUT) ou de niveau 6 (Licence, Licence professionnelle) ou de niveau 7 (Master) dans le domaine des achats et de la négociation commerciale est souhaitée. La licence professionnelle – Gestion des achats et des approvisionnements peut également permettre de développer et valoriser les compétences sur l’ensemble des dimensions du métier.</t>
  </si>
  <si>
    <t>Prospecte les marchés, sélectionne les fournisseurs (producteurs/éleveurs d’animaux) en fonction des impératifs de qualité et d’objectifs de transformation, de délais, de quantité et de coûts, sur le terrain ou à distance. Négocie les conditions d’achat et d’approvisionnement des animaux vivants. Contrôle la qualité des animaux vivants avant achat selon les procédures de l’entreprise. Entretient les relations auprès des producteurs et éleveurs.</t>
  </si>
  <si>
    <t>Acheteur(se) vifs</t>
  </si>
  <si>
    <t>Une certification de niveau 4 (équivalent BAC) ou de niveau 6 (Licence, Licence professionnelle) dans le domaine des achats et de la négociation commerciale et/ou dans le domaine de la viande est souhaitée.
Le CS - Commercialisation du bétail : acheteur-estimateur peut également permettre de développer et valoriser les compétences sur l’ensemble des dimensions du métier.</t>
  </si>
  <si>
    <t>Conduit un véhicule en vue d'effectuer le transport de produits et la livraison de marchandises alimentaires. Assure le nettoyage, l’entretien et le contrôle du véhicule. Peut assurer le chargement et le déchargement. Peut organiser, éventuellement, la tournée de livraison.</t>
  </si>
  <si>
    <t>Chauffeur(se) livraison</t>
  </si>
  <si>
    <t>Conducteur(trice)</t>
  </si>
  <si>
    <t xml:space="preserve">N4101 - Conduite de transport de marchandises sur longue distance </t>
  </si>
  <si>
    <t xml:space="preserve">Une certification de niveau 3 (CAP/BEP) dans le domaine de la livraison ou la conduite routière est souhaitée. 
</t>
  </si>
  <si>
    <t>Réalise des tests et des contrôles sur des matières premières et consommables, des produits en-cours de fabrication, des produits fabriqués, dans le cadre de directives ou de protocoles d'analyse préétablis.</t>
  </si>
  <si>
    <t xml:space="preserve">Assistant(e) qualité </t>
  </si>
  <si>
    <t xml:space="preserve">Contrôleur(se) sanitaire / laborantin(e) </t>
  </si>
  <si>
    <t xml:space="preserve">Technicien(ne) de laboratoire </t>
  </si>
  <si>
    <t xml:space="preserve">Technicien(ne) d'analyses bactériologiques / physico-chimiques </t>
  </si>
  <si>
    <t>Agent(e) de laboratoire</t>
  </si>
  <si>
    <t>H1503 - Intervention technique en laboratoire d'analyse industrielle</t>
  </si>
  <si>
    <t>H1407 - Contrôle qualité en agroalimentaire</t>
  </si>
  <si>
    <t>Une certification de niveau 5 ou de niveau 6 est exigée dans les domaines de la chimie, la biochimie ou de la biologie.</t>
  </si>
  <si>
    <t>Planifie et pilote l'ensemble des activités de prévention, de sûreté et de sécurité des biens et des personnes du site ou de l’entreprise. Formalise les dispositifs de contrôle, de mesure et les indicateurs à observer. Assure les relations et la communication avec les administrations et intervenants extérieurs. Peut animer une équipe dédiée</t>
  </si>
  <si>
    <t>Animateur sûreté</t>
  </si>
  <si>
    <t>Chargé(e) de sécurité/gestion des risques</t>
  </si>
  <si>
    <t>Une certification de niveau 5 à 6 est exigée dans le domaine de la sûreté et de la sécurité</t>
  </si>
  <si>
    <t>JOYCE ARDISSONE</t>
  </si>
  <si>
    <t>Définit, pilote et contrôle la mise en œuvre de la politique et le plan d'action QHSSE pour l'entreprise ou le site. Garantit la conformité aux référentiels par rapport aux exigences réglementaires en vigueur, en relation avec les interlocuteurs internes et externes. Encadre une équipe.</t>
  </si>
  <si>
    <t>Responsable prévention santé, sécurité au travail</t>
  </si>
  <si>
    <t xml:space="preserve">Responsable qualité </t>
  </si>
  <si>
    <t>Coordinateur(trice) QHSSE</t>
  </si>
  <si>
    <t>Une certification de niveau 7 est exigée dans le domaine d’activité de l’entreprise ou dans le domaine QHSSE.</t>
  </si>
  <si>
    <t>OCAPIAT_transformation des grains</t>
  </si>
  <si>
    <t>Réalise la transformation de grains de céréales afin d’obtenir une farine répondant au cahier des charges de clients, au sein d’un moulin, à l’aide d’équipements automatisés. Réalise le mélange des différentes variétés de céréales pour obtenir la composition de farine souhaitée. Réalise le contrôle de sa production selon les consignes.</t>
  </si>
  <si>
    <t>Meunier(ère)</t>
  </si>
  <si>
    <t>Conducteur(rice) de moulin</t>
  </si>
  <si>
    <t>Conducteur(rice) d’installations de transformation de grains</t>
  </si>
  <si>
    <t>H2102 - Conduite d'équipement de production alimentaire</t>
  </si>
  <si>
    <t>H3303 - Préparation de matières et produits industriels (broyage, mélange, ...)</t>
  </si>
  <si>
    <t xml:space="preserve"> domaine de la transformation des grains est exigée. </t>
  </si>
  <si>
    <t xml:space="preserve">Élabore de nouvelles recettes/techniques de panification.
Réalise des essais et des démonstrations boulangères permettant la mise au point, le contrôle et la validation de nouveaux produits de boulangerie et de pâtisserie, de matières premières dans le respect des règles QHSSE.
</t>
  </si>
  <si>
    <t>Boulanger(ère) d’essai</t>
  </si>
  <si>
    <t>D1102 - Boulangerie - viennoiserie</t>
  </si>
  <si>
    <t>H1505 - Intervention technique en formulation et analyse sensorielle</t>
  </si>
  <si>
    <t>CODE_ACT_1</t>
  </si>
  <si>
    <t>CODE_ACT_2</t>
  </si>
  <si>
    <t>CODE_ACT_3</t>
  </si>
  <si>
    <t>CODE_ACT_4</t>
  </si>
  <si>
    <t>CODE_ACT_5</t>
  </si>
  <si>
    <t>CODE_ACT_6</t>
  </si>
  <si>
    <t>C.02.04.03</t>
  </si>
  <si>
    <t>D.02.05.01</t>
  </si>
  <si>
    <t>F.01.09.01</t>
  </si>
  <si>
    <t>I.02.08.04</t>
  </si>
  <si>
    <t>E.02.06.03</t>
  </si>
  <si>
    <t>K.01.11.01</t>
  </si>
  <si>
    <t>E.02.13.01</t>
  </si>
  <si>
    <t>F.01.20.01</t>
  </si>
  <si>
    <t>D.02.03.02</t>
  </si>
  <si>
    <t>I.02.08.03</t>
  </si>
  <si>
    <t>H.01.07.01</t>
  </si>
  <si>
    <t>D.03.04.03</t>
  </si>
  <si>
    <t>F.01.01.02</t>
  </si>
  <si>
    <t>E.02.09.01</t>
  </si>
  <si>
    <t>E.02.06.06</t>
  </si>
  <si>
    <t>E.02.08.01</t>
  </si>
  <si>
    <t>D.03.07.01</t>
  </si>
  <si>
    <t>J.01.06.01</t>
  </si>
  <si>
    <t>K.02.13.01</t>
  </si>
  <si>
    <t>I.01.17.03</t>
  </si>
  <si>
    <t>K.01.04.01</t>
  </si>
  <si>
    <t>F.02.03.03</t>
  </si>
  <si>
    <t>J.01.07.01</t>
  </si>
  <si>
    <t>..</t>
  </si>
  <si>
    <t>K.02.04.01</t>
  </si>
  <si>
    <t>K.01.04.02</t>
  </si>
  <si>
    <t>D.01.04.01</t>
  </si>
  <si>
    <t>F.01.02.01</t>
  </si>
  <si>
    <t>I.02.09.01</t>
  </si>
  <si>
    <t>D.03.05.01</t>
  </si>
  <si>
    <t>K.01.04.03</t>
  </si>
  <si>
    <t>K.02.20.01</t>
  </si>
  <si>
    <t>I.01.21.01</t>
  </si>
  <si>
    <t>F.02.03.06</t>
  </si>
  <si>
    <t>J.01.07.02</t>
  </si>
  <si>
    <t>C.01.13.01</t>
  </si>
  <si>
    <t>J.01.13.01</t>
  </si>
  <si>
    <t>I.01.14.01</t>
  </si>
  <si>
    <t>B.02.11.01</t>
  </si>
  <si>
    <t>F.01.01.01</t>
  </si>
  <si>
    <t>E.02.06.01</t>
  </si>
  <si>
    <t>E.02.11.01</t>
  </si>
  <si>
    <t>J.01.06.02</t>
  </si>
  <si>
    <t>E.02.12.01</t>
  </si>
  <si>
    <t>D.03.07.02</t>
  </si>
  <si>
    <t>C.01.06.02</t>
  </si>
  <si>
    <t>G.01.03.02</t>
  </si>
  <si>
    <t>I.01.19.01</t>
  </si>
  <si>
    <t>I.03.07.01</t>
  </si>
  <si>
    <t>B.02.12.01</t>
  </si>
  <si>
    <t>B.01.13.01</t>
  </si>
  <si>
    <t>K.02.19.01</t>
  </si>
  <si>
    <t>F.02.04.01</t>
  </si>
  <si>
    <t>B.02.07.01</t>
  </si>
  <si>
    <t>K.01.03.08</t>
  </si>
  <si>
    <t>J.01.11.01</t>
  </si>
  <si>
    <t>C.01.08.01</t>
  </si>
  <si>
    <t>E.02.05.01</t>
  </si>
  <si>
    <t>D.03.02.01</t>
  </si>
  <si>
    <t>E.01.01.01</t>
  </si>
  <si>
    <t>E.02.07.01</t>
  </si>
  <si>
    <t>H.02.05.01</t>
  </si>
  <si>
    <t>C.02.08.01</t>
  </si>
  <si>
    <t>D.02.04.01</t>
  </si>
  <si>
    <t>F.01.15.01</t>
  </si>
  <si>
    <t>D.03.04.02</t>
  </si>
  <si>
    <t>I.02.11.01</t>
  </si>
  <si>
    <t>J.01.10.01</t>
  </si>
  <si>
    <t>H.01.06.01</t>
  </si>
  <si>
    <t>I.01.16.01</t>
  </si>
  <si>
    <t>I.03.06.01</t>
  </si>
  <si>
    <t>B.02.08.01</t>
  </si>
  <si>
    <t>J.05.05.01</t>
  </si>
  <si>
    <t>J.01.12.01</t>
  </si>
  <si>
    <t>E.01.01.02</t>
  </si>
  <si>
    <t>E.02.05.02</t>
  </si>
  <si>
    <t>E.02.07.02</t>
  </si>
  <si>
    <t>D.03.02.02</t>
  </si>
  <si>
    <t>H.02.05.02</t>
  </si>
  <si>
    <t>C.02.07.01</t>
  </si>
  <si>
    <t>D.04.01.01</t>
  </si>
  <si>
    <t>D.01.09.01</t>
  </si>
  <si>
    <t>F.01.14.01</t>
  </si>
  <si>
    <t>I.02.10.01</t>
  </si>
  <si>
    <t>I.01.15.01</t>
  </si>
  <si>
    <t>K.02.22.01</t>
  </si>
  <si>
    <t>F.02.03.05</t>
  </si>
  <si>
    <t>K.01.04.06</t>
  </si>
  <si>
    <t>H.01.08.01</t>
  </si>
  <si>
    <t>J.01.07.03</t>
  </si>
  <si>
    <t>G.01.02.02</t>
  </si>
  <si>
    <t>G.01.01.02</t>
  </si>
  <si>
    <t>I.01.11.01</t>
  </si>
  <si>
    <t>I.03.05.02</t>
  </si>
  <si>
    <t>B.02.01.02</t>
  </si>
  <si>
    <t>J.05.03.02</t>
  </si>
  <si>
    <t>C.02.04.01</t>
  </si>
  <si>
    <t>D.01.01.01</t>
  </si>
  <si>
    <t>F.01.05.01</t>
  </si>
  <si>
    <t>I.02.08.01</t>
  </si>
  <si>
    <t>E.02.06.02</t>
  </si>
  <si>
    <t>D.03.03.02</t>
  </si>
  <si>
    <t>C.02.04.04</t>
  </si>
  <si>
    <t>D.02.01.01</t>
  </si>
  <si>
    <t>D.03.04.01</t>
  </si>
  <si>
    <t>C.02.04.05</t>
  </si>
  <si>
    <t>D.01.06.01</t>
  </si>
  <si>
    <t>F.01.05.02</t>
  </si>
  <si>
    <t>E.02.06.04</t>
  </si>
  <si>
    <t>C.02.04.08</t>
  </si>
  <si>
    <t>D.02.02.01</t>
  </si>
  <si>
    <t>D.03.04.04</t>
  </si>
  <si>
    <t>K.02.25.01</t>
  </si>
  <si>
    <t>C.02.04.09</t>
  </si>
  <si>
    <t>D.02.03.01</t>
  </si>
  <si>
    <t>F.01.26.01</t>
  </si>
  <si>
    <t>D.03.04.05</t>
  </si>
  <si>
    <t>K.02.26.01</t>
  </si>
  <si>
    <t>B.01.10.02</t>
  </si>
  <si>
    <t>K.02.11.02</t>
  </si>
  <si>
    <t>K.01.03.09</t>
  </si>
  <si>
    <t>B.02.35.01</t>
  </si>
  <si>
    <t>F.02.04.02</t>
  </si>
  <si>
    <t>J.01.04.02</t>
  </si>
  <si>
    <t>C.02.04.06</t>
  </si>
  <si>
    <t>D.01.07.01</t>
  </si>
  <si>
    <t>F.01.05.03</t>
  </si>
  <si>
    <t>E.02.06.05</t>
  </si>
  <si>
    <t>D.03.03.03</t>
  </si>
  <si>
    <t>C.02.04.07</t>
  </si>
  <si>
    <t>D.01.08.01</t>
  </si>
  <si>
    <t>F.01.05.04</t>
  </si>
  <si>
    <t>C.02.04.02</t>
  </si>
  <si>
    <t>D.01.03.01</t>
  </si>
  <si>
    <t>F.01.05.05</t>
  </si>
  <si>
    <t>C.02.10.01</t>
  </si>
  <si>
    <t>F.01.18.01</t>
  </si>
  <si>
    <t>F.01.22.01</t>
  </si>
  <si>
    <t>D.03.08.01</t>
  </si>
  <si>
    <t>I.02.08.02</t>
  </si>
  <si>
    <t>J.01.15.01</t>
  </si>
  <si>
    <t>D.01.10.01</t>
  </si>
  <si>
    <t>D.03.09.01</t>
  </si>
  <si>
    <t>F.01.23.02</t>
  </si>
  <si>
    <t>D.03.10.01</t>
  </si>
  <si>
    <t>F.01.21.01</t>
  </si>
  <si>
    <t>D.03.11.01</t>
  </si>
  <si>
    <t>D.03.12.01</t>
  </si>
  <si>
    <t>I.03.09.01</t>
  </si>
  <si>
    <t>B.01.28.01</t>
  </si>
  <si>
    <t>K.02.43.01</t>
  </si>
  <si>
    <t>K.02.24.01</t>
  </si>
  <si>
    <t>J.01.17.01</t>
  </si>
  <si>
    <t>I.03.08.01</t>
  </si>
  <si>
    <t>I.01.20.01</t>
  </si>
  <si>
    <t>B.02.14.01</t>
  </si>
  <si>
    <t>B.01.39.01</t>
  </si>
  <si>
    <t>J.01.16.01</t>
  </si>
  <si>
    <t>I.03.08.02</t>
  </si>
  <si>
    <t>B.02.15.01</t>
  </si>
  <si>
    <t>K.02.27.01</t>
  </si>
  <si>
    <t>K.01.05.01</t>
  </si>
  <si>
    <t>J.02.05.01</t>
  </si>
  <si>
    <t>C.02.12.01</t>
  </si>
  <si>
    <t>J.03.02.01</t>
  </si>
  <si>
    <t>J.01.24.01</t>
  </si>
  <si>
    <t>F.01.27.01</t>
  </si>
  <si>
    <t>I.03.13.01</t>
  </si>
  <si>
    <t>B.01.23.01</t>
  </si>
  <si>
    <t>B.01.38.01</t>
  </si>
  <si>
    <t>J.03.02.02</t>
  </si>
  <si>
    <t>I.01.30.01</t>
  </si>
  <si>
    <t>I.03.14.01</t>
  </si>
  <si>
    <t>G.01.08.01</t>
  </si>
  <si>
    <t>I.03.16.02</t>
  </si>
  <si>
    <t>J.05.08.01</t>
  </si>
  <si>
    <t>C.02.13.01</t>
  </si>
  <si>
    <t>C.02.14.01</t>
  </si>
  <si>
    <t>B.02.26.01</t>
  </si>
  <si>
    <t>B.01.25.01</t>
  </si>
  <si>
    <t>A.01.02.01</t>
  </si>
  <si>
    <t>I.01.31.01</t>
  </si>
  <si>
    <t>K.02.34.01</t>
  </si>
  <si>
    <t>I.03.15.01</t>
  </si>
  <si>
    <t>I.03.16.01</t>
  </si>
  <si>
    <t>B.01.27.01</t>
  </si>
  <si>
    <t>K.02.36.01</t>
  </si>
  <si>
    <t>K.02.37.01</t>
  </si>
  <si>
    <t>F.02.01.01</t>
  </si>
  <si>
    <t>E.02.04.01</t>
  </si>
  <si>
    <t>K.02.10.01</t>
  </si>
  <si>
    <t>J.04.02.01</t>
  </si>
  <si>
    <t>F.02.03.02</t>
  </si>
  <si>
    <t>J.01.05.01</t>
  </si>
  <si>
    <t>B.01.14.01</t>
  </si>
  <si>
    <t>K.02.21.02</t>
  </si>
  <si>
    <t>B.02.09.01</t>
  </si>
  <si>
    <t>K.01.03.10</t>
  </si>
  <si>
    <t>J.01.11.02</t>
  </si>
  <si>
    <t>H.02.11.01</t>
  </si>
  <si>
    <t>B.01.26.01</t>
  </si>
  <si>
    <t>K.02.35.01</t>
  </si>
  <si>
    <t>B.02.25.01</t>
  </si>
  <si>
    <t>K.01.03.16</t>
  </si>
  <si>
    <t>J.01.25.03</t>
  </si>
  <si>
    <t>B.01.22.01</t>
  </si>
  <si>
    <t>K.02.32.01</t>
  </si>
  <si>
    <t>J.01.25.01</t>
  </si>
  <si>
    <t>K.01.03.17</t>
  </si>
  <si>
    <t>B.02.23.01</t>
  </si>
  <si>
    <t>K.02.33.01</t>
  </si>
  <si>
    <t>K.01.04.04</t>
  </si>
  <si>
    <t>K.02.13.02</t>
  </si>
  <si>
    <t>I.01.17.02</t>
  </si>
  <si>
    <t>F.02.03.04</t>
  </si>
  <si>
    <t>C.01.12.01</t>
  </si>
  <si>
    <t>I.01.18.01</t>
  </si>
  <si>
    <t>J.01.14.01</t>
  </si>
  <si>
    <t>B.02.10.01</t>
  </si>
  <si>
    <t>J.05.06.01</t>
  </si>
  <si>
    <t>B.01.24.01</t>
  </si>
  <si>
    <t>D.08.01.01</t>
  </si>
  <si>
    <t>F.01.25.01</t>
  </si>
  <si>
    <t>D.03.15.01</t>
  </si>
  <si>
    <t>B.02.24.01</t>
  </si>
  <si>
    <t>I.01.28.01</t>
  </si>
  <si>
    <t>B.01.20.01</t>
  </si>
  <si>
    <t>B.01.21.01</t>
  </si>
  <si>
    <t>J.01.23.01</t>
  </si>
  <si>
    <t>I.03.12.01</t>
  </si>
  <si>
    <t>B.01.15.01</t>
  </si>
  <si>
    <t>K.02.23.01</t>
  </si>
  <si>
    <t>K.01.03.11</t>
  </si>
  <si>
    <t>B.02.13.01</t>
  </si>
  <si>
    <t>F.02.02.01</t>
  </si>
  <si>
    <t>J.01.11.05</t>
  </si>
  <si>
    <t>K.01.04.05</t>
  </si>
  <si>
    <t>K.02.28.01</t>
  </si>
  <si>
    <t>I.01.17.04</t>
  </si>
  <si>
    <t>F.02.03.01</t>
  </si>
  <si>
    <t>J.01.07.04</t>
  </si>
  <si>
    <t>B.02.28.01</t>
  </si>
  <si>
    <t>A.01.04.01</t>
  </si>
  <si>
    <t>F.01.24.01</t>
  </si>
  <si>
    <t>D.03.04.06</t>
  </si>
  <si>
    <t>J.01.16.02</t>
  </si>
  <si>
    <t>I.03.22.01</t>
  </si>
  <si>
    <t>B.01.34.01</t>
  </si>
  <si>
    <t>K.02.39.01</t>
  </si>
  <si>
    <t>K.01.05.02</t>
  </si>
  <si>
    <t>J.01.31.01</t>
  </si>
  <si>
    <t>I.03.22.02</t>
  </si>
  <si>
    <t>A.01.05.01</t>
  </si>
  <si>
    <t>K.02.40.01</t>
  </si>
  <si>
    <t>I.03.22.03</t>
  </si>
  <si>
    <t>B.01.36.01</t>
  </si>
  <si>
    <t>K.02.41.01</t>
  </si>
  <si>
    <t>B.01.37.01</t>
  </si>
  <si>
    <t>K.02.42.01</t>
  </si>
  <si>
    <t>K.01.03.15</t>
  </si>
  <si>
    <t>B.02.30.01</t>
  </si>
  <si>
    <t>F.02.02.02</t>
  </si>
  <si>
    <t>J.01.11.04</t>
  </si>
  <si>
    <t>I.03.23.01</t>
  </si>
  <si>
    <t>A.01.03.01</t>
  </si>
  <si>
    <t>J.05.10.01</t>
  </si>
  <si>
    <t>J.01.17.02</t>
  </si>
  <si>
    <t>I.03.16.03</t>
  </si>
  <si>
    <t>C.01.02.03</t>
  </si>
  <si>
    <t>B.01.30.01</t>
  </si>
  <si>
    <t>C.02.11.01</t>
  </si>
  <si>
    <t>J.01.29.01</t>
  </si>
  <si>
    <t>I.03.17.01</t>
  </si>
  <si>
    <t>C.01.02.02</t>
  </si>
  <si>
    <t>G.02.18.01</t>
  </si>
  <si>
    <t>G.02.02.02</t>
  </si>
  <si>
    <t>H.01.01.03</t>
  </si>
  <si>
    <t>H.02.16.01</t>
  </si>
  <si>
    <t>K.02.30.01</t>
  </si>
  <si>
    <t>G.02.07.01</t>
  </si>
  <si>
    <t>B.02.16.01</t>
  </si>
  <si>
    <t>I.03.10.01</t>
  </si>
  <si>
    <t>J.01.19.01</t>
  </si>
  <si>
    <t>K.01.04.09</t>
  </si>
  <si>
    <t>C.01.16.01</t>
  </si>
  <si>
    <t>H.01.12.01</t>
  </si>
  <si>
    <t>G.02.09.01</t>
  </si>
  <si>
    <t>H.02.02.03</t>
  </si>
  <si>
    <t>J.01.28.01</t>
  </si>
  <si>
    <t>C.01.01.02</t>
  </si>
  <si>
    <t>G.02.01.02</t>
  </si>
  <si>
    <t>H.01.01.02</t>
  </si>
  <si>
    <t>H.02.02.02</t>
  </si>
  <si>
    <t>I.02.02.02</t>
  </si>
  <si>
    <t>B.01.16.01</t>
  </si>
  <si>
    <t>K.02.29.01</t>
  </si>
  <si>
    <t>K.01.03.12</t>
  </si>
  <si>
    <t>K.01.07.01</t>
  </si>
  <si>
    <t>G.02.06.02</t>
  </si>
  <si>
    <t>J.01.18.01</t>
  </si>
  <si>
    <t>F.01.13.01</t>
  </si>
  <si>
    <t>E.02.06.07</t>
  </si>
  <si>
    <t>C.02.01.04</t>
  </si>
  <si>
    <t>H.01.10.01</t>
  </si>
  <si>
    <t>G.02.08.01</t>
  </si>
  <si>
    <t>C.01.03.02</t>
  </si>
  <si>
    <t>I.03.19.01</t>
  </si>
  <si>
    <t>H.02.03.02</t>
  </si>
  <si>
    <t>G.02.04.02</t>
  </si>
  <si>
    <t>G.02.03.02</t>
  </si>
  <si>
    <t>J.05.02.05</t>
  </si>
  <si>
    <t>C.01.02.04</t>
  </si>
  <si>
    <t>H.01.14.01</t>
  </si>
  <si>
    <t>I.01.34.01</t>
  </si>
  <si>
    <t>K.02.38.01</t>
  </si>
  <si>
    <t>G.02.12.01</t>
  </si>
  <si>
    <t>I.03.20.01</t>
  </si>
  <si>
    <t>K.01.04.08</t>
  </si>
  <si>
    <t>K.02.15.05</t>
  </si>
  <si>
    <t>I.03.24.01</t>
  </si>
  <si>
    <t>E.02.01.02</t>
  </si>
  <si>
    <t>J.01.01.03</t>
  </si>
  <si>
    <t>K.01.04.07</t>
  </si>
  <si>
    <t>K.02.15.04</t>
  </si>
  <si>
    <t>K.01.02.03</t>
  </si>
  <si>
    <t>I.03.18.01</t>
  </si>
  <si>
    <t>G.02.11.01</t>
  </si>
  <si>
    <t>J.01.01.02</t>
  </si>
  <si>
    <t>C.01.02.05</t>
  </si>
  <si>
    <t>B.02.27.01</t>
  </si>
  <si>
    <t>H.01.15.01</t>
  </si>
  <si>
    <t>L.01.19.01</t>
  </si>
  <si>
    <t>J.01.30.01</t>
  </si>
  <si>
    <t>I.03.21.01</t>
  </si>
  <si>
    <t>D.05.02.01</t>
  </si>
  <si>
    <t>H.01.13.01</t>
  </si>
  <si>
    <t>C.01.17.01</t>
  </si>
  <si>
    <t>L.01.05.01</t>
  </si>
  <si>
    <t>F.01.33.01</t>
  </si>
  <si>
    <t>C.01.14.01</t>
  </si>
  <si>
    <t>I.02.13.01</t>
  </si>
  <si>
    <t>F.01.08.01</t>
  </si>
  <si>
    <t>F.01.10.01</t>
  </si>
  <si>
    <t>I.01.23.01</t>
  </si>
  <si>
    <t>D.03.13.01</t>
  </si>
  <si>
    <t>K.02.44.01</t>
  </si>
  <si>
    <t>E.02.14.01</t>
  </si>
  <si>
    <t>F.01.16.01</t>
  </si>
  <si>
    <t>D.02.03.03</t>
  </si>
  <si>
    <t>D.03.04.07</t>
  </si>
  <si>
    <t>H.01.09.01</t>
  </si>
  <si>
    <t>E.02.03.02</t>
  </si>
  <si>
    <t>F.01.03.01</t>
  </si>
  <si>
    <t>D.03.01.01</t>
  </si>
  <si>
    <t>I.02.03.01</t>
  </si>
  <si>
    <t>I.01.26.01</t>
  </si>
  <si>
    <t>B.02.21.01</t>
  </si>
  <si>
    <t>J.01.22.03</t>
  </si>
  <si>
    <t>B.01.33.01</t>
  </si>
  <si>
    <t>J.05.07.04</t>
  </si>
  <si>
    <t>F.01.11.01</t>
  </si>
  <si>
    <t>F.01.12.01</t>
  </si>
  <si>
    <t>I.01.24.01</t>
  </si>
  <si>
    <t>B.02.19.01</t>
  </si>
  <si>
    <t>J.01.22.01</t>
  </si>
  <si>
    <t>B.01.31.01</t>
  </si>
  <si>
    <t>I.01.25.01</t>
  </si>
  <si>
    <t>B.02.20.01</t>
  </si>
  <si>
    <t>J.01.22.02</t>
  </si>
  <si>
    <t>B.01.32.01</t>
  </si>
  <si>
    <t>J.05.07.03</t>
  </si>
  <si>
    <t>B.01.19.01</t>
  </si>
  <si>
    <t>B.02.22.01</t>
  </si>
  <si>
    <t>I.01.27.01</t>
  </si>
  <si>
    <t>I.03.11.01</t>
  </si>
  <si>
    <t>J.01.22.04</t>
  </si>
  <si>
    <t>J.01.27.01</t>
  </si>
  <si>
    <t>B.01.12.02</t>
  </si>
  <si>
    <t>K.02.18.02</t>
  </si>
  <si>
    <t>B.02.06.01</t>
  </si>
  <si>
    <t>J.01.21.01</t>
  </si>
  <si>
    <t>J.01.11.03</t>
  </si>
  <si>
    <t>K.01.03.14</t>
  </si>
  <si>
    <t>H.01.16.01</t>
  </si>
  <si>
    <t>I.01.17.01</t>
  </si>
  <si>
    <t>J.04.06.01</t>
  </si>
  <si>
    <t>J.05.07.01</t>
  </si>
  <si>
    <t>J.01.20.01</t>
  </si>
  <si>
    <t>I.02.22.01</t>
  </si>
  <si>
    <t>J.05.07.02</t>
  </si>
  <si>
    <t>B.01.18.01</t>
  </si>
  <si>
    <t>K.02.31.01</t>
  </si>
  <si>
    <t>J.04.07.01</t>
  </si>
  <si>
    <t>L.01.04.01</t>
  </si>
  <si>
    <t>C.02.01.01</t>
  </si>
  <si>
    <t>I.03.01.01</t>
  </si>
  <si>
    <t>H.02.01.01</t>
  </si>
  <si>
    <t>H.01.01.01</t>
  </si>
  <si>
    <t>G.02.01.01</t>
  </si>
  <si>
    <t>H.02.02.01</t>
  </si>
  <si>
    <t>G.01.02.01</t>
  </si>
  <si>
    <t>I.03.05.01</t>
  </si>
  <si>
    <t>G.01.01.01</t>
  </si>
  <si>
    <t>B.02.01.01</t>
  </si>
  <si>
    <t>J.05.03.01</t>
  </si>
  <si>
    <t>C.01.09.01</t>
  </si>
  <si>
    <t>B.02.02.01</t>
  </si>
  <si>
    <t>I.01.10.01</t>
  </si>
  <si>
    <t>J.01.03.02</t>
  </si>
  <si>
    <t>C.01.06.01</t>
  </si>
  <si>
    <t>G.01.03.01</t>
  </si>
  <si>
    <t>I.01.12.01</t>
  </si>
  <si>
    <t>J.01.03.01</t>
  </si>
  <si>
    <t>B.01.06.01</t>
  </si>
  <si>
    <t>E.02.03.01</t>
  </si>
  <si>
    <t>F.01.03.02</t>
  </si>
  <si>
    <t>G.01.04.01</t>
  </si>
  <si>
    <t>E.02.02.01</t>
  </si>
  <si>
    <t>K.02.17.01</t>
  </si>
  <si>
    <t>C.02.01.02</t>
  </si>
  <si>
    <t>G.02.05.01</t>
  </si>
  <si>
    <t>I.01.09.01</t>
  </si>
  <si>
    <t>B.01.05.01</t>
  </si>
  <si>
    <t>K.02.09.01</t>
  </si>
  <si>
    <t>J.05.11.01</t>
  </si>
  <si>
    <t>G.01.05.01</t>
  </si>
  <si>
    <t>K.01.03.02</t>
  </si>
  <si>
    <t>B.01.07.01</t>
  </si>
  <si>
    <t>K.02.14.01</t>
  </si>
  <si>
    <t>E.02.10.01</t>
  </si>
  <si>
    <t>G.01.07.01</t>
  </si>
  <si>
    <t>K.01.03.04</t>
  </si>
  <si>
    <t>B.02.03.01</t>
  </si>
  <si>
    <t>B.01.02.01</t>
  </si>
  <si>
    <t>K.02.07.01</t>
  </si>
  <si>
    <t>J.02.02.01</t>
  </si>
  <si>
    <t>K.02.03.03</t>
  </si>
  <si>
    <t>B.02.04.01</t>
  </si>
  <si>
    <t>B.01.08.01</t>
  </si>
  <si>
    <t>K.02.16.01</t>
  </si>
  <si>
    <t>J.05.01.01</t>
  </si>
  <si>
    <t>B.01.43.01</t>
  </si>
  <si>
    <t>K.01.03.20</t>
  </si>
  <si>
    <t>F.01.07.01</t>
  </si>
  <si>
    <t>D.01.02.01</t>
  </si>
  <si>
    <t>I.02.07.01</t>
  </si>
  <si>
    <t>C.02.05.01</t>
  </si>
  <si>
    <t>I.03.04.01</t>
  </si>
  <si>
    <t>H.01.05.01</t>
  </si>
  <si>
    <t>B.01.16.02</t>
  </si>
  <si>
    <t>K.01.12.01</t>
  </si>
  <si>
    <t>B.01.12.01</t>
  </si>
  <si>
    <t>K.02.18.01</t>
  </si>
  <si>
    <t>J.04.05.01</t>
  </si>
  <si>
    <t>K.01.03.07</t>
  </si>
  <si>
    <t>J.01.21.02</t>
  </si>
  <si>
    <t>D.03.14.01</t>
  </si>
  <si>
    <t>D.03.17.01</t>
  </si>
  <si>
    <t>D.03.16.01</t>
  </si>
  <si>
    <t>K.02.45.01</t>
  </si>
  <si>
    <t>I.02.16.02</t>
  </si>
  <si>
    <t>B.01.10.01</t>
  </si>
  <si>
    <t>K.02.11.01</t>
  </si>
  <si>
    <t>F.02.04.03</t>
  </si>
  <si>
    <t>G.01.06.01</t>
  </si>
  <si>
    <t>H.02.06.01</t>
  </si>
  <si>
    <t>H.01.02.01</t>
  </si>
  <si>
    <t>H.01.03.01</t>
  </si>
  <si>
    <t>A.01.01.01</t>
  </si>
  <si>
    <t>J.02.01.01</t>
  </si>
  <si>
    <t>J.04.01.01</t>
  </si>
  <si>
    <t>C.02.03.01</t>
  </si>
  <si>
    <t>J.01.26.01</t>
  </si>
  <si>
    <t>H.02.13.01</t>
  </si>
  <si>
    <t>H.01.17.01</t>
  </si>
  <si>
    <t>C.01.16.02</t>
  </si>
  <si>
    <t>G.02.13.01</t>
  </si>
  <si>
    <t>I.02.04.01</t>
  </si>
  <si>
    <t>K.02.02.01</t>
  </si>
  <si>
    <t>K.02.03.01</t>
  </si>
  <si>
    <t>K.01.01.01</t>
  </si>
  <si>
    <t>B.01.29.01</t>
  </si>
  <si>
    <t>C.02.16.01</t>
  </si>
  <si>
    <t>G.01.09.01</t>
  </si>
  <si>
    <t>B.02.26.02</t>
  </si>
  <si>
    <t>I.03.16.04</t>
  </si>
  <si>
    <t>C.01.04.03</t>
  </si>
  <si>
    <t>L.01.07.01</t>
  </si>
  <si>
    <t>I.02.15.01</t>
  </si>
  <si>
    <t>L.01.06.01</t>
  </si>
  <si>
    <t>D.08.02.01</t>
  </si>
  <si>
    <t>H.02.05.03</t>
  </si>
  <si>
    <t>L.01.08.01</t>
  </si>
  <si>
    <t>C.02.09.01</t>
  </si>
  <si>
    <t>D.08.03.01</t>
  </si>
  <si>
    <t>J.01.34.01</t>
  </si>
  <si>
    <t>J.01.24.02</t>
  </si>
  <si>
    <t>B.01.17.01</t>
  </si>
  <si>
    <t>B.01.40.01</t>
  </si>
  <si>
    <t>B.01.44.01</t>
  </si>
  <si>
    <t>I.01.29.01</t>
  </si>
  <si>
    <t>J.01.32.01</t>
  </si>
  <si>
    <t>B.01.42.01</t>
  </si>
  <si>
    <t>K.01.12.02</t>
  </si>
  <si>
    <t>J.01.25.02</t>
  </si>
  <si>
    <t>B.01.41.01</t>
  </si>
  <si>
    <t>B.01.35.01</t>
  </si>
  <si>
    <t>L.01.09.01</t>
  </si>
  <si>
    <t>G.01.10.01</t>
  </si>
  <si>
    <t>J.01.33.01</t>
  </si>
  <si>
    <t>I.01.07.01</t>
  </si>
  <si>
    <t>B.01.03.01</t>
  </si>
  <si>
    <t>I.01.08.01</t>
  </si>
  <si>
    <t>J.05.02.02</t>
  </si>
  <si>
    <t>K.02.08.01</t>
  </si>
  <si>
    <t>B.01.04.01</t>
  </si>
  <si>
    <t>J.05.02.03</t>
  </si>
  <si>
    <t>B.02.05.01</t>
  </si>
  <si>
    <t>C.01.07.01</t>
  </si>
  <si>
    <t>C.01.10.01</t>
  </si>
  <si>
    <t>H.01.04.01</t>
  </si>
  <si>
    <t>K.01.03.03</t>
  </si>
  <si>
    <t>K.02.16.03</t>
  </si>
  <si>
    <t>K.02.12.01</t>
  </si>
  <si>
    <t>B.01.11.01</t>
  </si>
  <si>
    <t>I.01.13.01</t>
  </si>
  <si>
    <t>J.01.09.01</t>
  </si>
  <si>
    <t>K.03.01.01</t>
  </si>
  <si>
    <t>J.05.04.01</t>
  </si>
  <si>
    <t>F.02.05.01</t>
  </si>
  <si>
    <t>C.01.11.01</t>
  </si>
  <si>
    <t>H.02.09.01</t>
  </si>
  <si>
    <t>J.01.35.01</t>
  </si>
  <si>
    <t>I.01.32.01</t>
  </si>
  <si>
    <t>L.01.03.01</t>
  </si>
  <si>
    <t>C.02.06.01</t>
  </si>
  <si>
    <t>J.04.11.01</t>
  </si>
  <si>
    <t>J.04.03.01</t>
  </si>
  <si>
    <t>I.03.02.01</t>
  </si>
  <si>
    <t>D.03.06.01</t>
  </si>
  <si>
    <t>H.02.05.04</t>
  </si>
  <si>
    <t>J.04.04.01</t>
  </si>
  <si>
    <t>C.01.04.01</t>
  </si>
  <si>
    <t>L.01.12.01</t>
  </si>
  <si>
    <t>L.01.11.01</t>
  </si>
  <si>
    <t>H.02.07.01</t>
  </si>
  <si>
    <t>J.01.02.01</t>
  </si>
  <si>
    <t>I.03.25.01</t>
  </si>
  <si>
    <t>B.01.09.01</t>
  </si>
  <si>
    <t>K.02.01.01</t>
  </si>
  <si>
    <t>K.01.03.06</t>
  </si>
  <si>
    <t>J.05.12.01</t>
  </si>
  <si>
    <t>L.01.10.01</t>
  </si>
  <si>
    <t>J.01.51.01</t>
  </si>
  <si>
    <t>C.01.04.02</t>
  </si>
  <si>
    <t>I.02.05.01</t>
  </si>
  <si>
    <t>L.01.02.02</t>
  </si>
  <si>
    <t>J.01.37.01</t>
  </si>
  <si>
    <t>J.01.08.01</t>
  </si>
  <si>
    <t>I.03.03.01</t>
  </si>
  <si>
    <t>C.01.11.02</t>
  </si>
  <si>
    <t>L.01.03.03</t>
  </si>
  <si>
    <t>I.01.35.01</t>
  </si>
  <si>
    <t>H.02.08.01</t>
  </si>
  <si>
    <t>J.01.36.01</t>
  </si>
  <si>
    <t>C.02.17.01</t>
  </si>
  <si>
    <t>I.03.26.01</t>
  </si>
  <si>
    <t>H.01.18.01</t>
  </si>
  <si>
    <t>J.02.06.01</t>
  </si>
  <si>
    <t>B.01.45.01</t>
  </si>
  <si>
    <t>G.01.11.01</t>
  </si>
  <si>
    <t>J.03.03.01</t>
  </si>
  <si>
    <t>L.01.02.01</t>
  </si>
  <si>
    <t>B.01.46.01</t>
  </si>
  <si>
    <t>I.01.36.01</t>
  </si>
  <si>
    <t>K.03.02.01</t>
  </si>
  <si>
    <t>F.02.06.01</t>
  </si>
  <si>
    <t>B.02.17.01</t>
  </si>
  <si>
    <t>J.01.38.01</t>
  </si>
  <si>
    <t>K.02.15.02</t>
  </si>
  <si>
    <t>K.01.02.02</t>
  </si>
  <si>
    <t>J.01.01.01</t>
  </si>
  <si>
    <t>C.01.05.01</t>
  </si>
  <si>
    <t>K.02.46.01</t>
  </si>
  <si>
    <t>J.01.39.01</t>
  </si>
  <si>
    <t>F.02.07.01</t>
  </si>
  <si>
    <t>C.01.19.01</t>
  </si>
  <si>
    <t>J.01.40.01</t>
  </si>
  <si>
    <t>K.01.03.21</t>
  </si>
  <si>
    <t>C.01.18.01</t>
  </si>
  <si>
    <t>H.02.09.02</t>
  </si>
  <si>
    <t>H.01.19.01</t>
  </si>
  <si>
    <t>I.02.06.01</t>
  </si>
  <si>
    <t>L.01.13.01</t>
  </si>
  <si>
    <t>L.01.03.02</t>
  </si>
  <si>
    <t>D.03.18.01</t>
  </si>
  <si>
    <t>I.02.16.01</t>
  </si>
  <si>
    <t>K.02.15.01</t>
  </si>
  <si>
    <t>K.01.02.01</t>
  </si>
  <si>
    <t>B.01.01.01</t>
  </si>
  <si>
    <t>J.03.01.01</t>
  </si>
  <si>
    <t>K.02.03.02</t>
  </si>
  <si>
    <t>J.05.02.01</t>
  </si>
  <si>
    <t>I.01.06.01</t>
  </si>
  <si>
    <t>C.01.01.01</t>
  </si>
  <si>
    <t>I.02.28.01</t>
  </si>
  <si>
    <t>I.01.05.01</t>
  </si>
  <si>
    <t>K.2.15.03</t>
  </si>
  <si>
    <t>E.2.01.01</t>
  </si>
  <si>
    <t>K.01.03.01</t>
  </si>
  <si>
    <t>I.02.01.01</t>
  </si>
  <si>
    <t>C.01.02.01</t>
  </si>
  <si>
    <t>G.02.02.01</t>
  </si>
  <si>
    <t>I.01.02.01</t>
  </si>
  <si>
    <t>C.01.03.01</t>
  </si>
  <si>
    <t>H.02.03.01</t>
  </si>
  <si>
    <t>G.02.04.01</t>
  </si>
  <si>
    <t>J.05.02.04</t>
  </si>
  <si>
    <t>G.02.03.01</t>
  </si>
  <si>
    <t>J.03.04.01</t>
  </si>
  <si>
    <t>H.01.21.01</t>
  </si>
  <si>
    <t>G.02.14.02</t>
  </si>
  <si>
    <t>H.02.10.02</t>
  </si>
  <si>
    <t>I.02.18.01</t>
  </si>
  <si>
    <t>J.01.44.01</t>
  </si>
  <si>
    <t>I.03.29.01</t>
  </si>
  <si>
    <t>K.03.03.01</t>
  </si>
  <si>
    <t>I.02.19.01</t>
  </si>
  <si>
    <t>B.025.32.01</t>
  </si>
  <si>
    <t>J.05.16.01</t>
  </si>
  <si>
    <t>C.01.21.01</t>
  </si>
  <si>
    <t>H.02.14.01</t>
  </si>
  <si>
    <t>L.01.14.01</t>
  </si>
  <si>
    <t>C.01.20.01</t>
  </si>
  <si>
    <t>I.03.31.01</t>
  </si>
  <si>
    <t>C.01.22.01</t>
  </si>
  <si>
    <t>G.02.15.01</t>
  </si>
  <si>
    <t>G.02.16.01</t>
  </si>
  <si>
    <t>H.02.12.01</t>
  </si>
  <si>
    <t>B.01.01.02</t>
  </si>
  <si>
    <t>J.03.01.02</t>
  </si>
  <si>
    <t>K.02.51.01</t>
  </si>
  <si>
    <t>I.01.43.01</t>
  </si>
  <si>
    <t>G.02.17.01</t>
  </si>
  <si>
    <t>J.02.03.01</t>
  </si>
  <si>
    <t>C.01.23.01</t>
  </si>
  <si>
    <t>I.03.32.01</t>
  </si>
  <si>
    <t>K.02.03.04</t>
  </si>
  <si>
    <t>B.01.54.01</t>
  </si>
  <si>
    <t>K.02.52.01</t>
  </si>
  <si>
    <t>H.01.22.01</t>
  </si>
  <si>
    <t>H.02.10.03</t>
  </si>
  <si>
    <t>K.02.15.06</t>
  </si>
  <si>
    <t>K.01.06.01</t>
  </si>
  <si>
    <t>K.01.03.23</t>
  </si>
  <si>
    <t>K.02.56.01</t>
  </si>
  <si>
    <t>K.03.05.01</t>
  </si>
  <si>
    <t>K.02.55.01</t>
  </si>
  <si>
    <t>K.01.06.02</t>
  </si>
  <si>
    <t>H.02.15.01</t>
  </si>
  <si>
    <t>I.01.07.04</t>
  </si>
  <si>
    <t>B.01.03.03</t>
  </si>
  <si>
    <t>I.01.08.03</t>
  </si>
  <si>
    <t>J.05.02.08</t>
  </si>
  <si>
    <t>K.02.08.03</t>
  </si>
  <si>
    <t>C.02.18.01</t>
  </si>
  <si>
    <t>E.01.02.01</t>
  </si>
  <si>
    <t>J.01.43.01</t>
  </si>
  <si>
    <t>F.04.01.01</t>
  </si>
  <si>
    <t>H.01.20.01</t>
  </si>
  <si>
    <t>G.02.14.01</t>
  </si>
  <si>
    <t>H.02.10.01</t>
  </si>
  <si>
    <t>J.05.15.01</t>
  </si>
  <si>
    <t>F.01.29.01</t>
  </si>
  <si>
    <t>B.01.50.01</t>
  </si>
  <si>
    <t>K.02.49.01</t>
  </si>
  <si>
    <t>I.01.40.01</t>
  </si>
  <si>
    <t>J.01.42.01</t>
  </si>
  <si>
    <t>I.03.28.01</t>
  </si>
  <si>
    <t>J.05.14.01</t>
  </si>
  <si>
    <t>C.01.15.01</t>
  </si>
  <si>
    <t>H.01.11.01</t>
  </si>
  <si>
    <t>D.05.01.01</t>
  </si>
  <si>
    <t>I.01.33.01</t>
  </si>
  <si>
    <t>I.02.14.01</t>
  </si>
  <si>
    <t>G.02.10.01</t>
  </si>
  <si>
    <t>C.02.01.03</t>
  </si>
  <si>
    <t>H.01.23.01</t>
  </si>
  <si>
    <t>G.02.08.02</t>
  </si>
  <si>
    <t>E.02.23.01</t>
  </si>
  <si>
    <t>C.02.22.01</t>
  </si>
  <si>
    <t>D.02.05.02</t>
  </si>
  <si>
    <t>C.02.15.01</t>
  </si>
  <si>
    <t>D.08.04.01</t>
  </si>
  <si>
    <t>D.03.17.02</t>
  </si>
  <si>
    <t>D.03.16.02</t>
  </si>
  <si>
    <t>B.02.29.01</t>
  </si>
  <si>
    <t>I.01.07.02</t>
  </si>
  <si>
    <t>B.01.03.02</t>
  </si>
  <si>
    <t>B.01.51.01</t>
  </si>
  <si>
    <t>J.05.02.06</t>
  </si>
  <si>
    <t>K.02.08.02</t>
  </si>
  <si>
    <t>I.03.27.01</t>
  </si>
  <si>
    <t>I.01.41.01</t>
  </si>
  <si>
    <t>I.02.17.01</t>
  </si>
  <si>
    <t>I.01.08.02</t>
  </si>
  <si>
    <t>J.01.41.01</t>
  </si>
  <si>
    <t>I.01.39.01</t>
  </si>
  <si>
    <t>B.01.49.01</t>
  </si>
  <si>
    <t>K.02.48.01</t>
  </si>
  <si>
    <t>I.01.38.01</t>
  </si>
  <si>
    <t>J.05.13.01</t>
  </si>
  <si>
    <t>I.03.27.02</t>
  </si>
  <si>
    <t>K.01.03.05</t>
  </si>
  <si>
    <t>B.01.48.01</t>
  </si>
  <si>
    <t>K.02.47.01</t>
  </si>
  <si>
    <t>B.02.31.01</t>
  </si>
  <si>
    <t>K.01.03.22</t>
  </si>
  <si>
    <t>I.02.20.02</t>
  </si>
  <si>
    <t>D.01.11.01</t>
  </si>
  <si>
    <t>D.01.12.01</t>
  </si>
  <si>
    <t>E.01.03.01</t>
  </si>
  <si>
    <t>E.02.15.01</t>
  </si>
  <si>
    <t>D.03.22.01</t>
  </si>
  <si>
    <t>C.02.20.01</t>
  </si>
  <si>
    <t>F.01.30.01</t>
  </si>
  <si>
    <t>K.02.54.01</t>
  </si>
  <si>
    <t>J.05.17.01</t>
  </si>
  <si>
    <t>I.02.20.01</t>
  </si>
  <si>
    <t>D.04.02.01</t>
  </si>
  <si>
    <t>J.04.12.01</t>
  </si>
  <si>
    <t>J.04.13.01</t>
  </si>
  <si>
    <t>E.01.04.01</t>
  </si>
  <si>
    <t>D.03.23.02</t>
  </si>
  <si>
    <t>I.02.25.01</t>
  </si>
  <si>
    <t>C.01.24.01</t>
  </si>
  <si>
    <t>K.02.59.01</t>
  </si>
  <si>
    <t>C.01.25.01</t>
  </si>
  <si>
    <t>I.01.45.01</t>
  </si>
  <si>
    <t>J.02.04.01</t>
  </si>
  <si>
    <t>K.01.03.25</t>
  </si>
  <si>
    <t>K.02.62.01</t>
  </si>
  <si>
    <t>J.01.48.01</t>
  </si>
  <si>
    <t>D.03.24.01</t>
  </si>
  <si>
    <t>D.01.13.01</t>
  </si>
  <si>
    <t>E.02.16.01</t>
  </si>
  <si>
    <t>I.02.24.01</t>
  </si>
  <si>
    <t>I.01.07.03</t>
  </si>
  <si>
    <t>B.01.47.01</t>
  </si>
  <si>
    <t>F.01.28.01</t>
  </si>
  <si>
    <t>J.04.10.01</t>
  </si>
  <si>
    <t>D.03.16.03</t>
  </si>
  <si>
    <t>B.02.18.01</t>
  </si>
  <si>
    <t>I.02.08.05</t>
  </si>
  <si>
    <t>C.02.04.10</t>
  </si>
  <si>
    <t>D.01.05.01</t>
  </si>
  <si>
    <t>F.01.05.06</t>
  </si>
  <si>
    <t>C.02.19.01</t>
  </si>
  <si>
    <t>I.01.42.01</t>
  </si>
  <si>
    <t>K.03.06.01</t>
  </si>
  <si>
    <t>K.03.04.01</t>
  </si>
  <si>
    <t>B.02.32.02</t>
  </si>
  <si>
    <t>J.05.16.02</t>
  </si>
  <si>
    <t>I.01.46.01</t>
  </si>
  <si>
    <t>I.01.47.01</t>
  </si>
  <si>
    <t>J.05.19.01</t>
  </si>
  <si>
    <t>I.03.30.01</t>
  </si>
  <si>
    <t>B.01.52.01</t>
  </si>
  <si>
    <t>K.02.50.01</t>
  </si>
  <si>
    <t>B.02.32.03</t>
  </si>
  <si>
    <t>J.05.16.03</t>
  </si>
  <si>
    <t>K.02.60.01</t>
  </si>
  <si>
    <t>K.02.61.01</t>
  </si>
  <si>
    <t>K.01.03.24</t>
  </si>
  <si>
    <t>K.01.09.01</t>
  </si>
  <si>
    <t>I.01.44.01</t>
  </si>
  <si>
    <t>B.01.55.01</t>
  </si>
  <si>
    <t>J.05.02.07</t>
  </si>
  <si>
    <t>K.02.53.01</t>
  </si>
  <si>
    <t>C.02.21.04</t>
  </si>
  <si>
    <t>F.01.31.01</t>
  </si>
  <si>
    <t>D.03.21.01</t>
  </si>
  <si>
    <t>F.01.32.01</t>
  </si>
  <si>
    <t>J.01.47.01</t>
  </si>
  <si>
    <t>C.02.18.02</t>
  </si>
  <si>
    <t>E.01.02.02</t>
  </si>
  <si>
    <t>J.01.43.02</t>
  </si>
  <si>
    <t>D.03.23.01</t>
  </si>
  <si>
    <t>J.05.18.01</t>
  </si>
  <si>
    <t>I.02.23.01</t>
  </si>
  <si>
    <t>C.02.21.01</t>
  </si>
  <si>
    <t>D.03.19.01</t>
  </si>
  <si>
    <t>I.02.21.01</t>
  </si>
  <si>
    <t>J.01.45.01</t>
  </si>
  <si>
    <t>C.02.21.02</t>
  </si>
  <si>
    <t>D.03.20.01</t>
  </si>
  <si>
    <t>J.01.45.02</t>
  </si>
  <si>
    <t>C.02.21.03</t>
  </si>
  <si>
    <t>F.01.31.02</t>
  </si>
  <si>
    <t>D.03.21.02</t>
  </si>
  <si>
    <t>I.02.22.02</t>
  </si>
  <si>
    <t>C.02.21.05</t>
  </si>
  <si>
    <t>D.01.14..01</t>
  </si>
  <si>
    <t>D.03.26.01</t>
  </si>
  <si>
    <t>F.01.32.02</t>
  </si>
  <si>
    <t>I.02.22.03</t>
  </si>
  <si>
    <t>B.01.56.01</t>
  </si>
  <si>
    <t>A.01.06.01</t>
  </si>
  <si>
    <t>K.02.64.01</t>
  </si>
  <si>
    <t>K.02.65.01</t>
  </si>
  <si>
    <t>B.01.57.01</t>
  </si>
  <si>
    <t>J.01.45.04</t>
  </si>
  <si>
    <t>K.01.08.01</t>
  </si>
  <si>
    <t>K.02.57.01</t>
  </si>
  <si>
    <t>K.02.58.01</t>
  </si>
  <si>
    <t>B.02.33.01</t>
  </si>
  <si>
    <t>J.01.46.01</t>
  </si>
  <si>
    <t>C.01.01.03</t>
  </si>
  <si>
    <t>I.02.02.03</t>
  </si>
  <si>
    <t>G.02.01.03</t>
  </si>
  <si>
    <t>H.01.01.05</t>
  </si>
  <si>
    <t>H.02.21.01</t>
  </si>
  <si>
    <t>J.01.53.03</t>
  </si>
  <si>
    <t>C.02.23.01</t>
  </si>
  <si>
    <t>H.02.01.04</t>
  </si>
  <si>
    <t>H.01.24.02</t>
  </si>
  <si>
    <t>I.02.30.01</t>
  </si>
  <si>
    <t>E.02.25.01</t>
  </si>
  <si>
    <t>H.02.22.01</t>
  </si>
  <si>
    <t>I.01.53.01</t>
  </si>
  <si>
    <t>C.01.27.01</t>
  </si>
  <si>
    <t>G.02.18.02</t>
  </si>
  <si>
    <t>H.01.01.04</t>
  </si>
  <si>
    <t>H.02.19.01</t>
  </si>
  <si>
    <t>J.01.53.02</t>
  </si>
  <si>
    <t>I.03.33.01</t>
  </si>
  <si>
    <t>C.01.03.03</t>
  </si>
  <si>
    <t>G.02.04.03</t>
  </si>
  <si>
    <t>G.02.03.03</t>
  </si>
  <si>
    <t>H.02.20.01</t>
  </si>
  <si>
    <t>J.05.02.09</t>
  </si>
  <si>
    <t>C.02.23.02</t>
  </si>
  <si>
    <t>H.02.01.03</t>
  </si>
  <si>
    <t>H.01.24.01</t>
  </si>
  <si>
    <t>G.02.21.01</t>
  </si>
  <si>
    <t>C.02.19.02</t>
  </si>
  <si>
    <t>E.01.06.01</t>
  </si>
  <si>
    <t>D.09.03.01</t>
  </si>
  <si>
    <t>D.03.21.03</t>
  </si>
  <si>
    <t>I.02.08.06</t>
  </si>
  <si>
    <t>B.01.59.01</t>
  </si>
  <si>
    <t>K.02.67.01</t>
  </si>
  <si>
    <t>F.02.04.05</t>
  </si>
  <si>
    <t>K.01.12.08</t>
  </si>
  <si>
    <t>B.02.07.04</t>
  </si>
  <si>
    <t>J.01.22.06</t>
  </si>
  <si>
    <t>C.01.28.01</t>
  </si>
  <si>
    <t>K.01.12.05</t>
  </si>
  <si>
    <t>B.02.07.02</t>
  </si>
  <si>
    <t>D.03.04.08</t>
  </si>
  <si>
    <t>J.01.07.05</t>
  </si>
  <si>
    <t>D.09.07.01</t>
  </si>
  <si>
    <t>B.01.61.01</t>
  </si>
  <si>
    <t>D.09.01.03</t>
  </si>
  <si>
    <t>H.01.09.02</t>
  </si>
  <si>
    <t>F.01.05.07</t>
  </si>
  <si>
    <t>H.02.24.01</t>
  </si>
  <si>
    <t>C.02.24.01</t>
  </si>
  <si>
    <t>D.09.01.02</t>
  </si>
  <si>
    <t>D.09.01.01</t>
  </si>
  <si>
    <t>D.09.02.01</t>
  </si>
  <si>
    <t>I.02.08.07</t>
  </si>
  <si>
    <t>C.02.04.12</t>
  </si>
  <si>
    <t>D.01.19.01</t>
  </si>
  <si>
    <t>F.01.05.08</t>
  </si>
  <si>
    <t>D.03.03.04</t>
  </si>
  <si>
    <t>D.02.02.02</t>
  </si>
  <si>
    <t>D.02.03.05</t>
  </si>
  <si>
    <t>F.01.26.03</t>
  </si>
  <si>
    <t>D.03.28.01</t>
  </si>
  <si>
    <t>I.02.12.01</t>
  </si>
  <si>
    <t>F.01.11.02</t>
  </si>
  <si>
    <t>F.01.12.02</t>
  </si>
  <si>
    <t>I.01.24.02</t>
  </si>
  <si>
    <t>I.03.34.01</t>
  </si>
  <si>
    <t>J.01.22.07</t>
  </si>
  <si>
    <t>J.04.14.01</t>
  </si>
  <si>
    <t>F.01.18.03</t>
  </si>
  <si>
    <t>D.03.10.02</t>
  </si>
  <si>
    <t>I.02.08.10</t>
  </si>
  <si>
    <t>C.02.04.11</t>
  </si>
  <si>
    <t>D.09.02.02</t>
  </si>
  <si>
    <t>D.09.02.03</t>
  </si>
  <si>
    <t>C.02.25.01</t>
  </si>
  <si>
    <t>E.01.07.01</t>
  </si>
  <si>
    <t>D.03.04.09</t>
  </si>
  <si>
    <t>I.02.08.08</t>
  </si>
  <si>
    <t>J.01.47.02</t>
  </si>
  <si>
    <t>B.01.60.03</t>
  </si>
  <si>
    <t>K.02.67.02</t>
  </si>
  <si>
    <t>F.02.04.06</t>
  </si>
  <si>
    <t>D.03.32.01</t>
  </si>
  <si>
    <t>K.01.12.10</t>
  </si>
  <si>
    <t>B.02.07.05</t>
  </si>
  <si>
    <t>D.05.01.03</t>
  </si>
  <si>
    <t>D.05.02.05</t>
  </si>
  <si>
    <t>I.02.08.16</t>
  </si>
  <si>
    <t>H.01.09.03</t>
  </si>
  <si>
    <t>D.03.04.14</t>
  </si>
  <si>
    <t>D.05.02.03</t>
  </si>
  <si>
    <t>D.05.01.02</t>
  </si>
  <si>
    <t>E.01.07.02</t>
  </si>
  <si>
    <t>D.09.05.01</t>
  </si>
  <si>
    <t>D.10.02.01</t>
  </si>
  <si>
    <t>I.02.08.15</t>
  </si>
  <si>
    <t>D.05.02.04</t>
  </si>
  <si>
    <t>D.03.30.01</t>
  </si>
  <si>
    <t>C.01.31.01</t>
  </si>
  <si>
    <t>D.09.06.01</t>
  </si>
  <si>
    <t>D.05.02.06</t>
  </si>
  <si>
    <t>D.03.31.01</t>
  </si>
  <si>
    <t>D.10.03.01</t>
  </si>
  <si>
    <t>D.09.08.01</t>
  </si>
  <si>
    <t>D.03.04.15</t>
  </si>
  <si>
    <t>I.02.08.18</t>
  </si>
  <si>
    <t>D.09.03.02</t>
  </si>
  <si>
    <t>D.10.04.01</t>
  </si>
  <si>
    <t>D.09.09.01</t>
  </si>
  <si>
    <t>C.01.30.01</t>
  </si>
  <si>
    <t>D.09.04.01</t>
  </si>
  <si>
    <t>D.05.02.02</t>
  </si>
  <si>
    <t>D.03.04.12</t>
  </si>
  <si>
    <t>I.02.08.11</t>
  </si>
  <si>
    <t>C.02.04.14</t>
  </si>
  <si>
    <t>D.02.02.03</t>
  </si>
  <si>
    <t>F.01.05.09</t>
  </si>
  <si>
    <t>B.02.28.02</t>
  </si>
  <si>
    <t>F.01.08.02</t>
  </si>
  <si>
    <t>B.01.27.02</t>
  </si>
  <si>
    <t>I.03.15.02</t>
  </si>
  <si>
    <t>F.01.27.02</t>
  </si>
  <si>
    <t>J.01.11.06</t>
  </si>
  <si>
    <t>I.03.41.01</t>
  </si>
  <si>
    <t>A.01.07.01</t>
  </si>
  <si>
    <t>B.02.37.01</t>
  </si>
  <si>
    <t>K.02.27.02</t>
  </si>
  <si>
    <t>H.02.09.03</t>
  </si>
  <si>
    <t>C.02.01.05</t>
  </si>
  <si>
    <t>H.02.25.01</t>
  </si>
  <si>
    <t>G.02.23.01</t>
  </si>
  <si>
    <t>C.02.27.01</t>
  </si>
  <si>
    <t>I.02.08.19</t>
  </si>
  <si>
    <t>I.03.26.02</t>
  </si>
  <si>
    <t>K.01.03.27</t>
  </si>
  <si>
    <t>L.01.20.01</t>
  </si>
  <si>
    <t>J.01.58.01</t>
  </si>
  <si>
    <t>B.01.65.01</t>
  </si>
  <si>
    <t>J.01.57.01</t>
  </si>
  <si>
    <t>C.01.11.03</t>
  </si>
  <si>
    <t>C.02.26.01</t>
  </si>
  <si>
    <t>D.01.17.01</t>
  </si>
  <si>
    <t>D.03.04.13</t>
  </si>
  <si>
    <t>J.01.15.02</t>
  </si>
  <si>
    <t>B.01.34.02</t>
  </si>
  <si>
    <t>C.01.31.02</t>
  </si>
  <si>
    <t>D.01.17.02</t>
  </si>
  <si>
    <t>D.03.29.01</t>
  </si>
  <si>
    <t>I.02.08.13</t>
  </si>
  <si>
    <t>C.01.30.03</t>
  </si>
  <si>
    <t>D.01.17.05</t>
  </si>
  <si>
    <t>D.01.17.06</t>
  </si>
  <si>
    <t>D.01.17.07</t>
  </si>
  <si>
    <t>I.02.08.14</t>
  </si>
  <si>
    <t>D.01.17.03</t>
  </si>
  <si>
    <t>D.01.17.04</t>
  </si>
  <si>
    <t>D.01.18.01</t>
  </si>
  <si>
    <t>F.01.01.04</t>
  </si>
  <si>
    <t>E.02.06.09</t>
  </si>
  <si>
    <t>E.02.11.02</t>
  </si>
  <si>
    <t>E.02.12.02</t>
  </si>
  <si>
    <t>I.01.56.01</t>
  </si>
  <si>
    <t>L.01.21.01</t>
  </si>
  <si>
    <t>H.01.26.01</t>
  </si>
  <si>
    <t>F.01.34.01</t>
  </si>
  <si>
    <t>J.01.59.01</t>
  </si>
  <si>
    <t>I.01.56.02</t>
  </si>
  <si>
    <t>L.01.22.01</t>
  </si>
  <si>
    <t>H.01.26.02</t>
  </si>
  <si>
    <t>I.01.56.03</t>
  </si>
  <si>
    <t>D.08.05.01</t>
  </si>
  <si>
    <t>H.02.26.01</t>
  </si>
  <si>
    <t>I.02.31.01</t>
  </si>
  <si>
    <t>C.01.32.01</t>
  </si>
  <si>
    <t>I.03.42.01</t>
  </si>
  <si>
    <t>H.01.27.01</t>
  </si>
  <si>
    <t>F.01.35.01</t>
  </si>
  <si>
    <t>J.05.21.01</t>
  </si>
  <si>
    <t>J.01.60.01</t>
  </si>
  <si>
    <t>J.04.16.01</t>
  </si>
  <si>
    <t>J.02.06.02</t>
  </si>
  <si>
    <t>G.01.11.02</t>
  </si>
  <si>
    <t>J.03.03.02</t>
  </si>
  <si>
    <t>H.01.18.02</t>
  </si>
  <si>
    <t>I.03.43.01</t>
  </si>
  <si>
    <t>B.02.38.01</t>
  </si>
  <si>
    <t>H.01.28.01</t>
  </si>
  <si>
    <t>J.03.05.01</t>
  </si>
  <si>
    <t>J.01.61.01</t>
  </si>
  <si>
    <t>J.04.17.01</t>
  </si>
  <si>
    <t>H.02.09.04</t>
  </si>
  <si>
    <t>H.01.29.01</t>
  </si>
  <si>
    <t>H.01.30.01</t>
  </si>
  <si>
    <t>I.02.06.02</t>
  </si>
  <si>
    <t>I.03.44.01</t>
  </si>
  <si>
    <t>B.01.66.01</t>
  </si>
  <si>
    <t>H.01.31.01</t>
  </si>
  <si>
    <t>F.02.09.01</t>
  </si>
  <si>
    <t>J.04.18.01</t>
  </si>
  <si>
    <t>J.01.62.01</t>
  </si>
  <si>
    <t>B.01.31.02</t>
  </si>
  <si>
    <t>C.01.30.04</t>
  </si>
  <si>
    <t>K.01.12.09</t>
  </si>
  <si>
    <t>K.02.04.02</t>
  </si>
  <si>
    <t>H.02.23.02</t>
  </si>
  <si>
    <t>K.01.03.26</t>
  </si>
  <si>
    <t>K.02.10.02</t>
  </si>
  <si>
    <t>I.01.21.03</t>
  </si>
  <si>
    <t>F.02.03.08</t>
  </si>
  <si>
    <t>I.02.08.12</t>
  </si>
  <si>
    <t>I.03.20.02</t>
  </si>
  <si>
    <t>J.02.07.01</t>
  </si>
  <si>
    <t>K.02.60.02</t>
  </si>
  <si>
    <t>J.04.05.02</t>
  </si>
  <si>
    <t>D.03.21.04</t>
  </si>
  <si>
    <t>C.01.29.01</t>
  </si>
  <si>
    <t>K.01.12.07</t>
  </si>
  <si>
    <t>I.01.03.04</t>
  </si>
  <si>
    <t>H.01.25.01</t>
  </si>
  <si>
    <t>C.02.24.04</t>
  </si>
  <si>
    <t>D.03.04.11</t>
  </si>
  <si>
    <t>D.09.01.05</t>
  </si>
  <si>
    <t>D.09.02.05</t>
  </si>
  <si>
    <t>E.02.01.03</t>
  </si>
  <si>
    <t>D.10.01.01</t>
  </si>
  <si>
    <t>G.02.22.01</t>
  </si>
  <si>
    <t>D.03.27.02</t>
  </si>
  <si>
    <t>I.02.08.09</t>
  </si>
  <si>
    <t>K.01.12.04</t>
  </si>
  <si>
    <t>K.02.20.02</t>
  </si>
  <si>
    <t>I.01.21.02</t>
  </si>
  <si>
    <t>F.02.03.07</t>
  </si>
  <si>
    <t>B.01.60.02</t>
  </si>
  <si>
    <t>C.01.28.03</t>
  </si>
  <si>
    <t>F.02.04.04</t>
  </si>
  <si>
    <t>B.02.07.03</t>
  </si>
  <si>
    <t>J.01.22.05</t>
  </si>
  <si>
    <t>C.02.24.03</t>
  </si>
  <si>
    <t>D.03.04.10</t>
  </si>
  <si>
    <t>D.09.01.04</t>
  </si>
  <si>
    <t>D.09.02.04</t>
  </si>
  <si>
    <t>B.01.60.01</t>
  </si>
  <si>
    <t>C.01.28.02</t>
  </si>
  <si>
    <t>C.01.04.04</t>
  </si>
  <si>
    <t>L.01.02.05</t>
  </si>
  <si>
    <t>J.01.37.02</t>
  </si>
  <si>
    <t>J.01.08.02</t>
  </si>
  <si>
    <t>C.02.28.01</t>
  </si>
  <si>
    <t>H.02.27.01</t>
  </si>
  <si>
    <t>J.01.63.01</t>
  </si>
  <si>
    <t>L.01.23.01</t>
  </si>
  <si>
    <t>I.02.32.01</t>
  </si>
  <si>
    <t>J.05.22.01</t>
  </si>
  <si>
    <t>I.03.02.2</t>
  </si>
  <si>
    <t>K.02.75.01</t>
  </si>
  <si>
    <t>H.01.32.01</t>
  </si>
  <si>
    <t>J.04.19.01</t>
  </si>
  <si>
    <t>J.04.20.01</t>
  </si>
  <si>
    <t>F.02.10.01</t>
  </si>
  <si>
    <t>F.01.13.02</t>
  </si>
  <si>
    <t>E.02.06.10</t>
  </si>
  <si>
    <t>C.02.01.06</t>
  </si>
  <si>
    <t>H.01.10.02</t>
  </si>
  <si>
    <t>G.02.08.03</t>
  </si>
  <si>
    <t>I.03.17.02</t>
  </si>
  <si>
    <t>C.01.02.07</t>
  </si>
  <si>
    <t>I.01.57.01</t>
  </si>
  <si>
    <t>G.02.02.04</t>
  </si>
  <si>
    <t>H.02.16.02</t>
  </si>
  <si>
    <t>I.03.05.03</t>
  </si>
  <si>
    <t>G.01.01.03</t>
  </si>
  <si>
    <t>G.02.02.05</t>
  </si>
  <si>
    <t>I.01.11.02</t>
  </si>
  <si>
    <t>G.01.02.04</t>
  </si>
  <si>
    <t>C.02.04.13</t>
  </si>
  <si>
    <t>D.01.20.01</t>
  </si>
  <si>
    <t>F.01.05.10</t>
  </si>
  <si>
    <t>I.02.08.17</t>
  </si>
  <si>
    <t>D.03.03.05</t>
  </si>
  <si>
    <t>I.03.38.01</t>
  </si>
  <si>
    <t>B.01.62.01</t>
  </si>
  <si>
    <t>G.01.10.02</t>
  </si>
  <si>
    <t>J.01.54.01</t>
  </si>
  <si>
    <t>B.01.13.02</t>
  </si>
  <si>
    <t>K.02.19.02</t>
  </si>
  <si>
    <t>B.01.07.02</t>
  </si>
  <si>
    <t>K.02.14.02</t>
  </si>
  <si>
    <t>J.01.11.07</t>
  </si>
  <si>
    <t>G.01.06.02</t>
  </si>
  <si>
    <t>C.01.02.06</t>
  </si>
  <si>
    <t>H.01.14.02</t>
  </si>
  <si>
    <t>I.01.34.02</t>
  </si>
  <si>
    <t>K.02.38.02</t>
  </si>
  <si>
    <t>G.01.14.01</t>
  </si>
  <si>
    <t>K.02.71.01</t>
  </si>
  <si>
    <t>I.01.54.01</t>
  </si>
  <si>
    <t>G.01.02.03</t>
  </si>
  <si>
    <t>G.01.01.04</t>
  </si>
  <si>
    <t>I.01.11.03</t>
  </si>
  <si>
    <t>K.02.21.01</t>
  </si>
  <si>
    <t>I.03.40.01</t>
  </si>
  <si>
    <t>B.01.64.01</t>
  </si>
  <si>
    <t>K.02.73.01</t>
  </si>
  <si>
    <t>K.01.05.03</t>
  </si>
  <si>
    <t>J.01.31.02</t>
  </si>
  <si>
    <t>K.01.14.01</t>
  </si>
  <si>
    <t>K.02.72.01</t>
  </si>
  <si>
    <t>I.01.55.01</t>
  </si>
  <si>
    <t>F.02.08.01</t>
  </si>
  <si>
    <t>J.01.56.01</t>
  </si>
  <si>
    <t>K.01.13.01</t>
  </si>
  <si>
    <t>J.05.20.01</t>
  </si>
  <si>
    <t>J.01.55.01</t>
  </si>
  <si>
    <t>G.02.02.06</t>
  </si>
  <si>
    <t>H.01.01.07</t>
  </si>
  <si>
    <t>H.02.16.03</t>
  </si>
  <si>
    <t>I.03.45.01</t>
  </si>
  <si>
    <t>I.01.56.04</t>
  </si>
  <si>
    <t>L.01.24.01</t>
  </si>
  <si>
    <t>H.01.26.03</t>
  </si>
  <si>
    <t>F.01.34.02</t>
  </si>
  <si>
    <t>J.01.59.02</t>
  </si>
  <si>
    <t>G.01.02.05</t>
  </si>
  <si>
    <t>G.01.15.01</t>
  </si>
  <si>
    <t>I.01.11.04</t>
  </si>
  <si>
    <t>I.03.05.04</t>
  </si>
  <si>
    <t>B.02.01.03</t>
  </si>
  <si>
    <t>B.01.37.02</t>
  </si>
  <si>
    <t>K.02.42.02</t>
  </si>
  <si>
    <t>K.01.03.28</t>
  </si>
  <si>
    <t>B.02.30.03</t>
  </si>
  <si>
    <t>F.02.02.03</t>
  </si>
  <si>
    <t>J.01.11.08</t>
  </si>
  <si>
    <t>I.03.42.02</t>
  </si>
  <si>
    <t>H.01.27.02</t>
  </si>
  <si>
    <t>F.01.35.02</t>
  </si>
  <si>
    <t>J.05.21.02</t>
  </si>
  <si>
    <t>J.01.60.02</t>
  </si>
  <si>
    <t>J.04.16.02</t>
  </si>
  <si>
    <t>C.02.04.15</t>
  </si>
  <si>
    <t>D.02.02.04</t>
  </si>
  <si>
    <t>D.03.04.16</t>
  </si>
  <si>
    <t>K.02.25.02</t>
  </si>
  <si>
    <t>F.01.01.05</t>
  </si>
  <si>
    <t>E.02.06.11</t>
  </si>
  <si>
    <t>E.02.11.03</t>
  </si>
  <si>
    <t>J.01.06.04</t>
  </si>
  <si>
    <t>D.03.07.04</t>
  </si>
  <si>
    <t>I.03.46.01</t>
  </si>
  <si>
    <t>H.01.01.06</t>
  </si>
  <si>
    <t>E.02.03.03</t>
  </si>
  <si>
    <t>F.01.03.03</t>
  </si>
  <si>
    <t>D.03.01.02</t>
  </si>
  <si>
    <t>B.01.12.03</t>
  </si>
  <si>
    <t>K.02.18.03</t>
  </si>
  <si>
    <t>B.02.06.02</t>
  </si>
  <si>
    <t>J.01.21.03</t>
  </si>
  <si>
    <t>B.01.10.03</t>
  </si>
  <si>
    <t>K.02.11.03</t>
  </si>
  <si>
    <t>B.02.35.02</t>
  </si>
  <si>
    <t>F.02.04.07</t>
  </si>
  <si>
    <t>J.01.04.03</t>
  </si>
  <si>
    <t>K.02.69.01</t>
  </si>
  <si>
    <t>B.02.20.03</t>
  </si>
  <si>
    <t>J.01.22.09</t>
  </si>
  <si>
    <t>J.04.15.01</t>
  </si>
  <si>
    <t>J.05.07.05</t>
  </si>
  <si>
    <t>I.03.37.01</t>
  </si>
  <si>
    <t>I.01.58.01</t>
  </si>
  <si>
    <t>D.08.06.01</t>
  </si>
  <si>
    <t>H.02.28.01</t>
  </si>
  <si>
    <t>I.02.33.01</t>
  </si>
  <si>
    <t>C.01.33.01</t>
  </si>
  <si>
    <t>K.02.13.04</t>
  </si>
  <si>
    <t>C.01.06.03</t>
  </si>
  <si>
    <t>I.01.17.05</t>
  </si>
  <si>
    <t>G.01.06.03</t>
  </si>
  <si>
    <t>J.01.13.02</t>
  </si>
  <si>
    <t>B.01.05.02</t>
  </si>
  <si>
    <t>K.02.09.02</t>
  </si>
  <si>
    <t>K.01.03.29</t>
  </si>
  <si>
    <t>B.02.40.01</t>
  </si>
  <si>
    <t>J.01.22.10</t>
  </si>
  <si>
    <t>K.02.15.08</t>
  </si>
  <si>
    <t>K.01.14.02</t>
  </si>
  <si>
    <t>C.01.04.05</t>
  </si>
  <si>
    <t>L.01.11.02</t>
  </si>
  <si>
    <t>H.02.07.02</t>
  </si>
  <si>
    <t>J.01.02.02</t>
  </si>
  <si>
    <t>K.02.76.01</t>
  </si>
  <si>
    <t>K.02.77.01</t>
  </si>
  <si>
    <t>C.02.29.01</t>
  </si>
  <si>
    <t>C.02.30.01</t>
  </si>
  <si>
    <t>B.02.39.01</t>
  </si>
  <si>
    <t>I.03.25.02</t>
  </si>
  <si>
    <t>B.01.18.02</t>
  </si>
  <si>
    <t>H.02.29.01</t>
  </si>
  <si>
    <t>L.01.10.02</t>
  </si>
  <si>
    <t>H.01.33.01</t>
  </si>
  <si>
    <t>J.01.02.03</t>
  </si>
  <si>
    <t>I.01.41.02</t>
  </si>
  <si>
    <t>B.01.51.02</t>
  </si>
  <si>
    <t>I.01.08.04</t>
  </si>
  <si>
    <t>J.05.02.10</t>
  </si>
  <si>
    <t>I.03.27.03</t>
  </si>
  <si>
    <t>C.01.35.01</t>
  </si>
  <si>
    <t>F.02.12.01</t>
  </si>
  <si>
    <t>H.01.34.01</t>
  </si>
  <si>
    <t>H.02.30.01</t>
  </si>
  <si>
    <t>J.01.64.01</t>
  </si>
  <si>
    <t>C.01.35.02</t>
  </si>
  <si>
    <t>F.02.13.01</t>
  </si>
  <si>
    <t>H.02.31.01</t>
  </si>
  <si>
    <t>J.01.65.01</t>
  </si>
  <si>
    <t>I.01.13.02</t>
  </si>
  <si>
    <t>J.01.09.02</t>
  </si>
  <si>
    <t>K.03.01.02</t>
  </si>
  <si>
    <t>J.05.04.02</t>
  </si>
  <si>
    <t>I.03.47.01</t>
  </si>
  <si>
    <t>B.01.46.02</t>
  </si>
  <si>
    <t>F.02.05.02</t>
  </si>
  <si>
    <t>I.01.36.02</t>
  </si>
  <si>
    <t>J.05.24.01</t>
  </si>
  <si>
    <t>B.02.41.01</t>
  </si>
  <si>
    <t>H.01.36.01</t>
  </si>
  <si>
    <t>J.04.21.01</t>
  </si>
  <si>
    <t>J.04.03.02</t>
  </si>
  <si>
    <t>I.01.59.01</t>
  </si>
  <si>
    <t>J.01.20.03</t>
  </si>
  <si>
    <t>C.01.34.01</t>
  </si>
  <si>
    <t>H.01.35.01</t>
  </si>
  <si>
    <t>J.05.07.06</t>
  </si>
  <si>
    <t>J.05.23.01</t>
  </si>
  <si>
    <t>J.05.03.03</t>
  </si>
  <si>
    <t>J.01.20.02</t>
  </si>
  <si>
    <t>B.1.08.01</t>
  </si>
  <si>
    <t>K.2.16.01</t>
  </si>
  <si>
    <t>J.5.01.01</t>
  </si>
  <si>
    <t>B.1.43.01</t>
  </si>
  <si>
    <t>K.1.03.05</t>
  </si>
  <si>
    <t>I.3.01.01</t>
  </si>
  <si>
    <t>H.01.01.08</t>
  </si>
  <si>
    <t>G.02.02.07</t>
  </si>
  <si>
    <t>H.01.01.09</t>
  </si>
  <si>
    <t>I.03.16.05</t>
  </si>
  <si>
    <t>J.05.08.02</t>
  </si>
  <si>
    <t>B.01.50.02</t>
  </si>
  <si>
    <t>K.02.49.02</t>
  </si>
  <si>
    <t>I.03.28.02</t>
  </si>
  <si>
    <t>C.02.04.16</t>
  </si>
  <si>
    <t>B.01.13.03</t>
  </si>
  <si>
    <t>K.02.19.03</t>
  </si>
  <si>
    <t>B.01.35.02</t>
  </si>
  <si>
    <t>J.01.11.09</t>
  </si>
  <si>
    <t>F.02.04.08</t>
  </si>
  <si>
    <t>C.01.36.01</t>
  </si>
  <si>
    <t>H.02.32.01</t>
  </si>
  <si>
    <t>I.02.08.20</t>
  </si>
  <si>
    <t>C.01.37.01</t>
  </si>
  <si>
    <t>F.01.01.06</t>
  </si>
  <si>
    <t>I.02.08.21</t>
  </si>
  <si>
    <t>F.01.05.11</t>
  </si>
  <si>
    <t>I.02.08.22</t>
  </si>
  <si>
    <t>K.02.19.04</t>
  </si>
  <si>
    <t>F.02.04.09</t>
  </si>
  <si>
    <t>k.àé.20.01</t>
  </si>
  <si>
    <t>K.01.04.12</t>
  </si>
  <si>
    <t>K.02.20.04</t>
  </si>
  <si>
    <t>I.01.21.04</t>
  </si>
  <si>
    <t>J.01.07.07</t>
  </si>
  <si>
    <t>F.01.01.07</t>
  </si>
  <si>
    <t>E.02.06.12</t>
  </si>
  <si>
    <t>E.02.09.02</t>
  </si>
  <si>
    <t>E.02.08.03</t>
  </si>
  <si>
    <t>E.02.08.04</t>
  </si>
  <si>
    <t>J.01.06.03</t>
  </si>
  <si>
    <t>I.01.19.02</t>
  </si>
  <si>
    <t>I.03.07.02</t>
  </si>
  <si>
    <t>J.05.04.03</t>
  </si>
  <si>
    <t>K.02.13.05</t>
  </si>
  <si>
    <t>F.02.03.09</t>
  </si>
  <si>
    <t>I.02.08.23</t>
  </si>
  <si>
    <t>E.01.02.04</t>
  </si>
  <si>
    <t>E.02.05.03</t>
  </si>
  <si>
    <t>H.02.05.05</t>
  </si>
  <si>
    <t>I.01.17.06</t>
  </si>
  <si>
    <t>J.04.06.02</t>
  </si>
  <si>
    <t>J.01.20.04</t>
  </si>
  <si>
    <t>G.01.02.07</t>
  </si>
  <si>
    <t>G.01.01.06</t>
  </si>
  <si>
    <t>I.01.11.06</t>
  </si>
  <si>
    <t>I.03.05.06</t>
  </si>
  <si>
    <t>B.02.36.02</t>
  </si>
  <si>
    <t>I.03.05.05</t>
  </si>
  <si>
    <t>G.01.16.01</t>
  </si>
  <si>
    <t>G.01.02.06</t>
  </si>
  <si>
    <t>G.01.01.05</t>
  </si>
  <si>
    <t>I.01.11.05</t>
  </si>
  <si>
    <t>E.01.02.05</t>
  </si>
  <si>
    <t>E.02.05.04</t>
  </si>
  <si>
    <t>H.02.05.06</t>
  </si>
  <si>
    <t>C.01.14.02</t>
  </si>
  <si>
    <t>I.02.13.02</t>
  </si>
  <si>
    <t>F.01.08.03</t>
  </si>
  <si>
    <t>F.01.10.02</t>
  </si>
  <si>
    <t>I.01.23.02</t>
  </si>
  <si>
    <t>I.01.25.02</t>
  </si>
  <si>
    <t>B.02.20.04</t>
  </si>
  <si>
    <t>J.01.22.11</t>
  </si>
  <si>
    <t>J.04.08.03</t>
  </si>
  <si>
    <t>J.05.07.07</t>
  </si>
  <si>
    <t>C.02.31.01</t>
  </si>
  <si>
    <t>D.02.06.01</t>
  </si>
  <si>
    <t>F.01.05.12</t>
  </si>
  <si>
    <t>E.02.06.14</t>
  </si>
  <si>
    <t>D.03.04.18</t>
  </si>
  <si>
    <t>C.01.38.01</t>
  </si>
  <si>
    <t>B.02.28.03</t>
  </si>
  <si>
    <t>B.02.42.01</t>
  </si>
  <si>
    <t>H.01.37.01</t>
  </si>
  <si>
    <t>J.04.22.01</t>
  </si>
  <si>
    <t>J.01.68.01</t>
  </si>
  <si>
    <t>C.0</t>
  </si>
  <si>
    <t>Préparation d’opérations d’élevage et de conditionnement du vin</t>
  </si>
  <si>
    <t>Prise et passage de consignes en début et en fin de poste (oral/écrit)</t>
  </si>
  <si>
    <t>Préparation des EPI</t>
  </si>
  <si>
    <t>Préparation du matériel de production et du poste de travail</t>
  </si>
  <si>
    <t>Préparation des matières premières</t>
  </si>
  <si>
    <t>Organisation des opérations de production</t>
  </si>
  <si>
    <t>Organiser et préparer des opérations d’élevage et de conditionnement du vin selon l’ordre de production et le planning de travail</t>
  </si>
  <si>
    <t>Identifier les éléments à préparer à partir de l'ordre de production et des consignes</t>
  </si>
  <si>
    <t>Identifier, préparer et revêtir les équipements de protection individuelle conformément aux règles QHSSE</t>
  </si>
  <si>
    <t>Vérifier la disponibilité des matières, du matériel et des matériaux nécessaires à l’élevage ou au conditionnement des vins</t>
  </si>
  <si>
    <t>Organiser son activité dans le respect des délais, des consignes et du planning de production</t>
  </si>
  <si>
    <t>Organiser son poste de travail en fonction de l’ordre de production et des consignes</t>
  </si>
  <si>
    <t>Préparation</t>
  </si>
  <si>
    <t>Vins</t>
  </si>
  <si>
    <t>Bonnes pratiques hygiene agroalimentaire</t>
  </si>
  <si>
    <t>Méthode de calcul :  C45 appliquer et/ou vérifier l'application des mesures d'hygiène, de sécurité, d'environnement, de prévention ou de sauvegarde ; et C47 Effectuer des opérations de nettoyage et de désinfection. Le bac pro compte 16 compétences. 1960 : 16 x 2 = 245 heures 
Source : Bac pro Bio industries de transformation</t>
  </si>
  <si>
    <t>E.0</t>
  </si>
  <si>
    <t>Réception, manutention et expédition des matières premières agricoles</t>
  </si>
  <si>
    <t>Accueil des transporteurs</t>
  </si>
  <si>
    <t>Pesée des véhicules à plein et à vide et renseignement des documents de réception</t>
  </si>
  <si>
    <t>Traitement des anomalies de réception (refus de produit, émission d’une réserve)</t>
  </si>
  <si>
    <t>Manipulation des matières, produits et matériaux</t>
  </si>
  <si>
    <t>Transfert et orientation des matières premières collectées et à livrer</t>
  </si>
  <si>
    <t>Chargement des camions et autres engins de transport en vue de l’expédition de matières premières agricoles</t>
  </si>
  <si>
    <t>Réceptionner, déplacer et dispatcher les matières premières agricoles dans le respect des consignes d’hygiène, de sécurité et d’ergonomie</t>
  </si>
  <si>
    <t>Accueillir les transporteurs</t>
  </si>
  <si>
    <t>Peser le véhicule, à plein et à vide et renseigner les documents de réception selon les consignes en vigueur</t>
  </si>
  <si>
    <t>Traiter les anomalies de réception en suivant les procédures de l’entreprise</t>
  </si>
  <si>
    <t>Manipuler des matières, des produits et des matériaux à l’aide des installations de transfert des grains (transporteurs, élévateurs) et en appliquant les règles d’ergonomie, de sécurité et les procédures en vigueur</t>
  </si>
  <si>
    <t>Allouer le lot de marchandise livré dans la cellule adéquate afin d'assurer un stockage optimum et sans mélange de variétés/catégories</t>
  </si>
  <si>
    <t>Charger les camions ou autres engins de transport dans les aires appropriées en appliquant les règles d’ergonomie, de sécurité et de qualité</t>
  </si>
  <si>
    <t>Réception</t>
  </si>
  <si>
    <t>Pesée</t>
  </si>
  <si>
    <t>Manutention  </t>
  </si>
  <si>
    <t>Méthode de calcul : Niveau 1 manutention (35 heures) + un tiers de la durée du Bac pro logistique dédiée à la manutention, soit un tiers de 125h ( 3 savoirs sur 81 : "réaliser les opérations de déchargement", "préparer ou reconditionner les marchandises", et "Identifier les adresses de mise à disposition" (dans recevoir et transférer les marchandises). 
Source : Bac pro logistique</t>
  </si>
  <si>
    <t>Expedition</t>
  </si>
  <si>
    <t>Méthode de calcul : 3 UC Prépa commande + 5 UC expédition march + 4UC Orga prépa + 2UC suivi expé, soit 14 UC sur 71. 
Source : Bac Pro logistique</t>
  </si>
  <si>
    <t>Méthode de calcul : C45 appliquer et/ou vérifier l'application des mesures d'hygiène, de sécurité, d'environnement, de prévention ou de sauvegarde ; et C47 Effectuer des opérations de nettoyage et de désinfection. Le bac pro compte 16 compétences. 
Source : Bac pro Bio industries de transformation</t>
  </si>
  <si>
    <t>F.0</t>
  </si>
  <si>
    <t>Réception des produits</t>
  </si>
  <si>
    <t>Contrôle des documents de livraison</t>
  </si>
  <si>
    <t>Déchargement des camions</t>
  </si>
  <si>
    <t>Contrôle de la conformité des produits reçus</t>
  </si>
  <si>
    <t>Contrôle des supports et des contenants</t>
  </si>
  <si>
    <t>Traitement des anomalies de réception</t>
  </si>
  <si>
    <t>Contrôler l’intégrité, la qualité et la quantité des produits et la conformité des documents associés</t>
  </si>
  <si>
    <t>Vérifier la conformité de l’étiquetage et la lisibilité des étiquettes</t>
  </si>
  <si>
    <t>Vérifier l’adéquation des documents aux exigences en vigueur</t>
  </si>
  <si>
    <t>Vérifier la conformité des supports, des contenants et des produits aux documents les accompagnant</t>
  </si>
  <si>
    <t>Vérifier la quantité et l’état des produits et des contenants (comptage, pesée, mesure, …)</t>
  </si>
  <si>
    <t>Identifier les non-conformités et prendre les mesures appropriées selon les procédures en vigueur dans l’entreprise</t>
  </si>
  <si>
    <t>réception</t>
  </si>
  <si>
    <t>contrôle des produits</t>
  </si>
  <si>
    <t>conformité</t>
  </si>
  <si>
    <t>Décharge et contrôle les produits réceptionnés selon une procédure stricte</t>
  </si>
  <si>
    <t>Repère les non-conformités à partir des contrôles (des supports, des contenants, des produits) réalisés, et caractérise les non-conformités</t>
  </si>
  <si>
    <t>Prend les mesures appropriées en cas de non-conformité</t>
  </si>
  <si>
    <t>Propose des solutions pour corriger les anomalies et les non-conformités</t>
  </si>
  <si>
    <t>Méthode de calcul : C21analyser des résultats et des données + C41 contrôler les produits, les appareils et les installations
Source : Bac pro Bio-industries de transformation</t>
  </si>
  <si>
    <t>Gestion stock</t>
  </si>
  <si>
    <t>Méthode de calcul : 1UC réalisation inventaire + 3 UC Contrôle de stocks, soit 4UC/71
TOTAL : 110 heures, soit 3,15 semaines
Source : Bac Pro logistique</t>
  </si>
  <si>
    <t>K.0</t>
  </si>
  <si>
    <t>Organisation et supervision des activités logistiques sur un périmètre donné</t>
  </si>
  <si>
    <t>Organisation et supervision des activités logistiques et des flux de produits</t>
  </si>
  <si>
    <t>Contrôle de l’application des modes opératoires et des procédures</t>
  </si>
  <si>
    <t>Suivi et anticipation des fluctuations d’activité</t>
  </si>
  <si>
    <t>Suivi du budget de fonctionnement du périmètre</t>
  </si>
  <si>
    <t>Pilotage des activités d’entretien et de maintenance du matériel logistique</t>
  </si>
  <si>
    <t>Organiser une activité logistique</t>
  </si>
  <si>
    <t>Organiser les activités logistiques en tenant compte des ressources mobilisables, du budget et des règlementations</t>
  </si>
  <si>
    <t>Contrôler la mise en œuvre des modes opératoires et règles de fonctionnement en vigueur dans l’entreprise</t>
  </si>
  <si>
    <t>Adapter l’organisation des activités aux fluctuations de l’activité</t>
  </si>
  <si>
    <t>organisation</t>
  </si>
  <si>
    <t>pilotage</t>
  </si>
  <si>
    <t>Prend en compte les ressources à disposition, la politique de logistique définie et la réglementation pour piloter l’activité de maintenance</t>
  </si>
  <si>
    <t>Exploite finement l’ensemble des données et prend en compte les différents facteurs pour piloter l’activité et identifier les leviers permettant d’améliorer les performances de l’équipe</t>
  </si>
  <si>
    <t>Anticipe l’impact de différents facteurs sur l’activité de l’équipe et pilote l’activité en conséquence</t>
  </si>
  <si>
    <t>Propose des améliorations relatives aux outils et au suivi de l’activité logistique</t>
  </si>
  <si>
    <t>Méthode de calcul :  Correspond aux enseignements éco - droit prévus en bac pro soit pour les 5 modules prévus 84 heures réparties à parts égales entre économie et droit, soit 42 heures
Source : BTS du secteur tertiaire -</t>
  </si>
  <si>
    <t>Mathematiques</t>
  </si>
  <si>
    <t>Correspond aux enseignements mathématiques prévus en bac pro - 140 heures dans les enseignements généraux</t>
  </si>
  <si>
    <t>A1S14, A3S3, A3S4, A4S4) = 189 heures de formation sur 2 ans + Période en entreprise = 56 heures
Soit, 285 heures
Total niv 2  = Niv 1 + 285 = 395 heures
Source : BTS Transport et prestations logistiques</t>
  </si>
  <si>
    <t>Entreposage stockage</t>
  </si>
  <si>
    <t>1/3 * Organisation, mise en œuvre et gestion des opérations de transport et de logistique + 1/3 Pérennisation de l'activité logistique. Formation = 180h + période en entreprise (0.12) = 54.6 heures = 234.6 heures
Total = Niv2 + 234.6 = 663.3 heures soit 19 semaines
Source : BTS Transport et prestations logistiques</t>
  </si>
  <si>
    <t>Organisation et supervision de l’activité du chai</t>
  </si>
  <si>
    <t>Répartition du travail lié à la vinification entre les équipes</t>
  </si>
  <si>
    <t>Réalisation des plannings</t>
  </si>
  <si>
    <t>Supervision des activités du chai</t>
  </si>
  <si>
    <t>Anticipation des fluctuations d’activité</t>
  </si>
  <si>
    <t>Recueil des indicateurs de performance et de qualité</t>
  </si>
  <si>
    <t>Piloter l’activité du chai dans le respect des outils et procédures qualité en vigueur</t>
  </si>
  <si>
    <t>Organiser les activités de la cave en tenant compte des ressources mobilisables, du budget et des règlementations</t>
  </si>
  <si>
    <t>Analyser les indicateurs de production de performance et de qualité</t>
  </si>
  <si>
    <t>Organisation</t>
  </si>
  <si>
    <t>Pilotage</t>
  </si>
  <si>
    <t>Chai</t>
  </si>
  <si>
    <t>Gestion performance</t>
  </si>
  <si>
    <t>Méthode de calcul : Niv 1 + Tech quanti 30 heures, ½ * Si et BDD 15h + ¼*Gest indus 1 = 10h (conception indicateur) + 1/3 Gest indus 2 = 23h (démarches amélioration) + stage = 52,5 heures = 130,5 heures, soit 3,7 semaines. TOTAL :  262,5 heures soit 7,5 semaines 
Source : Licence Economie et Gestion, Systèmes d’information, Université Savoie Mont-Blanc</t>
  </si>
  <si>
    <t>Management opérationnel de l’équipe de production</t>
  </si>
  <si>
    <t>Accueil et intégration des nouveaux membres de l’équipe</t>
  </si>
  <si>
    <t>Transmission des consignes et contrôle de leur application</t>
  </si>
  <si>
    <t>Animation de réunions </t>
  </si>
  <si>
    <t>Conduite d’entretiens individuels</t>
  </si>
  <si>
    <t>Développement des compétences</t>
  </si>
  <si>
    <t>Définition des profils et sélection de candidats dans le cadre d’un recrutement</t>
  </si>
  <si>
    <t>Détection des besoins en formation</t>
  </si>
  <si>
    <t>Animer l’équipe de production</t>
  </si>
  <si>
    <t>Organiser et superviser l’intégration des nouveaux membres de l’équipe</t>
  </si>
  <si>
    <t>Mobiliser les membres de l’équipe sur les objectifs à atteindre</t>
  </si>
  <si>
    <t>Transmettre des consignes et des informations relatives aux activités et contrôler leur mise en œuvre</t>
  </si>
  <si>
    <t>Organiser, préparer et conduire des réunions</t>
  </si>
  <si>
    <t>Conduire des entretiens individuels (entretien d’évaluation, entretien annuel, …)</t>
  </si>
  <si>
    <t>Repérer les compétences requises en cas de recrutement</t>
  </si>
  <si>
    <t>Evaluer et développer les compétences des collaborateurs</t>
  </si>
  <si>
    <t>Accompagner l’équipe dans l’adaptation au changement et dans la mise en œuvre d’actions d’amélioration</t>
  </si>
  <si>
    <t>Animation</t>
  </si>
  <si>
    <t>Management</t>
  </si>
  <si>
    <t>Management opérationnel</t>
  </si>
  <si>
    <t>Méthode de calcul :  G7C5 - Contrôler l’activité des membres de l’équipe et évaluer les performances (5 compétences) + Participer à l’organisation du travail (3 compétences) + Participer au recrutement / Identifier les besoins en personnel (5 compétences) = 13 compétences sur 100, avec 120 ECTS donc Total = 390 heures 
Source : BTS Transport et Prestations Logistiques, dans l'unité "Manager une équipe"</t>
  </si>
  <si>
    <t>Elaboration du programme de production d’une filière/ d’une gamme de produits</t>
  </si>
  <si>
    <t>Consolidation de la demande des clients</t>
  </si>
  <si>
    <t>Evaluation des quantités à produire</t>
  </si>
  <si>
    <t>Surveillance des niveaux de stocks</t>
  </si>
  <si>
    <t>Programmation de la production</t>
  </si>
  <si>
    <t>Répartition des quantités à produire par atelier</t>
  </si>
  <si>
    <t>Planifier les activités de production en fonction des prévisions des ventes et des ressources de l’entreprise en utilisant une méthode de planification adaptée</t>
  </si>
  <si>
    <t>Analyser et synthétiser les besoins de production à partir des prévisions de vente fournies par le service commercial</t>
  </si>
  <si>
    <t>Déterminer les quantités à produire à partir des capacités de production, des stocks existants, des contraintes de distribution et de la disponibilité des équipes de production</t>
  </si>
  <si>
    <t>Hiérarchiser les priorités de production en fonction des contraintes relatives aux cahiers des charges des clients</t>
  </si>
  <si>
    <t>Elaborer un programme de production à l’aide d’un logiciel de gestion de données de production</t>
  </si>
  <si>
    <t>Répartir le travail de production entre les différents ateliers en tenant compte des moyens humains disponibles en collaboration avec le responsable de production</t>
  </si>
  <si>
    <t>Planification</t>
  </si>
  <si>
    <t>Ordre de production</t>
  </si>
  <si>
    <t>Ordonnancement</t>
  </si>
  <si>
    <t>Méthode de calcul : durée du niveau 1 + durée de formation correspondant aux savoirs "Gestion de la demande, Ordonnancement lancement, Planification de production, Données techniques", soit 120 heures + 42 heures de PMFP (10 semaines de stage + 360 heures de projets tutorés). Total = 38,9 + 120 + 42 = 201,3 heures soit 5,8 semaines. 
Source : DUT qualité, logistique industrielle et organisation</t>
  </si>
  <si>
    <t>Gestion production</t>
  </si>
  <si>
    <t>Méthode de calcul : durée des niveau 2 + durée de formation correspondant à "moitié analyse stratégique et gestion de projet ; moitié de management des processus par les indicateurs et tableaux ; Méthodes d'aide à la décision ; Principe de la production au plus juste, lean production ", soit 63 heures + 152,6 de PMFP. Total = 280,8 + 215,6 = 496,4 heures soit 14,2 semaines.  
Source : LP-Métiers de l'industrie : logistique industrielle PT Management de la prod. indus. et gestion des flux (EPINAL)</t>
  </si>
  <si>
    <t>Méthode de calcul : Niv 1 + volume horaire "droit" du programme commun de culture économique, juridique et managériale des BTS du secteur tertiaire - Calcul 150 heures par an sur 2 ans (tronc commun à 4 heures par semaine + enseignement spécifique) soit 300 heures au total dont la moitié affectée au droit et la moitié à l'économie 
Source : BTS du secteur tertiaire</t>
  </si>
  <si>
    <t>Méthode de calcul : Niv 1 + Correspond à la partie du volume horaire "économie" du programme commun de culture économique, juridique et managériale des BTS du secteur tertiaire - Calcul 150 heures par an sur 2 ans (tronc commun à 4 heures par semaine + enseignement spécifique) soit 300 heures au total dont la moitié affectée au droit et la moitié à l'économie 
Source : BTS du secteur tertiaire</t>
  </si>
  <si>
    <t>Reglementation hygiene agroalimentaire</t>
  </si>
  <si>
    <t>Méthode de calcul : Les savoirs suivants ont été retenus : Identifier les préconisations en matière de nutrition et de santé, Appliquer / prendre en compte les textes réglementaires et normatifs, Organiser la traçabilité des produits dans l’atelier, Expliquer les méthodes d’analyse et de gestion des risques associés aux produits alimentaires 
Ainsi, 4 savoirs sur 36 pour une durée de formation égale à 1800 heures, ce qui donne le calcul suivant : 4/36*1800  = 198 heures de formation + 50h période en  entreprise 
Source : BTSA Sciences et Technologies des aliments</t>
  </si>
  <si>
    <t>Réception et contrôle des marchandises alimentaires entrantes</t>
  </si>
  <si>
    <t>Contrôle de la quantité et de l’état des marchandises</t>
  </si>
  <si>
    <t>Contrôle de la conformité des produits, des supports et des contenants</t>
  </si>
  <si>
    <t>Vérification de la conformité de l’étiquetage</t>
  </si>
  <si>
    <t>Renseignement des documents de réception</t>
  </si>
  <si>
    <t>Contrôler l’intégrité, la qualité et la quantité des marchandises alimentaires et la conformité des documents associés selon les procédures en vigueur</t>
  </si>
  <si>
    <t>Contrôler les documents de livraison pour s'assurer que ce qui y est inscrit correspond aux marchandises reçues</t>
  </si>
  <si>
    <t>Vérifier la quantité et l’état des marchandises et de leurs contenants (comptage, pesée, mesure, …)</t>
  </si>
  <si>
    <t>Vérifier la conformité des supports, contenants et marchandises en comparant leurs caractéristiques aux référentiels et cahiers des charges en vigueur</t>
  </si>
  <si>
    <t>Vérifier la conformité de l’étiquetage et la lisibilité des étiquettes par un contrôle visuel</t>
  </si>
  <si>
    <t>Détecter toute anomalie ou non-conformité des marchandises contrôlées et prendre les mesures appropriées selon les procédures en vigueur dans l’entreprise</t>
  </si>
  <si>
    <t>Identifier et renseigner les documents de réception</t>
  </si>
  <si>
    <t>Contrôle des produits</t>
  </si>
  <si>
    <t>Conformité</t>
  </si>
  <si>
    <t>Controle qualite</t>
  </si>
  <si>
    <t>Méthode de calcul : C21 analyser des résultats et des données + C41 contrôler les produits, les appareils et les installations
Source : Bac pro Bio-industries de transformation</t>
  </si>
  <si>
    <t>Méthode de calcul : Assurer et faire assurer un entretien quotidien par l’hygiène, la prévention des infections et accidents et l’application des instructions qualité
Source : Bac pro Conduite et gestion de l'exploitation agricole, Agrocampus Perpignan</t>
  </si>
  <si>
    <t>Organisation de la chaîne logistique de flux de marchandises sur une famille de produits / un périmètre donné</t>
  </si>
  <si>
    <t>Choix du niveau du stock de sécurité pour chaque produit ou catégorie de produits</t>
  </si>
  <si>
    <t>Evaluation des quantités à commander</t>
  </si>
  <si>
    <t>Paramétrage du progiciel de gestion des stocks et des approvisionnements</t>
  </si>
  <si>
    <t>Contrôle de la mise en œuvre de la politique de stock</t>
  </si>
  <si>
    <t>Programmation des approvisionnements en fonction des besoins et des variations de l’activité</t>
  </si>
  <si>
    <t>Ajustement du plan d’approvisionnement en fonction des aléas de l’activité</t>
  </si>
  <si>
    <t>Organisation de la préparation de commandes et de leur expédition</t>
  </si>
  <si>
    <t>Planifier les flux d’approvisionnements, de stockage et d’expédition d'une entreprise ou d'un entrepôt selon la stratégie de flux de l’entreprise</t>
  </si>
  <si>
    <t>Définir pour chaque produit le niveau du stock de sécurité</t>
  </si>
  <si>
    <t>Evaluer les besoins en approvisionnement à court, moyen et long terme en tenant compte du type d’approvisionnement (courants, liés à des campagnes de promotion, …)</t>
  </si>
  <si>
    <t>Utiliser un logiciel de gestion et/ou de planification pour réaliser les paramétrages adaptés aux besoins de l'entreprise et enregistrer les données</t>
  </si>
  <si>
    <t>Analyser régulièrement l’évolution des besoins de produits</t>
  </si>
  <si>
    <t>Elaborer un plan d’actions pour les approvisionnements courants et les actions commerciales spécifiques</t>
  </si>
  <si>
    <t>Ajuster le plan d’approvisionnement en cas d’aléa</t>
  </si>
  <si>
    <t>Organiser les circuits d’expédition des produits aux clients à l’aide des outils de planification à disposition</t>
  </si>
  <si>
    <t>Approvisionnement</t>
  </si>
  <si>
    <t>Gestion des flux</t>
  </si>
  <si>
    <t>Méthode de calcul : Niv 1 + partie du volume horaire "mathématiques" du programme du BTS Systèmes Numériques'
- Calcul 180 heures sur 2 ans
Total niv 2 = 140 + 180 = 320 heures, soit 9,1 semaines Source : BTS Systèmes Numériques'</t>
  </si>
  <si>
    <t>Méthode de calcul : M3204 Gestion des stocks et des approvisionnements, 50 + 24 PFMP 
+  M4102 Gestion de production et des flux internes, 50 + 24 PFMP
= 148 heures
Niv 2 = Niv 1 + 148 = 227,3
Source : DUT Gestion Logistique et transport</t>
  </si>
  <si>
    <t>5 savoirs en lien avec la gestion de stock (A1S1, A1S2, A1S14, A3S3, A3S4, A4S4) = 189 heures de formation sur 2 ans + Période en entreprise = 56 heures
Soit, 285 heures
Total niv 2  = Niv 1 + 285 = 395 heures
Source : BTS Transport et prestations logistiques</t>
  </si>
  <si>
    <t>Méthode de calcul : 1/3 bloc 4 Soutenir le fonctionnement et le développement de la PME - infos retenues = analyse activité PME, concevoir et analyse TDB, soit 90 heures de modules + 13h atelier de professionnalisation + 29h PMFP
TOTAL = 132 heures, 3,8 semaines
Source : BTS Gestion de la PME</t>
  </si>
  <si>
    <t>Méthode de calcul : 2 savoirs sur 36 intitulés "Approche et définition de la gestion de la production" et "Optimisation de la production", pour une durée de formation de 1400 heures. Total = 77,8 heures soit 2,2 semaines.
Source : Bac Pro Technicien de fabrication Bois et Matériaux associés</t>
  </si>
  <si>
    <t>B.0</t>
  </si>
  <si>
    <t>Définition de la stratégie de production de produits alimentaires</t>
  </si>
  <si>
    <t>Définition de la stratégie de production en relation avec la hiérarchie</t>
  </si>
  <si>
    <t>Arbitrage et allocation de moyens / ressources (humains, financiers, délais, matériels...) pour son domaine d'activité</t>
  </si>
  <si>
    <t>Définition de l’organisation de l’activité de production</t>
  </si>
  <si>
    <t>Ajustement du plan de production</t>
  </si>
  <si>
    <t>Définition des besoins d'investissements dans son domaine</t>
  </si>
  <si>
    <t>Définir la stratégie de production en relation avec la hiérarchie</t>
  </si>
  <si>
    <t>Identifier et analyser les besoins et contraintes de l’entreprise en matière de production de produits alimentaires</t>
  </si>
  <si>
    <t>Définir les objectifs opérationnels de production avec la hiérarchie, en termes de coûts, de délais, de quantité et de qualité</t>
  </si>
  <si>
    <t>Définir et allouer les ressources (humaines, financières, matérielles,) au regard des priorités, des contraintes, des évolutions</t>
  </si>
  <si>
    <t>Organiser l’activité de production en fonction des objectifs de production fixés</t>
  </si>
  <si>
    <t>Analyser et ajuster le plan de production</t>
  </si>
  <si>
    <t>Anticiper et estimer les besoins en équipements techniques et en ressources humaines, à court et moyen terme</t>
  </si>
  <si>
    <t>Stratégie</t>
  </si>
  <si>
    <t>Gestion de production</t>
  </si>
  <si>
    <t>Produits alimentaires</t>
  </si>
  <si>
    <t>Méthode de calcul :  Niv 1 + Correspond à la partie du volume horaire"éconnomie" du programme commun de culture économique, juridique et managériale des BTS du secteur tertiaire - Calcul 150 heures par an sur 2 ans (tronc commun à 4 heures par semaine + enseignement spécifique) soit 300 heures au total dont la moitié affectée au droit et la moitié à l'économie 
Source : BTS du secteur tertiaire</t>
  </si>
  <si>
    <t>Méthode de calcul :  durée des niveau 2 + durée de formation correspondant à "moitié analyse stratégique et gestion de projet ; moitié de management des processus par les indicateurs et tableaux ; Méthodes d'aide à la décision ; Principe de la production au plus juste, lean production ", soit 63 heures + 152,6 de PMFP. Total = 280,8 + 215,6 = 496,4 heures soit 14,2 semaines. 
Source : LP-Métiers de l'industrie : logistique industrielle PT Management de la prod. indus. et gestion des flux (EPINAL)</t>
  </si>
  <si>
    <t>Méthode de calcul :  Niv 2 + Outils de gestion et de communication 30h + 1/2 système d'info = 15h + optimisation coûts/budgets 20h + ERP-SAP 28h + Contrôle de gestion industriel 20h + pilotag de la perf 30h + 17% du stage = 142,8 heures, soit total M1/M2 = 285,8 heures 
TOTAL niv. 3 = 547,5 heures, soit 15,6 semaines 
Source : Master Management Parcours contrôle de gestion et systèmes d'informations, université de Cergy</t>
  </si>
  <si>
    <t>Préparation d’une tournée de livraison</t>
  </si>
  <si>
    <t>Renseignement des documents associés à la livraison</t>
  </si>
  <si>
    <t>Vérification de la présence à bord des documents et matériels obligatoires</t>
  </si>
  <si>
    <t>Contrôle qualitatif et quantitatif des produits et de leur étiquetage</t>
  </si>
  <si>
    <t>Contrôle de l’état des contenants et conditionnements</t>
  </si>
  <si>
    <t>Contrôler la nature, la quantité et le bon état des produits à livrer</t>
  </si>
  <si>
    <t>Déterminer l'itinéraire le plus adapté en fonction des différents paramètres (lieu d’enlèvement et de livraison, caractéristiques des marchandises, priorités clients, charge, actualités trafic, …) en utilisant les outils numériques de navigation</t>
  </si>
  <si>
    <t>Estimer le temps nécessaire pour la réalisation de la tournée et en vérifier la faisabilité</t>
  </si>
  <si>
    <t>Préparer les documents utiles au transport et vérifier que chaque produit soit accompagné des documents adéquats</t>
  </si>
  <si>
    <t>Renseigner les documents en vigueur avant le départ en tournée (feuille de route, …) en utilisant les outils digitaux à disposition</t>
  </si>
  <si>
    <t>Contrôler la nature, la quantité et le bon état des produits livrés</t>
  </si>
  <si>
    <t>Contrôler le respect des réglementations portant sur les produits à spécificité (produits dangereux, produits frais…)</t>
  </si>
  <si>
    <t>livraison</t>
  </si>
  <si>
    <t>préparation de tournée</t>
  </si>
  <si>
    <t>Prépare la livraison des clients selon le planning journalier et en faisant les vérifications nécessaires</t>
  </si>
  <si>
    <t>S’assure de la présence et du bon état des produits à livrer, prépare et renseigne les documents fournis par l’entreprise concernant la tournée</t>
  </si>
  <si>
    <t>Organise la tournée de livraison en tenant compte du trajet, des priorités de livraison et des caractéristiques des marchandises à livrer</t>
  </si>
  <si>
    <t>Anticipe toute anomalie ou erreur en mettant en œuvre les mesures adaptées, propose de nouvelles méthodes de contrôle de la marchandise</t>
  </si>
  <si>
    <t>Méthode de calcul : Durée totale de la formation : 735 heures - 2 modules de formation : 1. préparation de la production (4 semaines) / 2. conduite d’un équipement (9 semaines)
Période en entreprise : 5 semaines 
9 semaines x 35 heures = 315 heures 
Le module 2 vise l’acquisition de 6 compétences :
315 : 6 = 52,5 heures par compétence 
Parmi les 6 compétences, l’une s’intitule « contrôler les productions issues d’un équipement agroalimentaire » et correspond au contrôle qualité. 
Répartition du stage : 9/15ème des 5 semaines correspond au module 2 = 3 semaines soit 105 heures (soit 17,5 heures par compétence (105 :6) 
Source : Titre pro Conducteur d’équipements agroalimentaires (programme de l’AFPA) - niveau 3</t>
  </si>
  <si>
    <t>Livraison</t>
  </si>
  <si>
    <t>Méthode de calcul : 3 savoirs (1.2, 1.3 et 3.8) + 1/2*2,5 = 127 heures y compris période de stage
Total niv 2 = niv 1 + 127 = 209 heures, soit 6 semaines
Source : Bac pro CONDUCTEUR TRANSPORT ROUTIER
MARCHANDISES</t>
  </si>
  <si>
    <t>Préparation d’opérations de réglage</t>
  </si>
  <si>
    <t>Préparation du matériel et outillage nécessaires aux réglages et du poste de travail  </t>
  </si>
  <si>
    <t>Organisation des opérations de réglage</t>
  </si>
  <si>
    <t>Organiser et préparer les opérations de réglage selon l’ordre de production et le planning de travail</t>
  </si>
  <si>
    <t>Identifier les éléments à préparer à partir de la lecture de l’ordre de production</t>
  </si>
  <si>
    <t>Vérifier la disponibilité des matières, du matériel et des matériaux nécessaires à la fabrication ou au conditionnement des produits</t>
  </si>
  <si>
    <t>Méthode de calcul : C45 appliquer et/ou vérifier l'application des mesures d'hygiène, de sécurité, d'environnement, de prévention ou de sauvegarde ; et C47 Effectuer des opérations de nettoyage et de désinfection. Le bac pro compte 16 compétences. 1960 : 16 x 2 = 245 heures = 7 semaines Source : Bac pro Bio industries de transformation</t>
  </si>
  <si>
    <t>Reglementation hygiene agro alimentaire</t>
  </si>
  <si>
    <t>Méthode de calcul :  Assurer et faire assurer un entretien quotidien par l’hygiène, la prévention des infections et accidents et l’application des instructions qualité, 80h 
Source : Bac pro Conduite et gestion de l'exploitation agricole, Agrocampus Perpignan</t>
  </si>
  <si>
    <t>H.0</t>
  </si>
  <si>
    <t>Appui technique à la production dans la mise en œuvre des procédés de production alimentaire</t>
  </si>
  <si>
    <t>Identification des activités nécessitant des compétences spécifiques</t>
  </si>
  <si>
    <t>Conseil et appui technique des salariés en production</t>
  </si>
  <si>
    <t>Explications de certains gestes techniques</t>
  </si>
  <si>
    <t>Transmission de savoir-faire techniques aux équipes de production</t>
  </si>
  <si>
    <t>Conseiller les collaborateurs et développer leurs compétences dans la mise en œuvre des procédés de production alimentaire</t>
  </si>
  <si>
    <t>Repérer les activités nécessitant un appui technique</t>
  </si>
  <si>
    <t>Accompagner et conseiller les salariés dans le paramétrage et la mise en œuvre des procédés et des installations en veillant à adapter sa communication en fonction des compétences techniques des salariés</t>
  </si>
  <si>
    <t>Expliquer un paramétrage ou un procédé alimentaire en décomposant ses différentes étapes</t>
  </si>
  <si>
    <t>Accompagner les équipes de production dans la mise en œuvre de nouvelles procédures</t>
  </si>
  <si>
    <t>Conseil technique</t>
  </si>
  <si>
    <t>Appui</t>
  </si>
  <si>
    <t>Procédés de production alimentaire</t>
  </si>
  <si>
    <t>Genie procedes</t>
  </si>
  <si>
    <t>Méthode de calcul : durée du niveau 2 + durée correspondant à 4 unités de compétences sur 18, intitulées "C7 Participer à un processus collaboratif de conception et de réalisation d’un produit C8 Recenser et spécifier des technologies et des moyens de réalisation C9 Concevoir et définir, en collaboration ou en autonomie, tout ou partie d'un ensemble mécanique unitaire C10 Définir des processus de réalisation", pour une durée de formation d'environ 1500 heures. Total = 261 + 333,3 soit 594,3 heures soit 17 semaines 
Source : BTS Conception des Processus de Réalisation de Produit</t>
  </si>
  <si>
    <t>Méthode de calcul : C21analyser des résultats et des données + C41 contrôler les produits, les appareils et les installations  
1960 : 16 = 245 heures  
Source : bac pro bio-industries de transformation</t>
  </si>
  <si>
    <t>Informatique industrielle</t>
  </si>
  <si>
    <t>Méthode de calcul : S3 Mathématiques : conçu autour de 4 pôles, dont valorisation des aspects numériques et graphiques, analyse numérique, moyens informatiques (186 heures : 4 = 46,5) 
S5.7 la communication &gt; les outils de communication &gt; communication graphique et multimédia (1 sur 3 types de communication) (960 : 6 = 160 / 160 : 2 : 3 = 26,66) 
S5.4 pilotage du processus &gt; Analyse systémique, fonctionnelle, structurelle, temporelle (n°4 sur 6) &gt; décoder des graphes (160 : 6 = 26,66)  
Période en entreprise = 36,4 heures 
Source : BTS pilotage de procédés</t>
  </si>
  <si>
    <t>Méthode de calcul : C45 appliquer et/ou vérifier l'application des mesures d'hygiène, de sécurité, d'environnement, de prévention ou de sauvegarde ; et C47 Effectuer des opérations de nettoyage et de désinfection. Le bac pro compte 16 compétences. 1960 : 16 x 2 = 245 heures = 7 semaines  
Source : Bac pro Bio industries de transformation</t>
  </si>
  <si>
    <t>Conduite d’un véhicule de collecte et/ou de livraison</t>
  </si>
  <si>
    <t>Conduite du véhicule selon les règles de sécurité et de respect de l’environnement</t>
  </si>
  <si>
    <t>Adaptation de l’itinéraire de tournée en fonction des aléas rencontrés</t>
  </si>
  <si>
    <t>Adopter un mode de conduite rationnelle des véhicules de livraison</t>
  </si>
  <si>
    <t>Conduire un véhicule en respectant les règles de sécurité routière</t>
  </si>
  <si>
    <t>Adopter un style de conduite approprié selon la nature des produits transportés et la charge du véhicule</t>
  </si>
  <si>
    <t>Adopter une conduite rationnelle du véhicule et veiller à la consommation en carburant</t>
  </si>
  <si>
    <t>Identifier les aléas susceptibles de retarder la livraison et alerter le responsable hiérarchique</t>
  </si>
  <si>
    <t>Ajuster son itinéraire en fonction des aléas de la tournée, le cas échéant avec le service support</t>
  </si>
  <si>
    <t>Choisir en fonction des lieux de livraison les modes de stationnement les plus adéquats</t>
  </si>
  <si>
    <t>Adaptation</t>
  </si>
  <si>
    <t>Méthode de calcul : 66 savoirs sur 165 :  la réglementation du transport, le contrat de transport, les cartes routières et les plans d'agglomération , les règles de circulation et de sécurité routière (rubrique S2.1), + contrôle avant départ (dans fonctionnement du véhicule) - sur 1050 heures de formation = 420 heures
Total niv 2 = niv 1 + 420 = 480 heures
Source : CAP Conducteur livreur de marchandise</t>
  </si>
  <si>
    <t>Organisation et préparation des opérations de nettoyage, de décontamination et de désinfection</t>
  </si>
  <si>
    <t>Préparation des équipements de protection individuelle</t>
  </si>
  <si>
    <t>Organisation des opérations de nettoyage, de décontamination et de désinfection des équipements et des espaces de production</t>
  </si>
  <si>
    <t>Priorisation des opérations de nettoyage</t>
  </si>
  <si>
    <t>Organiser et préparer des opérations de nettoyage, de décontamination et de désinfection selon l’ordre de production et le planning de travail</t>
  </si>
  <si>
    <t>Identifier les éléments à préparer à partir de la lecture du calendrier de nettoyage, de l'ordre de production et des consignes</t>
  </si>
  <si>
    <t>Prioriser les opérations de nettoyage dans le respect de l’économie des moyens mis en œuvre</t>
  </si>
  <si>
    <t>Organisation de son activité</t>
  </si>
  <si>
    <t>Gestion du matériel</t>
  </si>
  <si>
    <t>Priorisation</t>
  </si>
  <si>
    <t>Méthode de calcul : 5 savoirs relatifs aux sous-points de l'unité A5 Conduite des techniques professionnelles + les 6 savoirs suivants : Repérage des exigences du donneur d’ordre, Identification des supports, des salissures, des dégradations et des dysfonctionnements Identification des contraintes d’exploitation, des contraintes liées au contexte, Hiérarchisation des contraintes d’exploitation, des contraintes liées à l’environnement professionnel (notamment réglementaires) Détermination des opérations à réaliser au regard des contraintes, des risques et des exigences du donneur d’ordre. 36 semaines de cours et 16 semaines de stage.
Source : Bac pro Hygiène, propreté, stérilisation</t>
  </si>
  <si>
    <t>Organisation et supervision des activités du silo</t>
  </si>
  <si>
    <t>Organisation du travail des agents de silo et des saisonniers</t>
  </si>
  <si>
    <t>Gestion des flux et du stockage</t>
  </si>
  <si>
    <t>Supervision de la transformation et conservation des matières premières agricoles</t>
  </si>
  <si>
    <t>Supervision des contrôles de qualité des matières premières agricoles alimentaires</t>
  </si>
  <si>
    <t>Elaboration des plannings à court terme</t>
  </si>
  <si>
    <t>Traitement des anomalies et mise en œuvre des corrections nécessaires</t>
  </si>
  <si>
    <t>Ajustement du planning des activités du silo</t>
  </si>
  <si>
    <t>Organiser et superviser le programme quotidien des activités du silo en tenant compte des flux prévus</t>
  </si>
  <si>
    <t>Organiser les activités de transformation et de conservation des matières premières agricoles en tenant compte des ressources mobilisables, du budget et des règlementations applicables au silo</t>
  </si>
  <si>
    <t>Gérer les flux du silo en fonction des prévisions et des capacités de stockage</t>
  </si>
  <si>
    <t>Réaliser les plannings des agents de silo et des saisonniers à court terme en veillant à respecter les délais</t>
  </si>
  <si>
    <t>Superviser les différentes activités du silo, transmettre les consignes aux équipes et fixer des objectifs clairs et mesurables</t>
  </si>
  <si>
    <t>Identifier les causes des dysfonctionnements constatés et mettre en œuvre les corrections nécessaires</t>
  </si>
  <si>
    <t>Ajuster les plannings des activités du silo en fonction des fluctuations de l’activité et de la survenue des aléas</t>
  </si>
  <si>
    <t>Assurer la continuité et la sécurité de la production lors d’aléas en mettant en œuvre des solutions temporaires en mode dégradé</t>
  </si>
  <si>
    <t>Organisation des activités</t>
  </si>
  <si>
    <t>Supervision</t>
  </si>
  <si>
    <t>Gestion des aléas</t>
  </si>
  <si>
    <t>Méthode de calcul : Niv 1 + Tech quanti 30 heures, 1/2 * Si et BDD 15h + 1/4*Gest indus 1 = 10h (conception indicateur) + 1/3 Gest indus 2 = 23h (démarches amélioration) + stage 
Source : Licence Economie et Gestion, Systèmes d'information, Université Savoie Mont-Blanc</t>
  </si>
  <si>
    <t>Méthode de calcul : M3204 Gestion des stocks et des approvisionnements, 50 + 24 PFMP  +  M4102 Gestion de production et des flux internes, 50 + 24 PFMP = 148 heures 
Niv 2 = Niv 1 + 148 = 227,3 
Source : DUT Gestion logistique et Transport</t>
  </si>
  <si>
    <t>Expédition</t>
  </si>
  <si>
    <t>Méthode de calcul : 5 UC de transférer les marchandises + 4 UC Préparation commande + 5 UC Gérer les emplacements, soit 14 UC sur 71 = 386 heures 
Total niv 2 = niv 1 +1/3 Bac Pro = 300+ 1/3*386 = 428.7h, soit 12.2 semaines 
Source : Bac pro logistique</t>
  </si>
  <si>
    <t>G.0</t>
  </si>
  <si>
    <t>Développement d’un réseau de fournisseurs</t>
  </si>
  <si>
    <t>Visite de salons professionnels, e-sourcing, …</t>
  </si>
  <si>
    <t>Prospection de nouveaux fournisseurs</t>
  </si>
  <si>
    <t>Evaluation des capacités de réponse des fournisseurs </t>
  </si>
  <si>
    <t>Constitution et animation du réseau de fournisseurs</t>
  </si>
  <si>
    <t>Capitalisation des informations sur les produits et les fournisseurs</t>
  </si>
  <si>
    <t>Gérer la relation fournisseur en respectant la stratégie de développement durable de l’entreprise</t>
  </si>
  <si>
    <t>Repérer et exploiter les sources d’informations les plus pertinentes pour développer le réseau de fournisseurs</t>
  </si>
  <si>
    <t>Repérer les fournisseurs et/ou les zones géographiques à prospecter en priorité en tenant compte des besoins d’approvisionnement et des contraintes de l’entreprise ainsi que de l’évolution de l’offre sur le marché</t>
  </si>
  <si>
    <t>Evaluer la fiabilité des fournisseurs et leur capacité à assurer dans la durée des approvisionnements répondant aux besoins de l’entreprise</t>
  </si>
  <si>
    <t>Analyser les évolutions de l’offre de produits sur le marché et évaluer leurs impacts sur la structure du réseau de fournisseurs</t>
  </si>
  <si>
    <t>Fournisseur</t>
  </si>
  <si>
    <t>Prospection</t>
  </si>
  <si>
    <t>Réseau</t>
  </si>
  <si>
    <t>Gestion fournisseur</t>
  </si>
  <si>
    <t>Méthode de calcul : 1/2 Stratégie Achats 10h + Marketing des achats 20+ 1/2 Management de la relation fournisseurs 25h + Manag de l'innovation et relation fournisseurs 20h + 79h stage – total : 154h 
TOTAL niv 3 = niv 2 + 154 = 547 heures soit 15,6 semaines 
Source : Master MANAGEMENT DES ACHATS ET DE LA QUALITÉ FOURNISSEURS- université de Saclay</t>
  </si>
  <si>
    <t>Qualite achat</t>
  </si>
  <si>
    <t>Méthode de calcul : Niv 1 + Analyse pratiques Acahats 21h + CDC 7h + qualité et environnement dont audit four 28h - total 56h + 79h stage - TOTAL licence = 135h 
TOTAL niv 1 + 135 = 150hSource : Licence professionnelle GESTION DES ACHATS ET DES APPROVISIONNEMENTS, Université Paris-Est Marne la Vallée</t>
  </si>
  <si>
    <t>Langues</t>
  </si>
  <si>
    <t>Connaissances pratiques et théoriques : niveau B1 (requis par exemple pour les AEC) – 400 heures soit 57 jours -  source : Introductory Guide to the Common European Framework of Reference (CEFR) for English Language Teachers – Cambridge University Press)</t>
  </si>
  <si>
    <t>Méthode de calcul : UE3 règlementation, hygiène et sécurité alimentaire = 6 ECTS [1 ECTS équivaut à 25 à 30 heures de travail soit une moyenne de 27,5 heures (cours, séminaires, projets, travaux pratiques, stages en entreprise et études personnelles) - source : Guide d'utilisation ECTS - 2015 - Erasmus plus - Commission Européenne.] 6 x 27,5 = 165 heures  
Niv 3 = Niv 2 + 165 =  493 heures, soit 14,1 semaines 
Source : Licence pro industrie agroalimentaire : gestion, production et valorisation, parcours développement de projets, innovations alimentaires - Université Lyon 1</t>
  </si>
  <si>
    <t>Niv 1 + volume horaire"droit" du programme commun de culture économique, juridique et managériale des BTS du secteur tertiaire - Calcul 150 heures par an sur 2 ans (tronc commun à 4 heures par semaine + enseignement spécifique) soit 300 heures au total dont la moitié affectée au droit et la moitié à l'économie 
Source : BTS du secteur tertiaire</t>
  </si>
  <si>
    <t>Préparation d’opérations de production de produits alimentaires</t>
  </si>
  <si>
    <t>Organiser et préparer des opérations de production de produits alimentaires selon l’ordre de production et le planning de travail</t>
  </si>
  <si>
    <t>Identifier les éléments à préparer à partir de la lecture de la fiche recette, de l'ordre de production et des consignes</t>
  </si>
  <si>
    <t>Vérifier la disponibilité des matières et des matériaux nécessaires à la fabrication ou au conditionnement des produits</t>
  </si>
  <si>
    <t>Préparation </t>
  </si>
  <si>
    <t>Production </t>
  </si>
  <si>
    <t>Matières premières</t>
  </si>
  <si>
    <t>Source : Bac pro bio industries de transformation 
Méthode de calcul :  
C45 appliquer et/ou vérifier l'application des mesures d'hygiène, de sécurité, d'environnement, de prévention ou de sauvegarde ; et C47 Effectuer des opérations de nettoyage et de désinfection. Le bac pro compte 16 compétences. 1960 : 16 x 2 = 245 heures</t>
  </si>
  <si>
    <t>Méthode de calcul : Assurer et faire assurer un entretien quotidien par l’hygiène, la prévention des infections et accidents et l’application des instructions qualité, 80h – soit 2,3 semaines  
Source : Bac pro Conduite et gestion de l'exploitation agricole, Agrocampus Perpignan</t>
  </si>
  <si>
    <t>Préparation de la production</t>
  </si>
  <si>
    <t>Prise et passage de consignes en début et en fin de poste (oral/écrit) </t>
  </si>
  <si>
    <t>Préparation des matières premières et consommables</t>
  </si>
  <si>
    <t>Organisation de la production</t>
  </si>
  <si>
    <t>Organiser et préparer la production selon l’ordre de production et le planning de travail </t>
  </si>
  <si>
    <t>Vérifier la disponibilité des matières, des produits et des matériaux nécessaires à la fabrication ou au conditionnement des produits </t>
  </si>
  <si>
    <t>Organiser son poste de travail en fonction de l'ordre de production et des consignes </t>
  </si>
  <si>
    <t>Organiser les flux des matières, produits et consommables</t>
  </si>
  <si>
    <t>Source : Bac pro bio industries de transformation 
Méthode de calcul :  
C45 appliquer et/ou vérifier l'application des mesures d'hygiène, de sécurité, d'environnement, de prévention ou de sauvegarde ; et C47 Effectuer des opérations de nettoyage et de désinfection. Le bac pro compte 16 compétences. 1960 : 16 x 2 = 245 heures</t>
  </si>
  <si>
    <t>Préparation des opérations de fabrication de pâtes</t>
  </si>
  <si>
    <t>Préparation des EPI</t>
  </si>
  <si>
    <t>Organisation des opérations de fabrication</t>
  </si>
  <si>
    <t>Organiser et préparer des opérations de fabrication de pâtes selon l’ordre de production et le planning de travail</t>
  </si>
  <si>
    <t>Identifier, préparer et revêtir les équipements de protection individuelle conformément aux règles QHSSE</t>
  </si>
  <si>
    <t>Vérifier la disponibilité des matières (farine, levure, …) nécessaires à la fabrication des produits</t>
  </si>
  <si>
    <t>Organiser son poste de travail en fonction de l'ordre de production et des consignes</t>
  </si>
  <si>
    <t>Préparation matières premières</t>
  </si>
  <si>
    <t>Source : Bac pro bio industries de transformation 
C45 appliquer et/ou vérifier l'application des mesures d'hygiène, de sécurité, d'environnement, de prévention ou de sauvegarde ; et C47 Effectuer des opérations de nettoyage et de désinfection. Le bac pro compte 16 compétences. 1960 : 16 x 2 = 245 heures = 7 semaines</t>
  </si>
  <si>
    <t>Préparation de la production de la ligne</t>
  </si>
  <si>
    <t>Préparation des EPI  </t>
  </si>
  <si>
    <t>Préparation des matières premières et consommables</t>
  </si>
  <si>
    <t>Organisation du flux des articles et produits entrants</t>
  </si>
  <si>
    <t>Organiser et préparer la production de la ligne selon l’ordre de production et le planning de travail </t>
  </si>
  <si>
    <t>Identifier les éléments à préparer à partir de la lecture de l'ordre de production et des consignes </t>
  </si>
  <si>
    <t>Vérifier la disponibilité et la conformité des matières, des produits et des matériaux nécessaires à la fabrication ou au conditionnement des produits </t>
  </si>
  <si>
    <t>Organiser son activité dans le respect des délais, des consignes et du planning de production </t>
  </si>
  <si>
    <t>Organiser et réguler les flux des matières, produits et consommables</t>
  </si>
  <si>
    <t>Préparation des EPI </t>
  </si>
  <si>
    <t>Préparation des matières premières </t>
  </si>
  <si>
    <t>Organisation des activités de production</t>
  </si>
  <si>
    <t>Organisation du flux des matières et produits entrants</t>
  </si>
  <si>
    <t>Organiser et préparer la production selon l’ordre de production et le planning de travail</t>
  </si>
  <si>
    <t>Identifier les éléments à préparer à partir de la lecture de la fiche recette, de l'ordre de production et des consignes </t>
  </si>
  <si>
    <t>Vérifier la disponibilité et la conformité des matières, des produits et des matériaux nécessaires à la production</t>
  </si>
  <si>
    <t>Organiser et réguler les flux des matières et produits</t>
  </si>
  <si>
    <t>Définition de la stratégie logistique d’une plateforme</t>
  </si>
  <si>
    <t>Définition de la stratégie logistique d’une plateforme en relation avec la hiérarchie</t>
  </si>
  <si>
    <t>Définition de l’organisation de l’activité logistique sur son périmètre</t>
  </si>
  <si>
    <t>Ajustement du plan logistique</t>
  </si>
  <si>
    <t>Elaborer la stratégie logistique sur son périmètre d’intervention (entrepôt, plateforme, unité logistique) en tenant compte de la stratégie de l’entreprise</t>
  </si>
  <si>
    <t>Identifier et analyser les besoins et contraintes de l’entreprise en matière de logistique</t>
  </si>
  <si>
    <t>Définir les objectifs logistiques avec la hiérarchie, en termes de coûts, de délais, de quantité et de qualité</t>
  </si>
  <si>
    <t>Organiser l’activité logistique en fonction des objectifs de délais, de coûts et de qualité fixés</t>
  </si>
  <si>
    <t>Organisation logistique</t>
  </si>
  <si>
    <t>Plateforme</t>
  </si>
  <si>
    <t>Transport</t>
  </si>
  <si>
    <t>Préparation des opérations de transformation et/ou de conditionnement des viandes et/ou produits tripiers</t>
  </si>
  <si>
    <t>Organiser et préparer des opérations de transformation et/ou de conditionnement des viandes et/ou produits tripiers selon l’ordre de production et le planning de travail</t>
  </si>
  <si>
    <t>Identifier, préparer et revêtir les équipements de protection individuelle (tablier, gants, maille, …) conformément aux règles QHSSE</t>
  </si>
  <si>
    <t>Vérifier la disponibilité des matières premières nécessaires à la réalisation des opérations de transformation des viandes et/ou produits tripiers</t>
  </si>
  <si>
    <t>Viande et produits tripiers</t>
  </si>
  <si>
    <t>Préparation des opérations de fabrication et d’affinage de fromages</t>
  </si>
  <si>
    <t>Organisation de la fabrication et de l’affinage des fromages</t>
  </si>
  <si>
    <t>Organiser et préparer des opérations de fabrication et d’affinage de fromages selon l’ordre de production et le planning de travail</t>
  </si>
  <si>
    <t>Vérifier la disponibilité des matières (lait, présure, ferments, levains, ...) nécessaires à la fabrication et à l’affinage des fromages</t>
  </si>
  <si>
    <t>Fromage</t>
  </si>
  <si>
    <t>Préparation des opérations de transformation des poissons ou produits de la mer</t>
  </si>
  <si>
    <t>Organiser et préparer des opérations de transformation de poissons ou de produits de la mer selon l’ordre de production et le planning de travail</t>
  </si>
  <si>
    <t>Identifier, préparer et revêtir les équipements de protection individuelle (tablier, gants, …) conformément aux règles QHSSE</t>
  </si>
  <si>
    <t>Vérifier la disponibilité des matières et matériaux nécessaires à la réalisation des opérations de transformation des poissons et produits de la mer</t>
  </si>
  <si>
    <t>Transformation de poissons et produits de la mer</t>
  </si>
  <si>
    <t>Poisson</t>
  </si>
  <si>
    <t>Préparation des activités de maintenance</t>
  </si>
  <si>
    <t>Organisation et préparation des  travaux de maintenance</t>
  </si>
  <si>
    <t>Préparation des pièces, outillages  et équipements de protection  individuelle (EPI)</t>
  </si>
  <si>
    <t>Exploitation de la documentation  technique et des outils de suivi des  opérations de maintenance</t>
  </si>
  <si>
    <t>Sécurisation des espaces de travail</t>
  </si>
  <si>
    <t>Organiser et préparer les activités de maintenance selon l’ordre et le planning de travail</t>
  </si>
  <si>
    <t>Evaluer les besoins en équipements, matériels, fournitures, EPI pour la réalisation des opérations de maintenance à partir de l’ordre de travail</t>
  </si>
  <si>
    <t>Vérifier la conformité des outillages nécessaires à l’activité de maintenance</t>
  </si>
  <si>
    <t>Organiser et prioriser ses interventions en appliquant les règles QHSSE, les consignes et le planning d’intervention</t>
  </si>
  <si>
    <t>Identifier et décoder les informations nécessaires à la réalisation des opérations de maintenance à partir de la documentation technique (plans et schémas techniques)</t>
  </si>
  <si>
    <t>Sécuriser et baliser les espaces de travail dans le respect des consignes</t>
  </si>
  <si>
    <t>Réglementation hygiène agroalimentaire</t>
  </si>
  <si>
    <t>I.0</t>
  </si>
  <si>
    <t>Veille technique, technologique et règlementaire concernant les installations du site de production</t>
  </si>
  <si>
    <t>Veille sur les évolutions techniques et technologiques</t>
  </si>
  <si>
    <t>Réalisation d’une veille  règlementaire en lien avec son  activité</t>
  </si>
  <si>
    <t>Elaboration et mise à jour d’une  base documentaire</t>
  </si>
  <si>
    <t>Rechercher et analyser les informations sur les évolutions techniques, technologiques et réglementaires sur les installations du site de production</t>
  </si>
  <si>
    <t>Repérer les évolutions techniques et technologiques permettant d’améliorer et d’optimiser les installations du site de production</t>
  </si>
  <si>
    <t>Identifier les évolutions règlementaires en lien avec son activité</t>
  </si>
  <si>
    <t>Répertorier, analyser et synthétiser les informations recueillies et leurs sources d’information</t>
  </si>
  <si>
    <t>Elaborer une base documentaire intégrant les évolutions techniques, technologiques et règlementaires</t>
  </si>
  <si>
    <t>Veille technologie</t>
  </si>
  <si>
    <t>Veille réglementaire</t>
  </si>
  <si>
    <t>Maitrise d’ouvrages</t>
  </si>
  <si>
    <t>Veille technique, technologique et règlementaire concernant les installations de production alimentaire et leur maintenance</t>
  </si>
  <si>
    <t>Réalisation d’une veille  règlementaire en lien avec son activité</t>
  </si>
  <si>
    <t>Rechercher et analyser les informations sur les évolutions techniques, technologiques et réglementaires sur les installations de production alimentaire et leur maintenance</t>
  </si>
  <si>
    <t>Repérer les évolutions techniques et technologiques (moyens de fabrication, méthodes d’organisation, méthodes de maintenance) permettant d’améliorer et d’optimiser les processus de production de produits alimentaires</t>
  </si>
  <si>
    <t>Production agro-alimentaire</t>
  </si>
  <si>
    <t>Identifier les fournisseurs d’installations</t>
  </si>
  <si>
    <t>Mathématique</t>
  </si>
  <si>
    <t>J.0</t>
  </si>
  <si>
    <t>Elaboration d’outils de communication</t>
  </si>
  <si>
    <t>Conception et rédaction de contenus,  messages et argumentaires</t>
  </si>
  <si>
    <t>Création de supports de  communication</t>
  </si>
  <si>
    <t>Recherche iconographique</t>
  </si>
  <si>
    <t>Concevoir des outils de communication permettant de diffuser le message de l’entreprise</t>
  </si>
  <si>
    <t>Identifier le canal de communication (papier, web, média…) adapté afin d’atteindre la cible du message</t>
  </si>
  <si>
    <t>Rédiger et mettre en forme différents types de contenus (articles, notes, newsletter, communiqué de presse, dossier de presse, documentation, catalogues, …) dans un style adapté à l’outil et au média utilisé</t>
  </si>
  <si>
    <t>Décliner un message sur différents supports de communication, en veillant à toujours respecter la charte graphique de l’entreprise/de la marque</t>
  </si>
  <si>
    <t>Créer des images, infographies, vidéos ou podcasts en utilisant des outils, logiciels et programmes informatiques spécifiques</t>
  </si>
  <si>
    <t>Mettre à jour de manière régulière les différents supports de communication</t>
  </si>
  <si>
    <t>Rédaction de contenu</t>
  </si>
  <si>
    <t>Supports de communication</t>
  </si>
  <si>
    <t>Création d’images</t>
  </si>
  <si>
    <t>Ecriture informative</t>
  </si>
  <si>
    <t>Communication entreprise</t>
  </si>
  <si>
    <t>Proposition de la stratégie de communication sur les réseaux sociaux</t>
  </si>
  <si>
    <t>Identification des besoins de  l’entreprise</t>
  </si>
  <si>
    <t>Proposition de la stratégie de prise de  parole sur les réseaux sociaux</t>
  </si>
  <si>
    <t>Elaboration d’un calendrier édito</t>
  </si>
  <si>
    <t>Elaborer et proposer une stratégie de communication sur les réseaux sociaux en accord avec la stratégie médias de l’entreprise</t>
  </si>
  <si>
    <t>Analyser les enjeux liés à l’optimisation de la visibilité de l’entreprise, de la marque et/ou de ses produits sur les réseaux sociaux</t>
  </si>
  <si>
    <t>Identifier la cible des actions de communication sur les réseaux sociaux</t>
  </si>
  <si>
    <t>Identifier les canaux de communication appropriés à la cible grâce à sa connaissance des particularités et des usages de chacun des réseaux sociaux</t>
  </si>
  <si>
    <t>Proposer une stratégie de communication sur les réseaux sociaux en lien avec la direction et les services marketing et communication</t>
  </si>
  <si>
    <t>Elaborer un calendrier édito en adéquation avec la stratégie de communication de l’entreprise</t>
  </si>
  <si>
    <t>Stratégie digitale</t>
  </si>
  <si>
    <t>Réseaux sociaux</t>
  </si>
  <si>
    <t>Stratégie communication numérique</t>
  </si>
  <si>
    <t>Marketing digital</t>
  </si>
  <si>
    <t>Elaboration d’un plan d’action de prospection</t>
  </si>
  <si>
    <t>Veille sur les évolutions sociologiques et règlementaires</t>
  </si>
  <si>
    <t>Veille concurrentielle</t>
  </si>
  <si>
    <t>Analyse du marché et des  performances des ventes des  années antérieures</t>
  </si>
  <si>
    <t>Réalisation d’études de marchés</t>
  </si>
  <si>
    <t>Rechercher et analyser des informations sur les caractéristiques et les évolutions du marché sur le périmètre défini</t>
  </si>
  <si>
    <t>Identifier les facteurs sociétaux et environnementaux susceptibles d’avoir un impact sur le comportement des consommateurs</t>
  </si>
  <si>
    <t>Observer et analyser le comportement du consommateur à partir d’une veille réalisée sur différents médias et réseaux sociaux</t>
  </si>
  <si>
    <t>Identifier les évolutions règlementaires en lien avec son produit ou sa gamme de produits</t>
  </si>
  <si>
    <t>Identifier et analyser l’évolution des pratiques et du positionnement commercial de la concurrence</t>
  </si>
  <si>
    <t>Analyser les résultats des ventes des années précédentes d’un produit ou d’une gamme de produits afin d’identifier des axes d’amélioration</t>
  </si>
  <si>
    <t>Synthétiser les informations recueillies et leurs sources d’information</t>
  </si>
  <si>
    <t>Commander et piloter la réalisation d’études de marchés permettant de recueillir les informations pertinentes au développement de nouveaux produits ou à l’ajustement de produits existants</t>
  </si>
  <si>
    <t>Tendances</t>
  </si>
  <si>
    <t>Évolutions</t>
  </si>
  <si>
    <t>Conception d’une étude marketing</t>
  </si>
  <si>
    <t>Définition des objectifs de l’étude à  réaliser</t>
  </si>
  <si>
    <t>Définition de la méthodologie et des  outils à utiliser</t>
  </si>
  <si>
    <t>Elaboration du cahier des charges</t>
  </si>
  <si>
    <t>Concevoir une étude marketing répondant aux objectifs stratégiques de l’entreprise</t>
  </si>
  <si>
    <t>Identifier les besoins des commanditaires internes et les objectifs de l’étude à réaliser</t>
  </si>
  <si>
    <t>Evaluer la pertinence d’une étude de marché</t>
  </si>
  <si>
    <t>Déterminer le type d’étude et le mode de recueil des données appropriés aux objectifs visés (entretiens qualitatifs ou quantitatifs, réunions de groupe, analyse de données statistiques, visites en magasin, enquêtes…)</t>
  </si>
  <si>
    <t>Définir/reformuler une problématique d’étude de marché ou de produit</t>
  </si>
  <si>
    <t>Rédiger un cahier des charges en tenant compte du budget alloué à l’étude</t>
  </si>
  <si>
    <t>Conception étude marketing</t>
  </si>
  <si>
    <t>Cahier des charges</t>
  </si>
  <si>
    <t>Marketing opérationnel</t>
  </si>
  <si>
    <t>Elaboration d’un plan d’analyse du/des marchés de l’entreprise</t>
  </si>
  <si>
    <t>Commande d’études de marchés</t>
  </si>
  <si>
    <t>Rechercher et analyser des informations sur les caractéristiques et les évolutions du/des marchés de l’entreprise</t>
  </si>
  <si>
    <t>Identifier les évolutions règlementaires concernant les produits commercialisés par l’entreprise</t>
  </si>
  <si>
    <t>Rechercher et analyser les informations sur les évolutions des outils de marketing opérationnel et de marketing digital</t>
  </si>
  <si>
    <t>Analyser les résultats des ventes des années précédentes afin d’identifier des axes d’amélioration</t>
  </si>
  <si>
    <t>Analyse du marché</t>
  </si>
  <si>
    <t>Veille sociologique règlementaire concurrentielle</t>
  </si>
  <si>
    <t>Réalisation d’activités logistiques</t>
  </si>
  <si>
    <t>Réalisation des activités logistiques (réception, mise en stock, préparation de commandes, expédition, transport, …)</t>
  </si>
  <si>
    <t>Alerte en cas d’aléas ou de  difficultés</t>
  </si>
  <si>
    <t>Mettre en œuvre les techniques logistiques</t>
  </si>
  <si>
    <t>Contrôler la conformité des produits et des documents qui les accompagnent</t>
  </si>
  <si>
    <t>Réaliser des opérations de manutention, de déplacement et de rangement adaptées aux produits commercialisés par l’entreprise</t>
  </si>
  <si>
    <t>Réaliser le comptage des produits et marchandises en respectant les procédures lors des opérations d’inventaire</t>
  </si>
  <si>
    <t>Identifier les procédures et consignes à mettre en œuvre en fonction de l’opération à réaliser</t>
  </si>
  <si>
    <t>Identifier les impacts de ses activités sur la chaîne logistique et les enjeux en termes de qualité de service client</t>
  </si>
  <si>
    <t>Utiliser les engins et équipements automatisés ou semi-automatisés dans le respect des règles de sécurité</t>
  </si>
  <si>
    <t>Alerter les interlocuteurs compétents en cas d’anomalie, d’aléas ou de difficultés</t>
  </si>
  <si>
    <t>manutention</t>
  </si>
  <si>
    <t>Manutentionne les produits (réception, mise en stock, expédition) en respectant les zones et les consignes et enregistre sans erreur les informations</t>
  </si>
  <si>
    <t>Utilise différents équipements de manutention en respectant les consignes, les règles de sécurité, de qualité et les circuits</t>
  </si>
  <si>
    <t>Identifie les anomalies et prend les mesures appropriées</t>
  </si>
  <si>
    <t>Propose des améliorations à l’échelle de son périmètre pour anticiper la survenue d’anomalies</t>
  </si>
  <si>
    <t>Chariot automoteur</t>
  </si>
  <si>
    <t>Définition de la stratégie de gestion de flux</t>
  </si>
  <si>
    <t>Identification et anticipation des risques</t>
  </si>
  <si>
    <t>Définition des orientations stratégiques et opérationnelles de la supply chain</t>
  </si>
  <si>
    <t>Définition des besoins d’investissements (humains, financiers, délais, …) dans le domaine de la gestion des flux</t>
  </si>
  <si>
    <t>Définition de l’organisation du pilotage des flux</t>
  </si>
  <si>
    <t>Elaboration du plan d’actions sur la gestion des flux</t>
  </si>
  <si>
    <t>Elaborer la stratégie de gestion de flux, en cohérence avec la stratégie de l’entreprise</t>
  </si>
  <si>
    <t>Evaluer les besoins de l'entreprise en matière de pilotage de flux de matières premières et de produits alimentaires</t>
  </si>
  <si>
    <t>Analyser les risques associés en se basant sur les résultats des années antérieures, et dans une logique de progression</t>
  </si>
  <si>
    <t>Définir avec la direction les orientations et objectifs à réaliser à long et moyen terme en matière de pilotage des flux, de prévisions des ventes et de planification des approvisionnements</t>
  </si>
  <si>
    <t>Argumenter le plan de développement de la supply chain en tenant compte des objectifs à atteindre et de la politique de l’entreprise</t>
  </si>
  <si>
    <t>Arbitrer avec la direction générale les choix d’investissements (humains, financiers, délais, …) à conduire dans le domaine de la gestion des flux</t>
  </si>
  <si>
    <t>Organiser l’activité de gestion de flux en fonction des objectifs fixés</t>
  </si>
  <si>
    <t>Elaborer un plan d’actions afin d’atteindre les objectifs fixés en matière de gestion des flux</t>
  </si>
  <si>
    <t>Supply chain</t>
  </si>
  <si>
    <t>Coordination</t>
  </si>
  <si>
    <t>Définition de la stratégie marketing de l’entreprise</t>
  </si>
  <si>
    <t>Veille concurrentielle et stratégique</t>
  </si>
  <si>
    <t>Définition des axes de développement ou de lancement d’un produit/d’une marque, des cibles</t>
  </si>
  <si>
    <t>Elaboration de budgets annuels et  pluri annuels et arbitrage des  moyens et ressources</t>
  </si>
  <si>
    <t>Elaborer la stratégie marketing de l’entreprise en lien avec la direction générale</t>
  </si>
  <si>
    <t>Analyser les informations sur les évolutions technologiques, règlementaires et sociétales en lien avec le marché de l’entreprise afin d’identifier les nouvelles opportunités de marchés</t>
  </si>
  <si>
    <t>Evaluer le potentiel de développement et de marché d’une gamme ou d’une ligne de produits au regard des besoins identifié</t>
  </si>
  <si>
    <t>Définir des objectifs commerciaux en accord avec la direction générale de l’entreprise et les responsables du service commercial</t>
  </si>
  <si>
    <t>Définir et adapter une stratégie marketing pour un produit ou une gamme en tenant compte des pratiques marketing et commerciales des pays ciblés par l’entreprise</t>
  </si>
  <si>
    <t>Identifier les canaux de communication appropriés en accord avec la direction générale et la direction de la communication</t>
  </si>
  <si>
    <t>Elaborer un budget pour une ligne/une gamme de produits/une marque en tenant compte des objectifs de vente, de profits, de marge et du niveau de stock</t>
  </si>
  <si>
    <t>Stratégie marketing</t>
  </si>
  <si>
    <t>Budget</t>
  </si>
  <si>
    <t>Stratégie commerciale</t>
  </si>
  <si>
    <t>Définition de la stratégie et du plan de communication de l’entreprise</t>
  </si>
  <si>
    <t>Définition d’un plan de communication externe et interne multicanal</t>
  </si>
  <si>
    <t>Veille sociologique, technologique,  concurrentielle et règlementaire</t>
  </si>
  <si>
    <t>Elaborer une stratégie de communication en adéquation avec la stratégie globale de l’entreprise</t>
  </si>
  <si>
    <t>Identifier les valeurs à promouvoir pour affirmer l’identité de l’entreprise/ de la marque face à la concurrence</t>
  </si>
  <si>
    <t>Définir une stratégie et un plan de communication multicanal adaptés aux évolutions sociétales et technologiques</t>
  </si>
  <si>
    <t>Définir le contenu de la marque employeur en collaboration avec les services RH afin de valoriser l’image de l’entreprise auprès des salariés et futurs salariés de l’enseigne</t>
  </si>
  <si>
    <t>Elaborer le budget alloué aux actions de communication en accord avec la direction générale de l’entreprise</t>
  </si>
  <si>
    <t>Proposer l’organisation d’événements internes et externes et le calendrier associé afin de
garantir la visibilité de la marque/de l’entreprise</t>
  </si>
  <si>
    <t>Organiser une veille sociologique, technologique, concurrentielle et réglementaire du ou des marchés sur lesquels est positionnée l’entreprise en sélectionnant l’information pertinente et en mettant à œuvre les moyens nécessaires à son analyse</t>
  </si>
  <si>
    <t>Stratégie communication</t>
  </si>
  <si>
    <t>Budgets annuels</t>
  </si>
  <si>
    <t>Veille</t>
  </si>
  <si>
    <t>Management opérationnel d’une équipe logistique</t>
  </si>
  <si>
    <t>Animation de réunions</t>
  </si>
  <si>
    <t>Animer une équipe logistique</t>
  </si>
  <si>
    <t>Prévision de ventes de produits alimentaires</t>
  </si>
  <si>
    <t>Recueil des données provenant des différents services (commerciaux, marketing, etc.) et des différents canaux de distribution</t>
  </si>
  <si>
    <t>Construction d’une modélisation mathématique de prévision des ventes</t>
  </si>
  <si>
    <t>Définition des paramètres de l’outil de prévision</t>
  </si>
  <si>
    <t>Sélection des algorithmes de calcul en fonction des différents produits alimentaires</t>
  </si>
  <si>
    <t>Définition des prévisions de ventes à moyen et long terme</t>
  </si>
  <si>
    <t>Etablir les prévisions de ventes des produits agroalimentaires de l’entreprise, à moyen et long terme afin de réduire les coûts</t>
  </si>
  <si>
    <t>Consolider les données (promotions, saisonnalité, lancement de produits, …) provenant des différents services et canaux de distribution</t>
  </si>
  <si>
    <t>Elaborer une modélisation mathématique pour la prévision des ventes à partir des historiques de vente et des aléas externes pouvant impacter les ventes de produits alimentaires</t>
  </si>
  <si>
    <t>Définir les paramètres de l’outil de prévision (APO, JDE, Manugistic, Futurmaster, ...) en collaboration avec l’éditeur du logiciel de prévision</t>
  </si>
  <si>
    <t>Sélectionner les algorithmes de calcul en fonction des différents produits alimentaires</t>
  </si>
  <si>
    <t>Définir des prévisions de ventes à moyen et long terme en se basant sur l’historiques des ventes, les tendances de marché, la saisonnalité</t>
  </si>
  <si>
    <t>Définir des volumes de ventes afin d’obtenir une gestion des stocks optimale</t>
  </si>
  <si>
    <t>Prévision des ventes</t>
  </si>
  <si>
    <t>Strategie commerciale</t>
  </si>
  <si>
    <t>Conception et développement d’un site internet</t>
  </si>
  <si>
    <t>Elaboration d’un cahier des charges</t>
  </si>
  <si>
    <t>Configuration du site internet</t>
  </si>
  <si>
    <t>Concevoir et développer un site internet répondant aux stratégies commerciales et de communication de l’entreprise</t>
  </si>
  <si>
    <t>Identifier les besoins et les attentes de l’entreprise (site marchand, site vitrine…)</t>
  </si>
  <si>
    <t>Réaliser un état des lieux des structures web existantes de l’entreprise et identifier les structures à conserver au regard des évolutions technologiques</t>
  </si>
  <si>
    <t>Définir l’architecture générale du site, l’arborescence, la charte graphique et l’articulation des contenus en lien avec les services concernés (marketing, communication, commercial, …)</t>
  </si>
  <si>
    <t>Proposer une solution d’hébergement répondant aux besoins de l’entreprise</t>
  </si>
  <si>
    <t>Développer le site internet en tenant compte du budget alloué et des autres canaux de communication de l’entreprise (réseaux sociaux…)</t>
  </si>
  <si>
    <t>Réaliser les formalités administratives et règlementaires liées au choix du nom de domaine en lien avec le service juridique</t>
  </si>
  <si>
    <t>Développement site internet</t>
  </si>
  <si>
    <t>Infographie</t>
  </si>
  <si>
    <t>Architecture web</t>
  </si>
  <si>
    <t>Informatique et systèmes d’information</t>
  </si>
  <si>
    <t>Recueil et étude des données techniques en lien avec le produit</t>
  </si>
  <si>
    <t>Etude du cahier des charges du  produit</t>
  </si>
  <si>
    <t>Recueil de données auprès du chef de  produit/chef de gamme</t>
  </si>
  <si>
    <t>Rechercher et analyser les informations relatives au projet de packaging agroalimentaire</t>
  </si>
  <si>
    <t>Identifier les caractéristiques techniques du produit pouvant impacter le choix de l’emballage</t>
  </si>
  <si>
    <t>Identifier la cible commerciale du produit (pays, consommateurs, …)</t>
  </si>
  <si>
    <t>Identifier le contenu du message élaboré par le service marketing et proposer des ajustements le cas échéant</t>
  </si>
  <si>
    <t>Identifier les contraintes techniques, logistiques et budgétaires à respecter pour permettre la fabrication de l’emballage</t>
  </si>
  <si>
    <t>Identifier les évolutions règlementaires impactant les questions relatives à l’information du consommateur (mentions légales sur les emballages…) pouvant impacter la commercialisation du produit</t>
  </si>
  <si>
    <t>Recueil et analyse de données</t>
  </si>
  <si>
    <t>Packaging</t>
  </si>
  <si>
    <t>Définition de la stratégie de maintenance de l’entreprise</t>
  </si>
  <si>
    <t>Définition de la stratégie de la maintenance en relation avec la hiérarchie</t>
  </si>
  <si>
    <t>Arbitrage et allocation de moyens /  ressources (humains, financiers,  délais, matériels...) pour son  domaine d'activité</t>
  </si>
  <si>
    <t>Définition de l’organisation des  activités de maintenance</t>
  </si>
  <si>
    <t>Analyse et ajustement du plan de  maintenance</t>
  </si>
  <si>
    <t>Définition des besoins  d'investissements dans son  domaine</t>
  </si>
  <si>
    <t>Définir la stratégie de maintenance en relation avec la hiérarchie</t>
  </si>
  <si>
    <t>Identifier et analyser les besoins et contraintes de l’entreprise en matière de production de produits alimentaires et de maintenance des équipements</t>
  </si>
  <si>
    <t>Définir les objectifs opérationnels de maintenance avec la hiérarchie, en termes de coûts, de délais, de quantité et de qualité</t>
  </si>
  <si>
    <t>Organiser les activités de maintenance en fonction des objectifs fixés</t>
  </si>
  <si>
    <t>Analyser et ajuster le plan de maintenance</t>
  </si>
  <si>
    <t>Anticiper et estimer les besoins en équipements techniques, outils et en ressources humaines, à court et moyen terme</t>
  </si>
  <si>
    <t>Gestion</t>
  </si>
  <si>
    <t>Management opérationnel d’une équipe de maintenance</t>
  </si>
  <si>
    <t>Accueil et intégration des nouveaux  membres de l’équipe</t>
  </si>
  <si>
    <t>Transmission des consignes et  contrôle de leur application</t>
  </si>
  <si>
    <t>Définition des profils et sélection de  candidats dans le cadre d’un  recrutement</t>
  </si>
  <si>
    <t>Animer une équipe de maintenance</t>
  </si>
  <si>
    <t>Tests et essais d’optimisation de procédés ou de mise au point de nouvelles recettes et de nouveaux procédés à l’échelle du laboratoire</t>
  </si>
  <si>
    <t>Rédaction des modes opératoires d’essais et de tests</t>
  </si>
  <si>
    <t>Préparation et vérification des matières premières, consommables, des équipements et du matériel associé</t>
  </si>
  <si>
    <t>Réalisation des tests et essais</t>
  </si>
  <si>
    <t>Suivi des résultats</t>
  </si>
  <si>
    <t>Traitement des non-conformités</t>
  </si>
  <si>
    <t>Définir et réaliser des essais d’optimisation de procédés ou de mise au point de nouvelles recettes et de nouveaux procédés sur des micro-pilotes ou unités pilotes à partir d’un protocole</t>
  </si>
  <si>
    <t>Elaborer les modes opératoires (plans d’expérience) de tests et essais à partir de l’analyse du protocole d’optimisation de procédés ou de mise au point de nouvelles recettes et de nouveaux procédés (produits, emballages, équipements, paramètres, organisation des étapes, contrôles)</t>
  </si>
  <si>
    <t>Vérifier la conformité, démarrer, régler et arrêter les équipements de l’unité pilote utilisés</t>
  </si>
  <si>
    <t>Mettre en œuvre les étapes du procédé de production et surveiller les paramètres</t>
  </si>
  <si>
    <t>Analyser les résultats de tests et essais</t>
  </si>
  <si>
    <t>Identifier et analyser les dysfonctionnements, dérives ou anomalies et leurs causes</t>
  </si>
  <si>
    <t>Proposer des modifications ou des ajustements de la recette ou du procédé</t>
  </si>
  <si>
    <t>Test et essais</t>
  </si>
  <si>
    <t>Micro-pilote</t>
  </si>
  <si>
    <t>Génie des procédés</t>
  </si>
  <si>
    <t>Recherche et développement</t>
  </si>
  <si>
    <t>Conduite installation industrielle</t>
  </si>
  <si>
    <t>Veille technique, technologique et règlementaire concernant les procédés de production agroalimentaire</t>
  </si>
  <si>
    <t>Réalisation d’une veille règlementaire en lien avec son activité</t>
  </si>
  <si>
    <t>Elaboration et mise à jour d’une base documentaire</t>
  </si>
  <si>
    <t>Rechercher et analyser les informations sur les évolutions techniques, technologiques et réglementaires sur les produits et procédés de production agroalimentaire</t>
  </si>
  <si>
    <t>Repérer les évolutions techniques et technologiques (produits, emballages et procédés agroalimentaires) permettant d’améliorer les recettes et les procédés associés</t>
  </si>
  <si>
    <t>Rechercher et analyser les informations issues du marketing et des études de marchés sur les besoins et les attentes des clients de l’entreprise</t>
  </si>
  <si>
    <t>Identifier les partenariats potentiels dans le cadre de projets R&amp;D</t>
  </si>
  <si>
    <t>Sciences naturelles</t>
  </si>
  <si>
    <t>Veille scientifique, technique, et règlementaire concernant les produits alimentaires</t>
  </si>
  <si>
    <t>Veille sur les évolutions scientifiques et techniques des molécules et composants des produits alimentaires</t>
  </si>
  <si>
    <t>Rechercher et analyser les informations sur les évolutions scientifiques, techniques, et réglementaires concernant les produits alimentaires</t>
  </si>
  <si>
    <t>Repérer les évolutions scientifiques et techniques concernant les molécules, micronutriments, composants et ingrédients des produits alimentaires et leurs caractéristiques nutritionnelles</t>
  </si>
  <si>
    <t>Elaborer une base documentaire intégrant les évolutions scientifiques, techniques, et réglementaires</t>
  </si>
  <si>
    <t>Veille scientifique</t>
  </si>
  <si>
    <t>Rechercher et analyser les informations sur les évolutions techniques, technologiques et réglementaires sur les procédés de production agroalimentaire</t>
  </si>
  <si>
    <t>Repérer les évolutions techniques et technologiques (produits, emballages et procédés agroalimentaires) permettant d’améliorer les procédés</t>
  </si>
  <si>
    <t>Définition de la stratégie d’innovation et de R&amp;D de l’entreprise</t>
  </si>
  <si>
    <t>Définition de la stratégie d’innovation et de R&amp;D en relation avec la hiérarchie</t>
  </si>
  <si>
    <t>Définition de l’organisation des activités d’innovation et de R&amp;D</t>
  </si>
  <si>
    <t>Définir la stratégie d’innovation et de R&amp;D en relation avec la hiérarchie</t>
  </si>
  <si>
    <t>Identifier et analyser les besoins et contraintes de l’entreprise en matière d’innovation et de R&amp;D</t>
  </si>
  <si>
    <t>Définir les objectifs opérationnels de la R&amp;D avec la hiérarchie, en termes de coûts, de délais, de quantité et de qualité</t>
  </si>
  <si>
    <t>Organiser les activités d’innovation et de R&amp;D en fonction des objectifs fixés</t>
  </si>
  <si>
    <t>Analyser et ajuster les plans d’action des projets de R&amp;D</t>
  </si>
  <si>
    <t>Innovation et R&amp;D</t>
  </si>
  <si>
    <t>Veille scientifique, technique, et règlementaire concernant les molécules, les composants, les ingrédients des produits alimentaires</t>
  </si>
  <si>
    <t>Rechercher et analyser les informations sur les évolutions scientifiques, techniques, et réglementaires concernant les molécules, les composants, les ingrédients des produits alimentaires</t>
  </si>
  <si>
    <t>Analyse du marché, de ses tendances, et de la concurrence</t>
  </si>
  <si>
    <t>Recueil et examen des informations disponibles sur le marché ou le secteur géographique et sur les clients</t>
  </si>
  <si>
    <t>Examen de l’évolution du portefeuille clients et de la performance commerciale </t>
  </si>
  <si>
    <t>Rechercher et analyser des informations sur les caractéristiques et les évolutions de son marché</t>
  </si>
  <si>
    <t>Repérer les informations pertinentes sur le marché, les concurrents et le potentiel de ses clients à partir de différentes sources</t>
  </si>
  <si>
    <t>Analyser l’évolution de son portefeuille clients et de sa performance commerciale en exploitant les données mises à disposition par l’entreprise au travers de ses systèmes d’informations</t>
  </si>
  <si>
    <t>Evolutions</t>
  </si>
  <si>
    <t>Analyse de l’environnement commercial dans le cadre d’une activité de vente itinérante</t>
  </si>
  <si>
    <t>Examen de l’évolution du portefeuille clients et de la performance commerciale</t>
  </si>
  <si>
    <t>Rechercher et analyser les informations sur son environnement commercial dans le cadre d’une activité de vente itinérante</t>
  </si>
  <si>
    <t>Identifier les évolutions en lien avec son activité</t>
  </si>
  <si>
    <t>Analyse du secteur</t>
  </si>
  <si>
    <t>Pilotage de l’activité de e-commerce de l’entreprise</t>
  </si>
  <si>
    <t>Définition d’un plan d’actions adapté en lien avec la direction commerciale</t>
  </si>
  <si>
    <t>Gestion du site de e-commerce</t>
  </si>
  <si>
    <t>Coordination des opérations de communication et de marketing en ligne</t>
  </si>
  <si>
    <t>Coordination des intervenants et des prestataires</t>
  </si>
  <si>
    <t>Piloter l’activité de e-commerce conformément à la stratégie commerciale de l’entreprise</t>
  </si>
  <si>
    <t>Définir le positionnement e-commerce de l’entreprise en cohérence avec la stratégie globale de l’entreprise</t>
  </si>
  <si>
    <t>Identifier les ressources (humaines et financières) nécessaires au développement et au maintien du site internet</t>
  </si>
  <si>
    <t>Piloter la politique de sécurité de l’entreprise en matière de paiement en ligne et de protection des données</t>
  </si>
  <si>
    <t>Adapter le plan d’animation commerciale en veillant au respect de l’image et du positionnement de la marque/de l’enseigne</t>
  </si>
  <si>
    <t>Développer l’activité de vente en ligne de l’entreprise conformément aux objectifs fixés par la direction</t>
  </si>
  <si>
    <t>Optimiser le référencement et le positionnement du site internet dans les moteurs de recherche afin d’accroitre la visibilité de la marque/de l’entreprise</t>
  </si>
  <si>
    <t>Coordonner l’intervention des différentes parties prenantes (service juridique pour les mentions légales, webdesigners et développeurs pour la partie graphique, …) en veillant à préserver la continuité de l’activité</t>
  </si>
  <si>
    <t>e-commerce</t>
  </si>
  <si>
    <t>Vente en ligne</t>
  </si>
  <si>
    <t>Vente à distance</t>
  </si>
  <si>
    <t>Planification et suivi d’une activité de suivi de la relation client</t>
  </si>
  <si>
    <t>Aménagement de son poste de travail</t>
  </si>
  <si>
    <t>Organisation de sa propre activité sur la journée et la semaine</t>
  </si>
  <si>
    <t>Prise en compte des informations utiles à son activité</t>
  </si>
  <si>
    <t>Préparation des appels</t>
  </si>
  <si>
    <t>Organiser son activité et hiérarchiser ses tâches au quotidien</t>
  </si>
  <si>
    <t>Aménager efficacement son poste de travail en veillant à l'accessibilité des informations</t>
  </si>
  <si>
    <t>Organiser ses activités sur la journée et la semaine en tenant compte des périodes creuses et du plan d'actions défini par l’entreprise</t>
  </si>
  <si>
    <t>Optimiser l'organisation de son travail en alternant des activités téléphoniques et les activités associées dans le respect des priorités et des règles en vigueur dans l'entreprise</t>
  </si>
  <si>
    <t>Prendre en compte les priorités et les enjeux commerciaux liés aux différentes catégories de clients pour définir et ajuster son activité</t>
  </si>
  <si>
    <t>Collecter et prendre en compte l'ensemble des informations utiles à la relation client et préparer ses appels à partir des informations disponibles</t>
  </si>
  <si>
    <t>Suivi du plan d’action</t>
  </si>
  <si>
    <t>Administration ventes</t>
  </si>
  <si>
    <t>Planification de l’activité de relation commerciale à distance</t>
  </si>
  <si>
    <t>Aménagement de l’espace de travail</t>
  </si>
  <si>
    <t>Recueil des informations et de la documentation nécessaires à l’activité de contact client ou prospect</t>
  </si>
  <si>
    <t>Préparation de l’argumentaire commercial</t>
  </si>
  <si>
    <t>Prise en compte des priorités et des objectifs définis par l’entreprise</t>
  </si>
  <si>
    <t>Prise en compte du dispositif CEPP de l’entreprise</t>
  </si>
  <si>
    <t>Organiser son activité de relation commerciale à distance à partir des objectifs quantitatifs et qualitatifs fixés</t>
  </si>
  <si>
    <t>Aménager efficacement son poste de travail en veillant à l’accessibilité des informations</t>
  </si>
  <si>
    <t>Préparer ses appels à partir des informations disponibles sur le client/prospect et de la procédure établie</t>
  </si>
  <si>
    <t>Optimiser l’organisation de son travail en alternant des activités de contact client et les activités associées dans le respect des priorités définies dans l’entreprise</t>
  </si>
  <si>
    <t>Organiser une série d’appels répondant aux objectifs quantitatifs (nombre, durée) et qualitatifs (conclusion de la commande) fixés.</t>
  </si>
  <si>
    <t>Identifier les clients potentiellement intéressés par des alternatives aux produits polluants dans le cadre des objectifs CEPP</t>
  </si>
  <si>
    <t>Planification activités</t>
  </si>
  <si>
    <t>Prospection vente</t>
  </si>
  <si>
    <t>Définition de la stratégie commerciale de son périmètre</t>
  </si>
  <si>
    <t>Veille technologique, concurrentielle et règlementaire sur le/les marché(s) concernés</t>
  </si>
  <si>
    <t>Définition de la stratégie, du positionnement et du plan de développement commercial</t>
  </si>
  <si>
    <t>Définition de l’organisation de l’activité commerciale</t>
  </si>
  <si>
    <t>Définition des besoins d’investissements dans son domaine</t>
  </si>
  <si>
    <t>Elaboration de budgets annuels et pluri annuels</t>
  </si>
  <si>
    <t>Elabore la stratégie commerciale sur son périmètre à partir de la stratégie de l’entreprise et du portefeuilles produits et des différents marchés</t>
  </si>
  <si>
    <t>Organiser une veille technologique, concurrentielle et réglementaire du ou des marchés de son périmètre en sélectionnant l’information pertinente et en mettant à œuvre les moyens nécessaires à son analyse</t>
  </si>
  <si>
    <t>Définir et adapter le positionnement commercial de son périmètre à partir de l’analyse de l’évolution de son/ses marché(s) et de son environnement</t>
  </si>
  <si>
    <t>Organiser l’activité commerciale en fonction des objectifs de production fixés</t>
  </si>
  <si>
    <t>Elaborer le budget du service commercial (objectifs de vente, de profits, de marge) en accord avec la direction</t>
  </si>
  <si>
    <t>Elaboration</t>
  </si>
  <si>
    <t>Réception et contrôle des produits alimentaires et auxiliaires</t>
  </si>
  <si>
    <t>Vérification de la conformité de l’étiquetage, des conditions d’ambiance et du respect de la chaîne du froid</t>
  </si>
  <si>
    <t>Rangement des marchandises dans les espaces de stockage</t>
  </si>
  <si>
    <t>Conditionner et mettre en stock les produits alimentaires et auxiliaires dans les règles d'hygiène et de sécurité</t>
  </si>
  <si>
    <t>Réceptionner les livraisons et les marchandises alimentaires selon les règles en vigueur</t>
  </si>
  <si>
    <t>Vérifier la conformité des produits à la livraison : adéquation des produits à la commande, dates limites de consommation, aspect des produits…</t>
  </si>
  <si>
    <t>Renseigner le support de traçabilité des marchandises : dates de livraison, relevé des températures, numéros de lots….</t>
  </si>
  <si>
    <t>Alerter les interlocuteurs concernés en cas de non-conformité des produits alimentaires</t>
  </si>
  <si>
    <t>Vérifier le respect de la chaîne du froid et contrôler les paramètres d’ambiance pour la conservation des produits alimentaires et auxiliaires</t>
  </si>
  <si>
    <t>Dépalettiser, trier et ranger les produits alimentaires et auxiliaires dans les zones de stockage dédiées en tenant compte de leurs caractéristiques et des conditions de stockage définies</t>
  </si>
  <si>
    <t>Stockage</t>
  </si>
  <si>
    <t>Planification et suivi de l’activité commerciale grands comptes</t>
  </si>
  <si>
    <t>Elaboration de plans de développement commercial en direction de clients grands comptes </t>
  </si>
  <si>
    <t>Renseignement et exploitation des outils de gestion commerciale (ERP, GRC, …)</t>
  </si>
  <si>
    <t>Transmission des informations nécessaires sur les clients grands comptes aux différents services de l’entreprise</t>
  </si>
  <si>
    <t>Organiser son activité commerciale en direction des clients grands comptes</t>
  </si>
  <si>
    <t>Déterminer des objectifs de développement commercial et des plans d’actions auprès de ses clients grands comptes</t>
  </si>
  <si>
    <t>Planifier son activité sur son secteur et auprès de ses clients grands comptes en fonction des objectifs définis</t>
  </si>
  <si>
    <t>Elaborer et argumenter son plan de développement commercial auprès de sa hiérarchie</t>
  </si>
  <si>
    <t>Négocier des moyens adaptés au plan de développement proposé</t>
  </si>
  <si>
    <t>Enregistrer ses résultats dans les outils à disposition et réaliser des reportings réguliers</t>
  </si>
  <si>
    <t>Plan d’actions commerciales</t>
  </si>
  <si>
    <t>Grands Comptes</t>
  </si>
  <si>
    <t>Planification et suivi d’une activité de conseil et de vente de produits non réglementés</t>
  </si>
  <si>
    <t>Organisation de sa propre activité</t>
  </si>
  <si>
    <t>Planification des activités à mener sur le mois / l’année auprès des agriculteurs</t>
  </si>
  <si>
    <t>Organisation des tournées de ferme en ferme</t>
  </si>
  <si>
    <t>Préparation des visites auprès des agriculteurs</t>
  </si>
  <si>
    <t>Organiser et assurer le suivi de son activité de conseil dans le respect des obligations définies pour le conseil stratégique</t>
  </si>
  <si>
    <t>Organiser ses activités sur la semaine et le mois en tenant compte des périodes creuses et du plan d'actions défini avec l’agriculteur</t>
  </si>
  <si>
    <t>Planifier les différentes interventions chez les agriculteurs en fonction des besoins définis avec eux</t>
  </si>
  <si>
    <t>Organiser ses tournées de ferme en ferme en tenant compte de leur localisation, du type d’interventions à mener, et du degré d’urgence de celles-ci</t>
  </si>
  <si>
    <t>Collecter et préparer l'ensemble des informations et matériels utiles en amont de la visite de l’agriculteur</t>
  </si>
  <si>
    <t>Planning d’interventions</t>
  </si>
  <si>
    <t>Préparation des tournées</t>
  </si>
  <si>
    <t>Gestion exploitation agricole</t>
  </si>
  <si>
    <t>Management opérationnel de l’équipe de vendeurs-conseil</t>
  </si>
  <si>
    <t>Contrôle de l’application des procédures QHSE et des procédures administratives de l’entreprise (politique tarifaire, suivi de l’entretien des véhicules de l’équipe, gestion des équipements et matériels) et alerte en cas d’anomalie</t>
  </si>
  <si>
    <t>Accompagner une équipe de vendeur-conseil en adoptant une posture managériale dans ses relations avec l’équipe et ses interlocuteurs</t>
  </si>
  <si>
    <t>Appliquer et contrôler la mise en œuvre des procédures administratives et de Qualité, Hygiène, Sécurité et d’Environnement</t>
  </si>
  <si>
    <t>Encadrement de proximité</t>
  </si>
  <si>
    <t>Gestion RH</t>
  </si>
  <si>
    <t>Réunion</t>
  </si>
  <si>
    <t>Management operationnel</t>
  </si>
  <si>
    <t>Management opérationnel de l’équipe commerciale</t>
  </si>
  <si>
    <t>Animer une équipe commerciale</t>
  </si>
  <si>
    <t>Equipe commerciale</t>
  </si>
  <si>
    <t>Préparer ses visites à partir de l’analyse d’informations disponibles sur la situation de l’agriculteur</t>
  </si>
  <si>
    <t>Organisation des activités </t>
  </si>
  <si>
    <t>Planning d’interventions </t>
  </si>
  <si>
    <t>Préparation des tournées </t>
  </si>
  <si>
    <t>Diagnostic médical et soins</t>
  </si>
  <si>
    <t>Recueil d’informations sur un animal</t>
  </si>
  <si>
    <t>Soins sur les animaux</t>
  </si>
  <si>
    <t>Conduite d’un examen clinique</t>
  </si>
  <si>
    <t>Proposition de protocoles de soins et de traitements</t>
  </si>
  <si>
    <t>Mise en œuvre de soins et d’examens complémentaires</t>
  </si>
  <si>
    <t>Interventions chirurgicales et surveillance post-opératoire</t>
  </si>
  <si>
    <t>Procéder à la vente de médicaments, d'apports nutritionnels</t>
  </si>
  <si>
    <t>Euthanasie de l’animal</t>
  </si>
  <si>
    <t>Etablir un diagnostic médical et prodiguer des soins à des animaux</t>
  </si>
  <si>
    <t>Répondre aux sollicitations de l’éleveur par téléphone ou à l’occasion de visites</t>
  </si>
  <si>
    <t>Récolter les informations sur l'animal dans le dossier médical ou auprès de l’éleveur (troubles, comportement, antécédents, traitements en cours)</t>
  </si>
  <si>
    <t>Conduire l'examen clinique de l'animal et définir les besoins thérapeutiques (médication, intervention chirurgicale, ...)</t>
  </si>
  <si>
    <t>Proposer des protocoles de soins et des traitements, médicaux ou chirurgicaux, dans le respect des enjeux de santé publique et des bonnes pratiques professionnelles</t>
  </si>
  <si>
    <t>Prodiguer des soins à l'animal ou faire des examens complémentaires (radiographie, prélèvements biologiques, ...)</t>
  </si>
  <si>
    <t>Effectuer des interventions chirurgicales et effectuer la surveillance post-opératoire</t>
  </si>
  <si>
    <t>Procéder à l'anesthésie, l'euthanasie d'un animal accidenté, dangereux présentant des risques sanitaires</t>
  </si>
  <si>
    <t>Diagnostic médical</t>
  </si>
  <si>
    <t>Intervention chirurgicale</t>
  </si>
  <si>
    <t>Medecine veterinaire</t>
  </si>
  <si>
    <t>Préparation et organisation de son activité</t>
  </si>
  <si>
    <t>Vérification de la disponibilité des outils et matériels de contrôle et de mesure</t>
  </si>
  <si>
    <t>Préparation du matériel d’analyse et du poste de travail</t>
  </si>
  <si>
    <t>Organisation des différentes activités</t>
  </si>
  <si>
    <t>Organiser et préparer son activité selon le planning de travail</t>
  </si>
  <si>
    <t>Vérifier la disponibilité des outils et matériels nécessaires à la réalisation de ses activités</t>
  </si>
  <si>
    <t>Préparer et installer les matériels et appareils de mesure nécessaires en fonction des caractéristiques de l’échantillon à analyser et des modes opératoires établis</t>
  </si>
  <si>
    <t>Organiser et prioriser ses différentes activités en fonction du planning établi et du degré d’urgence des différentes activités</t>
  </si>
  <si>
    <t>Prendre en compte la réception de nouveaux prélèvements, ou de nouvelles tâches, dans l’organisation de son activité</t>
  </si>
  <si>
    <t>Organisation et supervision des activités de l’unité de méthanisation</t>
  </si>
  <si>
    <t>Organisation du travail des agents de méthanisation et des saisonniers</t>
  </si>
  <si>
    <t>Supervision de la transformation des matières organiques</t>
  </si>
  <si>
    <t>Supervision des contrôles qualité de la matière organique</t>
  </si>
  <si>
    <t>Ajustement du planning des activités de l’unité de méthanisation</t>
  </si>
  <si>
    <t>Organiser et superviser le programme quotidien des activités de l’unité de méthanisation en tenant compte des flux prévus</t>
  </si>
  <si>
    <t>Organiser les activités de transformation des matières organiques en tenant compte des ressources mobilisables, du budget et des règlementations applicables à l’unité de méthanisation</t>
  </si>
  <si>
    <t>Gérer les flux de l’unité de méthanisation en fonction des prévisions et des capacités de stockage</t>
  </si>
  <si>
    <t>Réaliser les plannings des agents de méthanisation et des saisonniers à court terme en veillant à respecter les délais</t>
  </si>
  <si>
    <t>Superviser les différentes activités de l’unité de méthanisation, transmettre les consignes aux équipes et fixer des objectifs clairs et mesurables</t>
  </si>
  <si>
    <t>Ajuster les plannings des activités de l’unité de méthanisation en fonction des fluctuations de l’activité et de la survenue des aléas</t>
  </si>
  <si>
    <t>Réception des produits alimentaires</t>
  </si>
  <si>
    <t>Déchargement ou accompagnement au déchargement des produits</t>
  </si>
  <si>
    <t>Contrôle de la conformité des commandes livrées</t>
  </si>
  <si>
    <t>Contrôle de la conformité des contenants et véhicules de transport</t>
  </si>
  <si>
    <t>Contrôle de la conformité des opérations de réception</t>
  </si>
  <si>
    <t>Traitement des anomalies de réception (refus de produit, émission d’une réserve, …)</t>
  </si>
  <si>
    <t>Stockage des produits alimentaires</t>
  </si>
  <si>
    <t>Réaliser les opérations de réception des produits</t>
  </si>
  <si>
    <t>Réaliser les activités de réception au sein de l’équipe</t>
  </si>
  <si>
    <t>Apprécier la conformité des commandes livrées : étiquetage, provenance, nombre de colis et de palettes, poids, type de conditionnement, …</t>
  </si>
  <si>
    <t>Evaluer la conformité des contenants et véhicules de transport au regard de la réglementation des et normes en vigueur : température à l’intérieur du véhicule, état des contenants, autres produits transportés, …</t>
  </si>
  <si>
    <t>Vérifier la conformité des opérations de réception avec les règles en vigueur dans l’entreprise et les consignes de sécurité</t>
  </si>
  <si>
    <t>Identifier toute anomalie ou non-conformité et prendre les mesures adaptées</t>
  </si>
  <si>
    <t>Identifier et recueillir les preuves permettant d’engager un échange avec le fournisseur</t>
  </si>
  <si>
    <t>Organiser le stockage des produits en fonction de leur nature, de leur compatibilité, de la température de stockage</t>
  </si>
  <si>
    <t>Traitement d’indicateurs relatifs à l’impact environnemental du site</t>
  </si>
  <si>
    <t>Création d’indicateurs et d’outils de reporting</t>
  </si>
  <si>
    <t>Analyse des indicateurs et tableaux de suivi de l’activité</t>
  </si>
  <si>
    <t>Conduite et/ou coordination d’études qualitatives et quantitatives</t>
  </si>
  <si>
    <t>Production d’enquêtes sur les incidents environnementaux</t>
  </si>
  <si>
    <t>Contrôle de la conformité des équipements, installations et processus</t>
  </si>
  <si>
    <t>Identification des non-conformités et alerte</t>
  </si>
  <si>
    <t>Créer, relever et analyser des indicateurs permettant d’évaluer l’impact environnemental de l’entreprise et l’évolution des risques environnementaux</t>
  </si>
  <si>
    <t>Créer et adapter les indicateurs et outils de reporting pertinents pour suivre l’impact environnemental du site ou de l’entreprise</t>
  </si>
  <si>
    <t>Relever et analyser les indicateurs et tableaux de suivi de l’activité sur une base hebdomadaire, mensuelle ou trimestrielle</t>
  </si>
  <si>
    <t>Conduire et coordonner des études quantitatives et qualitatives sur l’impact environnemental du site ou de l’entreprise (études d'impact...)</t>
  </si>
  <si>
    <t>Produire des enquêtes sur les incidents environnementaux du site et en faire une synthèse aux interlocuteurs concernés</t>
  </si>
  <si>
    <t>Contrôler la conformité des équipements, des installations et des processus au regard de la législation et de la politique environnementale du site ou de l’entreprise</t>
  </si>
  <si>
    <t>Identifier les non-conformités réglementaires et en alerter les interlocuteurs adaptés</t>
  </si>
  <si>
    <t>Etudes</t>
  </si>
  <si>
    <t>Analyses d’indicateurs</t>
  </si>
  <si>
    <t>Non conformités</t>
  </si>
  <si>
    <t>Management environnemental</t>
  </si>
  <si>
    <t>Audit qualite</t>
  </si>
  <si>
    <t>Contrôle de la qualité des produits alimentaires</t>
  </si>
  <si>
    <t>Echantillonnage des produits alimentaires à contrôler</t>
  </si>
  <si>
    <t>Contrôle de la qualité, l’intégrité et la conformité des produits alimentaires</t>
  </si>
  <si>
    <t>Réalisation de tests et analyses</t>
  </si>
  <si>
    <t>Identification d’anomalies ou de non-conformités</t>
  </si>
  <si>
    <t>Mise en œuvre de mesures correctives</t>
  </si>
  <si>
    <t>Contrôler la qualité des produits alimentaires tout au long du process de production, en s’assurant du respect des normes et réglementations en vigueur, du cahier des charges établi par l’entreprise, et des exigences clients</t>
  </si>
  <si>
    <t>Réaliser des échantillonnages cohérents avec les quantités de produits à contrôler</t>
  </si>
  <si>
    <t>Contrôler l’intégrité, la qualité et la conformité des produits alimentaires aux normes règlementaires (fraicheur, poids, qualité, etc.) tout au long de la chaine de production</t>
  </si>
  <si>
    <t>Réaliser ou faire réaliser des tests et analyses sur les produits alimentaires en vue de vérifier leurs caractéristiques et leur conformité</t>
  </si>
  <si>
    <t>Identifier et analyser les anomalies ou non conformités</t>
  </si>
  <si>
    <t>Mettre en œuvre des mesures correctives en cas de besoin</t>
  </si>
  <si>
    <t>Analyse des indicateurs</t>
  </si>
  <si>
    <t>Mesures correctives</t>
  </si>
  <si>
    <t>Traitement d’indicateurs relatifs aux activités de sûreté et sécurité des biens et des personnes</t>
  </si>
  <si>
    <t>Analyse des risques au poste de travail</t>
  </si>
  <si>
    <t>Production d’audits sécurité et d’enquêtes sur les accidents du travail</t>
  </si>
  <si>
    <t>Créer, relever et analyser des indicateurs et des modes de contrôle permettant de piloter les activités de sûreté et de sécurité des biens et des personnes</t>
  </si>
  <si>
    <t>Créer et adapter les indicateurs et outils de reporting pertinents permettant d’appréhender la sûreté et sécurité des biens et personnes du site / de l’entreprise (études d'impact...)</t>
  </si>
  <si>
    <t>Analyser les risques aux postes de travail (document unique, études d'impact...)</t>
  </si>
  <si>
    <t>Conduire et coordonner des études quantitatives et qualitatives pour évaluer les risques industriels à travers leurs impacts potentiels sur les personnes, les équipements et l'environnement du site</t>
  </si>
  <si>
    <t>Produire des audits internes sécurité et des enquêtes sur les accidents du travail selon les procédures en vigueur sur une base hebdomadaire, mensuelle ou trimestrielle</t>
  </si>
  <si>
    <t>Contrôler la conformité des équipements, des installations et des processus au regard de la législation et de la politique en matière de sûreté et sécurité du site ou de l’entreprise</t>
  </si>
  <si>
    <t>Etudes </t>
  </si>
  <si>
    <t>Audit sécurité</t>
  </si>
  <si>
    <t>Santé sécurité travail</t>
  </si>
  <si>
    <t>Elaboration du système d’assurance qualité</t>
  </si>
  <si>
    <t>Analyse des besoins et contraintes de l’entreprises sur le plan de la qualité</t>
  </si>
  <si>
    <t>Définition des objectifs du plan opérationnel d’assurance qualité</t>
  </si>
  <si>
    <t>Organisation de la mise en œuvre du système d’assurance qualité</t>
  </si>
  <si>
    <t>Analyse et ajustement en continu du plan opérationnel d’assurance qualité</t>
  </si>
  <si>
    <t>Conception et suivi du plan de formations qualité</t>
  </si>
  <si>
    <t>Elaborer le système d’assurance qualité en cohérence avec la stratégie qualité de l’entreprise</t>
  </si>
  <si>
    <t>Identifier et analyser les besoins et contraintes de l’entreprise afin de garantir la qualité et la sécurité alimentaire des produits</t>
  </si>
  <si>
    <t>Définir les objectifs opérationnels en matière de qualité avec la hiérarchie</t>
  </si>
  <si>
    <t>Organiser la mise en œuvre du plan opérationnel d’assurance qualité à partir de la stratégie qualité définie par la direction</t>
  </si>
  <si>
    <t>Analyser et ajuster le plan opérationnel d’assurance qualité en continu</t>
  </si>
  <si>
    <t>Concevoir et mettre en œuvre un plan de formations qualité</t>
  </si>
  <si>
    <t>Gestion opérationnelle</t>
  </si>
  <si>
    <t>Qualité</t>
  </si>
  <si>
    <t>Gestion qualite</t>
  </si>
  <si>
    <t>Elaboration de la politique QHSSE du site avec la direction</t>
  </si>
  <si>
    <t>Définition des orientations et objectifs en matière de QHSSE</t>
  </si>
  <si>
    <t>Définition des priorités du/des sites</t>
  </si>
  <si>
    <t>Négociation avec la direction pour avoir les ressources nécessaires au déploiement de la politique QHSSE</t>
  </si>
  <si>
    <t>Elaboration d’un schéma directeur pour l’année à suivre</t>
  </si>
  <si>
    <t>Elaboration de plannings d’audits qualité interne</t>
  </si>
  <si>
    <t>Intégration des référentiels qualité</t>
  </si>
  <si>
    <t>Concevoir et négocier la politique QHSSE avec sa direction</t>
  </si>
  <si>
    <t>Définir et négocier les objectifs de l'année, les moyens à mettre en œuvre, les modalités de surveillance ou d'audit, le budget correspondant</t>
  </si>
  <si>
    <t>Elaborer un schéma directeur prenant en compte les objectifs de la direction générale en matière de développement durable, les demandes des clients, les réglementations et les contraintes de l'entreprise</t>
  </si>
  <si>
    <t>Définir les priorités du/des sites sur son périmètre en tenant compte des résultats de l’année passée, des besoins des clients, et de la règlementation et en concertation avec la direction</t>
  </si>
  <si>
    <t>Définir un planning d’audits qualité internes mensuel et annuel</t>
  </si>
  <si>
    <t>Négocier avec la direction les ressources nécessaires (humaines, techniques, financières, délais) pour la mise en œuvre de cette politique.</t>
  </si>
  <si>
    <t>Concevoir des outils spécifiques à destination des services internes pour faciliter la prise de décision, assurer la traçabilité et fiabiliser les procédures de sécurité.</t>
  </si>
  <si>
    <t>Politique QHSSE</t>
  </si>
  <si>
    <t>Objectifs</t>
  </si>
  <si>
    <t>Planning</t>
  </si>
  <si>
    <t>Appui technique à la mise en œuvre de la démarche HSSE définie par l’entreprise sur le terrain</t>
  </si>
  <si>
    <t>Participation à la formalisation des procédures et modes opératoires en matière de HSSE</t>
  </si>
  <si>
    <t>Rédaction, mise à jour de la documentation en matière de HSSE</t>
  </si>
  <si>
    <t>Identification des besoins d’accompagnement</t>
  </si>
  <si>
    <t>Accompagnement, assistance auprès des collaborateurs de l’entreprise dans la mise en œuvre des procédures</t>
  </si>
  <si>
    <t>Transmission et explicitation des informations relatives à la démarche HSSE de l’entreprise</t>
  </si>
  <si>
    <t>Apporter un appui technique à la mise en œuvre de la démarche auprès des différents collaborateurs de l’entreprise</t>
  </si>
  <si>
    <t>Participer à la formalisation des procédures et modes opératoires en vue d’appliquer les orientations et objectifs en matière de HSSE définies par l’entreprise</t>
  </si>
  <si>
    <t>Rédiger et mettre à jour la documentation relatives aux procédures et modes opératoires en matière de HSSE</t>
  </si>
  <si>
    <t>Repérer les services ou collaborateurs nécessitant un accompagnement dans la mise en œuvre opérationnelle de la démarche HSSE</t>
  </si>
  <si>
    <t>Accompagner et conseiller les collaborateurs dans la mise en œuvre des procédures en veillant à adapter sa communication</t>
  </si>
  <si>
    <t>Transmettre les informations relatives à la démarche HSSE de l’entreprise sur le terrain et s’assurer de leur bonne compréhension par l’ensemble des collaborateurs</t>
  </si>
  <si>
    <t>Appui technique</t>
  </si>
  <si>
    <t>Conseil</t>
  </si>
  <si>
    <t>Démarche HSSE</t>
  </si>
  <si>
    <t>Sante securite travail</t>
  </si>
  <si>
    <t>Evaluation de la performance industrielle</t>
  </si>
  <si>
    <t>Elaboration d’un plan d’audit</t>
  </si>
  <si>
    <t>Création d’outils d’évaluation adaptés</t>
  </si>
  <si>
    <t>Collecte et consolidation de données</t>
  </si>
  <si>
    <t>Mise en œuvre d’investigations sur le terrain</t>
  </si>
  <si>
    <t>Production d’études et d’analyses</t>
  </si>
  <si>
    <t>Elaboration d’un rapport d’audit et identification de zones de progrès</t>
  </si>
  <si>
    <t>Veille technique, technologique et règlementaire concernant les différents services de l’entreprise</t>
  </si>
  <si>
    <t>Produire des audits d'évaluation de la performance industrielle</t>
  </si>
  <si>
    <t>Elaborer un plan d’audit d’évaluation de la performance en tenant compte des orientations stratégiques de l’entreprise</t>
  </si>
  <si>
    <t>Créer des outils d’évaluation simple permettant de mesurer les progrès d’une année sur l’autre</t>
  </si>
  <si>
    <t>Collecter et consolider des données variées (procédures, modes opératoires, compte-rendus de réunions, résultat du précédent audit…)</t>
  </si>
  <si>
    <t>Mener des investigations complémentaires auprès d’opérationnels sur le terrain</t>
  </si>
  <si>
    <t>Produire des études et analyses sur la performance des différents services ainsi que la maturité du management des processus et de l’organisation</t>
  </si>
  <si>
    <t>Elaborer un rapport d’audit et identifier des zones de progrès pour améliorer les performances de l’entreprise</t>
  </si>
  <si>
    <t>Rechercher et analyser les informations sur les évolutions techniques, technologiques et réglementaires en lien avec les différentes activités de l’entreprise (benchmark des pratiques, innovations dans le secteur, évolutions réglementaires…)</t>
  </si>
  <si>
    <t>Audit performance</t>
  </si>
  <si>
    <t>Investigations</t>
  </si>
  <si>
    <t>Organisation et animation d’un espace de vente aux professionnels</t>
  </si>
  <si>
    <t>Mise en rayon des produits et implantation de meubles ou linéaires</t>
  </si>
  <si>
    <t>Surveillance du bon état marchand du point de vente</t>
  </si>
  <si>
    <t>Rotation des produits et mise en valeur des nouveautés</t>
  </si>
  <si>
    <t>Contrôle de l’étiquetage des produits et des outils de communication (PLV, …)</t>
  </si>
  <si>
    <t>Préparation d’animations commerciales dans l’espace de vente</t>
  </si>
  <si>
    <t>Organiser et animer un espace de vente   aux professionnels</t>
  </si>
  <si>
    <t>Organiser et agencer l’espace de vente en mettant en valeur les produits, les nouveautés, les collections et les promotions</t>
  </si>
  <si>
    <t>Évaluer les conditions matérielles d’accueil dans l’espace de vente et identifier les mesures correctives</t>
  </si>
  <si>
    <t>Dynamiser l’espace de vente pour inciter le client à découvrir de nouveaux produits</t>
  </si>
  <si>
    <t>Réaliser des animations commerciales dans l’espace de vente</t>
  </si>
  <si>
    <t>Merchandising</t>
  </si>
  <si>
    <t>implantation</t>
  </si>
  <si>
    <t>démonstrations</t>
  </si>
  <si>
    <t>Réalise les mises en rayon, les implantations et la surveillance du bon état marchand de l’espace de vente dans le respect des consignes et prend part aux animations commerciales</t>
  </si>
  <si>
    <t>Propose des réimplantations, des mises en avant de produits et met en œuvre en autonomie des animations commerciales</t>
  </si>
  <si>
    <t>Propose des animations commerciales en associant des partenaires externes</t>
  </si>
  <si>
    <t>Propose des actions innovantes de mise en avant de produits, des types d’animations commerciales nouvelles</t>
  </si>
  <si>
    <t>Merchandisage</t>
  </si>
  <si>
    <t>Visite de salons professionnels, e-sourcing,</t>
  </si>
  <si>
    <t>Evaluation des capacités de réponse des fournisseurs</t>
  </si>
  <si>
    <t>Construire et animer un réseau de fournisseurs</t>
  </si>
  <si>
    <t>Repérer les fournisseurs et/ou les zones géographiques à prospecter en priorité en tenant compte des besoins d’approvisionnement et des contraintes de l’entreprise et de l’évolution de l’offre sur le marché</t>
  </si>
  <si>
    <t>Repérer les risques de rupture d’approvisionnement et identifier des solutions adaptées</t>
  </si>
  <si>
    <t>Assurer l’accessibilité des informations sur les achats en utilisant la base de données produits/fournisseurs</t>
  </si>
  <si>
    <t>Fournisseurs</t>
  </si>
  <si>
    <t>Propsection</t>
  </si>
  <si>
    <t>Anime de manière uniforme le réseau de fournisseurs existants en tenant compte de la politique d’achats et de la règlementation</t>
  </si>
  <si>
    <t>Adapte l’animation du réseau en fonction des spécificités des fournisseurs</t>
  </si>
  <si>
    <t>Prospecte de nouveaux fournisseurs tout en pensant la cohérence par rapport au réseau actuel</t>
  </si>
  <si>
    <t>Développe des réseaux de fournisseurs qui offrent des synergies avec d’autres activités de l’entreprise</t>
  </si>
  <si>
    <t>Qualite achats</t>
  </si>
  <si>
    <t>Planification des livraisons et  relations fournisseurs</t>
  </si>
  <si>
    <t>Passation et suivi des commande</t>
  </si>
  <si>
    <t>Programmation et cadencement des livraisons</t>
  </si>
  <si>
    <t>Négociation avec les fournisseurs</t>
  </si>
  <si>
    <t>Réaliser la passation des commandes et optimiser les livraisons de la plateforme logistique</t>
  </si>
  <si>
    <t>Réaliser la passation et le suivi des commandes dans le respect des procédures définies par les fournisseurs et en tenant compte des conditions négociées par les acheteurs</t>
  </si>
  <si>
    <t>Réaliser un cadencement des livraisons en tenant compte des besoins de l'entreprise et des capacités de stockage</t>
  </si>
  <si>
    <t>Contrôler en continu le respect des engagements pris par les fournisseurs et identifier les non-conformités</t>
  </si>
  <si>
    <t>Traiter les aléas et non-conformités dans le respect des procédures définies</t>
  </si>
  <si>
    <t>planification</t>
  </si>
  <si>
    <t>optimisation</t>
  </si>
  <si>
    <t>relation fournisseurs</t>
  </si>
  <si>
    <t>Passe et suit les commandes auprès de fournisseurs récurrents, à partir de demandes internes adressées par des outils et procédures établis</t>
  </si>
  <si>
    <t>Négocie, passe et suit les commandes auprès d’une diversité de fournisseurs et à partir d’une diversité de demandes internes, en tenant compte des capacités de stockage de l’entreprise</t>
  </si>
  <si>
    <t>Assure la passation et le suivi des commandes auprès de nouveaux fournisseurs à partir de nouvelles demandes internes ou demandes rares, tout en réalisant le contrôle de conformité dans cette circonstance exceptionnelle</t>
  </si>
  <si>
    <t>Propose des innovations organisationnelles ou de process qui optimisent les livraisons</t>
  </si>
  <si>
    <t>Réalisation et mise à jour du plan d’approvisionnement courant et des plans spécifiques aux campagnes de promotion</t>
  </si>
  <si>
    <t>Suivi de la mise en œuvre de la politique de stock</t>
  </si>
  <si>
    <t>Elaborer un plan d’approvisionnement</t>
  </si>
  <si>
    <t>Evaluer les besoins en approvisionnement à court, moyen et long terme</t>
  </si>
  <si>
    <t>Prévoir les quantités à commander et les dates de livraison optimales</t>
  </si>
  <si>
    <t>approvisionnement</t>
  </si>
  <si>
    <t>gestion des stocks</t>
  </si>
  <si>
    <t>Etablit un calendrier de passation des commandes selon des paramètres prédéfinis pour un produit</t>
  </si>
  <si>
    <t>Etablit et ajuste continuellement les prévisions à court et moyen terme, d’après l’analyse de l'évolution de la demande et du contexte économique</t>
  </si>
  <si>
    <t>Analyse et réajuste les plans d’approvisionnement en fonction des aléas qui surviennent</t>
  </si>
  <si>
    <t>Définit des méthodes de calculs innovantes pour améliorer la génération du plan d’approvisionnement</t>
  </si>
  <si>
    <t>Mise en place des procédures de réception et d’agréage de produits alimentaires</t>
  </si>
  <si>
    <t>Définition des procédures et documents de réception et d’agréage</t>
  </si>
  <si>
    <t>Veille réglementaire (normes, réglementations, cahiers des charges, labels, certifications, …)</t>
  </si>
  <si>
    <t>Veille sur l’évolution des référentiels et des cahiers des charges</t>
  </si>
  <si>
    <t>Elaborer les procédures et les outils de réception et d’agréage de produits alimentaires</t>
  </si>
  <si>
    <t>Identifier les impacts des évolutions de la réglementation et des démarches et référentiels qualité sur les pratiques et outils de réception et d’agréage</t>
  </si>
  <si>
    <t>Concevoir des outils et procédures adaptés aux exigences des opérations de réception et d’agréage : planigramme de réception, fiche d’agréage, …</t>
  </si>
  <si>
    <t>Identifier parmi la production législative (nationale, européenne, internationale) les nouveaux textes qui sont applicables à l'entreprise</t>
  </si>
  <si>
    <t>Alerter les interlocuteurs concernés sur les évolutions de la réglementation</t>
  </si>
  <si>
    <t>Définir les actions nécessaires à mettre en place pour se conformer à ces nouvelles exigences</t>
  </si>
  <si>
    <t>procédures</t>
  </si>
  <si>
    <t>réception des produits</t>
  </si>
  <si>
    <t>réglementation</t>
  </si>
  <si>
    <t>Participe à la définition et à la rédaction des procédures et outils de réception et d’agréage à la demande</t>
  </si>
  <si>
    <t>Analyse l’impact de la réglementation sur les pratiques courantes d’agréage des produits, propose et rédige des outils et procédures adaptés</t>
  </si>
  <si>
    <t>Propose et rédige des outils adaptés à une large variété d’opérations de réception et d’agréage, alerte les interlocuteurs concernés sur les évolutions de la réglementation</t>
  </si>
  <si>
    <t>Anticipe les évolutions de la réglementation et conçoit des outils et procédures afin de faire évoluer la réception et l’agréage des produits</t>
  </si>
  <si>
    <t>Qualité achats</t>
  </si>
  <si>
    <t>Achats et relations  fournisseurs dans le cadre  d’une activité de commerce de  gros</t>
  </si>
  <si>
    <t>Recherche de fournisseurs et de  producteurs</t>
  </si>
  <si>
    <t>Suivi de l’évolution des marchés  et des cours des produits frais</t>
  </si>
  <si>
    <t>Négociation avec les fournisseurs  et les producteurs</t>
  </si>
  <si>
    <t>Passation des commande</t>
  </si>
  <si>
    <t>Réaliser les achats de produits frais dans le cadre d’une activité de commerce de gros</t>
  </si>
  <si>
    <t>Identifier des fournisseurs et producteurs permettant d’assurer une offre de produits satisfaisante tout au long de l’année</t>
  </si>
  <si>
    <t>Repérer les facteurs susceptibles d’avoir un impact sur les marchés de produits frais (manque de produit, moindre qualité, aléas de production, climatiques, …) et évaluer leurs impacts</t>
  </si>
  <si>
    <t>Analyser les informations sur l’évolution du marché en temps réel (volumes disponibles sur le marché, qualité des produits, prix pratiqués par l’offre et la demande, …)</t>
  </si>
  <si>
    <t>Déterminer de manière périodique la quantité de produits à commander en fonction de l’état des stocks, des besoins des clients, de l’évolution du marché et du délai lié aux opérations logistiques</t>
  </si>
  <si>
    <t>Négocier en français et dans une ou plusieurs langues étrangères un prix d’achat avec un fournisseur en fonction des caractéristiques et de l’évolution du marché en veillant à la qualité des relations avec le fournisseur</t>
  </si>
  <si>
    <t>prospection</t>
  </si>
  <si>
    <t>négociation</t>
  </si>
  <si>
    <t>veille</t>
  </si>
  <si>
    <t>Passe des commandes auprès de fournisseurs connus, à partir d’un plan prévisionne</t>
  </si>
  <si>
    <t>En fonction de l’analyse du marché, négocie avec les fournisseurs pour adapter ses prix et ses commandes par rapport au plan prévisionnel</t>
  </si>
  <si>
    <t>Prospecte et négocie avec de nouveaux fournisseurs afin de réagir face aux évolutions du marché et des besoins des clients</t>
  </si>
  <si>
    <t>Propose de nouvelles modalités d’achat ou de nouveaux modes de négociations pour anticiper les évolutions du marché</t>
  </si>
  <si>
    <t>Negociation achat</t>
  </si>
  <si>
    <t>Définition de la stratégie achats</t>
  </si>
  <si>
    <t>Echanges et recueil  d’informations sur la stratégie de  l’entreprise, ses axes de  développement commercial,  marketing et les évolutions de  son organisation</t>
  </si>
  <si>
    <t>Définition d’une stratégie achats,  d’objectifs à atteindre en matière  d’achats</t>
  </si>
  <si>
    <t>Définition de l’organisation de la  fonction achats</t>
  </si>
  <si>
    <t>Veille sur les marchés associés  aux produits commercialisés par  l’entreprise</t>
  </si>
  <si>
    <t>Définir la stratégie achats de l’entreprise</t>
  </si>
  <si>
    <t>Analyser les besoins et contraintes de l’entreprise en matière d’achats (choix des fournisseurs, organisation, négociation des opérations d’achats, objectifs financiers, …) en tenant compte de sa stratégie commerciale, financière et marketing</t>
  </si>
  <si>
    <t>Analyser le marché fournisseurs à l’échelon national et international pour les différents types de produits commercialisés par l’entreprise et son évolution</t>
  </si>
  <si>
    <t>Définir les objectifs opérationnels, commerciaux et financiers de l’activité achats</t>
  </si>
  <si>
    <t>Dimensionner et organiser les ressources matérielles et humaines nécessaires à la mise en œuvre de la stratégie d’achats</t>
  </si>
  <si>
    <t>Elaborer un plan d’actions permettant de mettre en œuvre la stratégie achats en concertation avec l’équipe de direction (direction générale, commerciale, marketing, …)</t>
  </si>
  <si>
    <t>Analyser les pratiques de la concurrence en matière d’achats et leur évolution</t>
  </si>
  <si>
    <t>stratégie</t>
  </si>
  <si>
    <t>Identifie les principaux leviers de performance des achats à partir des indicateurs et outils de suivi existants et propose de premières pistes d’amélioration</t>
  </si>
  <si>
    <t>Améliore et affine les indicateurs et outils de suivi existants et propose des plans d’actions d’amélioration structurés</t>
  </si>
  <si>
    <t>Tient compte des caractéristiques des équipes ou plateformes commerciales pour adapter et rendre plus efficace ses plans d’actions</t>
  </si>
  <si>
    <t>Analyse les résultats de l’entreprise et de la concurrence pour proposer une stratégie d’achats visant l’anticipation des besoins des clients</t>
  </si>
  <si>
    <t>Définition de la stratégie et élaboration du plan d’approvisionnement</t>
  </si>
  <si>
    <t>Analyse du marché et de ses tendances, de la concurrence, des circuits et des conditions d'approvisionnement</t>
  </si>
  <si>
    <t>Définition de la politique d'approvisionnement de l'entreprise, en lien avec la direction</t>
  </si>
  <si>
    <t>Définition et suivi des indicateurs de performance de la fonction approvisionnements et de tableaux de bord</t>
  </si>
  <si>
    <t>Identification des prévisions de vente et définition du niveau du stock de sécurité pour chaque produit</t>
  </si>
  <si>
    <t>Elaboration du plan d'approvisionnement avec les fournisseurs (quantités à commander et des dates de livraison optimales …)</t>
  </si>
  <si>
    <t>Identification et anticipation des risques fournisseurs</t>
  </si>
  <si>
    <t>Définir la stratégie et élaborer un plan d’approvisionnement</t>
  </si>
  <si>
    <t>Evaluer les besoins de l'entreprise en matière d'approvisionnement et analyser les risques associés</t>
  </si>
  <si>
    <t>Définir des objectifs, une stratégie et une méthode d'approvisionnement tenant compte des contraintes financières de l'entreprise et de la demande des clients professionnels</t>
  </si>
  <si>
    <t>Analyser les prévisions de vente afin de déterminer le plan d'approvisionnement en tenant compte des possibilités offertes par les outils de simulation et de prédiction</t>
  </si>
  <si>
    <t>Déterminer les quantités à commander et les dates de livraison optimales afin d'assurer les approvisionnements nécessaires et le service au client selon les standards de qualité de l'entreprise</t>
  </si>
  <si>
    <t>Définir pour chaque produit le niveau du stock de sécurité en tenant compte des impératifs économiques, commerciaux et techniques de l'activité</t>
  </si>
  <si>
    <t>Définir et argumenter le plan de développement de son activité en tenant compte des objectifs à atteindre (optimisation des coûts, qualité, délais …) et de la politique de l'entreprise</t>
  </si>
  <si>
    <t>élaboration</t>
  </si>
  <si>
    <t>Décline le plan d’approvisionnement à partir des plans d’actions précédents</t>
  </si>
  <si>
    <t>Définit le plan d’approvisionnement à partir d’une analyse globale de l’environnement, de la concurrence et de l’évolution des besoins de l’entreprise</t>
  </si>
  <si>
    <t>Analyse les résultats de l’entreprise et de la concurrence pour proposer une stratégie d’approvisionnement visant l’anticipation des besoins des clients</t>
  </si>
  <si>
    <t>Prend en compte les signaux faibles, les outils et pratiques émergentes en matière d’approvisionnement pour définir un plan d’actions innovant</t>
  </si>
  <si>
    <t>Définition du plan marketing opérationnel</t>
  </si>
  <si>
    <t>Traitement statistique des données commerciales : ventes, besoins clients, …</t>
  </si>
  <si>
    <t>Recueil d’informations sur les besoins et objectifs du service commercial, voire des autres fonctions de l’entreprise (direction financière, …)</t>
  </si>
  <si>
    <t>Sélection des actions à mener et des canaux et outils de communication à utiliser pour décliner d’un point de vue opérationnel la stratégie marketing de l’entreprise</t>
  </si>
  <si>
    <t>Préparation du plan marketing opérationnel en lien avec la direction générale, commerciale ou marketing</t>
  </si>
  <si>
    <t>Ajustement du plan marketing en fonction des besoins</t>
  </si>
  <si>
    <t>Elaborer un plan marketing opérationnel adapté à la stratégie de l’entreprise</t>
  </si>
  <si>
    <t>Analyser la stratégie marketing, le positionnement commercial de l’entreprise, ses objectifs de développement et l’évolution de la concurrence</t>
  </si>
  <si>
    <t>Réaliser une veille sur les outils de marketing opérationnel et les pratiques de la concurrence</t>
  </si>
  <si>
    <t>Définir des objectifs opérationnels permettant de décliner la stratégie marketing de l’entreprise</t>
  </si>
  <si>
    <t>Construire un plan marketing en sélectionnant des actions et des canaux de communication répondant aux objectifs définis</t>
  </si>
  <si>
    <t>Organiser la mise en œuvre des actions de marketing opérationnel sur une période donnée, en veillant à l’articulation entre les actions de marketing digital et les actions de marketing « off-line »</t>
  </si>
  <si>
    <t>Présenter et argumenter le plan marketing à sa hiérarchie et aux autres services concernés</t>
  </si>
  <si>
    <t>Evaluer et négocier les budgets nécessaires à la mise en œuvre du plan marketing opérationnel</t>
  </si>
  <si>
    <t>Plan marketing</t>
  </si>
  <si>
    <t>Décline le plan marketing opérationnel à partir des plans d’actions précédents</t>
  </si>
  <si>
    <t>Adapte le plan marketing opérationnel en fonction de la veille sur les besoins de l’entreprise</t>
  </si>
  <si>
    <t>Définit le plan marketing opérationnel à partir d’une analyse globale de l’environnement, de la concurrence et de l’évolution des besoins de l’entreprise</t>
  </si>
  <si>
    <t>Prend en compte les signaux faibles, les outils et pratiques émergentes en matière de marketing opérationnel pour définir un plan d’actions innovant</t>
  </si>
  <si>
    <t>Économie</t>
  </si>
  <si>
    <t>Définition de la stratégie de gestion des ressources humaines de l’entreprise</t>
  </si>
  <si>
    <t>Conseil de la direction en matière de gestion des ressources humaines</t>
  </si>
  <si>
    <t>Définition des besoins en recrutement en lien avec les différents services de l’entreprise</t>
  </si>
  <si>
    <t>Définition de la marque employeur</t>
  </si>
  <si>
    <t>Elaboration du budget alloué à la gestion des ressources humaines</t>
  </si>
  <si>
    <t>Définir la stratégie de gestion des ressources humaines en lien avec la direction</t>
  </si>
  <si>
    <t>Conseiller la direction sur les sujets en lien avec les ressources humaines à partir de l’analyse des évolutions économiques et sociales</t>
  </si>
  <si>
    <t>Analyser des indicateurs fins de suivi de l’activité et identifier les besoins en recrutement en lien avec les services concernés</t>
  </si>
  <si>
    <t>Définir les orientations et les objectifs en matière de ressources humaines (recrutement…) en cohérence avec la stratégie de l’entreprise et la saisonnalité de l’activité le cas échéant</t>
  </si>
  <si>
    <t>Définir le plan de développement des compétences des collaborateurs conformément aux objectifs et au budget définis par la direction ainsi qu’aux obligations légales</t>
  </si>
  <si>
    <t>Proposer des moyens de fidélisation des collaborateurs mettant en valeur l’attractivité de l’entreprise et la qualité de vie au travail</t>
  </si>
  <si>
    <t>Définir les budgets alloués aux projets liés à la gestion des ressources humaines dans le respect de la stratégie financière globale de l’entreprise, en lien avec la direction</t>
  </si>
  <si>
    <t>stratégie RH</t>
  </si>
  <si>
    <t>politique de recrutement</t>
  </si>
  <si>
    <t>marque employeur</t>
  </si>
  <si>
    <t>Définit la stratégie de gestion des ressources humaines de l’entreprise à partir des bilans des actions réalisées les années précédentes</t>
  </si>
  <si>
    <t>Adapte la stratégie de gestion des ressources humaines à partir de l’analyse des besoins de l’entreprise</t>
  </si>
  <si>
    <t>Définit la stratégie de gestion des ressources humaines à partir d’une analyse des indicateurs financiers de l’entreprise et de l’environnement social national et/ou international</t>
  </si>
  <si>
    <t>Propose des actions et projets innovants à partir d’une analyse fine des évolutions législatives, règlementaires et sociales en lien avec l’activité de l’entreprise</t>
  </si>
  <si>
    <t>Ressources humaines</t>
  </si>
  <si>
    <t>Diagnostic sur des produits pour lesquels une intervention est nécessaire</t>
  </si>
  <si>
    <t>Réalisation de diagnostics en cas de pannes ou de produits défectueux</t>
  </si>
  <si>
    <t>Traitement d’un retour de produit</t>
  </si>
  <si>
    <t>Rédaction de devis de réparation</t>
  </si>
  <si>
    <t>Diagnostiquer une panne ou un dysfonctionnement</t>
  </si>
  <si>
    <t>Analyser la documentation technique nécessaire à l’intervention</t>
  </si>
  <si>
    <t>Mettre en œuvre une méthode d’analyse adaptée au dysfonctionnement à traiter</t>
  </si>
  <si>
    <t>Choisir les supports et matériels d’aide au diagnostic adaptés à la recherche à réaliser</t>
  </si>
  <si>
    <t>Identifier les fonctions défaillantes du produit et le degré de gravité du dysfonctionnement</t>
  </si>
  <si>
    <t>Identifier l’impact du dysfonctionnement sur l’utilisation du produit</t>
  </si>
  <si>
    <t>Identifier les actions à réaliser et les pièces détachées à commander afin de remettre le produit en état</t>
  </si>
  <si>
    <t>Identifier les conditions de prise en charge de la réparation d’un produit en fonction des contrats et garanties en cours</t>
  </si>
  <si>
    <t>Rédiger des devis de réparation à partir du diagnostic effectué</t>
  </si>
  <si>
    <t>Analyse</t>
  </si>
  <si>
    <t>diagnostic</t>
  </si>
  <si>
    <t>dysfonctionnement</t>
  </si>
  <si>
    <t>Réalise le diagnostic en appliquant la procédure pré établie en interne</t>
  </si>
  <si>
    <t>Réalise son diagnostic en s’adaptant aux différentes machines et situations rencontrées</t>
  </si>
  <si>
    <t>Prend appui sur ses connaissances et son expérience afin de réaliser des diagnostics sur des situations jusqu’ici inconnues</t>
  </si>
  <si>
    <t>Développe de nouvelles méthodes de diagnostic pour faire face aux évolutions techniques et technologiques</t>
  </si>
  <si>
    <t>Entretien mécanique</t>
  </si>
  <si>
    <t>Définition de la stratégie, du positionnement et du plan de développement commercial de son périmètre</t>
  </si>
  <si>
    <t>Elaborer la stratégie commerciale sur son périmètre à partir de la stratégie de l’entreprise et de l’analyse du/des marché(s) et de son/leur environnement</t>
  </si>
  <si>
    <t>Elaborer une stratégie de vente multicanal en tenant compte des potentialités offertes par les outils de e-commerce</t>
  </si>
  <si>
    <t>Définit la stratégie commerciale de l’entreprise à partir des bilans des années précédentes</t>
  </si>
  <si>
    <t>Ajuste la stratégie commerciale de l’entreprise aux évolutions sociales et conjoncturelles</t>
  </si>
  <si>
    <t>Anticipe les aléas sociaux et conjoncturels lors de sa définition de la stratégie commerciale de l’entreprise</t>
  </si>
  <si>
    <t>Propose des actions et projets commerciaux innovants à partir d’une analyse fine des évolutions sociales et financières de l’entreprise ainsi que de son marché</t>
  </si>
  <si>
    <t>Elaboration de la politique qualité hygiène santé sécurité environnement du site avec la direction</t>
  </si>
  <si>
    <t>Définition des orientations et objectifs en matière de qualité hygiène santé sécurité environnement</t>
  </si>
  <si>
    <t>Négociation avec la direction pour avoir les ressources nécessaires au déploiement de la politique qualité hygiène santé sécurité environnement</t>
  </si>
  <si>
    <t>Elaboration de plannings d’audits internes</t>
  </si>
  <si>
    <t>Définition et rédaction de procédures et d’outils</t>
  </si>
  <si>
    <t>Concevoir et négocier la politique qualité hygiène santé sécurité environnement avec sa direction</t>
  </si>
  <si>
    <t>Identifier les principaux axes de la politique qualité hygiène santé sécurité environnement de l’entreprise en prenant en compte les objectifs de la direction générale, les demandes des clients, les réglementations et les contraintes de l'entreprise</t>
  </si>
  <si>
    <t>Définir et négocier les objectifs opérationnels de l'année en matière de qualité, hygiène, santé, sécurité, environnement, les moyens à mettre en œuvre, les modalités de surveillance ou d'audit et le budget correspondant</t>
  </si>
  <si>
    <t>Décliner les objectifs fixés en fonction des besoins des différents services de l’entreprise en concertation avec la direction</t>
  </si>
  <si>
    <t>Définir un planning d’audits internes mensuel et annuel</t>
  </si>
  <si>
    <t>Concevoir les procédures et les outils opérationnels de mise en œuvre de la démarche qualité hygiène santé sécurité environnement (système de traçabilité, guides pratiques, fiches de recueil d’informations, grilles d’audit, etc.)</t>
  </si>
  <si>
    <t>Objectifs opérationnels</t>
  </si>
  <si>
    <t>Décline le plan qualité hygiène santé sécurité environnement à partir de la politique de l’entreprise en la matière</t>
  </si>
  <si>
    <t>Adapte le plan qualité hygiène santé sécurité environnement en fonction des évolutions de la réglementation</t>
  </si>
  <si>
    <t>Définit le plan qualité hygiène santé sécurité environnement à partir d’une analyse globale de l’environnement, de la concurrence et de l’évolution des besoins de l’entreprise</t>
  </si>
  <si>
    <t>Prend en compte les signaux faibles, les outils et pratiques émergentes en matière de qualité hygiène santé sécurité environnement pour définir un plan d’actions innovant</t>
  </si>
  <si>
    <t>Diagnostic des pannes et dysfonctionnements des équipements, systèmes et logiciels informatiques</t>
  </si>
  <si>
    <t>Réception des demandes des utilisateurs</t>
  </si>
  <si>
    <t>Identification de la panne ou du dysfonctionnement et de sa cause</t>
  </si>
  <si>
    <t>Diagnostiquer les dysfonctionnements et les pannes d’un matériel, d’un système ou d’un logiciel informatique</t>
  </si>
  <si>
    <t>Réceptionner les demandes des utilisateurs par mail ou téléphone</t>
  </si>
  <si>
    <t>Recueillir les éléments techniques permettant d’établir un diagnostic par un questionnement adapté</t>
  </si>
  <si>
    <t>Analyser et qualifier les informations recueillies</t>
  </si>
  <si>
    <t>Identifier les fonctions défaillantes d’un équipement, d’un système ou d’un logiciel, le degré de gravité du dysfonctionnement, ses causes et son impact sur les activités du service ou de l’entreprise</t>
  </si>
  <si>
    <t>Identifier les interventions provisoires d’urgence à mettre en œuvre, les interventions à réaliser et celles qui nécessitent le recours à des tiers afin de remettre l’équipement en état, à partir de l’analyse des données et du diagnostic</t>
  </si>
  <si>
    <t>Panne informatique</t>
  </si>
  <si>
    <t>Dysfonctionnement informatique</t>
  </si>
  <si>
    <t>Diagnostic</t>
  </si>
  <si>
    <t>Réalise des diagnostics sur des équipements, systèmes et logiciels simples dans un environnement connu</t>
  </si>
  <si>
    <t>Réalise des diagnostics sur des équipements, systèmes et logiciels complexes dans un environnement connu</t>
  </si>
  <si>
    <t>Réalise des diagnostics sur des équipements, systèmes et logiciels spécifiques et complexes dans un environnement à forts enjeux nécessitant une intervention rapide</t>
  </si>
  <si>
    <t>Propose des améliorations des méthodes, procédures et outils de diagnostic à partir d’une analyse de son expérience</t>
  </si>
  <si>
    <t>Informatique et systèmes d'information</t>
  </si>
  <si>
    <t>Maintenance assistance informatique</t>
  </si>
  <si>
    <t>Définition de la stratégie de l’organisation logistique</t>
  </si>
  <si>
    <t>Veille réglementaire et concurrentielle</t>
  </si>
  <si>
    <t>Analyse du marché et de ses tendances, de la concurrence, des circuits et des conditions logistiques</t>
  </si>
  <si>
    <t>Définition des orientations stratégiques et opérationnelles de l’organisation logistique</t>
  </si>
  <si>
    <t>Identification des risques</t>
  </si>
  <si>
    <t>Conseil interne sur le choix d’un mode logistique ou d’un transporteur</t>
  </si>
  <si>
    <t>Assistance et expertise pour le montage d’opérations complexes en vue d’une amélioration continue</t>
  </si>
  <si>
    <t>Elaborer la stratégie de gestion logistique en cohérence avec celle de l’entreprise</t>
  </si>
  <si>
    <t>Réaliser une veille réglementaire sur les réglementations en vigueur en lien avec le stockage de produits et le transport</t>
  </si>
  <si>
    <t>Recueillir et analyser les informations sur le marché, la concurrence et les produits afin d’anticiper les évolutions et de veiller à rester compétitif</t>
  </si>
  <si>
    <t>Définir avec la direction les orientations et objectifs à réaliser à long et moyen terme en matière d’organisation et de gestion des flux</t>
  </si>
  <si>
    <t>Analyser les dysfonctionnements, les aléas, les écarts par rapport aux objectifs</t>
  </si>
  <si>
    <t>Etablir et animer des relations propices à son unité logistique et conformes à la réglementation</t>
  </si>
  <si>
    <t>Organiser et participer à des réunions de travail avec les différents services de l’entreprise</t>
  </si>
  <si>
    <t>Apporter son expertise sur les solutions de stockage et/ou de transport à la demande de l’entreprise, en particulier pour les opérations complexes</t>
  </si>
  <si>
    <t>Elaborer des propositions d’actions d’améliorations afin d’atteindre les objectifs fixés en matière d’organisation logistique</t>
  </si>
  <si>
    <t>Argumenter le plan d’actions logistiques en tenant compte des objectifs à atteindre et de la politique de l’entreprise</t>
  </si>
  <si>
    <t>Optimisation</t>
  </si>
  <si>
    <t>Elabore le plan d’actions logistiques dans la continuité des plans préexistants</t>
  </si>
  <si>
    <t>Identifie les principaux leviers de performance de l’action logistique à partir d’une analyse globale de l’environnement. Elabore un plan d’actions structuré.</t>
  </si>
  <si>
    <t>Propose une stratégie d’organisation logistique en conséquence afin d’anticiper les évolutions à venir</t>
  </si>
  <si>
    <t>Prend en compte les signaux faibles, les outils et pratiques émergentes en matière de logistique pour définir un plan d’actions innovant</t>
  </si>
  <si>
    <t>Appui technique à la réalisation d’offres commerciales complexes</t>
  </si>
  <si>
    <t>Appui à l’analyse des besoins des clients professionnels</t>
  </si>
  <si>
    <t>Conseil à la force de vente sur les solutions techniques à proposer aux clients (type de produits, dimensionnement, association entre produits, association produits / services, …)</t>
  </si>
  <si>
    <t>Réalisation de devis techniques complexes</t>
  </si>
  <si>
    <t>Elaborer des solutions techniques, des offres commerciales complexes</t>
  </si>
  <si>
    <t>Analyser, en faisant appel à des connaissances techniques et/ou technologies approfondies, les besoins, les contraintes techniques, la situation d’un client professionnel</t>
  </si>
  <si>
    <t>Réaliser des études techniques pour des clients professionnels, dans le cadre d’une analyse approfondie des besoins</t>
  </si>
  <si>
    <t>Identifier et élaborer les solutions techniques répondant aux besoins du client, en lien avec la force de vente</t>
  </si>
  <si>
    <t>Elaborer des argumentaires techniques adaptés aux besoins des clients professionnels pour appuyer le service commercial</t>
  </si>
  <si>
    <t>Elaborer des offres commerciales complexes en lien avec la force de vente en vue de proposer aux clients professionnels des solutions adaptées à leurs besoins et spécificités</t>
  </si>
  <si>
    <t>Réaliser le chiffrage d’offres commerciales complexes en tenant compte de la politique commerciale de l’entreprise</t>
  </si>
  <si>
    <t>Identifier l’impact de l’évolution technique et technologique des produits sur l’offre de produits et de services proposée par l’entreprise</t>
  </si>
  <si>
    <t>Offres commerciales complexes</t>
  </si>
  <si>
    <t>Etudes techniques</t>
  </si>
  <si>
    <t>Devis techniques</t>
  </si>
  <si>
    <t>Réalise des études et élabore des solutions techniques et offres commerciales en réponse aux besoins récurrents des clients professionnels</t>
  </si>
  <si>
    <t>Adapte les solutions techniques et offres commerciales proposées à partir d’une analyse fine des contraintes techniques des clients en lien avec la force de vente</t>
  </si>
  <si>
    <t>Elabore des propositions techniques et offres commerciales complexes, en réponse à des besoins clients en forte évolution</t>
  </si>
  <si>
    <t>Conçoit des solutions techniques et offres commerciales innovantes, en faisant évoluer les pratiques au sein de l’entreprise</t>
  </si>
  <si>
    <t>Négociation commerciale</t>
  </si>
  <si>
    <t>Gestion de la performance</t>
  </si>
  <si>
    <t>Communication auprès des services de l’entreprise</t>
  </si>
  <si>
    <t>Saisie et mise à jour des informations clé sur les produits et les clients</t>
  </si>
  <si>
    <t>Traçabilité des activités réalisées</t>
  </si>
  <si>
    <t>Transmission d’informations aux différents services (équipe commerciale, clients, planning et logistique)</t>
  </si>
  <si>
    <t>Alerte de la force de vente en cas de risque de surstock, de rupture, de livraison tardive ou de non livraison</t>
  </si>
  <si>
    <t>Transmettre les informations relatives au suivi commercial auprès des différents services de l’entreprise</t>
  </si>
  <si>
    <t>Identifier, enregistrer et mettre à jour les informations clés sur les clients et les produits en utilisant l'outil de gestion de l'information en vigueur dans l'entreprise.</t>
  </si>
  <si>
    <t>Renseigner les tableaux de suivi de son activité</t>
  </si>
  <si>
    <t>Transmettre aux commerciaux et à la direction des informations permettant d’infléchir les décisions et actions marketing et commerciales.</t>
  </si>
  <si>
    <t>Alerter les interlocuteurs compétents sur les risques de surstocks et de ruptures</t>
  </si>
  <si>
    <t>Communication interne</t>
  </si>
  <si>
    <t>Identifie et transmet les informations pertinentes aux interlocuteurs concernés dans le respect des consignes</t>
  </si>
  <si>
    <t>Adapte sa communication et le contenu de l’information à son interlocuteur</t>
  </si>
  <si>
    <t>Anticipe les besoins en informations des différents services</t>
  </si>
  <si>
    <t>Formule des propositions d’amélioration de la communication interne</t>
  </si>
  <si>
    <t>Analyse des résultats commerciaux et recherche de leviers de performance commerciale</t>
  </si>
  <si>
    <t>Examen de l’évolution des performances commerciales de la force de vente, des pratiques, des méthodes et des outils des équipes commerciales</t>
  </si>
  <si>
    <t>Mise en place de tableaux de bord, d’indicateurs clés et d’outils de pilotage de la performance commerciale</t>
  </si>
  <si>
    <t>Définition d’axes d’amélioration de la performance commerciale</t>
  </si>
  <si>
    <t>Identifier des leviers de performance à partir de l’analyse des résultats des équipes commerciales</t>
  </si>
  <si>
    <t>Analyser l’évolution des parts de marché de l’entreprise et le positionnement de ses concurrents</t>
  </si>
  <si>
    <t>Identifier les axes de progression de la performance commerciale de l’entreprise en tenant compte de sa politique commerciale</t>
  </si>
  <si>
    <t>Elaborer des indicateurs clés et des outils de suivi permettant de mesurer de manière fine l’efficacité commerciale de l’entreprise</t>
  </si>
  <si>
    <t>Analyser les process et les pratiques commerciales et identifier les synergies à mettre en place entre les équipes ou plateformes</t>
  </si>
  <si>
    <t>Proposer des axes d’amélioration des pratiques commerciales en tenant compte de l’activité, du marché et des produits commercialisés</t>
  </si>
  <si>
    <t>Analyse efficacité commerciale</t>
  </si>
  <si>
    <t>Performance commerciale</t>
  </si>
  <si>
    <t>Indicateurs de performance commerciale</t>
  </si>
  <si>
    <t>Utilise les indicateurs de performance commerciale existants et sélectionne les actions correctives adaptées</t>
  </si>
  <si>
    <t>Adapte les indicateurs de performance commerciale et les outils de suivi existants et propose des plans d’amélioration structurés</t>
  </si>
  <si>
    <t>Améliore et affine les indicateurs et outils de suivi existants et tient compte des caractéristiques des équipes commerciales pour rendre plus efficace ses plans d’actions</t>
  </si>
  <si>
    <t>Identifie les signaux faibles permettant d’anticiper les évolutions à venir en utilisant des outils et méthodes innovants</t>
  </si>
  <si>
    <t>Définition de la stratégie de développement des ventes pour un produit / une gamme</t>
  </si>
  <si>
    <t>Elaboration d’un plan d’actions et d’objectifs de développement des ventes</t>
  </si>
  <si>
    <t>Définir la stratégie de développement des ventes pour un produit / une gamme</t>
  </si>
  <si>
    <t>Définir des objectifs opérationnels de rentabilité en tenant compte des conditions de distribution</t>
  </si>
  <si>
    <t>Définir ou ajuster les tarifs en fonction de l’analyse du marché</t>
  </si>
  <si>
    <t>Evaluer les conditions de distribution d’un produit (quantité, prix, délai, etc.)</t>
  </si>
  <si>
    <t>Adapter sa stratégie en fonction des données commerciales et des actions concurrentielles</t>
  </si>
  <si>
    <t>Détecter les opportunités des marchés</t>
  </si>
  <si>
    <t>Identifier les contraintes techniques et logistiques pouvant impacter la commercialisation du produit/de la gamme</t>
  </si>
  <si>
    <t>Développer une offre de services adaptée aux besoins des clients en lien avec l’équipe commerciale et l’équipe technique</t>
  </si>
  <si>
    <t>Stratégie de commercialisation</t>
  </si>
  <si>
    <t>Formation des commerciaux</t>
  </si>
  <si>
    <t>Développement des ventes</t>
  </si>
  <si>
    <t>Définit la stratégie de développement des ventes pour un produit ou une gamme dans un environnement connu à faibles enjeux pour l’entreprise</t>
  </si>
  <si>
    <t>Définit la stratégie de développement des ventes pour un produit ou une gamme sur un marché nouveau pour l’entreprise</t>
  </si>
  <si>
    <t>Définit la stratégie de développement des ventes pour un produit ou une gamme sur un marché nouveau à forts enjeux pour l’entreprise</t>
  </si>
  <si>
    <t>Organisation de son activité d’encaissement</t>
  </si>
  <si>
    <t>Organisation de ses activités Anticipation des aléas susceptibles de perturber son activité</t>
  </si>
  <si>
    <t>Organiser et assurer le suivi de ses activités d’encaissement</t>
  </si>
  <si>
    <t>Vérifier la disponibilité des données nécessaires à la réalisation de ses activités</t>
  </si>
  <si>
    <t>Organiser son activité dans le respect des délais internes et légaux, et des consignes transmises</t>
  </si>
  <si>
    <t>Analyser et prioriser son activité en tenant compte des impératifs de ses interlocuteurs et des chaînes de validation en vigueur</t>
  </si>
  <si>
    <t>Prendre en compte les informations utiles à son activité et anticiper les aléas susceptibles de venir perturber son activité</t>
  </si>
  <si>
    <t>Organise et priorise son activité en tenant compte des échéances et situations connues</t>
  </si>
  <si>
    <t>Adapte son organisation et sa répartition des tâches en tenant compte des aléas ayant un impact modéré</t>
  </si>
  <si>
    <t>Adapte son activité pour tenir compte d’aléas et de situations nouvelles ayant un impact fort</t>
  </si>
  <si>
    <t>Développe de nouvelles pratiques de travail permettant d’anticiper la survenue des aléas les plus récurrents et de faciliter l’adaptation continue de l’activité</t>
  </si>
  <si>
    <t>L.0</t>
  </si>
  <si>
    <t>Gestion des opérations d’administration du personnel</t>
  </si>
  <si>
    <t>Constitution et mise à jour des dossiers du personnel</t>
  </si>
  <si>
    <t>Réalisation des formalités liées à l’embauche et au départ des collaborateurs</t>
  </si>
  <si>
    <t>Suivi des absences des salariés</t>
  </si>
  <si>
    <t>Collecte et transmission des éléments de paie</t>
  </si>
  <si>
    <t>Suivi des contrats sociaux (santé, prévoyance…)</t>
  </si>
  <si>
    <t>Gestion de la santé et de la sécurité au travail</t>
  </si>
  <si>
    <t>Réaliser les opérations d’administration du personnel dans le respect de la législation en vigueur</t>
  </si>
  <si>
    <t>Rédiger les documents règlementaires liés à la gestion du personnel (contrats, avenants, promesses d’embauche, procédures, fiches de postes…)</t>
  </si>
  <si>
    <t>Préparer et suivre les procédures courantes liées à la gestion du personnel de l’entrée à la sortie du collaborateur dans le respect de la législation en vigueur</t>
  </si>
  <si>
    <t>Répertorier et suivre les absences des salariés et mettre à jour les éléments de paie</t>
  </si>
  <si>
    <t>Suivre les contrats sociaux et identifier leurs évolutions (nouvelles garanties…)</t>
  </si>
  <si>
    <t>Alerter la/les personne(s) compétente(s) des problématiques RH pouvant impacter l’organisation et/ou le fonctionnement de l’entreprise</t>
  </si>
  <si>
    <t>Mettre en œuvre les actions liées à la gestion de la santé et de la sécurité au travail en lien avec le responsable des ressources humaines</t>
  </si>
  <si>
    <t>Stratégie RH</t>
  </si>
  <si>
    <t>Administration du personnel</t>
  </si>
  <si>
    <t>Réalise les formalités liées à l’administration du personnel dans un contexte simple</t>
  </si>
  <si>
    <t>Réalise les formalités liées à l’administration du personnel dans un contexte complexe (différentes entités, masse salariale importante…)</t>
  </si>
  <si>
    <t>Réalise les formalités liées à l’administration du personnel dans un contexte complexe à forts enjeux</t>
  </si>
  <si>
    <t>Propose des améliorations des procédures liées à la gestion du personnel à partir de l’analyse de son expérience</t>
  </si>
  <si>
    <t>Définition de la stratégie commerciale de l’entreprise et supervision de sa mise en œuvre</t>
  </si>
  <si>
    <t>Recueil d’informations sur les marchés locaux, nationaux et internationaux</t>
  </si>
  <si>
    <t>Définition du plan de développement commercial</t>
  </si>
  <si>
    <t>Contrôle de la mise en œuvre du plan de développement commercial et des plans d’actions</t>
  </si>
  <si>
    <t>Appui technique aux services sur les sujets complexes ou à forts enjeux</t>
  </si>
  <si>
    <t>Définir la stratégie commerciale de l’entreprise en lien avec les services concernés et superviser sa mise en œuvre</t>
  </si>
  <si>
    <t>Conduire une veille concurrentielle, sociale et stratégique sur les différents marchés de l’entreprise</t>
  </si>
  <si>
    <t>Définir les axes de développement stratégique de l’entreprise, au regard des marchés locaux, nationaux et internationaux et de leur évolution</t>
  </si>
  <si>
    <t>Fixer les objectifs et définir les plans d’actions en cohérence avec les axes de développement et les capacités des membres de l’entreprise</t>
  </si>
  <si>
    <t>Contrôler et faire appliquer la politique tarifaire de l’entreprise</t>
  </si>
  <si>
    <t>Définir les éléments clés d’un contrat</t>
  </si>
  <si>
    <t>Négocier les contrats complexes ou à forts enjeux</t>
  </si>
  <si>
    <t>Politique commerciale</t>
  </si>
  <si>
    <t>Définition et pilotage de la politique commerciale de l’entreprise</t>
  </si>
  <si>
    <t>Veille concurrentielle et sociale</t>
  </si>
  <si>
    <t>Définition et ajustement de la stratégie et du plan d’action</t>
  </si>
  <si>
    <t>Définition du budget</t>
  </si>
  <si>
    <t>Définir et piloter la mise en œuvre de la politique commerciale de l’entreprise</t>
  </si>
  <si>
    <t>Rechercher et analyser les informations sur les évolutions et innovations du marché / du secteur</t>
  </si>
  <si>
    <t>Réaliser une veille concurrentielle et sociale en lien avec le domaine d’activité de l’entreprise</t>
  </si>
  <si>
    <t>Elaborer une gamme de produits</t>
  </si>
  <si>
    <t>Identifier et analyser les évolutions des demandes et attentes des clients</t>
  </si>
  <si>
    <t>Définir une stratégie, un plan d’action et les budgets correspondants</t>
  </si>
  <si>
    <t>Anticiper le développement des activités et les moyens nécessaires</t>
  </si>
  <si>
    <t>Identifier et développer de nouveaux moyens de distribution permettant de développer les ventes de l’entreprise</t>
  </si>
  <si>
    <t>Définir et mettre en place les investissements : cahier des charges, négociations bancaires, choix des fournisseurs, contrôle des réalisations, …</t>
  </si>
  <si>
    <t>stratégie commerciale</t>
  </si>
  <si>
    <t>Analyse des besoins de l’entreprise en connaissance des clients</t>
  </si>
  <si>
    <t>Identification des besoins de l’entreprise en connaissance clients</t>
  </si>
  <si>
    <t>Recueil d’informations et échanges avec les différents services</t>
  </si>
  <si>
    <t>Analyser les besoins de l’entreprise en connaissance des clients</t>
  </si>
  <si>
    <t>Analyser les enjeux liés à la connaissance des clients pour l’entreprise en évaluant les besoins des différents services de l’entreprise</t>
  </si>
  <si>
    <t>Identifier la valeur-ajoutée que peut apporter la connaissance des données clients pour différents services, dont le service marketing</t>
  </si>
  <si>
    <t>Traduire une problématique marketing, commerciale ou économique en problématique d’analyse de données</t>
  </si>
  <si>
    <t>Valorisation</t>
  </si>
  <si>
    <t>donnée client</t>
  </si>
  <si>
    <t>data client</t>
  </si>
  <si>
    <t>Actualise l’analyse des besoins de l’entreprise en connaissance des clients à partir des pratiques de recueil de données existantes</t>
  </si>
  <si>
    <t>Adapte les pratiques d’analyse des besoins de l’entreprise en connaissance clients en fonction de l’évolution de l’environnement</t>
  </si>
  <si>
    <t>Fait évoluer les pratiques d’analyse des besoins de l’entreprise en connaissance des clients à partir des retours du service marketing</t>
  </si>
  <si>
    <t>Met en œuvre une démarche, une méthode innovante d’analyse des besoins de l’entreprise en connaissance des clients</t>
  </si>
  <si>
    <t>Construction du système de tarification</t>
  </si>
  <si>
    <t>Mise en œuvre d’outils et de méthodes d’analyse des données clients / produits</t>
  </si>
  <si>
    <t>Mise en place d’un système de tarification répondant à la segmentation clients / produits ou à un contrat</t>
  </si>
  <si>
    <t>Concevoir un système de tarification adapté aux besoins de l’entreprise</t>
  </si>
  <si>
    <t>Identifier les sources de données clients/produits à exploiter au sein de l’entreprise et les outils à utiliser</t>
  </si>
  <si>
    <t>Analyser en continu la qualité et la pertinence des données clients / produits utilisées</t>
  </si>
  <si>
    <t>Analyser l’évolution de la segmentation clients/produits et réajuster la segmentation en vigueur au sein de l’entreprise</t>
  </si>
  <si>
    <t>Analyser le positionnement des prix pratiqués par l’entreprise en examinant les pratiques de la concurrence et l’évolution du marché</t>
  </si>
  <si>
    <t>Traduire les résultats quantitatifs obtenus en informations exploitables pour les équipes marketing et commerciales en matière de segmentation client/produit, de positionnement prix, de tarification, de structure d’offre, …</t>
  </si>
  <si>
    <t>Concevoir des plans d’actions en matière de tarification adaptées aux besoins et à la stratégie commerciale de l’entreprise</t>
  </si>
  <si>
    <t>Système de tarification</t>
  </si>
  <si>
    <t>pricing</t>
  </si>
  <si>
    <t>revenue management</t>
  </si>
  <si>
    <t>Utilise les sources de données clients/produits et les outils de veille concurrentielle existants pour alimenter le système de tarification et actualiser les plans d’actions</t>
  </si>
  <si>
    <t>Améliore l’exploitation des sources de données clients/produits et des outils de veille concurrentielle pour mettre à jour le système de tarification et adapter les plans d’actions</t>
  </si>
  <si>
    <t>Identifie de nouvelles sources de données clients/produits et de nouveaux outils de veille concurrentielle pour affiner le système de tarification et les plans d’actions</t>
  </si>
  <si>
    <t>Utilise des outils et méthodes innovants pour identifier les signaux faibles (veille concurrentielle, segmentation clients / produits, …) permettant de renforcer l’efficacité du système de tarification</t>
  </si>
  <si>
    <t>Organisation de l’activité et des  prestations techniques</t>
  </si>
  <si>
    <t>Planification de l’activité de  l’équipe</t>
  </si>
  <si>
    <t>Organisation et suivi des  prestations techniques</t>
  </si>
  <si>
    <t>Supervision de l’organisation, de  l’agencement et de l’entretien des  locaux</t>
  </si>
  <si>
    <t>Planifier les activités et organiser les locaux</t>
  </si>
  <si>
    <t>Organiser et planifier les activités de l’équipe technique en fonction des interventions à réaliser et des ressources mobilisables</t>
  </si>
  <si>
    <t>Hiérarchiser les priorités d’intervention et les réajuster en fonction des aléas</t>
  </si>
  <si>
    <t>Organiser les locaux en vue d'optimiser l'espace de travail</t>
  </si>
  <si>
    <t>Organiser et contrôler l’entretien et la maintenance des locaux ainsi que le tri des déchets</t>
  </si>
  <si>
    <t>allocation ressources</t>
  </si>
  <si>
    <t>Réalise le planning des activités de l’équipe, selon les informations à sa disposition.</t>
  </si>
  <si>
    <t>Organise, planifie et priorise les ressources humaines, techniques de son équipe.</t>
  </si>
  <si>
    <t>Coordonne l’ensemble des ressources humaines, techniques, internes et externes à sa disposition.</t>
  </si>
  <si>
    <t>Propose un schéma directeur de gestion des activités techniques de son entreprise.</t>
  </si>
  <si>
    <t>Elaboration des procédures et outils de gestion</t>
  </si>
  <si>
    <t>Elaboration des outils de reporting et des indicateurs</t>
  </si>
  <si>
    <t>Conception de tableaux de bord de l’activité</t>
  </si>
  <si>
    <t>Mise en place de procédures de gestion des flux d’information financière</t>
  </si>
  <si>
    <t>Participation au paramétrage du logiciel ERP</t>
  </si>
  <si>
    <t>Veille technique</t>
  </si>
  <si>
    <t>Elaborer les indicateurs, outils et procédures de gestion utiles au suivi budgétaire de l’entreprise</t>
  </si>
  <si>
    <t>Élaborer et mettre en place les outils de reporting et les indicateurs</t>
  </si>
  <si>
    <t>Mettre au point des tableaux de suivi de l’activité avec les responsables opérationnels (hebdomadaires, mensuels ou trimestriels)</t>
  </si>
  <si>
    <t>Mettre en place et améliorer les procédures de gestion et d'optimisation des flux d'information financière</t>
  </si>
  <si>
    <t>Participer à la mise en place de certains modules d'ERP et au paramétrage de certaines applications dans le cadre du suivi de flux d'information</t>
  </si>
  <si>
    <t>Analyser et ajuster les processus et procédures budgétaires en veillant à ce qu’ils soient conformes à la réglementation juridique et réglementaire</t>
  </si>
  <si>
    <t>Identifier les risques liés à une gestion d'entreprise et réaliser une veille juridique dans le domaine budgétaire et de la comptabilité</t>
  </si>
  <si>
    <t>Indicateurs</t>
  </si>
  <si>
    <t>conception procédures</t>
  </si>
  <si>
    <t>S’assure de la bonne mise en œuvre des outils de gestion, et les met à jour à partir d’une veille technique</t>
  </si>
  <si>
    <t>Adapte les outils de gestion de telle sorte à prendre en compte une plus grande variété de données</t>
  </si>
  <si>
    <t>Propose de nouvelles fonctionnalités et outils pour s’adapter aux évolutions de l’entreprise et de la réglementation</t>
  </si>
  <si>
    <t>Met en œuvre des outils et méthodes innovants pour gérer les données budgétaires complexes</t>
  </si>
  <si>
    <t>Controle gestion</t>
  </si>
  <si>
    <t>Organisation des activités au sein d’un service ou d’une équipe</t>
  </si>
  <si>
    <t>Organisation de rendez-vous et de réunions</t>
  </si>
  <si>
    <t>Renseignement et suivi de tableaux de bord liés à l’activité du manager, du service ou de l’équipe</t>
  </si>
  <si>
    <t>Organiser des activités au sein d’un service ou d’une équipe</t>
  </si>
  <si>
    <t>Organiser et prioriser ses activités en fonction des priorités du service ou de l’équipe et en lien avec les interlocuteurs externes (clients, prestataires, etc.)</t>
  </si>
  <si>
    <t>Organiser des rendez-vous et des réunions pour le manager et/ou les membres de l’équipe, y compris à l’international</t>
  </si>
  <si>
    <t>Renseigner et suivre un tableau de bord lié à l’activité du service en fonction d’indicateurs pertinents</t>
  </si>
  <si>
    <t>Formaliser le rétroplanning lié à la tenue de réunion ou d’évènement selon les consignes de l’entreprise</t>
  </si>
  <si>
    <t>Organiser la logistique de réunions ou d’évènements à partir des logiciels informatiques</t>
  </si>
  <si>
    <t>renseignement outils</t>
  </si>
  <si>
    <t>traçabilité</t>
  </si>
  <si>
    <t>Planifier les rendez-vous et réunions en fonction des demandes des collaborateurs au sein du service ou de l’équipe</t>
  </si>
  <si>
    <t>Organise et planifie les activités en tenant compte des priorités</t>
  </si>
  <si>
    <t>Anticipe les périodes de sous et de suractivité dans l’organisation des activités au sein de l’équipe ou du service</t>
  </si>
  <si>
    <t>Propose des améliorations dans la manière d’organiser et de suivre les activités</t>
  </si>
  <si>
    <t>Préparation des formations techniques et technico-commerciales</t>
  </si>
  <si>
    <t>Recueil des besoins en formation</t>
  </si>
  <si>
    <t>Préparation de programmes de formation</t>
  </si>
  <si>
    <t>Elaboration de supports pédagogiques et de présentation</t>
  </si>
  <si>
    <t>Concevoir des formations techniques et technico-commerciales</t>
  </si>
  <si>
    <t>Evaluer les besoins en formation technique de différentes populations (technico-commerciaux, techniciens service arès-vente, partenaires,  ) en communiquant avec les services de l’entreprise</t>
  </si>
  <si>
    <t>Elaborer des contenus et des supports de formation en adéquation avec les besoins identifiés, le niveau de compétence et le profil des formés à partir de documents techniques en français et en anglais</t>
  </si>
  <si>
    <t>Structurer de manière progressive sa formation afin de garantir l’acquisition de compétences par les stagiaires</t>
  </si>
  <si>
    <t>Actualiser les contenus de formation et les supports d’animation en fonction des évolutions techniques des produits, des stratégies marketing, de l’évolution des réglementations associées aux produits et des chaînes de validation</t>
  </si>
  <si>
    <t>Conception</t>
  </si>
  <si>
    <t>Formation</t>
  </si>
  <si>
    <t>Technique</t>
  </si>
  <si>
    <t>Prépare des programmes et des supports de formation selon les procédures en vigueur dans l’entreprise</t>
  </si>
  <si>
    <t>Définit de nouvelles actions de formation et élabore de nouveaux supports en fonction de l’évolution des besoins de l’entreprise</t>
  </si>
  <si>
    <t>Fait évoluer les supports et actions de formation en fonction des retours de terrain et de son activité de veille</t>
  </si>
  <si>
    <t>Définit des actions de formation innovantes dans leur contenu et leurs modalités (parcours multimodal)</t>
  </si>
  <si>
    <t>Conception action formation</t>
  </si>
  <si>
    <t>Organisation de son activité comptable et fiscale</t>
  </si>
  <si>
    <t>Organisation de ses activités comptables et fiscales</t>
  </si>
  <si>
    <t>Anticipation des aléas susceptibles de perturber son activité</t>
  </si>
  <si>
    <t>Organiser et assurer le suivi de ses activités comptables et fiscales</t>
  </si>
  <si>
    <t>Vérifier la disponibilité des données nécessaires à la réalisation de ses activités comptables et fiscales</t>
  </si>
  <si>
    <t>priorisation</t>
  </si>
  <si>
    <t>Définition de la stratégie financière et d’investissement de l’entreprise</t>
  </si>
  <si>
    <t>Echanges et recueil d’informations sur la stratégie de l’entreprise, ses axes de développement</t>
  </si>
  <si>
    <t>Définition d’une stratégie financière et d’investissements budgétaires</t>
  </si>
  <si>
    <t>Elaboration du budget financier de l’entreprise</t>
  </si>
  <si>
    <t>Conseil à la direction</t>
  </si>
  <si>
    <t>Définir la stratégie financière et d’investissements de l’entreprise en collaboration avec la direction générale</t>
  </si>
  <si>
    <t>Définir les orientations et les objectifs en matière de budgets et d’investissement en cohérence avec la stratégie de l’entreprise</t>
  </si>
  <si>
    <t>Etablir les budgets de l’entreprises conformément aux objectifs définis par la direction</t>
  </si>
  <si>
    <t>Conseiller la direction sur les sujets relatifs aux budgets financiers et aux investissements à partir de l’analyse des évolutions socio-économiques</t>
  </si>
  <si>
    <t>Proposer des modalités d’investissement</t>
  </si>
  <si>
    <t>Elaborer un plan d’actions permettant de mettre en œuvre les budgets alloués en concertation avec l’équipe de direction</t>
  </si>
  <si>
    <t>finance</t>
  </si>
  <si>
    <t>définition des budgets</t>
  </si>
  <si>
    <t>Identifie les principaux leviers de performance à partir des indicateurs et outils de suivi existants et propose de premières pistes d’amélioration</t>
  </si>
  <si>
    <t>Tient compte des caractéristiques des équipes administrative et financière pour adapter et rendre plus efficace ses plans d’actions</t>
  </si>
  <si>
    <t>Analyse les résultats de l’entreprise et de la concurrence pour proposer une stratégie d’investissements visant l’anticipation des besoins de développement de l’entreprise</t>
  </si>
  <si>
    <t>Gestion budgetaire</t>
  </si>
  <si>
    <t>Fiscalite entreprise</t>
  </si>
  <si>
    <t>Organisation de sa propre activité vis-à-vis des délais légaux</t>
  </si>
  <si>
    <t>Organiser son activité et hiérarchiser ses tâches au quotidien et sur l’année</t>
  </si>
  <si>
    <t>Organiser son activité sur le mois et sur l’année afin de respecter les délais légaux</t>
  </si>
  <si>
    <t>Planifie et priorise son activité en tenant compte des échéances et situations connues</t>
  </si>
  <si>
    <t>Adapte la planification de son activité en tenant compte des aléas ayant un impact modéré</t>
  </si>
  <si>
    <t>Adapte en permanence son activité pour tenir compte d’aléas et de situations nouvelles ayant un impact fort</t>
  </si>
  <si>
    <t>Développe un plan d’actions permettant d’anticiper la survenue des aléas les plus récurrents et de faciliter l’adaptation continue de l’activité</t>
  </si>
  <si>
    <t>Organisation et planification de ses activités, et des activités d’un manager, d’une équipe ou d’un service</t>
  </si>
  <si>
    <t>Organisation de rendez-vous et de réunions pour son manager</t>
  </si>
  <si>
    <t>Formalisation de rétroplannings</t>
  </si>
  <si>
    <t>Gestion de l’aspect logistique des réunions</t>
  </si>
  <si>
    <t>Organiser et planifier ses activités, les activités d’un manager, d’une équipe ou d’un service</t>
  </si>
  <si>
    <t>Organisation activité</t>
  </si>
  <si>
    <t>Tableaux de bord</t>
  </si>
  <si>
    <t>Veille juridique et réglementaire</t>
  </si>
  <si>
    <t>Réalisation d’une veille règlementaire en lien avec les activités de l’entreprise</t>
  </si>
  <si>
    <t>Analyse des textes et documents juridiques</t>
  </si>
  <si>
    <t>Identification des impacts des évolutions réglementaires sur l’entreprise</t>
  </si>
  <si>
    <t>Réalisation d’études sur des sujets à enjeu</t>
  </si>
  <si>
    <t>Rechercher et analyser les informations sur les évolutions réglementaires sur les domaines de l’entreprise</t>
  </si>
  <si>
    <t>Identifier les évolutions règlementaires en lien avec les activités de l’entreprise en suivant à la fois l’évolution des réglementations nationales, européennes et parfois internationales ainsi que la jurisprudence</t>
  </si>
  <si>
    <t>Répertorier, analyser et synthétiser les informations recueillies (textes juridiques, jurisprudence) et leurs sources d’information</t>
  </si>
  <si>
    <t>Elaborer une base documentaire intégrant les évolutions légales et règlementaires</t>
  </si>
  <si>
    <t>Identifier les risques de non-conformité au regard de l’évolution de la législation ainsi que les nouvelles opportunités</t>
  </si>
  <si>
    <t>Réaliser ou faire réaliser des études sur des sujets à enjeu pour l’entreprise du point de vue juridique</t>
  </si>
  <si>
    <t>Elaboration de procédures de contrôle et de gestion des risques</t>
  </si>
  <si>
    <t>Définition des procédures de gestion de trésorerie</t>
  </si>
  <si>
    <t>Définition des orientations des contrôles et indicateurs à mettre en place</t>
  </si>
  <si>
    <t>Conception des indicateurs et tableaux de bord de l’activité (hebdomadaires, mensuels ou trimestriels).</t>
  </si>
  <si>
    <t>Harmonisation des procédures de gestion de trésorerie</t>
  </si>
  <si>
    <t>Mise en place d’instruments de couverture</t>
  </si>
  <si>
    <t>Mise en place d’un logiciel dédié type ERP</t>
  </si>
  <si>
    <t>Mettre en place des procédures de contrôle et de gestion des risques financiers</t>
  </si>
  <si>
    <t>Définir des procédures de traitement, de sécurisation et de contrôle des flux financiers.</t>
  </si>
  <si>
    <t>Définir les principales orientations des contrôles et indicateurs à mettre en place, et le cadre du reporting destiné à la direction générale</t>
  </si>
  <si>
    <t>Définir des indicateurs de suivi des flux financiers et concevoir des tableaux de bord de l’activité (hebdomadaires, mensuels ou trimestriels).</t>
  </si>
  <si>
    <t>Veiller à la cohérence des procédures de gestion de trésorerie et actualiser celles-ci en fonction des normes et de la réglementation : centralisation des comptes, remontées automatiques des excédents, couverture de risque de taux et de change…</t>
  </si>
  <si>
    <t>Mettre en place des outils de couverture de risques de change adaptés aux devises utilisées et aux flux spécifiques à l'activité.</t>
  </si>
  <si>
    <t>Participer à la mise en place et à l’optimisation soit d’un logiciel dédié, soit d'un système ERP pour les modules de trésorerie.</t>
  </si>
  <si>
    <t>Procédures</t>
  </si>
  <si>
    <t>Risques financiers</t>
  </si>
  <si>
    <t>Gestion des risques</t>
  </si>
  <si>
    <t>Tresorerie</t>
  </si>
  <si>
    <t>Pilotage de l’activité commerciale (management d’équipe sédentaire)</t>
  </si>
  <si>
    <t>Lancement / pilotage du lancement des actions commerciales définies par l’entreprise et d’actions spécifiques</t>
  </si>
  <si>
    <t>Suivi des actions commerciales</t>
  </si>
  <si>
    <t>Recueil d’informations sur les résultats des activités commerciales</t>
  </si>
  <si>
    <t>Examen des indicateurs commerciaux, analyse des tableaux de bord, interprétation des résultats</t>
  </si>
  <si>
    <t>Comparaisons périodiques, territoriales, …</t>
  </si>
  <si>
    <t>Suivi des paiements et des encours</t>
  </si>
  <si>
    <t>Pilotage ou réalisation des relances clients professionnels</t>
  </si>
  <si>
    <t>Piloter l’activité commerciale de son périmètre en exploitant un outil de gestion de la relation client et de téléphonie</t>
  </si>
  <si>
    <t>Organiser la mise en œuvre des opérations commerciales sur son périmètre à partir des plans d’actions commerciales définis au sein de l’entreprise</t>
  </si>
  <si>
    <t>Mesurer au quotidien l'avancement et les résultats des actions et opérations commerciales mises en œuvre sur le périmètre</t>
  </si>
  <si>
    <t>Définir des objectifs commerciaux et un plan d’actions commerciales pour chaque vendeur sédentaire en tenant compte de son profil et des caractéristiques du portefeuille de clients professionnels</t>
  </si>
  <si>
    <t>Identifier les actions à conduire pour améliorer les performances du périmètre et concevoir des plans d’actions adaptés à une clientèle de professionnels</t>
  </si>
  <si>
    <t>Concevoir, en lien avec l’équipe de vente, des propositions d’ajustement des opérations commerciales en prenant appui sur l’analyse des résultats obtenus</t>
  </si>
  <si>
    <t>Utiliser les fonctionnalités de l’outil de gestion de la relation client et de téléphonie pour piloter son activité commerciale et actualiser les informations commerciales</t>
  </si>
  <si>
    <t>Opérations commerciales</t>
  </si>
  <si>
    <t>pilotage de secteur</t>
  </si>
  <si>
    <t>Pilote l’activité commerciale de son périmètre de manière régulière mais avec peu de variations</t>
  </si>
  <si>
    <t>Adapte son pilotage à l’évolution de son environnement, aux spécificités de son périmètre et à ses résultats</t>
  </si>
  <si>
    <t>Adapte son pilotage de l’activité à des situations nouvelles, complexes, touchant son périmètre</t>
  </si>
  <si>
    <t>Fait preuve d’innovation dans le pilotage de son périmètre</t>
  </si>
  <si>
    <t>Organisation de l’activité des services généraux</t>
  </si>
  <si>
    <t>Elaboration des budgets en concertation avec la direction</t>
  </si>
  <si>
    <t>Gestion de l’entretien technique des bâtiments, des installations et des espaces du site</t>
  </si>
  <si>
    <t>Suivi des budgets de consommation de l’entreprise</t>
  </si>
  <si>
    <t>Définition d’un système de management QHSE</t>
  </si>
  <si>
    <t>Analyse des résultats des activités</t>
  </si>
  <si>
    <t>Proposition d’actions et de mesures correctrices</t>
  </si>
  <si>
    <t>Organiser et coordonner l’ensemble des services généraux dans un souci de respect des normes, de maîtrise des coûts et d’amélioration de qualité des services rendus</t>
  </si>
  <si>
    <t>Elaborer les budgets en concertation avec la direction et en assurer le suivi</t>
  </si>
  <si>
    <t>Gérer l'entretien technique des bâtiments et des installations (aménagement, électricité, ascenseurs, sécurité incendie, chauffage, …)</t>
  </si>
  <si>
    <t>Gérer l'entretien des espaces (nettoyage, espaces verts, déchets, restauration) et un certain nombre d’activités en lien avec son périmètre (courrier, reprographie, gestion des archives, transport de personnes et de biens, sécurité, accueil standard et téléphonie)</t>
  </si>
  <si>
    <t>Définir et accompagner la mise en place un système de management QHSE (qualité, hygiène, sécurité, environnement) appliqué à ses activités</t>
  </si>
  <si>
    <t>Analyser les résultats des activités réalisées en utilisant différents indicateurs et s’assurer du suivi du budget des consommations de l’entreprise (téléphonie fixe analogique, contrats postaux…).</t>
  </si>
  <si>
    <t>Proposer en cas de mauvaise performance ou de dérive des actions et mesures correctrices</t>
  </si>
  <si>
    <t>Gestion des bâtiments et installations</t>
  </si>
  <si>
    <t>Budgets</t>
  </si>
  <si>
    <t>Mesures correctrices</t>
  </si>
  <si>
    <t>Gestion maintenance</t>
  </si>
  <si>
    <t>Identification des évènements pouvant impacter son activité</t>
  </si>
  <si>
    <t>Organisation de son poste de travail</t>
  </si>
  <si>
    <t>Gestion de la simultanéité des tâches</t>
  </si>
  <si>
    <t>Organiser son activité en fonction des priorités</t>
  </si>
  <si>
    <t>Identifier les évènements et contraintes pouvant faire l’objet de nombreuses sollicitations sur une période donnée.</t>
  </si>
  <si>
    <t>Organiser son poste de travail en vue de faciliter le traitement simultané de plusieurs tâches</t>
  </si>
  <si>
    <t>Organiser son activité en fonction des priorités, des évènements, et des contraintes des interlocuteurs internes et externes</t>
  </si>
  <si>
    <t>Gérer des appels et des sollicitations en face à face en simultané</t>
  </si>
  <si>
    <t>Interrompre son activité lors de sollicitations</t>
  </si>
  <si>
    <t>Accueil</t>
  </si>
  <si>
    <t>Standartd</t>
  </si>
  <si>
    <t>Analyse du secteur /marché et élaboration de plans d’actions</t>
  </si>
  <si>
    <t>Recueil d’informations sur le marché local</t>
  </si>
  <si>
    <t>Examen de l’évolution des résultats commerciaux sur le territoire / le marché</t>
  </si>
  <si>
    <t>Formalisation de propositions d’axes de développement et d’un plan d’actions pour le territoire / le marché</t>
  </si>
  <si>
    <t>Etablissement d’un plan d’actions commercial chiffré</t>
  </si>
  <si>
    <t>Analyser son secteur / marché dans le cadre d’une activité de management commercial</t>
  </si>
  <si>
    <t>Identifier les informations clés sur la présence commerciale, l’évolution du marché en commerces de gros, la concurrence spécialisée dans le commerce entre professionnels et le potentiel du secteur / marché à partir de différentes sources d’information</t>
  </si>
  <si>
    <t>Analyser le positionnement commercial de son secteur / marché</t>
  </si>
  <si>
    <t>Définir des objectifs commerciaux et un plan d’actions commerciales pour chaque commercial(e) itinérant en tenant compte de son profil et des caractéristiques de son territoire en matière de commerce entre professionnels</t>
  </si>
  <si>
    <t>Identifier les actions à conduire pour améliorer les performances du secteur/ marché et concevoir des plans d’actions adaptés à une clientèle de professionnels</t>
  </si>
  <si>
    <t>analyse de marché</t>
  </si>
  <si>
    <t>analyse de portefeuille</t>
  </si>
  <si>
    <t>plan d’actions commerciales</t>
  </si>
  <si>
    <t>Exploite les informations disponibles au sein de l’entreprise sur le secteur / marché</t>
  </si>
  <si>
    <t>Analyse les grandes tendances d’évolution du secteur / marché à partir d’informations collectées auprès de sources externes</t>
  </si>
  <si>
    <t>Analyse des signaux faibles pour anticiper les tendances d’évolution du secteur / marché</t>
  </si>
  <si>
    <t>Propose des méthodes innovantes et reproductibles d’analyse du secteur /. marché</t>
  </si>
  <si>
    <t>Détermination d’un plan d’actions de marketing digital</t>
  </si>
  <si>
    <t>Détermination des objectifs associés aux actions de marketing digital</t>
  </si>
  <si>
    <t>Définition d’un plan d’actions adapté en lien avec la direction marketing</t>
  </si>
  <si>
    <t>Sélection des outils de communication en ligne à privilégier</t>
  </si>
  <si>
    <t>Veille technologique et concurrentielle</t>
  </si>
  <si>
    <t>Concevoir un plan d’actions de marketing digital adapté aux besoins de l’entreprise</t>
  </si>
  <si>
    <t>Analyser les besoins liés aux actions de marketing digital pour l’entreprise en évaluant les pratiques et en tenant compte de la stratégie des services concernés</t>
  </si>
  <si>
    <t>Identifier la valeur-ajoutée que peut apporter le marketing digital aux différents services concernés</t>
  </si>
  <si>
    <t>Définir une stratégie, une identité numérique et des objectifs d’utilisation des outils de marketing digital cohérents avec les besoins l’entreprise et avec son image</t>
  </si>
  <si>
    <t>Sélectionner les outils de marketing digital adaptés à la stratégie définie en tenant compte des ressources mobilisables</t>
  </si>
  <si>
    <t>Programmer la mise en œuvre des différentes actions de marketing digital</t>
  </si>
  <si>
    <t>Stratégie online</t>
  </si>
  <si>
    <t>stratégique marketing digital</t>
  </si>
  <si>
    <t>Décline le plan d’actions de marketing digital à partir des plans d’actions précédents</t>
  </si>
  <si>
    <t>Adapte le plan d’actions de marketing digital en fonction de la veille sur les besoins de l’entreprise</t>
  </si>
  <si>
    <t>Définit le plan d’actions de marketing digital à partir d’une analyse globale de l’environnement, de la concurrence et de l’évolution des besoins de l’entreprise</t>
  </si>
  <si>
    <t>Prend en compte les signaux faibles, les outils et pratiques émergentes en matière de marketing digital pour définir un plan d’actions innovant</t>
  </si>
  <si>
    <t>Planification des activités</t>
  </si>
  <si>
    <t>Organiser son activité de relation commerciale à distance</t>
  </si>
  <si>
    <t>gestion du temps</t>
  </si>
  <si>
    <t>priorisation des activités</t>
  </si>
  <si>
    <t>Aménage efficacement son espace de travail et respecte les principales échéances fixées</t>
  </si>
  <si>
    <t>Prend en compte les priorités et les enjeux commerciaux liés aux différentes catégories de clients pour définir et ajuster son activité</t>
  </si>
  <si>
    <t>Anticipe les périodes de sur et sous-activité pour s’organiser efficacement</t>
  </si>
  <si>
    <t>Propose des améliorations dans la manière d’organiser son activité à partir d’une analyse de son expérience et de l’évolution des pratiques des clients</t>
  </si>
  <si>
    <t>Analyse du secteur / du périmètre de l’unité commerciale</t>
  </si>
  <si>
    <t>Recueil d'informations sur le marché local et sur les résultats des activités commerciales</t>
  </si>
  <si>
    <t>Analyser l’environnement commercial de son unité commerciale</t>
  </si>
  <si>
    <t>Identifier les informations clés sur la présence commerciale, l'évolution du marché, la concurrence et le potentiel du périmètre à partir de différentes sources d'information</t>
  </si>
  <si>
    <t>Analyser le positionnement commercial de d'unité commerciale dans le périmètre</t>
  </si>
  <si>
    <t>Exploite les informations disponibles au sein de l’entreprise sur le marché et l’environnement de l’unité commerciale</t>
  </si>
  <si>
    <t>Analyse les grandes tendances d’évolution du marché et de l’unité commerciale à partir d’informations collectées auprès de sources externes</t>
  </si>
  <si>
    <t>Analyse des signaux faibles pour anticiper les tendances d’évolution du marché et de l’unité commerciale</t>
  </si>
  <si>
    <t>Propose des méthodes innovantes et reproductibles d’analyse du marché et de l’unité commerciale</t>
  </si>
  <si>
    <t>Propsection vente</t>
  </si>
  <si>
    <t>Analyser son environnement commercial dans le cadre d’une activité de vente itinérante</t>
  </si>
  <si>
    <t>Recueillir des informations pertinentes sur le marché, les concurrents et le potentiel de ses clients à partir de différentes sources</t>
  </si>
  <si>
    <t>Analyse de secteur</t>
  </si>
  <si>
    <t>Met à jour les informations sur l’environnement commercial et explique les tableaux de bord mis à disposition.</t>
  </si>
  <si>
    <t>Diversifie les sources d’information sur l’environnement commercial et analyse les tableaux de bord à disposition</t>
  </si>
  <si>
    <t>Exploite un ensemble large d’informations et analyse des signaux faibles pour anticiper des tendances d’évolution</t>
  </si>
  <si>
    <t>Est force de proposition pour améliorer l’analyse de l’environnement commercial</t>
  </si>
  <si>
    <t>Analyse du marché et du portefeuille de clients grands comptes</t>
  </si>
  <si>
    <t>Examen des caractéristiques du secteur, du marché, du territoire, du portefeuille</t>
  </si>
  <si>
    <t>Analyser le marché et son portefeuille de clients grands comptes</t>
  </si>
  <si>
    <t>Construire un système de veille permettant de suivre l’évolution du marché, de la concurrence, des besoins des clients grands comptes et des appels d’offres du secteur</t>
  </si>
  <si>
    <t>Analyser en continu les activités, les projets et le potentiel commercial de ses clients grands comptes</t>
  </si>
  <si>
    <t>Analyser la rentabilité de chaque client grand compte et définir des actions permettant de l’améliorer</t>
  </si>
  <si>
    <t>Identifier les clients grands comptes à développer en priorité et hiérarchiser ses cibles</t>
  </si>
  <si>
    <t>analyse marché</t>
  </si>
  <si>
    <t>analyse portefeuille,</t>
  </si>
  <si>
    <t>Exploite les informations disponibles au sein de l’entreprise sur le marché et le portefeuille clients</t>
  </si>
  <si>
    <t>Analyse les grandes tendances d’évolution du marché et du portefeuille clients à partir d’informations collectées auprès de sources externes</t>
  </si>
  <si>
    <t>Analyse des signaux faibles pour anticiper les tendances d’évolution du marché et du portefeuille</t>
  </si>
  <si>
    <t>Propose des méthodes innovantes et reproductibles d’analyse du marché et du portefeuille</t>
  </si>
  <si>
    <t>Accueil et information individuelle et collective des passagers, clients et leurs accompagnants en aéroport</t>
  </si>
  <si>
    <t>Accueil des clients dans les différents lieux (salons, arrivée / correspondance, aérogare…)</t>
  </si>
  <si>
    <t>Information individuelle des clients (départs, arrivées, correspondances, vols, éventuels problèmes d’exploitation, consignes, …)</t>
  </si>
  <si>
    <t>Orientation vers les différents services de l’aérogare</t>
  </si>
  <si>
    <t>Réalisation des annonces sonores liées à l’embarquement et au débarquement</t>
  </si>
  <si>
    <t>Communiquer en français et en langue étrangère dans différentes situations d’accueil et d’information en aéroport</t>
  </si>
  <si>
    <t>Accueillir, informer et orienter différents interlocuteurs au sein de l’aéroport</t>
  </si>
  <si>
    <t>Identifier les besoins en information des clients et y répondre de manière adaptée dans le respect des standards de service en vigueur</t>
  </si>
  <si>
    <t>Conduire un entretien avec un passager en langue étrangère en s’assurant de la bonne compréhension du message délivré</t>
  </si>
  <si>
    <t>Adapter son comportement aux attentes de différents types de clientèle en veillant à respecter les bonnes pratiques de communication interculturelle</t>
  </si>
  <si>
    <t>Représenter de manière positive l’image de l’entreprise</t>
  </si>
  <si>
    <t>Adapter son intervention à des situations et des besoins variés</t>
  </si>
  <si>
    <t>information</t>
  </si>
  <si>
    <t>aéroport</t>
  </si>
  <si>
    <t>Respecte les standards de service dans les situations d’accueil et d’information des passagers, clients et accompagnants</t>
  </si>
  <si>
    <t>S’adapte aux besoins d’interlocuteurs variés dans des situations courantes (dont situations d’accueil multiculturel)</t>
  </si>
  <si>
    <t>S’adapte aux besoins d’interlocuteurs variés dans des situations inhabituelles</t>
  </si>
  <si>
    <t>Propose des pistes d’amélioration pour faire évoluer l’accueil et l’information des passagers, clients et accompagnants et les pratiques d’accueil multiculturel</t>
  </si>
  <si>
    <t>Veille concurrentielle et économique dans le cadre d’une activité de pricing en transport aérien</t>
  </si>
  <si>
    <t>Recherche d’informations sur l’activité de la concurrence et sur la situation des marchés : présence sur les lignes, ouverture de nouvelles lignes, tarifs pratiqués, évolution de la politique promotionnelle…</t>
  </si>
  <si>
    <t>Recherche d’informations sur la typologie et les pratiques des différents types de clients (individuels, groupes, entreprises, réseau de distribution…), les spécificités des différents modes de distribution…</t>
  </si>
  <si>
    <t>Recherche d’informations sur l’actualité des territoires couverts par les lignes : événements politiques ou économiques, manifestations programmées, périodes de vacances…</t>
  </si>
  <si>
    <t>Analyser les facteurs à prendre en compte dans le cadre des démarches de tarification dans le domaine du transport aérien</t>
  </si>
  <si>
    <t>Elaborer, en partenariat avec des spécialistes de la data, un système de veille concurrentielle et d’analyse de prix permettant d’évaluer en continu le niveau de compétitivité des prix de l’entreprise</t>
  </si>
  <si>
    <t>Analyser et expliquer de manière continue les ruptures de tendances, évolutions des comportements d’achat et des canaux de distribution dans le domaine du transport aérien</t>
  </si>
  <si>
    <t>Identifier les facteurs structurels et conjoncturels à prendre en compte pour définir et ajuster les programmes, politiques et processus de tarification</t>
  </si>
  <si>
    <t>Analyser leur évolution à court et moyen termes et évaluer leur impact sur les pratiques de tarification</t>
  </si>
  <si>
    <t>tarification</t>
  </si>
  <si>
    <t>Identifie l’ensemble des facteurs ayant des impacts sur les démarches de tarification</t>
  </si>
  <si>
    <t>Evalue l’importance et la durée de l’impact des différents facteurs sur les démarches de tarification</t>
  </si>
  <si>
    <t>Anticipe les évolutions des facteurs ayant des impacts sur les démarches de tarification et repère les nouveaux facteurs à prendre en compte</t>
  </si>
  <si>
    <t>Fait preuve d’innovation dans la manière de réaliser la veille concurrentielle et économique</t>
  </si>
  <si>
    <t>Assistance organisationnelle à  l’équipe de vente B to B</t>
  </si>
  <si>
    <t>Préparation des rendez-vous et plans de démarchage de l’équipe de vente</t>
  </si>
  <si>
    <t>Formalisation d’un plan d’appels en fonction des consignes données par l’équipe de vente</t>
  </si>
  <si>
    <t>Organisation et mise en œuvre opérationnelle d’actions commerciales en lien avec les équipes de vente : opérations commerciales récurrentes, événements commerciaux (voyages découverte, visites d’avion, présentation de nouvelles destinations, opérations vers des clientèles spécifiques, …), opérations de marketing direct en ligne, …</t>
  </si>
  <si>
    <t>Accompagner une équipe de vente B to B dans l’organisation et la mise en œuvre des actions commerciales</t>
  </si>
  <si>
    <t>Identifier les informations nécessaires à la préparation des rendez-vous et plans de démarchage de l’équipe de vente</t>
  </si>
  <si>
    <t>Préparer des plans d’appels à partir des consignes communiquées par les membres de l’équipe de vente</t>
  </si>
  <si>
    <t>Organiser des actions commerciales et événements commerciaux d’un point de vue opérationnel selon les consignes communiquées par l’équipe de vente</t>
  </si>
  <si>
    <t>Accompagner les membres de l’équipe de vente dans la mise en œuvre des actions et événements commerciaux</t>
  </si>
  <si>
    <t>vente BtoB</t>
  </si>
  <si>
    <t>actions commerciales</t>
  </si>
  <si>
    <t>Accompagne l’équipe dans la préparation et la mise en œuvre des actions commerciales dans le strict respect des consignes données et des pratiques existantes</t>
  </si>
  <si>
    <t>Adapte ses interventions aux différents types d’actions à conduire</t>
  </si>
  <si>
    <t>Anticipe les aléas susceptibles d’intervenir dans la préparation et la mise en œuvre des actions commerciales</t>
  </si>
  <si>
    <t>Est force de proposition pour améliorer la préparation et la mise en œuvre des actions commerciales</t>
  </si>
  <si>
    <t>Analyse de l’environnement dans le cadre d’une activité commerciale auprès de professionnels dans le transport aérien</t>
  </si>
  <si>
    <t>Recueil des informations nécessaires à l’élaboration d’un plan d’actions commerciales en direction de réseaux de distribution (professionnels du tourisme, entreprises…), des entreprises, transitaires, prescripteurs… ou en vue de contribuer à la réalisation d’études de marché ou à la conception de plans marketing</t>
  </si>
  <si>
    <t>Examen de l’évolution du portefeuille clients professionnels et de la performance commerciale</t>
  </si>
  <si>
    <t>Examen des tableaux de suivi de l’activité et de la performance commerciale</t>
  </si>
  <si>
    <t>Analyser son marché et segmenter sa clientèle en tenant compte des spécificités de son portefeuille et des outils d’aide à la décision à disposition</t>
  </si>
  <si>
    <t>Recueillir des informations pertinentes sur le marché, les concurrents et le potentiel de ses clients professionnels à partir de différentes sources</t>
  </si>
  <si>
    <t>Rendre compte des résultats de son portefeuille de clients en référence aux objectifs fixés à partir des procédures et outils en vigueur dans l’entreprise</t>
  </si>
  <si>
    <t>Proposer des actions de réajustement</t>
  </si>
  <si>
    <t>Analyse de marché</t>
  </si>
  <si>
    <t>Diversifie les sources d’information sur son marché et analyse les tableaux de bord à disposition</t>
  </si>
  <si>
    <t>Exploite un ensemble large d’informations et analyse des signaux faibles pour anticiper des tendances d’évolution de son marché</t>
  </si>
  <si>
    <t>Est force de proposition pour améliorer l’analyse de son marché</t>
  </si>
  <si>
    <t>Détermination d’un plan d’actions de marketing digital sur un périmètre donné dans le domaine du transport aérien</t>
  </si>
  <si>
    <t>Détermiation des objectifs associés aux actions de marketing digital</t>
  </si>
  <si>
    <t>Définition d’un plan d’actions adapté en lien avec les différents acteurs impliqués (service marketing, commercial, pricing, revenue management, systèmes d’informations, …)</t>
  </si>
  <si>
    <t>Concevoir un plan d’actions de marketing digital sur un périmètre donné dans le domaine u transport aérien</t>
  </si>
  <si>
    <t>Analyser les besoins liés aux actions de marketing digital sur son périmètre en évaluant les pratiques et en tenant compte de la stratégie des services concernés</t>
  </si>
  <si>
    <t>Identifier la valeur-ajoutée que peut apporter les outils de marketing digital aux différents services concernés</t>
  </si>
  <si>
    <t>Définir une stratégie cohérente avec les besoins l’entreprise sur le périmètre confié et avec son image</t>
  </si>
  <si>
    <t>Programmer la mise en œuvre des différentes actions de marketing digital en lien avec les services concernés</t>
  </si>
  <si>
    <t>Adapte le plan d’actios de marketing digital en fonction de la veille sur les besoins de l’entreprise</t>
  </si>
  <si>
    <t>Définit le plan d’actions de marketing digital à partir d’une analyse globale de l’environnement, de la concurrence et de l’évolution des besoins de l’entreprise sur son périmètre</t>
  </si>
  <si>
    <t>Traitement des demandes de dédommagement et des réclamations des clients (courrier, téléphone, mail, site internet, médias sociaux…) dans le domaine du transport aérien</t>
  </si>
  <si>
    <t>Examen des messages reçus de la part des clients (courrier, téléphone, curriels, site internet, médias sociaux, prise de relais d’un chatbot, …)</t>
  </si>
  <si>
    <t>Examen des aléas d’exploitation susceptibles de générer des propositions de dédommagements aux clients</t>
  </si>
  <si>
    <t>Elaboration ou sélection (solutions automatisées) de propositions de traitement des demandes ou réclamations</t>
  </si>
  <si>
    <t>Analyser et traiter d’un point de vue technique et commercial les réclamations et les demandes de dédommagement des clients dans le domaine du transport aérien</t>
  </si>
  <si>
    <t>Analyser la demande d’un client et identifier les cas dans lesquels le recours à un spécialiste est nécessaire</t>
  </si>
  <si>
    <t>Conduire un entretien avec un client en langue étrangère en s’assurant de la bonne compréhension du message délivré</t>
  </si>
  <si>
    <t>Evaluer le bien-fondé d’une réclamation ou d’une demande de dédommagement par une analyse des informations émanant des outils digitaux (outil de GRC, …)</t>
  </si>
  <si>
    <t>Repérer les aléas d’exploitation susceptibles de générer des réclamations ou des demandes de dédommagement en vue d’anticiper les réclamations</t>
  </si>
  <si>
    <t>Analyser les enjeux commerciaux liés à la démarche d’un client</t>
  </si>
  <si>
    <t>Construire ou sélectionner, à l’appui des préconisations réalisées par les outils digitaux, une réponse adaptée à la situation du client et à ses attentes en s’assurant du respect de la réglementation et des procédures en vigueur ainsi que des engagements et obligations de la compagnie ou de l’entreprise</t>
  </si>
  <si>
    <t>réclamation</t>
  </si>
  <si>
    <t>dédommagement</t>
  </si>
  <si>
    <t>Traite les réclamations et demandes de dédommagement simples et courantes dans le respect des procédures et réglementations en vigueur</t>
  </si>
  <si>
    <t>Traite les réclamations et demandes de dédommagement complexes de manière adaptée</t>
  </si>
  <si>
    <t>Prend en compte les enjeux commerciaux et adapte le traitement des réclamations et dédommaements en conséquence</t>
  </si>
  <si>
    <t>Est force de propositions pour améliorer le traitement des demandes de dédommagement et des réclamations</t>
  </si>
  <si>
    <t>Entretien vente</t>
  </si>
  <si>
    <t>Veille et analyse des tendances du marché sur un périmètre donné</t>
  </si>
  <si>
    <t>Réalisation d’études de tendance permettant d’anticiper les orientations du marché du transport aérien et des services aéroportuaires</t>
  </si>
  <si>
    <t>Réalisation d’études de marché permettant de préparer l’évolution des produits et services proposés par l’entreprise</t>
  </si>
  <si>
    <t>Veille sur les évolutions technologiques et les évolutions des pratiques de marketing, notamment en matière de marketing digital</t>
  </si>
  <si>
    <t>Analyser les tendances d’évolution de son marché sur son périmètre</t>
  </si>
  <si>
    <t>Identifier les facteurs susceptibles d’avoir un impact sur les comportements des passagers ou clients dans le domaine du transport aérien et des services associés</t>
  </si>
  <si>
    <t>Analyser l’évolution des marchés dans le domaine du transport aérien et des services associés</t>
  </si>
  <si>
    <t>Repérer les évolutions technologiques susceptibles de générer de nouvelles opportunités pour l’entreprise</t>
  </si>
  <si>
    <t>Analyser l’évolution des pratiques et du positionnement commercial de la concurrence</t>
  </si>
  <si>
    <t>veille technologique</t>
  </si>
  <si>
    <t>évolution du marché</t>
  </si>
  <si>
    <t>Exploite les informations disponibles au sein de l’entreprise sur le marché</t>
  </si>
  <si>
    <t>Analyse les grandes tendances d’évoltion du marché à partir d’informations collectées auprès de sources externes</t>
  </si>
  <si>
    <t>Analyse des signaux faibles pour anticiper les tendances d’évolution du marché</t>
  </si>
  <si>
    <t>Propose des méthodes innovantes et reproductbles d’analyse du marché</t>
  </si>
  <si>
    <t>Information et accompagnement à distance des clients et passages du transport aérien français et étrangers</t>
  </si>
  <si>
    <t>Accueil des clients à distance (téléphone, applications, médias sociaux, …)</t>
  </si>
  <si>
    <t>Examen des messages reçus de la part des clients (site internet, médias sociaux, prise de relais d’un chatbot, …)</t>
  </si>
  <si>
    <t>Information sur les produits et services proposés</t>
  </si>
  <si>
    <t>Accompagnement à distance à l’utilisation des outils et interfaces digitaux</t>
  </si>
  <si>
    <t>Informer en français et en langue étrangère les clients et prospects du transport aérien en les accompagnant à distance dans leur utilisation des outils digitaux à leur disposition</t>
  </si>
  <si>
    <t>Accueillir et informer en français et en langue étrangère les clients sur les services offerts en appliquant les procédures en vigueur en matière d’information sur la règlementation portant sur la sûreté et la sécurité</t>
  </si>
  <si>
    <t>Rechercher les informations disponibles sur l’offre dont bénéficie un client ou un passager en utilisant les outils digitaux à disposition</t>
  </si>
  <si>
    <t>Personnaliser la relation avec le passager ou le client à partir des informations collectées sur son parcours et / ou ses besoins, voire des premiers échanges conduits sur chatbot</t>
  </si>
  <si>
    <t>Orienter les clients vers les différents canaux de vente en fonction de la complexité de la transaction à traiter et de la politique commerciale en vigueur</t>
  </si>
  <si>
    <t>Repérer les clients ou les passagers susceptibles d’avoir besoin d’aide dans l’utilisation des outils et interfaces digitaux</t>
  </si>
  <si>
    <t>Expliciter le fonctionnement des interfaces et outils digitaux destinés aux clients en s’adaptant à leurs besoins et en cherchant à les rendre autonomes</t>
  </si>
  <si>
    <t>Conduire une veille sur l’évolution des produits et services offerts par l’entreprise et sur les nouveautés et opérations en cours</t>
  </si>
  <si>
    <t>accueil</t>
  </si>
  <si>
    <t>multicanal</t>
  </si>
  <si>
    <t>Explique clairement les services offerts aux clients et le fonctionnement des outils digitaux à leur disposition</t>
  </si>
  <si>
    <t>Exploite les informations disponibles sur le client et l’offre dont il bénéficie pour personnaliser son intervention (dont situations d’accueil multiculturel)</t>
  </si>
  <si>
    <t>Adapte son intervention à des demandes et situations complexes</t>
  </si>
  <si>
    <t>Propose des pistes d’amélioration pour faire évoluer l’information et l’accompagnement à distance des clients et prospects ainsi que les pratiques d’accueil multiculturel</t>
  </si>
  <si>
    <t>Pilotage d’une équipe commerciale</t>
  </si>
  <si>
    <t>Lancement et suivi des actions commerciales</t>
  </si>
  <si>
    <t>Suivi des performances de l’équipe et des objectifs commerciaux</t>
  </si>
  <si>
    <t>Examen des résultats en relation avec les indicateurs clés de performance de l’activité</t>
  </si>
  <si>
    <t>Piloter l’activité commerciale de son équipe en exploitant les outils digitaux à disposition</t>
  </si>
  <si>
    <t>Organiser et piloter la mise en œuvre des opérations commerciales en tenant compte des ressources à disposition</t>
  </si>
  <si>
    <t>Analyser les résultats commerciaux de l’équipe au regard des objectifs commerciaux et des indicateurs de performance de l’activité</t>
  </si>
  <si>
    <t>Identifier les leviers permettant de corriger et améliorer les résultats et performances de l’équipe commerciale</t>
  </si>
  <si>
    <t>Exploiter les outils digitaux à disposition pour suivre et analyser les performances individuelles et collectives de son équipe commerciale</t>
  </si>
  <si>
    <t>commercial</t>
  </si>
  <si>
    <t>performance</t>
  </si>
  <si>
    <t>Pilotage et amélioration continue des activités de l’escale</t>
  </si>
  <si>
    <t>Organisation, coordination et contrôle des activités techniques, fret, commerciales, maintenance, piste de l’escale</t>
  </si>
  <si>
    <t>Affectation des ressources, optimisation des coûts et des délais pour les prestations réalisées</t>
  </si>
  <si>
    <t>Détection et signalement des dysfonctionnements et pannes matérielles</t>
  </si>
  <si>
    <t>Mise en place de méthodes de travail et d’outils de suivi des prestations délivrées par l’équipe et les entreprises prestataires (revues de performance, …)</t>
  </si>
  <si>
    <t>Mise en œuvre d’opérations de contrôle et de suivi (sûreté, sécurité, conformité, qualité, ponctualité des vols, gestion des risques, satisfaction des passagers, …)</t>
  </si>
  <si>
    <t>Elaboration ou adaptation de procédures en anglais et en français (Ground Operations Manuals)</t>
  </si>
  <si>
    <t>Veille normative et réglementaire et mise en place d’actions d’amélioration</t>
  </si>
  <si>
    <t>Piloter et optimiser les activités techniques et commerciales de l’escale</t>
  </si>
  <si>
    <t>Mettre en œuvre la politique de l’entreprise au sein de l’escale dans le respect des normes et réglementations en vigueur</t>
  </si>
  <si>
    <t>Organiser et coordonner les activités des différents intervenants au sein de l’escale en situation normale et en situation dégradée en veillant à assurer la qualité des prestations délivrées</t>
  </si>
  <si>
    <t>Superviser l’attribution des moyens de l’escale et s’assurer de leur adéquation aux besoins de l’activité et aux normes et réglementations en vigueur (qualifications requises pour traiter les avions en sécurité, …)</t>
  </si>
  <si>
    <t>Anticiper et accompagner les évolutions de l’activité de l’escale à partir d’une analyse de son environnement et de l’évolution des normes et réglementations</t>
  </si>
  <si>
    <t>Elaborer un dispositif de contrôle des activités de l’équipe et des prestataires à partir des cahiers des charges et des procédures adaptées à l’évolution des normes et réglementation touchant le transport aérien (sécurité, sûreté, santé publique, …)</t>
  </si>
  <si>
    <t>Contrôler le respect des consignes par l’équipe et des engagements pris par les prestataires de l’escale (délais, coûts, qualité, respect des exigences clients, gestion des risques, …)</t>
  </si>
  <si>
    <t>Repérer les pistes d’optimisation des activités de l’escale et mettre en œuvre des actions correctives adaptées</t>
  </si>
  <si>
    <t>exploitation aéroportuaire</t>
  </si>
  <si>
    <t>escale</t>
  </si>
  <si>
    <t>Met en œuvre les techniques existantes de pilotage des activités de l’escale sans variation</t>
  </si>
  <si>
    <t>Adapte ses pratiques de pilotage des activités de l’escale en fonction de la situation rencontrée</t>
  </si>
  <si>
    <t>Pilote les activités de l’escale de manière efficace, y compris dans des situations complexes</t>
  </si>
  <si>
    <t>Propose des méthodes et outils innovants pour le pilotage de l’escale</t>
  </si>
  <si>
    <t>Droit transport</t>
  </si>
  <si>
    <t>Identification des besoins métiers</t>
  </si>
  <si>
    <t>Analyser les besoins en optimisation en s’adaptant aux spécificités des différents métiers au sein de l’entreprise</t>
  </si>
  <si>
    <t>Analyser les enjeux liés à l’optimisation des activités commerciales ou techniques en évaluant les besoins des différents métiers au sein de l’entreprise</t>
  </si>
  <si>
    <t>Identifier la valeur-ajoutée que peut apporter la valorisation des données techniques ou commerciales pour différents services</t>
  </si>
  <si>
    <t>Traduire une problématique métier en problématique d’analyse de données</t>
  </si>
  <si>
    <t>Valorisation data</t>
  </si>
  <si>
    <t>besoins métiers</t>
  </si>
  <si>
    <t>Actualise l’analyse des besoins de l’entreprise en optimisation des activités à partir des pratiques de recueil de données existantes</t>
  </si>
  <si>
    <t>Adapte les pratiques d’analyse des besoins de l’entreprise en optimisation des activités en fonction de l’évolution de l’environnement</t>
  </si>
  <si>
    <t>Fait évoluer les pratiques d’analyse des besoins de l’entreprise optimisation des activités à partir des retours des différents services</t>
  </si>
  <si>
    <t>Met en œuvre une démarche, une méthode innovante d’analyse des besoins de l’entreprise en optimisation des activités</t>
  </si>
  <si>
    <t>Préparation opérationnelle du vol</t>
  </si>
  <si>
    <t>Préparation technique du vol : étude des conditions météorologiques, itinéraire, altitudes et temps de vol, répartition du chargement, carburant, vérifications techniques et matérielles, navigation aérienne, …</t>
  </si>
  <si>
    <t>Contrôle de la préparation de l’avion : avitaillement, visite d’inspection extérieure, vérification de la documentation technique disponible à bord, vérification des documents de transport des marchandises et des passagers, …</t>
  </si>
  <si>
    <t>Vérification du chargement (devis de masse et de centrage)</t>
  </si>
  <si>
    <t>Contrôle de la mise en œuvre des mesures de sûreté</t>
  </si>
  <si>
    <t>Réaliser la préparation opérationnelle d’un vol dans le respect de la réglementation, des normes et procédures en vigueur en s’appuyant sur les outils digitaux à disposition</t>
  </si>
  <si>
    <t>Recueillir et analyser les données portant sur le contexte opérationnel, économique, et aéronautique du vol en utilisant les supports et données dématérialisées mises à disposition</t>
  </si>
  <si>
    <t>Choisir l’itinéraire et l’altitude de vol à partir de l’analyse de multiples paramètres (conditions météorologiques, navigation aérienne, …) en utilisant les outils d’aide à la décision à disposition</t>
  </si>
  <si>
    <t>Déterminer la quantité de carburant à embarquer ainsi que la répartition du chargement de l’aéronef dans le respect de la réglementation en vigueur et des instructions des autorités compétentes</t>
  </si>
  <si>
    <t>Réaliser les contrôles et vérifications techniques nécessaires avant le vol pour assurer la sécurité du vol et garantir le respect des règles de sécurité, de sûreté ainsi que des procédures opérationnelles</t>
  </si>
  <si>
    <t>Evaluer la pertinence d’un report, d’une suspension du départ ou d’un changement de destination en s’appuyant sur différents paramètres, de manière à assurer la sécurité du vol : caractéristiques et état technique de l’avion, caractéristiques et contraintes des aérodromes,</t>
  </si>
  <si>
    <t>Identifier les individus et les marchandises susceptibles de présenter un danger pour la sécurité, la salubrité ou le bon ordre à bord de l’aéronef</t>
  </si>
  <si>
    <t>Préparation des vols</t>
  </si>
  <si>
    <t>préparation de la conduite d’un aéronef</t>
  </si>
  <si>
    <t>Réalise la préparation opérationnelle du vol dans le respect de la réglementation, des normes et procédures en vigueur en situation normale</t>
  </si>
  <si>
    <t>Réalise la préparation opérationnelle du vol dans le respect de la réglementation, des normes et procédures en vigueur en situation normale ou dégradée</t>
  </si>
  <si>
    <t>Assure le contrôle de la bonne application de la réglementation, des normes et procédures en vigueur dans le cadre de la préparation opérationnelle des vols</t>
  </si>
  <si>
    <t>Propose des pistes pour améliorer la préparation opérationnelle des vols</t>
  </si>
  <si>
    <t>Pilote ligne</t>
  </si>
  <si>
    <t>Mise en œuvre des procédures de sûreté et de sécurité du vol et des passagers en cabine</t>
  </si>
  <si>
    <t>Mise en œuvre des mesures de sûreté au sol et en vol (mesures touchant le personnel, l’avion, les biens et produits, les passagers et les bagages)</t>
  </si>
  <si>
    <t>Traitement des difficultés liées aux passagers indisciplinés</t>
  </si>
  <si>
    <t>Mise en œuvre des procédures normales, anormales et d’urgence tout au long de la mission</t>
  </si>
  <si>
    <t>Contrôle des conditions de déroulement du vol en cabine</t>
  </si>
  <si>
    <t>Information aux passagers sur les consignes et équipements de sécurité</t>
  </si>
  <si>
    <t>Assistance aux passagers en difficulté (personnes dont l’état de santé réclame une intervention de la part de l’équipage)</t>
  </si>
  <si>
    <t>Traitement des troubles physiologiques susceptibles d’intervenir au cours du vol</t>
  </si>
  <si>
    <t>Mettre en œuvre les procédures de sécurité et de sûreté et les actions de premier secours en cabine</t>
  </si>
  <si>
    <t>Mettre en œuvre les procédures de sécurité et mesures de sûreté avant, après et pendant le vol de manière rigoureuse, en situation normale et anormale</t>
  </si>
  <si>
    <t>Adopter un état de vigilance quant aux éventuelles anomalies pouvant mettre en cause la sécurité du vol</t>
  </si>
  <si>
    <t>Identifier les comportements des passagers susceptibles de porter atteinte à la sécurité du vol</t>
  </si>
  <si>
    <t>Anticiper la conduite à tenir dans les situations anormales et les situations d’urgence</t>
  </si>
  <si>
    <t>Traiter de manière adaptée toute anomalie sur les points clefs en termes de sécurité et de sûreté : incident technique, médical, …</t>
  </si>
  <si>
    <t>Identifier et traiter les incidents médicaux courants</t>
  </si>
  <si>
    <t>Identifier les incidents médicaux sérieux et déclencher les procédures d’urgence adaptées</t>
  </si>
  <si>
    <t>Sécurité des vols</t>
  </si>
  <si>
    <t>sûreté</t>
  </si>
  <si>
    <t>cabine</t>
  </si>
  <si>
    <t>Met en œuvre les procédures de sécurité et de sûreté et les actions de premier secours dans le respect des procédures en vigueur en situation normale</t>
  </si>
  <si>
    <t>Met en œuvre les procédures de sécurité et de sûreté et les actions de premier secours dans le respect des procédures en vigueur en situation anormale ou dégradée</t>
  </si>
  <si>
    <t>Identifie les « signaux faibles » pour anticiper les interventions à mettre en œuvre en matière de sécurité, sûreté et / ou de premier secours</t>
  </si>
  <si>
    <t>Propose des pistes pour améliorer la mise en œuvre des procédures de sûreté et de sécurité du vol et des passagers en cabine</t>
  </si>
  <si>
    <t>Hôtesse air steward</t>
  </si>
  <si>
    <t>Définition de la stratégie RSE de l’entreprise</t>
  </si>
  <si>
    <t>Audit des pratiques de l’entreprise en matière de RSE et de développement durable</t>
  </si>
  <si>
    <t>Définition des objectifs et du projet RSE de l’entreprise</t>
  </si>
  <si>
    <t>Elaboration du budget</t>
  </si>
  <si>
    <t>Définir la stratégie RSE de l’entreprise en lien avec la direction</t>
  </si>
  <si>
    <t>Identifier et analyser les impacts environnementaux, éthiques et sociaux de l’activité en lien avec les services concernés</t>
  </si>
  <si>
    <t>Identifier les objectifs à atteindre pour l’entreprise à court, moyen et long termes</t>
  </si>
  <si>
    <t>Elaborer et proposer un plan d’action répondant aux objectifs visés</t>
  </si>
  <si>
    <t>Evaluer le budget nécessaire à la mise en œuvre de la stratégie RSE et répartir les fonds entre les services concernés par les actions à mener, en veillant à respecter l’équilibre budgétaire de l’entreprise</t>
  </si>
  <si>
    <t>Stratégie RSE</t>
  </si>
  <si>
    <t>Responsabilité sociétale entreprise</t>
  </si>
  <si>
    <t>Organisation de son activité et des interventions auprès des éleveurs</t>
  </si>
  <si>
    <t>Réception des appels et identification de la demande</t>
  </si>
  <si>
    <t>Organisation des tournées en fonction des demandes et rendez-vous</t>
  </si>
  <si>
    <t>Collecte et préparation du matériel requis pour les interventions</t>
  </si>
  <si>
    <t>Préparation des visites auprès des éleveurs</t>
  </si>
  <si>
    <t>Mise à jour des informations sur les éleveurs et troupeaux</t>
  </si>
  <si>
    <t>Organiser sa propre activité et préparer ses interventions auprès des éleveurs</t>
  </si>
  <si>
    <t>Organiser ses activités sur le mois en prévoyant des plages libres pour des interventions liées aux chaleurs des femelles et des rendez-vous pour des interventions à caractère prévisible (examen de suivi, etc.)</t>
  </si>
  <si>
    <t>Recevoir les appels des éleveurs, identifier leur demande et déterminer les modalités et le degré d’urgence de l'intervention</t>
  </si>
  <si>
    <t>Organiser ses tournées de ferme en ferme en tenant compte de leur localisation, du type d’interventions à mener, et du degré d’urgence à l’aide des outils à disposition</t>
  </si>
  <si>
    <t>Collecter et préparer l'ensemble des informations et matériels utiles en amont de la visite de l’éleveur</t>
  </si>
  <si>
    <t>Veiller à l'accessibilité et à l’actualisation des informations sur les éleveurs et leurs troupeaux</t>
  </si>
  <si>
    <t>Organisation et mise en valeur des produits et de l’espace de vente</t>
  </si>
  <si>
    <t>Mise en rayon attractive des produits</t>
  </si>
  <si>
    <t>Mise en œuvre de conditionnements pour commandes spéciales</t>
  </si>
  <si>
    <t>Installation de décors et d’aménagements</t>
  </si>
  <si>
    <t>Etiquetage des produits et présentation d’offres</t>
  </si>
  <si>
    <t>Traçabilité des produits commercialisés</t>
  </si>
  <si>
    <t>Remplissage des meubles dédiés à la vente en vrac</t>
  </si>
  <si>
    <t>Hygiène des espaces de vente</t>
  </si>
  <si>
    <t>Vérification de la rotation, de la qualité et de la conservation des produits</t>
  </si>
  <si>
    <t>Organiser l’espace de vente et la mise en valeur des vins, bières et alcools en respectant les règles d’étiquetage, d’hygiène et de sécurité alimentaire</t>
  </si>
  <si>
    <t>Mettre en œuvre une présentation attractive des produits en accord avec la politique commerciale de l’espace de  vente</t>
  </si>
  <si>
    <t>Utiliser les supports de présentation de produits à disposition pour les commandes spéciales et la mise en rayon (paniers, corbeilles, étuis, etc.)</t>
  </si>
  <si>
    <t>Mettre en œuvre l’étiquetage des produits et la présentation d’offres dans le respect de la réglementation commerciale au sein de l’espace de vente</t>
  </si>
  <si>
    <t>Mettre en place l’information adéquate relative aux produits (fiches produits, conseils d’utilisation, informations légales sur les risques, etc.)</t>
  </si>
  <si>
    <t>Réaliser le remplissage des meubles dédiés à la vente en vrac dans le respect des règles en vigueur</t>
  </si>
  <si>
    <t>Mettre en œuvre les actions nécessaires au maintien de l’espace de vente dans un bon état marchand tout au long de la journée (réassort, enlèvement des produits ayant subi des altérations, transformation, nettoyage, etc.)</t>
  </si>
  <si>
    <t>Marchandisage</t>
  </si>
  <si>
    <t>Mise en valeur des produits</t>
  </si>
  <si>
    <t>Espaces de vente</t>
  </si>
  <si>
    <t>Installation, configuration et déploiement des équipements, systèmes, outils et réseaux informatiques</t>
  </si>
  <si>
    <t>Installation des nouveaux équipements</t>
  </si>
  <si>
    <t>Configuration et test des nouveaux équipements</t>
  </si>
  <si>
    <t>Rédaction et actualisation des procédures</t>
  </si>
  <si>
    <t>Formation des utilisateurs</t>
  </si>
  <si>
    <t>Mettre en place les équipements, systèmes, outils et réseaux informatiques de l’entreprise</t>
  </si>
  <si>
    <t>Installer, configurer et déployer des équipements informatiques en relation avec les utilisateurs</t>
  </si>
  <si>
    <t>Configurer et vérifier le bon fonctionnement des installations, équipements et logiciels</t>
  </si>
  <si>
    <t>Concevoir, formaliser et adapter des procédures, protocoles, modes opératoires et/ou consignes afin de faciliter la prise en main des équipements par les utilisateurs</t>
  </si>
  <si>
    <t>Former les utilisateurs des équipements/du réseau à ses modalités de fonctionnement afin de permettre une prise en main rapide</t>
  </si>
  <si>
    <t>Système informatique</t>
  </si>
  <si>
    <t>Configuration</t>
  </si>
  <si>
    <t>Analyse des besoins de l’entreprise ou des services</t>
  </si>
  <si>
    <t>Identification des besoins de l’entreprise en connaissance clients, produits, ventes ou marchés</t>
  </si>
  <si>
    <t>Analyser les besoins de l’entreprise ou des services en matière de connaissance des clients, des produits, des ventes ou des marchés</t>
  </si>
  <si>
    <t>Identifier la valeur-ajoutée que peut apporter la connaissance des données clients pour différents services (maketing, ventes…)</t>
  </si>
  <si>
    <t>Traduire une problématique marketing, commerciale ou économique en problématique statistique, mathématique ou d’analyse de données</t>
  </si>
  <si>
    <t>Données clients</t>
  </si>
  <si>
    <t>Besoins métiers</t>
  </si>
  <si>
    <t>Recueil des demandes de l’entreprise ou des services</t>
  </si>
  <si>
    <t>Identification des demandes de l’entreprise en connaissance clients, produits, ventes ou marchés</t>
  </si>
  <si>
    <t>Recueillir les demandes de l’entreprise ou des services en matière de connaissance des clients, des produits, des ventes ou des marchés</t>
  </si>
  <si>
    <t>Recueillir les informations utiles au projet auprès d’interlocuteurs issus de différents services</t>
  </si>
  <si>
    <t>Analyser la demande de l’entreprise ou des services</t>
  </si>
  <si>
    <t>Identifier la valeur-ajoutée que peut apporter la connaissance des données pour différents services (maketing, ventes…)</t>
  </si>
  <si>
    <t>Evaluation des besoins de l’entreprise en termes de développement et de transformation numérique</t>
  </si>
  <si>
    <t>Audit des pratiques et des structures numériques/digitales/informatiques existantes</t>
  </si>
  <si>
    <t>Identification des enjeux d’une transition numérique pour l’entreprise</t>
  </si>
  <si>
    <t>Identification des besoins en compétences des collaborateurs</t>
  </si>
  <si>
    <t>Analyser les besoins de l’entreprise en termes de développement et de transformation numérique</t>
  </si>
  <si>
    <t>Identifier et analyser la place du numérique dans l’organisation des activités et des services de l’entreprise</t>
  </si>
  <si>
    <t>Identifier les enjeux et évaluer l’impact d’une transition numérique sur l’organisation de l’entreprise</t>
  </si>
  <si>
    <t>Identifier les besoins en compétences des collaborateurs sur les sujets en lien avec le numérique</t>
  </si>
  <si>
    <t>Synthétiser des données et rédiger des rapports et cahiers des charges</t>
  </si>
  <si>
    <t>Organisation entreprise</t>
  </si>
  <si>
    <t>Transformation numérique</t>
  </si>
  <si>
    <t>Définition de la stratégie de gestion des systèmes d’information de l’entreprise</t>
  </si>
  <si>
    <t>Définition des orientations stratégiques en matière de systèmes d’information</t>
  </si>
  <si>
    <t>Définition de la politique de gestion des risques informatiques et de cybersécurité</t>
  </si>
  <si>
    <t>Elaboration du budget et arbitrage des moyens et ressources</t>
  </si>
  <si>
    <t>Définition des besoins en investissement dans son domaine</t>
  </si>
  <si>
    <t>Elaborer la stratégie et la politique de gestion des systèmes d’information de l’entreprise en lien avec la direction</t>
  </si>
  <si>
    <t>Analyser les besoins de l’entreprise en matière de systèmes d’information</t>
  </si>
  <si>
    <t>Proposer des solutions informatiques en tenant compte de leur impact énergétique et écologique</t>
  </si>
  <si>
    <t>Définir des actions permettant de garantir la fiabilité, la confidentialité et l’intégrité des systèmes d’information de l’entreprise</t>
  </si>
  <si>
    <t>Anticiper et estimer les besoins en équipements techniques, outils et en ressources humaines, à court, moyen et long terme</t>
  </si>
  <si>
    <t>Stratégie des systèmes d’information</t>
  </si>
  <si>
    <t>Risques informatiques</t>
  </si>
  <si>
    <t>Traitement des informations associées aux activités</t>
  </si>
  <si>
    <t>Transmission d’informations entre les équipes et aux différents intervenants sur la piste et en cabine</t>
  </si>
  <si>
    <t>Renseignement des outils digitaux en vigueur (formulaires de contrôle)</t>
  </si>
  <si>
    <t>Transmission d’informations sur les difficultés rencontrées et des dysfonctionnements</t>
  </si>
  <si>
    <t>Traiter les informations utiles à son activité en utilisant les outils digitaux à disposition</t>
  </si>
  <si>
    <t>Identifier et prendre en compte les informations sur les activités à réaliser en utilisant les outils digitaux à disposition</t>
  </si>
  <si>
    <t>Enregistrer de manière fiable des informations en utilisant les outils digitaux à disposition pour assurer la traçabilité des activités sur piste (formulaires et outils de contrôle, …)</t>
  </si>
  <si>
    <t>Identifier les impacts d’éventuelles erreurs ou oublis sur les autres maillons de la chaîne de service et transmettre les informations associées de manière adaptée</t>
  </si>
  <si>
    <t>Communiquer en français avec différents professionnels en adaptant son comportement à la situation rencontrée</t>
  </si>
  <si>
    <t>Identifier les cas rendant nécessaire un signalement ou une intervention dans le cadre d’une activité aéroportuaire (individu circulant sans badge, présence d’un FOD sur piste, …)</t>
  </si>
  <si>
    <t>Alerter en cas de risque ou d’anomalie constatée en utilisant les protocoles et outils en vigueur</t>
  </si>
  <si>
    <t>Traçabilité</t>
  </si>
  <si>
    <t>communication sur piste</t>
  </si>
  <si>
    <t>Traite les informations associées aux activités dans le strict respect des consignes dans des situations normales</t>
  </si>
  <si>
    <t>Traite les informations associées aux activités dans des situations dégradées</t>
  </si>
  <si>
    <t>Prend des décisions adaptées pour faire face aux aléas liés au traitement des informations associées aux activités</t>
  </si>
  <si>
    <t>Formule des propositions innovantes pour améliorer le traitement des informations associées aux activités</t>
  </si>
  <si>
    <t>Préparation des documents de chargement et de centrage et constitution du dossier de vol</t>
  </si>
  <si>
    <t>Recueil des données opérationnelles du vol à traiter et de ses particularités</t>
  </si>
  <si>
    <t>Planification du déchargement et du chargement</t>
  </si>
  <si>
    <t>Etablissement de l’état de charge prévisionnel : devis prévisionnel de masse et de centrage</t>
  </si>
  <si>
    <t>Etablissement des instructions de déchargement et chargement</t>
  </si>
  <si>
    <t>Recueil des informations permettant d’ajuster le chargement et le centrage des vols en temps réel (évolution de la charge en soute et en cabine, alertes du système d’information, modifications de dernière minute…)</t>
  </si>
  <si>
    <t>Etablissement du devis de masse et de centrage en fonction des éléments de clôture du vol</t>
  </si>
  <si>
    <t>Communication avec le Commandant de Bord sur les particularités du vol, les aléas éventuels, l’état de charge définitif et les modifications de dernière minute pour validation</t>
  </si>
  <si>
    <t>Constitution, édition et transmission du dossier de vol au personnel navigant</t>
  </si>
  <si>
    <t>Elaborer les instructions de chargement, déchargement et les documents de chargement et de centrage ainsi que le dossier de vol</t>
  </si>
  <si>
    <t>Analyser les informations utiles au calcul du chargement et au centrage d’un avion dans le respect des règles et procédures</t>
  </si>
  <si>
    <t>Analyser les aléas et proposer les actions correctives appropriées dans le respect des délais impartis et des procédures en vigueur</t>
  </si>
  <si>
    <t>Communiquer en français et en anglais avec différentes catégories d’interlocuteurs</t>
  </si>
  <si>
    <t>Préparation devis de masse et centrage</t>
  </si>
  <si>
    <t>dossier de vol</t>
  </si>
  <si>
    <t>Met en œuvre les règles et procédures de centrage et prépare le dossier de vol dans des situations simples</t>
  </si>
  <si>
    <t>Met en œuvre les règles et procédures de centrage et prépare le dossier de vol dans des situations dégradées</t>
  </si>
  <si>
    <t>Anticipe l’impact des aléas et dysfonctionnements courants sur la préparation des documents de masse et centrage et du dossier de vol</t>
  </si>
  <si>
    <t>Propose des améliorations des outils permettant de réaliser les documents de chargement et de centrage et les dossiers de vols en tenant compte des problématiques métier</t>
  </si>
  <si>
    <t>Traitement des informations associées aux activités d’exploitation</t>
  </si>
  <si>
    <t>communication</t>
  </si>
  <si>
    <t>Préparation des programmes et contenus de formation au télépilotage</t>
  </si>
  <si>
    <t>Préparation de programmes de formation théorique et/ou pratique en direction de différents publics</t>
  </si>
  <si>
    <t>Préparation de séquences et de contenus pédagogiques</t>
  </si>
  <si>
    <t>Préparation d’exercices pratiques de télépilotage</t>
  </si>
  <si>
    <t>Préparation de supports de formation à l’attention des stagiaires</t>
  </si>
  <si>
    <t>Examen des résultats des évaluations des formations précédentes</t>
  </si>
  <si>
    <t>Veille réglementaire concernant l’utilisation de l’espace aérien et l’exploitation d’aéronefs télépilotés à usage professionnel</t>
  </si>
  <si>
    <t>Veille technologique concernant les aéronefs télépilotés et leurs capteurs et accessoires</t>
  </si>
  <si>
    <t>Concevoir des programmes et contenus de formation au télépilotage adaptés aux besoins des stagiaires et répondant aux évolutions technologiques et réglementaires</t>
  </si>
  <si>
    <t>Elaborer des programmes, des contenus et des supports de formation en adéquation avec les besoins identifiés, le niveau de compétence et le profil des stagiaires</t>
  </si>
  <si>
    <t>Analyser les impacts sur les besoins en formation des télépilotes des évolutions technologiques et réglementaires</t>
  </si>
  <si>
    <t>Sélectionner des méthodes pédagogiques et des techniques d’animation adaptées à la transmission de connaissances théoriques et de savoir-faire en matière de télépilotage</t>
  </si>
  <si>
    <t>Préparation formation télépilotage</t>
  </si>
  <si>
    <t>Met à jour les supports et outils pédagogiques existants sans modification majeure</t>
  </si>
  <si>
    <t>Définit de nouvelles actions de formation et élabore de nouveaux supports en fonction de l’évolution des besoins</t>
  </si>
  <si>
    <t>Fait évoluer les supports et actions de formation en fonction des retours de terrain</t>
  </si>
  <si>
    <t>Définit des actions de formation innovantes dans leur contenu</t>
  </si>
  <si>
    <t>Affectation des ressources dans le domaine du transport aérien</t>
  </si>
  <si>
    <t>Planification et affectation à moyen terme des ressources aéroportuaires, des équipes, personnels navigants et des ressources liées à la piste ou nécessaires à l’activité (avions, salles d’embarquement, banques d’enregistrement, tapis livraison bagages, aires de stationnement, passerelles, aires de trafic…)</t>
  </si>
  <si>
    <t>Planifier l’affectation des ressources en s’appuyant sur les outils d’aide à la décision numériques</t>
  </si>
  <si>
    <t>Réaliser l’affectation de ressources en utilisant les outils numériques à disposition et en combinant de multiples paramètres : contraintes règlementaires, procédures, contraintes techniques d’exploitation, contraintes commerciales, conditions météorologiques…</t>
  </si>
  <si>
    <t>Arbitrer entre les différentes propositions d’affectations réalisées par les outils numériques d’aide à la décision</t>
  </si>
  <si>
    <t>Affectation ressources aéroportuaires</t>
  </si>
  <si>
    <t>Met en œuvre les procédures d’affectation de ressources dans des situations simples</t>
  </si>
  <si>
    <t>Prend en compte un ensemble large d’éléments pour optimiser l’affectation des ressources</t>
  </si>
  <si>
    <t>Anticipe l’impact d’événements récurrents pour optimiser l’affectation des ressources</t>
  </si>
  <si>
    <t>Propose des améliorations dans les modalités d’affectation des ressources</t>
  </si>
  <si>
    <t>Organisation des missions de télépilotage</t>
  </si>
  <si>
    <t>Recueil d’informations techniques et commerciales sur les missions à réaliser</t>
  </si>
  <si>
    <t>Analyse et validation des spécifications techniques des missions à réaliser</t>
  </si>
  <si>
    <t>Planification des missions</t>
  </si>
  <si>
    <t>Supervision des opérations de maintenance du matériel (aéronefs télépilotés, accessoires et capteurs)</t>
  </si>
  <si>
    <t>Réalisation d’inventaires</t>
  </si>
  <si>
    <t>Organiser les missions d’une équipe de télépilotes en veillant à optimiser leur activité</t>
  </si>
  <si>
    <t>Organiser les activités des télépilotes en tenant compte d’un ensemble de critères : type de missions à réaliser, délais à respecter, contraintes liées à l’environnement des missions, compétences des télépilotes disponibles, …</t>
  </si>
  <si>
    <t>Formuler des propositions d’évolution des procédures, des process ou de l’organisation de l’activité de l’équipe de télépilotes en fonction des besoins et dysfonctionnements constatés</t>
  </si>
  <si>
    <t>Accompagner les actions d’amélioration, les projets et les changements</t>
  </si>
  <si>
    <t>Analyser les indicateurs liés à l’activité et identifier les actions d’amélioration et d’optimisation à mettre en œuvre</t>
  </si>
  <si>
    <t>Organisation équipe télépilotes</t>
  </si>
  <si>
    <t>optimisation équipe télépilotes</t>
  </si>
  <si>
    <t>Analyse les principaux indicateurs de performance de l’activité pour organiser les missions de l’équipe de télépilotes</t>
  </si>
  <si>
    <t>Exploite finement l’ensemble des données à disposition et prend en compte les différents facteurs pour organiser l’activité améliorer les performances de l’équipe</t>
  </si>
  <si>
    <t>Anticipe l’impact de différents facteurs sur l’activité de l’équipe de télépilotes et pilote l’activité en conséquence</t>
  </si>
  <si>
    <t>Propose des améliorations innovantes relatives à l’organisation de l’équipe de télépilotes</t>
  </si>
  <si>
    <t>Maintenance d’aéronefs télépilotés</t>
  </si>
  <si>
    <t>Réalisation des opérations de maintenance préventive et curative</t>
  </si>
  <si>
    <t>Diagnostic des pannes et anomalies</t>
  </si>
  <si>
    <t>Elaboration de devis</t>
  </si>
  <si>
    <t>Mise à jour des paramétrages des cartes de vol</t>
  </si>
  <si>
    <t>Analyse des enregistreurs de vols (« logs » de vol)</t>
  </si>
  <si>
    <t>Réalisation de tests de fonctionnement et de réglages</t>
  </si>
  <si>
    <t>Contrôle de la qualité des opérations réalisées</t>
  </si>
  <si>
    <t>Réaliser la maintenance curative des aéronefs télépilotés</t>
  </si>
  <si>
    <t>Planifier et organiser les interventions de maintenance préventive à partir des recommandations techniques des constructeurs</t>
  </si>
  <si>
    <t>Analyser et diagnostiquer les évolutions matérielles et logicielles, les pannes ou les anomalies sur un aéronef télépiloté en utilisant les techniques et méthodes de recherche et de diagnostic de pannes</t>
  </si>
  <si>
    <t>Evaluer l’impact d’une panne ou d’une anomalie sur l’utilisation d’un aéronef télépiloté ainsi que sur la sécurité des biens et des personnes</t>
  </si>
  <si>
    <t>Identifier à partir du diagnostic les interventions nécessaires pour une remise en état d’un aéronef télépiloté et celles qui nécessitent le recours à des tiers</t>
  </si>
  <si>
    <t>Evaluer le coût d’une remise en état d’un aéronef télépiloté défectueux en tenant compte du temps nécessaire et des consommables et pièces détachées à utiliser</t>
  </si>
  <si>
    <t>Réparer ou déposer et remplacer les pièces défectueuses en appliquant les instructions des constructeurs</t>
  </si>
  <si>
    <t>Réaliser l’entretien des outils de travail</t>
  </si>
  <si>
    <t>Maintenance drones</t>
  </si>
  <si>
    <t>diagnostic drones</t>
  </si>
  <si>
    <t>Réalise la maintenance curative sur un nombre limité de modèles de drones et pour des dysfonctionnements courants</t>
  </si>
  <si>
    <t>Adapte ses pratiques de maintenance curative à un ensemble large de modèles de drones pour traiter des dysfonctionnements courants</t>
  </si>
  <si>
    <t>Traite des dysfonctionnements complexes sur un large ensemble de modèles de drones</t>
  </si>
  <si>
    <t>Formule des propositions innovantes pour améliorer les pratiques de maintenance curative des drones</t>
  </si>
  <si>
    <t>Electricité</t>
  </si>
  <si>
    <t>Electronique</t>
  </si>
  <si>
    <t>Analyse de la demande des services ou de l’entreprise</t>
  </si>
  <si>
    <t>Identification des demandes et des contraintes de l’entreprise</t>
  </si>
  <si>
    <t>Analyser la demande des services ou de l’entreprise en matière de systèmes informatiques</t>
  </si>
  <si>
    <t>Analyser la demande des services ou de l’entreprise en matière de développement informatique</t>
  </si>
  <si>
    <t>Traduire une problématique marketing, commerciale ou économique en problématique informatique</t>
  </si>
  <si>
    <t>Identifier et analyser les contraintes techniques et fonctionnelles en lien avec les équipes systèmes et réseaux</t>
  </si>
  <si>
    <t>Identifier les solutions techniques répondant aux exigences d’ergonomie, de performance et de sécurité identifiées</t>
  </si>
  <si>
    <t>Proposer des solutions techniques respectant le budget alloué, en tant compte de leur coût énergétique et environnemental</t>
  </si>
  <si>
    <t>Rédiger un cahier des charges présentant les solutions préconisées</t>
  </si>
  <si>
    <t>Logiciels informatiques</t>
  </si>
  <si>
    <t>Besoins clients</t>
  </si>
  <si>
    <t>Langages informatiques</t>
  </si>
  <si>
    <t>Préparation des opérations de deuxième transformation des viandes et/ou produits tripiers</t>
  </si>
  <si>
    <t>Préparation du matériel</t>
  </si>
  <si>
    <t>Prise en charge des matières premières</t>
  </si>
  <si>
    <t>Préparation des opérations de production</t>
  </si>
  <si>
    <t>Préparer des opérations de deuxième transformation des viandes et/ou produits tripiers selon l’ordre de production et le planning de travail</t>
  </si>
  <si>
    <t>Identifier les modes opératoires en fonction des cahiers des charges et des consignes de travail</t>
  </si>
  <si>
    <t>Vérifier la conformité des équipements (tables et tapis de travail, grilles, bacs, porte-couteaux, scies, chariots…) et des outils (couteaux, scies…) nécessaires à la réalisation des opérations de transformation des viandes et/ou produits tripiers (découpe, désossage, parage, finition machine, conditionnement…)</t>
  </si>
  <si>
    <t>Apprécier au démarrage l’état de fonctionnement, de propreté et de sécurité de l’environnement de travail et du matériel (tapis, outils, bacs…)</t>
  </si>
  <si>
    <t>Elaboration de prévisions de flux dans le domaine du transport aérien</t>
  </si>
  <si>
    <t>Examen des caractéristiques des vols : concurrence, saisonnalité, comportements des clients, statistiques et historique du vol, …</t>
  </si>
  <si>
    <t>Recueil d’informations sur l’état des marchés relatifs aux vols du portefeuille : événements politiques, économiques, climatiques…</t>
  </si>
  <si>
    <t>Recueil d’informations sur les pratiques de la concurrence</t>
  </si>
  <si>
    <t>Exploitation des outils de prédiction</t>
  </si>
  <si>
    <t>Analyser les facteurs susceptibles d’impacter le flux de passagers du transport aérien ou de fret aérien et la recette</t>
  </si>
  <si>
    <t>Analyser l’évolution des taux de remplissage et des recettes moyennes par passager relatives à un vol</t>
  </si>
  <si>
    <t>Analyser et expliquer de manière continue les ruptures de tendances, évolutions de comportements d’achat dans le domaine du transport aérien</t>
  </si>
  <si>
    <t>Repérer les facteurs structurels et conjoncturels à prendre en compte pour estimer un flux de passagers ou de clients fret sur un vol ou adapter la gestion d’un vol</t>
  </si>
  <si>
    <t>Analyser leur évolution à court et moyen termes et évaluer leur impact sur les flux de clients et passagers</t>
  </si>
  <si>
    <t>Exploiter les informations fournies par les outils prédictifs pour déterminer des objectifs de recette et / ou de marge en tenant compte de la manière dont ils fonctionnent</t>
  </si>
  <si>
    <t>prévisions</t>
  </si>
  <si>
    <t>Identifie l’ensemble des facteurs ayant des impacts sur le flux de passagers, de fret et la recette</t>
  </si>
  <si>
    <t>Evalue l’importance et la durée de l’impact des différents facteurs sur le flux de passagers, de fret et la recette</t>
  </si>
  <si>
    <t>Anticipe les évolutions des facteurs ayant des impacts sur le flux de passagers, de fret et la recette et repère les nouveaux facteurs à prendre en compte</t>
  </si>
  <si>
    <t>Fait preuve d’innovation dans les méthodes de prévision de flux</t>
  </si>
  <si>
    <t>Préparation opérationnelle des vols</t>
  </si>
  <si>
    <t>Recueil d’informations sur les données techniques et économiques relatives aux vols à traiter</t>
  </si>
  <si>
    <t>Recueil, analyse et synthèse d’informations sur le contexte opérationnel du vol : orientations générales, consignes de ligne, météorologie, infrastructure aéronautique, charge, créneaux aéroportuaires, redevances des routes, coût du carburant…</t>
  </si>
  <si>
    <t>Etablissement du dossier de vol à partir des données techniques et économiques analysées</t>
  </si>
  <si>
    <t>Présentation du dossier de vol aux équipages</t>
  </si>
  <si>
    <t>Réaliser la préparation opérationnelle des vols en exploitant les outils digitaux à disposition en vue d’optimiser les coûts</t>
  </si>
  <si>
    <t>Analyser les informations portant sur le contexte opérationnel, économique, commercial et aéronautique des vols et identifier les éléments clefs à prendre en compte pour préparer un vol ou réaliser l’assistance en vol</t>
  </si>
  <si>
    <t>Analyser l’ensemble des données permettant de déterminer le plan de vol optimal</t>
  </si>
  <si>
    <t>Mettre en œuvre les règles et procédures liées aux dossiers et plans de vol en tenant compte de données économiques (coûts carburants, redevances de route…)</t>
  </si>
  <si>
    <t>Formaliser un dossier de vol en exploitant les systèmes et logiciels informatiques dédiés</t>
  </si>
  <si>
    <t>Détermination du plan de vol</t>
  </si>
  <si>
    <t>optimisation des plans de vol</t>
  </si>
  <si>
    <t>Met en œuvre les règles et procédures relatives aux plans de vol dans des situations simples</t>
  </si>
  <si>
    <t>Prend en compte un ensemble large d’éléments pour optimiser la préparation opérationnelle des vols</t>
  </si>
  <si>
    <t>Anticipe l’impact d’événements récurrents pour optimiser la préparation opérationnelle des vols</t>
  </si>
  <si>
    <t>Propose des améliorations dans les modalités de préparation opérationnelle des vols</t>
  </si>
  <si>
    <t>Mécanique vol</t>
  </si>
  <si>
    <t>Météorologie</t>
  </si>
  <si>
    <t>Activité aéroportuaire</t>
  </si>
  <si>
    <t>Veille concurrentielle, technique et économique dans le cadre d’une activité de programmation des vols</t>
  </si>
  <si>
    <t>Recherche d’informations techniques, économiques et commerciales sur les lignes : nature des lignes, moyens techniques et humains, contraintes économiques et commerciales, concurrence…</t>
  </si>
  <si>
    <t>Veille technique, technologique et concurrentielle</t>
  </si>
  <si>
    <t>Analyser les facteurs à prendre en compte pour élaborer des programmes d’exploitation dans le domaine du transport aérien</t>
  </si>
  <si>
    <t>Analyser les contraintes techniques, commerciales et les contraintes d’exploitation liées à la mise en œuvre d’un programme de vols</t>
  </si>
  <si>
    <t>Elaborer, en partenariat avec des spécialistes de la data, un système de prévision et d’analyse approfondie des recettes et des coûts des vols</t>
  </si>
  <si>
    <t>Repérer les facteurs structurels et conjoncturels à prendre en compte pour définir et ajuster les programmes de vols dans le cadre d’une stratégie de moyen/long terme</t>
  </si>
  <si>
    <t>Analyser leur évolution et évaluer leur impact potentiel sur les performances des programmes de vols</t>
  </si>
  <si>
    <t>Programmation et régulation des vols</t>
  </si>
  <si>
    <t>Identifie l’ensemble des facteurs ayant des impacts sur les activités de programmation et régulation des vols</t>
  </si>
  <si>
    <t>Evalue l’importance et la durée de l’impact des différents facteurs sur les activités de programmation et régulation des vols</t>
  </si>
  <si>
    <t>Anticipe les évolutions des facteurs ayant des impacts sur les activités de programmation et régulation des vols et repère les nouveaux facteurs à prendre en compte</t>
  </si>
  <si>
    <t>Fait preuve d’innovation dans la manière de réaliser la veille concurrentielle, technique et économique</t>
  </si>
  <si>
    <t>Supervision et contrôle de conformité des activités d’exploitation sur un périmètre donné</t>
  </si>
  <si>
    <t>Analyse des informations sur les vols à traiter et les activités à réaliser</t>
  </si>
  <si>
    <t>Briefing / débriefing auprès de l’équipe et organisation du travail des membres de l’équipe</t>
  </si>
  <si>
    <t>Contrôle de conformité des opérations au regard des normes, réglementations et procédures en vigueur</t>
  </si>
  <si>
    <t>Renseignement outils numériques de reporting de l’activité</t>
  </si>
  <si>
    <t>Superviser les activités d’exploitation au sein d’une plateforme aéroportuaire</t>
  </si>
  <si>
    <t>Analyser les informations nécessaires à la réalisation des activités de l’équipe en utilisant les outils digitaux à disposition</t>
  </si>
  <si>
    <t>Organiser les activités des membres de l’équipe en tenant compte d’un ensemble de critères : qualité des prestations à réaliser, délais à respecter, consignes de sécurité et de sûreté, contraintes liées à l’exploitation, situations de co-activité…</t>
  </si>
  <si>
    <t>Apprécier la qualité et la conformité des activités réalisées par les membres de l’équipe et les différents prestataires en fonction des process à mettre en œuvre et des procédures en vigueur</t>
  </si>
  <si>
    <t>Enregistrer les informations relatives au contrôle de conformité des opérations en utilisant les outils digitaux à disposition</t>
  </si>
  <si>
    <t>exploitation</t>
  </si>
  <si>
    <t>plateforme aéroportuaire</t>
  </si>
  <si>
    <t>Met en œuvre les techniques existantes de supervision et de contrôle de conformité sans variation</t>
  </si>
  <si>
    <t>Adapte ses pratiques de supervision et de contrôle de conformité en fonction de la situation rencontrée</t>
  </si>
  <si>
    <t>Assure les activités de supervision et de contrôle de conformité de manière efficace, y compris dans des situations complexes</t>
  </si>
  <si>
    <t>Propose des méthodes et outils innovants pour améliorer les activités de supervision et de contrôle de conformité</t>
  </si>
  <si>
    <t>Analyse des besoins et attentes des utilisateurs dans le cadre d’un projet d’optimisation de l’expérience client</t>
  </si>
  <si>
    <t>Mise en place d’une démarche d’observation des pratiques et d’analyse des besoins des utilisateurs</t>
  </si>
  <si>
    <t>Recueil d’informations sur les pratiques et les besoins utilisateurs</t>
  </si>
  <si>
    <t>Analyser les attentes et les besoins des utilisateurs en vue d’optimiser l’expérience client</t>
  </si>
  <si>
    <t>Sélectionner les outils et méthodes permettant de mettre en place une démarche de conception centrée utilisateur</t>
  </si>
  <si>
    <t>Réaliser des tests du parcours utilisateur sur un outil digital en utilisant différents types d’outils (questionnaires, entretiens, outils d’eye-tracking, …)</t>
  </si>
  <si>
    <t>Analyser de manière fine les caractéristiques des utilisateurs, leurs pratiques de navigation et / ou d’utilisation du service, leurs réactions conscientes ou inconscientes face au service ou à l’application</t>
  </si>
  <si>
    <t>Repérer les obstacles à la navigation sur un outil digital, l’utilisation d’un service ou d’un parcours en utilisant une démarche interactive tenant compte de l'expérience des utilisateurs</t>
  </si>
  <si>
    <t>Besoins utilisateurs</t>
  </si>
  <si>
    <t>user research</t>
  </si>
  <si>
    <t>Exploite les informations disponibles sur les clients, les passagers, les utilisateurs du service</t>
  </si>
  <si>
    <t>Analyse les besoins des utilisateurs à partir d’informations collectées auprès de différentes sources</t>
  </si>
  <si>
    <t>Analyse des signaux faibles pour détecter les besoins et réactions conscientes ou inconscientes des utilisateurs</t>
  </si>
  <si>
    <t>Propose des méthodes innovantes d’observation et d’analyse des besoins des utilisateurs</t>
  </si>
  <si>
    <t>Sciences sociales</t>
  </si>
  <si>
    <t>Organisation et préparation de son activité en fonction des priorités transmises et de l’analyse des données</t>
  </si>
  <si>
    <t>Organisation de l’activité sur un chantier donné</t>
  </si>
  <si>
    <t>Préparation / commande des fournitures, pièces et outillages</t>
  </si>
  <si>
    <t>Exploitation de la documentation technique et des outils de suivi pour la préparation et la réalisation des opérations de maintenance</t>
  </si>
  <si>
    <t>Organiser et préparer les activités de maintenance</t>
  </si>
  <si>
    <t>Analyser l’ensemble des informations (données avion, données historiques et données économiques sur les coûts d’exploitation) à partir de différentes sources d’information, notamment les outils digitaux, et identifier les interventions à réaliser</t>
  </si>
  <si>
    <t>Evaluer les besoins en équipements, matériels, fournitures pour la réalisation des opérations de maintenance</t>
  </si>
  <si>
    <t>S’assurer de la conformité des outillages nécessaires à l’activité</t>
  </si>
  <si>
    <t>Organiser et prioriser ses interventions en appliquant les règles et les procédures en vigueur dans les domaines de l’hygiène, de la qualité, de la sécurité, de la sûreté, de l’environnement et de la santé et sécurité au travail</t>
  </si>
  <si>
    <t>Identifier et décoder en français et en anglais les informations et la documentation technique nécessaires à la réalisation des opérations de maintenance</t>
  </si>
  <si>
    <t>Appliquer et faire appliquer les règles liées à la sécurité des vols et du travail</t>
  </si>
  <si>
    <t>préparation</t>
  </si>
  <si>
    <t>maintenance</t>
  </si>
  <si>
    <t>Prend en compte les informations et les priorités transmises pour organiser et préparer ses activités en appliquant les règles en vigueur</t>
  </si>
  <si>
    <t>Exploite les informations et la documentation technique, identifie les interventions à réaliser, organise, prépare et priorise les activités de maintenance</t>
  </si>
  <si>
    <t>Analyse de manière approfondie l’ensemble des données, identifie, priorise et organise les interventions à réaliser en prenant en compte les ressources à disposition</t>
  </si>
  <si>
    <t>Propose des améliorations pour optimiser l’organisation de la maintenance et pour la mise en place de la maintenance prédictive</t>
  </si>
  <si>
    <t>Préparation opérationnelle du vol (travail aérien)</t>
  </si>
  <si>
    <t>Préparation technique du vol : étude des conditions météorologiques, itinéraire, altitudes et temps de vol, carburant, vérifications techniques et matérielles, navigation aérienne, …</t>
  </si>
  <si>
    <t>Contrôle de la préparation de l’avion : avitaillement, visite d’inspection extérieure, vérification de la documentation technique disponible à bord, …</t>
  </si>
  <si>
    <t>Chargement (devis de masse et de centrage)</t>
  </si>
  <si>
    <t>Choisir l’itinéraire et l’altitude de vol en fonction de la mission et de l’analyse de multiples paramètres (conditions météorologiques, navigation aérienne, …) en utilisant les outils d’aide à la décision à disposition</t>
  </si>
  <si>
    <t>Réaliser les contrôles et vérifications techniques nécessaires avant le vol pour assurer la sécurité du vol et garantir le respect des règles de sécurité et des procédures opérationnelles</t>
  </si>
  <si>
    <t>Evaluer la pertinence d’un report, d’une suspension du départ ou d’un changement de destination en s’appuyant sur différents paramètres, de manière à assurer la sécurité du vol : caractéristiques et état technique de l’avion, caractéristiques et contraintes des aérodromes, …</t>
  </si>
  <si>
    <t>travail aérien</t>
  </si>
  <si>
    <t>Préparation des missions de télépilotage</t>
  </si>
  <si>
    <t>Recueil des informations nécessaires à la préparation et à la conduite des missions des télépilotes : conditions météorologiques, contraintes environnementales, capacités techniques des aéronefs télépilotés, information aéronautique, …</t>
  </si>
  <si>
    <t>Définition des conditions de déroulement des vols</t>
  </si>
  <si>
    <t>Recueil des autorisations et de la documentation obligatoires (autorisations préfectorales, protocoles d’accord, …)</t>
  </si>
  <si>
    <t>Elaboration et vérification des dossiers de vol</t>
  </si>
  <si>
    <t>Veille technologique sur les aéronefs télépilotés, les accessoires et les capteurs</t>
  </si>
  <si>
    <t>Collecter et analyser les informations nécessaires à la préparation des missions de télépilotage</t>
  </si>
  <si>
    <t>Evaluer la faisabilité et les conditions de réalisation des missions dans une logique d’anticipation, de prévention des risques et de respect des réglementations en vigueur</t>
  </si>
  <si>
    <t>Identifier et analyser les informations techniques, environnementales et météorologiques nécessaires à la conduite des missions</t>
  </si>
  <si>
    <t>Identifier et réaliser les documents et autorisations nécessaires à la conduite des missions dans le respect de la réglementation en vigueur</t>
  </si>
  <si>
    <t>Analyser les informations sur les évolutions technologiques et réglementaires et leurs impacts sur les activités de télépilotage d’aéronefs télépilotés à usage professionnel</t>
  </si>
  <si>
    <t>Préparation mission</t>
  </si>
  <si>
    <t>télépilotage</t>
  </si>
  <si>
    <t>Met en œuvre les opérations de préparation des missions de télépilotage dans des situations simples</t>
  </si>
  <si>
    <t>Prend en compte un ensemble large d’éléments pour optimiser la préparation des missions de télépilotage dans des situations complexes</t>
  </si>
  <si>
    <t>Anticipe l’impact d’événements récurrents pour optimiser la préparation des missions de télépilotage</t>
  </si>
  <si>
    <t>Propose des améliorations dans les modalités de préparation des missions de télépilotage</t>
  </si>
  <si>
    <t>Télé-pilotage drone</t>
  </si>
  <si>
    <t>Réception des demandes d’intervention</t>
  </si>
  <si>
    <t>Organisation et préparation des travaux de maintenance</t>
  </si>
  <si>
    <t>Accompagnement des entreprises de sous-traitants, le cas échéant en zone réservée</t>
  </si>
  <si>
    <t>Analyser l’ensemble des informations à partir de différentes sources d’information, notamment les outils digitaux, et identifier les interventions à réaliser</t>
  </si>
  <si>
    <t>Planifier et organiser les interventions de maintenance préventive à partir des programmes de maintenance et des standards techniques des équipements</t>
  </si>
  <si>
    <t>Organiser et prioriser ses interventions en tenant compte des contraintes d’exploitation et en appliquant les règles et les procédures en vigueur dans les domaines de l’hygiène, de la qualité, de la sécurité, de la sûreté, de l’environnement et de la santé et sécurité au travail</t>
  </si>
  <si>
    <t>Appliquer et faire appliquer les règles liées à la sécurité des interventions et du travail</t>
  </si>
  <si>
    <t>Maintenance système automatisé</t>
  </si>
  <si>
    <t>Evaluer les besoins en outillages, matériels, fournitures pour la réalisation des opérations de maintenance et s’assurer de leur conformité</t>
  </si>
  <si>
    <t>Gérer les stocks en outillages, matériels et fournitures en lien avec les opérations de maintenance</t>
  </si>
  <si>
    <t>Réception des bons d’opération</t>
  </si>
  <si>
    <t>Organisation et préparation de son activité en fonction des priorités transmises</t>
  </si>
  <si>
    <t>Vérification du bon fonctionnement des équipements et moyens industriels (machine, outillage) et demande d’intervention en cas d’anomalie</t>
  </si>
  <si>
    <t>Préparation et sécurisation des espaces de travail</t>
  </si>
  <si>
    <t>Définition de la politique et des programmes de maintenance dans son champ d’activité</t>
  </si>
  <si>
    <t>Etude et déclinaison des recommandations du constructeur et des autorités</t>
  </si>
  <si>
    <t>Veille technologique et réglementaire</t>
  </si>
  <si>
    <t>Définition, mise en place et diffusion des standards techniques</t>
  </si>
  <si>
    <t>Définition des opérations de maintenance préventive à effectuer</t>
  </si>
  <si>
    <t>Définition des opérations de modification à effectuer</t>
  </si>
  <si>
    <t>Proposition et mise en œuvre de modes opératoires ou documents techniques respectant les cahiers de charges, les contraintes liées à l’activité et à l’environnement aéroportuaire et les réglementations en vigueur</t>
  </si>
  <si>
    <t>Elaboration du plan de renouvellement et d’évolution des équipements en respectant les règlementations en vigueur et élaboration des budgets correspondants</t>
  </si>
  <si>
    <t>Elaborer une politique, des standards et des programmes de maintenance répondant à la réglementation, aux normes et directives et aux exigences économiques</t>
  </si>
  <si>
    <t>Traiter et analyser l’ensemble des informations nécessaires à la définition des standards techniques, de la politique et des programmes de maintenance</t>
  </si>
  <si>
    <t>Elaborer des standards techniques dans son domaine d’activité à partir de la règlementation, des normes en vigueur, des recommandations et directives constructeurs et de l’ensemble des informations à disposition</t>
  </si>
  <si>
    <t>Elaborer une politique et des programmes de maintenance, de renouvellement et de modifications dans son domaine d’activité à partir des standards techniques, de la règlementation, des normes en vigueur, des recommandations et directives constructeurs, des budgets alloués et de l’ensemble des informations à disposition</t>
  </si>
  <si>
    <t>Elaborer une politique de traitement des données et accompagner la mise en place d’une politique de maintenance pilotée par la donnée</t>
  </si>
  <si>
    <t>Elaborer des documents techniques et modes opératoires permettant de mettre en œuvre les programmes de maintenance et de modifications et les standards techniques</t>
  </si>
  <si>
    <t>Assurer la veille règlementaire et technologique et identifier les évolutions pertinentes de l’activité de maintenance dans son domaine</t>
  </si>
  <si>
    <t>standards</t>
  </si>
  <si>
    <t>programmes</t>
  </si>
  <si>
    <t>Prend en compte la réglementation, les normes en vigueur, les recommandations et directives constructeurs et l’ensemble des informations à disposition pour élaborer des standards et des programmes de maintenance et de modifications à partir d’une politique de maintenance définie</t>
  </si>
  <si>
    <t>Exploite finement l’ensemble des données pour élaborer une politique, des standards et des programmes de maintenance et de modifications</t>
  </si>
  <si>
    <t>Exploite finement l’ensemble des données et prend en compte les évolutions réglementaires et technologiques, notamment la mise en place de la maintenance prédictive, pour élaborer une politique, des standards et des programmes de maintenance et de modifications</t>
  </si>
  <si>
    <t>Anticipe les évolutions réglementaires et technologiques pour élaborer une politique de maintenance et de traitement des données et collabore avec les data-scientists et les experts technologiques de l’information pour la mise en place de la maintenance prédictive</t>
  </si>
  <si>
    <t>Informatique de gestion</t>
  </si>
  <si>
    <t>Coordination et management de l’équipe</t>
  </si>
  <si>
    <t>Répartition des rôles et des tâches dans le cadre de l’organisation pré-établie</t>
  </si>
  <si>
    <t>Réalisation et ajustement des plannings</t>
  </si>
  <si>
    <t>Transmission des consignes liées à la réalisation des activités, aux procédures et au respect des normes de sécurité et de sûreté</t>
  </si>
  <si>
    <t>Sélection, accueil et intégration des nouveaux membres de l’équipe</t>
  </si>
  <si>
    <t>Accompagnement des membres de l’équipe dans l’acquisition de nouveaux savoir-faire et dans l’évolution professionnelle</t>
  </si>
  <si>
    <t>Evaluation des membres de l’équipe, détection des potentiels et des besoins de formation</t>
  </si>
  <si>
    <t>Accompagnement du changement</t>
  </si>
  <si>
    <t>Coordonner et manager une équipe de maintenance</t>
  </si>
  <si>
    <t>Relayer auprès de l’équipe les objectifs à atteindre et mobiliser les membres de l’équipe</t>
  </si>
  <si>
    <t>Susciter l’adhésion des membres de l’équipe dans le cadre de projets, d’action d’amélioration et de changements</t>
  </si>
  <si>
    <t>Evaluer et développer les savoir-faire des membres de l’équipe</t>
  </si>
  <si>
    <t>Détecter les potentiels et accompagner les évolutions professionnelles</t>
  </si>
  <si>
    <t>Organiser, accompagner et superviser l’intégration des nouveaux membres de l’équipe</t>
  </si>
  <si>
    <t>Anticiper, détecter et traiter les situations conflictuelles</t>
  </si>
  <si>
    <t>Accompagner son équipe dans l’adaptation au changement dans un environnement évolutif</t>
  </si>
  <si>
    <t>Identifie les besoins de l’équipe et met en place les actions de management adaptées</t>
  </si>
  <si>
    <t>Analyse les besoins de l’équipe au regard des objectifs et met en place des actions de management appropriées permettant de développer la motivation, les compétences et les résultats de l’équipe</t>
  </si>
  <si>
    <t>Développe par ses actions l’esprit d’équipe, la construction collective de propositions, le développement et le partage de compétences au service d’une amélioration des performances de l’équipe</t>
  </si>
  <si>
    <t>Accompagne son équipe dans l’adaptation aux changements</t>
  </si>
  <si>
    <t>Organisation de son activité de vente à distance</t>
  </si>
  <si>
    <t>Recueil des informations, des données et de la documentation nécessaires à l’activité de relation client</t>
  </si>
  <si>
    <t>Organiser son activité en fonction des objectifs définis et identifier les priorités dans le respect des consignes et des procédures de l’entreprise</t>
  </si>
  <si>
    <t>Gestion du temps</t>
  </si>
  <si>
    <t>Priorisation des activités</t>
  </si>
  <si>
    <t>Organisation et animation d’un espace de vente de quincaillerie, fournitures industrielles et fers-métaux destiné aux clients professionnels</t>
  </si>
  <si>
    <t>Surveillance du bon état marchand et de la propreté du point de vente / de la salle d’exposition</t>
  </si>
  <si>
    <t>Tri et évacuation des déchets</t>
  </si>
  <si>
    <t>Organiser et animer un espace de vente de quincaillerie, fournitures industrielles et fers-métaux destiné aux clients professionnels</t>
  </si>
  <si>
    <t>Manipuler les produits/le matériel, notamment à l’aide d’engins de levage, dans le respect des règles de sécurité et d’ergonomie</t>
  </si>
  <si>
    <t>Évaluer les conditions matérielles d’accueil dans l’espace de vente (propreté et sécurité de l’espace de vente, rangement des rayons, …) et mettre en œuvre les mesures correctives le cas échéant</t>
  </si>
  <si>
    <t>Dynamiser et optimiser l’espace de vente pour inciter le client à découvrir de nouveaux produits et les offres commerciales en tenant compte des ventes et des indicateurs à disposition</t>
  </si>
  <si>
    <t>Réaliser des animations commerciales dans l’espace de vente de manière autonome ou en collaboration avec des fournisseurs</t>
  </si>
  <si>
    <t>Animations commerciales</t>
  </si>
  <si>
    <t>Organisation espace de vente</t>
  </si>
  <si>
    <t>Réalise la mise en rayon et les implantations dans le respect du plan de merchandising</t>
  </si>
  <si>
    <t>Propose des réimplantations, des mises en avant de produits dans le respect de l’organisation en vigueur et met en œuvre des animations commerciales</t>
  </si>
  <si>
    <t>Propose une réorganisation de son rayon et des animations commerciales en associant des partenaires externes</t>
  </si>
  <si>
    <t>Recueil d’informations sur son environnement commercial dans le cadre d’une activité de vente itinérante</t>
  </si>
  <si>
    <t>Recueil et analyse des informations sur le marché, les clients de son portefeuille et les prospects</t>
  </si>
  <si>
    <t>Suivi de l’offre fournisseurs et des évolutions tarifaires</t>
  </si>
  <si>
    <t>Veille sur les pratiques concurrentielles</t>
  </si>
  <si>
    <t>Recueillir les informations pertinentes sur le marché des produits de quincaillerie bâtiment et de fournitures industrielles, les clients de son portefeuille et les prospects à partir de différentes sources</t>
  </si>
  <si>
    <t>Exploiter les données issues d’une analyse de la donnée client en vue d’orienter son action commerciale et d’optimiser ses actions de prospection</t>
  </si>
  <si>
    <t>Recueillir des informations sur les évolutions techniques et technologiques des produits de quincaillerie bâtiment et de fournitures industrielles commercialisés par l’entreprise et proposés par les fournisseurs, les nouveautés et les évolutions tarifaires</t>
  </si>
  <si>
    <t>Conduire une veille sur les offres de la concurrence, en particulier les offres en ligne, afin d’identifier les pratiques commerciales des entreprises concurrentes et leurs évolutions</t>
  </si>
  <si>
    <t>Répertorier, analyser et synthétiser les informations recueillies</t>
  </si>
  <si>
    <t>Met à jour les informations sur son environnement commercial et son portefeuille clients à partir de l’analyse d’éléments mis à sa disposition</t>
  </si>
  <si>
    <t>Exploite et analyse un ensemble large d’informations afin notamment d’anticiper les tendances d’évolution</t>
  </si>
  <si>
    <t>Réalise des actions de tutorat en direction des nouveaux commerciaux et contribue à la connaissance de l’environnement commercial au sein de l’entreprise</t>
  </si>
  <si>
    <t>Recueil d’informations sur le marché et les clients grands comptes de son portefeuille</t>
  </si>
  <si>
    <t>Recueil et analyse des informations sur le marché et ses clients grands comptes</t>
  </si>
  <si>
    <t>Veille sur les évolutions techniques et technologiques des produits commercialisés par l’entreprise</t>
  </si>
  <si>
    <t>Veille sur les appels d’offres</t>
  </si>
  <si>
    <t>Rechercher et analyser les informations sur le marché et son portefeuille de clients grands comptes</t>
  </si>
  <si>
    <t>Evaluer le risque client avant de s’engager dans une relation commerciale avec un grand-compte en mobilisant le credit manager</t>
  </si>
  <si>
    <t>Repérer les évolutions relatives aux activités, aux projets et au potentiel commercial de ses clients grands comptes</t>
  </si>
  <si>
    <t>Conduire une veille sur les offres de la concurrence afin d’identifier les pratiques commerciales des entreprises concurrentes et leurs évolutions</t>
  </si>
  <si>
    <t>Grands comptes</t>
  </si>
  <si>
    <t>Diversifie les sources d’information sur un environnement commercial élargi, son portefeuille client et les appels d’offres</t>
  </si>
  <si>
    <t>Met en œuvre une démarche permettant de repérer les opportunités liées aux clients grands comptes dans des périodes clés</t>
  </si>
  <si>
    <t>Organisation et animation d’un espace de vente de quincaillerie, droguerie ou décoration destiné aux clients particuliers</t>
  </si>
  <si>
    <t>Organiser et animer un espace de vente de quincaillerie, droguerie ou décoration destiné aux clients particuliers</t>
  </si>
  <si>
    <t>Manipuler les produits/le matériel dans le respect des règles de sécurité et d’ergonomie</t>
  </si>
  <si>
    <t>Réaliser les opérations de nettoyage et d’entretien du matériel, identifier et signaler les dysfonctionnements</t>
  </si>
  <si>
    <t>Trier et évacuer les déchets selon les consignes de tri sélectif et les règles en vigueur au sein de l’entreprise</t>
  </si>
  <si>
    <t>Chargement des équipements et consommables à bord du navire</t>
  </si>
  <si>
    <t>Mise en place et vérification des outils et instruments utiles à l’activité de pêche (filets, lignes, etc.).</t>
  </si>
  <si>
    <t>Contrôle du bon état de fonctionnement des machines et de la bonne quantité de carburant et lubrifiant.</t>
  </si>
  <si>
    <t>Chargement et stockage des outils et instruments de pêche.</t>
  </si>
  <si>
    <t>Approvisionner le navire en équipements et consommables avant le départ en mer</t>
  </si>
  <si>
    <t>Assurer que l’équipement requis à l’activité de pêche est présent à bord et en bon état d’utilisation.</t>
  </si>
  <si>
    <t>Réaliser le niveau des fluides (carburants, lubrifiants, etc.) et réaliser les appoints le cas échéant.</t>
  </si>
  <si>
    <t>Organiser et stocker le matériel de pêche à bord du navire de manière à en disposer facilement.</t>
  </si>
  <si>
    <t>Chargement</t>
  </si>
  <si>
    <t>Consommables</t>
  </si>
  <si>
    <t>Définition de la stratégie des activités relatives à la production vigne et vin</t>
  </si>
  <si>
    <t>Définition de la stratégie production, de marketing et de communication en relation avec la hiérarchie</t>
  </si>
  <si>
    <t>Ajustement de la planification de la production</t>
  </si>
  <si>
    <t>Définir la stratégie des activités relatives à la production vigne et vin, en relation avec la hiérarchie</t>
  </si>
  <si>
    <t>Identifier et analyser les besoins et contraintes de l’exploitation viticole pour la mise en place de la production</t>
  </si>
  <si>
    <t>Définir les objectifs opérationnels de la production avec la hiérarchie, en termes de coûts, de délais, de quantité et de qualité</t>
  </si>
  <si>
    <t>Investissements</t>
  </si>
  <si>
    <t>Vinification œnologie</t>
  </si>
  <si>
    <t>Agriculture production végétale</t>
  </si>
  <si>
    <t>Pilotage et supervision de l’activité culturale selon les cycles de vie</t>
  </si>
  <si>
    <t>Planification et organisation du plan cultural</t>
  </si>
  <si>
    <t>Supervision de l’ensemble des activités relatives à la culture</t>
  </si>
  <si>
    <t>Elaboration et ajustement des plannings</t>
  </si>
  <si>
    <t>Suivi des indicateurs de performance et de qualité de l’activité de culture</t>
  </si>
  <si>
    <t>Traitement des anomalies et mise en œuvre des mesures correctives le cas échéant</t>
  </si>
  <si>
    <t>Piloter et superviser l’activité culturale selon les cycles de vie</t>
  </si>
  <si>
    <t>Décliner le plan cultural en plans à court et moyen terme, en fonction des objectifs fixés en planifiant les cultures en fonction des saisons, et en optimisant l’utilisation des terres</t>
  </si>
  <si>
    <t>Définir les objectifs opérationnels de la culture avec la hiérarchie, en termes de coûts, de délais, de quantité et de qualité, au regard des attendus exprimés dans le cahier des charges</t>
  </si>
  <si>
    <t>Superviser l’activité de l’ensemble des étapes de la culture (préparation des sols, développement des plantations, entretien, protection, récolte…), afin de respecter le cahier des charges</t>
  </si>
  <si>
    <t>Réaliser les plannings des membres de son équipe en veillant à respecter les délais définis et à ajuster les plannings en tenant compte des conditions d’intervention (météorologiques, etc.) et de la survenue d’aléas.</t>
  </si>
  <si>
    <t>Suivre les indicateurs permettant d’optimiser les performances de l’activité de culture (gestion des changements d’utilisation des parcelles)</t>
  </si>
  <si>
    <t>Identifier les causes des anomalies et dysfonctionnements et mettre en œuvre les mesures correctives adaptées</t>
  </si>
  <si>
    <t>Agronomie</t>
  </si>
  <si>
    <t>Identification des parcelles de multiplication de semences</t>
  </si>
  <si>
    <t>Identification de zones de production adaptées aux variétés de semences</t>
  </si>
  <si>
    <t>Echange avec les agriculteurs-multiplicateurs</t>
  </si>
  <si>
    <t>Analyse du sol et des conditions climatiques</t>
  </si>
  <si>
    <t>Identifier les parcelles adaptées aux variétés de semences, en respectant les exigences des cahiers des charges</t>
  </si>
  <si>
    <t>Identifier des zones de production et des agriculteurs-multiplicateurs, en prenant appui sur le service commercial des firmes semencières, pour la réalisation de la multiplication des semences, en garantissant la meilleure viabilité des semences et leur capacité germinative</t>
  </si>
  <si>
    <t>Echanger des agriculteurs-multiplicateurs sur leurs besoins, l’historique de leurs parcelles et leurs caractéristiques, afin d’identifier celles sur lesquelles réaliser la production de semences, en respectant les normes exigées dans les cahiers des charges des semences</t>
  </si>
  <si>
    <t>Analyser la texture, structure et composition du sol ainsi que les données climatiques locales afin de favoriser la germination des semences et la croissance des plantes</t>
  </si>
  <si>
    <t>Agriculteurs-multiplicateurs</t>
  </si>
  <si>
    <t>Préparation et mise en place des cycles de production</t>
  </si>
  <si>
    <t>Préparation de son intervention</t>
  </si>
  <si>
    <t>Sécurisation des espaces de travail (pour soi, autrui, les équipements et l’environnement)</t>
  </si>
  <si>
    <t>Nettoyage des sols</t>
  </si>
  <si>
    <t>Amendement des sols en intrants</t>
  </si>
  <si>
    <t>Installation du système de palissage (pieux)</t>
  </si>
  <si>
    <t>Plantation des scions</t>
  </si>
  <si>
    <t>Préparation des pièces, équipements et équipements de protection nécessaires à la réalisation des activités d’exploitation et d’entretien de la culture</t>
  </si>
  <si>
    <t>Préparer et mettre en place les nouvelles parcelles dans le respect des cycles de production attendus</t>
  </si>
  <si>
    <t>Organiser et prioriser son intervention, en évaluant les besoins en matériels et en équipements, au regard des consignes données et dans le respect des règles QHSSE</t>
  </si>
  <si>
    <t>Sécuriser et baliser les espaces de travail dans le respect des consignes de sécurité (pour soi, autrui, les équipements et l’environnement)</t>
  </si>
  <si>
    <t>Nettoyer les sols en arrachant les anciens arbres, labourant, aérant les sols, afin de préparer la prochaine culture</t>
  </si>
  <si>
    <t>Fertiliser le sol avant la plantation, en utilisant les intrants, dans le respect des règles QHSSE, afin de garantir une bonne croissance des arbres en assurant une fertilité uniforme</t>
  </si>
  <si>
    <t>Planifier les rangées et les espacements pour optimiser l’utilisation de l’espace, en utilisant les outils adaptés (piquets, cordes, etc.), en vue d’aligner correctement les arbres</t>
  </si>
  <si>
    <t>Planter les scions en respectant les distances appropriées et les techniques de plantation</t>
  </si>
  <si>
    <t>Evaluer les besoins en pièces, équipements et équipements de protection pour la réalisation des opérations d’exploitation et d’entretien de la culture et les préparer avant le début de l’intervention</t>
  </si>
  <si>
    <t>Sol</t>
  </si>
  <si>
    <t>Arbre</t>
  </si>
  <si>
    <t>Préparation des opérations de fabrication de jus de fruits ou de légumes, de sirops ou de liqueurs</t>
  </si>
  <si>
    <t>Prise et passage de consignes en début et en fin de poste</t>
  </si>
  <si>
    <t>Organiser et préparer des opérations de fabrication de jus de fruits / légumes, de sirops ou de liqueurs selon l’ordre de production et le planning de travail</t>
  </si>
  <si>
    <t>Identifier les éléments à préparer à partir de la lecture de la fiche recette, de l’ordre de fabrication et des consignes</t>
  </si>
  <si>
    <t>Vérifier la disponibilité et la conformité des matières et des matériaux nécessaires à la fabrication des produits</t>
  </si>
  <si>
    <t>Fabrication</t>
  </si>
  <si>
    <t>Jus, sirops, liqueurs</t>
  </si>
  <si>
    <t>Contrôle de la qualité des matières premières, produits et consommables</t>
  </si>
  <si>
    <t>Echantillonnage des matières premières, produits et consommables à contrôler</t>
  </si>
  <si>
    <t>Contrôle de la qualité, l’intégrité et la conformité des matières premières, produits et consommables</t>
  </si>
  <si>
    <t>Contrôler la qualité des vins, cidres, spiritueux, sirops ou jus tout au long du process de production, en s’assurant du respect des normes et réglementations en vigueur, du cahier des charges établi par l’entreprise, et des exigences des clients</t>
  </si>
  <si>
    <t>Contrôler l’intégrité, la qualité et la conformité des matières premières, produits (vins, cidres, spiritueux, sirops ou jus) et consommables aux normes règlementaires (caractéristiques organoleptiques, poids, qualité, etc.) tout au long de la chaine de production</t>
  </si>
  <si>
    <t>Réaliser ou faire réaliser des tests et analyses sur les produits (vins, cidres, spiritueux, sirops ou jus) en vue de vérifier leurs caractéristiques et leur conformité.</t>
  </si>
  <si>
    <t>Mettre en œuvre des mesures correctives</t>
  </si>
  <si>
    <t>Préparation de la ligne de conditionnement</t>
  </si>
  <si>
    <t>Mise en forme des produits sélectionnés</t>
  </si>
  <si>
    <t>Organiser et préparer la machine ou ligne de conditionnement selon l’ordre de conditionnement et le planning de travail</t>
  </si>
  <si>
    <t>Identifier les éléments à préparer à partir de la lecture de l'ordre de conditionnement et des consignes</t>
  </si>
  <si>
    <t>Vérifier la disponibilité et la conformité des matières, des produits et des matériaux nécessaires à la fabrication ou au conditionnement des produits (barquette, plateau, filet, etc.)</t>
  </si>
  <si>
    <t>Organiser son poste de travail en fonction de l'ordre de conditionnement et des consignes, en classant les produits selon les critères définis (calibre, couleur, etc.) et en écartant de la chaîne ceux ne remplissant pas les critères attendus</t>
  </si>
  <si>
    <t>Mettre en forme les produits sélectionnés selon les caractéristiques attendues, en utilisant les techniques et outils adaptés (coupe, lavage, robot d’épluchage, etc.)</t>
  </si>
  <si>
    <t>Conditionnement</t>
  </si>
  <si>
    <t>Installation des différents équipements sur l’engin agricole selon les activités à réaliser et selon les règles de sécurité adéquates</t>
  </si>
  <si>
    <t>Evaluation des activités à réaliser et des conditions d’intervention</t>
  </si>
  <si>
    <t>Identification des besoins en équipements et en matériaux (outils, intrants…)</t>
  </si>
  <si>
    <t>Organisation du plan d’intervention (itinéraire, zonage, calendrier…)</t>
  </si>
  <si>
    <t>Coordination de ses interventions avec celles des membres de son équipe</t>
  </si>
  <si>
    <t>Installation du matériel et des équipements</t>
  </si>
  <si>
    <t>Contrôle des installations pour garantir la sécurité des biens et des personnes</t>
  </si>
  <si>
    <t>Installer sur l’engin agricole les outils utiles à l’activité à mener dans le respect des règles de sécurité pour soi, autrui et le matériel</t>
  </si>
  <si>
    <t>Recenser les activités à réaliser et évaluer les conditions du terrain et des cultures, en analysant les caractéristiques du sol, l’état des cultures et des conditions météorologiques prévues, en identifiant les risques spécifiques (pentes, humidité du sol, obstacles…)</t>
  </si>
  <si>
    <t>Déterminer les besoins en équipements et en matériaux, en choisissant les agroéquipements adéquats pour les tâches prévues, en évaluant la quantité et la qualité des intrants nécessaires</t>
  </si>
  <si>
    <t>Organiser le plan d’intervention, en élaborant un itinéraire de travail afin d’optimiser les déplacements, en divisant la parcelle de terrain en zones de travail logiques et définies, pour une couverture intégrale sans chevauchement ni omission</t>
  </si>
  <si>
    <t>Coordonner ses interventions avec celles des autres opérateurs si nécessaire</t>
  </si>
  <si>
    <t>Equiper l’engin agricole avec le matériel adéquat réglé au regard des activités à réaliser, dans le respect des règles de sécurité et en adéquation avec le terrain/cultures</t>
  </si>
  <si>
    <t>Effectuer les contrôles préalables des agroéquipements en inspectant visuellement l’état général des machines</t>
  </si>
  <si>
    <t>Equipement</t>
  </si>
  <si>
    <t>Sécurité</t>
  </si>
  <si>
    <t>Définition de la stratégie et organisation de l’activité d’élevage</t>
  </si>
  <si>
    <t>Définition de la stratégie de production</t>
  </si>
  <si>
    <t>Arbitrage et allocation de moyens et ressources (humains, financiers, délais, matériels, etc.) pour son domaine d'activité</t>
  </si>
  <si>
    <t>Définir les objectifs opérationnels de production, en termes de coûts, de délais, de quantité et de qualité</t>
  </si>
  <si>
    <t>Identifier et analyser les besoins et contraintes de l’entreprise en matière de production</t>
  </si>
  <si>
    <t>Définir et allouer les ressources (humaines, financières, matérielles) au regard des priorités, des contraintes et des évolutions.</t>
  </si>
  <si>
    <t>Analyser en continu le plan de production et l’ajuster.</t>
  </si>
  <si>
    <t>Anticiper et estimer les besoins en équipements techniques et en ressources humaines, à court et moyen terme.</t>
  </si>
  <si>
    <t>Interventions et soins aux animaux (bovins, ovins, caprins, porcins…)</t>
  </si>
  <si>
    <t>Préparation des rations alimentaires</t>
  </si>
  <si>
    <t>Distribution des rations alimentaires</t>
  </si>
  <si>
    <t>Mise en pâturage</t>
  </si>
  <si>
    <t>Diagnostic des blessures et maladies</t>
  </si>
  <si>
    <t>Réalisation des soins généraux</t>
  </si>
  <si>
    <t>Nourrir, abreuver et dispenser les soins généraux de premier niveau aux animaux, dans le respect des règles QHSSE et du bien-être animal</t>
  </si>
  <si>
    <t>Préparer les rations alimentaires, en tenant compte de leurs caractéristiques (espèce, âge, poids, …) et leurs besoins (apports nutritionnels…), afin de garantir leur bonne croissance</t>
  </si>
  <si>
    <t>Distribuer les rations alimentaires et abreuver les animaux, en veillant à nourrir l’intégralité des animaux et en utilisant les outils et équipements appropriés</t>
  </si>
  <si>
    <t>Déplacer les animaux sur les parcelles à pâturer en tenant compte des conditions météorologiques, de l’état des parcelles, des besoins des animaux, et en respectant les règles de sécurité et le bien-être animal</t>
  </si>
  <si>
    <t>Identifier les maladies et blessures des animaux, en observant l’état général et les comportements animaliers, afin de réaliser les soins généraux de premier niveau ou de recourir à un tiers (vétérinaire)</t>
  </si>
  <si>
    <t>Prodiguer les soins généraux de premier niveau aux animaux, dans le respect de son niveau d’autonomie et des règles d’utilisation des produits vétérinaires, afin de garantir la bonne santé des animaux</t>
  </si>
  <si>
    <t>Pâturage</t>
  </si>
  <si>
    <t>Interventions et soins aux équidés</t>
  </si>
  <si>
    <t>Diagnostic des blessures et maladies et alerte des besoins en intervention de professionnels (vétérinaire, maréchal-ferrant, dentiste équin)</t>
  </si>
  <si>
    <t>Appréciation de la qualité des aplombs et de l’état des ferrures</t>
  </si>
  <si>
    <t>Dispenser les soins généraux de premier niveau aux équidés, dans le respect des règles QHSSE et du bien-être animal</t>
  </si>
  <si>
    <t>Distribuer les rations alimentaires et abreuver les équidés, en utilisant les outils et équipements appropriés</t>
  </si>
  <si>
    <t>Identifier les maladies et blessures des équidés, en observant l’état général et les comportements équins, afin de réaliser les soins généraux de premier niveau (pansage, traitements antiparasitaires, etc.) ou de recourir à un tiers (vétérinaire, maréchal-ferrant, dentiste équin)</t>
  </si>
  <si>
    <t>Prodiguer les soins généraux de premier niveau aux équidés, dans le respect de son niveau d’autonomie et des règles d’utilisation des produits vétérinaires, afin de garantir la bonne santé des équidés</t>
  </si>
  <si>
    <t>Veiller à la qualité des aplombs et de l’état des ferrures, afin d’assurer la bonne performance des animaux en respectant leur santé et leur bien-être</t>
  </si>
  <si>
    <t>Calcul des rations</t>
  </si>
  <si>
    <t>Bien-être animal</t>
  </si>
  <si>
    <t>Préparation et organisation de son intervention</t>
  </si>
  <si>
    <t>Recueil et compréhension des attentes et besoins de l’éleveur</t>
  </si>
  <si>
    <t>Organisation des trajets de l’estive</t>
  </si>
  <si>
    <t>Préparation de l’ensemble du matériel et équipements nécessaires à la réalisation de la transhumance</t>
  </si>
  <si>
    <t>Planification de l’approvisionnement en nourriture</t>
  </si>
  <si>
    <t>Coordination avec les autres bergers</t>
  </si>
  <si>
    <t>Préparer, organiser et prioriser les activités relatives à son intervention</t>
  </si>
  <si>
    <t>Echanger avec l’éleveur sur le contexte de la mission, afin d’en comprendre les objectifs et attendus et les éléments relatifs au calendrier</t>
  </si>
  <si>
    <t>Cartographier les itinéraires et organiser les différentes étapes des trajets, en identifiant les zones à pâturer et le calendrier, en prenant en compte les caractéristiques des animaux, les objectifs de l’éleveur ainsi que les conditions météorologiques, afin de faciliter le déplacement du troupeau de manière efficiente et sécurisée</t>
  </si>
  <si>
    <t>Contrôler la qualité et la conformité sanitaire du matériel et des équipements (clôtures, tentes, ustensiles de cuisine, etc.) afin d’assurer sa propre sécurité ainsi que celle animaux</t>
  </si>
  <si>
    <t>Calculer les besoins en nutrition des animaux en lien avec l’éleveur en évaluant la quantité d’herbe disponible afin de prévoir les compléments alimentaires nécessaires, permettant d’assurer un apport alimentaire suffisant pendant toute la durée de l’estive</t>
  </si>
  <si>
    <t>Echanger avec les autres bergers en utilisant les moyens de communication appropriés (rencontres, échanges téléphoniques, etc.) afin d’assurer une coordination fluide</t>
  </si>
  <si>
    <t>Alimentation et suivi de l’état sanitaire des poissons</t>
  </si>
  <si>
    <t>Préparations des rations alimentaires</t>
  </si>
  <si>
    <t>Suivi de la croissance des poissons</t>
  </si>
  <si>
    <t>Détection des maladies et blessures des poissons</t>
  </si>
  <si>
    <t>Contrôle de l’environnement d’élevage</t>
  </si>
  <si>
    <t>Nourrir les poissons et suivre leur croissance</t>
  </si>
  <si>
    <t>Préparer les rations alimentaires, en tenant compte des caractéristiques des poissons (espèce, âge, poids, etc.) et de leurs besoins (apports nutritionnels, etc.), afin de garantir leur bonne croissance</t>
  </si>
  <si>
    <t>Distribuer les rations alimentaires, en respectant les plannings et horaires de distribution.</t>
  </si>
  <si>
    <t>Suivre la croissance des poissons élevés aux échéances définies pour garantir la qualité de la production et sa conformité aux standards établis.</t>
  </si>
  <si>
    <t>Détecter les maladies et blessures des poissons en observant leur comportement et leur état de santé général (taille, vivacité, couleurs, etc.), pour prendre les mesures correctives (environnement, nourriture, etc.) ou anticiper l’intervention d’un tiers.</t>
  </si>
  <si>
    <t>Analyser les variables physiques (température de l’eau, acidité, oxygénation, etc.) à l’aide des instruments et indicateurs de mesure pour garantir la qualité de l’environnement de production de poissons.</t>
  </si>
  <si>
    <t>Environnement</t>
  </si>
  <si>
    <t>Poissons</t>
  </si>
  <si>
    <t>Pisciculture</t>
  </si>
  <si>
    <t>Préparation de la mission</t>
  </si>
  <si>
    <t>Prise de connaissance de la mission</t>
  </si>
  <si>
    <t>Echanges avec le commanditaire</t>
  </si>
  <si>
    <t>Garantie de la qualité sanitaire des équipements</t>
  </si>
  <si>
    <t>Préparer la mission en toute sécurité, pour soi, pour les animaux</t>
  </si>
  <si>
    <t>S’approprier les éléments de la commande attendue, en prenant connaissance des différents documents visant à la présenter et/ou au travers d’échanges avec sa hiérarchie ou l’exploitant</t>
  </si>
  <si>
    <t>Echanger avec l’exploitant, en tenant compte du contexte dans lequel la prestation est à réaliser, en vue d’adopter les techniques d’enlèvement, de nettoyage ou d’intervention adéquates</t>
  </si>
  <si>
    <t>Préparer son intervention en prenant connaissance de sa mission dans sa globalité auprès de l’exploitant (jour, heure, lieu, espèce, nombre d’animaux à ramasser, durée du chantier)</t>
  </si>
  <si>
    <t>Contrôler la qualité et la conformité sanitaire du matériel et de l’équipement afin d’assurer sa propre sécurité ainsi que celle des personnes l’accompagnant sur le chantier, le cas échéant sur les trajets, en portant les équipements et en mobilisant le matériel requis</t>
  </si>
  <si>
    <t>Intervention</t>
  </si>
  <si>
    <t>Préparation de la production et de la ligne de production</t>
  </si>
  <si>
    <t>Préparation des matières et des articles de conditionnement</t>
  </si>
  <si>
    <t>Organisation du flux des produits et articles entrants</t>
  </si>
  <si>
    <t>Contrôle des caractéristiques des produits et articles de conditionnement</t>
  </si>
  <si>
    <t>Organiser et préparer la production et de la ligne de production selon l’ordre de production et le planning de travail</t>
  </si>
  <si>
    <t>Identifier les éléments à préparer à partir de la lecture de l’ordre de production et des consignes</t>
  </si>
  <si>
    <t>Vérifier la disponibilité et la conformité des matières, des produits et articles de conditionnement (bouteilles, étiquettes, bouchons, …)</t>
  </si>
  <si>
    <t>Contrôler les caractéristiques et la conformité des produits à mettre en bouteille et des articles de conditionnement</t>
  </si>
  <si>
    <t>Organiser le flux des produits et articles</t>
  </si>
  <si>
    <t>Réaliser le lavage, le rinçage et le séchage des bouteilles vides en respectant les règles d’hygiène et de sécurité</t>
  </si>
  <si>
    <t>Embouteillage</t>
  </si>
  <si>
    <t>Veille technique, technologique et règlementaire concernant les produits et procédés de production</t>
  </si>
  <si>
    <t>Rechercher et analyser les informations sur les évolutions techniques, technologiques et réglementaires sur les produits (vins, spiritueux, cidres, sirops, jus de fruits) et procédés de production</t>
  </si>
  <si>
    <t>Repérer les évolutions techniques et technologiques (moyens de fabrication, méthodes d’organisation, méthodes de maintenance) permettant d’améliorer et d’optimiser les procédés de production ou les produits (vins, spiritueux, cidres, sirops, jus de fruits)</t>
  </si>
  <si>
    <t>Veille technologique</t>
  </si>
  <si>
    <t>Accueil physique et téléphonique des visiteurs et clients</t>
  </si>
  <si>
    <t>Accueil des visiteurs et clients professionnels</t>
  </si>
  <si>
    <t>Traitement des appels téléphoniques</t>
  </si>
  <si>
    <t>Identification de la demande</t>
  </si>
  <si>
    <t>Réponse aux demandes d’information</t>
  </si>
  <si>
    <t>Accueillir de manière physique et téléphonique les visiteurs, clients et professionnels et les renseigner</t>
  </si>
  <si>
    <t>Accueillir physiquement et à distance l’interlocuteur et adapter son comportement à la situation et à l’interlocuteur</t>
  </si>
  <si>
    <t>Traiter les appels téléphoniques</t>
  </si>
  <si>
    <t>Identifier et comprendre la demande de l’interlocuteur</t>
  </si>
  <si>
    <t>Renseigner les visiteurs et clients professionnels sur leurs demandes d’information (horaires des visites, du point de vente, possibilités d’organisation d’évènements, …)</t>
  </si>
  <si>
    <t>Accueil client</t>
  </si>
  <si>
    <t>Traitement des appels</t>
  </si>
  <si>
    <t>Accueil tourisme</t>
  </si>
  <si>
    <t>Veille des évolutions réglementaires relatives à la circulation des marchandises (boisson et alcool) au niveau français, européen et international</t>
  </si>
  <si>
    <t>Réalisation d’une veille juridique sur les réglementations relatives à la circulation des marchandises (boisson et alcool)</t>
  </si>
  <si>
    <t>Analyse des enjeux relatifs aux évolutions repérées</t>
  </si>
  <si>
    <t>Repérer et analyser les enjeux et évolutions liés aux réglementations douanières françaises, européennes et internationales et les spécificités liées à la circulation et à la commercialisation des boissons et alcools (selon l’activité de l’entreprise)</t>
  </si>
  <si>
    <t>Identifier les évolutions juridiques en matière de réglementation douanières françaises, européennes et internationales</t>
  </si>
  <si>
    <t>Analyser les évolutions repérées et leurs impacts pour l’entreprise, selon les pays d’exportation et les marchandises exportées par l’entreprise</t>
  </si>
  <si>
    <t>Répertorier et synthétiser les informations recueillies et leurs sources d’information</t>
  </si>
  <si>
    <t>Elaborer une base documentaire intégrant les évolutions juridiques relatives à la circulation des marchandises en spécifiant les pays et produits concernés</t>
  </si>
  <si>
    <t>Veille juridique</t>
  </si>
  <si>
    <t>Veille stratégique</t>
  </si>
  <si>
    <t>Régie douanes</t>
  </si>
  <si>
    <t>Procédure douanière</t>
  </si>
  <si>
    <t>Organisation des activités d’élagage</t>
  </si>
  <si>
    <t>Recueil et analyse des attentes et besoins du commanditaire</t>
  </si>
  <si>
    <t>Identification des arbres à élaguer et des conditions d’intervention</t>
  </si>
  <si>
    <t>Caractérisation de l’état physiologique et sanitaire des arbres</t>
  </si>
  <si>
    <t>Préparation des pièces, équipements et équipements de protection nécessaires à la réalisation des activités d’élagage</t>
  </si>
  <si>
    <t>Organiser et préparer les activités d’élagage</t>
  </si>
  <si>
    <t>Analyser les besoins et les attentes du client à partir d’une analyse des ressources disponibles (contact-client, analyse du devis, plans, etc.)</t>
  </si>
  <si>
    <t>Identifier les arbres sur lesquels intervenir et les conditions d’intervention (hauteur, voies d’accès, etc.)</t>
  </si>
  <si>
    <t>Diagnostiquer l’état physiologique et sanitaire de l’arbre (hauteur, âge, parasites, etc.)</t>
  </si>
  <si>
    <t>Evaluer les besoins en pièces, équipements et équipements de protection pour la réalisation des opérations d’élagage et les préparer avant le début de l’intervention</t>
  </si>
  <si>
    <t>Travaux paysagers</t>
  </si>
  <si>
    <t>Elaboration d’un projet simple d’installation d’équipements d’arrosage / de piscine / d’éclairage</t>
  </si>
  <si>
    <t>Identification des besoins et attentes du commanditaire / client</t>
  </si>
  <si>
    <t>Choix et dimensionnement des installations d'équipements d’arrosage / de piscine / d’éclairage</t>
  </si>
  <si>
    <t>Evaluation des besoins en matériaux et équipements pour la réalisation du chantier</t>
  </si>
  <si>
    <t>Elaboration d’un devis</t>
  </si>
  <si>
    <t>Elaborer un projet simple d’installation d’équipements d’arrosage / de piscine / d’éclairage répondant aux besoins et attentes du commanditaire / client</t>
  </si>
  <si>
    <t>Recueillir les besoins et attentes du commanditaire / client en vue d’élaborer un projet d’installation d’équipements d’arrosage / de piscine / d’éclairage susceptible de les satisfaire</t>
  </si>
  <si>
    <t>Formuler une ou plusieurs proposition(s) au commanditaire afin de satisfaire ses besoins et attentes dans le respect des moyens alloués à son projet</t>
  </si>
  <si>
    <t>Définition des besoins en ressources (humaines et matérielles) et du temps nécessaires à l’installation des équipements en vue d’élaborer un devis</t>
  </si>
  <si>
    <t>Projet</t>
  </si>
  <si>
    <t>Simple</t>
  </si>
  <si>
    <t>Préparation et organisation de son intervention sur un chantier paysager</t>
  </si>
  <si>
    <t>Identification et vérification des conditions de réalisation du chantier paysager</t>
  </si>
  <si>
    <t>Prise de mesure et contrôle des conditions de réalisation de l’ouvrage paysager</t>
  </si>
  <si>
    <t>Identification des ressources (outils, équipements, matériaux, végétaux, etc.) nécessaires à la réalisation du chantier paysager</t>
  </si>
  <si>
    <t>Organisation de ses interventions</t>
  </si>
  <si>
    <t>Maintenance préventive de premier niveau et veille au bon état de fonctionnement des outils et équipements</t>
  </si>
  <si>
    <t>Préparer et organiser son intervention sur un chantier paysager</t>
  </si>
  <si>
    <t>Analyser les conditions de réalisation du chantier paysager en recueillant les informations nécessaires (plans, devis, observations, etc.) et en repérant, le cas échéant, les contraintes des lieux (voies d’accès, végétaux, réseaux, etc.)</t>
  </si>
  <si>
    <t>Réaliser les contrôles et mesures à l’aide du matériel adapté et selon les consignes afin de vérifier la faisabilité de l’ouvrage</t>
  </si>
  <si>
    <t>Evaluer et préparer les ressources (outils, équipements, matériaux, végétaux, etc.) nécessaires à la réalisation du chantier paysager</t>
  </si>
  <si>
    <t>Prioriser ses activités afin de respecter le planning et l’ordre de travail établi</t>
  </si>
  <si>
    <t>Réaliser la maintenance de premier niveau des équipements nécessaires à la réalisation du chantier et réunir les ressources nécessaires (batteries, carburant, lubrifiant, etc.)</t>
  </si>
  <si>
    <t>Chantier</t>
  </si>
  <si>
    <t>Réception et contrôle des matières premières, produits et consommables entrants</t>
  </si>
  <si>
    <t>Contrôle de la quantité et de l’état des matières premières, produits et consommables</t>
  </si>
  <si>
    <t>Contrôle de la conformité des produits et des contenants</t>
  </si>
  <si>
    <t>Contrôler l’intégrité, la qualité et la quantité des matières premières, produits et consommables, et la conformité des documents associés selon les procédures en vigueur</t>
  </si>
  <si>
    <t>Contrôler les documents de livraison pour s'assurer de l’adéquation entre les produits réceptionnés et les informations figurant sur ces documents</t>
  </si>
  <si>
    <t>Vérifier la quantité et l’état des matières premières, produits et consommables et de leurs contenants (comptage, pesée, mesure…)</t>
  </si>
  <si>
    <t>Vérifier la conformité des contenants et produits en comparant leurs caractéristiques aux référentiels et cahiers des charges en vigueur</t>
  </si>
  <si>
    <t>Détecter toute anomalie ou non-conformité des produits contrôlés et prendre les mesures appropriées</t>
  </si>
  <si>
    <t>Veille et analyse des incidences des évolutions législatives et réglementaires sur les procédures techniques</t>
  </si>
  <si>
    <t>Réalisation d’une veille règlementaire en lien avec le champ de la protection sociale</t>
  </si>
  <si>
    <t>Identification des incidences des évolutions réglementaires sur les procédures techniques</t>
  </si>
  <si>
    <t>Synthèse et partage des informations essentielles</t>
  </si>
  <si>
    <t>Alerte</t>
  </si>
  <si>
    <t>Repérer et analyser les incidences des évolutions législatives et réglementaires sur les procédures techniques en matière de protection sociale en vue de diffuser les informations essentielles auprès de son service</t>
  </si>
  <si>
    <t>Identifier les évolutions règlementaires en lien avec les activités de l’organisme en suivant à la fois l’évolution des réglementations en matière de protection sociale ainsi que la jurisprudence</t>
  </si>
  <si>
    <t>Répertorier, analyser et synthétiser les informations recueillies (textes juridiques, documents produits au sein de la MSA) et leurs sources d’information</t>
  </si>
  <si>
    <t>Identifier les incidences des évolutions en matière de législation sur les procédures techniques en matière de protection sociale</t>
  </si>
  <si>
    <t>Synthétiser les informations essentielles dans le traitement des dossiers en matière de protection sociale en vue de les diffuser auprès de collaborateurs de son service</t>
  </si>
  <si>
    <t>Alerter son responsable hiérarchique sur les incidences identifiées et leur niveau d’impact sur les procédures et sur l’organisation du travail</t>
  </si>
  <si>
    <t>Evolution des procédures</t>
  </si>
  <si>
    <t>Droit protection sociale</t>
  </si>
  <si>
    <t>Analyse des textes et documents juridiques en cours de rédaction ou parus</t>
  </si>
  <si>
    <t>Identification des impacts des évolutions réglementaires sur les activités de la MSA</t>
  </si>
  <si>
    <t>Réalisation d’études complémentaires</t>
  </si>
  <si>
    <t>Rechercher et analyser les informations sur les évolutions réglementaires dans le domaine de la protection sociale et analyser leurs impacts sur les activités de la MSA</t>
  </si>
  <si>
    <t>Analyser les projets réglementaires en cours de rédaction ou rédigés</t>
  </si>
  <si>
    <t>Identifier les impacts des évolutions législatives et réglementaires sur les activités de la MSA</t>
  </si>
  <si>
    <t>Réaliser ou faire réaliser des études complémentaires sur des sujets nécessitant des investigations approfondies</t>
  </si>
  <si>
    <t>Droit et réglementation</t>
  </si>
  <si>
    <t>Réalisation d’une veille réglementaire en matière de législation sociale et de droit du travail</t>
  </si>
  <si>
    <t>Identification des impacts des évolutions réglementaires sur les activités de paie et d’administration du personnel au sein de son service</t>
  </si>
  <si>
    <t>Rechercher et analyser les informations sur les évolutions réglementaires en matière de législation sociale et de droit du travail</t>
  </si>
  <si>
    <t>Identifier les évolutions réglementaires en matière de législation sociale et de droit du travail</t>
  </si>
  <si>
    <t>Identifier les impacts sur les activités de paie et d’administration du personnel à l’échelle de son service</t>
  </si>
  <si>
    <t>Traitement paie</t>
  </si>
  <si>
    <t>Administration personnel</t>
  </si>
  <si>
    <t>Conception de projets paysagers</t>
  </si>
  <si>
    <t>Recueil et traitement de la demande d’un maitre d’ouvrage</t>
  </si>
  <si>
    <t>Définition et élaboration d’un projet d’aménagement paysager</t>
  </si>
  <si>
    <t>Conduite et supervision des études de faisabilité</t>
  </si>
  <si>
    <t>Concevoir un projet paysager en réponse à l’expression du besoin d’un maitre d’ouvrage</t>
  </si>
  <si>
    <t>Analyser la demande émanant d’un maitre d’ouvrage en vue d’élaborer un projet paysager y répondant</t>
  </si>
  <si>
    <t>Elaborer un projet d’aménagement paysager, des attentes, besoins, limites, difficultés et ressources, pour répondre aux besoins du maitre d’ouvrage</t>
  </si>
  <si>
    <t>Evaluer et analyser l’impact du projet d’aménagement paysager sur l’environnement et la biodiversité afin de concilier sa réalisation avec ces enjeux</t>
  </si>
  <si>
    <t>Réaliser une veille sur les évolutions techniques et technologiques susceptibles de faire évoluer ses projets et les interventions de ses équipes</t>
  </si>
  <si>
    <t>Projets</t>
  </si>
  <si>
    <t>Paysagers</t>
  </si>
  <si>
    <t>Management opérationnel d’une équipe de jardiniers-paysagistes</t>
  </si>
  <si>
    <t>Animation de réunions de chantier</t>
  </si>
  <si>
    <t>Détection des besoins en formation et développement des compétences des membres de son équipe</t>
  </si>
  <si>
    <t>Animer une équipe de jardiniers-paysagistes</t>
  </si>
  <si>
    <t>Organiser, préparer et conduire des réunions de chantier</t>
  </si>
  <si>
    <t>Evaluer et développer les compétences de ses collaborateurs et les accompagner dans l’adaptation au changement et dans la mise en œuvre d’actions d’amélioration</t>
  </si>
  <si>
    <t>Opérationnel</t>
  </si>
  <si>
    <t>Equipe</t>
  </si>
  <si>
    <t>Réalisation d’une veille réglementaire et technique relative à la protection de la biodiversité</t>
  </si>
  <si>
    <t>Veille de l’actualité relative aux programmes et incitations en faveur des projets d’aménagements paysagers</t>
  </si>
  <si>
    <t>Veille sur la réglementation relative à la préservation des aménagements paysagers</t>
  </si>
  <si>
    <t>Veille sur les innovations techniques et technologiques</t>
  </si>
  <si>
    <t>Rechercher et analyser les informations sur les évolutions techniques, technologiques et réglementaires en lien avec les enjeux et la préservation de la biodiversité dans le cadre des travaux d’aménagement paysager</t>
  </si>
  <si>
    <t>Réaliser une veille de l’actualité relative aux programmes et financements en faveur du soutien aux aménagements paysagers conciliant avec l’environnement et la biodiversité</t>
  </si>
  <si>
    <t>Réaliser une veille réglementaire relative aux travaux d’aménagements paysagers dans la perspective de s’y conformer</t>
  </si>
  <si>
    <t>Réaliser une veille sur les innovations techniques et technologiques afin d’amender ses pratiques en termes de conception et réalisation de projets d’aménagement paysager</t>
  </si>
  <si>
    <t>Réglementaire</t>
  </si>
  <si>
    <t>Vérification du bon état du navire et des approvisionnements des équipements</t>
  </si>
  <si>
    <t>Veille au bon état de fonctionnement du navire et de ses équipements</t>
  </si>
  <si>
    <t>Réalisation de la maintenance de premier niveau du navire et de ses équipements</t>
  </si>
  <si>
    <t>Entretien des équipements de sécurité et de sauvetage</t>
  </si>
  <si>
    <t>Garantir le bon état du navire et la disponibilité des équipements</t>
  </si>
  <si>
    <t>Repérer les anomalies en suivant les points de contrôle établis et prendre les mesures correctives afin d’assurer le bon état de fonctionnement du navire et de ses équipements et ainsi garantir la sécurité de l’équipage lors des expéditions et dans l’utilisation des équipements</t>
  </si>
  <si>
    <t>Entretenir et réaliser une maintenance de premier niveau du navire et de ses équipements</t>
  </si>
  <si>
    <t>Veiller à la présence et au bon état de fonctionnement des équipements de sauvetage (gilets de sauvetage, etc.)</t>
  </si>
  <si>
    <t>Navire</t>
  </si>
  <si>
    <t>Approvisionnements</t>
  </si>
  <si>
    <t>Transport maritime</t>
  </si>
  <si>
    <t>Pêche</t>
  </si>
  <si>
    <t>Implantation des installations et infrastructures utiles à la culture des coquillages marins</t>
  </si>
  <si>
    <t>Implantation des infrastructures utiles à la culture des coquillages</t>
  </si>
  <si>
    <t>Identification des contraintes des lieux d’implantation</t>
  </si>
  <si>
    <t>Préparation des matériaux et équipements nécessaires à l’implantation des infrastructures</t>
  </si>
  <si>
    <t>Installer les installations et infrastructures utiles à la culture des coquillages marins</t>
  </si>
  <si>
    <t>Installer les installations et infrastructures dans les milieux déterminés afin de permettre la culture des coquillages</t>
  </si>
  <si>
    <t>Repérer les contraintes des lieux afin d’anticiper leurs incidences sur l’implantation des infrastructures et installations ainsi que sur les activités de culture des coquillages</t>
  </si>
  <si>
    <t>Préparer les matériaux et équipements nécessaires à l’installation des installations et infrastructures</t>
  </si>
  <si>
    <t>Implantation</t>
  </si>
  <si>
    <t>Infrastructures</t>
  </si>
  <si>
    <t>Coquillages</t>
  </si>
  <si>
    <t>Biologie marine</t>
  </si>
  <si>
    <t>Gestion des stocks de fruits de mer et autres produits</t>
  </si>
  <si>
    <t>Suivi des stocks de produits</t>
  </si>
  <si>
    <t>Gestion des réassorts des produits de la mer</t>
  </si>
  <si>
    <t>Gestion des réassorts en matières sèches</t>
  </si>
  <si>
    <t>Gérer les stocks de fruits de mer dans le respect des normes de sécurité alimentaire</t>
  </si>
  <si>
    <t>Veiller à la conservation des produits, en respectant les normes d’hygiène et de sécurité alimentaires spécifiques aux produits de la mer (températures spécifiques, etc.) pour garantir leur fraîcheur jusqu'à leur consommation</t>
  </si>
  <si>
    <t>Contrôler la disponibilité des matières premières pour la vente, afin d’alerter le producteur en cas de besoin</t>
  </si>
  <si>
    <t>Contrôler la disponibilité des matières sèches, pour garantir la bonne réalisation du service</t>
  </si>
  <si>
    <t>Hygiène</t>
  </si>
  <si>
    <t>Alimentaire</t>
  </si>
  <si>
    <t>Stocks</t>
  </si>
  <si>
    <t>Management opérationnel d’une équipe d’ouvriers conchylicoles</t>
  </si>
  <si>
    <t>Animer une équipe d’ouvriers conchylicoles</t>
  </si>
  <si>
    <t>Définition de la stratégie et organisation de l’exploitation conchylicole</t>
  </si>
  <si>
    <t>Définir et allouer les ressources (humaines, financières, matérielles) au regard des priorités, des contraintes et des évolutions</t>
  </si>
  <si>
    <t>Analyser en continu le plan de production et l’ajuster</t>
  </si>
  <si>
    <t>Exploitation</t>
  </si>
  <si>
    <t>Gestion organisations</t>
  </si>
  <si>
    <t>Implantation des installations et infrastructures utiles à la culture des algues</t>
  </si>
  <si>
    <t>Implantation des infrastructures utiles à la culture des algues</t>
  </si>
  <si>
    <t>Installer les installations et infrastructures utiles à la culture des algues</t>
  </si>
  <si>
    <t>Installer les installations et infrastructures dans les milieux déterminés afin de permettre la culture des algues</t>
  </si>
  <si>
    <t>Repérer les contraintes des lieux afin d’anticiper leurs incidences sur l’implantation des infrastructures et installations ainsi que sur les activités de culture des algues</t>
  </si>
  <si>
    <t>Installation</t>
  </si>
  <si>
    <t>Définition de la stratégie et organisation de l’exploitation algocole</t>
  </si>
  <si>
    <t>Préparation et organisation de la formation</t>
  </si>
  <si>
    <t>Planification de la formation</t>
  </si>
  <si>
    <t>Création du dossier administratif</t>
  </si>
  <si>
    <t>Convocation et inscription des stagiaires</t>
  </si>
  <si>
    <t>Préparation des documents administratifs</t>
  </si>
  <si>
    <t>Préparation et suivi de la logistique</t>
  </si>
  <si>
    <t>Suivi du tableau de bord budgétaire et administratif de la formation</t>
  </si>
  <si>
    <t>Préparer et organiser la formation</t>
  </si>
  <si>
    <t>Enregistrer la session de formation selon les dates indiquées</t>
  </si>
  <si>
    <t>Créer et réaliser le dossier administratif de la formation dans les systèmes de gestion des formations</t>
  </si>
  <si>
    <t>Convoquer par mail ou par le moyen de communication le plus pertinent les stagiaires ciblés par la formation en les informant du contenu, des objectifs et des modalités pratiques de la formation</t>
  </si>
  <si>
    <t>Préparer les documents administratifs nécessaires (feuilles d’émargements, questionnaires de satisfaction, …)</t>
  </si>
  <si>
    <t>Sélectionner et réserver la salle de formation en tenant compte du nombre de participants, du lieu souhaité</t>
  </si>
  <si>
    <t>Suivre la mise à disposition des moyens humains et/ou matériels associés à la formation (réservation des déplacements des stagiaires et/ ou formateurs le cas échéant, prévision des modalités de repas, …)</t>
  </si>
  <si>
    <t>Suivre le tableau de bord budgétaire et administratif de la formation selon les procédures définies</t>
  </si>
  <si>
    <t>Alerter le chargé de formation ou son responsable hiérarchique le cas échéant</t>
  </si>
  <si>
    <t>Préparation logistique</t>
  </si>
  <si>
    <t>Suivi administratif</t>
  </si>
  <si>
    <t>Préparation formation</t>
  </si>
  <si>
    <t>Veille et analyse des besoins en formation</t>
  </si>
  <si>
    <t>Repérage des évolutions juridique en matière de formation professionnelle</t>
  </si>
  <si>
    <t>Veille pédagogique</t>
  </si>
  <si>
    <t>Recueil des besoins de formation des collaborateurs de la MSA</t>
  </si>
  <si>
    <t>Réaliser une veille pédagogique et législative en matière de formation professionnelle</t>
  </si>
  <si>
    <t>Réaliser une veille sur les évolutions législatives dans le domaine de la formation professionnelle</t>
  </si>
  <si>
    <t>Réaliser une veille sur les pédagogies innovantes et les modalités d’animation</t>
  </si>
  <si>
    <t>Identifier les besoins de formation au sein de la MSA</t>
  </si>
  <si>
    <t>Identifier les potentialités offertes par les nouveaux outils de formation</t>
  </si>
  <si>
    <t>Formuler des propositions quant à l’évolution des contenus et des outils de formation</t>
  </si>
  <si>
    <t>Stratégie de formation</t>
  </si>
  <si>
    <t>Déploiement opérationnel</t>
  </si>
  <si>
    <t>Réception et contrôle des produits entrants</t>
  </si>
  <si>
    <t>Contrôler l’intégrité, la qualité et la quantité des contrôle des produits et consommables et la conformité des documents associés selon les procédures en vigueur</t>
  </si>
  <si>
    <t>Vérifier les paramètres d’ambiance pour la conservation des produits</t>
  </si>
  <si>
    <t>Analyse de l’environnement commercial dans le cadre d’une activité de vente en ligne</t>
  </si>
  <si>
    <t>Veille sur les évolutions techniques et technologiques de vente en ligne</t>
  </si>
  <si>
    <t>Rechercher et analyser les informations sur son environnement commercial dans le cadre d’une activité de vente en ligne</t>
  </si>
  <si>
    <t>Repérer les évolutions techniques et technologiques permettant de développer les fonctionnalités du site marchand ou du site de l’entreprise</t>
  </si>
  <si>
    <t>Repérer les informations pertinentes sur le marché, les sites concurrents et le potentiel de ses clients à partir de différentes sources</t>
  </si>
  <si>
    <t>Veille relative aux évolutions du marché et de la règlementation des processus d’achat</t>
  </si>
  <si>
    <t>Examen des caractéristiques du marché, du territoire, du portefeuille</t>
  </si>
  <si>
    <t>Définition des besoins des clients finaux</t>
  </si>
  <si>
    <t>Réalisation d’une veille sur les évolutions règlementaires et organisationnelles relatives aux processus d’achat</t>
  </si>
  <si>
    <t>Veille produit et de marché</t>
  </si>
  <si>
    <t>Rechercher et analyser les informations sur les évolutions règlementaires, organisationnelles et les besoins des clients finaux liés aux achats de matières premières et de céréales</t>
  </si>
  <si>
    <t>Analyser l’état des marchés internationaux et l’évolution des prix des matières premières et des céréales en tenant compte des facteurs pouvant influencer leur disponibilité et leur prix (climat, contexte géopolitique, …)</t>
  </si>
  <si>
    <t>Caractériser les besoins des clients finaux en mobilisant différents interlocuteurs au sein de l’entreprise</t>
  </si>
  <si>
    <t>Repérer les évolutions règlementaires et organisationnelles permettant d’améliorer et d’optimiser les processus d’achats de matières premières et de céréales</t>
  </si>
  <si>
    <t>Elaborer une base documentaire intégrant les évolutions de produits et de marché</t>
  </si>
  <si>
    <t>Etat des marchés</t>
  </si>
  <si>
    <t>Analyse des besoins</t>
  </si>
  <si>
    <t>Préparation d’opérations de production (Préparation /fabrication et/ ou conditionnement)</t>
  </si>
  <si>
    <t>Préparation des matières premières et produits</t>
  </si>
  <si>
    <t>Organiser et préparer des opérations de production selon l’ordre de production et le planning de travail</t>
  </si>
  <si>
    <t>Veille technique, technologique et règlementaire concernant les emballages de produits alimentaires</t>
  </si>
  <si>
    <t>Rechercher et analyser les informations sur les évolutions techniques, technologiques et réglementaires sur les emballages de produits alimentaires et les procédés de production</t>
  </si>
  <si>
    <t>Emballage</t>
  </si>
  <si>
    <t>Définition de la stratégie de production de produits</t>
  </si>
  <si>
    <t>Définition de la stratégie d’offre et de positionnement de la gamme approvisionnements en matières premières</t>
  </si>
  <si>
    <t>Veille sur les marchés associés aux matières premières et céréales commercialisées par l’entreprise</t>
  </si>
  <si>
    <t>Echanges et recueil d’informations sur la stratégie et le positionnement de l’entreprise, ses axes de développement commercial, marketing et les évolutions de son organisation</t>
  </si>
  <si>
    <t>Définition d’une stratégie d’offre, de positionnement et d’objectifs à atteindre en matière d’approvisionnement</t>
  </si>
  <si>
    <t>Elaborer l’offre et le positionnement de la gamme approvisionnements en matières premières de l’entreprise</t>
  </si>
  <si>
    <t>Analyser le marché des fournisseurs à l’échelon national et international pour les matières premières et céréales commercialisées par l’entreprise en tenant compte de ses objectifs et de ses souhaits d’évolution</t>
  </si>
  <si>
    <t>Planification et suivi d’une activité de conseil auprès des agriculteurs</t>
  </si>
  <si>
    <t>Organiser ses activités en tenant compte des périodes creuses et du plan d'actions défini avec l’agriculteur</t>
  </si>
  <si>
    <t>Planifier les différentes interventions chez les agriculteurs en fonction des besoins définis avec eux</t>
  </si>
  <si>
    <t>Développement et entretien d’un réseau de fournisseurs</t>
  </si>
  <si>
    <t>Identification des besoins d’achat de l’entreprise</t>
  </si>
  <si>
    <t>Prospecter et gérer ses relations avec les fournisseurs dans le respect de la stratégie de l’entreprise et de ses besoins</t>
  </si>
  <si>
    <t>Identifier et analyser les besoins en mobilisant différents interlocuteurs au sein de l’entreprise</t>
  </si>
  <si>
    <t>Animation d'un réseau</t>
  </si>
  <si>
    <t>Veille technique, technologique et règlementaire concernant les différentes missions de la MSA</t>
  </si>
  <si>
    <t>Rechercher et analyser les informations sur les évolutions techniques, technologiques et réglementaires concernant les différentes missions de la MSA</t>
  </si>
  <si>
    <t>Repérer les évolutions techniques, technologiques et règlementaires en lien avec son activité</t>
  </si>
  <si>
    <t>Rechercher et analyser les informations issues du marketing et des études de marchés sur les besoins et les attentes des clients de la structure</t>
  </si>
  <si>
    <t>Identifier les partenariats potentiels dans le cadre de projets</t>
  </si>
  <si>
    <t>Technologique</t>
  </si>
  <si>
    <t>Régelementaire</t>
  </si>
  <si>
    <t>Management opérationnel d’une équipe</t>
  </si>
  <si>
    <t>Animer une équipe</t>
  </si>
  <si>
    <t>Planification et suivi d’une activité commerciale</t>
  </si>
  <si>
    <t>Préparation des visites et des argumentaires commerciaux</t>
  </si>
  <si>
    <t>Organiser son activité commerciale à partir d’une analyse de l’environnement commercial de son secteur et des objectifs quantitatifs et qualitatifs fixés</t>
  </si>
  <si>
    <t>Organiser son activité commerciale en alternant des activités de prospection et des visites d’un portefeuille clients, dans le respect des priorités définies par l’entreprise</t>
  </si>
  <si>
    <t>Préparer ses visites à partir des informations disponibles sur le client/prospect et de la procédure établie</t>
  </si>
  <si>
    <t>Préparation visites</t>
  </si>
  <si>
    <t>Planification et suivi de son activité</t>
  </si>
  <si>
    <t>Organisation de sa propre activité vis-à-vis des délais définis par la Convention d’Objectifs et de Gestion</t>
  </si>
  <si>
    <t>Organiser son activité en veillant à respecter les critères de qualité et de respect des délais</t>
  </si>
  <si>
    <t>Organiser son activité sur la semaine ou le mois afin de respecter les délais définis par la Convention d’Objectifs et de Gestion</t>
  </si>
  <si>
    <t>Prioriser et organiser les différentes étapes de traitement des dossiers en tenant compte des échéances</t>
  </si>
  <si>
    <t>Respect des délais</t>
  </si>
  <si>
    <t>Développement et entretien d’un réseau de fournisseurs et/ou de prestataires</t>
  </si>
  <si>
    <t>Prospection de nouveaux fournisseurs et/ou prestataires</t>
  </si>
  <si>
    <t>Evaluation des capacités de réponse des fournisseurs et/ou prestataires</t>
  </si>
  <si>
    <t>Constitution et animation du réseau de fournisseurs et/ou prestataires</t>
  </si>
  <si>
    <t>Capitalisation des informations sur les produits et les fournisseurs et/ou prestataires</t>
  </si>
  <si>
    <t>Prospecter et gérer la relation avec les fournisseurs et/ou prestataires, dans le respect de la stratégie de l’entreprise et de ses besoins</t>
  </si>
  <si>
    <t>Repérer et exploiter les sources d’informations les plus pertinentes pour développer le réseau de fournisseurs et/ou prestataires</t>
  </si>
  <si>
    <t>Repérer les fournisseurs et/ou prestataires et/ou les zones géographiques à prospecter en priorité, en tenant compte des besoins d’approvisionnement et des contraintes de l’entreprise ainsi que de l’évolution de l’offre sur le marché</t>
  </si>
  <si>
    <t>Evaluer la fiabilité des fournisseurs et/ou prestataires et leur capacité à assurer dans la durée des approvisionnements répondant aux besoins de l’entreprise</t>
  </si>
  <si>
    <t>Analyser les évolutions de l’offre de produits sur le marché et évaluer leurs impacts sur la structure du réseau de fournisseurs et/ou prestataires</t>
  </si>
  <si>
    <t>Animation d’un réseau</t>
  </si>
  <si>
    <t>Définition de la stratégie d’innovation et de développement technique de l’entreprise</t>
  </si>
  <si>
    <t>Définition de la stratégie d’innovation et de de développement technique en relation avec la hiérarchie</t>
  </si>
  <si>
    <t>Définir la stratégie d’innovation et de développement technique en relation avec la hiérarchie</t>
  </si>
  <si>
    <t>Identifier et analyser les besoins et contraintes de l’entreprise en matière d’innovation, de recherche, de conseil technique et de développement</t>
  </si>
  <si>
    <t>Définir les objectifs opérationnels de la recherche, du conseil technique et de développement avec la hiérarchie, en termes de coûts, de délais, de quantité et de qualité</t>
  </si>
  <si>
    <t>Organiser les activités d’innovation, de recherche, de conseil technique et de développement en fonction des objectifs fixés</t>
  </si>
  <si>
    <t>Analyser et ajuster les plans d’action des projets</t>
  </si>
  <si>
    <t>Alerte de la hiérarchie</t>
  </si>
  <si>
    <t>Repérer et analyser les incidences des évolutions législatives et réglementaires sur les procédures techniques en matière d’action sanitaire et sociale en vue de diffuser les informations essentielles auprès de son service</t>
  </si>
  <si>
    <t>Travail social</t>
  </si>
  <si>
    <t>Préparation de la production de la ligne</t>
  </si>
  <si>
    <t>Organiser et préparer la production de la ligne selon l’ordre de production et le planning de travail</t>
  </si>
  <si>
    <t>Identifier les éléments à préparer à partir de la lecture de l'ordre de production et des consignes</t>
  </si>
  <si>
    <t>Préparer et utiliser les équipements de protection individuelle conformément aux règles QHSSE</t>
  </si>
  <si>
    <t>Vérifier la disponibilité et la conformité des matières, des produits et des matériaux nécessaires à la fabrication ou au conditionnement des produits</t>
  </si>
  <si>
    <t>Matières premières et produits</t>
  </si>
  <si>
    <t>Réception et contrôle des produits et consommables entrants</t>
  </si>
  <si>
    <t>Vérifier la quantité et l’état des produits et de leurs contenants (comptage, pesée, mesure, …)</t>
  </si>
  <si>
    <t>Vérifier la conformité des supports, contenants et produits en comparant leurs caractéristiques aux référentiels et cahiers des charges en vigueur</t>
  </si>
  <si>
    <t>Contrôler la conformité des commandes livrées : étiquetage, provenance, nombre de colis et de palettes, poids, type de conditionnement, …</t>
  </si>
  <si>
    <t>Négociation avec la direction pour avoir les ressources nécessaires au déploiement de la politique QHSSE et RSE</t>
  </si>
  <si>
    <t>Elaboration d’outils d’aide à la décision</t>
  </si>
  <si>
    <t>Concevoir et négocier la politique QHSSE  avec sa direction</t>
  </si>
  <si>
    <t>Négocier avec la direction les ressources nécessaires (humaines, techniques, financières, délais) pour la mise en œuvre de cette politique</t>
  </si>
  <si>
    <t>Concevoir des outils spécifiques à destination des services internes pour faciliter la prise de décision, assurer la traçabilité et fiabiliser les procédures de sécurité</t>
  </si>
  <si>
    <t>Définition de la stratégie logistique d’une plateforme / d’un site</t>
  </si>
  <si>
    <t>Définition de la stratégie logistique d’une plateforme / d’un site en relation avec la hiérarchie</t>
  </si>
  <si>
    <t>Analyser les besoins et contraintes de l’entreprise en matière de logistique</t>
  </si>
  <si>
    <t>Analyser et ajuster le plan logistiquE</t>
  </si>
  <si>
    <t>Pilotage de l’activité et du plan d’action en lien avec la santé et la sécurité</t>
  </si>
  <si>
    <t>Organisation et supervision de l’activité en lien avec la sûreté et la sécurité</t>
  </si>
  <si>
    <t>Enregistrement des données relatives au suivi de l’activité de sûreté et de sécurité</t>
  </si>
  <si>
    <t>Suivi de l’activité de sureté et de sécurité</t>
  </si>
  <si>
    <t>Traitement des anomalies et mise en œuvre des corrections nécessaires : ajustement du planning d’activités liées à la sécurité et la sureté (actions de prévention, action de formation, exercices de mise en situation …)</t>
  </si>
  <si>
    <t>Piloter et réaliser le suivi des activités et des plans d’action de santé et de sécurité à l’aide d’indicateurs</t>
  </si>
  <si>
    <t>Organiser les activités des activités de sûreté et de sécurité en fonction du programme et des ressources mobilisables</t>
  </si>
  <si>
    <t>Renseigner les outils dédiés à la traçabilité de l’activité</t>
  </si>
  <si>
    <t>Suivre périodiquement l’avancement des activités de sûreté et de sécurité à l’aide d’indicateurs adaptés</t>
  </si>
  <si>
    <t>Identifier les écarts à partir de l’analyse des indicateurs et proposer des actions d’amélioration</t>
  </si>
  <si>
    <t>Effectuer un reporting des indicateurs de performance des activités de sûreté et de sécurité</t>
  </si>
  <si>
    <t>Suivi d'indicateurs</t>
  </si>
  <si>
    <t>Etude du dossier d’un client débiteur</t>
  </si>
  <si>
    <t>Etude des éléments du dossier</t>
  </si>
  <si>
    <t>Recueil et analyse d’informations sur le client</t>
  </si>
  <si>
    <t>Analyser le dossier et la situation d’un client dans le cadre d’une activité de recouvrement</t>
  </si>
  <si>
    <t>Analyser les pièces contractuelles disponibles dans le dossier afin d’identifier la nature de l’impayé et de vérifier le bienfondé des démarches de recouvrement</t>
  </si>
  <si>
    <t>Recueillir auprès de l’équipe de technico-commerciaux les informations utiles à l’analyse des comptes clients</t>
  </si>
  <si>
    <t>Rechercher, le cas échéant, les informations légales et financières disponibles sur le client en exploitant différentes sources (sites spécialisés, greffe du tribunal de commerce, BODDAC…) et en veillant à la fiabilité des ressources utilisées, afin d’évaluer la possibilité de recouvrement de la créance</t>
  </si>
  <si>
    <t>Identifier les dossiers pour lesquels une démarche amiable de recouvrement est inadaptée ou impossible et alerter la personne compétente</t>
  </si>
  <si>
    <t>Exploiter les outils digitaux à disposition et les données clients</t>
  </si>
  <si>
    <t>Analyse du dossier comptable</t>
  </si>
  <si>
    <t>Recouvrement</t>
  </si>
  <si>
    <t>Informations financières</t>
  </si>
  <si>
    <t>Comptabilite</t>
  </si>
  <si>
    <t>Supervision des flux entrants et sortants de matières premières et/ou de céréales</t>
  </si>
  <si>
    <t>Planification des activités relatives aux flux entrants et sortants</t>
  </si>
  <si>
    <t>Paramétrage du progiciel de gestion des flux</t>
  </si>
  <si>
    <t>Définition et contrôle des indicateurs de performance relatifs à l’évaluation des flux</t>
  </si>
  <si>
    <t>Elaboration de tableaux de bord sur son périmètre d’activité</t>
  </si>
  <si>
    <t>Veille sur les évolutions règlementaires, techniques et technologiques (organisation, programmation des flux, procédures de transport)</t>
  </si>
  <si>
    <t>Piloter les flux entrants et sortants des matières premières et des céréales dans le respect de la règlementation et des procédures qualité en vigueur</t>
  </si>
  <si>
    <t>Organiser à court et moyen termes les flux entrants et sortants en tenant compte des commandes fournisseurs et des ventes</t>
  </si>
  <si>
    <t>Définir les indicateurs de suivi à partir des systèmes de traçabilité</t>
  </si>
  <si>
    <t>Mettre en place des tableaux de bord afin d’assurer le suivi des flux</t>
  </si>
  <si>
    <t>Analyser les indicateurs nécessaires à l’évaluation des flux au sein de la structure</t>
  </si>
  <si>
    <t>Assurer une veille sur la règlementation et les méthodes de gestion de flux</t>
  </si>
  <si>
    <t>Définition des stratégies achats et commerciale</t>
  </si>
  <si>
    <t>Définition d’une stratégie achats, d’objectifs à atteindre en matière d’achats</t>
  </si>
  <si>
    <t>Elaboration de budgets annuels</t>
  </si>
  <si>
    <t>Arbitrage et allocation de moyens / ressources (humains, financiers, délais, matériels...) en fonction des objectifs d’achats et de vente</t>
  </si>
  <si>
    <t>Définir les stratégies d’achats et de vente de l’entreprise</t>
  </si>
  <si>
    <t>Analyser le marché des fournisseurs et centrales d’achat à l’échelon national et international pour les matières premières et céréales commercialisées par l’entreprise en tenant compte de ses objectifs et de ses souhaits d’évolution</t>
  </si>
  <si>
    <t>Elaborer les budgets (objectifs de vente, profits, marges) en accord avec la direction</t>
  </si>
  <si>
    <t>Allouer les ressources (humaines, financières, matérielles,) au regard des priorités, des contraintes, des évolutions</t>
  </si>
  <si>
    <t>Achats et vente</t>
  </si>
  <si>
    <t>Organisation et supervision de l’activité commerciale sur un périmètre donné</t>
  </si>
  <si>
    <t>Pilotage du lancement des actions commerciales : actions de conquête clients, et de développement des ventes et des marges, organisation d’événements clients</t>
  </si>
  <si>
    <t>Suivi des actions commerciales en direction des professionnels : suivi des fichiers prospects, suivi du développement des clients à gros potentiel</t>
  </si>
  <si>
    <t>Comparaisons périodiques, territoriales</t>
  </si>
  <si>
    <t>Pilotage ou réalisation des relances client</t>
  </si>
  <si>
    <t>Piloter l’activité commerciale de son périmètre en exploitant les outils de gestion de la relation client et d’analyse de données</t>
  </si>
  <si>
    <t>Organiser la mise en œuvre des opérations commerciales sur le secteur / marché à partir des plans d’actions commerciales définis au sein de l’entreprise</t>
  </si>
  <si>
    <t>Mesurer périodiquement l'avancement et les résultats des actions et opérations commerciales mises en œuvre sur le secteur / marché</t>
  </si>
  <si>
    <t>Réajuster les objectifs en fonction des résultats, du marché et des actions et opérations en cours en direction de clients professionnels</t>
  </si>
  <si>
    <t>Concevoir, en lien avec l’équipe commerciale, des propositions d’ajustement des opérations commerciales en prenant appui sur l’analyse des spécificités du secteur / marché</t>
  </si>
  <si>
    <t>Utiliser les fonctionnalités de l’outil de gestion de la relation client pour piloter son activité commerciale en direction de clients professionnels et actualiser les informations commerciales</t>
  </si>
  <si>
    <t>Relancer les clients à partir du suivi des paiements et des encours</t>
  </si>
  <si>
    <t>Pilotage de l'activité</t>
  </si>
  <si>
    <t>Actions commerciales</t>
  </si>
  <si>
    <t>Organisation de son activité budgétaire et technique</t>
  </si>
  <si>
    <t>Organiser et préparer les opérations comptables</t>
  </si>
  <si>
    <t>Pilotage de l’activité de promotion et de communication de l’entreprise</t>
  </si>
  <si>
    <t>Suivi de la mise en œuvre de la promotion et de la communication</t>
  </si>
  <si>
    <t>Suivi des résultats des actions mises en œuvre</t>
  </si>
  <si>
    <t>Formulation de propositions d’amélioration</t>
  </si>
  <si>
    <t>Piloter la mise en œuvre de la promotion et de la communication de l’entreprise dans le respect de la stratégie commerciale définie par l’entreprise</t>
  </si>
  <si>
    <t>Réaliser le suivi des actions de promotion et de communication définies par l’entreprise dans le cadre de sa stratégie commerciale</t>
  </si>
  <si>
    <t>Analyser les résultats des actions de promotion et de communication mises en œuvre au regard des indicateurs de performance existants</t>
  </si>
  <si>
    <t>Présenter et argumenter les résultats des actions de promotion et de communication à sa hiérarchie</t>
  </si>
  <si>
    <t>Identifier les écarts éventuels et leurs causes</t>
  </si>
  <si>
    <t>Elaborer des propositions d’amélioration ou d’optimisation des actions à partir de l’analyse des résultats</t>
  </si>
  <si>
    <t>Promotion</t>
  </si>
  <si>
    <t>Analyse des résultats</t>
  </si>
  <si>
    <t>Veille en lien avec son activité</t>
  </si>
  <si>
    <t>Organisation d’un système d’information</t>
  </si>
  <si>
    <t>Réalisation d’une veille comptable en lien avec son activité</t>
  </si>
  <si>
    <t>Veille des obligations fiscales de l’entreprise</t>
  </si>
  <si>
    <t>Synthèse des informations recueillies</t>
  </si>
  <si>
    <t>Mise en œuvre des évolutions juridiques</t>
  </si>
  <si>
    <t>Assurer une veille comptable et fiscale</t>
  </si>
  <si>
    <t>Organiser un système d’informations pour mener une veille comptable et fiscale</t>
  </si>
  <si>
    <t>Réaliser une veille comptable et fiscale (facturation, encaissements, déclarations fiscales, prestations sociales…)</t>
  </si>
  <si>
    <t>Identifier et mettre en œuvre les évolutions juridiques</t>
  </si>
  <si>
    <t>Répercuter les changements de règles dans les dossiers</t>
  </si>
  <si>
    <t>Recueil des demandes de la structure ou des services</t>
  </si>
  <si>
    <t>Identification des demandes de la structure en connaissance des adhérents, produits et services</t>
  </si>
  <si>
    <t>Recueillir les demandes de la structure ou des services en matière de connaissance d’adhérents, des produits et services</t>
  </si>
  <si>
    <t>Analyser la demande de la structure ou des services</t>
  </si>
  <si>
    <t>Identifier la valeur-ajoutée que peut apporter la connaissance des données pour différents services de la structure MSA</t>
  </si>
  <si>
    <t>Traduire une problématique technique ou économique en problématique statistique, mathématique ou d’analyse de données</t>
  </si>
  <si>
    <t>Organisation et suivi de son activité</t>
  </si>
  <si>
    <t>Planification des actions à mener</t>
  </si>
  <si>
    <t>Gestion des aléas et des urgences</t>
  </si>
  <si>
    <t>Estimation du temps nécessaire pour les différentes activités</t>
  </si>
  <si>
    <t>Planifier sa propre activité en prenant en compte les objectifs fixés et aléas</t>
  </si>
  <si>
    <t>Déterminer la répartition et l’ordre des actions à mener en fonction du plan de contrôle annuel, de ses objectifs individuels et des signalements reçus par les autres services de la caisse</t>
  </si>
  <si>
    <t>Réorganiser le planning en fonction des évènements prévisibles ou des aléas et urgences</t>
  </si>
  <si>
    <t>Estimer le temps nécessaire pour la réalisation des différentes activités (contrôle, recouvrement, participations, …)</t>
  </si>
  <si>
    <t>Contrôle externe</t>
  </si>
  <si>
    <t>Déterminer la répartition et l’ordre des actions à mener en fonction du plan de contrôle local et de ses objectifs individuels</t>
  </si>
  <si>
    <t>Estimer le temps nécessaire pour la réalisation des différentes activités</t>
  </si>
  <si>
    <t>Contrôle interne</t>
  </si>
  <si>
    <t>Mise en œuvre d’une veille en lien avec son activité</t>
  </si>
  <si>
    <t>Application des changements de règles dans les dossiers</t>
  </si>
  <si>
    <t>Assurer une veille technique et règlementaire sur la maîtrise des risques</t>
  </si>
  <si>
    <t>Mise en œuvre d’une veille sociale en lien avec son activité</t>
  </si>
  <si>
    <t>Maîtrise des risques</t>
  </si>
  <si>
    <t>Gestion risque entreprise</t>
  </si>
  <si>
    <t>Identification et prévention des risques santé- sécurité</t>
  </si>
  <si>
    <t>Veille règlementaire</t>
  </si>
  <si>
    <t>Mise en œuvre d’une étude terrain</t>
  </si>
  <si>
    <t>Contrôle de l’application des règles, procédures, normes et standards sur le terrain</t>
  </si>
  <si>
    <t>Identification et évaluation des risques (de sécurité au travail, santé, …)</t>
  </si>
  <si>
    <t>Traitement des dysfonctionnements</t>
  </si>
  <si>
    <t>Conduire des études, enquêtes et analyses afin de répondre à une problématique particulière dans son champ de spécialité</t>
  </si>
  <si>
    <t>Réaliser une veille règlementaire dans les domaines de la santé- sécurité et l’amélioration des conditions de travail et analyser les potentiels effets au sein de l’entreprise</t>
  </si>
  <si>
    <t>Analyser des systèmes agricoles et alimentaires pour diagnostiquer leur fonctionnement en vue de proposer un plan d’action sur son champ de spécialité</t>
  </si>
  <si>
    <t>Contrôler l’application des règles, procédures, normes et standards en matière de santé- sécurité</t>
  </si>
  <si>
    <t>Réaliser des évaluations des risques pour la santé et sécurité du personnel au poste de travail une problématique précise</t>
  </si>
  <si>
    <t>Proposer des solutions effectives à des problèmes de santé-sécurité et de conditions de travail</t>
  </si>
  <si>
    <t>Prévention des risques</t>
  </si>
  <si>
    <t>Amélioration des conditions de travail</t>
  </si>
  <si>
    <t>Organisation et planification de son activité</t>
  </si>
  <si>
    <t>Organiser sa propre activité en prenant en compte les aléas</t>
  </si>
  <si>
    <t>Déterminer la répartition et l’ordre des actions à mener (suivi individuel, actions collectives, rencontre des partenaires, groupes de travail, …)</t>
  </si>
  <si>
    <t>Organiser son activité en fonction des priorités, des évènements et des contraintes des interlocuteurs de la caisse ou externes</t>
  </si>
  <si>
    <t>Intervention sociale</t>
  </si>
  <si>
    <t>Psychologie</t>
  </si>
  <si>
    <t>Intervention sociale familiale</t>
  </si>
  <si>
    <t>Réalisation d’opérations d’élevage et/ou de conditionnement des vins</t>
  </si>
  <si>
    <t>Approvisionnement des cuves, des fûts, de la ligne de conditionnement en produits, matières premières, matériaux</t>
  </si>
  <si>
    <t>Démarrage et arrêt d’une machine de production ou d’un équipement automatisé</t>
  </si>
  <si>
    <t>Réalisation d’opérations de fabrication et de conditionnement, manuellement et/ou à l’aide d’équipements et d’outillages automatisés</t>
  </si>
  <si>
    <t>Réglage et surveillance des paramètres de production</t>
  </si>
  <si>
    <t>Réalisation d’opérations de conditionnement manuellement et/ou à l’aide d’équipements</t>
  </si>
  <si>
    <t>Repérage des anomalies et dérives liées à la production</t>
  </si>
  <si>
    <t>Réaliser les différentes étapes de l’élevage et/ou de conditionnement de vins dans le respect des règles QHSSE</t>
  </si>
  <si>
    <t>Approvisionner les cuves, des fûts, la ligne de conditionnement en produits, matières premières ou matériaux en fonction de l’étape et de l’ordre de production</t>
  </si>
  <si>
    <t>Démarrer et arrêter les machines et équipements utilisés</t>
  </si>
  <si>
    <t>Réaliser les opérations de fabrication et de conditionnement des produits (découpe, préparation, assemblage, mise en bouteille…) selon l’ordre de production, le mode opératoire, les règles QHSSE et le flux de production</t>
  </si>
  <si>
    <t>Régler et vérifier les paramètres de production (température, pression…)</t>
  </si>
  <si>
    <t>Méthode de calcul : Correspond à 2/5 compétences de l'unité 5 Réaliser des choix techniques  + 1/4 compétences de l'unité 6 Piloter une entreprise + 4/4 compétences de l'une 7 Conduire des travaux en cave. Au total 7/27 compétences techniques du bac pro soit 134,7 heures
+ 145,6 heures en entreprise
Total niv 2 =  280,3 heures = 8,1 semaines
Source : Bac Pro Conduite et gestion de l'entreprise viti/vinicole</t>
  </si>
  <si>
    <t>Méthode de calcul : BAC PRO 126 h physique chimie : donc 63 heures en chimie / 1,8 semaine
Source : Bac pro</t>
  </si>
  <si>
    <t>Méthode de calcul : BAC PRO 126 h physique chimie : donc 63 heures en physique / 1,8 semaine
Source : Bac pro Physique Chimie</t>
  </si>
  <si>
    <t>Méthode de calcul : C45 appliquer et/ou vérifier l'application des mesures d'hygiène, de sécurité, d'environnement, de prévention ou de sauvegarde ; et C47 Effectuer des opérations de nettoyage et de désinfection. Le bac pro compte 16 compétences. 1960 : 16 x 2 = 245 heures = 7 semaines + niv 1 = 315 heures (soit 9 semaines)
Source : Bac pro Bio industries de transformation</t>
  </si>
  <si>
    <t>Méthode de calcul : Assurer et faire assurer un entretien quotidien par l’hygiène, la prévention des infections et accidents et l’application des instructions qualité, 80h
Source : Bac pro Conduite et gestion de l'exploitation agricole, Agrocampus Perpignan</t>
  </si>
  <si>
    <t>Contrôle périodique de la conformité des matières premières agricoles</t>
  </si>
  <si>
    <t>Contrôle de la conformité des matières, produits et emballages</t>
  </si>
  <si>
    <t>Echantillonnage des lots de matières</t>
  </si>
  <si>
    <t>Mesures et prélèvements pour analyses sur les matières premières agricoles</t>
  </si>
  <si>
    <t>Enregistrement des résultats des contrôles dans les documents associés</t>
  </si>
  <si>
    <t>Identification d’anomalies et de non-conformités</t>
  </si>
  <si>
    <t>Transmission d’informations sur les lots de produits aux différents services de l’entreprise et à ses interlocuteurs externes</t>
  </si>
  <si>
    <t>Réaliser le contrôle quantitatif et qualitatif des matières premières agricoles en utilisant des outils et équipements de contrôle</t>
  </si>
  <si>
    <t>Réaliser des échantillonnages cohérents avec les quantités de matières à contrôler</t>
  </si>
  <si>
    <t>Prélever des échantillons en vue d'analyses physiques, chimiques ou microbiologiques à l’aide d’instruments de mesure et de contrôle adaptés</t>
  </si>
  <si>
    <t>Identifier toute anomalie (altération, écart HACCP, contamination, étiquetage non conforme, ...), mettre en œuvre les procédures en vigueur et alerter les interlocuteurs concernés</t>
  </si>
  <si>
    <t>Enregistrer les informations liées aux matières et produits dans les outils de traçabilité et de suivi de la qualité</t>
  </si>
  <si>
    <t>Identification anomalies</t>
  </si>
  <si>
    <t>Contrôle qualité </t>
  </si>
  <si>
    <t>Méthode de calcul : C21analyser des résultats et des données + C41 contrôler les produits, les appareils et les installations  
Source : Bac pro bio-industries de transformation</t>
  </si>
  <si>
    <t>Reglementation hygiene agro alimentaire  </t>
  </si>
  <si>
    <t>Méthode de calcul : Assurer et faire assurer un entretien quotidien par l’hygiène, la prévention des infections et accidents et l’application des instructions qualité. 
Source : Bac pro Conduite et gestion de l'exploitation agricole, Agrocampus Perpignan</t>
  </si>
  <si>
    <t>Méthode de calcul : Sous-point du module MG4 Culture scientifique et technologique : Biologie/Ecologie, Mobiliser des savoirs et utiliser des démarches scientifiques pour mesurer des enjeux liés au monde vivant en matière d’environnement, d’alimentation et de santé, soit 70 heures 
Source : BAC PRO Laboratoire Contrôle Qualité</t>
  </si>
  <si>
    <t>Mise en stocks des produits</t>
  </si>
  <si>
    <t>Affectation des produits aux emplacements prévus dans l’espace de stockage</t>
  </si>
  <si>
    <t>Calage, protection et étiquetage des produits</t>
  </si>
  <si>
    <t>Réaliser la mise en stock des produits</t>
  </si>
  <si>
    <t>Trier et affecter les produits aux emplacements prévus en respectant la règlementation et les consignes en vigueur dans l’entreprise</t>
  </si>
  <si>
    <t>Répartir les produits pour optimiser les volumes de rangement et la répartition des charges</t>
  </si>
  <si>
    <t>Caler et protéger les produits</t>
  </si>
  <si>
    <t>Effectuer une rotation pertinente des produits</t>
  </si>
  <si>
    <t>Etiqueter les produits selon les procédures en vigueur</t>
  </si>
  <si>
    <t>mise en stock</t>
  </si>
  <si>
    <t>Met en stock les produits courants en respectant les zones et les consignes</t>
  </si>
  <si>
    <t>Met en stock la plupart des produits en tenant compte de leurs caractéristiques particulières et en utilisant les outils adaptés</t>
  </si>
  <si>
    <t>Réalise la mise en stock de tout produit, identifie les anomalies et prend les mesures appropriées</t>
  </si>
  <si>
    <t>Propose des solutions adaptées aux contraintes de stockage particulières de produits aux caractéristiques exceptionnelles</t>
  </si>
  <si>
    <t>Méthode de calcul : 5 UC de transférer les marchandises + 4 UC Préparation commande + 5 UC Gérer les emplacements, soit 14 UC sur 71 = 386 heures
Total niv 2 = niv 1 +1/3 Bac Pro = 300+ 1/3*386 = 428.7h, soit 12.2 semaines
Source : Bac pro logistique</t>
  </si>
  <si>
    <t>Pilotage des activités logistiques</t>
  </si>
  <si>
    <t>Répartition du travail entre les équipes</t>
  </si>
  <si>
    <t>Suivi des indicateurs de performance et de qualité</t>
  </si>
  <si>
    <t>Traitement des anomalies et des dysfonctionnements</t>
  </si>
  <si>
    <t>Repérage des activités à optimiser</t>
  </si>
  <si>
    <t>Transmission d’informations en vue de la mise à jour ou de l’amélioration des procédures et des modes opératoires</t>
  </si>
  <si>
    <t>Formulation de propositions d’amélioration au niveau de l’organisation du travail, des équipements, des matériels, du stock, …</t>
  </si>
  <si>
    <t>Piloter une activité logistique</t>
  </si>
  <si>
    <t>Utiliser ou renseigner les outils dédiés à la traçabilité de l’activité des équipes logistiques</t>
  </si>
  <si>
    <t>Analyser les indicateurs logistiques de performance et de qualité</t>
  </si>
  <si>
    <t>Identifier les dysfonctionnements et les anomalies</t>
  </si>
  <si>
    <t>Animer des actions de progrès</t>
  </si>
  <si>
    <t>Formuler des propositions d’amélioration des process, des conditions de travail et de la santé et sécurité au travail</t>
  </si>
  <si>
    <t>Contrôler le respect des règles d’utilisation des équipements et des matériels et organiser leur maintenance</t>
  </si>
  <si>
    <t>suivi</t>
  </si>
  <si>
    <t>analyse</t>
  </si>
  <si>
    <t>Analyse des indicateurs de performance prédéfinis du service logistique dont il a la responsabilité</t>
  </si>
  <si>
    <t>Exploite finement l’ensemble des données et prend en compte les différents facteurs pour piloter l’activité et identifier les leviers permettant d’améliorer les performances de l’équipe logistique</t>
  </si>
  <si>
    <t>Anticipe l’impact de différents facteurs sur l’activité de l’équipe logistique et pilote l’activité en conséquence</t>
  </si>
  <si>
    <t>Propose des améliorations relatives aux outils et au suivi des opérations logistiques</t>
  </si>
  <si>
    <t>Méthode de calcul : NIv 1 + Tech quanti 30 heures, 1/2 * Si et BDD 15h + 1/4*Gest indus 1 = 10h (conception indicateur) + 1/3 Gest indus 2 = 23h (démarches amélioration) + stage = 52,5 heures = 130,5 heures, soit 3,7 semaines
TOTAL :  262,5 heures soit 7,5 semaines
Source : Licence Economie et Gestion, Systèmes d'information, Université Savoie Mont-Blanc</t>
  </si>
  <si>
    <t>Méthode de calcul : Savoir associé : S3 : informatique industrielle et automatique dont S31 informatique industrielle 
Au total 9 savoirs 
1960 : 9 : 2 = 108,88 heures = 3,1 semaines 
Source : Bac pro pilote de ligne de production</t>
  </si>
  <si>
    <t>Management opérationnel d’une équipe de cavistes</t>
  </si>
  <si>
    <t>Animer une équipe de cavistes</t>
  </si>
  <si>
    <t>Méthode de calcul : G7C5 – Contrôler l’activité des membres de l’équipe et évaluer les performances (5 compétences) +  Participer à l’organisation du travail (3 compétences) + Participer au recrutement / Identifier les besoins en personnel (5 compétences) = 13 compétences sur 100, avec 120 ECTS donc Total = 390 heures 
Source : BTS Transport et Prestations Logistiques, dans l’unité « Manager une équipe »</t>
  </si>
  <si>
    <t>Organisation et supervision de l'activité de production</t>
  </si>
  <si>
    <t>Organisation du travail des équipes</t>
  </si>
  <si>
    <t>Supervision de l’activité de production</t>
  </si>
  <si>
    <t>Supervision des contrôles de qualité des produits alimentaires</t>
  </si>
  <si>
    <t>Ajustement du planning de production</t>
  </si>
  <si>
    <t>Organiser et superviser le programme quotidien de production</t>
  </si>
  <si>
    <t>Organiser les activités de production en fonction du programme quotidien de production et des ressources mobilisables</t>
  </si>
  <si>
    <t>Réaliser les plannings de l’équipe de production à court terme en veillant à respecter les délais de production</t>
  </si>
  <si>
    <t>Ajuster le planning de production en fonction des fluctuations de l’activité et de la survenue des aléas</t>
  </si>
  <si>
    <t>Méthode de calcul : durée du niveau 1 + durée de formation correspondant aux savoirs "Maîtrise des procédés, Pilotage des flux en juste à temps, Optimisation des procédés, Pilotage d’atelier, Amélioration continue ", soit 150 heures + 53 heures de PMFP (10 semaines de stage + 360 heures de projets tutorés). Total = 77,8 + 150 + 53 = 280, 8 heures soit 8 semaines. 
Source : DUT qualité, logistique industrielle et organisation</t>
  </si>
  <si>
    <t>Méthode de calcul : NIv 1 + Tech quanti 30 heures, 1/2 * Si et BDD 15h + 1/4*Gest indus 1 = 10h (conception indicateur) + 1/3 Gest indus 2 = 23h (démarches amélioration) + stage = 52,5 heures = 130,5 heures, soit 3,7 semaines 
TOTAL :  262,5 heures soit 7,5 semaines 
Source : Licence Economie et Gestion, Systèmes d'information, Université Savoie Mont-Blanc</t>
  </si>
  <si>
    <t>Méthode de calcul : Bac pro pilote de ligne de production  
10 unités de compétences. On retient CP04 Piloter une ligne ou un système de production, CP05 Assurer le suivi de production lié à l’analyse des indicateurs et paramètres de production, des spécifications de produits, (CP05 en partie – pas traçabilité) 1960 : 10 x 1,5 = 294 heures + niv 1 = 364 heures = 10,4 semaines 
Source : Bac pro pilote de ligne de production</t>
  </si>
  <si>
    <t>Méthode de calcul :  Calcul 150 heures par an sur 2 ans (tronc commun à 4 heures par semaine + enseignement spécifique) soit 300 heures au total dont la moitié affectée au droit et la moitié à l'économie 
Source : Correspond à la partie du volume horaire "économie" du programme commun de culture économique, juridique et managériale des BTS du secteur tertiaire -</t>
  </si>
  <si>
    <t>Méthode de calcul : Correspond aux enseignements éco - droit prévus en bac pro soit pour les 5 modules prévus 84 heures réparties à parts égales entre économie et droit
Source : enseignements communs bac pro</t>
  </si>
  <si>
    <t>Communication auprès des différents services de l’entreprise</t>
  </si>
  <si>
    <t>Transmission d’informations auprès différents services de l’entreprise</t>
  </si>
  <si>
    <t>Diffusion du programme de production</t>
  </si>
  <si>
    <t>Vérification de la bonne transmission des informations entre les différents services et équipes </t>
  </si>
  <si>
    <t>Renseignement des outils et logiciels de suivi de l’activité</t>
  </si>
  <si>
    <t>Rédaction de comptes-rendus</t>
  </si>
  <si>
    <t>Organisation et animation de réunions de travail transverses aux différents services </t>
  </si>
  <si>
    <t>Négociation des ajustements à réaliser sur le programme de production avec les responsables de services</t>
  </si>
  <si>
    <t>Alerte en cas de risque</t>
  </si>
  <si>
    <t>Communiquer et collaborer avec les différents services de l’entreprise à partir du planning de production</t>
  </si>
  <si>
    <t>Transmettre les résultats de l’activité auprès de la direction et des différents services de l’entreprise</t>
  </si>
  <si>
    <t>Transmettre des informations nécessaires aux différentes parties prenantes, en interne et en externe</t>
  </si>
  <si>
    <t>Prendre en compte les demandes des différents services de l’entreprise et analyser les impacts sur l’activité du service</t>
  </si>
  <si>
    <t>Formaliser des informations utiles au bon fonctionnement et à la traçabilité de son activité</t>
  </si>
  <si>
    <t>Rédiger des comptes-rendus de l’activité</t>
  </si>
  <si>
    <t>Organiser et animer des réunions de travail transverses aux différents services</t>
  </si>
  <si>
    <t>Négocier avec les services concernés dans le but d’optimiser les programmes de production et d’ajuster le programme de production</t>
  </si>
  <si>
    <t>Alerter les interlocuteurs compétents en cas de risques identifiés (rupture, surstock, retard de livraison, …)</t>
  </si>
  <si>
    <t>Diffusion</t>
  </si>
  <si>
    <t>Négociation</t>
  </si>
  <si>
    <t>Méthode de calcul : 3 compétences sur 70, correspondant à l'unité G4C2 Contrôler les stocks (réapprovisionner, préparer l'inventaire, analyser et corriger les écarts), sur une durée de formation de 1850 heures, soit 79,3 heures, soit 2,3 semaines 
Source : Bac Pro Logistique</t>
  </si>
  <si>
    <t>Manutention et déplacement des marchandises alimentaires</t>
  </si>
  <si>
    <t>Identification des zones d’arrivée, de stockage et de départ des produits</t>
  </si>
  <si>
    <t>Sélection des moyens de manutention adaptés</t>
  </si>
  <si>
    <t>Manipulation et déplacement manuel des marchandises dans l’entrepôt</t>
  </si>
  <si>
    <t>Conduite d’engins de manutention</t>
  </si>
  <si>
    <t>Mise en œuvre de procédures d’hygiène et de qualité</t>
  </si>
  <si>
    <t>Déplacer, charger et décharger les marchandises alimentaires à l’aide des engins de manutention à disposition et selon les règles d’hygiène et de sécurité</t>
  </si>
  <si>
    <t>Identifier les zones prévues d’arrivée, de stockage et de départ des produits selon les consignes en vigueur</t>
  </si>
  <si>
    <t>Choisir les moyens de manutention adaptés au type de marchandise et à leur déplacement</t>
  </si>
  <si>
    <t>Manipuler les marchandises dans le respect des consignes de qualité et de sécurité des biens et des personnes, et des règles de port de charges</t>
  </si>
  <si>
    <t>Conduire les engins de manutention dans le respect des règles de sécurité et des plans de circulation</t>
  </si>
  <si>
    <t>Mettre en œuvre les procédures d’hygiène et de qualité adaptées tout au long des étapes de déplacement des produits</t>
  </si>
  <si>
    <t>Mettre en œuvre les mesures correctives en cas d’altération des marchandises</t>
  </si>
  <si>
    <t>Déplacement</t>
  </si>
  <si>
    <t>Produits</t>
  </si>
  <si>
    <t>Méthode de calcul : Niveau 1 manutention (35 heures) + un tiers de la durée du Bac pro logistique dédiée à la manutention, soit un tiers de 125h (3 savoirs sur 81 : "réaliser les opérations de déchargement", "préparer ou reconditionner les marchandises", et "Identifier les adresses de mise à disposition" (dans recevoir et transférer les marchandises). 
Source : Bac pro logistique</t>
  </si>
  <si>
    <t>Méthode de calcul : Niv 1 Chariot automoteur +  1/3 de la durée allouée au chariot automoteur dans un bac pro logistique, soit 111 heures (1/3 de 334 heures obtenues en comptant 8 unités de compétences sur 81, avec les compétences suivantes : GRC1 "prendre un chariot" + Procéder aux vérifications obligatoires G5C2.2 - Prendre en charge le chariot G5C2.3 - Circuler avec un chariot G5C2.4 - Arrêter le chariot G5C2.5 - Signaler les anomalies et les difficultés éventuelles G5C2.6 - Procéder à la maintenance de premier niveau + GRC3 "prendre et lever une charge")
Source : Bac pro logistique</t>
  </si>
  <si>
    <t>Réalisation et suivi des commandes aux fournisseurs</t>
  </si>
  <si>
    <t>Pilotage du planning des livraisons</t>
  </si>
  <si>
    <t>Suivi des livraisons</t>
  </si>
  <si>
    <t>Animation du réseau de fournisseurs et des relations fournisseurs</t>
  </si>
  <si>
    <t>Négociation avec les fournisseurs et les transporteurs</t>
  </si>
  <si>
    <t>Traitement des aléas et des non conformités</t>
  </si>
  <si>
    <t>Réaliser les passations de commandes et traiter les relations avec les fournisseurs et les transporteurs, notamment en cas d’aléa</t>
  </si>
  <si>
    <t>Mettre en œuvre la procédure de passation de commande en tenant compte des capacités de stockage, des délais de livraison et de leur variabilité et, le cas échéant, des Dates Limites de Consommation (DLC)</t>
  </si>
  <si>
    <t>Optimiser les passations de commandes afin de réduire les coûts des produits et des transports, de garantir les délais et volumes de livraisons</t>
  </si>
  <si>
    <t>Vérifier le respect des engagements pris par les fournisseurs et les transporteurs et alerter le service compétent en cas de difficulté</t>
  </si>
  <si>
    <t>Négocier avec les fournisseurs et les transporteurs, notamment en cas d’aléa ou de litige</t>
  </si>
  <si>
    <t>Traiter les aléas et les non conformités selon les procédures en vigueur</t>
  </si>
  <si>
    <t>Commande</t>
  </si>
  <si>
    <t>Niv 1 + Connaissances pratiques et théoriques : niveau B1 (requis par exemple pour les AEC) – 400 heures soit 57 jours -  
source : Introductory Guide to the Common European Framework of Reference (CEFR) for English Language Teachers – Cambridge University Press)</t>
  </si>
  <si>
    <t>Méthode de calcul : Les savoirs suivants ont été retenus : Identifier les préconisations en matière de nutrition et de santé, Appliquer / prendre en compte les textes réglementaires et normatifs, Organiser la traçabilité des produits dans l’atelier, Expliquer les méthodes d’analyse et de gestion des risques associés aux produits alimentaires
Ainsi, 4 savoirs sur 36 pour une durée de formation égale à 1800 heures, ce qui donne le calcul suivant : 4/36*1800  = 198 heures de formation + 50h période en  entreprise
Niv 2 = niv 1 + 248 = 328 heures, soit 9,4 semaines
Source : BTSA Sciences et Technologies des aliments</t>
  </si>
  <si>
    <t>Méthode de calcul : Sélection enjeux et procédures qualité en lien avec processus d'achats
Soit 15 heures (formation + PMSMP)
Source : Formation continue Maîtriser la qualité des achats et des approvisionnements</t>
  </si>
  <si>
    <t>Pilotage de l’activité de production de produits alimentaires</t>
  </si>
  <si>
    <t>Définition et suivi des indicateurs de performance et de qualité de l’activité de production de produits alimentaires</t>
  </si>
  <si>
    <t>Organisation et planification du programme de production à partir des objectifs fixés</t>
  </si>
  <si>
    <t>Supervision de l’ensemble des ateliers</t>
  </si>
  <si>
    <t>Piloter l’activité de production de produits alimentaires</t>
  </si>
  <si>
    <t>Définir les indicateurs permettant de suivre et d’optimiser les performances de l’activité de production de produits alimentaires</t>
  </si>
  <si>
    <t>Apprécier les performances de l’activité de production en s’appuyant sur les indicateurs de performance définis</t>
  </si>
  <si>
    <t>Décliner le programme de production en plans à court et moyen terme</t>
  </si>
  <si>
    <t>Superviser l’activité de l’ensemble des ateliers (préparation, fabrication, conditionnement, …)</t>
  </si>
  <si>
    <t>Génie procédés</t>
  </si>
  <si>
    <t>Méthode de calcul : C21analyser des résultats et des données + C41 contrôler les produits, les appareils et les installations  
1960 : 16 = 245 heures = 7 semaines + niv 1 = 315 = 9 semaines 
Source : bac pro bio-industries de transformation</t>
  </si>
  <si>
    <t>Chargement et déchargement d’un véhicule de livraison</t>
  </si>
  <si>
    <t>Manutention des produits lors des chargements des déchargements (avec ou sans engin)</t>
  </si>
  <si>
    <t>Arrimage, calage et répartition de la charge des produits pour le transport</t>
  </si>
  <si>
    <t>Contrôle du respect de la charge autorisée</t>
  </si>
  <si>
    <t>Réaliser le chargement et le déchargement d’un véhicule de livraison</t>
  </si>
  <si>
    <t>Organiser le chargement du véhicule en tenant compte des règles de sécurité, de l’organisation de la tournée et en utilisant les matériels et engins appropriés</t>
  </si>
  <si>
    <t>Porter et déplacer des produits avec soin et précision, dans le respect des règles ergonomiques de port de charges</t>
  </si>
  <si>
    <t>Caler et arrimer les produits dans le véhicule</t>
  </si>
  <si>
    <t>Vérifier le respect des capacités de chargement du véhicule</t>
  </si>
  <si>
    <t>Analyser la zone de livraison pour effectuer le déchargement en respectant les règles de sécurité pour les personnes, les produits et le lieu de livraison</t>
  </si>
  <si>
    <t>Conduire les engins de manutention dans le respect des règles de sécurité</t>
  </si>
  <si>
    <t>chargement</t>
  </si>
  <si>
    <t>déchargement</t>
  </si>
  <si>
    <t>véhicule</t>
  </si>
  <si>
    <t>Charge et décharge le véhicule selon le protocole en vigueur.</t>
  </si>
  <si>
    <t>Organise le chargement et déchargement du véhicule de manière ergonomique en tenant compte des contraintes des produits et de livraisons.</t>
  </si>
  <si>
    <t>Organise le chargement et déchargement du véhicule en intégrant les paramètres liés aux produits, aux zones de livraison, dans le respect des règles de sécurité et d’ergonomie.</t>
  </si>
  <si>
    <t>Propose des améliorations dans les méthodes de chargement et déchargement, dans le respect des règles de sécurité.</t>
  </si>
  <si>
    <t>Niveau 1 manutention (35 heures) + un tiers de la durée du Bac pro logistique dédiée à la manutention, soit un tiers de 125h ( 3 savoirs sur 81 : "réaliser les opérations de déchargement", "préparer ou reconditionner les marchandises", et "Identifier les adresses de mise à disposition" (dans recevoir et transférer les marchandises)
Source : Bac pro logistique</t>
  </si>
  <si>
    <t>Réalisation des réglages sur les équipements et machines</t>
  </si>
  <si>
    <t>Identification des réglages à effectuer sur les équipements et machines de production</t>
  </si>
  <si>
    <t>Montage et démontage des outillages et moules</t>
  </si>
  <si>
    <t>Réglage des équipements et machines de production</t>
  </si>
  <si>
    <t>Approvisionnement de la machine de production en matières premières</t>
  </si>
  <si>
    <t>Modification des réglages en cas d’anomalies ou de dysfonctionnement</t>
  </si>
  <si>
    <t>Mise en service de la machine</t>
  </si>
  <si>
    <t>Réaliser les réglages sur les équipements et machines afin de permettre la production en série de produits alimentaires</t>
  </si>
  <si>
    <t>Identifier les réglages à effectuer à partir de l’analyse et de l’exploitation des données techniques</t>
  </si>
  <si>
    <t>Monter et démonter les outillages et les moules adéquats sur la machine</t>
  </si>
  <si>
    <t>Régler les équipements et machines en suivant le process et les paramètres définis, lors des changements de séries, de formats ou de recettes</t>
  </si>
  <si>
    <t>Approvisionner les équipements et machines de production en matières premières</t>
  </si>
  <si>
    <t>Ajuster et modifier les réglages des équipements et machines en cas d’anomalies ou de dysfonctionnements</t>
  </si>
  <si>
    <t>Réaliser la mise à disposition de la machine ou de l’équipement</t>
  </si>
  <si>
    <t>Réaliser les changements de formats, de séries ou de recettes</t>
  </si>
  <si>
    <t>Réglage</t>
  </si>
  <si>
    <t>Méthode de calcul : 5 domaines de savoirs pofessionnels / on retient le domaine de savoirs sur les interventions de maintenance dans les 5 domaines de maintenance (mécanique, électrique, pneumatique, hydraulique et automatisme) et on ne prend que la mécanique (1/5) et S1 sur les systèmes mécaniques soit 78,5 + 276 soit 354,1 
Source : Bac pro MEI : formation mécanique</t>
  </si>
  <si>
    <t>Traitement des indicateurs relatifs à l’activité de production</t>
  </si>
  <si>
    <t>Recueil des indicateurs quantitatifs de performance et de qualité</t>
  </si>
  <si>
    <t>Elaboration de tableaux de bord</t>
  </si>
  <si>
    <t>Repérage des dysfonctionnements sur les lignes et les process de production</t>
  </si>
  <si>
    <t>Formulation d’actions correctives</t>
  </si>
  <si>
    <t>Analyser les contrôles des procédés de production pour veiller au respect des standards et repérer les écarts et dysfonctionnements</t>
  </si>
  <si>
    <t>Analyser des indicateurs de performance</t>
  </si>
  <si>
    <t>Consolider des tableaux de bord</t>
  </si>
  <si>
    <t>Analyser les dysfonctionnements et leurs causes</t>
  </si>
  <si>
    <t>Proposer des actions correctives</t>
  </si>
  <si>
    <t>Indicateurs de performance</t>
  </si>
  <si>
    <t>Suivi</t>
  </si>
  <si>
    <t>Repérage dysfonctionnements</t>
  </si>
  <si>
    <t>Méthode de calcul : Les savoirs suivants ont été retenus : Identifier les préconisations en matière de nutrition et de santé, Appliquer / prendre en compte les textes réglementaires et normatifs, Organiser la traçabilité des produits dans l’atelier, Expliquer les méthodes d’analyse et de gestion des risques associés aux produits alimentaires 
Ainsi, 4 savoirs sur 36 pour une durée de formation égale à 1800 heures, ce qui donne le calcul suivant : 4/36*1800  = 198 heures de formation + 50h période en  entreprise 
Source : BTSA Sciences et Technologies des aliments</t>
  </si>
  <si>
    <t>Méthode de calcul :  2 savoirs sur 36 intitulés "Approche et définition de la gestion de la production" et "Optimisation de la production", pour une durée de formation de 1400 heures. Total = 77,8 heures soit 2,2 semaines. 
Source : Bac Pro Technicien de fabrication Bois et Matériaux associés</t>
  </si>
  <si>
    <t>Chargement et déchargement d’un véhicule de collecte et/ou de livraison</t>
  </si>
  <si>
    <t>Analyse de la zone de livraison lors de déchargement</t>
  </si>
  <si>
    <t>Charger et décharger un véhicule de collecte et/ou livraison en veillant à l’intégrité des marchandises</t>
  </si>
  <si>
    <t>Déchargement</t>
  </si>
  <si>
    <t>Méthode de calcul : Niveau 1 manutention (35 heures) + un tiers de la durée du Bac pro logistique dédiée à la manutention, soit un tiers de 125h ( 3 savoirs sur 81 : "réaliser les opérations de déchargement", "préparer ou reconditionner les marchandises", et "Identifier les adresses de mise à disposition" (dans recevoir et transférer les marchandises) . 
Total = 35h + 125/3h = 76 heures
Source : Bac pro logisitique</t>
  </si>
  <si>
    <t>Nettoyer régulièrement des équipements et espaces de production en appliquant les consignes, le dosage des produits et les règles QHSSE</t>
  </si>
  <si>
    <t>Méthode de calcul :  Assurer et faire assurer un entretien quotidien par l’hygiène, la prévention des infections et accidents et l’application des instructions qualité, 80h
Source : Bac pro Conduite et gestion de l'exploitation agricole, Agrocampus Perpignan</t>
  </si>
  <si>
    <t>Méthode de calcul : C45 appliquer et/ou vérifier l'application des mesures d'hygiène, de sécurité, d'environnement, de prévention ou de sauvegarde ; et C47 Effectuer des opérations de nettoyage et de désinfection. Le bac pro compte 16 compétences. 1960 : 16 x 2 = 245 heures
Source : Bac pro Bio industries de transformation</t>
  </si>
  <si>
    <t>Contrôle de l’application des procédures et règles QHSSE</t>
  </si>
  <si>
    <t>Présentation des consignes et outils QHSSE</t>
  </si>
  <si>
    <t>Contrôle de l’application des procédures et des règles QHSSE sur son périmètre</t>
  </si>
  <si>
    <t>Supervision de l’entretien et de la maintenance du silo</t>
  </si>
  <si>
    <t>Veille sur la réglementation applicable aux silos</t>
  </si>
  <si>
    <t>Alerte en cas d’anomalie</t>
  </si>
  <si>
    <t>Mettre en œuvre les procédures et les règles QHSSE et contrôler leur application</t>
  </si>
  <si>
    <t>Formaliser et adapter des procédures et modes opératoires relatifs à la qualité dans son domaine de compétence (qualité sanitaire des matières, sécurité sur le lieu de travail, etc.)</t>
  </si>
  <si>
    <t>Contrôler la mise en œuvre des procédures et consignes en matière de sécurité au travail</t>
  </si>
  <si>
    <t>Contrôler la mise en œuvre des procédures et des consignes en matière de qualité, hygiène, santé, sécurité et environnement</t>
  </si>
  <si>
    <t>Superviser l’entretien et la maintenance du silo</t>
  </si>
  <si>
    <t>Réaliser une veille technologique et/ou règlementaire, notamment sur le stockage de produits dangereux</t>
  </si>
  <si>
    <t>Alerter et communiquer sur les anomalies de contrôle interne auprès des interlocuteurs concernés</t>
  </si>
  <si>
    <t>Qualité sécurité environnement</t>
  </si>
  <si>
    <t>Méthode de calcul : C21analyser des résultats et des données + C41 contrôler les produits, les appareils et les installations  
Source : Bac pro bio-industries de transformation</t>
  </si>
  <si>
    <t>Méthode de calcul : Les savoirs suivants ont été retenus : Identifier les préconisations en matière de nutrition et de santé, Appliquer / prendre en compte les textes réglementaires et normatifs, Organiser la traçabilité des produits dans l’atelier, Expliquer les méthodes d’analyse et de gestion des risques associés aux produits alimentaires 
Ainsi, 4 savoirs sur 36 pour une durée de formation égale à 1800 heures, ce qui donne le calcul suivant : 4/36*1800  = 198 heures de formation + 50h période en  entreprise. 
Source : BTSA Sciences et Technologies des aliments</t>
  </si>
  <si>
    <t>Méthode de calcul : Sous-point du module MG4 Culture scientifique et technologique : Biologie/Ecologie, Mobiliser des savoirs et utiliser des démarches scientifiques pour mesurer des enjeux liés au monde vivant en matière d’environnement, d’alimentation et de santé, soit 70 heures 
Source : BAC PRO Laboratoire Contrôle Qualité</t>
  </si>
  <si>
    <t>Négociation et suivi de l’exécution de contrats d’achats de matières premières</t>
  </si>
  <si>
    <t>Recherche et sélection de produits </t>
  </si>
  <si>
    <t>Elaboration d’appels d’offres et exploitation des réponses</t>
  </si>
  <si>
    <t>Négociation des conditions d’achats</t>
  </si>
  <si>
    <t>Contrôle du respect de la structure prix de l’entreprise et du budget alloué</t>
  </si>
  <si>
    <t>Contrôle du respect de la démarche qualité</t>
  </si>
  <si>
    <t>Conduire des négociations avec les fournisseurs dans le cadre d’une activité agro-alimentaire</t>
  </si>
  <si>
    <t>Repérer dans l’offre des fournisseurs les produits répondant aux besoins des clients de l’entreprise et aux sollicitations des commerciaux grands comptes</t>
  </si>
  <si>
    <t>Expliciter les besoins de l’entreprise dans le cadre d’un appel d’offres en respectant les règlementations en vigueur</t>
  </si>
  <si>
    <t>Préparer et conduire des négociations en français et en langue étrangère en s’appuyant sur différents leviers et en tenant compte des services proposés par les fournisseurs et des contraintes économiques et financières de l’entreprise</t>
  </si>
  <si>
    <t>Négocier selon la nature de la relation commerciale établie avec le fournisseur et selon le cadre dans lequel elle a lieu (périodique ou exceptionnel) </t>
  </si>
  <si>
    <t>Comparer les offres de différents fournisseurs en fonction de critères-clés</t>
  </si>
  <si>
    <t>Adapter sa communication à son interlocuteur et à la culture du marché</t>
  </si>
  <si>
    <t>Achats</t>
  </si>
  <si>
    <t>Méthode de calcul :  
1/2 Stratégie Achats 10h + Pratiques de négociation 20h + Processus achats et négociation =34h + Techniques achats avancées = 20h + pratiques achat internation 20h + stage 110h = 214 heures   
TOTAL :  524,5 heures, soit 15 semaines 
Source : Master MANAGEMENT DES ACHATS ET DE LA QUALITÉ FOURNISSEURS- université de Saclay</t>
  </si>
  <si>
    <t>Réalisation d’opérations de fabrication et/ou de conditionnement de produits alimentaires</t>
  </si>
  <si>
    <t>Approvisionnement de la chaîne de production en produits, matières premières ou matériaux</t>
  </si>
  <si>
    <t>Démarrage et arrêt d’une machine de production ou d’un équipement</t>
  </si>
  <si>
    <t>Réalisation d’opérations de fabrication, manuellement et/ou à l’aide d’équipements et d’outillages</t>
  </si>
  <si>
    <t>Réalisation d’opérations de conditionnement manuellement et/ou à l’aide d’équipements et d’outillages</t>
  </si>
  <si>
    <t>Réaliser les différentes étapes d’une opération de fabrication et/ou de conditionnement de produits alimentaires dans le respect des règles QHSSE</t>
  </si>
  <si>
    <t>Approvisionner le poste de travail et les machines en produits, matières premières ou matériaux en fonction de l’étape et de l’ordre de production</t>
  </si>
  <si>
    <t>Vérifier la conformité du matériel nécessaire à la fabrication ou au conditionnement des produits</t>
  </si>
  <si>
    <t>Réaliser les opérations de fabrication et de conditionnement des produits (découpe, préparation, assemblage, …) selon l’ordre de production, le mode opératoire, les règles QHSSE et le flux de production</t>
  </si>
  <si>
    <t>Vérifier les paramètres de production (température, pression…)</t>
  </si>
  <si>
    <t>Fabrication </t>
  </si>
  <si>
    <t>Conditionnement </t>
  </si>
  <si>
    <t>Réglage </t>
  </si>
  <si>
    <t>Méthode de calcul : Assurer et faire assurer un entretien quotidien par l’hygiène, la prévention des infections et accidents et l’application des instructions qualité, 80h – soit 2,3 semaines  
 Source : Bac pro Conduite et gestion de l'exploitation agricole, Agrocampus Perpignan</t>
  </si>
  <si>
    <t>Méthode de calcul : Titre pro Conducteur d’équipements agroalimentaires (programme de l’AFPA) 
Durée totale de la formation : 735 heures 
2 modules de formation : 1. préparation de la production (4 semaines) / 2. conduite d’un équipement (9 semaines) 
Période en entreprise : 5 semaines  
1 semaine = 35 heures 
9 semaines x 35 heures = 315 heures  
Le module 2 vise l’acquisition de 6 compétences : 
315 : 6 = 52,5 heures par compétence  
Parmi les 6 compétences, on retient "conduite d'une opération de fabrication ou de conditionnement stabilisée" 
Répartition du stage : 9/15ème des 5 semaines correspond au module 2 = 3 semaines soit 105 heures (soit 17,5 heures par compétence (105 :6)  
52,5 + 17,5 = 70 heures = 2 semaines</t>
  </si>
  <si>
    <t>Niveau 1 manutention (35 heures) + un tiers de la durée du Bac pro logistique dédiée à la manutention, soit un tiers de 125h ( 3 savoirs sur 81 : "réaliser les opérations de déchargement", "préparer ou reconditionner les marchandises", et "Identifier les adresses de mise à disposition" (dans recevoir et transférer les marchandises) .  
Total = 35h + 125/3h = 76 heures = 2,2 semaines  
Source : Bac pro logistique</t>
  </si>
  <si>
    <t>Conduite d’une machine de fabrication et/ou de conditionnement</t>
  </si>
  <si>
    <t>Approvisionnement de la machine en produits, matières premières ou matériaux</t>
  </si>
  <si>
    <t>Vérification de l’équipement de production et du matériel associé</t>
  </si>
  <si>
    <t>Démarrage et arrêt des équipements de production</t>
  </si>
  <si>
    <t>Réglage et surveillance des paramètres de production </t>
  </si>
  <si>
    <t>Repérage des anomalies liées à la production</t>
  </si>
  <si>
    <t>Conduire une machine de fabrication et/ou de conditionnement dans le respect des règles QHSSE</t>
  </si>
  <si>
    <t>Approvisionner la machine en produits, matières premières ou matériaux en fonction de l’étape et de l’ordre de production </t>
  </si>
  <si>
    <t>Vérifier la conformité de l’équipement de production et du matériel associé</t>
  </si>
  <si>
    <t>Démarrer et arrêter l’équipement utilisé (autoclave, stérilisateur, mélangeur, équipement de cuisson, sertisseuse, palettiseur, équipement de surgélation, ensacheuse, fardeleuse, …)</t>
  </si>
  <si>
    <t>Réaliser le réglage des paramètres selon l’ordre de production</t>
  </si>
  <si>
    <t>Réaliser la surveillance des paramètres de conduite de l’équipement selon l’ordre de production, le mode opératoire et les règles QHSSE</t>
  </si>
  <si>
    <t>Identifier les dysfonctionnements et dérives de production, prendre les mesures adaptées selon les règles QHSSE et alerter</t>
  </si>
  <si>
    <t>Paramétrage </t>
  </si>
  <si>
    <t>Approvisionnement </t>
  </si>
  <si>
    <t>Conduite de machine</t>
  </si>
  <si>
    <t>Source : Bac pro pilote de ligne de production 
Méthode de calcul : 10 unités de compétences. On retient CP04 Piloter une ligne ou un système de production, CP05 Assurer le suivi de production lié à l’analyse des indicateurs et paramètres de production, des spécifications de produits, (CP05 en partie – pas traçabilité) 1960 : 10 x 1,5 = 294 heures (pas de système de poupées russes avec le titre pro)</t>
  </si>
  <si>
    <t>Méthode de calcul : Niveau 1 manutention (35 heures) + un tiers de la durée du Bac pro logistique dédiée à la manutention, soit un tiers de 125h (3 savoirs sur 81 : "réaliser les opérations de déchargement", "préparer ou reconditionner les marchandises", et "Identifier les adresses de mise à disposition" (dans recevoir et transférer les marchandises) .  
Total = 35h + 125/3h = 76 heures 
Source : Bac pro logistique</t>
  </si>
  <si>
    <t>Préparation et pétrissage des pâtes</t>
  </si>
  <si>
    <t>Approvisionnement de la machine ou de l’équipement en matières premières ou ingrédients</t>
  </si>
  <si>
    <t>Réglage et contrôle des paramètres de pétrissage et de fermentation</t>
  </si>
  <si>
    <t>Repérage des anomalies et dérives liées à la production </t>
  </si>
  <si>
    <t>Préparer et pétrir les pâtes à l’aide d’équipements dans le respect des règles QHSSE</t>
  </si>
  <si>
    <t>Approvisionner le poste de travail et les machines en matières premières ou ingrédients en fonction de l’étape et de l’ordre de production</t>
  </si>
  <si>
    <t>Vérifier la conformité du matériel nécessaire à la fabrication des produits</t>
  </si>
  <si>
    <t>Démarrer et arrêter les machines et équipements spécifiques au procédé (pétrin mécanique, chambre de fermentation contrôlée…)</t>
  </si>
  <si>
    <t>Réaliser les opérations de fabrication des pâtes selon l’ordre de production, le mode opératoire, les règles QHSSE et le flux de production</t>
  </si>
  <si>
    <t>Régler et suivre les paramètres de pétrissage et de fermentation selon l’ordre de production, le mode opératoire et les règles en vigueur</t>
  </si>
  <si>
    <t>Identifier les anomalies et dérives de la production, prendre les mesures adaptées selon les règles QHSSE et alerter  </t>
  </si>
  <si>
    <t>Pâte</t>
  </si>
  <si>
    <t>Pétrissage </t>
  </si>
  <si>
    <t>Source : brevet professionnel boulanger  
Méthode de calcul :  
34 compétences terminales. Je retiens C1.4 maîtriser les différents process de panification et de production boulangère et C2.2 préparer fabriquer. (34 semaines en entreprise et 13 semaines au campus par an selon le campus des métiers du 37) 47 semaines x 2 = 94 semaines de formation, soit 3290 heures. 3290 : 34 x 2 = 193 heures. (quand niv 1 est un CAP et niv 2 un bac pro, on retient 1/3 du bac pro. Pour un BP, je choisis de retenir 1/2). niv 2 = niv 1 + la moitié des 193 heures = 321,5 heures = 9,2 semaines</t>
  </si>
  <si>
    <t>Source : BTM pâtissier confiseur glacier traiteur  
5 domaines de compétences. Je retiens le domaine de compétences "production". Dans ce domaine de compétences, il y a 6 capacités de référence (C). J'en retiens 2 : les mélanges et les développements. La formation se fait sur 2 ans (34 semaines en entreprise et 13 semaines au campus par an selon le campus des métiers du 37). 47 semaines x 2 = 94 semaines de formation, soit 3290 heures. 3290 : 5 = 658 heures par domaine de compétences. 658 : 6 x 2 = 219 heures  (quand niv 1 est un CAP et niv 2 un bac pro, on retient 1/3 du bac pro. Pour un BP, je choisis de retenir 1/2) Donc niv 2 = niv 1 + la moitié des 219 heures = 303,5 heures = 8,6 semaines</t>
  </si>
  <si>
    <t>Conduite d’une ligne de fabrication et/ou de conditionnement</t>
  </si>
  <si>
    <t>Approvisionnement de la ligne de production en produits, matières premières ou matériaux</t>
  </si>
  <si>
    <t>Vérification des équipements de la ligne de production et du matériel associé</t>
  </si>
  <si>
    <t>Démarrage et arrêt des équipements de la ligne de production</t>
  </si>
  <si>
    <t>Repérage des anomalies liées à la production </t>
  </si>
  <si>
    <t>Conduire une ligne automatisée de fabrication et/ou de conditionnement dans le respect des règles QHSSE</t>
  </si>
  <si>
    <t>Approvisionner la ligne de production en produits, matières premières ou matériaux en fonction de l’étape et de l’ordre de production </t>
  </si>
  <si>
    <t>Vérifier la conformité, démarrer et arrêter les équipements de la ligne de production utilisés</t>
  </si>
  <si>
    <t>Surveiller et analyser les paramètres de conduite des équipements de la ligne (lecture d’indicateurs numériques, …) selon l’ordre de production, le mode opératoire et les règles QHSSE </t>
  </si>
  <si>
    <t>Analyser les données de production transmises par le système numérique de production</t>
  </si>
  <si>
    <t>Identifier et analyser les dysfonctionnements et dérives de production, prendre les mesures adaptées selon les règles QHSSE et alerter</t>
  </si>
  <si>
    <t>Réaliser des tests et essais de nouveaux produits, nouvelles recettes et nouvelles productions</t>
  </si>
  <si>
    <t>Conduite d’une ligne</t>
  </si>
  <si>
    <t>Pilotage d’un process de production sur une installation</t>
  </si>
  <si>
    <t>Approvisionnement de l’installation en matières premières ou produits</t>
  </si>
  <si>
    <t>Vérification de l’installation et du matériel associé</t>
  </si>
  <si>
    <t>Démarrage et arrêt de tout ou partie de l’installation de production</t>
  </si>
  <si>
    <t>Piloter un process de production sur une installation automatisée dans le respect des règles QHSSE</t>
  </si>
  <si>
    <t>Approvisionner l’installation en matières premières ou produits en fonction de l’étape de production</t>
  </si>
  <si>
    <t>Vérifier la conformité, démarrer et arrêter tout ou partie de l’installation de production</t>
  </si>
  <si>
    <t>Réaliser les réglages automatisés lors des changements de séries, de formats, de recettes, d’outils conformément aux ordres de production</t>
  </si>
  <si>
    <t>Surveiller et analyser les paramètres de conduite de l’installation selon l’ordre de production, le mode opératoire et les règles en vigueur </t>
  </si>
  <si>
    <t>Analyser les données de production transmises par le système numérique de supervision</t>
  </si>
  <si>
    <t>Pilotage d’une installation</t>
  </si>
  <si>
    <t>Paramétrage</t>
  </si>
  <si>
    <t>Pilotage de l’activité logistique sur son périmètre</t>
  </si>
  <si>
    <t>Définition et suivi des tableaux de bord</t>
  </si>
  <si>
    <t>Contrôle des indicateurs de performance et de qualité des produits alimentaires sur son périmètre</t>
  </si>
  <si>
    <t>Contrôle et synthèse des indicateurs de performance et de qualité des produits alimentaires au sein de l’activité logistique</t>
  </si>
  <si>
    <t>Supervision de l’ensemble des activités logistiques</t>
  </si>
  <si>
    <t>Organiser et superviser l’activité logistique sur son périmètre d’intervention (entrepôt, plateforme, unité logistique) en tenant compte des enjeux de qualité et de traçabilité des produits alimentaires</t>
  </si>
  <si>
    <t>Etablir des indicateurs et outils de suivi (RFID, images, instruction vocale, tracking vidéo, IoT…) permettant de tracer l’activité</t>
  </si>
  <si>
    <t>Réaliser un reporting régulier de l’activité à l’aide des logiciels de gestion intégrés</t>
  </si>
  <si>
    <t>Analyser les indicateurs de performance et de qualité des produits alimentaires sur son périmètre, au regard des objectifs définis</t>
  </si>
  <si>
    <t>Superviser l’ensemble des activités logistiques</t>
  </si>
  <si>
    <t>Performance</t>
  </si>
  <si>
    <t>Réalisation des opérations de transformation et/ou de conditionnement des viandes et/ou produits tripiers</t>
  </si>
  <si>
    <t>Préparation des équipements, des outils et du poste de travail</t>
  </si>
  <si>
    <t>Réalisation d’opérations de transformation des viandes et/ou produits tripiers manuellement et/ou à l’aide d’équipements et d’outillages</t>
  </si>
  <si>
    <t>Réalisation d’opérations de conditionnement des viandes et/ou produits tripiers manuellement et/ou à l’aide d’équipements et d’outillages</t>
  </si>
  <si>
    <t>Réaliser des opérations de transformation et/ou de conditionnement des viandes et/ou produits tripiers dans le respect des règles QHSSE</t>
  </si>
  <si>
    <t>Approvisionner le poste de travail en produits, matières premières ou matériaux en fonction de l’étape et de l’ordre de production</t>
  </si>
  <si>
    <t>Vérifier la conformité des équipements (tables de travail, grilles, porte-couteaux, scies, chariots…) et des outils (couteaux, scies…) nécessaires à la réalisation des opérations de transformation des viandes et/ou produits tripiers</t>
  </si>
  <si>
    <t>Identifier la technique de transformation adaptée à l’espèce à traiter et à ses particularités et réaliser les opérations de transformation des pièces de viande et/ou produits tripiers (préparation et finition des carcasses, préparation et traitement des produits tripiers, découpe, tri, désossage, parage, dénervage…) selon l’ordre de production, le mode opératoire, les règles QHSSE et le flux de production</t>
  </si>
  <si>
    <t>Réaliser les opérations de conditionnement des produits en quartiers ou morceaux selon l’ordre de production, le mode opératoire, les règles QHSSE et le flux de production</t>
  </si>
  <si>
    <t>Trier les co-produits en fonction de leur destination en appliquant les règles QHSSE et en assurant la gestion des MRS (Matériels à Risque Spécifié) le cas échéant</t>
  </si>
  <si>
    <t>Viandes</t>
  </si>
  <si>
    <t>Réalisation d’opérations de fabrication et d’affinage de fromages</t>
  </si>
  <si>
    <t>Réalisation d’opérations de fabrication des fromages manuellement et/ou à l’aide d’équipements et d’outillages</t>
  </si>
  <si>
    <t>Soin et affinage des fromages</t>
  </si>
  <si>
    <t>Fabriquer et affiner des fromages dans le respect des règles QHSSE</t>
  </si>
  <si>
    <t>Approvisionner les machines et équipements de production en matières premières ou ingrédients en fonction de l’étape et de l’ordre de production</t>
  </si>
  <si>
    <t>Vérifier la conformité du matériel (moule, louche, tranche caillé, …) nécessaire à la fabrication et à l’affinage des fromages</t>
  </si>
  <si>
    <t>Démarrer et arrêter les machines et équipements spécifiques au procédé</t>
  </si>
  <si>
    <t>Réaliser les opérations de fabrication des fromages (décailler, mouler, saler, …) selon l’ordre de production, le mode opératoire, les règles QHSSE et le flux de production</t>
  </si>
  <si>
    <t>Réaliser les soins appropriés aux fromages (essuyer, brosser, retourner, frotter, laver, déplacer…) selon l’ordre de production, le mode opératoire et les règles QHSSE</t>
  </si>
  <si>
    <t>Vérifier les paramètres d’affinage et les conditions de stockage des fromages dans les caves (température, taux d’humidité, ...)</t>
  </si>
  <si>
    <t>Fabrucation</t>
  </si>
  <si>
    <t>Affinage</t>
  </si>
  <si>
    <t>Réalisation d’opérations de préparation et de transformation des poissons ou produits de la mer</t>
  </si>
  <si>
    <t>Approvisionnement de la chaîne de production en produits, matières premières et matériaux</t>
  </si>
  <si>
    <t>Réalisation d’opérations de transformation et de préparation des poissons ou des produits de la mer manuellement et à l’aide d’équipements et d’outillages</t>
  </si>
  <si>
    <t>Réalisation d’opérations de conditionnement des poissons ou produits de la mer manuellement et/ou à l’aide d’équipements et d’outillages</t>
  </si>
  <si>
    <t>Réaliser les opérations de préparation et de transformation des poissons ou produits de la mer dans le respect des règles QHSSE</t>
  </si>
  <si>
    <t>Approvisionner le poste de travail et les machines en produits, matières premières et matériaux en fonction de l’étape et de l’ordre de production</t>
  </si>
  <si>
    <t>Vérifier la conformité du matériel (couteaux, ciseaux, pinces, …) nécessaire à la réalisation des opérations de transformation des poissons et produits de la mer</t>
  </si>
  <si>
    <t>Démarrer et arrêter les machines et équipements spécifiques au procédé (écailleuse, peleuse, fileteuse, étêteuse, …)</t>
  </si>
  <si>
    <t>Identifier la technique de transformation adaptée à l’espèce à traiter et à ses particularités et réaliser les opérations de préparation et de transformation des poissons ou des produits de la mer selon l’ordre de production, le mode opératoire, les règles QHSSE et le flux de production</t>
  </si>
  <si>
    <t>Réaliser les opérations de conditionnement des poissons ou produits de la mer selon l’ordre de production, le mode opératoire, les règles QHSSE et le flux de production</t>
  </si>
  <si>
    <t>Trier les co-produits en fonction de leur destination en appliquant les règles QHSSE</t>
  </si>
  <si>
    <t>Poissons et produits de la mer</t>
  </si>
  <si>
    <t>Transformation produit mer</t>
  </si>
  <si>
    <t>Localisation et caractérisation des dysfonctionnements et pannes des composants ou sous-ensembles mécaniques des équipements et installations</t>
  </si>
  <si>
    <t>Recueil des informations à l’aide  de documents et auprès du  personnel de production</t>
  </si>
  <si>
    <t>Réalisation de tests, mesures et  contrôles et observation de  l’équipement</t>
  </si>
  <si>
    <t>Localisation et caractérisation des  pannes et anomalies</t>
  </si>
  <si>
    <t>Recherche de la cause et de son  degré de gravité</t>
  </si>
  <si>
    <t>Identification des interventions et  des actions correctrices à réaliser</t>
  </si>
  <si>
    <t>Diagnostiquer les dysfonctionnements et les pannes sur des composants ou sous-ensembles mécaniques des équipements et installations à partir de l’exploitation de l’ensemble des données</t>
  </si>
  <si>
    <t>Analyser l’ensemble des informations (données techniques et historiques des interventions sur les équipements) à partir de différentes sources d’information (personnel de production, hiérarchie, documents, plans et schémas techniques, outils numériques) et identifier les points et éléments à contrôler et les interventions à réaliser</t>
  </si>
  <si>
    <t>Réaliser l’ensemble des contrôles en respectant les consignes de sécurité et vérifier les résultats</t>
  </si>
  <si>
    <t>Analyser et diagnostiquer une panne ou une anomalie en utilisant les techniques et méthodes de recherche et d’analyse de pannes</t>
  </si>
  <si>
    <t>Identifier les fonctions défaillantes de l’équipement, le degré de gravité du dysfonctionnement, ses causes et son impact sur les procédés</t>
  </si>
  <si>
    <t>Dysfonctionnements</t>
  </si>
  <si>
    <t>Réglage et contrôle de fonctionnement des équipements de sertissage</t>
  </si>
  <si>
    <t>Identification des réglages à effectuer sur les équipements de sertissage</t>
  </si>
  <si>
    <t>Réglage d’approche et de précision sur les équipements de sertissage</t>
  </si>
  <si>
    <t>Approvisionnement des sertisseuses en articles et consommables</t>
  </si>
  <si>
    <t>Contrôles, tests et essais de fonctionnement des composants ou sous-ensembles mécaniques</t>
  </si>
  <si>
    <t>Régler les équipements de sertissage et contrôler leur bon fonctionnement dans le respect des règles QHSSE</t>
  </si>
  <si>
    <t>Réaliser les réglages d’approche et les réglages de précision en suivant le procédé de sertissage et les paramètres définis, lors des changements de séries, de formats ou de recettes</t>
  </si>
  <si>
    <t>Approvisionner les équipements de sertissages en articles et consommables (boite, opercules …)</t>
  </si>
  <si>
    <t>Réaliser l’ensemble des contrôles, mesures ou tests mécaniques (montée en cadence, vérification des cycles de fonctionnement) en appliquant les règles QHSSE et les consignes, analyser les résultats des tests et contrôles et identifier les non-conformités, anomalies et dysfonctionnements</t>
  </si>
  <si>
    <t>Ajuster et modifier les réglages des équipements en cas d’anomalies ou écart</t>
  </si>
  <si>
    <t>Sertissage</t>
  </si>
  <si>
    <t>Conserve</t>
  </si>
  <si>
    <t>Localisation et caractérisation des dysfonctionnements et pannes des systèmes et des sous-ensembles des équipements et installations automatisés</t>
  </si>
  <si>
    <t>Recueil des informations à l’aide  de documents, du personnel de  production</t>
  </si>
  <si>
    <t>Localisation des pannes et  anomalies</t>
  </si>
  <si>
    <t>Diagnostiquer les dysfonctionnements et les pannes sur des systèmes et des sous-ensembles des équipements et installations automatisés et robotisés à partir de l’exploitation de l’ensemble des données</t>
  </si>
  <si>
    <t>Analyser l’ensemble des informations (données techniques et base de données des historiques des interventions) à partir de différentes sources d’information (personnel de production, documents, plans et schémas techniques, outils numériques, mallette de diagnostic, systèmes numériques de contrôle) et identifier les points et éléments à contrôler et les interventions à réaliser</t>
  </si>
  <si>
    <t>Identifier les systèmes défaillants de l’installation, le degré de gravité du dysfonctionnement, ses causes et son impact sur les procédés</t>
  </si>
  <si>
    <t>Automatisme et robotique</t>
  </si>
  <si>
    <t>Définition des travaux neufs et des travaux de maintenance à réaliser sur le site</t>
  </si>
  <si>
    <t>Réalisation d’études d’opportunité et  faisabilité techniques des travaux sur  le site</t>
  </si>
  <si>
    <t>Rédaction du dossier technique</t>
  </si>
  <si>
    <t>Elaboration du cahier des charges  pour les fournisseurs ou des  prestataires externes</t>
  </si>
  <si>
    <t>Recherche et choix de prestataires</t>
  </si>
  <si>
    <t>Définir les travaux à réaliser en fonction des choix techniques et de la stratégie de l’entreprise</t>
  </si>
  <si>
    <t>Etudier l’opportunité et la faisabilité des travaux sur le site en fonction des priorités et des choix techniques</t>
  </si>
  <si>
    <t>Elaborer le plan d’action et les propositions techniques permettant de réaliser les travaux sur les installations d’un site de production en tenant compte des contraintes de production, du budget et de la réglementation</t>
  </si>
  <si>
    <t>Elaborer un dossier technique et un cahier des charges détaillant les travaux à réaliser et les prestations attendues</t>
  </si>
  <si>
    <t>Définir les critères de choix des intervenants internes et des prestataires externes</t>
  </si>
  <si>
    <t>Analyser les propositions de prestataires externes et les sélectionner selon des critères définis</t>
  </si>
  <si>
    <t>Prestataires</t>
  </si>
  <si>
    <t>Travaux</t>
  </si>
  <si>
    <t>Traitement des indicateurs de production</t>
  </si>
  <si>
    <t>Repérage des écarts</t>
  </si>
  <si>
    <t>Analyser les indicateurs de production et les modes de fonctionnement des installations afin de veiller au respect des standards et d’identifier les écarts</t>
  </si>
  <si>
    <t>Analyser des indicateurs de performance et les modes de fonctionnement des installations</t>
  </si>
  <si>
    <t>Pilotage d’étude de conception de nouveaux équipements industriels et d'optimisation des installations existantes</t>
  </si>
  <si>
    <t>Réalisation d’études d’opportunité et faisabilité des projets de conception et de modifications des installations</t>
  </si>
  <si>
    <t>Elaboration du plan d’action du projet</t>
  </si>
  <si>
    <t>Rédaction du dossier technique et du cahier des charges pour les prestataires externes</t>
  </si>
  <si>
    <t>Piloter des études de conception de nouvelles installations de production et d’optimisation d’installations existantes à partir de l’analyse des modes de fonctionnement des installations et des indicateurs de production</t>
  </si>
  <si>
    <t>Etudier l’opportunité et la faisabilité des projets de conception et de modifications des installations en fonction des priorités, des choix techniques et du budget alloué</t>
  </si>
  <si>
    <t>Analyser des indicateurs de performance et les modes de fonctionnement et les points critiques des installations de production alimentaires à partir de l’exploitation de bases de données et l’utilisation de logiciels statistiques</t>
  </si>
  <si>
    <t>Concevoir le plan d’action et les propositions techniques permettant de réaliser les projets de conception et d’optimisation des installations de production en tenant compte des contraintes de production, du budget et de la réglementation</t>
  </si>
  <si>
    <t>Elaborer un dossier technique et un cahier des charges détaillant les modifications à apporter sur les installations, les travaux à réaliser et les prestations attendues afin d’optimiser la productivité, le coût ou le délai de production</t>
  </si>
  <si>
    <t>Définir les étapes et les moyens techniques et humains nécessaires à l’optimisation des installations existantes ou à l’implantation de nouvelles installations en tenant compte des compétences de chacun</t>
  </si>
  <si>
    <t>Sélectionner des prestataires externes selon des critères définis après analyse de leurs propositions d’intervention</t>
  </si>
  <si>
    <t>Installations de production</t>
  </si>
  <si>
    <t>Organisation d’événements externes</t>
  </si>
  <si>
    <t>Elaboration d’un programme</t>
  </si>
  <si>
    <t>Gestion de la logistique</t>
  </si>
  <si>
    <t>Accueil des participants</t>
  </si>
  <si>
    <t>Coordination de l’intervention des  prestataires externes</t>
  </si>
  <si>
    <t>Suivi des relations avec les journalistes</t>
  </si>
  <si>
    <t>Organiser des événements externes afin d’accroitre la visibilité de la marque/de l’entreprise</t>
  </si>
  <si>
    <t>Définir le type d’événement le plus approprié pour répondre aux objectifs visés dans le respect du budget alloué</t>
  </si>
  <si>
    <t>Rechercher un lieu adapté à l’événement à organiser</t>
  </si>
  <si>
    <t>Identifier le mode de diffusion des invitations le plus adapté</t>
  </si>
  <si>
    <t>Coordonner l’intervention des prestataires en amont et le jour de l’événement</t>
  </si>
  <si>
    <t>Encadrer les participants afin de s’assurer du bon déroulement du programme</t>
  </si>
  <si>
    <t>Communiquer autour de l’événement en amont et en aval de sa tenue</t>
  </si>
  <si>
    <t>Organisation événement</t>
  </si>
  <si>
    <t>Salon foire</t>
  </si>
  <si>
    <t>Relation presse média</t>
  </si>
  <si>
    <t>Création de contenu digital</t>
  </si>
  <si>
    <t>Analyse de la communauté et de ses  attentes</t>
  </si>
  <si>
    <t>Définition du contenu</t>
  </si>
  <si>
    <t>Création d’images, infographies,  vidéos et podcasts</t>
  </si>
  <si>
    <t>Rédaction d’une newsletter</t>
  </si>
  <si>
    <t>Elaborer un contenu adapté aux canaux digitaux utilisés</t>
  </si>
  <si>
    <t>Observer et analyser la communauté et ses attentes</t>
  </si>
  <si>
    <t>Définir un plan d’animation et une ligne éditoriale (format, contenu) adaptés à la cible, en lien avec les services concernés par le message délivré (marketing, RH, communication, commercialisation…)</t>
  </si>
  <si>
    <t>Proposer des supports adaptés aux particularités du réseau sur lequel il sera diffusé</t>
  </si>
  <si>
    <t>Rédiger des textes, des newsletters en adaptant le ton et le vocabulaire au canal de diffusion et à la cible</t>
  </si>
  <si>
    <t>Définir une charte graphique adaptée aux particularités et aux usages du réseau utilisé en lien avec le service marketing</t>
  </si>
  <si>
    <t>Adapter les contenus proposés au calendrier éditorial</t>
  </si>
  <si>
    <t>Contenu digital</t>
  </si>
  <si>
    <t>Suivi de la mise au point ou de l’ajustement d’un produit / d’une gamme</t>
  </si>
  <si>
    <t>Proposition d’évolutions ou  d’adaptations</t>
  </si>
  <si>
    <t>Transmission d’informations aux  services techniques</t>
  </si>
  <si>
    <t>Suivi de la mise au point ou de  l’ajustement d’un produit / d’une  gamme</t>
  </si>
  <si>
    <t>Organisation de tests</t>
  </si>
  <si>
    <t>Proposer et accompagner la mise au point ou l’ajustement d’un produit ou d’une gamme afin de répondre aux évolutions et tendances du marché</t>
  </si>
  <si>
    <t>Proposer la conception, le développement ou l’évolution d’un produit ou d’une gamme afin de répondre aux opportunités de marchés identifiées, en veillant à respecter le budget alloué</t>
  </si>
  <si>
    <t>Elaborer un cahier des charges ou une fiche produit</t>
  </si>
  <si>
    <t>Accompagner le service R&amp;D ou les prestataires externes dans la mise au point ou l’évolution des recettes et des emballages</t>
  </si>
  <si>
    <t>Accompagner les graphistes ou les prestataires externes dans la mise au point ou l’évolution du packaging</t>
  </si>
  <si>
    <t>Superviser les tests et essais sur les produits et les emballages en lien avec les services techniques (R&amp;D, graphiste…) ou les prestataires externes</t>
  </si>
  <si>
    <t>Réaliser ou faire réaliser des tests auprès d’un panel de consommateurs, analyser les résultats et ajuster les recettes/le packaging le cas échéant</t>
  </si>
  <si>
    <t>Ajustement gamme ajustement produit</t>
  </si>
  <si>
    <t>Recettes</t>
  </si>
  <si>
    <t>Tests et essais</t>
  </si>
  <si>
    <t>A.0</t>
  </si>
  <si>
    <t>Mise en œuvre d’une étude de marché</t>
  </si>
  <si>
    <t>Préparation de l’étude de marché</t>
  </si>
  <si>
    <t>Recueil de données quantitatives et  qualitatives</t>
  </si>
  <si>
    <t>Piloter la réalisation d’une étude de marché</t>
  </si>
  <si>
    <t>Définir le panel des personnes sondées en fonction de la finalité de l’étude</t>
  </si>
  <si>
    <t>Rédiger un questionnaire permettant le recueil des données attendues</t>
  </si>
  <si>
    <t>Planifier le calendrier de l’étude de marché et surveiller son déroulement afin de garantir le respect des délais</t>
  </si>
  <si>
    <t>Préparer et animer des réunions avec des panels de consommateurs</t>
  </si>
  <si>
    <t>Etude de marché</t>
  </si>
  <si>
    <t>Recueil de données</t>
  </si>
  <si>
    <t>Enquête</t>
  </si>
  <si>
    <t>Définition d’un plan d’actions de marketing / marketing digital</t>
  </si>
  <si>
    <t>Recueil d’informations sur les objectifs et les contraintes du projet</t>
  </si>
  <si>
    <t>Définition d’un plan d’actions marketing opérationnel</t>
  </si>
  <si>
    <t>Définition d’un plan d’actions e-marketing</t>
  </si>
  <si>
    <t>Elaboration d’un budget</t>
  </si>
  <si>
    <t>Elaborer un plan d’actions de marketing / marketing digital adapté à la stratégie marketing de l’entreprise</t>
  </si>
  <si>
    <t>Analyser la stratégie marketing, le positionnement commercial de l’entreprise et ses objectifs de développement</t>
  </si>
  <si>
    <t>Construire un plan marketing pour un secteur/ un marché</t>
  </si>
  <si>
    <t>Elaborer une stratégie de e-marketing (positionnement sur les réseaux sociaux, référencement dans les moteurs de recherche…) en articulation avec la stratégie commerciale et marketing de l’entreprise</t>
  </si>
  <si>
    <t>Définir l’identité numérique de l’entreprise en cohérence avec l’image de marque de l’entreprise</t>
  </si>
  <si>
    <t>Sélectionner les outils de marketing/e-marketing adaptés à la stratégie définie en tenant compte des ressources mobilisables</t>
  </si>
  <si>
    <t>Identifier les actions et les canaux de communication permettant de répondre aux objectifs définis</t>
  </si>
  <si>
    <t>Définir le calendrier de la mise en œuvre des différentes actions</t>
  </si>
  <si>
    <t>Elaborer un budget pour chaque projet</t>
  </si>
  <si>
    <t>Plan d’actions marketing</t>
  </si>
  <si>
    <t>E-marketing</t>
  </si>
  <si>
    <t>Organisation et supervision d’une équipe logistique</t>
  </si>
  <si>
    <t>Transmission et contrôle des consignes</t>
  </si>
  <si>
    <t>Répartition du travail entre les membres de l’équipe</t>
  </si>
  <si>
    <t>Organisation des activités de l’équipe</t>
  </si>
  <si>
    <t>Suivi et recentrage des activités réalisées</t>
  </si>
  <si>
    <t>Supervision des activités logistiques réalisées par les membres de l’équipe</t>
  </si>
  <si>
    <t>Traitement des difficultés au sein de l’équipe (difficultés techniques, retards, conflits, …)</t>
  </si>
  <si>
    <t>Organiser et superviser une équipe logistique</t>
  </si>
  <si>
    <t>Expliciter la nature des activités à réaliser</t>
  </si>
  <si>
    <t>Fixer des objectifs clairs et mesurables</t>
  </si>
  <si>
    <t>Transmettre des consignes</t>
  </si>
  <si>
    <t>Répartir les activités à réaliser en prenant appui sur les compétences de chacun</t>
  </si>
  <si>
    <t>Identifier les activités réalisées de manière insatisfaisante et mettre en œuvre des mesures correctives appropriées</t>
  </si>
  <si>
    <t>Traiter les difficultés et les situations conflictuelles au sein de l’équipe</t>
  </si>
  <si>
    <t>supervision</t>
  </si>
  <si>
    <t>Prend en compte les ressources à disposition, la politique de logistique définie et la réglementation pour piloter l’activité de son équipe</t>
  </si>
  <si>
    <t>Adapte la répartition des activités logistiques en tenant compte des spécificités et des contraintes de réception et d’expédition</t>
  </si>
  <si>
    <t>Assure le suivi des activités logistiques de son équipe pour repérer les écarts et les anomalies et prendre les mesures appropriées</t>
  </si>
  <si>
    <t>Propose des évolutions dans l’organisation de son équipe afin d’anticiper la survenue de difficultés (difficultés techniques, retards, conflits)</t>
  </si>
  <si>
    <t>Supervision des activités de la supply chain</t>
  </si>
  <si>
    <t>Organisation et planification des activités relatives à la supply chain</t>
  </si>
  <si>
    <t>Définition et contrôle des indicateurs de performance de la fonction supply chain</t>
  </si>
  <si>
    <t>Recueil et synthèse des indicateurs nécessaires à l’évaluation des flux au sein de la structure</t>
  </si>
  <si>
    <t>Repérage des aléas et des dysfonctionnements</t>
  </si>
  <si>
    <t>Conception de solutions correctives</t>
  </si>
  <si>
    <t>Piloter la gestion des flux, la prévision des ventes et les approvisionnements dans le respect de la règlementation et des procédures qualité en vigueur</t>
  </si>
  <si>
    <t>Organiser les activités à court et moyen termes dans son périmètre d’actions (gestion des flux, prévision des ventes, planification des approvisionnements)</t>
  </si>
  <si>
    <t>Définir les indicateurs de suivi à partir des systèmes de traçabilité (RFID, images, instruction vocale, tracking vidéo, IoT)</t>
  </si>
  <si>
    <t>Mettre en place des tableaux de bord afin d’assurer le suivi de la performance de la fonction supply chain</t>
  </si>
  <si>
    <t>Analyser les indicateurs nécessaires à l’évaluation des flux au sein de la structure à l’aide des outils dédiés (d’intelligence collective, machine learning, …)</t>
  </si>
  <si>
    <t>Identifier les dysfonctionnements, les aléas, les écarts par rapport aux objectifs</t>
  </si>
  <si>
    <t>Elaborer des solutions correctives</t>
  </si>
  <si>
    <t>Pilotage de l’activité marketing</t>
  </si>
  <si>
    <t>Définition, planification et supervision des actions marketing</t>
  </si>
  <si>
    <t>Sélection et suivi des prestataires  externes</t>
  </si>
  <si>
    <t>Commande d’études</t>
  </si>
  <si>
    <t>Suivi du budget</t>
  </si>
  <si>
    <t>Superviser la mise en œuvre des actions et projets en lien avec le marketing</t>
  </si>
  <si>
    <t>Identifier et mobiliser les ressources humaines et matérielles nécessaires à la mise en œuvre des actions et à l’atteinte des objectifs du plan marketing</t>
  </si>
  <si>
    <t>Superviser le développement et le lancement des produits en lien avec les parties prenante</t>
  </si>
  <si>
    <t>Sélectionner et coordonner l’intervention des prestataires externes (société d’études, agence de publicité, …)</t>
  </si>
  <si>
    <t>Superviser la réalisation d’études marketing par des prestataires extérieurs</t>
  </si>
  <si>
    <t>Evaluer les besoins en support des différentes parties prenantes (équipes commerciales…) et proposer des solutions d’ajustement</t>
  </si>
  <si>
    <t>Piloter la gestion budgétaire et financière des actions réalisées dans le cadre du plan marketing afin de repérer les risques de dérives budgétaires, et définir des actions correctives adaptées</t>
  </si>
  <si>
    <t>Pilotage de la mise en œuvre du plan de communication</t>
  </si>
  <si>
    <t>Coordination des actions de communication internes</t>
  </si>
  <si>
    <t>Coordination des actions de  communication externes</t>
  </si>
  <si>
    <t>Piloter la mise en œuvre du plan de communication de l’entreprise conformément à la stratégie définie</t>
  </si>
  <si>
    <t>Déterminer les supports et canaux de communication à privilégier en fonction du contenu du message à délivrer et du public visé</t>
  </si>
  <si>
    <t>Concevoir et coordonner la conception d’outils de communication externes et internes (communiqués de presse, dossiers de presse, newsletter, journal…)</t>
  </si>
  <si>
    <t>Développer des partenariats pour assurer la visibilité de l’entreprise sur différents canaux de communication (presse, réseaux sociaux…)</t>
  </si>
  <si>
    <t>Coordonner l’organisation d’événements ou manifestations internes visant à développer la cohésion des équipes et à fédérer les collaborateurs autour des valeurs et de la culture de l’entreprise</t>
  </si>
  <si>
    <t>Sélectionner et coordonner l’intervention des prestataires externes (société d’études, agence de relations presse, …)</t>
  </si>
  <si>
    <t>Piloter la gestion budgétaire et financière des actions réalisées dans le cadre du plan de communication afin de repérer les risques de dérives budgétaires, et définir des actions correctives adaptées</t>
  </si>
  <si>
    <t>Plan de communication</t>
  </si>
  <si>
    <t>Pilotage de la gestion budgétaire</t>
  </si>
  <si>
    <t>Organisation et supervision de l’activité logistique</t>
  </si>
  <si>
    <t>Traitement des aléas</t>
  </si>
  <si>
    <t>Vérification du bon déroulement de l’activité</t>
  </si>
  <si>
    <t>Elaboration et mise en œuvre d’améliorations</t>
  </si>
  <si>
    <t>Organiser et superviser l’activité logistique à partir des ressources (matérielles, financières et humaines) disponibles</t>
  </si>
  <si>
    <t>Organiser le travail des équipes en tenant compte d’un ensemble de critères : plans de charge, qualité des prestations à réaliser, délais à respecter, contraintes liées à l’activité, etc.</t>
  </si>
  <si>
    <t>Etablir le planning de réception/de stockage, en tenant compte des commandes et des approvisionnements</t>
  </si>
  <si>
    <t>Traiter les aléas et ajuster l’organisation des activités de l’équipe logistique en fonction des informations recueillies et des besoins des clients internes ou externes</t>
  </si>
  <si>
    <t>Vérifier le bon déroulement des activités logistiques sur son périmètre et le bon état des matériels utilisés</t>
  </si>
  <si>
    <t>Mettre en œuvre des actions correctives à partir de l’analyse des dysfonctionnements constatés</t>
  </si>
  <si>
    <t>Analyse des résultats de prévision des ventes</t>
  </si>
  <si>
    <t>Recueil de l’historique des ventes réalisées</t>
  </si>
  <si>
    <t>Repérage des écarts entre les prévisions des ventes et les résultats obtenus</t>
  </si>
  <si>
    <t>Evaluation des risques inhérents à l’approvisionnement</t>
  </si>
  <si>
    <t>Mise à jour du paramétrage de l’outil de prévision des ventes</t>
  </si>
  <si>
    <t>Contrôler et ajuster la prévision des ventes à l’aide des systèmes de planification avancée dans le but de garantir la disponibilité des matières premières et des produits</t>
  </si>
  <si>
    <t>Analyser les historiques de ventes en tenant compte des paramètres pouvant impacter les ventes (promotions, saisonnalité, ...) et à partir des prologiciels de gestion de l’entreprise (ERP, SAP, …)</t>
  </si>
  <si>
    <t>Identifier les écarts entre les ventes réalisées et leur prévision</t>
  </si>
  <si>
    <t>Caractériser les risques de rupture et d’approvisionnement en tenant compte des écarts repérés</t>
  </si>
  <si>
    <t>Adapter les paramètres de l’outil de prévision des ventes dans le but d’améliorer la qualité de la prévision</t>
  </si>
  <si>
    <t>Ajustements</t>
  </si>
  <si>
    <t>Administration d’un site internet</t>
  </si>
  <si>
    <t>Création et intégration de contenu</t>
  </si>
  <si>
    <t>Actualisation du contenu digital</t>
  </si>
  <si>
    <t>Optimisation du référencement su site  internet</t>
  </si>
  <si>
    <t>Animer et mettre à jour un site internet afin de garantir la visibilité de l’entreprise sur le web</t>
  </si>
  <si>
    <t>Rédiger un message adapté au support de communication en utilisant les outils bureautiques, d’édition web et les logiciels de création graphique adaptés</t>
  </si>
  <si>
    <t>Intégrer un contenu éditorial, des images ou des vidéos en respectant le calendrier éditorial établi avec les services concernés (marketing, commercial, communication…) et en veillant à respecter l’ergonomie du site et à sécuriser les contenus</t>
  </si>
  <si>
    <t>Mettre à jour le site internet afin d’assurer sa cohérence avec les autres canaux de communication</t>
  </si>
  <si>
    <t>Administration de site internet</t>
  </si>
  <si>
    <t>Conception et création graphique</t>
  </si>
  <si>
    <t>Création de nouveaux packagings</t>
  </si>
  <si>
    <t>Révision et actualisation de  packagings existants</t>
  </si>
  <si>
    <t>Développer des concepts et des packagings respectant les contraintes industrielles, marketing, règlementaires, logistiques et budgétaires</t>
  </si>
  <si>
    <t>Créer des croquis, des dessins en perspective, des maquettes, des images en 2D/3D à l’aide d’outils numériques de conception graphique</t>
  </si>
  <si>
    <t>Proposer de nouveaux concepts, de nouvelles formes permettant d’accroitre la visibilité et l’attractivité de la marque/du produit</t>
  </si>
  <si>
    <t>Décliner une charte graphique en l’adaptant à une gamme de produits / un univers de produits</t>
  </si>
  <si>
    <t>Créer un visuel clair et lisible permettant d’identifier rapidement un produit/une gamme/une marque</t>
  </si>
  <si>
    <t>Adapter un packaging/un emballage aux norme et législation des pays dans lesquels le produit sera commercialisé</t>
  </si>
  <si>
    <t>Mettre à jour un packaging/un emballage afin de répondre aux évolutions règlementaires, techniques et environnementales</t>
  </si>
  <si>
    <t>Création graphique</t>
  </si>
  <si>
    <t>Conception de packaging</t>
  </si>
  <si>
    <t>Pilotage des activités de maintenance</t>
  </si>
  <si>
    <t>Définition et suivi des indicateurs de performance et de qualité des activités de maintenance</t>
  </si>
  <si>
    <t>Organisation et planification du programme de maintenance à partir des objectifs fixés</t>
  </si>
  <si>
    <t>Supervision de l’ensemble des équipes de maintenance</t>
  </si>
  <si>
    <t>Piloter les activités de maintenance</t>
  </si>
  <si>
    <t>Définir les indicateurs permettant de suivre et d’optimiser les performances des activités de maintenance</t>
  </si>
  <si>
    <t>Apprécier les performances des activités de la maintenance en s’appuyant sur les indicateurs de performance définis</t>
  </si>
  <si>
    <t>Décliner le programme de maintenance en plans à court et moyen terme</t>
  </si>
  <si>
    <t>Superviser l’activité de l’ensemble des équipes de maintenance</t>
  </si>
  <si>
    <t>Organisation et supervision de l'activité de maintenance</t>
  </si>
  <si>
    <t>Supervision de l’activité de maintenance</t>
  </si>
  <si>
    <t>Traitement des anomalies et mise  en œuvre des corrections  nécessaires</t>
  </si>
  <si>
    <t>Ajustement du planning de  maintenance</t>
  </si>
  <si>
    <t>Organiser et superviser le programme quotidien de maintenance</t>
  </si>
  <si>
    <t>Organiser les activités de maintenance en fonction du programme quotidien de maintenance et des ressources mobilisables</t>
  </si>
  <si>
    <t>Identifier les causes des anomalies ou des écarts constatés et mettre en œuvre les corrections nécessaires</t>
  </si>
  <si>
    <t>Ajuster le planning de maintenance en fonction des fluctuations de l’activité et de la survenue des aléas en production</t>
  </si>
  <si>
    <t>Tests et essais industriels pour la mise au point de recettes</t>
  </si>
  <si>
    <t>Rédaction des modes opératoires d’essai et de test industriel</t>
  </si>
  <si>
    <t>Organisation des tests et essais en collaboration avec des opérateurs affectés aux lignes de production</t>
  </si>
  <si>
    <t>Transmission de savoir-faire aux opérateurs</t>
  </si>
  <si>
    <t>Contrôle de la conformité des opérations réalisées</t>
  </si>
  <si>
    <t>Réaliser et suivre les tests et essais de mise au point sur des équipements industriels dans le respect des règles QHSSE</t>
  </si>
  <si>
    <t>Elaborer les modes opératoires (plans d’expérience) de tests et essais industriels d’optimisation de procédés ou de mise au point de nouvelles recettes et de nouveaux procédés à partir de l’analyse du protocole établi (personnes, équipements, produits, EPI, étapes, contrôles)</t>
  </si>
  <si>
    <t>Organiser et réaliser les tests et essais sur les équipements industriels, en collaboration avec des opérateurs, en fonction du protocole de mise au point établi</t>
  </si>
  <si>
    <t>Transmettre des consignes aux membres de l’équipe</t>
  </si>
  <si>
    <t>Expliquer les activités à réaliser et transmettre les savoir-faire appropriés aux opérateurs</t>
  </si>
  <si>
    <t>Contrôler le bon déroulement des tests et essais réalisés et l’application des règles QHSSE</t>
  </si>
  <si>
    <t>Mise au point</t>
  </si>
  <si>
    <t>Industriel</t>
  </si>
  <si>
    <t>Conception d’un projet d'optimisation de recettes et de procédés et de mise au point de nouveaux procédés</t>
  </si>
  <si>
    <t>Réalisation d’études d’opportunité et faisabilité des projets de R&amp;D</t>
  </si>
  <si>
    <t>Rédaction de protocoles d’optimisation et de mise au point de procédés, de spécifications et du cahier des charges pour les prestataires externes</t>
  </si>
  <si>
    <t>Recherche et choix de prestataires ou de partenaires</t>
  </si>
  <si>
    <t>Concevoir un projet d’optimisation de recettes et de procédés et de mise au point de nouveaux procédés</t>
  </si>
  <si>
    <t>Etudier l’opportunité et la faisabilité des projets d’optimisation de recettes et de procédés et de mise au point de nouveaux procédés en fonction des demandes du marketing, des priorités, des choix techniques et du budget alloué</t>
  </si>
  <si>
    <t>Analyser les indicateurs de la production à partir de l’exploitation de bases de données et l’utilisation de logiciels statistiques afin d’identifier les possibilités d’optimisation des recettes et procédés</t>
  </si>
  <si>
    <t>Concevoir le plan d’action et les propositions techniques permettant de réaliser les projets d’optimisation de recettes et de procédés et de mise au point de nouveaux procédés, en unité pilote et en production, en tenant compte des contraintes de production, du budget et de la réglementation</t>
  </si>
  <si>
    <t>Elaborer un cahier des charges, des spécifications et des protocoles détaillant les nouveaux produits à utiliser, les étapes de production, les tests et essais à mettre en œuvre, les contrôles à réaliser afin de répondre aux exigences et besoins des clients et à la réglementation</t>
  </si>
  <si>
    <t>Définir les étapes et les moyens techniques et humains nécessaires aux projets R&amp;D en tenant compte des compétences de chacun</t>
  </si>
  <si>
    <t>Sélectionner des prestataires externes et partenaires selon des critères définis après analyse de leurs propositions d’intervention</t>
  </si>
  <si>
    <t>Produits et procédés agroalimentaires</t>
  </si>
  <si>
    <t>Conception d’études et d’essais de création et de modification de recettes et de produits alimentaires</t>
  </si>
  <si>
    <t>Rédaction de protocoles d’optimisation et de mise au point de recettes, de spécifications et du cahier des charges pour les prestataires externes</t>
  </si>
  <si>
    <t>Concevoir des études et des essais de création et de modification de recettes et de produits alimentaires</t>
  </si>
  <si>
    <t>Concevoir le plan d’action et les propositions techniques permettant de réaliser l’étude de création et de modification de recettes, en tenant compte des contraintes de production, du budget et de la réglementation</t>
  </si>
  <si>
    <t>Analyser les conditions biologiques, biochimiques et physicochimiques permettant de garantir la qualité et les propriétés des produits alimentaires</t>
  </si>
  <si>
    <t>Anticiper les points critiques du procédé de production et les contrôles à mettre en œuvre afin de garantir la qualité du produit</t>
  </si>
  <si>
    <t>Analyser les qualités nutritionnelles et gustatives des différentes molécules, différents ingrédients et composants des produits alimentaires</t>
  </si>
  <si>
    <t>Elaborer un cahier des charges, des spécifications et des protocoles détaillant les différents essais à réaliser, les différents ingrédients à utiliser, les étapes de production, les contrôles à réaliser, les moyens de conservation afin de répondre aux exigences et besoins des clients et à la réglementation</t>
  </si>
  <si>
    <t>Définir les étapes et les moyens techniques et humains nécessaires aux essais en tenant compte des compétences de chacun</t>
  </si>
  <si>
    <t>Conception d’essais d’optimisation de procédés et mise au point de nouveaux procédés sur des unités pilotes et sur des équipements industriels</t>
  </si>
  <si>
    <t>Réalisation d’études d’opportunité et faisabilité des projets d’optimisation de procédés et de mise au point de nouveaux procédés</t>
  </si>
  <si>
    <t>Rédaction de protocoles d’optimisation et de mise au point de procédés</t>
  </si>
  <si>
    <t>Concevoir des essais d’optimisation de procédés et de mise au point de nouveaux procédés sur des unités pilotes et sur des équipements industriels</t>
  </si>
  <si>
    <t>Concevoir le plan d’action et les propositions techniques permettant de réaliser l’étude d’optimisation de procédés et de mise au point de nouveaux procédés, en tenant compte des contraintes de production, du budget et de la réglementation</t>
  </si>
  <si>
    <t>Analyser les indicateurs de la production à partir de l’exploitation de bases de données et l’utilisation de logiciels statistiques afin d’identifier les possibilités d’optimisation des procédés</t>
  </si>
  <si>
    <t>Formaliser des axes de développement (optimisation des procédés ou mise au point de nouveaux procédés)</t>
  </si>
  <si>
    <t>Définir les moyens techniques (équipements des unités pilotes), les produits, matières et emballages à mettre en œuvre, les étapes des procédés, les contrôles à réaliser à partir de systèmes de modélisation</t>
  </si>
  <si>
    <t>Définir les indicateurs permettant d’analyser les résultats des essais</t>
  </si>
  <si>
    <t>Elaborer des protocoles détaillant les étapes de production, les tests et essais à mettre en œuvre, les contrôles à réaliser sur des unités pilotes et sur des équipements industriels afin de répondre à la réglementation</t>
  </si>
  <si>
    <t>Pilotage des activités d’innovation et de R&amp;D</t>
  </si>
  <si>
    <t>Définition et suivi des indicateurs de performance et de qualité des activités d’innovation et de R&amp;D</t>
  </si>
  <si>
    <t>Organisation et planification des activités et projets de R&amp;D à partir des objectifs fixés</t>
  </si>
  <si>
    <t>Supervision de l’ensemble des équipes de R&amp;D</t>
  </si>
  <si>
    <t>Piloter les activités d’innovation et de R&amp;D</t>
  </si>
  <si>
    <t>Définir les indicateurs permettant de suivre et d’optimiser les performances des activités d’innovation et de R&amp;D</t>
  </si>
  <si>
    <t>Apprécier les performances des activités d’innovation et de R&amp;D en s’appuyant sur les indicateurs de performance définis</t>
  </si>
  <si>
    <t>Décliner les projets d’innovation et de R&amp;D en plans d’action à court et moyen terme</t>
  </si>
  <si>
    <t>Superviser l’activité de l’ensemble des équipes de R&amp;D</t>
  </si>
  <si>
    <t>Etude et recherche sur les qualités nutritionnelles et diététiques de molécules, ingrédients et composants des produits alimentaires</t>
  </si>
  <si>
    <t>Recherche sur des nouvelles molécules, ingrédients et composants</t>
  </si>
  <si>
    <t>Rédaction de synthèse des travaux réalisés</t>
  </si>
  <si>
    <t>Conduire des études concernant les qualités nutritionnelles et diététiques de molécules, ingrédients et composants des produits alimentaires</t>
  </si>
  <si>
    <t>Analyser l’ensemble des données scientifiques sur les molécules et ingrédients des produits alimentaires et leur impacts nutritionnels à partir de différentes sources (articles, conférences, collaborations avec des chercheurs …)</t>
  </si>
  <si>
    <t>Analyser les qualités nutritionnelles des différentes molécules, différents ingrédients et composants des produits alimentaires</t>
  </si>
  <si>
    <t>Proposer et argumenter des choix de nouvelles molécules, nouveaux composants ou ingrédients</t>
  </si>
  <si>
    <t>Elaborer des articles et des documents scientifiques présentant les résultats des études menées</t>
  </si>
  <si>
    <t>Elaborer des synthèses et des dossiers techniques à destination des différents services de l’entreprise</t>
  </si>
  <si>
    <t>Recherche</t>
  </si>
  <si>
    <t>Nutrition </t>
  </si>
  <si>
    <t>Diététique</t>
  </si>
  <si>
    <t>Recherche documentaire</t>
  </si>
  <si>
    <t>Planification et préparation d’une activité itinérante.</t>
  </si>
  <si>
    <t>Organisation et planification des activités</t>
  </si>
  <si>
    <t>Préparation des visites et des argumentaires techniques</t>
  </si>
  <si>
    <t>Organiser son activité itinérante à partir des objectifs quantitatifs et qualitatifs fixés et des informations disponibles</t>
  </si>
  <si>
    <t>Organiser son activité itinérante dans le respect des priorités définies par l’entreprise</t>
  </si>
  <si>
    <t>Préparer ses visites à partir des informations disponibles sur le client/prospect et de la procédure établie (bases tarifaires, objectifs…)</t>
  </si>
  <si>
    <t>Argumentaire technique</t>
  </si>
  <si>
    <t>Elaboration d’offres commerciales pour le site marchand</t>
  </si>
  <si>
    <t>Elaboration d’offres commerciales en partenariat avec les différents services concernés au sein de l’entreprise</t>
  </si>
  <si>
    <t>Création et supervision de la mise en ligne de contenu digital</t>
  </si>
  <si>
    <t>Concevoir des offres commerciales destinées aux sites de vente en ligne</t>
  </si>
  <si>
    <t>Organiser et piloter les campagnes de communication et les actions de promotion en lien avec le service marketing et le service commercial en tenant compte des autres canaux de distribution</t>
  </si>
  <si>
    <t>Optimiser l’offre de produits en ligne en lien avec le service commercial, le service logistique et le service marketing</t>
  </si>
  <si>
    <t>Surveiller le bon déroulement des ventes en ligne (disponibilité des stocks…) et alerter les services concernés en cas De dysfonctionnement ou de dérive</t>
  </si>
  <si>
    <t>Rédiger des contenus dans un style adapté au support digital utilisé</t>
  </si>
  <si>
    <t>Réaliser ou superviser la réalisation de prises de vues ou de supports iconographiques en veillant à respecter la charte graphique de l’enseigne</t>
  </si>
  <si>
    <t>Offres commerciales</t>
  </si>
  <si>
    <t>Site marchand</t>
  </si>
  <si>
    <t>Conseil aux clients professionnels</t>
  </si>
  <si>
    <t>Création d’un climat de confiance avec le client</t>
  </si>
  <si>
    <t>Examen des informations disponibles sur les clients et les prospects</t>
  </si>
  <si>
    <t>Information du client sur les conditions de vente et de livraison proposées par l’entreprise</t>
  </si>
  <si>
    <t>Sélection des produits et services adaptés aux besoins du client</t>
  </si>
  <si>
    <t>Accueillir et conseiller un client professionnel sur les conditions de vente ou de livraison en tenant compte de ses besoins</t>
  </si>
  <si>
    <t>Etablir un contact et un climat de confiance avec un client et avec un prospect</t>
  </si>
  <si>
    <t>Analyser les informations disponibles sur les clients dans le cadre d’appels entrants ou sortants </t>
  </si>
  <si>
    <t>Sélectionner les arguments et modes de communication les plus pertinents pour une prise de contact efficace avec les clients ou les prospects</t>
  </si>
  <si>
    <t>Renseigner le client sur les prix, délais, ainsi que sur les conditions de règlement, de livraison, et les conditions d’achat</t>
  </si>
  <si>
    <t>Conseiller le client en prenant appui sur une argumentation technique adaptée à ses besoins</t>
  </si>
  <si>
    <t>Relation client</t>
  </si>
  <si>
    <t>Vente a distance</t>
  </si>
  <si>
    <t>Découverte des besoins des clients et des prospects</t>
  </si>
  <si>
    <t>Découverte des besoins d’un client / prospect</t>
  </si>
  <si>
    <t>Présentation et mise en valeur des produits, des services, promotions et de l’image de l’entreprise</t>
  </si>
  <si>
    <t>Conclusion de la vente et définition des conditions de règlement, de livraison et des conditions d’achat</t>
  </si>
  <si>
    <t>Conduite de campagnes de prospection</t>
  </si>
  <si>
    <t>Analyser les besoins des clients et des prospects et vendre les produits alimentaires et auxiliaires en utilisant les procédures et outils de diagnostic</t>
  </si>
  <si>
    <t>Conduire une démarche de découverte des besoins d’un client ou d’un prospect </t>
  </si>
  <si>
    <t>Présenter et argumenter sur les promotions ou nouveaux produits.</t>
  </si>
  <si>
    <t>Valoriser l’offre de services de l’entreprise, notamment les services offerts en tenant compte des objectifs de vente ciblés définis par l’entreprise</t>
  </si>
  <si>
    <t>Conclure l’entretien en valorisant la décision prise ou l’acte d’achat réalisé par le client</t>
  </si>
  <si>
    <t>Conduire des campagnes de prospection auprès de clients potentiels et stimuler des commandes de clients occasionnels</t>
  </si>
  <si>
    <t>Techniques commerciales</t>
  </si>
  <si>
    <t>Entretien de vente</t>
  </si>
  <si>
    <t>Pilotage de l’activité commerciale de son périmètre</t>
  </si>
  <si>
    <t>Définition et suivi des indicateurs de performance et de qualité de l’activité de commerciale</t>
  </si>
  <si>
    <t>Organisation et planification des actions commerciales à partir des objectifs fixés</t>
  </si>
  <si>
    <t>Supervision de l’ensemble des équipes commerciales</t>
  </si>
  <si>
    <t>Piloter la mise en œuvre de la stratégie commerciale de son périmètre</t>
  </si>
  <si>
    <t>Définir les indicateurs permettant de suivre et d’optimiser les performances de l’activité commerciale</t>
  </si>
  <si>
    <t>Apprécier les performances de l’activité commerciale en s’appuyant sur les indicateurs de performance définis</t>
  </si>
  <si>
    <t>Décliner le plan de développement commerciale en plans à court et moyen terme</t>
  </si>
  <si>
    <t>Superviser l’activité de l’ensemble des équipes commerciales</t>
  </si>
  <si>
    <t>Equipes commerciales</t>
  </si>
  <si>
    <t>Negociation commerciale</t>
  </si>
  <si>
    <t>Manutention et déplacement des produits alimentaires et auxiliaires</t>
  </si>
  <si>
    <t>Manipulation et déplacement manuel des marchandises dans l’entrepôt et/ou l’espace de vente</t>
  </si>
  <si>
    <t>Déplacer les produits alimentaires et auxiliaires du magasin en appliquant les règles de sécurité et d'ergonomie</t>
  </si>
  <si>
    <t>Identifier les zones prévues d’arrivée, de stockage des produits alimentaires et auxiliaires selon les consignes en vigueur</t>
  </si>
  <si>
    <t>Elaboration et mise à jour d’une base documentaire </t>
  </si>
  <si>
    <t>Conseil et appui technique</t>
  </si>
  <si>
    <t>Identification des besoins de l’agriculteur</t>
  </si>
  <si>
    <t>Identification des leviers d’optimisation de la performance</t>
  </si>
  <si>
    <t>Formulation d’un conseil stratégique</t>
  </si>
  <si>
    <t>Réponse à des sollicitations ponctuelles</t>
  </si>
  <si>
    <t>Accompagnement dans la gestion de l’exploitation</t>
  </si>
  <si>
    <t>Apporter un appui technique et des conseils adaptés aux besoins des agriculteurs tout au long de l’année</t>
  </si>
  <si>
    <t>Identifier le besoin de l’agriculteur et définir le cadre de l’accompagnement avec lui</t>
  </si>
  <si>
    <t>Identifier les différents leviers d'amélioration des performances techniques et économiques de l’agriculteur en tenant compte de sa stratégie</t>
  </si>
  <si>
    <t>Formuler un conseil stratégique pluridisciplinaire pour favoriser le développement des structures agricoles clientes ou adhérentes</t>
  </si>
  <si>
    <t>Conseiller l’agriculteur sur un certain nombre d’éléments techniques (date de semis, choix des variétés, protection des cultures, calcul des rations pour les animaux, etc.)</t>
  </si>
  <si>
    <t>Répondre aux sollicitations de l’agriculteur par téléphone ou à l’occasion de visites</t>
  </si>
  <si>
    <t>Accompagner l’agriculteur dans la gestion de son exploitation (bilan technico-économique, débouchés commerciaux, établissements des contrats, dossiers financiers…)</t>
  </si>
  <si>
    <t>Conseil stratégique</t>
  </si>
  <si>
    <t>Amélioration de la performance</t>
  </si>
  <si>
    <t>Organisation des activités et supervision de l’activité au sein de la structure de vente</t>
  </si>
  <si>
    <t>Pilotage des actions commerciales en direction des clients</t>
  </si>
  <si>
    <t>Organisation de l’activité de l’espace de vente</t>
  </si>
  <si>
    <t>Gestion des plannings et des temps de travail des vendeurs Suivi de actions commerciales</t>
  </si>
  <si>
    <t>Recueil d’informations sur les indicateurs commerciaux, analyse des tableaux de bord et interprétation des résultats</t>
  </si>
  <si>
    <t>Comparaisons périodiques</t>
  </si>
  <si>
    <t>Organiser et superviser les activités de la structure de vente en tenant compte de la politique commerciale de l’entreprise</t>
  </si>
  <si>
    <t>Décliner sur son périmètre les orientations commerciales définies par l'entreprise</t>
  </si>
  <si>
    <t>Répartir les activités entre les membres de l’équipe de vendeurs et réajuster cette répartition en fonction des flux de clients</t>
  </si>
  <si>
    <t>Contrôler les activités réalisées et le bon état marchand de l’espace commercial tout au long de la journée</t>
  </si>
  <si>
    <t>Mesurer périodiquement l’avancement et les résultats des actions et opérations commerciales mises en œuvre au sein de l’espace de vente, y compris pour les actions relatives à la vente de produits réglementés</t>
  </si>
  <si>
    <t>Utiliser les fonctionnalités de l’outil de gestion de la relation client pour piloter son activité commerciale</t>
  </si>
  <si>
    <t>Espace commercial</t>
  </si>
  <si>
    <t>Lancement / pilotage du lancement des actions commerciales en direction de clients professionnels définies par l’entreprise et d’actions spécifiques : actions de conquête clients, et de développement des ventes et des marges, organisation d’événements clients,</t>
  </si>
  <si>
    <t>Suivi des actions commerciales en direction des professionnels : suivi des fichiers prospects, suivi du développement des clients à gros potentiel, …</t>
  </si>
  <si>
    <t>Pilotage du secteur</t>
  </si>
  <si>
    <t>Conduite d’études, d’enquêtes et d’analyses</t>
  </si>
  <si>
    <t>Analyse des systèmes agricoles et alimentaires</t>
  </si>
  <si>
    <t>Proposition de solutions d’amélioration continue</t>
  </si>
  <si>
    <t>Elaboration et chiffrage d’un plan d’actions</t>
  </si>
  <si>
    <t>Conception de procédures et de modes opératoires</t>
  </si>
  <si>
    <t>Conduite d’études sur l’évolution des attentes des consommateurs</t>
  </si>
  <si>
    <t>Mettre en œuvre une étude terrain afin de recueillir et analyser des données permettant d’appréhender une problématique précise</t>
  </si>
  <si>
    <t>Proposer des solutions effectives à des problèmes d’environnement, de culture ou d’élevage à partir de l’exploitation de bases de données et de l’utilisation de logiciels statistiques</t>
  </si>
  <si>
    <t>Déterminer, chiffrer et proposer un plan d’action répondant à un objectif précis à partir d'une démarche d'hypothèses et d'un plan de résolution</t>
  </si>
  <si>
    <t>Concevoir les procédures et les modes opératoires nécessaires pour la mise en place des actions d’amélioration définies dans le respect des règles QHSSE</t>
  </si>
  <si>
    <t>Conduire des études sur les évolutions des attentes des consommateurs et proposer des solutions innovantes et en déduire des solutions innovantes à proposer aux agriculteurs</t>
  </si>
  <si>
    <t>Réalisation d’études</t>
  </si>
  <si>
    <t>Amélioration continue</t>
  </si>
  <si>
    <t>Conseils dans le cadre de la médecine préventive</t>
  </si>
  <si>
    <t>Collecte d’informations biologiques et économiques en continu</t>
  </si>
  <si>
    <t>Identification de leviers d’amélioration des performances (en matière d’alimentation, de reproduction, de parasitologie, …)</t>
  </si>
  <si>
    <t>Communication sur l’évolution de la conduite du troupeau</t>
  </si>
  <si>
    <t>Valorisation des propositions mises en avant</t>
  </si>
  <si>
    <t>Sensibilisation sur la prévention des maladies et sur la sécurité sanitaire et alimentaire</t>
  </si>
  <si>
    <t>Mise à disposition de moyens pour la surveillance et la prévention sanitaire</t>
  </si>
  <si>
    <t>Conseil en élevage biologique</t>
  </si>
  <si>
    <t>Apporter un conseil technique à des éleveurs afin de préserver la santé des animaux</t>
  </si>
  <si>
    <t>Collecter des informations biologiques et économiques sur l’exploitation de l’éleveur à différents moments de l’année</t>
  </si>
  <si>
    <t>Identifier les différents leviers d'amélioration des pratiques d’élevage de l’éleveur en tenant compte de sa stratégie</t>
  </si>
  <si>
    <t>Communiquer avec l’éleveur sur l’évolution de la conduite du troupeau et proposer des mesures correctives (cycle de reproduction, suivi alimentation, parisotologie)  afin de maximiser la rentabilité de l’élevage</t>
  </si>
  <si>
    <t>Valoriser les orientations et choix techniques proposés en mettant en avant les retombées économiques de ces derniers</t>
  </si>
  <si>
    <t>Sensibiliser les éleveurs sur l’importance des mesures préventives (profilaxis) et sur les principes de la sécurité sanitaire et alimentaire</t>
  </si>
  <si>
    <t>Mettre à disposition des éleveurs des moyens pour la surveillance et la prévention sanitaire de leurs troupeaux (indicateurs de l’état d’équilibre sanitaire)</t>
  </si>
  <si>
    <t>Conseiller et accompagner les éleveurs qui le souhaitent dans l’application des principes de la réglementation biologique</t>
  </si>
  <si>
    <t>Audit d’élevage</t>
  </si>
  <si>
    <t>Prévention</t>
  </si>
  <si>
    <t>Réception des prélèvements à analyser</t>
  </si>
  <si>
    <t>Réception de produits alimentaires à différents stades de production</t>
  </si>
  <si>
    <t>Réception d’échantillons de nouveaux produits alimentaires</t>
  </si>
  <si>
    <t>Stockage des échantillons</t>
  </si>
  <si>
    <t>Traçabilité des arrivées de produits et des activités réalisées</t>
  </si>
  <si>
    <t>Réceptionner les prélèvements à analyser</t>
  </si>
  <si>
    <t>Réceptionner des produits alimentaires à différentes étapes du processus de production selon le protocole établi (prélèvement de matières premières, de produits en cours de fabrication, de produits fabriqués)</t>
  </si>
  <si>
    <t>Réceptionner des échantillons de nouveaux produits alimentaires en cours de développement</t>
  </si>
  <si>
    <t>Stocker les échantillons en vue d’une analyse ultérieure en veillant à respecter les normes d’hygiène et qualité les conditions de conservation spécifiques et les dates de validité</t>
  </si>
  <si>
    <t>Remplir les documents liés à la traçabilité des produits reçus et activités réalisées</t>
  </si>
  <si>
    <t>Prélèvement d’échantillons</t>
  </si>
  <si>
    <t>Laboratoire analyse agroalimentaire</t>
  </si>
  <si>
    <t>Réception et déplacement de la matière collectée dans le digestat</t>
  </si>
  <si>
    <t>Contrôle et renseignement des documents de réception et de traçabilité</t>
  </si>
  <si>
    <t>Pesée des véhicules à plein et à vide</t>
  </si>
  <si>
    <t>Déchargement des camions et évacuation du digestat</t>
  </si>
  <si>
    <t>Transfert et orientation de matières, produits et matériaux dans les emplacements de stockage appropriés</t>
  </si>
  <si>
    <t>Traitement des anomalies de réception (refus de produit, émission d’une réserve, …) et des réclamations</t>
  </si>
  <si>
    <t>Réceptionner et déplacer la matière dans le digestat et dans les espaces de stockage à l'aide d'engins de manutention</t>
  </si>
  <si>
    <t>Accueillir les transporteurs et réceptionner les arrivées de biomasse</t>
  </si>
  <si>
    <t>Contrôler et renseigner les documents de réception et de traçabilité selon les procédures en vigueur</t>
  </si>
  <si>
    <t>Assurer la pesée de la matière entrante sur une base quotidienne afin d’en garantir la traçabilité</t>
  </si>
  <si>
    <t>Décharger les camions et évacuer le digestat vers son lieu de stockage à l’aide d’un engin de manutention</t>
  </si>
  <si>
    <t>Manipuler des matières, des produits et des matériaux en appliquant les règles d’ergonomie et de sécurité en vigueur</t>
  </si>
  <si>
    <t>Informer les adhérents et/ou les transporteurs des anomalies détectées et déclasser certains lots le cas échéant</t>
  </si>
  <si>
    <t>Biomasse</t>
  </si>
  <si>
    <t>Contrôle de la conformité des produits alimentaires aux cahiers des charges fournisseurs, aux référentiels de certification et à la réglementation en vigueur</t>
  </si>
  <si>
    <t>Echantillonnage des lots de produits</t>
  </si>
  <si>
    <t>Réalisation de mesures et d’analyses qualitatives sur les produits</t>
  </si>
  <si>
    <t>Enregistrement des résultats des contrôles</t>
  </si>
  <si>
    <t>Réaliser les opérations d’agréage des produits alimentaires à réception ou en stock</t>
  </si>
  <si>
    <t>Mettre en œuvre des contrôles de qualité en adaptant le contrôle à la nature des produits : contrôle visuel, olfactif, gustatif, toucher, utilisation de différents instruments de contrôle (réfractomètre, calibreuse, …)</t>
  </si>
  <si>
    <t>Vérifier la date limite de consommation en fonction de la catégorie des produits</t>
  </si>
  <si>
    <t>Identifier les produits nécessitant un contrôle renforcé et les cas nécessitant le recours à un laboratoire extérieur</t>
  </si>
  <si>
    <t>Isoler les produits non conformes, en attente de reprise, de destruction ou de déclassement conformément aux règles en vigueur</t>
  </si>
  <si>
    <t>Identifier toute anomalie et prendre les mesures adaptées</t>
  </si>
  <si>
    <t>Contrôle qualité produits</t>
  </si>
  <si>
    <t>Détection anomalies</t>
  </si>
  <si>
    <t>Elaboration d’actions d’optimisation</t>
  </si>
  <si>
    <t>Elaboration et proposition de solutions en cas de difficultés récurrentes</t>
  </si>
  <si>
    <t>Définition de modes opératoires de maîtrise des risques</t>
  </si>
  <si>
    <t>Mise en place de procédures de contrôles</t>
  </si>
  <si>
    <t>Identification de leviers d’action sur l’impact environnemental</t>
  </si>
  <si>
    <t>Argumentation en faveur de solutions bénéfiques à l’environnement</t>
  </si>
  <si>
    <t>Accompagnement des projets répondant aux évolutions juridiques</t>
  </si>
  <si>
    <t>Veille technique, technologique et règlementaire concernant la législation environnementale en entreprise</t>
  </si>
  <si>
    <t>Mettre en œuvre des actions visant la maîtrise des risques environnementaux et la réduction de l’impact environnemental du site / de l’entreprise</t>
  </si>
  <si>
    <t>Elaborer des solutions pour surmonter des difficultés récurrentes grâce à un processus d’analyse et de réflexion</t>
  </si>
  <si>
    <t>Etablir des modes opératoires et procédures de contrôle (protocoles, procédures...) pour mieux détecter et réduire les risques environnementaux</t>
  </si>
  <si>
    <t>Identifier des leviers d’action pour réduire l’impact environnemental du site ou de l’entreprise</t>
  </si>
  <si>
    <t>Recommander des choix et des solutions bénéfiques pour l’environnement par une démonstration convaincante et argumentée</t>
  </si>
  <si>
    <t>Initier et coordonner les projets d’évolution des équipements, installations et process afin de respecter les évolutions juridiques en termes d’environnement</t>
  </si>
  <si>
    <t>Mettre en œuvre une veille sur la législation environnementale et sur les solutions bénéfiques pour l’environnement</t>
  </si>
  <si>
    <t>Leviers d’actions</t>
  </si>
  <si>
    <t>Contrôle de l’application des procédures qualité et de la traçabilité des informations lors de la production</t>
  </si>
  <si>
    <t>Contrôle et analyse des outils qualité, de traçabilité mis en œuvre (procédures, check-lists, supports d’information, etc.)</t>
  </si>
  <si>
    <t>Mise à jour, et vérification de l’application des procédures d’assurance qualité</t>
  </si>
  <si>
    <t>Contrôle de l’application des procédures et normes qualité</t>
  </si>
  <si>
    <t>Rappel des consignes et procédures à suivre</t>
  </si>
  <si>
    <t>Animation du plan opérationnel d’assurance qualité</t>
  </si>
  <si>
    <t>Identification et analyse des non-conformités</t>
  </si>
  <si>
    <t>Contrôler et vérifier le respect des procédures et outils de suivi qualité tout au long de la production des produits alimentaires</t>
  </si>
  <si>
    <t>Contrôler et vérifier la mise en œuvre des outils qualité et de traçabilité (procédures, check-lists, supports d’information, etc.) et vérifier leur validité</t>
  </si>
  <si>
    <t>Mettre à jour et vérifier l’application des procédures d’assurance qualité (HACCP, IFS, VACCP) et le suivi de la gestion documentaire</t>
  </si>
  <si>
    <t>Contrôler l’application des procédures et normes qualité (HACCP, IFS, VACCP) sur l’ensemble des étapes du process de production - en collaboration avec les superviseurs et responsables de production</t>
  </si>
  <si>
    <t>Animer sur le terrain la mise en œuvre du plan opérationnel d’assurance qualité en apportant un appui aux différents services</t>
  </si>
  <si>
    <t>Rappeler les consignes et procédures (HACCP, IFS, VACCP) en matière de qualité le cas échéant</t>
  </si>
  <si>
    <t>Identifier et analyser les écarts dans la mise en œuvre des procédures au regard des procédures pré établies par l’entreprise</t>
  </si>
  <si>
    <t>Contrôle des procédures</t>
  </si>
  <si>
    <t>Identification de leviers d’action pour la sécurité des biens et personnes</t>
  </si>
  <si>
    <t>Veille technique, technologique et règlementaire concernant les obligations de sûreté et sécurité de l’entreprise</t>
  </si>
  <si>
    <t>Mettre en œuvre des actions visant la sûreté et sécurité des biens et personnes du site ou de l’entreprise</t>
  </si>
  <si>
    <t>Etablir des modes opératoires et procédures de contrôle pour mieux prévenir et traiter les incidents liés à la sûreté et sécurité des biens et personnes</t>
  </si>
  <si>
    <t>Identifier des leviers d’action pour réduire les risques pesant sur la sécurité des biens et personnes du site ou de l’entreprise</t>
  </si>
  <si>
    <t>Recommander des choix et des solutions bénéfiques pour la sûreté et sécurité des biens et personnes par une démonstration convaincante et argumentée</t>
  </si>
  <si>
    <t>Initier et coordonner les projets d’évolution des équipements, installations et process afin de respecter les évolutions juridiques en termes de sûreté et sécurité</t>
  </si>
  <si>
    <t>Mettre en œuvre une veille sur les obligations de sûreté et sécurité de l’entreprise</t>
  </si>
  <si>
    <t>Optimisation </t>
  </si>
  <si>
    <t>Mise en œuvre de projets d’amélioration du système d’assurance qualité</t>
  </si>
  <si>
    <t>Identification de leviers d’action en vue de garantir la qualité</t>
  </si>
  <si>
    <t>Argumentation en faveur des solutions proposées</t>
  </si>
  <si>
    <t>Mettre en œuvre des programmes et projets destinés à l'amélioration du système d'assurance qualité</t>
  </si>
  <si>
    <t>Mener des investigations et prendre les mesures appropriées dans le cadre d’une gestion de crise liée à la qualité et la sécurité alimentaire</t>
  </si>
  <si>
    <t>Etablir des modes opératoires et procédures de contrôle pour mieux prévenir et traiter les incidents liés à la démarche qualité en se basant sur les référentiels et normes relatifs à la sécurité alimentaire (HACCP, VACCP, IFS)</t>
  </si>
  <si>
    <t>Identifier des leviers d’action pour réduire les risques pesant sur la qualité</t>
  </si>
  <si>
    <t>Recommander des choix et des solutions bénéfiques pour garantir la qualité tout au long de la chaine</t>
  </si>
  <si>
    <t>Initier et coordonner les projets d’évolution du système d'assurance qualité (organisation, systèmes, outils, process, produits et services...).</t>
  </si>
  <si>
    <t>Leviers d’action</t>
  </si>
  <si>
    <t>Pilotage de l’activité QHSSE</t>
  </si>
  <si>
    <t>Elaboration d’indicateurs de qualité, d’hygiène et de sécurité</t>
  </si>
  <si>
    <t>Préparation et contrôle des audits internes et externes</t>
  </si>
  <si>
    <t>Contrôle de la traçabilité</t>
  </si>
  <si>
    <t>Gestion du reporting sécurité alimentaire</t>
  </si>
  <si>
    <t>Analyse des résultats de l’activité et des projets QHSSE</t>
  </si>
  <si>
    <t>Réalisation de bilans statistiques et de synthèses</t>
  </si>
  <si>
    <t>Proposition de mesures correctives</t>
  </si>
  <si>
    <t>Piloter et réaliser le suivi de l’activité QHSSE</t>
  </si>
  <si>
    <t>Établir les indicateurs de qualité, d’hygiène, de sécurité et d’environnement pour faire réaliser des audits par les services</t>
  </si>
  <si>
    <t>Préparer, mettre en place la surveillance et les audits internes ainsi que les audits externes et ceux de fournisseurs</t>
  </si>
  <si>
    <t>Veiller à la traçabilité et à la conformité des matières premières, des installations, des bâtiments et des procédés par rapport aux cahiers des charges et aux normes en vigueur</t>
  </si>
  <si>
    <t>Gérer le reporting sécurité alimentaire auprès du siège social ou des services concernés</t>
  </si>
  <si>
    <t>Analyser les résultats des activités QHSSE à l’aide de différents indicateurs, consolider les données et transmettre les informations aux interlocuteurs concernés</t>
  </si>
  <si>
    <t>Réaliser des bilans statistiques, analyser et exploiter les résultats du plan d’actions par rapport aux objectifs définis en amont.</t>
  </si>
  <si>
    <t>Analyse de données</t>
  </si>
  <si>
    <t>Prévention et identification des risques HSSE</t>
  </si>
  <si>
    <t>Identification et évaluation des risques (de sécurité au travail, risques environnementaux, etc.)</t>
  </si>
  <si>
    <t>Identifier et analyser les risques en vue de définir les mesures à prendre</t>
  </si>
  <si>
    <t>Réaliser une veille réglementaire dans les domaines de l’hygiène, sûreté, sécurité et environnement et analyser les potentiels effets au sein de l’entreprise</t>
  </si>
  <si>
    <t>Contrôler l’application des règles, procédures, normes et standards en matière de HSSE</t>
  </si>
  <si>
    <t>Contrôler l’entretien des matériels et locaux en vue de garantir la sûreté et la sécurité sur le site</t>
  </si>
  <si>
    <t>Contrôler l’utilisation des matériels et installations par les collaborateurs concernés en vue de garantir la sécurité au travail</t>
  </si>
  <si>
    <t>Réaliser des évaluations des risques pour la santé et la sécurité du personnel au poste de travail afin d’actualiser le document unique d’évaluation des risques professionnels et de définir les mesures de prévention appropriées</t>
  </si>
  <si>
    <t>Déclarer les accidents de travail dans l’entreprise et en analyser les causes</t>
  </si>
  <si>
    <t>Réaliser des évaluations sur site des risques environnementaux afin de définir des mesures de prévention appropriées</t>
  </si>
  <si>
    <t>Animer des groupes de travail (avec des opérateurs, responsables de service, etc.) en vue d’analyser les dysfonctionnements détectés et de proposer des actions d’amélioration</t>
  </si>
  <si>
    <t>Animation de groupes projets pour recueillir les besoins des collaborateurs</t>
  </si>
  <si>
    <t>Préparation du déroulé d’une séance de groupes de travail</t>
  </si>
  <si>
    <t>Introduction de la séance de travail</t>
  </si>
  <si>
    <t>Animation de groupes de travail</t>
  </si>
  <si>
    <t>Gestion du temps et de la parole</t>
  </si>
  <si>
    <t>Alimentation des échanges</t>
  </si>
  <si>
    <t>Production de compte-rendu</t>
  </si>
  <si>
    <t>Animer des groupes projets pour recueillir les besoins des différents services et collaborateurs et mettre en œuvre les nouvelles méthodes / outils sur le terrain</t>
  </si>
  <si>
    <t>Préparer le déroulé d’une séance avec des groupes de travail en tenant compte des enjeux relatifs au sujet concerné</t>
  </si>
  <si>
    <t>Introduire la séance de travail en expliquant les enjeux et la méthode utilisée</t>
  </si>
  <si>
    <t>Animer des groupes de travail en veillant à faire respecter le cadre initialement fixé</t>
  </si>
  <si>
    <t>Gérer les temps et répartir la parole afin que chacun puisse s’exprimer</t>
  </si>
  <si>
    <t>Alimenter les échanges en reformulant, explorant et confrontant les idées des uns et des autres</t>
  </si>
  <si>
    <t>Produire un compte-rendu afin de rendre compte des échanges, des propositions et des points soulevés lors des groupes de travail</t>
  </si>
  <si>
    <t>Groupes de travail</t>
  </si>
  <si>
    <t>Traitement des informations clients</t>
  </si>
  <si>
    <t>Examen des informations disponibles sur les clients</t>
  </si>
  <si>
    <t>Suivi des livraisons et des mises à disposition de produits</t>
  </si>
  <si>
    <t>Coordination avec les différents intervenants participant à la relation client</t>
  </si>
  <si>
    <t>Traiter les informations disponibles sur les clients et assurer leur traçabilité en espace</t>
  </si>
  <si>
    <t>Analyser les informations disponibles sur les clients ou les prospects lors des contacts clients</t>
  </si>
  <si>
    <t>Assurer la traçabilité des contacts avec les clients ou les prospects en exploitant les outils mis à disposition au sein de l’entreprise</t>
  </si>
  <si>
    <t>Programmer et assurer le suivi des actions à conduire à l’issue des contacts avec les clients ou les prospects</t>
  </si>
  <si>
    <t>Analyse fichier clients</t>
  </si>
  <si>
    <t>reporting</t>
  </si>
  <si>
    <t>Utilise les principales fonctionnalités des outils à disposition pour réaliser les opérations les plus courantes (traçabilité des contacts clients, suivi des livraisons, …)</t>
  </si>
  <si>
    <t>Exploite les informations à disposition pour être efficace dans ses contacts clients</t>
  </si>
  <si>
    <t>Maîtrise parfaitement les outils à disposition et les utilise pour associer les interlocuteurs concernés au suivi des contacts et commandes clients</t>
  </si>
  <si>
    <t>Formule des propositions d’amélioration de leur exploitation pour prendre en charge, suivre et tracer les contacts clients</t>
  </si>
  <si>
    <t>Analyse et formalisation des besoins des clients finaux</t>
  </si>
  <si>
    <t>Recueil d’informations sur les besoins auprès des différents services</t>
  </si>
  <si>
    <t>Production de cahiers des charges à destination des fournisseurs</t>
  </si>
  <si>
    <t>Analyser les besoins de l’entreprise et réaliser une veille sur les besoins des clients finaux</t>
  </si>
  <si>
    <t>Identifier les services et interlocuteurs à associer à l’analyse des besoins</t>
  </si>
  <si>
    <t>Analyser et synthétiser les besoins en mobilisant différents interlocuteurs au sein de l’entreprise</t>
  </si>
  <si>
    <t>Analyser les besoins des clients finaux et les usages qu’ils vont faire des produits</t>
  </si>
  <si>
    <t>Elaborer des cahiers des charges en tenant compte des besoins identifiés, des différentes contraintes à respecter et de la stratégie d’achats de l’entreprise</t>
  </si>
  <si>
    <t>cahier des charges</t>
  </si>
  <si>
    <t>Collecte les informations disponibles au sein du service achats afin d’identifier ses besoins et ceux des clients</t>
  </si>
  <si>
    <t>Analyse les besoins à partir des informations qui sont disponibles en collaboration avec d’autres services de l’entreprise</t>
  </si>
  <si>
    <t>Réalise une veille proactive auprès des clients externes et internes pour élaborer les actions prioritaires à mettre en œuvre et les cahiers des charges correspondants.</t>
  </si>
  <si>
    <t>Crée des nouvelles méthodes de recueil et de traitement des besoins associant les clients internes et externes</t>
  </si>
  <si>
    <t>Optimisation de l’espace de stockage</t>
  </si>
  <si>
    <t>Affectation d'adresses de stockage aux nouveaux produits</t>
  </si>
  <si>
    <t>Rationalisation des espaces de stockage</t>
  </si>
  <si>
    <t>Identification et traitement des dysfonctionnements</t>
  </si>
  <si>
    <t>Optimiser l’activité physique de stockage</t>
  </si>
  <si>
    <t>Déterminer des adresses de stockage et des codifications pour les nouvelles références en tenant compte de la volumétrie des produits, des contraintes techniques et réglementaires liées à leur stockage et de l'organisation de la zone de stockage</t>
  </si>
  <si>
    <t>Analyser l'utilisation et l'organisation de l'espace de stockage</t>
  </si>
  <si>
    <t>Définir des axes d'amélioration permettant d'optimiser les espaces de stockage et mettre en œuvre les actions d'amélioration de l'espace de stockage en mobilisant les acteurs concernés</t>
  </si>
  <si>
    <t>Identifier les axes d'amélioration de l'activité de gestion des stocks et proposer des actions adaptées</t>
  </si>
  <si>
    <t>Détecter et traiter les dysfonctionnements, les anomalies et les aléas</t>
  </si>
  <si>
    <t>Optimisation stockage</t>
  </si>
  <si>
    <t>amélioration</t>
  </si>
  <si>
    <t>gestion espace</t>
  </si>
  <si>
    <t>Gère l’espace et les opérations de stockage selon un plan d’organisation ou des instructions donnés</t>
  </si>
  <si>
    <t>Gère un espace de stockage avec un grand volume et une diversité de marchandises, nécessitant l’intervention coordonnée et simultanée de différents matériels logistiques</t>
  </si>
  <si>
    <t>Gère un espace de stockage complexe avec de vastes surfaces vastes et des marchandises rares, où interviennent dans un environnement connecté équipements automatisés et matériels pilotés par les opérateurs</t>
  </si>
  <si>
    <t>Propose des innovations techniques et organisationnelles de l’espace et des opérations de stockage</t>
  </si>
  <si>
    <t>Mise en œuvre des procédures de commandes</t>
  </si>
  <si>
    <t>Suivi et réajustement du planning des livraisons en fonction des aléas de l’activité</t>
  </si>
  <si>
    <t>Traitement des réclamations et des litiges fournisseurs</t>
  </si>
  <si>
    <t>Réaliser les passations de commandes et traiter les relations avec les fournisseurs et les transporteurs</t>
  </si>
  <si>
    <t>Optimiser les passations de commandes afin de réduire les coûts des produits et des transports</t>
  </si>
  <si>
    <t>commandes</t>
  </si>
  <si>
    <t>fournisseurs</t>
  </si>
  <si>
    <t>Réalise les commandes et en assure le suivi jusqu’à la livraison selon les paramètres prédéfinis</t>
  </si>
  <si>
    <t>Assure la réalisation des commandes et leur suivi en adaptant son animation auprès des fournisseurs et des transporteurs.</t>
  </si>
  <si>
    <t>Gère les éventuels aléas ou litiges avec fournisseurs et transporteurs. Adapte sa manière de négocier en fonction du type de fournisseurs ou de transporteurs.</t>
  </si>
  <si>
    <t>Anticipe les aléas et litiges de livraison en mettant en place des cahiers des charges précis avec fournisseurs et transporteurs</t>
  </si>
  <si>
    <t>Contrôle et renseignement des documents et outils de réception</t>
  </si>
  <si>
    <t>contrôle</t>
  </si>
  <si>
    <t>Réceptionne les produits et assure le suivi des commandes selon le mode opératoire prédéfini par l’entreprise.</t>
  </si>
  <si>
    <t>Réceptionne et contrôle les conditions de transport et d’emballage afin d’identifier les non conformités. Gère les anomalies selon le processus défini par l’entreprise et veille à la sécurité des travailleurs et des produits.</t>
  </si>
  <si>
    <t>Coordonne la gestion de la réception des produits en fonction de leurs caractéristiques et de celles de l’entrepôt, alerte sur les anomalies.</t>
  </si>
  <si>
    <t>Propose de nouveaux modes opératoires pour améliorer les processus de réception des produits</t>
  </si>
  <si>
    <t>Contrôle des produits frais lors  de la réception</t>
  </si>
  <si>
    <t>Supervision des opérations de  réception et vérification de la  conformité des produits à la  réglementation</t>
  </si>
  <si>
    <t>Suivi des résultats des opérations  d’agréage (fruits et légumes)</t>
  </si>
  <si>
    <t>Traitement des anomalies en  réception et des réclamations aux  fournisseurs</t>
  </si>
  <si>
    <t>Piloter les opérations de réception et apprécier la conformité des produits frais livrés</t>
  </si>
  <si>
    <t>Organiser et/ou superviser les opérations de réception</t>
  </si>
  <si>
    <t>Apprécier la qualité des produits à leur arrivée et lors de leur départ de l’entreprise</t>
  </si>
  <si>
    <t>Évaluer l’intérêt d’accepter des produits présentant des non-conformités en fonction de l’évolution du marché et des besoins des clients</t>
  </si>
  <si>
    <t>Négocier avec le fournisseur une solution adaptée lors d’une réclamation dans le souci du maintien d’une relation commerciale durable</t>
  </si>
  <si>
    <t>Réception de marchandises</t>
  </si>
  <si>
    <t>Suivi des aléas</t>
  </si>
  <si>
    <t>Contrôle la réception des marchandises selon une grille de critères pré-établis et repère les non-conformités</t>
  </si>
  <si>
    <t>Adapte son contrôle en fonction du type de produits et caractérise les anomalies pour les remonter au fournisseur</t>
  </si>
  <si>
    <t>A partir d’un contrôle personnalisé des réceptions de produits, formule des propositions auprès du fournisseur pour gérer les éventuelles anomalies détectées</t>
  </si>
  <si>
    <t>A partir d’une analyse des différents contrôles menés, propose des ajustements dans les modes de réception et de contrôle des produits</t>
  </si>
  <si>
    <t>Pilotage de l’activité achats</t>
  </si>
  <si>
    <t>Définition et suivi des  indicateurs de performance et  de qualité de la fonction  achats</t>
  </si>
  <si>
    <t>Traitement des anomalies et  des dysfonctionnements</t>
  </si>
  <si>
    <t>Repérage des activités à  optimiser</t>
  </si>
  <si>
    <t>Mise à jour et amélioration des  procédures, modes  opératoires, de l’organisation  et de la structure</t>
  </si>
  <si>
    <t>Mise en place et suivi des  pratiques de Responsabilité  Sociétale des Entreprises /  compliance</t>
  </si>
  <si>
    <t>Formulation de propositions  d’amélioration</t>
  </si>
  <si>
    <t>Reporting auprès de la  direction générale, de l’équipe  de direction</t>
  </si>
  <si>
    <t>Piloter l’activité achats</t>
  </si>
  <si>
    <t>Définir les indicateurs permettant de suivre et d’optimiser les performances de la fonction achats</t>
  </si>
  <si>
    <t>Apprécier les performances de la fonction achats en s’appuyant sur les indicateurs de performance définis</t>
  </si>
  <si>
    <t>· Définir les évolutions et actions correctives à apporter pour optimiser les performances de la fonction achats (sourcing fournisseurs, process et organisation de la fonction achats, négociation des coûts, …)</t>
  </si>
  <si>
    <t>Evaluer les avantages et inconvénients pour l’entreprise des différentes solutions de gestion des achats (e-procurement, EDI, e-sourcing, outsourcing)</t>
  </si>
  <si>
    <t>Présenter les résultats obtenus par la fonction achats</t>
  </si>
  <si>
    <t>Argumenter les choix effectués</t>
  </si>
  <si>
    <t>Elaborer des process permettant d’intégrer les pratiques et objectifs de Responsabilité Sociétale des Entreprises / compliance dans la fonction achats</t>
  </si>
  <si>
    <t>Evaluer la contribution de la fonction achats à la démarche de Responsabilité Sociétale de l’Entreprise et proposer des axes d’amélioration</t>
  </si>
  <si>
    <t>Analyse des indicateurs de performance prédéfinis du service achats</t>
  </si>
  <si>
    <t>Propose des améliorations relatives aux outils et au suivi de l’activité achats</t>
  </si>
  <si>
    <t>Pilotage des opérations d’approvisionnement</t>
  </si>
  <si>
    <t>Suivi et contrôle des opérations d'approvisionnement</t>
  </si>
  <si>
    <t>Négociation / détermination des délais, des quantités, des conditions de livraison avec les fournisseurs et avec les transporteurs</t>
  </si>
  <si>
    <t>Négociation des minimums d’achats et des tarifs avec les fournisseurs</t>
  </si>
  <si>
    <t>Suivi du respect des engagements pris par les fournisseurs et les transporteurs (délais, prix, qualité, …)</t>
  </si>
  <si>
    <t>Elaboration et réajustement des programmes de réception en lien avec les transporteurs et le ou les lieux de stockage</t>
  </si>
  <si>
    <t>Relance et suivi des fournisseurs</t>
  </si>
  <si>
    <t>Reporting des résultats de l'activité d'approvisionnement</t>
  </si>
  <si>
    <t>Piloter les opérations d’approvisionnement</t>
  </si>
  <si>
    <t>Etablir et maintenir des relations positives avec les fournisseurs</t>
  </si>
  <si>
    <t>Formaliser le plan d'approvisionnement avec les fournisseurs (quantités à commander et des dates de livraison optimales …)</t>
  </si>
  <si>
    <t>Négocier des délais, des quantités, des conditions de livraison avec les fournisseurs et avec les transporteurs</t>
  </si>
  <si>
    <t>Optimiser les passations de commandes en vue d'obtenir des réductions de coût auprès des fournisseurs</t>
  </si>
  <si>
    <t>Définir et contrôler le respect du planning d'approvisionnement</t>
  </si>
  <si>
    <t>Evaluer le respect des engagements pris par les fournisseurs et les transporteurs (délais, prix, qualité, …) et alerter le service achats en cas de difficulté</t>
  </si>
  <si>
    <t>Analyse des indicateurs de performance prédéfinis du service approvisionnement   </t>
  </si>
  <si>
    <t>Propose des améliorations relatives aux outils et au suivi des approvisionnements</t>
  </si>
  <si>
    <t>Pilotage d’actions et de projets de marketing opérationnel</t>
  </si>
  <si>
    <t>Définition des actions promotionnelles et de communication</t>
  </si>
  <si>
    <t>Pilotage de la production d’outils de marketing, dont des outils « print »</t>
  </si>
  <si>
    <t>Organisation d’événements en collaboration avec différents partenaires</t>
  </si>
  <si>
    <t>Participation à des salons et expositions</t>
  </si>
  <si>
    <t>Définition des indicateurs de performance</t>
  </si>
  <si>
    <t>Suivi des budgets relatifs aux opérations de marketing opérationnel</t>
  </si>
  <si>
    <t>Evaluation des impacts des actions conduites (statistiques, analyse des retombées, évaluation qualitative, …)</t>
  </si>
  <si>
    <t>Piloter des actions et projets de marketing opérationnel</t>
  </si>
  <si>
    <t>Définir des indicateurs de mesure permettant d’évaluer les résultats des actions marketing</t>
  </si>
  <si>
    <t>Analyser la mise en œuvre des actions de marketing opérationnel en utilisant les statistiques à disposition (« leads » et opportunités générés par les actions hors ligne et en ligne, coûts d’acquisition client, impacts sur les performances commerciales, …),</t>
  </si>
  <si>
    <t>Evaluer la pertinence et l’efficacité des actions mises en œuvre en tenant compte des résultats obtenus et des ressources mobilisées</t>
  </si>
  <si>
    <t>Optimiser ses actions de marketing opérationnel en fonction de l’analyse des résultats et de la mesure du retour sur investissement</t>
  </si>
  <si>
    <t>Repérer les risques de dérives budgétaires et les non-conformités</t>
  </si>
  <si>
    <t>Définir et mettre en œuvre des actions correctives adaptées</t>
  </si>
  <si>
    <t>Conception projet</t>
  </si>
  <si>
    <t>Pilotage projet</t>
  </si>
  <si>
    <t>Gestion projet marketing opérationnel</t>
  </si>
  <si>
    <t>Met en œuvre les techniques de gestion de projet sans variation</t>
  </si>
  <si>
    <t>Adapte ses pratiques de gestion de projet en fonction de la situation rencontrée</t>
  </si>
  <si>
    <t>Pilote des projets de manière efficace, y compris dans des situations complexes</t>
  </si>
  <si>
    <t>Propose des projets, méthodes, outils innovants et mobilise efficacement les différents collaborateurs concernés</t>
  </si>
  <si>
    <t>Pilotage de la gestion des ressources humaines</t>
  </si>
  <si>
    <t>Suivi et contrôle de la gestion de l’administration du personnel</t>
  </si>
  <si>
    <t>Coordination du recrutement des collaborateurs</t>
  </si>
  <si>
    <t>Pilotage de la gestion des compétences et des carrières des collaborateurs</t>
  </si>
  <si>
    <t>Développement de la marque employeur</t>
  </si>
  <si>
    <t>Gestion des contentieux individuels</t>
  </si>
  <si>
    <t>Accompagnement au changement</t>
  </si>
  <si>
    <t>Reporting de l’activité du service</t>
  </si>
  <si>
    <t>Communication avec les instances dirigeantes et les autres services</t>
  </si>
  <si>
    <t>Piloter la gestion des ressources humaines conformément à la stratégie définie avec la direction</t>
  </si>
  <si>
    <t>Superviser et contrôler les différentes activités liées à l’administration du personnel (paie, effectifs, temps de travail, dossiers individuels, médecine du travail, etc.) conformément aux objectifs définis par la direction et dans le respect de la législation</t>
  </si>
  <si>
    <t>Concevoir des méthodes et outils permettant d’optimiser le recrutement, la gestion des effectifs et le développement des compétences des collaborateurs conformément à la stratégie définie avec la direction (GPEC)</t>
  </si>
  <si>
    <t>Gérer les conflits et les contentieux individuels conformément aux dispositions du droit social (recueillir les pièces, communiquer avec les avocats, gérer les provisions…)</t>
  </si>
  <si>
    <t>Concevoir et mettre en œuvre les outils de gestion de l’activité RH</t>
  </si>
  <si>
    <t>Accompagner les instances dirigeantes et les équipes au changement et au déploiement de nouveaux outils</t>
  </si>
  <si>
    <t>Présenter le bilan des actions et projets réalisés auprès de la direction et argumenter ses choix et position</t>
  </si>
  <si>
    <t>Communiquer et collaborer avec les instances dirigeantes, les autres services et les prestataires extérieurs (Comité de direction, DAF, CAC, …) en veillant au respect de la confidentialité des informations transmises</t>
  </si>
  <si>
    <t>Gestion des ressources humaines</t>
  </si>
  <si>
    <t>Recrutement</t>
  </si>
  <si>
    <t>Pilote la gestion des ressources humaines dans un contexte simple, dans le strict respect des procédures établies</t>
  </si>
  <si>
    <t>Adapte la gestion des ressources humaines aux aléas, aux caractéristiques des projets portés et aux besoins de l’entreprise</t>
  </si>
  <si>
    <t>Pilote la mise en œuvre de la stratégie RH dans un contexte complexe impliquant la participation de divers intervenants internes ou externes à l’entreprise</t>
  </si>
  <si>
    <t>Propose des méthodes et outils de pilotage innovants à partir d’une analyse des évolutions législatives, règlementaires et sociales en lien avec l’activité de l’entreprise</t>
  </si>
  <si>
    <t>Interventions techniques sur les produits</t>
  </si>
  <si>
    <t>Réalisation des opérations de maintenance préventive selon les conditions fixées dans les contrats d’entretien</t>
  </si>
  <si>
    <t>Réparation des produits défectueux ou en panne</t>
  </si>
  <si>
    <t>Installation de produits</t>
  </si>
  <si>
    <t>Réaliser des opérations de maintenance, de réparation et d’installation sur les produits</t>
  </si>
  <si>
    <t>Réaliser les opérations de maintenance curative et préventive en fonction des recommandations « constructeur »</t>
  </si>
  <si>
    <t>Réaliser les essais et réglages permettant la remise en service du produit</t>
  </si>
  <si>
    <t>Evaluer la qualité d’une intervention technique</t>
  </si>
  <si>
    <t>Installer et mettre en service des produits</t>
  </si>
  <si>
    <t>Réparation</t>
  </si>
  <si>
    <t>Réalise l’entretien, la réparation et l’installation des produits en appliquant les recommandations des constructeurs</t>
  </si>
  <si>
    <t>Réalise les opérations de maintenance sur la plupart des produits en s’adaptant aux spécificités de chacun</t>
  </si>
  <si>
    <t>Réalise les opérations techniques de tous les produits et prend les mesures appropriées en cas d’anomalie et de dysfonctionnement</t>
  </si>
  <si>
    <t>Propose des améliorations relatives au processus de maintenance et à la sensibilisation des clients afin de prévenir les anomalies et dysfonctionnements</t>
  </si>
  <si>
    <t>Pilotage de l’activité qualité hygiène santé sécurité environnement</t>
  </si>
  <si>
    <t>Elaboration d’indicateurs de qualité hygiène santé sécurité environnement</t>
  </si>
  <si>
    <t>Analyse des résultats de l’activité et des projets qualité hygiène santé sécurité environnement</t>
  </si>
  <si>
    <t>Piloter et réaliser le suivi de l’activité qualité hygiène santé sécurité environnement</t>
  </si>
  <si>
    <t>Organiser et mettre en œuvre des essais, vérifications, contrôles, tests, enquêtes et audits dans les domaines de la qualité hygiène santé sécurité environnement</t>
  </si>
  <si>
    <t>Analyser les résultats des activités qualité hygiène santé sécurité environnement à l’aide de différents indicateurs, consolider les données et transmettre les informations aux interlocuteurs concernés</t>
  </si>
  <si>
    <t>Evaluer la conformité des documents qualité hygiène santé sécurité environnement à la réglementation et aux normes en vigueur et mettre en œuvre les actions correctives</t>
  </si>
  <si>
    <t>Utilise les indicateurs de performance existants en termes de qualité hygiène santé sécurité environnement et produit des synthèses selon les normes en vigueur</t>
  </si>
  <si>
    <t>Adapte les indicateurs de performance en fonction de la situation et des besoins de l’entreprise, réalise des synthèses et met en place des actions correctives</t>
  </si>
  <si>
    <t>Améliore et affine les indicateurs et outils de suivi et propose de nouvelles pistes d’actions dans le cadre de l’amélioration continue</t>
  </si>
  <si>
    <t>Identifie les signaux faibles permettant d’anticiper les évolutions à venir en utilisant des outils et méthodes innovants en termes de qualité hygiène santé sécurité environnement</t>
  </si>
  <si>
    <t>Traitement des incidents et anomalies des matériels, systèmes et logiciels informatiques</t>
  </si>
  <si>
    <t>Réparation d’un dysfonctionnement / d’une panne</t>
  </si>
  <si>
    <t>Test de fonctionnement</t>
  </si>
  <si>
    <t>Apporter un support technique aux utilisateurs des matériels, systèmes et logiciels informatiques sur site ou à distance</t>
  </si>
  <si>
    <t>Guider les utilisateurs à distance dans la recherche de solution en veillant à adapter le vocabulaire utilisé au niveau de connaissance en informatique de son interlocuteur</t>
  </si>
  <si>
    <t>Traiter rapidement et efficacement les incidents et anomalies afin de garantir la continuité de l’activité</t>
  </si>
  <si>
    <t>Contrôler le bon fonctionnement du matériel, du système ou du logiciel</t>
  </si>
  <si>
    <t>Proposer des solutions de dépannage en cas d’intervention infructueuse</t>
  </si>
  <si>
    <t>Evaluer la nécessité d’une intervention externe en fonction du degré de gravité de la panne</t>
  </si>
  <si>
    <t>Incident informatique</t>
  </si>
  <si>
    <t>Dépannage informatique</t>
  </si>
  <si>
    <t>Solutionne des problèmes informatiques simples sur des équipements, systèmes et logiciels connus</t>
  </si>
  <si>
    <t>Solutionne des problèmes informatiques complexes sur des équipements, systèmes et logiciels connus</t>
  </si>
  <si>
    <t>Solutionne des problèmes informatiques complexes sur des équipements, systèmes et logiciels spécifiques dans un environnement à forts enjeux nécessitant une intervention rapide</t>
  </si>
  <si>
    <t>Propose des améliorations des méthodes, procédures et outils d’intervention à partir d’une analyse de son expérience</t>
  </si>
  <si>
    <t>Pilotage de l’activité logistique</t>
  </si>
  <si>
    <t>Elaboration du budget de son activité</t>
  </si>
  <si>
    <t>Organisation de l’activité logistique</t>
  </si>
  <si>
    <t>Définition et suivi des indicateurs de performance de la fonction logistique</t>
  </si>
  <si>
    <t>Actualisation des échéanciers, des plannings et des tableaux de bord</t>
  </si>
  <si>
    <t>Suivi et supervision des opérations de contrôle des documents accompagnant les opérations logistiques et du respect des normes règlementaires</t>
  </si>
  <si>
    <t>Interface entre les départements commerciaux et les prestataires logistiques</t>
  </si>
  <si>
    <t>Organiser et superviser l’activité logistique sur son périmètre d’intervention (entrepôt, plateforme, unité logistique)</t>
  </si>
  <si>
    <t>Identifier l’ensemble des éléments nécessaires à l’élaboration du budget de son activité</t>
  </si>
  <si>
    <t>Evaluer l’impact potentiel sur le budget des décisions à prendre et des évolutions du marché du transport, notamment à l’international</t>
  </si>
  <si>
    <t>Planifier et organiser l’activité du service en veillant à optimiser les ressources disponibles</t>
  </si>
  <si>
    <t>Actualiser les échéanciers, plannings et tableaux de bord à partir des indicateurs de suivi de l’activité et en fonction des objectifs fixés</t>
  </si>
  <si>
    <t>Suivre et contrôler le respect des règles et normes relatives au transport et au stockage de produits dangereux</t>
  </si>
  <si>
    <t>Superviser les opérations de contrôle des factures</t>
  </si>
  <si>
    <t>Réaliser et superviser les démarches administratives selon les règlementations en vigueur</t>
  </si>
  <si>
    <t>Traiter les aléas et dysfonctionnements dans le respect des procédures définies</t>
  </si>
  <si>
    <t>Participer à l’élaboration et à l’alimentation du projet stratégique de gestion des flux en lien avec sa hiérarchie</t>
  </si>
  <si>
    <t>Organise l’activité du service à partir des informations à sa disposition. Analyse des indicateurs de performance prédéfinis</t>
  </si>
  <si>
    <t>Exploite finement l’ensemble des données et prend en compte les différents facteurs pour piloter l’activité et identifier les leviers permettant d’améliorer les performances des équipes logistiques</t>
  </si>
  <si>
    <t>Anticipe l’impact de différents facteurs sur l’activité de l’équipe et pilote l’activité logistique en conséquence</t>
  </si>
  <si>
    <t>Accompagnement terrain de la force de vente</t>
  </si>
  <si>
    <t>Intervention en qualité d’expert en clientèle aux côtés de la force de vente : conseils techniques, installation de nouveaux produits, diagnostics, …</t>
  </si>
  <si>
    <t>Recherche de solutions en cas de réclamation</t>
  </si>
  <si>
    <t>Soutien de la force de vente lors de démonstrations, d’animations commerciales</t>
  </si>
  <si>
    <t>Conseiller techniquement les clients professionnels en appui de la force de vente</t>
  </si>
  <si>
    <t>Evaluer la valeur-ajoutée à apporter à un commercial lors d’une visite client</t>
  </si>
  <si>
    <t>Repérer les besoins en information / conseil / diagnostic nécessitant le recours à une expertise technique renforcée</t>
  </si>
  <si>
    <t>Analyser d’un point de vue technique une réclamation client</t>
  </si>
  <si>
    <t>Elaborer des solutions techniques adaptées aux besoins d’un client professionnel en réponse à une réclamation</t>
  </si>
  <si>
    <t>Communiquer avec un client professionnel, un commercial, en choisissant un vocabulaire adapté au niveau de connaissance de son interlocuteur</t>
  </si>
  <si>
    <t>Réaliser une démonstration, une animation commerciale en appui de la force de vente en veillant au respect des rôles et du positionnement de chacun</t>
  </si>
  <si>
    <t>Support vente</t>
  </si>
  <si>
    <t>Expertise technique vente</t>
  </si>
  <si>
    <t>Apporte un conseil technique adapté dans des situations standard ou simples (demandes récurrentes des clients et de la force de vente)</t>
  </si>
  <si>
    <t>Personnalise son accompagnement en fonction des besoins des clients et de la force de vente dans différents types de situations simples</t>
  </si>
  <si>
    <t>Intervient efficacement dans le règlement de réclamations et de situations complexes en mobilisant l’expertise technique nécessaire</t>
  </si>
  <si>
    <t>Met en œuvre des approches innovantes pour traiter les situations et les réclamations complexes</t>
  </si>
  <si>
    <t>Traitement des réclamations et relances clients</t>
  </si>
  <si>
    <t>Collecte d’informations auprès du client sur les raisons de sa réclamation</t>
  </si>
  <si>
    <t>Recherche d’informations sur les causes des réclamations (fichier clients, différents services de l’entreprise, transporteur, …)</t>
  </si>
  <si>
    <t>Recueil de preuves sur les produits défectueux</t>
  </si>
  <si>
    <t>Enregistrement et diffusion au client des informations relatives au traitement des litiges ou réclamations</t>
  </si>
  <si>
    <t>•Planification des relances</t>
  </si>
  <si>
    <t>Relance des clients par téléphone et/ou par courrier</t>
  </si>
  <si>
    <t>Identification des dossiers pour lesquels une procédure de recouvrement doit être engagée</t>
  </si>
  <si>
    <t>Traiter les réclamations des clients et réaliser les relances dans le respect de la relation commerciale</t>
  </si>
  <si>
    <t>Recevoir et écouter une réclamation</t>
  </si>
  <si>
    <t>Identifier les raisons d’un mécontentement, d’une réclamation ou d’un litige et les qualifier</t>
  </si>
  <si>
    <t>Identifier les solutions possibles pour traiter la réclamation ou le litige</t>
  </si>
  <si>
    <t>Apporter une réponse adaptée à la situation dans le respect des procédures et de l’organisation en vigueur dans l’entreprise</t>
  </si>
  <si>
    <t>Identifier les clients en situation de dépassement de crédit et pour lesquels une relance est nécessaire</t>
  </si>
  <si>
    <t>Recueillir auprès de l’équipe de vente les informations utiles au suivi des comptes clients (difficultés financières, cessation d’activité…)</t>
  </si>
  <si>
    <t>Rédiger des courriers de relance indiquant le montant des impayés et le délai de règlement</t>
  </si>
  <si>
    <t>Identifier le moment opportun pour réaliser les relances téléphoniques</t>
  </si>
  <si>
    <t>Réaliser des relances téléphoniques en veillant au ton et au vocabulaire employés</t>
  </si>
  <si>
    <t>Réclamations clients</t>
  </si>
  <si>
    <t>Traite seul les réclamations des clients et les relances portant sur des sujets simples à faible enjeu pour l’entreprise</t>
  </si>
  <si>
    <t>Traite seul les réclamations des clients et les relances portant sur des sujets complexes à faible enjeu pour l’entreprise</t>
  </si>
  <si>
    <t>Traite seul les réclamations des clients et les relances portant sur des sujets complexes à fort enjeu pour l’entreprise ou des montants importants</t>
  </si>
  <si>
    <t>Identifie et analyse les difficultés rencontrées au cours du traitement des réclamations et des relances et propose des axes d’amélioration du process</t>
  </si>
  <si>
    <t>Conception et pilotage de projets d’amélioration de l’efficacité commerciale</t>
  </si>
  <si>
    <t>Développement et amélioration des outils et méthodes à destination de la force de vente (outils d’aide à la vente, CRM, …)</t>
  </si>
  <si>
    <t>Pilotage de groupes de travail pour le développement des outils et méthodes de vente</t>
  </si>
  <si>
    <t>Déploiement sur le terrain des outils et méthodes élaborés</t>
  </si>
  <si>
    <t>Suivi de l’utilisation des outils et des méthodes mis à disposition de la force de vente</t>
  </si>
  <si>
    <t>Concevoir et piloter des projets d’amélioration de l’efficacité commerciale</t>
  </si>
  <si>
    <t>Elaborer en associant différents types de collaborateurs des projets, outils, méthodes permettant de faire évoluer les pratiques commerciales en s’appuyant sur les données clients disponibles</t>
  </si>
  <si>
    <t>Définir les conditions de mise en œuvre des projets, méthodes, outils élaborés en tenant compte des ressources mobilisables au sein de l’entreprise</t>
  </si>
  <si>
    <t>Mesurer la pertinence et l’efficacité des projets, outils, méthodes mis en place</t>
  </si>
  <si>
    <t>Réajuster les projets, outils, méthodes et process élaborés si nécessaire</t>
  </si>
  <si>
    <t>Gestion projet efficacité commerciale</t>
  </si>
  <si>
    <t>Mise en œuvre de la stratégie de commercialisation d’un produit / d’une gamme</t>
  </si>
  <si>
    <t>Formation et soutien technique aux commerciaux</t>
  </si>
  <si>
    <t>Gestion administrative des produits (codes tarifs douaniers, etc.)</t>
  </si>
  <si>
    <t>Concevoir et conduire des actions en vue de développer les ventes d’un produit/d’une gamme</t>
  </si>
  <si>
    <t>Conseiller l’équipe commerciale sur la commercialisation du produit / de la gamme (niveau de prix acceptable par le marché, canaux de distribution…)</t>
  </si>
  <si>
    <t>Elaborer des outils et argumentaires pour la force de vente</t>
  </si>
  <si>
    <t>Conduire des actions de formation à destination des équipes commerciales</t>
  </si>
  <si>
    <t>Préparer un contact client complexe avec le service commercial</t>
  </si>
  <si>
    <t>Identifier et réaliser les formalités administratives nécessaires à la commercialisation des produits en exploitant le cas échéant, les outils digitaux de l’entreprise</t>
  </si>
  <si>
    <t>Conçoit et conduit des actions visant à développer les ventes d’un produit ou d’une gamme en autonomie à partir du bilan des actions précédentes</t>
  </si>
  <si>
    <t>Adapte les actions proposées aux clients et aux enjeux commerciaux</t>
  </si>
  <si>
    <t>Conçoit et conduit des actions commerciales destinées à des clients à forts enjeux pour l’entreprise</t>
  </si>
  <si>
    <t>Propose et conduit des actions innovantes permettant de développer les ventes d’un produit ou d’une gamme sur un marché nouveau</t>
  </si>
  <si>
    <t>Encaissement des règlements</t>
  </si>
  <si>
    <t>Enregistrement des paiements</t>
  </si>
  <si>
    <t>Gestion des flux monétaires</t>
  </si>
  <si>
    <t>Réaliser les opérations d’encaissement dans le respect des procédures et des règles en vigueur</t>
  </si>
  <si>
    <t>Repérer en lien avec l’équipe de vente les clients pour lesquels une régularisation de paiement est nécessaire avant tout nouvel achat ou commande</t>
  </si>
  <si>
    <t>Réaliser les encaissements au moyen d’outils ou logiciels spécifiques (terminal de paiement électronique…) en respectant les procédures en vigueur au sein de l’entreprise</t>
  </si>
  <si>
    <t>Réaliser un encaissement associant différents moyens de paiement (CB, espèces…)</t>
  </si>
  <si>
    <t>Réaliser les rendus-monnaie avec exactitude</t>
  </si>
  <si>
    <t>Mettre en œuvre avec fiabilité les procédures permettant de traiter les crédits dans le respect des consignes en matière de crédit client</t>
  </si>
  <si>
    <t>Calculer le fond de caisse en fin de journée et identifier la cause des éventuels écarts de caisse</t>
  </si>
  <si>
    <t>Transmettre les informations sur les encaissements réalisés aux services concernés (équipe de vente, comptabilité…)</t>
  </si>
  <si>
    <t>Encaissement</t>
  </si>
  <si>
    <t>Règlement</t>
  </si>
  <si>
    <t>Réalise les opérations d’encaissement avec rigueur et fiabilité dans le respect des consignes</t>
  </si>
  <si>
    <t>Réalise les encaissements en fonction des urgences et des priorités</t>
  </si>
  <si>
    <t>Anticipe les difficultés et les contre-temps afin d’assurer une gestion continue des encaissements</t>
  </si>
  <si>
    <t>Propose des améliorations du process d’encaissement à partir de l’analyse de son expérience</t>
  </si>
  <si>
    <t>Mise en œuvre de la stratégie de recrutement de l’entreprise</t>
  </si>
  <si>
    <t>Rédaction et diffusion des annonces</t>
  </si>
  <si>
    <t>Préparation et réalisation des entretiens</t>
  </si>
  <si>
    <t>Suivi des dossiers de recrutement</t>
  </si>
  <si>
    <t>Relation avec les écoles</t>
  </si>
  <si>
    <t>Organiser et mettre en œuvre les différentes étapes de la procédure de recrutement</t>
  </si>
  <si>
    <t>Définir le profil des candidats à recruter en lien avec le service concerné</t>
  </si>
  <si>
    <t>Identifier le ou les canaux de recrutement adapté(s) au profil recherché (diffusion d’une annonce, recherche de profils sur les réseaux spécialisés, utilisation des réseaux sociaux, des job boards, …)</t>
  </si>
  <si>
    <t>Rédiger les annonces de recrutement</t>
  </si>
  <si>
    <t>Réaliser les opérations de diffusion et de retrait de l’annonce</t>
  </si>
  <si>
    <t>Identifier les candidatures pertinentes pour le poste</t>
  </si>
  <si>
    <t>Planifier les entretiens avec les candidats et les collaborateurs de l’entreprise pertinents</t>
  </si>
  <si>
    <t>Conduire des entretiens téléphoniques afin de confirmer l’adéquation du profil du candidat avec le poste à pourvoir</t>
  </si>
  <si>
    <t>Participer aux entretiens de recrutement avec les responsables des services concernés</t>
  </si>
  <si>
    <t>Développer et entretenir des partenariats avec les écoles proposant des formations aux métiers présents dans l’entreprise</t>
  </si>
  <si>
    <t>Met en œuvre les différentes étapes de la procédure de recrutement dans le respect des process existants</t>
  </si>
  <si>
    <t>Adapte la procédure de recrutement aux aléas</t>
  </si>
  <si>
    <t>Anticipe les besoins en recrutement de l’entreprise grâce à une communication régulière avec les responsables de services</t>
  </si>
  <si>
    <t>Propose et met en œuvre des méthodes d’organisation et de gestion des recrutements innovantes</t>
  </si>
  <si>
    <t>Définition de la stratégie de gestion des ressources humaines</t>
  </si>
  <si>
    <t>Définition des orientations pour la gestion des ressources humaines</t>
  </si>
  <si>
    <t>Supervision des recrutements stratégiques</t>
  </si>
  <si>
    <t>Définition de la politique sociale de l’entreprise</t>
  </si>
  <si>
    <t>Définir les orientations pour la gestion des ressources humaines de l’entreprise en lien avec le responsable des ressources humaines</t>
  </si>
  <si>
    <t>Ajuster le planning à l’activité de l’entreprise et allouer les ressources en fonction des disponibilités, des compétences et des contraintes réglementaires</t>
  </si>
  <si>
    <t>Superviser le recrutement des postes stratégiques de l’entreprise (responsable de service…)</t>
  </si>
  <si>
    <t>Mettre en place la politique de rémunération de l’entreprise en lien avec le service RH et les responsables de service</t>
  </si>
  <si>
    <t>Superviser l’animation ou des relations sociales avec les instances représentatives du personnel</t>
  </si>
  <si>
    <t>Définir la stratégie de marque employeur (cible, canaux de communication, contenu du message…) et superviser sa mise en œuvre</t>
  </si>
  <si>
    <t>Stratégie de gestion des ressources humaines</t>
  </si>
  <si>
    <t>Définit la stratégie de gestion des ressources humaines de l’entreprise à partir de l’analyse des bilans des années précédentes</t>
  </si>
  <si>
    <t>Adapte la stratégie de gestion des ressources humaines aux besoins de l’entreprise</t>
  </si>
  <si>
    <t>Propose des actions et projets innovants en matière de gestion des ressources humaines à partir d’une analyse fine des évolutions législatives, règlementaires et sociales en lien avec l’activité de l’entreprise</t>
  </si>
  <si>
    <t>Définition et mise en œuvre de la politique de gestion des ressources humaines de l’entreprise</t>
  </si>
  <si>
    <t>Recrutement des collaborateurs</t>
  </si>
  <si>
    <t>Management des équipes</t>
  </si>
  <si>
    <t>Gestion des plannings</t>
  </si>
  <si>
    <t>Définir et mettre en œuvre la politique de gestion des ressources humaines de l’entreprise</t>
  </si>
  <si>
    <t>Evaluer les besoins en ressources humaines de l’entreprise en termes d’effectifs, de compétences et d’organisation en fonction des évolutions de l’activité</t>
  </si>
  <si>
    <t>Définir et piloter les actions de recrutement, d’intégration et de développement des compétences et mettre en œuvre les ajustements nécessaires</t>
  </si>
  <si>
    <t>Mobiliser les équipes autour des enjeux de l’activité et des objectifs à atteindre</t>
  </si>
  <si>
    <t>Accompagner les équipes dans leur activité et dans le réajustement de leurs actions, le cas échéant</t>
  </si>
  <si>
    <t>Superviser l’animation des équipes : mise en œuvre des entretiens individuels, accompagnement au changement, …</t>
  </si>
  <si>
    <t>Définir et ajuster les plannings en fonction de l’activité de l’entreprise dans le respect de la législation sociale</t>
  </si>
  <si>
    <t>Définit la stratégie de gestion des ressources humaines à partir d’une analyse des indicateurs financiers de l’entreprise et des évolutions de l’environnement social de l’entreprise</t>
  </si>
  <si>
    <t>Recueil et structuration des données clients</t>
  </si>
  <si>
    <t>Identification des sources de données clients</t>
  </si>
  <si>
    <t>Validation, recueil et stockage des données</t>
  </si>
  <si>
    <t>Mise en place de solutions d’amélioration de la qualité et de la structuration des données clients</t>
  </si>
  <si>
    <t>Veille technologique (outils, logiciels, méthodes d’analyse)</t>
  </si>
  <si>
    <t>Veille réglementaire sur le stockage des données clients</t>
  </si>
  <si>
    <t>Concevoir un système de recueil et structuration des données clients</t>
  </si>
  <si>
    <t>Identifier les sources de données clients à mobiliser</t>
  </si>
  <si>
    <t>Analyser les contraintes techniques et réglementaires liées au recueil et au stockage des données</t>
  </si>
  <si>
    <t>Sélectionner et mettre en œuvre les outils et méthodes permettant de recueillir et traiter des volumes importants de données clients dans le respect des réglementations en vigueur en matière de protection des données personnelles</t>
  </si>
  <si>
    <t>Elaborer un dispositif pertinent de stockage de données (entrepôts de données)</t>
  </si>
  <si>
    <t>Analyser en continu la qualité et la pertinence des données et la structuration des bases de données</t>
  </si>
  <si>
    <t>Analyser les impacts des nouvelles technologies, des nouveaux logiciels, des nouvelles méthodes d’analyse des données sur l’activité de connaissance et d’expérience client</t>
  </si>
  <si>
    <t>Formuler des propositions d’amélioration des bases de données clients et des activités de connaissance client de l’entreprise</t>
  </si>
  <si>
    <t>Structuration</t>
  </si>
  <si>
    <t>Actualise le système de recueil et de structuration des données clients existant</t>
  </si>
  <si>
    <t>Adapte le système de recueil et de structuration des données clients existant à l’évolution des besoins de l’entreprise</t>
  </si>
  <si>
    <t>Restructure le système de recueil et de structuration des données clients en fonction de l’évolution des besoins de l’entreprise et de son environnement</t>
  </si>
  <si>
    <t>Met en œuvre des outils et méthodes innovants de recueil et d’actualisation des données clients</t>
  </si>
  <si>
    <t>Données massives</t>
  </si>
  <si>
    <t>Administration bases de données</t>
  </si>
  <si>
    <t>Animation de groupes projet dans le cadre de l'activité de tarification</t>
  </si>
  <si>
    <t>Mobilisation des équipes marketing, commerciales, achats et systèmes d’informations autour des objectifs et des enjeux liés au système de tarification</t>
  </si>
  <si>
    <t>Présentation du système de tarification et de ses évolutions</t>
  </si>
  <si>
    <t>Accompagnement des équipes marketing, commerciales, achats et systèmes d’informations dans la mise en œuvre opérationnelle du système de tarification</t>
  </si>
  <si>
    <t>Animer des groupes projet pour piloter le système de tarification au sein de l’entreprise</t>
  </si>
  <si>
    <t>Identifier au sein de l’entreprise les interlocuteurs à associer à la mise en place et à l’évolution du système de tarification</t>
  </si>
  <si>
    <t>Mobiliser différents interlocuteurs au sein de l’entreprise autour des enjeux du système de tarification</t>
  </si>
  <si>
    <t>Argumenter son point de vue et convaincre des interlocuteurs aux intérêts différents</t>
  </si>
  <si>
    <t>Expliciter les objectifs et la valeur-ajoutée du système de tarification</t>
  </si>
  <si>
    <t>Adapter sa communication à des interlocuteurs issus d’univers professionnels différents : service marketing, systèmes d’informations, service commercial, service achats, …</t>
  </si>
  <si>
    <t>Conseiller techniquement les différents services de l’entreprise impliqués dans la mise en œuvre opérationnelle du système de tarification en tenant compte de leurs contraintes et de leurs ressources</t>
  </si>
  <si>
    <t>Identifier et transmettre l’ensemble des informations nécessaires à l’intégration du système de tarification dans les outils de gestion de l’entreprise (progiciels de gestion intégrée et de gestion de la relation client)</t>
  </si>
  <si>
    <t>Groupe projet</t>
  </si>
  <si>
    <t>pilotage du système de tarification</t>
  </si>
  <si>
    <t>Met en œuvre une méthodologie permettant aux professionnels concernés par le projet de suivre son évolution et d’exprimer leurs points de vue</t>
  </si>
  <si>
    <t>Adapte ses pratiques de gestion de projet aux besoins et aux caractéristiques des membres du groupe projet</t>
  </si>
  <si>
    <t>Personnalise la gestion des membres du groupe projet de manière à optimiser la valeur-ajoutée de chacun</t>
  </si>
  <si>
    <t>Met en œuvre des pratiques innovantes d’animation d’équipes projet en utilisant des outils nouveaux, des méthodes nouvelles</t>
  </si>
  <si>
    <t>Gestion des ressources matérielles de l’équipe technique</t>
  </si>
  <si>
    <t>Suivi du stock de pièces, matériels et consommables</t>
  </si>
  <si>
    <t>Passation de commandes de matériels, de pièces et de consommables</t>
  </si>
  <si>
    <t>Propositions d’investissements à réaliser et recherche de fournisseurs</t>
  </si>
  <si>
    <t>Veille technique, technologique et réglementaire</t>
  </si>
  <si>
    <t>Mise en service des nouveaux équipements et matériels</t>
  </si>
  <si>
    <t>Optimiser les ressources matérielles de l’équipe technique</t>
  </si>
  <si>
    <t>Identifier les équipements et outils nécessaires à l’activité et définir les besoins d’investissement</t>
  </si>
  <si>
    <t>Identifier les fournisseurs d’équipements et de matériels susceptibles de répondre aux besoins de l’équipe technique</t>
  </si>
  <si>
    <t>Contrôler l’état des stocks de pièces et consommables et anticiper les ruptures</t>
  </si>
  <si>
    <t>Réaliser les achats de pièces, matériels et consommables en négociant auprès des fournisseurs</t>
  </si>
  <si>
    <t>Identifier les évolutions techniques et réglementaires et évaluer leurs impacts sur les activités de l’équipe technique</t>
  </si>
  <si>
    <t>Organiser la maintenance préventive des équipements et de l'outillage</t>
  </si>
  <si>
    <t>Contrôler et superviser les opérations liées aux équipements et matériels de travail : étalonnage, vérification par les organismes agréés, installation et mise en service des nouveaux équipements, …</t>
  </si>
  <si>
    <t>Vérifier le respect des règles d’utilisation des équipements et des matériels au sein de l’équipe technique</t>
  </si>
  <si>
    <t>gestion</t>
  </si>
  <si>
    <t>ressources matérielles</t>
  </si>
  <si>
    <t>Réalise les achats de matériels et de pièces détachées selon le budget alloué.</t>
  </si>
  <si>
    <t>Propose un plan d’investissement en matériel en fonction des orientations de la Direction et supervise la mise en œuvre des équipements pour son atelier.</t>
  </si>
  <si>
    <t>Définit un budget d’investissement en matériels performants selon les besoins de l’entreprise et s’assure du respect des règles lors de leur mise en service</t>
  </si>
  <si>
    <t>Rédige le schéma directeur d’investissements en matériels de l’entreprise pour le long terme</t>
  </si>
  <si>
    <t>Collecte des informations budgétaires et financières</t>
  </si>
  <si>
    <t>Consolidation et analyse des données budgétaires</t>
  </si>
  <si>
    <t>Rédaction de rapports et d’analyses de la performance budgétaire</t>
  </si>
  <si>
    <t>Elaboration de plans prévisionnels d’activité</t>
  </si>
  <si>
    <t>Construction d’états financiers sur 3-5 ans</t>
  </si>
  <si>
    <t>Réaliser des analyses et un reporting réguliers sur la base des données collectées et consolidées dans le logiciel de gestion de l’entreprise</t>
  </si>
  <si>
    <t>Collecter et enregistrer toute information susceptible d'agir sur le résultat de l'entreprise et la traduire en éléments financiers</t>
  </si>
  <si>
    <t>Consolider, analyser et synthétiser les données budgétaires venant des responsables opérationnels et des centres de profit.</t>
  </si>
  <si>
    <t>Rédiger des rapports de synthèse et des statistiques pour suivre la performance budgétaire de l’entreprise</t>
  </si>
  <si>
    <t>Elaborer les plans prévisionnels d’activité pour l’année d’après sur la base des budgets corrigés des événements de la période en cours.</t>
  </si>
  <si>
    <t>Construire les principaux états financiers sur 3 ou 5 ans en projetant les résultats actuels de l'entreprise, les estimations de l'année en cours et les objectifs stratégiques définis par la direction générale.</t>
  </si>
  <si>
    <t>collecte de données</t>
  </si>
  <si>
    <t>Recueille les indicateurs prédéfinis pour suivre les informations budgétaires et financières</t>
  </si>
  <si>
    <t>Analyse les indicateurs recueillis et produit des documents de synthèse permettant de mesurer la performance budgétaire de l’entreprise</t>
  </si>
  <si>
    <t>Propose des actions correctrices à partir de l’analyse des indicateurs de suivi et les met en œuvre auprès des services concernés</t>
  </si>
  <si>
    <t>Produit une analyse croisée de données afin d’identifier les leviers permettant d’améliorer les performances budgétaires de l’entreprise</t>
  </si>
  <si>
    <t>Accueil physique et téléphonique</t>
  </si>
  <si>
    <t>Accueil des visiteurs et collaborateurs</t>
  </si>
  <si>
    <t>Orientation des interlocuteurs vers les services ou collaborateurs compétents</t>
  </si>
  <si>
    <t>Réponse aux demandes d’informations internes et externes</t>
  </si>
  <si>
    <t>Accueillir de manière physique et téléphonique les différents interlocuteurs</t>
  </si>
  <si>
    <t>Orienter l’interlocuteur, en face à face ou au téléphone, vers le service ou le collaborateur pertinent en fonction de la demande, et à partir des outils collaboratifs (agendas partagés, fichier de contacts)</t>
  </si>
  <si>
    <t>Communiquer les informations pertinentes, et communicables selon l’interlocuteur, en réponse aux sollicitations et demandes</t>
  </si>
  <si>
    <t>transmission d’informations</t>
  </si>
  <si>
    <t>Accueille et renseigne les visiteurs et collaborateurs en veillant à respecter les standards définis</t>
  </si>
  <si>
    <t>Adapte son comportement à la situation et à l’interlocuteur</t>
  </si>
  <si>
    <t>Prend en compte le degré de confidentialité, d’urgence et d’importance des informations à communiquer pour répondre aux sollicitations des différents interlocuteurs</t>
  </si>
  <si>
    <t>Propose des solutions pour améliorer l’accueil, l’analyse des besoins et le traitement des sollicitations, développe des techniques de communication interpersonnelle</t>
  </si>
  <si>
    <t>Animation des formations techniques et technico-commerciales</t>
  </si>
  <si>
    <t>Animation de formations techniques et technico-commerciales</t>
  </si>
  <si>
    <t>Rédaction de bilans de formation</t>
  </si>
  <si>
    <t>Animer des formations techniques et technico-commerciales</t>
  </si>
  <si>
    <t>Evaluer la qualité des conditions d’accueil des stagiaires et définir les actions correctives nécessaires</t>
  </si>
  <si>
    <t>Sélectionner et mettre en œuvre des méthodes pédagogiques et des techniques d’animation adaptées à la transmission de savoir-faire techniques</t>
  </si>
  <si>
    <t>Adapter les contenus et les méthodes pédagogiques aux besoins des stagiaires en tenant compte de leur culture professionnelle (techniciens, commerciaux, …)</t>
  </si>
  <si>
    <t>Evaluer les acquis des stagiaires en cours</t>
  </si>
  <si>
    <t>Identifier et analyser les écarts entre les objectifs de la formation et les acquis des stagiaires</t>
  </si>
  <si>
    <t>Anime les actions de formation existantes et ajuste les supports et moyens pédagogiques en conséquence</t>
  </si>
  <si>
    <t>Anime des actions de formation existantes et nouvelles en adaptant ses modes d’animation aux stagiaires présents lors de la session</t>
  </si>
  <si>
    <t>Fait évoluer les modes d’animation et la dynamique de la formation en tenant compte des retours terrains</t>
  </si>
  <si>
    <t>Développe de nouvelles modalités d’animation interactives pour enrichir ou prolonger les séquences présentielles</t>
  </si>
  <si>
    <t>Enregistrement et suivi des opérations comptables relatives aux clients et/ou fournisseurs</t>
  </si>
  <si>
    <t>Contrôle et lettrage des comptes clients</t>
  </si>
  <si>
    <t>Etablissement et envoi des factures clients</t>
  </si>
  <si>
    <t>Enregistrement des factures fournisseurs</t>
  </si>
  <si>
    <t>Préparation des règlements</t>
  </si>
  <si>
    <t>Enregistrement des encaissements</t>
  </si>
  <si>
    <t>Suivi des relances</t>
  </si>
  <si>
    <t>Saisir les données comptables à l'aide des outils bureautique et des logiciels dédiés</t>
  </si>
  <si>
    <t>Vérifier la conformité des documents reçus par les clients et/ou les fournisseurs</t>
  </si>
  <si>
    <t>Enregistrer les factures fournisseurs à traiter dans le respect des procédures en vigueur</t>
  </si>
  <si>
    <t>Etablir les factures clients et les avoirs en tenant compte du suivi commercial</t>
  </si>
  <si>
    <t>Préparer les règlements</t>
  </si>
  <si>
    <t>Enregistrer les écritures d’encaissement, de paiement et de régularisation</t>
  </si>
  <si>
    <t>documents comptables</t>
  </si>
  <si>
    <t>Collecte et enregistre les données comptables dans les logiciels dédiés en appliquant la procédure en vigueur</t>
  </si>
  <si>
    <t>Consolide de multiples données en s’adaptant pour tenir compte de leurs spécificités.</t>
  </si>
  <si>
    <t>Adapte ses façons de faire pour prendre en compte et intégrer de nouvelles données comptables dans les opérations à réaliser</t>
  </si>
  <si>
    <t>Propose de nouvelles façons de faire en vue de minimiser les risques de non-conformité.</t>
  </si>
  <si>
    <t>Pilotage des activités administratives et financières</t>
  </si>
  <si>
    <t>Définition et suivi des indicateurs de performance et de qualité de la fonction financière</t>
  </si>
  <si>
    <t>Mise à jour et amélioration des procédures, modes opératoires, de l’organisation et de la structure</t>
  </si>
  <si>
    <t>Reporting auprès de la direction générale, de l’équipe de direction</t>
  </si>
  <si>
    <t>Superviser l’activité de gestion administrative et financière</t>
  </si>
  <si>
    <t>Définir les indicateurs permettant de suivre et d’optimiser les performances des activités administratives et financières</t>
  </si>
  <si>
    <t>Apprécier les performances de la fonction financière en s’appuyant sur les indicateurs de performance définis</t>
  </si>
  <si>
    <t>Définir les évolutions et actions correctives à apporter pour optimiser les performances de la fonction financière (suivi des budgets, process d’achats, négociation des coûts, …)</t>
  </si>
  <si>
    <t>Présenter les résultats financiers obtenus</t>
  </si>
  <si>
    <t>Proposer des actions d’amélioration afin d’anticiper les risques financiers</t>
  </si>
  <si>
    <t>PILOTAGE</t>
  </si>
  <si>
    <t>FONCTION FINANCIERE</t>
  </si>
  <si>
    <t>Analyse des indicateurs de performance financière prédéfinis</t>
  </si>
  <si>
    <t>Exploite finement l’ensemble des données et prend en compte les différents facteurs pour piloter l’activité et identifier les leviers permettant d’améliorer les performances financières des différents services</t>
  </si>
  <si>
    <t>Anticipe l’impact de différents facteurs sur l’activité de l’entreprise et pilote la fonction financière en conséquence</t>
  </si>
  <si>
    <t>Identifie les signaux faibles permettant d’anticiper les risques financiers. Propose des améliorations relatives aux outils et au suivi des activités administrative et financière</t>
  </si>
  <si>
    <t>Elaboration et mise à jour des dossiers du personnel</t>
  </si>
  <si>
    <t>Organisation des moyens de collecte</t>
  </si>
  <si>
    <t>Collecte et enregistrement des informations sur les salariés de l’entreprise</t>
  </si>
  <si>
    <t>Gestion des formalités d’embauche et de départ des salariés</t>
  </si>
  <si>
    <t>Renseignement des tableaux de bord</t>
  </si>
  <si>
    <t>Contrôle de l’application de la réglementation</t>
  </si>
  <si>
    <t>Elaborer et mettre à jour les dossiers du personnel selon les procédures en vigueur et dans le respect du RGPD</t>
  </si>
  <si>
    <t>Organiser les moyens pour collecter les informations sur les salariés dans le respect des obligations légales en matière de RGPD.</t>
  </si>
  <si>
    <t>Collecter, étudier et traiter les informations des salariés de l’entreprise (ancienneté, promotion, poste occupé, augmentation, nombre de jours travaillés, congés, maladies, etc.)</t>
  </si>
  <si>
    <t>Gérer les formalités d’embauche et de départ des salariés (élaboration des fiches de poste, rédaction des contrats de travail, rupture, calcul des indemnités et solde de tout compte).</t>
  </si>
  <si>
    <t>Renseigner les tableaux de bord concernant la gestion et le suivi des salaires.</t>
  </si>
  <si>
    <t>Contrôler l’application des règles sociales, de conventions collectives et notamment la législation sur la durée du travail, la rémunération.</t>
  </si>
  <si>
    <t>Dossiers du personnel</t>
  </si>
  <si>
    <t>saisie</t>
  </si>
  <si>
    <t>collecte données</t>
  </si>
  <si>
    <t>Collecte, traite et met à jour les données standardisées relatives au personnel en appliquant les procédures définies par l’entreprise et dans le respect du RGPD</t>
  </si>
  <si>
    <t>Collecte et traite de multiples données liées au personnel, selon l’ordre qui lui semble pertinent et en vérifiant que les règles sociales et les conventions collectives sont bien appliquées</t>
  </si>
  <si>
    <t>Collecte, traite et consolide de multiples données sur le personnel, tout en anticipant et remédiant aux éventuels manques et dysfonctionnements</t>
  </si>
  <si>
    <t>Propose des améliorations dans la manière de collecter et de traiter les données relatives au personnel</t>
  </si>
  <si>
    <t>Gestion administrative et budgétaire d’un service ou d’une équipe</t>
  </si>
  <si>
    <t>Réception, tri et classement des documents comptables et/ou administratifs</t>
  </si>
  <si>
    <t>Renseignement de documents en lien avec la gestion financière, comptable, administrative ou avec la gestion du personnel</t>
  </si>
  <si>
    <t>Mise en œuvre de processus courants liés à la gestion administrative d’un service ou d’une équipe</t>
  </si>
  <si>
    <t>Suivi du tableau de bord budgétaire du service ou de la structure</t>
  </si>
  <si>
    <t>Identification de toute anomalie et alerte</t>
  </si>
  <si>
    <t>Gestion des ressources matérielles du service ou de l’équipe</t>
  </si>
  <si>
    <t>Assurer le suivi administratif et budgétaire sur son périmètre</t>
  </si>
  <si>
    <t>Réceptionner, trier et classer les documents comptables ou administratifs</t>
  </si>
  <si>
    <t>Renseigner différents documents liés à la gestion financière, comptable, administrative ou à la gestion du personnel dans les délais impartis</t>
  </si>
  <si>
    <t>Mettre en œuvre les processus courants liés à la gestion administrative ou financière (règlement des factures, réalisation des commandes, mise à jour des dossiers du personnel, …)</t>
  </si>
  <si>
    <t>Renseigner et suivre le tableau de bord de suivi budgétaire du service ou de la structure</t>
  </si>
  <si>
    <t>Identifier et alerter sur toute anomalie d’ordre administrative ou budgétaire</t>
  </si>
  <si>
    <t>Suivre les stocks de consommables, et gérer les achats de matériels et de fournitures avec les fournisseurs</t>
  </si>
  <si>
    <t>Opérations administratives</t>
  </si>
  <si>
    <t>Opérations budgétaires et comptables</t>
  </si>
  <si>
    <t>Gestion des ressources</t>
  </si>
  <si>
    <t>Appui et conseil juridique auprès des différents services de l’entreprise</t>
  </si>
  <si>
    <t>Actions d’information et sensibilisation sur les dispositifs juridiques</t>
  </si>
  <si>
    <t>Identification des éventuels risques juridiques</t>
  </si>
  <si>
    <t>Evaluation des risques juridiques au regard d’opérations et décisions majeures envisagées au sein de l’entreprise</t>
  </si>
  <si>
    <t>Appui à la prise de décision</t>
  </si>
  <si>
    <t>Alerte sur les risques juridiques</t>
  </si>
  <si>
    <t>Apporter un appui juridique et conseiller les différents services de l’entreprise sur les aspects juridiques</t>
  </si>
  <si>
    <t>Rédiger des notes d’information et recommandations juridiques pour les opérationnels de l’entreprise sur la législation et les changements règlementaires</t>
  </si>
  <si>
    <t>Mobiliser les équipes autour des enjeux liés aux évolutions réglementaires en mettant en évidence les risques associés</t>
  </si>
  <si>
    <t>Analyser les données et informations de l’entreprise pour identifier les éventuels risques juridiques</t>
  </si>
  <si>
    <t>Evaluer les risques juridiques des opérations et des décisions majeures dans les différents domaines de l'entreprise</t>
  </si>
  <si>
    <t>Faciliter la prise de décision en apportant son expertise juridique en matière de fiscalité de l’entreprise (fusions, apports, transmissions universelles de patrimoine…), de droits des sociétés (choix de la forme sociale, transformation des sociétés, …), de gestion financière, de contrats, et de thématiques sociales (contrats de travail, situation juridique de l’employeur, etc), de droit environnemental</t>
  </si>
  <si>
    <t>Alerter les personnes concernées sur les risques juridiques (en lien avec un projet, ou en cas de non-conformité de l’entreprise)</t>
  </si>
  <si>
    <t>Information et sensibilisation</t>
  </si>
  <si>
    <t>Consolidation, analyse et transmission des flux financiers de l’entreprise</t>
  </si>
  <si>
    <t>Relevé des informations relatives aux comptes bancaires et détection d’anomalies</t>
  </si>
  <si>
    <t>Collecte, analyse et synthèse des données budgétaires</t>
  </si>
  <si>
    <t>Production de synthèses hebdomadaires et mensuelles sur les flux passés et à venir</t>
  </si>
  <si>
    <t>Elaboration du budget de trésorerie mensualisé</t>
  </si>
  <si>
    <t>Analyse des écarts entre budgets et flux réels</t>
  </si>
  <si>
    <t>Transmission d’éléments extra comptables au service comptabilité</t>
  </si>
  <si>
    <t>Recueillir, traiter et analyser en continu les indicateurs liés aux flux financiers de l'entreprise</t>
  </si>
  <si>
    <t>Analyser quotidiennement les positions bancaires des comptes de la structure et alerter les interlocuteurs compétents en cas d’anomalie</t>
  </si>
  <si>
    <t>Collecter, analyser et faire des synthèses à partir des données budgétaires venant des départements opérationnels et des centres de profit</t>
  </si>
  <si>
    <t>Élaborer et communiquer une synthèse hebdomadaire sur l’état de la trésorerie, analysant les principaux flux de la semaine passée et les prévisions pour la semaine à venir</t>
  </si>
  <si>
    <t>Établir le budget de trésorerie mensualisé avec les éléments fournis par le contrôle de gestion et le directeur financier</t>
  </si>
  <si>
    <t>Analyser et expliquer les écarts entre le budget et les flux constatés en réel.</t>
  </si>
  <si>
    <t>Transmettre à la comptabilité des éléments extra comptables à intégrer dans les résultats pour une meilleure conformité à la réalité économique de l’activité</t>
  </si>
  <si>
    <t>Reporting</t>
  </si>
  <si>
    <t>Données financières</t>
  </si>
  <si>
    <t>Animation et accompagnement de l’équipe commerciale sédentaire</t>
  </si>
  <si>
    <t>Formalisation et présentation des objectifs commerciaux individuels</t>
  </si>
  <si>
    <t>Accompagnement technique et méthodologique / coaching : ciblage des priorités et des actions commerciales, préparation et réalisation des appels sortants, double écoute, relances des clients professionnels à effectuer, …</t>
  </si>
  <si>
    <t>Suivi de l’activité et des résultats individuels</t>
  </si>
  <si>
    <t>Mobilisation individuelle et collective autour des objectifs commerciaux</t>
  </si>
  <si>
    <t>Réalisation d’actions commerciales ciblées (grands comptes, contrats à enjeux, …)</t>
  </si>
  <si>
    <t>Dynamiser au quotidien les membres d’une équipe de vente sédentaire</t>
  </si>
  <si>
    <t>Mobiliser l'équipe de vendeurs au quotidien autour des objectifs à atteindre, des outils de e-commerce et de la stratégie digitale de l’entreprise</t>
  </si>
  <si>
    <t>Réaliser des observations de l’équipe en situation de vente et identifier les points à renforcer</t>
  </si>
  <si>
    <t>Expliquer aux membres de l’équipe de vente un mode opératoire, une technique de vente et de négociation</t>
  </si>
  <si>
    <t>Réaliser des démonstrations d’entretiens de vente</t>
  </si>
  <si>
    <t>Identifier les objectifs de progression et les besoins en formation de chaque membre de l’équipe</t>
  </si>
  <si>
    <t>Transmettre des connaissances, des savoir-faire en tenant compte des besoins des vendeurs</t>
  </si>
  <si>
    <t>Accompagnement</t>
  </si>
  <si>
    <t>coaching commerciaux</t>
  </si>
  <si>
    <t>objectifs commerciaux</t>
  </si>
  <si>
    <t>Met en œuvre sans variation les pratiques et outils de dynamisation de l’équipe commerciale existants</t>
  </si>
  <si>
    <t>Adapte les pratiques et outils de dynamisation aux besoins et aux caractéristiques de son équipe commerciale dans des situations récurrentes</t>
  </si>
  <si>
    <t>Répond efficacement aux besoins de ses collaborateurs dans des situations complexes</t>
  </si>
  <si>
    <t>Met en œuvre des approches innovantes pour dynamiser son équipe commerciale</t>
  </si>
  <si>
    <t>Animation motivation équipe</t>
  </si>
  <si>
    <t>Relation clients internes</t>
  </si>
  <si>
    <t>Recueil des besoins des clients internes</t>
  </si>
  <si>
    <t>Gestion des réclamations</t>
  </si>
  <si>
    <t>Proposition de solutions d’amélioration des conditions de travail des salariés</t>
  </si>
  <si>
    <t>Contrôle de la bonne application des procédures internes</t>
  </si>
  <si>
    <t>Sensibilisation aux pratiques éco responsables</t>
  </si>
  <si>
    <t>Recueillir les besoins des salariés de l’entreprise et proposer des solutions adaptées en tenant compte des budgets alloués</t>
  </si>
  <si>
    <t>Recueillir les besoins des clients internes en termes d’environnement de travail</t>
  </si>
  <si>
    <t>Proposer des solutions d’amélioration et d’aménagement des espaces de travail et les soumettre à la direction</t>
  </si>
  <si>
    <t>Gérer les réclamations des collaborateurs en faisant le relai de ces dernières auprès de la direction</t>
  </si>
  <si>
    <t>Contrôler sur son périmètre que les procédures internes fonctionnent bien et qu’elles sont correctement appliquées par les collaborateurs</t>
  </si>
  <si>
    <t>Sensibiliser les collaborateurs aux pratiques éco-responsables : économie d’énergie, lutte contre le gaspillage</t>
  </si>
  <si>
    <t>Recueil des besoins</t>
  </si>
  <si>
    <t>Pratiques éco responsables</t>
  </si>
  <si>
    <t>Accueil physique et téléphonique des visiteurs et collaborateurs au sein de l’entreprise</t>
  </si>
  <si>
    <t>Application des procédures de sécurité liées à l’accueil</t>
  </si>
  <si>
    <t>Accueillir de manière physique et téléphonique les différents interlocuteurs (collaborateurs, clients, fournisseurs, prestataires etc.)</t>
  </si>
  <si>
    <t>Appliquer les procédures de sécurité liées à l’accueil (contrôle d’accès, remise de badges, etc.)</t>
  </si>
  <si>
    <t>Installation de systèmes informatiques, matériels et équipements</t>
  </si>
  <si>
    <t>Conception et mise en œuvre de solutions</t>
  </si>
  <si>
    <t>Planification de déploiement de postes de travail</t>
  </si>
  <si>
    <t>Planification des mises à jour et installations de nouveaux systèmes informatiques, matériels et équipements</t>
  </si>
  <si>
    <t>Installation de nouveaux systèmes informatiques, matériels et équipements</t>
  </si>
  <si>
    <t>Déploiement de nouvelles solutions</t>
  </si>
  <si>
    <t>Installer des systèmes informatiques, matériels et équipements</t>
  </si>
  <si>
    <t>Concevoir et mettre en œuvre des solutions d’optimisation des systèmes informatiques</t>
  </si>
  <si>
    <t>Planifier le déploiement de postes de travail</t>
  </si>
  <si>
    <t>Planifier les interventions à mener en matière de mises à jour, d’installation de nouveaux systèmes informatiques matériels et équipements, de déploiement de nouvelles solutions.</t>
  </si>
  <si>
    <t>Installer et déployer de nouvelles solutions informatiques</t>
  </si>
  <si>
    <t>Installation systèmes informatiques</t>
  </si>
  <si>
    <t>Equipements informatiques</t>
  </si>
  <si>
    <t>Pilotage de l’activité commerciale (management d’équipe itinérante)</t>
  </si>
  <si>
    <t>Lancement / pilotage du lancement des actions commerciales en direction de clients professionnels définies par l’entreprise et d’actions spécifiques : actions de conquête clients, et de développement des ventes et des marges, organisation d’événements clients</t>
  </si>
  <si>
    <t>Suivi des actions commerciales en direction des professionnels : suivi des fichiers prospects, suivi du développement des clients à gros potentiel, …</t>
  </si>
  <si>
    <t>Piloter l’activité commerciale de son secteur / marché en exploitant un outil de gestion de la relation client</t>
  </si>
  <si>
    <t>Concevoir, en lien avec l’équipe de commerciaux itinérants, des propositions d’ajustement des opérations commerciales en prenant appui sur l’analyse des spécificités du secteur / marché</t>
  </si>
  <si>
    <t>Pilote l’activité commerciale de son secteur / marché de manière régulière mais avec peu de variations</t>
  </si>
  <si>
    <t>Adapte son pilotage à l’évolution de son environnement, aux spécificités de son secteur / marché et à ses résultats</t>
  </si>
  <si>
    <t>Adapte son pilotage de l’activité à des situations nouvelles, complexes, touchant son secteur / marché</t>
  </si>
  <si>
    <t>Fait preuve d’innovation dans le pilotage de son secteur / marché</t>
  </si>
  <si>
    <t>Mise en œuvre de la stratégie de marketing digital</t>
  </si>
  <si>
    <t>Création de contenus et mise à jour des outils digitaux de présentation de l’entreprise (site internet, espaces sur les réseaux sociaux, tutoriels, …)</t>
  </si>
  <si>
    <t>Optimisation du référencement et du positionnement dans les moteurs de recherche</t>
  </si>
  <si>
    <t>Construction et coordination des partenariats avec les sites web affiliés</t>
  </si>
  <si>
    <t>Mettre en œuvre la stratégie de marketing digital de l’entreprise</t>
  </si>
  <si>
    <t>Créer des espaces d’échange mettant en valeur l’entreprise et son offre</t>
  </si>
  <si>
    <t>Animer de manière régulière les échanges sur les supports numériques afin d’assurer une présence régulière de l’entreprise</t>
  </si>
  <si>
    <t>Construire, développer et mobiliser les communautés digitales autour des objectifs de communication de l’entreprise en articulation avec les plans d’actions commerciaux et marketing</t>
  </si>
  <si>
    <t>Organiser des événements fédérateurs mettant en valeur les produits et services de l’entreprise en utilisant les fonctionnalités des outils digitaux</t>
  </si>
  <si>
    <t>Référencement</t>
  </si>
  <si>
    <t>gestion de contenu en ligne</t>
  </si>
  <si>
    <t>community management</t>
  </si>
  <si>
    <t>Met à jour et fait vivre les supports digitaux, les communautés digitales, dans la continuité des pratiques existantes</t>
  </si>
  <si>
    <t>Adapte ses pratiques de gestion de contenu et de community management en fonction de l’évolution des plans d’actions commerciaux et marketing</t>
  </si>
  <si>
    <t>Enrichit ses pratiques de gestion de contenu et de community management à partir des retours des utilisateurs et clients</t>
  </si>
  <si>
    <t>Met en œuvre des pratiques innovantes de gestion de contenu, de community management</t>
  </si>
  <si>
    <t>Ecriture informatique</t>
  </si>
  <si>
    <t>Préparation et traçabilité des contacts clients ou prospects en relation commerciale à distance</t>
  </si>
  <si>
    <t>Préparation des prises de contacts avec les clients ou les prospects</t>
  </si>
  <si>
    <t>Renseignement des outils de traçabilité des contacts clients ou prospects</t>
  </si>
  <si>
    <t>Enregistrement des commandes</t>
  </si>
  <si>
    <t>Préparer ses contacts et assurer leur traçabilité dans le cadre d’une relation commerciale à distance</t>
  </si>
  <si>
    <t>Analyser les informations disponibles sur les clients ou les prospects dans le cadre d’appels entrants ou sortants</t>
  </si>
  <si>
    <t>Programmer les actions à conduire à l’issue des contacts avec les clients ou les prospects</t>
  </si>
  <si>
    <t>Analyse fiches clients</t>
  </si>
  <si>
    <t>préparation des appels</t>
  </si>
  <si>
    <t>Utilise les principales fonctionnalités des outils à disposition pour réaliser les opérations les plus courantes (accès aux informations sur les clients, traçabilité des contacts clients, …)</t>
  </si>
  <si>
    <t>Maîtrise parfaitement les outils et modes de communication avec les clients et les utilise pour associer les interlocuteurs concernés au suivi des contacts clients</t>
  </si>
  <si>
    <t>Formule des propositions d’amélioration de la préparation, la traçabilité et / ou le suivi des contacts clients</t>
  </si>
  <si>
    <t>K.2</t>
  </si>
  <si>
    <t>Pilotage de l’activité commerciale de l’unité (responsable d’unité commerciale)</t>
  </si>
  <si>
    <t>Elaboration d'un budget prévisionnel (chiffre d'affaires et marge de son périmètre)</t>
  </si>
  <si>
    <t>Pilotage du développement de la clientèle de professionnels, des relances clients professionnels et fournisseurs, des paiements et des encours, …</t>
  </si>
  <si>
    <t>Proposition d'actions correctives</t>
  </si>
  <si>
    <t>Piloter l’activité commerciale d’une unité commerciale en exploitant un outil de gestion de la relation client</t>
  </si>
  <si>
    <t>Analyser les résultats liés à la mise en œuvre des actions commerciales et expliquer les écarts entre les résultats obtenus et les prévisionnels</t>
  </si>
  <si>
    <t>Pilote l’activité de son unité commerciale de manière régulière mais avec peu de variations</t>
  </si>
  <si>
    <t>Adapte son pilotage à l’évolution de son environnement, aux spécificités de son unité commerciale et à ses résultats</t>
  </si>
  <si>
    <t>Adapte son pilotage de l’activité à des situations nouvelles, complexes, touchant son unité commerciale</t>
  </si>
  <si>
    <t>Fait preuve d’innovation dans le pilotage de son unité commerciale</t>
  </si>
  <si>
    <t>Planification et suivi d’une activité commerciale itinérante</t>
  </si>
  <si>
    <t>Elaboration d’un plan d’actions commerciales</t>
  </si>
  <si>
    <t>Recueil et examen des informations sur les clients et les prospects à visiter</t>
  </si>
  <si>
    <t>Définition des objectifs des visites</t>
  </si>
  <si>
    <t>Prise de rendez-vous</t>
  </si>
  <si>
    <t>Préparation matérielle des visites</t>
  </si>
  <si>
    <t>Renseignement des outils de traçabilité des visites</t>
  </si>
  <si>
    <t>Organiser et assurer le suivi de son activité commerciale itinérante</t>
  </si>
  <si>
    <t>Proposer des actions de prospection, conquête et fidélisation cohérentes avec l’analyse du secteur et du portefeuille clients et avec la politique et le plan d’actions commerciales de l’entreprise</t>
  </si>
  <si>
    <t>Planifier son activité sur son secteur commercial en fonction des objectifs définis</t>
  </si>
  <si>
    <t>Définir pour chaque visite des objectifs commerciaux adaptés à partir des informations disponibles sur les clients et prospects</t>
  </si>
  <si>
    <t>Organiser les visites de manière rationnelle et efficace</t>
  </si>
  <si>
    <t>Programmer les actions à conduire à l’issue des visites clients et prospects</t>
  </si>
  <si>
    <t>Assurer la traçabilité des visites en exploitant les outils mis à disposition au sein de l’entreprise</t>
  </si>
  <si>
    <t>préparation des visites</t>
  </si>
  <si>
    <t>Prépare et suit la mise en œuvre des plans d’actions commerciales et ses visites clients de manière régulière mais sans variation</t>
  </si>
  <si>
    <t>Adapte ses plans d’actions commerciales et la préparation de ses visites aux enjeux commerciaux</t>
  </si>
  <si>
    <t>Anticipe et prend en compte l’impact de ses visites sur les autres services de l’entreprise</t>
  </si>
  <si>
    <t>Fait preuve d’innovation dans ses propositions de plans d’actions commerciales et dans la préparation et le suivi de ses visites</t>
  </si>
  <si>
    <t>Elaboration de plans de développement commercial en direction de clients grands comptes</t>
  </si>
  <si>
    <t>Elaboration de plans de prospection : identification de cibles prioritaires, mise en place d’une stratégie d’influence, …</t>
  </si>
  <si>
    <t>plan de développement</t>
  </si>
  <si>
    <t>prospection grands comptes</t>
  </si>
  <si>
    <t>Prépare et suit ses plans d’actions de manière régulière mais avec peu de variations</t>
  </si>
  <si>
    <t>Propose des plans d’actions adaptés aux enjeux commerciaux et en négocie la mise en œuvre auprès de sa hiérarchie</t>
  </si>
  <si>
    <t>Adapte ses plans d’actions à des situations nouvelles, complexes, touchant l’entreprise, les clients</t>
  </si>
  <si>
    <t>Fait preuve d’innovation dans ses propositions, notamment en matière de prospection, de moyens à mobiliser</t>
  </si>
  <si>
    <t>Accompagnement personnalisé des clients et passagers en aéroport</t>
  </si>
  <si>
    <t>Accompagnement et assistance aux passagers, accompagnants et clients</t>
  </si>
  <si>
    <t>Accompagnement à l’utilisation des outils de la chaîne libre-service (bornes, portiques…)</t>
  </si>
  <si>
    <t>Prise en charge des clients à particularités (personnes à mobilité réduite, mineurs non accompagnés, VIP…)</t>
  </si>
  <si>
    <t>Faciliter le parcours des passagers et clients au sein de l’aéroport en s’adaptant à leurs besoins</t>
  </si>
  <si>
    <t>Repérer les clients ou les passagers susceptibles d’avoir besoin d’aide à partir d’une observation de leur comportement</t>
  </si>
  <si>
    <t>Expliciter le fonctionnement des outils de la chaine de libre-service et des interfaces et outils digitaux destinés aux clients en s’adaptant à leurs besoins et en cherchant à les rendre autonomes</t>
  </si>
  <si>
    <t>Analyser la situation et les besoins d’un passager ou d’un client sollicitant une aide</t>
  </si>
  <si>
    <t>Rechercher les informations disponibles sur l’offre dont bénéficie un client ou un passager en utilisant les outils nomades à disposition</t>
  </si>
  <si>
    <t>Définir des priorités d’action adaptées en cas de forte affluence ou d’irrégularité</t>
  </si>
  <si>
    <t>Personnaliser la relation avec le passager ou le client à partir des informations collectées sur son parcours et / ou ses besoins</t>
  </si>
  <si>
    <t>Adapter ses interventions et son comportement à différents types d’interlocuteurs en veillant à la qualité de l’attention portée aux clients et aux passagers</t>
  </si>
  <si>
    <t>parcours</t>
  </si>
  <si>
    <t>passager</t>
  </si>
  <si>
    <t>Explique clairement le fonctionnement des outils de la chaîne libre-service dans le respect des consignes en vigueur</t>
  </si>
  <si>
    <t>Exploite les informations disponibles sur le client et l’offre dont il bénéficie pour personnaliser son intervention</t>
  </si>
  <si>
    <t>Ajuste et personnalise son intervention de manière adaptée en fonction de la situation (affluence, irrégularité, …)</t>
  </si>
  <si>
    <t>Propose des pistes d’amélioration pour faire évoluer les pratiques d’accompagnement des clients et passagers</t>
  </si>
  <si>
    <t>Détermination et ajustement des tarifs des vols</t>
  </si>
  <si>
    <t>Examen des objectifs de recette et des budgets des lignes</t>
  </si>
  <si>
    <t>Elaboration des grilles tarifaires pour les différentes classes de réservation et les différents types de tarifs (tarifs promotionnels, tarifs de base…)</t>
  </si>
  <si>
    <t>Mise en place d’un dispositif de tarification dynamique et automatisé</t>
  </si>
  <si>
    <t>Suivi des résultats des différents vols</t>
  </si>
  <si>
    <t>Proposition d’actions correctives en fonction des résultats obtenus</t>
  </si>
  <si>
    <t>Piloter les tarifs et les prix dans le domaine du transport aérien en tenant compte des enjeux économiques associés et en exploitant les outils d’aide à la décision</t>
  </si>
  <si>
    <t>Analyser les contraintes économiques et commerciales d’une ligne ou d’un vol en combinant différents critères : budget, objectif de remplissage, positionnement concurrentiel, marge…</t>
  </si>
  <si>
    <t>Evaluer en continu les impacts potentiels de l’évolution des prix et conditions tarifaires de la concurrence sur les résultats des lignes ou des vols</t>
  </si>
  <si>
    <t>Déterminer les tarifs applicables aux différentes classes de réservation et aux différents types de clients d’un vol en utilisant des outils et techniques d’aide à la décision et en respectant les règles établies pour la fixation des tarifs</t>
  </si>
  <si>
    <t>Concevoir, en partenariat avec des spécialistes de la data, un dispositif de modélisation et de prévision permettant la mise en place d’un outil automatisé de tarification dynamique</t>
  </si>
  <si>
    <t>Identifier l’impact sur les différentes charges de la compagnie de l’évolution d’un tarif, d’un programme, d’un processus de tarification</t>
  </si>
  <si>
    <t>vols</t>
  </si>
  <si>
    <t>grilles tarifaires</t>
  </si>
  <si>
    <t>Détermine les tarifs applicables en tenant compte des contraintes économiques et commerciales des lignes et en respectant les règles en vigueur</t>
  </si>
  <si>
    <t>Propose des actions correctives pertinentes en cas de contreperformance</t>
  </si>
  <si>
    <t>Prend en compte de manière fine les impacts de ses choix sur les différents services</t>
  </si>
  <si>
    <t>Contribue à l’évolution des pratiques et des outils vers des modèles de tarification dynamique</t>
  </si>
  <si>
    <t>Yield management</t>
  </si>
  <si>
    <t>Assistance à la prospection et assistance technico-commerciale des clients dans le domaine du transport aérien</t>
  </si>
  <si>
    <t>Appel ou relance téléphonique des clients (réseau de distribution…)</t>
  </si>
  <si>
    <t>Questionnement sur les besoins des clients</t>
  </si>
  <si>
    <t>Prise de rendez-vous avec les clients pour l’équipe de vente</t>
  </si>
  <si>
    <t>Diffusion de la documentation commerciale de l’entreprise</t>
  </si>
  <si>
    <t>Présentation des produits et services : services aux passagers, services et infrastructures d’un aéroport</t>
  </si>
  <si>
    <t>Assistance technique aux réseaux de distribution internes et externes en lien avec les services dédiés : tarification, formalités administratives…</t>
  </si>
  <si>
    <t>Assistance technique sur l’utilisation des logiciels de réservation</t>
  </si>
  <si>
    <t>Mettre en œuvre une assistance technique et commerciale aux clients professionnels du transport aérien en appui d’une équipe de vente</t>
  </si>
  <si>
    <t>Etablir un contact et un climat de confiance avec un client professionnel dans le domaine du transport aérien (réseau de distribution, entreprise, …)</t>
  </si>
  <si>
    <t>Analyser les besoins d’un client par un questionnement adapté</t>
  </si>
  <si>
    <t>Identifier les réponses techniques et commerciales pouvant être apportées au client en tenant compte des consignes en vigueur au sein de l’entreprise et des règlementations applicables au transport aérien</t>
  </si>
  <si>
    <t>Personnaliser la relation avec les clients en ciblant les informations adaptées à leurs besoins</t>
  </si>
  <si>
    <t>Valoriser l’offre de produits et de services de l’entreprise, dont l’offre de services en ligne, en utilisant une argumentation commerciale ciblée et en tenant compte de la stratégie digitale de l’entreprise</t>
  </si>
  <si>
    <t>assistance organisationnelle</t>
  </si>
  <si>
    <t>Met en œuvre les consignes données par l’équipe de vente pour les contacts avec les clients mais sans variation</t>
  </si>
  <si>
    <t>Adapte les informations communiquées aux différentes catégories de clients selon la typologie en vigueur dans l’entreprise</t>
  </si>
  <si>
    <t>Personnalise et enrichit les informations communiquées aux clients en élargissant ses sources d’informations</t>
  </si>
  <si>
    <t>Fait preuve d’innovation dans la manière de mettre en œuvre les activités d’assistance technique et commerciale aux clients</t>
  </si>
  <si>
    <t>Planification et suivi d’une activité commerciale auprès de professionnels dans le transport aérien</t>
  </si>
  <si>
    <t>Formalisation d’un plan d’actions commerciales correspondant aux objectifs commerciaux de l’entreprise sur un secteur géographique ou un marché donné assorti d’un budget</t>
  </si>
  <si>
    <t>Formalisation d’un plan de visites / de prospection en fonction de l’analyse du portefeuille et du plan d’actions commerciales</t>
  </si>
  <si>
    <t>Préparation des rendez-vous et actions commerciales spécifiques (salons professionnels, réunions de travail avec des professionnels…)</t>
  </si>
  <si>
    <t>Suivi du budget relatif aux actions commerciales</t>
  </si>
  <si>
    <t>Mise à jour du fichier de clients et de prospects : réseaux de distribution (agences de voyages, professionnels du tourisme, …), clientèle « affaires » (entreprises), transitaires (produits liés au fret) …</t>
  </si>
  <si>
    <t>Rédaction de comptes-rendus et de synthèses d’activité en utilisant les outils de CRM à disposition</t>
  </si>
  <si>
    <t>Organiser et assurer le suivi de son activité commerciale auprès de professionnels dans le transport aérien</t>
  </si>
  <si>
    <t>Proposer des actions de prospection, conquête et fidélisation cohérentes avec l’analyse du marché et du portefeuille clients et avec la politique et le plan d’actions commerciales de l’entreprise</t>
  </si>
  <si>
    <t>Planifier son activité et prioriser ses actions commerciales (plan de prospection, actions diverses…) sur son secteur en fonction des objectifs définis</t>
  </si>
  <si>
    <t>Définir pour chaque visite des objectifs commerciaux adaptés à partir des informations disponibles sur les clients et prospects et des outils d’aide à la décision à disposition</t>
  </si>
  <si>
    <t>Concevoir un argumentaire de vente ou de promotion</t>
  </si>
  <si>
    <t>Organiser les visites et actions commerciales spécifiques de manière rationnelle et efficace</t>
  </si>
  <si>
    <t>Assurer la traçabilité des visites et le suivi de son budget en exploitant les outils digitaux mis à disposition au sein de l’entreprise</t>
  </si>
  <si>
    <t>Prépare et suit la mise en œuvre des plans d’actions commerciales des visites clients et des actions commerciales spécifiques de manière régulière mais sans variation</t>
  </si>
  <si>
    <t>Adapte ses plans d’actions commerciales et la préparation de ses visites et actions commerciales spécifiques aux enjeux commerciaux</t>
  </si>
  <si>
    <t>Anticipe et prend en compte l’impact de ses visites et actions commerciales spécifiques sur les autres services de l’entreprise</t>
  </si>
  <si>
    <t>Fait preuve d’innovation dans ses propositions de plans d’actions commerciales et dans la préparation et le suivi de ses visites et actions commerciales spécifiques</t>
  </si>
  <si>
    <t>Mise en œuvre de la stratégie de marketing digital dans le domaine du transport aérien</t>
  </si>
  <si>
    <t>Création de contenus t mise à jour des outils digitaux sur le périmètre confié (site internet, applications, réseaux sociaux, tutoriels, …)</t>
  </si>
  <si>
    <t>Construction et coordination de partenariats avec les sites web affiliés</t>
  </si>
  <si>
    <t>Coordination avec les différents services concernés (service commercial, revenue management, pricing, …)</t>
  </si>
  <si>
    <t>Mettre en œuvre la stratégie de marketing digital sur un périmètre donné dans le domaine du transport aérien</t>
  </si>
  <si>
    <t>Mettre en œuvre différentes techniques de marketing digital pour optimiser les performances de l'entreprise (référencement, e-acquisition, média-planning, …) en coordination avec les services concernés (service commercial, revenue management, pricing, …</t>
  </si>
  <si>
    <t>Met à jour et fait vivre les actions de marketing digital dans la continuité des pratiques existantes</t>
  </si>
  <si>
    <t>Adapte ses pratiques de marketing digital en fonction de l’évolution des plans d’actions commerciaux et marketing</t>
  </si>
  <si>
    <t>Enrichit ses pratiques à partir des retours des utilisateurs et clients</t>
  </si>
  <si>
    <t>Met en œuvre des pratiques innovantes de marketing digital</t>
  </si>
  <si>
    <t>Présentation et valorisation des propositions de dédommagement aux clients du transport aérien</t>
  </si>
  <si>
    <t>Présentation des propositions de dédommagement aux clients</t>
  </si>
  <si>
    <t>Rebond commercial et présentation d’offres commerciales</t>
  </si>
  <si>
    <t>Valoriser une proposition de dédommagement et une offre commerciale en veillant à la qualité de la relation clients dans le domaine du transport aérien</t>
  </si>
  <si>
    <t>Présenter la solution proposée en s’appuyant sur les outils à disposition et sur une argumentation commerciale adaptée et ciblée en tenant compte des attentes des clients (dont les situations de communication multiculturelle) et des impacts du traitement médiatique de certains événements sur les clients</t>
  </si>
  <si>
    <t>Répondre aux objections d’un client et négocier avec lui la solution de dédommagement proposée en cas de désaccord</t>
  </si>
  <si>
    <t>Exploiter les situations dans lesquelles une offre commerciale peut être proposée à un client</t>
  </si>
  <si>
    <t>Valoriser l’offre de produits et de services de l’entreprise et ses partenaires commerciaux (hôtels, location de voiture, centres d’affaires…) en cherchant à fidéliser le client</t>
  </si>
  <si>
    <t>Conclure un entretien avec un client en valorisant la décision prise par le client</t>
  </si>
  <si>
    <t>Exploiter les informations issues d’un outil digital tout en conduisant un entretien de vente</t>
  </si>
  <si>
    <t>Conduire une veille sur l’évolution des produits et des offres proposés aux clients et passagers en utilisant les outils digitaux à disposition</t>
  </si>
  <si>
    <t>vente</t>
  </si>
  <si>
    <t>rebond commercial</t>
  </si>
  <si>
    <t>Présente de manière claire la proposition de dédommagement dans le respect des consignes en vigueur</t>
  </si>
  <si>
    <t>Adapte la présentation de la proposition de dédommagement aux attentes du client et exploite les situations de rebond commercial</t>
  </si>
  <si>
    <t>Répond avec efficacité aux objections du client lors de a présentation des propositions de dédommagement et des offres de services pour le conduire vers une décision positive (achat, acceptation de l’offre de dédommagement)</t>
  </si>
  <si>
    <t>Fait preuve d’innovation dans la manière de valoriser les propositions de dédommagement</t>
  </si>
  <si>
    <t>Pilotage de prestations marketing et de collaborations avec des start-ups</t>
  </si>
  <si>
    <t>Elaboration de cahiers des charges</t>
  </si>
  <si>
    <t>Sélection de prestataires, de start-ups</t>
  </si>
  <si>
    <t>Suivi et contrôle des prestations</t>
  </si>
  <si>
    <t>Piloter l’activité de prestataires spécialisés dans les prestations marketing, études de marché et de start-ups</t>
  </si>
  <si>
    <t>Elaborer un appel d’offres dans le respect des réglementations en vigueur</t>
  </si>
  <si>
    <t>Organiser la mise en concurrence entre prestataires et start-ups en vue d’optimiser les offres proposées</t>
  </si>
  <si>
    <t>Analyser les offres des prestataires marketing et start-ups en s’appuyant sur différents indicateurs, notamment le retour sur investissement attendu</t>
  </si>
  <si>
    <t>Analyser les productions des prestataires marketing et des start-ups</t>
  </si>
  <si>
    <t>Proposer des réajustements en fonction des besoins de l’entreprise, en mettant en œuvre une gestion de projet agile</t>
  </si>
  <si>
    <t>Contrôler le respect des délais, des coûts et des exigences qualité</t>
  </si>
  <si>
    <t>Sélection prestataires</t>
  </si>
  <si>
    <t>contrôle prestataires</t>
  </si>
  <si>
    <t>appel d’offres prestataires</t>
  </si>
  <si>
    <t>Met en œuvre les procédures d’appel d’offres, de sélection et de suivi des prestataires marketing et start-ups dans le strict respect des consignes en vigueur</t>
  </si>
  <si>
    <t>Adapte les pratiques de sélection et de suivi des prestataires et start-ups selon le type de situation (type de prestation attendue, type de prestataire, …)</t>
  </si>
  <si>
    <t>Prend en compte un large ensemble d’éléments pour sélectionner et suivre les prestataires et start-ups, en lien avec différents services</t>
  </si>
  <si>
    <t>Développe des patiques innovantes de sélection et de suivi des prestataires et start-ups en mobilisant de nouveaux outils, de nouvelles méthodes</t>
  </si>
  <si>
    <t>Conduite d’échanges écrits avec des clients</t>
  </si>
  <si>
    <t>Rédaction de messages écrits à destination des clients sur différents supports (courriel, chat, réseau social, …)</t>
  </si>
  <si>
    <t>Communiquer par écrit avec un client en s’adaptant au média utilisé</t>
  </si>
  <si>
    <t>Rédiger des messages à destination des clients et prospects clairs en utilisant une orthographe et une syntaxe correctes</t>
  </si>
  <si>
    <t>Utiliser un registre de communication adapté au média</t>
  </si>
  <si>
    <t>Adapter ses interventions aux attentes d’instantanéité lors des échanges en ligne avec des clients</t>
  </si>
  <si>
    <t>rédactionnel</t>
  </si>
  <si>
    <t>client</t>
  </si>
  <si>
    <t>écrit</t>
  </si>
  <si>
    <t>Rédige des messages clairs et corrects (orthographe et syntaxe)</t>
  </si>
  <si>
    <t>Adapte sa communication écrite au média utilisé et aux besoins des clients</t>
  </si>
  <si>
    <t>Soigne sa communication écrite pour véhiculer une image positive de l’entreprise</t>
  </si>
  <si>
    <t>Innove pour améliorer les pratiques de communication écrite avec les clients</t>
  </si>
  <si>
    <t>Animation et accompagnement au changement d’une équipe commerciale dans le domaine du transport aérien</t>
  </si>
  <si>
    <t>Suivi des actions réalisées par l’équipe et de la qualité du service offert aux clients et passagers</t>
  </si>
  <si>
    <t>Suivi individuel des actions et résultats des membres de l’équipe</t>
  </si>
  <si>
    <t>Accompagnement individuel des collaborateurs</t>
  </si>
  <si>
    <t>Transmission de savoir-faire</t>
  </si>
  <si>
    <t>Préparation, lancement et suivi d’actions collectives</t>
  </si>
  <si>
    <t>Accompagnement de l’équipe au changement</t>
  </si>
  <si>
    <t>Animer l’équipe commerciale en tenant compte de la qualité de service attendue dans le domaine du transport aérien et des besoins en accompagnement au changement</t>
  </si>
  <si>
    <t>Mobiliser l’équipe commerciale autour des objectifs à atteindre, des outils de vente en ligne et de la stratégie digitale de l’entreprise</t>
  </si>
  <si>
    <t>Evaluer les performances et la qualité du service offert par l’équipe commerciale au regard des standards définis par l’entreprise et des exigences spécifiques au secteur du transport aérien</t>
  </si>
  <si>
    <t>Réaliser des observations de l’équipe en situation de relation client et identifier les points à renforcer</t>
  </si>
  <si>
    <t>Transmettre des savoir-faire à un collaborateur en tenant compte de ses besoins et de son rythme d’apprentissage</t>
  </si>
  <si>
    <t>Accompagner un collaborateur dans l’analyse critique de son activité, la recherche de solutions aux difficultés rencontrées, la prise d’initiatives et d’autonomie</t>
  </si>
  <si>
    <t>Accompagner l’amélioration continue du fonctionnement de l’équipe en valorisant les bonnes pratiques, les réussites et en identifiant les leviers permettant de faire progresser les performances et la qualité de service aux clients</t>
  </si>
  <si>
    <t>accompagnement au changement</t>
  </si>
  <si>
    <t>Gestion économique et budgétaire de l’escale</t>
  </si>
  <si>
    <t>Définition et déploiement d’une stratégie économique et commerciale pour l’escale</t>
  </si>
  <si>
    <t>Réalisation et suivi du budget de fonctionnement et d’investissement de l’escale</t>
  </si>
  <si>
    <t>Optimisation des performances économiques de l’escale</t>
  </si>
  <si>
    <t>Veille économique</t>
  </si>
  <si>
    <t>Piloter l’activité et optimiser les performances économiques de l’escale</t>
  </si>
  <si>
    <t>Définir le budget de l’escale à partir de la situation économique et commerciale de l’escale et des orientations de l’entreprise</t>
  </si>
  <si>
    <t>Analyser les résultats économiques et commerciaux de l’activité en utilisant les outils numériques de pilotage et d’aide à la décision à disposition</t>
  </si>
  <si>
    <t>Identifier les postes sur lesquels des actions correctives doivent être conduites en vue d’optimiser les performances économiques de l’escale</t>
  </si>
  <si>
    <t>Gestion budgétaire</t>
  </si>
  <si>
    <t>gestion économique</t>
  </si>
  <si>
    <t>Met en œuvre les techniques existantes de gestion économique et budgétaire des activités de l’escale sans variation</t>
  </si>
  <si>
    <t>Adapte ses pratiques gestion économique et budgétaire en fonction de l’évolution de la situation de l’escale</t>
  </si>
  <si>
    <t>Pilote la gestion économique et budgétaire de manière efficace, y compris dans des situations complexes</t>
  </si>
  <si>
    <t>Propose des méthodes et outils innovants pour la gestion économique et budgétaire de l’escale</t>
  </si>
  <si>
    <t>Recueil et structuration des données dans le cadre d'un projet de valorisation de la donnée</t>
  </si>
  <si>
    <t>Concevoir un système de recueil et de structuration des données techniques et / ou commerciales de l’entreprise</t>
  </si>
  <si>
    <t>Identifier les sources de données à mobiliser</t>
  </si>
  <si>
    <t>structuration</t>
  </si>
  <si>
    <t>Réalisation du vol</t>
  </si>
  <si>
    <t>Contrôle du bon déroulement de l’embarquement des passagers et/ou du fret</t>
  </si>
  <si>
    <t>Mise en œuvre d’actions pour assurer le respect des horaires</t>
  </si>
  <si>
    <t>Mise en œuvre et vérification au départ de l’avion de la procédure de mise en route des moteurs, de roulage, de décollage et de montée</t>
  </si>
  <si>
    <t>Navigation (impératifs météorologiques, contrôle aérien, carburant, …)</t>
  </si>
  <si>
    <t>Mise en œuvre et vérification à l’arrivée de l’avion des procédures de descente et d’approche de l’aérodrome, d’atterrissage, de roulage vers le parking, d’arrêt des moteurs et de débarquement</t>
  </si>
  <si>
    <t>Vérification et suivi permanents de l’application des réglementations, procédures et mesures de sûreté et de sécurité pendant toute la conduite de la mission</t>
  </si>
  <si>
    <t>Suivi de l’évolution des conditions météorologiques à l’arrivée</t>
  </si>
  <si>
    <t>Conduire un aéronef en situation normale et dégradée et traiter les aléas de manière adaptée</t>
  </si>
  <si>
    <t>Mettre en œuvre les règles et procédures liées à la conduite d’un aéronef en situation normale et dégradée dans le respect des procédures générales, des manuels d’exploitation et des instructions du contrôle de la navigation aérienne</t>
  </si>
  <si>
    <t>Définir et mettre en œuvre en totale autonomie toute action nécessaire à la conduite de sa mission en cas d’aléa et d’impossibilité de recevoir des instructions de la compagnie</t>
  </si>
  <si>
    <t>Réaliser les contrôles et vérifications techniques nécessaires pendant et après le vol pour assurer la sécurité du vol et garantir le respect des règles de sécurité, de sûreté ainsi que des procédures opérationnelles</t>
  </si>
  <si>
    <t>Exploiter les systèmes permettant d’optimiser la trajectoire de l’aéronef et d’accéder à des informations clés en cours de vol (position en temps réel des zones de turbulences, logiciels permettant d’optimiser l’altitude et la trajectoire grâce aux données collectées en vol, …)</t>
  </si>
  <si>
    <t>Pilotage d’un aéronef</t>
  </si>
  <si>
    <t>pilotage en situation normale</t>
  </si>
  <si>
    <t>pilotage en situation dégradée</t>
  </si>
  <si>
    <t>Assure la conduite de l’aéronef en situation normale dans le strict respect des procédures générales, des manuels d’exploitation et des instructions du contrôle de la navigation aérienne</t>
  </si>
  <si>
    <t>Assure la conduite de l’aéronef en situation normale et en situation dégradée dans le strict respect des procédures générales, des manuels d’exploitation et des instructions du contrôle de la navigation aérienne</t>
  </si>
  <si>
    <t>Assure le contrôle de la bonne application des procédures générales, des manuels d’exploitation et des instructions du contrôle de la navigation aérienne au cours du vol</t>
  </si>
  <si>
    <t>Propose des pistes pour améliorer la mise en œuvre des règles et procédures en vol</t>
  </si>
  <si>
    <t>Information et services aux passagers en vol</t>
  </si>
  <si>
    <t>Mise en œuvre de prestations en vue d’assurer le confort des passagers</t>
  </si>
  <si>
    <t>Accueil, aide et prise de congé des passagers</t>
  </si>
  <si>
    <t>Information des passagers sur le déroulement du vol, les correspondances, …</t>
  </si>
  <si>
    <t>Service de collations et repas aux passagers</t>
  </si>
  <si>
    <t>Gestion des dysfonctionnements matériels en cabine</t>
  </si>
  <si>
    <t>Assistance aux passagers à particularité (personnes à mobilité réduite, enfants mineurs non accompagnés, …)</t>
  </si>
  <si>
    <t>Assurer le service et l’information aux passagers tout au long du vol en veillant à la qualité du service offert</t>
  </si>
  <si>
    <t>Etablir dès l’accueil à bord et entretenir tout au long du vol une relation positive avec les passagers en communiquant en français et en langue étrangère</t>
  </si>
  <si>
    <t>Identifier et prendre en compte les attentes des passagers en fonction de leur typologie en veillant à respecter les bonnes pratiques de communication interculturelle</t>
  </si>
  <si>
    <t>Réaliser un service de qualité en s’adaptant aux particularités du vol et de la cabine</t>
  </si>
  <si>
    <t>Adapter le service offert aux passagers à particularités et aux différents types de clientèle</t>
  </si>
  <si>
    <t>Assurer la continuité de la chaîne de service sol/vol/sol en s’appuyant sur les informations transmises et les informations disponibles sur outils digitaux</t>
  </si>
  <si>
    <t>Rassurer les passagers en cas d’irrégularité</t>
  </si>
  <si>
    <t>service information</t>
  </si>
  <si>
    <t>Assure le service et l’information aux passagers dans le respect des standards de service</t>
  </si>
  <si>
    <t>Adapte ses interventions aux besoins exprimés par les passagers (dont situations d’accueil multiculturel)</t>
  </si>
  <si>
    <t>Détecte les passagers ayant besoin d’une aide ou d’un accompagnement spécifique et répond à leurs besoins de manière adaptée</t>
  </si>
  <si>
    <t>Propose des pistes d’amélioration pour faire évoluer le service à bord ainsi que les pratiques d’accueil multiculturel</t>
  </si>
  <si>
    <t>Pilotage du déploiement de la stratégie RSE</t>
  </si>
  <si>
    <t>Suivi de la mise en œuvre du projet RSE de l’entreprise</t>
  </si>
  <si>
    <t>Sensibilisation et mobilisation des collaborateurs autour des enjeux RSE</t>
  </si>
  <si>
    <t>Accompagnement des managers au changement</t>
  </si>
  <si>
    <t>Pilotage de projets de certification en lien avec la démarche RSE</t>
  </si>
  <si>
    <t>Sélection et suivi des prestataires externes</t>
  </si>
  <si>
    <t>Piloter le déploiement de la stratégie RSE auprès des différents services de l’entreprise</t>
  </si>
  <si>
    <t>Coordonner la mise en œuvre du projet RSE de l’entreprise en lien avec les responsables des services concernés</t>
  </si>
  <si>
    <t>Mobiliser les collaborateurs de l’entreprise et les parties prenantes autour des objectifs à atteindre, notamment en organisant des événements fédérateurs</t>
  </si>
  <si>
    <t>Accompagner les équipes dans l’adaptation au changement et la réalisation de nouvelles activités</t>
  </si>
  <si>
    <t>Piloter les projets de certification permettant de valoriser la démarche RSE de l’entreprise</t>
  </si>
  <si>
    <t>Sélectionner les prestataires externes et suivre la qualité des travaux réalisés au regard du cahier des charges</t>
  </si>
  <si>
    <t>Piloter la gestion budgétaire et financière de la démarche RSE afin de repérer les risques de dérives, et définir des actions correctives adaptées</t>
  </si>
  <si>
    <t>Pilotage projet RSE</t>
  </si>
  <si>
    <t>Suivi budgétaire</t>
  </si>
  <si>
    <t>Conseil en matière de reproduction du troupeau</t>
  </si>
  <si>
    <t>Conseil dans la détermination du planning d’accouplement</t>
  </si>
  <si>
    <t>Conseil dans le choix des animaux à accoupler</t>
  </si>
  <si>
    <t>Optimisation des moyens de détection des chaleurs</t>
  </si>
  <si>
    <t>Mise en œuvre de programmes de maitrise des cycles</t>
  </si>
  <si>
    <t>Proposition de solutions pour améliorer la santé et le bien-être des animaux</t>
  </si>
  <si>
    <t>Interactions avec différents experts en vue du développement du troupeau</t>
  </si>
  <si>
    <t>Conseil dans le pilotage du renouvellement du troupeau</t>
  </si>
  <si>
    <t>Conseiller et accompagner les éleveurs dans la gestion de la reproduction de leur troupeau, en matière de génétique et d'accouplement</t>
  </si>
  <si>
    <t>Conseiller les éleveurs dans la détermination d’un planning d’accouplement selon les objectifs de l’éleveur et ses choix de production</t>
  </si>
  <si>
    <t>Conseiller les éleveurs dans le choix des animaux afin de réaliser l'accouplement idéal en fonction des objectifs de l'éleveur et en tenant compte de la consanguinité</t>
  </si>
  <si>
    <t>Optimiser les moyens de détection des chaleurs à l’aide des outils à disposition</t>
  </si>
  <si>
    <t>Mettre en œuvre des programmes de maîtrise des cycles par la synchronisation des chaleurs en vue de regrouper les naissances</t>
  </si>
  <si>
    <t>Proposer des solutions à partir de l’analyse des comportements des animaux et en tenant compte de son savoir animalier</t>
  </si>
  <si>
    <t>Interagir avec différents experts dans la perspective de la performance du développement du troupeau (conseillers du contrôle laitier, conseillers bâtiments, conseillers en alimentation animale)</t>
  </si>
  <si>
    <t>Conseiller les éleveurs dans leur stratégie de renouvellement du troupeau, dans un objectif de pérennité de ce dernier</t>
  </si>
  <si>
    <t>Conseil en reproduction animale</t>
  </si>
  <si>
    <t>Détection des chaleurs</t>
  </si>
  <si>
    <t>Analyse du besoin et conseil aux clients</t>
  </si>
  <si>
    <t>Accueil et prise en charge des clients dans l’espace des vente</t>
  </si>
  <si>
    <t>Recueil d’informations sur les besoins, projets d’un client</t>
  </si>
  <si>
    <t>Sélection et proposition de quelques produits</t>
  </si>
  <si>
    <t>Mise en valeur de la solution proposée</t>
  </si>
  <si>
    <t>Conseil et préconisations sur l’utilisation du / des produit(s) choisi(s)</t>
  </si>
  <si>
    <t>Information sur les promotions en cours et sur les services associés</t>
  </si>
  <si>
    <t>Conseiller les clients sur les vins, bières et alcools de l’espace de vente dans un objectif de qualité de service</t>
  </si>
  <si>
    <t>Personnaliser la relation avec le client dès son entrée dans l’espace de vente et établir un climat de confiance avec le client</t>
  </si>
  <si>
    <t>Conduire une démarche de découverte des besoins d’un client ou d’un prospect par un questionnement adapté</t>
  </si>
  <si>
    <t>Sélectionner et proposer des produits correspondants au critères des clients en mobilisant sa connaissance des différents produits</t>
  </si>
  <si>
    <t>Mettre en valeur la solution proposée en présentant les informations susceptibles d’intéresser le client (provenance, mode de production, appellations et labels, accords mets-vins, budget, etc.)</t>
  </si>
  <si>
    <t>Conseiller le client sur le mode de dégustation, les durées et modes de conservation, ainsi que sur les différents types d’association ou d’utilisation des produits</t>
  </si>
  <si>
    <t>Informer sur les promotions en cours, proposer des ventes additionnelles et/ou des services associés (préparations spéciales, dégustation, emballage cadeau, livraison, …)</t>
  </si>
  <si>
    <t>Accueil des clients</t>
  </si>
  <si>
    <t>Informations</t>
  </si>
  <si>
    <t>Administration des équipements, systèmes, outils et réseaux informatiques de l’entreprise</t>
  </si>
  <si>
    <t>Supervision du fonctionnement des équipements</t>
  </si>
  <si>
    <t>Gestion des droits d’accès au serveur et aux applications</t>
  </si>
  <si>
    <t>Gestion des différentes composantes du réseau</t>
  </si>
  <si>
    <t>Suivi de la performance du système / réseau</t>
  </si>
  <si>
    <t>Suivi des contrats des fournisseurs et des prestataires de service</t>
  </si>
  <si>
    <t>Surveiller et suivre le fonctionnement des équipements, systèmes, outils et réseaux informatiques de l’entreprise</t>
  </si>
  <si>
    <t>Surveiller et suivre en temps réel le fonctionnement des équipements du réseau à l’aide des outils adaptés</t>
  </si>
  <si>
    <t>Sécuriser et individualiser l’accès au réseau en fonction des profils des utilisateurs</t>
  </si>
  <si>
    <t>Réaliser des sauvegardes périodiques des données informatiques</t>
  </si>
  <si>
    <t>Réaliser des tests et analyses de charge du réseau</t>
  </si>
  <si>
    <t>Elaborer et compléter des tableaux de bord permettant de suivre l’activité et de répertorier la survenue d’événements (pannes, incidents…)</t>
  </si>
  <si>
    <t>Coordonner les interventions des prestataires extérieurs</t>
  </si>
  <si>
    <t>Vérifier les prestations des fournisseurs et alerter sa hiérarchie en cas d’anomalie</t>
  </si>
  <si>
    <t>Surveillance réseau informatique</t>
  </si>
  <si>
    <t>Droits d’accès utilisateurs</t>
  </si>
  <si>
    <t>Identification des sources de données</t>
  </si>
  <si>
    <t>Mise en place de solutions d’amélioration de la qualité et de la structuration des données</t>
  </si>
  <si>
    <t>Concevoir et mettre en place un système de recueil et de structuration des données techniques et / ou commerciales</t>
  </si>
  <si>
    <t>Donnée client</t>
  </si>
  <si>
    <t>Définition de la stratégie numérique de l’entreprise</t>
  </si>
  <si>
    <t>Elaboration d’un plan de transition numérique</t>
  </si>
  <si>
    <t>Définition de l’identité numérique de l’entreprise</t>
  </si>
  <si>
    <t>Définition de la politique en matière de sécurité des données et de cybersécurité</t>
  </si>
  <si>
    <t>Elaboration d’un budget et d’un plan d’investissement numérique</t>
  </si>
  <si>
    <t>Définir la stratégie numérique globale de l’entreprise en lien avec la direction et la direction des systèmes d’information</t>
  </si>
  <si>
    <t>Définir les objectifs de l’entreprise en matière de transformation numérique</t>
  </si>
  <si>
    <t>Proposer des solutions d’intégration des nouvelles technologies dans la culture de l’entreprise et les process existants</t>
  </si>
  <si>
    <t>Proposer un plan de développement des compétences des collaborateurs permettant de garantir la transition numérique</t>
  </si>
  <si>
    <t>Evaluer le coût de la mise en œuvre de la transition numérique de l’entreprise (investissements, charges de maintenance, …) à court, moyen et long terme</t>
  </si>
  <si>
    <t>Présenter et argumenter des propositions auprès de la direction et des interlocuteurs concernés</t>
  </si>
  <si>
    <t>Définition stratégie numérique</t>
  </si>
  <si>
    <t>Pilotage des activités de la direction des systèmes d’information</t>
  </si>
  <si>
    <t>Contrôle de la gestion des systèmes d’information</t>
  </si>
  <si>
    <t>Organisation de l’activité de la direction des systèmes d’information</t>
  </si>
  <si>
    <t>Piloter les activités de la direction des systèmes d’information</t>
  </si>
  <si>
    <t>Définir et analyser les indicateurs permettant de suivre et d’optimiser les performances des systèmes d’information</t>
  </si>
  <si>
    <t>Superviser l’activité de l’ensemble des équipes de la direction des systèmes d’information</t>
  </si>
  <si>
    <t>Piloter la gestion budgétaire et financière des actions réalisées afin de repérer les risques de dérives et définir des actions correctives adaptées</t>
  </si>
  <si>
    <t>Systèmes d’information</t>
  </si>
  <si>
    <t>Réalisation des opérations techniques sur piste à l’arrivée et au départ de l’avion</t>
  </si>
  <si>
    <t>Installation et retrait des câbles d’alimentation</t>
  </si>
  <si>
    <t>Calage de l’avion, balisage et retrait des cales et balisages</t>
  </si>
  <si>
    <t>Mise en place et retrait des moyens d’accès à l’avion (manipulés à la main ou autotractés)</t>
  </si>
  <si>
    <t>Mise en place et retrait des tapis bagage (convoyeur à bande) / sur les avions « vrac »</t>
  </si>
  <si>
    <t>Opérations de vidange des eaux et toilettes avions</t>
  </si>
  <si>
    <t>Exécution des opérations de dégivrage et antigivrage en fonction des consignes données</t>
  </si>
  <si>
    <t>Mise en route et réglage des équipements automatisés associés à l’arrivée et au départ de l’avion</t>
  </si>
  <si>
    <t>Réaliser les opérations techniques sur piste associées à l’arrivée et au départ d’un avion en utilisant un équipement traditionnel ou automatisé</t>
  </si>
  <si>
    <t>Mettre en œuvre les règles et les procédures en vigueur dans le cadre des opérations techniques associées à l’arrivée et au départ de l’avion</t>
  </si>
  <si>
    <t>Mettre en œuvre ses interventions dans l’ordre prescrit et selon le process imposé par les réglementations</t>
  </si>
  <si>
    <t>Mettre en route et régler les équipements automatisés permettant de faciliter le traitement de l’arrivée et du départ d’un avion</t>
  </si>
  <si>
    <t>Opérations techniques sur piste</t>
  </si>
  <si>
    <t>Réalise les opérations techniques associées à l’arrivée et au départ de l’avion dans le strict respect des consignes dans des situations normales</t>
  </si>
  <si>
    <t>Réalise les opérations techniques associées à l’arrivée et au départ de l’avion dans des situations dégradées</t>
  </si>
  <si>
    <t>Prend des décisions adaptées pour faire face aux aléas liés aux opérations techniques associées à l’arrivée et au départ de l’avion</t>
  </si>
  <si>
    <t>Formule des propositions innovantes pour améliorer les opérations techniques associées à l’arrivée et au départ de l’avion</t>
  </si>
  <si>
    <t>Contrôle du traitement technique du vol</t>
  </si>
  <si>
    <t>Préparation du traitement du vol et du matériel nécessaire au sein de la Zone d’Evolution Contrôlée</t>
  </si>
  <si>
    <t>Contrôle du rangement du matériel et de l’évacuation de la Zone d’Evolution Contrôlée en fin d’intervention</t>
  </si>
  <si>
    <t>Vérification du respect des consignes de sécurité et sûreté par les équipes assurant le traitement opérationnel du vol sur la piste</t>
  </si>
  <si>
    <t>Contrôle de la conformité des opérations de chargement / déchargement bagages ou fret en référence au(x) plan(s) de chargement</t>
  </si>
  <si>
    <t>Validation formelle du chargement</t>
  </si>
  <si>
    <t>Contrôle de la conformité et de la qualité des opérations de service à l’avion ou aux avions : armement hôtelier, avitaillement en carburant, eaux et vidanges…</t>
  </si>
  <si>
    <t>Suivi du bon déroulement des opérations d’embarquement / débarquement des passagers et de chargement / déchargement</t>
  </si>
  <si>
    <t>Contrôler le traitement technique d’un vol sur piste et traiter les aléas associés</t>
  </si>
  <si>
    <t>Mettre en œuvre les règles et procédures liées au traitement technique d’un vol</t>
  </si>
  <si>
    <t>Analyser les informations opérationnelles, techniques et logistiques utiles au traitement d’un vol</t>
  </si>
  <si>
    <t>Apprécier la qualité et la conformité aux procédures des activités réalisées par les membres de l’équipe et les réajuster au besoin</t>
  </si>
  <si>
    <t>Evaluer rapidement en cas d’aléa les conséquences sur la chaîne d’exploitation aéroportuaire : prise de retard, réorganisation des interventions des équipes, besoin d’information des différents acteurs concernés…</t>
  </si>
  <si>
    <t>Gestion touchée avion</t>
  </si>
  <si>
    <t>traitement avion en ZEC</t>
  </si>
  <si>
    <t>Met en œuvre les règles et procédures de traitement technique des vols dans des situations simples</t>
  </si>
  <si>
    <t>Prend en compte un ensemble large d’éléments pour optimiser le traitement technique des vols dans des situations simples et dégradées</t>
  </si>
  <si>
    <t>Anticipe l’impact des dysfonctionnements rencontrés sur la chaîne d’exploitation aéroportuaire</t>
  </si>
  <si>
    <t>Propose des améliorations dans les modalités de traitement technique des vols</t>
  </si>
  <si>
    <t>Personnel au sol</t>
  </si>
  <si>
    <t>Engin traction</t>
  </si>
  <si>
    <t>Préparation et réalisation des prestations de nettoyage avion</t>
  </si>
  <si>
    <t>Réalisation des réapprovisionnements en produits d’entretien</t>
  </si>
  <si>
    <t>Chargement et déchargement des équipements de nettoyage</t>
  </si>
  <si>
    <t>Nettoyage de la cabine entre les vols ou lors des escales en transit en fonction des cahiers des charges des clients</t>
  </si>
  <si>
    <t>Contrôle de la disponibilité et de la conformité des produits d’entretien</t>
  </si>
  <si>
    <t>Rangement des produits et matériels dans les réserves</t>
  </si>
  <si>
    <t>Vérification du fonctionnement des équipements de travail et alerte en cas de dysfonctionnement</t>
  </si>
  <si>
    <t>Préparer et réaliser les prestations de nettoyage avion dans le respect des règles de sûreté et de sécurité ainsi que des cahiers des charges des clients</t>
  </si>
  <si>
    <t>Organiser ses interventions en respectant les règles de sécurité et de sûreté en vigueur dans les délais impartis pour la réalisation de la prestation</t>
  </si>
  <si>
    <t>Appliquer les règles et mettre en œuvre les procédures en vigueur dans le cadre de ses attributions</t>
  </si>
  <si>
    <t>Adapter son intervention aux cahiers des charges des clients</t>
  </si>
  <si>
    <t>Identifier les risques et contraintes liés à une intervention en co-activité et en tenir compte lors de ses interventions</t>
  </si>
  <si>
    <t>Réaliser le nettoyage et l’entretien de premier niveau de son matériel professionnel</t>
  </si>
  <si>
    <t>Identifier et signaler les dysfonctionnements et les défauts de qualité</t>
  </si>
  <si>
    <t>Communiquer au sein de l’équipe et avec les membres de l’équipage</t>
  </si>
  <si>
    <t>Nettoyage avion</t>
  </si>
  <si>
    <t>Réalise les prestations de nettoyage avion dans le strict respect des consignes dans des situations normales</t>
  </si>
  <si>
    <t>Réalise les prestations de nettoyage avion dans des situations dégradées</t>
  </si>
  <si>
    <t>Prend des décisions adaptées pour faire face aux aléas liés aux prestations de nettoyage avion</t>
  </si>
  <si>
    <t>Formule des propositions innovantes pour améliorer les prestations de nettoyage avion</t>
  </si>
  <si>
    <t>Animation de formations au télépilotage</t>
  </si>
  <si>
    <t>Animation des formations théoriques et/ou pratiques</t>
  </si>
  <si>
    <t>Supervision des vols réalisés par les stagiaires (« écolage ») lors des formations pratiques</t>
  </si>
  <si>
    <t>Suivi de l’évolution des stagiaires à partir d’outils de suivi</t>
  </si>
  <si>
    <t>Animer des formations pratiques au télépilotage en veillant à la progression des stagiaires et à la sécurité des vols</t>
  </si>
  <si>
    <t>Evaluer la faisabilité et les conditions de réalisation des vols réalisés lors de la formation pratique dans une logique d’anticipation, de prévention des risques et de respect des réglementations en vigueur</t>
  </si>
  <si>
    <t>Repérer et sécuriser la zone de mission en utilisant les ressources matérielles et humaines nécessaires</t>
  </si>
  <si>
    <t>Coordonner, en amont du vol, les interventions des personnes impliquées dans la sécurité de la mission</t>
  </si>
  <si>
    <t>Réaliser des démonstrations techniques adaptées aux objectifs pédagogiques et aux besoins des stagiaires</t>
  </si>
  <si>
    <t>Adapter la supervision (« écolage ») lors des formations pratiques en fonction du degré de progression des stagiaires</t>
  </si>
  <si>
    <t>Identifier et analyser les cas nécessitant une reprise en mains de l’aéronef télépiloté au cours de la formation pratique et conduire les actions correctives adaptées</t>
  </si>
  <si>
    <t>Réaliser des briefings et débriefings à visée pédagogique en mettant en évidences les acquis des stagiaires et les éléments à renforcer</t>
  </si>
  <si>
    <t>Evaluer les acquis des stagiaires en cours de formation et à l’issue de la formation au regard des objectifs de la formation et en utilisant le livret de progression à disposition</t>
  </si>
  <si>
    <t>Formation télépilotage</t>
  </si>
  <si>
    <t>écolage</t>
  </si>
  <si>
    <t>livret de progression</t>
  </si>
  <si>
    <t>Anime les formations au télépilotage dans le respect des contenus prévus mais sans adaptation</t>
  </si>
  <si>
    <t>Adapte ses pratiques d’animation de formation aux besoins des stagiaires</t>
  </si>
  <si>
    <t>Fait évoluer les pratiques de formation en fonction des retours de terrain</t>
  </si>
  <si>
    <t>Met en œuvre des actions de formation innovantes dans leurs modalités</t>
  </si>
  <si>
    <t>Régulation des ressources dans le domaine du transport aérien et mise à jour du programme d’affectation</t>
  </si>
  <si>
    <t>Régulation et optimisation des ressources aéroportuaires, liées à la piste et / ou des équipes et personnels navigants, et des avions en fonction des informations liées à l’exploitation</t>
  </si>
  <si>
    <t>Mise à jour du programme d’affectation en fonction des contraintes et aléas de l’activité et des réglementation</t>
  </si>
  <si>
    <t>Réguler et optimiser l’affectation des ressources en tenant compte des informations apportées par les outils prédictifs</t>
  </si>
  <si>
    <t>Proposer des options opérationnelles en cas d’aléa en tenant compte des données disponibles et des propositions effectuées par les outils numériques d’aide à la décision (approches prédictives, …)</t>
  </si>
  <si>
    <t>Argumenter des options opérationnelles en français et en anglais en explicitant les critères de choix retenus</t>
  </si>
  <si>
    <t>Communiquer sur la mise à jour des programmes d’affectation en exploitant les systèmes d’information dédiés à la communication au sein de l’aéroport</t>
  </si>
  <si>
    <t>Identifier les dysfonctionnements dans la régulation des ressources et en évaluer les impacts</t>
  </si>
  <si>
    <t>Définir les actions correctives appropriées dans le respect des règles et procédures liées à la régulation de l’information, des ressources aéroportuaires, des ressources liées à la piste et/ou des équipes et personnels navigants</t>
  </si>
  <si>
    <t>Régulation</t>
  </si>
  <si>
    <t>Optimisation ressources</t>
  </si>
  <si>
    <t>approche prédictive</t>
  </si>
  <si>
    <t>Analyse les principaux indicateurs permettant de réguler l’affectation des ressources dans des situations simples</t>
  </si>
  <si>
    <t>Exploite finement l’ensemble des données et prend en compte les différents facteurs pour réguler l’affectation des ressources dans des situations dégradées</t>
  </si>
  <si>
    <t>Anticipe l’impact des dysfonctionnements récurrents sur la régulation des ressources et pilote l’activité en conséquence</t>
  </si>
  <si>
    <t>Propose des améliorations relatives aux outils et méthodes de régulation et / ou de prédiction</t>
  </si>
  <si>
    <t>Assemblage, réglage et contrôle des aéronefs télépilotés</t>
  </si>
  <si>
    <t>Réalisation des opérations techniques (assemblages électriques, électroniques et mécaniques, soudure de sous-ensembles électroniques et câblages, assemblage final des drones, …)</t>
  </si>
  <si>
    <t>Mise en service, essais en vol et contrôle des aéronefs télépilotés</t>
  </si>
  <si>
    <t>Réaliser l’assemblage, le réglage et le contrôle des aéronefs télépilotés</t>
  </si>
  <si>
    <t>Réaliser différentes opérations techniques d’assemblage dans le respect des plans et éléments techniques mis à disposition</t>
  </si>
  <si>
    <t>Evaluer la pertinence d’une mise à jour matérielle et/ou logicielle à partir d’une analyse des évolutions technologiques et des besoins de l’exploitant</t>
  </si>
  <si>
    <t>Evaluer en vol le bon fonctionnement d’un aéronef télépiloté en tenant compte de la réglementation et des procédures et instructions en vigueur</t>
  </si>
  <si>
    <t>Télépiloter différents types d’aéronefs télépilotés dans le respect des réglementations en vigueur et des exigences fixées par l’exploitant</t>
  </si>
  <si>
    <t>Analyser les résultats des tests et contrôles et identifier les non-conformités, anomalies et dysfonctionnements</t>
  </si>
  <si>
    <t>Entretien technique drones</t>
  </si>
  <si>
    <t>Réalise l’assemblage, le réglage et le contrôle sur un nombre limité de modèles de drones</t>
  </si>
  <si>
    <t>Adapte ses pratiques d’assemblage, de réglage et de contrôle à un ensemble large de modèles de drones et réalise les essais dans des situations courantes</t>
  </si>
  <si>
    <t>Adapte ses pratiques d’assemblage, de réglage et de contrôle à un ensemble large de modèles de drones et réalise les essais dans des situations complexes ou dégradées</t>
  </si>
  <si>
    <t>Formule des propositions innovantes pour améliorer les pratiques d’assemblage, de réglage et de contrôle des drones</t>
  </si>
  <si>
    <t>Conception et développement de systèmes informatiques</t>
  </si>
  <si>
    <t>Modélisation des traitements et des données</t>
  </si>
  <si>
    <t>Codage</t>
  </si>
  <si>
    <t>Intégration des systèmes</t>
  </si>
  <si>
    <t>Concevoir et développer des programmes, logiciels ou applications dans le respect des règles de sécurité informatique</t>
  </si>
  <si>
    <t>Concevoir et structurer les informations contenues dans le système informatique</t>
  </si>
  <si>
    <t>Réaliser les opérations techniques (encodage…) permettant la mise en forme des programmes, logiciels ou applications</t>
  </si>
  <si>
    <t>Vérifier la compatibilité des solutions techniques proposées avec le système informatique existant</t>
  </si>
  <si>
    <t>Intégrer des composants matériels, logiciels ou des sous-systèmes dans un système existant ou nouveau</t>
  </si>
  <si>
    <t>Conception programme informatique</t>
  </si>
  <si>
    <t>Analyse programmation</t>
  </si>
  <si>
    <t>Réalisation des opérations de deuxième transformation des viandes et/ou produits tripiers</t>
  </si>
  <si>
    <t>Réception et approvisionnement de la chaîne de production en matières premières ou matériaux de conditionnement</t>
  </si>
  <si>
    <t>Réalisation d’opérations de deuxième transformation des viandes et/ou produits tripiers manuellement et/ou à l’aide d’équipements et d’outillages</t>
  </si>
  <si>
    <t>Réalisation d’opérations de conditionnement des viandes et/ou produits tripiers et/ou à l’aide d’équipements et d’outillages</t>
  </si>
  <si>
    <t>Réaliser, sur une table ou un tapis, les opérations de découpe, désossage, parage, conditionnement des viandes et des produits tripiers selon l’ordre de production et le planning de travail dans le respect des règles QHSSE et de la traçabilité</t>
  </si>
  <si>
    <t>Approvisionner le poste de travail en matières premières ou matériaux en fonction de l’étape et de l’ordre de production</t>
  </si>
  <si>
    <t>Mettre en œuvre le mode opératoire adapté à l’espèce à traiter et à ses particularités en appliquant le cahier des charges et les consignes de travail</t>
  </si>
  <si>
    <t>Réaliser les opérations de transformation des pièces de viande et/ou produits tripiers (découpe, désossage, parage, finition machine, conditionnement…) selon l’ordre de production, les règles QHSSE et le flux de production</t>
  </si>
  <si>
    <t>Réaliser les opérations de conditionnement des produits en pièces ou morceaux selon l’ordre de production, le cahier des charges, les consignes de travail, les règles QHSSE et le flux de production</t>
  </si>
  <si>
    <t>Préparation et réalisation des prestations d’approvisionnement hôtelier de l’avion</t>
  </si>
  <si>
    <t>Préparation du chargement des trolleys</t>
  </si>
  <si>
    <t>Réception des prestations hôtelières et du matériel d’armement à destination des passagers et de l’équipage (têtières, couvertures, revues…)</t>
  </si>
  <si>
    <t>Chargement et déchargement des prestations hôtelières et du matériel d’armement conformément au plan de chargement</t>
  </si>
  <si>
    <t>Réalisation des réajustements et réassorts en fonction des besoins de l’activité</t>
  </si>
  <si>
    <t>Rangement des matériels de travail</t>
  </si>
  <si>
    <t>Communication avec les membres de l’équipe et l’équipage</t>
  </si>
  <si>
    <t>Préparer et réaliser les prestations de d’approvisionnement hôtelier de l’avion dans le respect des règles de sûreté et de sécurité ainsi que des cahiers des charges des clients</t>
  </si>
  <si>
    <t>Appliquer les règles et mettre en œuvre les procédures en vigueur dans le cadre de ses attribution</t>
  </si>
  <si>
    <t>Réalise les prestations d’approvisionnement hôtelier de l’avion dans le strict respect des consignes dans des situations normales</t>
  </si>
  <si>
    <t>Réalise les prestations d’approvisionnement hôtelier de l’avion dans des situations dégradées</t>
  </si>
  <si>
    <t>Prend des décisions adaptées pour faire face aux aléas liés aux prestations d’approvisionnement hôtelier de l’avion</t>
  </si>
  <si>
    <t>Formule des propositions innovantes pour améliorer les prestations d’approvisionnement hôtelier de l’avion</t>
  </si>
  <si>
    <t>Paramétrage des vols</t>
  </si>
  <si>
    <t>Examen des objectifs de recette ou de marge (fret)</t>
  </si>
  <si>
    <t>Affectation des places disponibles dans chaque classe tarifaire ou validation des tarifs (fret) / Attribution de prix par siège dans le cadre d’un dispositif de pricing dynamique</t>
  </si>
  <si>
    <t>Détermination du volume de la suroffre</t>
  </si>
  <si>
    <t>Paramétrage initial du logiciel de gestion des vols lors de l’ouverture d’un vol à la réservation</t>
  </si>
  <si>
    <t>Réaliser le paramétrage de l’offre tarifaire dans le domaine du transport aérien</t>
  </si>
  <si>
    <t>Déterminer le nombre de places disponibles pour les différentes classes tarifaires d’un vol ou déterminer un prix par siège en combinant un nombre important de critères et d’informations à prendre en compte à l’échelle internationale</t>
  </si>
  <si>
    <t>Définir le volume de la suroffre à partir d’une analyse des données sur les annulations et les « no-show »</t>
  </si>
  <si>
    <t>Utiliser les fonctions de paramétrage d’un logiciel de gestion des vols</t>
  </si>
  <si>
    <t>paramétrage offre</t>
  </si>
  <si>
    <t>Paramètre l’offre tarifaire et le volume de la suroffre en utilisant les fonctionnalités de base d’un logiciel de gestion des vols et en tenant compte des objectifs de recette ou de marge</t>
  </si>
  <si>
    <t>Définit l’offre tarifaire et le volume de la suroffre en tenant compte d’un grand nombre de critères et en utilisant les fonctions avancées d’un logiciel de gestion des vols</t>
  </si>
  <si>
    <t>Exploite son expérience pour ajuster l’offre tarifaire et le volume de la suroffre en fonction de « signaux faibles » observés</t>
  </si>
  <si>
    <t>Formule des propositions innovantes pour améliorer les méthodes de paramétrage des vols</t>
  </si>
  <si>
    <t>Assistance réglementaire et opérationnelle aux équipages techniques en vol</t>
  </si>
  <si>
    <t>Suivi de l’évolution du contexte aéronautique</t>
  </si>
  <si>
    <t>Suivi des données techniques, économiques et commerciales afférentes au vol (consommation, état de l’avion, correspondances à assurer…)</t>
  </si>
  <si>
    <t>Formulation d’options opérationnelles aux équipages techniques en vol en cas de besoin (évolution du contexte aéronautique, déroutement, dégagement, panne, encombrement de l’espace aérien…)</t>
  </si>
  <si>
    <t>Assistance aux équipages techniques en vol</t>
  </si>
  <si>
    <t>Assister les équipages en vol en exploitant les outils digitaux d’aide à la décision</t>
  </si>
  <si>
    <t>Mettre en œuvre les règles et procédures liées à la sécurité des vols et à l’assistance réglementaire et opérationnelle aux vols</t>
  </si>
  <si>
    <t>Proposer des options opérationnelles en tenant compte des données disponibles et des propositions effectuées par les outils numériques d’aide à la décision (approches prédictives, …)</t>
  </si>
  <si>
    <t>Argumenter des options opérationnelles auprès d’un équipage technique en explicitant les critères de choix retenus</t>
  </si>
  <si>
    <t>Identifier les situations dans lesquelles le recours à un expert ou un référent est nécessaire et formuler la demande de manière adaptée</t>
  </si>
  <si>
    <t>Assistance aux PNT</t>
  </si>
  <si>
    <t>options opérationnelles en vol</t>
  </si>
  <si>
    <t>Analyse les données disponibles permettant d’assister les équipages techniques en vol dans des situations simples</t>
  </si>
  <si>
    <t>Exploite finement l’ensemble des données disponibles et les propositions des outils d’aide à la décision pour assister les équipages techniques en vol dans des situations dégradées</t>
  </si>
  <si>
    <t>Anticipe l’impact des dysfonctionnements et aléas récurrents pour optimiser l’assistance aux équipages techniques en vol</t>
  </si>
  <si>
    <t>Propose des améliorations relatives aux outils et méthodes d’assistance aux équipages techniques en vol</t>
  </si>
  <si>
    <t>Elaboration des programmes d’exploitation</t>
  </si>
  <si>
    <t>Sélection des lignes à ouvrir, à fermer ou à réajuster en fonction d’une analyse économique et concurrentielle et des cadencements horaires</t>
  </si>
  <si>
    <t>Chiffrage des coûts liés aux programmes envisagés</t>
  </si>
  <si>
    <t>Validation de l’opportunité de partenariats entre compagnies (joint-ventures, code shares, …)</t>
  </si>
  <si>
    <t>Sélection des types d’avion correspondant aux besoins des lignes à traiter et aux appareils disponibles</t>
  </si>
  <si>
    <t>Affectation des avions aux vols prévus dans le cadre des programmes</t>
  </si>
  <si>
    <t>Identification des ressources humaines et techniques nécessaires</t>
  </si>
  <si>
    <t>Planification des plages d’exploitation des avions, en lien avec la direction technique</t>
  </si>
  <si>
    <t>Elaborer des programmes d’exploitation dans le domaine du transport aérien</t>
  </si>
  <si>
    <t>Concevoir des programmes d’exploitation en combinant l’ensemble des contraintes économiques, commerciales, humaines et techniques afférentes</t>
  </si>
  <si>
    <t>Optimiser les moyens humains et techniques à disposition pour organiser la mise en œuvre de programmes d’exploitation</t>
  </si>
  <si>
    <t>Programmation stratégique des programmes de vol</t>
  </si>
  <si>
    <t>allocation des ressources humaines et matérielles</t>
  </si>
  <si>
    <t>Elabore les programmes d’exploitation en tenant compte des principales contraintes économiques, techniques et commerciales et en respectant les règles en vigueur</t>
  </si>
  <si>
    <t>Elargir le nombre et la finesse des critères pris en compte pour élaborer des programmes d’exploitation performants</t>
  </si>
  <si>
    <t>Prend en compte de manière fine les impacts de ses choix sur les différents services (revenue management, pricing, commercial, exploitation, …)</t>
  </si>
  <si>
    <t>Formule des propositions innovantes pour améliorer les méthodes d’élaboration des programmes d’exploitation</t>
  </si>
  <si>
    <t>Construction aéronautique</t>
  </si>
  <si>
    <t>Pilotage de la performance des activités d’exploitation sur une plateforme aéroportuaire</t>
  </si>
  <si>
    <t>Anticipation des conséquences des risques de non-conformité ou d’aléas sur un périmètre donné</t>
  </si>
  <si>
    <t>Prise de décision en cas d’anomalie ou d’aléa</t>
  </si>
  <si>
    <t>Suivi de la performance des activités</t>
  </si>
  <si>
    <t>Piloter la performance des activités d’exploitation en anticipant les impacts des aléas sur les activités</t>
  </si>
  <si>
    <t>Repérer les signaux faibles évocateurs d’un risque d’aléa ou de non-conformité</t>
  </si>
  <si>
    <t>Définir, en collaboration avec les différents acteurs impliqués sur la plateforme, les actions à conduire pour éviter ou limiter l’impact des aléas en s’appuyant sur les outils d’aide à la décision à disposition</t>
  </si>
  <si>
    <t>Identifier les actions correctives à mettre en œuvre en cas de non-conformité ou d’aléa en respectant les procédures, normes et réglementations en vigueur</t>
  </si>
  <si>
    <t>Analyser les performances des activités réalisées en s’appuyant sur les indicateurs à disposition</t>
  </si>
  <si>
    <t>Formuler des propositions d’évolution des procédures, des process et de l’organisation et de suivi de la performance des opérations en fonction des besoins constatés ou des aléas rencontrés</t>
  </si>
  <si>
    <t>Suivi de performance</t>
  </si>
  <si>
    <t>indicateurs de performance</t>
  </si>
  <si>
    <t>Met en œuvre les techniques existantes de suivi de la performance et d’anticipation des impacts des aléas sans variation</t>
  </si>
  <si>
    <t>Adapte ses pratiques de suivi de la performance et d’anticipation des impacts des aléas en fonction de l’évolution de la situation</t>
  </si>
  <si>
    <t>Assure le suivi de la performance et d’anticipation des impacts des aléas de manière efficace, y compris dans des situations complexes</t>
  </si>
  <si>
    <t>Propose des méthodes et outils innovants pour améliorer les méthodes de suivi de la performance et d’anticipation des impacts des aléas</t>
  </si>
  <si>
    <t>Définition de parcours utilisateurs dans le cadre d’un projet d’optimisation de l’expérience client</t>
  </si>
  <si>
    <t>Définition de parcours utilisateurs</t>
  </si>
  <si>
    <t>Analyse des tests et retours d’expérience</t>
  </si>
  <si>
    <t>Réalisation de prototypes d’outils digitaux</t>
  </si>
  <si>
    <t>Définir une stratégie et des parcours utilisateurs permettant de répondre aux besoins identifiés</t>
  </si>
  <si>
    <t>Analyser les besoins des utilisateurs, les contraintes techniques, économiques, commerciales et marketing associées au projet</t>
  </si>
  <si>
    <t>Elaborer un parcours utilisateur optimisé tenant compte des besoins des utilisateurs et des contraintes du projet en jouant sur les sensations et émotions provoquées aux utilisateurs</t>
  </si>
  <si>
    <t>Elaborer l’arborescence de l’information accessible aux utilisateurs sur un outil digital</t>
  </si>
  <si>
    <t>Optimiser l’architecture d’un site internet, les schémas d’interface homme machine d’un outil digital en tenant compte des besoins et caractéristiques des utilisateurs et en exploitant les évolutions technologiques à disposition</t>
  </si>
  <si>
    <t>Ajuster la stratégie ou le parcours utilisateurs en fonction des tests et retours d’expérience réalisés en vue d’optimiser la praticité, l'efficience et l'attractivité de l’outil digital ou du parcours client</t>
  </si>
  <si>
    <t>Réaliser le prototypage d’un outil digital en utilisant un logiciel de création</t>
  </si>
  <si>
    <t>Stratégie UX design</t>
  </si>
  <si>
    <t>design thinking</t>
  </si>
  <si>
    <t>conception parcours client</t>
  </si>
  <si>
    <t>Développe des parcours utilisateurs dans un périmètre connu en collaboration avec des interlocuteurs internes</t>
  </si>
  <si>
    <t>Développe des parcours utilisateurs dans différents contextes en collaboration avec des interlocuteurs internes</t>
  </si>
  <si>
    <t>Développe des parcours utilisateurs dans des contextes fortement évolutifs en collaboration avec des interlocuteurs internes et externes (partenaires, …)</t>
  </si>
  <si>
    <t>Fait preuve d’innovation dans la manière de mettre au point et de tester les parcours utilisateurs</t>
  </si>
  <si>
    <t>Contrôles et tests de fonctionnement sur l’ensemble des systèmes de l’aéronef en exploitation</t>
  </si>
  <si>
    <t>Inspection de l’aéronef par un contrôle visuel avant et après les vols</t>
  </si>
  <si>
    <t>Réalisation des tests de fonctionnement des systèmes</t>
  </si>
  <si>
    <t>Exploitation des informations fournies par les PNC et les PNT</t>
  </si>
  <si>
    <t>Exploitation des informations apportées par les outils de suivi (dossiers de visite, livre de bord, calculateur central de maintenance de l’aéronef…)</t>
  </si>
  <si>
    <t>Repérage et identification des anomalies</t>
  </si>
  <si>
    <t>Contrôler le bon fonctionnement des différents systèmes de l’avion à partir de l’exploitation de l’ensemble des données</t>
  </si>
  <si>
    <t>Analyser l’ensemble des données et informations apportées par les PNC, les PNT, les outils digitaux et l’ensemble des outils de suivi et identifier les anomalies et les contrôles et tests à réaliser</t>
  </si>
  <si>
    <t>Réaliser les tests et contrôles visuels en appliquant la réglementation, les instructions de travail et les procédures</t>
  </si>
  <si>
    <t>contrôles</t>
  </si>
  <si>
    <t>systèmes avion</t>
  </si>
  <si>
    <t>Réalise les tests et contrôles de manière rigoureuse en appliquant les règles en vigueur</t>
  </si>
  <si>
    <t>Exploite l’ensemble des données, identifie les contrôles et tests à réaliser et repère les anomalies</t>
  </si>
  <si>
    <t>Analyse de manière fine l’ensemble des données, pose un diagnostic structuré sur les contrôles et tests à réaliser, identifie et caractérise les non-conformités, anomalies et dysfonctionnements</t>
  </si>
  <si>
    <t>Propose des actions pour améliorer la fiabilité des systèmes de l’avion à partir de l’exploitation de l’ensemble des données sur une période</t>
  </si>
  <si>
    <t>Mécanicien navigant</t>
  </si>
  <si>
    <t>Réalisation du vol (travail aérien)</t>
  </si>
  <si>
    <t>Mise en œuvre et vérification des procédures de descente et d’approche de l’aérodrome, d’atterrissage, de roulage vers le parking, d’arrêt des moteurs et de débarquement</t>
  </si>
  <si>
    <t>Vérification et suivi permanents de l’application des réglementations et procédures pendant toute la conduite de la mission</t>
  </si>
  <si>
    <t>Réaliser de manière simultanée et coordonnée plusieurs tâches (pilotage, navigation, radio, échanges avec l’équipage, …)</t>
  </si>
  <si>
    <t>Définir et mettre en œuvre en totale autonomie toute action nécessaire à la conduite de sa mission en cas d’aléa</t>
  </si>
  <si>
    <t>Préparation technique d’un drone en vue d’une mission de télépilotage</t>
  </si>
  <si>
    <t>Fixation des accessoires</t>
  </si>
  <si>
    <t>Réglages et paramétrages des capteurs et vecteurs (aéronefs)</t>
  </si>
  <si>
    <t>Vérifications techniques et visite pré-vol de l’appareil</t>
  </si>
  <si>
    <t>Programmation des moyens de communication (radio, vidéo, télémétrie, …)</t>
  </si>
  <si>
    <t>Vérification des batteries</t>
  </si>
  <si>
    <t>Intégration des capteurs à la machine</t>
  </si>
  <si>
    <t>Programmation des capteurs</t>
  </si>
  <si>
    <t>Vérification technique des hélices, du paramétrage des cartes de vol, …</t>
  </si>
  <si>
    <t>Réaliser les opérations techniques nécessaires à la conduite d’une mission de télépilotage et à la maintenance de premier niveau d’un drone</t>
  </si>
  <si>
    <t>Sélectionner le matériel de vol nécessaire à la réalisation de la mission en fonction du contexte et du scenario dans lequel elle se déroule</t>
  </si>
  <si>
    <t>Réaliser les opérations de préparation des aéronefs télépilotés, de fixation des capteurs en tenant compte des spécificités du drone</t>
  </si>
  <si>
    <t>Réaliser les vérifications techniques, calibrages et réglages nécessaires à la mise en œuvre d’une mission de captation de données</t>
  </si>
  <si>
    <t>Repérer les dysfonctionnements techniques sur un aéronef télépiloté</t>
  </si>
  <si>
    <t>Réaliser des opérations de maintenance de premier niveau sur un aéronef télépiloté</t>
  </si>
  <si>
    <t>Préparation machine</t>
  </si>
  <si>
    <t>mission télépilotage</t>
  </si>
  <si>
    <t>Réalise les opérations de préparation et d’entretien courant sur un nombre limité de modèles de drones</t>
  </si>
  <si>
    <t>Adapte ses pratiques de préparation et d’entretien courant à un ensemble large de modèles de drones</t>
  </si>
  <si>
    <t>Réalise des opérations d’entretien et de maintenance curative de premier niveau sur un large ensemble de modèles de drones</t>
  </si>
  <si>
    <t>Formule des propositions innovantes pour améliorer les opérations de préparation et d’entretien des drones</t>
  </si>
  <si>
    <t>Réalisation des opérations de maintenance sur les équipements aéroportuaires en exploitation</t>
  </si>
  <si>
    <t>Réalisation des contrôles et tests de fonctionnement des équipements</t>
  </si>
  <si>
    <t>Réalisation des opérations de maintenance préventives dans le cadre des programmes de maintenance et des standards techniques des équipements</t>
  </si>
  <si>
    <t>Réalisation des diagnostics de pannes et d’anomalies et mise en œuvre des mesures nécessaires ou rétablissement de l’exploitation</t>
  </si>
  <si>
    <t>Réalisation des opérations de maintenance curative par la réparation ou le remplacement de pièces ou systèmes</t>
  </si>
  <si>
    <t>Réalisation des réglages et essais</t>
  </si>
  <si>
    <t>Accompagnement des interventions des organismes de contrôles</t>
  </si>
  <si>
    <t>Mettre en œuvre les opérations de maintenance appropriées sur les équipements aéroportuaires en appliquant la réglementation, les instructions de travail et les procédures</t>
  </si>
  <si>
    <t>Evaluer le bon fonctionnement de l’ensemble des systèmes des équipements en appliquant la réglementation, les instructions de travail, les procédures et les programmes définis par les constructeurs</t>
  </si>
  <si>
    <t>Analyser et diagnostiquer une panne ou une anomalie en utilisant les techniques et méthodes de recherche et de diagnostic de pannes, et en évaluer l’impact sur l’utilisation de l’équipement</t>
  </si>
  <si>
    <t>Identifier à partir du diagnostic les interventions nécessaires et, celles qui nécessitent le recours à des tiers</t>
  </si>
  <si>
    <t>Réparer ou déposer et remplacer des pièces défectueuses en appliquant la réglementation, les instructions de travail, les procédures et les programmes définis par les constructeurs</t>
  </si>
  <si>
    <t>Paramétrer et régler des équipements ou éléments</t>
  </si>
  <si>
    <t>équipements aéroportuaires</t>
  </si>
  <si>
    <t>Réalise les opérations de maintenance de manière rigoureuse en appliquant les règles en vigueur et en utilisant l’outillage et le matériel adapté à l’intervention</t>
  </si>
  <si>
    <t>Met en œuvre une démarche logique d’analyse des résultats des tests et contrôles et de diagnostic des pannes et anomalies et réalise les opérations de maintenance appropriées</t>
  </si>
  <si>
    <t>Pose un diagnostic structuré et pertinent sur les pannes et anomalies, met en œuvre et contrôle les opérations de maintenance appropriées en tenant compte de l’évolution des technologies</t>
  </si>
  <si>
    <t>Propose des actions pour améliorer la fiabilité des équipements aéroportuaires et diminuer les temps d’immobilisation en tenant compte de l’évolution des technologies</t>
  </si>
  <si>
    <t>Electromécanique</t>
  </si>
  <si>
    <t>Génie climatique</t>
  </si>
  <si>
    <t>Réalisation des opérations de maintenance sur les installations aéroportuaires (bâtiment, voirie, VRD, …) en exploitation</t>
  </si>
  <si>
    <t>Réalisation des opérations de maintenance préventives dans le cadre des programmes de maintenance et des standards techniques des installations</t>
  </si>
  <si>
    <t>Réalisation des diagnostics</t>
  </si>
  <si>
    <t>Réalisation des opérations de maintenance curatives nécessaires au rétablissement de la pleine exploitation des installations</t>
  </si>
  <si>
    <t>Réalisation des opérations de maintenance amélioratives en vue de l’optimisation de l’exploitation des installations</t>
  </si>
  <si>
    <t>Mettre en œuvre les opérations de maintenance appropriées sur les installations aéroportuaires en appliquant la réglementation, les instructions de travail et les procédures</t>
  </si>
  <si>
    <t>Evaluer le bon fonctionnement de l’ensemble des systèmes des installations en appliquant la réglementation, les instructions de travail, les procédures et les programmes définis par les constructeurs</t>
  </si>
  <si>
    <t>installations aéroportuaires</t>
  </si>
  <si>
    <t>bâtiment</t>
  </si>
  <si>
    <t>Propose des actions pour améliorer la fiabilité des installations aéroportuaires en tenant compte de l’évolution des technologies</t>
  </si>
  <si>
    <t>Génie civil</t>
  </si>
  <si>
    <t>Vrd</t>
  </si>
  <si>
    <t>Btp conception organisation</t>
  </si>
  <si>
    <t>Contrôles et tests de fonctionnement sur les équipements ou éléments des aéronefs en atelier</t>
  </si>
  <si>
    <t>Réalisation des contrôles et tests de fonctionnement des équipements ou éléments</t>
  </si>
  <si>
    <t>Réalisation des contrôles non destructifs</t>
  </si>
  <si>
    <t>Contrôler le bon fonctionnement des équipements ou éléments des aéronefs à partir de l’exploitation de l’ensemble des données</t>
  </si>
  <si>
    <t>Analyser l’ensemble des données et informations apportées par l’ensemble des outils de suivi et identifier les anomalies et les contrôles et tests à réaliser</t>
  </si>
  <si>
    <t>Réaliser les tests et contrôles de fonctionnement des équipements ou éléments en appliquant la réglementation, les instructions de travail et les procédures</t>
  </si>
  <si>
    <t>équipements aéronautiques</t>
  </si>
  <si>
    <t>Propose des actions pour améliorer la fiabilité des équipements ou éléments des aéronefs à partir de l’exploitation de l’ensemble des données sur une période</t>
  </si>
  <si>
    <t>Fabrication et assemblage de structures d’aéronefs</t>
  </si>
  <si>
    <t>Fabrication et/ou adaptation de pièces aéronautiques en matériaux métalliques et composites</t>
  </si>
  <si>
    <t>Réalisation des opérations d’assemblage et de montage d’aéronefs ou sous-ensembles structuraux d’aéronefs en tenant compte des procédures préconisées par les constructeurs</t>
  </si>
  <si>
    <t>Contrôle de la qualité des opérations effectuées et réalisation des éventuelles opérations correctrice</t>
  </si>
  <si>
    <t>Mettre en œuvre les opérations techniques de fabrication et d’assemblage de structures métalliques et composites</t>
  </si>
  <si>
    <t>Déposer, démonter, découper les parties endommagées ou à transformer</t>
  </si>
  <si>
    <t>Fabriquer, adapter des pièces simples</t>
  </si>
  <si>
    <t>Monter et assembler des aéronefs ou des sous-ensembles structuraux</t>
  </si>
  <si>
    <t>Réaliser les opérations de chaudronnerie nécessaires à la fabrication de pièces et au formage de panneaux ou de revêtements</t>
  </si>
  <si>
    <t>Réaliser des traitements de surface primaires (peinture, métallisation, étanchéité)</t>
  </si>
  <si>
    <t>S’adapter à l’évolution des techniques d’assemblage et des matériaux</t>
  </si>
  <si>
    <t>fabrication</t>
  </si>
  <si>
    <t>structure avion</t>
  </si>
  <si>
    <t>structures métalliques</t>
  </si>
  <si>
    <t>Réalise des opérations techniques simples de manière rigoureuse en appliquant les règles en vigueur</t>
  </si>
  <si>
    <t>Réalise des opérations techniques complexes de manière rigoureuse en appliquant les règles en vigueur</t>
  </si>
  <si>
    <t>Réalise et évalue des opérations techniques complexes en prenant en compte l’évolution des technologies</t>
  </si>
  <si>
    <t>Apporte un support technique à la mise en œuvre des opérations techniques de fabrication et d’assemblage en prenant en compte l’évolution des techniques d’assemblage et des matériaux</t>
  </si>
  <si>
    <t>Chaudronnerie aéronautique</t>
  </si>
  <si>
    <t>Réalisation d’études de la fiabilité des équipements et installations dans son champ d’activité et mise en place d’actions d’amélioration et d’optimisation</t>
  </si>
  <si>
    <t>Suivi technique de l’exploitation des aéronefs ou des équipements, installations</t>
  </si>
  <si>
    <t>Organisation et suivi des retours d’expérience</t>
  </si>
  <si>
    <t>Exploitation des événements significatifs</t>
  </si>
  <si>
    <t>Vérification de la navigabilité des aéronefs dans le domaine aéronautique et de la conformité aux réglementations et normes</t>
  </si>
  <si>
    <t>Proposition et mise en œuvre d’actions d’amélioration et d’optimisation</t>
  </si>
  <si>
    <t>Proposition et mise en œuvre d’actions correctives à partir des dysfonctionnements constatés</t>
  </si>
  <si>
    <t>Mise en place et suivi des plans d’action</t>
  </si>
  <si>
    <t>Analyser l’ensemble des données liées à l’exploitation des aéronefs et des équipements et mettre en place les actions d’amélioration et d’optimisation appropriées</t>
  </si>
  <si>
    <t>Analyser les données liées à l’exploitation des aéronefs ou des équipements (données de vol, données d’utilisation des équipements, données de pannes, …)  et contrôler leur cohérence en lien avec les événements physiques</t>
  </si>
  <si>
    <t>Analyser les événements significatifs et les documents techniques liés à l’exploitation des aéronefs ou des équipements, des installations</t>
  </si>
  <si>
    <t>Identifier les axes d’amélioration et d’optimisation à partir de l’analyse de ces données</t>
  </si>
  <si>
    <t>Mettre en œuvre les actions d’amélioration et évaluer les résultats</t>
  </si>
  <si>
    <t>Elaborer un suivi et un retour d’expérience des résolutions de pannes</t>
  </si>
  <si>
    <t>études</t>
  </si>
  <si>
    <t>fiabilité</t>
  </si>
  <si>
    <t>Met en œuvre une démarche logique d’analyse de l’ensemble des informations pour poser un diagnostic pertinent</t>
  </si>
  <si>
    <t>Analyse de manière approfondie l’ensemble des informations, pose un diagnostic structuré et propose des axes d’amélioration et d’optimisation pertinents</t>
  </si>
  <si>
    <t>Propose une politique d’amélioration et d’optimisation pertinente et pilote sa mise en œuvre</t>
  </si>
  <si>
    <t>Apporte des données aux data-scientists et experts technologiques de l’information pour produire les algorithmes nécessaires à la maintenance prédictive</t>
  </si>
  <si>
    <t>Programmation, supervision et contrôle des opérations de maintenance</t>
  </si>
  <si>
    <t>Programmation des activités de maintenance, définition des modes opératoires et mise en place des standards techniques</t>
  </si>
  <si>
    <t>Mise en œuvre du programme annuel de contrôles réglementaires</t>
  </si>
  <si>
    <t>Contrôle de la bonne exécution des opérations et du bon fonctionnement des installations et des équipements</t>
  </si>
  <si>
    <t>Coordination de l’intervention des différents services compétents</t>
  </si>
  <si>
    <t>Mise à jour de la documentation technique</t>
  </si>
  <si>
    <t>Gestion des stocks, de l’outillage et des commandes de matériel</t>
  </si>
  <si>
    <t>Accompagnement technique dans la réalisation de l’activité</t>
  </si>
  <si>
    <t>Piloter l’activité de maintenance</t>
  </si>
  <si>
    <t>Traiter les informations nécessaires à la programmation et à la réalisation des activités de l’équipe</t>
  </si>
  <si>
    <t>Etablir un programme des opérations de maintenance en déterminant les priorités parmi plusieurs demandes d’intervention et en tenant compte des budgets</t>
  </si>
  <si>
    <t>Organiser les activités des membres de l’équipe en tenant compte d’un ensemble de critères : qualité de la prestation à réaliser, délais et budgets à respecter, contraintes liées à l’activité et à l’environnement aéroportuaire, effectifs et compétences, réglementation applicable à l’activité</t>
  </si>
  <si>
    <t>Contrôler l’application des règlementations liées à la maintenance, aux spécificités de l’activité et à l’environnement aéroportuaire</t>
  </si>
  <si>
    <t>Faire appliquer les règles et mettre en œuvre les procédures en vigueur dans le cadre de ses attributions dans les domaines de l’hygiène, de la qualité, de la sécurité, de la sûreté, de l’environnement et de la santé et sécurité au travail.</t>
  </si>
  <si>
    <t>Apprécier la qualité et la conformité des activités réalisées par les membres de l’équipe et par les prestataires en fonction des procédures en vigueur et identifier les anomalies et non-conformités</t>
  </si>
  <si>
    <t>Apporter un support technique aux membres de l’équipe dans la réalisation de leurs activités</t>
  </si>
  <si>
    <t>Contrôle la bonne exécution des opérations de maintenance et le respect des mesures de sécurité, d’hygiène, de sûreté et de la règlementation</t>
  </si>
  <si>
    <t>Prend en compte les ressources à disposition, la politique de maintenance définie et la réglementation pour piloter l’activité de maintenance</t>
  </si>
  <si>
    <t>Electronique embarquée</t>
  </si>
  <si>
    <t>Préparation des contacts clients dans le cadre d’une relation commerciale à distance</t>
  </si>
  <si>
    <t>Traitement des demandes clients reçues par téléphone ou via le site web de l’entreprise</t>
  </si>
  <si>
    <t>Construction d’un argumentaire commercial</t>
  </si>
  <si>
    <t>Préparer une activité de prospection et de contact clients dans le cadre d’une relation commerciale à distance</t>
  </si>
  <si>
    <t>Exploiter les outils digitaux à disposition et l’information client en vue de préparer un appel sortant ou de prendre en charge un appel entrant</t>
  </si>
  <si>
    <t>Analyser les informations disponibles sur les clients ou les prospects en vue de leur proposer des produits et / ou services adaptés</t>
  </si>
  <si>
    <t>Analyser le parcours client sur le web afin d’identifier ses habitudes d’achats, les informations qu’il a consultées et de repérer ses besoins</t>
  </si>
  <si>
    <t>Identifier et prioriser les dossiers clients devant faire l’objet d’un suivi ou d’une relance (devis, demande via le site web, …)</t>
  </si>
  <si>
    <t>Sélectionner les arguments et modes de communication les plus pertinents pour une prise de contact efficace avec les clients et les prospects</t>
  </si>
  <si>
    <t>Accueil des clients professionnels et prospects en espace de vente et analyse de leurs besoins</t>
  </si>
  <si>
    <t>Accueil des clients et prospects dans l’espace de vente</t>
  </si>
  <si>
    <t>Recueil d’informations sur les pratiques, les besoins et/ou le projet du client</t>
  </si>
  <si>
    <t>Accueillir et prendre en charge des clients professionnels et des prospects en espace de vente</t>
  </si>
  <si>
    <t>Personnaliser la relation avec le client professionnel dès son entrée dans l’espace de vente</t>
  </si>
  <si>
    <t>Prendre en compte l’ensemble des clients dans le magasin et anticiper les insatisfactions liées aux files d’attente</t>
  </si>
  <si>
    <t>Conduire un entretien exploratoire d’analyse des besoins d’un prospect en tenant compte de son parcours en ligne et de ses comportements habituels d’achat (concurrence, …)</t>
  </si>
  <si>
    <t>Accompagner les clients professionnels dans leur utilisation des outils et services digitaux mis à leur disposition (passation de commandes, utilisation des espaces personnalisés, configurateurs, …)</t>
  </si>
  <si>
    <t>Analyser les informations disponibles sur les clients ou les prospects en utilisant les outils numériques à disposition</t>
  </si>
  <si>
    <t>Veiller à la qualité de l’expérience client au sein de l’espace de vente en collaborant avec les différents services compétents</t>
  </si>
  <si>
    <t>Accueil client professionnel</t>
  </si>
  <si>
    <t>Met en œuvre les consignes d’accueil en vigueur au sein de l’entreprise. Mène un entretien simple.</t>
  </si>
  <si>
    <t>Personnalise l’accueil des clients réguliers et traite de manière adaptée les files d’attente. Conduit une analyse complète des besoins du client. Réoriente les clients vers les interlocuteurs compétents</t>
  </si>
  <si>
    <t>Traite de façon adaptée l’accueil client dans des circonstances inhabituelles (flux très important de clients…). Anticipe l’évolution des besoins de son client et est force de proposition en se positionnant comme un partenaire.</t>
  </si>
  <si>
    <t>Préparation et organisation d’une activité de vente itinérante</t>
  </si>
  <si>
    <t>Préparation des visites clients et prospects</t>
  </si>
  <si>
    <t>Préparer et organiser son activité commerciale itinérante</t>
  </si>
  <si>
    <t>Exploiter les outils digitaux à disposition et l’information client en vue de préparer un contact client (analyse du parcours client sur le web, de la fiche client, …)</t>
  </si>
  <si>
    <t>Proposer et réaliser des actions de prospection, conquête et fidélisation cohérentes avec l’analyse du secteur et du portefeuille clients et avec la politique et le plan d’actions commerciales de l’entreprise</t>
  </si>
  <si>
    <t>Planifier les visites de manière rationnelle et efficace</t>
  </si>
  <si>
    <t>Préparation des visites</t>
  </si>
  <si>
    <t>Prépare ses plans d’action de manière régulière mais sans variation</t>
  </si>
  <si>
    <t>Adapte ses plans d’actions commerciales et la priorisation de ses visites en fonction des enjeux commerciaux et de la connaissance client</t>
  </si>
  <si>
    <t>Anticipe et prend en compte l’impact de ses visites sur les autres services de l’entreprise.</t>
  </si>
  <si>
    <t>Evaluer sa performance et piloter son activité en autonomie en analysant les indicateurs en vigueur au sein de l’entreprise</t>
  </si>
  <si>
    <t>Plan de développement</t>
  </si>
  <si>
    <t>Prospection grands comptes</t>
  </si>
  <si>
    <t>Accueil des clients dans l’espace de vente et analyse de leurs besoins</t>
  </si>
  <si>
    <t>Accueil et orientation des clients</t>
  </si>
  <si>
    <t>Information sur les outils de fidélisation</t>
  </si>
  <si>
    <t>Accueillir des clients dans un espace de vente de quincaillerie, droguerie ou décoration destiné aux particuliers et identifier leurs besoins</t>
  </si>
  <si>
    <t>Accueillir les clients en veillant à établir un contact avec eux à leur arrivée dans l’espace de vente</t>
  </si>
  <si>
    <t>Orienter les clients dans les rayons du magasin en mettant en valeur les produits et services proposés par l’entreprise</t>
  </si>
  <si>
    <t>Analyser les besoins d’un client dans sa globalité en tenant compte de son parcours en ligne</t>
  </si>
  <si>
    <t>Valoriser auprès du client les outils de fidélisation en vigueur en tenant compte des opérations en cours</t>
  </si>
  <si>
    <t>Orientation des clients</t>
  </si>
  <si>
    <t>Met en œuvre les consignes d’accueil en vigueur au sein de l’entreprise. Mène un entretien simple et oriente les clients vers les personnes compétentes</t>
  </si>
  <si>
    <t>Personnalise l’accueil des clients réguliers et traite de manière adaptée les files d’attente. Conduit une analyse complète des besoins du client. Réoriente les clients vers le rayon opportun et la personne compétente.</t>
  </si>
  <si>
    <t>Recueille des informations sur des projets complexes. Traite de façon adaptée l’accueil client dans des circonstances inhabituelles (flux très important de clients…).</t>
  </si>
  <si>
    <t>Navigation et réalisation des manœuvres du navire de pêche</t>
  </si>
  <si>
    <t>Participation aux manœuvres du navire.</t>
  </si>
  <si>
    <t>Observation et surveillance des conditions de navigation (conditions météorologiques, état des eaux, etc.).</t>
  </si>
  <si>
    <t>Utilisation des instruments de bord.</t>
  </si>
  <si>
    <t>Entretien des équipements de sécurité et de sauvetage.</t>
  </si>
  <si>
    <t>Naviguer et manœuvrer le navire de pêche</t>
  </si>
  <si>
    <t>Aider aux manœuvres du navire (départ, manœuvres en mer, accostage, etc.).</t>
  </si>
  <si>
    <t>Veiller à la sécurité du navire et de son équipage (signaler les obstacles, surveiller les conditions météorologiques, etc.).</t>
  </si>
  <si>
    <t>Mobiliser les instruments de navigation et savoir lire les éléments qui en sont issus sous la supervision du patron de pêche.</t>
  </si>
  <si>
    <t>Navigation</t>
  </si>
  <si>
    <t>Manœuvre</t>
  </si>
  <si>
    <t>Pilotage et supervision de l’activité de développement et d’entretien des cultures viticoles selon leur cycle de vie</t>
  </si>
  <si>
    <t>Organisation et planification de la production</t>
  </si>
  <si>
    <t>Définition et suivi des indicateurs de performance et de qualité des activités de production</t>
  </si>
  <si>
    <t>Supervision de l’ensemble des activités</t>
  </si>
  <si>
    <t>Piloter et superviser l’activité de développement et d’entretien des cultures viticoles selon leur cycle de vie</t>
  </si>
  <si>
    <t>Décliner le plan cultural en plans à court et moyen terme, en fonction des objectifs fixés</t>
  </si>
  <si>
    <t>Définir les indicateurs permettant de suivre et d’optimiser les performances de l’activité de production</t>
  </si>
  <si>
    <t>Superviser l’activité de l’ensemble des étapes de la culture (préparation des sols, développement des plantations, entretien, protection, récolte…)</t>
  </si>
  <si>
    <t>Management opérationnel d’une équipe d’agent de culture</t>
  </si>
  <si>
    <t>Constitution des équipes</t>
  </si>
  <si>
    <t>Transmission des consignes aux membres de l’équipe</t>
  </si>
  <si>
    <t>Animer une équipe d’agents de culture</t>
  </si>
  <si>
    <t>Constituer des équipes en adaptant leur composition aux activités à réaliser et aux objectifs fixés</t>
  </si>
  <si>
    <t>Donner les consignes aux agents et aux conducteurs d’engins agricoles, en leur indiquant les objectifs à atteindre</t>
  </si>
  <si>
    <t>Elaboration d’un plan de production</t>
  </si>
  <si>
    <t>Evaluation des besoins en semences</t>
  </si>
  <si>
    <t>Elaboration du plan de production</t>
  </si>
  <si>
    <t>Elaboration du contrat de production/ multiplication avec l’agriculteur-multiplicateur</t>
  </si>
  <si>
    <t>Vérification des restrictions légales et réglementaires</t>
  </si>
  <si>
    <t>Elaborer un plan de production et un contrat de production/multiplication, en respectant les exigences réglementaires et attendus des cahiers des charges des semences</t>
  </si>
  <si>
    <t>Evaluer les besoins en semences au regard des caractéristiques du lieu de culture et des besoins du marché (volume, qualité)</t>
  </si>
  <si>
    <t>Produire un plan de production détaillé répondant aux besoins de la production de semences (caractéristiques des semences/plants, calendrier…)</t>
  </si>
  <si>
    <t>Négocier et élaborer un contrat de production/multiplication avec l’agriculteur-multiplicateur, permettant de garantir la production/multiplication des semences et plants selon les exigences du ou des cahiers des charges et les normes réglementaires en vigueur</t>
  </si>
  <si>
    <t>Evaluer</t>
  </si>
  <si>
    <t>Contrat</t>
  </si>
  <si>
    <t>Plan de production</t>
  </si>
  <si>
    <t>Taille et mise en forme des arbres du verger</t>
  </si>
  <si>
    <t>Réalisation des différents types de taille</t>
  </si>
  <si>
    <t>Installation de tuteurs</t>
  </si>
  <si>
    <t>Nettoyage et élimination des débris de taille</t>
  </si>
  <si>
    <t>Tailler et mettre en forme les arbres du verger dans le respect des règles de sécurité</t>
  </si>
  <si>
    <t>Observer les arbres en étudiant leur structure et leur état de santé, afin d’identifier les branches malades, mortes ou mal formées, permettant de repérer celles qui doivent être coupées</t>
  </si>
  <si>
    <t>Couper les branches, en tenant compte de l’époque de floraison et de leur vigueur et en utilisant les outils appropriés (scies, sécateurs, etc.), afin de modeler un arbre sain et vigoureux, en suivant les principes de tailles adéquats, permettant l’aération de l’arbre et un meilleur ensoleillement (taille de formation, taille d’éclaircie, taille sanitaire, etc.).</t>
  </si>
  <si>
    <t>Mettre en place des tuteurs et des attaches pour maintenir les arbres droits et protégés contre les vents forts</t>
  </si>
  <si>
    <t>Organiser et gérer les déchets de taille, en recyclant les débris de manière écologique pour laisser un espace propre et sûr</t>
  </si>
  <si>
    <t>Taille</t>
  </si>
  <si>
    <t>Mise en forme</t>
  </si>
  <si>
    <t>Réalisation d’opérations de fabrication des boissons</t>
  </si>
  <si>
    <t>Approvisionnement l’équipement ou machine de fabrication en produits, matières premières ou matériaux</t>
  </si>
  <si>
    <t>Démarrage et arrêt d’une machine ou d’un équipement de fabrication</t>
  </si>
  <si>
    <t>Réalisation d’opérations de fabrication des boissons, manuellement et/ou à l’aide d’équipements et d’outillages</t>
  </si>
  <si>
    <t>Réaliser les différentes étapes de fabrication des boissons manuellement et/ou à l’aide d’équipements, suivant le mode opératoire et la recette définis</t>
  </si>
  <si>
    <t>Vérifier la conformité du matériel nécessaire à la fabrication des boissons</t>
  </si>
  <si>
    <t>Démarrer et arrêter les machines et équipements de fabrication utilisés</t>
  </si>
  <si>
    <t>Réaliser les opérations de fabrication de boissons (broyage, mélange, filtration, …) selon l’ordre de production, le mode opératoire, les règles QHSSE et le flux de production</t>
  </si>
  <si>
    <t>Démarrage et arrêt</t>
  </si>
  <si>
    <t>Boissons</t>
  </si>
  <si>
    <t>Pilotage du procédé de production (distillation, refroidissement et filtration) sur une installation intégrée et automatisée</t>
  </si>
  <si>
    <t>Approvisionnement de l’installation en matières premières ou produits</t>
  </si>
  <si>
    <t>Piloter un procédé de production (distillation, refroidissement et filtration) sur une installation intégrée et automatisée à partir d’un système numérique de supervision et de commande</t>
  </si>
  <si>
    <t>Surveiller et analyser les paramètres de conduite de l’installation selon l’ordre de production, le mode opératoire et les règles en vigueur</t>
  </si>
  <si>
    <t>Contrôler le respect des procédures et la conformité des outils de suivi qualité tout au long de la production des boissons</t>
  </si>
  <si>
    <t>Mettre à jour et vérifier l’application des procédures d’assurance qualité et le suivi de la gestion documentaire</t>
  </si>
  <si>
    <t>Contrôler l’application des procédures et normes qualité sur l’ensemble des étapes du process de production, en collaboration avec les superviseurs et responsables de production</t>
  </si>
  <si>
    <t>Rappeler les consignes et procédures en matière de qualité le cas échéant</t>
  </si>
  <si>
    <t>Localisation et caractérisation des dysfonctionnements et pannes des composants ou sous-ensembles mécaniques du navire et de ses équipements</t>
  </si>
  <si>
    <t>Recueil des informations à l’aide de documents et auprès du personnel naviguant (patron de pêche, matelot, etc.).</t>
  </si>
  <si>
    <t>Réalisation des tests, mesures, contrôles et observations des équipements et sous-ensembles.</t>
  </si>
  <si>
    <t>Localisation et caractérisation des dysfonctionnements, pannes et anomalies.</t>
  </si>
  <si>
    <t>Recherche de la cause des dysfonctionnements, pannes et anomalies et établir son degré de gravité.</t>
  </si>
  <si>
    <t>Identification des interventions et actions correctrices à réaliser.</t>
  </si>
  <si>
    <t>Diagnostiquer les dysfonctionnements et les pannes sur des composants ou sous-ensembles mécaniques du navire et de ses équipements</t>
  </si>
  <si>
    <t>Analyser l’ensemble des informations (historique des interventions, données techniques, etc.) à partir de différentes sources (documentation, personnel d’équipage) et identifier les points et éléments à contrôler et les interventions à réaliser.</t>
  </si>
  <si>
    <t>Réaliser l’ensemble des démarches de contrôle en respectant les consignes de sécurité (pour soi, autrui, les équipements et l’environnement).</t>
  </si>
  <si>
    <t>Analyser et diagnostiquer une panne ou une anomalie en utilisant les techniques et méthodes de recherche et d’analyse de pannes.</t>
  </si>
  <si>
    <t>Identifier les causes des défaillances, son degré de gravité et son impact sur les équipements et sous-ensembles.</t>
  </si>
  <si>
    <t>Identifier les interventions provisoires d’urgence à mettre en œuvre (le cas échéant), les interventions à réaliser et celles qui nécessitent le recours à un tiers afin de remettre l’équipement ou l’installation en bon état de fonctionnement.</t>
  </si>
  <si>
    <t>Identification</t>
  </si>
  <si>
    <t>Construction maintenance navale</t>
  </si>
  <si>
    <t>Réalisation des activités d’entretien et d’exploitation de la culture et des sols selon les règles de sécurité et de respect de l’environnement</t>
  </si>
  <si>
    <t>Développement des variétés cultivées</t>
  </si>
  <si>
    <t>Identification des signes de maladie ou de parasites et application des traitements appropriés</t>
  </si>
  <si>
    <t>Détection et rectification des carences nutritionnelles</t>
  </si>
  <si>
    <t>Arrosage et irrigation</t>
  </si>
  <si>
    <t>Réaliser les activités d’entretien et d’exploitation de la culture et des sols selon les règles de sécurité et de respect de l’environnement</t>
  </si>
  <si>
    <t>Assurer le développement des plantes, en utilisant les techniques adaptées aux caractéristiques et aux besoins des variétés cultivées</t>
  </si>
  <si>
    <t>Identifier les signes de maladies et de parasites et utiliser des outils adaptés pour appliquer les traitements nécessaires, en respectant les dosages prescrits (désherbage, …)</t>
  </si>
  <si>
    <t>Analyser les symptômes des carences et appliquer les fertilisants adéquats pour rétablir l’équilibre nutritionnel des variétés cultivées</t>
  </si>
  <si>
    <t>Installer et ajuster des systèmes d’irrigation pour gérer la distribution d’eau, en surveillant les périodes de sécheresse et les conditions météorologiques</t>
  </si>
  <si>
    <t>Développement</t>
  </si>
  <si>
    <t>Protection</t>
  </si>
  <si>
    <t>Conduite et manœuvre des engins agricoles et manipulation des outils mécanisés</t>
  </si>
  <si>
    <t>Conduite et manœuvre des engins sur les terrains agricoles</t>
  </si>
  <si>
    <t>Paramétrage et analyse des systèmes de guidage assisté et GPS</t>
  </si>
  <si>
    <t>Conduire les engins agricoles sur les chantiers et sur la route dans le respect de la réglementation</t>
  </si>
  <si>
    <t>Conduire les machines agricoles selon les modes de conduite adaptées au terrain, y compris les terrains accidentés ou difficiles, et aux conditions climatiques, en respectant les règles de sécurité routière et agricoles, en utilisant les accessoires et instruments de bord (régler les paramètres des équipements, utilisation des tableaux de bord et interfaces numériques)</t>
  </si>
  <si>
    <t>Lire et interpréter les données des systèmes GPS et des équipements automatisés pour optimiser la précision et l’efficacité des opérations</t>
  </si>
  <si>
    <t>Manoeuvre</t>
  </si>
  <si>
    <t>Engin</t>
  </si>
  <si>
    <t>Supervision des activités relatives à l’élevage</t>
  </si>
  <si>
    <t>Définition et suivi des indicateurs de performance et de qualité de l’activité d’élevage.</t>
  </si>
  <si>
    <t>Organisation et planification du programme d’élevage à partir des objectifs déterminés.</t>
  </si>
  <si>
    <t>Supervision de l’activité d’élevage de l’ensemble des membres des équipes</t>
  </si>
  <si>
    <t>Anticipation des besoins en ressources et consommables de l’activité d’élevage.</t>
  </si>
  <si>
    <t>Planification des transhumances.</t>
  </si>
  <si>
    <t>Gestion des périodes de reproduction</t>
  </si>
  <si>
    <t>Piloter et superviser l’activité d’élevage</t>
  </si>
  <si>
    <t>Définir les indicateurs permettant de suivre et d’optimiser les performances de l’activité d’élevage</t>
  </si>
  <si>
    <t>Décliner le programme d’élevage en plans de court et moyen terme.</t>
  </si>
  <si>
    <t>Apprécier les performances de l’activité d’élevage en s’appuyant sur les indicateurs de performance</t>
  </si>
  <si>
    <t>Définir les besoins en approvisionnements de ressources et de consommables, en tenant compte des besoins des animaux (alimentation, soins, etc.) et des professionnels (outils, équipements, etc.) afin d’en anticiper le réassort.</t>
  </si>
  <si>
    <t>Définir les périodes et itinéraires pour la transhumance des troupeaux, en tenant compte de la réglementation.</t>
  </si>
  <si>
    <t>Suivre les activités de reproduction afin de solliciter les acteurs tiers le cas échéant (vétérinaires…).</t>
  </si>
  <si>
    <t>Surveillance des états de santé des animaux et suivi des phases de reproduction</t>
  </si>
  <si>
    <t>Mise en œuvre de mesure préventives contre les maladies et les prédateurs</t>
  </si>
  <si>
    <t>Diagnostic des maladies et des blessures</t>
  </si>
  <si>
    <t>Appui à la mise en œuvre de l’acte d’insémination</t>
  </si>
  <si>
    <t>Contrôle et suivi des chaleurs</t>
  </si>
  <si>
    <t>Surveillance de la gestation</t>
  </si>
  <si>
    <t>Supervision des mises-bas</t>
  </si>
  <si>
    <t>Surveiller les états de santé des animaux et assurer le suivi des différentes phases de reproduction, dans le respect des règles QHSSE et du bien-être animal</t>
  </si>
  <si>
    <t>Identifier les risques associés aux espèces de l’élevage (maladies, prédateurs), mettre en place un protocole de biosécurité et administrer, le cas échéant, des traitements préventifs, pour limiter la propagation des maladies infectieuses et favoriser le bon état sanitaire de l’élevage</t>
  </si>
  <si>
    <t>Effectuer des contrôles de santé réguliers visant à diagnostiquer les maladies et blessures des animaux, en observant l’état général et les comportements animaliers, afin de d’intervenir rapidement pour réaliser les soins généraux de premier niveau ou de solliciter le recours à un tiers (vétérinaire)</t>
  </si>
  <si>
    <t>Assister un tiers (technicien d’insémination, éleveur, vétérinaire…), dans la mise en œuvre de l’insémination des animaux, en suivant les consignes données et en utilisant les techniques et moyens vétérinaires appropriés, dans le respect des règles QHSSE et du bien-être animal</t>
  </si>
  <si>
    <t>Suivre les états de chaleur des femelles, en observant leur comportement et en se référant au planning de fécondité, afin d’assurer la maîtrise des reproductions</t>
  </si>
  <si>
    <t>Suivre la gestation des femelles, en surveillant leur état de santé général et en respectant le planning des visites du vétérinaire, afin de préserver la bonne santé de l’animal et de sa progéniture</t>
  </si>
  <si>
    <t>Interpréter les signes annonciateurs de la mise-bas, afin de prévenir un professionnel compétent (responsable d’élevage, vétérinaire, etc.) pour assister sa réalisation</t>
  </si>
  <si>
    <t>Repérer les signes précurseurs chez l’animal et donner aux agents d’élevage et/ou autres aides présents, les consignes d’assistance aux animaux pour la mise-bas, afin d’assurer la viabilité des œufs ou des portées</t>
  </si>
  <si>
    <t>Etat de santé</t>
  </si>
  <si>
    <t>Reproduction</t>
  </si>
  <si>
    <t>Suivi de la reproduction des animaux</t>
  </si>
  <si>
    <t>Anticipation de la reproduction</t>
  </si>
  <si>
    <t>Assistance à la mise-bas</t>
  </si>
  <si>
    <t>Suivi général des jeunes animaux</t>
  </si>
  <si>
    <t>Suivre les différentes étapes du cycle de reproduction des animaux, dans le respect des règles d’hygiène, de sécurité et du bien-être animal</t>
  </si>
  <si>
    <t>Suivre les états de chaleur des femelles, en observant leur comportement et en se référant au planning de fécondité, afin d’anticiper la période de reproduction</t>
  </si>
  <si>
    <t>Assister l’éleveur ou le vétérinaire dans la mise-bas, en suivant leurs indications, dans le respect des règles d’hygiène et du bien-être animal, afin de contribuer au déroulement optimal de la mise-bas</t>
  </si>
  <si>
    <t>Isoler, approcher, manipuler les animaux, en utilisant les différentes techniques de contention et en alertant le responsable en cas d’observation d’anomalies</t>
  </si>
  <si>
    <t>Gestation</t>
  </si>
  <si>
    <t>Réalisation de la transhumance</t>
  </si>
  <si>
    <t>Conduite et gardiennage du troupeau</t>
  </si>
  <si>
    <t>Gestion de l’alimentation du troupeau</t>
  </si>
  <si>
    <t>Gestion des itinéraires</t>
  </si>
  <si>
    <t>Gestion des interactions avec les autres animaux et individus</t>
  </si>
  <si>
    <t>Gestion des moyens de prévention contre la prédation</t>
  </si>
  <si>
    <t>Dressage et utilisation d’un chien de berger</t>
  </si>
  <si>
    <t>Conduire le troupeau dans les espaces adaptés en fonction des saisons et des attentes de l’éleveur, dans le respect des règles de sécurité pour soi et les animaux</t>
  </si>
  <si>
    <t>Rassembler, guider et garder le troupeau, en utilisant les équipements (camion) et techniques appropriés (chien de berger, bâton de berger, appels vocaux, signaux gestuels, etc.), en anticipant et en réagissant aux changements climatiques, pour ajuster les trajets en conséquence, afin de protéger le troupeau des conditions climatiques extrêmes et de minimiser les risques associés aux intempéries et de maintenir l’unité et la direction du troupeau durant les déplacements en faveur de sa sécurité et du bien-être animal</t>
  </si>
  <si>
    <t>Veiller à ce que chaque animal accède à la quantité de nourriture correspondant à ses besoins, afin d’ajuster l’apport de compléments alimentaires le cas échéant</t>
  </si>
  <si>
    <t>Planifier et suivre le parcours de la transhumance, en utilisant les outils appropriés (cartes, GPS, repères naturels, etc.), afin d’assurer que le troupeau suive l’itinéraire prévu, sans se perdre et qu’il arrive en sécurité aux zones de pâturage</t>
  </si>
  <si>
    <t>Gérer les interactions inter-espèces et humaines, en instaurant des procédures de communication claires avec les randonneurs et autres bergers et en mobilisant les techniques appropriées pour apprivoiser le troupeau, afin de prévenir les conflits et d’assurer un environnement paisible pour les animaux</t>
  </si>
  <si>
    <t>Observer le comportement des prédateurs et des animaux du troupeau afin de repérer toutes les interactions nuisibles pour le troupeau et de mettre en place les moyens de protection adaptés</t>
  </si>
  <si>
    <t>Dresser et gérer le ou les chiens de berger en le/les entrainant à obéir aux commandes et en utilisant des signaux visuels et sonores, afin de faciliter la conduite et le regroupement des animaux de manière efficace</t>
  </si>
  <si>
    <t>Troupeau</t>
  </si>
  <si>
    <t>Estive</t>
  </si>
  <si>
    <t>Pastoralisme</t>
  </si>
  <si>
    <t>Entretien et maintenance des parcs, infrastructures et équipements nécessaires à l’élevage de poissons</t>
  </si>
  <si>
    <t>Nettoyage des installations et infrastructures (pompes, grilles, trieuses, etc.)</t>
  </si>
  <si>
    <t>Identification des anomalies et détériorations des installations et infrastructures.</t>
  </si>
  <si>
    <t>Entretien et maintenance de premiers niveaux des installations et infrastructures.</t>
  </si>
  <si>
    <t>Information de sa hiérarchie sur des interventions d’entretien ou de réparation conséquentes.</t>
  </si>
  <si>
    <t>Veiller au bon état des installations, infrastructures, et équipements dans le respect des règles QHSSE</t>
  </si>
  <si>
    <t>Contrôler l’état des installations, infrastructures et équipements (pompes, grilles, trieuses, etc.) et les nettoyer, le cas échéant, pour garantir le bon développement des poissons, en veillant à retirer les poissons morts.</t>
  </si>
  <si>
    <t>Repérer sur les installations, infrastructures et équipements les anomalies et détériorations nécessitant une intervention corrective.</t>
  </si>
  <si>
    <t>Procéder à l’entretien et à la maintenance de premier niveau, dans le respect des règles QHSSE, pour garantir la pérennité des installations et infrastructures et le bon développement des poissons.</t>
  </si>
  <si>
    <t>Relayer auprès de sa hiérarchie les informations relatives aux interventions d’entretien ou de maintenance qui requièrent des compétences techniques spécifiques, voire l’intervention d’un tiers</t>
  </si>
  <si>
    <t>Ramassage et chargement des volailles</t>
  </si>
  <si>
    <t>Ramassage des volailles</t>
  </si>
  <si>
    <t>Chargement des caisses ou conteneurs</t>
  </si>
  <si>
    <t>Ramasser et charger les volailles sans les blesser en tenant compte de leurs caractéristiques</t>
  </si>
  <si>
    <t>Ramasser les volailles sans les blesser, en tenant compte de l’espèce, de leur poids, et éventuellement des informations complémentaires données par l’exploitant (fragilité d’un lot, hétérogénéité, etc.) et en mobilisant les techniques de ramassage appropriées, afin de prévenir les risques d’accident du travail et garantir le bien-être animal</t>
  </si>
  <si>
    <t>Charger les caisses ou conteneurs en respectant le niveau de chargement demandé par l’exploitant et l’abatteur, et en tenant compte des règles d’hygiène et de sécurité en vigueur, afin de prévenir les risques d’accident du travail et garantir le bien-être animal</t>
  </si>
  <si>
    <t>Ramassage</t>
  </si>
  <si>
    <t>Volailles</t>
  </si>
  <si>
    <t>Conduite d’une ligne de conditionnement (approvisionnement, démarrage, réglage, surveillance des paramètres, et arrêt)</t>
  </si>
  <si>
    <t>Approvisionnement de la ligne de production en produits et articles</t>
  </si>
  <si>
    <t>Vérification des équipements de la ligne de conditionnement et du matériel associé</t>
  </si>
  <si>
    <t>Démarrage et arrêt des équipements de la ligne de conditionnement</t>
  </si>
  <si>
    <t>Organisation des flux de produits et articles de conditionnement en cours de production</t>
  </si>
  <si>
    <t>Conduire une ligne d’embouteillage dans le respect des règles QHSSE</t>
  </si>
  <si>
    <t>Approvisionner la ligne de production en produits et articles de conditionnement en fonction de l’étape et de l’ordre de production</t>
  </si>
  <si>
    <t>Vérifier la conformité des équipements de la ligne de conditionnement</t>
  </si>
  <si>
    <t>Démarrer et arrêter les équipements de la ligne de conditionnement</t>
  </si>
  <si>
    <t>Surveiller et analyser les paramètres de conduite des équipements de la ligne (lecture d’indicateurs numériques, …) selon l’ordre de production, le mode opératoire et les règles QHSSE</t>
  </si>
  <si>
    <t>Mise au point de nouvelles recettes et formulations</t>
  </si>
  <si>
    <t>Prise de connaissance du cahier des charges, des spécifications apportées</t>
  </si>
  <si>
    <t>Formulation d’une recette</t>
  </si>
  <si>
    <t>Identification et application des traitements à réaliser</t>
  </si>
  <si>
    <t>Test et vérifications</t>
  </si>
  <si>
    <t>Contrôle du produit et de ses caractéristiques</t>
  </si>
  <si>
    <t>Mettre au point et/ ou modifier les formulations et les recettes entrant dans la composition de vins, cidres, spiritueux ou jus nouveaux ou existants à partir d’un cahier des charges et de spécifications et en lien avec son responsable</t>
  </si>
  <si>
    <t>Identifier les caractéristiques attendues du produit à partir d’un cahier des charges et des spécifications</t>
  </si>
  <si>
    <t>Formuler une recette à partir d’un produit initial et selon les propriétés chimiques et organoleptiques (goût, apparence, odeur, texture, consistance) exigées</t>
  </si>
  <si>
    <t>Déterminer les traitements nécessaires pour aboutir aux propriétés souhaitées du produit (caractéristiques organoleptiques, taux d’alcool, sucre, …)</t>
  </si>
  <si>
    <t>Appliquer différents procédés de transformation et d’amélioration du produit</t>
  </si>
  <si>
    <t>Tester et vérifier les caractéristiques organoleptiques (goût, apparence, odeur, texture, consistance) du produit et ses propriétés biologiques.</t>
  </si>
  <si>
    <t>Réaliser le contrôle du produit et de ses caractéristiques au regard du cahier des charges établi</t>
  </si>
  <si>
    <t>Formulation recette</t>
  </si>
  <si>
    <t>Tests sur les échantillons</t>
  </si>
  <si>
    <t>Rédaction de contenus, messages, argumentaires de marketing opérationnel</t>
  </si>
  <si>
    <t>Analyse de la demande</t>
  </si>
  <si>
    <t>Rédaction de descriptifs de produits</t>
  </si>
  <si>
    <t>Création de présentations commerciales</t>
  </si>
  <si>
    <t>Création de supports marketing</t>
  </si>
  <si>
    <t>Création de contenu multimédia</t>
  </si>
  <si>
    <t>Réalisation de rapports études de marché</t>
  </si>
  <si>
    <t>Elaborer des contenus adaptés aux outils et canaux utilisés</t>
  </si>
  <si>
    <t>Analyser la demande de promotion des produits, en échangeant avec les différents services de l’entreprise et la hiérarchie, afin de comprendre les objectifs poursuivis</t>
  </si>
  <si>
    <t>Concevoir des descriptions de produits claires et persuasives, en utilisant des arguments de vente et un langage adapté à la cible</t>
  </si>
  <si>
    <t>Concevoir des présentations commerciales en utilisant les outils de création de diaporamas et en structurant et illustrant les messages clefs, afin de convaincre des prospects ou clients</t>
  </si>
  <si>
    <t>Créer des supports marketing en utilisant les logiciels et outils numériques de création adaptés, afin de produire des supports visuels et textuels attrayants (visuels, bannières, newsletters…)</t>
  </si>
  <si>
    <t>Créer du contenu multimédia (vidéos, infographies…), adaptés aux différents canaux de communication de l’entreprise</t>
  </si>
  <si>
    <t>Analyser des données statistiques et des tendances du marché agricole, en utilisant des logiciels d’analyse de marché et des enquêtes après des agricultures, afin de fournir des prévisions et des analyses permettant d’orienter les stratégies marketing</t>
  </si>
  <si>
    <t>Création</t>
  </si>
  <si>
    <t>Réalisation d’études de faisabilité de développement de nouveaux produits et/ou d’optimisation des procédés de production</t>
  </si>
  <si>
    <t>Identification des objectifs recherchés par le développement d’un nouveau produit et/ ou l’optimisation d’un procédé de production</t>
  </si>
  <si>
    <t>Analyse des incidences techniques et financières</t>
  </si>
  <si>
    <t>Analyse et vérification de la faisabilité</t>
  </si>
  <si>
    <t>Formalisation de l’étude de faisabilité et présentation des résultats</t>
  </si>
  <si>
    <t>Analyser la faisabilité de projets visant la conception de nouveaux produits ou procédés, l’optimisation des procédés existants, l’adaptation aux nouvelles technologies</t>
  </si>
  <si>
    <t>Identifier et formaliser les objectifs et retombées attendues d’un projet visant la conception d’un nouveau produit ou procédé, l’optimisation d’un procédé existant ou l’adaptation aux nouvelles technologies</t>
  </si>
  <si>
    <t>Analyser et anticiper les incidences au niveau technique (évolution de l’organisation, des procédés de production, etc.) et financier</t>
  </si>
  <si>
    <t>Décrire les évolutions nécessaires pour mettre en place le projet</t>
  </si>
  <si>
    <t>Analyser et vérifier la faisabilité du projet au regard des objectifs et retombées attendues et des moyens nécessaires pour le mettre en place</t>
  </si>
  <si>
    <t>Rédiger un dossier technique détaillant les modifications à apporter, les points de vigilance, les préconisations</t>
  </si>
  <si>
    <t>Présenter les résultats de l’étude de faisabilité auprès de la direction de l’entreprise en vue d’éclairer la décision</t>
  </si>
  <si>
    <t>Etude de faisabilité</t>
  </si>
  <si>
    <t>Mise en œuvre de conditionnement pour commandes spéciales</t>
  </si>
  <si>
    <t>Mettre en œuvre une présentation attractive des produits en accord avec la politique commerciale de l’espace de vente</t>
  </si>
  <si>
    <t>Mettre en place l’information adéquate relative aux produits (fiches produits, conseils d’utilisation, informations légales sur les risques…)</t>
  </si>
  <si>
    <t>Contrôler l’état de conservation des produits périssables et évacuer les déchets, les produits périmés, défectueux ou impropres à la vente</t>
  </si>
  <si>
    <t>Assurer la propreté, l’hygiène des rayons concernés, la conservation du stock dans les meubles et les réserves appropriés</t>
  </si>
  <si>
    <t>Installer des décors et des aménagements dans le cadre d’opérations promotionnelles (têtes de gondoles, podium, stands, ateliers…)</t>
  </si>
  <si>
    <t>Mise en rayons</t>
  </si>
  <si>
    <t>Etiquetage</t>
  </si>
  <si>
    <t>Management des équipes régie et douanes</t>
  </si>
  <si>
    <t>Définition des besoins en ressources humaines et de l’organisation des équipes</t>
  </si>
  <si>
    <t>Supervision des actions de recrutement et de développement de compétences pour les équipes régie et douanes</t>
  </si>
  <si>
    <t>Conduite de réunion sur les enjeux et les évolutions de l’activité et les objectifs à atteindre</t>
  </si>
  <si>
    <t>Encadrement et accompagnement des équipes régie et douanes</t>
  </si>
  <si>
    <t>Piloter la gestion des ressources humaines et animer les collaborateurs des régies et douanes</t>
  </si>
  <si>
    <t>Mobiliser les équipes régie et douanes autour des enjeux de l’activité et des objectifs à atteindre</t>
  </si>
  <si>
    <t>Accompagner les équipes régie et douanes dans leur activité et dans le réajustement de leurs actions, le cas échéant</t>
  </si>
  <si>
    <t>Animer les équipes régie et douanes : mise en œuvre des entretiens individuels, accompagnement au changement, …</t>
  </si>
  <si>
    <t>Régie et douanes</t>
  </si>
  <si>
    <t>Accès au houppier et progression dans l’arbre</t>
  </si>
  <si>
    <t>Mobilisation des outils et engins nécessaires pour accéder au poste de travail le cas échéant (nacelle, etc.)</t>
  </si>
  <si>
    <t>Escalade de l’arbre</t>
  </si>
  <si>
    <t>Contrôle des points d’ancrage</t>
  </si>
  <si>
    <t>Accéder à son poste de travail dans le respect des règles de sécurité en vigueur</t>
  </si>
  <si>
    <t>Déployer les outils et engins nécessaires pour accéder au poste de travail (nacelle, etc.) en respectant les règles de sécurité en vigueur.</t>
  </si>
  <si>
    <t>Escalader l’arbre à élaguer à l’aide des outils adéquats (cordes, échelles, ancrages, etc.) et en respectant les règles de sécurité en vigueur</t>
  </si>
  <si>
    <t>Contrôler la qualité et la robustesse des points d’ancrage afin d’assurer la sécurité de sa position de travail</t>
  </si>
  <si>
    <t>Accès</t>
  </si>
  <si>
    <t>Houppier</t>
  </si>
  <si>
    <t>Réalisation des travaux d’implantation de la construction paysagère</t>
  </si>
  <si>
    <t>Réalisation des fondations, retenues et autres travaux d’implantation selon les règles en vigueur (enrochement, fondation hors-gel, récupération de l’eau, etc.)</t>
  </si>
  <si>
    <t>Repérage des aléas et anomalies éventuelles et y apporter des mesures correctrices</t>
  </si>
  <si>
    <t>Gestion des déchets générés par le chantier</t>
  </si>
  <si>
    <t>Réaliser les fondations et les travaux d’implantation de l’ouvrage paysager</t>
  </si>
  <si>
    <t>Réaliser les travaux d’implantation (déblais, remblais, etc.) à l’aide des outils et équipements adaptés et en respectant les règles de sécurité et de protection de l’environnement en vigueur pour assurer la pérennité de l’ouvrage</t>
  </si>
  <si>
    <t>Ajuster son intervention selon les aléas et anomalies identifiées</t>
  </si>
  <si>
    <t>Trier et orienter les déchets générés selon les règles en vigueur</t>
  </si>
  <si>
    <t>Ouvrage</t>
  </si>
  <si>
    <t>Paysager</t>
  </si>
  <si>
    <t>Réalisation des travaux d’implantation de l’aménagement paysager</t>
  </si>
  <si>
    <t>Réaliser les travaux d’implantation de l’aménagement paysager</t>
  </si>
  <si>
    <t>Réaliser les travaux d’implantation (déblais, remblais, etc.) à l’aide des outils et équipements adaptés et en respectant les règles de sécurité et de protection de l’environnement en vigueur pour assurer la pérennité de l’aménagement</t>
  </si>
  <si>
    <t>Aménagement</t>
  </si>
  <si>
    <t>Manutention et déplacement des matières premières, produits et consommables dans le respect des règles QHSSE</t>
  </si>
  <si>
    <t>Identification des zones d’arrivée, de stockage et de départ des matières premières, produits et consommables</t>
  </si>
  <si>
    <t>Manipulation et déplacement manuel des matières premières, produits et consommables dans l’entrepôt</t>
  </si>
  <si>
    <t>Mise en œuvre de procédures de qualité, d’hygiène, de santé et de sécurité</t>
  </si>
  <si>
    <t>Déplacer, charger et décharger les matières premières, produits et consommables à l’aide des engins de manutention à disposition et selon les règles de qualité, d’hygiène, de santé et de sécurité</t>
  </si>
  <si>
    <t>Identifier les zones prévues d’arrivée, de stockage et de départ des matières premières, produits et consommables selon les consignes en vigueur</t>
  </si>
  <si>
    <t>Manipuler les matières premières, produits et consommables dans le respect des consignes de qualité, d’hygiène, de santé et de sécurité des biens et des personnes, et des règles de port de charges</t>
  </si>
  <si>
    <t>Mettre en œuvre les procédures de qualité, d’hygiène, de santé et de sécurité adaptées tout au long des étapes de déplacement des produits</t>
  </si>
  <si>
    <t>Analyse des dossiers de prestation santé, famille ou retraite des adhérents</t>
  </si>
  <si>
    <t>Analyse de la situation de l’adhérent</t>
  </si>
  <si>
    <t>Examen des pièces constitutives du dossier de prestation</t>
  </si>
  <si>
    <t>Repérage des anomalies</t>
  </si>
  <si>
    <t>Identification des pièces et informations manquantes</t>
  </si>
  <si>
    <t>Analyser les dossiers de prestation santé, famille ou retraite des adhérents en prenant en compte les évolutions des procédures</t>
  </si>
  <si>
    <t>Analyser la situation de l’adhérent au regard de la législation à partir des données présentes dans le dossier de prestation</t>
  </si>
  <si>
    <t>Analyser les pièces constitutives du dossier en veillant à leur cohérence par rapport aux informations sur la situation de l’adhérent</t>
  </si>
  <si>
    <t>Repérer les anomalies dans le dossier (pièces manquantes, informations non cohérentes au regard des pièces, …)</t>
  </si>
  <si>
    <t>Repérer les pièces et informations à recueillir pour instruire le dossier de prestation</t>
  </si>
  <si>
    <t>Traitement de l’information</t>
  </si>
  <si>
    <t>Analyse des dossiers de cotisation salariés ou non-salariés</t>
  </si>
  <si>
    <t>Analyser les dossiers de cotisation salariés ou non-salariés en prenant en compte les évolutions des procédures</t>
  </si>
  <si>
    <t>Analyser la situation de l’adhérent au regard de la législation à partir des données présentes dans le dossier de cotisation</t>
  </si>
  <si>
    <t>Vérifier la conformité des données saisies en matière de DSN, déclarations d’embauches, contrats de travail, etc.</t>
  </si>
  <si>
    <t>Vérifier le calcul et le montant des cotisations salariés et/ou non-salariés</t>
  </si>
  <si>
    <t>Analyse des dossiers de recouvrement des créances</t>
  </si>
  <si>
    <t>Evaluation des solutions de recouvrement envisageables</t>
  </si>
  <si>
    <t>Analyser les dossiers de recouvrement des créances et la situation des adhérents concernés</t>
  </si>
  <si>
    <t>Analyser les pièces constitutives du dossier afin d’identifier la nature de la créance et de vérifier le bienfondé des démarches de recouvrement</t>
  </si>
  <si>
    <t>Analyser le profil et la situation de l’adhérent (capacités et contraintes financières) à partir des données présentes dans le dossier de recouvrement</t>
  </si>
  <si>
    <t>Recueillir le cas échéant les informations utiles à l’analyse du dossier auprès des collaborateurs internes</t>
  </si>
  <si>
    <t>Identifier et évaluer les solutions envisageables en matière de recouvrement de la créance au regard de la situation de l’adhérent</t>
  </si>
  <si>
    <t>Appui aux collaborateurs dans le traitement de dossiers et prise en charge de dossiers complexes</t>
  </si>
  <si>
    <t>Appui auprès des collaborateurs et réponse aux questions</t>
  </si>
  <si>
    <t>Analyse des difficultés et anomalies rencontrées</t>
  </si>
  <si>
    <t>Prise en charge de dossiers complexes</t>
  </si>
  <si>
    <t>Transmission des dysfonctionnements aux services pivots</t>
  </si>
  <si>
    <t>Intervenir en appui de ses collaborateurs sur des dossiers complexes et réaliser le traitement de ces dossiers</t>
  </si>
  <si>
    <t>Apporter des informations techniques et législatives en vue d’aider les collaborateurs internes lors de difficultés qu’ils rencontrent dans le traitement de leurs dossiers</t>
  </si>
  <si>
    <t>Analyser les difficultés et anomalies rencontrées par ses collaborateurs dans le traitement de leurs dossiers</t>
  </si>
  <si>
    <t>Identifier les solutions possibles et les expliciter auprès de ses collaborateurs</t>
  </si>
  <si>
    <t>Repérer des difficultés ou anomalies fréquemment rencontrées en vue de rappeler ou de diffuser les bonnes pratiques auprès des collaborateurs</t>
  </si>
  <si>
    <t>Prendre en charge et traiter des dossiers complexes à la demande d’un collaborateur, nécessitant une expertise législative ou technique pointue</t>
  </si>
  <si>
    <t>Transmettre les dysfonctionnements et anomalies repérés et sans solutions identifiées aux services pivots en vue de permettre la résolution des problèmes</t>
  </si>
  <si>
    <t>Dossiers complexes</t>
  </si>
  <si>
    <t>Appui et conseil interne</t>
  </si>
  <si>
    <t>Rédaction de dossiers et procédures juridiques</t>
  </si>
  <si>
    <t>Analyse de dossiers juridiques</t>
  </si>
  <si>
    <t>Rédaction de documents juridiques relevant de son domaine d’expertise</t>
  </si>
  <si>
    <t>Suivi de dossiers juridiques</t>
  </si>
  <si>
    <t>Formalisation et mise à jour de démarches et autres documents juridiques</t>
  </si>
  <si>
    <t>Rédiger, instruire et suivre des dossiers et procédures juridiques</t>
  </si>
  <si>
    <t>Analyser un dossier juridique complexe et/ ou faisant l’objet de procédures collectives et des enjeux associés</t>
  </si>
  <si>
    <t>Définir et élaborer des solutions répondants aux problématiques juridiques rencontrées en tenant compte des objectifs et de la stratégie de la MSA</t>
  </si>
  <si>
    <t>Rédiger des documents dans le cadre de dossiers juridiques complexes et/ ou faisant l’objet de procédures collectives</t>
  </si>
  <si>
    <t>Assurer le suivi des dossiers juridiques</t>
  </si>
  <si>
    <t>Rédiger, adapter et mettre à jour des démarches, procédures, protocoles et consignes relatives à son domaine d’intervention</t>
  </si>
  <si>
    <t>Rédaction de documents juridiques</t>
  </si>
  <si>
    <t>Mise à jour de documents juridiques</t>
  </si>
  <si>
    <t>Proposition d’évolutions stratégiques</t>
  </si>
  <si>
    <t>Identification des adaptations nécessaires</t>
  </si>
  <si>
    <t>Elaboration et proposition de solutions</t>
  </si>
  <si>
    <t>Rédaction d’une doctrine à destination du réseau MSA</t>
  </si>
  <si>
    <t>Conseil auprès des différents services et caisses de la MSA</t>
  </si>
  <si>
    <t>Analyser et proposer des évolutions stratégiques au sein de la MSA</t>
  </si>
  <si>
    <t>Analyser et évaluer les incidences et risques des évolutions réglementaires et législatives sur les activités de la MSA</t>
  </si>
  <si>
    <t>Mener des investigations et consulter le cas échéant des experts (internes ou externes au réseau MSA), par exemple lors de groupe de travail</t>
  </si>
  <si>
    <t>Définir et élaborer des solutions répondant aux évolutions juridiques rencontrées et en adéquation avec les objectifs de la MSA</t>
  </si>
  <si>
    <t>Proposer plusieurs scenarios d’évolutions à mener en veillant à signaler leurs points forts et points de vigilance</t>
  </si>
  <si>
    <t>Recommander des choix et des solutions en s’appuyant sur son expertise juridique</t>
  </si>
  <si>
    <t>Etablir les modes opératoires et procédures pour garantir la conformité des activités de la MSA au regard de la loi</t>
  </si>
  <si>
    <t>Rédiger une doctrine à destination du réseau MSA (documentaires repères, circulaires, consignes) pour permettre leur bonne appropriation de ces évolutions et des choix stratégiques de la MSA</t>
  </si>
  <si>
    <t>Conseiller et accompagner les services et caisses dans la déclinaison opérationnelle des évolutions réglementaires et législatives</t>
  </si>
  <si>
    <t>Amélioration</t>
  </si>
  <si>
    <t>Proposition d’évolutions</t>
  </si>
  <si>
    <t>Accueil physique et téléphonique des adhérents de la MSA</t>
  </si>
  <si>
    <t>Accueil des adhérents</t>
  </si>
  <si>
    <t>Accueillir de manière physique et téléphonique les adhérents de la MSA</t>
  </si>
  <si>
    <t>Accueillir physiquement et à distance l’adhérent et adapter son comportement à la situation et à l’interlocuteur</t>
  </si>
  <si>
    <t>Formalisation et mise à jour des procédures de paie et d’administration du personnel</t>
  </si>
  <si>
    <t>Repérage des besoins d’actualisation des procédures ou de création de nouvelles procédures</t>
  </si>
  <si>
    <t>Rédaction et mise à jour des procédures</t>
  </si>
  <si>
    <t>Mise en place des procédures</t>
  </si>
  <si>
    <t>Diffusion auprès des collaborateurs</t>
  </si>
  <si>
    <t>Mettre à jour, formaliser et rédiger des consignes et procédures de traitement de la paie et d’administration du personnel</t>
  </si>
  <si>
    <t>Repérer des besoins de formalisation de procédures ou de consignes sur des difficultés ou situations complexes rencontrées par les collaborateurs en matière de traitement de la paie et d’administration du personnel</t>
  </si>
  <si>
    <t>Repérer et analyser les adaptations nécessaires des procédures, ou les besoins de création de nouvelles procédures, selon les évolutions réglementaires et technologiques (mise en place d’un nouvel outil de gestion par ex.)</t>
  </si>
  <si>
    <t>Rédiger ou mettre à jour les procédures de traitement de la paie et d’administration du personnel en veillant à leur conformité à la réglementation juridique et réglementaire</t>
  </si>
  <si>
    <t>Echanger le cas échéant avec les services informatiques pour paramétrer les procédures dans les outils de gestion</t>
  </si>
  <si>
    <t>Tester et ajuster les procédures selon les situations et anomalies rencontrées</t>
  </si>
  <si>
    <t>Mettre en place les procédures de traitement de la paie et d’administration du personnel</t>
  </si>
  <si>
    <t>Communiquer et diffuser les nouvelles procédures ou les mises à jour réalisées auprès des collaborateurs du service concernés</t>
  </si>
  <si>
    <t>Formalisation</t>
  </si>
  <si>
    <t>Préparation et planification des chantiers paysagers</t>
  </si>
  <si>
    <t>Définition des ressources (humaines et matérielles) nécessaires à la réalisation du chantier paysager</t>
  </si>
  <si>
    <t>Constitution des équipes pour la réalisation du chantier paysager</t>
  </si>
  <si>
    <t>Définition du calendrier d’intervention des équipes</t>
  </si>
  <si>
    <t>Veille à la disponibilité et à l’entretien des équipements, outils et engins</t>
  </si>
  <si>
    <t>Allouer et prioriser les ressources nécessaires à la réalisation du chantier paysager</t>
  </si>
  <si>
    <t>Analyser les besoins en ressources humaines et matérielles que requiert la réalisation d’un chantier paysager</t>
  </si>
  <si>
    <t>Composer les équipes, en tenant compte de leurs disponibilités de leur composition, afin de satisfaire aux exigences et au calendrier du chantier paysager</t>
  </si>
  <si>
    <t>Analyser le temps nécessaire à la réalisation du chantier paysager afin de planifier les interventions des équipes</t>
  </si>
  <si>
    <t>Superviser les opérations de maintenance et d’entretien des outils, équipements et engins pour en permettre la bonne utilisation</t>
  </si>
  <si>
    <t>Chantiers paysagers</t>
  </si>
  <si>
    <t>Organisation et supervision de l’activité et des interventions des membres de son équipe</t>
  </si>
  <si>
    <t>Organisation du travail des membres de son équipe</t>
  </si>
  <si>
    <t>Supervision des activités réalisées par les membres de son équipe</t>
  </si>
  <si>
    <t>Contrôle de la qualité des activités réalisées par les membres de son équipe</t>
  </si>
  <si>
    <t>Traitement de anomalies et mise en œuvre des mesures correctives le cas échéant</t>
  </si>
  <si>
    <t>Organiser et superviser le programme quotidien des membres de son équipe</t>
  </si>
  <si>
    <t>Organiser les activités des membres de son équipe en fonction du programme quotidien de production et des ressources mobilisables</t>
  </si>
  <si>
    <t>Assurer le suivi des activités réalisées par les membres de son équipe</t>
  </si>
  <si>
    <t>Contrôler le travail réalisé par les membres de son équipe afin d’en garantir la conformité</t>
  </si>
  <si>
    <t>Réaliser les plannings des membres de son équipe en veillant à respecter les délais définis et ajuster les plannings en tenant compte des conditions d’intervention (météorologiques, etc.) et de la survenue d’aléas</t>
  </si>
  <si>
    <t>Conception de projets d’aménagements paysagers conciliant avec la biodiversité</t>
  </si>
  <si>
    <t>Réponse à des consultations publiques</t>
  </si>
  <si>
    <t>Concevoir des projets d’aménagement paysager répondant aux besoins des maitres d’ouvrage et conciliant avec la biodiversité</t>
  </si>
  <si>
    <t>Analyser la demande émanant d’un maitre d’ouvrage</t>
  </si>
  <si>
    <t>Elaborer un projet d’aménagement paysager, en tenant compte des spécificités du site et de ses contraintes et à partir de logiciels et outils dédiés, pour répondre aux besoins du maitre d’ouvrage</t>
  </si>
  <si>
    <t>Assurer les réponses techniques et administratives aux procédures de commandes publiques</t>
  </si>
  <si>
    <t>Aménagements paysagers</t>
  </si>
  <si>
    <t>Biodiversité</t>
  </si>
  <si>
    <t>Entretien et maintenance des parcs et infrastructures utiles à la production des coquillages marins</t>
  </si>
  <si>
    <t>Nettoyage des installations et infrastructures</t>
  </si>
  <si>
    <t>Identification des anomalies et détériorations des installations et infrastructures</t>
  </si>
  <si>
    <t>Entretien et maintenance de premiers niveaux des installations et infrastructures</t>
  </si>
  <si>
    <t>Information de sa hiérarchie sur des interventions d’entretien ou de réparation conséquentes</t>
  </si>
  <si>
    <t>Veiller au bon état des installations et infrastructures, dans le respect des règles QHSSE</t>
  </si>
  <si>
    <t>Contrôler l’état des installations et infrastructures et les nettoyer, le cas échéant, pour garantir le bon développement des coquillages marins</t>
  </si>
  <si>
    <t>Repérer sur les installations et infrastructures les anomalies et détériorations nécessitant une intervention corrective</t>
  </si>
  <si>
    <t>Procéder à l’entretien et à la maintenance de premier niveau, dans le respect des règles QHSSE, pour garantir leur pérennité et le bon développement des coquillages marins</t>
  </si>
  <si>
    <t>Préparation et nettoyage des fruits de mer</t>
  </si>
  <si>
    <t>Tri et inspection des fruits de mer</t>
  </si>
  <si>
    <t>Nettoyage des coquillages</t>
  </si>
  <si>
    <t>Préparation des coquillages</t>
  </si>
  <si>
    <t>Création des plateaux de fruits de mer</t>
  </si>
  <si>
    <t>Préparer et nettoyer les fruits de mer</t>
  </si>
  <si>
    <t>Vérifier l’état des fruits de mer, en opérant un tri, afin d’écarter ceux impropres à la consommation et répondre ainsi aux exigences de sécurité alimentaire</t>
  </si>
  <si>
    <t>Laver, brosser, gratter les coquillages, en utilisant les techniques et outils adéquats</t>
  </si>
  <si>
    <t>Ouvrir et, si nécessaire, extraire la chair des coquillages, en préservant l’aspect esthétique du produit</t>
  </si>
  <si>
    <t>Concevoir et composer des plateaux de fruits de mer attractifs, à l’aide d’une décoration soignée, afin d’attirer des clients et générer des ventes</t>
  </si>
  <si>
    <t>Fruits de mer</t>
  </si>
  <si>
    <t>Ecailler</t>
  </si>
  <si>
    <t>Cuisine</t>
  </si>
  <si>
    <t>Pilotage et supervision de l’activité de production conchylicole</t>
  </si>
  <si>
    <t>Définition et suivi des indicateurs de performance et de qualité de l’activité de production conchylicole</t>
  </si>
  <si>
    <t>Organisation et planification du programme de production conchylicole à partir des objectifs déterminés</t>
  </si>
  <si>
    <t>Supervision de l’activité de l’ensemble des membres de l’équipe de production</t>
  </si>
  <si>
    <t>Piloter et superviser l’activité de production conchylicole</t>
  </si>
  <si>
    <t>Définir les indicateurs permettant de suivre et d’optimiser les performances de l’activité de production conchylicole</t>
  </si>
  <si>
    <t>Décliner le programme de production conchylicole en plannings de court et moyen termes</t>
  </si>
  <si>
    <t>Contrôler les performances de l’activité de production conchylicole en s’appuyant sur les indicateurs de performance</t>
  </si>
  <si>
    <t>Entretien et maintenance des parcs et infrastructures utiles à la production des algues</t>
  </si>
  <si>
    <t>Contrôler l’état des installations et infrastructures et les nettoyer, le cas échéant, pour garantir le bon développement des algues</t>
  </si>
  <si>
    <t>Procéder à l’entretien et à la maintenance de premier niveau, dans le respect des règles QHSSE, pour garantir leur pérennité et le bon développement des algues</t>
  </si>
  <si>
    <t>Pilotage et supervision de l’activité de production algocole</t>
  </si>
  <si>
    <t>Définition et suivi des indicateurs de performance et de qualité de l’activité de production algocole</t>
  </si>
  <si>
    <t>Organisation et planification du programme de production algocole à partir des objectifs déterminés</t>
  </si>
  <si>
    <t>Piloter et superviser l’activité de production algocole</t>
  </si>
  <si>
    <t>Définir les indicateurs permettant de suivre et d’optimiser les performances de l’activité de production algocole</t>
  </si>
  <si>
    <t>Décliner le programme de production algocole en plans de court et moyen terme</t>
  </si>
  <si>
    <t>Apprécier les performances de l’activité de production algocole en s’appuyant sur les indicateurs de performance</t>
  </si>
  <si>
    <t>Information des stagiaires</t>
  </si>
  <si>
    <t>Diffusion du programme des formations</t>
  </si>
  <si>
    <t>Orientation vers l’interlocuteur pertinent</t>
  </si>
  <si>
    <t>Réponse aux questions des stagiaires</t>
  </si>
  <si>
    <t>Partage d’information sur les changements relatifs à la formation</t>
  </si>
  <si>
    <t>Informer les stagiaires et candidats à la formation</t>
  </si>
  <si>
    <t>Diffuser le programme des formations (au mois ou à l’année) prévues par l’ASFOSAR auprès des salariés de la MSA</t>
  </si>
  <si>
    <t>Apporter des réponses, par mail ou par téléphone, aux salariés de la MSA concernant les formations à venir et les modalités d’inscription</t>
  </si>
  <si>
    <t>Orienter les salariés vers l’interlocuteur pertinent en cas de besoin d’accompagnement et de construction d’un parcours de formation</t>
  </si>
  <si>
    <t>Apporter des réponses, par mail ou par téléphone, aux stagiaires sur le programme, les objectifs de la formation, les modalités pratiques</t>
  </si>
  <si>
    <t>Informer les stagiaires en cas d’aléa ou de changements relatifs à la formation (changement de lieu, de date, de formateur par exemple) à partir du moyen de communication le plus adapté</t>
  </si>
  <si>
    <t>Information</t>
  </si>
  <si>
    <t>Réponse aux questions</t>
  </si>
  <si>
    <t>Déploiement de la stratégie de formation</t>
  </si>
  <si>
    <t>Conception du plan de formation</t>
  </si>
  <si>
    <t>Planification des sessions de formation</t>
  </si>
  <si>
    <t>Définition de l’organisation des formations</t>
  </si>
  <si>
    <t>Organiser et mettre en œuvre la stratégie de formation institutionnelle et/ou locale selon les priorités définies</t>
  </si>
  <si>
    <t>Concevoir le plan de formation selon les priorités définies</t>
  </si>
  <si>
    <t>Planifier les sessions de formation sur l’année auprès des salariés à former selon les différentes thématiques prioritaires définies</t>
  </si>
  <si>
    <t>Organiser les sessions de formation selon les thématiques prioritaires définies en veillant à respecter le budget alloué aux formations</t>
  </si>
  <si>
    <t>Informer les salariés sur le plan de formation, les modalités d’inscription et les modalités pratiques des formations (lieu, date et durée, format présentiel/ distanciel, …)</t>
  </si>
  <si>
    <t>Anticiper et estimer les besoins en équipements techniques et en ressources humaines (formateurs internes ou externes), à court et moyen terme</t>
  </si>
  <si>
    <t>Manutention et déplacement des produits</t>
  </si>
  <si>
    <t>Déplacer les produits du magasin en appliquant les règles de sécurité et d'ergonomie</t>
  </si>
  <si>
    <t>Identifier les zones prévues d’arrivée, de stockage des produits selon les consignes en vigueur</t>
  </si>
  <si>
    <t>Mise en œuvre de l’activité e-commerce</t>
  </si>
  <si>
    <t>Gestion du site marchand et/ou de l’entreprise</t>
  </si>
  <si>
    <t>Organiser son activité de vente en ligne à partir des objectifs quantitatifs et qualitatifs fixés</t>
  </si>
  <si>
    <t>Mettre en œuvre le plan d’animation e-commerce en veillant au respect de l’image et du positionnement de la marque/de l’enseigne</t>
  </si>
  <si>
    <t>Optimiser le référencement et le positionnement afin d’accroitre la visibilité de l’entreprise</t>
  </si>
  <si>
    <t>E-commerce</t>
  </si>
  <si>
    <t>Négociation et suivi de l’exécution de contrats d’achats de céréales et de matières premières</t>
  </si>
  <si>
    <t>Recherche et sélection de produits</t>
  </si>
  <si>
    <t>Conduire des négociations avec les fournisseurs dans le cadre d’une activité de commerce agricole</t>
  </si>
  <si>
    <t>Négocier selon la nature de la relation commerciale établie avec le fournisseur et selon le cadre dans lequel elle a lieu (périodique ou exceptionnel)</t>
  </si>
  <si>
    <t>Réalisation d’opérations de fabrication et/ou de conditionnement de produits</t>
  </si>
  <si>
    <t>Approvisionnement de l’ équipement de production en produits, matières premières ou matériaux</t>
  </si>
  <si>
    <t>Réaliser les différentes étapes d’une opération de fabrication et/ou de conditionnement de produits dans le respect des règles QHSSE</t>
  </si>
  <si>
    <t>Réaliser les opérations de fabrication et de conditionnement des produits (préparation, tri, fabrication, conditionnement, …) selon l’ordre de production, le mode opératoire, les règles QHSSE et le flux de production</t>
  </si>
  <si>
    <t>Conception d’essais de mise au point de nouveaux procédés d’emballage</t>
  </si>
  <si>
    <t>Réalisation d’études d’opportunité et faisabilité des projets d’optimisation de procédés et de mise au point de nouveaux emballages et de nouveaux procédés d’emballage</t>
  </si>
  <si>
    <t>Rédaction de protocoles de mise au point de procédés</t>
  </si>
  <si>
    <t>Concevoir des essais d’optimisation de procédés d’emballage et de mise au point de nouveaux procédés</t>
  </si>
  <si>
    <t>Concevoir le plan d’action et les propositions techniques permettant de réaliser l’étude d’optimisation de procédés et de mise au point de nouveaux emballages, de nouveaux procédés, en tenant compte des contraintes de production, du budget et de la réglementation</t>
  </si>
  <si>
    <t>Formaliser des axes de développement (mise au point de nouveaux procédés d’emballage)</t>
  </si>
  <si>
    <t>Elaborer des protocoles détaillant les étapes de production, les tests et essais à mettre en œuvre, les contrôles à réaliser sur les équipements afin de répondre à la réglementation</t>
  </si>
  <si>
    <t>Produits et procédés d’emballage</t>
  </si>
  <si>
    <t>Pilotage de l’activité de production (fabrication / conditionnement)</t>
  </si>
  <si>
    <t>Supervision des opérations de maintenance</t>
  </si>
  <si>
    <t>Piloter l’activité de production</t>
  </si>
  <si>
    <t>Superviser les opérations de maintenance en production</t>
  </si>
  <si>
    <t>Planification du plan d’approvisionnement</t>
  </si>
  <si>
    <t>Choix du niveau de stock de sécurité pour chaque matière première ou catégorie</t>
  </si>
  <si>
    <t>Suivi de la mise en œuvre de la politique de stocks</t>
  </si>
  <si>
    <t>Piloter l’activité approvisionnement</t>
  </si>
  <si>
    <t>Déterminer les quantités à commander et les dates de livraison optimales</t>
  </si>
  <si>
    <t>Organiser les opérations d’achats à court et moyen termes en fonction des niveaux de stocks et des prévisions de vente</t>
  </si>
  <si>
    <t>Elaborer des solutions correctives pour optimiser le stockage</t>
  </si>
  <si>
    <t>Identifier le besoin de l’agriculteur et définir le cadre de l’accompagnement en collaboration</t>
  </si>
  <si>
    <t>Formuler un conseil stratégique pluridisciplinaire pour favoriser le développement des structures agricoles</t>
  </si>
  <si>
    <t>Conseiller l’agriculteur sur un certain nombre d’éléments techniques (date de semis, choix des variétés, protection des cultures, etc.)</t>
  </si>
  <si>
    <t>Mise en place de partenariats avec les producteurs</t>
  </si>
  <si>
    <t>Proposition et définition d’un projet de partenariat avec les producteurs</t>
  </si>
  <si>
    <t>Valorisation des orientations et choix techniques proposés</t>
  </si>
  <si>
    <t>Accompagnement dans la mise en place de partenariats</t>
  </si>
  <si>
    <t>Analyse et communication des résultats</t>
  </si>
  <si>
    <t>Mettre en place des partenariats avec les producteurs</t>
  </si>
  <si>
    <t>Proposer et définir un projet de partenariat personnalisé et adapté à l’exploitation</t>
  </si>
  <si>
    <t>Valoriser les orientations et choix techniques proposés pour le partenariat</t>
  </si>
  <si>
    <t>Accompagner le producteur dans la mise en œuvre technique du partenariat sur le long terme</t>
  </si>
  <si>
    <t>Analyser et communiquer sur les résultats liés au projet</t>
  </si>
  <si>
    <t>Partenariat</t>
  </si>
  <si>
    <t>Recherche et sélection des produits</t>
  </si>
  <si>
    <t>Signature des contrats auprès des fournisseurs</t>
  </si>
  <si>
    <t>Suivi et contrôle du respect des engagements pris par les fournisseurs</t>
  </si>
  <si>
    <t>Conduire des négociations avec les fournisseurs et veiller à l’exécution du contrat établi</t>
  </si>
  <si>
    <t>Repérer dans l’offre des fournisseurs les produits répondants aux besoins des clients de l’entreprise et aux sollicitations des commerciaux</t>
  </si>
  <si>
    <t>Expliciter les besoins de l’entreprise dans le cadre d’un appel d’offres en respectant les réglementations en vigueur</t>
  </si>
  <si>
    <t>Comparer les offres de différents fournisseurs en fonction de critères-clés (prix, qualité des produits, délais d’approvisionnement et de livraison…)</t>
  </si>
  <si>
    <t>Etablir les contrats avec les fournisseurs</t>
  </si>
  <si>
    <t>Vérifier le respect des engagements pris par les fournisseurs et les transporteurs (sur la qualité des produits, le respect des normes réglementaires, la traçabilité des informations…) et alerter le service compétent en cas de difficulté</t>
  </si>
  <si>
    <t>Contrôle des engagements</t>
  </si>
  <si>
    <t>Conception d’un projet / d’une étude au sein de la MSA</t>
  </si>
  <si>
    <t>Réalisation d’études d’opportunité et faisabilité des projets</t>
  </si>
  <si>
    <t>Concevoir un projet / une étude au sein de la MSA</t>
  </si>
  <si>
    <t>Etudier l’opportunité et la faisabilité des projets en fonction des demandes des services et de la direction, des priorités, des choix techniques et du budget alloué</t>
  </si>
  <si>
    <t>Concevoir le plan d’action permettant de réaliser les projets en tenant compte des contraintes, du budget et de la réglementation</t>
  </si>
  <si>
    <t>Définir les étapes et les moyens techniques et humains nécessaires aux projets en tenant compte des compétences de chacun</t>
  </si>
  <si>
    <t>conception</t>
  </si>
  <si>
    <t>Plan d'action</t>
  </si>
  <si>
    <t>Organisation et supervision de l'activité de l’équipe</t>
  </si>
  <si>
    <t>Supervision de l’activité de l’équipe</t>
  </si>
  <si>
    <t>Ajustement du planning</t>
  </si>
  <si>
    <t>Organiser et superviser le programme quotidien de travail</t>
  </si>
  <si>
    <t>Organiser les activités de gestion des dossiers en fonction du programme quotidien et des ressources mobilisables</t>
  </si>
  <si>
    <t>Réaliser les plannings de l’équipe à court terme en veillant à respecter les délais de gestion des dossiers</t>
  </si>
  <si>
    <t>Ajuster le planning en fonction des fluctuations de l’activité et de la survenue des aléas</t>
  </si>
  <si>
    <t>Pilotage des activités de la structure</t>
  </si>
  <si>
    <t>Définition et suivi des indicateurs de performance et de qualité de la structure</t>
  </si>
  <si>
    <t>Vérification de la performance de la structure</t>
  </si>
  <si>
    <t>Organisation et planification des activités des équipes partir des objectifs fixés</t>
  </si>
  <si>
    <t>Superviser l’activité de la structure</t>
  </si>
  <si>
    <t>Définir les indicateurs permettant de suivre et d’optimiser les performances et la qualité des activités de la structure</t>
  </si>
  <si>
    <t>Apprécier les performances de la structure en s’appuyant sur les indicateurs de performance définis</t>
  </si>
  <si>
    <t>Superviser l’activité de l’ensemble des équipes</t>
  </si>
  <si>
    <t>Structure</t>
  </si>
  <si>
    <t>Découverte des besoins des clients et des prospects.</t>
  </si>
  <si>
    <t>Présentation des conditions de règlement, de livraison, des conditions d’achat</t>
  </si>
  <si>
    <t>Découverte des besoins du client ou du prospect</t>
  </si>
  <si>
    <t>Analyser les besoins des clients et des prospects en utilisant les procédures et outils de diagnostic.</t>
  </si>
  <si>
    <t>Valoriser l'image de l'entreprise et mettre en avant les avantages concurrentiels de ses produits et services</t>
  </si>
  <si>
    <t>Mener une découverte des besoins du client par un questionnement adapté, une écoute active et une reformulation pertinente</t>
  </si>
  <si>
    <t>Analyse besoins client</t>
  </si>
  <si>
    <t>Techniques de vente</t>
  </si>
  <si>
    <t>Analyse des dossiers en lien avec l’action sanitaire et sociale</t>
  </si>
  <si>
    <t>Analyser les dossiers en lien avec l’action sanitaire et sociale (prestation extralégales) en prenant en compte les évolutions des procédures</t>
  </si>
  <si>
    <t>Analyser les pièces constitutives du dossier de prestation extralégales en veillant à leur cohérence par rapport aux informations sur la situation de l’adhérent</t>
  </si>
  <si>
    <t>Traitement de l'information</t>
  </si>
  <si>
    <t>Négociation et suivi de l’exécution de contrats d’achats de matières sèches, consommables, équipements et services</t>
  </si>
  <si>
    <t>Recherche et sélection des produits, équipements et services</t>
  </si>
  <si>
    <t>Signature des contrats auprès des fournisseurs et/ou prestataires</t>
  </si>
  <si>
    <t>Suivi et contrôle du respect des engagements pris par les fournisseurs et/ou prestataires</t>
  </si>
  <si>
    <t>Conduire des négociations avec les fournisseurs de matières sèches, de consommables et d’équipements et/ou avec les prestataires de services et veiller à l’exécution du contrat établi</t>
  </si>
  <si>
    <t>Repérer dans l’offre des fournisseurs et/ou des prestataires les produits, équipements et services répondants aux besoins des clients de l’entreprise et aux sollicitations des commerciaux</t>
  </si>
  <si>
    <t>Préparer et conduire des négociations en français et en langue étrangère en s’appuyant sur différents leviers et en tenant compte des services proposés par les fournisseurs et/ou prestataires et des contraintes économiques et financières de l’entreprise</t>
  </si>
  <si>
    <t>Négocier selon la nature de la relation commerciale établie avec le fournisseur et/ou le prestataire, et selon le cadre dans lequel elle a lieu (périodique ou exceptionnel)</t>
  </si>
  <si>
    <t>Comparer les offres de différents fournisseurs et/ou prestataires en fonction de critères-clés (prix, qualité des produits, équipements ou services, délais d’approvisionnement et de livraison…)</t>
  </si>
  <si>
    <t>Etablir les contrats avec les fournisseurs et/ou prestataires</t>
  </si>
  <si>
    <t>Vérifier le respect des engagements pris par les fournisseurs et/ou prestataires, et les transporteurs (sur la qualité des produits, équipements ou services, le respect des normes réglementaires, la traçabilité des informations…) et alerter le service compétent en cas de difficulté</t>
  </si>
  <si>
    <t>Pilotage des activités d’innovation, de recherche, de conseil technique et de développement</t>
  </si>
  <si>
    <t>Suivi des indicateurs de performance et de qualité des activités d’innovation, de recherche, de conseil technique et de développement</t>
  </si>
  <si>
    <t>Organisation et planification des activités et projets d’innovation, de recherche, de conseil technique et de développement à partir des objectifs fixés</t>
  </si>
  <si>
    <t>Supervision de l’ensemble des équipes</t>
  </si>
  <si>
    <t>Piloter les activités d’innovation, de recherche, de conseil technique et de développement</t>
  </si>
  <si>
    <t>Définir les indicateurs permettant de suivre et d’optimiser les performances des activités d’innovation, de recherche, de conseil technique et de développement</t>
  </si>
  <si>
    <t>Apprécier les performances des activités d’innovation, de recherche, de conseil technique et de développement en s’appuyant sur les indicateurs de performance définis</t>
  </si>
  <si>
    <t>Décliner les projets d’innovation, de recherche, de conseil technique et de développement en plans d’action à court et moyen terme</t>
  </si>
  <si>
    <t>Intervenir en appui de ses collaborateurs sur des dossiers complexes et réaliser le traitement de ces dossiers de prestation extralégales</t>
  </si>
  <si>
    <t>Approvisionnement de la ligne de production en produits, matières premières ou matériaux</t>
  </si>
  <si>
    <t>Approvisionner la ligne de production en produits, matières premières ou matériaux en fonction de l’étape et de l’ordre de production</t>
  </si>
  <si>
    <t>Conduite de ligne</t>
  </si>
  <si>
    <t>Manutention et déplacement des produits et consommables</t>
  </si>
  <si>
    <t>Déplacer, charger et décharger les produits et consommables à l’aide des engins de manutention à disposition et selon les règles d’hygiène et de sécurité</t>
  </si>
  <si>
    <t>Manipuler les produits dans le respect des consignes de qualité et de sécurité des biens et des personnes, et des règles de port de charges</t>
  </si>
  <si>
    <t>Analyse du marché et du portefeuille de clients</t>
  </si>
  <si>
    <t>Analyser le marché et son portefeuille de clients</t>
  </si>
  <si>
    <t>Analyser l’évolution de son portefeuille clients et de sa performance commerciale en exploitant les données mises à disposition par l’entreprise au travers de ses systèmes d’information</t>
  </si>
  <si>
    <t>Analyse du portefeuille de clients</t>
  </si>
  <si>
    <t>Contrôle de la conformité des produits aux cahiers des charges des fournisseurs, aux référentiels de certification et à la réglementation en vigueur</t>
  </si>
  <si>
    <t>Réaliser les opérations d’agréage des produits à réception ou en stock</t>
  </si>
  <si>
    <t>Elaboration d’indicateurs de qualité, d’hygiène, de sécurité, de santé et de protection de l’environnement</t>
  </si>
  <si>
    <t>Gestion du reporting sécurité / sécurité alimentaire</t>
  </si>
  <si>
    <t>Elaborer des indicateurs permettant d’évaluer les résultats de la politique QHSSE</t>
  </si>
  <si>
    <t>Préparer, mettre en place la surveillance et les audits internes ainsi que les audits externes et audits de fournisseurs</t>
  </si>
  <si>
    <t>Contrôler la traçabilité des procédés de l’entreprise et la conformité des matières premières, des installations, des bâtiments et des procédés par rapport aux cahiers des charges et aux normes en vigueur</t>
  </si>
  <si>
    <t>Assurer le reporting sécurité / sécurité alimentaire auprès du siège social ou des services concernés</t>
  </si>
  <si>
    <t>Réaliser des bilans statistiques, analyser et exploiter les résultats du plan d’actions par rapport aux objectifs définis en amont</t>
  </si>
  <si>
    <t>Proposer des actions et des mesures correctrices, le cas échéant</t>
  </si>
  <si>
    <t>Pilotage QHSSE</t>
  </si>
  <si>
    <t>Analyse indicateurs</t>
  </si>
  <si>
    <t>Contrôle des indicateurs de performance et de qualité des produits sur son périmètre</t>
  </si>
  <si>
    <t>Contrôle et synthèse des indicateurs de performance et de qualité des produits au sein de l’activité logistique</t>
  </si>
  <si>
    <t>Organiser et superviser l’activité logistique sur son périmètre d’intervention (entrepôt, plateforme, unité logistique) en tenant compte des enjeux de qualité et de traçabilité des produits</t>
  </si>
  <si>
    <t>Analyser les indicateurs de performance et de qualité des produits sur son périmètre, au regard des objectifs définis</t>
  </si>
  <si>
    <t>Elaboration d’actions d’optimisation dans le cadre de la santé et de la sécurité</t>
  </si>
  <si>
    <t>Mettre en œuvre des actions visant la santé et sécurité des biens et personnes du site ou de l’entreprise</t>
  </si>
  <si>
    <t>Organisation de son activité de recouvrement</t>
  </si>
  <si>
    <t>Planification de son activité</t>
  </si>
  <si>
    <t>Préparation des prises de contacts avec les clients débiteurs</t>
  </si>
  <si>
    <t>Construction d’un argumentaire</t>
  </si>
  <si>
    <t>Organiser son activité et préparer des démarches de recouvrement amiable dans le respect des procédures et des consignes</t>
  </si>
  <si>
    <t>Prioriser les dossiers à traiter en tenant compte des objectifs qualitatifs et quantitatifs définis par le responsable/la direction, des informations recueillies sur les clients et des risques de prescription d’une action</t>
  </si>
  <si>
    <t>Identifier pour chaque dossier le mode de contact le plus adapté (téléphone, courrier, mail) et le moment opportun de contact</t>
  </si>
  <si>
    <t>Identifier et proposer, le cas échéant, les solutions de règlement envisageables pour chaque dossier en tenant compte du profil du débiteur, des sommes à recouvrer et des délais de prescription et les faire valider par le responsable hiérarchique ou la direction</t>
  </si>
  <si>
    <t>Sélectionner les arguments les plus pertinents pour une prise de contact efficace avec le client débiteur, dans le respect des procédures de l’entreprise</t>
  </si>
  <si>
    <t>Contact débiteurs</t>
  </si>
  <si>
    <t>Elaboration des tournées de livraison et des ramassages</t>
  </si>
  <si>
    <t>Consolidation des informations relatives aux ventes</t>
  </si>
  <si>
    <t>Evaluation des quantités et des volumes à livrer</t>
  </si>
  <si>
    <t>Programmation des tournées de livraison</t>
  </si>
  <si>
    <t>Planifier les livraisons en fonction des commandes et des ressources de l’entreprise en utilisant une méthode de planification adaptée</t>
  </si>
  <si>
    <t>Analyser et synthétiser les besoins de livraison à partir des commandes reçues</t>
  </si>
  <si>
    <t>Déterminer les quantités et les volumes de livraison à effectuer à partir des contraintes de livraison et de la disponibilité des équipes logistiques</t>
  </si>
  <si>
    <t>Hiérarchiser les priorités de livraison en fonction des contraintes relatives aux cahiers des charges des clients et à la règlementation</t>
  </si>
  <si>
    <t>Elaborer un programme de tournées de livraison et de ramassage des chauffeurs à l’aide d’un logiciel de gestion de données</t>
  </si>
  <si>
    <t>Répartir les tournées de livraison entre les chauffeurs en tenant compte des moyens humains disponibles</t>
  </si>
  <si>
    <t>Supervision des activités achats et de vente</t>
  </si>
  <si>
    <t>Organisation et planification des opérations d’achats à partir des objectifs fixés</t>
  </si>
  <si>
    <t>Définition et suivi des indicateurs de performance et de qualité des fonctions achats et commerciale</t>
  </si>
  <si>
    <t>Elaboration de tableaux de bords sur son périmètre d’activité</t>
  </si>
  <si>
    <t>Recueil et synthèse des indicateurs nécessaires à l’évaluation des achats</t>
  </si>
  <si>
    <t>Mise en place et suivi des pratiques de Responsabilité Sociétale des Entreprises / compliance</t>
  </si>
  <si>
    <t>Piloter la mise en œuvre des stratégies achats et commerciale</t>
  </si>
  <si>
    <t>Organiser les opérations d’achats à court et moyen termes en fonction des objectifs définis</t>
  </si>
  <si>
    <t>Définir les indicateurs permettant de suivre et d’optimiser les performances des fonctions achats et commerciale</t>
  </si>
  <si>
    <t>Mettre en place des tableaux de bord afin d’assurer le suivi de la performance de la fonction achats et commerciale</t>
  </si>
  <si>
    <t>Analyser les indicateurs nécessaires à l’évaluation des achats (qualité, quantité, …)</t>
  </si>
  <si>
    <t>Equipe achats</t>
  </si>
  <si>
    <t>Pilotage et déploiement de la commercialisation des produits de l’entreprise</t>
  </si>
  <si>
    <t>Rédaction de contenus de supports et/ou outils de communication</t>
  </si>
  <si>
    <t>Mise en œuvre de la politique commerciale</t>
  </si>
  <si>
    <t>Encadrement des activités des équipes de l’espace commercial</t>
  </si>
  <si>
    <t>Promotion des boissons et différents produits proposés à la vente dans l’espace commercial</t>
  </si>
  <si>
    <t>Contrôle de l’espace de vente et de la qualité des produits</t>
  </si>
  <si>
    <t>Développer la commercialisation des produits de l’entreprise en veillant à mettre en valeur chacun des produits</t>
  </si>
  <si>
    <t>Elaborer les contenus de supports et/ou outils de communication (vidéos, flyers…) afin de promouvoir et valoriser les produits de l’entreprise</t>
  </si>
  <si>
    <t>Déployer la politique commerciale définie par la direction au sein de l’espace commercial (caveau, cave)</t>
  </si>
  <si>
    <t>Superviser les activités des membres de son équipe au sein de l’espace commercial</t>
  </si>
  <si>
    <t>S’assurer de la mise en valeur des produits au sein du caveau (théâtralisation de l’espace de vente)</t>
  </si>
  <si>
    <t>Contrôler la conformité de l’espace de vente avec les règles de qualité, d’hygiène et de sécurité</t>
  </si>
  <si>
    <t>Vérifier la qualité des produits et leur conformité à la réglementation (étiquetage, état de conservation…)</t>
  </si>
  <si>
    <t>Commercialisation</t>
  </si>
  <si>
    <t>Vins et spiritueux</t>
  </si>
  <si>
    <t>Elaboration méthodes et procédures comptables</t>
  </si>
  <si>
    <t>Définition des outils de suivi de la fonction comptable</t>
  </si>
  <si>
    <t>Comparaison et chiffrage de différentes solutions d’amélioration</t>
  </si>
  <si>
    <t>Elaboration de nouvelles méthodes et procédures comptables</t>
  </si>
  <si>
    <t>Rédaction de notes explicatives des nouvelles méthodes</t>
  </si>
  <si>
    <t>Présentation, explication et argumentation en faveur de l’évolution des méthodes et des procédures</t>
  </si>
  <si>
    <t>Mettre en place les méthodes et procédures comptables en tenant compte des évolutions légales et technologiques</t>
  </si>
  <si>
    <t>Déterminer et implémenter des outils de suivi des activités comptables (tableaux de bord, systèmes d’informations, graphiques...)</t>
  </si>
  <si>
    <t>Comparer différentes solutions d’amélioration des méthodes comptables en considérant leur faisabilité technique et les différents moyens à y allouer (équipements, méthodes, ressources humaines…)</t>
  </si>
  <si>
    <t>Veiller à la cohérence des procédures comptables et actualiser celles-ci en fonction des normes et de la règlementation</t>
  </si>
  <si>
    <t>Rédiger des notes et des documents explicitant précisément les nouvelles méthodes et procédures de mises en oeuvre et leurs avantages</t>
  </si>
  <si>
    <t>Soumettre, présenter et argumenter sur les projets d’amélioration à la direction</t>
  </si>
  <si>
    <t>Procédures comptables</t>
  </si>
  <si>
    <t>Evolution</t>
  </si>
  <si>
    <t>Contrôle de l’application des procédures</t>
  </si>
  <si>
    <t>Préparation de la visite de contrôle</t>
  </si>
  <si>
    <t>Choix de la méthode de contrôle</t>
  </si>
  <si>
    <t>Recueil d’informations auprès des adhérents</t>
  </si>
  <si>
    <t>Vérification de l’application des procédures et des obligations légales</t>
  </si>
  <si>
    <t>Identification des non-conformités</t>
  </si>
  <si>
    <t>Propositions d’actions correctives</t>
  </si>
  <si>
    <t>Rédaction des documents de fin de contrôle</t>
  </si>
  <si>
    <t>Contrôler et vérifier le respect de l’application de la législation sociale afin de prévenir et de lutter contre les fraudes et le travail illégal</t>
  </si>
  <si>
    <t>Organiser la visite de contrôle et rédiger l’avis de contrôle en fonction de l’objectif visé</t>
  </si>
  <si>
    <t>Récolter indicateurs économiques et financiers relatifs à la situation de l’adhérent</t>
  </si>
  <si>
    <t>Contrôler le respect de la règlementation en matière d’assujettissement et d’ouverture des droits aux prestations</t>
  </si>
  <si>
    <t>Proposer des mesures correctives pour répondre au cadre légal</t>
  </si>
  <si>
    <t>Elaborer les documents de fin de contrôle (lettre d’observation, PV, …)</t>
  </si>
  <si>
    <t>Contrôle procédures</t>
  </si>
  <si>
    <t>Législation sociale</t>
  </si>
  <si>
    <t>Audit ressources humaines</t>
  </si>
  <si>
    <t>Réalisation des opérations de contrôle interne</t>
  </si>
  <si>
    <t>Préparation des contrôles</t>
  </si>
  <si>
    <t>Choix des actions de contrôle</t>
  </si>
  <si>
    <t>Recueil d’informations</t>
  </si>
  <si>
    <t>Contrôler et vérifier les dossiers de prestations liquidées et de cotisations émises afin d’assurer la maîtrise des risques</t>
  </si>
  <si>
    <t>Organiser le contrôle en fonction de l’objectif visé</t>
  </si>
  <si>
    <t>Adapter la procédure de contrôle en fonction de la situation de l’adhérent et des objectifs fixés</t>
  </si>
  <si>
    <t>Elaborer les documents de fin de contrôle</t>
  </si>
  <si>
    <t>Collecte de données, analyse et reporting</t>
  </si>
  <si>
    <t>Analyse des écarts entre objectifs et résultats</t>
  </si>
  <si>
    <t>Collecte de données</t>
  </si>
  <si>
    <t>Elaboration du plan de contrôle et d’audit local</t>
  </si>
  <si>
    <t>Définition des orientations des contrôles interne et indicateurs à mettre en place</t>
  </si>
  <si>
    <t>Harmonisation des procédures de gestion</t>
  </si>
  <si>
    <t>Mettre en place des procédures et des règles de contrôle interne en vue d’assurer la maîtrise des risques</t>
  </si>
  <si>
    <t> Définir les principales orientations des contrôles et indicateurs à mettre en place, et le cadre du reporting destiné à la direction générale</t>
  </si>
  <si>
    <t>Veiller à la cohérence des procédures de gestion et actualiser celles-ci en fonction des normes et de la réglementation</t>
  </si>
  <si>
    <t>Identification des besoins</t>
  </si>
  <si>
    <t>Identification des leviers d’amélioration</t>
  </si>
  <si>
    <t>Formulation de recommandations</t>
  </si>
  <si>
    <t>Accompagnement dans la gestion du changement</t>
  </si>
  <si>
    <t>Apporter un appui technique et des conseils adaptés aux besoins des exploitants ou des employeurs</t>
  </si>
  <si>
    <t>Identifier le besoin de l’exploitant ou de l’employeur et définir le cadre de l’accompagnement avec lui</t>
  </si>
  <si>
    <t>Identifier les différents leviers d'amélioration des d’amélioration en tenant compte de ses ressources et de ses contraintes</t>
  </si>
  <si>
    <t>Conseiller l’agriculteur sur un certain nombre d’éléments relatifs à la santé-sécurité et l’amélioration des conditions de travail</t>
  </si>
  <si>
    <t>Répondre aux sollicitations de l’exploitant ou de l’employeur</t>
  </si>
  <si>
    <t>Accompagner l’exploitant ou l’employeur dans la sélection d’équipement et le changement de pratiques ou d’organisation</t>
  </si>
  <si>
    <t>Conseils dans le cadre de l’accompagnement des assurés</t>
  </si>
  <si>
    <t>Recueil d’informations auprès de travailleurs affiliés au régime agricole</t>
  </si>
  <si>
    <t>Analyse et identification des problématiques</t>
  </si>
  <si>
    <t>Informations auprès des assurés sur les aides disponibles</t>
  </si>
  <si>
    <t>Elaboration d’un plan d’actions personnalisé</t>
  </si>
  <si>
    <t>Accompagnement des assurés dans la mise en œuvre des actions</t>
  </si>
  <si>
    <t>Apporter un conseil aux assurés afin de favoriser leur insertion sociale et professionnelle</t>
  </si>
  <si>
    <t>Récolter les informations sur la situation sociale et professionnelle des travailleurs affiliés</t>
  </si>
  <si>
    <t>Identifier et apporter les informations et services adaptés pour répondre aux besoins des assurées</t>
  </si>
  <si>
    <t>Valoriser les aides disponibles auxquelles sont éligibles les assurés</t>
  </si>
  <si>
    <t>Proposer des actions d’accompagnement social et/ou professionnel dans le respect du plan d’action sanitaire et social et des besoins de l’assuré</t>
  </si>
  <si>
    <t>Aider les assurés à mettre en œuvre les actions définies dans leur plan d’accompagnement</t>
  </si>
  <si>
    <t>Accompagnement social et professionnel</t>
  </si>
  <si>
    <t>Assurés</t>
  </si>
  <si>
    <t>Contrôle en continu de la vinification</t>
  </si>
  <si>
    <t>Remontée d’informations sur les lots de produits</t>
  </si>
  <si>
    <t>Réaliser le contrôle quantitatif et qualitatif des matières premières, produits semi-finis et/ou finis et consommables selon les cahiers des charges et la règlementation en vigueur</t>
  </si>
  <si>
    <t>Prélever des échantillons en vue d'analyses physico-chimiques</t>
  </si>
  <si>
    <t>Apprécier la qualité et la conformité des matières, produits et consommables en fonction des standards définis : aspect, quantité, concentration, masse, volume, dimensions, couleur, …</t>
  </si>
  <si>
    <t>Identifier toute anomalie des produits et du déroulement de la production : altération, contamination, non-conformité, étiquetage non conforme, écart HACCP, …</t>
  </si>
  <si>
    <t>Transmettre les informations de suivi au maître de chai afin d’assurer la traçabilité</t>
  </si>
  <si>
    <t>Echantillonnage</t>
  </si>
  <si>
    <t>Méthode de calcul : C21analyser des résultats et des données + C41 contrôler les produits, les appareils et les installations 
1960 : 16 = 245 heures = 7 semaines + niv 1 = 315 heures = 9 semaines
Source : bac pro bio-industries de transformation</t>
  </si>
  <si>
    <t>Conduite des équipements du silo</t>
  </si>
  <si>
    <t>Démarrage et arrêt des installations du silo</t>
  </si>
  <si>
    <t>Réglage des paramètres de conduite du silo</t>
  </si>
  <si>
    <t>Contrôle en continu du fonctionnement des équipements</t>
  </si>
  <si>
    <t>Surveillance de l’état de conservation des lots</t>
  </si>
  <si>
    <t>Repérage des anomalies et dysfonctionnements</t>
  </si>
  <si>
    <t>Conduire les équipements du silo dans le respect des règles QHSSE</t>
  </si>
  <si>
    <t>Démarrer et arrêter les installations du silo en respectant les modes opératoires et les règles de sécurité</t>
  </si>
  <si>
    <t>Surveiller le fonctionnement des équipements et les paramètres de conduite du silo tout au long du processus</t>
  </si>
  <si>
    <t>Surveiller l’état de conservation des lots avec les instruments de mesure adaptés (température, germination et parasites, flair et couleur)</t>
  </si>
  <si>
    <t>Mettre en œuvre des opérations adaptées pour améliorer la conservation des lots en fonction de leurs caractéristiques (refroidissement d’un lot, ventilation pour le séchage, traitements éventuels contre les insectes nuisibles…).</t>
  </si>
  <si>
    <t>Appliquer et faire appliquer les consignes, procédures QHSSE en vigueur lors du traitement des grains.</t>
  </si>
  <si>
    <t>Identifier et diagnostiquer une anomalie, un dysfonctionnement ou un risque et évaluer l’urgence d’une intervention externe en fonction du degré de gravité</t>
  </si>
  <si>
    <t>Conduite installation</t>
  </si>
  <si>
    <t>Réglage des paramètres</t>
  </si>
  <si>
    <t>Conservation des lots</t>
  </si>
  <si>
    <t>Conduite installation industrielle </t>
  </si>
  <si>
    <t>Méthode de calcul : Niv 1 + 10 unités de compétences du bac pro pilote de ligne de production. On retient CP04 Piloter une ligne ou un système de production, CP05 Assurer le suivi de production lié à l’analyse des indicateurs et paramètres de production, des spécifications de produits, (CP05 en partie – pas traçabilité). 
Source : Bac pro pilote de ligne de production</t>
  </si>
  <si>
    <t>2 modules de formation : 1. préparation de la production (4 semaines) / 2. Conduite d’un équipement (9 semaines), avec une période en entreprise : 5 semaines. Le module 2 vise l’acquisition de 6 compétences : 315 : 6 = 52,5 heures par compétence. Parmi les 6 compétences, on retient "diagnostic d’un dysfonctionnement". Répartition du stage : 9/15ème des 5 semaines correspond au module 2 = 3 semaines soit 105 heures (soit 17,5 heures par compétence (105 :6) 
Source : titre pro conducteur d'équipement agroalimentaire (niveau 3) - programme AFPA</t>
  </si>
  <si>
    <t>Manipulation et déplacement manuel des produits dans l’entrepôt</t>
  </si>
  <si>
    <t>Contrôle de la visibilité de l’étiquetage des produits, de leurs supports et de leurs contenants</t>
  </si>
  <si>
    <t>Déplacer, charger et décharger les produits</t>
  </si>
  <si>
    <t>Identifier les zones prévues d’arrivée, de stockage et de départ des produits</t>
  </si>
  <si>
    <t>Identifier le produit à déplacer</t>
  </si>
  <si>
    <t>Choisir les moyens de manutention adaptés au produit et au déplacement</t>
  </si>
  <si>
    <t>Sélectionner les équipements de protection individuelle adaptés à l’activité à réaliser</t>
  </si>
  <si>
    <t>Manipuler les produits dans le respect des consignes de qualité et de sécurité des biens et des personnes et des règles de port de charges</t>
  </si>
  <si>
    <t>Utiliser les équipements automatisés dans le respect des règles de sécurité</t>
  </si>
  <si>
    <t>Réaliser les opérations de manutention ou de déplacement dans les délais impartis</t>
  </si>
  <si>
    <t>déplacement</t>
  </si>
  <si>
    <t>produits</t>
  </si>
  <si>
    <t>Manutentionne les produits les plus communément stockés en respectant les consignes, les règles de sécurité, de qualité et le plan de déplacement</t>
  </si>
  <si>
    <t>Manutentionne la grande majorité des produits en utilisant une diversité d’engins de manutention et d’équipements automatisés</t>
  </si>
  <si>
    <t>Manutentionne des nouveaux produits ou produits rares, en utilisant les engins et équipements appropriés, identifie et traite les anomalies</t>
  </si>
  <si>
    <t>Propose des améliorations de la manutention des produits (équipements, procédures, agencement de l’espace de stockage…)</t>
  </si>
  <si>
    <t>Management opérationnel des équipes logistiques</t>
  </si>
  <si>
    <t>Manager et animer des équipes logistiques</t>
  </si>
  <si>
    <t>Mettre en œuvre un programme d’intégration des nouveaux membres de l’équipe</t>
  </si>
  <si>
    <t>Repérer les compétences nécessaires en cas de recrutement</t>
  </si>
  <si>
    <t>Planifier les activités et les répartir entre les équipes logistiques</t>
  </si>
  <si>
    <t>Transmettre des consignes et contrôler leur mise en œuvre</t>
  </si>
  <si>
    <t>Conduire un entretien individuel</t>
  </si>
  <si>
    <t>animation</t>
  </si>
  <si>
    <t>management de proximité</t>
  </si>
  <si>
    <t>Analyse conjointement les besoins de l’équipe et les objectifs. Met en place des actions de management appropriées permettant de développer la motivation, les compétences et les résultats de l’équipe</t>
  </si>
  <si>
    <t>Méthode de calcul : G7C5 - Contrôler l’activité des membres de l’équipe et évaluer les performances (5 compétences) + Participer à l’organisation du travail (3 compétences) + Participer au recrutement / Identifier les besoins en personnel (5 compétences) = 13 compétences sur 100, avec 120 ECTS donc Total = 390 heures
Source : BTS Transport et Prestations Logistiques, dans l'unité "Manager une équipe"</t>
  </si>
  <si>
    <t>Correspond aux enseignements éco - droit prévus en bac pro soit pour les 5 modules prévus 84 heures réparties à parts égales entre économie et droit, soit 42 heures
Source : BTS du secteur tertiaire -</t>
  </si>
  <si>
    <t>Mise en œuvre du processus de vinification</t>
  </si>
  <si>
    <t>Réception des vendanges</t>
  </si>
  <si>
    <t>Vinification du vin</t>
  </si>
  <si>
    <t>Définition du mode d’élevage des vins</t>
  </si>
  <si>
    <t>Surveillance des fermentations en cave, du traitement des vins et de leur conditionnement</t>
  </si>
  <si>
    <t>Assemblage des vins</t>
  </si>
  <si>
    <t>Réaliser la vinification dans le respect des cahiers des charges fournis en collaboration avec l’œnologue</t>
  </si>
  <si>
    <t>Contrôler la qualité du raisin après la vendange</t>
  </si>
  <si>
    <t>Réaliser ou faire réaliser les différentes étapes de la vinification (égrappage, le pressurage, la macération et la fermentation)</t>
  </si>
  <si>
    <t>Définir et mettre en œuvre le mode d’élevage du vin (en cuves ou en fûts)</t>
  </si>
  <si>
    <t>Suivre la fermentation du vin dans le respect des règles QHSSE</t>
  </si>
  <si>
    <t>Elaborer des cuvées à partir d’un mélange de différents cépages, en conformité avec le cahier des charges</t>
  </si>
  <si>
    <t>Méthode de calcul : Correspond à 4 capacités associées au bloc Conduire une production vinicole + ½ capacité du bloc 7 Stratgéie de production, soit 140,65 heures de formation 
+ 97,8 heures en entreprise 
Total niv 3 = niv 2 + 238,45 heures = 518,6 heures soit 14,8 semaines 
Source : BTS viti/ vini</t>
  </si>
  <si>
    <t>Méthode de calcul : Niv 1 + BTS ST Matières générales - chimie :  360 h avec physique -chimie : 180 h chimie 
Source : BTS ST</t>
  </si>
  <si>
    <t>Méthode de calcul : Niv 1 + BTS ST Matières générales - chimie :  360 h avec physique -chimie : 180 h physique 
Source : BTS ST</t>
  </si>
  <si>
    <t>Méthode de calcul : Bac pro pilote de ligne de production   
10 unités de compétences. On retient CP04 Piloter une ligne ou un système de production, CP05 Assurer le suivi de production lié à l’analyse des indicateurs et paramètres de production, des spécifications de produits, (CP05 en partie – pas traçabilité) 1960 : 10 x 1,5 = 294  heures + niv 1 = 364 heures = 10,4 semaines  
Source : Bac pro pilote de ligne de production </t>
  </si>
  <si>
    <t>Recueil et synthèse des indicateurs de production</t>
  </si>
  <si>
    <t>Recueil d’informations sur les résultats des activités de production sur son périmètre</t>
  </si>
  <si>
    <t>Enregistrement des données relative au suivi de l’activité de production</t>
  </si>
  <si>
    <t>Réalisation de comparaisons périodiques, produits, …</t>
  </si>
  <si>
    <t>Reporting des indicateurs de performance et de qualité</t>
  </si>
  <si>
    <t>Analyser les indicateurs de production</t>
  </si>
  <si>
    <t>Utiliser ou renseigner les outils dédiés à la traçabilité de l’activité de production</t>
  </si>
  <si>
    <t>Suivre périodiquement l’avancement de la production</t>
  </si>
  <si>
    <t>Identifier les écarts à partir de l’analyse des indicateurs de performance et de qualité et proposer des actions d’amélioration</t>
  </si>
  <si>
    <t>Repérer les activités à optimiser en vue de garantir la performance de l’activité de production</t>
  </si>
  <si>
    <t>Effectuer un reporting des indicateurs de performance et de qualité</t>
  </si>
  <si>
    <t>Suivi des indicateurs</t>
  </si>
  <si>
    <t>Méthode de calcul : Savoir associé : S3 : informatique industrielle et automatique dont S31 informatique industrielle 
Au total 9 savoirs 
1960 : 9 : 2 = 108,88 heures = 3,1 semaines 
Source : Bac pro pilote de ligne de production</t>
  </si>
  <si>
    <t>Méthode de calcul : Durée totale de la formation : 735 heures
2 modules de formation : 1. préparation de la production (4 semaines) / 2. conduite d’un équipement (9 semaines)
Source : titre pro conducteur d'équipement agroalimentaire (niveau 3) - programme AFPA
Période en entreprise : 5 semaines 
1 semaine = 35 heures
9 semaines x 35 heures = 315 heures 
Le module 2 vise l’acquisition de 6 compétences :
315 : 6 = 52,5 heures par compétence 
Parmi les 6 compétences, on retient "diagnostic d’un dysfonctionnement"
Répartition du stage : 9/15ème des 5 semaines correspond au module 2 = 3 semaines soit 105 heures (soit 17,5 heures par compétence (105 :6) 
52,5 + 17,5 = 70 heures = 2 semaines</t>
  </si>
  <si>
    <t>Surveillance de l’exécution du programme de production</t>
  </si>
  <si>
    <t>Contrôle de l’exécution du programme de production par rapport au plan de production prévu</t>
  </si>
  <si>
    <t>Identification des urgences, des aléas et des retards</t>
  </si>
  <si>
    <t>Mise à jour des systèmes de données de gestion de production</t>
  </si>
  <si>
    <t>Contrôler et ajuster le programme de production en fonction des aléas constatés</t>
  </si>
  <si>
    <t>Consolider le suivi et le retour des informations relatifs à l’exécution du programme de production</t>
  </si>
  <si>
    <t>Identifier les aléas et les urgences</t>
  </si>
  <si>
    <t>Proposer en cas d’écarts des actions de réajustements en minimisant les coûts pour l’entreprise et les retards pour les clients</t>
  </si>
  <si>
    <t>Renseigner les outils de suivi relatifs à la traçabilité des activités réalisées</t>
  </si>
  <si>
    <t>Gestion d’aléas</t>
  </si>
  <si>
    <t>Méthode de calcul : Niv 1 + BTS Biotechnologie : biologie cellulaire et moléculaire + microbiologie :  
Bio : 5 h/ semaine pour 27 semaines + 4h/semaine 2ème année pour 27 semaines : 243 heures 
Microbio 6h/27 semaines + 8 h/27 semaines : 378 heuresSource : BTS Biotechnologie</t>
  </si>
  <si>
    <t>Mise en stock des marchandises alimentaires</t>
  </si>
  <si>
    <t>Vérification de la quantité et qualité des marchandises</t>
  </si>
  <si>
    <t>Affectation des marchandises aux emplacements prévus</t>
  </si>
  <si>
    <t>Optimisation de la répartition des charges</t>
  </si>
  <si>
    <t>Calage, protection et étiquetage des marchandises</t>
  </si>
  <si>
    <t>Organisation d’une rotation des produits</t>
  </si>
  <si>
    <t>Production d’étiquettes</t>
  </si>
  <si>
    <t>Etiquetage des marchandises et des contenants</t>
  </si>
  <si>
    <t>Réaliser la mise en stock des marchandises alimentaires en tenant compte de l’espace disponible, du plan de stockage, des consignes de rangement et des conditionnements</t>
  </si>
  <si>
    <t>Vérifier la quantité et la qualité des marchandises entrant ou sortant du stock</t>
  </si>
  <si>
    <t>Trier et affecter les marchandises aux emplacements prévus en tenant compte de leurs caractéristiques et des conditions de stockage définies</t>
  </si>
  <si>
    <t>Répartir les marchandises pour optimiser les volumes de rangement et la répartition des charges</t>
  </si>
  <si>
    <t>Caler et protéger les marchandises en fonction de leur nature et de leur environnement</t>
  </si>
  <si>
    <t>Organiser et assurer une rotation pertinente des marchandises</t>
  </si>
  <si>
    <t>Produire des étiquettes à l’aide du système d’information de l’entreprise (notamment informatique)</t>
  </si>
  <si>
    <t>Etiqueter des marchandises et des contenants en fonction de leur provenance et de leur destination</t>
  </si>
  <si>
    <t>Mise en stock</t>
  </si>
  <si>
    <t>Méthode de calcul : C45 appliquer et/ou vérifier l'application des mesures d'hygiène, de sécurité, d'environnement, de prévention ou de sauvegarde ; et C47 Effectuer des opérations de nettoyage et de désinfection. Le bac pro compte 16 compétences
Source : Bac pro Bio industries de transformation</t>
  </si>
  <si>
    <t>Gestion des stocks et traitement relatif à l’activité logistique</t>
  </si>
  <si>
    <t>Optimisation continue du niveau des stocks</t>
  </si>
  <si>
    <t>Mise à jour de données et des codifications dans le progiciel de gestion, les bases de données internes en fonction de l’évolution des ventes et des stocks</t>
  </si>
  <si>
    <t>Pilotage des inventaires</t>
  </si>
  <si>
    <t>Traitement des anomalies dans le système après analyse</t>
  </si>
  <si>
    <t>Analyser les indicateurs relatifs à l’activité logistique pour veiller au respect des standards et repérer les écarts et dysfonctionnements</t>
  </si>
  <si>
    <t>Analyser l'évolution des indicateurs permettant de mesurer l'efficacité de l'approvisionnement et de l’activité logistique : taux de service, taux de rotation des stocks, taux de rupture, taux de disponibilité, valeur du stock, taux de dépréciation, …</t>
  </si>
  <si>
    <t>Optimiser en continu le niveau des stocks en tenant compte des contraintes financières, de la logistique, de la vente et des fournisseurs</t>
  </si>
  <si>
    <t>Codifier les données approvisionnement (fournisseurs, produits, etc.) dans le système d'informations</t>
  </si>
  <si>
    <t>Piloter des inventaires afin de garantir la fiabilité des informations sur les stocks et d’anticiper les ruptures de stocks</t>
  </si>
  <si>
    <t>Gestion des stocks</t>
  </si>
  <si>
    <t>Indicateurs logistiques</t>
  </si>
  <si>
    <t>Méthode de calcul : Niv 1 + partie du volume horaire"mathématiques" du programme du BTS Systèmes Numériques'
- Calcul 180 heures sur 2 ans
Total niv 2 = 140 + 180 = 320 heures, soit 9,1 semainesSource : BTS Systèmes Numériques'</t>
  </si>
  <si>
    <t>Méthode de calcul : 'Niv 1 
+ Correspond à la partie du volume horaire"éconnomie" du programme commun de culture économique, juridique et managériale des BTS du secteur tertiaire - Calcul 150 heures par an sur 2 ans (tronc commun à 4 heures par semaine + enseignement spécifique) soit 300 heures au total dont la moitié affectée au droit et la moitié à l'économie 
Source : BTS du secteur tertiaire</t>
  </si>
  <si>
    <t>Méthode de calcul : S3 Mathématiques : conçu autour de 4 pôles, dont valorisation des aspects numériques et graphiques, analyse numérique, moyens informatiques (186 heures : 4 = 46,5)
S5.7 la communication &gt; les outils de communication &gt; communication graphique et multimédia (1 sur 3 types de communication) (960 : 6 = 160 / 160 : 2 : 3 = 26,66)
S5.4 pilotage du processus &gt; Analyse systémique, fonctionnelle, structurelle, temporelle (n°4 sur 6) &gt; décoder des graphes (160 : 6 = 26,66) 
Période en entreprise = 36,4 heures
Niv 2 = 136,4 heures + niveau 1 = 245,4 heures = 7 semaines
Source : BTS Pilotage de Procédés</t>
  </si>
  <si>
    <t>Définition et contrôle de la mise en œuvre des procédures et règles QHSSE</t>
  </si>
  <si>
    <t>Rédaction des procédures</t>
  </si>
  <si>
    <t>Vérification technique de la chaîne de production</t>
  </si>
  <si>
    <t>Elaboration et mise en place d’un plan de prévention et de traitement des risques</t>
  </si>
  <si>
    <t>Mise en œuvre de procédures de contrôle et de vérification</t>
  </si>
  <si>
    <t>Information sur les procédures et consignes</t>
  </si>
  <si>
    <t>Mise en œuvre d’actions correctives en cas d’anomalie</t>
  </si>
  <si>
    <t>Définir et contrôler la mise en œuvre des procédures et des règles QHSSE sur l'ensemble des lignes de production</t>
  </si>
  <si>
    <t>Identifier, analyser, évaluer et prévenir les risques en matière de qualité et d’hygiène des produits alimentaires en vue de définir des actions préventives et/ou correctives</t>
  </si>
  <si>
    <t>Etablir des méthodes permettant de vérifier le respect des procédures en matière de conformité des opérations</t>
  </si>
  <si>
    <t>Rédiger des procédures</t>
  </si>
  <si>
    <t>Informer et sensibiliser les équipes autour des enjeux liés au respect de la règlementation, des procédures et des consignes en vigueur, notamment en matière de qualité, hygiène, santé, sécurité et environnement</t>
  </si>
  <si>
    <t>Superviser et contrôler le respect des procédures permettant de garantir la qualité et la conformité des produits alimentaires</t>
  </si>
  <si>
    <t>Identifier les non-conformités et mettre en œuvre les actions correctives appropriées</t>
  </si>
  <si>
    <t>Méthode de calcul : C21analyser des résultats et des données + C41 contrôler les produits, les appareils et les installations  
1960 : 16 = 245 heures = 7 semaines + niv 1 = 315 = 9 semaines 
Source : bac pro bio-industries de transformation</t>
  </si>
  <si>
    <t>Méthode de calcul : Niv 1 +BTS Biotechnologie : biologie cellulaire et moléculaire + microbiologie :  
Bio : 5 h/ semaine pour 27 semaines + 4h/semaine 2ème année pour 27 semaines : 243 heures 
Microbio 6h/27 semaines + 8 h/27 semaines : 378 heures 
Source : BTS Biotechnologie</t>
  </si>
  <si>
    <t>Entretien et contrôle d’un véhicule de livraison</t>
  </si>
  <si>
    <t>Réalisation des opérations d’entretien de premier niveau du véhicule</t>
  </si>
  <si>
    <t>Contrôler quotidiennement l’état des organes de sécurité de son véhicule avant et après les livraisons.</t>
  </si>
  <si>
    <t>Réalise les opérations d’entretien de premier niveau du véhicule.</t>
  </si>
  <si>
    <t>Nettoie le véhicule afin qu’il représente l’image de marque de l’entreprise.</t>
  </si>
  <si>
    <t>entretien</t>
  </si>
  <si>
    <t>Suit les opérations de contrôle et d’entretien du véhicule en fonction du protocole et du carnet de bord.</t>
  </si>
  <si>
    <t>Réalise de manière quotidienne le contrôle de son véhicule et intervient sur les opérations d’entretien de premier niveau</t>
  </si>
  <si>
    <t>Entretient, nettoie et suit l’évolution de l’état de son véhicule, afin de garantir son utilisation dans la durée</t>
  </si>
  <si>
    <t>Anticipe les pannes éventuelles de son véhicule et réalise des opérations de maintenance de premier niveau</t>
  </si>
  <si>
    <t>Méthode de calcul : 66 savoirs sur 165 :  la réglementation du transport, le contrat de transport, les cartes routières et les plans d'agglomération , les règles de circulation et de sécurité routière (rubrique S2.1), + contrôle avant départ (dans fonctionnement du véhicule) - sur 1050 heures de formation = 420 heures
Source : CAP Conducteur livreur de marchandise</t>
  </si>
  <si>
    <t>Surveillance et contrôle des réglages effectués sur les équipements et machines de production</t>
  </si>
  <si>
    <t>Réalisation d’essais et de tests de fonctionnement</t>
  </si>
  <si>
    <t>Contrôle et repérage des anomalies et dysfonctionnements lors de la production</t>
  </si>
  <si>
    <t>Contrôles réguliers de la qualité et de la conformité du produit</t>
  </si>
  <si>
    <t>Identification des causes d’un dysfonctionnement</t>
  </si>
  <si>
    <t>Modification du paramétrage des équipements et machines lors d’un dysfonctionnement</t>
  </si>
  <si>
    <t>Surveiller et contrôler les réglages effectués sur les équipements et machines de production et leur évolution</t>
  </si>
  <si>
    <t>Réaliser des essais et tests de fonctionnement à l’issue du paramétrage de la machine et des équipements de production</t>
  </si>
  <si>
    <t>Effectuer des contrôles de la montée en puissance de la production et identifier des anomalies et dysfonctionnements</t>
  </si>
  <si>
    <t>Contrôler les réglages au regard des caractéristiques du produit alimentaire, aux différentes étapes de production</t>
  </si>
  <si>
    <t>Identifier les dysfonctionnements et leurs causes</t>
  </si>
  <si>
    <t>Intervenir et reparamétrer les équipements et machines de production de produits alimentaires en cas de dysfonctionnements</t>
  </si>
  <si>
    <t>Tests</t>
  </si>
  <si>
    <t>Repérage de dysfonctionnements</t>
  </si>
  <si>
    <t>Méthode de calcul : C21analyser des résultats et des données + C41 contrôler les produits, les appareils et les installations  
1960 : 16 = 245 heures  
Source : bac pro bio-industries de transformation</t>
  </si>
  <si>
    <t>Veille technique, technologique et règlementaire concernant les procédés de production alimentaire</t>
  </si>
  <si>
    <t>Veille sur les évolutions techniques et technologiques (moyens de fabrication, méthodes d’organisation)</t>
  </si>
  <si>
    <t>Mise en œuvre d’une veille règlementaire en lien avec son activité</t>
  </si>
  <si>
    <t>Rechercher et analyser les informations sur les évolutions techniques, technologiques et réglementaires des procédés de production alimentaire</t>
  </si>
  <si>
    <t>Repérer les évolutions techniques et technologiques permettant d’améliorer et d’optimiser les processus de production de produits alimentaires</t>
  </si>
  <si>
    <t>Veille thématique</t>
  </si>
  <si>
    <t>Méthode de calcul : 18 compétences. On retient les compétences C5 piloter en fonctionnement normal, C6 piloter en régime transitoire et C7 piloter en mode dégradé.  
Prendre la partie pro seulement en termes d’heures  
960 : 6 = 160 heures  
J’ajoute le niv 2 : 160 + 364 = 524 heures =  15 semaines 
Source : BTS pilotage de procédés</t>
  </si>
  <si>
    <t>Méthode de calcul : NIv 1 + Tech quanti 30 heures, 1/2 * Si et BDD 15h + 1/4*Gest indus 1 = 10h (conception indicateur) + 1/3 Gest indus 2 = 23h (démarches amélioration) + stage = 52,5 heures = 130,5 heures, soit 3,7 semaines 
TOTAL :  262,5 heures soit 7,5 semaines 
Source : Licence Economie et Gestion, Systèmes d'information, Université Savoie Mont-Blanc</t>
  </si>
  <si>
    <t>Méthode de calcul : Niv 1 +BTS Biotechnologie : biologie cellulaire et moléculaire + microbiologie :  
Bio : 5 h/ semaine pour 27 semaines + 4h/semaine 2ème année pour 27 semaines : 243 heures 
Microbio 6h/27 semaines + 8 h/27 semaines : 378 heuresSource : BTS Biotechnologie</t>
  </si>
  <si>
    <t>Méthode de calcul : Niv 1 + BTS ST Matières générales - chimie :  360 h avec physique -chimie : 180 h physique 
Source : BTS ST</t>
  </si>
  <si>
    <t>Collecte ou livraison des produits agro-alimentaires</t>
  </si>
  <si>
    <t>Collecte de matières premières, de déchets ou de produits défectueux auprès des clients</t>
  </si>
  <si>
    <t>Livraison des produits au client</t>
  </si>
  <si>
    <t>Contrôle de la réception des produits agro-alimentaires par le client</t>
  </si>
  <si>
    <t>Traitement des reprises ou des retours de marchandises</t>
  </si>
  <si>
    <t>Transmission d’informations à l’entreprise sur le déroulement des livraisons et la satisfaction client</t>
  </si>
  <si>
    <t>Renseignement des documents et outils permettant d’assurer la traçabilité des activités réalisées.</t>
  </si>
  <si>
    <t>Réaliser les collectes et/ou les livraisons en s’assurant de la conformité des produits</t>
  </si>
  <si>
    <t>Vérifier la conformité des matières ou produits collectés</t>
  </si>
  <si>
    <t>Vérifier la conformité du lieu de livraison et l’identité de la personne habilitée à recevoir la livraison</t>
  </si>
  <si>
    <t>Vérifier le bon déroulement des opérations de réception et/ou de collecte chez le client et évaluer les risques et les conséquences d’une non-conformité des opérations de réception</t>
  </si>
  <si>
    <t>Mettre en œuvre les procédures de reprise de produits et contenants en veillant au respect de la relation commerciale avec le client et en renseignant les documents adéquats</t>
  </si>
  <si>
    <t>Transmettre au responsable hiérarchique les documents et les informations de nature technique ou commerciale liées au client</t>
  </si>
  <si>
    <t>Renseigner les outils mobiles de Gestion de la Relation Client (GRC)</t>
  </si>
  <si>
    <t>Clients</t>
  </si>
  <si>
    <t>Méthode de calcul : 3 savoirs (1.2, 1.3 et 3.8) + 1/2*2,5 = 127 heures y compris période de stage
Total niv 2 = niv 1 + 127 = 209 heures, soit 6 semaines
Source : Bac pro CONDUCTEUR TRANSPORT ROUTIER
 MARCHANDISES</t>
  </si>
  <si>
    <t>Méthode de calcul : Durée totale de la formation : 735 heures
2 modules de formation : 1. préparation de la production (4 semaines) / 2. conduite d’un équipement (9 semaines)
Période en entreprise : 5 semaines 
9 semaines x 35 heures = 315 heures 
Le module 2 vise l’acquisition de 6 compétences :
315 : 6 = 52,5 heures par compétence 
Parmi les 6 compétences, l’une s’intitule « contrôler les productions issues d’un équipement agroalimentaire » et correspond au contrôle qualité. 
Répartition du stage : 9/15ème des 5 semaines correspond au module 2 = 3 semaines soit 105 heures (soit 17,5 heures par compétence (105 :6) 
52,5 + 17,5 = 70 heures
Source : Titre pro Conducteur d’équipements agroalimentaires (programme de l’AFPA)</t>
  </si>
  <si>
    <t>Démontage et remontage des composants d’un équipement ou d’une installation de production</t>
  </si>
  <si>
    <t>Démontage de machines et d’équipements de production</t>
  </si>
  <si>
    <t>Remontage d’équipements de production</t>
  </si>
  <si>
    <t>Réalisation de contrôles de conformité</t>
  </si>
  <si>
    <t>Repérage de dysfonctionnements et d’anomalies</t>
  </si>
  <si>
    <t>Démonter et remonter les équipements de production afin de les nettoyer et les désinfecter en appliquant les règles d’hygiène et de sécurité</t>
  </si>
  <si>
    <t>Démonter les équipements et machines de production afin de les laver et nettoyer selon le protocole établi</t>
  </si>
  <si>
    <t>Remonter les équipements de production à l’issue de la phase de production en respectant la procédure établie afin de veiller à leur bon fonctionnement et à la sécurité des opérateurs de production (et de la sienne)</t>
  </si>
  <si>
    <t>Réaliser des contrôles de conformité afin de vérifier l’état de marche des machines de production (branchements, etc.)</t>
  </si>
  <si>
    <t>Identifier d’éventuels dysfonctionnements et alerter son responsable hiérarchique</t>
  </si>
  <si>
    <t>Démontage de machines</t>
  </si>
  <si>
    <t>Remontage de machines</t>
  </si>
  <si>
    <t>Contrôles de conformité</t>
  </si>
  <si>
    <t>Méthode de calcul : 2/3 Module 1 Remettre en état des éléments mécaniques = 116,7 heures de formation + 27,4 heures en période de stage
Source : Titre pro Electromécanicien de maintenance industrielle niveau 3</t>
  </si>
  <si>
    <t>Méthode de calcul : Durée totale de la formation : 735 heures
2 modules de formation : 1. préparation de la production (4 semaines) / 2. Conduite d’un équipement (9 semaines)
Période en entreprise : 5 semaines 
1 semaine = 35 heures
9 semaines x 35 heures = 315 heures 
Le module 2 vise l’acquisition de 6 compétences :
315 : 6 = 52,5 heures par compétence 
Parmi les 6 compétences, on retient "diagnostic d’un dysfonctionnement"
Répartition du stage : 9/15ème des 5 semaines correspond au module 2 = 3 semaines soit 105 heures (soit 17,5 heures par compétence (105 :6) 
52,5 + 17,5 = 70 heures = 2 semaines
Source : titre pro conducteur d'équipement agroalimentaire (niveau 3) - programme AFPA</t>
  </si>
  <si>
    <t>Management opérationnel d’une équipe et de saisonniers</t>
  </si>
  <si>
    <t>Animer une équipe d’agents de silo et de saisonniers</t>
  </si>
  <si>
    <t>Transmission </t>
  </si>
  <si>
    <t>Animation équipe</t>
  </si>
  <si>
    <t>Méthode de calcul : Compétence C5.1 - Animer une petite équipe : 1 compétence parmi les 19 à acquérir. Durée totale du BP : 422 heures de formation (enseignements pro) + alternance 2 semaines formation/ 4 semaines entreprise. Pour C5.1 : 22h de formation + 84 heures de période en alternance. 
Source : BP couvreur</t>
  </si>
  <si>
    <t>Recueil et synthèse des indicateurs de l’activité d’achats</t>
  </si>
  <si>
    <t>Enregistrement des données relative au suivi de l’activité logistique</t>
  </si>
  <si>
    <t>Réalisation d’analyses prévisionnelles</t>
  </si>
  <si>
    <t>Echange des informations auprès des services concernés et entre les différentes équipes</t>
  </si>
  <si>
    <t>Analyser les indicateurs de l’activité des achats</t>
  </si>
  <si>
    <t>Utiliser ou renseigner les outils dédiés à la traçabilité de l’activité d’achats</t>
  </si>
  <si>
    <t>Suivre périodiquement l’avancement des achats de matières premières</t>
  </si>
  <si>
    <t>Identifier les écarts à partir de l’analyse des indicateurs de performance</t>
  </si>
  <si>
    <t>Transmettre oralement et par écrit les informations pertinentes en matière d’achats aux services concernés</t>
  </si>
  <si>
    <t>Transmission</t>
  </si>
  <si>
    <t>Contrôle en continu de la production assurée</t>
  </si>
  <si>
    <t>Contrôle de la conformité des matières, produits et consommables</t>
  </si>
  <si>
    <t>Isolement des matières, produits et consommables non conformes et alerte</t>
  </si>
  <si>
    <t>Traitement et enregistrement des non-conformités dans les documents associés</t>
  </si>
  <si>
    <t>Réaliser le contrôle quantitatif et qualitatif des matières premières, produits semi-finis et/ou finis et consommables selon les standards définis</t>
  </si>
  <si>
    <t>Prélever des échantillons en vue d'analyses physiques, chimiques ou microbiologiques</t>
  </si>
  <si>
    <t>Apprécier la qualité et la conformité des matières, produits et consommables en fonction des standards définis : aspect, quantité, concentration, masse, volume, dimensions, couleur, …</t>
  </si>
  <si>
    <t>Vérifier la conformité des produits à l'aide des instruments de mesure et de contrôle</t>
  </si>
  <si>
    <t>Identifier toute anomalie des matières, des produits et du déroulement de la production : altération, contamination, non-conformité, étiquetage non conforme, écart HACCP, …</t>
  </si>
  <si>
    <t>Prendre les mesures adaptées selon les règles en vigueur : identification, isolement des produits non conformes, en attente de reprise, de destruction ou de déclassement, alerte</t>
  </si>
  <si>
    <t>Contrôle qualité produit</t>
  </si>
  <si>
    <t>Méthode de calcul :  
C21analyser des résultats et des données + C41 contrôler les produits, les appareils et les installations  
1960 : 16 = 245 heures  
Source : bac pro bio-industries de transformation</t>
  </si>
  <si>
    <t>Contrôle de la conformité des matières et produits</t>
  </si>
  <si>
    <t>Isolement des matières et produits non conformes et alerte</t>
  </si>
  <si>
    <t>Traitement et enregistrement des non-conformités dans les documents associés </t>
  </si>
  <si>
    <t>Réaliser le contrôle quantitatif et qualitatif des matières premières, produits semi-finis et/ou finis selon les standards définis</t>
  </si>
  <si>
    <t>Apprécier la qualité et la conformité des matières et des produits en fonction des standards définis : aspect, couleur, qualité de la fermentation, homogénéité …</t>
  </si>
  <si>
    <t>Identifier toute anomalie des matières, des produits et du déroulement de la production : altération, contamination, non-conformité, étiquetage non conforme, écart HACCP, … </t>
  </si>
  <si>
    <t>Qualité produit </t>
  </si>
  <si>
    <t>Prélèvement d’échantillons </t>
  </si>
  <si>
    <t>Source : bac pro bio-industries de transformation    
Méthode de calcul :  
C21analyser des résultats et des données + C41 contrôler les produits, les appareils et les installations  
1960 : 16 = 245 heures = 7 semaines</t>
  </si>
  <si>
    <t>Contrôle en continu de la production assurée </t>
  </si>
  <si>
    <t>Echantillonnage des lots de produits  </t>
  </si>
  <si>
    <t>Réaliser le contrôle quantitatif et qualitatif des matières premières, produits semi-finis et finis selon les standards définis </t>
  </si>
  <si>
    <t>Apprécier la qualité et la conformité des matières et produits en fonction des standards définis : aspect, dosage, couleur, … </t>
  </si>
  <si>
    <t>Vérifier la conformité des produits à l'aide des instruments de mesure et de contrôle  </t>
  </si>
  <si>
    <t>Identifier et analyser toute anomalie des matières, des produits et du déroulement de la production : altération, contamination, non-conformité, étiquetage non conforme, écart HACCP, …</t>
  </si>
  <si>
    <t>Prendre les mesures adaptées selon les règles en vigueur : identification, isolement des produits non conformes, en attente de reprise, de destruction ou de déclassement, ajustement des paramètres de production, alerte</t>
  </si>
  <si>
    <t>Management des équipes logistiques</t>
  </si>
  <si>
    <t>Supervision des actions de recrutement et de développement de compétences pour les équipes de production</t>
  </si>
  <si>
    <t>Encadrement et accompagnement des superviseurs de production</t>
  </si>
  <si>
    <t>Piloter la gestion des ressources humaines d’une exploitation ou d’une plateforme logistique</t>
  </si>
  <si>
    <t>Evaluer les besoins en ressources humaines en logistique en termes d’effectifs, de compétences et d’organisation en fonction des évolutions de l’activité et de la stratégie de l’entreprise</t>
  </si>
  <si>
    <t>Définir et suivre les actions de recrutement, d’intégration et de développement des compétences et mettre en œuvre les ajustements nécessaires</t>
  </si>
  <si>
    <t>Mobiliser les équipes de logistique autour des enjeux de l’activité et des objectifs à atteindre</t>
  </si>
  <si>
    <t>Accompagner les superviseurs dans leur activité et dans le réajustement de leurs actions, le cas échéant</t>
  </si>
  <si>
    <t>Superviser l’animation des équipes : mise en œuvre des entretiens individuels, accompagnement au changement, …</t>
  </si>
  <si>
    <t>Gestion des compétences</t>
  </si>
  <si>
    <t>Isolement des matières et produits non conformes et alerte</t>
  </si>
  <si>
    <t>Prélever des échantillons en vue d'analyses physiques, chimiques ou microbiologiques  </t>
  </si>
  <si>
    <t>Apprécier la qualité et la conformité des matières et produits en fonction des standards définis : aspect, dimensions, couleur, odeur …</t>
  </si>
  <si>
    <t>Identifier toute anomalie des matières, des produits et du déroulement de la production : altération, contamination, non-conformité de découpe ou de transformation, étiquetage non conforme, écart HACCP, …</t>
  </si>
  <si>
    <t>Apprécier la qualité et la conformité des matières et produits en fonction des standards définis : aspect, dimension, couleur, odeur, goût, texture, pH… </t>
  </si>
  <si>
    <t>Vérifier la conformité des produits à l'aide des instruments de mesure et de contrôle (sonde…)  </t>
  </si>
  <si>
    <t>Identifier toute anomalie des matières, des produits et du déroulement de la production : altération, contamination, non-conformité, étiquetage non conforme, écart HACCP, …. </t>
  </si>
  <si>
    <t>Prendre les mesures adaptées selon les règles en vigueur : identification, isolement des produits non conformes, en attente de reprise, de destruction ou de déclassement, alerte </t>
  </si>
  <si>
    <t>Qualité produit</t>
  </si>
  <si>
    <t>Détection anomalie</t>
  </si>
  <si>
    <t>Apprécier la qualité et la conformité des poissons, des produits de la mer et des consommables en fonction des standards définis : aspect, quantité, odeur, dimensions, couleur, fraîcheur …</t>
  </si>
  <si>
    <t>Contrôles et tests de fonctionnement sur les composants ou sous-ensembles mécaniques des équipements et installations</t>
  </si>
  <si>
    <t>Contrôles, tests et essais de  fonctionnement des composants  ou sous-ensembles mécaniques</t>
  </si>
  <si>
    <t>Repérage et identification des  anomalies</t>
  </si>
  <si>
    <t>Contrôler le bon fonctionnement des composants ou sous-ensembles mécaniques des équipements et installations à partir de l’exploitation de l’ensemble des données</t>
  </si>
  <si>
    <t>Réaliser l’ensemble des contrôles, mesures ou tests mécaniques (montée en cadence, ajustement de paramètres, vérification des cycles de fonctionnement) en appliquant les règles QHSSE et les consignes</t>
  </si>
  <si>
    <t>Analyser les résultats des tests et contrôles</t>
  </si>
  <si>
    <t>Identifier les non-conformités, anomalies et dysfonctionnements et mettre en œuvre des actions correctives</t>
  </si>
  <si>
    <t>Composants mécaniques</t>
  </si>
  <si>
    <t>Contrôles et tests de fonctionnement sur les composants ou sous-ensembles mécaniques et électrotechniques des équipements et installations</t>
  </si>
  <si>
    <t>Contrôles, tests et essais de  fonctionnement des composants  ou sous-ensembles mécaniques et  électrotechniques</t>
  </si>
  <si>
    <t>Contrôler le bon fonctionnement des composants ou sous-ensembles mécaniques et électrotechniques des équipements et installations à partir de l’exploitation de l’ensemble des données</t>
  </si>
  <si>
    <t>Composants électrotechniques</t>
  </si>
  <si>
    <t>Réalisation des opérations de  maintenance préventives dans le  cadre des programmes de  maintenance</t>
  </si>
  <si>
    <t>Réalisation des opérations de  maintenance curative</t>
  </si>
  <si>
    <t>Réalisation de paramétrages et  essais</t>
  </si>
  <si>
    <t>Contrôle de la qualité des  opérations réalisées</t>
  </si>
  <si>
    <t>Nettoyage, rangement de la zone  de travail</t>
  </si>
  <si>
    <t>Mettre en œuvre les opérations de maintenance appropriées sur les composants ou sous-ensembles des équipements ou installations automatisés et robotisées dans le respect des règles QHSSE et des consignes</t>
  </si>
  <si>
    <t>Identifier les composants et sous-ensembles des différents équipements et installations automatisés et robotisés</t>
  </si>
  <si>
    <t>Vérifier la programmation et le paramétrage des installations, à l’aide d’équipements adaptés, en appliquant les règles QHSSE, les instructions de travail et les gammes de maintenance</t>
  </si>
  <si>
    <t>Remplacer des composants ou sous-ensembles des équipements ou installations</t>
  </si>
  <si>
    <t>Réinitialiser ou modifier un programme d'automatisation</t>
  </si>
  <si>
    <t>Contrôler la qualité des opérations de maintenance réalisées</t>
  </si>
  <si>
    <t>Réaliser les opérations de nettoyage et de tri des déchets en appliquant les consignes et les règles QHSSE</t>
  </si>
  <si>
    <t>Equipements et installations</t>
  </si>
  <si>
    <t>Pilotage de travaux (travaux neufs et travaux d’amélioration)</t>
  </si>
  <si>
    <t>Organisation et planification des  étapes des travaux et des moyens  (humains, techniques, budgétaires …)</t>
  </si>
  <si>
    <t>Coordination des activités des équipes en interne et des prestataires dans le cadre des travaux</t>
  </si>
  <si>
    <t>Assistance technique des équipes  dans la mise en œuvre  opérationnelle des travaux</t>
  </si>
  <si>
    <t>Suivi d’avancement de la mise en  œuvre des travaux</t>
  </si>
  <si>
    <t>Contrôle et réception des travaux</t>
  </si>
  <si>
    <t>Piloter des travaux sur le site de production alimentaire en prenant en compte les consignes et règles QHSSE</t>
  </si>
  <si>
    <t>Organiser et coordonner les activités des équipes internes et des prestataires externes lors des travaux</t>
  </si>
  <si>
    <t>Conseiller, sur les plans technique et organisationnel, les équipes internes et les prestataires externes dans la mise en œuvre des travaux</t>
  </si>
  <si>
    <t>Suivre les différentes étapes de la mise en œuvre et contrôler les résultats des travaux</t>
  </si>
  <si>
    <t>Organiser les essais de réception et évaluer la conformité des travaux réalisés sur les plans techniques et réglementaires</t>
  </si>
  <si>
    <t>Pilotage de travaux</t>
  </si>
  <si>
    <t>Travaux neufs</t>
  </si>
  <si>
    <t>Réalisation d’études d’optimisation des méthodes de production et de maintenance sur les équipements existants</t>
  </si>
  <si>
    <t>Définition d’axes d’amélioration relatives aux méthodes de production et de maintenance</t>
  </si>
  <si>
    <t>Elaboration des méthodes de  production et de maintenance</t>
  </si>
  <si>
    <t>Rédaction de procédures et de  modes opératoires</t>
  </si>
  <si>
    <t>Conduire des études d’optimisation des méthodes sur des équipements existants à partir de l’analyse des modes de fonctionnement des installations et des indicateurs de production</t>
  </si>
  <si>
    <t>Analyser et repérer les points critiques des installations de production alimentaires à partir de l’exploitation de bases de données et l’utilisation de logiciels statistiques</t>
  </si>
  <si>
    <t>Définir les modifications à apporter aux méthodes de production et de maintenance afin d’optimiser la productivité, le coût ou le délai de production</t>
  </si>
  <si>
    <t>Formaliser les méthodes de production et de maintenance</t>
  </si>
  <si>
    <t>Concevoir les procédures et les modes opératoires nécessaires pour la mise en place des actions d’amélioration sur les installations existantes dans le respect des règles QHSSE</t>
  </si>
  <si>
    <t>Méthodes et procédures</t>
  </si>
  <si>
    <t>Conduite installation industriellle</t>
  </si>
  <si>
    <t>Pilotage de l’implantation de nouvelles installations et de la mise en place de modifications sur des installations existantes</t>
  </si>
  <si>
    <t>Organisation et planification des étapes de modification des installations ou d’implantation de nouvelles installations et des moyens (humains, techniques, …)</t>
  </si>
  <si>
    <t>Coordination des activités des équipes en interne (production, maintenance) et des prestataires externes dans le cadre du projet</t>
  </si>
  <si>
    <t>Suivi d’avancement de la mise en œuvre de nouvelles installations de production</t>
  </si>
  <si>
    <t>Contrôle de la conformité des  travaux réalisés</t>
  </si>
  <si>
    <t>Piloter l’implantation de nouvelles installations et la mise en place de modifications sur des installations existantes</t>
  </si>
  <si>
    <t>Organiser et coordonner les activités des équipes des équipes de production et de maintenance et des prestataires externes lors des travaux</t>
  </si>
  <si>
    <t>Conseiller, sur les plans technique et organisationnel, les équipes internes (production et maintenance ) et les prestataires externes dans la mise en place de modifications sur des installations existantes et de l’implantation de nouvelles installations</t>
  </si>
  <si>
    <t>Evaluer la conformité des travaux réalisés sur les plans techniques et réglementaires</t>
  </si>
  <si>
    <t>Animation des réseaux sociaux</t>
  </si>
  <si>
    <t>Définition du contenu digital</t>
  </si>
  <si>
    <t>Mise en ligne de contenu digital</t>
  </si>
  <si>
    <t>Animation et modération des  échanges entre les membres de la  communauté</t>
  </si>
  <si>
    <t>Organisation d’événements en ligne et  d’opérations d’influence</t>
  </si>
  <si>
    <t>Décliner la stratégie de communication de l’entreprise sur les réseaux sociaux</t>
  </si>
  <si>
    <t>Définir un plan d’animation et une ligne éditoriale (format, contenu) adaptés à la cible, en lien avec les services concernés par le message délivré (marketing, RH…)</t>
  </si>
  <si>
    <t>Publier un contenu en respectant le calendrier éditorial et en s’assurant de la cohérence des publications entre les différents canaux</t>
  </si>
  <si>
    <t>Initier des conversations et animer les débats avec les internautes/ les membres de la communauté afin de fédérer la/les communauté(s) digitale(s) autour des valeurs de la marque/l’entreprise</t>
  </si>
  <si>
    <t>Modérer les contributions des internautes et faire appliquer les règles de bonne conduite (netétiquette)</t>
  </si>
  <si>
    <t>Assurer la présence de l’entreprise/la marque sur les réseaux sociaux afin de fidéliser et accroitre le nombre de membres de la communauté</t>
  </si>
  <si>
    <t>Animation des communautés digitales</t>
  </si>
  <si>
    <t>Mise en ligne du contenu</t>
  </si>
  <si>
    <t>Animation des échanges entre les  membres de la communauté</t>
  </si>
  <si>
    <t>Réponse aux internautes</t>
  </si>
  <si>
    <t>Modération des propos des  internautes</t>
  </si>
  <si>
    <t>Publier un contenu en respectant le calendrier défini et en s’assurant de la cohérence des publications entre les différents canaux de communication</t>
  </si>
  <si>
    <t>Initier des conversations et animer les débats avec les internautes/ les membres de la communauté afin d’accroitre et fédérer la/les communauté(s) digitale(s) autour des valeurs de la marque / de l’entreprise</t>
  </si>
  <si>
    <t>Répondre aux commentaires des internautes/de la communauté en veillant à valoriser l’entreprise</t>
  </si>
  <si>
    <t>Organiser des événements en ligne afin d’accroitre la visibilité de la marque/l’entreprise et sa présence sur les réseaux sociaux</t>
  </si>
  <si>
    <t>Modération</t>
  </si>
  <si>
    <t>Animation de communauté digitale</t>
  </si>
  <si>
    <t>Organisation de la commercialisation d’un produit/d’une gamme</t>
  </si>
  <si>
    <t>Soutien technique aux technico-commerciaux</t>
  </si>
  <si>
    <t>Définir la stratégie de commercialisation d’un produit/d’une gamme</t>
  </si>
  <si>
    <t>Définir les volumes à produire en lien avec les services production, commercialisation et logistique</t>
  </si>
  <si>
    <t>Identifier les contraintes techniques et logistiques pouvant impacter la commercialisation du produit / de la gamme</t>
  </si>
  <si>
    <t>Définir des objectifs opérationnels de vente et de rentabilité en tenant compte des conditions de distribution</t>
  </si>
  <si>
    <t>Définir la stratégie de lancement d’un produit ou d’une gamme de produits (date de lancement, …) en lien avec la direction marketing et la direction commerciale</t>
  </si>
  <si>
    <t>Analyse des résultats d’une étude de marché</t>
  </si>
  <si>
    <t>Analyse de résultats et de données  issus d’études marketing</t>
  </si>
  <si>
    <t>Interprétation des résultats et  formulation de recommandations</t>
  </si>
  <si>
    <t>Synthèse des résultats de l’étude</t>
  </si>
  <si>
    <t>Présentation des résultats</t>
  </si>
  <si>
    <t>Analyser et interpréter les résultats d’une étude de marché afin de permettre une prise de décision stratégique</t>
  </si>
  <si>
    <t>Identifier les critères d’analyse pertinents en fonction des objectifs de l’étude</t>
  </si>
  <si>
    <t>Choisir les outils d’analyse stratégique des produits/marchés adéquats (matrices)</t>
  </si>
  <si>
    <t>Analyser les données recueillies, interpréter des données statistiques et traduire les résultats obtenus en informations exploitables par les équipes opérationnelles</t>
  </si>
  <si>
    <t>Rédiger et mettre en forme des rapports synthétisant les résultats de l’étude en veillant à mettre en évidence les points clés</t>
  </si>
  <si>
    <t>Formuler des recommandations permettant d’alimenter une réflexion sur la stratégie marketing de l’entreprise</t>
  </si>
  <si>
    <t>Présenter à l’oral les résultats de son analyse</t>
  </si>
  <si>
    <t>Traitement de données</t>
  </si>
  <si>
    <t>Pilotage de projet de marketing/marketing digital</t>
  </si>
  <si>
    <t>Définition des objectifs pour l’équipe</t>
  </si>
  <si>
    <t>Supervision de la mise en œuvre  par l’équipe des différentes étapes  du projet</t>
  </si>
  <si>
    <t>Piloter la mise en œuvre d’un projet de marketing/marketing digital</t>
  </si>
  <si>
    <t>Superviser l’animation des supports numériques</t>
  </si>
  <si>
    <t>Coordonner la mise en œuvre des campagnes médias-web en veillant au respect de la stratégie de communication multicanal de l’entreprise</t>
  </si>
  <si>
    <t>Contrôler le respect du calendrier et des délais</t>
  </si>
  <si>
    <t>Pilotage projet marketing</t>
  </si>
  <si>
    <t>Marketing opérationel</t>
  </si>
  <si>
    <t>Accueil des nouveaux membres de l’équipe et transmission de savoir-faire aux membres de l’équipe</t>
  </si>
  <si>
    <t>Accueil des nouveaux membres de l’équipe</t>
  </si>
  <si>
    <t>Mise en œuvre du processus d’intégration au sein de l’équipe</t>
  </si>
  <si>
    <t>Transmission de savoir-faire aux membres de l’équipe</t>
  </si>
  <si>
    <t>Accompagner la montée en compétences des membres de son équipe</t>
  </si>
  <si>
    <t>Accueillir les nouveaux membres de l’équipe</t>
  </si>
  <si>
    <t>Identifier les compétences et savoir-faire à transmettre</t>
  </si>
  <si>
    <t>Organiser une transmission de compétences de manière progressive</t>
  </si>
  <si>
    <t>Expliquer une activité ou un geste technique en décomposant ses différentes étapes</t>
  </si>
  <si>
    <t>Accompagner un professionnel dans la mise en œuvre d’une nouvelle compétence, d’un nouveau savoir-faire</t>
  </si>
  <si>
    <t>Valoriser les progrès réalisés</t>
  </si>
  <si>
    <t>Repérer les capacités et aptitudes des membres de l’équipe</t>
  </si>
  <si>
    <t>développement des compétences</t>
  </si>
  <si>
    <t>Repère une difficulté ponctuelle de mise en œuvre et apporte les éclairages nécessaires</t>
  </si>
  <si>
    <t>De manière organisée et systématique, fait le point sur les compétences des salariés de son équipe et met en œuvre les moyens nécessaires</t>
  </si>
  <si>
    <t>Adapte sa transmission des compétences aux besoins des collaborateurs.</t>
  </si>
  <si>
    <t>Met en œuvre des approches innovantes pour détecter des besoins et former ses collaborateurs</t>
  </si>
  <si>
    <t>Elaboration d’actions d’optimisation de la gestion des flux</t>
  </si>
  <si>
    <t>Veille sur les tendances, de la concurrence, des circuits de gestion des flux</t>
  </si>
  <si>
    <t>Pilotage d’études dans les domaines de la logistique et de la supply chain</t>
  </si>
  <si>
    <t>Conduite du changement au sein des équipes</t>
  </si>
  <si>
    <t>Mettre en place et animer une démarche d’amélioration de gestion des flux en tenant compte du renforcement des contraintes environnementales</t>
  </si>
  <si>
    <t>Repérer les évolutions règlementaires (environnementales, sanitaires, …), techniques et industrielles en vue de repérer les éventuelles évolutions à mener sur l’activité de gestion de flux</t>
  </si>
  <si>
    <t>Conduire des études dans les domaines de la logistique et de la supply chain</t>
  </si>
  <si>
    <t>Définir les évolutions et actions correctives à apporter pour optimiser les performances de l’activité de gestion de flux</t>
  </si>
  <si>
    <t>Élaborer des propositions d’actions d’amélioration en utilisant une méthode pertinente (certifications APICS, lean, …)</t>
  </si>
  <si>
    <t>Présenter et argumenter ses propositions auprès de la hiérarchie</t>
  </si>
  <si>
    <t>Organiser la mise en place d’actions d’amélioration en associant les membres de l’équipe, les services concernés et la hiérarchie</t>
  </si>
  <si>
    <t>Organiser et accompagner la mise en place d’actions d’amélioration en associant les différentes parties prenantes (membres de l’équipe, les services concernés, les fournisseurs, les clients)</t>
  </si>
  <si>
    <t>Changement</t>
  </si>
  <si>
    <t>Suivi de l’activité du service et amélioration des méthodes marketing</t>
  </si>
  <si>
    <t>Bilan des actions réalisées dans le cadre du plan marketing</t>
  </si>
  <si>
    <t>Conduite de projets d’amélioration  des outils et méthodes de  marketing</t>
  </si>
  <si>
    <t>Analyser et mesurer la performance des actions mises en œuvre dans le cadre du plan marketing</t>
  </si>
  <si>
    <t>Définir des indicateurs permettant d’évaluer la performance des actions (résultats des ventes, croissance en parts de marché …)</t>
  </si>
  <si>
    <t>Analyser les résultats et les indicateurs de suivi de l’activité afin d’évaluer la performance des actions réalisées</t>
  </si>
  <si>
    <t>Identifier les causes des écarts entre les résultats et les objectifs du plan marketing</t>
  </si>
  <si>
    <t>Elaborer des propositions d’actions d’amélioration en utilisant une méthode adaptée</t>
  </si>
  <si>
    <t>Présenter et argumenter les propositions auprès de la direction et des interlocuteurs concernés</t>
  </si>
  <si>
    <t>Evaluation</t>
  </si>
  <si>
    <t>Communication auprès des différents services de l’entreprise et des interlocuteurs externes</t>
  </si>
  <si>
    <t>Préparation de la prise de parole</t>
  </si>
  <si>
    <t>Rédaction de notes et de comptes-  rendus</t>
  </si>
  <si>
    <t>Représentation de l’entreprise/de la  marque auprès d’interlocuteurs  externes</t>
  </si>
  <si>
    <t>Transmission d’informations aux  différents services de l’entreprise et à  la direction</t>
  </si>
  <si>
    <t>Communiquer auprès des différents services internes et représenter l’entreprise auprès d’interlocuteurs externes</t>
  </si>
  <si>
    <t>Identifier les axes de communication en lien avec la direction générale et/ou le service concerné par l’objet de la prise de parole</t>
  </si>
  <si>
    <t>Rédiger des discours, notes ou comptes-rendus à destination de la direction et des différents services de l’entreprise</t>
  </si>
  <si>
    <t>Promouvoir la marque/ l’entreprise auprès d’interlocuteurs externes lors de salons, de manifestations ou d’événements ou dans le cadre d’interviews ou de sollicitations de la presse spécialisée ou grand public</t>
  </si>
  <si>
    <t>Coordonner la circulation de l’information en interne</t>
  </si>
  <si>
    <t>Organiser et animer les relations avec les médias</t>
  </si>
  <si>
    <t>Prise de parole</t>
  </si>
  <si>
    <t>Recueil et synthèse des résultats sur le périmètre de son équipe logistique</t>
  </si>
  <si>
    <t>Recueil d’informations sur les résultats des activités logistiques sur son périmètre</t>
  </si>
  <si>
    <t>Analyser les indicateurs de l'activité logistique sur son périmètre</t>
  </si>
  <si>
    <t>Utiliser ou renseigner les outils dédiés à la traçabilité de l’activité logistique</t>
  </si>
  <si>
    <t>Suivre périodiquement l’avancement des opérations logistiques</t>
  </si>
  <si>
    <t>Repérer les activités à optimiser en vue de garantir la performance de l’activité logistique</t>
  </si>
  <si>
    <t>Transmission des prévisions et des analyses auprès des différents services concernés</t>
  </si>
  <si>
    <t>Vérification de la bonne transmission des informations entre les différents services et équipes</t>
  </si>
  <si>
    <t>Alerte en cas d’écarts importants dans les prévisions</t>
  </si>
  <si>
    <t>Organisation et animation de réunions de travail transverses aux différents services</t>
  </si>
  <si>
    <t>Négociation des ajustements à réaliser sur les prévisions des ventes avec les responsables de service</t>
  </si>
  <si>
    <t>Communiquer et collaborer avec les différents services à partir de la prévision des ventes</t>
  </si>
  <si>
    <t>Communiquer avec les autres services (vente, marketing, production, finance) à partir des prévisions des ventes et des analyses réalisées</t>
  </si>
  <si>
    <t>Transmettre des informations nécessaires aux différentes parties prenantes, en interne</t>
  </si>
  <si>
    <t>Négocier avec les services concernés dans le but d’optimiser la prévision des ventes et d’optimiser la gestion des stocks</t>
  </si>
  <si>
    <t>Evaluation de la performance du site internet</t>
  </si>
  <si>
    <t>Définition, suivi et analyse des  indicateurs de performance</t>
  </si>
  <si>
    <t>Compte-rendu de l’activité du site  internet</t>
  </si>
  <si>
    <t>Analyser et rendre compte des résultats de performance du site internet</t>
  </si>
  <si>
    <t>Concevoir des outils de reporting de l’activité permettant de suivre l’audience du ou des sites internet</t>
  </si>
  <si>
    <t>Réaliser le suivi des indicateurs de fréquentation du site internet afin d’en évaluer la visibilité et l’attractivité</t>
  </si>
  <si>
    <t>Analyser les statistiques de fréquentation du site internet</t>
  </si>
  <si>
    <t>Traduire et synthétiser les résultats obtenus en informations exploitables par les équipes opérationnelles</t>
  </si>
  <si>
    <t>Présenter et expliquer les résultats de l’activité du site internet (trafic, fréquentation…) aux services concernés</t>
  </si>
  <si>
    <t>Identifier les causes des écarts entre les résultats et les objectifs visés relevant du domaine informatique</t>
  </si>
  <si>
    <t>Compte-rendu d’activité</t>
  </si>
  <si>
    <t>Analyse de performance</t>
  </si>
  <si>
    <t>Mise au point du projet de packaging en collaboration avec les services concernés</t>
  </si>
  <si>
    <t>Etude des différentes options de structures, de formes et de matières avec les services techniques et marketing</t>
  </si>
  <si>
    <t>Suivi des étapes de réalisation</t>
  </si>
  <si>
    <t>Recherche ou création  iconographique</t>
  </si>
  <si>
    <t>Mettre au point, suivre et corriger un projet de packaging en collaboration avec les services techniques</t>
  </si>
  <si>
    <t>Organiser le positionnement des éléments apparaissant sur l’emballage (informations consommateurs…) et vérifier le gabarit d’ensemble</t>
  </si>
  <si>
    <t>Identifier les matériaux constituant l’emballage en lien avec les services techniques</t>
  </si>
  <si>
    <t>Rechercher des solutions permettant de réduire l’impact environnemental des emballages et tenant compte de la démarche RSE de l’entreprise en lien avec les services techniques</t>
  </si>
  <si>
    <t>Participer aux tests et essais sur l’emballage créé en lien avec les services techniques et marketing</t>
  </si>
  <si>
    <t>Vérifier une épreuve de contrôle, un prototype ou une maquette et proposer des corrections, le cas échéant</t>
  </si>
  <si>
    <t>Réaliser ou superviser la réalisation de prises de vues</t>
  </si>
  <si>
    <t>Retoucher/modifier des images à l’aide d’outils numériques spécifiques</t>
  </si>
  <si>
    <t>Mise au point d’emballage</t>
  </si>
  <si>
    <t>Développement de packaging</t>
  </si>
  <si>
    <t>Management des équipes de maintenance</t>
  </si>
  <si>
    <t>Supervision des actions de recrutement et de développement de compétences pour les équipes de maintenance</t>
  </si>
  <si>
    <t>Encadrement et accompagnement des superviseurs de maintenance</t>
  </si>
  <si>
    <t>Piloter la gestion des ressources humaines de maintenance</t>
  </si>
  <si>
    <t>Evaluer les besoins en ressources humaines en maintenance en termes d’effectifs, de compétences et d’organisation en fonction des évolutions de l’activité et de la stratégie de l’entreprise</t>
  </si>
  <si>
    <t>Mobiliser les équipes de maintenance autour des enjeux de l’activité et des objectifs à atteindre</t>
  </si>
  <si>
    <t>Suivi et analyse des indicateurs de maintenance</t>
  </si>
  <si>
    <t>Recueil d’informations sur les résultats des activités de maintenance sur son périmètre</t>
  </si>
  <si>
    <t>Enregistrement des données relative au suivi de l’activité de maintenance</t>
  </si>
  <si>
    <t>Réalisation de comparaisons périodiques</t>
  </si>
  <si>
    <t>Suivre et analyser les indicateurs de maintenance</t>
  </si>
  <si>
    <t>Utiliser ou renseigner les outils dédiés à la traçabilité de l’activité de maintenance (GMAO)</t>
  </si>
  <si>
    <t>Suivre périodiquement l’avancement des activités de maintenance</t>
  </si>
  <si>
    <t>Identifier les écarts et les anomalies</t>
  </si>
  <si>
    <t>Repérer les activités à optimiser en vue de garantir la performance de l’activité de maintenance</t>
  </si>
  <si>
    <t>Contrôle des produits agroalimentaires mis au point</t>
  </si>
  <si>
    <t>Rédaction des modes opératoires de contrôle des produits</t>
  </si>
  <si>
    <t>Définir et réaliser les contrôles de la qualité des produits agroalimentaires et leur conformité au cahier des charges</t>
  </si>
  <si>
    <t>Elaborer les modes opératoires de contrôles de la qualité des produits à partir de l’analyse du protocole établi (type d’analyse, équipements, prélèvements)</t>
  </si>
  <si>
    <t>Réaliser ou faire réaliser les contrôles de la qualité et de la conformité des matières, produits et consommables mis au point en fonction des standards définis : aspect, quantité, concentration, masse, volume, dimensions, couleur, … selon les protocoles établis</t>
  </si>
  <si>
    <t>Vérifier la conformité des produits mis au point à l'aide des instruments de mesure et de contrôle</t>
  </si>
  <si>
    <t>Analyser les résultats des contrôles</t>
  </si>
  <si>
    <t>Proposer des modifications ou des ajustements du protocole</t>
  </si>
  <si>
    <t>Produits agroalimentaires</t>
  </si>
  <si>
    <t>Pilotage des projets de recherche et développement</t>
  </si>
  <si>
    <t>Suivi de la mise en œuvre du projet</t>
  </si>
  <si>
    <t>Suivi des résultats des projets R&amp;D</t>
  </si>
  <si>
    <t>Traitement des anomalies, des dysfonctionnements et des non conformités</t>
  </si>
  <si>
    <t>Piloter la mise en œuvre des projets de recherche et développement et analyser les résultats des essais</t>
  </si>
  <si>
    <t>Réaliser le suivi des étapes des projets R&amp;D</t>
  </si>
  <si>
    <t>Analyser les résultats des essais liés aux projets</t>
  </si>
  <si>
    <t>Analyser les anomalies, des dysfonctionnements, des non conformités rencontrées et leurs causes</t>
  </si>
  <si>
    <t>Mettre en œuvre des mesures correctives appropriées (modification des étapes, des essais, modifications aux protocoles établis … )</t>
  </si>
  <si>
    <t>Présenter et argumenter les résultats des projets R&amp;D</t>
  </si>
  <si>
    <t>Elaborer des propositions d’amélioration ou d’optimisation des projets R&amp;D à partir de l’analyse des résultats</t>
  </si>
  <si>
    <t>Suivi des projets</t>
  </si>
  <si>
    <t>Pilotage des essais de création et de modification de recettes et de produits alimentaires</t>
  </si>
  <si>
    <t>Suivi des résultats des essais</t>
  </si>
  <si>
    <t>Traitement des anomalies, des dysfonctionnements et des non-conformités</t>
  </si>
  <si>
    <t>Piloter des essais de création et de modification de recettes et de produits alimentaires et analyser les résultats des essais</t>
  </si>
  <si>
    <t>Suivre et contrôler les résultats des essais d’adaptation et de création de recettes</t>
  </si>
  <si>
    <t>Analyser les résultats des essais</t>
  </si>
  <si>
    <t>Analyser les anomalies, des dysfonctionnements et des non conformités rencontrées, leurs causes</t>
  </si>
  <si>
    <t>Mettre en œuvre des mesures correctives appropriées (modification des contrôles, ... )</t>
  </si>
  <si>
    <t>Apporter des modifications aux protocoles établis</t>
  </si>
  <si>
    <t>Formaliser une synthèse des résultats des essais</t>
  </si>
  <si>
    <t>Identifier les recettes pouvant être mises en œuvre</t>
  </si>
  <si>
    <t>Pilotage des essais</t>
  </si>
  <si>
    <t>Pilotage des essais d’optimisation de procédés et de mise au point de nouveaux procédés sur des unités pilotes et sur des équipements industriels</t>
  </si>
  <si>
    <t>Piloter des essais d’optimisation de procédés et de mise au point de nouveaux procédés sur des unités pilotes et sur des équipements industriels et analyser les résultats des essais</t>
  </si>
  <si>
    <t>Suivre et contrôler les résultats des essais d’optimisation de procédés et de mise au point de nouveaux procédés</t>
  </si>
  <si>
    <t>Mettre en œuvre des mesures correctives appropriées (changement de paramètres, modification des étapes de production, modification des contrôles)</t>
  </si>
  <si>
    <t>Procédés agroalimentaires</t>
  </si>
  <si>
    <t>Management des équipes de R&amp;D</t>
  </si>
  <si>
    <t>Supervision des actions de recrutement et de développement de compétences pour les équipes de R&amp;D</t>
  </si>
  <si>
    <t>Encadrement et accompagnement des équipes de R&amp;D</t>
  </si>
  <si>
    <t>Piloter la gestion des ressources humaines de la R&amp;D</t>
  </si>
  <si>
    <t>Evaluer les besoins en ressources humaines en R&amp;D en termes d’effectifs, de compétences et d’organisation en fonction des évolutions de l’activité et de la stratégie de l’entreprise</t>
  </si>
  <si>
    <t>Mobiliser les équipes de R&amp;D autour des enjeux de l’activité et des objectifs à atteindre</t>
  </si>
  <si>
    <t>Accompagner les équipes de R&amp;D dans leur activité et dans le réajustement de leurs actions, le cas échéant</t>
  </si>
  <si>
    <t>Animer les équipes de R&amp;D : mise en œuvre des entretiens individuels, accompagnement au changement, …</t>
  </si>
  <si>
    <t>Appui scientifique et réglementaire aux équipes de R&amp;D, du marketing et de la communication concernant les molécules, composants et ingrédients des produits alimentaires et leur qualité nutritionnelle</t>
  </si>
  <si>
    <t>Vérification de la conformité des informations scientifiques détaillées dans documents techniques et des documents et outils de communication de l’entreprise</t>
  </si>
  <si>
    <t>Apporter un support scientifique et réglementaire concernant les molécules, composants et ingrédients des produits alimentaires aux équipes de R&amp;D, du marketing et de la communication</t>
  </si>
  <si>
    <t>Apporter un appui scientifique et réglementaire concernant les molécules, les composants, les ingrédients des produits alimentaires et leur qualité nutritionnelle aux équipes de R&amp;D lors de la création ou de l’optimisation de recettes</t>
  </si>
  <si>
    <t>Vérifier la conservation des qualités nutritionnelles et diététiques des molécules, composants et ingrédients lors des différentes étapes critiques de production</t>
  </si>
  <si>
    <t>Vérifier et analyser les documents (protocoles, recettes, procédures, documents de communication) concernant les molécules, les composants, les ingrédients des produits alimentaires et leur qualité nutritionnelle</t>
  </si>
  <si>
    <t>Analyser les écarts et proposer des actions correctives</t>
  </si>
  <si>
    <t>Conseil scientifique</t>
  </si>
  <si>
    <t>Nutrition</t>
  </si>
  <si>
    <t>Elaboration d’un plan de marchandisage</t>
  </si>
  <si>
    <t>Recueil des données quantitatives et qualitatives relatives à l’activité du rayon</t>
  </si>
  <si>
    <t>Repérage des dysfonctionnements</t>
  </si>
  <si>
    <t>Définition d’axes d’amélioration relatifs à la mise en rayon des produits</t>
  </si>
  <si>
    <t>Préparation du plan de marchandisage</t>
  </si>
  <si>
    <t>Ajustement du plan de marchandisage en fonction des besoins et des périodes promotionnelles</t>
  </si>
  <si>
    <t>Recueil d’indicateurs de performance et de qualité</t>
  </si>
  <si>
    <t>Mettre en œuvre des actions d’amélioration visant à renforcer l’attractivité des produits en tenant compte de la stratégie du client et de celle de son entreprise</t>
  </si>
  <si>
    <t>Analyser les données quantitatives et qualitatives relatives à l’activité du rayon</t>
  </si>
  <si>
    <t>Analyser et repérer les points de blocage et les limites relatifs à la stratégie de mise en rayon du client</t>
  </si>
  <si>
    <t>Préconiser un plan de marchandisage adapté aux spécificité du client (organisation spatiale, types de produits, …) afin de rendre plus attractifs les produits</t>
  </si>
  <si>
    <t>Présenter et argumenter le plan de marchandisage aux clients</t>
  </si>
  <si>
    <t>Formaliser les modifications validées par le client</t>
  </si>
  <si>
    <t>Analyser des indicateurs permettant d’évaluer les actions de marchandisage mises en œuvre</t>
  </si>
  <si>
    <t>Plan de marchandisage</t>
  </si>
  <si>
    <t>Suivi de l’activité et amélioration de la stratégie e-commerce de l’entreprise</t>
  </si>
  <si>
    <t>Mesure des audiences, du trafic, des chiffres de vente en ligne</t>
  </si>
  <si>
    <t>Suivi du chiffre d’affaires</t>
  </si>
  <si>
    <t>Identification des axes d’optimisation de la stratégie digitale de l’entreprise</t>
  </si>
  <si>
    <t>Analyser et mesurer la performance des actions mises en œuvre dans le cadre de l’activité de commerce en ligne</t>
  </si>
  <si>
    <t>Définir les indicateurs de performance pertinents pour évaluer l’activité de vente en ligne de l’entreprise</t>
  </si>
  <si>
    <t>Analyser les statistiques issues des opérations de marketing digital (audiences, trafics, ventes en ligne…) afin d’évaluer l’impact des actions mises en œuvre via le site internet sur les ventes réalisées par l’entreprise</t>
  </si>
  <si>
    <t>Analyser les résultats de l’activité de commerce en ligne, identifier les perspectives de développement et proposer des axes d’amélioration ou des ajustements des objectifs</t>
  </si>
  <si>
    <t>Analyser l’activité des autres canaux de vente (retail…) et leur impact sur l’activité d’un site de vente en ligne</t>
  </si>
  <si>
    <t>Identifier et mettre en œuvre les améliorations à apporter aux fonctionnalités du site e-commerce et au parcours utilisateur</t>
  </si>
  <si>
    <t>Actions d’amélioration</t>
  </si>
  <si>
    <t>Gestion des commandes et des livraisons</t>
  </si>
  <si>
    <t>Vérification du respect des accords commerciaux</t>
  </si>
  <si>
    <t>Gestion de documents commerciaux</t>
  </si>
  <si>
    <t>Programmation des actions à conduire</t>
  </si>
  <si>
    <t>Transmission d’informations aux différents service (équipe commerciale, clients, planning et logistique)</t>
  </si>
  <si>
    <t>Assurer le suivi des commandes et des livraisons en jouant un rôle d'interface entre les acteurs concernés</t>
  </si>
  <si>
    <t>Enregistrer des commandes passées par la force de vente et/ou par les clients.</t>
  </si>
  <si>
    <t>Contrôler la conformité des commandes passées au regard des accords commerciaux (cahiers des charges des clients, unités de commercialisation, conditions de livraison, etc.)</t>
  </si>
  <si>
    <t>Editer et archiver des documents commerciaux et comptables comme les tarifs, publicités, bons de commandes, bons de livraisons, factures, devis, avoirs, etc.</t>
  </si>
  <si>
    <t>Rechercher des informations sur l'état des stocks et sur les arrivées de produits et alerter la force de vente en cas de risque de surstock, de rupture, de livraison tardive ou de non livraison.</t>
  </si>
  <si>
    <t>Transmettre oralement les informations nécessaires pour faciliter les expéditions</t>
  </si>
  <si>
    <t>Définir les actions à conduire à l’issue des contacts avec les clients et faire le lien avec les services concernés</t>
  </si>
  <si>
    <t>Gestion administrative</t>
  </si>
  <si>
    <t>Documents commerciaux</t>
  </si>
  <si>
    <t>Création d’un climat de confiance avec le client / prospect</t>
  </si>
  <si>
    <t>Conseil sur les produits, services, promotions et solutions proposés par l’entreprise</t>
  </si>
  <si>
    <t>Apporter un conseil personnalisé à un client professionnel dans le cadre d’une relation commerciale à distance</t>
  </si>
  <si>
    <t>Conseiller le client ou le prospect en prenant appui sur une argumentation technique pertinente adaptée à ses besoins dans le cadre du conseil non réglementé</t>
  </si>
  <si>
    <t>Préconiser au client le produit demandé ou préconisé par le conseiller indépendant dans le cadre du conseil réglementé</t>
  </si>
  <si>
    <t>Management des équipes commerciales</t>
  </si>
  <si>
    <t>Définition des besoins en ressources humaines et de l’organisation des équipes commerciales</t>
  </si>
  <si>
    <t>Supervision des actions de recrutement et de développement de compétences pour les équipes commerciales</t>
  </si>
  <si>
    <t>Piloter la gestion des ressources humaines du service commercial</t>
  </si>
  <si>
    <t>Evaluer les besoins en ressources humaines du service commercial en termes d’effectifs, de compétences et d’organisation en fonction des évolutions de l’activité et de la stratégie de l’entreprise</t>
  </si>
  <si>
    <t>Organisation et mise en valeur des produits alimentaires et auxiliaires dans l’espace de vente</t>
  </si>
  <si>
    <t>Mise en rayon des produits alimentaires et implantation de meubles ou de linéaires</t>
  </si>
  <si>
    <t>Etiquetage et traçabilité des produits commercialisés</t>
  </si>
  <si>
    <t>Préparation et conditionnement de produits</t>
  </si>
  <si>
    <t>Organiser l’espace de vente et la mise en valeur des produits alimentaires et auxiliaires en respectant les règles d’étiquetage, d’hygiène et de sécurité alimentaire.</t>
  </si>
  <si>
    <t>Mettre en place des produits de façon attractive, en veillant à leur rotation et leur qualité selon les indications du point de vente</t>
  </si>
  <si>
    <t>Mettre en place l’information adéquate relative aux produits (fiches produits, conseils d’utilisation, informations légales sur les risques ou la toxicité…)</t>
  </si>
  <si>
    <t>Réaliser et mettre à jour l’étiquetage des produits et des prix dans les linéaires selon les consignes du point de vente</t>
  </si>
  <si>
    <t>Réaliser des coupes, des préparations et des conditionnements spécifiques aux produits commercialisés</t>
  </si>
  <si>
    <t>Recueil des besoins des clients grands comptes et relation client</t>
  </si>
  <si>
    <t>Recueil d’informations en vue d’analyser les besoins d’un client grand compte</t>
  </si>
  <si>
    <t>Mise en œuvre d’un plan d’actions relationnel (lobbying, travail en réseau, …)</t>
  </si>
  <si>
    <t>Mise en relation avec le service achat du compte clés (acheteur, centrale d’achat, …)</t>
  </si>
  <si>
    <t>Echanges réguliers avec le client</t>
  </si>
  <si>
    <t>Analyser les caractéristiques d’un client grand compte et établir une relation de partenariat</t>
  </si>
  <si>
    <t>Identifier l’organigramme, les interlocuteurs clefs, les leviers d’influence et le processus de décision chez un client grand compte</t>
  </si>
  <si>
    <t>Analyser d’un point de vue technique, opérationnel et économique les besoins d‘un client grand compte</t>
  </si>
  <si>
    <t>Développer un réseau de partenaires et de relais chez un client grand compte</t>
  </si>
  <si>
    <t>Analyser le positionnement et les attentes d’un acheteur chez un client grand compte</t>
  </si>
  <si>
    <t>Assurer un contact régulier avec le client et s’assurer de sa satisfaction dans le souci de préserver la qualité de la relation commerciale</t>
  </si>
  <si>
    <t>Analyse client</t>
  </si>
  <si>
    <t>Grand Compte</t>
  </si>
  <si>
    <t>Réseau partenarial</t>
  </si>
  <si>
    <t>Traitement des indicateurs relatifs à la production agricole d’une exploitation</t>
  </si>
  <si>
    <t>Définition et relevé d’indicateurs</t>
  </si>
  <si>
    <t>Traçabilité des cultures et de l’élevage</t>
  </si>
  <si>
    <t>Collecte d’informations techniques et économiques en continu</t>
  </si>
  <si>
    <t>Mise en œuvre d’audits et de diagnostics réguliers</t>
  </si>
  <si>
    <t>Communication sur l’évolution de la production de l’exploitation</t>
  </si>
  <si>
    <t>Analyser les indicateurs de la production agricole à l’aide des outils disponibles dans un objectif d’optimisation de la performance économique</t>
  </si>
  <si>
    <t>Déterminer et mesurer les différents indicateurs de productivité et de rentabilité de l’exploitation en concertation avec l’agriculteur</t>
  </si>
  <si>
    <t>Mettre en œuvre et faire appliquer les règles du système de traçabilité (parcelle, date de récolte, de conditionnement, traitements utilisés pour les cultures par exemple)</t>
  </si>
  <si>
    <t>Collecter des informations techniques et économiques sur l’exploitation de l’agriculteur à différents moments de l’année, à l’aide des outils à disposition</t>
  </si>
  <si>
    <t>Mettre en œuvre des audits et diagnostics de l’exploitation réguliers</t>
  </si>
  <si>
    <t>Communiquer avec l’agriculteur sur l’évolution de la conduite des cultures ou du troupeau et proposer des mesures correctives afin de l’aider à ajuster sa stratégie</t>
  </si>
  <si>
    <t>Analyse d’indicateurs</t>
  </si>
  <si>
    <t>Collecte d’informations</t>
  </si>
  <si>
    <t>Audits</t>
  </si>
  <si>
    <t>Analyse du secteur /du périmètre de la structure de vente</t>
  </si>
  <si>
    <t>Etablissement d’un plan d’actions commercial chiffré </t>
  </si>
  <si>
    <t>Analyser l’environnement commercial de son espace de vente</t>
  </si>
  <si>
    <t>Animation et accompagnement de l’équipe commerciale</t>
  </si>
  <si>
    <t>Accompagnement technique et méthodologique / coaching</t>
  </si>
  <si>
    <t>Réalisation d’actions commerciales ciblées</t>
  </si>
  <si>
    <t>Dynamiser au quotidien les membres d’une équipe de vente</t>
  </si>
  <si>
    <t>Concevoir et mettre en œuvre un plan d’actions permettant de mobiliser l'équipe de commerciaux itinérants du secteur autour du plan de développement et des objectifs à atteindre, des outils de e-commerce et de la stratégie digitale de l’entreprise</t>
  </si>
  <si>
    <t>Concevoir et utiliser différents outils et techniques permettant de soutenir les commerciaux itinérants dans leurs activités</t>
  </si>
  <si>
    <t>Expliquer individuellement les objectifs commerciaux de chaque commercial(e) itinérant, en proposant des moyens et conditions de réalisation</t>
  </si>
  <si>
    <t>Mobiliser collectivement son équipe de vente autour des objectifs à atteindre</t>
  </si>
  <si>
    <t>Réaliser un suivi régulier des membres de l'équipe et les accompagner dans le réajustement de leurs actions, le cas échéant</t>
  </si>
  <si>
    <t>Transmettre des connaissances, des savoir-faire en tenant compte des besoins des commerciaux itinérants</t>
  </si>
  <si>
    <t>Motivation</t>
  </si>
  <si>
    <t>Animation motivation equipe</t>
  </si>
  <si>
    <t>Conseil sur son domaine de spécialité</t>
  </si>
  <si>
    <t>Préconisation de produits, pratiques et solutions adaptés</t>
  </si>
  <si>
    <t>Sensibilisation aux bonnes pratiques agricoles</t>
  </si>
  <si>
    <t>Repérages de risques, de dysfonctionnements et mise en œuvre d’actions correctives</t>
  </si>
  <si>
    <t>Conseiller les agriculteurs dans la définition et la mise en œuvre opérationnelle de solutions et de plans d’actions ponctuels</t>
  </si>
  <si>
    <t>Préconiser des produits, pratiques et solutions adaptées à la situation de l’agriculteur sur son champ de spécialité</t>
  </si>
  <si>
    <t>Eduquer aux bonnes pratiques agricoles (BPA) et sensibiliser à la protection de l'environnement, en suivant les orientations de la politique de la coopérative</t>
  </si>
  <si>
    <t>Accompagner l’agriculteur au changement et à la mise en œuvre de solutions innovantes dans son exploitation</t>
  </si>
  <si>
    <t>Repérer et évaluer les risques liés à un projet et au développement d'un produit ou d’une pratique agricole et mettre en œuvre des mesures correctives</t>
  </si>
  <si>
    <t>Conduite de projet</t>
  </si>
  <si>
    <t>Sensibilisation</t>
  </si>
  <si>
    <t>Planification de ses consultations régulières</t>
  </si>
  <si>
    <t>Identification de la demande de l’éleveur et du degré d’urgence de celle-ci</t>
  </si>
  <si>
    <t>Préparation du matériel nécessaire à la consultation</t>
  </si>
  <si>
    <t>Estimation du temps nécessaire pour une consultation</t>
  </si>
  <si>
    <t>Déterminer l’ordre de ses tournées en prenant en compte plusieurs paramètres (urgence du besoin, itinéraire, calendrier des visites)</t>
  </si>
  <si>
    <t>Planifier différentes interventions chez les éleveurs en fonction des besoins définis avec eux (parage, suivi pour la reproduction, pour l’alimentation)</t>
  </si>
  <si>
    <t>Réorganiser le planning de ses consultations en fonction des aléas et urgences</t>
  </si>
  <si>
    <t>Identifier la demande de l’éleveur et déterminer les modalités et le degré d’urgence de l'intervention (soin sur place, transfert, ...)</t>
  </si>
  <si>
    <t>Préparer le matériel nécessaire en fonction du type d’intervention</t>
  </si>
  <si>
    <t>Estimer le temps nécessaire pour la réalisation des visites et en vérifier la faisabilité</t>
  </si>
  <si>
    <t>Planification tournées</t>
  </si>
  <si>
    <t>Tests sur les produits alimentaires</t>
  </si>
  <si>
    <t>Préparation des échantillons et du matériel</t>
  </si>
  <si>
    <t>Sélection des techniques et outils de mesure et contrôle adaptés</t>
  </si>
  <si>
    <t>Passation de tests sur les échantillons</t>
  </si>
  <si>
    <t>Mise en œuvre de tests sur les emballages</t>
  </si>
  <si>
    <t>Mesures et relevés des caractéristiques de l’échantillon</t>
  </si>
  <si>
    <t>Mettre en œuvre des tests sur les produits alimentaires, tout au long de la chaîne de production</t>
  </si>
  <si>
    <t>Préparer les échantillons et le matériel nécessaires en vue de la réalisation des tests (préparation des substances, etc)...</t>
  </si>
  <si>
    <t>Sélectionner les systèmes, appareillages et techniques de mesures et contrôles adaptés au but recherché</t>
  </si>
  <si>
    <t>Effectuer les tests sur les échantillons afin de définir certaines propriétés du produit et de vérifier leur conformité avec les normes et règlementations à partir du protocole pré établi</t>
  </si>
  <si>
    <t>Analyser et tester les caractéristiques des emballages (bouteilles, boites etc.) pour vérifier leur dureté, leur résistance et leur compatibilité avec les produits</t>
  </si>
  <si>
    <t>Mesurer et relever des données sur les caractéristiques de l’échantillon</t>
  </si>
  <si>
    <t>Mesure</t>
  </si>
  <si>
    <t>Préparation et contrôle des matières organiques avant et après passage dans le digestat</t>
  </si>
  <si>
    <t>Préparation d’un mélange homogène de matières organiques</t>
  </si>
  <si>
    <t>Contrôle visuel et suppression des corps étrangers</t>
  </si>
  <si>
    <t>Contrôle du taux de matière sèche</t>
  </si>
  <si>
    <t>Introduction de la biomasse dans le digesteur</t>
  </si>
  <si>
    <t>Analyse des matières organiques recueillies et produites</t>
  </si>
  <si>
    <t>Identification des anomalies et mise en œuvre des actions adaptées</t>
  </si>
  <si>
    <t>Transmission des informations relatives à la traçabilité des activités du silo</t>
  </si>
  <si>
    <t>Contrôler les matières organiques à leur arrivée et contrôler le digestat produit, en vérifiant leur conformité aux normes sanitaires</t>
  </si>
  <si>
    <t>Préparer un mélange homogène avec les différentes matières organiques réceptionnées</t>
  </si>
  <si>
    <t>Contrôler visuellement le mélange des matières organiques afin d’identifier et d’enlever d’éventuels corps étranger</t>
  </si>
  <si>
    <t>Examiner le taux de matière sèche à l’aide des outils adaptés et mettre en œuvre les mesures adaptées</t>
  </si>
  <si>
    <t>Introduire le mélange de matières organiques dans la trémie d’incorporation à l’aide des engins de manutention à disposition</t>
  </si>
  <si>
    <t>Analyser ou faire analyser les matières organiques introduites dans le digesteur, ainsi que le digestat produit et vérifier leur conformité aux normes sanitaires (pH, AGV, Nh3, MS…)</t>
  </si>
  <si>
    <t>Identifier toute anomalie (altération, écart HACCP, contamination, étiquetage non conforme, …) et prendre les mesures adaptées selon les règles en vigueur : alerte, identification et isolement des produits non conformes</t>
  </si>
  <si>
    <t>Rendre compte oralement et par écrit de son activité aux services et/ou aux personnes concernées (vérifications, entretien, réglages, etc.)</t>
  </si>
  <si>
    <t>Contrôle visuel</t>
  </si>
  <si>
    <t>Analyse de matière</t>
  </si>
  <si>
    <t>Prélèvements</t>
  </si>
  <si>
    <t>Entretien et vérification des appareils de contrôle et de mesure dans le cadre d’une activité d’agréage</t>
  </si>
  <si>
    <t>Réalisation des étalonnages et réglages des appareils de contrôle et de mesure</t>
  </si>
  <si>
    <t>Nettoyage et entretien courant des matériels et appareils de contrôle</t>
  </si>
  <si>
    <t>Programmation des opérations de maintenance et de contrôle des appareils de contrôle et de mesure par les organismes agréés</t>
  </si>
  <si>
    <t>Utiliser et entretenir le matériel et les appareils de contrôle et de mesure dans le cadre d’une activité d’agréage</t>
  </si>
  <si>
    <t>Choisir et utiliser les matériels et les appareils en fonction des tests à effectuer et de la catégorie des produits</t>
  </si>
  <si>
    <t>Contrôler l’état et la validité des appareils et des matériels de contrôle et de mesure</t>
  </si>
  <si>
    <t>Nettoyer et réaliser l’entretien courant des matériels et des appareils de contrôle selon les préconisations du fabricant et la règlementation en vigueur</t>
  </si>
  <si>
    <t>Organiser la mise en œuvre du programme de maintenance et de contrôle des appareils de contrôle et de mesure par un organisme agréé en tenant compte de la règlementation en vigueur</t>
  </si>
  <si>
    <t>Réaliser une veille technologique afin de suivre l’évolution des matériels</t>
  </si>
  <si>
    <t>Outils de contrôle</t>
  </si>
  <si>
    <t>Transmission des orientations de la politique environnementale et implication des managers</t>
  </si>
  <si>
    <t>Communication sur les résultats de son activité</t>
  </si>
  <si>
    <t>Prise en compte des demandes des différents services</t>
  </si>
  <si>
    <t>Communiquer autour des projets en cours et collaborer avec les différents services de l’entreprise</t>
  </si>
  <si>
    <t>Communiquer les orientations et les directives de la politique environnementale du site avec les managers de proximité et les impliquer en tant qu’acteurs relais dans la mise en œuvre de celle-ci</t>
  </si>
  <si>
    <t>Transmettre des informations nécessaires aux différentes parties prenantes, en interne et en externe, notamment sur les procédures à mettre en œuvre</t>
  </si>
  <si>
    <t>Rédiger des comptes-rendus de l’activité dans le cadre de la politique environnementale du site ou de l’entreprise</t>
  </si>
  <si>
    <t>Implication des managers</t>
  </si>
  <si>
    <t>Collaboration</t>
  </si>
  <si>
    <t>Traitement d’indicateurs relatifs à la qualité des produits alimentaires</t>
  </si>
  <si>
    <t>Conduite et/ou coordination d'audits</t>
  </si>
  <si>
    <t>Créer, relever et analyser des indicateurs permettant d’évaluer la qualité des produits alimentaires</t>
  </si>
  <si>
    <t>Créer et adapter les indicateurs et outils de reporting pertinents en lien avec le spécialiste assurance qualité pour garantir la qualité des produits alimentaires</t>
  </si>
  <si>
    <t>Conduire et coordonner des études quantitatives et qualitatives pour garantir la qualité des produits alimentaires et prévenir les risques de non-conformité</t>
  </si>
  <si>
    <t>Contrôler la conformité des équipements, des installations et des processus au regard de la législation et de la politique qualité du site ou de l’entreprise</t>
  </si>
  <si>
    <t>Transmission des orientations de la politique sûreté et sécurité du site et implication des managers</t>
  </si>
  <si>
    <t>Communiquer les orientations et les directives de la politique sûreté et sécurité du site avec les managers de proximité et les impliquer en tant qu’acteurs relais dans la mise en œuvre de celle-ci</t>
  </si>
  <si>
    <t>Rédiger des comptes-rendus de l’activité dans le cadre de la politique sûreté sécurité du site ou de l’entreprise</t>
  </si>
  <si>
    <t>Pilotage de la mise en œuvre du plan d’actions d’assurance qualité</t>
  </si>
  <si>
    <t>Création d’indicateurs et d’outils de mesure de la qualité</t>
  </si>
  <si>
    <t>Diagnostic et analyse des procédures qualité</t>
  </si>
  <si>
    <t>Analyse du système de gestion relatif à la qualité</t>
  </si>
  <si>
    <t>Contrôle de la conformité aux référentiels, aux normes et exigences réglementaires</t>
  </si>
  <si>
    <t>Etablissement, mise à jour et gestion documentaire des procédures qualité</t>
  </si>
  <si>
    <t>Production d’audits internes ou externes d’assurance qualité</t>
  </si>
  <si>
    <t>Repérage des non-conformités et des dysfonctionnements et des risques</t>
  </si>
  <si>
    <t>Elaboration et mise en œuvre d’un plan d’actions correctives</t>
  </si>
  <si>
    <t>Coordonner, superviser et piloter la mise en œuvre de la politique et du plan d'action d'assurance qualité à travers les indicateurs de performance</t>
  </si>
  <si>
    <t>Créer et adapter les indicateurs et outils de reporting pertinents pour suivre le système et les procédures d’assurance qualité</t>
  </si>
  <si>
    <t>Diagnostiquer et analyser les procédures qualité à partir de l’exploitation des informations techniques (environnement, qualité, conformité, conformité sanitaire...)</t>
  </si>
  <si>
    <t>Analyser le système de gestion relatif à la qualité</t>
  </si>
  <si>
    <t>Contrôler la conformité aux référentiels, aux normes (HACCP, IFS, VACCP), aux exigences et réglementations en vigueur</t>
  </si>
  <si>
    <t>Organiser et suivre des audits internes ou externes (clients, fournisseurs, sous-traitants) d’assurance qualité</t>
  </si>
  <si>
    <t>Etablir, mettre à jour et assurer la gestion documentaire des procédures d’assurance qualité </t>
  </si>
  <si>
    <t>Repérer et analyser les non-conformités et dysfonctionnements avérés ou les risques relatifs à l’environnement, l’hygiène, et la sécurité</t>
  </si>
  <si>
    <t>Elaborer et mettre en œuvre des actions correctives en cas de dysfonctionnement ou de risque identifié</t>
  </si>
  <si>
    <t>Analyse des risques et démarche d’amélioration continue</t>
  </si>
  <si>
    <t>Analyse des risques pour les produits, l’environnement et les risques au poste de travail</t>
  </si>
  <si>
    <t>Veille concurrentielle, technologique et réglementaire en matière de QHSSE</t>
  </si>
  <si>
    <t>Mise en œuvre de projets pour réduire l’impact écologique</t>
  </si>
  <si>
    <t>Proposition d’actions d’améliorations continues</t>
  </si>
  <si>
    <t>Veille sur les normes et benchmark</t>
  </si>
  <si>
    <t>Participer à l'analyse des risques, des dysfonctionnements et à la recherche des pistes d'améliorations en termes de sécurité des personnes et des biens</t>
  </si>
  <si>
    <t>Analyser les risques pour les produits, l'environnement et les risques aux postes de travail sur le/les sites sur son périmètre (maladies professionnelles, accidents, malfaçons, pollution environnementale…)</t>
  </si>
  <si>
    <t>Mettre en œuvre des projets pour réduire l'impact écologique du groupe</t>
  </si>
  <si>
    <t>Proposer des actions d’amélioration continue en termes de formation, procédés de fabrication, organisation de la production, évolution des installations...</t>
  </si>
  <si>
    <t>Assurer une veille technologique, concurrentielle et réglementaire en matière de QHSSE et réaliser des actions de benchmark pour mettre à jour les bonnes pratiques en matière de QHSSE</t>
  </si>
  <si>
    <t>Faire une analyse et une synthèse de documents juridiques pour traduire la réglementation et les normes en instructions et en actions réalisables</t>
  </si>
  <si>
    <t>Animation d’actions de sensibilisation ou de prévention des collaborateurs à l’hygiène, la sûreté, la sécurité et l’environnement</t>
  </si>
  <si>
    <t>Préparation d’actions de sensibilisation</t>
  </si>
  <si>
    <t>Actualisation des supports de sensibilisation</t>
  </si>
  <si>
    <t>Animation d’actions de sensibilisation ou de prévention</t>
  </si>
  <si>
    <t>Planification des actions de prévention des risques et de sécurité / hygiène /environnement sur le site</t>
  </si>
  <si>
    <t>Exercices de prévention et sécurité</t>
  </si>
  <si>
    <t>Animer des actions de sensibilisation ou de prévention à destination des collaborateurs à l’hygiène, la sûreté, la sécurité et l’environnement</t>
  </si>
  <si>
    <t>Elaborer des contenus et de supports pour sensibiliser les collaborateurs en prenant en considération leurs profils et leur niveau de compétence sur les thématiques HSSE</t>
  </si>
  <si>
    <t>Actualiser les supports de sensibilisation en fonction des évolutions réglementaires et législatives et de la politique de l’entreprise en matière de HSSE</t>
  </si>
  <si>
    <t>Animer des actions de sensibilisation ou de prévention en veillant à adapter les contenus et méthodes aux besoins des collaborateurs</t>
  </si>
  <si>
    <t>Planifier et organiser des actions de prévention des risques et de sécurité, hygiène, et environnement sur le site</t>
  </si>
  <si>
    <t>Organiser des exercices de prévention en matière de sécurité (utilisation de nouvelles machines, équipements de sécurité…)</t>
  </si>
  <si>
    <t>Conception de méthodes et de cahiers des charges pour la montée en compétences des équipes</t>
  </si>
  <si>
    <t>Conception d’outils de suivi et d’analyse de l’activité</t>
  </si>
  <si>
    <t>Mise en œuvre d’audits internes</t>
  </si>
  <si>
    <t>Comparaison et chiffrage de différentes solutions d’amélioration continue</t>
  </si>
  <si>
    <t>Calcul de budgets prévisionnels et de retours sur investissement</t>
  </si>
  <si>
    <t>Elaboration de nouvelles méthodes de production</t>
  </si>
  <si>
    <t>Présentation, explicitation et argumentation en faveur des méthodes proposées</t>
  </si>
  <si>
    <t>Définition d’outils de suivi des méthodes de production</t>
  </si>
  <si>
    <t>Concevoir de nouvelles méthodes de production et des cahiers des charges pour la montée en compétence des équipes</t>
  </si>
  <si>
    <t>Effectuer des audits internes afin de déterminer les zones d'optimisation dans les méthodes d’organisation du travail</t>
  </si>
  <si>
    <t>Comparer différentes solutions d’amélioration des méthodes de production en considérant leur faisabilité technique et les différents moyens à y allouer (équipements, méthodes, ressources humaines…)</t>
  </si>
  <si>
    <t>Calculer des budgets prévisionnels et des retours sur investissements à l’aide de logiciels de Gestion de Production Assistée par Ordinateur</t>
  </si>
  <si>
    <t>Elaborer de nouvelles méthodes de production en tenant compte des besoins exprimés par les différents services et des normes QHSSE</t>
  </si>
  <si>
    <t>Rédiger des notes et des documents explicitant précisément les nouvelles méthodes et leurs avantages</t>
  </si>
  <si>
    <t>Soumettre, présenter et argumenter sur les projets d’amélioration continue à la direction</t>
  </si>
  <si>
    <t>Déterminer et implémenter des outils de suivi des méthodes de production (tableaux de bord, systèmes d’informations, graphiques...)</t>
  </si>
  <si>
    <t>Audit interne</t>
  </si>
  <si>
    <t>Elaboration de méthodes</t>
  </si>
  <si>
    <t>Etudes comparatives</t>
  </si>
  <si>
    <t>Qualite totale</t>
  </si>
  <si>
    <t>Accueil en espace de vente aux professionnels</t>
  </si>
  <si>
    <t>Accueillir les clients et les prospects en espace de vente aux professionnels</t>
  </si>
  <si>
    <t>Personnaliser la relation avec le client dès son entrée dans l’espace de vente</t>
  </si>
  <si>
    <t>Accueil clients</t>
  </si>
  <si>
    <t>gestion des files d’attente</t>
  </si>
  <si>
    <t>Met en œuvre les consignes d’accueil en vigueur au sein de l’entreprise</t>
  </si>
  <si>
    <t>Personnalise l’accueil des clients réguliers et traite de manière adaptée les files d’attente</t>
  </si>
  <si>
    <t>Traite de façon adaptée l’accueil client dans des circonstances inhabituelles (flux très important de clients, …)</t>
  </si>
  <si>
    <t>Formule des propositions pour améliorer l’accueil client au sein de l’espace de vente</t>
  </si>
  <si>
    <t>Réalisation des achats dans le cadre d’une activité de commerce de gros</t>
  </si>
  <si>
    <t>Conduire des négociations avec les fournisseurs dans le cadre d’une activité de commerce de gros</t>
  </si>
  <si>
    <t>Réaliser des comparaisons entre les offres de différents fournisseurs en fonction de critères-clés</t>
  </si>
  <si>
    <t>Analyse d'offres</t>
  </si>
  <si>
    <t>Négocie auprès des fournisseurs actuels des revalorisations de contrat en suivant une trame de négociation prédéfinie</t>
  </si>
  <si>
    <t>Adapte sa manière de négocier en fonction du type de fournisseurs, du type de contrats et de son contenu (volume, prix, …)</t>
  </si>
  <si>
    <t>Négocie les nouveaux contrats avec les fournisseurs à partir de l’analyse des réponses à appels d’offres</t>
  </si>
  <si>
    <t>Propose de nouveaux modes de négociations adaptés à chacun des interlocuteurs, sur de nouveaux produits/ marchés</t>
  </si>
  <si>
    <t>Gestion des inventaires et des écarts de stock</t>
  </si>
  <si>
    <t>Recherche et traitement des écarts d’inventaire</t>
  </si>
  <si>
    <t>Suivi qualitatif et quantitatif de l'état des stocks</t>
  </si>
  <si>
    <t>Suivi de la rotation des produits en stock</t>
  </si>
  <si>
    <t>Suivi des indicateurs de performance</t>
  </si>
  <si>
    <t>Piloter les inventaires en s'assurant du suivi qualitatif et quantitatif des produits</t>
  </si>
  <si>
    <t>Planifier les inventaires et activités de rapprochement entre stock théorique et stock physique dans le respect de la procédure définie au sein de l'entreprise</t>
  </si>
  <si>
    <t>Evaluer le respect des procédures de rotation des stocks et les règles de stockage en vigueur</t>
  </si>
  <si>
    <t>Identifier, analyser et réguler les écarts d'inventaire en utilisant les outils informatiques à disposition</t>
  </si>
  <si>
    <t>Repérer, traiter et enregistrer les produits à sortir du stock</t>
  </si>
  <si>
    <t>Evaluer l'état des produits en stocks</t>
  </si>
  <si>
    <t>Examiner les indicateurs de performance de l'activité et données fournies par les progiciels de gestion des stocks (WMS) et de gestion intégrée (ERP)</t>
  </si>
  <si>
    <t>analyse des écarts</t>
  </si>
  <si>
    <t>contrôle de la performance</t>
  </si>
  <si>
    <t>Pilote l’inventaire, seul ou en cordonnant une équipe, selon une procédure rigoureusement appliquée permettant d’identifier les écarts de stocks</t>
  </si>
  <si>
    <t>Analyse les écarts de stocks issus de l’inventaire par rapprochement des données connues et procède aux régularisations</t>
  </si>
  <si>
    <t>Approfondit l’analyse des anomalies inexpliquées en première analyse en mobilisant de nouvelles données et transmet les résultats à ses responsables hiérarchiques</t>
  </si>
  <si>
    <t>Propose des recommandations pour éviter la reproduction des erreurs à l’origine des écarts d’inventaire</t>
  </si>
  <si>
    <t>Gestion des inventaires et des stocks</t>
  </si>
  <si>
    <t>Réalisation et pilotage des inventaires</t>
  </si>
  <si>
    <t>Recherche et traitement des écarts de stock</t>
  </si>
  <si>
    <t>Suivi qualitatif et quantitatif de l’état des stocks</t>
  </si>
  <si>
    <t>Analyse prédictive des évolutions de niveau de stocks</t>
  </si>
  <si>
    <t>Analyser et ajuster le niveau des stocks</t>
  </si>
  <si>
    <t>Piloter des inventaires</t>
  </si>
  <si>
    <t>Analyser l’évolution des indicateurs de performance de l’approvisionnement</t>
  </si>
  <si>
    <t>Identifier les risques liés à un niveau de stock inadapté et mettre en œuvre des mesures correctives le cas échéant</t>
  </si>
  <si>
    <t>Paramétrer le logiciel de gestion des stocks et des approvisionnements selon les besoins de l’entreprise</t>
  </si>
  <si>
    <t>Réaliser des analyses prédictives</t>
  </si>
  <si>
    <t>Enregistrer les données de traçabilité de l’activité</t>
  </si>
  <si>
    <t>Utiliser les différents progiciels de gestion (ERP, CRM, WMS, …)</t>
  </si>
  <si>
    <t>inventaires</t>
  </si>
  <si>
    <t>stockage</t>
  </si>
  <si>
    <t>Réalise les inventaires physiques selon les procédures en vigueur et suit les indicateurs pour repérer les besoins en approvisionnements</t>
  </si>
  <si>
    <t>Réalise les inventaires, traite les anomalies et produit des analyses sur les évolutions des niveaux de stocks en vue de réajuster ces derniers</t>
  </si>
  <si>
    <t>Coordonne la réalisation des inventaires, et prend les mesures nécessaires pour prévenir et diminuer les risques liés aux stocks</t>
  </si>
  <si>
    <t>Propose l’utilisation de nouveaux systèmes de gestion afin d’optimiser la réalisation des inventaires</t>
  </si>
  <si>
    <t>Renseignement des outils de traçabilité et de suivi de la qualité</t>
  </si>
  <si>
    <t>contrôle qualité produits</t>
  </si>
  <si>
    <t>détection anomalies</t>
  </si>
  <si>
    <t>Contrôle la conformité des produits en comparant leurs caractéristiques aux critères fixés par le cahier des charges et les référentiels</t>
  </si>
  <si>
    <t>Réalise et adapte le contrôle de la conformité d’un nombre limité de produits en fonction de leur nature, en veillant à l’application des règles d’hygiène et de sécurité.</t>
  </si>
  <si>
    <t>Réalise et adapte le contrôle de la conformité d’une grande variété de produits, en veillant à l’application des règles d’hygiène et de sécurité</t>
  </si>
  <si>
    <t>Améliore un protocole et des outils de contrôle-qualité des produits afin de fiabiliser le contrôle des produits</t>
  </si>
  <si>
    <t>Pilotage de la gestion des  stocks de produits frais</t>
  </si>
  <si>
    <t>Suivi des quantités et de l’état  des stocks de produits</t>
  </si>
  <si>
    <t>Suivi des conditions de rotation  des stocks</t>
  </si>
  <si>
    <t>Organisation et supervision des  inventaires</t>
  </si>
  <si>
    <t>Contrôle des conditions de  stockage</t>
  </si>
  <si>
    <t>Contrôle des produits avant  enlèvement par le client</t>
  </si>
  <si>
    <t>Mise en œuvre des procédures  qualité</t>
  </si>
  <si>
    <t>Piloter la gestion des stocks de produits frais dans le respect des outils et procédures qualité en vigueur</t>
  </si>
  <si>
    <t>Déterminer la répartition des produits entre le carreau et la réserve en fonction des besoins des clients et des quantités disponibles</t>
  </si>
  <si>
    <t>Réaliser des inventaires réguliers</t>
  </si>
  <si>
    <t>Analyser et expliquer les causes des écarts d’inventaire</t>
  </si>
  <si>
    <t>Organiser les conditions de stockage des produits frais</t>
  </si>
  <si>
    <t>Evaluer les conditions de stockage des produits frais au regard de la réglementation en vigueur</t>
  </si>
  <si>
    <t>Evaluer le respect des procédures et la bonne utilisation des outils qualité en vigueur au sein de l’entreprise et définir les actions correctives nécessaires</t>
  </si>
  <si>
    <t>inventaire</t>
  </si>
  <si>
    <t>qualité</t>
  </si>
  <si>
    <t>stocks</t>
  </si>
  <si>
    <t>Utilise les outils à sa disposition pour gérer les stocks et identifier les mouvements de stocks et les dysfonctionnements</t>
  </si>
  <si>
    <t>Adapte les contrôles qualités en fonction des produits. Caractérise les anomalies pour mettre en place des mesures correctives appropriées</t>
  </si>
  <si>
    <t>Identifie de nouveaux dysfonctionnements à partir des contrôles réalisés et propose des solutions correctives</t>
  </si>
  <si>
    <t>Propose des améliorations (outils, processus, coordination) pour réduire les écarts de stocks</t>
  </si>
  <si>
    <t>Conduite de projets associés à la fonction achats (association à des centrales d’achats, projets de e-procurement, de centralisation de la fonction achats, …)</t>
  </si>
  <si>
    <t>Définition et planification des  plans d’actions associés à la  fonction achats</t>
  </si>
  <si>
    <t>Coordination entre les  différents partenaires internes  voire externes impliqués dans  les projets associés à la  fonction achats</t>
  </si>
  <si>
    <t>Suivi de la mise en œuvre des  projets</t>
  </si>
  <si>
    <t>Conduire les projets associés à la fonction achats</t>
  </si>
  <si>
    <t>Organiser et animer des réunions de travail et des groupes projet multi-partenariaux</t>
  </si>
  <si>
    <t>Elaborer et suivre un programme de travail, un plan d’actions</t>
  </si>
  <si>
    <t>Adapter sa communication à différents types d’interlocuteurs et de situations</t>
  </si>
  <si>
    <t>Communiquer efficacement en direction de l’équipe de direction en faisant apparaître les forces et faiblesses de chaque projet ainsi que son adéquation aux objectifs de l’entreprise</t>
  </si>
  <si>
    <t>conduite de projets</t>
  </si>
  <si>
    <t>Contribue à la conception de projets, outils, méthodes permettant d’améliorer la fonction achats</t>
  </si>
  <si>
    <t>Pilote et réajuste en autonomie les projets de l’activité achats en tenant compte des ressources à disposition</t>
  </si>
  <si>
    <t>Conduit des projets en associant de manière ponctuelle des experts d’autres services de l’entreprise</t>
  </si>
  <si>
    <t>Propose des projets, méthodes, outils innovants et mobilise efficacement les différentes équipes</t>
  </si>
  <si>
    <t>Gestion et optimisation des stocks</t>
  </si>
  <si>
    <t>Gestion des stocks de sécurité</t>
  </si>
  <si>
    <t>Suivre, analyser et optimiser le niveau des stocks</t>
  </si>
  <si>
    <t>Elaborer des indicateurs et tableaux de bord permettant le suivi et l'analyse des stocks et des approvisionnements</t>
  </si>
  <si>
    <t>Analyser l'évolution des indicateurs permettant de mesurer l'efficacité de l'approvisionnement : taux de service, taux de rotation des stocks, taux de rupture, taux de disponibilité, valeur du stock, taux de dépréciation, …</t>
  </si>
  <si>
    <t>Piloter des inventaires afin de garantir la fiabilité des informations sur les stocks</t>
  </si>
  <si>
    <t>Pilote les inventaires selon les procédures en vigueur et assure le maintien des stocks de sécurité</t>
  </si>
  <si>
    <t>Gère l’évolution des stocks et traite les anomalies dans les systèmes après analyse</t>
  </si>
  <si>
    <t>Coordonne la gestion des stocks. Anticipe les aléas et négocie avec les fournisseurs pour optimiser l’activité.</t>
  </si>
  <si>
    <t>Propose l’utilisation de nouveaux systèmes de gestion afin d’optimiser la gestion des stocks</t>
  </si>
  <si>
    <t>Animation des relations avec les instances représentatives du personnel</t>
  </si>
  <si>
    <t>Mise en œuvre de la politique sociale définie par la direction</t>
  </si>
  <si>
    <t>Animation du dialogue social</t>
  </si>
  <si>
    <t>Gestion des conflits sociaux</t>
  </si>
  <si>
    <t>Animer les relations sociales avec les instances représentatives du personnel</t>
  </si>
  <si>
    <t>Organiser et animer les réunions avec les instances représentatives du personnel conformément à la politique définie par ou avec les instances dirigeantes, en veillant à préserver la qualité des relations sociales</t>
  </si>
  <si>
    <t>Réaliser un compte-rendu des réunions à la direction et aux services concernés permettant de prendre les mesures nécessaires et appropriées</t>
  </si>
  <si>
    <t>Prévenir et gérer les conflits sociaux au sein de l’entreprise dans le respect des dispositions légales</t>
  </si>
  <si>
    <t>Mettre en œuvre les actions définies par ou avec la direction conformément à la législation sociale</t>
  </si>
  <si>
    <t>Animer le dialogue social et négocier avec les partenaires sociaux</t>
  </si>
  <si>
    <t>Relations sociales</t>
  </si>
  <si>
    <t>Partenaires sociaux</t>
  </si>
  <si>
    <t>Instances représentatives du personnel</t>
  </si>
  <si>
    <t>Anime les relations sociales dans le respect de la législation en vigueur</t>
  </si>
  <si>
    <t>Instaure et entretient un dialogue social constructif avec les acteurs de l’entreprise dans un contexte simple</t>
  </si>
  <si>
    <t>Instaure et entretient un dialogue social constructif avec les acteurs de l’entreprise dans un contexte complexe</t>
  </si>
  <si>
    <t>Maintient par ses actions la cohésion des acteurs du dialogue social dans un contexte complexe à forts enjeux</t>
  </si>
  <si>
    <t>Reporting technique des interventions effectuées</t>
  </si>
  <si>
    <t>Rédaction de rapports de diagnostic</t>
  </si>
  <si>
    <t>Saisie des informations relatives au produit et enregistrement des données dans des supports dédiés</t>
  </si>
  <si>
    <t>Traitement des réclamations et des non-conformités</t>
  </si>
  <si>
    <t>Signalement des incidents ou anomalies produits aux services concernés</t>
  </si>
  <si>
    <t>Assurer la traçabilité et le reporting de ses interventions auprès de clients / revendeurs / prestataires techniques ou installateurs.</t>
  </si>
  <si>
    <t>Rédiger et transmettre un rapport de diagnostic au service technique, de maintenance et au client</t>
  </si>
  <si>
    <t>Renseigner les outils informatiques de suivi de l’activité utilisés dans l’entreprise</t>
  </si>
  <si>
    <t>Signaler les incidents, anomalies ou aléas au service adéquat en fonction des procédures en vigueur et en utilisant les outils et progiciels à disposition</t>
  </si>
  <si>
    <t>Assurer le suivi de la résolution des problématiques de retours produits</t>
  </si>
  <si>
    <t>Enregistrement rapports</t>
  </si>
  <si>
    <t>Complète les informations nécessaires à la traçabilité en respectant les consignes de l’entreprise</t>
  </si>
  <si>
    <t>Complète les informations nécessaires à la traçabilité et signale les incidents ou anomalies récurrents</t>
  </si>
  <si>
    <t>Communique auprès des collaborateurs internes des analyses détaillées sur le déroulement des interventions les nouveaux dysfonctionnements identifiés</t>
  </si>
  <si>
    <t>Propose des améliorations du processus de qualité et de reporting</t>
  </si>
  <si>
    <t>Management opérationnel de l’équipe / des équipes commerciales</t>
  </si>
  <si>
    <t>Mobilisation individuelle et collective autour de la stratégie et des objectifs de la fonction commerciale</t>
  </si>
  <si>
    <t>Organisation du travail au sein de l’équipe / des équipes, transmission et contrôle des consignes</t>
  </si>
  <si>
    <t>Conduite d’entretiens individuels périodiques</t>
  </si>
  <si>
    <t>Transmission de savoir-faire, développement des compétences</t>
  </si>
  <si>
    <t>Organiser le travail et animer l’équipe / les équipes commerciale(s)</t>
  </si>
  <si>
    <t>Mobiliser l’équipe / les équipes commerciale(s) autour des enjeux de la fonction et des objectifs à atteindre</t>
  </si>
  <si>
    <t>Mettre en œuvre un programme d’intégration en direction des nouveaux membres de l’équipe</t>
  </si>
  <si>
    <t>Répartir les activités à réaliser entre les membres de l’équipe</t>
  </si>
  <si>
    <t>Transmettre des consignes aux membres de l’équipe et contrôler leur mise en œuvre</t>
  </si>
  <si>
    <t>Conduire un entretien individuel : entretien annuel d’évaluation, recadrage, …</t>
  </si>
  <si>
    <t>Organiser, préparer et conduire des réunions d’équipe</t>
  </si>
  <si>
    <t>Adopter une posture managériale dans ses relations avec l’équipe et ses interlocuteurs</t>
  </si>
  <si>
    <t>Sensibilisation et formation du personnel à la qualité, l’hygiène, la santé, la sécurité et l’environnement</t>
  </si>
  <si>
    <t>Rédaction et mise à jour de procédures et d’instructions en matière de qualité, hygiène, santé, sécurité et environnement</t>
  </si>
  <si>
    <t>Actions de formation et de communication en matière de qualité, hygiène, santé, sécurité et environnement</t>
  </si>
  <si>
    <t>Mise en œuvre d’un programme d’amélioration de l’hygiène, de la santé, de la sécurité et de l’environnement en collaboration avec le management opérationnel</t>
  </si>
  <si>
    <t>Exercices de prévention et de sensibilisation, notamment sur le plan de la sécurité</t>
  </si>
  <si>
    <t>Sensibiliser les collaborateurs aux bonnes pratiques sur le plan de la qualité, de l’hygiène, de la santé, de la sécurité et de l’environnement</t>
  </si>
  <si>
    <t>Rédiger et mettre à jour les directives, les procédures, et les instructions liées à la qualité, l’hygiène, la santé, la sécurité et l’environnement</t>
  </si>
  <si>
    <t>Concevoir et animer des actions de formation et leurs supports pédagogiques associés dans le cadre de la mise en œuvre de la politique qualité hygiène santé sécurité environnement du site</t>
  </si>
  <si>
    <t>Mettre en œuvre un programme d’amélioration de la qualité et de la sécurité (process/produit) en collaboration avec le management opérationnel sur les sites de production (charte, indicateurs…)</t>
  </si>
  <si>
    <t>Mobiliser les équipes autour des enjeux liés à la démarche qualité hygiène santé sécurité environnement en mettant en évidence les risques associés</t>
  </si>
  <si>
    <t>Développer la culture qualité, hygiène, santé, sécurité environnement au sein du groupe formation par une communication adaptée pour sensibiliser les équipes à la prévention des risques.</t>
  </si>
  <si>
    <t>Organiser des exercices de prévention, notamment en matière de sécurité (utilisation de nouvelles machines, équipements de sécurité…)</t>
  </si>
  <si>
    <t>Formations qualité / hygiène / santé / sécurité / environnement</t>
  </si>
  <si>
    <t>Actualise et anime les actions de formation existantes et ajuste les supports et moyens pédagogiques en conséquence</t>
  </si>
  <si>
    <t>Définit de nouvelles actions de formation et élabore de nouveaux supports en fonction de la réglementation</t>
  </si>
  <si>
    <t>Fait évoluer les pratiques, supports et actions de formation en fonction de la réglementation, des retours de terrain et de l’évolution des besoins de l’entreprise</t>
  </si>
  <si>
    <t>Définit des actions de formation innovantes dans leur contenu et leurs modalités (formation en situation de travail, utilisation du distanciel, …)</t>
  </si>
  <si>
    <t>Maintenance préventive des matériels, systèmes et logiciels informatiques</t>
  </si>
  <si>
    <t>Planification des opérations de maintenance préventive</t>
  </si>
  <si>
    <t>Réalisation des opérations de maintenance préventive</t>
  </si>
  <si>
    <t>Identification des risques de défaillance</t>
  </si>
  <si>
    <t>Réaliser les opérations de maintenance préventive des matériels, équipements et systèmes</t>
  </si>
  <si>
    <t>Planifier les interventions de maintenance en tenant compte de l’activité et des contraintes des services</t>
  </si>
  <si>
    <t>Mettre à jour les logiciels selon les recommandations du fournisseur</t>
  </si>
  <si>
    <t>Optimiser le fonctionnement des équipements, des installations et des systèmes afin d’éviter des interruptions de service</t>
  </si>
  <si>
    <t>Vérifier la disponibilité et le bon fonctionnement de l’infrastructure informatique de l’entreprise (réseaux, serveurs, postes de travail…)</t>
  </si>
  <si>
    <t>Identifier les risques de défaillance et les anomalies des équipements/outils, mettre en œuvre des actions correctives et alerter</t>
  </si>
  <si>
    <t>Maintenance préventive du système informatique</t>
  </si>
  <si>
    <t>Mise à jour logiciel</t>
  </si>
  <si>
    <t>Réalise la maintenance préventive d’équipements, systèmes et logiciels connus</t>
  </si>
  <si>
    <t>Réalise la maintenance préventive d’équipements, systèmes et logiciels complexes</t>
  </si>
  <si>
    <t>Réalise la maintenance préventive d’équipements, systèmes et logiciels complexes dans un environnement à forts enjeux</t>
  </si>
  <si>
    <t>Propose des améliorations des méthodes, procédures et outils de maintenance à partir d’une analyse de son expérience</t>
  </si>
  <si>
    <t>Etudes techniques en vue du développement ou du choix des produits</t>
  </si>
  <si>
    <t>Réalisation d’essais sur les produits déjà commercialisés ou à commercialiser</t>
  </si>
  <si>
    <t>Intervention en qualité d’expert lors du développement ou du choix de nouveaux produits</t>
  </si>
  <si>
    <t>Veille sur l’évolution des produits, des techniques et des technologies</t>
  </si>
  <si>
    <t>Réaliser des études techniques en appui des équipes chargées du développement ou du choix des produits</t>
  </si>
  <si>
    <t>Identifier les améliorations à apporter aux produits existants en prenant en compte les demandes des clients professionnels et l’évolution des marchés et de la concurrence</t>
  </si>
  <si>
    <t>Apporter un soutien technique aux services ou personnes mettant en place de nouveaux produits (marketing, chef produit…) en étudiant les caractéristiques techniques, en testant les produits, en évaluant leur potentiel</t>
  </si>
  <si>
    <t>Identifier les sources d’information sur les nouveaux produits, l’évolution des techniques et des technologies</t>
  </si>
  <si>
    <t>Repérer les nouveaux produits, techniques, technologies susceptibles d’enrichir l’offre de l’entreprise</t>
  </si>
  <si>
    <t>Veille technique et technologique</t>
  </si>
  <si>
    <t>Etude technique</t>
  </si>
  <si>
    <t>Marketing produit</t>
  </si>
  <si>
    <t>Met à jour les connaissances sur l’évolution des produits, techniques et technologies relevant de son périmètre en mobilisant des sources d’information connues</t>
  </si>
  <si>
    <t>Adapte les sources d’informations mobilisées pour améliorer la veille technique et / ou technologique et réalise des études techniques simples</t>
  </si>
  <si>
    <t>Réalise des études techniques complexes, une veille technique et technologique mobilisant de nouvelles sources d’informations</t>
  </si>
  <si>
    <t>Propose sur son périmètre des approches innovantes s’appuyant sur les produits, les techniques ou les technologies de sa spécialité</t>
  </si>
  <si>
    <t>Accueil des clients par téléphone</t>
  </si>
  <si>
    <t>Collecte d’informations sur les besoins des clients</t>
  </si>
  <si>
    <t>Information des clients sur la disponibilité des produits, les conditions de paiement, les délais de livraison</t>
  </si>
  <si>
    <t>Diffusion d’informations orales et écrites aux clients selon les consignes de l’entreprise</t>
  </si>
  <si>
    <t>Accueillir un client par téléphone</t>
  </si>
  <si>
    <t>Établir un contact et un climat de confiance avec un client</t>
  </si>
  <si>
    <t>Analyser les besoins d’un client par un questionnement adapté, une écoute active et une reformulation pertinente</t>
  </si>
  <si>
    <t>Identifier les réponses pouvant être apportées au client en tenant compte des procédures en vigueur au sein de l’entreprise</t>
  </si>
  <si>
    <t>Mettre en œuvre les bonnes pratiques de communication par téléphone</t>
  </si>
  <si>
    <t>Vérifier la faisabilité d’une commande en évaluant la disponibilité des produits demandés Vérifier la conformité de la réponse apportée aux besoins des clients</t>
  </si>
  <si>
    <t>Exploiter les fonctionnalités de l'outil de gestion de l'information en vigueur dans l'entreprise simultanément à la conduite d'un entretien téléphonique.</t>
  </si>
  <si>
    <t>Apporte un premier niveau d’information fiable sur une gamme limitée de produits / services</t>
  </si>
  <si>
    <t>Apporte des informations complètes sur une gamme étendue de produits / services</t>
  </si>
  <si>
    <t>Apporte des informations complètes sur une gamme étendue de produits / services nouveaux ou en évolution</t>
  </si>
  <si>
    <t>Fait preuve d’innovation dans la manière de renseigner les clients</t>
  </si>
  <si>
    <t>Sélection et suivi de prestataires (efficacité commerciale)</t>
  </si>
  <si>
    <t>Réalisation de cahiers des charges</t>
  </si>
  <si>
    <t>Sélection des prestataires</t>
  </si>
  <si>
    <t>Suivi des réalisations des prestataires</t>
  </si>
  <si>
    <t>Réaliser la sélection et le suivi de prestataires dans le domaine de l’efficacité commerciale</t>
  </si>
  <si>
    <t>Elaborer un appel d’offres dans le respect des réglementations en vigueur en mobilisant les différents services concernés</t>
  </si>
  <si>
    <t>Analyser les offres des prestataires en s’appuyant sur différents indicateurs</t>
  </si>
  <si>
    <t>Négocier avec les prestataires leurs conditions et tarifs</t>
  </si>
  <si>
    <t>Analyser les productions des prestataires et proposer des réajustements en fonction des besoins de l’entreprise</t>
  </si>
  <si>
    <t>Contrôle prestataires</t>
  </si>
  <si>
    <t>Appel d’offres prestataires</t>
  </si>
  <si>
    <t>Met en œuvre les procédures d’appel d’offres, de sélection et de suivi des prestataires dans le strict respect des consignes en vigueur</t>
  </si>
  <si>
    <t>Adapte les pratiques de sélection et de suivi des prestataires selon le type de situation (type de prestation attendue, type de prestataire, …)</t>
  </si>
  <si>
    <t>Prend en compte un large ensemble d’éléments pour sélectionner et suivre les prestataires, en lien avec différents services</t>
  </si>
  <si>
    <t>Développe des pratiques innovantes de sélection et de suivi des prestataires en mobilisant de nouveaux outils, de nouvelles méthodes</t>
  </si>
  <si>
    <t>Relations avec les fournisseurs</t>
  </si>
  <si>
    <t>Homologation des fournisseurs</t>
  </si>
  <si>
    <t>Elaboration des cahiers de charges et des fiches produits</t>
  </si>
  <si>
    <t>Accompagnement des fournisseurs dans la mise au point / l’évolution des produits</t>
  </si>
  <si>
    <t>Construire et développer la relation avec les fournisseurs</t>
  </si>
  <si>
    <t>Accompagner les démarches d’homologation des fournisseurs en fonction des besoins et de la politique commerciale de l’entreprise</t>
  </si>
  <si>
    <t>Définir les contraintes techniques et commerciales devant être respectées par les fournisseurs</t>
  </si>
  <si>
    <t>Analyser la stratégie de vente d’un fournisseur</t>
  </si>
  <si>
    <t>Conduire une négociation avec un fournisseur en français et dans une ou plusieurs langue(s) étrangère(s) en respectant les chaînes de validation en vigueur</t>
  </si>
  <si>
    <t>Proposer le développement ou l’évolution d’un produit ou d’une gamme afin de répondre aux opportunités de marchés identifiées</t>
  </si>
  <si>
    <t>Accompagner les fournisseurs dans la mise au point ou l’évolution des produits ou des gammes</t>
  </si>
  <si>
    <t>Relation fournisseurs</t>
  </si>
  <si>
    <t>Entretient des relations avec de fournisseurs connus, à partir d’un plan prévisionnel</t>
  </si>
  <si>
    <t>Sollicite le développement ou l’évolution des produits auprès de fournisseurs connus afin d’adapter l’offre de l’entreprise</t>
  </si>
  <si>
    <t>Enregistrement des arrivages et des transactions réalisées</t>
  </si>
  <si>
    <t>Enregistrement des mouvements de marchandises (arrivage/vente)</t>
  </si>
  <si>
    <t>Edition des états en fin de journée</t>
  </si>
  <si>
    <t>Enregistrer les arrivages de produits/marchandises et les transactions réalisées à l’aide du logiciel ou des outils en vigueur au sein de l’entreprise</t>
  </si>
  <si>
    <t>Enregistrer les arrivages de produits et marchandises en tenant compte des informations communiquées par l’équipe logistique et des bons de livraison établis par les fournisseurs (fournisseurs, produits, provenance, quantités, …)</t>
  </si>
  <si>
    <t>Enregistrer l’affectation des lots de produits une fois les ventes réalisées</t>
  </si>
  <si>
    <t>Enregistrer les ventes de manière fiable à partir des documents remis par l’équipe de vente en portant une attention particulière aux références des produits et aux quantités enregistrées</t>
  </si>
  <si>
    <t>Réaliser l’édition des états de fin de journée en utilisant les outils en vigueur au sein de l’entreprise</t>
  </si>
  <si>
    <t>Réaliser des contrôles de cohérence réguliers et identifier et corriger les éventuelles erreurs de saisie</t>
  </si>
  <si>
    <t>Saisie informatique</t>
  </si>
  <si>
    <t>Enregistrement de données</t>
  </si>
  <si>
    <t>Réalise la saisie des données dans le respect des consignes</t>
  </si>
  <si>
    <t>Maîtrise parfaitement les outils de saisie et identifie et anticipe les risques d’erreurs possibles</t>
  </si>
  <si>
    <t>Adapte son activité et son organisation au flux des marchandises et à la densité de l’activité de l’entreprise</t>
  </si>
  <si>
    <t>Propose de nouvelles modalités d’organisation à partir de l’analyse de son expérience</t>
  </si>
  <si>
    <t>Mise en œuvre du plan de développement des compétences</t>
  </si>
  <si>
    <t>Organisation des formations internes et externes</t>
  </si>
  <si>
    <t>Recherche et coordination des prestataires</t>
  </si>
  <si>
    <t>Organiser les actions de formation destinées aux collaborateurs de l’entreprise</t>
  </si>
  <si>
    <t>Identifier les besoins en formation des collaborateurs en lien avec les responsables de services dans le cadre de démarches de GPEC</t>
  </si>
  <si>
    <t>Rechercher des organismes de formation proposant une offre répondant aux besoins en formation identifiés au sein de l’entreprise</t>
  </si>
  <si>
    <t>Planifier les sessions de formation en tenant compte de l’activité des services</t>
  </si>
  <si>
    <t>Mesurer la satisfaction des salariés quant aux formations réalisées</t>
  </si>
  <si>
    <t>Contrôler le respect des dispositions légales en matière de formation des salariés et alerter en cas d’irrégularité</t>
  </si>
  <si>
    <t>Plan de développement des compétences</t>
  </si>
  <si>
    <t>Organise les actions de formation à partir des besoins identifiés au cours des entretiens annuels avec des prestataires connus</t>
  </si>
  <si>
    <t>Recherche et propose de nouveaux prestataires de formation permettant de répondre à l’évolution des besoins des salariés</t>
  </si>
  <si>
    <t>Anticipe l’évolution des besoins en compétences de l’entreprise à partir de l’analyse du marché du travail et de l’activité de l’entreprise</t>
  </si>
  <si>
    <t>Propose et met en œuvre un plan de GPEC innovant</t>
  </si>
  <si>
    <t>Définition de la politique de gestion de la santé et de la sécurité au travail et de la politique RSE de l’entreprise</t>
  </si>
  <si>
    <t>Définition du projet et des objectifs RSE de l’entreprise et pilotage de sa mise en œuvre</t>
  </si>
  <si>
    <t>Définition de la politique de santé et de sécurité au travail de l’entreprise et pilotage de sa mise en œuvre</t>
  </si>
  <si>
    <t>Pilotage des actions de communication</t>
  </si>
  <si>
    <t>Définir et superviser la mise en œuvre de la politique de gestion de la santé et de la sécurité au travail et de la politique RSE de l’entreprise en lien avec les responsables des services concernés</t>
  </si>
  <si>
    <t>Piloter l’évaluation des risques physiques et psychosociaux inhérents à l’entreprise</t>
  </si>
  <si>
    <t>Piloter l’analyse des impacts environnementaux, éthiques et sociaux de l’activité de l’entreprise</t>
  </si>
  <si>
    <t>Piloter la recherche et la mise en œuvre d’actions de prévention</t>
  </si>
  <si>
    <t>Définir et suivre le budget nécessaire à la mise en œuvre de la politique de gestion de la santé et de la sécurité au travail et de la politique RSE</t>
  </si>
  <si>
    <t>Définir les indicateurs permettant d’évaluer les actions mises en œuvre</t>
  </si>
  <si>
    <t>Piloter l’évaluation des actions réalisées</t>
  </si>
  <si>
    <t>Piloter les actions de communication à destination des collaborateurs de l’entreprise, des instances et partenaires extérieurs et du grand public sur les sujets en lien avec la RSE et la gestion de la santé et de la sécurité au travail</t>
  </si>
  <si>
    <t>Santé et sécurité au travail</t>
  </si>
  <si>
    <t>RSE</t>
  </si>
  <si>
    <t>Poursuit le pilotage de la politique existante dans un contexte connu et stable</t>
  </si>
  <si>
    <t>Pilote des projets nouveaux dans un contexte connu</t>
  </si>
  <si>
    <t>Pilote des projets nouveaux sur des sujets à fort enjeu dans un contexte nouveau</t>
  </si>
  <si>
    <t>Propose des outils et méthodes de gestion innovants</t>
  </si>
  <si>
    <t>Traitement des dossiers comptables et juridiques complexes de l’entreprise</t>
  </si>
  <si>
    <t>Suivi de la comptabilité</t>
  </si>
  <si>
    <t>Négociation des contrats</t>
  </si>
  <si>
    <t>Traitement des dossiers de précontentieux</t>
  </si>
  <si>
    <t>Analyser et suivre les dossiers comptables et juridiques complexes de l’entreprise</t>
  </si>
  <si>
    <t>Suivre, analyser et exploiter les documents comptables de l’entreprise</t>
  </si>
  <si>
    <t>Gérer au quotidien les problématiques juridiques et réglementaires</t>
  </si>
  <si>
    <t>Gérer au quotidien la trésorerie de l’entreprise</t>
  </si>
  <si>
    <t>Négocier les contrats avec les banques, les assurances et les différents prestataires nécessaires à l’entreprise (expert-comptable, avocat, …)</t>
  </si>
  <si>
    <t>Identifier les assurances et le conseil juridique adaptés à son activité et sélectionner des prestataires adaptés au regard de ses besoins et de son marché</t>
  </si>
  <si>
    <t>Négocier le financement, le découvert avec la banque</t>
  </si>
  <si>
    <t>Traiter et négocier les précontentieux liés à la gestion des salariés, les différends avec les fournisseurs, les administrations, …</t>
  </si>
  <si>
    <t>contrats</t>
  </si>
  <si>
    <t>précontentieux</t>
  </si>
  <si>
    <t>Analyse et suit des dossiers comptables et juridiques simples avec l’appui de prestataires extérieurs</t>
  </si>
  <si>
    <t>Analyse et suit des dossiers comptables et juridiques simples en autonomie</t>
  </si>
  <si>
    <t>Analyse et suit des dossiers comptables et juridiques complexes en autonomie</t>
  </si>
  <si>
    <t>Met en place des méthodes et outils de gestion et de suivi des dossiers comptables et juridiques innovants</t>
  </si>
  <si>
    <t>Traitement et analyse des données clients en utilisant des algorithmes et des démarches de modélisation statistique</t>
  </si>
  <si>
    <t>Mise en œuvre d’outils et de méthodes de modélisation des données et d’analyse prédictive</t>
  </si>
  <si>
    <t>Repérage et analyse des comportements clients et des opportunités commerciales pour l’entreprise</t>
  </si>
  <si>
    <t>Formulation de préconisations à l’attention des équipes commerciales et marketing</t>
  </si>
  <si>
    <t>Analyser les données clients en utilisant des algorithmes et des démarches de modélisation statistique</t>
  </si>
  <si>
    <t>Développer des algorithmes et des démarches de modélisation statistique adaptés aux données à traiter et aux objectifs de l’activité</t>
  </si>
  <si>
    <t>Identifier des scenarios prédictifs du comportement des clients de l’entreprise</t>
  </si>
  <si>
    <t>Traduire les résultats obtenus en informations exploitables pour les équipes marketing : segmentation client, analyse de la performance commerciale, opportunités commerciales et marketing, outils d’aide à la décision …</t>
  </si>
  <si>
    <t>Data science</t>
  </si>
  <si>
    <t>analyse data</t>
  </si>
  <si>
    <t>Exploite les algorithmes et démarches de modélisation statistique existantes pour mettre à disposition des informations exploitables par les équipes marketing</t>
  </si>
  <si>
    <t>Adapte les algorithmes et démarches de modélisation statistique à l’évolution des besoins de l’entreprise</t>
  </si>
  <si>
    <t>Développe de nouveaux algorithmes et démarches de modélisation statistique en tenant compte des retours de l’équipe marketing</t>
  </si>
  <si>
    <t>Utilise des outils et méthodes innovants permettant de renforcer l’efficacité du système d’analyse des données clients</t>
  </si>
  <si>
    <t>Suivi et mise à jour du système de tarification</t>
  </si>
  <si>
    <t>Suivi et analyse des résultats</t>
  </si>
  <si>
    <t>Réajustements du système de tarification en cas de dérive</t>
  </si>
  <si>
    <t>Mise en place de solutions d’amélioration de la qualité du système de tarification</t>
  </si>
  <si>
    <t>Rendre compte et assurer l’amélioration continue du système de tarification</t>
  </si>
  <si>
    <t>Evaluer les impacts du système de tarification mis en place sur la rentabilité et les résultats de l’entreprise en définissant des indicateurs de performance pertinents</t>
  </si>
  <si>
    <t>Détecter les dérives du système de tarification et définir des actions correctives adaptées</t>
  </si>
  <si>
    <t>Identifier les axes d’amélioration du système de tarification, tant dans sa conception que dans sa mise en œuvre opérationnelle</t>
  </si>
  <si>
    <t>Evaluation système de pricing</t>
  </si>
  <si>
    <t>amélioration continue</t>
  </si>
  <si>
    <t>Met en œuvre les techniques de suivi et d’analyse des résultats du système de tarification sans variation</t>
  </si>
  <si>
    <t>Adapte ses pratiques de suivi et d’analyse du système de tarification en fonction de l’évolution de son environnement</t>
  </si>
  <si>
    <t>Pilote et fait évoluer en continu le système de tarification</t>
  </si>
  <si>
    <t>Propose des projets, méthodes, outils innovants pour améliorer la conception et la mise en œuvre du système de tarification</t>
  </si>
  <si>
    <t>Gestion des relations clients</t>
  </si>
  <si>
    <t>Diagnostic des besoins</t>
  </si>
  <si>
    <t>Organisation de la prise en charge des clients par l’équipe</t>
  </si>
  <si>
    <t>Conseil aux clients</t>
  </si>
  <si>
    <t>Elaboration des documents techniques et commerciaux (factures, devis, ordres d’intervention, …)</t>
  </si>
  <si>
    <t>Traitement des réclamations clients</t>
  </si>
  <si>
    <t>Superviser les interventions techniques et communiquer avec les clients</t>
  </si>
  <si>
    <t>Analyser les besoins des clients et l’environnement contractuel de l’intervention</t>
  </si>
  <si>
    <t>Réaliser un diagnostic du dysfonctionnement d’un matériel et définir les modalités d'intervention</t>
  </si>
  <si>
    <t>Réaliser et argumenter un devis</t>
  </si>
  <si>
    <t>Organiser l'intervention technique sur l’équipement et contrôler sa réalisation</t>
  </si>
  <si>
    <t>Contrôler le respect des procédures qualité, des consignes de traçabilité et de sécurité en cours d’intervention</t>
  </si>
  <si>
    <t>Expliquer au client les opérations réalisées</t>
  </si>
  <si>
    <t>Renseigner les documents nécessaires à la réalisation et à la traçabilité de l’intervention en utilisant les outils numériques à disposition</t>
  </si>
  <si>
    <t>Repérer les difficultés et les aléas et mettre en œuvre les mesures adaptées</t>
  </si>
  <si>
    <t>clients</t>
  </si>
  <si>
    <t>Identifie le besoin technique du client, lui propose une solution et suit la bonne mise en œuvre dans son domaine d’intervention.</t>
  </si>
  <si>
    <t>Organise les interventions techniques dans son domaine d’activité sur l’ensemble du processus, de la définition du besoin du client à la réalisation finale.</t>
  </si>
  <si>
    <t>Supervise l’ensemble des interventions techniques des clients de l’entreprise sur l’ensemble du processus, de la définition du besoin du client à la réalisation finale.</t>
  </si>
  <si>
    <t>Anticipe sur les besoins techniques des clients et propose un plan annuel d’intervention fonction des caractéristiques techniques de leur matériel.</t>
  </si>
  <si>
    <t>Transmission des résultats et communication.</t>
  </si>
  <si>
    <t>Présentation des documents de synthèse et des résultats mensuels ou annuels</t>
  </si>
  <si>
    <t>Proposition de mesures correctives pour améliorer la performance budgétaire de l’entreprise</t>
  </si>
  <si>
    <t>Communication sur le plan budgétaire aux responsables de service</t>
  </si>
  <si>
    <t>Transmission d’informations financières utiles aux instances de direction</t>
  </si>
  <si>
    <t>Transmettre et communiquer sur les budgets annuels et les résultats opérationnels de l’entreprise auprès des interlocuteurs concernés.</t>
  </si>
  <si>
    <t>Animer des réunions pour présenter les résultats des tableaux de bord et documents de synthèse budgétaire aux interlocuteurs concernés.</t>
  </si>
  <si>
    <t>Présenter les résultats sur l’année écoulée et les estimations / plans prévisionnels pour l’année d’après</t>
  </si>
  <si>
    <t>Soumettre des propositions de mesures correctives afin de rapprocher les résultats des objectifs fixés</t>
  </si>
  <si>
    <t>Communiquer les plans budgétaires aux responsables de services afin de les aider à mieux piloter leurs marges</t>
  </si>
  <si>
    <t>Fournir à la direction des informations financières fiables et utiles au développement de la stratégie de l’entreprise</t>
  </si>
  <si>
    <t>Communication</t>
  </si>
  <si>
    <t>réunions</t>
  </si>
  <si>
    <t>informations budgétaires</t>
  </si>
  <si>
    <t>Traite et transmet avec rigueur les informations liées à l’activité dans le cadre des réunions avec la direction</t>
  </si>
  <si>
    <t>Assure le relais d’informations, la communication et la coordination nécessaires à l’optimisation du processus budgétaire</t>
  </si>
  <si>
    <t>Fait part oralement et par écrit de ses analyses sur la performance budgétaire de l’entreprise en vue de soulever les écarts objectifs/résultats et de les résoudre avec les interlocuteurs concernés</t>
  </si>
  <si>
    <t>Est force de proposition pour améliorer les process transversaux d’information, de communication et de coordination relatifs aux budgets</t>
  </si>
  <si>
    <t>Traitement et transmission des informations</t>
  </si>
  <si>
    <t>Réception, tri et classement des informations</t>
  </si>
  <si>
    <t>Archivage des données et informations</t>
  </si>
  <si>
    <t>Recherches d’informations en lien avec les activités du service ou de l’équipe</t>
  </si>
  <si>
    <t>Transmission des informations à différents interlocuteurs internes et externes</t>
  </si>
  <si>
    <t>Mise à jour des outils de gestion de l’information en vigueur dans l’entreprise</t>
  </si>
  <si>
    <t>Traiter, combiner et transmettre les informations aux personnes pertinentes (manager, membre de l’équipe ou du service, etc.)</t>
  </si>
  <si>
    <t>Réceptionner, trier et classer les différents flux d’information internes et externes (courriers, mails…) en fonction du degré d’importance et d’urgence des informations</t>
  </si>
  <si>
    <t>Archiver de manière sécurisée les différents flux d’information en appliquant les procédures en vigueur</t>
  </si>
  <si>
    <t>Rechercher les informations nécessaires à l’activité auprès des interlocuteurs pertinents et à l’aide d’outils appropriés</t>
  </si>
  <si>
    <t>Transmettre des informations à différents acteurs internes et externes en fonction de l’activité, dans un format et des délais adaptés à chaque interlocuteur</t>
  </si>
  <si>
    <t>Utiliser et mettre à jour les systèmes informatisés, les outils de gestion de l’information (intranet, extranet, plateformes collaboratives, etc.)  et les applications et bases de données spécifiques à l’activité</t>
  </si>
  <si>
    <t>Tri d’informations</t>
  </si>
  <si>
    <t>transmissions d’informations</t>
  </si>
  <si>
    <t>enregistrement données</t>
  </si>
  <si>
    <t>Réceptionne et transmet les informations aux interlocuteurs concernés selon les consignes en vigueur</t>
  </si>
  <si>
    <t>Réceptionne, trie et hiérarchise les informations à transmettre selon leur degré d’urgence et d’importance</t>
  </si>
  <si>
    <t>Réceptionne, trie et transmet efficacement des informations complexes en s’appuyant sur sa connaissance des activités, projets et évolutions de l’équipe / du service.</t>
  </si>
  <si>
    <t>Met en place une méthode permettant de trier et archiver les informations reçues et de les transmettre aux personnes pertinentes dans un temps réduit</t>
  </si>
  <si>
    <t>Recueil des besoins de formation auprès des techniciens et technico-commerciaux</t>
  </si>
  <si>
    <t>Suivi des évolutions des produits et services</t>
  </si>
  <si>
    <t>Réaliser une veille pédagogique et technique</t>
  </si>
  <si>
    <t>Analyser l’évolution des produits et des services commercialisés par l’entreprise et des besoins en compétences associés à leur commercialisation et à leur entretien</t>
  </si>
  <si>
    <t>Réaliser une veille sur les pédagogies innovantes et les modalités d’animation, notamment digitales</t>
  </si>
  <si>
    <t>Analyser les besoins en nouvelles compétences techniques et pédagogiques</t>
  </si>
  <si>
    <t>Formuler des propositions quant à l’évolution des contenus et des outils de formation utilisés au sein de l’entreprise</t>
  </si>
  <si>
    <t>Veille pédgogique</t>
  </si>
  <si>
    <t>Innovation</t>
  </si>
  <si>
    <t>Réalise une veille technique relative aux nouveaux services et produits déjà implantés dans l’entreprise.</t>
  </si>
  <si>
    <t>Réalise une veille technique à partir de sources d’informations variées. Se tient informé des évolutions des pédagogies actives et des modes d’animation</t>
  </si>
  <si>
    <t>Recherche de nouvelles sources d’informations. Etablit des propositions d’amélioration des modalités de formation existantes</t>
  </si>
  <si>
    <t>En croisant différentes sources d’informations, propose de modalités pédagogiques innovantes en lien avec les besoins de l’entreprise</t>
  </si>
  <si>
    <t>Production de documents comptables (intermédiaires et annuels) et fiscaux</t>
  </si>
  <si>
    <t>Identification des obligations de l’entreprise en matière comptable et fiscale</t>
  </si>
  <si>
    <t>Equilibrage des comptes</t>
  </si>
  <si>
    <t>Formalisation des comptes annuels et des situations intermédiaires</t>
  </si>
  <si>
    <t>Préparation des déclarations fiscales</t>
  </si>
  <si>
    <t>Mise à jour des documents comptables</t>
  </si>
  <si>
    <t>Préparer les documents comptables (comptes annuels, situations intermédiaires) et établir les déclarations fiscales</t>
  </si>
  <si>
    <t>Pointer les comptes et passer les provisions afin d’équilibrer les comptes</t>
  </si>
  <si>
    <t>Préparer les comptes annuels ou les situations intermédiaires (bilans, comptes de résultats, et annexes) dans le respect de la règlementation et des choix de l’entreprise</t>
  </si>
  <si>
    <t>Etablir les déclarations fiscales conformément au cadre législatif</t>
  </si>
  <si>
    <t>Mettre à jour les documents de synthèse</t>
  </si>
  <si>
    <t>Etablit les documents comptables et les déclarations fiscales dans le respect des procédures de l’entreprise et de la législation en vigueur</t>
  </si>
  <si>
    <t>Etablit les documents comptables et les déclarations fiscales à partir d’un ensemble de données connues en tenant compte des évolutions fiscales et de l’entreprise</t>
  </si>
  <si>
    <t>Etablit les documents comptables et les déclarations fiscales à partir d’un ensemble de données hétérogènes et variables et dans un contexte d’évolutions règlementaire fort</t>
  </si>
  <si>
    <t>Propose des améliorations dans la manière de produire les documents comptables</t>
  </si>
  <si>
    <t>Management des équipes administratives et comptables</t>
  </si>
  <si>
    <t>Mobilisation individuelle et collective autour de la stratégie et des objectifs des activités administrative et financière</t>
  </si>
  <si>
    <t>Organisation du travail au sein de l’équipe / des équipes</t>
  </si>
  <si>
    <t>Conduite d’entretiens individuels périodiques  </t>
  </si>
  <si>
    <t>Organiser le travail et animer les équipes administrative et financière</t>
  </si>
  <si>
    <t>Mobiliser l’équipe / les équipes administrative et financière autour des enjeux de la fonction et des objectifs à atteindre</t>
  </si>
  <si>
    <t>ORGANISATION</t>
  </si>
  <si>
    <t>ANIMATION</t>
  </si>
  <si>
    <t>DIRECTION FINANCIERE</t>
  </si>
  <si>
    <t>Réalisation des paies mensuelles</t>
  </si>
  <si>
    <t>Calcul des éléments de la paie</t>
  </si>
  <si>
    <t>Etablissement et contrôle des bulletins de paie</t>
  </si>
  <si>
    <t>Production des déclarations sociales et fiscales</t>
  </si>
  <si>
    <t>Etablissement du bilan social</t>
  </si>
  <si>
    <t>Production des autres documents obligatoires</t>
  </si>
  <si>
    <t>Production de documents de synthèse</t>
  </si>
  <si>
    <t>Réaliser les paies à l'aide du logiciel de l'entreprise et dans le respect de la réglementation et de la politique RH de l’entreprise</t>
  </si>
  <si>
    <t>Relever, contrôler et calculer les éléments nécessaires à la paie (calcul de la rémunération à périodicité variable, quotité de travail des salariés, tranches d’absence maladie, congés payés, contrôle des temps de travail, etc.)</t>
  </si>
  <si>
    <t>Etablir les paies dans les délais fixés et dans le respect de la législation sociale et contractuelle</t>
  </si>
  <si>
    <t>Produire et contrôler les bulletins de salaire à l’aide des outils informatiques de gestion de la paie</t>
  </si>
  <si>
    <t>Elaborer des documents de synthèse (tableaux de bord, masse salariale, entrée/sorties) selon les procédures en vigueur</t>
  </si>
  <si>
    <t>Produire les déclarations fiscales et sociales (DADS, cotisations salariales et patronales, URSSAF, caisses de retraite, mutuelle) dans le respect des délais légaux</t>
  </si>
  <si>
    <t>Etablir tout ou partie du bilan social et produire d’autres données stratégiques selon les procédures en vigueur (indexe égalité hommes / femmes)</t>
  </si>
  <si>
    <t>Fiches de paie</t>
  </si>
  <si>
    <t>déclarations obligatoires</t>
  </si>
  <si>
    <t>traitement administratif</t>
  </si>
  <si>
    <t>Etablit les paies et les déclarations obligatoires dans le respect des procédures de l’entreprise et de la législation en vigueur</t>
  </si>
  <si>
    <t>Etablit les paies, déclarations obligatoires et autres documents de synthèse en toute autonomie, à partir d’un ensemble de données connues en tenant compte des évolutions du droit du travail et de l’entreprise</t>
  </si>
  <si>
    <t>Etablit les paies, déclarations obligatoires et autres documents de synthèse à partir d’un ensemble de données hétérogènes et variables et dans un contexte d’évolutions règlementaire fort</t>
  </si>
  <si>
    <t>Propose des améliorations dans la manière de produire les fiches de paie et autres documents obligatoires</t>
  </si>
  <si>
    <t>Collecte et analyse de données sur son domaine de compétences</t>
  </si>
  <si>
    <t>Consolidation et analyse des résultats de l’entreprise sur son domaine de compétences</t>
  </si>
  <si>
    <t>Production de rapports et de comptes rendus ciblés</t>
  </si>
  <si>
    <t>Communication avec les interlocuteurs concernés par les analyses menées</t>
  </si>
  <si>
    <t>Mise en œuvre d’une veille commerciale</t>
  </si>
  <si>
    <t>Propositions d’amélioration continue</t>
  </si>
  <si>
    <t>Collecter et analyser des données afin de produire des documents utiles au bon fonctionnement du service / de l'entreprise et à son développement dans son domaine de compétences</t>
  </si>
  <si>
    <t>Analyser les données et les indicateurs de gestion dans son domaine de compétence</t>
  </si>
  <si>
    <t>Rédiger des notes, comptes-rendus, synthèses, rapports destinés à éclairer la direction sur la situation du service / de l’entreprise sur son domaine de compétences</t>
  </si>
  <si>
    <t>Faire remonter les différentes informations / analyses aux interlocuteurs concernés et les appuyer dans la définition de la stratégie du service / de l’entreprise sur son domaine de compétences</t>
  </si>
  <si>
    <t>Mettre en œuvre une veille sur les évolutions techniques, technologiques et réglementaires ayant un impact sur son domaine de compétences</t>
  </si>
  <si>
    <t>Proposer des solutions d’amélioration continue sur son domaine de compétences</t>
  </si>
  <si>
    <t>Rédaction de dossiers et de procédures juridiques</t>
  </si>
  <si>
    <t>Contrôle de la bonne application des règles et analyse des risques encourus</t>
  </si>
  <si>
    <t>Rédaction et suivi de contrats, de baux commerciaux et de documents juridiques relevant de son domaine</t>
  </si>
  <si>
    <t>Rédaction et mise à jour de procédures, protocoles et consignes relation à son domaine d’intervention</t>
  </si>
  <si>
    <t>Rédaction et mise à jour de documents juridiques</t>
  </si>
  <si>
    <t>Participation à la rédaction de documents</t>
  </si>
  <si>
    <t>Rédiger et suivre les contrats (de travail, commerciaux) et procédures juridiques</t>
  </si>
  <si>
    <t>Contrôler la bonne application des règles au sein de l’entreprise et la légalité des contrats en cours au regard de la réglementation</t>
  </si>
  <si>
    <t>Lire, analyser et rédiger des contrats pour les clients, fournisseurs ou partenaires de l’entreprise, dans son domaine d’expertise (conditions générales de vente ou d’achat, contrats d’achats de prestations, d’équipements, de prestations de service, de licences, etc.)</t>
  </si>
  <si>
    <t>Négocier et rédiger les baux commerciaux</t>
  </si>
  <si>
    <t>Assurer le suivi des contrats et des baux commerciaux</t>
  </si>
  <si>
    <t>Rédiger, adapter et mettre à jour des procédures, protocoles et consignes relatives à son domaine d’intervention</t>
  </si>
  <si>
    <t>Rédiger les documents juridiques relatifs à la protection de la propriété intellectuelle</t>
  </si>
  <si>
    <t>Rédaction et mise à jour des actes de la vie courante de l’entreprise (notes de services, assemblées générales, etc.)</t>
  </si>
  <si>
    <t>Participer à la rédaction de documents (appels d’offres, accords-cadres, procédures négociées, etc.)</t>
  </si>
  <si>
    <t>Mise à jour de contrats et documents juridiques</t>
  </si>
  <si>
    <t>Elaboration des paies et des déclarations administratives obligatoires</t>
  </si>
  <si>
    <t>Relevé, contrôle et calcul des éléments de la paie</t>
  </si>
  <si>
    <t>Mise en œuvre de la paie via le logiciel</t>
  </si>
  <si>
    <t>Production et contrôle des bulletins de salaire</t>
  </si>
  <si>
    <t>Production et contrôle des déclarations sociales et fiscales</t>
  </si>
  <si>
    <t>Mise à jour du bilan social</t>
  </si>
  <si>
    <t>Elaborer les paies et les déclarations administratives obligatoires à l'aide du logiciel de l'entreprise et dans le respect de la réglementation</t>
  </si>
  <si>
    <t>Relever, contrôler et calculer les éléments nécessaires à la paie (calcul de la rémunération à périodicité variable, quotité de travail des salariés, tranches d’absence maladie, congés payés, temps de travail, etc.)</t>
  </si>
  <si>
    <t>Etablir tout ou partie du bilan social de l’entreprise / de l’unité et produire d’autres données stratégiques selon les procédures en vigueur (indexe égalité hommes / femmes)</t>
  </si>
  <si>
    <t>Appui à la définition de la stratégie financière de l’entreprise</t>
  </si>
  <si>
    <t>Construction de prévisions et de scénario tendanciels à court et moyen termes</t>
  </si>
  <si>
    <t>Construction des principaux états financiers sur 3 ou 5 ans</t>
  </si>
  <si>
    <t>Analyse des risques financiers</t>
  </si>
  <si>
    <t>Détection des fragilités financières d’une structure et proposition d’actions d’amélioration continue</t>
  </si>
  <si>
    <t>Production d’études et de documents d’aide à la décision pour la stratégie financière de l’entreprise</t>
  </si>
  <si>
    <t>Animation de réunions et de groupes projets</t>
  </si>
  <si>
    <t>Apporter des éléments techniques à la définition de la stratégie financière en tenant compte des résultats passés et des objectifs stratégiques de l’entreprise</t>
  </si>
  <si>
    <t>Établir les prévisions sur la base des budgets corrigés des événements de la période en cours</t>
  </si>
  <si>
    <t>Construire les principaux états financiers sur 3 ou 5 ans en projetant les résultats actuels de l’entreprise, des estimations de l’année en cours et des objectifs stratégiques définis par la direction générale</t>
  </si>
  <si>
    <t>Identifier et quantifier les risques pouvant toucher l’entreprise (taux d’intérêt, change, matières premières, de contrepartie…) et en évaluer les impacts.</t>
  </si>
  <si>
    <t>Détecter des fragilités financières d'une structure et communiquer celles-ci à la direction</t>
  </si>
  <si>
    <t>Analyser l’évolution des marchés financiers et transmettre des informations pertinentes à la direction de la structure</t>
  </si>
  <si>
    <t>Animer des réunions projets concernant les tableaux de bord et l’information financière</t>
  </si>
  <si>
    <t>Stratégie financière</t>
  </si>
  <si>
    <t>Prévisions</t>
  </si>
  <si>
    <t>Management opérationnel de l’équipe</t>
  </si>
  <si>
    <t>Sélection de candidats dans le cadre d’un recrutement</t>
  </si>
  <si>
    <t>Suivi du planning des absences</t>
  </si>
  <si>
    <t>Organiser le travail et animer une équipe en adoptant une posture managériale dans ses relations avec l’équipe et ses interlocuteurs</t>
  </si>
  <si>
    <t>Organiser le travail de son équipe</t>
  </si>
  <si>
    <t>Animation d’équipe</t>
  </si>
  <si>
    <t>encadrement de proximité</t>
  </si>
  <si>
    <t>Met en œuvre sans variation les pratiques de management opérationnel en vigueur dans des situations simples</t>
  </si>
  <si>
    <t>Adapte ses pratiques de management opérationnel en fonction des caractéristiques des situations rencontrées et des besoins des collaborateurs dans des situations récurrentes</t>
  </si>
  <si>
    <t>Traite efficacement les situations de management opérationnel complexes / rares</t>
  </si>
  <si>
    <t>Met en œuvre des approches innovantes pour faire évoluer les pratiques de management opérationnel</t>
  </si>
  <si>
    <t>Encadrement des prestations de services et relation aux prestataires</t>
  </si>
  <si>
    <t>Diagnostic des travaux / ouvrages à réaliser</t>
  </si>
  <si>
    <t>Commande des prestations techniques (cahier des charges, appels d’offres…)</t>
  </si>
  <si>
    <t>Application des normes réglementaires et techniques</t>
  </si>
  <si>
    <t>Contrôle du respect des engagements contractuels</t>
  </si>
  <si>
    <t>Gestion administrative et économique d'un contrat</t>
  </si>
  <si>
    <t>Participer au lancement, au contrôle et au suivi de l'exécution des contrats et des prestations réalisées</t>
  </si>
  <si>
    <t>Diagnostiquer et commander les prestations techniques, dans le respect des imputations budgétaires</t>
  </si>
  <si>
    <t>Etablir le cahier des charges des prestations, gérer les appels d’offres</t>
  </si>
  <si>
    <t>Contrôler l’état, la salubrité et la sécurité des bâtiments et équipements de l’entreprise</t>
  </si>
  <si>
    <t>Faire respecter les engagements contractuels</t>
  </si>
  <si>
    <t>Assurer la gestion administrative et économique d'un contrat</t>
  </si>
  <si>
    <t>Faire appliquer les normes et règles d'hygiène et de sécurité en vigueur par les fournisseurs (port d'EPI, suivi des procédures QHSE...)</t>
  </si>
  <si>
    <t>Lancement des travaux</t>
  </si>
  <si>
    <t>Normes réglementaires</t>
  </si>
  <si>
    <t>Renseignement auprès des interlocuteurs</t>
  </si>
  <si>
    <t>Repérage des rôles et fonctions des différents collaborateurs de l’entreprise</t>
  </si>
  <si>
    <t>Orientation des interlocuteurs et appels vers le service ou le collaborateur pertinent</t>
  </si>
  <si>
    <t>Vérification de la prise en charge de l’appel</t>
  </si>
  <si>
    <t>Recherche d’informations pouvant générer des sollicitations</t>
  </si>
  <si>
    <t>Renseigner les interlocuteurs et les orienter vers la personne ou le service pertinent</t>
  </si>
  <si>
    <t>Repérer la fonction et le rôle des différents collaborateurs de l’entreprise en vue d’orienter et de renseigner les interlocuteurs.</t>
  </si>
  <si>
    <t>Vérifier la prise en charge des appels transférés (poste occupé, interlocuteur absent, …)</t>
  </si>
  <si>
    <t>Rechercher les informations demandées par l’interlocuteur en se basant sur les sources adéquates</t>
  </si>
  <si>
    <t>Communiquer les informations pertinentes, et communicables selon l’interlocuteur, en respectant le secret professionnel</t>
  </si>
  <si>
    <t>Renseignement</t>
  </si>
  <si>
    <t>Orientation vers des services ou personnes</t>
  </si>
  <si>
    <t>Animation et accompagnement de l’équipe commerciale itinérante</t>
  </si>
  <si>
    <t>Accompagner les membres d’une équipe de vente itinérante</t>
  </si>
  <si>
    <t>Met en œuvre sans variation les pratiques et outils d’accompagnement d’équipe commerciale existants</t>
  </si>
  <si>
    <t>Adapte les pratiques et outils d’accompagnement aux besoins et aux caractéristiques de son équipe commerciale dans des situations récurrentes</t>
  </si>
  <si>
    <t>Met en œuvre des approches innovantes pour accompagner son équipe commerciale</t>
  </si>
  <si>
    <t>Sélection et suivi des prestataires marketing / communication</t>
  </si>
  <si>
    <t>Sélection de prestataires</t>
  </si>
  <si>
    <t>Piloter l’activité des prestataires spécialisés dans les activités de marketing digital</t>
  </si>
  <si>
    <t>Analyser les offres des prestataires web en s’appuyant sur différents indicateurs</t>
  </si>
  <si>
    <t>Analyser les productions des prestataires web et agences de communication et proposer des réajustements en fonction des besoins de l’entreprise</t>
  </si>
  <si>
    <t>Conseil technique sur les produits, services, promotions et solutions proposés par l’entreprise</t>
  </si>
  <si>
    <t>Conseil technique sur les produits, services, promotions et solutions proposés par l’entreprise  Sélection des produits et services adaptés aux besoins du client</t>
  </si>
  <si>
    <t>Apporter un conseil personnalisé à un client professionnel</t>
  </si>
  <si>
    <t>Conseiller le client ou le prospect en prenant appui sur une argumentation technique pertinente</t>
  </si>
  <si>
    <t>Valoriser l’offre de services de l’entreprise, notamment les services offerts par les outils en ligne</t>
  </si>
  <si>
    <t>conseil client</t>
  </si>
  <si>
    <t>Oriente le client vers quelques produits et services adaptés à ses besoins et apporte un premier niveau d’informations fiable sur une gamme limitée de produits / services</t>
  </si>
  <si>
    <t>Adapte ses conseils au client et apporte des informations complètes sur une gamme étendue de produits / services</t>
  </si>
  <si>
    <t>Répond à des besoins de conseils techniques complexes, nécessitant une expertise technique ou une analyse fine des besoins clients</t>
  </si>
  <si>
    <t>Fait preuve d’innovation dans la manière d’apporter les conseils techniques</t>
  </si>
  <si>
    <t>E.2</t>
  </si>
  <si>
    <t>Gestion des stocks et des matériels de l’unité commerciale</t>
  </si>
  <si>
    <t>Supervision des opérations de réception, de stockage et de livraison</t>
  </si>
  <si>
    <t>Contrôle et suivi du niveau et de l'état des stocks</t>
  </si>
  <si>
    <t>Supervision des inventaires</t>
  </si>
  <si>
    <t>Négociation des retours fournisseurs</t>
  </si>
  <si>
    <t>Suivi de l'entretien et de la maintenance des matériels</t>
  </si>
  <si>
    <t>Supervision des contrats avec les prestataires (société de nettoyage, maintenance, …)</t>
  </si>
  <si>
    <t>Gérer les stocks et les matériels de l’unité commerciale</t>
  </si>
  <si>
    <t>Évaluer la conformité des opérations de réception, de stockage, de livraison de produits, et de maintenance des matériels en référence aux procédures en vigueur au sein de l'entreprise</t>
  </si>
  <si>
    <t>Définir des actions correctives adaptées en cas d'écart identifié</t>
  </si>
  <si>
    <t>Optimiser l'organisation et l'utilisation de l'espace de stockage</t>
  </si>
  <si>
    <t>Organiser les inventaires et en analyser les résultats</t>
  </si>
  <si>
    <t>Evaluer la pertinence d'un retour fournisseur ou d'un retour client et le négocier</t>
  </si>
  <si>
    <t>gestion des matériels</t>
  </si>
  <si>
    <t>Met en œuvre les pratiques existantes de gestion des stocks et des matériels dans des situations connues et courantes</t>
  </si>
  <si>
    <t>Adapte ses pratiques de gestion des stocks et des matériels à des situations nouvelles, des besoins en évolution</t>
  </si>
  <si>
    <t>Fait évoluer ses pratiques de gestion des stocks et des matériels en réponse à des situations exceptionnelles, complexes</t>
  </si>
  <si>
    <t>Met en œuvre des pratiques innovantes pour améliorer la performance de la gestion des stocks et des matériels</t>
  </si>
  <si>
    <t>Elaboration et négociation des offres commerciales</t>
  </si>
  <si>
    <t>Préparation et chiffrage d’offres commerciales</t>
  </si>
  <si>
    <t>Négociation des offres commerciales en visite client</t>
  </si>
  <si>
    <t>Elaborer et négocier des offres commerciales en respectant la politique commerciale</t>
  </si>
  <si>
    <t>Concevoir une offre commerciale combinant des produits et des services adaptés aux besoins du client en tenant compte des contraintes de l’entreprise</t>
  </si>
  <si>
    <t>Réaliser le chiffrage de l’offre commerciale dans le respect de la politique commerciale en vigueur dans l’entreprise</t>
  </si>
  <si>
    <t>Négocier avec un client en s’appuyant sur différents leviers et en tenant compte des indicateurs de performance de l’entreprise</t>
  </si>
  <si>
    <t>chiffrage</t>
  </si>
  <si>
    <t>Elabore et négocie des offres commerciales simples et récurrentes</t>
  </si>
  <si>
    <t>Elabore et négocie des offres commerciales simples en s’adaptant à des besoins clients changeants</t>
  </si>
  <si>
    <t>Elabore et négocie des offres commerciales complexes, en réponse à des besoins clients en forte évolution</t>
  </si>
  <si>
    <t>Fait preuve d’innovation dans la manière d’élaborer et de négocier les offres commerciales</t>
  </si>
  <si>
    <t>Relation clients grands comptes et analyse des besoins</t>
  </si>
  <si>
    <t>Adapter sa communication aux différents interlocuteurs représentant un client grand compte</t>
  </si>
  <si>
    <t>Analyser la chaîne de valeur, le métier et le positionnement commercial d’un client grand compte</t>
  </si>
  <si>
    <t>leviers d’influence grand compte,</t>
  </si>
  <si>
    <t>analyse client grand compte</t>
  </si>
  <si>
    <t>Identifie et exploite les informations de premier niveau sur les clients grands comptes et leurs besoins</t>
  </si>
  <si>
    <t>Mobilise un réseau performant pour analyser finement l’évolution de la situation et des besoins des clients grands comptes</t>
  </si>
  <si>
    <t>Exploite un ensemble large d’informations et analyse des signaux faibles pour anticiper les besoins des clients grands comptes</t>
  </si>
  <si>
    <t>Fait preuve d’innovation dans la manière d’analyser les besoins des clients grands comptes, de développer un réseau de partenaires et de relais</t>
  </si>
  <si>
    <t>Vente de services et options payantes en lien avec une activité de transport aérien</t>
  </si>
  <si>
    <t>Valorisation des offres de services et options payantes proposées</t>
  </si>
  <si>
    <t>Vente de services et prestations complémentaires</t>
  </si>
  <si>
    <t>Vente et encaissement de prestations diverses en aéroport (titres de transport, accès salon, facturation de vols non assistés, …)</t>
  </si>
  <si>
    <t>Vendre des prestations et services ancillaires en lien avec une activité de transport aérien en s’appuyant sur un outil digital</t>
  </si>
  <si>
    <t>Identifier les services adaptés aux besoins d’un client ou d’un passager en tenant compte de l’offre dont bénéficie le client et des spécificités des clients à particularités</t>
  </si>
  <si>
    <t>Présenter une offre de services et / ou une option payante en s’appuyant sur une argumentation commerciale adaptée et ciblée (tarifs, souplesse, services associés…) et en valorisant l’offre de produits et de services offerte par l’entreprise et ses partenaires commerciaux (hôtels, location de voiture, centres d’affaires…)</t>
  </si>
  <si>
    <t>Répondre aux objections d’un client ou d’un passager</t>
  </si>
  <si>
    <t>Conclure un entretien de vente en valorisant la décision prise ou l’acte d’achat réalisé par le client</t>
  </si>
  <si>
    <t>Mettre en œuvre les procédures en vigueur en matière d’encaissement</t>
  </si>
  <si>
    <t>Vente</t>
  </si>
  <si>
    <t>ancillaires</t>
  </si>
  <si>
    <t>rebond</t>
  </si>
  <si>
    <t>Identifie les situations de rebond commercial et conduit des entretiens de vente sans personnalisation</t>
  </si>
  <si>
    <t>Exploite les situations de rebond commercial et adapte l’offre / les produits proposée/és en fonction des informations disponibles sur le client (outils digitaux, …)</t>
  </si>
  <si>
    <t>Personnalise son offre en l’enrichissant (offres des partenaires, …) et répond avec efficacité aux objections pour conduire le client vers une décision d’achat</t>
  </si>
  <si>
    <t>Fait preuve d’innovation dans la manière de vendre les services et options payantes</t>
  </si>
  <si>
    <t>Publication des tarifs et contrôle tarifaire dans le domaine du transport aérien</t>
  </si>
  <si>
    <t>Alimentation des outils d’information et bases de données à l’attention de la distribution</t>
  </si>
  <si>
    <t>Contrôle de la bonne mise en œuvre de la politique tarifaire et des tarifs publiés</t>
  </si>
  <si>
    <t>Exploiter les systèmes informatiques de publication des tarifs dans le domaine du transport aérien</t>
  </si>
  <si>
    <t>Maîtriser les systèmes d’information et logiciels informatiques dédiés à la publication des tarifs et anticiper les éventuelles difficultés techniques liées à la publication des tarifs</t>
  </si>
  <si>
    <t>Adapter ses pratiques de publication des tarifs aux dispositifs de tarification dynamique</t>
  </si>
  <si>
    <t>Publication</t>
  </si>
  <si>
    <t>tarifs</t>
  </si>
  <si>
    <t>Maîtrise les fonctionnalités courantes des systèmes d’information et logiciels de publication des tarifs</t>
  </si>
  <si>
    <t>Maîtrise les fonctionnalités avancées des systèmes d’information et logiciels de publication des tarifs</t>
  </si>
  <si>
    <t>Anticipe l’impact des difficultés techniques liées à la publication des tarifs sur son service et les autres services</t>
  </si>
  <si>
    <t>Fait preuve d’innovation pour améliorer l’utilisation des systèmes d’information et des logiciels de publication des tarifs</t>
  </si>
  <si>
    <t>Suivi administratif de l’activité commerciale d’une équipe de vente en B to B</t>
  </si>
  <si>
    <t>Mise à jour des fichiers clients</t>
  </si>
  <si>
    <t>Production de statistiques commerciales : recueil d’informations et renseignement des tableaux de suivi de l’activité</t>
  </si>
  <si>
    <t>Réalisation de bilans d’activités commerciales</t>
  </si>
  <si>
    <t>Suivi des paiements</t>
  </si>
  <si>
    <t>Rédaction de comptes-rendus liés à l’activité commerciale</t>
  </si>
  <si>
    <t>Préparation et suivi des contrats</t>
  </si>
  <si>
    <t>Réaliser le suivi administratif de l’activité commerciale d’une équipe de vente en B to B</t>
  </si>
  <si>
    <t>Recueillir et traiter des données chiffrées provenant de différentes sources et permettant de suivre l’activité commerciale (tableaux de bord, …)</t>
  </si>
  <si>
    <t>Identifier les données clés à renseigner dans les systèmes d’informations de l’entreprise en tenant compte de la criticité des informations sur les clients</t>
  </si>
  <si>
    <t>Utiliser les différents logiciels à disposition au sein de l’entreprise (système de Gestion de la Relation Client, logiciels de réservation, outils bureautiques, …)</t>
  </si>
  <si>
    <t>Mettre en œuvre les procédures administratives en vigueur (préparation et suivi des commandes, des contrats, …) en utilisant les outils numériques à disposition</t>
  </si>
  <si>
    <t>suivi administratif</t>
  </si>
  <si>
    <t>équipe</t>
  </si>
  <si>
    <t>Réalise le suivi administratif de l’activité commerciale dans le strict respect des consignes en vigueur</t>
  </si>
  <si>
    <t>Adapte ses interventions aux besoins des différents membres de l’équipe de vente</t>
  </si>
  <si>
    <t>Prend en compte les besoins d’un ensemble élargi d’interlocuteurs pour ajuster ses activités de suivi administratif de l’activité commerciale (autres services, …)</t>
  </si>
  <si>
    <t>Formule des propositions en vue d’améliorer le suivi administratif de l’activité commerciale</t>
  </si>
  <si>
    <t>Réalisation d’actions commerciales en direction de clients, prescripteurs et prospects professionnels dans le domaine du transport aérien</t>
  </si>
  <si>
    <t>Prospection ciblée sur la clientèle visée au travers de différentes actions : entretiens en face à face ou à distance, participation à des salons, des groupes de travail professionnels, voyages « découverte », …</t>
  </si>
  <si>
    <t>Présentation et mise en valeur des produits, des services, nouvelles lignes et destinations, nouvelles conditions tarifaires, promotions et de l’image de l’entreprise</t>
  </si>
  <si>
    <t>Remise du matériel de promotion des produits et prestations</t>
  </si>
  <si>
    <t>Recueil d’informations sur les projets et l’évolution des activités des clients</t>
  </si>
  <si>
    <t>Vente de produits et / ou services aux clients : prestations de transport aérien (passagers ou fret, lignes régulières ou affrètements à la demande), ou d’autres types de services (services et installations d’une plate-forme aéroportuaire…) en fonction de leurs besoins</t>
  </si>
  <si>
    <t>Vendre des produits, services et prestations dans le domaine du transport aérien à des clients professionnels, des prospects et des prescripteurs</t>
  </si>
  <si>
    <t>Analyser la demande d’un client, d’un prescripteur ou d’un prospect et conduire une démarche de découverte de ses besoins</t>
  </si>
  <si>
    <t>Cibler une offre de produits et / ou de services adaptée aux besoins du client, prescripteurs ou prospect, en tenant compte de l’évolution de l’offre de solutions digitales à destination de la clientèle professionnelle</t>
  </si>
  <si>
    <t>Argumenter les composantes de l’offre commerciale et répondre aux objections</t>
  </si>
  <si>
    <t>Valoriser une offre de produits et de services en utilisant une argumentation commerciale ciblée et les outils d’aide à la vente ou de promotion adaptés</t>
  </si>
  <si>
    <t>Concevoir et réaliser une présentation orale devant un groupe</t>
  </si>
  <si>
    <t>Etablir une relation commerciale durable et de qualité avec ses clients et / ou prescripteurs dans le domaine du transport aérien</t>
  </si>
  <si>
    <t>transport</t>
  </si>
  <si>
    <t>Propose des produits et services adaptés à la demande du client, du prospect ou du prescripteur et répond à des objections simples</t>
  </si>
  <si>
    <t>Conduit une découverte complète des besoins du client, du prospect ou du prescripteur et propose une offre adaptée combinant produits et services et répond à des objections complexes</t>
  </si>
  <si>
    <t>Anticipe l’évolution des besoins de son client ou du prescripteur et est force de proposition en se positionnant comme un partenaire</t>
  </si>
  <si>
    <t>Fait preuve d’innovation, propose de nouvelles manières de conduire les entretiens de vente à partir d’une analyse de l’évolution des besoins clients, prospects et prescripteurs</t>
  </si>
  <si>
    <t>Sélection prestataire</t>
  </si>
  <si>
    <t>Met en œuvre les procéduresd’appel d’offres, de sélection et de suivi des prestataires marketing et start-ups dans le strict respect des consignes en vigueur</t>
  </si>
  <si>
    <t>Développe des pratiques innovantes de sélection et de suivi des prestataires et start-ups en mobilisant de nouveaux outils, de nouvelles méthodes</t>
  </si>
  <si>
    <t>Conception de services et produits dans le domaine du transport aérien et des services aéroportuaires</t>
  </si>
  <si>
    <t>Définition des caractéristiques et du positionnement commercial des produits et services à créer ou faire évoluer</t>
  </si>
  <si>
    <t>Définition de la stratégie et des outils de communication accompagnant le lancement et la promotion des produits et services</t>
  </si>
  <si>
    <t>Réalisation de plans d’action marketing</t>
  </si>
  <si>
    <t>Concevoir des services et produits dans le domaine du transport aérien et des services aéroportuaires</t>
  </si>
  <si>
    <t>Analyser les contraintes techniques, technologiques, économiques et commerciales liées à la mise en place ou au réajustement d’un service ou d’un produit en faisant appel à différents services : exploitation, commercial, juridique, systèmes d’informations, ……</t>
  </si>
  <si>
    <t>Elaborer des propositions de création ou de réajustement de produits et services dans une perspective d’amélioration continue</t>
  </si>
  <si>
    <t>Animer des groupes projet pour développer et mettre au point des services et produits s’appuyant notamment sur des technologies digitales</t>
  </si>
  <si>
    <t>Tester des projets en mode pilote et agile en collaboration avec différents services et interlocuteurs internes et externes (prestataires, partenaires, …)</t>
  </si>
  <si>
    <t>Identifier de nouveaux cas d’usage des technologies utilisées au sein de l’entreprise</t>
  </si>
  <si>
    <t>Conception de produit</t>
  </si>
  <si>
    <t>conception de service</t>
  </si>
  <si>
    <t>marketing produit</t>
  </si>
  <si>
    <t>Développe des services et produits dans un périmètre connu en collaboration avec des interlocuteurs internes</t>
  </si>
  <si>
    <t>Développe des services et produits dans différents contextes en collaboration avec des interlocuteurs internes</t>
  </si>
  <si>
    <t>Développe des services et produits dans des contextes fortement évolutifs en collaboration avec des interlocuteurs internes et externes (partenaires, …)</t>
  </si>
  <si>
    <t>Fait preuve d’innovation dans la manière de mettre au point et de tester les nouveaux services et produits</t>
  </si>
  <si>
    <t>Organisation de l’activité au sein de l’équipe</t>
  </si>
  <si>
    <t>Préparation et animation de réunions d’équipe, temps d’échanges collectifs</t>
  </si>
  <si>
    <t>Réaliser le management opérationnel d’une équipe</t>
  </si>
  <si>
    <t>Répartir les activités à réaliser entre les membres de l’équipe en tenant compte de leur profil</t>
  </si>
  <si>
    <t>Planifier et gérer le temps de travail de chaque membre de l’équipe dans le respect des procédures et de la réglementation en vigueur</t>
  </si>
  <si>
    <t>Conduire un entretien individuel (entretien d’évaluation, de recadrage, …) dans le respect des procédures en vigueur au sein de l’entreprise</t>
  </si>
  <si>
    <t>Pilotage de prestataires de services au sein d’une escale</t>
  </si>
  <si>
    <t>Piloter l’activité de prestataires de services au sein d’une escale</t>
  </si>
  <si>
    <t>Elaborer des cahiers des charges à l’attention des prestataires de l’escale dans le respect des réglementations en vigueur</t>
  </si>
  <si>
    <t>Organiser la mise en concurrence entre prestataires en vue d’optimiser les offres proposées en coordination avec le service achats de l’entreprise</t>
  </si>
  <si>
    <t>Analyser les offres des prestataires en appui du service achat de l’entreprise en s’appuyant sur différents indicateurs</t>
  </si>
  <si>
    <t>Appliquer les pénalités prévues en cas de non-respect des engagements des prestataires</t>
  </si>
  <si>
    <t>Traitement et analyse des données en utilisant des algorithmes et des démarches de modélisation statistique</t>
  </si>
  <si>
    <t>Analyser les données en utilisant des algorithmes et des démarches de modélisation statistique</t>
  </si>
  <si>
    <t>Identifier des scenarios prédictifs en fonction de l’analyse des pratiques et des besoins métiers de l’entreprise</t>
  </si>
  <si>
    <t>Traduire les résultats obtenus en informations exploitables pour les équipes opérationnelles : segmentation client, analyse de la performance, outils d’aide à la décision, …</t>
  </si>
  <si>
    <t>Utilise des outils et méthodes innovants permettent de renforcer l’efficacité du système d’analyse des données clients</t>
  </si>
  <si>
    <t>Communication avec les navigants, l’ensemble des intervenants de la chaîne sol/vol et les services de la navigation aérienne</t>
  </si>
  <si>
    <t>Préparation de la mission avec l’équipage complet (briefing pré-vol des membres d’équipage technique et de cabine)</t>
  </si>
  <si>
    <t>Répartition des tâches à bord au sein de l’équipage technique</t>
  </si>
  <si>
    <t>Briefings aux différentes phases de vol</t>
  </si>
  <si>
    <t>Suivi de la réalisation du vol en lien avec l’équipe de Membres d’Equipage de Cabine</t>
  </si>
  <si>
    <t>Suivi du vol avec les services de la navigation aérienne,</t>
  </si>
  <si>
    <t>Echange d’informations avec les services de la compagnie et l’ensemble des intervenants de la chaîne sol/vol en fonction des besoins</t>
  </si>
  <si>
    <t>Communiquer de manière adaptée avec différents interlocuteurs dans le cadre d’une mission de pilotage d’aéronef</t>
  </si>
  <si>
    <t>Transmettre des consignes à l’équipe de navigants en veillant à l’efficacité des transmissions en situation normale et dégradée</t>
  </si>
  <si>
    <t>Déterminer l’ensemble des informations à transmettre aux différents services et personnels de la compagnie afin de préparer le vol et de rendre compte de son déroulement</t>
  </si>
  <si>
    <t>Identifier tout dysfonctionnement technique, matériel ou organisationnel et alerter les services concernés</t>
  </si>
  <si>
    <t>Renseigner les outils digitaux permettant de suivre la mise en œuvre de la mission (journal de navigation, compte-rendu de vol, …)</t>
  </si>
  <si>
    <t>Communiquer oralement en français et en anglais avec différentes catégories d’interlocuteurs dans le respect des normes de communication aéronautique en vigueur</t>
  </si>
  <si>
    <t>Communiquer par écrit, sous une forme normalisée, avec les services de la navigation aérienne et identifier les cas dans lesquels un échange en vocal est indispensable</t>
  </si>
  <si>
    <t>Briefing pré vol</t>
  </si>
  <si>
    <t>travail en équipage</t>
  </si>
  <si>
    <t>communication navigation aérienne</t>
  </si>
  <si>
    <t>Met en œuvre sans variation les pratiques existantes en matière de communication avec les navigants, les intervenants de la chaîne sol/vol et les services de la navigation aérienne</t>
  </si>
  <si>
    <t>Adapte ses pratiques aux besoins et aux caractéristiques de ses différents interlocuteurs dans des situations récurrentes</t>
  </si>
  <si>
    <t>Répond efficacement aux besoins de ses différents interlocuteurs dans des situations complexes</t>
  </si>
  <si>
    <t>Fait preuve d’innovation pour améliorer la communication avec ses différents interlocuteurs</t>
  </si>
  <si>
    <t>Vente de produits, services et options payantes à bord</t>
  </si>
  <si>
    <t>Gestion de la relation commerciale à bord (annonces, vente à bord, information sur les services offerts par la compagnie et ses partenaires, programmes de fidélisation, …)</t>
  </si>
  <si>
    <t>Réalisation de ventes à bord</t>
  </si>
  <si>
    <t>Réaliser des ventes à bord en s’appuyant sur un outil digital</t>
  </si>
  <si>
    <t>Identifier les produits et services adaptés aux besoins d’un passager en tenant compte de l’offre il dont bénéficie et des spécificités des passagers à particularités</t>
  </si>
  <si>
    <t>Répondre aux objections d’un passager</t>
  </si>
  <si>
    <t>Conclure un entretien de vente en valorisant la décision prise ou l’acte d’achat réalisé par le passager</t>
  </si>
  <si>
    <t>Service salle</t>
  </si>
  <si>
    <t>Définition et suivi des indicateurs de performance</t>
  </si>
  <si>
    <t>Suivi des indicateurs financiers et extra-financiers</t>
  </si>
  <si>
    <t>Proposition et mise en place d’actions correctives</t>
  </si>
  <si>
    <t>Reporting de l’activité</t>
  </si>
  <si>
    <t>Evaluer la performance des actions mises en œuvre dans le cadre de la stratégie RSE</t>
  </si>
  <si>
    <t>Définir les indicateurs permettant d’évaluer la performance des actions mises en œuvre dans le cadre de la démarche RSE</t>
  </si>
  <si>
    <t>Elaborer des outils de suivi de la performance (tableaux de bord…)</t>
  </si>
  <si>
    <t>Evaluer et analyser la pertinence et l’efficacité des actions mises en œuvre en tenant compte des résultats obtenus et des ressources mobilisées</t>
  </si>
  <si>
    <t>Identifier les causes des écarts entre les résultats et les objectifs du plan de transformation numérique</t>
  </si>
  <si>
    <t>Proposer des actions d’amélioration</t>
  </si>
  <si>
    <t>Présenter les résultats et bilans de l’activité à la direction et aux services concernés</t>
  </si>
  <si>
    <t>Indicateur de performance</t>
  </si>
  <si>
    <t>Démarche RSE</t>
  </si>
  <si>
    <t>Mise en œuvre d'opérations techniques liées à la reproduction des animaux</t>
  </si>
  <si>
    <t>Commande et stockage de la semence</t>
  </si>
  <si>
    <t>Contrôle de l’identité de la femelle à inséminer</t>
  </si>
  <si>
    <t>Mise en œuvre de l’acte d’insémination</t>
  </si>
  <si>
    <t>Nettoyage et désinfection de soi-même et des appareils</t>
  </si>
  <si>
    <t>Mise en œuvre d’opérations de transplantations embryonnaires</t>
  </si>
  <si>
    <t>Elaboration de constats de gestation</t>
  </si>
  <si>
    <t>Détermination du sexe du fœtus</t>
  </si>
  <si>
    <t>Mener des opérations liées à la reproduction des animaux dans le respect des normes d’hygiène, de sécurité et de bien-être animal</t>
  </si>
  <si>
    <t>Commander la semence et la stocker dans la cuve selon les procédures en vigueur</t>
  </si>
  <si>
    <t>Contrôler l'identité de la femelle à inséminer et son aptitude à être inséminée</t>
  </si>
  <si>
    <t>Procéder à l'insémination au moyen d'un pistolet avec précision</t>
  </si>
  <si>
    <t>Se nettoyer, se désinfecter, et désinfecter les appareils entre chaque animal et chaque élevage en tenant compte des règles d’hygiène et de sécurité</t>
  </si>
  <si>
    <t>Mener des opérations de transplantation embryonnaire et de pose d’embryons congelés</t>
  </si>
  <si>
    <t>Etablir des constats de gestation au moyen d'une échographie</t>
  </si>
  <si>
    <t>Déterminer le sexe du fœtus par échographie</t>
  </si>
  <si>
    <t>Détermination du sexe</t>
  </si>
  <si>
    <t>Insémination</t>
  </si>
  <si>
    <t>Constats de gestation</t>
  </si>
  <si>
    <t>Insemination animale</t>
  </si>
  <si>
    <t>Bonnes pratiques hygiene agroaslimentaire</t>
  </si>
  <si>
    <t>Réalisation de la vente de produits et traitement des réclamations</t>
  </si>
  <si>
    <t>Enregistrement des ventes et encaissement</t>
  </si>
  <si>
    <t>Accompagnement des clients tout au long du processus de paiement</t>
  </si>
  <si>
    <t>Traitement des réclamations ou orientation vers l’interlocuteur adéquat</t>
  </si>
  <si>
    <t>Gestion de plusieurs situations de relation client en simultané</t>
  </si>
  <si>
    <t>Recueil des remarques des clients auprès du responsable de magasin</t>
  </si>
  <si>
    <t>Vérification de la comptabilité</t>
  </si>
  <si>
    <t>Conduire les opérations de vente de vins, alcools et produits auxiliaires tout en appliquant la démarche de fidélisation de l’entreprise</t>
  </si>
  <si>
    <t>Encaisser, enregistrer les ventes et réaliser les facturations</t>
  </si>
  <si>
    <t>Guider les clients tout au long du paiement des commandes</t>
  </si>
  <si>
    <t>Prendre en charge les réclamations et les retours de produits ou orienter si nécessaire vers l’interlocuteur adéquat</t>
  </si>
  <si>
    <t>Articuler plusieurs situations de relation client simultanées</t>
  </si>
  <si>
    <t>Noter et remonter les avis et informations des clients</t>
  </si>
  <si>
    <t>Rendre compte d’observations susceptibles d’avoir une influence sur la politique commerciale de l’espace de vente</t>
  </si>
  <si>
    <t>Vérifier la comptabilité selon la procédure établie par l’espace de vente</t>
  </si>
  <si>
    <t>Réclamations</t>
  </si>
  <si>
    <t>Traitement des incidents et anomalies des matériels, équipements, systèmes et réseaux</t>
  </si>
  <si>
    <t>Assistance aux utilisateurs (hotline)</t>
  </si>
  <si>
    <t>Diagnostic et réparation d’un dysfonctionnement / d’une panne</t>
  </si>
  <si>
    <t>Suivi des dossiers</t>
  </si>
  <si>
    <t>Diagnostiquer et traiter les incidents sur site ou à distance en apportant un support technique aux utilisateurs</t>
  </si>
  <si>
    <t>Identifier et diagnostiquer une anomalie, un dysfonctionnement ou un incident à l’aide des outils appropriés</t>
  </si>
  <si>
    <t>Réaliser le suivi des dossiers en cours</t>
  </si>
  <si>
    <t>Incidents et anomalies informatiques</t>
  </si>
  <si>
    <t>Support technique</t>
  </si>
  <si>
    <t>Conception de modélisations statistiques pour traiter et analyser les données</t>
  </si>
  <si>
    <t>Proposition et mise en place d’outils et de méthodes de modélisation des données et d’analyse prédictive</t>
  </si>
  <si>
    <t>Repérage et analyse des opportunités commerciales pour l’entreprise</t>
  </si>
  <si>
    <t>Concevoir des modélisations statistiques pour traiter et analyser les données</t>
  </si>
  <si>
    <t>Concevoir et développer des démarches de modélisation statistique adaptées aux données à traiter et aux objectifs de l’activité</t>
  </si>
  <si>
    <t>Identifier des scenarios prédictifs sur les sujets intéressant l’entreprise (comportement client…)</t>
  </si>
  <si>
    <t>Identifier si nécessaire de nouvelles sources de données</t>
  </si>
  <si>
    <t>Croiser et analyser des données</t>
  </si>
  <si>
    <t>Analyse data</t>
  </si>
  <si>
    <t>Mise à jour de la base de données</t>
  </si>
  <si>
    <t>Nettoyage des données</t>
  </si>
  <si>
    <t>Proposition et mise en place de solutions d’amélioration de la qualité et de la structuration des données</t>
  </si>
  <si>
    <t>Gérer, maintenir et développer la base de données</t>
  </si>
  <si>
    <t>Analyser en continu la qualité, la pertinence et la cohérence des données</t>
  </si>
  <si>
    <t>Contrôler la structuration des données (leur format…) et leur accessibilité</t>
  </si>
  <si>
    <t>Proposer et mettre en place des solutions d’amélioration des bases de données</t>
  </si>
  <si>
    <t>Mise à jour base de données</t>
  </si>
  <si>
    <t>Mise en œuvre de la transition numérique de l’entreprise</t>
  </si>
  <si>
    <t>Suivi de la mise en œuvre des projets liés à la transformation numérique</t>
  </si>
  <si>
    <t>Communication auprès des collaborateurs et services internes et des prestataires externes</t>
  </si>
  <si>
    <t>Piloter le déploiement de la stratégie numérique de l’entreprise</t>
  </si>
  <si>
    <t>Coordonner la mise en œuvre des différentes actions et projets en lien avec les responsables des services concernés</t>
  </si>
  <si>
    <t>Contrôler le respect des délais de mise en œuvre des actions et projets liés à la transformation numérique</t>
  </si>
  <si>
    <t>Transmettre des informations nécessaires aux différentes parties prenantes en interne et en externe</t>
  </si>
  <si>
    <t>Accompagner la montée en compétences des collaborateurs sur les nouveaux outils numériques</t>
  </si>
  <si>
    <t>Pilotage transition numérique</t>
  </si>
  <si>
    <t>Conduite projet</t>
  </si>
  <si>
    <t>Conduite d’actions d’amélioration des systèmes d’information</t>
  </si>
  <si>
    <t>Réalisation d’une veille sur les évolutions technologiques et règlementaires en lien avec les systèmes d’information</t>
  </si>
  <si>
    <t>Proposition et mise en place d’actions d’amélioration</t>
  </si>
  <si>
    <t>Conduite du changement au sein des équipes et des services</t>
  </si>
  <si>
    <t>Optimiser les systèmes d’information de l’entreprise</t>
  </si>
  <si>
    <t>Identifier les évolutions règlementaires pouvant impacter l’organisation et la gestion des systèmes d’information de l’entreprise</t>
  </si>
  <si>
    <t>Identifier les innovations technologiques et numériques pouvant contribuer à l’amélioration des systèmes d’information de l’entreprise</t>
  </si>
  <si>
    <t>Analyser l’impact des évolutions technologiques et numériques sur l’activité et l’organisation générale de l’entreprise</t>
  </si>
  <si>
    <t>Proposer et piloter la mise en œuvre d’actions d’amélioration</t>
  </si>
  <si>
    <t>Accompagner les directions des autres services de l’entreprise dans la mise en place de nouveaux produits ou systèmes informatiques en veillant à préserver la continuité de l’activité</t>
  </si>
  <si>
    <t>Optimisation des systèmes d’information</t>
  </si>
  <si>
    <t>Assistance à l’avion sur piste</t>
  </si>
  <si>
    <t>Placement de l’avion (gestes conventionnels)</t>
  </si>
  <si>
    <t>Acheminement et branchement du GPU (Ground Power Unit), de l’accroche barre repoussage et de l’ASU (Air Starter Unit)</t>
  </si>
  <si>
    <t>Repoussage avion</t>
  </si>
  <si>
    <t>Refoulement, tractage et convoyage</t>
  </si>
  <si>
    <t>Départs au casque français / anglais</t>
  </si>
  <si>
    <t>Suivi et contrôle d’éventuelles anomalies et incidents pendant la touchée</t>
  </si>
  <si>
    <t>Mise en route et réglage des équipements automatisés d’assistance à l’avion</t>
  </si>
  <si>
    <t>Réaliser les opérations d’assistance à l’avion sur piste en utilisant un équipement traditionnel ou automatisé</t>
  </si>
  <si>
    <t>Mettre en œuvre les règles et les procédures en vigueur dans le cadre des opérations d’assistance à l’avion</t>
  </si>
  <si>
    <t>Mettre en route et régler les équipements automatisés permettant de réaliser l’assistance à l’avion</t>
  </si>
  <si>
    <t>Echanger des informations en anglais avec différents professionnels</t>
  </si>
  <si>
    <t>Assistance avion</t>
  </si>
  <si>
    <t>Réalise les opérations d’assistance à l’avion dans le strict respect des consignes dans des situations normales</t>
  </si>
  <si>
    <t>Réalise les opérations d’assistance à l’avion dans des situations dégradées</t>
  </si>
  <si>
    <t>Prend des décisions adaptées pour faire face aux aléas liés opérations d’assistance à l’avion</t>
  </si>
  <si>
    <t>Formule des propositions innovantes pour améliorer les opérations d’assistance à l’avion</t>
  </si>
  <si>
    <t>Supervision et traçabilité des opérations sur piste</t>
  </si>
  <si>
    <t>Vérification de la présence des différentes équipes chargées du traitement du vol sur la piste</t>
  </si>
  <si>
    <t>Répartition du travail entre les professionnels présents sur la piste</t>
  </si>
  <si>
    <t>Animation des équipes en cours d’intervention</t>
  </si>
  <si>
    <t>Suivi des délais d’intervention des différentes équipes</t>
  </si>
  <si>
    <t>Rédaction d’un compte-rendu d’activité</t>
  </si>
  <si>
    <t>Superviser les activités de traitement technique des vols sur piste en exploitant les outils digitaux à disposition</t>
  </si>
  <si>
    <t>Recueillir les informations nécessaires à la bonne coordination entre intervenants autour de l’avion en exploitant les outils digitaux à disposition</t>
  </si>
  <si>
    <t>Organiser le travail de plusieurs équipes en tenant compte des multiples paramètres et des situations de co-activité, dans le respect des procédures et réglementations en vigueur</t>
  </si>
  <si>
    <t>Anticiper et identifier en cas d’aléa les actions à conduire pour réduire les risques de retard et optimiser le traitement technique du vol</t>
  </si>
  <si>
    <t>Identifier les dysfonctionnements et alerter les interlocuteurs concernés</t>
  </si>
  <si>
    <t>Supervision touchée</t>
  </si>
  <si>
    <t>traçabilité opérations touchée</t>
  </si>
  <si>
    <t>Prend en compte les ressources et informations à disposition pour superviser les équipes chargées du traitement du vol sur la piste dans des situations simples</t>
  </si>
  <si>
    <t>Adapte la supervision des équipes chargées du traitement du vol sur la piste dans des situations dégradées</t>
  </si>
  <si>
    <t>Anticipe l’impact des aléas et dysfonctionnements courants sur les équipes chargées du traitement du vol sur la piste</t>
  </si>
  <si>
    <t>Propose des évolutions dans la supervision des équipes chargées du traitement du vol sur la piste équipe afin d’anticiper la survenue de difficultés (difficultés techniques, retards, conflits)</t>
  </si>
  <si>
    <t>Conduite d’engins sur piste et/ou en zone d’évolution contrôlée</t>
  </si>
  <si>
    <t>Acheminement et manipulation des engins et matériels nécessaires à l’activité</t>
  </si>
  <si>
    <t>Conduire un engin en tenant compte des précautions à prendre et des procédures à respecter sur piste et en zone d’évolution contrôlée</t>
  </si>
  <si>
    <t>Conduire les différents types d’engins en respectant les consignes spécifiques à la circulation sur la piste</t>
  </si>
  <si>
    <t>Mettre en œuvre les règles de circulation en zone d’évolution contrôlée en veillant à la sécurité et à la sûreté</t>
  </si>
  <si>
    <t>Adapter son intervention en fonction des règles liées à chaque engin de piste</t>
  </si>
  <si>
    <t>Anticiper les risques liés à la circulation d’engins autonomes sur la piste</t>
  </si>
  <si>
    <t>Conduire sur piste</t>
  </si>
  <si>
    <t>conduite sur ZEC</t>
  </si>
  <si>
    <t>Réalise la conduite d’engin sur piste et en ZEC dans le strict respect des consignes dans des situations normales</t>
  </si>
  <si>
    <t>Réalise la conduite d’engin sur piste et en ZEC dans des situations dégradées</t>
  </si>
  <si>
    <t>Prend des décisions adaptées pour faire face aux aléas liés à la conduite d’engins sur piste et en ZEC</t>
  </si>
  <si>
    <t>Formule des propositions innovantes pour améliorer la conduite d’engins sur piste et en ZEC</t>
  </si>
  <si>
    <t>Réalisation d’un vol mission</t>
  </si>
  <si>
    <t>Contrôle du respect des réglementations, procédures et mesures de sécurité tout au long de la mission</t>
  </si>
  <si>
    <t>Télépilotage de l’aéronef</t>
  </si>
  <si>
    <t>Suivi de l’évolution de l’autonomie de l’aéronef télépiloté</t>
  </si>
  <si>
    <t>Traitement des pannes et des situations anormales : conditions météorologiques dégradées, perte de signal, panne moteur, …</t>
  </si>
  <si>
    <t>Télépiloter un drone en veillant à la sécurité des biens et des personnes en vue de réaliser une captation de données de qualité</t>
  </si>
  <si>
    <t>Superviser la charge utile (capteurs) de l’aéronef télépiloté au cours du vol</t>
  </si>
  <si>
    <t>Analyser les aléas survenant au cours de la mission et leurs impacts potentiels sur le vol</t>
  </si>
  <si>
    <t>Sélectionner et mettre en œuvre la procédure d’urgence adaptée à l’aléa à traiter</t>
  </si>
  <si>
    <t>Apprécier les limites de capacités physiques et physiologiques risquant d’altérer la qualité et la sécurité de la mission</t>
  </si>
  <si>
    <t>Télépilotage de drone</t>
  </si>
  <si>
    <t>Réalise un télépilotage en sécurité dans des situations normales</t>
  </si>
  <si>
    <t>Réalise un télépilotage en sécurité et une captation de données de qualité en situations normales et anormales</t>
  </si>
  <si>
    <t>Réalise un télépilotage en sécurité et une captation de données de qualité dans des contextes complexes</t>
  </si>
  <si>
    <t>Formule des propositions innovantes pour améliorer la qualité et l’efficacité de la captation de données par drone</t>
  </si>
  <si>
    <t>Coordination avec les différents partenaires sur une plateforme aéroportuaire</t>
  </si>
  <si>
    <t>Transmission des informations relatives aux opérations et activités réalisées aux équipes et services concernés</t>
  </si>
  <si>
    <t>Alerte sur les dysfonctionnements constatés</t>
  </si>
  <si>
    <t>Coordination entre équipes en cas d’aléa ou de risque de non-conformité</t>
  </si>
  <si>
    <t>Adaptation des interventions en fonction de l’activité des autres équipes de la même entreprise ou d’autres entreprises (co-activité)</t>
  </si>
  <si>
    <t>Coordonner ses activités et prises de décision avec les partenaires concernés sur la plateforme aéroportuaire</t>
  </si>
  <si>
    <t>Assurer un rôle de relais d’information ascendante et descendante entre les différents intervenants sur la plateforme aéroportuaire en utilisant les outils digitaux à disposition</t>
  </si>
  <si>
    <t>Analyser les besoins en coordination entre équipes en tenant compte des impacts des aléas ou risques de non-conformités à traiter sur les différents maillons de la chaîne de service</t>
  </si>
  <si>
    <t>Conduire des échanges efficaces avec différents interlocuteurs en vue d’une prise de décision concertée</t>
  </si>
  <si>
    <t>partage d'informations</t>
  </si>
  <si>
    <t>Met en œuvre sans variation les pratiques existantes en matière de coordination avec les partenaires dans des situations normales</t>
  </si>
  <si>
    <t>Adapte ses pratiques aux besoins et aux caractéristiques des partenaires dans des situations dégradées</t>
  </si>
  <si>
    <t>Répond efficacement aux besoins des partenaires dans des situations complexes</t>
  </si>
  <si>
    <t>Met en œuvre des approches innovantes pour améliorer la coordination entre partenaires</t>
  </si>
  <si>
    <t>Réalisation des documents de suivi des activités de télépilotage</t>
  </si>
  <si>
    <t>Elaboration et mise à jour des manuels d’activités particulières</t>
  </si>
  <si>
    <t>Réalisation des comptes-rendus d’événements</t>
  </si>
  <si>
    <t>Formalisation des retours d’expériences</t>
  </si>
  <si>
    <t>Réalisation et présentation du relevé annuel des activités</t>
  </si>
  <si>
    <t>Définition et mise à jour des modes opératoires et des outils de suivi qualité relatifs à la mise en œuvre des missions de télépilotage</t>
  </si>
  <si>
    <t>Rédiger différents documents de suivi des activités de télépilotage en tenant compte des attentes en termes de qualité et de sécurité</t>
  </si>
  <si>
    <t>Concevoir des modes opératoires et des outils de suivi de la qualité adaptés aux missions de télépilotage</t>
  </si>
  <si>
    <t>Rédiger un compte-rendu d’événement en utilisant les outils à disposition</t>
  </si>
  <si>
    <t>Traçabilité mission télépilotage</t>
  </si>
  <si>
    <t>fiche REX</t>
  </si>
  <si>
    <t>élaboration MAP  relevé annuels d’activités drones</t>
  </si>
  <si>
    <t>Met en œuvre les procédures et outils liés au suivi des activités de télépilotage dans des situations connues</t>
  </si>
  <si>
    <t>Met en œuvre les procédures et outils liés au suivi des activités de télépilotage dans des situations dégradées</t>
  </si>
  <si>
    <t>Adapte les procédures et outils liés au suivi des activités de télépilotage pour tenir compte des besoins de l’activité</t>
  </si>
  <si>
    <t>Formule des propositions innovantes pour améliorer les procédures et outils liés au suivi des activités de télépilotage</t>
  </si>
  <si>
    <t>Tenue des stocks de consommables, pièces détachées et outillages en atelier de maintenance d’aéronefs télépilotés</t>
  </si>
  <si>
    <t>Tenue des stocks de consommables et pièces détachées</t>
  </si>
  <si>
    <t>Réalisation des approvisionnements en consommables, pièces détachées et outillages</t>
  </si>
  <si>
    <t>Réception et contrôle des commandes de consommables et pièces détachées</t>
  </si>
  <si>
    <t>Réaliser la tenue des stocks en atelier de maintenance d’aéronefs télépilotés</t>
  </si>
  <si>
    <t>Evaluer les besoins en consommables, pièces détachées et outillages pour la réalisation des opérations de maintenance des aéronefs télépilotés</t>
  </si>
  <si>
    <t>Gérer les stocks en consommables, pièces détachées et outillages en lien avec les opérations de maintenance en tenant compte des risques sur la sécurité liés aux composants des matériels et accessoires</t>
  </si>
  <si>
    <t>Inventaire, commandes</t>
  </si>
  <si>
    <t>atelier drones</t>
  </si>
  <si>
    <t>Met en œuvre les procédures de gestion des stocks dans des situations connues</t>
  </si>
  <si>
    <t>Adapte ses pratiques de gestion des stocks dans différentes situations (forte variation d’activité, …)</t>
  </si>
  <si>
    <t>Anticipe les situations de rupture ou de surstock en s’appuyant sur sa connaissance de l’activité</t>
  </si>
  <si>
    <t>Formule des propositions innovantes pour améliorer les pratiques de gestion des stocks de pièces détachées, consommables et outillages</t>
  </si>
  <si>
    <t>Test et déploiement du système informatique</t>
  </si>
  <si>
    <t>Réalisation de tests et essais auprès d’utilisateurs</t>
  </si>
  <si>
    <t>Ajustement des programmes, logiciels ou applications</t>
  </si>
  <si>
    <t>Déploiement de la solution informatique</t>
  </si>
  <si>
    <t>Contrôler l’opérationnalité des programmes, logiciels ou applications développés et réaliser leur déploiement</t>
  </si>
  <si>
    <t>Concevoir des procédures de test des outils développés permettant de s’assurer de leur fonctionnalité</t>
  </si>
  <si>
    <t>Mettre en œuvre la procédure de test auprès d’un panel représentatif des futurs utilisateurs des outils</t>
  </si>
  <si>
    <t>Analyser les résultats des tests et identifier les dysfonctionnements du système</t>
  </si>
  <si>
    <t>Proposer et mettre en œuvre des actions correctives</t>
  </si>
  <si>
    <t>Configurer les programmes, logiciels ou applications</t>
  </si>
  <si>
    <t>Réaliser le contrôle visuel, quantitatif et qualitatif des matières premières, produits semi-finis et/ou finis selon les standards définis</t>
  </si>
  <si>
    <t>Observer et vérifier la qualité et la conformité des matières et produits en fonction des standards définis : aspect, dimension, couleur, odeur …</t>
  </si>
  <si>
    <t>Vérifier la conformité des produits à l'aide des instruments de mesure et de contrôle le cas échéant</t>
  </si>
  <si>
    <t>Identifier toute anomalie des matières, des produits et du déroulement de la production : altération, contamination, non-conformité de découpe ou de transformation, étiquetage non conforme, écart HACCP, …</t>
  </si>
  <si>
    <t>Optimisation de la recette par vol</t>
  </si>
  <si>
    <t>Suivi des vols et optimisation des recettes</t>
  </si>
  <si>
    <t>Comparaison entre les objectifs de recette (ou de marge) et les réservations effectuées à échéances régulières</t>
  </si>
  <si>
    <t>Réajustement du nombre de places disponibles pour chaque classe tarifaire / des offres tarifaires par siège et du volume de la suroffre</t>
  </si>
  <si>
    <t>Adapter ses stratégies de gestion des vols en fonction de l’évolution des recettes</t>
  </si>
  <si>
    <t>Analyser l’évolution du remplissage et de la recette d’un ensemble de vols à partir des indicateurs clés de performance de son activité</t>
  </si>
  <si>
    <t>Mesurer en continu l’évolution de la propension à payer et de l’élasticité des prix, en s’appuyant sur les indicateurs et tableaux de bord mis à disposition</t>
  </si>
  <si>
    <t>Ajuster sa stratégie de pricing dynamique ou d’optimisation de la distribution des classes tarifaires en fonction de l’évolution des réservations et des risques</t>
  </si>
  <si>
    <t>Identifier les vols sur lesquels des actions correctrices sont à conduire dans des délais très brefs</t>
  </si>
  <si>
    <t>Organiser son activité de manière à prioriser les vols dits « critiques »</t>
  </si>
  <si>
    <t>optimisation recette</t>
  </si>
  <si>
    <t>gestion vol</t>
  </si>
  <si>
    <t>Réalise un suivi des vols en continu et utilise les indicateurs clés de performance</t>
  </si>
  <si>
    <t>Met en œuvre des actions pertinentes pour optimiser les résultats de ses vols</t>
  </si>
  <si>
    <t>Priorise ses actions de gestion des vols de manière à réagir dans des délais très brefs et prend appui sur son expérience pour optimiser les résultats de ses vols</t>
  </si>
  <si>
    <t>Fait preuve d’innovation pour améliorer la gestion des vols</t>
  </si>
  <si>
    <t>Communication / information des acteurs de l’exploitation dans le cadre d’une activité de planification et régulation des vols</t>
  </si>
  <si>
    <t>Transmission d’informations sur les spécificités des vols à l’équipage technique et aux différents acteurs de l’exploitation avant et pendant le vol</t>
  </si>
  <si>
    <t>Recherche d’informations auprès des services concernés en cas de besoin au cours du vol</t>
  </si>
  <si>
    <t>Echange avec les services de la navigation aérienne pour la détermination des créneaux de décollage et d’atterrissage</t>
  </si>
  <si>
    <t>Renseignement des dossiers d’incidents</t>
  </si>
  <si>
    <t>Rédaction de comptes-rendus d’activité</t>
  </si>
  <si>
    <t>Transmission de consignes à l’équipe de relève</t>
  </si>
  <si>
    <t>Communiquer et coordonner ses interventions avec celles des différents acteurs de l’exploitation en situation normale et dégradée</t>
  </si>
  <si>
    <t>Déterminer l’ensemble des informations à transmettre en vue d’assurer un retour d’expérience</t>
  </si>
  <si>
    <t>Identifier les dysfonctionnements dans la régulation des vols et définir les actions correctives appropriées</t>
  </si>
  <si>
    <t>Communiquer efficacement en français et en anglais avec différentes catégories d’interlocuteurs en veillant à la qualité des relations professionnelles au sein des équipes y compris en situation dégradée</t>
  </si>
  <si>
    <t>Mettre en œuvre les outils et procédures facilitant la coordination entre acteurs au sein d’un centre de contrôle des opérations</t>
  </si>
  <si>
    <t>Coordination planification et régulation des vols</t>
  </si>
  <si>
    <t>Met en œuvre sans variation les pratiques existantes en matière de coordination avec les différents acteurs de l’exploitation en situation normale</t>
  </si>
  <si>
    <t>Adapte ses pratiques aux besoins et aux caractéristiques des acteurs de l’exploitation dans des situations dégradées</t>
  </si>
  <si>
    <t>Répond efficacement aux besoins des différents acteurs de l’exploitation dans des situations complexes</t>
  </si>
  <si>
    <t>Met en œuvre des approches innovantes pour améliorer la coordination entre acteurs de l’exploitation</t>
  </si>
  <si>
    <t>Pilotage des performances et réajustement de programmes d’exploitation dans le transport aérien</t>
  </si>
  <si>
    <t>Suivi au quotidien de la mise en œuvre des programmes d’exploitation</t>
  </si>
  <si>
    <t>Réajustements des rotations d’avions en fonction des contraintes techniques et commerciales</t>
  </si>
  <si>
    <t>Adapter ses stratégies de programmation et régulation des vols en fonction de l’évolution des résultats et des aléas ayant un impact sur le transport aérien</t>
  </si>
  <si>
    <t>Analyser en continu les résultats des programmes d’exploitation à partir des indicateurs clés de performance de son activité</t>
  </si>
  <si>
    <t>Analyser les impacts sur un programme d’exploitation de différents types d’aléas : événements géopolitiques, climatiques, incidents techniques, maintenance, équipage…</t>
  </si>
  <si>
    <t>Définir et hiérarchiser dans un délai court les actions correctives nécessaires à la mise en œuvre d’un programme d’exploitation en tenant compte des contraintes techniques, économiques et commerciales</t>
  </si>
  <si>
    <t>Analyse des performances des programmes de vols</t>
  </si>
  <si>
    <t>régulation des vols</t>
  </si>
  <si>
    <t>Réalise un suivi des programmes d’exploitation en continu et utilise les indicateurs clés de performance dans une situation stable</t>
  </si>
  <si>
    <t>Met en œuvre des actions pertinentes pour optimiser les résultats de ses programmes d’exploitation en tenant compte des aléas et situations anormales</t>
  </si>
  <si>
    <t>Priorise ses actions de manière à réagir dans des délais très brefs et prend appui sur son expérience pour optimiser les résultats de ses programmes d’exploitation</t>
  </si>
  <si>
    <t>Fait preuve d’innovation pour améliorer les performances des programmes d’exploitation</t>
  </si>
  <si>
    <t>Organisation du travail au sein de l’équipe</t>
  </si>
  <si>
    <t>Planifier et gérer le temps de travail de chaque membre de l’équipe</t>
  </si>
  <si>
    <t>Réalise les plannings et priorise les interventions de l’équipe fonction des ressources allouées.</t>
  </si>
  <si>
    <t>Anime, planifie et organise les activités de l’équipe technique.</t>
  </si>
  <si>
    <t>Manage une ou plusieurs équipes d’intervention technique et s’assure que toutes les compétences nécessaires au bon fonctionnement soient en place.</t>
  </si>
  <si>
    <t>Accompagne le développement de ses équipes afin d’assurer un fonctionnement optimal au sein de l’entreprise.</t>
  </si>
  <si>
    <t>Animation de groupes projet dans le cadre d’une activité d’optimisation de l’expérience client</t>
  </si>
  <si>
    <t>Mobilisation des différents professionnels impliqués (développeurs, graphistes, équipes marketing, commerciales, …) autour des objectifs et des enjeux liés au d’optimisation de l’expérience client</t>
  </si>
  <si>
    <t>Présentation des avancées du projet</t>
  </si>
  <si>
    <t>Animer des groupes projet pour développer un projet d’optimisation de l’expérience client</t>
  </si>
  <si>
    <t>Identifier au sein de l’entreprise les interlocuteurs à associer à la mise en place et à l’évolution du projet d’optimisation de l’expérience client</t>
  </si>
  <si>
    <t>Mobiliser différents interlocuteurs au sein de l’entreprise autour des enjeux du projet</t>
  </si>
  <si>
    <t>Expliciter les objectifs et la valeur-ajoutée du projet</t>
  </si>
  <si>
    <t>Adapter sa communication à des interlocuteurs issus d’univers professionnels différents : service marketing, systèmes d’informations, service commercial, communication, …</t>
  </si>
  <si>
    <t>Identifier et transmettre l’ensemble des informations nécessaires à la mise en œuvre du projet d’optimisation de l’expérience client</t>
  </si>
  <si>
    <t>gestion projet expérience client</t>
  </si>
  <si>
    <t>Réalisation des opérations de maintenance sur l’ensemble des systèmes de l’aéronef en exploitation</t>
  </si>
  <si>
    <t>Réalisation des opérations de maintenance préventives dans le cadre des programmes de maintenance et des standards techniques des aéronefs</t>
  </si>
  <si>
    <t>Localisation des pannes et anomalies</t>
  </si>
  <si>
    <t>Réalisation des opérations de maintenance curative par dépose et remplacement des pièces et équipements défectueux</t>
  </si>
  <si>
    <t>Renseignement des documents de contrôle et communication des informations appropriées</t>
  </si>
  <si>
    <t>Mettre en œuvre les opérations de maintenance appropriées sur l’ensemble des systèmes de l’aéronef en exploitation en appliquant la réglementation, les instructions de travail et les procédures</t>
  </si>
  <si>
    <t>Identifier les organes et composants (mécaniques, électriques, hydrauliques, pneumatiques, avioniques, moteurs) des différents systèmes de l’avion</t>
  </si>
  <si>
    <t>Analyser et diagnostiquer une panne ou une anomalie en utilisant les techniques et méthodes de recherche et de diagnostic de pannes</t>
  </si>
  <si>
    <t>Identifier à partir du diagnostic les interventions nécessaires et celles qui nécessitent le recours à des tiers</t>
  </si>
  <si>
    <t>Déposer et remplacer des pièces et équipements défectueux en appliquant la réglementation, les instructions de travail et les procédures</t>
  </si>
  <si>
    <t>Identifier les points à contrôler pour les opérations réalisées</t>
  </si>
  <si>
    <t>Propose des actions pour améliorer la fiabilité des systèmes de l’aéronef et diminuer les temps d’immobilisation en tenant compte de l’évolution des technologies</t>
  </si>
  <si>
    <t>Communication avec l’équipage (le cas échéant) et les services de la navigation aérienne (travail aérien)</t>
  </si>
  <si>
    <t>Préparation de la mission avec l’équipage complet (briefing pré-vol des membres d’équipage)</t>
  </si>
  <si>
    <t>Suivi du vol avec les services de la navigation aérienne</t>
  </si>
  <si>
    <t>Communiquer de manière adaptée avec différents interlocuteurs dans le cadre d’une mission de pilotage d’aéronef (travail aérien)</t>
  </si>
  <si>
    <t>Transmettre des consignes à l’équipage en veillant à l’efficacité des transmissions en situation normale et dégradée</t>
  </si>
  <si>
    <t>Renseigner les outils digitaux permettant de suivre la mise en œuvre de la mission (suivi de navigation, compte-rendu de vol, …)</t>
  </si>
  <si>
    <t>Communiquer oralement en français et en anglais avec différentes catégories d’interlocuteurs dans le respect des normes de communication aéronautiques en vigueur</t>
  </si>
  <si>
    <t>Met en œuvre sans variation les pratiques existantes en matière de communication avec l’équipage et les services de la navigation aérienne</t>
  </si>
  <si>
    <t>Coordination entre les personnes impliquées dans la sécurité d’une mission de télépilotage</t>
  </si>
  <si>
    <t>Briefing et débriefing</t>
  </si>
  <si>
    <t>Sécurisation de la zone de mission</t>
  </si>
  <si>
    <t>Coordonner les interventions des personnes impliquées dans une mission de télépilotage en vue d’assurer la sécurité du vol</t>
  </si>
  <si>
    <t>Communiquer avec différents interlocuteurs dans le cadre d’une mission de pilotage d’aéronef télépiloté, notamment avec les services du contrôle aérien</t>
  </si>
  <si>
    <t>Briefing</t>
  </si>
  <si>
    <t>débriefing</t>
  </si>
  <si>
    <t>Met en œuvre les procédures et règles en vigueur en matière de coordination dans des situations normales</t>
  </si>
  <si>
    <t>Met en œuvre les procédures et règles en vigueur en matière de coordination dans des situations dégradées</t>
  </si>
  <si>
    <t>Répond efficacement aux besoins en coordination dans des situations complexes</t>
  </si>
  <si>
    <t>Met en œuvre des approches innovantes pour améliorer la coordination des interventions des personnes impliquées dans une mission de télépilotage</t>
  </si>
  <si>
    <t>Suivi des documents et enregistrement des données liées aux opérations de maintenance</t>
  </si>
  <si>
    <t>Enregistrement de l’ensemble des informations requises dans les systèmes informatisés de traçabilité de l’activité</t>
  </si>
  <si>
    <t>Contrôle de la conformité des différents documents</t>
  </si>
  <si>
    <t>Gestion et mise à jour de la documentation technique</t>
  </si>
  <si>
    <t>Gestion et mise à jour des données de retour d’expériences sur les pannes</t>
  </si>
  <si>
    <t>Enregistrer les données et vérifier la conformité des documents pour assurer la traçabilité des interventions</t>
  </si>
  <si>
    <t>Transcrire les informations nécessaires à la traçabilité des interventions de manière claire et exploitable</t>
  </si>
  <si>
    <t>Transcrire les informations nécessaires à a mise à jour de la documentation technique</t>
  </si>
  <si>
    <t>Evaluer la conformité des différents documents permettant d’assurer la traçabilité des opérations réalisées</t>
  </si>
  <si>
    <t>Rendre compte de son activité de manière claire et exploitable</t>
  </si>
  <si>
    <t>Transcrit avec rigueur les informations nécessaires à la traçabilité</t>
  </si>
  <si>
    <t>Assure la traçabilité des interventions en veillant à la conformité des documents</t>
  </si>
  <si>
    <t>Evalue la traçabilité des interventions et la conformité des documents, identifie les anomalies et propose des actions correctives</t>
  </si>
  <si>
    <t>Assure la mise à jour de la documentation technique et propose des améliorations du processus de traçabilité des interventions</t>
  </si>
  <si>
    <t>Réalisation des opérations de maintenance préventive et curative sur les équipements ou éléments des aéronefs en atelier</t>
  </si>
  <si>
    <t>Mettre en œuvre les opérations de maintenance appropriées sur les équipements ou éléments des aéronefs en atelier en appliquant la réglementation, les instructions de travail et les procédures</t>
  </si>
  <si>
    <t>Met en œuvre une démarche logique d’analyse et de diagnostic des pannes et anomalies et réalise les opérations de maintenance appropriées</t>
  </si>
  <si>
    <t>Propose des actions pour améliorer la fiabilité des équipements ou éléments des aéronefs et diminuer les temps d’immobilisation en tenant compte de l’évolution des technologies</t>
  </si>
  <si>
    <t>Réalisation des opérations de maintenance sur les structures d’aéronefs en exploitation</t>
  </si>
  <si>
    <t>Réalisation des contrôles d’inspection, visuels et aux instruments, sur les structures d’aéronefs</t>
  </si>
  <si>
    <t>Réalisation des diagnostics des dommages</t>
  </si>
  <si>
    <t>Réalisation des opérations de maintenance curative par dépose et remplacement des pièces et éléments de structure défectueux</t>
  </si>
  <si>
    <t>Montage et ajustage des systèmes articulés (portes passagers, portes de soute, …) et triangulés (structure plancher, …)</t>
  </si>
  <si>
    <t>Réalisation d’opérations de retouche</t>
  </si>
  <si>
    <t>Mettre en œuvre les opérations de maintenance appropriées sur les structures d’aéronefs en appliquant la réglementation, les instructions de travail et les procédures</t>
  </si>
  <si>
    <t>Identifier les composants des différents éléments de structure ou de cabine des aéronefs</t>
  </si>
  <si>
    <t>Contrôler le bon état de la structure de l’aéronef en appliquant la réglementation, les instructions de travail et les procédures</t>
  </si>
  <si>
    <t>Analyser et diagnostiquer une anomalie en utilisant les techniques et méthodes de recherche et de diagnostic d’anomalie</t>
  </si>
  <si>
    <t>Réaliser des opérations de montage et ajustage des systèmes articulés (portes passagers, portes de soute, …) et triangulés (structure plancher, …)</t>
  </si>
  <si>
    <t>Propose des actions pour améliorer la fiabilité des structures des aéronefs et diminuer les temps d’immobilisation en tenant compte de l’évolution des technologies</t>
  </si>
  <si>
    <t>Pilotage du processus maintenance</t>
  </si>
  <si>
    <t>Etude des modes opératoires de maintenance</t>
  </si>
  <si>
    <t>Assistance technique pour le bon déroulement de l’activité</t>
  </si>
  <si>
    <t>Rédaction des documents liés aux certifications et contrôle de leurs applications</t>
  </si>
  <si>
    <t>Développement des outils de suivi de l’activité</t>
  </si>
  <si>
    <t>Suivi d’indicateurs liés à l’activité et reporting</t>
  </si>
  <si>
    <t>Proposition et mise en œuvre de solutions d’amélioration du processus de maintenance et de la politique et des programmes de maintenance</t>
  </si>
  <si>
    <t>Piloter le processus de maintenance dans son domaine</t>
  </si>
  <si>
    <t>Evaluer la qualité, contrôler la conformité des procédures utilisées et identifier les anomalies et les non-conformités</t>
  </si>
  <si>
    <t>Elaborer des propositions d’amélioration des documents techniques, des programmes et procédures de maintenance à partir de l’analyse de l’ensemble des informations à disposition</t>
  </si>
  <si>
    <t>Rédiger des documents techniques, cahiers des charges, procédures et mode opératoires</t>
  </si>
  <si>
    <t>Apporter un support technique aux équipes de maintenance dans son domaine</t>
  </si>
  <si>
    <t>processus maintenance</t>
  </si>
  <si>
    <t>Met en œuvre une démarche rigoureuse de contrôle de la conformité des procédures et rédige les documents techniques dans son domaine</t>
  </si>
  <si>
    <t>Evalue avec pertinence la qualité du processus de maintenance, propose des améliorations des documents techniques, des programmes et procédures de maintenance et apporte un support technique aux équipes</t>
  </si>
  <si>
    <t>Propose et met en œuvre des solutions pertinentes d’amélioration du processus de maintenance et de la politique et des programmes de maintenance</t>
  </si>
  <si>
    <t>Propose et met en œuvre des solutions pertinentes d’amélioration du processus de maintenance et de la politique et des programmes de maintenance en s’appuyant sur la maintenance prédictive, la réalité virtuelle et la réalité augmentée</t>
  </si>
  <si>
    <t>Gestion ou suivi des marchés de maintenance et des contrats</t>
  </si>
  <si>
    <t>Développement ou suivi d’un réseau de fournisseurs et de prestataires (sous-traitants)</t>
  </si>
  <si>
    <t>Réalisation des cahiers des charges concernant les maintenances à sous-traiter ou apport d’éléments sur les spécifications techniques</t>
  </si>
  <si>
    <t>Suivi opérationnel, administratif et financier des contrats de maintenance</t>
  </si>
  <si>
    <t>Suivi de la performance des prestataires</t>
  </si>
  <si>
    <t>Suivre les contrats de maintenance dans son domaine</t>
  </si>
  <si>
    <t>Identifier les éléments clés d’un cahier des charges de prestations et les spécifications techniques à apporter</t>
  </si>
  <si>
    <t>Vérifier la conformité des prestations effectuées par les intervenants internes et externes selon les budgets alloués et les contrats définis et identifier les actions correctives à mettre en œuvre</t>
  </si>
  <si>
    <t>prestataires maintenance</t>
  </si>
  <si>
    <t>Identifie les spécifications techniques et vérifie avec rigueur la conformité des prestations au contrat de maintenance</t>
  </si>
  <si>
    <t>Définit les spécifications techniques et analyse la conformité et la qualité des prestations</t>
  </si>
  <si>
    <t>Propose les éléments clés du cahier des charges, évalue la qualité des prestations et identifie les actions correctives appropriées</t>
  </si>
  <si>
    <t>Développe un réseau de fournisseurs et de prestataires permettant d’améliorer la performance des activités de maintenance</t>
  </si>
  <si>
    <t>Analyse des besoins des clients et vente</t>
  </si>
  <si>
    <t>Recueil d’informations sur les pratiques, les besoins, les projets du prospect ou du client (entreprises utilisatrices et/ou revendeurs)</t>
  </si>
  <si>
    <t>Identifier et analyser les besoins d’un client ou d’un prospect et vendre des produits et services dans le respect de la politique commerciale de l’entreprise</t>
  </si>
  <si>
    <t>Etablir un contact et un climat de confiance avec un client et avec un prospect en B to B</t>
  </si>
  <si>
    <t>Analyser les besoins d’un client ou d’un prospect dans leur globalité en tenant compte de son parcours en ligne</t>
  </si>
  <si>
    <t>Orienter les clients vers des produits additionnels, complémentaires ou de substitution en tenant compte de la disponibilité des produits</t>
  </si>
  <si>
    <t>Argumenter de façon pertinente l’ensemble des composantes de l’offre commerciale</t>
  </si>
  <si>
    <t>Répondre avec efficacité aux objections</t>
  </si>
  <si>
    <t>Vendre une offre de services associée à une offre de produits</t>
  </si>
  <si>
    <t>Identifier les situations nécessitant le recours à un responsable en vue de négocier des conditions particulières</t>
  </si>
  <si>
    <t>Propose des produits et services adaptés à la demande du client et répond à des objections simples</t>
  </si>
  <si>
    <t>Conduit une analyse complète des besoins du client, propose une offre adaptée combinant produits et services et répond à des objections complexes</t>
  </si>
  <si>
    <t>Anticipe l’évolution des besoins de son client et est force de proposition en se positionnant comme un partenaire du client</t>
  </si>
  <si>
    <t>Conseil et vente de produits et services aux clients professionnels</t>
  </si>
  <si>
    <t>Sélection des produits et services adaptés aux besoins des clients</t>
  </si>
  <si>
    <t>Recherche de références dans le catalogue des produits et hors catalogue</t>
  </si>
  <si>
    <t>Information des clients sur les caractéristiques techniques d’un produit et ses conditions d’utilisation</t>
  </si>
  <si>
    <t>Réalisation de démonstrations de produits</t>
  </si>
  <si>
    <t>Découpe de matériaux</t>
  </si>
  <si>
    <t>Conclusion de la vente</t>
  </si>
  <si>
    <t>Apporter un conseil technique et personnalisé à un client professionnel et vendre des produits et services dans le respect de la politique commerciale de l’entreprise</t>
  </si>
  <si>
    <t>Analyser les caractéristiques techniques du projet d’un client à partir d’un plan, d’un document technique ou d’un entretien avec le client</t>
  </si>
  <si>
    <t>Identifier les produits répondant aux besoins du client ainsi que les produits additionnels, complémentaires ou de substitution à lui proposer en tenant compte de son projet (utilisation d’éléments de quincaillerie sur du bois, du métal, calcul du nombre de produits nécessaires à partir de documents techniques, dimensionnement des équipements, …), de son budget et de la réglementation en vigueur (DTU, …)</t>
  </si>
  <si>
    <t>Expliquer et valoriser l’offre de services de l’entreprise à destination des clients professionnels en s’appuyant notamment sur les solutions digitales mises à disposition</t>
  </si>
  <si>
    <t>Délivrer une information technique sur un produit et ses conditions de mise en œuvre ainsi que sur son impact environnemental en s’appuyant sur la documentation technique et les échantillons mis à la disposition</t>
  </si>
  <si>
    <t>Réaliser la démonstration d’un équipement dans le respect des procédures définies par le fournisseur / le fabricant</t>
  </si>
  <si>
    <t>Concevoir une offre commerciale et/ou des devis  combinant des produits et des services adaptés aux besoins du client dans le respect des procédures commerciales en vigueur dans l’entreprise (pricing, …), en veillant à la justesse et à la vraisemblance des calculs</t>
  </si>
  <si>
    <t>Argumenter de façon pertinente l’ensemble des composantes de l’offre commerciale (produits, services, conditions de paiement, de livraison, délais,  …) et répondre avec efficacité aux objections</t>
  </si>
  <si>
    <t>Réaliser la découpe de matériaux à l’aide des équipements adaptés dans le respect des procédures et des règles de sécurité</t>
  </si>
  <si>
    <t>Conclure l’entretien en valorisant la décision prise ou l’acte d’achat réalisé par le client et en mettant en œuvre les procédures d’encaissement en vigueur (encours client, …)</t>
  </si>
  <si>
    <t>Conseil technique aux professionnels</t>
  </si>
  <si>
    <t>Chiffrage offre commerciale</t>
  </si>
  <si>
    <t>Oriente le client vers quelques produits et services adaptés à ses besoins et apporte un premier niveau d’informations fiable sur une gamme limitée de produits / services. Réalise des devis afin de proposer des offres commerciales simples.</t>
  </si>
  <si>
    <t>Adapte ses conseils au client et apporte des informations complètes sur une gamme étendue de produits / services y compris hors catalogue. Réalise des devis afin de proposer des offres commerciales complexes.</t>
  </si>
  <si>
    <t>Répond à des besoins de conseils techniques complexes, nécessitant une expertise technique ou une analyse fine des besoins clients. Réalise des devis afin de proposer des offres commerciales importantes.</t>
  </si>
  <si>
    <t>Recueil d’informations sur les pratiques, les besoins, les projets du prospect ou du client (entreprises utilisatrices et/ou détaillants)</t>
  </si>
  <si>
    <t>Analyser les besoins d’un client ou d’un prospect dans leur globalité en tenant compte de son parcours en ligne et en évaluant le potentiel accessible</t>
  </si>
  <si>
    <t>Conduire un questionnement du client en vue de l’accompagner dans l’identification et la qualification de ses besoins</t>
  </si>
  <si>
    <t>Recueillir l’ensemble des éléments permettant d’ouvrir un compte client et d’évaluer sa crédibilité</t>
  </si>
  <si>
    <t>Argumenter de façon pertinente l’ensemble des composantes de l’offre commerciale et répondre avec efficacité aux objections</t>
  </si>
  <si>
    <t>Négocier une offre commerciale en s’appuyant sur différents leviers dans le respect de la politique commerciale en vigueur dans l’entreprise, notamment en termes de défense de la marge</t>
  </si>
  <si>
    <t>Propose des produits et services adaptés à la demande du client et répond à des objections simples. S’appuie sur des tiers pour conduire des négociations</t>
  </si>
  <si>
    <t>Conduit une analyse complète des besoins du client, propose une offre adaptée combinant produits et services et répond à des objections complexes. Conduit de manière autonome ses négociations dans le respect de la politique commerciale de l’entreprise</t>
  </si>
  <si>
    <t>Anticipe l’évolution des besoins de son client et est force de proposition en se positionnant comme un partenaire. Formule des propositions d’adaptation de la politique commerciale et de marge en tenant compte des remontées de terrain</t>
  </si>
  <si>
    <t>Conseil technique et élaboration d’offres commerciales pour des clients grands comptes</t>
  </si>
  <si>
    <t>Examen des cahiers des charges et appels d’offres en provenance des secteurs du bâtiment et / ou de l’industrie</t>
  </si>
  <si>
    <t>Elaboration d’offres commerciales globales ou de contrats cadres nationaux, en partenariat avec les différents services concernés au sein de l’entreprise</t>
  </si>
  <si>
    <t>Préparation des réponses aux appels d’offres</t>
  </si>
  <si>
    <t>Concevoir des offres techniques et commerciales globales destinées aux clients grands comptes ou aux prospects dans les secteurs du bâtiment ou de l’industrie dans le respect de la politique commerciale de l’entreprise</t>
  </si>
  <si>
    <t>Analyser les contraintes techniques, juridiques, logistiques et financières d’un client issu du secteur du bâtiment ou de l’industrie dans le cadre d’un appel d’offres ou d’une offre commerciale globale en mobilisant les services concernés</t>
  </si>
  <si>
    <t>Prendre en compte les opportunités offertes par les nouvelles technologies et la stratégie de e-commerce de l’entreprise dans l’élaboration de l’offre commerciale</t>
  </si>
  <si>
    <t>Construire une offre de services, un prix et une offre tarifaire adaptés au client ou au prospect dans le respect de la politique tarifaire en vigueur et des objectifs en matière de marge</t>
  </si>
  <si>
    <t>Appels d’offres grands comptes</t>
  </si>
  <si>
    <t>Contrats cadres</t>
  </si>
  <si>
    <t>Offre commerciale grands comptes</t>
  </si>
  <si>
    <t>Elabore des offres commerciales simples, récurrentes en réponse aux demandes généralement exprimées par les clients grands comptes</t>
  </si>
  <si>
    <t>Analyse finement les contraintes des clients grands comptes adapte ses offres commerciales aux besoins de ses clients</t>
  </si>
  <si>
    <t>Elabore des offres commerciales grands comptes complexes, en réponse à des besoins clients en forte évolution</t>
  </si>
  <si>
    <t>Conseil et vente de produits et équipements de quincaillerie, droguerie et décoration à des particuliers</t>
  </si>
  <si>
    <t>Conseil technique sur les produits et leurs conditions d’utilisation, les services, les promotions et les solutions proposés par l’entreprise</t>
  </si>
  <si>
    <t>Réalisation d’une vente</t>
  </si>
  <si>
    <t>Apporter un conseil personnalisé à un client sur des produits et équipements de quincaillerie, droguerie et décoration et réaliser des ventes dans le respect de la politique commerciale de l’entreprise</t>
  </si>
  <si>
    <t>Identifier les produits de quincaillerie, droguerie et décoration répondant aux besoins du client en tenant compte de son projet, de son budget et de son niveau d’expertise</t>
  </si>
  <si>
    <t>Rechercher des informations techniques sur les produits de quincaillerie, droguerie et décoration en exploitant les fiches techniques mises à disposition sur support numérique ou papier</t>
  </si>
  <si>
    <t>Conseiller le client sur les produits et sur leur mise en œuvre en veillant à adapter le vocabulaire utilisé à son niveau de connaissance technique</t>
  </si>
  <si>
    <t>Réaliser la démonstration d’un équipement en vue d’une vente ou d’une location dans le respect des procédures définies par le fournisseur</t>
  </si>
  <si>
    <t>Orienter le client vers des produits additionnels ou complémentaires adaptés à ses besoins en valorisant le conseil apporté</t>
  </si>
  <si>
    <t>Vendre une offre de services associée à une offre de produits (location d’équipement, service de découpe, …) en veillant au respect des procédures et consignes en vigueur</t>
  </si>
  <si>
    <t>Réaliser l’encaissement dans le respect des procédures en vigueur dans l’entreprise</t>
  </si>
  <si>
    <t>Vente aux particuliers</t>
  </si>
  <si>
    <t>Oriente le client vers quelques produits et services adaptés à ses besoins et apporte un premier niveau d’informations fiable sur une gamme limitée de produits / services. Réalise des ventes simples.</t>
  </si>
  <si>
    <t>Adapte ses conseils au client et apporte des informations complètes sur une gamme étendue de produits / services. Réalise des devis et des ventes complexes.</t>
  </si>
  <si>
    <t>Répond à des besoins de conseils techniques complexes, nécessitant une expertise technique ou une analyse fine des besoins clients. Réalise des devis afin de proposer des offres commerciales importantes</t>
  </si>
  <si>
    <t>Réalisation des opérations de pêche et gestion des captures</t>
  </si>
  <si>
    <t>Mobilisation des techniques de pêche et utilisation des équipements dans le respect des normes en vigueur (en matière de prévention de la surpêche, de protection des espèces, etc.).</t>
  </si>
  <si>
    <t>Manipulation des captures (tri, nettoyage et conservation) dans le respect normes qualités et des normes sanitaires en vigueur.</t>
  </si>
  <si>
    <t>Gestion des captures accessoires et indésirables</t>
  </si>
  <si>
    <t>Gestion des déchets générés par l’activité de pêche et les déchets pêchés</t>
  </si>
  <si>
    <t>Pêcher et orienter les captures dans le respect des règles QHSSE</t>
  </si>
  <si>
    <t>Mobiliser les techniques de pêche et les équipements de pêche appropriés (selon les espèces à capturer, le respect de l’environnement des espèces, etc.).</t>
  </si>
  <si>
    <t>Trier, nettoyer et contribuer à la conservation des captures dans le respect des normes qualité et des normes sanitaires en vigueur.</t>
  </si>
  <si>
    <t>Repérer les espèces capturées non-ciblées et les espèces protégées et les relâcher.</t>
  </si>
  <si>
    <t>Trier les déchets générés par l’activité de pêche et stocker les déchets pêchés, afin de concourir à la préservation de l’environnement.</t>
  </si>
  <si>
    <t>Captures</t>
  </si>
  <si>
    <t>Définition et contrôle de la mise en œuvre des procédures et règles QHSSE par les ouvrier(ère)s agricoles / viticoles et tractoristes intervenant sur l’exploitation</t>
  </si>
  <si>
    <t>Vérification technique des activités de culture</t>
  </si>
  <si>
    <t>Supervision des contrôles de qualité et de conformité</t>
  </si>
  <si>
    <t>Définir et contrôler la mise en œuvre des procédures et des règles QHSSE par les ouvrier(ère)s agricoles / viticoles et tractoristes intervenant sur l’exploitation</t>
  </si>
  <si>
    <t>Identifier, analyser, évaluer et prévenir les risques en matière de qualité et d’hygiène de la production en vue de définir des actions préventives et/ou correctives</t>
  </si>
  <si>
    <t>Etablir des méthodes permettant de vérifier le respect des procédures en matière de conformité des opérationS</t>
  </si>
  <si>
    <t>Superviser et contrôler le respect des procédures permettant de garantir la qualité et la conformité de la production, au regard des attendus fixés dans les cahiers des charges</t>
  </si>
  <si>
    <t>Conduite d’actions d’amélioration des activités relatives à la culture</t>
  </si>
  <si>
    <t>Veille sur les évolutions techniques et réglementaires</t>
  </si>
  <si>
    <t>Suivi et analyse des indicateurs de performance de l’exploitation</t>
  </si>
  <si>
    <t>Analyser et optimiser les activités relatives à la culture</t>
  </si>
  <si>
    <t>Veiller au respect des réglementations, en restant informé des législations en vigueur et faire appliquer les normes auprès de l'équipe</t>
  </si>
  <si>
    <t>Relever et analyser les indicateurs technico-économiques relatifs à la performance de l’exploitation (cultures…), afin d’apporter les corrections nécessaires en vue d’obtenir un résultat optimal</t>
  </si>
  <si>
    <t>Définir les évolutions et actions correctives à apporter pour optimiser les performances des activités relatives à la culture, en observant l’état des cultures et sur la base des indicateurs de suivi</t>
  </si>
  <si>
    <t>Élaborer des propositions d’actions d’amélioration en utilisant une méthode pertinente</t>
  </si>
  <si>
    <t>Organiser la mise en place d’actions d’amélioration en associant les membres de l’équipe et la hiérarchie, en expliquant aux membres de l’équipes les mesures d’amélioration, leurs résultats et les suites à donner</t>
  </si>
  <si>
    <t>Optimiser</t>
  </si>
  <si>
    <t>Suivi technique de l’implantation sur l’ensemble des interventions culturales</t>
  </si>
  <si>
    <t>Appui des agriculteurs aux semis et aux plantations</t>
  </si>
  <si>
    <t>Suivi des cultures et des floraisons</t>
  </si>
  <si>
    <t>Protection et entretien des cultures</t>
  </si>
  <si>
    <t>Appui à la récolte selon le protocole et le planning établis</t>
  </si>
  <si>
    <t>Stockage et conditionnement</t>
  </si>
  <si>
    <t>Suivre techniquement l’implantation et le développement de la culture, dans le respect des règles QHSSE</t>
  </si>
  <si>
    <t>Mettre à disposition des agriculteurs les semences et les appuyer dans la réalisation des semis/plantations, en respectant le plan de production défini ainsi que les distances et profondeurs recommandées, afin de favoriser leur viabilité et leur capacité de germination</t>
  </si>
  <si>
    <t>Suivre le développement de la germination, en visitant le site de production et en observant les techniques d’irrigation, de fertilisation</t>
  </si>
  <si>
    <t>Protéger et entretenir les cultures, en anticipant et gérant nuisibles (maladies, ravageurs…), avec des méthodes appropriées (biologiques, chimiques...), afin que la semence réponde aux exigences de pureté spécifiques en fonction du type de semences/plants</t>
  </si>
  <si>
    <t>Fournir régulièrement des estimations de récolte, afin de déterminer le moment favorable à la récolte et limiter les pertes de production</t>
  </si>
  <si>
    <t>Emballer / conditionner les semences selon les standards de qualité et les exigences réglementaires</t>
  </si>
  <si>
    <t>Semis</t>
  </si>
  <si>
    <t>Contrôle en continu de la production et des paramètres de production</t>
  </si>
  <si>
    <t>Contrôle de la conformité des matières premières, produits et consommables</t>
  </si>
  <si>
    <t>Contrôler de manière quantitative et qualitative des matières premières, produits semi-finis et/ou finis et consommables selon les standards et indicateurs définis et les règles QHSSE</t>
  </si>
  <si>
    <t>Apprécier la qualité et la conformité des matières, produits et consommables en fonction des standards définis : aspect, quantité, concentration, masse, volume, couleur, …</t>
  </si>
  <si>
    <t>Vérifier la conformité des produits conditionnés à l’aide des instruments de mesure et de contrôle</t>
  </si>
  <si>
    <t>Identifier toute anomalie des matières, des produits et du déroulement de la production : altération, contamination, non-conformité, étiquetage non conforme, écart HACCP, …</t>
  </si>
  <si>
    <t>Contrôle de la conformité des produits</t>
  </si>
  <si>
    <t>Isolement des produits non conformes et alerte</t>
  </si>
  <si>
    <t>Contrôler la production assurée et les paramètres associés suivant les consignes et règles QHSSE</t>
  </si>
  <si>
    <t>Apprécier la qualité et la conformité des matières et produits en fonction des standards définis : aspect, dosage, couleur, …</t>
  </si>
  <si>
    <t>Identifier et analyser toute anomalie des matières, des produits et du déroulement de la production : altération, contamination, non-conformité, étiquetage non conforme, écart HACCP, …</t>
  </si>
  <si>
    <t>Traitement d’indicateurs relatifs à la qualité des matières premières, produits et consommables</t>
  </si>
  <si>
    <t>Suivre et analyser des indicateurs permettant d’évaluer la qualité des matières premières, produits et consommables</t>
  </si>
  <si>
    <t>Créer et adapter les indicateurs et outils de reporting pertinents en lien avec le responsable QHSSE pour garantir la qualité des matières premières, produits et consommables</t>
  </si>
  <si>
    <t>Conduire et coordonner des études quantitatives et qualitatives pour garantir la qualité des produits et prévenir les risques de non-conformité</t>
  </si>
  <si>
    <t>Réalisation des opérations de maintenance préventive et curative sur les composants ou sous-ensembles mécaniques du navire et de ses équipements</t>
  </si>
  <si>
    <t>Réalisation des opérations de maintenance préventives dans le cadre des programmes de maintenance établis (par et/ou avec le patron de pêche).</t>
  </si>
  <si>
    <t>Réalisation des opérations de maintenance curative par dépose et remplacement des pièces, équipements et sous-ensembles défectueux.</t>
  </si>
  <si>
    <t>Usinage et soudage de pièces.</t>
  </si>
  <si>
    <t>Réalisation des réglages, de la remise en marche et des essais au terme de l’intervention.</t>
  </si>
  <si>
    <t>Contrôle de la qualité des opérations réalisées.</t>
  </si>
  <si>
    <t>Nettoyage et rangement de la zone de travail et du tri des déchets générés par l’intervention de maintenance.</t>
  </si>
  <si>
    <t>Mettre en œuvre les opérations de maintenance appropriées sur les organes, composants ou sous-ensembles mécaniques du navire et de ses équipements dans le respect des règles QHSSE</t>
  </si>
  <si>
    <t>Identifier les organes, composants et sous-ensembles mécaniques des différents équipements et installations.</t>
  </si>
  <si>
    <t>Déposer et remplacer les pièces, organes et sous-ensembles défectueux en appliquant les règles QHSSE, les instructions de travail et les gammes de maintenance.</t>
  </si>
  <si>
    <t>Réaliser l’usinage, le soudage et l’ajustage de pièces mécaniques.</t>
  </si>
  <si>
    <t>Identifier les points à contrôler afin de vérifier la qualité des opérations de maintenance réalisées.</t>
  </si>
  <si>
    <t>Régler les équipements et contrôler leur bon état de fonctionnement au terme de l’intervention de maintenance.</t>
  </si>
  <si>
    <t>Nettoyer, trier et évacuer les déchets en appliquant les consignes et les règles QHSSE.</t>
  </si>
  <si>
    <t>Préparation et réalisation de la récolte</t>
  </si>
  <si>
    <t>Détermination du moment de récolte</t>
  </si>
  <si>
    <t>Sélection des produits à récolter</t>
  </si>
  <si>
    <t>Récolte des produits</t>
  </si>
  <si>
    <t>Enregistrement des quantités récoltées</t>
  </si>
  <si>
    <t>Conditionnement des produits récoltés</t>
  </si>
  <si>
    <t>Préparation des commandes</t>
  </si>
  <si>
    <t>Préparer et réaliser la récolte des variétés cultivées, dans le respect des règles QHSSE</t>
  </si>
  <si>
    <t>Observer les variétés cultivées en repérant les signes visuels de maturité, tels que la couleur ou la forme, afin de déterminer le stade optimal pour la récolte</t>
  </si>
  <si>
    <t>Sélectionner les produits à récolter, afin d’assurer la qualité des produits et respecter les exigences attendues</t>
  </si>
  <si>
    <t>Récolter les produits en utilisant des techniques manuelles ou des outils mécanisés pour récolter sans endommager les produits</t>
  </si>
  <si>
    <t>Enregistrer les quantités de produits récoltés, afin d’assurer une gestion efficace des stocks et des activités, en renseignant les registres papier ou les logiciels de gestion des cultures</t>
  </si>
  <si>
    <t>Choisir et appliquer les techniques de conditionnement adaptées aux variétés récoltés, permettant de maintenir leur qualité avant utilisation ou vente</t>
  </si>
  <si>
    <t>Etiqueter les produits, le cas échéant, avec les informations précises sur l’espèce et le prix, afin de faciliter leur commercialisation et utiliser les emballages appropriés, afin que les produits soient protégés et attrayants pour la vente</t>
  </si>
  <si>
    <t>Récolte</t>
  </si>
  <si>
    <t>Tri</t>
  </si>
  <si>
    <t>Réalisation des vendanges</t>
  </si>
  <si>
    <t>Réalisation de la vendange</t>
  </si>
  <si>
    <t>Acheminement de la récolte</t>
  </si>
  <si>
    <t>Sélection et tri des produits de la récolte</t>
  </si>
  <si>
    <t>Réaliser les vendanges dans le respect des végétaux et du cycle de vie de la culture et des règles QHSSE</t>
  </si>
  <si>
    <t>Examiner les vignes pour évaluer la maturité des fruits et identifier les zones prêtes pour la vendage, en tant compte de la couleur, la fermeté et la taille des fruits</t>
  </si>
  <si>
    <t>Cueillir les grappes en mobilisant des techniques manuelles ou mécanisées, en évitant les blessures aux fruits et en respectant les règles de sécurité</t>
  </si>
  <si>
    <t>Acheminer rapidement et en bon état les grappes récoltées jusqu’au chai, en utilisant les outils et techniques adaptés (bacs de transport ventilés, remorques…) et en minimisant les risques d’écrasement et de fermentation précoce</t>
  </si>
  <si>
    <t>Remplir les caisses en triant les fruits selon leur qualité, leur forme ou leur poids (calibrage), permettant de maintenir leur qualité avant utilisation ou vente</t>
  </si>
  <si>
    <t>Trier les raisins en utilisant les techniques adaptées (tables de tri manuelles…), afin d’éliminer les baies abîmées ou non mûres et d’assurer la qualité du raisin</t>
  </si>
  <si>
    <t>Noter et organiser les données de récolte avec rigueur pour assurer un suivi exact et faciliter la gestion des stocks</t>
  </si>
  <si>
    <t>Entretien et maintenance de premier niveau des engins et équipement agricoles</t>
  </si>
  <si>
    <t>Localisation et caractérisation des dysfonctionnements, pannes et anomalies</t>
  </si>
  <si>
    <t>Recherche de la cause des dysfonctionnements, pannes et anomalies et établir son degré de gravité</t>
  </si>
  <si>
    <t>Réalisation des opérations de maintenance et de l’entretien régulier des équipements</t>
  </si>
  <si>
    <t>Prévention des risques de panne et d’usure précoce des équipements</t>
  </si>
  <si>
    <t>Veille à la disponibilité des pièces et ressources nécessaires à l’entretien régulier des équipements</t>
  </si>
  <si>
    <t>Entretenir régulièrement et assurer la maintenance de premier niveau des engins et équipements agricoles, dans le respect des règles de sécurité</t>
  </si>
  <si>
    <t>Identifier les causes des défaillances, son degré de gravité et son impact sur les équipements et sous-ensembles</t>
  </si>
  <si>
    <t>Assurer un premier niveau de réparation et de maintenance des problèmes mécaniques (remplacement des filtre, appoint du niveau des fluides…)</t>
  </si>
  <si>
    <t>Vérifier les niveaux de fluides (huile, refroidissement), la lubrification des pièces mobiles et des pièces usées</t>
  </si>
  <si>
    <t>Effectuer les contrôles réguliers et la maintenance de base des agroéquipements, avant et après chaque utilisation, pour prolonger la durée de vie des équipements et réduire les temps d’arrêt machine</t>
  </si>
  <si>
    <t>Prévoir les outils et pièces de rechange nécessaires pour les opérations de maintenance</t>
  </si>
  <si>
    <t>Panne</t>
  </si>
  <si>
    <t>Dysfonctionnement</t>
  </si>
  <si>
    <t>Définition et contrôle de la mise en œuvre des procédures et règles QHSSE et du bien-être animal</t>
  </si>
  <si>
    <t>Prévention du respect des règles QHSSE et du bien-être animal.</t>
  </si>
  <si>
    <t>Elaboration et mise en place d’un plan de prévention et de traitement des risques professionnels.</t>
  </si>
  <si>
    <t>Mise en œuvre de procédures de contrôle et de vérification.</t>
  </si>
  <si>
    <t>Information sur les procédures et consignes.</t>
  </si>
  <si>
    <t>Supervision des contrôles de qualité de l’élevage.</t>
  </si>
  <si>
    <t>Mise en œuvre d’actions correctives en cas d’anomalie.</t>
  </si>
  <si>
    <t>Définir et contrôler la mise en œuvre des procédures et des règles QHSSE et de respect du bien-être animal</t>
  </si>
  <si>
    <t>Rédiger des procédures et en préparer les déclinaisons opérationnelles.</t>
  </si>
  <si>
    <t>Identifier, analyser, évaluer et prévenir les risques en matière de QHSS et du bien-être animal.</t>
  </si>
  <si>
    <t>Etablir des méthodes permettant de vérifier le respect des procédures en matière de conformité des opérations.</t>
  </si>
  <si>
    <t>Informer et sensibiliser les équipes autour des enjeux liés au respect de la réglementation, des procédures et des consignes en vigueur (notamment en matière de QHSSE).</t>
  </si>
  <si>
    <t>Superviser et contrôle le respect des procédures permettant de garantir la qualité de l’élevage et le respect du bien-être animal.</t>
  </si>
  <si>
    <t>Identifier les non-conformités et mettre en œuvre les actions correctives appropriées.</t>
  </si>
  <si>
    <t>QHSSE</t>
  </si>
  <si>
    <t>Définition et supervision des besoins en alimentation et en abreuvement des animaux</t>
  </si>
  <si>
    <t>Définition des besoins en alimentation et en abreuvement des animaux</t>
  </si>
  <si>
    <t>Encadrement de l’alimentation et de l’abreuvement des animaux</t>
  </si>
  <si>
    <t>Contrôle des équipements relatifs à l’alimentation et à l’abreuvement des animaux</t>
  </si>
  <si>
    <t>Définir les besoins en alimentation et en abreuvement des animaux, au regard de leurs caractéristiques et des objectifs de productivité de l’élevage et superviser leur mise en œuvre</t>
  </si>
  <si>
    <t>Calculer les rations alimentaires et d’abreuvement en tenant compte des caractéristiques des animaux (espèce, âge, poids, vocation, …), des besoins spécifiques à chaque espèce et des objectifs de l’élevage, afin de garantir leur bonne croissance</t>
  </si>
  <si>
    <t>Montrer et expliquer les gestes à l’agent d’élevage dans l’exécution de la tâche d’alimentation et d’abreuvement de l’animal, en leur donnant des consignes claires, et en veillant au respect des règles QHSSE et du bien-être animal</t>
  </si>
  <si>
    <t>Contrôler les équipements relatifs à l’alimentation et à l’abreuvement des animaux, en veillant au respect des règles QHSSE et au bien-être animal, afin de s’assurer que les rations sont correctement délivrées et accessibles pour les animaux</t>
  </si>
  <si>
    <t>Abreuvement</t>
  </si>
  <si>
    <t>Conduite et entretien des engins agricoles et utilisation des outils et équipements</t>
  </si>
  <si>
    <t>Conduite des engins agricoles</t>
  </si>
  <si>
    <t>Réalisation des tests et contrôles avant utilisation des engins agricoles et des équipements</t>
  </si>
  <si>
    <t>Réalisation de la maintenance de premier niveau</t>
  </si>
  <si>
    <t>Nettoyage des équipements</t>
  </si>
  <si>
    <t>Conduire et entretenir les engins agricoles, dans le respect des règles QHSSE</t>
  </si>
  <si>
    <t>Conduire les engins agricoles (tracteurs, machines et engins, etc.), sous la supervision de l’exploitant, en respectant les règles de conduite et de sécurité</t>
  </si>
  <si>
    <t>Contrôler le bon état des équipements, en inspectant les points de vérification, dans le respect des règles QHSSE, afin de garantir une bonne utilisation et la pérennité des outils et équipements</t>
  </si>
  <si>
    <t>Réaliser les opérations de maintenance de premier niveau des engins et équipements agricoles, en respectant son niveau d’autonomie, afin de garantir leur pérennité et anticiper le recours à un tiers le cas échéant</t>
  </si>
  <si>
    <t>Nettoyer les équipements à l’aide des outils et techniques appropriés, afin de garantir une utilisation optimale des outils et équipements</t>
  </si>
  <si>
    <t>Machinisme</t>
  </si>
  <si>
    <t>Entretien et maintenance des équipements et des surfaces de travail et de repos</t>
  </si>
  <si>
    <t>Réalisation des tests et contrôles avant utilisation des équipements</t>
  </si>
  <si>
    <t>Réalisation des de la maintenance de premier niveau</t>
  </si>
  <si>
    <t>Entretien des box et des écuries</t>
  </si>
  <si>
    <t>Entretien des surfaces de travail</t>
  </si>
  <si>
    <t>Nettoyer et entretenir les équipements et les surfaces de travail et de repos des équidés</t>
  </si>
  <si>
    <t>Organiser et prioriser son intervention, en évaluant les besoins en matériels et en équipements, dans le respect des règles QHSSE</t>
  </si>
  <si>
    <t>Réaliser les opérations de maintenance de premier niveau des équipements, en respectant son niveau d’autonomie, afin de garantir leur pérennité et anticiper le recours à un tiers le cas échéant</t>
  </si>
  <si>
    <t>Nettoyer l’ensemble des surfaces des box et écuries (sols, parois, portes), dans le respect des règles QHSSE, afin de garantir le bien-être animal</t>
  </si>
  <si>
    <t>Nettoyer l’ensemble des surfaces des surfaces de travail (manège, etc.), dans le respect des règles QHSSE</t>
  </si>
  <si>
    <t>Propreté</t>
  </si>
  <si>
    <t>Suivi de l’état de santé général des animaux</t>
  </si>
  <si>
    <t>Mise en œuvre de mesure préventives contre les maladies et les prédateurs (prophylaxie)</t>
  </si>
  <si>
    <t>Isolement d’un animal malade, blessé</t>
  </si>
  <si>
    <t>Comptage, tri et marquage des animaux</t>
  </si>
  <si>
    <t>Suivi des cycles de reproduction</t>
  </si>
  <si>
    <t>Gestion des points d’eau et de repos</t>
  </si>
  <si>
    <t>Suivre l’état de santé des animaux en observant leurs comportements et en prodiguant les soins nécessaires, dans le respect des règles QHSSE et du bien-être animal</t>
  </si>
  <si>
    <t>Identifier les risques associés aux espèces du troupeau (maladies, prédateurs), mettre en place un protocole de biosécurité et administrer, le cas échéant, des traitements préventifs, pour limiter la propagation des maladies infectieuses et favoriser le bon état sanitaire du troupeau, en accord avec l’éleveur</t>
  </si>
  <si>
    <t>Repérer les maladies et blessures des animaux en observant leur comportement et leur état de santé général (température, yeux, signes de déshydratation, muqueuses, fèces, courbure de la ligne dorsale, etc.), afin d’intervenir rapidement pour réaliser les soins généraux de premier niveau ou de solliciter le recours à un tiers pour le diagnostic ou les soins (vétérinaire)</t>
  </si>
  <si>
    <t>Appuyer l’éleveur sur le comptage, tri, marquage des animaux voire la vaccination, en mobilisant les outils et techniques appropriés dans le respect des règles QHSSE et du bien-être animal</t>
  </si>
  <si>
    <t>Isoler un lot d’animaux et/ou un animal malade, afin de leur prodiguer les soins généraux de premier niveau aux animaux, dans le respect de son niveau d’autonomie et des règles d’utilisation des produits vétérinaires, afin de garantir la bonne santé des animaux</t>
  </si>
  <si>
    <t>Suivre la gestation des femelles, en surveillant leur état de santé général et interpréter les signes annonciateurs de mise-bas, afin de préserver la bonne santé de l’animal et de sa progéniture</t>
  </si>
  <si>
    <t>Localiser les points d’eau et les zones ombragées pour les pauses, afin d’assurer l’hydratation et le repos nécessaires des animaux durant la conduite</t>
  </si>
  <si>
    <t>Enregistrement et transmission des informations relatives à l’activité piscicole</t>
  </si>
  <si>
    <t>Renseignement des outils de suivi</t>
  </si>
  <si>
    <t>Transmission d’informations à divers interlocuteurs (membres de l’équipe, hiérarchie, clients, etc.)</t>
  </si>
  <si>
    <t>Transmettre les informations permettant d’assurer le suivi des activités d’élevage piscicole</t>
  </si>
  <si>
    <t>Renseigner les documents et supports de traçabilité des activités (rapports d’utilisation des équipements, fiches de suivi, etc.).</t>
  </si>
  <si>
    <t>Transmettre les informations sur ses interventions de manière claire et avec la posture et le vocabulaire appropriés à la situation et à l’interlocuteur.</t>
  </si>
  <si>
    <t>Enregistrement</t>
  </si>
  <si>
    <t>Interventions et soins aux volailles</t>
  </si>
  <si>
    <t>Epointage des becs et des griffes</t>
  </si>
  <si>
    <t>Chaponnage</t>
  </si>
  <si>
    <t>Vaccination</t>
  </si>
  <si>
    <t>Insémination des volailles</t>
  </si>
  <si>
    <t>Triage des animaux (par exemple, sexage des animaux)</t>
  </si>
  <si>
    <t>Prodiguer les soins de base aux volailles</t>
  </si>
  <si>
    <t>Epointer les becs et griffes, en utilisant les outils et procédés appropriés à la demande de l’éleveur</t>
  </si>
  <si>
    <t>Chaponner les volailles, en utilisant les outils et procédés appropriés à la demande de l’éleveur</t>
  </si>
  <si>
    <t>Vacciner les volailles, en utilisant les outils et procédés appropriés à la demande de l’éleveur</t>
  </si>
  <si>
    <t>Inséminer les volailles en utilisant les outils et procédés appropriés à la demande de l’éleveur</t>
  </si>
  <si>
    <t>Trier les animaux à partir des caractéristiques définies (sexe, taille, âge, etc.), afin de répondre aux exigences définies avec l’éleveur</t>
  </si>
  <si>
    <t>Contrôler quantitativement et qualitativement les matières premières, produits semi-finis et/ou finis et consommables selon les standards définis</t>
  </si>
  <si>
    <t>Prélever des échantillons en vue d’analyser la conformité des produits</t>
  </si>
  <si>
    <t>Apprécier la qualité et la conformité des produits conditionnés en fonction des standards définis : aspect, quantité, étiquetage, …</t>
  </si>
  <si>
    <t>Identifier toute anomalie des produits et du déroulement de la production : altération, non-conformité, étiquetage non conforme, …</t>
  </si>
  <si>
    <t>Réalisation de tests sur les produits et emballages</t>
  </si>
  <si>
    <t>Mettre en œuvre ou faire réaliser des tests sur les matières premières, produits et emballages suivant les spécifications définies</t>
  </si>
  <si>
    <t>Préparer les échantillons et le matériel nécessaires en vue de la réalisation des tests (préparation des substances, etc) ...</t>
  </si>
  <si>
    <t>Effectuer les tests sur les échantillons aux différentes étapes de la production afin de définir certaines propriétés du produit et de vérifier leur conformité avec les normes et règlementations à partir du protocole pré établi</t>
  </si>
  <si>
    <t>Analyser et tester les caractéristiques des emballages (bouteilles, etc.) pour vérifier leur dureté, leur résistance et leur compatibilité avec les produits</t>
  </si>
  <si>
    <t>Conception et mise en œuvre d’outils marketing</t>
  </si>
  <si>
    <t>Conception d’outils de suivi des campagnes en ligne</t>
  </si>
  <si>
    <t>Mise en place des CRM</t>
  </si>
  <si>
    <t>Développement des outils d’email marketing</t>
  </si>
  <si>
    <t>Gestion des comptes de réseaux sociaux</t>
  </si>
  <si>
    <t>Développement et gestion des campagnes publicitaires</t>
  </si>
  <si>
    <t>Concevoir et déployer des outils marketing pertinents</t>
  </si>
  <si>
    <t>Sélectionner des supports appropriés pour dynamiser et animer la présence de la force de vente du produit ou du service sur le net, en mettant en place des outils digitaux appropriés et évolutifs</t>
  </si>
  <si>
    <t>Configurer et optimiser les systèmes de gestion de la relation client pour automatiser et personnaliser les communications marketing</t>
  </si>
  <si>
    <t>Utiliser les outils adaptés (notamment des plateformes de marketing par email), pour créer, segmenter et automatiser les envois de newsletters ou autres (offres promotionnelles…).</t>
  </si>
  <si>
    <t>Gérer les comptes de réseaux sociaux en utilisant des outils de gestion spécifiques pour les réseaux sociaux permettant de programmer les contenus et d’analyser les performances</t>
  </si>
  <si>
    <t>Concevoir et déployer des campagnes publicitaires en ligne ciblées, en utilisant des outils de gestion publicitaires adaptés pour promouvoir les produits de l’entreprise</t>
  </si>
  <si>
    <t>Outils</t>
  </si>
  <si>
    <t>CRM</t>
  </si>
  <si>
    <t>Campagne</t>
  </si>
  <si>
    <t>Conception d’un projet de développement ou d’optimisation de nouveaux produits et/ou procédés de production</t>
  </si>
  <si>
    <t>Identification des étapes et moyens techniques et humains</t>
  </si>
  <si>
    <t>Conception et rédaction des procédures et modes opératoires</t>
  </si>
  <si>
    <t>Formalisation des indicateurs permettant le suivi du projet</t>
  </si>
  <si>
    <t>Concevoir un projet de développement ou d’optimisation de produits ou procédés et mettre au point les conditions opératoires nécessaires à sa mise en œuvre</t>
  </si>
  <si>
    <t>Définir les étapes et les moyens techniques et humains nécessaires au projet de développement ou d’optimisation de produits ou procédés en tenant compte des compétences de chacun et des contraintes budgétaires et matérielles</t>
  </si>
  <si>
    <t>Concevoir les procédures et les modes opératoires nécessaires pour la mise en place du projet de développement ou d’optimisation de produits ou procédés, dans le respect des règles QHSSE</t>
  </si>
  <si>
    <t>Définir les contrôles à réaliser sur les produits ou procédés de production afin de répondre à la réglementation et de garantir la qualité des process et produits</t>
  </si>
  <si>
    <t>Définir les indicateurs de suivi et de résultats permettant le suivi du projet et son analyse</t>
  </si>
  <si>
    <t>Réalisation de visites et de dégustations à destination du grand public ou de professionnels</t>
  </si>
  <si>
    <t>Planification des visites et dégustations</t>
  </si>
  <si>
    <t>Réalisation de visites à destination du grand public ou de professionnels</t>
  </si>
  <si>
    <t>Réalisation de dégustations à destination du grand public ou de professionnels</t>
  </si>
  <si>
    <t>Valorisation de la culture, de l’identité locale et de la qualité des produits</t>
  </si>
  <si>
    <t>Animer des visites (cave, espace dédié, vignoble) et des dégustations auprès de clients éventuels et professionnels en veillant à promouvoir les valeurs de l’entreprise et la qualité des produits</t>
  </si>
  <si>
    <t>Noter et planifier les réservations de visites et dégustations</t>
  </si>
  <si>
    <t>Guider les visiteurs (grand public ou clients professionnels) dans les vignobles, les installations de fabrication, les caves, selon le circuit de visite prédéfini en amont</t>
  </si>
  <si>
    <t>Apporter des informations sur le cycle de la vigne, le processus de fabrication, sur l’histoire et les caractéristiques du territoire à chaque étape de la visite, en adaptant son discours au public et en veillant à promouvoir les valeurs de l’entreprise</t>
  </si>
  <si>
    <t>Faire goûter un ou plusieurs vins ou spiritueux aux visiteurs et clients en veillant à respecter les règles d’hygiène et de sécurité</t>
  </si>
  <si>
    <t>Transmettre et valoriser la culture, l’identité locale et la qualité des produits</t>
  </si>
  <si>
    <t>Proposer et assurer la vente de produits à la fin de la visite ou de la dégustation</t>
  </si>
  <si>
    <t>Visite touristique</t>
  </si>
  <si>
    <t>Dégustation</t>
  </si>
  <si>
    <t>Vente conseil</t>
  </si>
  <si>
    <t>Animation vente</t>
  </si>
  <si>
    <t>Suivi et contrôle des importations et des expéditions selon le cadre réglementaire, les engagements commerciaux de l’entreprise et les besoins en matières premières</t>
  </si>
  <si>
    <t>Suivi et contrôle du classement des produits, de la nomenclature et des tarifs douaniers</t>
  </si>
  <si>
    <t>Validation des déclarations officielles auprès des services des douanes</t>
  </si>
  <si>
    <t>Suivi et contrôle des mouvements des stocks physiques en s’appuyant sur les outils de suivi des stocks</t>
  </si>
  <si>
    <t>Gestion des procédures de contrôle et de litige</t>
  </si>
  <si>
    <t>Suivre et contrôler les importations et expéditions au regard du cadre réglementaire, des engagements commerciaux de l’entreprise et de ses besoins en matières premières</t>
  </si>
  <si>
    <t>Suivre et contrôler le classement des produits, l’évaluation de la nomenclature et des tarifs douaniers, selon la catégorie du produit, les exigences commerciales et réglementaires des pays de provenance et de destination des marchandises</t>
  </si>
  <si>
    <t>Vérifier et valider les déclarations officielles auprès des services de douanes</t>
  </si>
  <si>
    <t>Suivre et contrôler les mouvements des stocks physiques en s’appuyant sur les outils de suivi des stocks</t>
  </si>
  <si>
    <t>Suivre et contrôler la bonne tenue de la documentation (licences d’exportations, permis, et des dossiers (factures commerciales, factures lading, documents requis par les autorisations douanières, …) afin d’assurer la conformité douanière</t>
  </si>
  <si>
    <t>Gérer les audits de douane et procédures de contrôle</t>
  </si>
  <si>
    <t>Mettre en œuvre des solutions correctives en cas de problèmes ou anomalies en matière de douane afin d’éviter tout blocage des marchandises, retards et insatisfactions des clients.</t>
  </si>
  <si>
    <t>Contrôle douane</t>
  </si>
  <si>
    <t>Import/export</t>
  </si>
  <si>
    <t>Douanes</t>
  </si>
  <si>
    <t>Commerce international</t>
  </si>
  <si>
    <t>Elagage, démontage et abattage des arbres</t>
  </si>
  <si>
    <t>Repérage et sélection des branches à couper et des process à mobiliser</t>
  </si>
  <si>
    <t>Taille et coupe des branches</t>
  </si>
  <si>
    <t>Abattage des arbres</t>
  </si>
  <si>
    <t>Traitement des déchets issus de l’activité d’élagage (nettoyage, broyage, évacuation, etc.)</t>
  </si>
  <si>
    <t>Elaguer, démonter et abattre les arbres</t>
  </si>
  <si>
    <t>Identifier les branches à couper et le mode de taille adéquat (état des branches, angles de coupe, etc.)</t>
  </si>
  <si>
    <t>Réaliser la taille et la coupe des branches dans le respect des règles de sécurité</t>
  </si>
  <si>
    <t>Abattre les arbres désignés à l’aide des outils appropriés et en respectant les règles de sécurité (identification et calcul des points de chute, contrôle de la descente des éléments abattus, etc.).</t>
  </si>
  <si>
    <t>Traiter les déchets issus de l’activité d’élagage dans le respect des normes en vigueur (broyage, nettoyage, évacuation, etc.)</t>
  </si>
  <si>
    <t>Elagage</t>
  </si>
  <si>
    <t>Réalisation des travaux d’installation des équipements d’arrosage / de piscine / d’éclairage</t>
  </si>
  <si>
    <t>Réalisation des travaux de terrassement et de préparation du terrain (VRD)</t>
  </si>
  <si>
    <t>Installation des équipements d’arrosage / de piscine / d’éclairage (raccordements électriques, raccordements en eau, etc.)</t>
  </si>
  <si>
    <t>Paramétrage du programmateur</t>
  </si>
  <si>
    <t>Contrôle du bon fonctionnement et de l’installation réalisée</t>
  </si>
  <si>
    <t>Installer les équipements d’arrosage / de piscine / d’éclairage</t>
  </si>
  <si>
    <t>Réaliser les travaux de terrassement nécessaires à l’installation des équipements d’arrosage / de piscine / d’éclairage en respectant les règles de sécurité</t>
  </si>
  <si>
    <t>Effectuer les raccordements (en eau, électriques, etc.), dans le respect des règles de sécurité, afin de garantir le bon fonctionnement des installations</t>
  </si>
  <si>
    <t>Programmer les équipements d’arrosage / de piscine / d’éclairage</t>
  </si>
  <si>
    <t>Vérifier la qualité de son intervention et le bon fonctionnement des installations réalisées</t>
  </si>
  <si>
    <t>Construction et entretien d’un ouvrage paysager</t>
  </si>
  <si>
    <t>Réalisation d’ouvrages paysagers (allées, bordures, murets, gradins, décors, clôtures, etc.) à partir d’un ou plusieurs matériaux (bois, minéral, métal, etc.)</t>
  </si>
  <si>
    <t>Réalisation des finitions de l’ouvrage paysager</t>
  </si>
  <si>
    <t>Contrôle de la qualité et de la conformité de l’ouvrage</t>
  </si>
  <si>
    <t>Entretien de l’ouvrage paysager</t>
  </si>
  <si>
    <t>Construire et entretenir un ouvrage paysager</t>
  </si>
  <si>
    <t>Construire l’ouvrage paysager dans le respect des règles professionnelles et des règles de sécurité, à l’aide de différents matériaux (bois, minéral, métal, etc.) et des outils appropriés</t>
  </si>
  <si>
    <t>Réaliser les finitions du chantier de construction afin d’en assurer l’esthétique finale</t>
  </si>
  <si>
    <t>Vérifier la qualité des activités de construction réalisées et la conformité de l’ouvrage paysager avec les attentes du maitre d’ouvrage</t>
  </si>
  <si>
    <t>Réaliser l’entretien de l’ouvrage paysager (réparation, remplacement de joints, traitement des fissures, etc.) afin d’en assurer la durabilité et l’esthétique</t>
  </si>
  <si>
    <t>Construction</t>
  </si>
  <si>
    <t>Ouvrage paysager</t>
  </si>
  <si>
    <t>Maçonnerie</t>
  </si>
  <si>
    <t>Aménagement paysager</t>
  </si>
  <si>
    <t>Préparation des plantes et végétaux</t>
  </si>
  <si>
    <t>Plantation et intégration des plantes et végétaux</t>
  </si>
  <si>
    <t>Réalisation des finitions de l’aménagement végétal</t>
  </si>
  <si>
    <t>Contrôle de la qualité de l’aménagement végétal réalisé et son intégration dans son environnement</t>
  </si>
  <si>
    <t>Réaliser un aménagement paysager</t>
  </si>
  <si>
    <t>Préparer les plantes et végétaux en prenant en compte leurs caractéristiques et de celles de l’ouvrage paysager</t>
  </si>
  <si>
    <t>Intégrer les plantes et végétaux de façon harmonieuse dans l’aménagement paysager</t>
  </si>
  <si>
    <t>Réaliser les finitions du chantier d’aménagement végétal afin d’en assurer l’esthétique finale</t>
  </si>
  <si>
    <t>Plantes</t>
  </si>
  <si>
    <t>Mise en stock des matières premières, produits et consommables</t>
  </si>
  <si>
    <t>Vérification de la quantité et qualité des matières premières, produits et consommables</t>
  </si>
  <si>
    <t>Affectation des matières premières, produits et consommables aux emplacements prévus</t>
  </si>
  <si>
    <t>Calage, protection et étiquetage des matières premières, produits et consommables</t>
  </si>
  <si>
    <t>Organisation d’une rotation des matières premières, produits et consommables</t>
  </si>
  <si>
    <t>Etiquetage des matières premières, produits et consommables et des contenants</t>
  </si>
  <si>
    <t>Réaliser la mise en stock des matières premières, produits et consommables en tenant compte de l’espace disponible, du plan de stockage, des consignes de rangement et des conditionnements</t>
  </si>
  <si>
    <t>Vérifier la quantité et la qualité des matières premières, produits et consommables entrant ou sortant du stock</t>
  </si>
  <si>
    <t>Trier et affecter les matières premières, produits et consommables aux emplacements prévus en tenant compte de leurs caractéristiques et des conditions de stockage définies</t>
  </si>
  <si>
    <t>Répartir les matières premières, produits et consommables pour optimiser les volumes de rangement et la répartition des charges</t>
  </si>
  <si>
    <t>Caler et protéger les matières premières, produits et consommables en fonction de leur nature et de leur environnement</t>
  </si>
  <si>
    <t>Organiser et assurer une rotation pertinente des matières premières, produits et consommables</t>
  </si>
  <si>
    <t>Etiqueter des matières premières, produits et consommables et des contenants en fonction de leur provenance et de leur destination</t>
  </si>
  <si>
    <t>Magasinage</t>
  </si>
  <si>
    <t>Instruction et suivi des dossiers de prestation</t>
  </si>
  <si>
    <t>Recueil des informations et pièces manquantes</t>
  </si>
  <si>
    <t>Saisies informatiques des dossiers dans les logiciels de la MSA</t>
  </si>
  <si>
    <t>Paiement des prestations</t>
  </si>
  <si>
    <t>Suivi et gestion du versement des prestations</t>
  </si>
  <si>
    <t>Instruire et suivre les dossiers de prestation pour procéder au paiement de la prestation auprès des services et organismes concernés (CAF, CARSAT, établissements publics de santé, …)</t>
  </si>
  <si>
    <t>Recueillir les informations et pièces manquantes pour la complétude du dossier de prestation auprès de l’adhérent ou de tiers (CAF, CARSAT, établissements publics de santé, …)</t>
  </si>
  <si>
    <t>Procéder aux saisies informatiques des dossiers de prestation selon les procédures établies</t>
  </si>
  <si>
    <t>Générer les courriers ou documents adéquats</t>
  </si>
  <si>
    <t>Corriger les anomalies repérées préalablement et réaliser les modifications nécessaires</t>
  </si>
  <si>
    <t>Procéder au paiement de la prestation dans les délais définis dans la Convention d’Objectifs et de Gestion (COG)</t>
  </si>
  <si>
    <t>Suivre et gérer le versement des prestations</t>
  </si>
  <si>
    <t>Instruction</t>
  </si>
  <si>
    <t>Traitement administratif</t>
  </si>
  <si>
    <t>Traitement et suivi des dossiers de cotisation</t>
  </si>
  <si>
    <t>Gestion des déclarations d’activité et de revenu</t>
  </si>
  <si>
    <t>Correction des anomalies</t>
  </si>
  <si>
    <t>Suivi et gestion du recouvrement des cotisations</t>
  </si>
  <si>
    <t>Traiter et suivre les dossiers de cotisation pour procéder à leur recouvrement</t>
  </si>
  <si>
    <t>Recueillir les informations et pièces manquantes pour la complétude du dossier de prestation auprès de l’adhérent ou de tiers</t>
  </si>
  <si>
    <t>Procéder aux saisies informatiques des dossiers de cotisation selon les procédures établies</t>
  </si>
  <si>
    <t>Assurer l’affiliation des individus non-salariés et/ou des entreprises agricoles</t>
  </si>
  <si>
    <t>Gérer les déclarations d’activité et de revenu et réaliser le calcul des cotisations pour les dossiers non conformes</t>
  </si>
  <si>
    <t>Recouvrer les cotisations et contributions sociales auprès de ses affiliés</t>
  </si>
  <si>
    <t>Suivre le recouvrement des cotisations et contributions sociales et relancer le cas échéants les affiliés</t>
  </si>
  <si>
    <t>Alerter l’interlocuteur pertinent en cas d’absence de recouvrement</t>
  </si>
  <si>
    <t>Instruction et suivi des dossiers de recouvrement</t>
  </si>
  <si>
    <t>Formalisation d’un plan de recouvrement</t>
  </si>
  <si>
    <t>Suivi et gestion de l’exécution des échéanciers de paiement</t>
  </si>
  <si>
    <t>Traitement et suivi de dossiers de recouvrement entrés dans une phase amiable et/ou contentieuse</t>
  </si>
  <si>
    <t>Procéder aux saisies informatiques des dossiers de recouvrement selon les procédures établies</t>
  </si>
  <si>
    <t>Procéder aux corrections nécessaires pour la régularisation de ses dossiers</t>
  </si>
  <si>
    <t>Formaliser un plan de recouvrement adapté à la situation de créance et aux contraintes et capacités financières de l’adhérent</t>
  </si>
  <si>
    <t>Vérifier les paiements réalisés par les adhérents</t>
  </si>
  <si>
    <t>Identifier les dossiers dans lesquels les échéanciers de paiement ne sont pas respectés</t>
  </si>
  <si>
    <t>Evaluer l’impact d’un retard de paiement sur un dossier</t>
  </si>
  <si>
    <t>Dossier de recouvrement</t>
  </si>
  <si>
    <t>Echéancier de paiement</t>
  </si>
  <si>
    <t>Participation aux opérations de contrôle interne</t>
  </si>
  <si>
    <t>Contrôle du respect des procédures internes</t>
  </si>
  <si>
    <t>Participation à des réunions et instances en matière de sécurisation des procédures et de contrôle interne</t>
  </si>
  <si>
    <t>Participation à l’élaboration de documents stratégiques en matière de contrôle interne</t>
  </si>
  <si>
    <t>Veiller au respect de la loi dans le traitement des dossiers et participer aux opérations de contrôle interne afin de sécuriser les procédures</t>
  </si>
  <si>
    <t>Vérifier et contrôler les procédures de traitement des dossiers et la bonne application de la loi</t>
  </si>
  <si>
    <t>Identifier les éventuelles non-conformités et en analyser les raisons</t>
  </si>
  <si>
    <t>Apporter son regard juridique et technique lors de réunions et d’instances portant sur la sécurisation des procédures et le contrôle interne</t>
  </si>
  <si>
    <t>Participer à l’élaboration de documents portant sur la sécurisation des procédures et le contrôle interne (cartographie des risques, procédures contrôle interne, plan d’action Taux d’Incidence Financière,…</t>
  </si>
  <si>
    <t>Respect de la loi</t>
  </si>
  <si>
    <t>Expertise juridique</t>
  </si>
  <si>
    <t>Négociation dans le cadre de dossiers contentieux et pré contentieux</t>
  </si>
  <si>
    <t>Gestion de la relation et négociation dans le cadre de contentieux ou de pré contentieux</t>
  </si>
  <si>
    <t>Information auprès des services concernés en cas de contentieux ou de précontentieux</t>
  </si>
  <si>
    <t>Elaboration de solutions adaptées</t>
  </si>
  <si>
    <t>Négocier et suivre les dossiers de contentieux et pré-contentieux</t>
  </si>
  <si>
    <t>Gérer les litiges (par courrier et par téléphone) en faisant preuve de persuasion dans les échanges</t>
  </si>
  <si>
    <t>Proposer et négocier des solutions à l’amiable en cas de litige relevant de son domaine d’expertise</t>
  </si>
  <si>
    <t>Informer les services concernés sur les différentes procédures (assignation en justice, mise en demeure, conciliation adéquate pour mettre fin à un litige) et répondre à leurs questions</t>
  </si>
  <si>
    <t>Elaborer des solutions et décider si nécessaire de la nature de l’action à mener en justice</t>
  </si>
  <si>
    <t>Contentieux et précontentieux</t>
  </si>
  <si>
    <t>Litiges</t>
  </si>
  <si>
    <t>Appui et conseil juridique auprès de la direction de la MSA</t>
  </si>
  <si>
    <t>Rédaction de notes d’information</t>
  </si>
  <si>
    <t>Evaluation des risques juridiques au regard des projets et décisions envisagées au sein de la MSA</t>
  </si>
  <si>
    <t>Apporter son expertise juridique et conseiller la direction de la MSA sur les aspects juridiques</t>
  </si>
  <si>
    <t>Rédiger et présenter des notes et autres supports d’information sur des sujets juridiques à destination de la direction de la MSA</t>
  </si>
  <si>
    <t>Analyser les données et informations de la MSA pour identifier les éventuels risques juridiques</t>
  </si>
  <si>
    <t>Faciliter la prise de décision en apportant son expertise juridique en protection sociale</t>
  </si>
  <si>
    <t>Alerter la direction sur les risques juridiques (en lien avec un projet, des accords nationaux ou locaux, une orientation stratégique)</t>
  </si>
  <si>
    <t>Renseignement des adhérents</t>
  </si>
  <si>
    <t>Analyse de la demande et du besoin d’information ou d’accompagnement de l’adhérent</t>
  </si>
  <si>
    <t>Recherche d’informations complémentaire</t>
  </si>
  <si>
    <t>Réponse aux demandes d’informations</t>
  </si>
  <si>
    <t>Promotion des offres de service dématérialisées en lien avec le besoin de l’adhérent</t>
  </si>
  <si>
    <t>Renseigner les adhérents et leur apporter un premier niveau d’informations</t>
  </si>
  <si>
    <t>Analyser la demande formulée par l’adhérent, ses besoins d’information ou d’accompagnement le cas échéant</t>
  </si>
  <si>
    <t>Reformuler la demande et vérifier sa bonne compréhension</t>
  </si>
  <si>
    <t>Rechercher les informations demandées par l’adhérent en se basant sur les sources adéquates</t>
  </si>
  <si>
    <t>Apporter un premier niveau d’information à l’adhérent, sur ses droits et obligations en matière de protection sociale et / ou sur l’avancement de ses démarches et formalités</t>
  </si>
  <si>
    <t>Informer et promouvoir auprès de l’adhérent les offres de service dématérialisées en lien avec le sujet de sa demande</t>
  </si>
  <si>
    <t>Appui technique aux collaborateurs du service</t>
  </si>
  <si>
    <t>Identification des besoins d’appui et d’accompagnement</t>
  </si>
  <si>
    <t>Accompagnement et assistance auprès des collaborateurs du service dans la mise en œuvre de procédures complexes</t>
  </si>
  <si>
    <t>Transmission et explicitation des informations relatives au traitement de la paie et à l’administration du personnel</t>
  </si>
  <si>
    <t>Apporter un appui technique à la réalisation de tâches complexes auprès des collaborateurs du service</t>
  </si>
  <si>
    <t>Repérer les collaborateurs nécessitant un appui ou un accompagnement dans la mise en œuvre de certaines tâches ou procédures complexes, ou dans la prise en main d’outils</t>
  </si>
  <si>
    <t>Accompagner et conseiller les collaborateurs vis-à-vis des difficultés rencontrées, en veillant à adapter sa communication</t>
  </si>
  <si>
    <t>Identifier si les difficultés rencontrées par un ou plusieurs collaborateurs nécessitent la réalisation d’une formation ou la formalisation d’une nouvelle procédure</t>
  </si>
  <si>
    <t>Transmettre et expliciter les informations réglementaires, législatives ou techniques auprès de collaborateurs et s’assurer de leur bonne compréhension</t>
  </si>
  <si>
    <t>Expertise paie</t>
  </si>
  <si>
    <t>Encadrement et management des équipes</t>
  </si>
  <si>
    <t>Intégration des nouveaux arrivants au sein des équipes</t>
  </si>
  <si>
    <t>Communication d’objectifs et transmission des consignes auprès de ses équipes</t>
  </si>
  <si>
    <t>Veille à l’application des règles et des démarches de sécurité</t>
  </si>
  <si>
    <t>Identification des besoins en compétences et formation auprès des membres des équipes</t>
  </si>
  <si>
    <t>Encadrer et participer à la progression des équipes</t>
  </si>
  <si>
    <t>Concevoir et superviser l’intégration des nouveaux arrivants parmi les effectifs existants</t>
  </si>
  <si>
    <t>Transmettre aux membres de ses équipes, en sollicitant, le cas échéant, le chef d’équipe, pour garantir le respect de leur intervention avec les objectifs du chantier paysager</t>
  </si>
  <si>
    <t>Encadrer et décliner les mesures et pratiques de sécurité (collectives et individuelles)</t>
  </si>
  <si>
    <t>Repérer les besoins en formation et accompagnement, en sollicitant les chefs d’équipe et membres des équipes, afin d’assurer leur montée en compétences</t>
  </si>
  <si>
    <t>Encadrement</t>
  </si>
  <si>
    <t>Equipes</t>
  </si>
  <si>
    <t>Recueil et traitement des indicateurs de production / réalisation</t>
  </si>
  <si>
    <t>Recueil des informations sur les activités réalisées par les membres de son équipe</t>
  </si>
  <si>
    <t>Enregistrement des données relatives au suivi de son activité et de celle des membres de son équipe</t>
  </si>
  <si>
    <t>Reporting des indicateurs relatifs à soi et aux membres de son équipe</t>
  </si>
  <si>
    <t>Analyser les indicateurs de production / réalisation</t>
  </si>
  <si>
    <t>Recueillir, à partir de différentes sources (membres de son équipe, document, etc.), les informations utiles au suivi de son activité et de celle de son équipe</t>
  </si>
  <si>
    <t>Repérer les activités à optimiser en vue de garantir la performance des membres de son équipe</t>
  </si>
  <si>
    <t>Effectuer un reporting des indicateurs de performance et de qualité de ses interventions et de celles de son équipe</t>
  </si>
  <si>
    <t>Recueil</t>
  </si>
  <si>
    <t>Rédaction de documents administratifs et techniques relatifs au projet d’aménagement paysager</t>
  </si>
  <si>
    <t>Elaboration et rédaction des pièces administratives et techniques afférant au projet d’aménagement paysager</t>
  </si>
  <si>
    <t>Actualisation ou réalisation des plans techniques des aménagements paysagers</t>
  </si>
  <si>
    <t>Recherche et structuration de partenariats</t>
  </si>
  <si>
    <t>Préparer la mise en œuvre administrative et technique du chantier paysager</t>
  </si>
  <si>
    <t>Elaborer et présenter les pièces administratives et techniques nécessaires à la mise en œuvre du projet d’aménagement paysage (plans techniques de terrassement, plantations, irrigations, etc.)</t>
  </si>
  <si>
    <t>Actualiser des plans techniques existants ou en réaliser de nouveaux, en tenant compte des besoins pour la réalisation de l’aménagement paysager et en y intégrant les enjeux relatifs à la biodiversité, dans la perspective de sa réalisation</t>
  </si>
  <si>
    <t>Rechercher et nouer des partenariats pour répondre aux besoins matériels, techniques nécessaires à l’élaboration et la réalisation d’un chantier d’aménagement paysager</t>
  </si>
  <si>
    <t>Documents</t>
  </si>
  <si>
    <t>Administratifs</t>
  </si>
  <si>
    <t>Techniques</t>
  </si>
  <si>
    <t>Définition des zones et planification des opérations de pêche</t>
  </si>
  <si>
    <t>Définition des zones de pêche à partir des objectifs de pêche (espèces, volumes, etc.) et dans le respect des réglementations et restrictions / quotas de pêche en vigueur (espèces protégées, états des stocks de pêche, etc.).</t>
  </si>
  <si>
    <t>Planification des opérations de pêche en mer</t>
  </si>
  <si>
    <t>Veille des évolutions réglementaires relatives aux restrictions de pêche et veille sur l’évolution de la qualité des stocks de pêche</t>
  </si>
  <si>
    <t>Définir et planifier les opérations de pêche</t>
  </si>
  <si>
    <t>Définir les zones de pêche à partir des espèces à capturer (ciblage qualitatif et quantitatif) en respectant les restrictions / quotas et contraintes réglementaires en vigueur (états des stocks de pêche, espèces protégées, etc.).</t>
  </si>
  <si>
    <t>Planifier les opérations de pêche en mer selon les saisons et pêche et selon les conditions météorologiques</t>
  </si>
  <si>
    <t>Réaliser une veille constante sur l’évolution des normes et des restrictions de pêche</t>
  </si>
  <si>
    <t>Opérations</t>
  </si>
  <si>
    <t>Culture et protection des coquillages marins</t>
  </si>
  <si>
    <t>Traitement et analyse des données relatives au milieu de production des coquillages marins</t>
  </si>
  <si>
    <t>Suivi de l’état sanitaire des coquillages marins au cours du cycle de production</t>
  </si>
  <si>
    <t>Intervention corrective auprès des coquillages marins</t>
  </si>
  <si>
    <t>Suivre la culture des coquillages marins dans le respect de leur protection et des règles QHSSE</t>
  </si>
  <si>
    <t>Collecter et exploiter les données et informations relatives aux conditions du milieu de production des coquillages marins</t>
  </si>
  <si>
    <t>Veiller au bon état sanitaire des coquillages marins (maladies, parasites, etc.) afin de garantir la qualité et l’atteinte des objectifs de production</t>
  </si>
  <si>
    <t>Mettre en œuvre les mesures correctives, le cas échéant, dans le respect des règles QHSSE afin de garantir la qualité et l’atteinte des objectifs de production</t>
  </si>
  <si>
    <t>Cuture</t>
  </si>
  <si>
    <t>Coquillages marins</t>
  </si>
  <si>
    <t>Service à la clientèle</t>
  </si>
  <si>
    <t>Prise de commandes et conseil aux clients</t>
  </si>
  <si>
    <t>Suggestions de produits complémentaires</t>
  </si>
  <si>
    <t>Service en salle</t>
  </si>
  <si>
    <t>Encaissement des clients</t>
  </si>
  <si>
    <t>Conseiller et vendre des fruits de mer à une clientèle</t>
  </si>
  <si>
    <t>Accueillir les clients, en respectant les règles de courtoisie, afin de garantir la qualité de l’expérience client</t>
  </si>
  <si>
    <t>Prendre la commande, en conseillant les clients en fonction de leurs attentes et préférences et en leur exposant les caractéristiques des fruits de mer (goût, saisonnalité…), afin de garantir la qualité de l’expérience client</t>
  </si>
  <si>
    <t>Suggérer des produits complémentaires (boissons, accompagnements), en veillant aux accords gustatifs avec les fruits de mer et attentes de la clientèle, afin de réaliser des ventes additionnelles</t>
  </si>
  <si>
    <t>Assurer le service des plateaux de fruits de mer et autres préparations directement à la table des clients</t>
  </si>
  <si>
    <t>Réaliser les encaissements des clients</t>
  </si>
  <si>
    <t>Relation-client</t>
  </si>
  <si>
    <t>Service</t>
  </si>
  <si>
    <t>Vente produit alimentaire</t>
  </si>
  <si>
    <t>Recueil et traitement des indicateurs de production</t>
  </si>
  <si>
    <t>Prévention du respect des règles QHSSE</t>
  </si>
  <si>
    <t>Elaboration et mise en place d’un plan de prévention et de traitement des risques professionnels</t>
  </si>
  <si>
    <t>Supervision des contrôles de qualité des produits conchylicoles</t>
  </si>
  <si>
    <t>Définir et contrôler la mise en œuvre des procédures et des règles QHSSE</t>
  </si>
  <si>
    <t>Identifier, analyser, évaluer et prévenir les risques en matière de QHSSE</t>
  </si>
  <si>
    <t>Superviser et contrôler le respect des procédures permettant de garantir la qualité et la conformité des productions conchylicoles</t>
  </si>
  <si>
    <t>Définition</t>
  </si>
  <si>
    <t>Culture et protection des algues</t>
  </si>
  <si>
    <t>Traitement et analyse des données relatives au milieu de production des algues</t>
  </si>
  <si>
    <t>Suivi de l’état sanitaire des algues au cours du cycle de production</t>
  </si>
  <si>
    <t>Intervention corrective auprès des algues</t>
  </si>
  <si>
    <t>Suivre et concourir à la bonne culture des algues dans le respect des règles QHSSE</t>
  </si>
  <si>
    <t>Collecter et exploiter les données et informations relatives aux conditions du milieu de production des algues</t>
  </si>
  <si>
    <t>Veiller au bon état sanitaire des algues (maladies, parasites, etc.) afin de garantir la qualité et l’atteinte des objectifs de production</t>
  </si>
  <si>
    <t>Mettre en œuvre les mesures correctives, le cas échéant, dans le respect des règles QHSSE, afin de garantir la qualité et l’atteinte des objectifs de production</t>
  </si>
  <si>
    <t>Culture</t>
  </si>
  <si>
    <t>Algues</t>
  </si>
  <si>
    <t>Elaboration des déclarations administratives obligatoires</t>
  </si>
  <si>
    <t>Elaborer les déclarations administratives obligatoires à l'aide du logiciel de l'entreprise et dans le respect de la réglementation</t>
  </si>
  <si>
    <t>Relever analyser et contrôler les éléments nécessaires à la gestion administrative des dossiers des salariés (lors du recrutement, des temps de travail, des départs)</t>
  </si>
  <si>
    <t>Déclarations obligatoires</t>
  </si>
  <si>
    <t>Communication auprès d’interlocuteurs internes et externes</t>
  </si>
  <si>
    <t>Prise de contact auprès de prestataires</t>
  </si>
  <si>
    <t>Partage et relai d’informations entre l’ASFOSAR et la MSA</t>
  </si>
  <si>
    <t>Communiquer auprès des interlocuteurs internes et externes pour préparer les actions de formation</t>
  </si>
  <si>
    <t>Elaborer et mettre à jour une liste répertoriant les prestataires pouvant être sollicités</t>
  </si>
  <si>
    <t>Prendre contact auprès des éventuels prestataires en vue de solliciter et de négocier une prestation dans le cadre d’une formation</t>
  </si>
  <si>
    <t>Partager les informations de l’ASFOSAR auprès des salariés et services de la MSA</t>
  </si>
  <si>
    <t>Transmettre les informations et questions des services de la MSA (par exemple du service ressources humaines) auprès de l’ASFOSAR</t>
  </si>
  <si>
    <t>Partage d’informations</t>
  </si>
  <si>
    <t>Conseil et accompagnement des salariés sur leurs besoins de formation</t>
  </si>
  <si>
    <t>Recueil et reformulation des besoins des salariés</t>
  </si>
  <si>
    <t>Information sur les droits du salarié et sur les actions de la MSA en matière de formation professionnelle</t>
  </si>
  <si>
    <t>Proposition de solutions de formation</t>
  </si>
  <si>
    <t>Accompagnement dans la démarche de formation</t>
  </si>
  <si>
    <t>Conseiller et accompagner les salariés sur leurs besoins de formation</t>
  </si>
  <si>
    <t>Recueillir les besoins de formation des salariés lors d’un échange par mail, téléphone ou en face-à-face</t>
  </si>
  <si>
    <t>Reformuler et préciser les besoins de formation formulés par le salarié</t>
  </si>
  <si>
    <t>Informer le salarié sur ses droits en matière de formation professionnelle et sur les solutions existantes au sein de la MSA</t>
  </si>
  <si>
    <t>Identifier et proposer les solutions de formation au salarié au regard des besoins exprimés</t>
  </si>
  <si>
    <t>Elaborer des parcours de formation des salariés selon leurs besoins de formation et leurs perspectives d’évolution</t>
  </si>
  <si>
    <t>Accompagner les salariés dans les démarches à accomplir pour réaliser leur parcours de formation</t>
  </si>
  <si>
    <t>Formation professionnelle</t>
  </si>
  <si>
    <t>Conseil et accompagnement</t>
  </si>
  <si>
    <t>Organisation et mise en valeur des produits dans l’espace du LISA</t>
  </si>
  <si>
    <t>Mise en rayon des produits et implantation de linéaires</t>
  </si>
  <si>
    <t>Organiser l’espace de vente et la mise en valeur des produits en respectant les règles d’étiquetage, d’hygiène et de sécurité.</t>
  </si>
  <si>
    <t>Assurer la propreté, l’hygiène des rayons concernés</t>
  </si>
  <si>
    <t>Installer des décors et des aménagements dans les rayons ou en vitrine</t>
  </si>
  <si>
    <t>Suivi et traitement des indicateurs relatifs à l’activité e-commerce</t>
  </si>
  <si>
    <t>Recueil d’informations sur les résultats des activités e-commerce</t>
  </si>
  <si>
    <t>Enregistrement des données relative au suivi de l’activité e-commerce</t>
  </si>
  <si>
    <t>Réalisation de comparaison périodiques, produits, …</t>
  </si>
  <si>
    <t>Repérage des dysfonctionnements et des aléas et transmission aux acteurs concernés</t>
  </si>
  <si>
    <t>Elaboration d’actions correctives</t>
  </si>
  <si>
    <t>Analyser les indicateurs de vente en ligne</t>
  </si>
  <si>
    <t>Suivre périodiquement le développement des ventes e-commerce</t>
  </si>
  <si>
    <t>Utiliser ou renseigner les outils dédiés à la traçabilité de l’activité e-commerce</t>
  </si>
  <si>
    <t>Identifier les écarts à partir de l’analyse des indicateurs de performance commerciale</t>
  </si>
  <si>
    <t>Alerte le responsable et les services concernés par les dysfonctionnements</t>
  </si>
  <si>
    <t>Elaboration et négociation d’offres commerciales</t>
  </si>
  <si>
    <t>Elaboration d’offres commerciales globales ou de contrats nationaux ou internationaux, en partenariat avec les différents services concernés au sein de l’entreprise</t>
  </si>
  <si>
    <t>Présentation des offres auprès des clients ou prospects</t>
  </si>
  <si>
    <t>Négociation des offres commerciales</t>
  </si>
  <si>
    <t>Concevoir et négocier des offres commerciales au meilleur prix en tenant compte de la diversité de clients</t>
  </si>
  <si>
    <t>Analyser les contraintes techniques, juridiques et financières dans le cadre d’une offre commerciale</t>
  </si>
  <si>
    <t>Construire un prix et une offre tarifaire adaptés au client ou au prospect (industriels, courtiers, négociants internationaux, …) dans le respect de la politique tarifaire en vigueur et des objectifs en matière de marge</t>
  </si>
  <si>
    <t>Préparer la négociation de l’offre en analysant les enjeux, objectifs, les forces, les faiblesses et les contraintes de chaque partie</t>
  </si>
  <si>
    <t>Déterminer une tactique de négociation adaptée à ses interlocuteurs et aux enjeux de la négociation</t>
  </si>
  <si>
    <t>Concevoir une argumentation permettant de traiter les objections et demandes de concession du client</t>
  </si>
  <si>
    <t>Offre commerciale</t>
  </si>
  <si>
    <t>Prélèvement d'échantillons</t>
  </si>
  <si>
    <t>Management opérationnel de l’équipe achats</t>
  </si>
  <si>
    <t>Supervision des actions de recrutement et de développement de compétences pour les équipes d’achats</t>
  </si>
  <si>
    <t>Organiser le travail et animer l’équipe achats</t>
  </si>
  <si>
    <t>Evaluer les besoins en ressources humaines en termes d’effectifs, de compétences et d’organisation en fonction des évolutions de l’activité et de la stratégie de l’entreprise</t>
  </si>
  <si>
    <t>Mobiliser les équipes achats autour des enjeux de l’activité et des objectifs à atteindre</t>
  </si>
  <si>
    <t>Traçabilité des cultures</t>
  </si>
  <si>
    <t>Recueil et synthèse des indicateurs de l’activité achats</t>
  </si>
  <si>
    <t>Renseignement des outils de suivi relatifs à la traçabilité des activités réalisées</t>
  </si>
  <si>
    <t>Réalisation de comparaisons périodiques, produits…</t>
  </si>
  <si>
    <t>Echange d’informations auprès des différents services de l’entreprise</t>
  </si>
  <si>
    <t>Analyser et exploiter les indicateurs de l’activité d’achats de matières premières</t>
  </si>
  <si>
    <t>Utiliser et renseigner les outils de traçabilité dédiés aux activités d’achats</t>
  </si>
  <si>
    <t>Pilotage des projets et d’études</t>
  </si>
  <si>
    <t>Suivi des résultats des projets</t>
  </si>
  <si>
    <t>Piloter la mise en œuvre des projets et analyser les résultats</t>
  </si>
  <si>
    <t>Réaliser le suivi des étapes des projets</t>
  </si>
  <si>
    <t>Analyser les résultats des projets</t>
  </si>
  <si>
    <t>Analyser les anomalies, des dysfonctionnements, des non-conformités rencontrées et leurs causes</t>
  </si>
  <si>
    <t>Mettre en œuvre des mesures correctives appropriées</t>
  </si>
  <si>
    <t>Présenter et argumenter les résultats des projets</t>
  </si>
  <si>
    <t>Elaborer des propositions d’amélioration ou d’optimisation des projets à partir de l’analyse des résultats</t>
  </si>
  <si>
    <t>Suivi de projets</t>
  </si>
  <si>
    <t>Analyse de résultats</t>
  </si>
  <si>
    <t>Suivi et analyse des indicateurs de performance et de qualité de l’équipe</t>
  </si>
  <si>
    <t>Recueil d’informations sur les résultats des activités sur son périmètre</t>
  </si>
  <si>
    <t>Enregistrement des données relative au suivi de l’activité de gestion des dossiers</t>
  </si>
  <si>
    <t>Suivre et analyser les indicateurs de performance et de qualité</t>
  </si>
  <si>
    <t>Utiliser ou renseigner les outils dédiés à la traçabilité de l’activité de l’équipe</t>
  </si>
  <si>
    <t>Suivre périodiquement l’avancement des activités de gestion des dossiers</t>
  </si>
  <si>
    <t>Repérer les activités à optimiser en vue de garantir la performance de l’activité de l’équipe</t>
  </si>
  <si>
    <t>Définition des besoins en ressources humaines et de l’organisation des équipes de la structure</t>
  </si>
  <si>
    <t>Supervision des actions de recrutement et de développement de compétences pour les équipes de la structure</t>
  </si>
  <si>
    <t>Encadrement et accompagnement des managers d’équipe</t>
  </si>
  <si>
    <t>Organiser le travail et animer les équipes</t>
  </si>
  <si>
    <t>Mobiliser les équipes de production autour des enjeux de l’activité et des objectifs à atteindre</t>
  </si>
  <si>
    <t>Accompagner les managers d’équipe dans leur activité et dans le réajustement de leurs actions, le cas échéant</t>
  </si>
  <si>
    <t>Elaboration et négociation d'offres commerciales de produits, d’agrofournitures ou de services</t>
  </si>
  <si>
    <t>Conception d’une offre commerciale en visite client</t>
  </si>
  <si>
    <t>Argumentation sur les composantes de l’offre commerciale</t>
  </si>
  <si>
    <t>Elaborer et négocier des offres commerciales sur des produits, des agrofournitures ou de services de son entreprise en respectant la politique commerciale.</t>
  </si>
  <si>
    <t>Cibler l'offre de produits et de services correspondant aux besoins du client</t>
  </si>
  <si>
    <t>Instruction et suivi des dossiers d’action sanitaire et sociale</t>
  </si>
  <si>
    <t>Rédaction de courriers ou documents administratifs</t>
  </si>
  <si>
    <t>Instruire et suivre les dossiers de prestation pour procéder au suivi de situation</t>
  </si>
  <si>
    <t>Réalisation de comparaisons périodiques, produits, équipements, services…</t>
  </si>
  <si>
    <t>Analyser et exploiter les indicateurs de l’activité d’achat de matières sèches, consommables, équipements et services</t>
  </si>
  <si>
    <t>Suivre périodiquement l’avancement des achats de matières sèches, consommables, équipements et services</t>
  </si>
  <si>
    <t>Management des équipes de recherche, de conseil technique et de développement</t>
  </si>
  <si>
    <t>Supervision des actions de recrutement et de développement de compétences pour les équipes d’innovation, de recherche, de conseil technique et de développement</t>
  </si>
  <si>
    <t>Encadrement et accompagnement des équipes d’innovation, de recherche, de conseil technique et de développement</t>
  </si>
  <si>
    <t>Mobiliser les équipes d’innovation, de recherche, de conseil technique et de développement autour des enjeux de l’activité et des objectifs à atteindre</t>
  </si>
  <si>
    <t>Animer les équipes : mise en œuvre des entretiens individuels, accompagnement au changement, …</t>
  </si>
  <si>
    <t>Participer à l’élaboration de documents portant sur la sécurisation des procédures et le contrôle interne</t>
  </si>
  <si>
    <t>Mise en stock des produits et consommables</t>
  </si>
  <si>
    <t>Vérification de la quantité et qualité des produits</t>
  </si>
  <si>
    <t>Affectation des produits aux emplacements prévus</t>
  </si>
  <si>
    <t>Etiquetage des produits et des contenants</t>
  </si>
  <si>
    <t>Réaliser la mise en stock des produits et consommables en tenant compte de l’espace disponible, du plan de stockage, des consignes de rangement et des conditionnements</t>
  </si>
  <si>
    <t>Vérifier la quantité et la qualité des produits entrant ou sortant du stock</t>
  </si>
  <si>
    <t>Trier et affecter les produits aux emplacements prévus en tenant compte de leurs caractéristiques et des conditions de stockage définies</t>
  </si>
  <si>
    <t>Caler et protéger les produits en fonction de leur nature et de leur environnement</t>
  </si>
  <si>
    <t>Organiser et assurer une rotation pertinente des produits</t>
  </si>
  <si>
    <t>Etiqueter des produits et des contenants en fonction de leur provenance et de leur destination</t>
  </si>
  <si>
    <t>Maintenance totale</t>
  </si>
  <si>
    <t>Appareils de contrôle</t>
  </si>
  <si>
    <t>Identification des risques et démarche d’amélioration continue</t>
  </si>
  <si>
    <t>Elaboration de démarches d’amélioration continue QHSSE suite à une analyse des risques, des dysfonctionnements et des dérives</t>
  </si>
  <si>
    <t>Analyser les risques pour les produits, l'environnement et les risques aux postes de travail sur le/les sites sur son périmètre (maladies professionnelles, accidents, malfaçons, pollution environnementale, impact environnemental …)</t>
  </si>
  <si>
    <t>Mettre en œuvre des projets permettant la réduction de l'impact écologique du groupe</t>
  </si>
  <si>
    <t>Elaborer et suivre des actions d’amélioration continue et plans d’actions QHSSE (formation, amélioration des procédés, organisation de l’activité du site, évolution des installations...)</t>
  </si>
  <si>
    <t>Elaborer les procédures et instructions adaptées à la réglementation et les normes en vigueur</t>
  </si>
  <si>
    <t>Transmission des orientations de la politique de santé et de sécurité du site et implication des managers</t>
  </si>
  <si>
    <t>Négociations écrites et téléphoniques dans le cadre d’une procédure de recouvrement amiable</t>
  </si>
  <si>
    <t>Contact avec le client débiteur</t>
  </si>
  <si>
    <t>Recherche et proposition de solutions de règlements adaptées à la situation du client débiteur et dans le respect de la relation client</t>
  </si>
  <si>
    <t>Mettre en œuvre les démarches de recouvrement amiable dans le respect des instructions du responsable hiérarchique ou de la direction</t>
  </si>
  <si>
    <t>Etablir un contact et un climat de confiance avec le client débiteur</t>
  </si>
  <si>
    <t>Recueillir auprès du client débiteur des informations permettant d’éclairer les raisons de son non-paiement</t>
  </si>
  <si>
    <t>Rédiger un courrier ou une mise en demeure en veillant à intégrer, le cas échéant, les mentions légales obligatoires</t>
  </si>
  <si>
    <t>Réaliser l’envoi ou superviser l’expédition du courrier en tenant compte, le cas échéant, du formalisme exigé (recommandé avec accusé de réception…)</t>
  </si>
  <si>
    <t>Expliquer à un client débiteur les risques légaux liés au non-paiement d’une facture en veillant à préserver la qualité de la relation commerciale</t>
  </si>
  <si>
    <t>Conduire une négociation écrite ou téléphonique avec un client débiteur afin d’identifier une solution amiable de règlement, dans le respect des procédures et sous le contrôle du responsable hiérarchique ou de la direction</t>
  </si>
  <si>
    <t>Argumenter et répondre efficacement aux objections en s’appuyant sur des éléments de droit et en exploitant les informations disponibles dans le dossier</t>
  </si>
  <si>
    <t>Elaborer un échéancier ou proposer une solution de paiement conforme aux instructions du responsable hiérarchique ou de la direction</t>
  </si>
  <si>
    <t>Client débiteur</t>
  </si>
  <si>
    <t>Solution amiable de réglement</t>
  </si>
  <si>
    <t>Supervision des tournées de livraisons et de ramassage</t>
  </si>
  <si>
    <t>Contrôle de l’exécution des plans de tournées et de livraison</t>
  </si>
  <si>
    <t>Mise à jour des systèmes de données de suivi de tournées</t>
  </si>
  <si>
    <t>Surveiller et ajuster les tournées de livraison et de ramassage en fonction des aléas constatés</t>
  </si>
  <si>
    <t>Consolider le suivi relatifs à l’exécution des tournées de livraison et de ramassage à partir des échanges avec les chauffeurs</t>
  </si>
  <si>
    <t>Gestion d'aléas</t>
  </si>
  <si>
    <t>Management opérationnel des équipes d’achats et de vente</t>
  </si>
  <si>
    <t>Supervision des actions de recrutement et de développement de compétences pour les équipes achats et commerciales</t>
  </si>
  <si>
    <t>Encadrement et accompagnement des responsables approvisionnement et commerciaux</t>
  </si>
  <si>
    <t>Accompagnements à la mise en oeuvre des projets de développement</t>
  </si>
  <si>
    <t>Organiser le travail et animer les équipes d’achats et de vente</t>
  </si>
  <si>
    <t>Evaluer les besoins en ressources humaines en termes d’effectifs, de compétences et d’organisation en fonction des évolutions de l’activité et de la stratégie achats</t>
  </si>
  <si>
    <t>Mobiliser les équipes d’achats et de vente autour des enjeux de l’activité et des objectifs à atteindre</t>
  </si>
  <si>
    <t>Superviser l’animation des équipes achats et commerciale : mise en œuvre des entretiens individuels, accompagnement au changement, …</t>
  </si>
  <si>
    <t>Organiser, préparer et conduire des réunions d’équipes</t>
  </si>
  <si>
    <t>Conduire ou accompagner la mise en œuvre d’évolutions des processus d’achats et de vente</t>
  </si>
  <si>
    <t>Production de documents comptables</t>
  </si>
  <si>
    <t>Documents comptables</t>
  </si>
  <si>
    <t>Rédaction</t>
  </si>
  <si>
    <t>Organisation des visites (cave, espace dédié, vignoble…), des dégustations et des opérations de vente des vins, spiritueux et différents produits sur place</t>
  </si>
  <si>
    <t>Planification des dégustations et visites</t>
  </si>
  <si>
    <t>Organisation des activités commerciales (visites, dégustations, ventes…)</t>
  </si>
  <si>
    <t>Supervision de la disponibilité des produits et du stockage</t>
  </si>
  <si>
    <t>Information des clients et de l’équipe sur les caractéristiques du vignoble et le processus de fabrication</t>
  </si>
  <si>
    <t>Promotion auprès des clients de la qualité des produits (vins, spiritueux…)</t>
  </si>
  <si>
    <t>Supervision de la vente des produits (vins, spiritueux…)</t>
  </si>
  <si>
    <t>Organisation des visites (cave, espace dédié, vignoble…), des dégustations et des opérations de vente des vins, spiritueux et différents produits sur place afin de fidéliser et d’attirer de nouveaux clients, en veillant à promouvoir les valeurs de l’entreprise et la qualité des produits</t>
  </si>
  <si>
    <t>Planifier et superviser les dégustations et visites</t>
  </si>
  <si>
    <t>Organiser les activités en fonction de la saisonnalité et du planning des membres de l’équipe</t>
  </si>
  <si>
    <t>Veiller à la disponibilité des produits (vins, spiritueux…) sélectionnés en cohérence avec les perspectives commerciales de l’entreprise</t>
  </si>
  <si>
    <t>Apporter des informations complémentaires sur le cycle de la vigne, le processus de fabrication, l’histoire et les caractéristiques du territoire, aux clients et à l’équipe de l’espace de vente, en fonction des besoins</t>
  </si>
  <si>
    <t>Superviser la vente des produits (vins, spiritueux…) en cohérence avec la stratégie commerciale de l’entreprise</t>
  </si>
  <si>
    <t>Dégustations</t>
  </si>
  <si>
    <t>Visites</t>
  </si>
  <si>
    <t>Gestion de créances contentieuses</t>
  </si>
  <si>
    <t>Organisation des relances autres que les cotisations</t>
  </si>
  <si>
    <t>Proposition de nouvelles conditions de paiement lors des retards</t>
  </si>
  <si>
    <t>Analyse des litiges</t>
  </si>
  <si>
    <t>Préparation de dossiers de contentieux</t>
  </si>
  <si>
    <t>Mise en œuvre de la procédure de recouvrement</t>
  </si>
  <si>
    <t>Gérer les créances contentieuses en lien avec les acteurs concernés au sein de la caisse</t>
  </si>
  <si>
    <t>Organiser les opérations de relance avec les gestionnaires de comptabilité</t>
  </si>
  <si>
    <t>Proposer de nouvelles conditions de paiement en cas de retard</t>
  </si>
  <si>
    <t>Analyser les litiges</t>
  </si>
  <si>
    <t>Préparer les dossiers de contentieux selon les procédures en vigueur</t>
  </si>
  <si>
    <t>Créances contentieuses</t>
  </si>
  <si>
    <t>Formulation de préconisations à l’attention des équipes de la structure</t>
  </si>
  <si>
    <t>Identifier des scenarios prédictifs sur les sujets intéressant l’entreprise (comportement adhérents…)</t>
  </si>
  <si>
    <t>Traduire les résultats obtenus en informations exploitables pour les équipe, analyse et outils d’aide à la décision …</t>
  </si>
  <si>
    <t>Conseil auprès des adhérents</t>
  </si>
  <si>
    <t>Découverte des besoins de l’adhérent</t>
  </si>
  <si>
    <t>Informations auprès des adhérents sur ses obligations légales</t>
  </si>
  <si>
    <t>Propositions d’actions ou de supports</t>
  </si>
  <si>
    <t>Elaboration avec l’adhérent de sa Déclaration Sociale Nominative</t>
  </si>
  <si>
    <t>Accompagner les adhérents dans leurs démarches relatives à la législation sociale</t>
  </si>
  <si>
    <t>Etablir un contact et un climat de confiance avec l’adhérent</t>
  </si>
  <si>
    <t>Elaborer un questionnement adapté pour comprendre les pratiques de l’adhérent et ses besoins</t>
  </si>
  <si>
    <t>Identifier et apporter les informations adaptées à l’adhérent pour prévenir le travail dissimulé en s’adaptant au profil de l’adhérent</t>
  </si>
  <si>
    <t>Accompagner l’adhérent dans la réalisation de sa Déclaration Sociale Nominative (DSN)</t>
  </si>
  <si>
    <t>Analyse besoins</t>
  </si>
  <si>
    <t>Gestion des fraudes détectées</t>
  </si>
  <si>
    <t>Proposition des conditions de redressement</t>
  </si>
  <si>
    <t>Suivi des redressements</t>
  </si>
  <si>
    <t>En cas de non-recouvrement, transmission des documents aux autres services de la caisse</t>
  </si>
  <si>
    <t>Organiser les actions de recouvrement auprès des adhérents (prestations et cotisations)</t>
  </si>
  <si>
    <t>Proposer un redressement en cas de non-conformités par rapport aux procédures en vigueur</t>
  </si>
  <si>
    <t>Saisir dans l’outil informatique dédié les actions de redressement réalisées</t>
  </si>
  <si>
    <t>Suivre l’état d’avancement des démarches de redressement en cours</t>
  </si>
  <si>
    <t>Transmettre les informations auprès des acteurs concernés pour engager les procédures civiles et pénales</t>
  </si>
  <si>
    <t>Fraudes</t>
  </si>
  <si>
    <t>Procédures de redressement</t>
  </si>
  <si>
    <t>Transmission des résultats et communication</t>
  </si>
  <si>
    <t>Proposition de mesures correctives pour améliorer la performance budgétaire de la caisse</t>
  </si>
  <si>
    <t>Transmettre et communiquer sur les budgets annuels et les résultats opérationnels de l’entreprise auprès des interlocuteurs concernés</t>
  </si>
  <si>
    <t>Communiquer les plans budgétaires aux responsables de services</t>
  </si>
  <si>
    <t>Réunions</t>
  </si>
  <si>
    <t>Informations budgétaires</t>
  </si>
  <si>
    <t>Supervision et vérification de la mise en œuvre du processus de contrôle interne</t>
  </si>
  <si>
    <t>Mise en place du contrôle interne d’une structure</t>
  </si>
  <si>
    <t>Vérification de l’application des procédures par les opérationnels</t>
  </si>
  <si>
    <t>Contrôle des clôtures comptables</t>
  </si>
  <si>
    <t>Contrôle du respect de la réglementation budgétaire et comptable</t>
  </si>
  <si>
    <t>Mise au point de plans opérationnels de gestion de budget avec les opérationnels</t>
  </si>
  <si>
    <t>Superviser et coordonner les actions de contrôle interne en tenant compte de la réglementation et de la politique de maîtrise des risques</t>
  </si>
  <si>
    <t>Mettre en place le contrôle interne d'une structure</t>
  </si>
  <si>
    <t>Faire appliquer les procédures de construction budgétaire par les opérationnels non financiers</t>
  </si>
  <si>
    <t>Contrôler les clôtures comptables</t>
  </si>
  <si>
    <t>Contrôler le respect de la réglementation budgétaire et comptable</t>
  </si>
  <si>
    <t>Contrôler le suivi du plan budgétaire par les responsables de services en vérifiant que leur activité est conforme aux prévisions</t>
  </si>
  <si>
    <t>Proposer des mesures correctives pour réajuster le plan budgétaire</t>
  </si>
  <si>
    <t>Règlementation budgétaire et comptable</t>
  </si>
  <si>
    <t>Conception de programmes de sensibilisation et de formation</t>
  </si>
  <si>
    <t>Elaboration de guides et supports de formation et d’information</t>
  </si>
  <si>
    <t>Planification et organisation d’actions de formations règlementaires et de sensibilisation</t>
  </si>
  <si>
    <t>Mise en œuvre et animation d’exercices de prévention en matière de sécurité</t>
  </si>
  <si>
    <t>Organisation et supervision d’exercices de mise en situation</t>
  </si>
  <si>
    <t>Sensibilisation et conseil auprès des responsables opérationnels</t>
  </si>
  <si>
    <t>Elaborer des programmes de sensibilisation et de prévention des risques professionnels</t>
  </si>
  <si>
    <t>Elaborer des guides et supports d’information et de formations sur la sécurité à l’attention des salariés</t>
  </si>
  <si>
    <t>Planifier et organiser des actions de formation règlementaires (et le recyclage de ces actions) / sensibilisation à la sécurité du personnel, en relation avec des organismes extérieurs</t>
  </si>
  <si>
    <t>Mettre en œuvre et animer des exercices de prévention en matière de sécurité (utilisation de nouvelles machines, équipements de sécurité…)</t>
  </si>
  <si>
    <t>Organiser et superviser des exercices de situations d'urgence (alerte fuites, exercice incendie, secours à personne, plan d'organisation interne)</t>
  </si>
  <si>
    <t>Sensibiliser et conseiller les responsables opérationnels sur les mesures à prendre en matière de sûreté</t>
  </si>
  <si>
    <t>Supports de formation</t>
  </si>
  <si>
    <t>Santé-sécurité</t>
  </si>
  <si>
    <t>Animation d’actions collectives</t>
  </si>
  <si>
    <t>Planification d’actions collectives</t>
  </si>
  <si>
    <t>Préparation du déroulé de l’action et des supports correspondants</t>
  </si>
  <si>
    <t>Introduction à la séance</t>
  </si>
  <si>
    <t>Animation du groupe d’assurés</t>
  </si>
  <si>
    <t>Rédaction de bilans d’actions</t>
  </si>
  <si>
    <t>Animer des actions collectives dans le cadre de la politique d’action sanitaire et sociale définie</t>
  </si>
  <si>
    <t>Elaborer des contenus et de supports pour sensibiliser les assurés en prenant en considération leurs profils et leurs problématiques</t>
  </si>
  <si>
    <t>Introduire la séance en expliquant les enjeux et la méthode utilisée</t>
  </si>
  <si>
    <t>Animer des groupes d’assurés en veillant au respect du cadre initialement fixé</t>
  </si>
  <si>
    <t>Produire un compte rendu des échanges et des points soulevés en séance</t>
  </si>
  <si>
    <t>Actions collectives</t>
  </si>
  <si>
    <t>ASS</t>
  </si>
  <si>
    <t>Enregistrement et transmission des informations relatives à la production des vins</t>
  </si>
  <si>
    <t>Saisie et enregistrement des informations relatives à la traçabilité des activités d’élevage et de conditionnement des vins</t>
  </si>
  <si>
    <t>Réalisation de comptes rendus  concernant le déroulement de la production</t>
  </si>
  <si>
    <t>Transmission des informations aux services concernés</t>
  </si>
  <si>
    <t>Alerte en cas d'aléa, d'anomalie, de non-conformité et de dysfonctionnement</t>
  </si>
  <si>
    <t>Renseigner les documents de production et transmettre les informations permettant d’assurer la traçabilité et le suivi des vins</t>
  </si>
  <si>
    <t>Renseigner les documents et les outils numériques de production (dossier de lots, outils de suivi de production, de contrôle, de nettoyage …) conformément aux règles de traçabilité</t>
  </si>
  <si>
    <t>Rendre compte oralement et par écrit de son activité aux services et/ou aux personnes concernées</t>
  </si>
  <si>
    <t>Identifier la conformité des informations enregistrées, le lien avec la réalité physique et l’impact d’une erreur de saisie</t>
  </si>
  <si>
    <t>Détecter et signaler les anomalies ou dysfonctionnements aux personnes et services concernés</t>
  </si>
  <si>
    <t>Enregistrement données</t>
  </si>
  <si>
    <t>Transmission d'informations</t>
  </si>
  <si>
    <t>Enregistrement et transmission des informations relatives à la conservation des matières premières agricoles</t>
  </si>
  <si>
    <t>Saisie et enregistrement des informations relatives à la traçabilité des activités du silo</t>
  </si>
  <si>
    <t>Rédaction de comptes rendus   concernant le déroulement de la conservation des matières premières agricoles</t>
  </si>
  <si>
    <t>Renseigner les documents et transmettre les informations permettant d’assurer la traçabilité et le suivi de la conservation des matières premières agricoles</t>
  </si>
  <si>
    <t>Renseigner les documents et les outils numériques à disposition conformément aux règles de traçabilité</t>
  </si>
  <si>
    <t>Transmission informations</t>
  </si>
  <si>
    <t>Préparation de commandes et expédition des produits</t>
  </si>
  <si>
    <t>Recueil des informations sur les commandes à préparer</t>
  </si>
  <si>
    <t>Prélèvement des produits</t>
  </si>
  <si>
    <t>Préparation des produits (coupe, …)</t>
  </si>
  <si>
    <t>Groupage, dégroupage, conditionnement et emballage des produits</t>
  </si>
  <si>
    <t>Constitution de palettes selon les consignes en vigueur</t>
  </si>
  <si>
    <t>Préparation des livraisons et expéditions en fonction des consignes</t>
  </si>
  <si>
    <t>Contrôle des contenants, produits et étiquetages avant départ</t>
  </si>
  <si>
    <t>Positionnement des produits à expédier sur les quais</t>
  </si>
  <si>
    <t>Préparer des commandes et des expéditions des produits</t>
  </si>
  <si>
    <t>Analyser les informations inscrites sur le bon de commande et identifier les contraintes de délais</t>
  </si>
  <si>
    <t>Repérer les produits à expédier et les prélever en respectant les règles en vigueur</t>
  </si>
  <si>
    <t>Sélectionner les contenants adéquats</t>
  </si>
  <si>
    <t>Réaliser des emballages et des conditionnements adaptés aux produits</t>
  </si>
  <si>
    <t>Disposer les commandes préparées dans les aires appropriées</t>
  </si>
  <si>
    <t>préparation commandes</t>
  </si>
  <si>
    <t>expédition</t>
  </si>
  <si>
    <t>emballages</t>
  </si>
  <si>
    <t>Réalise la préparation des produits les plus communément expédiés, en respectant les références, quantités, conditionnements prévus</t>
  </si>
  <si>
    <t>Réalise la préparation de la grande majorité des produits expédiés dans la diversité des contraintes de préparation et d’expédition</t>
  </si>
  <si>
    <t>Réalise la préparation de nouveaux produits ou produits rares dans des contraintes d’expédition exceptionnelles, identifie et traite les anomalies</t>
  </si>
  <si>
    <t>Propose des améliorations de la préparation de commandes face à de nouveaux besoins identifiés</t>
  </si>
  <si>
    <t>Méthode de calcul : 5 UC de transférer les marchandises + 4 UC Préparation commande + 5 UC Gérer les emplacements, soit 14 UC sur 71 = 386 heures
Total niv 2 = niv 1 +1/3 Bac Pro = 300+ 1/3*386 = 428.7h, soit 12.2 semaines
Source : Bac Pro logistique</t>
  </si>
  <si>
    <t>Mise en œuvre des procédures administratives et QHSE</t>
  </si>
  <si>
    <t>Contrôle de l’application des procédures QHSE de l’entreprise</t>
  </si>
  <si>
    <t>Supervision des contrôles périodiques des matériels, des infrastructures et des habilitations</t>
  </si>
  <si>
    <t>Supervision des procédures administratives internes</t>
  </si>
  <si>
    <t>Contrôler la mise en œuvre des procédures administratives et de Qualité, Hygiène, Sécurité et d’Environnement</t>
  </si>
  <si>
    <t>Informer et mobiliser les membres de l’équipe logistique autour des enjeux liés au respect de la législation, des procédures et des consignes en vigueur, notamment en matière de qualité, hygiène, santé, sécurité et environnement</t>
  </si>
  <si>
    <t>Superviser et contrôler la mise en œuvre des procédures et consignes en matière de sécurité au travail</t>
  </si>
  <si>
    <t>Réalise les contrôles prescrits avec rigueur</t>
  </si>
  <si>
    <t>Repère les anomalies et dysfonctionnements</t>
  </si>
  <si>
    <t>Analyse les anomalies identifiées pour mettre en place des actions correctives par l’ensemble de l’équipe</t>
  </si>
  <si>
    <t>Propose une réflexion commune au service hygiène sur les évolutions à mener pour anticiper les anomalies</t>
  </si>
  <si>
    <t>Conrole qualite</t>
  </si>
  <si>
    <t>Méthode de calcul : C21analyser des résultats et des données + C41 contrôler les produits, les appareils et les installations 
1960 : 16 = 245 heures = 7 semaines + niv 1 = 315 = 9 semaines
Source : bac pro bio-industries de transformation</t>
  </si>
  <si>
    <t>Réalisation des dégustations et analyse sensorielle sur des moûts et des vins finis</t>
  </si>
  <si>
    <t>Réalisation d’analyses sensorielles sur les moûts et les vins finis</t>
  </si>
  <si>
    <t>Réalisation de dégustation de moûts et de vins finis</t>
  </si>
  <si>
    <t>Identification des anomalies</t>
  </si>
  <si>
    <t>Contrôler la qualité du processus de vinification</t>
  </si>
  <si>
    <t>Echantillonner en fonction des quantités de produits à contrôler</t>
  </si>
  <si>
    <t>Evaluer la qualité des vins (moûts, vins finis) à partir d’une dégustation</t>
  </si>
  <si>
    <t>Isoler les produits non conformes, en attente d’analyses complémentaires</t>
  </si>
  <si>
    <t>Analyse sensorielle</t>
  </si>
  <si>
    <t>Méthode de calcul : C21analyser des résultats et des données + C41 contrôler les produits, les appareils et les installations  
1960 : 16 = 245 heures = 7 semaines + niv 1 = 315 heures = 9 semaines 
Source : bac pro bio-industries de transformation</t>
  </si>
  <si>
    <t>Contrôle de l’application des procédures administratives et QHSSE</t>
  </si>
  <si>
    <t>Contrôle de l’application des procédures et des règles QHSSE</t>
  </si>
  <si>
    <t>Mise en œuvre d’actions correctives en cas de non-conformité</t>
  </si>
  <si>
    <t>Contrôler l’application des procédures et de règles QHSSE</t>
  </si>
  <si>
    <t>Informer et mobiliser les membres de l’équipe de production autour des enjeux liés au respect de la règlementation, des procédures et des consignes en vigueur, notamment en matière de QHSSE</t>
  </si>
  <si>
    <t>Superviser et contrôler la mise en œuvre des procédures et règles QHSSE</t>
  </si>
  <si>
    <t>Méthode de calcul : C21analyser des résultats et des données + C41 contrôler les produits, les appareils et les installations  
1960 : 16 = 245 heures = 7 semaines + niv 1 = 315 = 9 semaines 
Source : bac pro bio-industries de transformation</t>
  </si>
  <si>
    <t>Méthode de calcul : Les savoirs suivants ont été retenus : Identifier les préconisations en matière de nutrition et de santé, Appliquer / prendre en compte les textes réglementaires et normatifs, Organiser la traçabilité des produits dans l’atelier, Expliquer les méthodes d’analyse et de gestion des risques associés aux produits alimentaires 
Ainsi, 4 savoirs sur 36 pour une durée de formation égale à 1800 heures, ce qui donne le calcul suivant : 4/36*1800  = 198 heures de formation + 50h période en  entreprise  
Source : BTSA Sciences et Technologies des aliments</t>
  </si>
  <si>
    <t>Méthode de calcul : BAC PRO 126 h physique chimie : donc 63 heures en physique / 1,8 semaine 
Source : Bac pro physique</t>
  </si>
  <si>
    <t>Amélioration des méthodes/ des techniques de planification</t>
  </si>
  <si>
    <t>Recueil et synthèse des indicateurs de performance</t>
  </si>
  <si>
    <t>Repérage des écarts entre les programmes de production et les résultats obtenus</t>
  </si>
  <si>
    <t>Conception d’actions d’amélioration</t>
  </si>
  <si>
    <t>Mise en œuvre de démarches d’amélioration continue </t>
  </si>
  <si>
    <t>Proposer des évolutions et adapter ses méthodes de travail dans le cadre de l’amélioration continue</t>
  </si>
  <si>
    <t>Identifier les postes sur lesquels des améliorations sont à apporter</t>
  </si>
  <si>
    <t>Présenter et argumenter ses propositions auprès de la hiérarchie et des interlocuteurs concernés</t>
  </si>
  <si>
    <t>Evaluer les impacts sur les différents services de l’entreprise</t>
  </si>
  <si>
    <t>Méthode de calcul : durée des niveau 2 + durée de formation correspondant à "moitié analyse stratégique et gestion de projet ; moitié de management des processus par les indicateurs et tableaux ; Méthodes d'aide à la décision ; Principe de la production au plus juste, lean production ", soit 63 heures + 152,6 de PMFP. Total = 280,8 + 215,6 = 496,4 heures soit 14,2 semaines.  
Source : LP-Métiers de l'industrie : logistique industrielle PT Management de la prod. indus. et gestion des flux (EPINAL)</t>
  </si>
  <si>
    <t>Enregistrement et traçabilité des stocks et des activités réalisées</t>
  </si>
  <si>
    <t>Enregistrement des mouvements de stocks de marchandises</t>
  </si>
  <si>
    <t>Consultation des mouvements de stocks</t>
  </si>
  <si>
    <t>Identification des écarts ou anomalies dans les mouvements de stocks</t>
  </si>
  <si>
    <t>Contrôle et renseignement des documents accompagnant les marchandises</t>
  </si>
  <si>
    <t>Transmission d’informations sur le déroulement des opérations</t>
  </si>
  <si>
    <t>Transmission d’informations pertinentes à des interlocuteurs ciblés</t>
  </si>
  <si>
    <t>Enregistrer les mouvements de stocks et mettre en œuvre les outils de qualité et de traçabilité</t>
  </si>
  <si>
    <t>Enregistrer les mouvements de stocks en utilisant différents types d’outils, y compris digitaux (outils de scannage, outils nécessitant une saisie informatique, …)</t>
  </si>
  <si>
    <t>Consulter les mouvements de stocks à l’aide des outils en vigueur afin d’anticiper des ruptures de stocks</t>
  </si>
  <si>
    <t>Repérer les écarts et les anomalies et prendre les mesures appropriées selon les procédures en vigueur dans l’entreprise</t>
  </si>
  <si>
    <t>Renseigner les outils de traçabilité selon les procédures en vigueur dans l’entreprise</t>
  </si>
  <si>
    <t>Emettre un avis ou une réserve en fonction de l’état des produits et des anomalies constatées</t>
  </si>
  <si>
    <t>Transmettre les informations et les documents relatifs à la traçabilité aux interlocuteurs adéquats</t>
  </si>
  <si>
    <t>Veille technique, technologique et règlementaire concernant les activités logistiques et la gestion des flux</t>
  </si>
  <si>
    <t>Veille sur les évolutions techniques et technologiques (organisation, programmation des flux, les procédures logistiques, …)</t>
  </si>
  <si>
    <t>Suivi et anticipation de l’offre des fournisseurs et adaptation des niveaux de stock</t>
  </si>
  <si>
    <t>Communication et transmissions des informations auprès des interlocuteurs concernés</t>
  </si>
  <si>
    <t>Rechercher et analyser les informations sur les évolutions techniques, technologiques et réglementaires sur les méthodes logistiques et de gestion des flux</t>
  </si>
  <si>
    <t>Assurer une veille sur les méthodes de gestion de flux et sur les processus logistiques</t>
  </si>
  <si>
    <t>Assurer une veille sur la réglementation applicable à la logistique et la gestion des flux (certifications, gestion des déchets, …)</t>
  </si>
  <si>
    <t>Anticiper les risques fournisseurs, identifier leur impact sur l’activité de l’entreprise et trouver des alternatives</t>
  </si>
  <si>
    <t>Répertorier, analyser et synthétiser les informations recueillies et leurs sources d’information afin d’identifier les points forts et les points faibles de l’entreprise en matière de logistique, comparativement aux concurrents</t>
  </si>
  <si>
    <t>Rédiger des rapports et communiquer à l’oral sur les risques et les opportunités constatées lors de l’activité de veille</t>
  </si>
  <si>
    <t>Veille logistique</t>
  </si>
  <si>
    <t>Synthèse</t>
  </si>
  <si>
    <t>Conduite d’actions d’amélioration de l’activité de production</t>
  </si>
  <si>
    <t>Veille sur les évolutions techniques et industrielles</t>
  </si>
  <si>
    <t>Repérage des activités à optimiser </t>
  </si>
  <si>
    <t>Mise à jour et amélioration des procédures, modes opératoires, de l’organisation et de la structure    </t>
  </si>
  <si>
    <t>Analyser et optimiser l’activité de production</t>
  </si>
  <si>
    <t>Réaliser une veille sur les évolutions techniques et industrielles en vue de repérer les éventuelles évolutions à mener sur l’activité de production</t>
  </si>
  <si>
    <t>Définir les évolutions et actions correctives à apporter pour optimiser les performances de l’activité de production</t>
  </si>
  <si>
    <t>Expliquer aux membres de l’équipe les mesures d’amélioration, leurs résultats et les suites à donner</t>
  </si>
  <si>
    <t>Méthode de calcul : S3 Mathématiques : conçu autour de 4 pôles, dont valorisation des aspects numériques et graphiques, analyse numérique, moyens informatiques (186 heures : 4 = 46,5) 
S5.7 la communication &gt; les outils de communication &gt; communication graphique et multimédia (1 sur 3 types de communication) (960 : 6 = 160 / 160 : 2 : 3 = 26,66) 
S5.4 pilotage du processus &gt; Analyse systémique, fonctionnelle, structurelle, temporelle (n°4 sur 6) &gt; décoder des graphes (160 : 6 = 26,66)  
Période en entreprise = 36,4 heures 
Source : BTS pilotage de procédés</t>
  </si>
  <si>
    <t>Méthode de calcul : durée du niveau 2 + durée correspondant à 4 unités de compétences sur 18, intitulées "C7 Participer à un processus collaboratif de conception et de réalisation d’un produit C8 Recenser et spécifier des technologies et des moyens de réalisation C9 Concevoir et définir, en collaboration ou en autonomie, tout ou partie d'un ensemble mécanique unitaire C10 Définir des processus de réalisation", pour une durée de formation d'environ 1500 heures. Total = 261 + 333,3 soit 594,3 heures soit 17 semaines 
Source : BTS Conception des Processus de Réalisation de Produit</t>
  </si>
  <si>
    <t>Conduite d’un véhicule de livraison</t>
  </si>
  <si>
    <t>Ajuster son itinéraire en fonction des aléas de la tournée</t>
  </si>
  <si>
    <t>conduite</t>
  </si>
  <si>
    <t>Conduit le véhicule selon les règles de sécurité routière</t>
  </si>
  <si>
    <t>Conduit le véhicule selon les règles de sécurité routière et dans le respect de l’environnement</t>
  </si>
  <si>
    <t>Ajuste son itinéraire en fonction des aléas qui surviennent lors de la tournée pour réduire le temps de parcours</t>
  </si>
  <si>
    <t>Anticipe et adapte sa tournée en fonction des aléas liés à la circulation afin d’avoir une conduite économique</t>
  </si>
  <si>
    <t>Maintenance préventive et curative des équipements de production de premier niveau</t>
  </si>
  <si>
    <t>Entretien courant et interventions de maintenance de premier niveau sur les machines et équipements</t>
  </si>
  <si>
    <t>Contrôle de l’usure des outillages et pièces</t>
  </si>
  <si>
    <t>Diagnostic des dysfonctionnements ou pannes</t>
  </si>
  <si>
    <t>Mise en sécurité et mise à disposition des équipements de la ligne de production</t>
  </si>
  <si>
    <t>Contrôler et entretenir les équipements de production</t>
  </si>
  <si>
    <t>Vérifier l'état de propreté de son poste de travail et des équipements utilisés</t>
  </si>
  <si>
    <t>Démonter, nettoyer, contrôler et surveiller l’usure des outillages et pièces </t>
  </si>
  <si>
    <t>Changer des pièces et outillages dysfonctionnels à l’identique, en utilisant les outils adaptés</t>
  </si>
  <si>
    <t>Réaliser les opérations d’entretien courant (nettoyage, graissage, ...) et de maintenance de premier niveau sur les équipements de la ligne</t>
  </si>
  <si>
    <t>Réaliser les réglages de la machine à la suite d’une panne ou d’un dysfonctionnement</t>
  </si>
  <si>
    <t>Réaliser les opérations de mise en sécurité ou mise à disposition des équipements de la ligne de production</t>
  </si>
  <si>
    <t>Entretien de l’installation</t>
  </si>
  <si>
    <t>Maintenance industrielle </t>
  </si>
  <si>
    <t>Méthode de calcul :  Durée totale de la formation : 735 heures 
2 modules de formation : 1. préparation de la production (4 semaines) / 2. conduite d’un équipement (9 semaines) 
Période en entreprise : 5 semaines  
1 semaine = 35 heures 
9 semaines x 35 heures = 315 heures  
Le module 2 vise l’acquisition de 6 compétences : 
315 : 6 = 52,5 heures par compétence  
Parmi les 6 compétences, on retient "diagnostic d’un dysfonctionnement" 
Répartition du stage : 9/15ème des 5 semaines correspond au module 2 = 3 semaines soit 105 heures (soit 17,5 heures par compétence (105 :6)  
52,5 + 17,5 = 70 heures = 2 semaines 
Source : titre pro conducteur d'équipement agroalimentaire (niveau 3) - programme AFPA</t>
  </si>
  <si>
    <t>Elaboration d'actions d'optimisation des procédés et des installations de production existants</t>
  </si>
  <si>
    <t>Production d’études sur les procédés de fabrication et de conditionnement alimentaire</t>
  </si>
  <si>
    <t>Définition d’axes d’amélioration relatives aux procédés et aux installations</t>
  </si>
  <si>
    <t>Rédaction de procédures et de modes opératoires</t>
  </si>
  <si>
    <t>Conduire des études d’optimisation des procédés et des installations de production alimentaire en tenant compte de la stratégie de l’entreprise</t>
  </si>
  <si>
    <t>Conduire des études permettant d’optimiser les procédés de fabrication et de conditionnement alimentaire</t>
  </si>
  <si>
    <t>Analyser et repérer les points de blocage et les limites du procédé de production existant à partir de l’exploitation de bases de données et l’utilisation de logiciels statistiques</t>
  </si>
  <si>
    <t>Formaliser les modifications à apporter au procédé et aux équipements afin d’optimiser la productivité, le coût ou le délai de production,</t>
  </si>
  <si>
    <t>Concevoir les procédures et les modes opératoires nécessaires pour la mise en place des actions d’amélioration dans le respect des règles QHSSE</t>
  </si>
  <si>
    <t>Entretien et contrôle d’un véhicule de collecte et/ou de livraison</t>
  </si>
  <si>
    <t>Réaliser l’entretien et le contrôle d’un véhicule de collecte et/ou de livraison</t>
  </si>
  <si>
    <t>Réalise les opérations d’entretien de premier niveau du véhicule</t>
  </si>
  <si>
    <t>Véhicule</t>
  </si>
  <si>
    <t>Autocontrôle et repérage des anomalies ou non conformités</t>
  </si>
  <si>
    <t>Contrôle des résultats de son travail</t>
  </si>
  <si>
    <t>Contrôle de la bonne marche des équipements après le nettoyage de ses pièces</t>
  </si>
  <si>
    <t>Repérage des dysfonctionnements et alerte</t>
  </si>
  <si>
    <t>Contrôler les opérations de nettoyage, de désinfection et de l’application des règles QHSSE</t>
  </si>
  <si>
    <t>Contrôler le résultat des opérations de désinfection (contrôle visuel, contrôle microbiologique)</t>
  </si>
  <si>
    <t>Contrôler la conformité des produits alimentaires après le remontage des pièces des machines afin de s’assurer de la bonne marche des équipements</t>
  </si>
  <si>
    <t>Identifier les éventuels dysfonctionnements et alerter l’interlocuteur concerné</t>
  </si>
  <si>
    <t>Conseil aux agriculteurs</t>
  </si>
  <si>
    <t>Traitement des réclamations des agriculteurs</t>
  </si>
  <si>
    <t>Négociation contractuelle</t>
  </si>
  <si>
    <t>Mise en œuvre de solutions en cas d’aléas</t>
  </si>
  <si>
    <t>Informations techniques sur les matières premières / produits et la politique QHSSE du silo</t>
  </si>
  <si>
    <t>Orientation vers un expert/spécialiste</t>
  </si>
  <si>
    <t>Apporter des conseils personnalisés aux agriculteurs et gérer les aléas et les réclamations</t>
  </si>
  <si>
    <t>Personnaliser la relation avec les agriculteurs et établir un climat de confiance avec eux</t>
  </si>
  <si>
    <t>Traiter les réclamations des agriculteurs selon les procédures en vigueur</t>
  </si>
  <si>
    <t>Négocier avec les agriculteurs les modalités contractuelles (quantité, délais, etc.)</t>
  </si>
  <si>
    <t>Elaborer et mettre en œuvre des solutions permettant de satisfaire à la fois les agriculteurs et la coopérative en cas d’aléas ou d’éventuels dysfonctionnements</t>
  </si>
  <si>
    <t>Informer les clients sur les caractéristiques des matières premières / produits et sur la politique QHSE du silo</t>
  </si>
  <si>
    <t>Orienter les agriculteurs vers des experts en cas de problématique dépassant ses compétences</t>
  </si>
  <si>
    <t>Traitement réclamations</t>
  </si>
  <si>
    <t>Négociation </t>
  </si>
  <si>
    <t>Méthode de calcul : 3.1 accueillir, 3.2 rechercher les besoins, faire préciser la demande, 2 sous-unités de compétences / 5+9+7+7 = 28 
2/28 * 1500 = 107h = 3.1 semaines 
Source : CAP Employé de vente spécialisé</t>
  </si>
  <si>
    <t>Veille sur les évolutions règlementaires et organisationnelles relatives aux processus d’achat</t>
  </si>
  <si>
    <t>Recueil d’informations sur les besoins auprès des différents services de l’entreprise</t>
  </si>
  <si>
    <t>Rechercher et analyser les informations sur les évolutions règlementaires, organisationnelles et les besoins des clients finaux liés aux achats de matières premières</t>
  </si>
  <si>
    <t>Analyser et synthétiser les besoins en mobilisant différents interlocuteurs au sein de l’entreprise </t>
  </si>
  <si>
    <t>Analyser les besoins des clients finaux et les usages qu’ils vont faire des produits </t>
  </si>
  <si>
    <t>Repérer les évolutions règlementaires et organisationnelles permettant d’améliorer et d’optimiser les processus d’achats de matières premières</t>
  </si>
  <si>
    <t>Repérer les évolutions sur les produits et les différents marchés, y compris à l’international</t>
  </si>
  <si>
    <t>Elaborer une base documentaire intégrant les évolutions produits et de marché</t>
  </si>
  <si>
    <t>Niv 1  
+ Correspond à la partie du volume horaire"éconnomie" du programme commun de culture économique, juridique et managériale des BTS du secteur tertiaire - Calcul 150 heures par an sur 2 ans (tronc commun à 4 heures par semaine + enseignement spécifique) soit 300 heures au total dont la moitié affectée au droit et la moitié à l'économie 
Source : BTS du secteur tertiaire</t>
  </si>
  <si>
    <t>Méthode de calcul : Module "Stratégie commerciale". 3/6 compétences visées sur ce module de 6 ETCS - soit 3 ETCS retenus, soit 75 heures 
Source : Cnam- module FC "Stratégie commerciale"</t>
  </si>
  <si>
    <t>Enregistrement et transmission des informations relatives à la production</t>
  </si>
  <si>
    <t>Saisie et enregistrement des informations relatives à la traçabilité des activités de production</t>
  </si>
  <si>
    <t>Réalisation de comptes rendus   concernant le déroulement de la production</t>
  </si>
  <si>
    <t>Renseigner les documents de production et transmettre les informations permettant d’assurer la traçabilité et le suivi de la production</t>
  </si>
  <si>
    <t>Traçabilité </t>
  </si>
  <si>
    <t>Transmission d’informations</t>
  </si>
  <si>
    <t>Conduite d’actions d’amélioration de l’activité de logistique</t>
  </si>
  <si>
    <t>Veille sur le marché, la concurrence et ses produits</t>
  </si>
  <si>
    <t>Mise à jour et amélioration des procédures, modes opératoires, de l’organisation et de la structure </t>
  </si>
  <si>
    <t>Analyser et optimiser l’activité de logistique à partir des nouveaux systèmes de traçabilité et d’outils numériques</t>
  </si>
  <si>
    <t>Réaliser une veille règlementaire (éco-logistique, conditions sanitaires, gestion des déchets, …) en vue d’anticiper les évolutions pouvant avoir un impact sur l’activité logistique</t>
  </si>
  <si>
    <t>Effectuer une veille technique et technologique relative aux nouveaux systèmes de traçabilité (puces RFID, codes-barres 2D, objets connectés) et d’outils numériques (chariots automatisés, véhicules à guidage automatiques, transstockeurs, commandes vocales)</t>
  </si>
  <si>
    <t>Définir les évolutions et actions correctives à apporter pour optimiser les performances de l’activité de logistique</t>
  </si>
  <si>
    <t>Réalisation des opérations de maintenance préventive et curative sur les composants ou sous-ensembles mécaniques des équipements et installations</t>
  </si>
  <si>
    <t>Réalisation des opérations de  maintenance curative par dépose  et remplacement des pièces et  équipements défectueux</t>
  </si>
  <si>
    <t>Usinage et soudage de pièces</t>
  </si>
  <si>
    <t>Mettre en œuvre les opérations de maintenance appropriées sur les organes, composants ou sous-ensembles mécaniques des équipements ou installations dans le respect des règles QHSSE et des consignes</t>
  </si>
  <si>
    <t>Identifier les organes, composants et sous-ensembles mécaniques des différents équipements et installations</t>
  </si>
  <si>
    <t>Déposer et remplacer des pièces, organes et sous-ensembles défectueux en appliquant les règles QHSSE, les instructions de travail et les gammes de maintenance</t>
  </si>
  <si>
    <t>Réaliser l’usinage, le soudage et l’ajustage de pièces mécaniques</t>
  </si>
  <si>
    <t>Identifier les points à contrôler afin de vérifier la qualité des opérations de maintenance réalisées</t>
  </si>
  <si>
    <t>Régler les équipements et contrôler leur fonctionnement</t>
  </si>
  <si>
    <t>Réaliser les opérations de nettoyage, le tri et l’évacuation des déchets en appliquant les consignes et les règles QHSSE</t>
  </si>
  <si>
    <t>Mécanique</t>
  </si>
  <si>
    <t>Réalisation des opérations de maintenance préventive et curative sur les composants ou sous-ensembles mécaniques des équipements de sertissage</t>
  </si>
  <si>
    <t>Démontage et remplacement des  pièces et organes des sertisseuses</t>
  </si>
  <si>
    <t>Mettre en œuvre les opérations de maintenance appropriées sur les organes, composants ou sous-ensembles mécaniques des équipements de sertissage dans le respect des règles QHSSE et des consignes</t>
  </si>
  <si>
    <t>Identifier les organes, composants et sous-ensembles mécaniques des différents équipements de sertissage</t>
  </si>
  <si>
    <t>Réaliser les opérations de nettoyage et le tri des déchets en appliquant les consignes et les règles QHSSE</t>
  </si>
  <si>
    <t>Réalisation des opérations de maintenance préventive et curative sur les composants ou sous-ensembles mécaniques et électrotechniques des équipements et installations</t>
  </si>
  <si>
    <t>Mettre en œuvre les opérations de maintenance appropriées sur les organes, composants ou sous-ensembles mécaniques et électrotechniques des équipements ou installations dans le respect des règles QHSSE et des consignes</t>
  </si>
  <si>
    <t>Réaliser les opérations de nettoyage en appliquant les consignes et les règles QHSSE</t>
  </si>
  <si>
    <t>Electrotechnique</t>
  </si>
  <si>
    <t>Installation d’équipements automatisés et robotisés, programmation, contrôles et tests de fonctionnement</t>
  </si>
  <si>
    <t>Installation de nouveaux  équipements automatisés et  robotisé</t>
  </si>
  <si>
    <t>Programmation et paramétrage</t>
  </si>
  <si>
    <t>Contrôles et tests de  fonctionnement</t>
  </si>
  <si>
    <t>Installer, paramétrer et contrôler le bon fonctionnement et la programmation des équipements automatisés et robotisés</t>
  </si>
  <si>
    <t>Analyser l’ensemble des informations à partir de différentes sources d’information (plans et schémas techniques, outils numériques) afin de réaliser l’installation d’un nouvel équipement ou d’un composant</t>
  </si>
  <si>
    <t>Installer un équipement ou un composant d’une installation automatisée et robotisées à l’aide des outils adaptés</t>
  </si>
  <si>
    <t>Programmer et paramétrer les installations automatisées et robotisées</t>
  </si>
  <si>
    <t>Réaliser l’ensemble des contrôles, mesures ou tests mécaniques (vérification des cycles de fonctionnement, du déroulement des programmes) en appliquant les règles QHSSE et les consignes</t>
  </si>
  <si>
    <t>Programmation</t>
  </si>
  <si>
    <t>Animation de l’équipe dans le cadre de travaux</t>
  </si>
  <si>
    <t>Organisation du travail au sein de l’équipe/des équipes</t>
  </si>
  <si>
    <t>Suivi de la réalisation des activités par l’équipe</t>
  </si>
  <si>
    <t>Conduite de réunions d’équipe</t>
  </si>
  <si>
    <t>Animer l’équipe dans le cadre de travaux</t>
  </si>
  <si>
    <t>Répartir les activités à réaliser entre les membres de l’équipe et les ressources associées</t>
  </si>
  <si>
    <t>Suivre l’activité et les résultats des membres de l’équipe et les accompagner dans le réajustement de leurs actions, le cas échéant</t>
  </si>
  <si>
    <t>Accompagner les membres de l’équipe dans la réalisation des activités</t>
  </si>
  <si>
    <t>Mise au point de méthodes de production et de maintenance pour de nouvelles installations de production</t>
  </si>
  <si>
    <t>Recueil des éléments techniques concernant les nouveaux équipements et installations de production</t>
  </si>
  <si>
    <t>Rédaction des méthodes de production et de maintenance, des procédures et des modes opératoires relatifs aux nouveaux équipements industriels</t>
  </si>
  <si>
    <t>Conseil et accompagnement des équipes de production et de maintenance dans la mise en œuvre opérationnelle des méthodes et procédures</t>
  </si>
  <si>
    <t>Suivi de la mise en œuvre des méthodes de production et de maintenance sur les nouveaux équipements</t>
  </si>
  <si>
    <t>Mise en œuvre d’actions correctives</t>
  </si>
  <si>
    <t>Mettre au point des méthodes de production et de maintenance pour de nouvelles installations de production</t>
  </si>
  <si>
    <t>Analyser les documents techniques des nouveaux équipements et installations (schémas, plans techniques, fonctionnement des installations ou schémas fonctionnels)</t>
  </si>
  <si>
    <t>Définir et formaliser les méthodes de production et de maintenance relatifs aux nouveaux équipements</t>
  </si>
  <si>
    <t>Concevoir les procédures et les modes opératoires concernant les nouveaux équipements dans le respect des règles QHSS</t>
  </si>
  <si>
    <t>Conseiller et accompagner les équipes de production et de maintenance dans la mise en œuvre de nouvelles méthodes</t>
  </si>
  <si>
    <t>Suivre la mise en place des méthodes, identifier les anomalies et mettre en œuvre des actions correctives</t>
  </si>
  <si>
    <t>Conduite de projets</t>
  </si>
  <si>
    <t>Méthodes de production et de maintenance</t>
  </si>
  <si>
    <t>Management opérationnel des équipes projet</t>
  </si>
  <si>
    <t>Organisation du travail au sein des équipes</t>
  </si>
  <si>
    <t>Suivi de la réalisation des activités par les équipes</t>
  </si>
  <si>
    <t>Animer les équipes projets</t>
  </si>
  <si>
    <t>Communication interne et développement de la marque employeur</t>
  </si>
  <si>
    <t>Information des salariés sur l’actualité  de l’entreprise</t>
  </si>
  <si>
    <t>Promotion des métiers et des valeurs  de l’entreprise auprès des futurs  collaborateurs</t>
  </si>
  <si>
    <t>Promouvoir l’image de l’entreprise auprès des collaborateurs et futurs collaborateurs</t>
  </si>
  <si>
    <t>Proposer et organiser des actions de communications et événements internes afin de sensibiliser les collaborateurs à la culture et aux valeurs de l’entreprise</t>
  </si>
  <si>
    <t>Promouvoir les actions mises en œuvre par l’entreprise dans le cadre de la démarche RSE afin de mobiliser les collaborateurs</t>
  </si>
  <si>
    <t>Elaborer et mettre en oeuvre des projets de communication en collaboration avec le service RH dans le but de recruter des futurs collaborateurs</t>
  </si>
  <si>
    <t>Marque employeur</t>
  </si>
  <si>
    <t>Recueil et synthèse des indicateurs relatifs à la présence de la marque/des produits/de l’entreprise sur les réseaux sociaux</t>
  </si>
  <si>
    <t>Mesure des audiences, du trafic et de  la visibilité de la marque/l’entreprise  sur les réseaux sociaux</t>
  </si>
  <si>
    <t>Analyse des indicateurs de  performance</t>
  </si>
  <si>
    <t>Transmission d’informations aux  services connexes</t>
  </si>
  <si>
    <t>Identification des axes d’optimisation  de la stratégie de communication via  les réseaux sociaux</t>
  </si>
  <si>
    <t>Mesurer et analyser la performance des actions mises en œuvre auprès de la communauté digitale et la visibilité de l’entreprise sur les réseaux sociaux</t>
  </si>
  <si>
    <t>Concevoir des outils de reporting de l’activité permettant de suivre l’audience des différents réseaux sociaux, le nombre d’abonnés, de commentaires</t>
  </si>
  <si>
    <t>Analyser les statistiques issues des opérations de communication sur les réseaux sociaux afin d’évaluer la performance des actions réalisées</t>
  </si>
  <si>
    <t>Analyser les retombées des actions de communication réalisées sur les réseaux sociaux en lien avec les services concernés (ventes…)</t>
  </si>
  <si>
    <t>Rechercher des informations sur la e-réputation de l’entreprise</t>
  </si>
  <si>
    <t>Transmettre les remarques/critiques de la communauté aux services concernés</t>
  </si>
  <si>
    <t>Identifier les causes des écarts entre les résultats et les objectifs visés et définir des actions correctives</t>
  </si>
  <si>
    <t>e-réputation</t>
  </si>
  <si>
    <t>Organisation de la promotion d’un produit/d’une gamme</t>
  </si>
  <si>
    <t>Définition des actions de communication</t>
  </si>
  <si>
    <t>Pilotage des actions  promotionnelles, publicitaires et  commerciales</t>
  </si>
  <si>
    <t>Définir la stratégie de communication autour d’un produit/d’une gamme en lien avec le service communication et le département publicité</t>
  </si>
  <si>
    <t>Identifier le ou les canaux de communication les plus adaptés à la promotion du produit ou de la gamme en fonction de la cible commerciale</t>
  </si>
  <si>
    <t>Accompagner le service communication, le département publicité ou les prestataires externes dans la définition du contenu du message ou du slogan publicitaire</t>
  </si>
  <si>
    <t>Planifier et coordonner les actions promotionnelles, publicitaires et commerciales sur différents médias en veillant à leur cohérence</t>
  </si>
  <si>
    <t>Stratégie de communication</t>
  </si>
  <si>
    <t>Actions promotionnelles publicitaires et commerciales</t>
  </si>
  <si>
    <t>Coordination des prestataires externes pour les études de marchés</t>
  </si>
  <si>
    <t>Contrôle et suivi de la qualité des  prestations</t>
  </si>
  <si>
    <t>Sélectionner les prestataires externes pour les études de marchés et coordonner leur intervention</t>
  </si>
  <si>
    <t>Elaborer un appel d’offre dans le respect de la règlementation en vigueur</t>
  </si>
  <si>
    <t>Analyser les productions des prestataires et proposer des réajustements en fonction des besoins de l’étude</t>
  </si>
  <si>
    <t>Vérifier ou faire évaluer la conformité technique des services des prestataires</t>
  </si>
  <si>
    <t>Sélection et suivi des prestataires</t>
  </si>
  <si>
    <t>Suivi de la réalisation des  prestations</t>
  </si>
  <si>
    <t>Sélectionner et piloter l’activité des prestataire</t>
  </si>
  <si>
    <t>Suivi prestataires</t>
  </si>
  <si>
    <t>Suivi du respect de la mise en œuvre des méthodes et des démarches qualité, hygiène, sécurité, environnement</t>
  </si>
  <si>
    <t>Présentation des consignes et outils en matière de qualité, d’hygiène, de sécurité et d’environnement</t>
  </si>
  <si>
    <t>Contrôle du respect des procédures qualité, hygiène, sécurité et environnement en vigueur</t>
  </si>
  <si>
    <t>Management des équipes de supply chain</t>
  </si>
  <si>
    <t>Piloter la gestion des ressources humaines de supply chain</t>
  </si>
  <si>
    <t>Evaluer les besoins en ressources humaines en production en termes d’effectifs, de compétences et d’organisation en fonction des évolutions de l’activité et de la stratégie de l’entreprise</t>
  </si>
  <si>
    <t>Management des équipes du service marketing</t>
  </si>
  <si>
    <t>Supervision des actions de  recrutement et de développement  de compétences pour les équipes  du service marketing</t>
  </si>
  <si>
    <t>Conduite de réunion sur les enjeux  et les évolutions de l’activité et les  objectifs à atteindre</t>
  </si>
  <si>
    <t>Piloter la gestion des ressources humaines de l’équipe marketing</t>
  </si>
  <si>
    <t>Evaluer les besoins en ressources humaines du service en termes d’effectifs, de compétences et d’organisation en fonction des évolutions de l’activité et de la stratégie de l’entreprise</t>
  </si>
  <si>
    <t>Mobiliser les équipes de marketing autour des enjeux de l’activité et des objectifs à atteindre</t>
  </si>
  <si>
    <t>Pilotage ressources humaines</t>
  </si>
  <si>
    <t>Management des équipes du service communication</t>
  </si>
  <si>
    <t>Supervision des actions de  recrutement et de développement  de compétences pour les équipes</t>
  </si>
  <si>
    <t>Encadrement et accompagnement  des équipes</t>
  </si>
  <si>
    <t>Piloter la gestion des ressources humaines du service communication</t>
  </si>
  <si>
    <t>Evaluer les besoins en ressources humaines du service communication en termes d’effectifs, de compétences et d’organisation en fonction des évolutions de l’activité et de la stratégie de l’entreprise</t>
  </si>
  <si>
    <t>Mobiliser les équipes du service communication autour des enjeux de l’activité et des objectifs à atteindre</t>
  </si>
  <si>
    <t>Mise en œuvre et contrôle des procédures administratives et QHSSE</t>
  </si>
  <si>
    <t>Mise en œuvre d’actions correctives en cas de non-conformités</t>
  </si>
  <si>
    <t>Contrôler l’application des procédures administratives et QHSSE</t>
  </si>
  <si>
    <t>Informer et mobiliser les membres de l’équipe logistique autour des procédures et consignes en matière de qualité, hygiène, santé, sécurité et environnement</t>
  </si>
  <si>
    <t>Superviser et contrôler la mise en œuvre des procédures permettant de garantir la qualité et la conformité des matières, produits et emballages</t>
  </si>
  <si>
    <t>Elaboration d’actions d’optimisation de l’outil de prévision des ventes de produits alimentaires</t>
  </si>
  <si>
    <t>Veille sur les outils et méthodes en matière de prévision des ventes</t>
  </si>
  <si>
    <t>Synthèse des écarts entre les prévisions des ventes et les résultats obtenus</t>
  </si>
  <si>
    <t>Mise en œuvre de démarches d’amélioration continue</t>
  </si>
  <si>
    <t>Améliorer l’outil de prévision des ventes de produits alimentaires</t>
  </si>
  <si>
    <t>Repérer les évolutions sur les outils (logiciels d’analyses) et méthodes de calcul de prévision des ventes permettant d’optimiser cette activité</t>
  </si>
  <si>
    <t>Optimiser les paramètres de l’outil de prévision en vue de fiabiliser les prévisions</t>
  </si>
  <si>
    <t>Analyser les écarts par rapport aux prévisions initiales</t>
  </si>
  <si>
    <t>Elaborer des propositions d’amélioration relatives au paramétrage de l’outil de prévision des ventes afin de les fiabiliser</t>
  </si>
  <si>
    <t>Outil de prévision des ventes</t>
  </si>
  <si>
    <t>Entretien et maintenance d’un site internet</t>
  </si>
  <si>
    <t>Diagnostic et traitement des incidents  et dysfonctionnements</t>
  </si>
  <si>
    <t>Planification et réalisation des  opérations de maintenance</t>
  </si>
  <si>
    <t>Coordination de l’intervention de  prestataires extérieurs</t>
  </si>
  <si>
    <t>Réaliser les interventions techniques et les opérations de maintenance d’un site internet</t>
  </si>
  <si>
    <t>Corriger les anomalies constatées afin d’assurer la continuité du fonctionnement du site</t>
  </si>
  <si>
    <t>Planifier les interventions de maintenance préventive en tenant compte de l’activité et des contraintes des services</t>
  </si>
  <si>
    <t>Coordonner l’intervention des prestataires extérieurs et sous-traitants en fonction des besoins et des contraintes des services</t>
  </si>
  <si>
    <t>Maintenance site internet</t>
  </si>
  <si>
    <t>Vérification de la bonne  transmission des informations  entre les différents services et  équipes</t>
  </si>
  <si>
    <t>Présentation des travaux réalisés</t>
  </si>
  <si>
    <t>Communiquer et collaborer avec les différents services de l’entreprise</t>
  </si>
  <si>
    <t>Transmettre les informations nécessaires à la réalisation du projet d’emballage aux différentes parties prenantes</t>
  </si>
  <si>
    <t>Présenter un projet de packaging aux membres de l’équipe marketing et expliquer les choix techniques ou visuels</t>
  </si>
  <si>
    <t>Argumenter, influencer et convaincre un ou plusieurs interlocuteurs, dans son domaine de compétences</t>
  </si>
  <si>
    <t>Présentation de projet</t>
  </si>
  <si>
    <t>Conduite d’actions d’amélioration des activités de maintenance</t>
  </si>
  <si>
    <t>Suivre, analyser et optimiser les activités de maintenance</t>
  </si>
  <si>
    <t>Réaliser une veille sur les évolutions techniques et industrielles en vue de repérer les éventuelles évolutions à mener sur les activités de maintenance</t>
  </si>
  <si>
    <t>Définir les évolutions et actions correctives à apporter pour optimiser les performances de l’activité de maintenance</t>
  </si>
  <si>
    <t>Mise en œuvre d’actions  correctives en cas de non  conformité</t>
  </si>
  <si>
    <t>Contrôler l’application des procédures et des règles QHSSSE</t>
  </si>
  <si>
    <t>Informer et mobiliser les membres de l’équipe de maintenance autour des enjeux liés au respect de la règlementation, des procédures et des consignes en vigueur, notamment en matière de QHSSE</t>
  </si>
  <si>
    <t>Entretien des équipements des unités pilote et réalisation d’opérations de maintenance de premier niveau et de changement de format</t>
  </si>
  <si>
    <t>Réalisation des interventions de maintenance de premier niveau</t>
  </si>
  <si>
    <t>Réalisation des opérations de changement de format</t>
  </si>
  <si>
    <t>Réaliser les opérations d’entretien, de contrôle, de maintenance de premier niveau et de changement de format sur les équipements des unités pilotes dans le respect des règles QHSSE</t>
  </si>
  <si>
    <t>Réaliser les opérations de nettoyage et de désinfection en appliquant les consignes, le dosage des produits et les règles QHSSE</t>
  </si>
  <si>
    <t>Réaliser les opérations de maintenance corrective et préventive de premier niveau sur les équipements de la ligne</t>
  </si>
  <si>
    <t>Réaliser les opérations de changement de série, de format, de recette et d’outils et les réglages associés conformément à l’ordre de production</t>
  </si>
  <si>
    <t>Réaliser les opérations de mise en sécurité ou mise à disposition des équipements de l’unité pilote</t>
  </si>
  <si>
    <t>Entretien des équipements</t>
  </si>
  <si>
    <t>Unités pilotes</t>
  </si>
  <si>
    <t>Changement de format</t>
  </si>
  <si>
    <t>Conduite d’actions d’amélioration des activités de R&amp;D</t>
  </si>
  <si>
    <t>Veille sur les évolutions technologiques, réglementaires, industrielles et sur les nouvelles matières premières</t>
  </si>
  <si>
    <t>Mise à jour et amélioration des procédures, modes opératoires, de l’organisation et de la structure  </t>
  </si>
  <si>
    <t>Suivre, analyser et optimiser les activités de R&amp;D</t>
  </si>
  <si>
    <t>Réaliser une veille sur les évolutions technologiques, réglementaires, industrielles et sur les nouvelles matières premières en vue de repérer les éventuelles évolutions à mener sur les activités de R&amp;D</t>
  </si>
  <si>
    <t>Définir les évolutions et actions correctives à apporter pour optimiser les performances de l’activité de R&amp;D</t>
  </si>
  <si>
    <t>Expliquer aux membres de l’équipe les mesures d’amélioration, leurs résultats et les suites à donne</t>
  </si>
  <si>
    <t>Changement </t>
  </si>
  <si>
    <t>Appui technique à la mise en rayon des produits</t>
  </si>
  <si>
    <t>Définition d’une stratégie marchandising en concertation avec le client</t>
  </si>
  <si>
    <t>Agencement des produits dans l’espace de vente</t>
  </si>
  <si>
    <t>Installations de décors et d’aménagements</t>
  </si>
  <si>
    <t>Conseil auprès responsables de magasins</t>
  </si>
  <si>
    <t>Appui technique à la force de vente lors de démonstrations, d’animations commerciales</t>
  </si>
  <si>
    <t>Mettre en place les espaces de vente de produits alimentaires afin de rendre attractifs les produits et offres promotionnelles</t>
  </si>
  <si>
    <t>Etablir avec le client une stratégie de marchandisage à partir du plan de vente négocié par les équipes commerciales</t>
  </si>
  <si>
    <t>Agencer les produits commercialisés et la signalétique en fonction de la circulation des consommateurs et de la stratégie commerciale de l’entreprise cliente</t>
  </si>
  <si>
    <t>Transmettre les informations nécessaires aux responsables de magasin et/ou au personnel de vente afin que le plan marchandising soit appliqué</t>
  </si>
  <si>
    <t>Réaliser une démonstration, une animation commerciale en appui de la force de vente du client en veillant au respect des rôles et du positionnement de chacun</t>
  </si>
  <si>
    <t>Promotions</t>
  </si>
  <si>
    <t>Elaboration et négociation d'offres commerciales de produits alimentaires ou d'agrofournitures.</t>
  </si>
  <si>
    <t>Elaborer et négocier des offres commerciales sur des produits alimentaires ou des agrofournitures en respectant la politique commerciale.</t>
  </si>
  <si>
    <t>Elaboration d’un plan d’analyse du marché</t>
  </si>
  <si>
    <t>Analyse des besoins des clients</t>
  </si>
  <si>
    <t>Rechercher et analyser les informations sur les évolutions techniques, technologiques, règlementaires et concurrentielles en lien avec l’activité de e-commerce de l’entreprise</t>
  </si>
  <si>
    <t>Repérer les évolutions techniques et technologiques permettant d’améliorer et d’optimiser les fonctionnalités du site e-commerce et le parcours utilisateur</t>
  </si>
  <si>
    <t>Identifier les évolutions règlementaires en lien avec l’activité de vente en ligne</t>
  </si>
  <si>
    <t>Identifier les stratégies et les pratiques marketing des sites concurrents afin d’adapter la stratégie de l’entreprise le cas échéant</t>
  </si>
  <si>
    <t>Identifier et analyser les besoins des clients</t>
  </si>
  <si>
    <t>Relation clients après-vente</t>
  </si>
  <si>
    <t>Animation de contacts réguliers avec les clients</t>
  </si>
  <si>
    <t>Traitement des sollicitations et des réclamations clients</t>
  </si>
  <si>
    <t>Vérification des informations relatives aux commandes et livraisons en cours</t>
  </si>
  <si>
    <t>Transmission d’informations sur d’éventuels changements auprès du client</t>
  </si>
  <si>
    <t>Mise en œuvre d’actions de fidélisation</t>
  </si>
  <si>
    <t>Assurer une relation régulière auprès des clients et traiter leurs réclamations</t>
  </si>
  <si>
    <t>Analyser les réclamations des clients et formuler des solutions adaptées selon les procédures en vigueur</t>
  </si>
  <si>
    <t>Régler les problèmes ou petits litiges liés aux commandes ou aux livraisons et orienter le client vers un autre interlocuteur si nécessaire</t>
  </si>
  <si>
    <t>Informer le client de changements apportés à une commande ou de modifications tarifaires, et proposer des produits de remplacement quand nécessaire.</t>
  </si>
  <si>
    <t>Veiller au respect des accords commerciaux</t>
  </si>
  <si>
    <t>Règlement litiges</t>
  </si>
  <si>
    <t>Satisfaction client</t>
  </si>
  <si>
    <t>Relation clients avant et après-vente</t>
  </si>
  <si>
    <t>Régler les problèmes ou petits litiges liés aux commandes ou aux livraisons et orienter le client / prospect vers un autre interlocuteur si nécessaire</t>
  </si>
  <si>
    <t>Informer le client de changements apportés à une commande ou de modifications tarifaires, et proposer des produits de remplacement quand nécessaire</t>
  </si>
  <si>
    <t>Animation et accompagnement de l’encadrement commercial</t>
  </si>
  <si>
    <t>Définition et optimisation de l’organisation des équipes commerciales</t>
  </si>
  <si>
    <t>Analyse des pratiques et des difficultés des équipes commerciales</t>
  </si>
  <si>
    <t>Mobilisation individuelle et collective autour des objectifs commerciaux </t>
  </si>
  <si>
    <t>Réalisation d’actions commerciales ciblées </t>
  </si>
  <si>
    <t>Dynamiser au quotidien les encadrants des équipes de vente</t>
  </si>
  <si>
    <t>Elaborer des objectifs commerciaux collectifs et/ou individuels et répartir les portefeuilles clients en tenant compte des compétences de chacun</t>
  </si>
  <si>
    <t>Mobiliser les encadrants du service commercial autour des enjeux de l’activité et des objectifs à atteindre</t>
  </si>
  <si>
    <t>Expliquer individuellement les objectifs commerciaux de chaque commercial(e) itinérant, en proposant des moyens et conditions de réalisation </t>
  </si>
  <si>
    <t>Accompagner les encadrants des équipes dans leur activité et dans le réajustement de leurs actions, le cas échéant</t>
  </si>
  <si>
    <t>Mobilisation</t>
  </si>
  <si>
    <t>Encadrement commercial</t>
  </si>
  <si>
    <t>Accueil et prise en charge des clients dans l’espace de vente</t>
  </si>
  <si>
    <t>Recueil d’informations sur les pratiques, les besoins, les projets du prospect ou du client</t>
  </si>
  <si>
    <t>Conseil et préconisations sur le choix de produits non règlementés</t>
  </si>
  <si>
    <t>Informations au client sur les caractéristiques des produits, ses usages et ses alternatives dans le cadre de produits règlementaires</t>
  </si>
  <si>
    <t>Information sur les promotions en cours</t>
  </si>
  <si>
    <t>Conseiller les clients sur les produits tout en tenant compte de la réglementation en vigueur</t>
  </si>
  <si>
    <t>Conduire une démarche de découverte des besoins d’un client ou d’un prospect</t>
  </si>
  <si>
    <t>Orienter l’agriculteur vers le produit préconisé par le conseiller indépendant dans le cadre du conseil réglementé</t>
  </si>
  <si>
    <t>Préconiser des alternatives aux produits polluants conformément aux objectifs CEPP du point de vente</t>
  </si>
  <si>
    <t>Informer sur les promotions en cours, proposer des ventes additionnelles et/ou des services associés</t>
  </si>
  <si>
    <t>Elaboration d’offres commerciales grands comptes</t>
  </si>
  <si>
    <t>Examen des cahiers des charges et appels d’offres</t>
  </si>
  <si>
    <t>Concevoir des offres commerciales globales grands comptes</t>
  </si>
  <si>
    <t>Analyser les contraintes techniques, juridiques et financières dans le cadre d’un appel d’offres ou d’une offre commerciale globale</t>
  </si>
  <si>
    <t>Prendre en compte les opportunités offertes par les nouvelles technologies et la stratégie de e-commerce de l’entreprise dans l’élaboration de l’offre commerciale ou du projet d’amélioration</t>
  </si>
  <si>
    <t>Construire un prix et une offre tarifaire adaptés au client ou au prospect dans le respect de la politique tarifaire en vigueur et des objectifs en matière de marge</t>
  </si>
  <si>
    <t>Accompagnement à la mise en œuvre du projet de développement</t>
  </si>
  <si>
    <t>Proposition et définition d’un projet de développement</t>
  </si>
  <si>
    <t>Accompagnement de l’agriculteur dans le respect de ses obligations réglementaires</t>
  </si>
  <si>
    <t>Accompagnement dans la mise en œuvre technique des solutions adoptées</t>
  </si>
  <si>
    <t>Dynamisation et accompagnement au changement</t>
  </si>
  <si>
    <t>Accompagner les agriculteurs dans la mise en œuvre opérationnelle de la stratégie de développement définie</t>
  </si>
  <si>
    <t>Proposer et définir un projet d'amélioration ou de développement personnalisé et adapté à l’exploitation</t>
  </si>
  <si>
    <t>Accompagner l’agriculteur dans le respect de ses obligations et de ses cahiers des charges, notamment en termes de respect de l'environnement et de bien-être animal</t>
  </si>
  <si>
    <t>Accompagner l’agriculteur dans la mise en œuvre technique des solutions définies dans le cadre du conseil stratégique tout au long de l’année</t>
  </si>
  <si>
    <t>Favoriser la motivation et l’implication de l’agriculteur à différents stades d’un projet</t>
  </si>
  <si>
    <t>Analyser et communiquer sur les résultats liés aux différents projets</t>
  </si>
  <si>
    <t>Implication</t>
  </si>
  <si>
    <t>Gestion des stocks et des matériels de la structure de vente</t>
  </si>
  <si>
    <t>Gérer les stocks et les matériels d’un espace de vente</t>
  </si>
  <si>
    <t>Inventaire</t>
  </si>
  <si>
    <t>Gestion stocks</t>
  </si>
  <si>
    <t>Analyse du secteur /marché et élaboration de plans d’actions commerciales</t>
  </si>
  <si>
    <t>Appui dans l’ingénierie administrative</t>
  </si>
  <si>
    <t>Mise en œuvre d’opérations administratives complexes</t>
  </si>
  <si>
    <t>Formation de l’agriculteur</t>
  </si>
  <si>
    <t>Accompagnement de l’agriculteur dans le respect de ses obligations</t>
  </si>
  <si>
    <t>Accompagnement dans l’obtention de certificats et labels</t>
  </si>
  <si>
    <t>Apporter une assistance administrative et juridique aux agriculteurs sur des éléments relatifs à son champ de spécialité</t>
  </si>
  <si>
    <t>Mettre en œuvre les opérations administratives complexes liées à l’implémentation de nouveaux produits ou de nouvelles pratiques adoptés par l’agriculteur</t>
  </si>
  <si>
    <t>Former l’agriculteur sur certaines opérations administratives et réglementaires récurrentes</t>
  </si>
  <si>
    <t>Accompagner l’agriculteur dans l’obtention de certifications et de labels</t>
  </si>
  <si>
    <t>Ingénierie administrative</t>
  </si>
  <si>
    <t>Obligations réglementaires</t>
  </si>
  <si>
    <t>Opérations administratives et de traçabilité</t>
  </si>
  <si>
    <t>Traçabilité des actions réalisées dans le cadre des consultations</t>
  </si>
  <si>
    <t>Production d’ordonnances</t>
  </si>
  <si>
    <t>Mise à jour du registre d’élevage</t>
  </si>
  <si>
    <t>Remplissage de documents médico-administratifs</t>
  </si>
  <si>
    <t>Déclarations réglementaires</t>
  </si>
  <si>
    <t>Mettre en œuvre des opérations administratives et de traçabilité en lien avec son activité</t>
  </si>
  <si>
    <t>Enregistrer les informations relatives à ses consultations (visites, actions menées, état de l’animal)</t>
  </si>
  <si>
    <t>Produire des ordonnances et en délivrer une copie aux éleveurs</t>
  </si>
  <si>
    <t>Mettre à jour le registre d’élevage</t>
  </si>
  <si>
    <t>Remplir les documents médico-administratifs et réaliser des opérations en rapport avec le règlement des clients</t>
  </si>
  <si>
    <t>Réaliser une déclaration réglementaire</t>
  </si>
  <si>
    <t>Documents médico-administratifs</t>
  </si>
  <si>
    <t>Registre d’élevages</t>
  </si>
  <si>
    <t>Analyse des résultats des tests réalisés</t>
  </si>
  <si>
    <t>Analyse et interprétation des résultats</t>
  </si>
  <si>
    <t>Comparaison des résultats aux standards prédéfinis</t>
  </si>
  <si>
    <t>Contrôle de la qualité et de la conformité des produits alimentaires et emballages</t>
  </si>
  <si>
    <t>Identification des risques et anomalies</t>
  </si>
  <si>
    <t>Evaluation des risques en cas d’anomalies</t>
  </si>
  <si>
    <t>Exploiter et analyser les résultats des tests en vue de vérifier et de contrôler la qualité des produits agroalimentaires</t>
  </si>
  <si>
    <t>Analyser, interpréter et exploiter des informations scientifiques recueillies à partir des tests effectués</t>
  </si>
  <si>
    <t>Comparer les résultats des tests aux standards prédéfinis</t>
  </si>
  <si>
    <t>Apprécier et vérifier la qualité et la conformité des matières, produits et emballages (altération, écart HACCP, conservation, ...)</t>
  </si>
  <si>
    <t>Identifier et diagnostiquer les dysfonctionnements et/ou anomalies</t>
  </si>
  <si>
    <t>Evaluer les risques relatifs à l'environnement, l'hygiène et la sécurité</t>
  </si>
  <si>
    <t>Contrôle de la qualité et la conformité</t>
  </si>
  <si>
    <t>Conduite des équipements du digesteur</t>
  </si>
  <si>
    <t>Démarrage et arrêt des installations du digesteur</t>
  </si>
  <si>
    <t>Pilotage du fonctionnement technique et biologique de l’unité</t>
  </si>
  <si>
    <t>Saisie et enregistrement des résultats liés au processus de digestion</t>
  </si>
  <si>
    <t>Réglage quotidien des paramètres biologiques de la digestion</t>
  </si>
  <si>
    <t>Application des règles d’hygiène et de sécurité</t>
  </si>
  <si>
    <t>Identification des risques, anomalies et dysfonctionnements</t>
  </si>
  <si>
    <t>Conduire le processus de méthanisation en suivant les paramètres de la digestion, dans le respect des consignes d’exploitation et de sécurité</t>
  </si>
  <si>
    <t>Démarrer et arrêter les installations du digesteur en respectant les modes opératoires et les règles de sécurité</t>
  </si>
  <si>
    <t>Piloter le fonctionnement technique et biologique de l’unité par le relevé et l’analyse des paramètres biologiques de la digestion (température, PH, pression)</t>
  </si>
  <si>
    <t>Contrôler le fonctionnement des équipements et les paramètres de conduite du digesteur tout au long du processus</t>
  </si>
  <si>
    <t>Relever le compteur de biogaz de manière quotidienne et mettre en œuvre des actions correctives si nécessaire</t>
  </si>
  <si>
    <t>Renseigner les documents et indicateurs permettant d’apprécier les performances du digesteur, conformément aux règles de traçabilité (relevé des indicateurs, des incidents, etc.)</t>
  </si>
  <si>
    <t>Appliquer et faire appliquer les consignes, procédures et règles d’hygiène et de sécurité en vigueur</t>
  </si>
  <si>
    <t>Conduite d’installations</t>
  </si>
  <si>
    <t>Paramètres de digestion</t>
  </si>
  <si>
    <t>Conception de programmes de prévention et de formation et supervision de l’animation</t>
  </si>
  <si>
    <t>Production et transmission de supports de sensibilisation</t>
  </si>
  <si>
    <t>Mise en œuvre d’une campagne de communication</t>
  </si>
  <si>
    <t>Planification et organisation d’actions de formation règlementaires et de sensibilisation</t>
  </si>
  <si>
    <t>Conception de supports de sensibilisation</t>
  </si>
  <si>
    <t>Sensibilisation des responsables de services</t>
  </si>
  <si>
    <t>Elaborer et superviser l’animation des programmes de prévention, de formations règlementaires et d'information sur l’environnement</t>
  </si>
  <si>
    <t>Produire et transmettre des documents, synthèses et supports de sensibilisation à l’environnement</t>
  </si>
  <si>
    <t>Mettre en œuvre une campagne de communication pour sensibiliser le personnel aux pratiques respectueuses de l’environnement</t>
  </si>
  <si>
    <t>Planifier et organiser des actions de formation règlementaires et le recyclage des formations relatives aux obligations environnementales de l’entreprise</t>
  </si>
  <si>
    <t>Concevoir divers supports de sensibilisation et outils associés dans le cadre de la mise en œuvre de la politique environnementale du site ou de l’entreprise</t>
  </si>
  <si>
    <t>Sensibiliser les responsables de services afin qu’ils transmettent au personnel les bonnes pratiques en matière d’environnement</t>
  </si>
  <si>
    <t>Campagne de communication</t>
  </si>
  <si>
    <t>Définition de modes opératoires et de procédures de contrôles</t>
  </si>
  <si>
    <t>Argumentation en faveur des solutions proposées </t>
  </si>
  <si>
    <t>Veille technique, technologique et règlementaire concernant les normes qualité en entreprise</t>
  </si>
  <si>
    <t>Mettre en œuvre des actions visant à garantir la qualité des produits alimentaires</t>
  </si>
  <si>
    <t>Etablir des modes opératoires et procédures de contrôle pour mieux prévenir et traiter les incidents relatifs à la qualité des produits alimentaires</t>
  </si>
  <si>
    <t>Conception de programmes de prévention et de formation</t>
  </si>
  <si>
    <t>Elaborer des programmes de prévention, de formations règlementaires et d'information sur la sûreté et sécurité</t>
  </si>
  <si>
    <t>Planifier et organiser des actions de formation règlementaires (et le recyclage de ces actions) / sensibilisation à la sécurité du personnel, en relation avec des organismes extérieurs,</t>
  </si>
  <si>
    <t>Veille juridique et réglementaire relative à la qualité</t>
  </si>
  <si>
    <t>Repérage des évolutions techniques et technologiques relatives à la qualité (moyens de fabrication, méthodes d’organisation)</t>
  </si>
  <si>
    <t>Suivi de l’évolution des normes QHSSE</t>
  </si>
  <si>
    <t>Analyse et synthèse des informations et de leurs sources d’information</t>
  </si>
  <si>
    <t>Rechercher et analyser les informations sur les évolutions juridiques et réglementaires en matière de qualité dans le domaine agroalimentaire</t>
  </si>
  <si>
    <t>Repérer les évolutions techniques et technologiques pouvant impacter les procédures d’assurance qualité</t>
  </si>
  <si>
    <t>Identifier les évolutions règlementaires en lien avec les normes QHSSE (HACCP, IFS, …)</t>
  </si>
  <si>
    <t>Veille juridique et règlementaire</t>
  </si>
  <si>
    <t>Analyse des évolutions</t>
  </si>
  <si>
    <t>Normes QHSSE</t>
  </si>
  <si>
    <t>Relations avec un réseau d’interlocuteurs externes varié</t>
  </si>
  <si>
    <t>Communication avec les clients et présentations des engagements en termes de qualité</t>
  </si>
  <si>
    <t>Animation d’un réseau de partenaires extérieurs</t>
  </si>
  <si>
    <t>Mise en œuvre d’un programme d’amélioration de la qualité et la sécurité</t>
  </si>
  <si>
    <t>Production de documents et envoi aux autorités de régulation</t>
  </si>
  <si>
    <t>Assurer les relations avec un réseau d’interlocuteurs externes afin de mettre en œuvre et manager la politique QHSSE efficacement</t>
  </si>
  <si>
    <t>Participer à la communication et à la promotion de la politique QHSSE en externe avec les interlocuteurs concernés</t>
  </si>
  <si>
    <t>Animer un réseau de partenaires extérieurs (organismes vérificateurs et certificateurs, assureurs, prestataires, etc.)</t>
  </si>
  <si>
    <t>Répondre aux demandes des autorités de régulation : délivrance de documents techniques, remise de dossiers administratifs, etc.</t>
  </si>
  <si>
    <t>Présenter les certifications qualité aux clients qui viennent pour des questions ou réclamations afin de les rassurer.</t>
  </si>
  <si>
    <t>Réseau de partenaires externes</t>
  </si>
  <si>
    <t>Communication et promotion</t>
  </si>
  <si>
    <t>Animation de groupes de travail dans le cadre de la prévention des risques</t>
  </si>
  <si>
    <t>Animer des groupes de travail dans le cadre de la prévention des risques</t>
  </si>
  <si>
    <t>Démarche d’amélioration</t>
  </si>
  <si>
    <t>Conduite du changement</t>
  </si>
  <si>
    <t>Pilotage de projets</t>
  </si>
  <si>
    <t>Animation d’équipes projets</t>
  </si>
  <si>
    <t>Réorganisation du circuit de production et de la logistique associée</t>
  </si>
  <si>
    <t>Contrôle de la bonne mise en œuvre des nouvelles méthodes</t>
  </si>
  <si>
    <t>Mise en œuvre de solutions en cas de problème technique ou d’incident</t>
  </si>
  <si>
    <t>Piloter la conduite du changement relative aux processus de production</t>
  </si>
  <si>
    <t>Piloter des projets en assurant la responsabilité coût, délai, qualité et traçabilité de celui-ci</t>
  </si>
  <si>
    <t>Animer des équipes projets et superviser la réalisation des missions confiées</t>
  </si>
  <si>
    <t>Réorganiser le circuit de production et la logistique associée en incluant les différentes parties prenantes</t>
  </si>
  <si>
    <t>Accompagner le changement auprès des services et salariés concernés</t>
  </si>
  <si>
    <t>Transmettre toutes les informations pertinentes concernant l’évolution des procédures et modes opératoires</t>
  </si>
  <si>
    <t>Contrôler la bonne mise en œuvre des nouvelles méthodes et s’assurer que celles-ci produisent les effets escomptés</t>
  </si>
  <si>
    <t>Résoudre les problématiques techniques remontées par les autres services lors de la mise en œuvre des nouvelles méthodes</t>
  </si>
  <si>
    <t>Gestion de coûts</t>
  </si>
  <si>
    <t>Démarche d’optimisation de l’activité des achats</t>
  </si>
  <si>
    <t>Analyse des indicateurs de performance</t>
  </si>
  <si>
    <t>Veille produit et veille marché</t>
  </si>
  <si>
    <t>Optimiser le pilotage de l’activité des achats</t>
  </si>
  <si>
    <t>Analyser les indicateurs-clés de performance de son activité</t>
  </si>
  <si>
    <t>Identifier les postes sur lesquels des améliorations sont à apporter aux activités d’achats</t>
  </si>
  <si>
    <t>Organiser une veille sur les produits et les différents marchés, y compris à l’international</t>
  </si>
  <si>
    <t>Réaliser le reporting de son activité</t>
  </si>
  <si>
    <t>Réalise une analyse croisée de données afin d’identifier les leviers permettant d’améliorer les performances du service achats</t>
  </si>
  <si>
    <t>Croise et exploite un ensemble de données afin d’identifier les leviers permettant d’améliorer les performances de l’entreprise</t>
  </si>
  <si>
    <t>Anticipe l’impact de différents facteurs sur l’activité d’achat et pilote l’activité en conséquence</t>
  </si>
  <si>
    <t>Stratgie commercilale</t>
  </si>
  <si>
    <t>Echanges d'informations avec différents services de l'entreprise</t>
  </si>
  <si>
    <t>Transmettre des informations adaptées à ses différents interlocuteurs</t>
  </si>
  <si>
    <t>Identifier les contraintes des différents services de l'entreprise dans la mise en œuvre de son activité</t>
  </si>
  <si>
    <t>Adapter sa communication à ses différents interlocuteurs</t>
  </si>
  <si>
    <t>Transmettre aux différents services les informations utiles à leur activité en cherchant à fluidifier la gestion des flux au sein de la plate-forme logistique</t>
  </si>
  <si>
    <t>Expliquer les écarts d'inventaire en effectuant des rapprochements entre différentes informations</t>
  </si>
  <si>
    <t>Alerter les interlocuteurs compétents en cas de dysfonctionnement, d'anomalie et d'aléa</t>
  </si>
  <si>
    <t>communication interne</t>
  </si>
  <si>
    <t>échange informations</t>
  </si>
  <si>
    <t>analyse besoins</t>
  </si>
  <si>
    <t>Informe régulièrement les services de l’entreprise sur la gestion des stocks, en tenant compte des besoins spécifiques de chacun de ces services</t>
  </si>
  <si>
    <t>Recueille et consolide les besoins et attentes de chacun des services</t>
  </si>
  <si>
    <t>Analyse une diversité de besoins internes et externes selon une méthode collaborative</t>
  </si>
  <si>
    <t>Anticipe les futurs besoins de gestion des stocks en analysant régulièrement l’activité et l’organisation des différents services de l’entreprise liés à ce domaine</t>
  </si>
  <si>
    <t>Remontées d’informations en direction ou depuis les différents services de l’entreprise</t>
  </si>
  <si>
    <t>Relevé et analyse des indicateurs de performance</t>
  </si>
  <si>
    <t>Echanges d’informations avec les différents services de l’entreprise</t>
  </si>
  <si>
    <t>Communiquer et négocier avec les services de l’entreprise</t>
  </si>
  <si>
    <t>Alerter les interlocuteurs compétents en cas d’aléa, de non-conformité ou de difficulté</t>
  </si>
  <si>
    <t>Vérifier, en relais du service comptabilité, les éléments techniques des factures fournisseurs</t>
  </si>
  <si>
    <t>Prendre en compte les contraintes des différents services de l’entreprise dans la mise en œuvre de son activité, y compris en cas d’aléa</t>
  </si>
  <si>
    <t>système d’information</t>
  </si>
  <si>
    <t>Renseigne les informations relatives à la traçabilité des activités réalisées dans les supports prévus à cet effet</t>
  </si>
  <si>
    <t>Communique auprès des différents services de l’entreprise les anomalies identifiées en vue d’y faire face</t>
  </si>
  <si>
    <t>Analyse les informations relatives au suivi de la traçabilité afin d’identifier toute non-conformité et proposer une solution pour la résoudre.</t>
  </si>
  <si>
    <t>Fait des propositions d’amélioration du processus de remontées d’informations auprès des différents services de l’entreprise</t>
  </si>
  <si>
    <t>Mise en valeur des produits  dans l’espace de vente</t>
  </si>
  <si>
    <t>Supervision de l’installation des  produits dans l’espace de vente</t>
  </si>
  <si>
    <t>Organiser l’espace de vente et la mise en valeur des produits</t>
  </si>
  <si>
    <t>Identifier les produits et les lots à mettre en valeur dans l’espace de vente pour assurer un écoulement rapide</t>
  </si>
  <si>
    <t>Définir la répartition des produits et lots dans l’espace de vente et leur mise en valeur en fonction des objectifs commerciaux</t>
  </si>
  <si>
    <t>Apprécier le bon état marchand de l’espace de vente (état des produits, des étalages, aspect, propreté, hygiène, respect des conditions de sécurité, …) et alerter l’équipe de vente</t>
  </si>
  <si>
    <t>Assortiment</t>
  </si>
  <si>
    <t>Espace de vente</t>
  </si>
  <si>
    <t>Contrôle l’espace de vente selon l’assortiment prévu et des règles d’hygiène et de sécurité</t>
  </si>
  <si>
    <t>Adapte l’assortiment des produits en fonction des objectifs commerciaux</t>
  </si>
  <si>
    <t>Adapte l’assortiment des produits en tenant compte à la fois des objectifs commerciaux et des ventes déjà réalisée</t>
  </si>
  <si>
    <t>Propose des plans d’assortiment à partir d’une analyse combinée de plusieurs indicateurs</t>
  </si>
  <si>
    <t>Négociations fournisseurs</t>
  </si>
  <si>
    <t>Préparation et conduite des  négociations sur les  opérations stratégiques</t>
  </si>
  <si>
    <t>Formalisation des accords  obtenus (contractualisation)</t>
  </si>
  <si>
    <t>Traitement des réclamations  fournisseurs complexes</t>
  </si>
  <si>
    <t>Négocier avec les fournisseurs des conditions d’achats, des contrats cadre ou le règlement de différends complexes</t>
  </si>
  <si>
    <t>Identifier les marges de manœuvre et leviers de négociation mobilisables lors de la négociation</t>
  </si>
  <si>
    <t>Conduire une négociation en recherchant un accord avec le fournisseur et en s’adaptant aux usages et à la réglementation du pays dans lequel la transaction s’effectue</t>
  </si>
  <si>
    <t>Mobiliser les partenaires compétences autour d’une négociation (direction juridique, commerciale, …)</t>
  </si>
  <si>
    <t>Formaliser et contractualiser les accords en respectant les différentes règlementations en vigueur</t>
  </si>
  <si>
    <t>Formuler des propositions alternatives en cas de désaccord en tenant compte des points de rupture exprimés</t>
  </si>
  <si>
    <t>Identifier et mettre en avant les éléments propices à la conclusion du contrat avec le fournisseur</t>
  </si>
  <si>
    <t>Rechercher et paramétrer des outils digitaux d’aide à la recherche de fournisseurs</t>
  </si>
  <si>
    <t>négociatin</t>
  </si>
  <si>
    <t>fournisseursachats</t>
  </si>
  <si>
    <t>Négocie des contrats cadres ou des différends complexes auprès de fournisseurs à partir d’une trame prédéfinie</t>
  </si>
  <si>
    <t>Négocie des contrats cadres ou des différends complexes auprès de fournisseurs en s’adaptant aux usages et à la réglementation du pays</t>
  </si>
  <si>
    <t>Associe une diversité d’acteurs pour conduire des négociations complexes</t>
  </si>
  <si>
    <t>Propose de nouveaux modes de négociations adaptés à chacun des interlocuteurs, sur de nouveaux produits/ marchés/ différend</t>
  </si>
  <si>
    <t>Gestion des aléas et des réclamations</t>
  </si>
  <si>
    <t>Identification des urgences, des aléas, des réclamations</t>
  </si>
  <si>
    <t>Recherche et mise en œuvre de mesures préventives ou correctives en cas d’urgence ou d’aléas</t>
  </si>
  <si>
    <t>Traitement des réclamations</t>
  </si>
  <si>
    <t>Négociation avec les fournisseurs et/ou les transporteurs en cas d’aléas</t>
  </si>
  <si>
    <t>Gérer les aléas et négocier avec les fournisseurs et les services de l’entreprise</t>
  </si>
  <si>
    <t>Identifier les aléas, les réclamations et leur degré d'urgence</t>
  </si>
  <si>
    <t>Recherche de solutions adaptées et mettre en œuvre les mesures préventives et correctives</t>
  </si>
  <si>
    <t>Evaluer les impacts sur les différents services de l'entreprise d'un surstock, d'une rupture, d'un aléa ou d'un retard de livraison et alerter les interlocuteurs compétents</t>
  </si>
  <si>
    <t>Concevoir des solutions pertinentes en cas d'aléa ou de retard en tenant compte des contraintes des différents services</t>
  </si>
  <si>
    <t>Négocier des solutions adaptées en cas d'aléa avec les différents services de l'entreprise (logistique, transport, vente, achats, …)</t>
  </si>
  <si>
    <t>Négocier des solutions adaptées avec les fournisseurs et/ou les transporteurs en cas d'aléa ou de litige</t>
  </si>
  <si>
    <t>Réaliser le reporting de son activité à sa hiérarchie et aux autres services concerné</t>
  </si>
  <si>
    <t>réclamations</t>
  </si>
  <si>
    <t>interface</t>
  </si>
  <si>
    <t>Met en œuvre sans variation les pratiques existantes pour assurer un rôle d’interface entre l’équipe, les clients, les services et partenaires de l’entreprise dans des situations simples</t>
  </si>
  <si>
    <t>Analyse et traite une variabilité d’aléas récurrents en négociant avec les fournisseurs et les services de l’entreprise.</t>
  </si>
  <si>
    <t>Traite efficacement les réclamations et situations complexes / rares</t>
  </si>
  <si>
    <t>Met en œuvre des approches innovantes pour faire évoluer le traitement des situations et réclamations complexes</t>
  </si>
  <si>
    <t>Sélection et suivi de prestataires (imprimeurs, agences de communication, agences événementiel, …)</t>
  </si>
  <si>
    <t>Réalisation de cahiers des charges, de briefs, formulation des commandes</t>
  </si>
  <si>
    <t>Lancement des appels d’offres  Sélection des prestataires</t>
  </si>
  <si>
    <t>Réaliser la sélection et le suivi de prestataires de marketing opérationnel</t>
  </si>
  <si>
    <t>Définition et pilotage de la politique de gestion de la santé et de la sécurité au travail</t>
  </si>
  <si>
    <t>Evaluation des risques professionnels</t>
  </si>
  <si>
    <t>Définition de la politique de sécurité et de santé au travail</t>
  </si>
  <si>
    <t>Pilotage des actions de prévention et de protection</t>
  </si>
  <si>
    <t>Information des salariés</t>
  </si>
  <si>
    <t>Pilotage des indicateurs</t>
  </si>
  <si>
    <t>Définir la politique de gestion de la santé et de la sécurité au travail en lien avec la direction et piloter sa mise en œuvre</t>
  </si>
  <si>
    <t>Identifier, évaluer et classer les risques physiques et psychosociaux inhérents à l’entreprise</t>
  </si>
  <si>
    <t>Proposer des actions de prévention des risques et de la pénibilité</t>
  </si>
  <si>
    <t>Piloter la mise en œuvre des actions liées à la gestion de la santé et de la sécurité au travail</t>
  </si>
  <si>
    <t>Rédiger et mettre à jour les documents obligatoires (document unique d’évaluation des risques…)</t>
  </si>
  <si>
    <t>Contrôler les affichages obligatoires</t>
  </si>
  <si>
    <t>Informer les collaborateurs de l’entreprise sur les risques existants et les mesures prises pour y remédier</t>
  </si>
  <si>
    <t>Evaluer les actions de prévention mises en œuvre et proposer des actions correctives le cas échéant</t>
  </si>
  <si>
    <t>Manage la santé et la sécurité au travail dans un contexte connu et stable</t>
  </si>
  <si>
    <t>Manage la santé et la sécurité au travail dans un contexte nouveau mais stable</t>
  </si>
  <si>
    <t>Manage la santé et la sécurité au travail dans un contexte nouveau, complexe et incertain.</t>
  </si>
  <si>
    <t>Propose des process et méthodes de management de la santé et de la sécurité au travail innovants</t>
  </si>
  <si>
    <t>Préparation de ses interventions</t>
  </si>
  <si>
    <t>Planification des interventions</t>
  </si>
  <si>
    <t>Préparation du matériel et des ressources nécessaires lors de l’intervention</t>
  </si>
  <si>
    <t>Organiser ses propres interventions</t>
  </si>
  <si>
    <t>Analyser et hiérarchiser les impératifs clients et les priorités d’intervention définies au sein de l’équipe technique en tenant compte des chaînes de validation en vigueur</t>
  </si>
  <si>
    <t>Planifier ses interventions et déplacements en fonction de leur localisation et des priorités</t>
  </si>
  <si>
    <t>Rassembler l’ensemble de la documentation nécessaire à l’intervention : dossier technique, contrat d’entretien, …</t>
  </si>
  <si>
    <t>Evaluer les besoins en matériel, équipement, fournitures : pièces, outillage, ...</t>
  </si>
  <si>
    <t>Préparer ses interventions avec les différents interlocuteurs du client</t>
  </si>
  <si>
    <t>Optimiser ses interventions en termes de temps passé et de ressources mobilisées</t>
  </si>
  <si>
    <t>Prépare ses interventions à partir des priorités d’intervention définies par l’équipe technique</t>
  </si>
  <si>
    <t>Planifie et priorise ses interventions en fonction de leur degré d’urgence et des impacts pour le client. Prépare en amont la documentation nécessaire et les besoins en matériel.</t>
  </si>
  <si>
    <t>Planifie et ajuste ses interventions pour tenir compte des aléas ou des nouvelles situations qui surviennent</t>
  </si>
  <si>
    <t>Management de l’équipe qualité hygiène santé sécurité environnement</t>
  </si>
  <si>
    <t>Supervision des actions de recrutement et de développement de compétences pour l’équipe qualité hygiène santé sécurité environnement</t>
  </si>
  <si>
    <t>Encadrement et accompagnement des équipes</t>
  </si>
  <si>
    <t>Piloter la gestion des ressources humaines de l’équipe qualité hygiène santé sécurité environnement</t>
  </si>
  <si>
    <t>Mobiliser les équipes qualité hygiène santé sécurité environnement autour des enjeux de l’activité et des objectifs à atteindre</t>
  </si>
  <si>
    <t>Mobilise son équipe autour des enjeux de qualité, d’hygiène, de santé, de sécurité et d’environnement et anime, planifie et organise ses activités selon le plan qualité hygiène santé sécurité environnement défini par l’entreprise</t>
  </si>
  <si>
    <t>Priorise les actions de son équipe en fonction des objectifs fixés et des ressources allouées, et contrôle la réalisation des actions menées dans une optique d’optimisation de la fonction qualité hygiène santé sécurité environnement</t>
  </si>
  <si>
    <t>Manage une ou plusieurs équipes et accompagne le développement de ses équipes afin d’assurer un fonctionnement optimal de la fonction qualité hygiène santé sécurité environnement au sein de l’entreprise</t>
  </si>
  <si>
    <t>Met en œuvre des approches innovantes pour faire évoluer les pratiques de management de la qualité, de l’hygiène, de la santé, de la sécurité et de l’environnement</t>
  </si>
  <si>
    <t>Coordination des prestataires informatiques</t>
  </si>
  <si>
    <t>Coordination de l’intervention des prestataires informatiques</t>
  </si>
  <si>
    <t>Contrôle et suivi de la qualité des prestations</t>
  </si>
  <si>
    <t>Suivi des contrats des fournisseurs et des prestataires de service en informatique</t>
  </si>
  <si>
    <t>Appui technique lors des appels d’offres</t>
  </si>
  <si>
    <t>Coordonner l’intervention des prestataires informatiques</t>
  </si>
  <si>
    <t>Planifier et coordonner les interventions de maintenance préventive et curative des prestataires informatiques en tenant compte de l’activité et des contraintes des services</t>
  </si>
  <si>
    <t>Contrôler la qualité des interventions des prestataires au regard du cahier des charges ou du contrat de prestation de service</t>
  </si>
  <si>
    <t>Vérifier la durée de validité du contrat de prestation de service et anticiper son renouvellement ou la recherche de nouveaux prestataires</t>
  </si>
  <si>
    <t>Analyser les candidatures des prestataires informatiques et apporter un éclairage technique sur les dossiers permettant une prise de décision de la direction</t>
  </si>
  <si>
    <t>Prestataire informatique</t>
  </si>
  <si>
    <t>Maintenance informatique</t>
  </si>
  <si>
    <t>Contrat prestation de service</t>
  </si>
  <si>
    <t>Planifie l’intervention d’un prestataire en fonction des besoins des services, dans un contexte simple</t>
  </si>
  <si>
    <t>Coordonne l’intervention d’un ou plusieurs prestataires simultanément sur des dysfonctionnements et problèmes complexes</t>
  </si>
  <si>
    <t>Coordonne l’intervention de plusieurs prestataires sur des dysfonctionnements et problèmes complexes dans un contexte à forts enjeux nécessitant une action rapide</t>
  </si>
  <si>
    <t>Evalue la qualité des interventions des prestataires informatique. Recherche et propose de nouveaux prestataires afin d’améliorer la qualité du service</t>
  </si>
  <si>
    <t>Contrôle des procédures   administratives et QHSSE</t>
  </si>
  <si>
    <t>Vérification de la chaîne logistique</t>
  </si>
  <si>
    <t>Contrôler les procédures administratives et QHSSE relevant de son domaine d’intervention </t>
  </si>
  <si>
    <t>Vérifier le bon déroulement de la chaîne logistique dans son ensemble à l’aide des outils de suivi à disposition</t>
  </si>
  <si>
    <t>Identifier, analyser, évaluer et prévenir les risques en matière de qualité et d’hygiène des matières, produits et emballages en vue de définir des actions préventives et/ou correctives</t>
  </si>
  <si>
    <t>Informer et sensibiliser les équipes autour enjeux liés au respect de la législation, des procédures et des consignes en vigueur, notamment en matière de qualité, hygiène, santé, sécurité et environnement</t>
  </si>
  <si>
    <t>Repère les anomalies et dysfonctionnements et propose une solution immédiate et à court terme</t>
  </si>
  <si>
    <t>Analyse les anomalies identifiées pour mettre en place des actions correctives. Déploie et adapte les solutions sur l’ensemble des équipes logistiques</t>
  </si>
  <si>
    <t>Propose une réflexion commune aux services hygiène pour anticiper les anomalies</t>
  </si>
  <si>
    <t>Conçoit et développe de nouvelles procédures QHSSE et moyens de mise en œuvre dans le cadre de projets d’optimisation</t>
  </si>
  <si>
    <t>Réalisation d’outils destinés à apporter un support technique à la force de vente et aux clients professionnels</t>
  </si>
  <si>
    <t>Rédaction d’informations techniques pour les différents supports de présentation des produits (site internet, outils connectés utilisés par la force de vente, catalogues…)</t>
  </si>
  <si>
    <t>Création de tutoriels, de guides techniques à destination de la force de vente, voire des clients professionnels</t>
  </si>
  <si>
    <t>Elaborer des guides et supports d’information à dominante technique à l’attention de la force de vente et des clients professionnels</t>
  </si>
  <si>
    <t>Analyser les besoins des destinataires des outils réalisés ainsi que leurs conditions d’utilisation pour adapter son vocabulaire</t>
  </si>
  <si>
    <t>Rédiger des contenus (information, argumentaires, guides d’utilisation, …) à dominante technique en tenant compte des utilisateurs (force de vente, clients professionnels, …) et du média utilisé</t>
  </si>
  <si>
    <t>Guides techniques</t>
  </si>
  <si>
    <t>Tutoriels techniques</t>
  </si>
  <si>
    <t>Guides techniques d’utilisation</t>
  </si>
  <si>
    <t>Met à jour en autonomie les guides et supports d’information technique existants</t>
  </si>
  <si>
    <t>Adapte les guides et supports d’information technique existants à l’évolution des besoins des utilisateurs</t>
  </si>
  <si>
    <t>Réalise en autonomie de nouveaux guides et supports d’information technique en tenant compte des besoins des utilisateurs</t>
  </si>
  <si>
    <t>Fait preuve de créativité pour proposer de nouvelles formes de supports d’information technique</t>
  </si>
  <si>
    <t>Organisation de l’activité</t>
  </si>
  <si>
    <t>Aménagement du poste de travail</t>
  </si>
  <si>
    <t>Optimiser l’organisation de son travail en alternant des activités téléphoniques et les activités associées dans le respect des priorités et des règles en vigueur dans l’entreprise</t>
  </si>
  <si>
    <t>Identifier et transmettre aux interlocuteurs concernés les informations permettant de faciliter la relation client.</t>
  </si>
  <si>
    <t>Collecter et prendre en compte l’ensemble des informations utiles à la relation client</t>
  </si>
  <si>
    <t>Prise de commandes par téléphone</t>
  </si>
  <si>
    <t>Aménage son espace de travail et organise son travail selon les consignes</t>
  </si>
  <si>
    <t>Optimise l’organisation de son travail</t>
  </si>
  <si>
    <t>Adapte l’organisation de son activité aux aléas de l’activité du service</t>
  </si>
  <si>
    <t>Propose des améliorations dans la manière d’organiser son activité à partir d’une analyse de son expérience</t>
  </si>
  <si>
    <t>Animation d’un réseau d’équipes commerciales</t>
  </si>
  <si>
    <t>Conseil technique et méthodologique aux équipes commerciales : stratégie commerciale, prospection, méthodes de vente, coaching « terrain » des commerciaux (briefings, suivi et débriefings, traçabilité des informations et usage du CRM, …)</t>
  </si>
  <si>
    <t>Conception et mise en œuvre d’actions visant une harmonisation des pratiques commerciales, une synergie entre les équipes et/ou les plateformes et une optimisation de l’utilisation du CRM, …</t>
  </si>
  <si>
    <t>Mise en place de challenges, d’animations commerciales</t>
  </si>
  <si>
    <t>Concevoir et mettre en œuvre des actions d’accompagnement et d’animation d’un réseau d’équipes commerciales</t>
  </si>
  <si>
    <t>Analyser les besoins des équipes commerciales en accompagnement et en conseil méthodologique et repérer leurs difficultés</t>
  </si>
  <si>
    <t>Analyser les besoins de l’entreprise en matière de mise en synergie et d’harmonisation des pratiques des équipes commerciales</t>
  </si>
  <si>
    <t>Construire des réponses adaptées en tenant compte des ressources humaines et matérielles disponibles au sein de l’entreprise</t>
  </si>
  <si>
    <t>Concevoir des actions d’accompagnement au changement en direction des équipes commerciales touchées par des évolutions de pratiques, d’outils et d’organisation</t>
  </si>
  <si>
    <t>Mettre en œuvre des actions d’accompagnement terrain des commerciaux en exploitant les situations professionnelles comme matériau pédagogique</t>
  </si>
  <si>
    <t>Appui technique force de vente</t>
  </si>
  <si>
    <t>Coaching commerciaux</t>
  </si>
  <si>
    <t>Animation réseau commerciaux</t>
  </si>
  <si>
    <t>Identifie les principaux besoins en accompagnement des équipes commerciales et utilise les actions d’accompagnement existantes</t>
  </si>
  <si>
    <t>Adapte les actions d’accompagnement à l’évolution du projet managérial de l’entreprise</t>
  </si>
  <si>
    <t>Fait évoluer les actions d’accompagnement en fonction des retours de terrain</t>
  </si>
  <si>
    <t>Définit des actions d’accompagnement innovantes dans un contexte complexe, de forts changements</t>
  </si>
  <si>
    <t>Animation motivation d'équipe</t>
  </si>
  <si>
    <t>Suivi des ventes et adaptation de la stratégie commerciale</t>
  </si>
  <si>
    <t>Renseignement des outils de gestion et des tableaux de bord</t>
  </si>
  <si>
    <t>Présentation et explication des résultats des actions mises en œuvre</t>
  </si>
  <si>
    <t>Identification des axes d’optimisation de la stratégie marketing et commerciale d’un produit / d’une gamme</t>
  </si>
  <si>
    <t>Mesurer et analyser la performance commerciale d’un produit / d’une gamme et proposer des actions d’amélioration</t>
  </si>
  <si>
    <t>Utiliser les outils de gestion et tableaux de bord à disposition pour le suivi des comptes fournisseurs, des marges brutes et de la gestion des stocks</t>
  </si>
  <si>
    <t>Analyser les résultats des ventes et le niveau des stocks et évaluer la performance commerciale et la profitabilité d’un produit / d’une gamme</t>
  </si>
  <si>
    <t>Concevoir des tableaux de bord et de reporting de l’activité</t>
  </si>
  <si>
    <t>Synthétiser et présenter les résultats obtenus au directeur de département</t>
  </si>
  <si>
    <t>Identifier les causes des écarts entre les résultats et les objectifs visés</t>
  </si>
  <si>
    <t>Suivi des ventes</t>
  </si>
  <si>
    <t>Optimisation stratégie commerciale</t>
  </si>
  <si>
    <t>Synthétise les informations sur les performances commerciales d’un produit ou d’une gamme à l’aide des tableaux de bord et des outils de gestion existants</t>
  </si>
  <si>
    <t>Mesure et analyse les performances commerciales d’un produit ou d’une gamme et transmet les informations aux acteurs concernés</t>
  </si>
  <si>
    <t>Propose des actions correctrices à partir de l’analyse des indicateurs de suivi et en relation avec les services concernés</t>
  </si>
  <si>
    <t>Réalise une analyse croisée de données afin d’identifier les leviers permettant d’améliorer les performances</t>
  </si>
  <si>
    <t>Edition des documents supports aux transactions commerciales</t>
  </si>
  <si>
    <t>Création des comptes clients</t>
  </si>
  <si>
    <t>Edition des factures</t>
  </si>
  <si>
    <t>Edition des bons de livraison</t>
  </si>
  <si>
    <t>Etablir les documents supports aux transactions commerciales dans le respect des délais et des consignes en vigueur</t>
  </si>
  <si>
    <t>Recueillir les informations nécessaires à la création d’un compte client</t>
  </si>
  <si>
    <t>Utiliser le logiciel de gestion de l’entreprise afin de créer un compte client, d’élaborer et d’éditer les documents commerciaux supports aux ventes</t>
  </si>
  <si>
    <t>Etablir une facture reprenant les informations relatives à la vente réalisée (quantité, prix, nom et adresse du client…)</t>
  </si>
  <si>
    <t>Organiser l’édition des bons de livraison en fonction du planning du service transport-livraison</t>
  </si>
  <si>
    <t>Préparer et éditer les bons de livraison</t>
  </si>
  <si>
    <t>Facture</t>
  </si>
  <si>
    <t>bon de livraison</t>
  </si>
  <si>
    <t>documents supports aux transactions commerciales</t>
  </si>
  <si>
    <t>Prépare et édite les documents commerciaux selon les consignes</t>
  </si>
  <si>
    <t>Organise l’édition des documents commerciaux en fonction du planning et des priorités</t>
  </si>
  <si>
    <t>Anticipe les aléas et les erreurs possibles dans les documents afin de garantir la continuité du service</t>
  </si>
  <si>
    <t>Formule des propositions afin d’améliorer l’édition des documents commerciaux</t>
  </si>
  <si>
    <t>Relations avec les interlocuteurs internes et externes</t>
  </si>
  <si>
    <t>Information des collaborateurs et des managers sur les questions RH</t>
  </si>
  <si>
    <t>Relations avec les instances représentatives du personnel</t>
  </si>
  <si>
    <t>Relations avec les entreprises et organismes extérieurs</t>
  </si>
  <si>
    <t>Communiquer et/ou collaborer avec les interlocuteurs internes ou externes</t>
  </si>
  <si>
    <t>Conseiller et accompagner les collaborateurs et les managers sur les questions liées à la gestion quotidienne des ressources humaines (paie, congés…)</t>
  </si>
  <si>
    <t>Organiser les réunions de négociation avec les représentants du personnel et préparer les documents présentés en lien avec le responsable des ressources humaines</t>
  </si>
  <si>
    <t>Communiquer et collaborer avec la médecine du travail et les entreprises et organismes extérieurs sur des questions quotidiennes ou ponctuelles en lien avec les questions RH (anticipation des risques, organisation des visites médicales…)</t>
  </si>
  <si>
    <t>communication externe</t>
  </si>
  <si>
    <t>Traite des sujets simples dans un contexte connu sous le contrôle de sa hiérarchie</t>
  </si>
  <si>
    <t>Traite des sujets courants de sa spécialité sous le contrôle ponctuel de sa hiérarchie</t>
  </si>
  <si>
    <t>Traite des sujets complexes et délicats sur des thématiques nouvelles en autonomie</t>
  </si>
  <si>
    <t>Propose des méthodes nouvelles et innovantes pour traiter les dossiers</t>
  </si>
  <si>
    <t>Analyse des résultats économiques et comptables de l’activité</t>
  </si>
  <si>
    <t>Suivi des résultats des ventes</t>
  </si>
  <si>
    <t>Exploitation des documents comptables de l’entreprise</t>
  </si>
  <si>
    <t>Contrôle des conditions de commercialisation et de facturation des produits</t>
  </si>
  <si>
    <t>Analyser et exploiter les résultats économiques et comptables de l’activité en veillant à garantir sa pérennité financière</t>
  </si>
  <si>
    <t>Analyser les différents indicateurs économiques de l’entreprise ou de l’activité en utilisant les outils de gestion de l’entreprise</t>
  </si>
  <si>
    <t>Exploiter un bilan, un compte d’exploitation, un tableau de bord de résultats d’activité et définir les actions correctives</t>
  </si>
  <si>
    <t>Définir un budget, calculer et établir le compte prévisionnel d’exploitation</t>
  </si>
  <si>
    <t>Définir et évaluer la rentabilité prévisionnelle d’un investissement</t>
  </si>
  <si>
    <t>Contrôler les engagements juridiques du site en centralisant et validant l’ensemble des contrats établis</t>
  </si>
  <si>
    <t>Assurer la responsabilité de la gestion administrative, économique, financière et technique de l’entreprise</t>
  </si>
  <si>
    <t>Choisir les modes de financement à court et moyen terme</t>
  </si>
  <si>
    <t>Résultats économiques et comptables</t>
  </si>
  <si>
    <t>Analyse les résultats économiques selon les indicateurs existants</t>
  </si>
  <si>
    <t>Exploite l’analyse des résultats de l’entreprise pour adapter son pilotage économique</t>
  </si>
  <si>
    <t>Anticipe les aléas financiers</t>
  </si>
  <si>
    <t>Propose des outils et méthodes d’analyse innovants pour exploiter les indicateurs économiques</t>
  </si>
  <si>
    <t>Management des équipes marketing</t>
  </si>
  <si>
    <t>Mobilisation individuelle et collective autour de la stratégie et des objectifs des activités marketing</t>
  </si>
  <si>
    <t>Organiser le travail et animer les équipes marketing</t>
  </si>
  <si>
    <t>Mobiliser l’équipe / les équipes marketing autour des enjeux de la fonction et des objectifs à atteindre</t>
  </si>
  <si>
    <t>pilotage ressources humaines</t>
  </si>
  <si>
    <t>Sélection des fournisseurs, achat et négociation</t>
  </si>
  <si>
    <t>Sélection des fournisseurs</t>
  </si>
  <si>
    <t>Réaliser les achats et conduire la négociation avec les fournisseurs</t>
  </si>
  <si>
    <t>Rechercher et sélectionner les matières premières, produits et consommables les plus adaptés à l’activité de l’entreprise</t>
  </si>
  <si>
    <t>Construire un réseau de fournisseurs en France et à l’étranger permettant de répondre aux besoins des clients identifiés</t>
  </si>
  <si>
    <t>Concevoir et mettre en œuvre un système d’achat pertinent en répartissant les achats sur un nombre adapté de fournisseurs</t>
  </si>
  <si>
    <t>Négocier avec les fournisseurs un prix d’achat en fonction des caractéristiques et de l’évolution du marché</t>
  </si>
  <si>
    <t>Animation de groupes projet dans le cadre de l’activité de valorisation de la donnée client</t>
  </si>
  <si>
    <t>Mobilisation des équipes marketing et commerciales autour des enjeux liés à la collecte de données clients</t>
  </si>
  <si>
    <t>Présentation et explication des résultats des analyses effectuées</t>
  </si>
  <si>
    <t>Explication des utilisations pouvant être réalisées des données produites</t>
  </si>
  <si>
    <t>Animer des groupes projet pour piloter la valorisation de la donnée client au sein de l’entreprise</t>
  </si>
  <si>
    <t>Identifier au sein de l’entreprise les interlocuteurs à associer à l’activité de connaissances clients</t>
  </si>
  <si>
    <t>Mobiliser différents interlocuteurs au sein de l’entreprise autour des enjeux de l’activité de connaissance clients</t>
  </si>
  <si>
    <t>Expliciter les objectifs et la valeur-ajoutée de l’activité de connaissance clients</t>
  </si>
  <si>
    <t>Adapter sa communication à des interlocuteurs issus d’univers professionnels différents : service marketing, systèmes d’informations, service commercial, …</t>
  </si>
  <si>
    <t>pilotage donnée client</t>
  </si>
  <si>
    <t>Organiser le travail et animer une équipe</t>
  </si>
  <si>
    <t>management d’équipes</t>
  </si>
  <si>
    <t>encadrement</t>
  </si>
  <si>
    <t>Appui à la définition des budgets annuels.</t>
  </si>
  <si>
    <t>Participation à la préparation et à la définition des budgets</t>
  </si>
  <si>
    <t>Production d’études et de documents d’aide à la décision concernant les budgets</t>
  </si>
  <si>
    <t>Aide technique en matière de gestion et d’étude des coûts</t>
  </si>
  <si>
    <t>Appui dans le suivi et la mise en œuvre de la stratégie budgétaire</t>
  </si>
  <si>
    <t>Apporter des éléments techniques à la définition des budgets en tenant compte des prévisions de charges des services et des objectifs stratégiques de l’entreprise.  </t>
  </si>
  <si>
    <t>Participer aux phases de préparation, présentation et d’arbitrage budgétaire</t>
  </si>
  <si>
    <t>Réaliser plusieurs simulations / plans prévisionnels à la demande de sa direction pour orienter la prise de décision</t>
  </si>
  <si>
    <t>Apporter une aide technique en matière de gestion et d’étude des coûts</t>
  </si>
  <si>
    <t>Analyser les risques financiers et alerter la direction</t>
  </si>
  <si>
    <t>Appuyer la direction dans le suivi de la stratégie budgétaire et dans sa mise en œuvre (définition des procédures budgétaires, analyse et synthèse des données budgétaires, suivi des clôtures comptables...)</t>
  </si>
  <si>
    <t>définition budgets</t>
  </si>
  <si>
    <t>stratégie budgétaire</t>
  </si>
  <si>
    <t>conseil</t>
  </si>
  <si>
    <t>Apporte à la direction les éléments objectivés demandés habituellement pour éclairer celle-ci dans la définition des budgets annuels</t>
  </si>
  <si>
    <t>Détermine et produit des analyses à prendre en compte afin de conseiller efficacement la direction dans les arbitrages concernant les budgets</t>
  </si>
  <si>
    <t>Produit des études comparatives complètes et propose à la direction un ou plusieurs plans pour la stratégie budgétaire de l’entreprise</t>
  </si>
  <si>
    <t>Propose de nouvelles méthodes ou outils pour élaborer les budgets de manière plus efficace et plus proactive, en anticipant les risques financiers pour l’entreprise</t>
  </si>
  <si>
    <t>Rédaction de documents professionnels</t>
  </si>
  <si>
    <t>Collecte d’informations auprès de différents interlocuteurs</t>
  </si>
  <si>
    <t>Traitement et organisation de l’information recueillie</t>
  </si>
  <si>
    <t>Traitement de données issues de logiciels</t>
  </si>
  <si>
    <t>Saisie et mise en forme de notes</t>
  </si>
  <si>
    <t>Rédaction de divers documents professionnels (rapports d’activités, compte-rendu, bilans, notes de synthèse, supports de communication, procédures)</t>
  </si>
  <si>
    <t>Collecter et analyser des données afin de réaliser des documents professionnels</t>
  </si>
  <si>
    <t>Organiser la collecte d’informations nécessaires à la production d’un document auprès des différents interlocuteurs</t>
  </si>
  <si>
    <t>Traiter et organiser l’information de manière structurée pour produire des documents conformes aux exigences</t>
  </si>
  <si>
    <t>Traiter les données chiffrées en utilisant les logiciels adaptés en vue de la production de documents</t>
  </si>
  <si>
    <t>Saisir et mettre en forme les prises de notes réalisées à partir des logiciels bureautiques dédiés</t>
  </si>
  <si>
    <t>Rédiger des rapports d’activités, compte-rendu, bilans, notes de synthèse, supports de communication, procédures, conformes aux exigences de l’entreprise</t>
  </si>
  <si>
    <t>Collecte</t>
  </si>
  <si>
    <t>rédaction</t>
  </si>
  <si>
    <t>mise en forme</t>
  </si>
  <si>
    <t>Collecte les informations disponibles et rédige les documents professionnels demandés en se basant sur des modèles de documents préexistants</t>
  </si>
  <si>
    <t>Collecte les informations auprès des différents interlocuteurs et analyse les données en vue de rédiger différents types de documents professionnels courants</t>
  </si>
  <si>
    <t>Organise efficacement la collecte d’informations en vue de rédiger différents types de documents professionnels complexes</t>
  </si>
  <si>
    <t>Crée de nouvelles méthodes de collecte et de traitement de l’information et réalise des documents types</t>
  </si>
  <si>
    <t>Entretien du matériel pédagogique</t>
  </si>
  <si>
    <t>Contrôle du bon fonctionnement du matériel pédagogique</t>
  </si>
  <si>
    <t>Alerte en cas de problème logistique</t>
  </si>
  <si>
    <t>Inventaire des matériels et justification des écarts</t>
  </si>
  <si>
    <t>Entretenir le matériel pédagogique</t>
  </si>
  <si>
    <t>Réaliser l’inventaire des matériels pédagogiques utilisés</t>
  </si>
  <si>
    <t>Entretenir le matériel pédagogique afin de veiller à une utilisation durable de celui-ci</t>
  </si>
  <si>
    <t>Identifier les écarts</t>
  </si>
  <si>
    <t>Alerter la direction technique et/ou le prestataire en cas de dysfonctionnements</t>
  </si>
  <si>
    <t>Entretien matériel</t>
  </si>
  <si>
    <t>Réalise le nettoyage et contrôle le fonctionnement du matériel pédagogique en respectant les consignes</t>
  </si>
  <si>
    <t>Réalise l’entretien du matériel pédagogique en respectant les consignes, repère les anomalies et dysfonctionnements</t>
  </si>
  <si>
    <t>Réalise l’entretien de premier niveau du matériel pédagogique et prend les mesures appropriées en cas d’anomalie et de dysfonctionnement</t>
  </si>
  <si>
    <t>Propose des améliorations de l’usage des matériels et de prévention des anomalies et dysfonctionnements</t>
  </si>
  <si>
    <t>Suivi des relations avec les organismes externes (clients, fournisseurs, institutionnels) concernant le domaine comptable</t>
  </si>
  <si>
    <t>Transmission des documents obligatoires aux entités extérieures</t>
  </si>
  <si>
    <t>Utilisation des procédures de télédéclaration</t>
  </si>
  <si>
    <t>Echanges avec les entités extérieures à l’entreprise</t>
  </si>
  <si>
    <t>Justifier, expliquer et argumenter sur les résultats comptables auprès d'interlocuteurs externes</t>
  </si>
  <si>
    <t>Expliciter à un fournisseur les raisons d’un refus de produits ou l’émission de réserves</t>
  </si>
  <si>
    <t>Transmettre les documents obligatoires aux organismes extérieurs (Impôts, banques, fournisseurs, …), si nécessaire en utilisant les procédures de télédéclaration</t>
  </si>
  <si>
    <t>Echanger avec les entités extérieures à l’entreprise en cas de recherche d’information, d’éléments manquants ou de relances</t>
  </si>
  <si>
    <t>Répondre aux sollicitations des entités extérieures dans un délai court en cas de document manquant ou d’informations à fournir</t>
  </si>
  <si>
    <t>Transmet les documents obligatoires aux entités extérieures dans le respect des délais légaux. Répond à leurs sollicitations de manière réactive</t>
  </si>
  <si>
    <t>Envoie les documents obligatoires aux entités extérieures dans le respect des délais légaux. Contacte les interlocuteurs extérieurs de manière proactive quand nécessaire</t>
  </si>
  <si>
    <t>Gère les éventuels aléas ou litiges avec les entités extérieures et adapte sa manière de communiquer à son interlocuteur et à la situation</t>
  </si>
  <si>
    <t>Analyse de nouvelles demandes de la part de ses interlocuteurs et se positionne en tant que relais vis-à-vis d’autres acteurs de l’entreprise</t>
  </si>
  <si>
    <t>Conduite de projets associés à la fonction finance</t>
  </si>
  <si>
    <t>Définition et planification des plans d’actions associés à la fonction finance</t>
  </si>
  <si>
    <t>Coordination entre les différents partenaires internes voire externes impliqués dans les projets associés à la fonction finance</t>
  </si>
  <si>
    <t>Suivi de la mise en œuvre des projets</t>
  </si>
  <si>
    <t>Conduire les projets associés à la fonction finance</t>
  </si>
  <si>
    <t>Alerter en cas d’écarts les services concernés</t>
  </si>
  <si>
    <t>Conseiller les services quant à la mise en place d’actions de régulation afin de maîtriser les coûts</t>
  </si>
  <si>
    <t>PERFORMANCE FINANCIERE</t>
  </si>
  <si>
    <t>ANALYSE INDICATEURS</t>
  </si>
  <si>
    <t>Utilise les indicateurs de performance financière existants et sélectionne les actions correctives adaptées</t>
  </si>
  <si>
    <t>Adapte les indicateurs de performance financière et les outils de suivi existants et propose des plans d’amélioration structurés</t>
  </si>
  <si>
    <t>Améliore et affine les indicateurs et outils de suivi existants et tient compte des caractéristiques des services pour rendre plus efficace ses plans d’actions</t>
  </si>
  <si>
    <t>Identifie les signaux faibles permettant d’anticiper les risques de dépassement de budgets</t>
  </si>
  <si>
    <t>Gestion des relations avec les entités administratives</t>
  </si>
  <si>
    <t>Contrôle des documents obligatoires avant envoi</t>
  </si>
  <si>
    <t>Communiquer avec les entités extérieures à l’entreprise dans le cadre des formalités sociales, administratives et juridiques à réaliser</t>
  </si>
  <si>
    <t>Transmettre les documents obligatoires aux organismes extérieurs (Urssaf, Pôle emploi, caisses de retraite, etc.)</t>
  </si>
  <si>
    <t>Utiliser les procédures de télédéclaration</t>
  </si>
  <si>
    <t>Echanger avec les entités extérieures à l’entreprise en cas de besoin</t>
  </si>
  <si>
    <t>administration</t>
  </si>
  <si>
    <t>télédéclaration</t>
  </si>
  <si>
    <t>Contrôle et envoie les documents obligatoires aux entités extérieures dans le respect des délais légaux, répond à leurs sollicitations de manière réactive</t>
  </si>
  <si>
    <t>Envoie les documents obligatoires aux entités extérieures dans le respect des délais légaux et contacte ces dernières de manière proactive quand nécessaire</t>
  </si>
  <si>
    <t>Gestion relation clients et autres acteurs externes</t>
  </si>
  <si>
    <t>Prospection de nouveaux clients et proposition d’offres commerciales</t>
  </si>
  <si>
    <t>Relation client avant et après la vente</t>
  </si>
  <si>
    <t>Détection et suivi des appels d’offre</t>
  </si>
  <si>
    <t>Contrôle de la bonne exécution des contrats de vente et d’achat</t>
  </si>
  <si>
    <t>Gestion du processus administratif de vente (production de factures, de bons de commande, suivi des commandes, etc.)</t>
  </si>
  <si>
    <t>Recherche et comparaison des fournisseurs</t>
  </si>
  <si>
    <t>Echanges avec des acteurs externes</t>
  </si>
  <si>
    <t>Etablir une relation et une communication adaptées avec le client, les fournisseurs, et d’autres interlocuteurs externes (banques, les services fiscaux et les organismes sociaux)</t>
  </si>
  <si>
    <t>Mettre en œuvre des actions de prospection et préparer des offres et contrats commerciaux</t>
  </si>
  <si>
    <t>Détecter, analyser et suivre les appels d’offre</t>
  </si>
  <si>
    <t>Assurer la relation avant et après-vente avec la clientèle (accueil, informations, traitement des réclamations, etc)</t>
  </si>
  <si>
    <t>Superviser la bonne exécution des contrats de vente et d’achat, et suivre les livraisons</t>
  </si>
  <si>
    <t>Produire une facture, un bon de commande à partir des données fournies selon les règles et procédures en vigueur</t>
  </si>
  <si>
    <t>Rechercher et comparer les offres des fournisseurs afin de faciliter le choix et la négociation des contrats</t>
  </si>
  <si>
    <t>Assurer la relation avec les acteurs externes (banques, services fiscaux et sociaux) et répondre à leurs sollicitations</t>
  </si>
  <si>
    <t>Prospection commerciale</t>
  </si>
  <si>
    <t>Elaboration et montages de dispositifs juridiques</t>
  </si>
  <si>
    <t>Analyse des montages et dispositifs juridiques pré existants au sein de l’entreprise</t>
  </si>
  <si>
    <t>Définition et élaboration d’une solution adaptée</t>
  </si>
  <si>
    <t>Présentation et argumentation de la solution auprès des instances de décision de l’entreprise</t>
  </si>
  <si>
    <t>Mise en forme du dispositif ou du montage juridique</t>
  </si>
  <si>
    <t>Elaborer et mettre en forme des dispositifs et montages juridiques préservant les intérêts de l’entreprise</t>
  </si>
  <si>
    <t>Analyse les montages et dispositifs juridiques de l’entreprise et identifier les risques au regard des évolutions réglementaires et les nouvelles opportunités</t>
  </si>
  <si>
    <t>Analyser les enjeux et risques en cas de montage d’un nouveau projet stratégique au sein de l’entreprise</t>
  </si>
  <si>
    <t>Définir et élaborer des solutions répondant aux problématiques juridiques rencontrées et en adéquation avec les objectifs de l’entreprise</t>
  </si>
  <si>
    <t>Présenter auprès des instances de décision de l’entreprise la solution juridique et argumenter sur ses avantages.</t>
  </si>
  <si>
    <t>Elaborer et mettre en forme des dispositifs ou montages juridiques préservant les intérêts de l’entreprise</t>
  </si>
  <si>
    <t>Proposer des améliorations dans le fonctionnement interne de l’entreprise en vue de prévenir les problèmes juridiques</t>
  </si>
  <si>
    <t>Elaboration de solutions</t>
  </si>
  <si>
    <t>Argumentation</t>
  </si>
  <si>
    <t>Supervision et contrôle des clôtures comptables</t>
  </si>
  <si>
    <t>Rapprochements entre les états de la comptabilité et les résultats provenant des reporting et tableaux de bord</t>
  </si>
  <si>
    <t>Contrôle des opérations d’inventaire des marchandises et de produits finis</t>
  </si>
  <si>
    <t>Contrôle du respect des procédures et alerte</t>
  </si>
  <si>
    <t>Animation d’une équipe</t>
  </si>
  <si>
    <t>Superviser et contrôler les clôtures comptables en tenant compte de la réglementation et des orientations de la politique financière</t>
  </si>
  <si>
    <t>Contrôler les procédures comptables de rapprochement bancaire, de gestion des caisses et de remise en banques.</t>
  </si>
  <si>
    <t>Contrôler la comptabilisation correcte des opérations de trésorerie.</t>
  </si>
  <si>
    <t>Contrôler le respect des procédures et alerter en cas de dysfonctionnement</t>
  </si>
  <si>
    <t>Animer une équipe et coordonner les différentes activités ayant attrait aux clôtures comptables.</t>
  </si>
  <si>
    <t>Clôture comptable</t>
  </si>
  <si>
    <t>Procédure</t>
  </si>
  <si>
    <t>Communication avec les clients, les services et les partenaires de l’entreprise</t>
  </si>
  <si>
    <t>Analyse des pratiques et des difficultés de l’équipe</t>
  </si>
  <si>
    <t>Transmission d’informations aux différents services de l’entreprise, notamment lors des réunions et groupes de travail organisés dans le cadre des projets d’amélioration continue</t>
  </si>
  <si>
    <t>Valorisation de l’image de l’entreprise auprès des interlocuteurs locaux internes et externes</t>
  </si>
  <si>
    <t>Traitement en relais de l’équipe de vente des litiges et réclamations complexes</t>
  </si>
  <si>
    <t>Communiquer avec les clients, les services et les partenaires de l’entreprise</t>
  </si>
  <si>
    <t>Transmettre des informations pertinentes aux différents services et partenaires de l’entreprise sur les activités du secteur en respectant l’organisation hiérarchique et fonctionnelle de l’entreprise</t>
  </si>
  <si>
    <t>Relayer les bonnes pratiques, les contraintes et problématiques rencontrées au sein du secteur auprès de collaborateurs issus de différents services et des membres de son équipe</t>
  </si>
  <si>
    <t>Traiter les situations relationnelles difficiles et les réclamations complexes avec les clients en respectant le rôle et le positionnement de chacun ainsi que les procédures en vigueur au sein de l’entreprise</t>
  </si>
  <si>
    <t>Identifier au sein de l’entreprise les différents services à associer en fonction des actions à conduire</t>
  </si>
  <si>
    <t>Interface clients</t>
  </si>
  <si>
    <t>partenaires</t>
  </si>
  <si>
    <t>traitement des réclamations</t>
  </si>
  <si>
    <t>Adapte ses pratiques et interventions en fonction des caractéristiques des situations rencontrées et des besoins de ses interlocuteurs dans des situations récurrentes</t>
  </si>
  <si>
    <t>Traite efficacement les réclamations et situations complexes / rares dans le cadre de sa fonction d’interface entre l’équipe, les clients, les services et partenaires de l’entreprise</t>
  </si>
  <si>
    <t>Met en œuvre des approches innovantes pour faire évoluer le traitement des situations et réclamations complexes dans le cadre de sa fonction d’interface entre l’équipe, les clients, les services et partenaires de l’entreprise</t>
  </si>
  <si>
    <t>Approvisionnement en fournitures</t>
  </si>
  <si>
    <t>Passation de commandes de fournitures</t>
  </si>
  <si>
    <t>Négociation de tarifs avec les fournisseurs</t>
  </si>
  <si>
    <t>Rédaction d’appels d’offre</t>
  </si>
  <si>
    <t>Négociation de solutions adaptées en cas d’aléa ou de litige</t>
  </si>
  <si>
    <t>Conception de solutions pertinentes en cas de retard</t>
  </si>
  <si>
    <t>Reporting de son activité</t>
  </si>
  <si>
    <t>Assurer la gestion des approvisionnements en fournitures de l’entreprise sur son périmètre en veillant à la politique RSE de l'entreprise/du site</t>
  </si>
  <si>
    <t>Passer des commandes de fournitures et de matériel auprès de fournisseurs connus et nouveaux</t>
  </si>
  <si>
    <t>Négocier les tarifs et autres modalités avec les fournisseurs</t>
  </si>
  <si>
    <t>Elaborer des appels d’offres et suivre les contrats</t>
  </si>
  <si>
    <t>Commandes</t>
  </si>
  <si>
    <t>Fournitures</t>
  </si>
  <si>
    <t>Transmission des demandes et requêtes</t>
  </si>
  <si>
    <t>Traitement et explicitation des demandes</t>
  </si>
  <si>
    <t>Transmission des informations aux interlocuteurs concernés</t>
  </si>
  <si>
    <t>Renseignement des outils de gestion de l’information</t>
  </si>
  <si>
    <t>Assurer la transmission et la traçabilité des demandes et requêtes effectuées</t>
  </si>
  <si>
    <t>Traiter les demandes issues des différents flux d’information (courriers, mails, téléphone,) en veillant à expliciter et reformuler la requête.</t>
  </si>
  <si>
    <t>Assurer la traçabilité des informations lors de la prise de note de messages.</t>
  </si>
  <si>
    <t>Transmettre des informations à différents acteurs internes et externes en fonction de l’activité, selon un timing et un format adaptés à chaque interlocuteur et de manière sécurisée</t>
  </si>
  <si>
    <t>Utiliser et mettre à jour les systèmes informatisés, les outils de gestion de l’information (intranet, extranet, plateformes collaboratives…) et les applications et bases de données spécifiques à l’activité</t>
  </si>
  <si>
    <t>Transmission des demandes</t>
  </si>
  <si>
    <t>Animation de groupes projet dans le cadre d'une activité de marketing digital et communication interne</t>
  </si>
  <si>
    <t>Mobilisation des équipes marketing et commerciales autour des enjeux liés à l’utilisation des outils de marketing digital</t>
  </si>
  <si>
    <t>Animer des groupes projet pour piloter l’utilisation des outils de marketing digital au sein de l’entreprise</t>
  </si>
  <si>
    <t>Identifier au sein de l’entreprise les interlocuteurs à associer à la stratégie et à l’activité de marketing digital</t>
  </si>
  <si>
    <t>Mobiliser différents interlocuteurs au sein de l’entreprise autour des enjeux de l’activité de marketing digital</t>
  </si>
  <si>
    <t>Expliciter les objectifs et la valeur-ajoutée des outils et de la stratégie de marketing digital</t>
  </si>
  <si>
    <t>Adapter sa communication à des interlocuteurs issus d’univers professionnels différents : service marketing, service commercial, …</t>
  </si>
  <si>
    <t>Assurer un rôle d’interface entre les différents services de l’entreprise et la communauté en ligne</t>
  </si>
  <si>
    <t>Groupe projet marketing</t>
  </si>
  <si>
    <t>marketing digital</t>
  </si>
  <si>
    <t>Découverte des besoins et vente</t>
  </si>
  <si>
    <t>Découvrir les besoins d’un client et vendre des produits et services</t>
  </si>
  <si>
    <t>découverte et analyse des besoins</t>
  </si>
  <si>
    <t>Conduit une découverte complète des besoins du client, propose une offre adaptée combinant produits et services et répond à des objections complexes</t>
  </si>
  <si>
    <t>Anticipe l’évolution des besoins de son client et est force de proposition en se positionnant comme un partenaire</t>
  </si>
  <si>
    <t>Fait preuve d’innovation, propose de nouvelles manières de conduire les entretiens de vente à partir d’une analyse de l’évolution des besoins clients</t>
  </si>
  <si>
    <t>Conception d’offres commerciales grands comptes</t>
  </si>
  <si>
    <t>Appel d’offres grands comptes</t>
  </si>
  <si>
    <t>contrats cadres</t>
  </si>
  <si>
    <t>offre commerciale grands comptes</t>
  </si>
  <si>
    <t>Fait preuve d’innovation dans la manière d’élaborer et de négocier les offres commerciales grands comptes</t>
  </si>
  <si>
    <t>Traitement des réclamations et irrégularités simples dans le cadre du parcours des passagers</t>
  </si>
  <si>
    <t>Traitement des réclamations et irrégularités en phase d’enregistrement (surbooks, retards, …)</t>
  </si>
  <si>
    <t>Traitement des irrégularités lors des arrivées et correspondances (passagers, hébergement, bagages…)</t>
  </si>
  <si>
    <t>Analyser et traiter les réclamations et irrégularités simples dans le cadre du parcours des passagers en recherchant une expérience client sans couture</t>
  </si>
  <si>
    <t>Analyser la situation d’un client ou d’un passager subissant une irrégularité ou exprimant une réclamation</t>
  </si>
  <si>
    <t>Identifier les conséquences d’une irrégularité sur la suite du parcours d’un passager ou d’un client</t>
  </si>
  <si>
    <t>Traiter les irrégularités ou les réclamations dans le respect du process en vigueur et en cherchant à apporter une réponse globale aux besoins du passager ou du client</t>
  </si>
  <si>
    <t>Exploiter l’information client issue de l’outil de GRC (CRM) à disposition lors d’un contact client en situation dégradée ou d’irrégularité</t>
  </si>
  <si>
    <t>Traiter les situations relationnelles délicates en veillant à préserver la qualité de la relation avec les clients</t>
  </si>
  <si>
    <t>Réclamation</t>
  </si>
  <si>
    <t>irrégularité</t>
  </si>
  <si>
    <t>Traite les irrégularités et réclamations simples dans le respect des procédures et standards de service</t>
  </si>
  <si>
    <t>Traite différents types d’irrégularités et réclamations en apportant une réponse globale aux besoins du client et en analysant les impacts sur la suite de son parcours</t>
  </si>
  <si>
    <t>Traite de manière adaptée différents types d’irrégularités et réclamations en situation dégradée (client mécontent, agressif, situation d’urgence, …)</t>
  </si>
  <si>
    <t>Propose des pistes d’amélioration pour faire évoluer les pratiques de traitement des réclamations et irrégularités</t>
  </si>
  <si>
    <t>Amélioration des outils et méthodes de Pricing et d’aide à la décision et de prédiction dans le domaine du transport aérien</t>
  </si>
  <si>
    <t>Alimentation, mise à jour des outils d’aide à la décision et de prévision en matière de pricing : bases de données, logiciels, tableaux de bord…</t>
  </si>
  <si>
    <t>Recherche des axes d’amélioration des outils et méthodes utilisés en fonction des résultats obtenus</t>
  </si>
  <si>
    <t>Formulation de propositions d’amélioration ou d’évolution des outils et méthodes utilisés</t>
  </si>
  <si>
    <t>Optimiser les outils et méthodes de pricing en fonction de l’évolution de l’environnement technique et commercial dans le transport aérien</t>
  </si>
  <si>
    <t>Analyser et rendre compte de ses performances à son management</t>
  </si>
  <si>
    <t>Analyser les résultats des activités conduites et identifier les améliorations à apporter aux outils d’analyse et de suivi utilisés pour la tarification</t>
  </si>
  <si>
    <t>Ajuster en continu l’utilisation des systèmes d’information à disposition et ses méthodes de Pricing</t>
  </si>
  <si>
    <t>Evaluer les impacts des choix techniques et commerciaux réalisées par la compagnie sur ses pratiques de Pricing</t>
  </si>
  <si>
    <t>Proposer de nouveaux cas d’usage pour les outils d’aide à la décision en matière de Pricing à disposition au sein de la compagnie</t>
  </si>
  <si>
    <t>Communiquer avec des spécialistes de la data, de l’intelligence artificielle, du machine learning dans le cadre des projets d’amélioration continue des outils d’aide à la décision et de prédiction</t>
  </si>
  <si>
    <t>optimisation outils</t>
  </si>
  <si>
    <t>Prend en compte les indicateurs existants pour réaliser un reporting de son activité et s’adapter à l’évolution son environnement technique et commercial</t>
  </si>
  <si>
    <t>Adapte les indicateurs utilisés pour améliorer le reporting de son activité et la prise en compte de l’évolution son environnement technique et commercial</t>
  </si>
  <si>
    <t>Suit l’évolution des besoins en matière de reporting et de prise en compte de l’évolution de l’environnement technique et commercial et identifie les impacts sur les outils existants</t>
  </si>
  <si>
    <t>Formule des propositions d’amélioration des outils / process</t>
  </si>
  <si>
    <t>Planification de l’activité d’assistanat commercial</t>
  </si>
  <si>
    <t>Recueil des informations nécessaires aux activités de contact client ou de prospection</t>
  </si>
  <si>
    <t>Organiser son activité d’assistanat commercial</t>
  </si>
  <si>
    <t>Optimiser l’organisation de son travail en alternant des activités de contact client et les activités associées dans le respect des priorités définies dans l’équipe de vente</t>
  </si>
  <si>
    <t>assistanat commercial</t>
  </si>
  <si>
    <t>Elaboration et négociation d’offres commerciales auprès de clients professionnels</t>
  </si>
  <si>
    <t>Elaborer et négocier des offres commerciales associées au transport aérien en respectant la politique commerciale de l’entreprise</t>
  </si>
  <si>
    <t>Négocier dans les limites de la politique commerciale de l’entreprise les conditions commerciales d’une offre de produits et / ou de services liés au transport aérien en veillant aux objectifs commerciaux</t>
  </si>
  <si>
    <t>Analyse de l’activité de marketing digital</t>
  </si>
  <si>
    <t>Mesure des audiences, du trafic, des chiffres de vente en ligne, …</t>
  </si>
  <si>
    <t>Reporting et analyse des indicateurs de performance</t>
  </si>
  <si>
    <t>Présentation des actions réalisées et des résultats obtenus par les outils de marketing digital</t>
  </si>
  <si>
    <t>Piloter la performance des outils de marketing digital</t>
  </si>
  <si>
    <t>Analyser les statistiques issues des opérations de marketing digital (audiences, trafic, ventes en ligne, taux d’erreur, …)</t>
  </si>
  <si>
    <t>Evaluer la e-réputation de l’entreprise et définir des actions correctives appropriées en cas d’écart avec les objectifs visés</t>
  </si>
  <si>
    <t>Mesurer le retour sur investissement lié aux opérations de marketing digital en définissant des indicateurs de performance adaptés</t>
  </si>
  <si>
    <t>Analyser l’évolution des pratiques, des outils et des technologies de marketing digital et leur impact sur la stratégie de marketing de l’entreprise</t>
  </si>
  <si>
    <t>Trafic management</t>
  </si>
  <si>
    <t>e-reputation</t>
  </si>
  <si>
    <t>pilotage marketing digital</t>
  </si>
  <si>
    <t>Utilise les indicateurs de performance existants dans son activité et sélectionne les actions correctives adaptées</t>
  </si>
  <si>
    <t>Adapte les indicateurs de performance en fonction de la situation et des besoins de l’entreprise et définit des actions correctives adaptées</t>
  </si>
  <si>
    <t>Améliore et affine les indicateurs et outils de suivi et propose de nouvelles pistes d’actions correctives</t>
  </si>
  <si>
    <t>Organisation et travail en équipe dans le cadre d’une activité de relation clients après-vente</t>
  </si>
  <si>
    <t>Planification et priorisation de ses activités</t>
  </si>
  <si>
    <t>Planification des échanges avec les interlocuteurs compétents pour le traitement des réclamations</t>
  </si>
  <si>
    <t>Organiser et coordonner ses interventions en vue d’assurer un service de qualité</t>
  </si>
  <si>
    <t>Organiser ses activités de manière à apporter des réponses aux clients dans les standards de qualité fixés par l’entreprise</t>
  </si>
  <si>
    <t>Prioriser ses interventions en cas de forte affluence de réclamations (événements climatiques, géopolitiques, incidents…) en respectant les consignes en vigueur en matière de segmentation de la clientèle et de délai de traitement</t>
  </si>
  <si>
    <t>Planifier le suivi de ses dossiers en lien avec les différents interlocuteurs concernés</t>
  </si>
  <si>
    <t>Exploiter et alimenter les systèmes d’informations en vue de la constitution progressive d’une « jurisprudence » en matière de traitement des réclamations clients</t>
  </si>
  <si>
    <t>S’organise et coordonne ses interventions avec différents interlocuteurs pour respecter les standards de service en situation normale</t>
  </si>
  <si>
    <t>Adapte son organisation aux aléas et situations dégradées (forte affluence, …)</t>
  </si>
  <si>
    <t>Prend en compte dans son organisation les impacts sur les différents interlocuteurs concernés</t>
  </si>
  <si>
    <t>Est force de proposition pour améliorer la qualité du service aux clients</t>
  </si>
  <si>
    <t>Pilotage de projets de marketing produit</t>
  </si>
  <si>
    <t>Renseignement des outils de reporting sur les performances des produits et services relevant du périmètre</t>
  </si>
  <si>
    <t>Propositions d’investissements</t>
  </si>
  <si>
    <t>Gestion du budget de l’activité</t>
  </si>
  <si>
    <t>Piloter des projets de marketing produit</t>
  </si>
  <si>
    <t>Déterminer des objectifs de développement de l’activité sur le périmètre confié</t>
  </si>
  <si>
    <t>Elaborer et argumenter un plan de développement de son activité et le budget correspondant</t>
  </si>
  <si>
    <t>Concevoir des outils de reporting et de pilotage budgétaire de l’activité</t>
  </si>
  <si>
    <t>Evaluer les performances des produits et services relevant de son périmètre</t>
  </si>
  <si>
    <t>Identifier les actions correctrices à mettre en œuvre pour optimiser les performances des produits et services relevant de son périmètre</t>
  </si>
  <si>
    <t>pilotage projet</t>
  </si>
  <si>
    <t>gestion projet marketing</t>
  </si>
  <si>
    <t>Pilote des projet de manière efficace, y compris dans des situations complexes</t>
  </si>
  <si>
    <t>Animation et accompagnement au changement de l’équipe de l’escale</t>
  </si>
  <si>
    <t>Suivi des actions réalisées par l’équipe et de la qualité du service offert</t>
  </si>
  <si>
    <t>Suivi individuel des actions et résultats des membres de l’équipe (objectifs commerciaux, opérationnels, …)</t>
  </si>
  <si>
    <t>Animer l’équipe de l’escale en tenant compte de la qualité de service attendue dans le domaine du transport aérien et des besoins en accompagnement au changement</t>
  </si>
  <si>
    <t>Mobiliser l’équipe de l’escale autour des objectifs à atteindre, des outils de la chaîne libre-service et de la stratégie commerciale de l’entreprise (vente d’ancillaires, …)</t>
  </si>
  <si>
    <t>Evaluer les performances et la qualité du service offert par l’équipe de l’escale au regard des standards définis par l’entreprise et des exigences spécifiques au secteur du transport aérien (gestion des risques, …)</t>
  </si>
  <si>
    <t>Réaliser des observations de l’équipe et identifier les points à renforcer</t>
  </si>
  <si>
    <t>Accompagner l’amélioration continue du fonctionnement de l’équipe en valorisant les bonnes pratiques, les réussites et en identifiant les leviers permettant de faire progresser les performances et la qualité de service aux clients et passagers</t>
  </si>
  <si>
    <t>Met en œuvre sans variation les pratiques et outils de dynamisation de l’équipe de l’escale existants</t>
  </si>
  <si>
    <t>Adapte les pratiques et outils de dynamisation aux besoins et aux caractéristiques de son équipe dans des situations récurrentes</t>
  </si>
  <si>
    <t>Met en œuvre des approches innovantes pour dynamiser son équipe</t>
  </si>
  <si>
    <t>Animation de groupes projet dans le cadre d’une activité de valorisation de la donnée</t>
  </si>
  <si>
    <t>Animer des groupes projet pour piloter la valorisation de la donnée au sein de l’entreprise</t>
  </si>
  <si>
    <t>pilotage donnée</t>
  </si>
  <si>
    <t>Traitement des réclamations et irrégularités simples en vol dans le cadre du parcours des passagers</t>
  </si>
  <si>
    <t>Traitement des irrégularités en vol (retard, problèmes de correspondances, …)</t>
  </si>
  <si>
    <t>Pilotage de la communication autour de la politique RSE de l’entreprise</t>
  </si>
  <si>
    <t>Communication externe sur les actions mises en œuvre dans le cadre de la démarche RSE</t>
  </si>
  <si>
    <t>Représentation de l’entreprise/de la marque lors de manifestations externes</t>
  </si>
  <si>
    <t>Définir la stratégie de communication et la prise de parole de l’entreprise sur les sujets en lien avec la RSE</t>
  </si>
  <si>
    <t>Valoriser la démarche RSE de l’entreprise et son impact positif par des communications ciblées</t>
  </si>
  <si>
    <t>Identifier les axes de communication en lien avec le service communication et/ou la direction générale de l’entreprise</t>
  </si>
  <si>
    <t>Modérer la prise de parole de l’entreprise en fonction des résultats de la démarche RSE</t>
  </si>
  <si>
    <t>Définir le contenu de la prise de parole en veillant à valoriser les engagements et les actions mises en œuvre par l’entreprise</t>
  </si>
  <si>
    <t>Communication externe</t>
  </si>
  <si>
    <t>Représentation entreprise</t>
  </si>
  <si>
    <t>Analyse des données physiologiques du troupeau</t>
  </si>
  <si>
    <t>Analyse du bilan génétique du troupeau</t>
  </si>
  <si>
    <t>Analyse des qualités et défauts des animaux</t>
  </si>
  <si>
    <t>Mise en œuvre d’audits de fertilité</t>
  </si>
  <si>
    <t>Mise en œuvre de bilans de fécondité</t>
  </si>
  <si>
    <t>Analyser les données liées au troupeau et à la santé des vaches à l’aide des outils de suivi à disposition</t>
  </si>
  <si>
    <t>Analyser dans le temps le bilan génétique du troupeau à l’aide des logiciels à disposition</t>
  </si>
  <si>
    <t>Analyser les qualités et les défauts de l'animal, notamment sur le plan de sa valeur génétique et de sa morphologie</t>
  </si>
  <si>
    <t>Pratiquer des audits de fertilité et des suivis de reproduction en élevage dans le respect de la législation sur la médecine vétérinaire</t>
  </si>
  <si>
    <t>Analyser le bilan de fécondité avec les éleveurs et les différents partenaires</t>
  </si>
  <si>
    <t>Bilan génétique</t>
  </si>
  <si>
    <t>Audits de fertilité</t>
  </si>
  <si>
    <t>Bilans de fécondité</t>
  </si>
  <si>
    <t>Mise en stock des produits et contrôle des conditions de stockage</t>
  </si>
  <si>
    <t>Manipulation des produits en toute sécurité</t>
  </si>
  <si>
    <t>Rangement des produits dans les espaces de stockage</t>
  </si>
  <si>
    <t>Contrôle du respect des consignes d’higène et de conservation des produits</t>
  </si>
  <si>
    <t>Mise en œuvre d’opérations pour améliorer la conservation des produits</t>
  </si>
  <si>
    <t>Contrôle et renseignement des supports de traçabilité</t>
  </si>
  <si>
    <t>Mise en œuvre d’inventaires réguliers</t>
  </si>
  <si>
    <t>Identification des produits non conformes</t>
  </si>
  <si>
    <t>Mettre en stock les vins, bières et alcools et assurer des conditions de stockage optimales</t>
  </si>
  <si>
    <t>Manipuler les caisses dans le respect des consignes de qualité et de sécurité des biens et des personnes, et des règles de port de charges</t>
  </si>
  <si>
    <t>Réaliser le stockage des produits en fonction de leur nature, du mode de conservation et de la rotation des stocks</t>
  </si>
  <si>
    <t>Contrôler le respect des règles et consignes d’hygiène relatives au stockage des produits et à leur manipulation (conservation, protection des produits en réserve et dans l’espace de vente, etc.)</t>
  </si>
  <si>
    <t>Mettre en œuvre des opérations adaptées pour améliorer la conservation des produits en fonction de leurs caractéristiques et optimiser les stocks</t>
  </si>
  <si>
    <t>Contrôler et renseigner les supports de traçabilité des produits (étiquetage, provenance, etc.)</t>
  </si>
  <si>
    <t>Réaliser, en collaboration avec les membres de l’équipe, des inventaires réguliers et rechercher les causes des écarts</t>
  </si>
  <si>
    <t>Identifier les produits non conformes ou ayant subi des altérations et mettre en œuvre la procédure de retrait en vigueur</t>
  </si>
  <si>
    <t>Manutention des caisses</t>
  </si>
  <si>
    <t>Stockage des produits</t>
  </si>
  <si>
    <t>Maintenance préventive des matériels, équipements et systèmes</t>
  </si>
  <si>
    <t>Identifier les risques de défaillances et anomalies des équipements/outils, mettre en œuvre les actions correctives et alerter</t>
  </si>
  <si>
    <t>Maintenance préventive des systèmes et réseaux</t>
  </si>
  <si>
    <t>Entretien des systèmes et réseaux</t>
  </si>
  <si>
    <t>Pilotage donnée client</t>
  </si>
  <si>
    <t>Traitement, analyse et interprétation des données en utilisant des démarches de modélisation statistique</t>
  </si>
  <si>
    <t>Croisement et analyse des données</t>
  </si>
  <si>
    <t>Formulation de préconisations à l’attention des équipes commerciales, marketing ou dirigeantes</t>
  </si>
  <si>
    <t>Traiter, analyser et interpréter les données recueillies en utilisant des démarches de modélisation statistique</t>
  </si>
  <si>
    <t>Identifier les démarches de modélisation statistique adaptés aux données à traiter et aux objectifs de l’activité</t>
  </si>
  <si>
    <t>Traduire les résultats obtenus en informations exploitables par les équipes opérationnelles : segmentation client, analyse de la performance commerciale, opportunités commerciales et marketing, outils d’aide à la décision, …</t>
  </si>
  <si>
    <t>Algorithmes</t>
  </si>
  <si>
    <t>Evaluer la performance des investissements réalisés dans le cadre de la transition numérique de l’entreprise</t>
  </si>
  <si>
    <t>Définir des indicateurs permettant d’évaluer la performance des actions mises en œuvre dans le cadre de la transition numérique</t>
  </si>
  <si>
    <t>Piloter la gestion budgétaire et financière dans le cadre du plan de transformation numérique afin de repérer les risques de dérives budgétaires, et définir des actions correctives adaptées</t>
  </si>
  <si>
    <t>Management des équipes de la direction des systèmes d’information</t>
  </si>
  <si>
    <t>Supervision des actions de recrutement et de développement de compétences pour les équipes de la direction des systèmes d’information</t>
  </si>
  <si>
    <t>Piloter la gestion des ressources humaines de l’équipe de la direction des systèmes d’information</t>
  </si>
  <si>
    <t>Mobiliser les équipes de la direction des systèmes d’information autour des enjeux de l’activité et des objectifs à atteindre</t>
  </si>
  <si>
    <t>Préparation et entretien des drones nécessaires aux formations</t>
  </si>
  <si>
    <t>Vérifications techniques et visites pré-vol des appareils</t>
  </si>
  <si>
    <t>Programmation des radios</t>
  </si>
  <si>
    <t>Intégration des capteurs aux machines</t>
  </si>
  <si>
    <t>Maintenance de premier niveau : changement des hélices, reprogrammation des cartes de vol</t>
  </si>
  <si>
    <t>Réaliser les opérations techniques nécessaires à la conduite d’une formation au télépilotage et à la maintenance de premier niveau d’un drone</t>
  </si>
  <si>
    <t>Sélectionner les matériels de vol nécessaires à la réalisation des formations pratiques</t>
  </si>
  <si>
    <t>Réaliser les opérations de préparation des aéronefs télépilotés, de fixation des capteurs ainsi que les vérifications techniques, calibrages et réglages nécessaires à la mise en œuvre des formations pratiques</t>
  </si>
  <si>
    <t>Transmission et contrôle des consignes liées à la réalisation des missions, aux procédures et au respect des normes de sécurité, sûreté et de qualité des prestations</t>
  </si>
  <si>
    <t>Management d’équipes</t>
  </si>
  <si>
    <t>Traçabilité des activités de maintenance d’aéronefs télépilotés, communication et veille</t>
  </si>
  <si>
    <t>Enregistrement des activités réalisées</t>
  </si>
  <si>
    <t>Veille réglementaire et technologique</t>
  </si>
  <si>
    <t>Transmission des informations sur les opérations réalisées</t>
  </si>
  <si>
    <t>Réponse aux demandes internes et externes</t>
  </si>
  <si>
    <t>Traiter les données nécessaires à la maintenance des aéronefs télépilotés</t>
  </si>
  <si>
    <t>Analyser les informations en français et en anglais et la documentation technique nécessaires à la réalisation des opérations de paramétrage, maintenance, assemblage, réglage et contrôle des aéronefs télépilotés</t>
  </si>
  <si>
    <t>Analyser et traiter les données liées aux retours d’expérience sur les pannes et aux évolutions techniques</t>
  </si>
  <si>
    <t>Identifier les sources d’informations et les réseaux à exploiter pour réaliser une veille technologique efficace</t>
  </si>
  <si>
    <t>Transmettre les informations appropriées en cas d’aléa ou d’anomalie en identifiant l’interlocuteur adapté (revendeur, fabricant, fournisseur, …)</t>
  </si>
  <si>
    <t>Renseigner rigoureusement l’ensemble des documents et formulaires permettant d’assurer la traçabilité des opérations réalisées</t>
  </si>
  <si>
    <t>Utiliser les outils, moyens de communication et les systèmes d’information en vigueur</t>
  </si>
  <si>
    <t>Communiquer efficacement avec les différents interlocuteurs nécessaires à l’activité en veillant à la qualité des relations professionnelles au sein des équipes et avec les clients, y compris en situation dégradée</t>
  </si>
  <si>
    <t>Traçabilité maintenance drones</t>
  </si>
  <si>
    <t>Met en œuvre les procédures liées à la traçabilité des activités et à la communication avec les principaux interlocuteurs de l’atelier dans des situations connues</t>
  </si>
  <si>
    <t>Met en œuvre les procédures liées à la traçabilité des activités et à la communication avec les principaux interlocuteurs de l’atelier dans des situations dégradées</t>
  </si>
  <si>
    <t>Met en œuvre les procédures liées à la traçabilité des activités dans des situations dégradées et identifie de nouveaux interlocuteurs permettant de traiter les situations rencontrées</t>
  </si>
  <si>
    <t>Formule des propositions innovantes pour améliorer les outils et pratiques de traçabilité des activités et de communication avec les interlocuteurs de l’atelier</t>
  </si>
  <si>
    <t>Accompagnement des utilisateurs dans la prise en main des programmes, logiciels ou applications</t>
  </si>
  <si>
    <t>Rédaction et mise à jour d’une documentation technique</t>
  </si>
  <si>
    <t>Appui technique aux utilisateurs</t>
  </si>
  <si>
    <t>Accompagner les utilisateurs dans la prise en main des programmes, logiciels ou applications</t>
  </si>
  <si>
    <t>Rédiger et mettre à jour une documentation technique destinée aux utilisateurs</t>
  </si>
  <si>
    <t>Former les utilisateurs des programmes, logiciels et applications à leurs modalités de fonctionnement afin de permettre une prise en main rapide</t>
  </si>
  <si>
    <t>Renseigner les utilisateurs en veillant à adapter le vocabulaire utilisé au niveau de connaissance en informatique de son interlocuteur</t>
  </si>
  <si>
    <t>Formation utilisateur</t>
  </si>
  <si>
    <t>Renseigner les documents et les outils numériques de production (pose d’étiquette, outils de suivi de production, de contrôle, de nettoyage …) conformément aux règles de traçabilité</t>
  </si>
  <si>
    <t>Rendre compte oralement et/ou par écrit de son activité aux services et/ou aux personnes concernées</t>
  </si>
  <si>
    <t>Renseignement données</t>
  </si>
  <si>
    <t>Amélioration des outils et méthodes d’optimisation du revenu dans le domaine du transport aérien</t>
  </si>
  <si>
    <t>Reporting de ses activités</t>
  </si>
  <si>
    <t>Suivi de l’évolution des outils d’aide à la décision et de prédiction et des choix techniques et commerciaux opérés par la compagnie</t>
  </si>
  <si>
    <t>Formulation de propositions en vue de l’amélioration des outils d’aide à la décision et de prédiction</t>
  </si>
  <si>
    <t>Optimiser les outils et méthodes de revenue management en fonction de l’évolution de l’environnement technique et commercial dans le transport aérien</t>
  </si>
  <si>
    <t>Ajuster en continu l’utilisation des systèmes d’information à disposition et ses méthodes de gestion des vols</t>
  </si>
  <si>
    <t>Evaluer les impacts des choix techniques et commerciaux réalisées par la compagnie sur ses pratiques d’optimisation de la recette unitaire</t>
  </si>
  <si>
    <t>Proposer de nouveaux cas d’usage pour les outils d’optimisation de la recette unitaire à disposition au sein de la compagnie</t>
  </si>
  <si>
    <t>Amélioration des outils et méthodes d’optimisation de la performance des programmes de vol dans le domaine du transport aérien</t>
  </si>
  <si>
    <t>Alimentation, mise à jour des outils d’aide à la décision et de prévision en matière de programmation des vols : bases de données, logiciels, tableaux de bord…</t>
  </si>
  <si>
    <t>Optimiser les outils et méthodes de programmation et régulation des vols en fonction de l’évolution de l’environnement technique et commercial dans le transport aérien</t>
  </si>
  <si>
    <t>Programmation et régulation vols,</t>
  </si>
  <si>
    <t>Accompagnement au changement de l’équipe d’exploitation sur une plateforme aéroportuaire</t>
  </si>
  <si>
    <t>Accompagner l’équipe d’exploitation en tenant compte de la qualité de service attendue dans le domaine du transport aérien</t>
  </si>
  <si>
    <t>Mobiliser l’équipe d’exploitation autour des objectifs à atteindre</t>
  </si>
  <si>
    <t>Evaluer les performances et la qualité du service offert par l’équipe d’exploitation au regard des standards définis par l’entreprise et des exigences spécifiques au secteur du transport aérien (gestion des risques, …)</t>
  </si>
  <si>
    <t>Accompagner l’amélioration continue du fonctionnement de l’équipe en valorisant les bonnes pratiques, les réussites et en identifiant les leviers permettant de faire progresser les performances et la qualité de service</t>
  </si>
  <si>
    <t>organisation, management</t>
  </si>
  <si>
    <t>Met en œuvre sans variation les pratiques et outils existants de dynamisation de l’équipe</t>
  </si>
  <si>
    <t>Pilotage de projets d’optimisation de l’expérience client</t>
  </si>
  <si>
    <t>Renseignement des outils de reporting sur les performances des projets d’optimisation de l’expérience client</t>
  </si>
  <si>
    <t>Piloter la performance des projets « expérience client » ou « parcours utilisateur »</t>
  </si>
  <si>
    <t>Mesurer les améliorations</t>
  </si>
  <si>
    <t>Identifier les actions correctrices à mettre en œuvre pour optimiser les performances des projets relevant de son périmètre</t>
  </si>
  <si>
    <t>Contrôles qualité et certification de certaines opérations liées à l’aptitude au vol de l’aéronef</t>
  </si>
  <si>
    <t>Contrôles qualité des interventions de maintenance,</t>
  </si>
  <si>
    <t>Mises au point de systèmes (commandes de vol, moteur, …) de l’aéronef</t>
  </si>
  <si>
    <t>Certification de certaines opérations en fonction de son expérience et de ses habilitations</t>
  </si>
  <si>
    <t>Signature de l’Appropriation Pour Remise en Service (APRS) si habilitation</t>
  </si>
  <si>
    <t>Analyser l’aptitude au vol de l’aéronef à partir des contrôles des systèmes en appliquant la réglementation, les instructions de travail, les procédures et les programmes définis par les constructeurs</t>
  </si>
  <si>
    <t>Evaluer la qualité des interventions de maintenance</t>
  </si>
  <si>
    <t>Réaliser les essais de mise au point et les contrôles associés en appliquant la réglementation, les instructions de travail et les procédures</t>
  </si>
  <si>
    <t>Evaluer la conformité de certaines opérations pour les certifier en appliquant la réglementation, les instructions de travail, les procédures et les programmes définis par les constructeurs et dans le cadre de ses habilitations</t>
  </si>
  <si>
    <t>certification</t>
  </si>
  <si>
    <t>aptitude au vol</t>
  </si>
  <si>
    <t>Réalise les opérations de contrôle qualité de manière rigoureuse en appliquant les règles en vigueur</t>
  </si>
  <si>
    <t>Met en œuvre des opérations de contrôle, des essais de mise au point et certifie certaines opérations en fonction de ses habilitations</t>
  </si>
  <si>
    <t>Evalue la conformité d’un nombre important d’opérations et les certifie en fonction de ses habilitations</t>
  </si>
  <si>
    <t>Evalue la conformité de l’ensemble des opérations liées à l’aptitude au vol de différents aéronefs et les certifie en fonction de ses habilitations</t>
  </si>
  <si>
    <t>Communication avec les différents interlocuteurs internes et externes</t>
  </si>
  <si>
    <t>Transmission des informations sur les opérations de maintenance réalisées</t>
  </si>
  <si>
    <t>Alerte et transmission des informations pertinentes en cas d’aléa ou d’anomalie et proposition d’actions correctives</t>
  </si>
  <si>
    <t>Remontée d’informations vers les constructeurs en vue d’évolutions techniques des installations</t>
  </si>
  <si>
    <t>Rechercher, traiter et transmettre les informations permettant d’optimiser la maintenance et de diminuer le temps d’immobilisation des équipements</t>
  </si>
  <si>
    <t>Identifier les informations pertinentes à transmettre afin d’optimiser la maintenance et de diminuer le temps d’immobilisation de l’avion</t>
  </si>
  <si>
    <t>Transmettre les informations appropriées en cas d’aléa ou d’anomalie</t>
  </si>
  <si>
    <t>Rédiger des modes opératoires</t>
  </si>
  <si>
    <t>Communiquer avec différents interlocuteurs de manière appropriée</t>
  </si>
  <si>
    <t>Transférer des savoir-faire sur la maintenance et l’exploitation des équipements</t>
  </si>
  <si>
    <t>travail en équipe</t>
  </si>
  <si>
    <t>Traite et transmet avec rigueur les informations liées à l’activité</t>
  </si>
  <si>
    <t>Assure le relais d’informations, la communication et la coordination nécessaires à l’optimisation de la maintenance</t>
  </si>
  <si>
    <t>Propose des améliorations des process d’information et de communication</t>
  </si>
  <si>
    <t>Analyse les données liées aux retours d’expérience sur les pannes et aux évolutions techniques pour identifier les informations permettant d’optimiser la maintenance et de diminuer le temps d’immobilisation des équipements</t>
  </si>
  <si>
    <t>Contrôles qualité des interventions de maintenance (contrôle, auto-contrôle, réitération)</t>
  </si>
  <si>
    <t>Analyser l’aptitude au vol de l’aéronef à partir des contrôles des structures d’aéronefs en appliquant la réglementation, les instructions de travail, les procédures et les programmes définis par les constructeurs</t>
  </si>
  <si>
    <t>Réaliser les contrôles qualité en appliquant la réglementation, les instructions de travail et les procédures</t>
  </si>
  <si>
    <t>Evaluer la conformité de certaines opérations pour les certifier en appliquant la réglementation, les instructions de travail et les procédures et les programmes définis par les constructeurs et dans le cadre de ses habilitation</t>
  </si>
  <si>
    <t>Pilotage de la GMAO (Gestion de Maintenance Assistée par Ordinateur)</t>
  </si>
  <si>
    <t>Proposition des orientations de la GMAO</t>
  </si>
  <si>
    <t>Développement et mise à jour de l’outil de GMAO</t>
  </si>
  <si>
    <t>Production de données statistiques sur l’activité</t>
  </si>
  <si>
    <t>Piloter la GMAO dans son domaine</t>
  </si>
  <si>
    <t>Utiliser les systèmes et les logiciels informatiques liés aux programmes de maintenance pour piloter l’activité</t>
  </si>
  <si>
    <t>Evaluer la pertinence et la conformité du système de GMAO et proposer des orientations, des développements et mise à jour</t>
  </si>
  <si>
    <t>Mettre en œuvre et suivre les développements et mises à jour de l’outil de GMAO</t>
  </si>
  <si>
    <t>système information</t>
  </si>
  <si>
    <t>Utilise l’ensemble des fonctionnalités des systèmes et logiciels informatiques liés aux programmes de maintenance et contrôle leur conformité</t>
  </si>
  <si>
    <t>Réalise des développements et des mises à jour des systèmes et logiciels informatiques liés aux programmes de maintenance et contrôle leur conformité</t>
  </si>
  <si>
    <t>Evalue avec pertinence le système de GMAO et propose des améliorations r</t>
  </si>
  <si>
    <t>Propose et met en œuvre des orientations et développement du système de GMAO</t>
  </si>
  <si>
    <t>Suivi de la qualité et de la performance, proposition et mise en œuvre d’actions d’amélioration et de projets</t>
  </si>
  <si>
    <t>Suivi et analyse d’indicateurs liés à l’activité</t>
  </si>
  <si>
    <t>Accompagnement de projets d’évolution</t>
  </si>
  <si>
    <t>Analyser l’ensemble des données liées à l’activité et mettre en place les actions d’amélioration et d’optimisation appropriées</t>
  </si>
  <si>
    <t>Recueillir et traiter les informations sur les évolutions technologiques et réglementaires</t>
  </si>
  <si>
    <t>Formuler des propositions d’évolution des procédures, des process ou de l’organisation de l’activité de l’équipe en fonction des besoins et dysfonctionnements constatés</t>
  </si>
  <si>
    <t>Prend en compte les indicateurs de l’activité pour identifier des pistes d’amélioration, met en œuvre les actions validées</t>
  </si>
  <si>
    <t>Analyse les indicateurs de performance pour proposer et mettre en œuvre des actions d’amélioration appropriées</t>
  </si>
  <si>
    <t>Exploite finement les indicateurs de performance et l’ensemble des données liées à l’activité pour proposer et mettre en œuvre des actions d’amélioration appropriées, accompagne les projets et les changements</t>
  </si>
  <si>
    <t>Anticipe l’impact des évolutions technologiques et réglementaires, propose les actions d’amélioration appropriées et pilote leur mise en œuvre</t>
  </si>
  <si>
    <t>Conseil aux clients professionnels et élaboration d’offres commerciales</t>
  </si>
  <si>
    <t>Sélection et présentation des produits et services adaptés aux besoins des clients</t>
  </si>
  <si>
    <t>Apporter un conseil technique et personnalisé à un client professionnel et élaborer des offres commerciales dans le respect de la politique commerciale de l’entreprise</t>
  </si>
  <si>
    <t>Identifier les services et/ou produits répondant aux besoins des clients en tenant compte des services offerts par les outils en ligne (espaces personnalisés pour les clients, configurateurs, …)</t>
  </si>
  <si>
    <t>Rechercher les produits hors catalogue répondant aux besoins du client dans le respect de la politique d’achat en vigueur dans l’entreprise</t>
  </si>
  <si>
    <t>Expliquer et valoriser l’offre de services de l’entreprise en s’appuyant notamment sur les solutions digitales mises à disposition des clients</t>
  </si>
  <si>
    <t>Délivrer une information technique fiable en s’appuyant sur les fiches produits à disposition sur support papier ou numérique et en tenant compte de la réglementation en vigueur</t>
  </si>
  <si>
    <t>Concevoir une offre commerciale globale combinant des produits et des services adaptés aux besoins du client</t>
  </si>
  <si>
    <t>Traitement des informations liées à la vente</t>
  </si>
  <si>
    <t>Collecte d’informations en vue de la mise à jour du fichier client</t>
  </si>
  <si>
    <t>Suivi des livraisons et des mises à disposition des produits</t>
  </si>
  <si>
    <t>Elaboration des documents supports à la transaction commerciale (devis, factures)</t>
  </si>
  <si>
    <t>Réaliser les formalités liées à la vente des produits et suivre les commandes</t>
  </si>
  <si>
    <t>Enregistrer les données clients dans les systèmes d’information en veillant à leur mise à jour régulière dans le respect de la réglementation en vigueur (RGPD…) et de l’organisation en vigueur dans l’entreprise</t>
  </si>
  <si>
    <t>Assurer la traçabilité des ventes réalisées en exploitant les outils mis à disposition au sein de l’entreprise</t>
  </si>
  <si>
    <t>Informer le client des retards de livraison en veillant à préserver la satisfaction client</t>
  </si>
  <si>
    <t>Recueillir, analyser et transmettre les informations pertinentes aux différents services de l’entreprise, notamment à l’aide d’interfaces ou outils numériques</t>
  </si>
  <si>
    <t>Identifier et signaler les demandes des clients pouvant impacter l’évolution de la gamme de produits proposés par l’entreprise</t>
  </si>
  <si>
    <t>Réaliser lorsque nécessaire un devis conforme à la demande d’un client et aux consignes en vigueur dans l’entreprise en veillant à intégrer l’ensemble des produits nécessaires au client et en utilisant les outils digitaux à disposition</t>
  </si>
  <si>
    <t>Suivi de commande</t>
  </si>
  <si>
    <t>Fichier client</t>
  </si>
  <si>
    <t>Exploite les informations à disposition pour être efficace dans le traitement des informations liées à la vente</t>
  </si>
  <si>
    <t>Exploite les informations à disposition afin d’anticiper les aléas de livraison et de préserver la satisfaction client</t>
  </si>
  <si>
    <t>Conseil aux clients professionnels sur les produits de quincaillerie bâtiment et / ou de fournitures industrielles et élaboration d’offres commerciales</t>
  </si>
  <si>
    <t>Sélection et présentation des produits et services adaptés aux besoins des clients professionnels</t>
  </si>
  <si>
    <t>Conseil technique sur les produits, services et solutions proposés par l’entreprise (serrures et cylindres, quincaillerie générale, contrôles d’accès, produits d’agencement, …)</t>
  </si>
  <si>
    <t>Information des clients professionnels sur les caractéristiques techniques des produits et leurs conditions d’utilisation</t>
  </si>
  <si>
    <t>Apporter un conseil technique et personnalisé sur les produits de quincaillerie à un client professionnel du secteur du bâtiment ou de l’industrie et élaborer des offres commerciales dans le respect de la politique commerciale de l’entreprise</t>
  </si>
  <si>
    <t>Analyser les caractéristiques techniques du projet ou des besoins d’un client professionnel dans le secteur du bâtiment ou de l’industrie en s’appuyant sur des plans, des documents techniques et des entretiens</t>
  </si>
  <si>
    <t>Concevoir une solution globale répondant aux besoins d’un client professionnel en combinant une offre de produits et de services tenant compte du budget du client et de la réglementation en vigueur dans le secteur du bâtiment ou du l’industrie</t>
  </si>
  <si>
    <t>Délivrer une information technique sur un produit et ses conditions de mise en œuvre ainsi que sur son impact environnemental en s’appuyant sur la documentation et les ressources techniques à disposition (référent produit, fournisseur, …)</t>
  </si>
  <si>
    <t>Rechercher des produits hors catalogue en mobilisant les différents fournisseurs et en s’appuyant sur sa connaissance technique des produits</t>
  </si>
  <si>
    <t>Expliquer et valoriser l’offre de services de l’entreprise en s’appuyant notamment sur les solutions digitales mises à disposition des clients professionnels</t>
  </si>
  <si>
    <t>Réaliser le chiffrage d’une offre commerciale dans le respect de la politique commerciale en vigueur dans l’entreprise en utilisant les outils digitaux à disposition ou en veillant à la justesse et la vraisemblance des calculs</t>
  </si>
  <si>
    <t>Répond à des besoins de conseils techniques complexes, nécessitant une expertise technique ou une analyse fine des besoins clients. Réalise des études chiffrées en prenant en compte plusieurs éléments afin de proposer des offres commerciales importantes</t>
  </si>
  <si>
    <t>Négociation d’offres commerciales avec des clients grands comptes</t>
  </si>
  <si>
    <t>Présentation et négociation des offres dans le cadre des appels d’offres et/ou de contrats cadres</t>
  </si>
  <si>
    <t>Négocier une offre commerciale avec un client grands compte</t>
  </si>
  <si>
    <t>Identifier les leviers de négociation possibles</t>
  </si>
  <si>
    <t>Concevoir une argumentation permettant de traiter les objections et demandes de concession du client grand compte</t>
  </si>
  <si>
    <t>Identifier des compromis et alternatives acceptables tout au long de la négociation en maîtrisant les éléments financiers de son offre</t>
  </si>
  <si>
    <t>Conclure une négociation commerciale en rappelant les points d’accord obtenus</t>
  </si>
  <si>
    <t>Négociation grands comptes</t>
  </si>
  <si>
    <t>Conduit des négociations simples et récurrentes (environnement connu, leviers de négociation habituels, pression modérée en termes de temps, …)</t>
  </si>
  <si>
    <t>Appréhende finement les enjeux liés à une négociation commerciale, les forces et faiblesses des partenaires en présence et prévoit une palette large d’options alternatives à mobiliser en cas de besoin</t>
  </si>
  <si>
    <t>Conduit des négociations dans des environnements complexes voire ambigus, en maîtrisant un nombre important de paramètres et de contraintes</t>
  </si>
  <si>
    <t>Maintenance générale du navire et des équipements de pêche</t>
  </si>
  <si>
    <t>Nettoyage du pont et rangement des équipements.</t>
  </si>
  <si>
    <t>Réalisation des interventions de maintenance (préventive et curative) de premier niveau.</t>
  </si>
  <si>
    <t>Entretenir le navire et les équipements de pêche</t>
  </si>
  <si>
    <t>Assurer la propreté et le rangement des équipements à bord du navire.</t>
  </si>
  <si>
    <t>Effectuer diverses tâches de maintenance préventive (niveau des fluides, tests de fonctionnement, etc.) et curative (appoint, etc.) de premier niveau.</t>
  </si>
  <si>
    <t>Management des équipes de production et pilotage des ressources humaines</t>
  </si>
  <si>
    <t>Supervision des actions de recrutement et de développement de compétences pour les équipes</t>
  </si>
  <si>
    <t>Encadrement et accompagnement des superviseurs</t>
  </si>
  <si>
    <t>Animation et supervision du développement de carrière des équipes</t>
  </si>
  <si>
    <t>Animer un collectif de travail et piloter les ressources humaines pour répondre aux objectifs de production</t>
  </si>
  <si>
    <t>Evaluer les besoins en ressources humaines en production en termes d’effectifs, de compétences et d’organisation en fonction des évolutions de l’activité et de la stratégie de l’exploitation</t>
  </si>
  <si>
    <t>Superviser l’animation des équipes et le développement de leur carrière : mise en œuvre des entretiens individuels, accompagnement au changement, formation …</t>
  </si>
  <si>
    <t>Conseils aux agriculteurs dans leur conduite culturale</t>
  </si>
  <si>
    <t>Evaluer les pratiques culturales des agriculteurs/multiplicateurs</t>
  </si>
  <si>
    <t>Conseils personnalisés sur l’ensemble des interventions culturales semis, récolte, stockage)</t>
  </si>
  <si>
    <t>Appui à l’inspection des cultures</t>
  </si>
  <si>
    <t>Appui technique dans la production des documents</t>
  </si>
  <si>
    <t>Personnalisation de la relation client</t>
  </si>
  <si>
    <t>Appuyer et conseiller les agriculteurs dans leur conduite culturale, en apportant une expertise technique et théorique</t>
  </si>
  <si>
    <t>Evaluer les pratiques culturales des agriculteurs-multiplicateurs afin d’apporter un niveau de conseil adapté et personnalisé</t>
  </si>
  <si>
    <t>Accompagner les agriculteurs de la réalisation des semis, à la planification les récoltes, en leur apportant une des conseils et une expertise technique et théorique</t>
  </si>
  <si>
    <t>Inspecter régulièrement les cultures pour détecter précocement les signes de stress, de maladies ou d'invasions de parasites, afin d’agir rapidement avec les solutions adaptées (chimiques, mécaniques…)</t>
  </si>
  <si>
    <t>Accompagner les agriculteurs dans la production des documents nécessaires, afin de garantir le respect des réglementations en vigueur (permis cultural…)</t>
  </si>
  <si>
    <t>Etablir un climat de confiance avec les agriculteurs en mettant en œuvre une relation client personnalisée</t>
  </si>
  <si>
    <t>Conseiller</t>
  </si>
  <si>
    <t>Contrôle, test et essai de fonctionnement des composants ou sous-ensembles mécaniques.</t>
  </si>
  <si>
    <t>Contrôler le bon état de fonctionnement des composants ou sous-ensembles mécaniques des équipements et installations à partir de l’exploitation de l’ensemble des données</t>
  </si>
  <si>
    <t>Réaliser l’ensemble des contrôles, mesures ou tests mécaniques en appliquant les règles QHSSE et les consignes et en analyser les résultats.</t>
  </si>
  <si>
    <t>Veille réglementaire en lien avec les certifications des matières premières, produits et consommables du site</t>
  </si>
  <si>
    <t>Réalisation d’une réglementaire en lien avec les certifications des matières premières, produits et consommables du site</t>
  </si>
  <si>
    <t>Rechercher et analyser les informations sur les évolutions réglementaires et sur les certifications liées aux produits (vins, spiritueux, cidres, sirops, jus de fruits)</t>
  </si>
  <si>
    <t>Identifier les évolutions règlementaires en lien avec les normes QHSSE (HACCP, IFS, …) et sur les certifications liées aux produits (vins, spiritueux, cidres, sirops, jus de fruits)</t>
  </si>
  <si>
    <t>Elaborer une base documentaire intégrant les évolutions règlementaires</t>
  </si>
  <si>
    <t>Entretien et maintenance de premier niveau des équipements et installations</t>
  </si>
  <si>
    <t>Remplacement des pièces défectueuses</t>
  </si>
  <si>
    <t>Entretien des outils de taille et de récolte</t>
  </si>
  <si>
    <t>Vérification des systèmes d’arrosage</t>
  </si>
  <si>
    <t>Nettoyage des goutteurs et systèmes d’irrigation</t>
  </si>
  <si>
    <t>Entretenir les équipements et installations et réaliser des opérations de maintenance de premier niveau, dans le respect des règles QHSSE</t>
  </si>
  <si>
    <t>Identifier les composants défectueux et effectuer les changements nécessaires à l’aide de pièces de rechange pour garantir un bon fonctionnement du matériel</t>
  </si>
  <si>
    <t>Affûter et lubrifier les outils de coupe et de récolte pour qu’ils restent performants, assurant ainsi des coupes nettes et réduisant les efforts de travail</t>
  </si>
  <si>
    <t>Contrôler minutieusement les tuyaux, raccords et arroseurs, pour identifier et réparer rapidement les fuites, afin de conserver l’eau et de maintenir une irrigation efficace</t>
  </si>
  <si>
    <t>Utiliser des outils approprier pour enlever les dépôts de calcaires et débris organiques, afin de garantir une distribution uniforme de l’eau</t>
  </si>
  <si>
    <t>Préparation des commandes de végétaux (plantes, fleurs)</t>
  </si>
  <si>
    <t>Sélection des plantes et fleurs</t>
  </si>
  <si>
    <t>Etiquetage des produits</t>
  </si>
  <si>
    <t>Emballage des produits pour la vente</t>
  </si>
  <si>
    <t>Préparer les commandes en vue de leur commercialisation, dans le respect des règles QHSSE et des attentes de la clientèle</t>
  </si>
  <si>
    <t>Sélectionner les plantes et fleurs en fonction des commandes, afin de répondre aux attentes des clients, en utilisant les bonnes de commandes et listes de vérification</t>
  </si>
  <si>
    <t>Etiqueter les produits avec les informations précises sur l’espèce, l’entretien et le prix, afin de faciliter leur commercialisation, dans le respect des règles de traçabilité</t>
  </si>
  <si>
    <t>Emballer les plantes et fleurs en utilisant les emballages appropriés (papier de soie, en biodégradable, etc.), afin qu’elles soient protégées et attrayantes pour la vente</t>
  </si>
  <si>
    <t>Enregistrement et transmission des informations relatives à ses activités</t>
  </si>
  <si>
    <t>Enregistrer et transmettre les informations permettant d’assurer le suivi des activités agricoles auprès de sa hiérarchie</t>
  </si>
  <si>
    <t>Renseigner les documents et supports de traçabilité des opérations de préparation, de récolte, de stockage et d’entretien</t>
  </si>
  <si>
    <t>Transmettre les informations sur ses interventions de manière claire et avec la posture et le vocabulaire appropriés à la situation.</t>
  </si>
  <si>
    <t>Valorisation des produits et services des élevages</t>
  </si>
  <si>
    <t>Conduite de l’engraissement et de la finition des animaux</t>
  </si>
  <si>
    <t>Valorisation et élimination des produits, sous-produits et coproduits de l’élevage</t>
  </si>
  <si>
    <t>Conduite d’une activité de transformation fermière</t>
  </si>
  <si>
    <t>Conduite d’une activité de commercialisation</t>
  </si>
  <si>
    <t>Assurer la valorisation des produits, sous-produits, produits transformés de l’élevage, en tenant compte des principes respectueux de l’environnement de l’élimination des déchets (fumier, eux usées, …), pour inscrire l’exploitation dans un cercle vertueux écologique</t>
  </si>
  <si>
    <t>Analyser les performances des technico économiques des animaux engraissés et commercialisés afin d’apporter les ajustements nécessaires pour respecter les cahiers des charges</t>
  </si>
  <si>
    <t>Récolter les produits d’élevage et réaliser des opérations de valorisation des effluents de d’élevage, déchets végétaux et animaux, afin de respecter les principes de l’économie circulaire à l’échelle de l’entreprise</t>
  </si>
  <si>
    <t>Mettre en œuvre des recettes et des techniques culinaires afin de valoriser en circuit court les produits de l’élevage dans le respect des règles sanitaires</t>
  </si>
  <si>
    <t>Assurer la mise en marché des produits de l’élevage en tenant compte des caractéristiques des produits, les attentes et besoins des clients et de l’organisation de la chaine de vente</t>
  </si>
  <si>
    <t>Valorisation déchets</t>
  </si>
  <si>
    <t>Enregistrement et transmission des informations relatives au suivi technique de l’élevage</t>
  </si>
  <si>
    <t>Enregistrement des données nécessaires au suivi de l’élevage et à la qualité des produits issus de l’élevage</t>
  </si>
  <si>
    <t>Contrôle de l’état sanitaire de l’élevage</t>
  </si>
  <si>
    <t>Analyse des données des pesées et de mesure de la croissance des animaux</t>
  </si>
  <si>
    <t>Analyse de la qualité des produits issus de l’élevage</t>
  </si>
  <si>
    <t>Contrôle des installations (dont hébergement) et du matériel</t>
  </si>
  <si>
    <t>Enregistrer et transmettre les informations relatives au suivi technique de l’élevage</t>
  </si>
  <si>
    <t>Assurer ou superviser l’enregistrement des données nécessaires au suivi de l’élevage, en mettant en œuvre les processus adéquats (implication des agents, etc.), en mobilisant les outils de suivi appropriés, en respectant les consignes données par les gestionnaires de l’élevage, afin de garantir la fiabilité des données collectées</t>
  </si>
  <si>
    <t>Contrôler l’état sanitaire de l’élevage, en vérifiant l’état de santé général des animaux et leurs conditions de vie (pâturage, étable, etc.), en prenant en compte les attendus des règles QHSSE et du bien-être animal</t>
  </si>
  <si>
    <t>Analyser les données collectées (par les agents d’élevage par exemple / ou par eux-mêmes) en mobilisant les critères de référence des animaux (âge, espèce, conditions d’élevage, ...), afin d’ajuster, en conséquence, les rations alimentaires et l’abreuvement des animaux</t>
  </si>
  <si>
    <t>Analyser les données collectées relatives à la qualité des produits issus de l’élevage (lait, viande, etc.), en vue d’améliorer les performances</t>
  </si>
  <si>
    <t>Observer les environnements dans lesquels évoluent les animaux, en repérant les dysfonctionnements au regard du respect des règles QHSSE et du bien-être des animaux, afin de réaliser les ajustements nécessaires pour les améliorer</t>
  </si>
  <si>
    <t>Contrôle sanitaire</t>
  </si>
  <si>
    <t>Analyse des données</t>
  </si>
  <si>
    <t>Réalisation de la traite</t>
  </si>
  <si>
    <t>Installation des équipements de traite</t>
  </si>
  <si>
    <t>Traite des animaux</t>
  </si>
  <si>
    <t>Nettoyage des équipements de traite</t>
  </si>
  <si>
    <t>Tarissement</t>
  </si>
  <si>
    <t>Réaliser la traite des animaux, dans le respect des règles d’hygiène, de sécurité, de bien-être animal et de protection de l’environnement</t>
  </si>
  <si>
    <t>Préparer la traite en installant les équipements adaptés, (pose des faisceaux trayeurs par exemple) dans le respect des règles d’hygiène et du bien-être animal et en identifiant les anomalies techniques ou sanitaires (affections des mamelles)</t>
  </si>
  <si>
    <t>Réaliser la traite, en utilisant les techniques et équipements manuels ou mécaniques adaptés, dans le respect des règles d’hygiène et du bien-être animal</t>
  </si>
  <si>
    <t>Nettoyer la machine à traire, selon le planning défini en utilisant techniques, produits et outils de nettoyage appropriés, afin de maintenir l’état sanitaire de la machine dans des conditions optimum et de préserver leur pérennité</t>
  </si>
  <si>
    <t>Mettre en œuvre les techniques de tarissement individuel ou par lot, en préparant les animaux et les mamelles dans le respect des normes d’hygiène et en appliquant les consignes données par l’éleveur et/ou le détenteur des animaux</t>
  </si>
  <si>
    <t>Traite</t>
  </si>
  <si>
    <t>Enregistrement et transmission des informations relatives à l’activité d’élevage auprès de sa hiérarchie</t>
  </si>
  <si>
    <t>Enregistrer et transmettre les informations permettant d’assurer le suivi des activités d’élevage auprès de sa hiérarchie</t>
  </si>
  <si>
    <t>Renseigner les documents et supports de traçabilité des activités de production (rapports d’utilisation des équipements, fiches de suivi…)</t>
  </si>
  <si>
    <t>Transmettre les informations sur ses interventions de manière claire et avec la posture et le vocabulaire appropriés à la situation et à l’interlocuteur</t>
  </si>
  <si>
    <t>Entretien et maintenance de premier niveau des matériels, équipements, surface de l’estive</t>
  </si>
  <si>
    <t>Installation des équipements de l’estive</t>
  </si>
  <si>
    <t>Inspection des outils, matériels et équipements</t>
  </si>
  <si>
    <t>Remplacement de pièces défectueuses sur le matériel courant</t>
  </si>
  <si>
    <t>Débroussaillage et entretien de l’estive</t>
  </si>
  <si>
    <t>Nettoyage et désinfection des équipements</t>
  </si>
  <si>
    <t>Entretenir et maintenir les équipements et surfaces de l’estive, dans le respect des règles QHSSE, afin de garantir un environnement sécurisé et sain pour animaux</t>
  </si>
  <si>
    <t>Installer les équipements nécessaires pour l’estive (clôtures fixes, clôtures mobiles, etc.)</t>
  </si>
  <si>
    <t>Effectuer des vérifications régulières des outils, matériels et équipements (parcs et matériels de contention, points d’eau, etc.), afin d’identifier rapidement les signes d’une détérioration ou de dysfonctionnement</t>
  </si>
  <si>
    <t>Identifier les composants défectueux et effectuer les changements nécessaires à l’aide de pièces de rechange pour garantir un bon fonctionnement du matériel (ciseaux, taille onglons, cordelette, etc.)</t>
  </si>
  <si>
    <t>Réaliser des travaux de premier niveau permettant d’entretenir la zone de l’estive (débroussaillage, etc.) en utilisant les outils appropriés, dans le respect des règles de sécurité</t>
  </si>
  <si>
    <t>Nettoyer et désinfecter les équipements, en utilisant des produits de nettoyage adaptés, afin de garantir un environnement sain pour les animaux</t>
  </si>
  <si>
    <t>Sélection et pêche des poissons au terme de leur croissance</t>
  </si>
  <si>
    <t>Sélection des poissons.</t>
  </si>
  <si>
    <t>Pêche des poissons</t>
  </si>
  <si>
    <t>Manipulation des poissons pêchés.</t>
  </si>
  <si>
    <t>Pêcher les poissons dans le respect des règles et normes QHSSE et selon les standards de production établis</t>
  </si>
  <si>
    <t>Sélectionner les poissons selon les standards de production définis (quantité, taille des individus, période etc.) afin de s’y conformer.</t>
  </si>
  <si>
    <t>Pêcher les poissons en mobilisant les outils et techniques appropriés dans le respect des règles QHSSE.</t>
  </si>
  <si>
    <t>Manipuler et orienter les poissons pêchés dans le respect des règles QHSSE en vigueur dans la perspective de leur conditionnement et de leur expédition.</t>
  </si>
  <si>
    <t>Démarche qualité</t>
  </si>
  <si>
    <t>Hygiène et sécurité</t>
  </si>
  <si>
    <t>Entretien et maintenance des équipements et installations</t>
  </si>
  <si>
    <t>Prévention des risques de panne des équipements</t>
  </si>
  <si>
    <t>Entretenir et maintenir les équipements et installations, dans le respect des règles QHSSE</t>
  </si>
  <si>
    <t>Vérifier le bon état des équipements afin de garantir la sécurité des personnes et le bien-être animal</t>
  </si>
  <si>
    <t>Assurer un premier niveau d’entretien et de maintenance des équipements (gonds, barreaux…)</t>
  </si>
  <si>
    <t>Nettoyer les équipements à l’aide des outils et techniques appropriés, afin de garantir la sécurité des personnes et le bien-être animal</t>
  </si>
  <si>
    <t>Veille technologique et concurrentielle concernant le secteur d’activité de l’entreprise</t>
  </si>
  <si>
    <t>Veille sur les évolutions techniques et technologiques en lien avec les moyens de communication</t>
  </si>
  <si>
    <t>Veille sur les stratégies commerciales concurrentes</t>
  </si>
  <si>
    <t>Analyse des tendances du marché agricole</t>
  </si>
  <si>
    <t>Elaboration de documents de synthèse</t>
  </si>
  <si>
    <t>Rechercher et analyser les informations sur les évolutions technologiques et les enjeux du secteur agricole</t>
  </si>
  <si>
    <t>Repérer les évolutions techniques et technologiques en matière de communication (nouveaux canaux de diffusion, nouveaux moyens) pouvant impacter la stratégie de marketing/communication de l’entreprise</t>
  </si>
  <si>
    <t>Repérer les stratégies commerciales de la concurrence, en utilisant des techniques de benchmarking, pour identifier les plus marquantes et s’en inspirer dans le déploiement de la stratégie marketing</t>
  </si>
  <si>
    <t>Analyser les rapports de marché et les publications spécialisées en utilisant des techniques de benchmarking et des outils d’analyse de données pour orienter les stratégies marketing, afin d’identifier les tendances clés et les opportunités de développement</t>
  </si>
  <si>
    <t>Répertorier, analyser et synthétiser les informations</t>
  </si>
  <si>
    <t>Elaborer une base documentaire intégrant les évolutions techniques et technologiques</t>
  </si>
  <si>
    <t>Benchmark</t>
  </si>
  <si>
    <t>Pilotage de projets de développement ou d’optimisation de nouveaux produits et/ou procédés</t>
  </si>
  <si>
    <t>Organisation et planification des étapes du projet de développement ou d’optimisation de nouveaux produits et/ ou procédés</t>
  </si>
  <si>
    <t>Coordination des activités des équipes en interne dans le cadre du projet</t>
  </si>
  <si>
    <t>Suivi d’avancement de la mise en œuvre du projet</t>
  </si>
  <si>
    <t>Contrôle de la conformité des travaux réalisés</t>
  </si>
  <si>
    <t>Piloter la mise en œuvre du projet auprès des différents services impliqués</t>
  </si>
  <si>
    <t>Planifier les étapes du projet de développement ou d’optimisation de nouveaux produits et/ ou procédés et l’intervention des équipes concernées</t>
  </si>
  <si>
    <t>Organiser et coordonner les activités des équipes</t>
  </si>
  <si>
    <t>Conseiller, sur les plans technique et organisationnel, les équipes internes dans la mise en place ou dans l’optimisation de nouveaux produits et/ou procédés</t>
  </si>
  <si>
    <t>Nouveau produit/ procédé</t>
  </si>
  <si>
    <t>Vente des boissons commercialisées par l’entreprise et d’éventuels autres produits et conseil auprès des clients</t>
  </si>
  <si>
    <t>Prise en charge des clients dans l’espace de vente</t>
  </si>
  <si>
    <t>Recueil d’informations sur les besoins du client</t>
  </si>
  <si>
    <t>Conseil et préconisations sur le choix des produits et l’utilisation du/ des produits choisis</t>
  </si>
  <si>
    <t>Conseiller le client et formuler une réponse adaptée à ses besoins, dans le respect de la politique commerciale de l’entreprise</t>
  </si>
  <si>
    <t>Personnaliser la relation avec le client et établir un climat de confiance avec le client</t>
  </si>
  <si>
    <t>Conduire une démarche de découverte des besoins du client par un questionnement adapté</t>
  </si>
  <si>
    <t>Sélectionner et proposer des produits correspondants aux critères des clients en mobilisant sa connaissance des différents produits</t>
  </si>
  <si>
    <t>Conseiller le client sur le mode de dégustation, les durées et modes de conservations, ainsi que sur les différents types d’association ou d’utilisation des produits</t>
  </si>
  <si>
    <t>Informer sur les promotions en cours, proposer des ventes additionnelles et/ou des services associés (préparations spéciales, dégustation emballage cadeau, livraison,…)</t>
  </si>
  <si>
    <t>Communication auprès des différents services de l’entreprise, des prestataires (le cas échéant), des clients et partenaires commerciaux</t>
  </si>
  <si>
    <t>Relations avec des prestataires, clients et partenaires commerciaux</t>
  </si>
  <si>
    <t>Représentation de l’entreprise auprès des services de douanes</t>
  </si>
  <si>
    <t>Communiquer et collaborer avec les différents services de l’entreprise, des prestataires (le cas échéant), des clients et des partenaires commerciaux</t>
  </si>
  <si>
    <t>Entretenir des relations de qualité auprès des prestataires (le cas échéant), clients et partenaires commerciaux</t>
  </si>
  <si>
    <t>Représenter l’entreprise et veiller à maintenir de bonnes relations auprès des services de douanes</t>
  </si>
  <si>
    <t>Entretien et maintenance de premier niveau des outils et équipements</t>
  </si>
  <si>
    <t>Réalisation des opérations de maintenance et de l’entretien régulier des outils et équipements (affûtage des lames, niveau et appoint des fluides, etc.).</t>
  </si>
  <si>
    <t>Réaliser la maintenance de premier niveau des outils et équipements</t>
  </si>
  <si>
    <t>Effectuer les contrôles réguliers et la maintenance de base des outils et équipement, avant et après chaque utilisation, pour prolonger la durée de vie des outils et équipements</t>
  </si>
  <si>
    <t>Assurer un premier niveau de réparation des problèmes mécaniques (affûtage des lames, appoint du niveau des fluides, etc.)</t>
  </si>
  <si>
    <t>Maintenance et entretien des équipements et installations de systèmes d’arrosage / de piscine / d’éclairage</t>
  </si>
  <si>
    <t>Recueil des informations auprès du commanditaire et en mobilisant les ressources à disposition</t>
  </si>
  <si>
    <t>Intervention de maintenance préventive (entretien régulier des équipements)</t>
  </si>
  <si>
    <t>Localisation et caractérisation des dysfonctionnements</t>
  </si>
  <si>
    <t>Intervention de maintenance curative (résolution des pannes et dysfonctionnements)</t>
  </si>
  <si>
    <t>Réalisation des réglages et des essais</t>
  </si>
  <si>
    <t>Entretenir et garantir le bon état de fonctionnement des équipements d’arrosage / de piscine d’éclairage</t>
  </si>
  <si>
    <t>Analyser l’ensemble des informations (données techniques et historiques des interventions sur les équipements) à partir de différentes sources d’information (documents, plans et schémas techniques, commanditaire)</t>
  </si>
  <si>
    <t>Identifier les systèmes d’arrosage / de piscine / d’éclairage sujets à des opérations de maintenance préventives et les réaliser selon les procédures adaptées</t>
  </si>
  <si>
    <t>Identifier les systèmes d’arrosage / de piscine / d’éclairage subissant des pannes ou des dysfonctionnements réaliser les opérations de maintenance nécessaires</t>
  </si>
  <si>
    <t>Paramétrer les équipements d’arrosage / de piscine / d’éclairage</t>
  </si>
  <si>
    <t>Installations</t>
  </si>
  <si>
    <t>Réalisation d’un aménagement paysager végétal associé à l’ouvrage réalisé</t>
  </si>
  <si>
    <t>Intégration des plantes et végétaux dans et autour de l’ouvrage paysager</t>
  </si>
  <si>
    <t>Réaliser un aménagement paysager végétal associé à une construction paysagère</t>
  </si>
  <si>
    <t>Intégrer les plantes et végétaux de façon harmonieuse à une construction paysagère</t>
  </si>
  <si>
    <t>Végétal</t>
  </si>
  <si>
    <t>Entretien des espaces paysagers et des installations implantées</t>
  </si>
  <si>
    <t>Evaluation des végétaux sur son périmètre de son intervention</t>
  </si>
  <si>
    <t>Amélioration des sols</t>
  </si>
  <si>
    <t>Tonte et entretien des pelouses et surfaces engazonnées</t>
  </si>
  <si>
    <t>Entretien des installations d’arrosage</t>
  </si>
  <si>
    <t>Tri et orientation des déchets générés par son activité d’entretien</t>
  </si>
  <si>
    <t>Identifier les végétaux présents sur son chantier</t>
  </si>
  <si>
    <t>Améliorer les sols, si nécessaire, par amendement organique ou minéral</t>
  </si>
  <si>
    <t>Tondre les pelouses et entretient les bordures de pelouse à l’aide des outils adéquats (tondeuse, rotofiles, débroussailleuse, etc.)</t>
  </si>
  <si>
    <t>Réaliser la gestion des déchets dans le respect des normes en vigueur</t>
  </si>
  <si>
    <t>Espaces</t>
  </si>
  <si>
    <t>Information et conseil auprès des adhérents</t>
  </si>
  <si>
    <t>Recueil d’informations manquantes auprès d’adhérents</t>
  </si>
  <si>
    <t>Traitement des questions et réclamations des adhérents</t>
  </si>
  <si>
    <t>Accompagnement dans les démarches des adhérents</t>
  </si>
  <si>
    <t>Informer les adhérents sur leurs droits et obligations et les accompagner dans leurs démarches</t>
  </si>
  <si>
    <t>Recueillir les informations manquantes pour le traitement du dossier de prestation auprès des adhérents</t>
  </si>
  <si>
    <t>Analyser les besoins et problématiques des adhérents lors de questions ou de réclamations</t>
  </si>
  <si>
    <t>Apporter des réponses aux questions des adhérents concernant leurs droits et obligations à partir des canaux de communication les plus adaptés (mail, téléphone, courrier) en veillant au respect de la confidentialité et de l’égalité de traitement</t>
  </si>
  <si>
    <t>Accompagner les adhérents dans leurs démarches en faisant preuve de pédagogie et en tenant compte de leurs besoins et de leurs contraintes</t>
  </si>
  <si>
    <t>Relation adhérent</t>
  </si>
  <si>
    <t>Recueillir les informations manquantes pour le traitement du dossier de cotisation auprès des adhérents (employeurs, assurés)</t>
  </si>
  <si>
    <t>Information et négociation auprès de l’adhérent</t>
  </si>
  <si>
    <t>Prise de contact auprès de l’adhérent</t>
  </si>
  <si>
    <t>Proposition de solutions de recouvrement de la créance adaptées à la situation de l’adhérent</t>
  </si>
  <si>
    <t>Informer l’adhérent de la situation de recouvrement et négocier avec lui pour recouvrer la créance</t>
  </si>
  <si>
    <t>Etablir un contact et un climat de confiance auprès de l’adhérent</t>
  </si>
  <si>
    <t>Informer l’adhérent de la situation de créances et des conséquences en cas de non-recouvrement</t>
  </si>
  <si>
    <t>Recueillir auprès de l’adhérent des informations permettant d’éclairer les raisons de son non-paiement</t>
  </si>
  <si>
    <t>Conduire une négociation écrite ou téléphonique auprès de l’adhérent afin d’identifier une solution amiable de recouvrement de la créance, dans le respect des procédures</t>
  </si>
  <si>
    <t>Argumenter et répondre efficacement aux objectifs en s’appuyant sur des éléments de droit et en exploitant les informations disponibles dans le dossier</t>
  </si>
  <si>
    <t>Proposer un plan de recouvrement adapté aux contraintes de l’adhérent</t>
  </si>
  <si>
    <t>Formaliser la solution retenue avec l’adhérent et communiquer par voie écrite (mail, courrier) au client l’ensemble des informations nécessaires au recouvrement de sa créance</t>
  </si>
  <si>
    <t>Solution amiable</t>
  </si>
  <si>
    <t>Plan de recouvrement</t>
  </si>
  <si>
    <t>Participation et animation de groupes de travail transversaux</t>
  </si>
  <si>
    <t>Participation aux échanges</t>
  </si>
  <si>
    <t>Participation aux réunions, comités de pilotage et instances nationales</t>
  </si>
  <si>
    <t>Partage des informations auprès de son service</t>
  </si>
  <si>
    <t>Participer à des groupes de travail transversaux et en animer en vue de faire évoluer les procédures</t>
  </si>
  <si>
    <t>Animer des groupes de travail composé de référents/ experts d’autres caisses MSA en vue de traiter collectivement des anomalies et dysfonctionnements récurrents</t>
  </si>
  <si>
    <t>Alimenter les échanges à partir des expériences rencontrées dans son propre service</t>
  </si>
  <si>
    <t>Participer à l’élaboration collective de solutions en vue de répondre aux difficultés communes rencontrées dans le traitement des dossiers en matière de protection sociale</t>
  </si>
  <si>
    <t>Participer à des réunions, comités de pilotage et instances nationales pour recueillir les informations nécessaires pour son service, en matière d’évolution des procédures de traitement des dossiers</t>
  </si>
  <si>
    <t>Partager les informations pertinentes en matière de bonnes pratiques identifiées ou d’évolution des procédures aux collaborateurs de son service</t>
  </si>
  <si>
    <t>Représentation de l’organisme lors d’opérations financières et juridiques</t>
  </si>
  <si>
    <t>Démarches auprès d’acteurs externes de l’entreprise</t>
  </si>
  <si>
    <t>Relations auprès d’avocats spécialisés</t>
  </si>
  <si>
    <t>Constitution de dossiers de plaidoirie</t>
  </si>
  <si>
    <t>Représentation de l’entreprise auprès des différentes instances et lors de procédures</t>
  </si>
  <si>
    <t>Représenter l’organisme lors d’opérations financières et juridiques, auprès d’autorités administratives, de fédérations professionnelles, de clients, etc.</t>
  </si>
  <si>
    <t>Réaliser des démarches auprès d’organismes publics pour le compte de l’organisme</t>
  </si>
  <si>
    <t>Négocier et convaincre sur les termes d’un dossier juridique en veillant à défendre les intérêts et principes de l’organisme</t>
  </si>
  <si>
    <t>Contacter des avocats spécialisés dans le cadre de procédures judiciaires</t>
  </si>
  <si>
    <t>Constituer des dossiers de plaidoirie</t>
  </si>
  <si>
    <t>Plaider les dossiers lors d’actions en justice</t>
  </si>
  <si>
    <t>S’adresser et représenter l’entreprise auprès de différentes instances et organismes (commission de Recours Amiable, tribunaux, etc.)</t>
  </si>
  <si>
    <t>Représentation</t>
  </si>
  <si>
    <t>Représentation de la MSA auprès de partenaires institutionnels</t>
  </si>
  <si>
    <t>Participation à des instances et groupes de travail externes</t>
  </si>
  <si>
    <t>Production de notes et documents à destination de partenaires institutionnels</t>
  </si>
  <si>
    <t>Contribution aux évolutions juridiques</t>
  </si>
  <si>
    <t>Négociation et prise de position</t>
  </si>
  <si>
    <t>Remontée d’informations auprès de la direction</t>
  </si>
  <si>
    <t>Représenter la MSA auprès de partenaires institutionnels</t>
  </si>
  <si>
    <t>Représenter la MSA auprès des partenaires institutionnels (pouvoirs publics, Ministères, etc.)</t>
  </si>
  <si>
    <t>Participer à des instances et groupes de travail externes en tant que représentant de la MSA</t>
  </si>
  <si>
    <t>Produire des notes et autres documents à destination de partenaires institutionnels</t>
  </si>
  <si>
    <t>Réaliser des propositions de textes pour les pouvoirs publics en veillant à garantir les intérêts de la MSA</t>
  </si>
  <si>
    <t>Participer aux débats relatifs aux évolutions réglementaires et législatives, argumenter et négocier en respectant les intérêts et orientations stratégiques de la MSA</t>
  </si>
  <si>
    <t>Remonter les informations d’ordre stratégique (discussions en cours sur des évolutions réglementaires par exemple) auprès de la direction</t>
  </si>
  <si>
    <t>Représentation politique / institutionnelle</t>
  </si>
  <si>
    <t>Accompagnement de l’adhérent dans l’accomplissement de ses démarches</t>
  </si>
  <si>
    <t>Repérage d’un besoin d’accompagnement</t>
  </si>
  <si>
    <t>Réponse aux questions complémentaires</t>
  </si>
  <si>
    <t>Repérage de situations précaires</t>
  </si>
  <si>
    <t>Accompagner et conseiller l’adhérent dans l’accomplissement de ses démarches</t>
  </si>
  <si>
    <t>Repérer le besoin d’accompagnement de l’adhérent dans l’accomplissement de ses démarches, selon son degré d’autonomie et les motifs de sa venue</t>
  </si>
  <si>
    <t>Informer l’adhérent sur les étapes à réaliser pour accomplir sa démarche</t>
  </si>
  <si>
    <t>Accompagner l’adhérent dans ces formalités et l’aider à remplir son dossier, à l’aide des outils de gestion et de suivi des dossiers, et en faisant preuve de pédagogie</t>
  </si>
  <si>
    <t>Accompagner l’adhérent dans la prise en main des services en ligne pour accomplir ses formalités</t>
  </si>
  <si>
    <t>Répondre aux questions éventuelles et conseiller l’adhérent pour le rendre autonome dans cette démarche</t>
  </si>
  <si>
    <t>Informer et accompagner les interlocuteurs dans le cadre de l’espace France Services le cas échéant</t>
  </si>
  <si>
    <t>Repérer les interlocuteurs en situations précaires, fragiles et situations difficiles à partir des informations reçues</t>
  </si>
  <si>
    <t>Conseil adhérent</t>
  </si>
  <si>
    <t>Contrôle de l’application des procédures de traitement paie et d’administration du personnel</t>
  </si>
  <si>
    <t>Contrôle du respect des procédures et des normes réglementaires et législatives</t>
  </si>
  <si>
    <t>Mise en œuvre d’actions correctives en cas d’anomalies</t>
  </si>
  <si>
    <t>Contrôler la bonne application des procédures et le respect des normes réglementaires et législatives auprès des collaborateurs du service</t>
  </si>
  <si>
    <t>Vérifier et contrôler le respect des procédures et la bonne application des normes en matière de législation sociale et droit du travail dans les activités relatives à la paie et à l’administration du personnel</t>
  </si>
  <si>
    <t>Identifier les non-conformités et en analyser les raisons</t>
  </si>
  <si>
    <t>Mettre en œuvre les actions correctives appropriées</t>
  </si>
  <si>
    <t>Signaler auprès de son supérieur hiérarchiques les anomalies récurrentes</t>
  </si>
  <si>
    <t>Respect de la législation</t>
  </si>
  <si>
    <t>Gestion et supervision de la réalisation de plusieurs chantiers paysagers</t>
  </si>
  <si>
    <t>Approvisionnement des outils, équipements et ressources nécessaires à la réalisation du chantier</t>
  </si>
  <si>
    <t>Coordination des interventions</t>
  </si>
  <si>
    <t>Réalisation des visites de chantier</t>
  </si>
  <si>
    <t>Rechercher et analyse des causes de dysfonctionnements et d’anomalies éventuelles</t>
  </si>
  <si>
    <t>Superviser la réalisation du chantier paysager afin de garantir le calendrier de réalisation</t>
  </si>
  <si>
    <t>Organiser le transport des équipes et la logistique des équipements (matériaux, EPI, outils, équipements, etc.), en tenant compte des besoins du chantier, pour répondre aux exigences et au calendrier du chantier paysager</t>
  </si>
  <si>
    <t>Coordonner les différentes interventions de ses équipes et les interventions de ses équipes avec celles, le cas échéant, d’acteurs tiers</t>
  </si>
  <si>
    <t>Vérifier sur site l’avancement des travaux et prendre, pour s’assurer du respect du calendrier et des exigences du chantier, en sollicitant les chefs d’équipe et membres des équipes</t>
  </si>
  <si>
    <t>Repérer les difficultés rencontrées par les équipes dans la réalisation du chantier, afin d’anticiper les mesures correctives</t>
  </si>
  <si>
    <t>Contrôle de l’application des procédures QHSSE</t>
  </si>
  <si>
    <t>Information sur les procédures à respecter auprès des membres de son équipe</t>
  </si>
  <si>
    <t>Informer et mobiliser les membres de son équipe autour des enjeux liés au respect de la réglementation, des procédures et des consignes en vigueur, notamment en matière de QHSSE</t>
  </si>
  <si>
    <t>Supervision et clôture des travaux d’aménagements paysagers</t>
  </si>
  <si>
    <t>Suivre l’avancement et la réalisation des travaux d’aménagement paysager</t>
  </si>
  <si>
    <t>Réalisation du bilan de l’aménagement paysager</t>
  </si>
  <si>
    <t>Réception du chantier d’aménagement paysager</t>
  </si>
  <si>
    <t>Superviser la réalisation de l’aménagement paysager et garantir l’atteinte des objectifs fixés notamment en matière de préservation et de protection de la biodiversité</t>
  </si>
  <si>
    <t>Superviser la réalisation des travaux d’aménagement paysager</t>
  </si>
  <si>
    <t>Assurer le suivi et le bilan de l’aménagement afin de rendre compte des travaux d’aménagement paysager réalisés et de leur conciliation avec l’environnement et la biodiversité</t>
  </si>
  <si>
    <t>Contrôler la conformité du chantier paysager à réception</t>
  </si>
  <si>
    <t>Gestion et encadrement de l’équipage et supervision des activités de pêche</t>
  </si>
  <si>
    <t>Recrutement et accompagnement à la montée en compétences des membres de l’équipage</t>
  </si>
  <si>
    <t>Application des règles de sécurité et supervision de leur application par les autres membres de l’équipage</t>
  </si>
  <si>
    <t>Communication avec les membres de l’équipage pour assurer la bonne réalisation de l’ensemble des activités de pêche</t>
  </si>
  <si>
    <t>Encadrer et manager les membres de l’équipage</t>
  </si>
  <si>
    <t>Recruter les matelots et mécaniciens embarquant pour les opérations de pêche en mer et identifier leurs besoins en compétences et les canaux pour les y accompagner</t>
  </si>
  <si>
    <t>Appliquer et veiller à l’application des normes de sécurité et former, le cas échéant, les membres de l’équipage</t>
  </si>
  <si>
    <t>Communiquer avec les membres de l’équipage en vue de réaliser, dans de bonnes conditions, l’ensemble des activités de pêche</t>
  </si>
  <si>
    <t>Equipage</t>
  </si>
  <si>
    <t>Récolte, tri et conditionnement des coquillages</t>
  </si>
  <si>
    <t>Récolte des coquillages marins</t>
  </si>
  <si>
    <t>Tri des coquillages marins récoltés</t>
  </si>
  <si>
    <t>Manipulation et transport des coquillages marins récoltés</t>
  </si>
  <si>
    <t>Conditionnement des coquillages marins dans la perspective de leur commercialisation</t>
  </si>
  <si>
    <t>Récolter, trier et participer au conditionnement des coquillages marins dans le respect des règles et normes QHSSE</t>
  </si>
  <si>
    <t>Prélever les coquillages marins, dans le respect des normes QHSSE et règles en vigueur (taille des individus, période de récolte etc.)</t>
  </si>
  <si>
    <t>Trier les coquillages marins, dans le respect des normes QHSSE et règles en vigueur (taille des individus, état sanitaire, etc.)</t>
  </si>
  <si>
    <t>Manipuler et transporter les coquillages marins dans le respect des règles QHSSE en vigueur</t>
  </si>
  <si>
    <t>Conditionner les coquillages marins dans le respect des règles QHSSE afin de permettre leur commercialisation</t>
  </si>
  <si>
    <t>Entretien du poste de travail et du point de vente</t>
  </si>
  <si>
    <t>Entretien du matériel de travail</t>
  </si>
  <si>
    <t>Nettoyage et bonne tenue de l’espace de travail</t>
  </si>
  <si>
    <t>Entretien de l’espace de vente et de consommation</t>
  </si>
  <si>
    <t>Entretenir et nettoyer son poste de travail et le point de vente</t>
  </si>
  <si>
    <t>Entretenir les différents outils de travail (affutage des couteaux, ...), selon les procédés adéquats, afin de se conformer aux exigences de sécurité</t>
  </si>
  <si>
    <t>Nettoyer et désinfecter des surfaces de travail, selon le ou les planning(s) et procédures établi(s), pour se conformer aux exigences QHSSE</t>
  </si>
  <si>
    <t>Entretenir l’espace de vente et de consommation, afin de garantir la qualité de l’expérience client</t>
  </si>
  <si>
    <t>Espace de consommation</t>
  </si>
  <si>
    <t>Récolte, tri et conditionnement des algues</t>
  </si>
  <si>
    <t>Récolte des algues</t>
  </si>
  <si>
    <t>Tri des algues récoltées</t>
  </si>
  <si>
    <t>Manipulation et transport des algues récoltées</t>
  </si>
  <si>
    <t>Conditionnement des algues dans la perspective de leur commercialisation</t>
  </si>
  <si>
    <t>Récolter, trier et participer au conditionnement des algues dans le respect des règles et normes QHSSE</t>
  </si>
  <si>
    <t>Prélever les algues, dans le respect des normes QHSSE et règles en vigueur (période de récolte, etc.)</t>
  </si>
  <si>
    <t>Trier les algues, dans le respect des normes QHSSE et règles en vigueur (état sanitaire, etc.)</t>
  </si>
  <si>
    <t>Manipuler et transporter les algues dans le respect des règles QHSSE en vigueur</t>
  </si>
  <si>
    <t>Conditionner les algues dans le respect des règles QHSSE afin de permettre leur commercialisation</t>
  </si>
  <si>
    <t>Production et contrôle des documents obligatoires avant envoi</t>
  </si>
  <si>
    <t>Communiquer avec les entités extérieures à l’entreprise dans le cadre des formalités sociales, administratives et juridiques à mettre en œuvre</t>
  </si>
  <si>
    <t>Produire, contrôler et transmettre les documents obligatoires aux organismes extérieurs (Urssaf, Pôle emploi, caisses de retraite, etc.)</t>
  </si>
  <si>
    <t>Administration</t>
  </si>
  <si>
    <t>Télédéclaration</t>
  </si>
  <si>
    <t>Suivi administratif et financier et facturation des actions de formation</t>
  </si>
  <si>
    <t>Formalisation de trames de documents</t>
  </si>
  <si>
    <t>Recueil et vérification des documents de suivi et de réalisation de la formation</t>
  </si>
  <si>
    <t>Transmission des documents aux acteurs concernés</t>
  </si>
  <si>
    <t>Réalisation et transmission des facteurs</t>
  </si>
  <si>
    <t>Réaliser le suivi administratif et financier de l’action de formation en vue de procéder à la facturation</t>
  </si>
  <si>
    <t>Formaliser des trames de documents de suivi en veillant à leur conformité au regard des exigences et de la réglementation en matière de formation professionnelle</t>
  </si>
  <si>
    <t>Recueillir et vérifier la conformité des documents de suivi et de réalisation de la formation (feuille d’émargement, questionnaires de satisfaction, …)</t>
  </si>
  <si>
    <t>Transmettre l’ensemble des documents et informations nécessaires aux organismes financeurs et paritaires le cas échéant</t>
  </si>
  <si>
    <t>Réaliser les factures relatives aux prestations de formation selon un format prédéfini</t>
  </si>
  <si>
    <t>Transmettre les factures et autres documents obligatoires au service comptable en vue de procéder à la facturation</t>
  </si>
  <si>
    <t>Suivi administratif et financier</t>
  </si>
  <si>
    <t>facturation</t>
  </si>
  <si>
    <t>Ingénierie pédagogique et de formation</t>
  </si>
  <si>
    <t>Définition des objectifs de la formation</t>
  </si>
  <si>
    <t>Elaboration et validation de l’architecture des programmes de formation</t>
  </si>
  <si>
    <t>Sélection et validation des modalités pédagogiques, de formation, pratiques des formations</t>
  </si>
  <si>
    <t>Echange auprès de l’organisme de formation ou du formateur (interne ou externe) retenu pour réaliser la formation</t>
  </si>
  <si>
    <t>Validation des choix opérés en matière d’ingénierie pédagogique et de formation</t>
  </si>
  <si>
    <t>Elaborer l’ingénierie de formation et pédagogique en lien avec l’ASFOSAR ou avec des prestataires externes</t>
  </si>
  <si>
    <t>Définir les objectifs visés par la formation en lien avec les besoins de montée en compétences identifiés</t>
  </si>
  <si>
    <t>Collaborer le cas échéant avec l’ASFOSAR ou des prestataires externes pour élaborer l’ingénierie de formation et pédagogique</t>
  </si>
  <si>
    <t>Elaborer, avec l’ASFOSAR ou des prestataires externes le cas échéant, l’architecture des programmes de formation</t>
  </si>
  <si>
    <t>Sélectionner les méthodes pédagogiques les plus adaptées aux publics ciblés et à la thématique de la formation</t>
  </si>
  <si>
    <t>Echanger avec l’ASFOSAR ou des prestataires externes le cas échéant sur les choix retenus en matière d’ingénierie pédagogique et de formation</t>
  </si>
  <si>
    <t>Valider les choix retenus au regard des objectifs fixés</t>
  </si>
  <si>
    <t>Ingénierie pédagogique</t>
  </si>
  <si>
    <t>Ingénierie formation</t>
  </si>
  <si>
    <t>Analyse du besoin et conseil technique aux clients</t>
  </si>
  <si>
    <t>Accueil et prise en charge des clients dans l’espace du LISA</t>
  </si>
  <si>
    <t>Conseil et préconisations sur le choix de produits</t>
  </si>
  <si>
    <t>Orienter le client vers les produits en vente dans le LISA en expliquant les caractéristiques et le bon usage des produits</t>
  </si>
  <si>
    <t>Elaboration d’offres commerciales pour le site marchand ou de l’entreprise</t>
  </si>
  <si>
    <t>Information des clients sur les caractéristiques et conditions d’utilisation des produits</t>
  </si>
  <si>
    <t>Surveiller le bon déroulement des ventes en ligne (par exemple disponibilité des stocks)</t>
  </si>
  <si>
    <t>Identifier et apporter les informations et services adaptés aux besoins des clients en ligne</t>
  </si>
  <si>
    <t>Rédiger des contenus dans un style adapté au support digital utilisé &gt; Réaliser ou superviser la réalisation de prises de vues ou de supports iconographiques en veillant à respecter la charte graphique de l’enseigne</t>
  </si>
  <si>
    <t>Besoin clients</t>
  </si>
  <si>
    <t>Recueil et synthèse des indicateurs de l’activité d’achats et de vente</t>
  </si>
  <si>
    <t>Enregistrement des données relative au suivi de l’activité logistique et commerciale</t>
  </si>
  <si>
    <t>Réalisation de comparaisons périodiques, produits, prix, producteurs …</t>
  </si>
  <si>
    <t>Analyser les indicateurs de l’activité des achats et de vente</t>
  </si>
  <si>
    <t>Utiliser ou renseigner les outils dédiés à la traçabilité de l’activité d’achats et de ventes</t>
  </si>
  <si>
    <t>Suivre périodiquement l’avancement des achats de matières premières et de céréales</t>
  </si>
  <si>
    <t>Sélection et suivi des fournisseurs d’emballage</t>
  </si>
  <si>
    <t>Traitement des réclamations et des litiges fournisseurs ou acheteurs</t>
  </si>
  <si>
    <t>Réaliser la sélection et le suivi des fournisseurs d’emballage</t>
  </si>
  <si>
    <t>Elaborer un appel d’offres dans le respect des règlementations en vigueur en mobilisant les différents services concernés</t>
  </si>
  <si>
    <t>Analyser l’exécution des opérations d’achats et de vente en tenant des conditions établies dans les contrats de vente et d’achat</t>
  </si>
  <si>
    <t>Négocier avec les fournisseurs notamment en cas d’aléa ou de litige</t>
  </si>
  <si>
    <t>Contrats</t>
  </si>
  <si>
    <t>Accompagner l’agriculteur dans le respect de ses obligations et de ses cahiers des charges, notamment en termes de respect de l'environnement</t>
  </si>
  <si>
    <t>Traitement des indicateurs relatifs au contrat de partenariats et au développement</t>
  </si>
  <si>
    <t>Déterminer et mesurer les différents indicateurs de productivité et de rentabilité de l’exploitation en concertation avec le producteur</t>
  </si>
  <si>
    <t>Collecter des informations techniques et économiques sur l’exploitation du producteur à différents moments de l’année, à l’aide des outils à disposition</t>
  </si>
  <si>
    <t>Communiquer avec le producteur sur l’évolution de la conduite des cultures ou du troupeau et proposer des mesures correctives afin de l’aider à ajuster sa stratégie</t>
  </si>
  <si>
    <t>Analyse d'indicateurs</t>
  </si>
  <si>
    <t>Collecte d'informations</t>
  </si>
  <si>
    <t>Répartir les activités à réaliser entre les membres de l’équipe projet et les ressources associées</t>
  </si>
  <si>
    <t>Transmettre des consignes aux membres de l’équipe projet et contrôler leur mise en œuvre</t>
  </si>
  <si>
    <t>Mise en œuvre d’actions correctives en cas de non conformité</t>
  </si>
  <si>
    <t>Contrôler l’application des procédures</t>
  </si>
  <si>
    <t>Informer et mobiliser les membres de l’équipe de maintenance autour des enjeux liés au respect de la règlementation, des procédures et des consignes en vigueur</t>
  </si>
  <si>
    <t>Superviser et contrôler la mise en œuvre des procédures</t>
  </si>
  <si>
    <t>Conduite de projets pour la structure</t>
  </si>
  <si>
    <t>Constitution d’équipes projet en fonction des besoins</t>
  </si>
  <si>
    <t>Organisation et planification des étapes et des moyens (humains, techniques, …)</t>
  </si>
  <si>
    <t>Animation des équipes projet</t>
  </si>
  <si>
    <t>Suivi d’avancement des projets</t>
  </si>
  <si>
    <t>Conduire les projets pour la structure</t>
  </si>
  <si>
    <t>Identifier l’expertise des ressources internes et des partenaires externes</t>
  </si>
  <si>
    <t>Définir les étapes et les moyens techniques et humains nécessaires à la mise en place de projets associés à la fonction finance</t>
  </si>
  <si>
    <t>Coordonner des « équipes projet » pluridisciplinaires en mode agile pour optimiser la réponse client</t>
  </si>
  <si>
    <t>Mettre en place une organisation de travail collaboratif à l’aide des outils dédiés</t>
  </si>
  <si>
    <t>Animer un réseau de partenaires</t>
  </si>
  <si>
    <t>Rédiger un bilan des projets menés</t>
  </si>
  <si>
    <t>Conseil technique aux clients professionnels.</t>
  </si>
  <si>
    <t>Application de la réglementation en termes d’hygiène et de sécurité</t>
  </si>
  <si>
    <t>Réalisation de diagnostics et proposition de solutions techniques dans le cadre du conseil non réglementé</t>
  </si>
  <si>
    <t>Apporter un conseil technique personnalisé à des clients dans le cadre des activités de conseil non règlementés.</t>
  </si>
  <si>
    <t>Identifier et apporter les informations et services techniques adaptés pour répondre aux besoins du client (objectifs, système, itinéraires techniques, problème à résoudre, etc.)</t>
  </si>
  <si>
    <t>Informer les clients sur les caractéristiques des produits et leurs conditions d’utilisation, ainsi que sur les règles et normes de sécurité à respecter (dosages, conditions de stockage, d’application, etc.)</t>
  </si>
  <si>
    <t>Orientation vers l’interlocuteur adapté</t>
  </si>
  <si>
    <t>Apporter des réponses aux questions des adhérents concernant leurs droits et obligations à partir des canaux de communication les plus adaptés (mail, téléphone, courrier, accueil physique …) en veillant au respect de la confidentialité et de l’égalité de traitement</t>
  </si>
  <si>
    <t>Orienter les adhérents vers des interlocuteurs et structures adaptés</t>
  </si>
  <si>
    <t>Veille sur les évolutions réglementaires et organisationnelles relatives aux processus d’achat de matières sèches, de consommables, d’équipements et de services</t>
  </si>
  <si>
    <t>Réalisation d’une veille sur les évolutions réglementaires et organisationnelles relatives aux processus</t>
  </si>
  <si>
    <t>Veille produits, équipements ou services, et de marché</t>
  </si>
  <si>
    <t>Production de cahiers des charges à destination des fournisseurs et/ou prestataires</t>
  </si>
  <si>
    <t>Rechercher et analyser les informations sur les évolutions réglementaires, organisationnelles et les besoins des clients finaux liés aux achats de matières sèches, de consommables, d’équipements et de services</t>
  </si>
  <si>
    <t>Analyser les besoins des clients finaux et les usages qu’ils vont faire des produits, équipements et services</t>
  </si>
  <si>
    <t>Repérer les évolutions réglementaires et organisationnelles permettant d’améliorer et d’optimiser les processus d’achats de matières sèches, de consommables, d’équipements et de services</t>
  </si>
  <si>
    <t>Repérer les évolutions sur les produits, équipements ou services, et les différents marchés, y compris à l’international</t>
  </si>
  <si>
    <t>Elaborer une base documentaire intégrant les évolutions produits, équipements ou services, et de marché</t>
  </si>
  <si>
    <t>Conduite d’actions d’amélioration des activités d’innovation, de recherche, de conseil technique et de développement</t>
  </si>
  <si>
    <t>Suivre, analyser et optimiser les activités d’innovation, de recherche, de conseil technique et de développement</t>
  </si>
  <si>
    <t>Définir les évolutions et actions correctives à apporter pour optimiser les performances de l’activité d’innovation, de recherche, de conseil technique et de développement</t>
  </si>
  <si>
    <t>Entretien des installations du silo et réalisation d’opérations de maintenance de premier niveau</t>
  </si>
  <si>
    <t>Nettoyage et désinfection du matériel et des équipements du silo</t>
  </si>
  <si>
    <t>Réalisation d’interventions de maintenance de premier niveau</t>
  </si>
  <si>
    <t>Mise en œuvre d’un programme d’entretien et de vérification des installations</t>
  </si>
  <si>
    <t>Diagnostic des dysfonctionnements ou des pannes</t>
  </si>
  <si>
    <t>Mise en sécurité et mise à disposition des équipements</t>
  </si>
  <si>
    <t>Réaliser les opérations d’entretien, de contrôle, de maintenance de premier niveau sur les installations du silo dans le respect des règles QHSSE</t>
  </si>
  <si>
    <t>Nettoyer et désinfecter le silo en appliquant les consignes, le dosage des produits et les règles QHSSE</t>
  </si>
  <si>
    <t>Mettre en œuvre un programme d’entretien et de vérification des installations et du matériel utilisés</t>
  </si>
  <si>
    <t>Réaliser la maintenance préventive et corrective de premier niveau sur les équipements du silo</t>
  </si>
  <si>
    <t>Réaliser les opérations de mise en sécurité ou mise à disposition des équipements de l’installation</t>
  </si>
  <si>
    <t>Maintenance préventive</t>
  </si>
  <si>
    <t>Vérification installations</t>
  </si>
  <si>
    <t>Participer à l’élaboration collective de solutions en vue de répondre aux difficultés communes rencontrées dans le traitement des dossiers en matière d’action sanitaire et sociale</t>
  </si>
  <si>
    <t>Communication avec les clients et présentation des engagements en termes de qualité</t>
  </si>
  <si>
    <t>Promouvoir la politique QHSSE en externe avec les interlocuteurs concernés</t>
  </si>
  <si>
    <t>Valoriser et expliquer les certifications qualité de l’entreprise aux clients</t>
  </si>
  <si>
    <t>Démarche QHSSE</t>
  </si>
  <si>
    <t>Conduite d’actions d’amélioration de l’activité logistique</t>
  </si>
  <si>
    <t>Analyser et optimiser l’activité logistique à partir des nouveaux systèmes de traçabilité et d’outils numériques</t>
  </si>
  <si>
    <t>Réaliser une veille règlementaire (éco-logistique, conditions sanitaires, gestion des déchets, …) en vue d’anticiper les évolutions pouvant avoir un impact sur l’activité</t>
  </si>
  <si>
    <t>Définir les évolutions et actions correctives à apporter pour optimiser les performances de l’activité logistique</t>
  </si>
  <si>
    <t>Conception de programmes de prévention et de formation concernant la santé et la sécurité</t>
  </si>
  <si>
    <t>Elaborer des programmes de prévention, de formations règlementaires et d'information sur la santé et la sécurité</t>
  </si>
  <si>
    <t>Sélection et suivi des prestataires de transport</t>
  </si>
  <si>
    <t>Traitement des réclamations et des litiges prestataires</t>
  </si>
  <si>
    <t>Réaliser la sélection et le suivi de prestataires dans le domaine du transport</t>
  </si>
  <si>
    <t>Négocier avec les transporteurs notamment en cas d’aléa ou de litige</t>
  </si>
  <si>
    <t>Suivi des relations avec les organismes externes (exploitants, employeurs, fournisseurs) concernant le domaine comptable</t>
  </si>
  <si>
    <t>Organisation et supervision d’évènements à destination des clients de l’entreprise</t>
  </si>
  <si>
    <t>Recueil des besoins et attentes des clients à l’égard de l’évènement</t>
  </si>
  <si>
    <t>Organisation et validation auprès des clients des modalités pratiques et du déroulé de l’évènement</t>
  </si>
  <si>
    <t>Identification et réservation des produits proposés lors de l’évènement</t>
  </si>
  <si>
    <t>Mobilisation des collaborateurs internes et d’éventuels partenaires ou prestataires externes</t>
  </si>
  <si>
    <t>Supervision de l’évènement</t>
  </si>
  <si>
    <t>Recueil de la satisfaction des clients et évaluation de l’efficacité commerciale de l’événement organisé</t>
  </si>
  <si>
    <t>Organiser et superviser des évènements à destination des clients (visites, repas…), dans le respect de la politique commerciale de l’entreprise</t>
  </si>
  <si>
    <t>Recueillir et analyser les besoins et attentes des clients à l’égard de l’évènement, en tenant compte des enjeux commerciaux</t>
  </si>
  <si>
    <t>Organiser et faire valider auprès des clients les modalités pratiques (durée, nombre d’invités…) et les activités prévues (visite, repas, dégustation…) à l’occasion de l’évènement</t>
  </si>
  <si>
    <t>Identifier et réserver les produits (vins, spiritueux…) dégustés lors de l’évènement compte-tenu des attentes des clients et des perspectives commerciales de l’entreprise</t>
  </si>
  <si>
    <t>Solliciter les collaborateurs internes et, le cas échéant, des partenaires ou prestataires externes, partager avec eux les attentes vis-à-vis de l’évènement, et préparer leur intervention</t>
  </si>
  <si>
    <t>Piloter la coordination et la préparation de l’évènement avec les acteurs externes et internes</t>
  </si>
  <si>
    <t>Superviser le bon déroulement de l’évènement, intervenir en cas d’aléa et mettre en place des solutions alternatives</t>
  </si>
  <si>
    <t>Recueillir et analyser la satisfaction des clients et l’efficacité commerciale de l’événement à l’aide des indicateurs adaptés</t>
  </si>
  <si>
    <t>Evènement</t>
  </si>
  <si>
    <t>Réalisation et contrôle d’opérations comptables complexes</t>
  </si>
  <si>
    <t>Etablir des documents comptables</t>
  </si>
  <si>
    <t>Contrôler la comptabilité en veillant au respect des procédures internes et légales</t>
  </si>
  <si>
    <t>Enregistrer les provisions afin d’équilibrer les comptes</t>
  </si>
  <si>
    <t>Formulation de préconisations à l’attention des équipes ou des dirigeants</t>
  </si>
  <si>
    <t>Rédaction de synthèse et élaboration de tableaux et graphiques</t>
  </si>
  <si>
    <t>Traiter, analyser et interpréter les données recueillies en utilisant des démarches de modélisation statistique afin de restituer les informations facilitant la prise de décisions stratégiques</t>
  </si>
  <si>
    <t>Traduire les résultats obtenus en informations exploitables par les équipes</t>
  </si>
  <si>
    <t>Réaliser des synthèses et créer des tableaux et des graphiques afin ’améliorer la compréhension des données</t>
  </si>
  <si>
    <t>Présenter et expliquer les résultats des analyses</t>
  </si>
  <si>
    <t>Gestion des créances</t>
  </si>
  <si>
    <t>Organisation des relances</t>
  </si>
  <si>
    <t>Proposition des conditions de recouvrement</t>
  </si>
  <si>
    <t>Suivi des résultats du recouvrement</t>
  </si>
  <si>
    <t>Préparation des dossiers pour la Commission de recours à l’amiable</t>
  </si>
  <si>
    <t>Organiser les opérations de relance auprès des adhérents</t>
  </si>
  <si>
    <t>Proposer de nouvelles conditions de paiement en cas de retard ou de non déclaration selon les procédures en vigueur</t>
  </si>
  <si>
    <t>Mettre en œuvre la procédure de recouvrement des prestations ou de cotisations impayées</t>
  </si>
  <si>
    <t>Suivre l’état d’avancement des démarches de recouvrement en cours</t>
  </si>
  <si>
    <t>Planifier la gestion des dossiers de la commission de recours à l’amiable</t>
  </si>
  <si>
    <t>Créances</t>
  </si>
  <si>
    <t>Procédure de recouvrement</t>
  </si>
  <si>
    <t>Rédaction de synthèse à destination de la hiérarchie</t>
  </si>
  <si>
    <t>Transmission d’informations auprès différents services de la caisse</t>
  </si>
  <si>
    <t>Participation de réunions de travail transverses aux différents services</t>
  </si>
  <si>
    <t>Communiquer et collaborer avec les différents services de la caisse</t>
  </si>
  <si>
    <t>Communiquer les orientations et les directives en matière de qualité avec les managers de proximité et les impliquer en tant qu’acteurs relais dans la mise en œuvre de celle-ci</t>
  </si>
  <si>
    <t>Transmettre les résultats de l’activité auprès de la direction et des différents services de la caisse</t>
  </si>
  <si>
    <t>Participer à des réunions de travail sur son domaine d’expertise avec d’autres services de la caisse et/ou des partenaires</t>
  </si>
  <si>
    <t>Appui à la définition des budgets annuels</t>
  </si>
  <si>
    <t>Apporter des éléments techniques à la définition des budgets en tenant compte des prévisions de charges des services et des objectifs stratégiques de la caisse</t>
  </si>
  <si>
    <t>Définition budgets</t>
  </si>
  <si>
    <t>Objectifs stratégiques</t>
  </si>
  <si>
    <t>Consolidation, analyse et transmission des résultats des actions de contrôle interne</t>
  </si>
  <si>
    <t>Relevés d’informations relatives aux actions de contrôle interne et détection d’anomalies</t>
  </si>
  <si>
    <t>Production de synthèses sur les actions passés et à venir</t>
  </si>
  <si>
    <t>Recueillir, traiter et analyser en continu les indicateurs liés à l’activité de contrôle interne</t>
  </si>
  <si>
    <t>Analyser les synthèses des actions de contrôle interne et alerter les interlocuteurs compétents en cas d’anomalie</t>
  </si>
  <si>
    <t>Élaborer et communiquer une synthèse sur l’état des actions réalisées et à venir</t>
  </si>
  <si>
    <t>Animation d’actions de sensibilisation ou de formation</t>
  </si>
  <si>
    <t>Planification d’actions de sensibilisation</t>
  </si>
  <si>
    <t>Mise en pratique à partir de cas relatifs aux enjeux de prévention et d’amélioration des conditions de travail</t>
  </si>
  <si>
    <t>Rédaction de bilans de sensibilisation et de formation</t>
  </si>
  <si>
    <t>Animer des actions de sensibilisation et de formation à la santé-sécurité et l’amélioration des conditions de travail auprès d’acteurs internes et externes à la MSA</t>
  </si>
  <si>
    <t>Sélectionner et mettre en œuvre des méthodes pédagogiques et des techniques d’animation adaptées à la transmission de savoirs et savoir-faire dans son domaine d’activité</t>
  </si>
  <si>
    <t>Adapter les contenus et les méthodes pédagogiques aux besoins des participants en tenant compte de leurs profils et de leur niveau de réflexion</t>
  </si>
  <si>
    <t>Utiliser des situations de mises en pratiques (utilisation de nouvelles machines, équipements de sécurité…)</t>
  </si>
  <si>
    <t>Evaluer les acquis des stagiaires en cours de formation et à l’issue de la formation</t>
  </si>
  <si>
    <t>Développement d’un réseau de partenaires</t>
  </si>
  <si>
    <t>Prospection de nouveaux partenaires</t>
  </si>
  <si>
    <t>Evaluation des capacités de mise en œuvre d’actions par les partenaires</t>
  </si>
  <si>
    <t>Constitution et animation du réseau de partenaires locaux</t>
  </si>
  <si>
    <t>Capitalisation des informations sur les actions mises en œuvre par les partenaires</t>
  </si>
  <si>
    <t>Participation à des réunions auprès de partenaires de l’ASS</t>
  </si>
  <si>
    <t>Gérer la relation avec les partenaires de l’ASS sur son territoire d’intervention</t>
  </si>
  <si>
    <t>Repérer et exploiter les sources d’informations les plus pertinentes pour développer le réseau de partenaires de l’ASS sur son territoire d’intervention</t>
  </si>
  <si>
    <t>Repérer les partenaires de l’ASS en tenant compte des besoins des populations agricoles et rurales et de la politique d’action sanitaire et sociale</t>
  </si>
  <si>
    <t>Evaluer la fiabilité des partenaires et leur capacité à assurer dans la durée la mise en œuvre d’actions de développement social</t>
  </si>
  <si>
    <t>Représenter la MSA auprès des partenaires de l’ASS en lien avec les orientations décidées par le conseil d’administration</t>
  </si>
  <si>
    <t>Réseaux de partenaires</t>
  </si>
  <si>
    <t>développement</t>
  </si>
  <si>
    <t>Manutention du raisin, des mous ou des produits finis, et du matériel du chai</t>
  </si>
  <si>
    <t>Déplacement des matières premières, des articles de conditionnement et des produits finis entre les espaces de stockage et le chai.</t>
  </si>
  <si>
    <t>Rangement des produits dans les espaces de travail et de stockage</t>
  </si>
  <si>
    <t>Manipuler des matières, des produits et des matériaux du chai en appliquant les règles de sécurité et d’ergonomie</t>
  </si>
  <si>
    <t>Utiliser des appareils de manutention en appliquant les règles de sécurité et les consignes</t>
  </si>
  <si>
    <t>Manipuler des matières, des produits et des matériaux en appliquant les règles d’ergonomie, de sécurité et les procédures</t>
  </si>
  <si>
    <t>Orienter et ranger les matières, produits et matériaux dans les zones appropriées au sein de l’espace de travail et de stockage</t>
  </si>
  <si>
    <t>Déplacements</t>
  </si>
  <si>
    <t>Méthode de calcul : Niveau 1 manutention (35 heures) + un tiers de la durée du Bac pro logistique dédiée à la manutention, soit un tiers de 125h ( 3 savoirs sur 81 : "réaliser les opérations de déchargement", "préparer ou reconditionner les marchandises", et "Identifier les adresses de mise à disposition" (dans recevoir et transférer les marchandises) . 
Total = 35h + 125/3h = 76 heures
Source : Bac pro logsitique</t>
  </si>
  <si>
    <t>Accueil des agriculteurs</t>
  </si>
  <si>
    <t>Conseil aux agriculteurs (conseil non règlementé)</t>
  </si>
  <si>
    <t>Informations techniques sur les matières premières / produits commercialisés</t>
  </si>
  <si>
    <t>Mise en valeur de l’offre de services de la coopérative et de produits subsidiaires</t>
  </si>
  <si>
    <t>Apporter des conseils personnalisés aux agriculteurs</t>
  </si>
  <si>
    <t>Accueillir et identifier les besoins des agriculteurs</t>
  </si>
  <si>
    <t>Informer les agriculteurs sur les caractéristiques et les conditions d’utilisation du / des produit(s) vendu(s)</t>
  </si>
  <si>
    <t>Informer les clients sur les caractéristiques des matières premières / produits et échanger des bonnes pratiques sur leur utilisation (dosages, conditions de stockage, d’application, etc.) dans le cadre du conseil non réglementé</t>
  </si>
  <si>
    <t>Orienter les agriculteurs vers des experts en cas de problématique dépassant ses compétences ou rentrant dans le cadre du conseil réglementé</t>
  </si>
  <si>
    <t>Mettre en valeur l’offre de services de la coopérative et de produits subsidiaires selon les procédures en vigueur</t>
  </si>
  <si>
    <t>Méthode de calcul : 3.1 accueillir, 3.2 rechercher les besoins, faire préciser la demande, 2 sous-unités de compétences / 5+9+7+7 = 28 
2/28 * 1500 = 107h = 3.1 semaines 
Source : CAP Employé de vente spécialisé</t>
  </si>
  <si>
    <t>Contrôle et entretien des matériels et de l’espace de travail</t>
  </si>
  <si>
    <t>Contrôle du bon fonctionnement des matériels et engins de manutention et de stockage</t>
  </si>
  <si>
    <t>Réalisation des opérations d’entretien de premier niveau des matériels et engins de manutention</t>
  </si>
  <si>
    <t>Contrôler et entretenir les matériels de manutention et les zones de stockage</t>
  </si>
  <si>
    <t>Réaliser les opérations de nettoyage des zones de travail et du matériel selon les consignes de l’entreprise</t>
  </si>
  <si>
    <t>Réaliser des contrôles et des opérations d’entretien de premier niveau sur les matériels de manutention</t>
  </si>
  <si>
    <t>entretien du matériel</t>
  </si>
  <si>
    <t>nettoyage</t>
  </si>
  <si>
    <t>Réalise le nettoyage et contrôle le fonctionnement des principaux matériels en respectant les consignes</t>
  </si>
  <si>
    <t>Réalise l’entretien de premier niveau de la grande majorité des matériels en respectant les consignes, repère les anomalies et dysfonctionnements</t>
  </si>
  <si>
    <t>Réalise l’entretien de premier niveau de tous les matériels et prend les mesures appropriées en cas d’anomalie et de dysfonctionnement</t>
  </si>
  <si>
    <t>Communication et traçabilité des activités réalisées</t>
  </si>
  <si>
    <t>Communication avec les différents services de l’entreprise et entre les différentes équipes</t>
  </si>
  <si>
    <t>Communiquer avec les services et les partenaires de l’entreprise</t>
  </si>
  <si>
    <t>Transmettre des informations pertinentes en interne et en externe</t>
  </si>
  <si>
    <t>Traiter les situations délicates et les aléas au sein des équipes logistiques</t>
  </si>
  <si>
    <t>formalisation</t>
  </si>
  <si>
    <t>Assure le relais d’informations, la communication et la coordination nécessaires à l’optimisation de la logistique</t>
  </si>
  <si>
    <t>Analyse les aléas survenus en vue de les partager et les résoudre avec les équipes de production</t>
  </si>
  <si>
    <t>Est force de proposition pour améliorer les process transversaux d’information et de communication</t>
  </si>
  <si>
    <t>Traitement et transmission des informations relatives à la qualité et la traçabilité des vins</t>
  </si>
  <si>
    <t>Déclaration des récoltes (type de raisin, cépage) et des chaptalisations</t>
  </si>
  <si>
    <t>Mise à jour du registre de cave (entrée, mouvements de cuve, assemblages, sorties, …)</t>
  </si>
  <si>
    <t>Utilisation de logiciels d’enregistrement de traçabilité</t>
  </si>
  <si>
    <t>Transmission des informations relatives à la traçabilité et à la qualité vins auprès des acteurs de la coopérative</t>
  </si>
  <si>
    <t>Renseigner les supports de traçabilité lors de toutes les étapes de la vinification</t>
  </si>
  <si>
    <t>Déclarer les récoltes et les chaptalisations</t>
  </si>
  <si>
    <t>Mettre à jour les registres de la cave à partir des outils de traçabilité utilisés dans la coopérative</t>
  </si>
  <si>
    <t>Communiquer avec les acteurs de la coopérative les informations relatives à la définition des cépages, aux quantités de raisin et au profil de produits attendus</t>
  </si>
  <si>
    <t>Transmission d’informations auprès des différents services de l’entreprise</t>
  </si>
  <si>
    <t>Transmission des informations aux services concernés et entre les différentes équipes</t>
  </si>
  <si>
    <t>Recueil d’informations auprès de différents interlocuteurs</t>
  </si>
  <si>
    <t>Transmettre les informations relatives à l’activité de production auprès des différents services de l’entreprise</t>
  </si>
  <si>
    <t>Identifier au sein de l’entreprise les différents services à associer</t>
  </si>
  <si>
    <t>Transmettre oralement et par écrit les informations pertinentes en matière d’avancement de la production aux services concernés</t>
  </si>
  <si>
    <t>Recueillir auprès de différents interlocuteurs les informations utiles à la réalisation et au suivi de l’activité de production</t>
  </si>
  <si>
    <t>Préparation de commandes et expédition des marchandises alimentaires</t>
  </si>
  <si>
    <t>Analyse des informations inscrites sur le bon de commande</t>
  </si>
  <si>
    <t>Identification et déplacement des marchandises à expédier</t>
  </si>
  <si>
    <t>Groupage, dégroupage, conditionnement et emballage des marchandises</t>
  </si>
  <si>
    <t>Préparation des palettes</t>
  </si>
  <si>
    <t>Préparation de la zone d’expédition</t>
  </si>
  <si>
    <t>Enregistrement et traçabilité des activités de préparation de commande et d’expédition</t>
  </si>
  <si>
    <t>Préparer des commandes et des expéditions de marchandises alimentaires dans le respect des délais et des consignes d'hygiène et de sécurité</t>
  </si>
  <si>
    <t>Repérer les marchandises à expédier et les prélever en respectant les règles d’hygiène et de sécurité en vigueur</t>
  </si>
  <si>
    <t>Elaborer des emballages et des conditionnements adaptés à la nature des produits et à la commande en préparation, en suivant les normes d’étiquetage et les indications de disposition</t>
  </si>
  <si>
    <t>Préparer et organiser les palettes en respectant les consignes de sécurité et de lisibilité de la commande préparée (respect charge pondérale, lisibilité étiquettes…)</t>
  </si>
  <si>
    <t>Disposer les commandes préparées dans les aires appropriées et organiser la zone d’expédition</t>
  </si>
  <si>
    <t>Apprécier la conformité des informations figurant sur les documents d’expédition (bons de livraison, bordereaux de transport, bons de voiture, etc.)</t>
  </si>
  <si>
    <t>Préparation commandes</t>
  </si>
  <si>
    <t>Emballages</t>
  </si>
  <si>
    <t>Conduite d’études et d’analyses des flux logistiques sur son périmètre d’activité</t>
  </si>
  <si>
    <t>Mise en oeuvre, coordination et suivi des études logistiques/transports</t>
  </si>
  <si>
    <t>Prise en compte du suivi et de l'analyse des indicateurs</t>
  </si>
  <si>
    <t>Analyse des causes des dysfonctionnements et formulation de propositions d’amélioration continue</t>
  </si>
  <si>
    <t>Identification des évolutions à apporter aux outils informatiques de gestion de l’activité</t>
  </si>
  <si>
    <t>Conduire des études quantitatives et qualitatives afin d'optimiser les chaînes logistiques et transport en tenant compte de la stratégie de l’entreprise</t>
  </si>
  <si>
    <t>Conduire et coordonner des études qualitatives et quantitatives d’optimisation de la chaîne logistique et transports</t>
  </si>
  <si>
    <t>Formuler des propositions d’amélioration des process relatifs aux activités de réception, de stockage, d’expédition et de transport</t>
  </si>
  <si>
    <t>Traduire les données brutes en flux prévisionnels et déterminer les optimisations possibles afin de minimiser les coûts et les délais</t>
  </si>
  <si>
    <t>Proposer des arbitrages entre les différentes demandes et les moyens disponibles</t>
  </si>
  <si>
    <t>Etudier, formaliser, suivre et communiquer sur les indicateurs quantitatifs et qualitatifs dans son domaine de spécialité</t>
  </si>
  <si>
    <t>Chaînes logistique et transport</t>
  </si>
  <si>
    <t>Méthode de calcul : 'Niv 1 + Correspond à la partie du volume horaire"économie" du programme commun de culture économique, juridique et managériale des BTS du secteur tertiaire - Calcul 150 heures par an sur 2 ans (tronc commun à 4 heures par semaine + enseignement spécifique) soit 300 heures au total dont la moitié affectée au droit et la moitié à l'économie 
Source : BTS du secteur tertiaire</t>
  </si>
  <si>
    <t>Management des équipes de production</t>
  </si>
  <si>
    <t>Piloter la gestion des ressources humaines de production</t>
  </si>
  <si>
    <t>Management opérationnel </t>
  </si>
  <si>
    <t>Livraison des produits</t>
  </si>
  <si>
    <t>Contrôle de la réception des produits par le client</t>
  </si>
  <si>
    <t>Encaissement </t>
  </si>
  <si>
    <t>Réaliser les livraisons en prenant en compte les spécificités du client</t>
  </si>
  <si>
    <t>Vérifier le bon déroulement des opérations de réception chez le client et évaluer les risques et les conséquences d’une non-conformité des opérations de réception</t>
  </si>
  <si>
    <t>Mettre en œuvre les mesures adaptées en cas d’incident</t>
  </si>
  <si>
    <t>Identifier toute anomalie ou erreur lors de la livraison et mettre en œuvre les mesures adaptées</t>
  </si>
  <si>
    <t>Effectue les vérifications nécessaires en amont de la tournée et réalise la livraison des clients selon le planning établi</t>
  </si>
  <si>
    <t>S’assure que les produits sont livrés chez le client en toute conformité et dans les délais, renseigne les documents fournis par l’entreprise et traite les reprises de produit</t>
  </si>
  <si>
    <t>Organise la tournée de livraison en tenant compte du trajet, des priorités de livraison et des caractéristiques des marchandises à livrer, traite les incidents éventuels</t>
  </si>
  <si>
    <t>Fait des propositions d’amélioration de la livraison et de contrôle de réception des produits par le client afin d’anticiper les aléas et incidents</t>
  </si>
  <si>
    <t>Enregistrement et transmission des informations relatives à la production </t>
  </si>
  <si>
    <t>Saisie et enregistrement des informations relatives à la traçabilité</t>
  </si>
  <si>
    <t>Renseigner les documents et les outils numériques de production permettant la traçabilité des réglages effectués (journaux de bord, fiches d’activités, procès- verbaux de contrôle)</t>
  </si>
  <si>
    <t>Renseigner les supports de suivi d’intervention permettant la traçabilité des réglages effectués</t>
  </si>
  <si>
    <t>Mise en œuvre de projets associés à de nouveaux équipements industriels, nouveaux procédés et/ ou nouveaux produits alimentaires</t>
  </si>
  <si>
    <t>Coordination des activités des équipes de production autour du projet</t>
  </si>
  <si>
    <t>Rédaction des procédures et des modes opératoires relatifs aux nouveaux équipements industriels, aux nouveaux procédés et/ ou à de nouveaux produits alimentaires</t>
  </si>
  <si>
    <t>Conseil et accompagnement des équipes de production dans la mise en œuvre opérationnelle</t>
  </si>
  <si>
    <t>Suivi d’avancement de la mise en œuvre des nouveaux procédés ou des nouvelles installations de production et vérification des résultats</t>
  </si>
  <si>
    <t>Conduire la mise en place de nouveaux équipements industriels, nouveaux procédés et/ ou nouveaux produits alimentaires</t>
  </si>
  <si>
    <t>Définir les étapes et les moyens techniques et humains nécessaires à la mise en place de nouveaux équipements industriels, nouveaux procédés et/ou de nouveaux produits alimentaires en tenant compte des compétences de chacun</t>
  </si>
  <si>
    <t>Coordonner les activités des équipes de production dans la mise en place de   nouveaux équipements industriels, nouveaux procédés et/ou de nouveaux produits alimentaires</t>
  </si>
  <si>
    <t>Concevoir les procédures et les modes opératoires nécessaires pour la mise en place de nouveaux équipements industriels, nouveaux procédés et/ou nouveaux produits alimentaires dans le respect des règles QHSSE</t>
  </si>
  <si>
    <t>Conseiller et accompagner les équipes de production dans la mise en œuvre de nouveaux équipements industriels, nouveaux procédés et/ou nouveaux produits alimentaires</t>
  </si>
  <si>
    <t>Suivre les différentes étapes de la mise en œuvre et contrôler les résultats</t>
  </si>
  <si>
    <t>Conduite de projets en production</t>
  </si>
  <si>
    <t>Relation auprès des clients/ des agriculteurs</t>
  </si>
  <si>
    <t>Information du client sur les opérations commerciales en cours</t>
  </si>
  <si>
    <t>Recueil d’informations auprès des clients</t>
  </si>
  <si>
    <t>Etablir une relation et une communication commerciale adaptées avec le client</t>
  </si>
  <si>
    <t>Communiquer avec le client en établissant une relation de confiance et en véhiculant une image positive de l’entreprise auprès du client</t>
  </si>
  <si>
    <t>Identifier les éléments clés de satisfaction du client</t>
  </si>
  <si>
    <t>Maintenir une relation positive avec le client, notamment en cas de difficulté</t>
  </si>
  <si>
    <t>Effectuer l’encaissement dans le respect des règles en vigueur dans l’entreprise</t>
  </si>
  <si>
    <t>Client</t>
  </si>
  <si>
    <t>Relation commerciale</t>
  </si>
  <si>
    <t>Transmissions des informations de suivi et de traçabilité</t>
  </si>
  <si>
    <t>Saisie et enregistrement des informations relatives à la traçabilité des activités de nettoyage et de désinfection des équipements</t>
  </si>
  <si>
    <t>Production de comptes rendus   concernant le déroulement du nettoyage et de la désinfection des équipements</t>
  </si>
  <si>
    <t>Transmettre les informations de suivi et de traçabilité des opérations de nettoyage des équipements et espaces de production</t>
  </si>
  <si>
    <t>Renseigner les documents et les outils numériques de suivi conformément aux règles de traçabilité</t>
  </si>
  <si>
    <t>Outils de traçabilité</t>
  </si>
  <si>
    <t>Recueil et synthèse des données liées au résultats de l’activité du silo</t>
  </si>
  <si>
    <t>Transmission d’informations sur les activités du silo</t>
  </si>
  <si>
    <t>Alerte en cas d’anomalie ou d’incident</t>
  </si>
  <si>
    <t>Renseigner les documents et transmettre les informations permettant d’assurer la traçabilité et le suivi de la conservation des matières premières agricoles </t>
  </si>
  <si>
    <t>Utiliser ou renseigner les outils dédiés à la traçabilité des activités du silo</t>
  </si>
  <si>
    <t>Rendre compte de son activité et de l’activité de son équipe par écrit et par oral</t>
  </si>
  <si>
    <t>Analyser les différents indicateurs de performance du silo (flux, qualité, etc.)</t>
  </si>
  <si>
    <t>Transmettre les informations pertinentes sur les activités du silo aux interlocuteurs concernés</t>
  </si>
  <si>
    <t>Mettre en place des actions correctives en cas d’anomalie ou d’incident et alerter les interlocuteurs concernés</t>
  </si>
  <si>
    <t>Suivi résultats</t>
  </si>
  <si>
    <t>Elaboration d’actions d’amélioration de l’activité des achats</t>
  </si>
  <si>
    <t>Mise en œuvre de démarches d’amélioration continue (prospection, …)</t>
  </si>
  <si>
    <t>Optimiser le pilotage de l’activité d’achats de matières premières</t>
  </si>
  <si>
    <t>Analyser et repérer les points de blocage et les limites des processus d’achats existants à partir de l’exploitation de bases de données</t>
  </si>
  <si>
    <t>Formaliser les modifications à apporter aux processus d’achats existants afin d’optimiser la qualité des achats, le coût ou les délais d’approvisionnement</t>
  </si>
  <si>
    <t>Concevoir les procédures et les modes opératoires nécessaires pour la mise en place des actions d’amélioration dans le respect de la stratégie de l’entreprise et des règles QHSSE ·</t>
  </si>
  <si>
    <t>Manutention des produits ou matières premières</t>
  </si>
  <si>
    <t>Déplacement des matières premières, des articles de conditionnement et des produits finis entre les espaces de stockage et l’atelier de production</t>
  </si>
  <si>
    <t>Rangement des produits dans les espaces de travail et de stockage.</t>
  </si>
  <si>
    <t>Manipuler des matières, des produits et des matériaux en appliquant les règles de sécurité et d’ergonomie</t>
  </si>
  <si>
    <t>Utiliser des appareils et engins de manutention en appliquant les règles de sécurité et les consignes</t>
  </si>
  <si>
    <t>Manutention </t>
  </si>
  <si>
    <t>Déplacement </t>
  </si>
  <si>
    <t>Produits </t>
  </si>
  <si>
    <t>Manutention des produits ou matières premières </t>
  </si>
  <si>
    <t>Déplacement des matières premières, produits semi-finis et des produits finis entre les espaces de stockage et l’atelier de production </t>
  </si>
  <si>
    <t>Orienter et ranger les matières, produits et matériaux dans les zones appropriées au sein de l’espace de travail</t>
  </si>
  <si>
    <t>Méthode de calcul : Niveau 1 manutention (35 heures) + un tiers de la durée du Bac pro logistique dédiée à la manutention, soit un tiers de 125h ( 3 savoirs sur 81 : "réaliser les opérations de déchargement", "préparer ou reconditionner les marchandises", et "Identifier les adresses de mise à disposition" (dans recevoir et transférer les marchandises) .  
Total = 35h + 125/3h = 76 heures 
Source : Bac pro logistique</t>
  </si>
  <si>
    <t>Entretien des équipements de la ligne de production et réalisation d’opérations de maintenance de premier niveau et de changement de format</t>
  </si>
  <si>
    <t>Nettoyage et désinfection du matériel  </t>
  </si>
  <si>
    <t>Réalisation du tri sélectif </t>
  </si>
  <si>
    <t>Réaliser les opérations d’entretien, de contrôle, de maintenance de premier niveau et de changement de format sur les équipements de la ligne de production dans le respect des règles QHSSE</t>
  </si>
  <si>
    <t>Maintenance </t>
  </si>
  <si>
    <t>Changement de format, de série</t>
  </si>
  <si>
    <t>Entretien de l’installation de production et réalisation d’opérations de maintenance de premier niveau et de changement de format</t>
  </si>
  <si>
    <t>Mise en sécurité et mise à disposition de l’installation de production</t>
  </si>
  <si>
    <t>Réaliser les opérations d’entretien, de contrôle, de maintenance de premier niveau et de changement de format sur l’installation de production dans le respect des règles QHSSE</t>
  </si>
  <si>
    <t>Réaliser les opérations de nettoyage et de désinfection en appliquant les consignes, le dosage des produits et les règles QHSSE </t>
  </si>
  <si>
    <t>Réaliser les opérations de maintenance corrective et préventive de premier niveau sur l’installation de production</t>
  </si>
  <si>
    <t>Réaliser les opérations de mise en sécurité ou mise à disposition de l’installation de production</t>
  </si>
  <si>
    <t>Définition et contrôle des procédures administratives et QHSSE</t>
  </si>
  <si>
    <t>Définir et contrôler les procédures administratives et QHSSE relevant de son domaine d’intervention</t>
  </si>
  <si>
    <t>Vérifier le bon déroulement de la chaîne logistique dans son ensemble à l’aide des outils de suivi à disposition (RFID, images, instruction vocale, tracking vidéo, IoT…)</t>
  </si>
  <si>
    <t>Déplacement des matières premières et des produits finis entre les espaces de stockage et l’atelier de production</t>
  </si>
  <si>
    <t>Enregistrement et transmission d’informations en lien avec les projets conduits</t>
  </si>
  <si>
    <t>Renseignement des outils de suivi  relatifs à la traçabilité des activités  réalisées</t>
  </si>
  <si>
    <t>Suivi des étapes des projets menés et  rédaction de bilans</t>
  </si>
  <si>
    <t>Echanges d'informations avec  différents services de l'entreprise</t>
  </si>
  <si>
    <t>Communiquer avec les services de l’entreprise autour des projets menés</t>
  </si>
  <si>
    <t>Renseigner les documents et les outils numériques de production conformément aux règles de traçabilité</t>
  </si>
  <si>
    <t>Identifier les contraintes des différents services (maintenance, R&amp;D, …) de l'entreprise dans la mise en œuvre de son activité</t>
  </si>
  <si>
    <t>Adapter sa communication à ses interlocuteurs</t>
  </si>
  <si>
    <t>Enregistrement et transmission d’informations</t>
  </si>
  <si>
    <t>Evaluation des actions de communication mises en œuvre</t>
  </si>
  <si>
    <t>Synthèse de l’information</t>
  </si>
  <si>
    <t>Présentation et explication des  résultats des analyses au responsable  de service</t>
  </si>
  <si>
    <t>Identification des axes d’optimisation  de la stratégie de communication</t>
  </si>
  <si>
    <t>Mesurer et analyser la performance des actions de communication mises en œuvre</t>
  </si>
  <si>
    <t>Identifier les indicateurs de performance pertinents pour l’évaluation des actions mises en œuvre (ventes réalisées, visibilité de l’entreprise, e-réputation…)</t>
  </si>
  <si>
    <t>Evaluer l’impact des actions de communication en lien avec les services concernés</t>
  </si>
  <si>
    <t>Synthétiser et présenter les résultats obtenus au responsable de service</t>
  </si>
  <si>
    <t>Identifier les causes des écarts entre les résultats et les objectifs visés et proposer des actions correctives et des axes d’amélioration</t>
  </si>
  <si>
    <t>Analyse de la performance</t>
  </si>
  <si>
    <t>Evaluation des actions de communication</t>
  </si>
  <si>
    <t>Veille technologique, concurrentielle et règlementaire concernant la communication sur les réseaux sociaux</t>
  </si>
  <si>
    <t>Réalisation d’une veille sur les  évolutions des médias et des réseaux  sociaux</t>
  </si>
  <si>
    <t>Réalisation d’une veille règlementaire  en lien avec son activité</t>
  </si>
  <si>
    <t>Elaboration et mise à jour d’une base  règlementaire</t>
  </si>
  <si>
    <t>Rechercher et analyser les informations sur les évolutions de la communication digitale</t>
  </si>
  <si>
    <t>Identifier les réseaux, sites, forums, blogs en rapport avec l’activité de l’entreprise et suivre leur actualité pour trouver des visuels et contenus d’inspiration</t>
  </si>
  <si>
    <t>Repérer les stratégies et les pratiques des entreprises concurrentes pouvant impacter la stratégie de communication digitale de l’entreprise</t>
  </si>
  <si>
    <t>Analyser l’évolution des pratiques, des outils et des technologies de communication digitale et leur impact sur la stratégie de communication de l’entreprise</t>
  </si>
  <si>
    <t>Evolution communication digitale</t>
  </si>
  <si>
    <t>Analyse des résultats des ventes</t>
  </si>
  <si>
    <t>Identification des axes  d’optimisation de la stratégie  marketing et commerciale d’un  produit / d’une gamme</t>
  </si>
  <si>
    <t>Mesurer et analyser la performance commerciale d’un produit/d’une gamme et proposer des actions d’amélioration</t>
  </si>
  <si>
    <t>Définir les indicateurs de performance pertinents pour l’évaluation des actions mises en œuvre (niveau des stocks, marges réalisées…)</t>
  </si>
  <si>
    <t>Analyser les résultats des ventes et évaluer la performance commerciale et la profitabilité d’un produit / d’une gamme en lien avec le service commercial</t>
  </si>
  <si>
    <t>Optimisation stratégie marketing</t>
  </si>
  <si>
    <t>Veille sociologique et technologique concernant le secteur d’activité de l’entreprise</t>
  </si>
  <si>
    <t>Veille liée aux produits/marchés et  tendances du domaine d’activité de  l’entreprise</t>
  </si>
  <si>
    <t>Benchmark concurrentiel</t>
  </si>
  <si>
    <t>Elaboration et mise à jour d’une base  documentaire</t>
  </si>
  <si>
    <t>Rechercher et analyser les informations sur les évolutions technologiques et sociologiques en lien avec le secteur d’activité de l’entreprise</t>
  </si>
  <si>
    <t>Repérer les évolutions des outils de marketing permettant d’améliorer et d’optimiser la mise en œuvre d’études de marchés</t>
  </si>
  <si>
    <t>Identifier et analyser les pratiques de la concurrence dans un périmètre donné</t>
  </si>
  <si>
    <t>Veille sociologique</t>
  </si>
  <si>
    <t>Suivi de l’activité et amélioration des méthodes</t>
  </si>
  <si>
    <t>Analyser et mesurer la performance des actions mises en œuvre</t>
  </si>
  <si>
    <t>Définir des indicateurs permettant d’évaluer la performance des actions mises en œuvre</t>
  </si>
  <si>
    <t>Identifier les causes des écarts entre les résultats et les objectifs du plan d’actions</t>
  </si>
  <si>
    <t>Présenter et expliquer les résultats de l’activité au responsable de service</t>
  </si>
  <si>
    <t>Amélioration méthodes marketing</t>
  </si>
  <si>
    <t>Suivi performance</t>
  </si>
  <si>
    <t>Enregistrement et traçabilité des activités réalisées</t>
  </si>
  <si>
    <t>Transmission d’informations en cas d’anomalie ou d’incident</t>
  </si>
  <si>
    <t>Transmettre les informations et assurer la traçabilité des activités d’une équipe logistique</t>
  </si>
  <si>
    <t>Rendre compte de son activité par écrit et par oral</t>
  </si>
  <si>
    <t>Utiliser ou renseigner les outils dédiés à la traçabilité de l’activité de l’équipe logistique</t>
  </si>
  <si>
    <t>Utiliser les outils de traitement de l’information en vigueur au sein de l’entreprise</t>
  </si>
  <si>
    <t>Communiquer avec les différents interlocuteurs internes et externes</t>
  </si>
  <si>
    <t>Rechercher et saisir des données dans un système informatisé</t>
  </si>
  <si>
    <t>systèmes d’informations</t>
  </si>
  <si>
    <t>Saisit les informations nécessaires à la traçabilité et transmet les informations aux interlocuteurs adéquats</t>
  </si>
  <si>
    <t>Transmet les informations appropriées en cas d’anomalie</t>
  </si>
  <si>
    <t>Analyse les anomalies repérées en vue de proposer des mesures correctives à l’échelle de son équipe</t>
  </si>
  <si>
    <t>Propose aux interlocuteurs adéquats une réflexion commune pour gérer les anomalies</t>
  </si>
  <si>
    <t>Communication auprès des différents interlocuteurs de la supply chain</t>
  </si>
  <si>
    <t>Communiquer et collaborer avec les différents interlocuteurs de la supply chain</t>
  </si>
  <si>
    <t>Représentation de l’entreprise/de la  marque lors de manifestations  externes</t>
  </si>
  <si>
    <t>Transmission d’informations aux  différents services de l’entreprise et  à la direction</t>
  </si>
  <si>
    <t>Organisation et animation de  réunions de travail transverses à  différents services</t>
  </si>
  <si>
    <t>Rédiger des comptes-rendus et des notes à destination de la direction et des différents services de l’entreprise</t>
  </si>
  <si>
    <t>Communication interne et externe</t>
  </si>
  <si>
    <t>Suivi de l’activité du service communication et amélioration des méthodes</t>
  </si>
  <si>
    <t>Bilan des actions de communication</t>
  </si>
  <si>
    <t>Proposition d’axes d’amélioration  ou d’optimisation de la stratégie de  communication</t>
  </si>
  <si>
    <t>Analyser et mesurer la performance des actions mises en œuvre dans le cadre du plan de communication</t>
  </si>
  <si>
    <t>Définir des indicateurs permettant d’évaluer la performance des actions de communication réalisées (résultats des ventes, e-réputation …)</t>
  </si>
  <si>
    <t>Identifier les causes des écarts entre les résultats et les objectifs visés et proposer des actions d’amélioration</t>
  </si>
  <si>
    <t>Présenter les résultats de l’activité du service communication à la direction générale et argumenter les décisions prises</t>
  </si>
  <si>
    <t>Participation à des groupes projets</t>
  </si>
  <si>
    <t>Proposition d’actions dans le cadre de nouvelles méthodes de travail ou du lancement d’un produit</t>
  </si>
  <si>
    <t>Définition des choix d’investissement sur son périmètre d’activité</t>
  </si>
  <si>
    <t>Contribuer à des groupes projets en vue de concevoir de nouvelles méthodes de travail ou de nouveaux produits</t>
  </si>
  <si>
    <t>Expliciter les objectifs et la valeur-ajoutée de l’activité de prévision des ventes</t>
  </si>
  <si>
    <t>Apporter des éléments d’informations lors d’un lancement potentiel d’un produit alimentaire, au regard des historiques de ventes sur ce type de produits et à partir d’un benchmark</t>
  </si>
  <si>
    <t>Participer à la prise de décision sur les investissements à réaliser pour l’entreprise à moyen/ long terme en communiquant les prévisions de vente</t>
  </si>
  <si>
    <t>Amélioration du site internet</t>
  </si>
  <si>
    <t>Veille sur les évolutions techniques et  technologiques</t>
  </si>
  <si>
    <t>Réalisation d’une veille concurrentielle</t>
  </si>
  <si>
    <t>Proposition d’axes de développement  et d’amélioration</t>
  </si>
  <si>
    <t>Développer et faire évoluer le site internet afin de favoriser son attractivité</t>
  </si>
  <si>
    <t>Repérer les évolutions techniques et technologiques permettant d’améliorer les fonctionnalités du site internet et du parcours utilisateur</t>
  </si>
  <si>
    <t>Identifier les pratiques concurrentes impactant l’activité de l’entreprise</t>
  </si>
  <si>
    <t>Proposer des axes d’amélioration et des solutions techniques innovantes permettant de faire évoluer le site internet</t>
  </si>
  <si>
    <t>Amélioration site internet</t>
  </si>
  <si>
    <t>Veille technique, technologique et concurrentielle concernant le design et le packaging agroalimentaire</t>
  </si>
  <si>
    <t>Rechercher et analyser les informations sur les évolutions techniques, technologiques et concurrentielles en matière de design et de packaging agro-alimentaire</t>
  </si>
  <si>
    <t>Repérer les innovations techniques et technologiques en matière de packaging agroalimentaire</t>
  </si>
  <si>
    <t>Réaliser une veille concurrentielle en lien avec les produits commercialisés par l’entreprise afin d’identifier les nouvelles tendances du marché</t>
  </si>
  <si>
    <t>Identifier les modes et les habitudes de consommation sur un marché donné et identifier leur évolution</t>
  </si>
  <si>
    <t>Innovation technique et technologique</t>
  </si>
  <si>
    <t>Modes et tendances</t>
  </si>
  <si>
    <t>Définir et contrôler la mise en œuvre des procédures et des règles QHSSE pour toutes les activités de maintenance</t>
  </si>
  <si>
    <t>Identifier, analyser, évaluer et prévenir les risques liés aux activités de maintenance sur la qualité et l’hygiène des produits alimentaire fabriqués en vue de définir des actions préventives et/ou correctives</t>
  </si>
  <si>
    <t>Etablir des méthodes permettant de vérifier le respect des procédures pour les activités de maintenance</t>
  </si>
  <si>
    <t>Informer et sensibiliser les équipes autour des enjeux liés au respect de la réglementation, des procédures et des consignes en vigueur, notamment en matière de qualité, hygiène, santé, sécurité et environnement</t>
  </si>
  <si>
    <t>Respect des procédures</t>
  </si>
  <si>
    <t>Contrôle/supervision</t>
  </si>
  <si>
    <t>Saisie et enregistrement des informations relatives à la traçabilité des activités de maintenance</t>
  </si>
  <si>
    <t>Réalisation de comptes rendus concernant le déroulement des activités de maintenance</t>
  </si>
  <si>
    <t>Transmettre les informations relatives à l’activité de maintenance auprès des différents services de l’entreprise</t>
  </si>
  <si>
    <t>Renseigner les documents et les outils numériques de maintenance (outils de suivi de maintenance, bons de travaux , GMAO …) conformément aux règles de traçabilité</t>
  </si>
  <si>
    <t>Transmettre oralement et par écrit les informations pertinentes en matière d’avancement des activités de maintenance aux services concernés</t>
  </si>
  <si>
    <t>Recueillir auprès de différents interlocuteurs les informations utiles à la réalisation et au suivi des activités de maintenance</t>
  </si>
  <si>
    <t>Définir et contrôler la mise en œuvre des procédures et des règles QHSSE pour toutes les activités de R&amp;D</t>
  </si>
  <si>
    <t>Identifier, analyser, évaluer et prévenir les risques liés aux activités de R&amp;D sur la qualité et l’hygiène des produits alimentaire fabriqués en vue de définir des actions préventives et/ou correctives</t>
  </si>
  <si>
    <t>Etablir des méthodes permettant de vérifier le respect des procédures pour les activités de R&amp;D</t>
  </si>
  <si>
    <t>Superviser et contrôler le respect des procédures permettant de garantir la qualité et la conformité des produits alimentaires lors des essais de R&amp;D</t>
  </si>
  <si>
    <t>Contrôle / Supervision</t>
  </si>
  <si>
    <t>Enregistrement et transmission d’informations en lien avec les actions de marchandisage conduites</t>
  </si>
  <si>
    <t>Rédaction de comptes-rendus relatifs à son activité</t>
  </si>
  <si>
    <t>Détection de nouveaux besoins auprès des équipes de vente et du marketing</t>
  </si>
  <si>
    <t>Communiquer avec les services de l’entreprise autour des actions de marchandisage menées</t>
  </si>
  <si>
    <t>Formaliser les plans de marchandisage établis avec les clients</t>
  </si>
  <si>
    <t>Détecter un nouveau besoin et proposer une offre complémentaire ou subsidiaire en direction des équipes marketing et/ou de vente</t>
  </si>
  <si>
    <t>Communication internet</t>
  </si>
  <si>
    <t>Communication avec les différents services de l’entreprise et les interlocuteurs externes</t>
  </si>
  <si>
    <t>Transmission d’informations aux différents services de l’entreprise et aux partenaires extérieurs</t>
  </si>
  <si>
    <t>Rédaction de notes et de comptes rendus</t>
  </si>
  <si>
    <t>Organisation et animation de réunions de travail</t>
  </si>
  <si>
    <t>Présentation des actions réalisées et des résultats obtenus</t>
  </si>
  <si>
    <t>Communiquer avec les différents services de l’entreprise et les interlocuteurs externes</t>
  </si>
  <si>
    <t>Prendre en compte les demandes des différents services de l’entreprise (logistique, commercial…) et analyser les impacts sur l’activité du site de vente en ligne</t>
  </si>
  <si>
    <t>Organiser et animer des réunions de travail</t>
  </si>
  <si>
    <t>Présenter, expliquer et argumenter les résultats de l’activité de e-commerce auprès de la direction et des différents services de l’entreprise</t>
  </si>
  <si>
    <t>Transmission d’informations utiles aux responsables commerciaux</t>
  </si>
  <si>
    <t>Suivi commercial</t>
  </si>
  <si>
    <t>Enregistrement et traçabilité des activités et des ventes</t>
  </si>
  <si>
    <t>Saisie et enregistrement des informations relatives à la traçabilité de sa propre activité et des résultats des ventes</t>
  </si>
  <si>
    <t>Transmission des informations liées aux pratiques, besoins</t>
  </si>
  <si>
    <t>Alerte en cas de besoins ou de réclamations des clients</t>
  </si>
  <si>
    <t>Renseigner les documents et transmettre les informations permettant d’assurer la traçabilité et le suivi informations liées aux clients/prospects à l’aide des outils à disposition</t>
  </si>
  <si>
    <t>Renseigner, documenter et mettre à jour les fichiers clients et/ou autres outils mis à disposition au sein de l’entreprise</t>
  </si>
  <si>
    <t>Renseigner et mettre à jour les tableaux de bord de résultats des ventes et de suivi de son activité</t>
  </si>
  <si>
    <t>Transmettre aux attachés commerciaux et à la direction des informations permettant d’infléchir les décisions et actions marketing et commerciales.</t>
  </si>
  <si>
    <t>Signaler les anomalies ou dysfonctionnements aux personnes et services concernés</t>
  </si>
  <si>
    <t>Appui à la réalisation d’offres commerciales complexes</t>
  </si>
  <si>
    <t>Conseil à l’encadrement ou aux responsables grands comptes sur les produits et services à proposer aux clients</t>
  </si>
  <si>
    <t>Elaboration d’offres commerciales globales en partenariat avec les différents services concernés au sein de l’entreprise </t>
  </si>
  <si>
    <t>Présentation et négociation des offres dans le cadre d’une gestion d’offres complexes</t>
  </si>
  <si>
    <t>Elaborer et négocier une offre commerciale complexe</t>
  </si>
  <si>
    <t>Construire avec les équipes commerciales et marketing un prix et une offre tarifaire adaptés au client ou au prospect dans le respect de la politique tarifaire en vigueur et des objectifs en matière de marge</t>
  </si>
  <si>
    <t>Déterminer une tactique de négociation adaptée à ses interlocuteurs et aux enjeux de la négociation </t>
  </si>
  <si>
    <t>Construire une argumentation permettant de traiter les objections et demandes de concession du client spécifique</t>
  </si>
  <si>
    <t>Identifier des compromis et alternatives acceptables tout au long de la négociation en maîtrisant les éléments financiers de son offre </t>
  </si>
  <si>
    <t>Offre commerciale complexe</t>
  </si>
  <si>
    <t>Réalisation de la vente de produits alimentaires et auxiliaires et traitement des réclamations</t>
  </si>
  <si>
    <t>Proposition de ventes additionnelles</t>
  </si>
  <si>
    <t>Recueil et transmission des réclamations et remarques des clients auprès du responsable de magasin</t>
  </si>
  <si>
    <t>Conduire les opérations de vente de produits alimentaires et auxiliaires tout en appliquant la démarche de fidélisation de l’entreprise</t>
  </si>
  <si>
    <t>Prendre en charge les réclamations et les retours de marchandise ou orienter si nécessaire vers l’interlocuteur adéquat</t>
  </si>
  <si>
    <t>Rendre compte d’observations susceptibles d’avoir une influence sur la politique commerciale du point de vente</t>
  </si>
  <si>
    <t>Vérifier la comptabilité selon la procédure établie par le point de vente</t>
  </si>
  <si>
    <t>Négociation d’offres commerciales avec des clients grand comptes</t>
  </si>
  <si>
    <t>Elaboration d’offres commerciales globales ou de contrats cadres nationaux, en partenariat avec les différents services concernés au sein de l’entreprise </t>
  </si>
  <si>
    <t>Présentation des offres dans le cadre des appels d’offres et/ou de contrats cadres</t>
  </si>
  <si>
    <t>Négociation des offres à destination des Grands Comptes</t>
  </si>
  <si>
    <t>Négocier une offre commerciale avec un client grand compte</t>
  </si>
  <si>
    <t>Promotion de l’offre de service de la coopérative</t>
  </si>
  <si>
    <t>Mise en place d’une relation de confiance</t>
  </si>
  <si>
    <t>Identification de besoins spécifiques ou complémentaires</t>
  </si>
  <si>
    <t>Identification et mise en avant des produits et services adaptés aux besoins du client</t>
  </si>
  <si>
    <t>Orientation de l’agriculteur vers le service ou l’interlocuteur adapté</t>
  </si>
  <si>
    <t>Promouvoir l’offre de service globale de la coopérative auprès des agriculteurs en fonction des besoins identifiés</t>
  </si>
  <si>
    <t>Construire une relation de confiance avec l’agriculteur</t>
  </si>
  <si>
    <t>Identifier les besoins spécifiques de l’agriculteur à l’aide des outils de diagnostic existants</t>
  </si>
  <si>
    <t>Présenter les produits et solutions les plus adaptées proposées par la coopérative, dans le cadre du conseil réglementé (agrofournitures, outils d’aide à la décision, équipements, etc.)</t>
  </si>
  <si>
    <t>Informer les agriculteurs sur les caractéristiques des produits vendus par la coopérative et leurs conditions d’utilisation, ainsi que sur les règles et normes de sécurité à respecter (dosages, conditions de stockage, d’application, etc.)</t>
  </si>
  <si>
    <t>Orienter l’agriculteur vers le service ou l’interlocuteur compétent en cas de demande spécifique</t>
  </si>
  <si>
    <t>Valorisation offre</t>
  </si>
  <si>
    <t>Elaboration et négociation d’offres commerciales avec des clients spécifiques</t>
  </si>
  <si>
    <t>Présentation et négociation des offres dans le cadre d’une gestion de clients spécifiques</t>
  </si>
  <si>
    <t>Ajustement de la proposition commerciale</t>
  </si>
  <si>
    <t>Négocier une offre commerciale avec un client spécifique et vendre</t>
  </si>
  <si>
    <t>Communication avec une équipe de conseillers techniques</t>
  </si>
  <si>
    <t>Echanges avec le conseiller de proximité sur la situation et les besoins de l’agriculteur</t>
  </si>
  <si>
    <t>Transmission d’informations aux conseillers sur le diagnostic et les décisions prises</t>
  </si>
  <si>
    <t>Communication auprès des conseillers sur les nouveaux produits et procédés</t>
  </si>
  <si>
    <t>Implication des conseillers dans la diffusion des nouveaux produits et procédés</t>
  </si>
  <si>
    <t>Facilitation de projets agricoles individuels ou collectifs</t>
  </si>
  <si>
    <t>Communiquer avec une équipe de conseillers techniques et les différents services de l’entreprise afin d’améliorer l’accompagnement global de l’agriculteur</t>
  </si>
  <si>
    <t>Echanger avec les conseillers sur la situation de l’agriculteur afin d’identifier comment mieux l’accompagner sur son champ de spécialité</t>
  </si>
  <si>
    <t>Transmettre aux conseillers des consignes et informations pertinentes dans le cadre de l’accompagnement global de l’agriculteur</t>
  </si>
  <si>
    <t>Communiquer auprès des conseillers sur les nouveaux produits, les nouvelles pratiques et solutions pertinentes sur son champ de spécialité</t>
  </si>
  <si>
    <t>Impliquer les conseillers dans la diffusion des nouveaux produits et nouvelles pratiques auprès des agriculteurs</t>
  </si>
  <si>
    <t>Favoriser l'émergence et la réalisation de nouveaux projets agricoles individuels ou collectifs</t>
  </si>
  <si>
    <t>Collaborer</t>
  </si>
  <si>
    <t>Mise en œuvre de contrôles sanitaires</t>
  </si>
  <si>
    <t>Mise en œuvre de tests et de prélèvements en séries</t>
  </si>
  <si>
    <t>Certification de la conformité des denrées alimentaires ou retraits</t>
  </si>
  <si>
    <t>Contrôle de la conformité des abattoirs et des procédures d’acheminement et d’abattage des animaux</t>
  </si>
  <si>
    <t>Alerte en cas de non conformité</t>
  </si>
  <si>
    <t>Mettre en œuvre des contrôles sanitaires le cadre d’un mandat sanitaire</t>
  </si>
  <si>
    <t>Effectuer des contrôles sanitaires à l’arrivée d’un nouvel animal</t>
  </si>
  <si>
    <t>Effectuer des tests et des prélèvements en séries dans les exploitations afin de contrôler le bon état sanitaire des animaux en transit sur le territoire</t>
  </si>
  <si>
    <t>Certifier la conformité des denrées alimentaires ou les déclarer comme impropre à la consommation en collaboration avec la Direction Départementale de la Protection des Populations</t>
  </si>
  <si>
    <t>Contrôler la conformité des abattoirs et l’application de la réglementation au sein de ces derniers (mode d’acheminement, équipements adaptés, personnel suffisant et formé, conditions de mise à mort)</t>
  </si>
  <si>
    <t>Alerter les autorités compétentes en cas de non-conformité à la réglementation</t>
  </si>
  <si>
    <t>Contrôles d’hygiène alimentaire</t>
  </si>
  <si>
    <t>Certification sanitaire</t>
  </si>
  <si>
    <t>Inspection abattoir</t>
  </si>
  <si>
    <t>Transmission des résultats</t>
  </si>
  <si>
    <t>Analyse et transmission des indicateurs quantitatifs et qualitatifs</t>
  </si>
  <si>
    <t>Rédaction et transmission des comptes rendus d’analyse</t>
  </si>
  <si>
    <t>Participation à des réunions</t>
  </si>
  <si>
    <t>Enregistrement et traçabilité des opérations effectuées</t>
  </si>
  <si>
    <t>Alerte en cas d’anomalies et de dysfonctionnement</t>
  </si>
  <si>
    <t>Communiquer et assurer la traçabilité des opérations effectuées et des résultats</t>
  </si>
  <si>
    <t>Rédiger et transmettre les comptes rendus des analyses d’échantillons (méthodes appliquées et résultats)</t>
  </si>
  <si>
    <t>Participer à des réunions portant sur l’analyse des échantillons</t>
  </si>
  <si>
    <t>Renseigner les documents de traçabilité des opérations réalisées</t>
  </si>
  <si>
    <t>Alerter en cas d’anomalies et de dysfonctionnement</t>
  </si>
  <si>
    <t>Entretien et maintenance de premier niveau sur les équipements du digesteur</t>
  </si>
  <si>
    <t>Vérification et entretien de son poste de travail</t>
  </si>
  <si>
    <t>Nettoyage et désinfection des installations et équipements du site de méthanisation</t>
  </si>
  <si>
    <t>Contrôle du fonctionnement des installations et équipements du site de méthanisation</t>
  </si>
  <si>
    <t>Interventions de maintenance préventive et corrective de premier niveau</t>
  </si>
  <si>
    <t>Repérage de dysfonctionnement et alerte</t>
  </si>
  <si>
    <t>Diagnostic sur les causes et la gravité de la panne</t>
  </si>
  <si>
    <t>Entretenir les équipements du digesteur et réaliser des opérations de maintenance de premier niveau dans le respect des règles QHSSE</t>
  </si>
  <si>
    <t>Nettoyer et désinfecter les équipements en appliquant les consignes, le dosage des produits et les règles QHSSE</t>
  </si>
  <si>
    <t>Contrôler le fonctionnement des équipements sur la base d’un plan journalier et hebdomadaire (capteurs, pompes, filtres, moteur de cogénération, organes de sécurité du digesteur, liaisons électriques, etc.).</t>
  </si>
  <si>
    <t>Changer les pièces d’usure et assurer la maintenance préventive et corrective de premier niveau selon les procédures en vigueur</t>
  </si>
  <si>
    <t>Repérer les dysfonctionnements à l’aide du suivi des panneaux de contrôle</t>
  </si>
  <si>
    <t>Identifier le degré de gravité des pannes et faire appel aux acteurs adéquats dans le respect des contrats d’assistance technique du site</t>
  </si>
  <si>
    <t>Maintenance de premier niveau</t>
  </si>
  <si>
    <t>Animation de groupes projets dans le cadre de la mise en place de nouveaux projets industriels</t>
  </si>
  <si>
    <t>Evaluation de la faisabilité technique et économique de solutions mises en avant</t>
  </si>
  <si>
    <t>Animer des groupes projets pour accompagner la mise en place de nouveaux projets sur le plan environnemental</t>
  </si>
  <si>
    <t>Etudier avec les services concernés la faisabilité technique et économique de solutions de réduction des pollutions, de traitement des rejets occasionnels ou accidentels</t>
  </si>
  <si>
    <t>Transmission des orientations de l’entreprise et des obligations en matière de qualité et implication des managers</t>
  </si>
  <si>
    <t>Communiquer autour des projets en cours et collaborer avec les différents services de l’entreprise </t>
  </si>
  <si>
    <t>Rédiger des comptes-rendus de l’activité dans le cadre du contrôle qualité</t>
  </si>
  <si>
    <t>Animer des groupes projets pour accompagner la mise en place de nouveaux projets sur le plan de la sûreté et sécurité des biens et personnes</t>
  </si>
  <si>
    <t>Introduire la séance de travail en expliquant les enjeux et la méthode utilisée </t>
  </si>
  <si>
    <t>Etudier avec les services concernés la faisabilité technique et économique de solutions d’amélioration de la sûreté et sécurité des biens et des personnes</t>
  </si>
  <si>
    <t>Communiquer avec les différents services de l’entreprise</t>
  </si>
  <si>
    <t>Transmettre les résultats en matière de gestion du système d’assurance qualité auprès de la direction et des différents services de l’entreprise</t>
  </si>
  <si>
    <t>Transmettre des informations nécessaires aux différentes parties prenantes, en interne et en externe, afin de garantir le bon fonctionnement du système d’assurance qualité</t>
  </si>
  <si>
    <t>Formaliser des informations utiles au bon fonctionnement et à la traçabilité du système d’assurance qualité</t>
  </si>
  <si>
    <t>Vérification de la bonne transmission des informations auprès des managers de proximité</t>
  </si>
  <si>
    <t>Communiquer les orientations et les directives de la politique QHSSE du site avec les managers de proximité et les impliquer en tant qu’acteurs relais dans la mise en œuvre de celle-ci</t>
  </si>
  <si>
    <t>Organiser et animer les réunions du Comité d’hygiène, de sécurité et des conditions de travail (CHSCT) et organiser des groupes de travail sur la réduction des risques sur la qualité, sécurité et l’environnement</t>
  </si>
  <si>
    <t>Communication et transmission des informations</t>
  </si>
  <si>
    <t>Rédaction de supports permettant la traçabilité de l’activité de contrôle</t>
  </si>
  <si>
    <t>Proposition d’actions correctives et d’amélioration continue</t>
  </si>
  <si>
    <t>Communiquer et transmettre les informations aux interlocuteurs concernés</t>
  </si>
  <si>
    <t>Transmettre aux différents services les informations utiles à la mise en œuvre de la politique HSSE</t>
  </si>
  <si>
    <t>Présenter et expliquer les résultats en matière de prévention des risques et de contrôle de la mise en œuvre des règles HSSE</t>
  </si>
  <si>
    <t>Rédiger des rapports et notes de synthèse permettant de faire état des risques actuels au sein de l’entreprise et des résultats en matière de HSSE</t>
  </si>
  <si>
    <t>Formuler des propositions en fonction des besoins et dysfonctionnements constatés</t>
  </si>
  <si>
    <t>Formation du personnel aux outils et méthodes</t>
  </si>
  <si>
    <t>Recueil des besoins de formation du personnel</t>
  </si>
  <si>
    <t>Production de documents, synthèses et supports de formation</t>
  </si>
  <si>
    <t>Organisation de sessions de présentation des nouveaux outils et méthodes</t>
  </si>
  <si>
    <t>Sensibilisation du personnel sur l’importance des nouvelles méthodes</t>
  </si>
  <si>
    <t>Organisation de campagnes de formation</t>
  </si>
  <si>
    <t>Former le personnel du site aux nouveaux outils et méthodes du système de production</t>
  </si>
  <si>
    <t>Recueillir les besoins de formation du personnel</t>
  </si>
  <si>
    <t>Produire des documents, synthèses et supports de formation afin de faciliter l’appropriation des nouvelles méthodes par le personnel</t>
  </si>
  <si>
    <t>Organiser des sessions de présentation, voire de démonstration des nouvelles méthodes afin de transmettre les bonnes pratiques</t>
  </si>
  <si>
    <t>Sensibiliser le personnel aux avantages induits par la mise en œuvre de ces nouveaux outils et méthodes</t>
  </si>
  <si>
    <t>Organiser des campagnes de formation menées en interne ou par des prestataires externes</t>
  </si>
  <si>
    <t>Sessions de formation</t>
  </si>
  <si>
    <t>Conduite de projet avec des fournisseurs et/ou des partenaires</t>
  </si>
  <si>
    <t>Piloter des projets au sein de l’entreprise et avec des partenaires</t>
  </si>
  <si>
    <t>Identifier l’expertise des ressources internes et externes</t>
  </si>
  <si>
    <t>Coordonner des « équipes projet » pluridisciplinaires pour optimiser la réponse client</t>
  </si>
  <si>
    <t>Collaborer avec différents services : équipe commerciale, équipe qualité, marketing, …</t>
  </si>
  <si>
    <t>Mettre en place une organisation de travail collaboratif et utiliser les outils dédiés</t>
  </si>
  <si>
    <t>gestion de projet</t>
  </si>
  <si>
    <t>Réunit et anime des projets à l’échelle du service Achats</t>
  </si>
  <si>
    <t>Développe des projets internes à l’entreprise en collaboration avec les différents services</t>
  </si>
  <si>
    <t>Anime l’ensemble des ressources (internes et externes) pour mener à bien la réalisation des projets d’innovation/ de nouveauté</t>
  </si>
  <si>
    <t>Innove pour proposer de nouveaux modes projet</t>
  </si>
  <si>
    <t>Vente et relations clients</t>
  </si>
  <si>
    <t>Sélection de produits  correspondant aux besoins des  clients</t>
  </si>
  <si>
    <t>Conseil clients et négociation  commerciale</t>
  </si>
  <si>
    <t>Traitement des réclamations  clients et mise en œuvre des  procédures en matière de litige</t>
  </si>
  <si>
    <t>Conduire les opérations de vente et de négociation avec les clients détaillants en produits frais</t>
  </si>
  <si>
    <t>Analyser les besoins des clients professionnels en tenant compte de leur activité, de leurs habitudes d’achat et des attentes des consommateurs finaux</t>
  </si>
  <si>
    <t>Identifier les motivations et les besoins d’un client (recherche de conseils, de prix, de produits de qualité, …)</t>
  </si>
  <si>
    <t>Conseiller un client à partir d’une connaissance approfondie des produits commercialisés par l’entreprise</t>
  </si>
  <si>
    <t>Sélectionner les variétés et les lots de produits correspondant aux besoins d’un client et mettre en valeur leurs avantages</t>
  </si>
  <si>
    <t>Calculer un prix de vente en tenant compte de l’évolution du marché en temps réel (offres en cours, concurrence, …)</t>
  </si>
  <si>
    <t>Argumenter et négocier les prix et répondre aux objections des clients</t>
  </si>
  <si>
    <t>Traiter avec tact et discrétion le cas d’un client en défaut de paiement, en lien avec les services concernés</t>
  </si>
  <si>
    <t>Identifier les causes d’une réclamation client et proposer des solutions adaptées en préservant les intérêts de l’entreprise et du client</t>
  </si>
  <si>
    <t>relation client</t>
  </si>
  <si>
    <t>Oriente le client vers quelques produits et services adaptés à ses besoins et apporte un premier niveau d’informations fiable</t>
  </si>
  <si>
    <t>Adapte ses conseils au client pour apporter des informations complètes sur une gamme étendue de produits et négocie des offres simples. Traite des réclamations de premier niveau</t>
  </si>
  <si>
    <t>Adapte ses conseils au client et apporte des informations complexes pour négocier des offres complexes ou sur des produits qu’il ne connaît pas ou peu. Traite des réclamations complexes en analysant différents types de donnée</t>
  </si>
  <si>
    <t>Propose des améliorations du processus de négociation et de gestion des réclamations, adaptés à chacun des interlocuteurs, sur de nouveaux produits/dysfonctionnements</t>
  </si>
  <si>
    <t>Management opérationnel de  l’équipe / des équipes achats</t>
  </si>
  <si>
    <t>Mobilisation individuelle et  collective autour de la stratégie et  des objectifs de la fonction achat</t>
  </si>
  <si>
    <t>Suivi de l’activité et des résultats  individuels</t>
  </si>
  <si>
    <t>Transmission de savoir-faire, développement des compétence</t>
  </si>
  <si>
    <t>Organiser le travail et animer l’équipe / les équipes achats</t>
  </si>
  <si>
    <t>Mobiliser l’équipe / les équipes achats autour des enjeux de la fonction et des objectifs à atteindre</t>
  </si>
  <si>
    <t>Repérer les compétences nécessaires en cas de recrutemen</t>
  </si>
  <si>
    <t>Conduire un entretien individuel : entretien annuel d’évaluation, recadrage,</t>
  </si>
  <si>
    <t>dentifie les besoins de l’équipe et met en place les actions de management adaptées</t>
  </si>
  <si>
    <t>Amélioration des méthodes de marketing opérationnel</t>
  </si>
  <si>
    <t>Analyse des écarts entre les objectifs du plan marketing et les résultats obtenus</t>
  </si>
  <si>
    <t>Conduite de projets d’amélioration des outils et méthodes de marketing opérationnel</t>
  </si>
  <si>
    <t>Conduire une démarche d’amélioration continue</t>
  </si>
  <si>
    <t>Management des équipes du service RH</t>
  </si>
  <si>
    <t>Mobilisation individuelle et collective autour de la stratégie et des objectifs des activités de gestion des ressources humaines</t>
  </si>
  <si>
    <t>Organisation du travail au sein de l’équipe / des équipes, Transmission et contrôle des consignes</t>
  </si>
  <si>
    <t>Organiser le travail et animer les équipes du service RH</t>
  </si>
  <si>
    <t>Mobiliser l’équipe / les du service ressources humaines autour des enjeux de la fonction et des objectifs à atteindre</t>
  </si>
  <si>
    <t>Veille technologique et sur les produits</t>
  </si>
  <si>
    <t>Repérage des évolutions pouvant impacter les produits commercialisés par les entreprises</t>
  </si>
  <si>
    <t>Réalisation d’une veille sociale en lien avec son activité</t>
  </si>
  <si>
    <t>Identification des adaptations à apporter dans le cadre de son activité au regard des évolutions</t>
  </si>
  <si>
    <t>Réaliser une veille technologique et une veille produits</t>
  </si>
  <si>
    <t>Repérer les évolutions technologiques touchant les produits commercialisés par l’entreprise</t>
  </si>
  <si>
    <t>Identifier les évolutions des gammes de produits</t>
  </si>
  <si>
    <t>Adapter la documentation et les supports techniques aux évolutions technologiques et des gammes de produit</t>
  </si>
  <si>
    <t>Prend connaissance des informations apportées par l’entreprise sur les évolutions technologiques et liées aux produits</t>
  </si>
  <si>
    <t>Réalise une veille technique sur l’évolution des produits commercialisés par l’entreprise à partir de sources d’informations variées ; Adapte les supports.</t>
  </si>
  <si>
    <t>Réalise une veille technique sur l’évolution des produits commercialisés par l’entreprise et sur de nouveaux produits arrivant sur le marché. Propose de nouveaux supports</t>
  </si>
  <si>
    <t>Identifie les évolutions pouvant être apportées à l’entreprise à partir de la veille réalisée</t>
  </si>
  <si>
    <t>Communication auprès des différents services de l’entreprise, des clients et des interlocuteurs externes</t>
  </si>
  <si>
    <t>Transmission d’informations aux différents services de l’entreprise et à la direction</t>
  </si>
  <si>
    <t>Rédaction de notes et de comptes-rendus</t>
  </si>
  <si>
    <t>Développement de partenariats</t>
  </si>
  <si>
    <t>Communiquer auprès des différents services de l’entreprise, des clients et des interlocuteurs externes</t>
  </si>
  <si>
    <t>Présenter et expliquer les résultats de l’activité commerciale à la direction et aux différents services de l’entreprise</t>
  </si>
  <si>
    <t>Traiter les situations relationnelles difficiles et les réclamations complexes avec les clients et les fournisseurs en respectant le rôle et le positionnement de chacun ainsi que les procédures en vigueur au sein de l’entreprise</t>
  </si>
  <si>
    <t>Gestion réclamations</t>
  </si>
  <si>
    <t>Utilise les outils de communication préétablis (discours, notes, procédures…)</t>
  </si>
  <si>
    <t>Rédige seul le contenu des outils de communication (discours, notes…) à partir de directives</t>
  </si>
  <si>
    <t>Définit et élabore seul le contenu de sa communication</t>
  </si>
  <si>
    <t>Propose et met en œuvre des outils de communication innovants</t>
  </si>
  <si>
    <t>Relations avec un réseau d’interlocuteurs variés</t>
  </si>
  <si>
    <t>Communication avec les clients et présentation des engagements en termes de qualité, d’hygiène, de santé, de sécurité et d’environnement</t>
  </si>
  <si>
    <t>Implication des managers de proximité dans la mise en œuvre de la politique qualité hygiène santé sécurité environnement</t>
  </si>
  <si>
    <t>Mise en œuvre d’un programme d’amélioration de la qualité, de l’hygiène, de la santé, de la sécurité et de l’environnement</t>
  </si>
  <si>
    <t>Communication et promotion de la politique qualité hygiène santé sécurité environnement du/des site(s)</t>
  </si>
  <si>
    <t>Assurer les relations avec un réseau d’interlocuteurs internes et externes afin de mettre en œuvre et manager la politique qualité hygiène santé sécurité environnement efficacement</t>
  </si>
  <si>
    <t>Communiquer les orientations et les directives de la politique politique qualité hygiène santé sécurité environnement du site avec les managers de proximité et les impliquer en tant qu’acteurs relais dans la mise en œuvre de celle-ci</t>
  </si>
  <si>
    <t>Participer à la communication et à la promotion de la politique qualité hygiène santé sécurité environnement en interne et en externe avec les interlocuteurs concernés</t>
  </si>
  <si>
    <t>Piloter / participer aux réunions du Comité d’hygiène, de sécurité et des conditions de travail (CHSCT) et organiser des groupes de travail sur la réduction des risques sur la qualité, l’hygiène, la santé, la sécurité et l’environnement</t>
  </si>
  <si>
    <t>Transmettre aux partenaires concernés les informations permettant de faciliter le suivi des démarches mises en œuvre au sein de l’entreprise ou des entreprises</t>
  </si>
  <si>
    <t>Identifier les partenaires et acteurs à solliciter dans le cadre des démarches qualité hygiène santé sécurité environnement et animer un réseau de partenaires extérieurs (organismes vérificateurs et certificateurs, assureurs, prestataires, etc.)</t>
  </si>
  <si>
    <t>Implication managers</t>
  </si>
  <si>
    <t>Suivi des incidents informatiques et des interventions</t>
  </si>
  <si>
    <t>Saisie et enregistrement des informations relatives à la traçabilité des activités de maintenance informatique</t>
  </si>
  <si>
    <t>Transmission des informations aux services concernés et au responsable hiérarchique</t>
  </si>
  <si>
    <t>Renseigner les documents et transmettre les informations permettant d’assurer la traçabilité et le suivi des interventions informatiques</t>
  </si>
  <si>
    <t>Identifier et transmettre les informations pertinentes aux personnes concernées afin d’optimiser la performance du système</t>
  </si>
  <si>
    <t>Traçabilité des interventions techniques</t>
  </si>
  <si>
    <t>Suivi des pannes</t>
  </si>
  <si>
    <t>Réalise le suivi de son activité à partir des tableaux et outils existants dans le respect des consignes</t>
  </si>
  <si>
    <t>Identifie seul les informations pertinentes à communiquer à sa hiérarchie et/ou aux différents services de l’entreprise et anticipe leurs demandes</t>
  </si>
  <si>
    <t>Propose des améliorations des méthodes et tableaux de suivi de l’activité</t>
  </si>
  <si>
    <t>Propose des méthodes de suivi et de traçabilité de l’activité innovantes à partir de l’analyse de son expérience</t>
  </si>
  <si>
    <t>Sélection, et référencement des prestataires de transport, transitaires, stockeurs</t>
  </si>
  <si>
    <t>Négociation avec les prestataires</t>
  </si>
  <si>
    <t>Formalisation des contrats passés avec les prestataires en lien avec le service juridique</t>
  </si>
  <si>
    <t>Suivi et évaluation des prestations et des relations avec les prestataires</t>
  </si>
  <si>
    <t>Suivi du respect des engagements pris par les prestataires</t>
  </si>
  <si>
    <t>Suivi et gestion des éventuels litiges</t>
  </si>
  <si>
    <t>Réaliser la sélection et le suivi de prestataires de transport, transitaires, stockeurs</t>
  </si>
  <si>
    <t>Analyser les besoins de l’entreprise en prestations de services</t>
  </si>
  <si>
    <t>Négocier sur différents critères avec les prestataires en vue de la conclusion de contrats</t>
  </si>
  <si>
    <t>Formaliser les contrats passés avec les prestataires en lien avec le service juridique</t>
  </si>
  <si>
    <t>Suivre et évaluer les prestations des transporteurs, stockeurs et transitaires en s’appuyant sur des indicateurs de performance et sur les contrats</t>
  </si>
  <si>
    <t>Etablir et maintenir des relations positives avec les prestataires</t>
  </si>
  <si>
    <t>Définir et contrôler le respect des engagements pris par les prestataires de transport, transitaires et stockeurs</t>
  </si>
  <si>
    <t>Suivre et gérer les éventuels litiges</t>
  </si>
  <si>
    <t>Interface</t>
  </si>
  <si>
    <t>Réalise la sélection et le suivi des prestataires à partir des outils existants</t>
  </si>
  <si>
    <t>Analyse les besoins de l’entreprise pour sélectionner les prestataires les plus adaptés. Analyse et traite une variabilité d’aléas récurrents en négociant avec les fournisseurs et les services de l’entreprise</t>
  </si>
  <si>
    <t>Met en œuvre des approches innovantes pour faire évoluer la contractualisation et le suivi des prestataires</t>
  </si>
  <si>
    <t>Préparation et conduite d’actions de formation</t>
  </si>
  <si>
    <t>Pilotage / réalisation de formations à l’attention des salariés de l’entreprise</t>
  </si>
  <si>
    <t>Préparer et animer des actions de formation au sein de l’entreprise</t>
  </si>
  <si>
    <t>Concevoir des outils et supports de formation adaptés aux besoins et aux caractéristiques des participants</t>
  </si>
  <si>
    <t>Déterminer les moyens pédagogiques à utiliser en fonction du sujet à traiter</t>
  </si>
  <si>
    <t>Concevoir et mettre à jour les supports de formation</t>
  </si>
  <si>
    <t>Organiser et animer des sessions de formation ciblées en tenant compte des besoins et caractéristiques des participants</t>
  </si>
  <si>
    <t>Préparation outil pédagogique</t>
  </si>
  <si>
    <t>Animation formation</t>
  </si>
  <si>
    <t>Met à jour et anime les actions de formation existantes et ajuste les supports et moyens pédagogiques en conséquence</t>
  </si>
  <si>
    <t>Fait évoluer les pratiques, supports et actions de formation en fonction des retours de terrain</t>
  </si>
  <si>
    <t>Suivi des commandes, des stocks et des livraisons</t>
  </si>
  <si>
    <t>Mise à jour des commandes (modifications de la part des clients, …)</t>
  </si>
  <si>
    <t>Contrôle du respect des accords commerciaux</t>
  </si>
  <si>
    <t>Recherche d’informations sur l’état des stocks et sur les arrivées de produits</t>
  </si>
  <si>
    <t>Gestion des documents commerciaux</t>
  </si>
  <si>
    <t>Réaliser le suivi des stocks, des commandes et des livraisons</t>
  </si>
  <si>
    <t>Enregistrer et mettre à jour les commandes passées par la force de vente et/ou par les clients.</t>
  </si>
  <si>
    <t>Contrôler la conformité des commandes passées au regard des accords commerciaux (cahiers des charges des clients, unités de commercialisation, conditions de livraison, ...)</t>
  </si>
  <si>
    <t>Exploiter les outils de suivi des commandes et des livraisons et identifier les difficultés susceptibles d’intervenir</t>
  </si>
  <si>
    <t>Apprécier l’évolution des stocks en tenant compte des opérations commerciales en cours</t>
  </si>
  <si>
    <t>Identifier les risques de surstock ou de rupture</t>
  </si>
  <si>
    <t>Évaluer l’impact sur les différents services de l’entreprise et sur les clients d’une prise de décision ou d’une information sur les clients, les stocks, les commandes et les livraisons.</t>
  </si>
  <si>
    <t>Editer et archiver des documents commerciaux et comptables (tarifs, publicités, bons de commandes, bons de livraisons, factures, devis, avoirs, …)</t>
  </si>
  <si>
    <t>Réalise le suivi des stocks, des commandes et des livraisons dans un contexte simple, dans le respect des consignes</t>
  </si>
  <si>
    <t>Réalise le suivi des stocks, des commandes et des livraisons dans un contexte complexe</t>
  </si>
  <si>
    <t>Anticipe les difficultés et les contretemps pouvant survenir lors de la préparation des commandes, de l’organisation des livraisons ou de la gestion des stocks afin de garantir le respect des délais</t>
  </si>
  <si>
    <t>Identifie et analyse les difficultés rencontrées lors du suivi des commandes, des livraisons ou des stocks et propose des axes d’amélioration du process</t>
  </si>
  <si>
    <t>Analyse des évolutions du marché</t>
  </si>
  <si>
    <t>Veille sur les évolutions technologiques et règlementaires</t>
  </si>
  <si>
    <t>Analyse du marché et des performances des ventes des années antérieures</t>
  </si>
  <si>
    <t>Rechercher et analyser des informations sur les caractéristiques et les évolutions du marché pour un produit ou une gamme de produits</t>
  </si>
  <si>
    <t>Identifier les facteurs sociétaux et environnementaux susceptibles d’avoir un impact sur les demandes des clients</t>
  </si>
  <si>
    <t>Analyser les habitudes de consommation et les perspectives de développement des clients</t>
  </si>
  <si>
    <t>Identifier les évolutions technologiques et règlementaires en lien avec son produit ou sa gamme de produits</t>
  </si>
  <si>
    <t>veille technologique et règlementaire</t>
  </si>
  <si>
    <t>analyse du marché</t>
  </si>
  <si>
    <t>veille concurrentielle</t>
  </si>
  <si>
    <t>Réalise une veille technologique, règlementaire et concurrentielle ainsi qu’une analyse du marché à partir des outils existants permettant la mise à jour des bases de données</t>
  </si>
  <si>
    <t>Réalise une veille technologique, règlementaire et concurrentielle ainsi qu’une analyse du marché portant sur des sujets nouveaux</t>
  </si>
  <si>
    <t>Réalise une veille technologique, règlementaire et concurrentielle ainsi qu’une analyse du marché portant sur des sujets complexes à forts enjeux</t>
  </si>
  <si>
    <t>Exploite et analyse de nouvelles sources d’information permettant d’appuyer une prise de décision stratégique</t>
  </si>
  <si>
    <t>Relance des factures impayées</t>
  </si>
  <si>
    <t>Suivi des comptes clients</t>
  </si>
  <si>
    <t>Planification des relances</t>
  </si>
  <si>
    <t>Transmission d’informations aux commerciaux</t>
  </si>
  <si>
    <t>Réaliser les relances clients écrites et téléphoniques en veillant à préserver la relation commerciale</t>
  </si>
  <si>
    <t>Informer et alerter la personne compétente des dossiers pour lesquels les démarches amiables n’ont pas abouti</t>
  </si>
  <si>
    <t>Alerter les commerciaux sur les clients en situation de dépassement de crédit</t>
  </si>
  <si>
    <t>Relances factures</t>
  </si>
  <si>
    <t>Réalise les relances de manière organisée dans le respect des consignes</t>
  </si>
  <si>
    <t>Exploite les informations à disposition sur les clients pour adapter ses relances</t>
  </si>
  <si>
    <t>Réalise les relances de manière adaptée dans un contexte difficile (client à fort enjeu, crédit important…)</t>
  </si>
  <si>
    <t>Propose de nouvelles modalités d’organisation et de mise en œuvre des relances à partir de l’analyse de son expérience et de sa relation clients</t>
  </si>
  <si>
    <t>Information des salariés sur l’actualité de l’entreprise</t>
  </si>
  <si>
    <t>Promotion des métiers et des valeurs de l’entreprise auprès des collaborateurs et futurs collaborateurs</t>
  </si>
  <si>
    <t>Animation des différents espaces de communication RH</t>
  </si>
  <si>
    <t>Proposer et organiser des actions de communication et des événements internes afin de sensibiliser les collaborateurs à la culture et aux valeurs de l’entreprise</t>
  </si>
  <si>
    <t>Elaborer et mettre en œuvre des projets de communication visant à optimiser le recrutement des futurs collaborateurs</t>
  </si>
  <si>
    <t>Mettre à jour les supports de communication digitaux dédiés aux ressources humaines (linkedin…)</t>
  </si>
  <si>
    <t>Réalise la promotion de la marque employeur à l’aide des outils de communication existants.</t>
  </si>
  <si>
    <t>Propose de nouvelles méthodes de communication et des actions visant à promouvoir la marque employeur</t>
  </si>
  <si>
    <t>Propose une redéfinition de la marque employeur et de sa stratégie de communication</t>
  </si>
  <si>
    <t>Propose des méthodes de communication et des actions innovantes visant à optimiser la visibilité et l’image de l’entreprise</t>
  </si>
  <si>
    <t>Communication auprès des services internes et des interlocuteurs externes</t>
  </si>
  <si>
    <t>Supervision de la rédaction de notes, discours ou comptes-rendus</t>
  </si>
  <si>
    <t>Représentation de l’entreprise auprès d’interlocuteurs externes</t>
  </si>
  <si>
    <t>Définition de la stratégie de communication de crise</t>
  </si>
  <si>
    <t>Conduite de réunions</t>
  </si>
  <si>
    <t>Communiquer auprès des services internes et représenter l’entreprise auprès d’interlocuteurs externes</t>
  </si>
  <si>
    <t>Identifier les axes de communication en lien avec le service communication et/ou le service concerné par l’objet de la prise de parole</t>
  </si>
  <si>
    <t>Superviser la rédaction de notes, discours ou comptes-rendus à destination des services de l’entreprise ou d’entités ou organismes externes</t>
  </si>
  <si>
    <t>Promouvoir l’entreprise auprès d’interlocuteurs externes lors de salons, de manifestations ou d’événements ou dans le cadre d’interviews ou de sollicitations de la presse spécialisée ou grand public</t>
  </si>
  <si>
    <t>Coordonner la circulation de l’information en interne afin de fédérer les collaborateurs autour des valeurs et projets de l’entreprise</t>
  </si>
  <si>
    <t>Détecter et anticiper les crises pouvant porter atteinte à l’image de l’entreprise par une veille active (commande d’études prospectives, veille sur les réseaux sociaux et les différents canaux de communication…) en lien avec le service communication</t>
  </si>
  <si>
    <t>Valider et piloter le process de gestion de crise proposé par le service communication</t>
  </si>
  <si>
    <t>Préparer et animer des réunions</t>
  </si>
  <si>
    <t>Communique avec des interlocuteurs internes et externes selon les procédures établies</t>
  </si>
  <si>
    <t>Adapte sa communication aux interlocuteurs</t>
  </si>
  <si>
    <t>Anticipe les conséquences de sa prise de parole, évalue leur impact sur l’entreprise et adapte sa communication</t>
  </si>
  <si>
    <t>Propose des méthodes et outils de communication innovants</t>
  </si>
  <si>
    <t>Organisation et animation de réunions de travail transverses à différents services</t>
  </si>
  <si>
    <t>Utilise les outils de communication préétablis (discours, notes…)</t>
  </si>
  <si>
    <t>Définit et rédige seul le contenu de sa communication</t>
  </si>
  <si>
    <t>Communication avec les interlocuteurs internes et externes</t>
  </si>
  <si>
    <t>Définition et pilotage de la stratégie de communication interne et externe de l’entreprise</t>
  </si>
  <si>
    <t>Gestion des situations relationnelles délicates</t>
  </si>
  <si>
    <t>Communiquer avec les interlocuteurs internes et externes</t>
  </si>
  <si>
    <t>Déterminer les supports et canaux de communication à privilégier en fonction du contenu du message à délivrer</t>
  </si>
  <si>
    <t>Concevoir et coordonner la conception d’outils de communication (newsletter, parutions dans la presse, journal interne…)</t>
  </si>
  <si>
    <t>Identifier les produits répondant aux besoins des clients, expliquer leurs caractéristiques et les accompagner dans la réalisation de leurs achats</t>
  </si>
  <si>
    <t>Recevoir et écouter une réclamation de la part d’un client ou d’un fournisseur</t>
  </si>
  <si>
    <t>Apporter une réponse adaptée à une réclamation dans le respect des procédures et de l’organisation en vigueur au sein de l’entreprise</t>
  </si>
  <si>
    <t>Préparer et animer des réunions avec les collaborateurs de l’entreprise</t>
  </si>
  <si>
    <t>Conception et pilotage de projets de valorisation de la donnée client</t>
  </si>
  <si>
    <t>Renseignement des outils de reporting sur l’activité de gestion des données clients</t>
  </si>
  <si>
    <t>Propositions d’investissements matériels et logiciels</t>
  </si>
  <si>
    <t>Concevoir et piloter des projets de valorisation de la donnée client</t>
  </si>
  <si>
    <t>Déterminer des objectifs de développement de l’activité de connaissance clients</t>
  </si>
  <si>
    <t>Elaborer et argumenter un plan de développement de son activité</t>
  </si>
  <si>
    <t>Concevoir des outils de reporting de l’activité</t>
  </si>
  <si>
    <t>Evaluer les impacts de l’activité de connaissance clients sur les performances de l’entreprise</t>
  </si>
  <si>
    <t>gestion projet data client</t>
  </si>
  <si>
    <t>Transmission d’informations aux différents interlocuteurs compétents</t>
  </si>
  <si>
    <t>Elaboration et analyse des tableaux de bord de suivi de l’activité</t>
  </si>
  <si>
    <t>Réaliser le suivi de l’activité de l’équipe technique</t>
  </si>
  <si>
    <t>Analyser les résultats des activités techniques réalisés en utilisant différents indicateurs</t>
  </si>
  <si>
    <t>Communiquer au sein de l’entreprise les informations nécessaires au suivi des clients et des activités techniques en utilisant les outils numériques à disposition</t>
  </si>
  <si>
    <t>Recueillir auprès de différents interlocuteurs les informations utiles à la réalisation et au suivi de l’activité de l’équipe technique</t>
  </si>
  <si>
    <t>transmission</t>
  </si>
  <si>
    <t>Saisit et suit les résultats d’activité dans les tableaux de bord pré définis.</t>
  </si>
  <si>
    <t>Suit, analyse les résultats des différents outils de suivi de l’activité de l’équipe et propose des actions correctrices.</t>
  </si>
  <si>
    <t>Consolide les tableaux de suivi d’activité de ses équipes pour anticiper d’éventuelles dérives et pour communiquer efficacement sur les actions à réaliser au sein de l’entreprise.</t>
  </si>
  <si>
    <t>Elabore des tableaux de bord et propose des améliorations dans la manière de suivre les résultats de l’équipe technique</t>
  </si>
  <si>
    <t>Conduite de projets et amélioration continue</t>
  </si>
  <si>
    <t>Accompagnement des responsables de services dans la mise en œuvre opérationnelle du plan budgétaire</t>
  </si>
  <si>
    <t>Conduite de projets destinés à optimiser les performances budgétaires</t>
  </si>
  <si>
    <t>Anticipation des écarts avec les objectifs et proposition de mesures correctives et/ou préventives</t>
  </si>
  <si>
    <t>Proposition d’actions d’amélioration continue</t>
  </si>
  <si>
    <t>Conduire des projets avec les différents services afin d’optimiser les performances budgétaires de l’entreprise</t>
  </si>
  <si>
    <t>Conseiller techniquement les différents services de l’entreprise impliqués dans la mise en œuvre opérationnelle du plan budgétaire en tenant compte de leurs contraintes et de leurs ressources</t>
  </si>
  <si>
    <t>Mettre au point un plan avec les responsables opérationnels pour améliorer leurs performances budgétaires (niveau de production à atteindre, moyens financiers, humains et techniques à mettre en œuvre)</t>
  </si>
  <si>
    <t>Anticiper les déviations par rapport aux objectifs et préconiser des actions correctives et préventives</t>
  </si>
  <si>
    <t>Déterminer les zones d'optimisation afin d’aider les responsables opérationnels à réaliser des économies.</t>
  </si>
  <si>
    <t>collaboration</t>
  </si>
  <si>
    <t>Met en œuvre une méthodologie permettant aux responsables de services de suivre l’évolution du plan budgétaire et d’exprimer leurs points de vue</t>
  </si>
  <si>
    <t>Adapte ses pratiques de gestion de projet aux caractéristiques et aux besoins courants des responsables de services</t>
  </si>
  <si>
    <t>Pilote et enrichit continuellement les projets menés en fonction de l’évolution des performances budgétaires, y compris dans des situations complexes ou délicates</t>
  </si>
  <si>
    <t>Réaliser le suivi administratif et budgétaire d’un service, d’une équipe</t>
  </si>
  <si>
    <t>suivi budgétaire</t>
  </si>
  <si>
    <t>Met en œuvre un nombre limité d’opérations administratives et budgétaires en appliquant les procédures de l’entreprise</t>
  </si>
  <si>
    <t>Met en œuvre des opérations administratives et budgétaires variées à partir d’un ensemble de données connues</t>
  </si>
  <si>
    <t>Met en œuvre des opérations administratives et budgétaires complexes à partir d’un ensemble de données hétérogènes et variables</t>
  </si>
  <si>
    <t>Formalise et améliore les méthodes et outils nécessaires au suivi administratif et budgétaire</t>
  </si>
  <si>
    <t>Communication avec les clients</t>
  </si>
  <si>
    <t>Information du client sur les formations techniques à disposition</t>
  </si>
  <si>
    <t>Transmission d’informations à l’entreprise sur le déroulement des formations et la satisfaction client</t>
  </si>
  <si>
    <t>Renseignement des documents et outils permettant d’assurer la traçabilité des formations réalisées.</t>
  </si>
  <si>
    <t>Etablir une relation et une communication adaptée avec le client</t>
  </si>
  <si>
    <t>Transmettre au responsable hiérarchique les documents et les informations de nature technique liées au client</t>
  </si>
  <si>
    <t>Relation Client</t>
  </si>
  <si>
    <t>Renseigne le client sur les formations disponible. Complète les supports dédiés à la traçabilité des actions de formation réalisées</t>
  </si>
  <si>
    <t>Etablit une relation de confiance avec le client. Echange sur ses besoins actuels en lien avec les formations disponibles</t>
  </si>
  <si>
    <t>Détecte les signaux faibles quant aux attentes et besoins à venir du client. Propose de manière proactive des formations en lien avec ses besoins</t>
  </si>
  <si>
    <t>Constitue le relai entre le client et l’entreprise, assure une fonction de relai entre le client et d’autres services en interne</t>
  </si>
  <si>
    <t>Alerter les acteurs de l’entreprise en cas de mise en évidence d’un écart de conformité ou de risque</t>
  </si>
  <si>
    <t>Communiquer et transmettre le résultat des analyses comptables aux services de l'entreprise pertinents en vue de prévenir les situations à risques</t>
  </si>
  <si>
    <t>Transmettre aux différents services les informations utiles à leur activité</t>
  </si>
  <si>
    <t>échange d’informations</t>
  </si>
  <si>
    <t>Collecte les informations nécessaires et explicite à la demande des différents responsables d’activités ou de service, le suivi de la comptabilité</t>
  </si>
  <si>
    <t>Analyse les documents fiscaux et comptables afin de repérer des non-conformités récurrentes et d’alerter les interlocuteurs internes pertinents</t>
  </si>
  <si>
    <t>Echange régulièrement avec les acteurs internes afin de prévenir les dysfonctionnements. Communique des analyses détaillées et argumentées liées à ses activités comptables et fiscales.</t>
  </si>
  <si>
    <t>Sur la base des analyses des résultats comptables et fiscaux, identifie des situations à risque et propose des pistes d’actions.</t>
  </si>
  <si>
    <t>Production de documents administratifs et comptables</t>
  </si>
  <si>
    <t>Etablir ou faire établir des documents administratifs et comptables</t>
  </si>
  <si>
    <t>DOCUMENTS COMPTABLES</t>
  </si>
  <si>
    <t>CONTROLE</t>
  </si>
  <si>
    <t>Etablit les documents comptables et les déclarations fiscales à partir d’un ensemble de données connues en tenant compte des évolutions fiscales et de l’entreprise et des procédures de l’entreprise et de la législation en vigueur</t>
  </si>
  <si>
    <t>Etablit les documents relatifs aux nouvelles obligations comptables et fiscales. Fait évoluer les processus de travail en fonction.</t>
  </si>
  <si>
    <t>Propose des actions innovantes dans la manière de suivre les budgets ou d’établir les documents comptables</t>
  </si>
  <si>
    <t>Communication et argumentation vis-à-vis des acteurs internes</t>
  </si>
  <si>
    <t>Communication avec les salariés sur les questions relatives à la paie, aux congés et charges sociales</t>
  </si>
  <si>
    <t> Anticipation et gestion des situations conflictuelles</t>
  </si>
  <si>
    <t>Echanges avec les managers et responsables de services</t>
  </si>
  <si>
    <t>Répondre aux questions des salariés et managers sur la paie tout en menant une communication adaptée</t>
  </si>
  <si>
    <t>Répondre aux questions des salariés et expliquer à leur demande les éléments présents sur leur fiche de paie</t>
  </si>
  <si>
    <t>Répondre aux questions des salariés et des managers en matière de paie, congés et charges sociales</t>
  </si>
  <si>
    <t>Informer les personnels concernés par des aménagements sociaux</t>
  </si>
  <si>
    <t>Faire preuve de neutralité, de souplesse et de rigueur dans les échanges et gérer des situations conflictuelles</t>
  </si>
  <si>
    <t>Echanger en cas de besoin avec les managers et responsables de services sur les questions administratives liées à la gestion du personnel </t>
  </si>
  <si>
    <t>questions</t>
  </si>
  <si>
    <t>fiches de paie</t>
  </si>
  <si>
    <t>Explicite, à la demande du salarié, les contraintes et les obligations prises en compte dans le calcul/ la réalisation de sa fiche de paie.</t>
  </si>
  <si>
    <t>Répond aux questions des salariés et managers relatives à la paie, aux congés et aux charges sociales dans un contexte simple et en adaptant un ton neutre</t>
  </si>
  <si>
    <t>Anticipe et gère les situations relationnelles délicates en utilisant des éléments objectivés, instaure un climat propice aux échanges bienveillants</t>
  </si>
  <si>
    <t>Analyse les enjeux liés aux relations interpersonnelles et met en œuvre une action de médiation avec un salarié</t>
  </si>
  <si>
    <t>Rédaction et diffusion de documents pertinents par rapport à l’activité</t>
  </si>
  <si>
    <t>Facilitation des échanges en interne</t>
  </si>
  <si>
    <t>Collecte et transmission des besoins</t>
  </si>
  <si>
    <t>Organisation des circuits d’information professionnelle de l’entreprise</t>
  </si>
  <si>
    <t>Organisation de la mutualisation des connaissances et pratiques</t>
  </si>
  <si>
    <t>Opérations de communication institutionnelle et commerciale</t>
  </si>
  <si>
    <t>Organiser et faciliter la transmission d’informations entre des acteurs variés à l’oral et à l’écrit</t>
  </si>
  <si>
    <t>Rédiger et diffuser des documents pertinents aux interlocuteurs concernés selon les procédures en vigueur dans l’entreprise</t>
  </si>
  <si>
    <t>Faciliter la mise en relation des différentes parties prenantes, internes ou externes (boîte à idées, journal d'entreprise, messagerie interne, panneaux d'affichage...)</t>
  </si>
  <si>
    <t>Mettre en place et mettre à jour un système de classement et d'archivage, organiser l’information professionnelle de l’entreprise</t>
  </si>
  <si>
    <t>Recueillir et transmettre les besoins des différents collaborateurs ou services</t>
  </si>
  <si>
    <t>Organiser la mutualisation des connaissances et des pratiques</t>
  </si>
  <si>
    <t>Assurer des opérations de communication institutionnelle et commerciale sur son périmètre</t>
  </si>
  <si>
    <t>Circulation informations</t>
  </si>
  <si>
    <t>Communication institutionnelle et commerciale</t>
  </si>
  <si>
    <t>Recueil et analyse des pièces relatives au contentieux et pré contentieux</t>
  </si>
  <si>
    <t>Elaboration de solutions adaptées aux intérêts de l’entreprise</t>
  </si>
  <si>
    <t>Instruction et suivi des dossiers relatifs aux précontentieux et aux contentieux</t>
  </si>
  <si>
    <t>Recueillir les pièces relatives au contentieux ou pré contentieux en vue de son traitement juridique</t>
  </si>
  <si>
    <t>Analyser les pièces afin d’établir la solution adaptée</t>
  </si>
  <si>
    <t>Proposer et négocier des solutions à l’amiable en cas de litige sur des sujets divers (commerciaux, environnementaux, fiscaux, etc.)</t>
  </si>
  <si>
    <t>Elaborer des solutions et décider si nécessaire de la nature de l’action à mener en justice (pénal, civil, commercial) en prenant en considération les éléments en faveur ou en défaveur de l’entreprise et les risques encourus</t>
  </si>
  <si>
    <t>Gérer et instruire les dossiers relatifs aux précontentieux et au contentieux</t>
  </si>
  <si>
    <t>Optimisation des flux, coûts et produits financiers</t>
  </si>
  <si>
    <t>Proposition de nouveaux montages financiers</t>
  </si>
  <si>
    <t>Proposition de solutions de refinancement</t>
  </si>
  <si>
    <t>Equilibrage des comptes et placement des excédents de trésorerie</t>
  </si>
  <si>
    <t>Gestion des liquidités</t>
  </si>
  <si>
    <t>Détermination de zones d’optimisation</t>
  </si>
  <si>
    <t>Trouver des solutions de financement afin de rentabiliser l’argent disponible</t>
  </si>
  <si>
    <t>Proposer des montages de financement d'acquisitions d'entreprise ou d'actifs importants</t>
  </si>
  <si>
    <t>Proposer des solutions de refinancement de filiales par la mise en place de prêts, de garanties ou de recapitalisation.</t>
  </si>
  <si>
    <t>Equilibrer les comptes et placer les éventuels excédents de trésorerie.</t>
  </si>
  <si>
    <t>Gérer les liquidités (encaissements, paiements…) selon les procédures de l’entreprise</t>
  </si>
  <si>
    <t>Déterminer des zones d’optimisation et aider les responsables opérationnels à réaliser des économies</t>
  </si>
  <si>
    <t>Solutions de financement</t>
  </si>
  <si>
    <t>Organisation, priorisation de l’activité et traitement des aléas (manager commercial)</t>
  </si>
  <si>
    <t>Programmation des actions et interventions à conduire</t>
  </si>
  <si>
    <t>Suivi des échéances</t>
  </si>
  <si>
    <t>Organiser et prioriser son activité de manager commercial</t>
  </si>
  <si>
    <t>Planifier son activité sur le long terme en fonction du plan d’actions à conduire</t>
  </si>
  <si>
    <t>Concevoir son planning en fonction des échéances à respecter</t>
  </si>
  <si>
    <t>Adapter son organisation aux aléas et événements nouveaux intervenant dans l’activité de son périmètre (secteur, marché, unité commerciale) afin de répondre au mieux aux besoins des clients professionnels et aux priorités de l’entreprise</t>
  </si>
  <si>
    <t>Prioriser ses activités en fonction de leur degré d’urgence</t>
  </si>
  <si>
    <t>Evaluer la pertinence d’intervenir directement auprès d’un client professionnel en relais d’un commercial(e) en fonction du degré d’autonomie du commercial(e) et des caractéristiques de la situation</t>
  </si>
  <si>
    <t>priorisation d’activités</t>
  </si>
  <si>
    <t>gestion des aléas</t>
  </si>
  <si>
    <t>Reporting et communication avec la direction générale</t>
  </si>
  <si>
    <t>Traçabilité et rédaction de rapports d’exploitation</t>
  </si>
  <si>
    <t>Conseil auprès de la direction sur les actions préventives à mettre en œuvre</t>
  </si>
  <si>
    <t>Proposition de travaux d’amélioration des aménagements</t>
  </si>
  <si>
    <t>Négociation avec la direction sur les budgets</t>
  </si>
  <si>
    <t>Alerte en cas de dysfonctionnements</t>
  </si>
  <si>
    <t>Communiquer sur les actions menées et à mener</t>
  </si>
  <si>
    <t>Rédiger des rapports d’exploitation du site, et assurer la traçabilité des activités réalisées auprès des acteurs internes de l’entreprise ainsi que de la direction</t>
  </si>
  <si>
    <t>Conseiller la direction sur les actions préventives, faire appliquer la législation en matière d’hygiène, de sécurité et d’environnement</t>
  </si>
  <si>
    <t>Proposer des travaux d’amélioration des aménagements et des études comparatives</t>
  </si>
  <si>
    <t>Négocier avec la direction sur le montant des différents budgets alloués aux postes de dépenses dont il a la charge (fournitures, entretien maintenance des équipements, etc.)</t>
  </si>
  <si>
    <t>Alerter sur tout dysfonctionnement pouvant présenter un danger pour la sécurité des biens et des personnes, dans une dimension préventive et curative.</t>
  </si>
  <si>
    <t>Propositions d’amélioration</t>
  </si>
  <si>
    <t>Réalisation d’activités administratives</t>
  </si>
  <si>
    <t>Gestion du courrier et des mails</t>
  </si>
  <si>
    <t>Tri et traitement des mails</t>
  </si>
  <si>
    <t>Gestion du planning des salles</t>
  </si>
  <si>
    <t>Classement et archivage de documents administratif</t>
  </si>
  <si>
    <t>Réaliser des activités administratives connexes à l’accueil</t>
  </si>
  <si>
    <t>Réceptionner et trier le courrier et les colis entrants</t>
  </si>
  <si>
    <t>Traiter les courriers sortants</t>
  </si>
  <si>
    <t>Trier, classer et transférer les mails aux bons interlocuteurs au sein de l’entreprise</t>
  </si>
  <si>
    <t>Gérer le planning des salles en fonction des sollicitations des interlocuteurs internes </t>
  </si>
  <si>
    <t>Classer et archiver les documents administratifs en respectant la procédure interne de l’entreprise</t>
  </si>
  <si>
    <t>Traitement des mails et du courrier</t>
  </si>
  <si>
    <t>Traitement de documents administratifs</t>
  </si>
  <si>
    <t>Opérations budgétaires</t>
  </si>
  <si>
    <t>Assurer l’après-vente et le traitement des réclamations dans une recherche de fidélisation des clients</t>
  </si>
  <si>
    <t>Traiter les sollicitations des clients dans le souci de préserver la qualité de la relation commerciale</t>
  </si>
  <si>
    <t>Analyser les réclamations clients</t>
  </si>
  <si>
    <t>Formuler des propositions adaptées de traitement des réclamations</t>
  </si>
  <si>
    <t>Mettre en valeur auprès des clients les solutions proposées pour traiter les réclamations dans une logique de fidélisation</t>
  </si>
  <si>
    <t>Fidélisation réclamations</t>
  </si>
  <si>
    <t>relation clients</t>
  </si>
  <si>
    <t>Se montre disponible pour communiquer avec les clients, écouter les réclamations et transmettre les informations adaptées à leur traitement.</t>
  </si>
  <si>
    <t>Effectue des recherches pour analyser les réclamations et traite les réclamations de premier niveau en adaptant sa réponse à la situation rencontrée</t>
  </si>
  <si>
    <t>Analyse les réclamations complexes et propose des solutions adaptées en cherchant à fidéliser le client ou susciter une nouvelle commande</t>
  </si>
  <si>
    <t>Propose de nouvelles manière de fidéliser les clients et de traiter les réclamations à partir de l’analyse de son expérience et des attentes clients</t>
  </si>
  <si>
    <t>Animation de groupes projet dans le cadre d’une relation commerciale grands comptes</t>
  </si>
  <si>
    <t>Pilotage de projets visant à améliorer la qualité de service aux clients grands comptes</t>
  </si>
  <si>
    <t>Animer des groupes projet dans le cadre d’une relation commerciale grands comptes</t>
  </si>
  <si>
    <t>Identifier au sein de l’entreprise les interlocuteurs techniques, opérationnels, juridiques et financiers à associer</t>
  </si>
  <si>
    <t>Mobiliser différents interlocuteurs au sein de l’entreprise autour de l’offre commerciale à élaborer ou du projet d’amélioration à mettre en œuvre</t>
  </si>
  <si>
    <t>offres grands comptes</t>
  </si>
  <si>
    <t>Réalisation des opérations d’enregistrement et/ou d’embarquement en aéroport</t>
  </si>
  <si>
    <t>Préparation de l’enregistrement et/ou de l’embarquement sur informatique</t>
  </si>
  <si>
    <t>Enregistrement des clients et des bagages</t>
  </si>
  <si>
    <t>Vérification des documents nécessaires au voyage</t>
  </si>
  <si>
    <t>Identification des excédents bagages et opérations d’encaissement</t>
  </si>
  <si>
    <t>Clôture de l’enregistrement et/ou de l’embarquement sur informatique</t>
  </si>
  <si>
    <t>Mettre en œuvre les opérations d’enregistrement et / ou d’embarquement en aéroport en utilisant les outils dédiés</t>
  </si>
  <si>
    <t>Appliquer les procédures d’accueil, d’enregistrement, d’embarquement et de traitement des irrégularités des passagers et de leurs bagages</t>
  </si>
  <si>
    <t>Mettre en œuvre les procédures et les réglementations en vigueur en matière de sûreté et de sécurité</t>
  </si>
  <si>
    <t>Utiliser les outils informatiques dédiés à l’enregistrement et à l’embarquement des passagers</t>
  </si>
  <si>
    <t>embarquement</t>
  </si>
  <si>
    <t>Met en œuvre les activités dans le respect des procédures et réglementations en situation normale</t>
  </si>
  <si>
    <t>Adapte ses interventions en situation dégradée (irrégularité, forte affluence, problème technique, …)</t>
  </si>
  <si>
    <t>Fait référence pour les membres de l’équipe en matière de traitement des aléas / irrégularités / situations dégradées</t>
  </si>
  <si>
    <t>Propose des pistes d’amélioration pour faire évoluer les pratiques de mise en œuvre des opérations d’enregistrement et / ou embarquement</t>
  </si>
  <si>
    <t>Communication et travail en équipe dans le cadre d’une activité de pricing dans le domaine du transport aérien</t>
  </si>
  <si>
    <t>Echanges d’informations avec les services chargés du suivi des recettes des vols (revenue management), les gestionnaires des lignes, les services marketing, les équipes commerciales, distribution…</t>
  </si>
  <si>
    <t>Echanges d’informations sur la conformité de la mise en œuvre de la politique tarifaire avec le service du contrôle tarifaire, le service « Revenue Integrity »</t>
  </si>
  <si>
    <t>Coordonner ses interventions avec différentes équipes dans le cadre d’une activité de pricing dans le domaine du transport aérien</t>
  </si>
  <si>
    <t>Communiquer avec différents services en vue de collecter les informations nécessaires à la mise en place et l’ajustement de la politique tarifaire</t>
  </si>
  <si>
    <t>Négocier l’ajustement des tarifs avec les services concernés, notamment le Revenue Management, en fonction des résultats obtenus</t>
  </si>
  <si>
    <t>Repérer, en lien avec le service Revenue Integrity, les conditions tarifaires à faire évoluer pour optimiser le revenu</t>
  </si>
  <si>
    <t>Expliquer les enjeux du Pricing et identifier les contraintes de l’activité de différents profils de professionnels au sein de l’entreprise (équipe revenue management, programme, revenue integrity, …)</t>
  </si>
  <si>
    <t>Expliquer, argumenter et négocier les tarifs envisagés auprès de différents partenaires</t>
  </si>
  <si>
    <t>Identifie les missions des différents services partenaires et les sollicite à bon escient</t>
  </si>
  <si>
    <t>Collabore efficacement avec les différents services partenaires</t>
  </si>
  <si>
    <t>Représente les enjeux de son service et négocie efficacement avec les services partenaires en tenant compte des impacts sur leurs activités</t>
  </si>
  <si>
    <t>Formule des propositions innovantes pour améliorer la coordination entre les équipes</t>
  </si>
  <si>
    <t>Relation clients avant et après-vente dans le domaine du transport aérien</t>
  </si>
  <si>
    <t>Recherche de solutions en cas d’incidents ou d’aléas affectant les prestations associées au transport aérien (incidents, aléas climatiques, géopolitiques…)</t>
  </si>
  <si>
    <t>Assurer l’après-vente et le traitement des réclamations et aléas liés au transport aérien dans une recherche de fidélisation des clients</t>
  </si>
  <si>
    <t>Identifier les situations dans lesquelles une action d’après-vente est nécessaire (aléas affectant les prestations associées au transport aérien)</t>
  </si>
  <si>
    <t>Sélectionner les arguments et modes de communication les plus pertinents pour une prise de contact efficace avec les clients et les prospects en cas d’aléa ou de réclamation</t>
  </si>
  <si>
    <t>Formuler des propositions adaptées de traitement des réclamations en orientant les clients vers les services adaptés</t>
  </si>
  <si>
    <t>Relation clients</t>
  </si>
  <si>
    <t>après-vente</t>
  </si>
  <si>
    <t>fidélisation clients</t>
  </si>
  <si>
    <t>Analyse les réclamations complexes et propose des solutions adaptées en cherchant à fidéliser le client</t>
  </si>
  <si>
    <t>Propose de nouvelles manière de fidélisr les clients et de traiter les réclamations et aléas associés au transport aérien à partir de l’analyse de son expérience et des attentes clients</t>
  </si>
  <si>
    <t>Pilotage de projets de valorisation de la donnée</t>
  </si>
  <si>
    <t>Renseignement des outils de reporting sur l’activité de valorisation des données et d’optimisation des activités</t>
  </si>
  <si>
    <t>Piloter des projets de valorisation de la donnée</t>
  </si>
  <si>
    <t>Evaluer les impacts de l’activité de valorisation de la donnée sur les performances de l’entreprise</t>
  </si>
  <si>
    <t>Communication et travail en équipe dans le cadre d’une activité de personnel navigant commercial</t>
  </si>
  <si>
    <t>Recueil et transmission d’informations sur les passagers et sur le vol, avant (dans le cadre du briefing pré-vol) et pendant le vol</t>
  </si>
  <si>
    <t>Partage des informations au sein de l’équipage (déroulement du vol, incidents et actions conduites auprès des passagers, …)</t>
  </si>
  <si>
    <t>Réalisation de « rendus compte » relatifs aux vols</t>
  </si>
  <si>
    <t>Transmission d’informations au personnel d’accueil au sol</t>
  </si>
  <si>
    <t>Communiquer dans le cadre d’un travail en équipe en tenant compte des spécificités de l’activité de personnel navigant commercial</t>
  </si>
  <si>
    <t>Etablir et entretenir tout au long de la rotation des relations propices à son intégration au sein de l’équipage</t>
  </si>
  <si>
    <t>Prendre en compte les informations nécessaires pour organiser son activité et assurer la relation client</t>
  </si>
  <si>
    <t>Identifier, sélectionner et traiter les informations pertinentes à transmettre à ses collègues et au responsable du vol ou/et au commandant de bord (vol mono PNC) à partir d’une évaluation de la situation</t>
  </si>
  <si>
    <t>Organiser son activité en tenant compte des besoins de l’équipage (entraide, recherche d’efficacité dans l’organisation, gestion de la fatigue, contrôles mutuels, …)</t>
  </si>
  <si>
    <t>Communiquer en langues française et anglaise avec les autres membres de la chaîne de service (partenaires sol/vol) et prendre en compte leurs contraintes</t>
  </si>
  <si>
    <t>Rendre compte de la conformité de la cabine et alerter dans le respect des procédures en vigueu</t>
  </si>
  <si>
    <t>équipage</t>
  </si>
  <si>
    <t>Assure les transmissions d’information indispensables au travail en équipe et à la traçabilité des activités dans le respect des consignes en vigueur</t>
  </si>
  <si>
    <t>Tient compte des besoins de l’équipage pour adapter la transmission d’informations, organiser ses activités</t>
  </si>
  <si>
    <t>S’adapte aux besoins de l’équipage et des contraintes des autres membres de la chaîne de service pour transmettre les informations, organiser ses activités</t>
  </si>
  <si>
    <t>Est force de proposition pour améliorer le travail en équipe et la continuité de la chaîne de services</t>
  </si>
  <si>
    <t>Veille juridique et stratégique sur les sujets en lien avec la RSE et le développement durable</t>
  </si>
  <si>
    <t>Réalisation d’une veille juridique sur les sujets en lien avec la RSE et le développement durable</t>
  </si>
  <si>
    <t>Réalisation d’une veille stratégique sur les sujets en lien avec la RSE et le développement durable</t>
  </si>
  <si>
    <t>Rechercher et analyser les informations sur les sujets en lien avec la RSE et le développement durable</t>
  </si>
  <si>
    <t>Identifier les évolutions règlementaires et législatives en lien avec les sujets RSE et développement durable impactant l’activité de l’entreprise</t>
  </si>
  <si>
    <t>Repérer les évolutions et innovations en lien avec les sujets RSE</t>
  </si>
  <si>
    <t>Elaborer une base documentaire intégrant les évolutions juridiques et les innovations en matière de RSE</t>
  </si>
  <si>
    <t>Développement durable et RSE</t>
  </si>
  <si>
    <t>Responsabilité sociétale d'entreprise</t>
  </si>
  <si>
    <t>Traçabilité des informations sur les éleveurs</t>
  </si>
  <si>
    <t>Traçabilité de sa propre activité et des résultats des inséminations</t>
  </si>
  <si>
    <t>Programmation des actions à conduire à l’issue de la visite</t>
  </si>
  <si>
    <t>Communication avec les différents services</t>
  </si>
  <si>
    <t>Traiter, enregistrer et transmettre les informations et documents permettant de garantir la qualité et la traçabilité des activités réalisées</t>
  </si>
  <si>
    <t>Renseigner, documenter et mettre à jour les données techniques éleveur/troupeau dans les outils informatiques de l’entreprise</t>
  </si>
  <si>
    <t>Renseigner et mettre à jour les tableaux de bord de suivi de son activité et les résultats liés aux inséminations</t>
  </si>
  <si>
    <t>Programmer les actions à conduire à l’issue des contacts avec les éleveurs</t>
  </si>
  <si>
    <t>Transmettre aux attachés commerciaux et à la direction des informations permettant d’infléchir les décisions et actions marketing et commerciales</t>
  </si>
  <si>
    <t>Organisation et animation de manifestations autour du vin</t>
  </si>
  <si>
    <t>Conception d’événements</t>
  </si>
  <si>
    <t>Communication avec les outils à disposition</t>
  </si>
  <si>
    <t>Gestion et suivi des réservations</t>
  </si>
  <si>
    <t>Mise en œuvre d’animations adaptées</t>
  </si>
  <si>
    <t>Vente de produits</t>
  </si>
  <si>
    <t>Organiser et animer des manifestations autour du vin afin de valoriser l’espace de vente / la coopérative</t>
  </si>
  <si>
    <t>Concevoir des événements destinés à développer l’image et la notoriété de l’espace de vente (dégustations, soirées thématiques, ateliers de découverte d’œnologie, visites guidées, etc.)</t>
  </si>
  <si>
    <t>Communiquer avec les outils de communication appropriés en amont et après l’événement (numériques, réseaux sociaux, offices de tourisme, etc.)</t>
  </si>
  <si>
    <t>Assurer la gestion et le suivi des réservations</t>
  </si>
  <si>
    <t>Mettre en œuvre des animations adaptées au groupe</t>
  </si>
  <si>
    <t>Transmettre et valoriser la culture, l’identité locale et la qualité des produits lors des événements</t>
  </si>
  <si>
    <t>Proposer et assurer la vente de vins, bières et alcools à la fin de l’événement</t>
  </si>
  <si>
    <t>Ateliers œnologie</t>
  </si>
  <si>
    <t>Soirées thématiques</t>
  </si>
  <si>
    <t>Mise à jour et renouvellement des équipements du réseau</t>
  </si>
  <si>
    <t>Inventaire des équipements</t>
  </si>
  <si>
    <t>Analyse de la performance de l’outil</t>
  </si>
  <si>
    <t>Propositions d’optimisation ou d’amélioration</t>
  </si>
  <si>
    <t>Recherche de prestataires externes</t>
  </si>
  <si>
    <t>Proposer la mise à jour et/ou le renouvellement du matériel et des équipements</t>
  </si>
  <si>
    <t>Réaliser une veille sur les évolutions technologiques en lien avec l’environnement systèmes et réseaux de l’entreprise</t>
  </si>
  <si>
    <t>Réaliser un inventaire régulier du parc informatique afin d’évaluer et d’anticiper les investissements à réaliser</t>
  </si>
  <si>
    <t>Suivre les indicateurs et analyser la performance de l’outil</t>
  </si>
  <si>
    <t>Adapter les procédures, protocoles, modes opératoires et consignes en veillant à préserver la cohérence de l’architecture technique du système</t>
  </si>
  <si>
    <t>Proposer la mise à jour ou le renouvellement du matériel et des équipements afin d’améliorer la qualité et la productivité de l’outil</t>
  </si>
  <si>
    <t>Solliciter des devis auprès de fournisseurs/prestataires externes respectant le budget alloué au projet ou au service</t>
  </si>
  <si>
    <t>Renouvellement matériel informatique</t>
  </si>
  <si>
    <t>Conception et pilotage de projets de valorisation de la donnée</t>
  </si>
  <si>
    <t>Renseignement des outils de reporting sur l’activité de gestion des données</t>
  </si>
  <si>
    <t>Concevoir et piloter des projets de valorisation de la donnée</t>
  </si>
  <si>
    <t>Déterminer des objectifs de développement de l’activité de connaissance du marché, des clients…</t>
  </si>
  <si>
    <t>Evaluer les impacts de l’activité d’analyse des données sur les performances de l’entreprise</t>
  </si>
  <si>
    <t>Gestion projet data</t>
  </si>
  <si>
    <t>Restitution de l’information</t>
  </si>
  <si>
    <t>Rédaction de synthèses</t>
  </si>
  <si>
    <t>Création de tableaux, de graphiques</t>
  </si>
  <si>
    <t>Mettre à disposition des équipes / de la direction des informations facilitant la prise de décisions stratégiques</t>
  </si>
  <si>
    <t>Synthétiser les informations recueillies en veillant à adapter sa communication à des interlocuteurs issus d’univers professionnels différents : service marketing, systèmes d’informations, service commercial, …</t>
  </si>
  <si>
    <t>Créer des tableaux et des graphiques afin d’améliorer la compréhension des données</t>
  </si>
  <si>
    <t>Formuler des préconisations à destination des différents services</t>
  </si>
  <si>
    <t>Animation de groupes projets dans le cadre du déploiement de la stratégie numérique de l’entreprise</t>
  </si>
  <si>
    <t>Elaboration d’un compte-rendu</t>
  </si>
  <si>
    <t>Animer des groupes projets pour accompagner le déploiement de la stratégie numérique de l’entreprise</t>
  </si>
  <si>
    <t>Elaborer l’ordre du jour des séances de travail en tenant compte des enjeux des sujets traités</t>
  </si>
  <si>
    <t>Présenter les enjeux de la séance de travail et la méthode utilisée</t>
  </si>
  <si>
    <t>Répartir le temps de parole entre les différents participants en veillant à ce que chacun puisse s’exprimer</t>
  </si>
  <si>
    <t>Rédiger un compte-rendu permettant de consigner les propositions apportées par le groupe de travail</t>
  </si>
  <si>
    <t>Etudier avec les services concernés la faisabilité technique et économique des propositions formulées par le groupe de travail</t>
  </si>
  <si>
    <t>Management des équipes du service ressources humaines</t>
  </si>
  <si>
    <t>Supervision des actions de recrutement et de développement de compétences pour les équipes du service ressources humaines</t>
  </si>
  <si>
    <t>Piloter la gestion des ressources humaines du service RH</t>
  </si>
  <si>
    <t>Mobiliser les équipes du service ressources humaines autour des enjeux de l’activité et des objectifs à atteindre</t>
  </si>
  <si>
    <t>Organisation et animation de réunions de travail transverses aux différents métiers</t>
  </si>
  <si>
    <t>Tri, chargement et déchargement des bagages et/ou du fret en galerie bagages, sur piste ou en soute</t>
  </si>
  <si>
    <t>Tri des bagages ou du fret et regroupement par destination</t>
  </si>
  <si>
    <t>Chargement sur chariot ou dans des containers</t>
  </si>
  <si>
    <t>Positionnement des bagages et containers dans la soute à partir du plan de chargement</t>
  </si>
  <si>
    <t>Arrimage des bagages vrac ou blocage des containers dans la soute</t>
  </si>
  <si>
    <t>Contrôle du chargement</t>
  </si>
  <si>
    <t>Vérification du respect du plan de chargement de l’avion</t>
  </si>
  <si>
    <t>Ouverture et fermeture des portes de la soute</t>
  </si>
  <si>
    <t>Mise en route et réglage des équipements automatisés associés au traitement des bagages</t>
  </si>
  <si>
    <t>Traiter les bagages et / ou le fret en adaptant son intervention au type d’équipement à utiliser</t>
  </si>
  <si>
    <t>Réaliser des opérations de manutention dans le strict respect des consignes en vigueur en matière de sécurité et de sûreté et en veillant à conserver l’intégrité des marchandises transportées</t>
  </si>
  <si>
    <t>Réaliser le chargement d’un avion dans le strict respect des spécifications d’un plan de chargement, en prenant en compte les délais impartis et les différents types d’avions et de chargements</t>
  </si>
  <si>
    <t>Mettre en route et régler les équipements automatisés associés au traitement des bagages</t>
  </si>
  <si>
    <t>Galerie bagages</t>
  </si>
  <si>
    <t>tri bagages</t>
  </si>
  <si>
    <t>tri fret</t>
  </si>
  <si>
    <t>Réalise les opérations de traitement des bagages et / ou du fret dans le strict respect des consignes dans des situations normales</t>
  </si>
  <si>
    <t>Réalise les opérations de traitement des bagages et / ou du fret dans des situations dégradées</t>
  </si>
  <si>
    <t>Prend des décisions adaptées pour faire face aux aléas liés aux opérations de traitement des bagages et / ou du fret</t>
  </si>
  <si>
    <t>Formule des propositions innovantes pour améliorer les opérations de traitement des bagages et / ou du fret</t>
  </si>
  <si>
    <t>Enregistrement et traçabilité des opérations de formation au télépilotage</t>
  </si>
  <si>
    <t>Elaboration de la fiche de mission (dossier de vol)</t>
  </si>
  <si>
    <t>Renseignement du livret de progression des stagiaires</t>
  </si>
  <si>
    <t>Réalisation de comptes-rendus d’événements</t>
  </si>
  <si>
    <t>Formalisation des retours d’expérience (carnet de vol, …)</t>
  </si>
  <si>
    <t>Enregistrer les informations associées à une formation au télépilotage en veillant aux objectifs de qualité et de sécurité</t>
  </si>
  <si>
    <t>Identifier et réaliser les documents et autorisations nécessaires à la mise en œuvre des formations pratiques</t>
  </si>
  <si>
    <t>Traçabilité formation  télépilotage</t>
  </si>
  <si>
    <t>Met en œuvre les procédures et outils liées au suivi des activités de formation au télépilotage dans des situations connues</t>
  </si>
  <si>
    <t>Met en œuvre les procédures et outils liées au suivi des activités de formation au télépilotage dans des situations dégradées</t>
  </si>
  <si>
    <t>Adapte les procédures et outils liées au suivi des activités de formation au télépilotage pour tenir compte des besoins de l’activité</t>
  </si>
  <si>
    <t>Formule des propositions innovantes pour améliorer les procédures et outils liées au suivi des activités de formation au télépilotage</t>
  </si>
  <si>
    <t>Supervision et contrôle des missions de télépilotage</t>
  </si>
  <si>
    <t>Contrôle de la bonne exécution des missions de télépilotage</t>
  </si>
  <si>
    <t>Validation des livrables réalisés par les télépilotes</t>
  </si>
  <si>
    <t>Traitement des aléas en lien avec les clients et les télépilotes</t>
  </si>
  <si>
    <t>Appui technique et méthodologique des télépilotes pour la réalisation de leurs missions</t>
  </si>
  <si>
    <t>Superviser les activités d’une équipe de télépilotes en veillant aux objectifs de qualité et au respect de la réglementation en vigueur</t>
  </si>
  <si>
    <t>Conseiller les télépilotes dans le choix des aéronefs télépilotés, accessoires et capteurs et dans la préparation de leurs missions de télépilotage à partir d’une analyse technique et réglementaire des missions</t>
  </si>
  <si>
    <t>Evaluer la qualité et la conformité des missions réalisées par les télépilotes en fonction des modes opératoires, des procédures qualité et de la réglementation en vigueur</t>
  </si>
  <si>
    <t>Analyser les anomalies et non-conformités</t>
  </si>
  <si>
    <t>Définir les actions correctives à mettre en œuvre</t>
  </si>
  <si>
    <t>Supervision télépilotes</t>
  </si>
  <si>
    <t>Prend en compte les ressources techniques et méthodologiques à disposition pour superviser l’équipe de télépilotes dans des situations simples</t>
  </si>
  <si>
    <t>Adapte la supervision de l’équipe de télépilotes dans des situations dégradées</t>
  </si>
  <si>
    <t>Anticipe l’impact des aléas et dysfonctionnements courants sur l’équipe de télépilotes</t>
  </si>
  <si>
    <t>Propose des évolutions dans la supervision l’équipe de télépilotes afin d’anticiper la survenue de difficultés ou non conformités</t>
  </si>
  <si>
    <t>Maintenance préventive et corrective des programmes, logiciels et applications</t>
  </si>
  <si>
    <t>Planification et réalisation des opérations de maintenance préventive</t>
  </si>
  <si>
    <t>Réaliser les opérations de maintenance préventive et corrective des programmes, logiciels et applications</t>
  </si>
  <si>
    <t>Vérifier la disponibilité et optimiser le fonctionnement des programmes, logiciels et applications</t>
  </si>
  <si>
    <t>Maintenance préventive des applications, logiciels et programmes</t>
  </si>
  <si>
    <t>Maintenance corrective</t>
  </si>
  <si>
    <t>Communication et travail en équipe dans le cadre d’une activité de revenue management dans le domaine du transport aérien</t>
  </si>
  <si>
    <t>Transmission d’informations en direction des services chargés de l’établissement des prix</t>
  </si>
  <si>
    <t>Echanges d’informations avec les services d’élaboration de la politique tarifaire, marketing, programmation des vols et commerciaux</t>
  </si>
  <si>
    <t>Coordonner ses interventions avec différentes équipes dans le cadre d’une activité de revenue management dans le domaine du transport aérien</t>
  </si>
  <si>
    <t>Communiquer avec différents services en vue de collecter les informations nécessaires à l’analyse de son portefeuille de lignes</t>
  </si>
  <si>
    <t>Négocier avec le service chargé de l’élaboration des tarifs la modification de l’offre tarifaire sur une ligne ou un vol</t>
  </si>
  <si>
    <t>Proposer aux services marketing et commercial des actions promotionnelles adaptées aux besoins d’optimisation des vols</t>
  </si>
  <si>
    <t>Sélectionner et transmettre au service exploitation les informations permettant de prioriser et d’optimiser les vols (fret)</t>
  </si>
  <si>
    <t>Expliquer les enjeux du revenue management et identifier les contraintes de l’activité de différents profils de professionnels au sein de l’entreprise (équipe pricing, programme, revenue integrity, …)</t>
  </si>
  <si>
    <t>coordination équipe</t>
  </si>
  <si>
    <t>Communication et travail en équipe dans le cadre d’une activité de programmation de vols dans le domaine du transport aérien</t>
  </si>
  <si>
    <t>Transmission d’informations en direction des services chargés de l’établissement des prix, du revenue management et des activités commerciales</t>
  </si>
  <si>
    <t>Echanges d’informations avec les services d’élaboration de la politique tarifaire et commerciaux</t>
  </si>
  <si>
    <t>Coordonner ses interventions avec différentes équipes dans le cadre d’une activité de programmation de vols dans le domaine du transport aérien</t>
  </si>
  <si>
    <t>Communiquer avec différents services en vue de collecter les informations nécessaires à l’analyse de son activité de programmation des vols</t>
  </si>
  <si>
    <t>Négocier avec les services et organismes institutionnels concernés l’élaboration et la modification des programmes</t>
  </si>
  <si>
    <t>Proposer aux services marketing et commercial des actions adaptées aux besoins d’optimisation des vols</t>
  </si>
  <si>
    <t>Repérer, en lien avec les services concernés, les actions à conduire pour optimiser la performance des vols</t>
  </si>
  <si>
    <t>Expliquer les enjeux de la programmation des vols et identifier les contraintes de l’activité de différents profils de professionnels au sein de l’entreprise (équipe pricing, commercial, marketing, revenue management, …)</t>
  </si>
  <si>
    <t>Programmation et régulation vols</t>
  </si>
  <si>
    <t>coordination</t>
  </si>
  <si>
    <t>Enregistrement et traçabilité des informations associées à une mission de télépilotage</t>
  </si>
  <si>
    <t>Réalisation de comptes-rendus d’événement</t>
  </si>
  <si>
    <t>Enregistrer les informations associées à une mission de télépilotage en veillant aux objectifs de qualité et de sécurité</t>
  </si>
  <si>
    <t>Vérifier en aval du vol la qualité des données enregistrées en vue de leur exploitation</t>
  </si>
  <si>
    <t>Met en œuvre les procédures et outils liées au suivi des activités de télépilotage dans des situations dégradées</t>
  </si>
  <si>
    <t>Adapte les procédures et outils liées au suivi des activités de télépilotage pour tenir compte des besoins de l’activité</t>
  </si>
  <si>
    <t>Formule des propositions innovantes pour améliorer les procédures et outils liées au suivi des activités de télépilotage</t>
  </si>
  <si>
    <t>Remontée d’informations vers les constructeurs en vue d’évolutions techniques des équipements</t>
  </si>
  <si>
    <t>Gestion de la documentation technique</t>
  </si>
  <si>
    <t>Définition et suivi des spécifications de la flotte</t>
  </si>
  <si>
    <t>Elaboration des contrats de maintenance</t>
  </si>
  <si>
    <t>Définition des spécificités techniques et rédaction ou validation des cahiers des charges concernant les maintenances à sous-traiter</t>
  </si>
  <si>
    <t>Définition des critères d’évaluation des offres</t>
  </si>
  <si>
    <t>Elaboration des modalités d’évaluation et suivi de la performance des prestataires (sous-traitants)</t>
  </si>
  <si>
    <t>Supervision des contrats dans une perspective d’optimisation technique et financière</t>
  </si>
  <si>
    <t>Elaborer et optimiser les contrats de maintenance dans son domaine</t>
  </si>
  <si>
    <t>Identifier les spécificités techniques et les critères d’évaluation à intégrer dans les cahiers des charges pour répondre aux standards techniques, aux délais requis, aux contraintes de planification et au niveau de qualité attendue</t>
  </si>
  <si>
    <t>Superviser les contrats dans une perspective d’optimisation technique et financière</t>
  </si>
  <si>
    <t>Evaluer et suivre la performance des prestataires</t>
  </si>
  <si>
    <t>Définit les spécifications techniques et rédige tout ou partie des cahiers des charges</t>
  </si>
  <si>
    <t>Propose les éléments clés du cahier des charges, analyse la conformité et la qualité des prestations et identifie les actions correctives appropriées</t>
  </si>
  <si>
    <t>Elabore des cahiers des charges, analyse la performance des prestataires et met en place des modalités d’évaluation, de suivi et des actions correctives appropriées</t>
  </si>
  <si>
    <t>Gestion des informations liées à l’activité, communication interne et coordination avec les autres équipes</t>
  </si>
  <si>
    <t>Réponse aux demandes des clients internes et externes en tenant compte des procédures et dans les délais impartis</t>
  </si>
  <si>
    <t>Transmission des informations sur l’état du parc opérationnel, des interventions prévues et des dysfonctionnements issus des opérations de maintenance aux équipes et services concernés</t>
  </si>
  <si>
    <t>Communication des informations au responsable hiérarchique</t>
  </si>
  <si>
    <t>Adaptation des interventions de l’équipe en fonction de l’activité des autres équipes de la même entreprise ou d’autres entreprises</t>
  </si>
  <si>
    <t>Renseignement ou contrôle du renseignement des documents liés à la gestion de l’activité et des systèmes informatisés permettant d’assurer la traçabilité des opérations</t>
  </si>
  <si>
    <t>Contrôle de cohérence entre les informations enregistrées et les données physiques</t>
  </si>
  <si>
    <t>Traiter les informations et communiquer avec les différents interlocuteurs afin d’optimiser la maintenance et de diminuer le temps d’immobilisation des équipements</t>
  </si>
  <si>
    <t>Maîtriser les systèmes et les logiciels informatiques dédiés aux opérations de maintenance</t>
  </si>
  <si>
    <t>Assurer un rôle de relais d’information ascendante et descendante entre les différents intervenants</t>
  </si>
  <si>
    <t>Communiquer efficacement avec différents interlocuteurs en adaptant son registre et son comportement, en veillant à la qualité des relations professionnelles au sein des équipes et avec les clients, y compris en situation dégradée</t>
  </si>
  <si>
    <t>Gestion de la relation client dans le cadre d’une activité de vente à distance</t>
  </si>
  <si>
    <t>Entretenir une relation client de qualité dans le cadre d’une activité de vente à distance</t>
  </si>
  <si>
    <t>Exploiter les outils de communication à distance, y compris, le cas échéant, les réseaux sociaux, dans ses relations avec les clients en veillant à la qualité de ses écrits et au respect des consignes en vigueur dans l’entreprise</t>
  </si>
  <si>
    <t>Accompagner les clients dans l’utilisation des outils et services en ligne à leur disposition</t>
  </si>
  <si>
    <t>Traiter et exploiter une réclamation dans un souci de fidélisation du client et dans le respect de la politique commerciale en vigueur</t>
  </si>
  <si>
    <t>Communication client</t>
  </si>
  <si>
    <t>Effectue des recherches pour analyser les réclamations et traite les réclamations de premier niveau en adaptant sa réponse à la situation rencontrée.</t>
  </si>
  <si>
    <t>Analyse les réclamations complexes et propose des solutions adaptées en cherchant à fidéliser le client ou susciter une nouvelle commande.</t>
  </si>
  <si>
    <t>Gestion des stocks de son rayon</t>
  </si>
  <si>
    <t>Préparation et contrôle des produits avant leur mise en rayon</t>
  </si>
  <si>
    <t>Suivi de l’état du stock du rayon</t>
  </si>
  <si>
    <t>Examen des statistiques de vente et proposition d’adaptation du plan de vente</t>
  </si>
  <si>
    <t>Saisie et suivi des commandes fournisseurs</t>
  </si>
  <si>
    <t>Formation aux nouveaux produits</t>
  </si>
  <si>
    <t>Contrôler l’état des stocks de son rayon conformément aux procédures en vigueur au sein de l’entreprise</t>
  </si>
  <si>
    <t>Préparer les articles et produits avant leur mise en rayon (étiquetage, antivol…) dans le respect des consignes en vigueur</t>
  </si>
  <si>
    <t>Contrôler la conformité des produits (étiquetage, présence d’antivols, …) et prendre les mesures correctives le cas échéant</t>
  </si>
  <si>
    <t>Rechercher des informations sur les produits en stock et les produits en commande en utilisant les outils digitaux mis à disposition</t>
  </si>
  <si>
    <t>Identifier les produits en risque de rupture sur son rayon, et anticiper les commandes en fonction du plan d’animation commerciale</t>
  </si>
  <si>
    <t>Identifier les produits en surstock et proposer des actions commerciales et des promotions</t>
  </si>
  <si>
    <t>Analyser les statistiques de vente et formuler des propositions d’adaptation du plan de vente le cas échéant</t>
  </si>
  <si>
    <t>Réaliser la passation et le suivi des commandes auprès des fournisseurs et vérifier le respect des délais de livraison</t>
  </si>
  <si>
    <t>Réaliser l’inventaire des stocks de son rayon et repérer et signaler les erreurs de stock, dans le respect des procédures en vigueur</t>
  </si>
  <si>
    <t>Identifier les évolutions et les caractéristiques techniques des nouveaux produits afin d’être en mesure de les valoriser auprès des clients</t>
  </si>
  <si>
    <t>Réalise les opérations permettant le suivi des stocks de son rayon à l’aide des outils à sa disposition</t>
  </si>
  <si>
    <t>Identifie et signale les risques de rupture de stocks ou de surstock</t>
  </si>
  <si>
    <t>Anticipe les périodes de forte affluence afin d’éviter tout risque de rupture de stock et propose des opérations commerciales en vue d’agir sur les stocks</t>
  </si>
  <si>
    <t>Entretien et développement de la relation clients</t>
  </si>
  <si>
    <t>Suivi de l’exécution des contrats</t>
  </si>
  <si>
    <t>Communication avec les clients et mise en œuvre d’actions de fidélisation</t>
  </si>
  <si>
    <t>Superviser l’exécution des contrats et traiter les réclamations dans le respect de la politique commerciale de l’entreprise</t>
  </si>
  <si>
    <t>Réaliser un suivi des contrats en cours en veillant à relancer les devis pour lesquels les clients n’ont pas apporté de réponse et à s’assurer du paiement des factures</t>
  </si>
  <si>
    <t>Rationaliser les contacts clients en s’appuyant sur les outils de communication à distance et les outils collaboratifs</t>
  </si>
  <si>
    <t>Traiter et exploiter une réclamation, une difficulté de paiement ou un dépassement d’encours dans un souci de fidélisation du client et d’optimisation du chiffre d’affaires</t>
  </si>
  <si>
    <t>Exploiter les outils de communication à distance, y compris les réseaux sociaux, dans ses relations avec les clients en veillant à la qualité de ses écrits et au respect des consignes</t>
  </si>
  <si>
    <t>Réaliser ou superviser l’installation et/ou la mise en route des équipements commercialisés chez les clients professionnels en veillant à la satisfaction des besoins des clients</t>
  </si>
  <si>
    <t>Réaliser ou superviser la formation du personnel du client sur l’utilisation du matériel en tenant compte des besoins des équipes</t>
  </si>
  <si>
    <t>Fidélisation</t>
  </si>
  <si>
    <t>Effectue des recherches pour analyser les réclamations et traite les réclamations en adaptant sa réponse à la situation rencontrée. Participe à l’installation et/ou la mise en route des produits chez le client.</t>
  </si>
  <si>
    <t>Analyse les réclamations les plus complexes et propose des solutions adaptées en cherchant à fidéliser le client ou susciter une nouvelle commande. Supervise en autonomie l’installation et/ou la mise en route des produits chez le client.</t>
  </si>
  <si>
    <t>Gestion de la relation clients grands comptes et analyse des besoins</t>
  </si>
  <si>
    <t>Etablir une relation de partenariat avec un client grand compte</t>
  </si>
  <si>
    <t>Mener une analyse des besoins du client par un questionnement adapté, une écoute active et une reformulation pertinente</t>
  </si>
  <si>
    <t>Traiter et exploiter une réclamation dans un souci de fidélisation du client</t>
  </si>
  <si>
    <t>Relation clients grands comptes</t>
  </si>
  <si>
    <t>Gestion de la relation clients après-vente dans un commerce de quincaillerie ou d’équipement de la maison</t>
  </si>
  <si>
    <t>Gestion des retours de produits</t>
  </si>
  <si>
    <t>Prise en charge et restitution du matériel dans le cadre du service après-vente</t>
  </si>
  <si>
    <t>Traitement des sollicitations et des réclamations</t>
  </si>
  <si>
    <t>Réaliser le service après-vente des produits de quincaillerie, droguerie ou décoration et traiter les réclamations des clients en veillant à préserver la qualité de la relation commerciale</t>
  </si>
  <si>
    <t>Traiter et assurer la traçabilité des retours produits</t>
  </si>
  <si>
    <t>Prendre en charge les équipements défaillants destinés au service après-vente ou au fournisseur en veillant au respect des procédures en vigueur en matière de garantie</t>
  </si>
  <si>
    <t>Réaliser la restitution des produits sous garantie aux clients en mettant en évidence les opérations réalisées</t>
  </si>
  <si>
    <t>Transmettre aux fournisseurs les éléments relatifs aux réclamations clients</t>
  </si>
  <si>
    <t>Rationaliser les contacts clients en s’appuyant sur les outils de communication à distance</t>
  </si>
  <si>
    <t>Service après-vente</t>
  </si>
  <si>
    <t>Effectue des recherches pour analyser les réclamations et traite les réclamations de premier niveau dans le respect de la politique commerciale en vigueur en adaptant sa réponse à la situation rencontrée.</t>
  </si>
  <si>
    <t>Analyse les réclamations complexes et alerte l’interlocuteur adapté en cherchant à fidéliser le client ou susciter une nouvelle commande.</t>
  </si>
  <si>
    <t>Enregistrement et transmission des informations relatives à la production animale auprès de sa hiérarchie</t>
  </si>
  <si>
    <t>Transmission d’informations à divers interlocuteurs (membres de l’équipe, hiérarchie, clients, etc.).</t>
  </si>
  <si>
    <t>Renseigner les documents de production animale et transmettre les informations permettant d’assurer la traçabilité et le suivi de la production</t>
  </si>
  <si>
    <t>Renseigner les documents et outils de traçabilité des opérations de construction et d’entretien d’ouvrages et aménagements paysagers.</t>
  </si>
  <si>
    <t>Conduite d’actions d’amélioration des activités d’exploitation et de culture viticoles</t>
  </si>
  <si>
    <t>Analyser et optimiser les activités d’exploitation et d’entretien des cultures viticoles</t>
  </si>
  <si>
    <t>Définir les évolutions et actions correctives à apporter pour optimiser les performances des activités de production</t>
  </si>
  <si>
    <t>Organiser la mise en place d’actions d’amélioration en associant les membres de l’équipe et la hiérarchie</t>
  </si>
  <si>
    <t>Contrôle en continu de la qualité des semences et de la production</t>
  </si>
  <si>
    <t>Traçabilité et reporting de la production</t>
  </si>
  <si>
    <t>Analyse des résultats au regard des critères qualités définis</t>
  </si>
  <si>
    <t>Contrôler en continu la qualité de la production, afin qu’elle réponde aux standards exigés</t>
  </si>
  <si>
    <t>Collecter des échantillons à différents stades de croissance, afin de réaliser des tests de qualité (pureté, germination…)</t>
  </si>
  <si>
    <t>Observer les récoltes et renseigner les documents nécessaires permettant d’assurer la traçabilité optimale de la culture</t>
  </si>
  <si>
    <t>Analyser les résultats obtenus en les comparant avec les critères de qualité définis dans le cahier des charges</t>
  </si>
  <si>
    <t>Enregistrement et transmission des informations relatives à la maintenance</t>
  </si>
  <si>
    <t>Saisie et enregistrement des informations relatives à la traçabilité des activités de maintenance.</t>
  </si>
  <si>
    <t>Réalisation des comptes-rendus concernant les opérations de maintenance.</t>
  </si>
  <si>
    <t>Transmission des informations aux services et interlocuteurs concernés.</t>
  </si>
  <si>
    <t>Alerte en cas d’aléa, d’anomalie, de non-conformité et de dysfonctionnement.</t>
  </si>
  <si>
    <t>Renseigner les documents de maintenance et transmettre les informations permettant d’assurer la traçabilité et le suivi des activités de maintenance</t>
  </si>
  <si>
    <t>Renseigner les documents et les outils numériques permettant le suivi des activités de maintenance conformément aux règles de traçabilité.</t>
  </si>
  <si>
    <t>Rendre compte oralement et par écrit de son activité aux services et/ou aux personnes concernées.</t>
  </si>
  <si>
    <t>Identifier et contrôler la conformité des informations enregistrées, le lien avec la réalité physique et l’impact d’une erreur saisie.</t>
  </si>
  <si>
    <t>Détecter et signaler les anomalies ou dysfonctionnements aux personnes et services concernés.</t>
  </si>
  <si>
    <t>Transmission d’information</t>
  </si>
  <si>
    <t>Enregistrement et transmission des informations relatives à la maintenance du navire et de ses équipements</t>
  </si>
  <si>
    <t>Saisie et enregistrement des informations relatives aux activités de maintenance réalisées et à réaliser.</t>
  </si>
  <si>
    <t>Réalisation de comptes-rendus concernant les opérations de maintenance réalisées.</t>
  </si>
  <si>
    <t>Alerte en cas d’aléas, d’anomalies, de non-conformités ou de dysfonctionnements</t>
  </si>
  <si>
    <t>Transmission des informations sur les interventions de maintenance réalisées.</t>
  </si>
  <si>
    <t>Réponse aux demandes de l’équipage</t>
  </si>
  <si>
    <t>Renseigner les documents de maintenance et transmettre les informations permettant d’assurer la traçabilité et le suivi des activités de maintenance du navire et de ses équipements</t>
  </si>
  <si>
    <t>Renseigner les documents et les outils permettant le suivi des activités de maintenance conformément aux règles et pratiques de traçabilité.</t>
  </si>
  <si>
    <t>Rendre compte oralement et/ou par écrit de son activité aux interlocuteurs concernés (patron de pêche, matelot, etc.).</t>
  </si>
  <si>
    <t>Détecter et signaler les anomalies ou dysfonctionnements aux personnes concernées et responsables (patron de pêche en premier lieu).</t>
  </si>
  <si>
    <t>Transmettre les informations appropriées en cas d’aléa ou d’anomalie à différents interlocuteurs avec le vocabulaire appropriés / « vulgarisé » (patron de pêche, matelot, fournisseur de pièces, etc.).</t>
  </si>
  <si>
    <t>Transmettre des informations et savoir-faire au personnel d’équipage (patron de pêche et matelot).</t>
  </si>
  <si>
    <t>Transmission des informations relatives à l’activité culturale</t>
  </si>
  <si>
    <t>Transmettre les informations permettant d’assurer le suivi des activités culturales</t>
  </si>
  <si>
    <t>Renseigner les documents et supports de traçabilité des activités réalisées (rapports d’utilisation des équipements, fiches de suivi…)</t>
  </si>
  <si>
    <t>Transmission des informations sur les interventions de maintenance réalisées</t>
  </si>
  <si>
    <t>Alerte et transmission des informations pertinentes en cas d’aléa ou d’anomalie et proposition d’action correctives</t>
  </si>
  <si>
    <t>Rechercher et transmettre les informations permettant d’optimiser les activités de maintenance et de diminuer le temps d’immobilisation des engins agricoles et des équipements</t>
  </si>
  <si>
    <t>Transmettre les informations appropriées en cas d’aléa ou d’anomalie à différents interlocuteurs avec le vocabulaire approprié / « vulgarisé »</t>
  </si>
  <si>
    <t>Proposer des solutions d’amélioration des équipements et installations.</t>
  </si>
  <si>
    <t>Interlocuteurs</t>
  </si>
  <si>
    <t>Management des équipes d’élevage et pilotage des ressources humaines</t>
  </si>
  <si>
    <t>Définition des besoins en ressources humaines et de l’organisation de son équipe.</t>
  </si>
  <si>
    <t>Supervision des actions de recrutement et de développement des compétences pour les membres de son équipe</t>
  </si>
  <si>
    <t>Conduite de réunions sur les enjeux et les évolutions de l’activité et les objectifs à atteindre</t>
  </si>
  <si>
    <t>Evaluer les besoins en ressources humaines en termes d’effectifs, de compétences et d’organisation en fonction des évolutions de l’activité et de la stratégie de l’entreprise.</t>
  </si>
  <si>
    <t>Définir et suivre les actions de recrutement, d’intégration et de développement des compétences et mettre en œuvre les ajustements nécessaires.</t>
  </si>
  <si>
    <t>Mobiliser les membres de son équipe autour des enjeux de l’activité et des objectifs à atteindre.</t>
  </si>
  <si>
    <t>Conseil aux éleveurs en matière de bonnes pratiques de conduite d’élevage</t>
  </si>
  <si>
    <t>Apport d’une expertise aux éleveurs sur les conditions d’élevage</t>
  </si>
  <si>
    <t>Amélioration génétique de l’élevage</t>
  </si>
  <si>
    <t>Implantation des nouvelles technologies et innovations dans les exploitations</t>
  </si>
  <si>
    <t>Accompagnement vers des pratiques d’élevage plus durables</t>
  </si>
  <si>
    <t>Conseiller les éleveurs sur les bonnes pratiques d’élevage, en proposant des actions d’amélioration</t>
  </si>
  <si>
    <t>Conseiller les éleveurs en matière de d’adaptation de l’alimentation des animaux, du suivi des phase de reproduction ou des installations, en leur apportant une expertise théorique et pratique, afin d’assurer une rentabilité optimum de l’élevage</t>
  </si>
  <si>
    <t>Proposer et appuyer la mise en œuvre d’actions visant l’amélioration de la génétique de l’élevage, en sélectionnant des reproducteurs sur la base de critères définis, afin d’obtenir de meilleurs résultats</t>
  </si>
  <si>
    <t>Assurer l’implantation des nouvelles technologies et actions d’innovations dans les exploitations (logiciels d’analyses de données, adoption de techniques d’élevage plus durables, etc), en informant les éleveurs sur ces évolutions et en les appuyant dans leur mise en œuvre</t>
  </si>
  <si>
    <t>Accompagner les éleveurs dans la transition vers des modes de production plus respectueux de l’environnement et des animaux (implantation de pratiques d’élevage biologique ou agroécologique par exemple), en les informant sur les enjeux, besoins et contraintes et en les appuyant dans leur mise en œuvre</t>
  </si>
  <si>
    <t>Amélioration génétique</t>
  </si>
  <si>
    <t>Transformation et conditionnement des produits</t>
  </si>
  <si>
    <t>Transformation du lait</t>
  </si>
  <si>
    <t>Conditionnement des produits</t>
  </si>
  <si>
    <t>Traçabilité des produits</t>
  </si>
  <si>
    <t>Orientation de la production</t>
  </si>
  <si>
    <t>Confectionner des produits laitiers et les conditionner, selon les consignes données et dans le respect des règles QHSSE et HACCP</t>
  </si>
  <si>
    <t>Confectionner les produits laitiers (fromages, crèmes, yaourts, etc.), en respectant les règles QHSSE et HACCP</t>
  </si>
  <si>
    <t>Conditionner les produits manufacturés, en utilisant les emballages adéquats</t>
  </si>
  <si>
    <t>Assurer la traçabilité des produits, en indiquant les mentions nécessaires (origine, date de production, etc.), afin de se conformer à la règlementation en vigueur</t>
  </si>
  <si>
    <t>Trier et orienter les produits, en tenant compte des canaux de distribution (vente directe, recours à un tiers, etc.)</t>
  </si>
  <si>
    <t>Transformation des produits</t>
  </si>
  <si>
    <t>Réalisation des opérations de transformation ou de mise en valeur des produits</t>
  </si>
  <si>
    <t>Contrôle de l’évolution des produits tout au long des étapes de leur transformation ou de leur mise en valeur</t>
  </si>
  <si>
    <t>Identification des anomalies et aléas</t>
  </si>
  <si>
    <t>Contribuer à une activité de transformation des produits dans le respect des règles d’hygiène et de sécurité</t>
  </si>
  <si>
    <t>Réaliser la transformation des produits, en se référant aux consignes données par son supérieur, dans le respect des règles d’hygiène et de sécurité</t>
  </si>
  <si>
    <t>Réaliser les opérations de contrôle des étapes de  la transformation des produits en appliquant les réglementations, normes sanitaires et environnementales, démarche qualité afin de s’assurer du bon fonctionnement du matériel et des équipements</t>
  </si>
  <si>
    <t>Signaler les anomalies à un supérieur afin de prendre des mesures correctives pour réduire les risques sanitaires et économiques</t>
  </si>
  <si>
    <t>Enregistrement et transmission des informations relatives à son activité</t>
  </si>
  <si>
    <t>Enregistrer et transmettre les informations permettant d’assurer le suivi des activités</t>
  </si>
  <si>
    <t>Renseigner les documents et supports de traçabilité des activités de ramassage (rapports d’utilisation des équipements, fiches de suivi…)</t>
  </si>
  <si>
    <t>Evaluation des actions de marketing mises en œuvre</t>
  </si>
  <si>
    <t>Mise en place de sondages de satisfaction client</t>
  </si>
  <si>
    <t>Analyse de la performances des actions de marketing</t>
  </si>
  <si>
    <t>Présentation et explication des résultats des analyses au responsable de service</t>
  </si>
  <si>
    <t>Identification des axes d’optimisation de la stratégie de communication</t>
  </si>
  <si>
    <t>Mesurer et analyser la performance des actions de marketing mises en œuvre</t>
  </si>
  <si>
    <t>Elaborer des questionnaires, en utilisant des outils de sondage en ligne, afin de recueillir les avis et les suggestions des clients sur les actions marketing</t>
  </si>
  <si>
    <t>Analyser les indicateurs clés de performance pour mesurer l’efficacité des actions marketing, en utilisant des outils d’analyse</t>
  </si>
  <si>
    <t>Evaluer l’impact des actions en lien avec les services concernés</t>
  </si>
  <si>
    <t>Mise en œuvre d’évènements à destination des clients de l’entreprise (visites, repas…)</t>
  </si>
  <si>
    <t>Préparation de l’espace prévu pour l’évènement</t>
  </si>
  <si>
    <t>Organisation auprès des éventuels partenaires et/ou prestataires de l’évènement</t>
  </si>
  <si>
    <t>Mise en œuvre de l’évènement</t>
  </si>
  <si>
    <t>Préparer puis mettre en œuvre des évènements à destination des clients de l’entreprise dans le respect de la politique commerciale de l’entreprise</t>
  </si>
  <si>
    <t>Préparer et aménager le lieu prévu pour l’évènement en respectant les attentes exprimées par le client</t>
  </si>
  <si>
    <t>Installer les décors et aménagements prévu pour l’évènement</t>
  </si>
  <si>
    <t>Coordonner l’intervention d’éventuels partenaires et/ ou prestataires également mobilisés pour l’évènement (chef cuisinier, traiteur, …)</t>
  </si>
  <si>
    <t>Accueillir les clients</t>
  </si>
  <si>
    <t>Réaliser la visite, la dégustation et/ou le repas en veillant à promouvoir les produits de l’entreprise</t>
  </si>
  <si>
    <t>Organisation évènementielle</t>
  </si>
  <si>
    <t>visite</t>
  </si>
  <si>
    <t>Elaboration et mise à jour des procédures à appliquer en matière d’opérations douanières au regard des évolutions réglementaires</t>
  </si>
  <si>
    <t>Analyse des impacts des évolutions réglementaires sur les procédures à appliquer</t>
  </si>
  <si>
    <t>Rédaction ou mise à jour des procédures</t>
  </si>
  <si>
    <t>Diffusion des nouvelles procédures ou des procédures actualisées auprès des équipes régie douanes</t>
  </si>
  <si>
    <t>Contrôle de la bonne application des procédures</t>
  </si>
  <si>
    <t>Elaborer et actualiser des procédures en matière d’opérations douanières selon les évolutions réglementaires et veiller à leur application</t>
  </si>
  <si>
    <t>Analyser et identifier finement les impacts des évolutions réglementaires sur les procédures à appliquer en matière d’opérations douanières</t>
  </si>
  <si>
    <t>Rédiger, adapter et mettre à jour des procédures au regard des évolutions réglementaires</t>
  </si>
  <si>
    <t>Diffuser les nouvelles procédures ou procédures actualisées auprès des équipes régie douanes</t>
  </si>
  <si>
    <t>Accompagner les équipes régie douanes sur les nouvelles procédures ou procédures actualisées et veiller à leur application</t>
  </si>
  <si>
    <t>Elaboration procédures</t>
  </si>
  <si>
    <t>Régie douane</t>
  </si>
  <si>
    <t>Communication avec différents interlocuteurs</t>
  </si>
  <si>
    <t>Transmission des informations sur les activités d’élagage réalisées</t>
  </si>
  <si>
    <t>Réponse aux questions du commanditaire et lui apporter des conseils</t>
  </si>
  <si>
    <t>Alerte et transmission des informations pertinentes en cas de risque et proposition d’action correctives</t>
  </si>
  <si>
    <t>Rechercher et transmettre les informations relatives à son activité</t>
  </si>
  <si>
    <t>Transmettre les informations appropriées en cas d’aléa ou d’anomalie à différents interlocuteurs avec le vocabulaire appropriés et/ ou vulgarisé</t>
  </si>
  <si>
    <t>Transmettre des informations et savoir-faire aux autres membres de l’équipe</t>
  </si>
  <si>
    <t>Proposer des solutions d’intervention en cas de risque</t>
  </si>
  <si>
    <t>Enregistrement et transmission des informations relatives aux installations et entretiens d’équipements d’arrosage / de piscine / d’éclairage réalisés</t>
  </si>
  <si>
    <t>Saisie et enregistrement des informations relatives à la traçabilité des activités d’installation et d’entretien des équipements d’arrosage / de piscine / d’éclairage</t>
  </si>
  <si>
    <t>Réalisation des comptes-rendus concernant les opérations d’installation et d’entretien des équipements d’arrosage / de piscine / d’éclairage</t>
  </si>
  <si>
    <t>Alerte en cas d’aléa, d’anomalie, de non-conformité et de dysfonctionnement</t>
  </si>
  <si>
    <t>Renseigner les documents de maintenance et transmettre les informations permettant d’assurer la traçabilité et le suivi des activités d’installation et d’entretien d’équipements d’arrosage / de piscine / d’éclairage réalisés</t>
  </si>
  <si>
    <t>Renseigner les documents et les outils numériques permettant le suivi des activités d’installation et d’entretien d’équipements d’arrosage / de piscine / d’éclairage conformément aux règles de traçabilité</t>
  </si>
  <si>
    <t>Enregistrement et transmission d’informations en lien avec l’ouvrage et l’aménagement réalisé</t>
  </si>
  <si>
    <t>Communiquer avec les différentes parties-prenantes de l’ouvrage et de l’aménagement paysager</t>
  </si>
  <si>
    <t>Renseigner les documents et outils de traçabilité des opérations de construction et d’entretien d’ouvrages et aménagements paysagers</t>
  </si>
  <si>
    <t>Transmettre les informations sur ses interventions de manière claire et avec la posture et le vocabulaire appropriés à la situation</t>
  </si>
  <si>
    <t>Préparation de commandes et expédition des matières premières, produits et consommables</t>
  </si>
  <si>
    <t>Identification et déplacement des matières premières, produits et consommables à expédier</t>
  </si>
  <si>
    <t>Groupage, dégroupage, conditionnement et emballage des matières premières, produits et consommables</t>
  </si>
  <si>
    <t>Préparer des commandes et des expéditions de matières premières, produits et consommables dans le respect des délais et des consignes d'hygiène et de sécurité</t>
  </si>
  <si>
    <t>Repérer les matières premières, produits et consommables à expédier et les prélever en respectant les règles d’hygiène et de sécurité en vigueur</t>
  </si>
  <si>
    <t>Préparer et organiser les palettes en respectant les consignes de sécurité et de lisibilité de la commande préparée (respect de la charge pondérale, lisibilité des étiquettes…)</t>
  </si>
  <si>
    <t>Apprécier la conformité des informations figurant sur les documents d’expédition (bons de livraison, bordereaux de transport, bons de voiture...)</t>
  </si>
  <si>
    <t>Vérification et contrôle de la conformité des dossiers</t>
  </si>
  <si>
    <t>Contrôle et vérification de la conformité des dossiers de prestation</t>
  </si>
  <si>
    <t>Détection et analyse de dossiers faisant l’objet d’une suspicion de fraude</t>
  </si>
  <si>
    <t>Proposition d’actions correctives</t>
  </si>
  <si>
    <t>Réaliser des opérations de contrôle de conformité des dossiers dans le respect des procédures réglementaires en vigueur</t>
  </si>
  <si>
    <t>Contrôler et vérifier la conformité de ses dossiers de prestation au regard des règles et procédures établies</t>
  </si>
  <si>
    <t>Détecter et signaler toute suspicion de fraude</t>
  </si>
  <si>
    <t>Analyser les éléments et données d’un dossier en cas de suspicion de fraude, leurs impacts et degré de gravité</t>
  </si>
  <si>
    <t>Proposer des actions correctives pour remédier à l’absence de conformité ou un cas de fraude rencontré dans un dossier de prestation</t>
  </si>
  <si>
    <t>Participer à des réunions et audits de contrôle interne en veillant à transmettre l’ensemble des informations nécessaires</t>
  </si>
  <si>
    <t>Contrôle conformité</t>
  </si>
  <si>
    <t>Respect de la réglementation</t>
  </si>
  <si>
    <t>Prévention fraude</t>
  </si>
  <si>
    <t>Suivi et traçabilité de son activité de recouvrement</t>
  </si>
  <si>
    <t>Renseignement des outils de traçabilité des contacts avec les adhérents</t>
  </si>
  <si>
    <t>Mise à jour des données adhérent</t>
  </si>
  <si>
    <t>Transmission d’informations aux services connexes</t>
  </si>
  <si>
    <t>Réaliser le suivi et assurer la traçabilité de son activité de recouvrement amiable</t>
  </si>
  <si>
    <t>Assurer la traçabilité des contacts avec les adhérents et des actions mises en place (échéancier de paiement…) en exploitant les outils mis à disposition au sein de la MSA</t>
  </si>
  <si>
    <t>Enregistrer les données adhérents dans les systèmes d’information en veillant à leur mise à jour régulière dans le respect de la réglementation en vigueur (RGPD…) et des procédures en vigueur</t>
  </si>
  <si>
    <t>Identifier et transmettre aux services concernés les informations pouvant impacter leur activité</t>
  </si>
  <si>
    <t>Présenter et expliquer les résultats de son activité de recouvrement</t>
  </si>
  <si>
    <t>Compte-rendu d’activités</t>
  </si>
  <si>
    <t>Communication et conseil auprès de son responsable hiérarchique</t>
  </si>
  <si>
    <t>Transmission des informations relatives aux évolutions juridiques, aux difficultés rencontrées par l’équipe, aux temps d’échanges nationaux et transverses</t>
  </si>
  <si>
    <t>Proposition de pistes d’améliorations</t>
  </si>
  <si>
    <t>Apport ponctuel de son expertise</t>
  </si>
  <si>
    <t>Communiquer les informations pertinentes à son responsable hiérarchique et apporter son expertise juridique et technique</t>
  </si>
  <si>
    <t>Alerter son responsable hiérarchique sur les évolutions juridiques et leur niveau d’impact sur les procédures et sur l’organisation du travail</t>
  </si>
  <si>
    <t>Transmettre les informations relatives aux groupes de travail et réunions nationales ou transversales (à différents services ou différentes caisses)</t>
  </si>
  <si>
    <t>Proposer des solutions et pistes d’améliorations (amélioration de procédures, nouvelles pratiques) en vue de répondre aux problématiques rencontrées au sein du service</t>
  </si>
  <si>
    <t>Apporter son expertise juridique et technique et conseiller son responsable hiérarchique sur des dossiers et/ou procédure en cas de sollicitation</t>
  </si>
  <si>
    <t>Expertise</t>
  </si>
  <si>
    <t>Appui et conseil juridique auprès des collaborateurs internes de l’organisme</t>
  </si>
  <si>
    <t>Identification des éventuels impacts des évolutions réglementaires sur les activités de l’organisme</t>
  </si>
  <si>
    <t>Actions d’information et de sensibilisation sur les évolutions réglementaires</t>
  </si>
  <si>
    <t>Apport d’expertise et conseil aux collaborateurs internes</t>
  </si>
  <si>
    <t>Apporter un appui juridique et conseiller les collaborateurs internes de l’organisme dans son domaine d’expertise</t>
  </si>
  <si>
    <t>Identifier les incidences des évolutions réglementaires sur les activités de l’organisme</t>
  </si>
  <si>
    <t>Rédiger des notes d’information et recommandations pour les opérationnels de l’organisme sur la législation et les changements réglementaires</t>
  </si>
  <si>
    <t>Mobiliser les équipes autour des enjeux liés aux évolutions réglementaires en mettant en évidence les impacts sur leurs activités</t>
  </si>
  <si>
    <t>Informer et accompagner les collaborateurs lors de mise à jour ou de création de nouvelles procédures du fait d’évolutions réglementaires</t>
  </si>
  <si>
    <t>Apporter son expertise juridique et conseiller les collaborateurs internes lorsqu’ils rencontrent des difficultés de nature juridique dans le traitement de leurs dossiers</t>
  </si>
  <si>
    <t>Communication auprès des services de la MSA</t>
  </si>
  <si>
    <t>Transmission d’informations juridiques auprès des services, caisses et de la direction de la MSA</t>
  </si>
  <si>
    <t>Vérification de la bonne transmission des informations</t>
  </si>
  <si>
    <t>Apport d’expertise</t>
  </si>
  <si>
    <t>Communiquer avec les services et caisses de la MSA</t>
  </si>
  <si>
    <t>Transmettre et communiquer sur les informations juridiques (évolutions juridiques par exemple) auprès des différents services, caisses et de la direction de la MSA</t>
  </si>
  <si>
    <t>Formaliser les informations utiles aux différentes parties prenantes afin de garantir la mise en conformité au regard de la loi</t>
  </si>
  <si>
    <t>Apporter son expertise, répondre aux questions juridiques et conseiller les services et caisses MSA selon leurs besoins en matière d’appui juridique</t>
  </si>
  <si>
    <t>Rédiger des comptes-rendus des instances institutionnelles, des groupes de travail, à destination de la direction ou des services et caisses MSA le cas échéant</t>
  </si>
  <si>
    <t>Orientation des adhérents et transmission des demandes</t>
  </si>
  <si>
    <t>Repérage des rôles et fonctions des différents collaborateurs et services de la caisse MSA</t>
  </si>
  <si>
    <t>Orientation des adhérents et appels vers le service ou le collaborateur pertinent</t>
  </si>
  <si>
    <t>Signalement de personnes en situations précaires ou fragiles</t>
  </si>
  <si>
    <t>Orienter l’adhérent vers la personne ou le service pertinent et transmettre les demandes</t>
  </si>
  <si>
    <t>Repérer la fonction et le rôle des différents collaborateurs et services de la caisse MSA</t>
  </si>
  <si>
    <t>Orienter l’adhérent, en face à face ou au téléphone, vers le service ou le collaborateur pertinent en fonction de la demande, et à partir des outils collaboratifs (agendas partagés, fichier de contacts)</t>
  </si>
  <si>
    <t>Assurer la traçabilité des informations lors de la prise de note de messages</t>
  </si>
  <si>
    <t>Signaler auprès des personnes ou services pertinents les situations précaires ou fragiles repérées et transmettre les informations utiles</t>
  </si>
  <si>
    <t>Orientation client</t>
  </si>
  <si>
    <t>Conduite d’actions d’information et de formation à destination des collaborateurs de son service</t>
  </si>
  <si>
    <t>Recueil des besoins d’information et de formation des collaborateurs</t>
  </si>
  <si>
    <t>Organisation de sessions de présentation des nouveaux outils, méthodes et procédures</t>
  </si>
  <si>
    <t>Réaliser et conduire des actions d’information et de formation auprès des collaborateurs de son service, sur les registres de la paie et de l’administration du personnel</t>
  </si>
  <si>
    <t>Recueillir les besoins de formation de ses collaborateurs</t>
  </si>
  <si>
    <t>Produire des documents, synthèses et supports de formation afin de faciliter l’appropriation des nouvelles méthodes par les collaborateurs de son service</t>
  </si>
  <si>
    <t>Organiser des sessions de présentation, voire de démonstration des nouveaux outils, procédures</t>
  </si>
  <si>
    <t>Sensibiliser les participants aux avantages induits par la mise en œuvre de ces nouveaux outils ou procédures</t>
  </si>
  <si>
    <t>Gestion de la relation avec le maitre d’ouvrage et des acteurs tiers</t>
  </si>
  <si>
    <t>Réception des outils et matériels</t>
  </si>
  <si>
    <t>Communication régulière avec le maitre d’ouvrage</t>
  </si>
  <si>
    <t>Alerte du maitre d’ouvrage en cas de difficultés, d’aléas ou d’anomalies</t>
  </si>
  <si>
    <t>Remise du chantier</t>
  </si>
  <si>
    <t>Assurer la relation avec le maitre d’ouvrage et des acteurs tiers</t>
  </si>
  <si>
    <t>Réceptionner les livraisons de matériels et matériaux auprès d’acteurs tiers</t>
  </si>
  <si>
    <t>Assurer un suivi régulier auprès du maitre d’ouvrage pour l’informer de l’avancement du chantier paysager</t>
  </si>
  <si>
    <t>Alerter le maitre d’ouvrage au sujet d’éventuels retards et difficultés intervenant lors de la réalisation du chantier</t>
  </si>
  <si>
    <t>Clôturer le chantier et en assurer la livraison au maitre d’ouvrage</t>
  </si>
  <si>
    <t>Reation</t>
  </si>
  <si>
    <t>Maitre d'ouvrage</t>
  </si>
  <si>
    <t>Acteurs tiers</t>
  </si>
  <si>
    <t>Transmission d’informations auprès de sa hiérarchie</t>
  </si>
  <si>
    <t>Saisie et enregistrement des informations relatives à la traçabilité des activités des membres de son équipe</t>
  </si>
  <si>
    <t>Réalisation de comptes-rendus concernant le déroulement de ses interventions et de celles de son équipe</t>
  </si>
  <si>
    <t>Transmission des informations aux interlocuteurs concernés et entre les différentes équipes</t>
  </si>
  <si>
    <t>Transmettre les informations relatives à l’activité des membres de son équipe auprès de sa hiérarchie</t>
  </si>
  <si>
    <t>Renseigner les documents et les outils numériques dédiés au suivi de ses interventions et de celles de son équipe</t>
  </si>
  <si>
    <t>Transmettre oralement et par écrit les informations pertinentes à sa hiérarchie et aux interlocuteurs concernés (clients, commanditaires, etc.).</t>
  </si>
  <si>
    <t>Sensibilisation et formation différentes parties-prenantes aux enjeux de la biodiversité dans les aménagements paysagers</t>
  </si>
  <si>
    <t>Transmission d’informations relatives à la biodiversité et ses enjeux</t>
  </si>
  <si>
    <t>Sensibilisation des maitres d’ouvrage aux enjeux de l’environnement et de la biodiversité</t>
  </si>
  <si>
    <t>Relai des informations techniques et pratiques en interne</t>
  </si>
  <si>
    <t>Sensibiliser les différents profils d’interlocuteurs aux enjeux de protection de l’environnement et de la biodiversité</t>
  </si>
  <si>
    <t>Transmettre des informations et renseignements relatifs aux enjeux liés à la protection de la biodiversité, en adaptant sa posture et son vocabulaire à ses interlocuteurs, pour permettre la diffusion des enjeux et pratiques relatifs à la protection de l’environnement et de la biodiversité</t>
  </si>
  <si>
    <t>Sensibiliser les maitres d’ouvrage quant aux pratiques et projets susceptibles de répondre à leurs besoins et aux enjeux de la biodiversité</t>
  </si>
  <si>
    <t>Présenter les innovations techniques et technologiques auprès des équipes dans la perspective de les mobiliser dans le cadre des projets sur lesquels l’entreprise intervient</t>
  </si>
  <si>
    <t>Pédagogie</t>
  </si>
  <si>
    <t>Gestion administrative et réglementaire de son entreprise de pêche</t>
  </si>
  <si>
    <t>Veille au maintien à jour des licences et autorisations de pêche</t>
  </si>
  <si>
    <t>Communication avec les autorités maritimes et organismes de régulation des activités de pêche</t>
  </si>
  <si>
    <t>Gestion administrative et financière afférant à une entreprise</t>
  </si>
  <si>
    <t>Piloter l’activité de son entreprise de pêche</t>
  </si>
  <si>
    <t>Renouveler les licences autorisation de pêche afin d’assurer la légalité et la pérennité de son activité</t>
  </si>
  <si>
    <t>Assurer les relations avec les autorités maritimes et organisations de régulation des activités de pêche</t>
  </si>
  <si>
    <t>Piloter les dimensions administratives et financières de son activité</t>
  </si>
  <si>
    <t>Administrative</t>
  </si>
  <si>
    <t>Régementaire</t>
  </si>
  <si>
    <t>Enregistrement et transmission des informations relatives à la préparation et à la vente des produits et fruits de mer auprès de sa hiérarchie</t>
  </si>
  <si>
    <t>Saisie et enregistrement des informations relatives à la traçabilité des activités</t>
  </si>
  <si>
    <t>Réalisation de comptes-rendus concernant le déroulement de ses activités</t>
  </si>
  <si>
    <t>Renseigner les documents de production et transmettre les informations permettant d’assurer la traçabilité et le suivi des préparations et ventes de produits et fruits de mer</t>
  </si>
  <si>
    <t>Renseigner les documents et les outils numériques dédiés au suivi de ses interventions</t>
  </si>
  <si>
    <t>Conduite d’actions d’amélioration des activités d’exploitation et d’entretien des cultures conchylicoles</t>
  </si>
  <si>
    <t>Veille sur les évolutions techniques relatives à la production conchylicole</t>
  </si>
  <si>
    <t>Identification et repérage des activités à optimiser</t>
  </si>
  <si>
    <t>Analyser et optimiser les activités d’exploitation et d’entretien des cultures conchylicoles</t>
  </si>
  <si>
    <t>Réaliser une veille sur les évolutions techniques en vue de repérer les éventuelles évolutions à mener sur l’activité de production conchylicole</t>
  </si>
  <si>
    <t>Définir les évolutions et actions correctives à apporter pour optimiser les performances de l’activité de production conchylicole</t>
  </si>
  <si>
    <t>Elaborer des propositions d’actions d’amélioration en utilisant une méthode pertinente et les présenter et les argumenter auprès de sa hiérarchie le cas échéant</t>
  </si>
  <si>
    <t>Expliquer aux membres de son équipe les mesures d’amélioration, leurs résultats et les suites à donner</t>
  </si>
  <si>
    <t>Communication avec les salariés sur les éléments présents sur leurs droits et obligations</t>
  </si>
  <si>
    <t>Information sur les aménagements sociaux</t>
  </si>
  <si>
    <t>Anticipation et gestion des situations conflictuelles</t>
  </si>
  <si>
    <t>Répondre aux questions des salariés et des managers en matière de congés, de temps de travail, de droits et obligations</t>
  </si>
  <si>
    <t>Gérer des situations conflictuelles en faisant preuve de neutralité, de souplesse et de rigueur dans les échanges</t>
  </si>
  <si>
    <t>Echanger en cas de besoin avec les managers et responsables de services sur les questions administratives liées à la gestion du personnel</t>
  </si>
  <si>
    <t>Questions salariés</t>
  </si>
  <si>
    <t>Questions</t>
  </si>
  <si>
    <t>Suivi et traçabilité de l’activité</t>
  </si>
  <si>
    <t>Transmission d’informations auprès des collaborateurs du service formation et de son responsable hiérarchique</t>
  </si>
  <si>
    <t>Alerte en cas de problématique</t>
  </si>
  <si>
    <t>Mise à jour des tableaux de bord de suivi de l’activité</t>
  </si>
  <si>
    <t>Alimenter les tableaux de bord de suivi de l’activité et transmettre l’information</t>
  </si>
  <si>
    <t>Transmettre les informations relatives à son activité à son responsable hiérarchique</t>
  </si>
  <si>
    <t>Alerter le chargé de formation ou son responsable hiérarchique en cas de difficulté ou aléa rencontré</t>
  </si>
  <si>
    <t>Utiliser et mettre à jour les tableaux de bord de suivi de l’activité en vue de rendre compte de son activité</t>
  </si>
  <si>
    <t>Suivi de l’activité</t>
  </si>
  <si>
    <t>Animation de sessions de formation</t>
  </si>
  <si>
    <t>Evaluation des acquis et analyse des écarts par rapport aux objectifs de la formation</t>
  </si>
  <si>
    <t>Animer des sessions de formation</t>
  </si>
  <si>
    <t>Elaborer des contenus et des supports de formation en adéquation avec les besoins identifiés, le niveau de compétences et le profil des formés</t>
  </si>
  <si>
    <t>Structurer de manière progressive sa formation afin de garantir l’acquisition des compétences par les stagiaires</t>
  </si>
  <si>
    <t>Mettre en œuvre des méthodes pédagogiques et techniques d’animation adaptées à la transmission des savoir-faire et connaissances</t>
  </si>
  <si>
    <t>Adapter les contenus et méthodes pédagogiques aux besoins des stagiaires</t>
  </si>
  <si>
    <t>Action de formation</t>
  </si>
  <si>
    <t>Réalisation de la vente de produits commercialisés</t>
  </si>
  <si>
    <t>Conduire les opérations de vente de produits tout en appliquant la démarche de fidélisation de l’entreprise</t>
  </si>
  <si>
    <t>Technique de vente</t>
  </si>
  <si>
    <t>Relation client avant et après-vente.</t>
  </si>
  <si>
    <t>Contact régulier</t>
  </si>
  <si>
    <t>Assurer les relations auprès des clients et traiter leurs réclamations dans le cadre d’une vente  à distance</t>
  </si>
  <si>
    <t>Assurer un contact régulier avec le client et s’assurer de sa satisfaction dans el souci de préserver la qualité de la relation commerciale et l’image de l’entreprise</t>
  </si>
  <si>
    <t>Analyser les réclamations clients et formuler des solutions adaptées selon les procédures en vigueur</t>
  </si>
  <si>
    <t>Etablir une relation commerciale durable et de qualité avec les clients dans le cadre d’une vente en ligne</t>
  </si>
  <si>
    <t>Veiller au respect de la politique commerciale</t>
  </si>
  <si>
    <t>Satisfaction</t>
  </si>
  <si>
    <t>Développement d’un réseau de fournisseurs et/ou de clients</t>
  </si>
  <si>
    <t>Prospection de nouveaux fournisseurs / clients</t>
  </si>
  <si>
    <t>Constitution et animation des réseaux de fournisseurs et de clients</t>
  </si>
  <si>
    <t>Capitalisation des informations sur les produits, les clients et les fournisseurs</t>
  </si>
  <si>
    <t>Gérer les relations avec les fournisseurs et les clients en respectant la stratégie de développement durable de l’entreprise</t>
  </si>
  <si>
    <t>Repérer et exploiter les sources d’informations les plus pertinentes pour développer les réseaux de fournisseurs  et de clients</t>
  </si>
  <si>
    <t>Repérer les zones géographiques à prospecter en priorité en tenant compte des besoins d’approvisionnement, des objectifs commerciaux ainsi que de l’évolution de l’offre sur le marché</t>
  </si>
  <si>
    <t>Transmettre les résultats de l’activité auprès de la direction et des différents services de l’entreprise (marketing, recherche et développement, QHSSE, production, maintenance)</t>
  </si>
  <si>
    <t>Communication auprès des différents interlocuteurs de l’entreprise</t>
  </si>
  <si>
    <t>Communiquer et collaborer avec les différents interlocuteurs de l’entreprise</t>
  </si>
  <si>
    <t>Prendre en compte les demandes des différents services de l’entreprise et analyser les impacts sur l’activité du service </t>
  </si>
  <si>
    <t>Communication auprès des différents services de la structure</t>
  </si>
  <si>
    <t>Communiquer et collaborer avec les différents services de la structure</t>
  </si>
  <si>
    <t>Saisie et enregistrement des informations relatives à la traçabilité des activités de gestion des dossiers de l’équipe</t>
  </si>
  <si>
    <t>Réalisation de comptes rendus   concernant le déroulement des activités</t>
  </si>
  <si>
    <t>Transmettre les informations relatives à l’activité de l’équipe auprès des différents services de l’entreprise</t>
  </si>
  <si>
    <t>Renseigner les documents et les outils numériques de gestion des dossiers conformément aux règles de traçabilité</t>
  </si>
  <si>
    <t>Transmettre oralement et par écrit les informations pertinentes en matière d’avancement des activités aux services concernés</t>
  </si>
  <si>
    <t>Recueillir auprès de différents interlocuteurs les informations utiles à la réalisation et au suivi des activités de l’équipe</t>
  </si>
  <si>
    <t>Établir une relation commerciale durable et de qualité avec un prospect ou un client.</t>
  </si>
  <si>
    <t>Elaboration d’actions d’amélioration de l’activité achats</t>
  </si>
  <si>
    <t>Rédaction de procédures et modes opératoires</t>
  </si>
  <si>
    <t>Mise en œuvre de démarches d’amélioration continue (prospection…)</t>
  </si>
  <si>
    <t>Optimiser le pilotage de l’activité achats de matières sèches, de consommables, d’équipements et de services</t>
  </si>
  <si>
    <t>Concevoir les procédures et les modes opératoires nécessaires pour la mise en place des actions d’amélioration dans le respect de la stratégie de l’entreprise et des règles QHSSE</t>
  </si>
  <si>
    <t>Définir et contrôler la mise en œuvre des procédures et des règles QHSSE pour toutes les activités d’innovation, de recherche, de conseil technique et de développement</t>
  </si>
  <si>
    <t>Identifier, analyser, évaluer et prévenir les risques liés aux activités d’innovation, de recherche, de conseil technique et de développement sur la qualité et l’hygiène des produits alimentaire fabriqués en vue de définir des actions préventives et/ou correctives</t>
  </si>
  <si>
    <t>Etablir des méthodes permettant de vérifier le respect des procédures pour les activités de d’innovation, de recherche, de conseil technique et de développement</t>
  </si>
  <si>
    <t>Superviser et contrôler le respect des procédures permettant de garantir la qualité et la conformité des produits lors des essais</t>
  </si>
  <si>
    <t>Contrôle, supervision</t>
  </si>
  <si>
    <t>Conseil technique aux clients professionnels</t>
  </si>
  <si>
    <t>Information des clients sur les caractéristiques et conditions d’utilisation des matières premières, produits et consommables</t>
  </si>
  <si>
    <t>Réalisation de diagnostics et proposition de solutions techniques dans le cadre du conseil</t>
  </si>
  <si>
    <t>Apporter un conseil technique personnalisé à des clients professionnels dans le cadre des activités de conseil</t>
  </si>
  <si>
    <t>Informer les clients sur les caractéristiques des matières premières, produits et consommables et leurs conditions d’utilisation, ainsi que sur les règles et normes de sécurité à respecter (dosages, conditions de stockage, d’application, etc.)</t>
  </si>
  <si>
    <t>Supervision des contrôles de qualité des produits stockés</t>
  </si>
  <si>
    <t>Superviser et contrôler le respect des procédures permettant de garantir la qualité et la conformité des produits</t>
  </si>
  <si>
    <t>Animer des groupes projets pour accompagner la mise en place de nouveaux projets sur le plan de la santé et la sécurité des biens et personnes</t>
  </si>
  <si>
    <t>Préparer l’organisation et le déroulé d’une séance avec des groupes de travail en tenant compte des enjeux relatifs au sujet concerné</t>
  </si>
  <si>
    <t>Renseignement des outils de traçabilité des contacts avec les clients</t>
  </si>
  <si>
    <t>Mise à jour du fichier clients</t>
  </si>
  <si>
    <t>Assurer la traçabilité des contacts avec les clients et des actions mises en place (échéancier de paiement…) en exploitant les outils mis à disposition au sein de l’entreprise</t>
  </si>
  <si>
    <t>Identifier et transmettre aux services concernés (équipe commerciale, comptabilité…) les informations clients pouvant impacter leur activité</t>
  </si>
  <si>
    <t>Dossier de recouvrement client</t>
  </si>
  <si>
    <t>Compte-rendu d'activités</t>
  </si>
  <si>
    <t>Négociation des ajustements à réaliser sur les flux</t>
  </si>
  <si>
    <t>Communiquer et collaborer avec les différents services de l’entreprise à partir des plannings de livraison et de ramassage</t>
  </si>
  <si>
    <t>Négocier avec les services concernés dans le but d’optimiser les flux entrants et sortants</t>
  </si>
  <si>
    <t>Elaboration d’actions d’améliorations sur son périmètre d’activités</t>
  </si>
  <si>
    <t>Identification de nouvelles opportunités et repérage des activités à optimiser</t>
  </si>
  <si>
    <t>Elaboration de solutions d’amélioration</t>
  </si>
  <si>
    <t>Définition et planification d’actions d’améliorations associés à la fonction achats</t>
  </si>
  <si>
    <t>Coordination entre les différents partenaires internes impliqués dans les projets associés à la fonction achats</t>
  </si>
  <si>
    <t>Coordination auprès des centrales d’achats dans le cadre de divers projets</t>
  </si>
  <si>
    <t>Optimiser le pilotage des activités d’achats et de vente de produits et équipements</t>
  </si>
  <si>
    <t>Identifier de nouvelles opportunités et les argumenter auprès de la direction</t>
  </si>
  <si>
    <t>Repérer les activités à optimiser en s’appuyant sur l’analyse de la performance des services achats et commercial et sur l’évolution du marché</t>
  </si>
  <si>
    <t>Définir les évolutions et actions d’amélioration à apporter pour optimiser les performances des activités d’achats et de vente</t>
  </si>
  <si>
    <t>Développer des partenariats permettant d’accroitre la visibilité et le chiffre d’affaires de l’entreprise dans le respect de la politique de celle-ci</t>
  </si>
  <si>
    <t>Remontées d’informations en direction ou depuis les différents services de la caisse</t>
  </si>
  <si>
    <t>Communiquer et transmettre le résultat des analyses comptables aux services de la caisse pertinents en vue de prévenir les situations à risques</t>
  </si>
  <si>
    <t>Echanges d'informations</t>
  </si>
  <si>
    <t>Suivi de l’activité commerciale et amélioration des méthodes</t>
  </si>
  <si>
    <t>Conception et définition de prévisionnels de réservations et de ventes</t>
  </si>
  <si>
    <t>Amélioration de ses méthodes et pratiques commerciales et/ou de celles de son équipe</t>
  </si>
  <si>
    <t>Traitement et analyse des informations et données commerciales</t>
  </si>
  <si>
    <t>Analyser et mesurer la performance des actions mises en œuvre dans le cadre de la communication et de la commercialisation des produits</t>
  </si>
  <si>
    <t>Analyser l’évolution de son portefeuille clients et de sa performance commerciale en exploitant à l’aide des indicateurs appropriés et en exploitant les données des systèmes d’information de l’entreprise</t>
  </si>
  <si>
    <t>Déterminer des prévisionnels de réservations et de ventes</t>
  </si>
  <si>
    <t>Identifier et exploiter les marges d’amélioration de ses pratiques et/ou contribuer à l’amélioration de celles de son équipe</t>
  </si>
  <si>
    <t>Traiter, analyser et exploiter les données commerciales</t>
  </si>
  <si>
    <t>Conseil des gestionnaires comptables</t>
  </si>
  <si>
    <t>Conseil et appui technique des gestionnaires de comptabilité</t>
  </si>
  <si>
    <t>Explications de certaines méthodes ou procédures comptables</t>
  </si>
  <si>
    <t>Réaliser toute ou partie d’opérations comptables d’envergure</t>
  </si>
  <si>
    <t>Accompagner les gestionnaires de comptabilité dans la réalisation d’opérations complexes ou d’envergure</t>
  </si>
  <si>
    <t>Accompagner et conseiller les salariés dans la réalisation d’opérations comptables complexes ou d’envergure en veillant à adapter sa communication en fonction des compétences techniques des salariés</t>
  </si>
  <si>
    <t>Expliquer une méthode ou une procédure comptable en décomposant ses différentes étapes</t>
  </si>
  <si>
    <t>Collaborer avec les gestionnaires comptables pour réaliser des opérations comptables d’envergure (ex : clôture des comptes)</t>
  </si>
  <si>
    <t>Accompagner les équipes comptables dans la mise en œuvre de nouvelles procédures</t>
  </si>
  <si>
    <t>Mobilisation des équipes autour des enjeux liés à la collecte de données clients</t>
  </si>
  <si>
    <t>Mobiliser différents interlocuteurs au sein de l’entreprise autour des enjeux de l’activité de connaissance adhérents</t>
  </si>
  <si>
    <t>Expliciter les objectifs et la valeur-ajoutée de l’activité de connaissance adhérents</t>
  </si>
  <si>
    <t>Adapter sa communication à des interlocuteurs issus d’univers professionnels différents</t>
  </si>
  <si>
    <t>Participation à des réunions auprès de partenaires de la caisse</t>
  </si>
  <si>
    <t>Communiquer et collaborer avec les différents services de la caisse et les partenaires</t>
  </si>
  <si>
    <t>Participer à représenter l’organisme auprès de partenaires externes sur des sujets en lien avec son activité</t>
  </si>
  <si>
    <t>Conduite d’études et de projets</t>
  </si>
  <si>
    <t>Conduite de projets ponctuels ou thématiques destinés à optimiser les performances budgétaires</t>
  </si>
  <si>
    <t>Conduire des projets ou d’études afin d’optimiser les performances budgétaires de la caisse</t>
  </si>
  <si>
    <t>Conseiller techniquement les différents services de la caisse impliqués dans la mise en œuvre opérationnelle du plan budgétaire en tenant compte de leurs contraintes et de leurs ressources</t>
  </si>
  <si>
    <t>Mettre au point un plan avec les responsables pour améliorer leurs performances budgétaires (niveau de production à atteindre, moyens financiers, humains et techniques à mettre en œuvre)</t>
  </si>
  <si>
    <t>Déterminer les zones d'optimisation afin d’aider les responsables à réaliser des économies.</t>
  </si>
  <si>
    <t>Conduite de projets associés à la maîtrise des risques</t>
  </si>
  <si>
    <t>Participation aux réunions projet</t>
  </si>
  <si>
    <t>Participer à la conduite de projets associés à la maîtrise des risques</t>
  </si>
  <si>
    <t>Participer aux groupes de travail en mobilisant son expertise</t>
  </si>
  <si>
    <t>Partager les informations pertinentes avec les acteurs concernés</t>
  </si>
  <si>
    <t>Suivi de la mise en œuvre de la politique santé-sécurité</t>
  </si>
  <si>
    <t>Rédaction, mise à jour de la documentation en matière de de santé-sécurité et d’amélioration des conditions de travail</t>
  </si>
  <si>
    <t>Relever et analyser les indicateurs permettant de suivre la mise en œuvre la politique de santé-sécurité au travail</t>
  </si>
  <si>
    <t>Créer et adapter les indicateurs et outils de reporting pertinents permettant d’appréhender la santé- sécurité</t>
  </si>
  <si>
    <t>Rédiger et mettre à jour la documentation relatives aux procédures et modes opératoires en matière de santé-sécurité et d’amélioration des conditions de travail</t>
  </si>
  <si>
    <t>Politique santé-sécurité</t>
  </si>
  <si>
    <t>Conduite de projets de développement social</t>
  </si>
  <si>
    <t>Définition du projet en fonction des besoins des populations agricoles et rurales</t>
  </si>
  <si>
    <t>Coordination des activités des équipes autour du projet</t>
  </si>
  <si>
    <t>Animation de l’équipe projet</t>
  </si>
  <si>
    <t>Suivi d’avancement du projet</t>
  </si>
  <si>
    <t>Mettre en œuvre des projets de développement social sur son territoire de rattachement</t>
  </si>
  <si>
    <t>Elaborer un projet en lien avec la politique de l’action sociale et solidaire et en tenant compte des besoins des populations rurales et agricoles</t>
  </si>
  <si>
    <t>Identifier l’expertise des ressources humaines et des partenaires de l’ASS</t>
  </si>
  <si>
    <t>Définir les étapes et les moyens techniques et humains nécessaires à la mise en place de projets relatifs au développement social</t>
  </si>
  <si>
    <t>Coordonner l’équipe du projet pluridisciplinaire</t>
  </si>
  <si>
    <t>Mettre en place une organisation du travail collaboratif</t>
  </si>
  <si>
    <t>Animer l’équipe projet</t>
  </si>
  <si>
    <t>Développement social</t>
  </si>
  <si>
    <t>Organisation et supervision des saisonniers</t>
  </si>
  <si>
    <t>Transmission des consignes auprès des saisonniers</t>
  </si>
  <si>
    <t>Répartition du travail entre les saisonniers</t>
  </si>
  <si>
    <t>Supervision des activités réalisées par les saisonniers</t>
  </si>
  <si>
    <t>Traitement des difficultés entre les saisonniers (difficultés techniques, retards, conflits, …)</t>
  </si>
  <si>
    <t>Animer une équipe de saisonniers</t>
  </si>
  <si>
    <t>Saisonniers</t>
  </si>
  <si>
    <t>Cave</t>
  </si>
  <si>
    <t>Enregistrement des mouvements de stocks</t>
  </si>
  <si>
    <t>Alerte en cas de rupture de stock</t>
  </si>
  <si>
    <t>Réalisation des inventaires</t>
  </si>
  <si>
    <t>Contrôle et renseignement des documents accompagnant les produits</t>
  </si>
  <si>
    <t>Transmission d’informations sur les produits à transporter</t>
  </si>
  <si>
    <t>Transmission d’information sur le déroulement des opérations</t>
  </si>
  <si>
    <t>Enregistrer les mouvements de stocks en utilisant différents types d’outils, y compris digitaux</t>
  </si>
  <si>
    <t>Utiliser ou renseigner les outils de traçabilité selon les procédures en vigueur dans l’entreprise</t>
  </si>
  <si>
    <t>transmission informations</t>
  </si>
  <si>
    <t>enregistrement</t>
  </si>
  <si>
    <t>Saisit les informations nécessaires à la traçabilité sans erreur</t>
  </si>
  <si>
    <t>Transmet les informations aux interlocuteurs adéquats</t>
  </si>
  <si>
    <t>Repère et caractérise les anomalies pour les transmettre aux acteurs concernés</t>
  </si>
  <si>
    <t>Propose des actions d’amélioration opérationnelle de la traçabilité</t>
  </si>
  <si>
    <t>Contrôle du matériel de la cave</t>
  </si>
  <si>
    <t>Surveillance de l’état des matériels de la cave</t>
  </si>
  <si>
    <t>Nettoyage et préparation du matériel en amont des vendanges</t>
  </si>
  <si>
    <t>Planification des opérations de maintenance</t>
  </si>
  <si>
    <t>Entretenir ou faire entretenir les matériels de la cave</t>
  </si>
  <si>
    <t>Vérifier l’état et la conformité des matériels de vinification en amont des vendanges</t>
  </si>
  <si>
    <t>Faire réaliser les opérations de nettoyage en appliquant les règles QHSSE en vigueur</t>
  </si>
  <si>
    <t>Identifier et diagnostiquer une anomalie, un dysfonctionnement ou un risque et évaluer l’urgence d’une intervention par le prestataire</t>
  </si>
  <si>
    <t>Programmer avec les prestataires techniques les opérations de maintenance des matériels de vinification en tenant compte des délais jusqu’aux vendanges</t>
  </si>
  <si>
    <t>Matériels</t>
  </si>
  <si>
    <t>Méthode de calcul : 2/3 Module 1 Remettre en état des éléments mécaniques = 116,7 heures de formation + 27,4 heures en période de stage 
Source : Titre pro  Electromécanicien de maintenance industrielle niveau 3</t>
  </si>
  <si>
    <t>Contrôle du bon fonctionnement des matériels et engins</t>
  </si>
  <si>
    <t>Mise en œuvre d’opérations d’entretien de premier niveau</t>
  </si>
  <si>
    <t>Nettoyer et désinfecter les zones de stockage et du matériel selon les consignes de l’entreprise</t>
  </si>
  <si>
    <t>Méthode de calcul :  Niv 1 + Correspond à la partie du volume horaire"éconnomie" du programme commun de culture économique, juridique et managériale des BTS du secteur tertiaire - Calcul 150 heures par an sur 2 ans (tronc commun à 4 heures par semaine + enseignement spécifique) soit 300 heures au total dont la moitié affectée au droit et la moitié à l'économie 
Source : BTS du secteur tertiaire</t>
  </si>
  <si>
    <t>Communication et relation client</t>
  </si>
  <si>
    <t>relai</t>
  </si>
  <si>
    <t>Procède à l’encaissement des livraisons, renseigne les supports dédiés à la traçabilité des activités réalisées, et véhicule une image positive de l’entreprise</t>
  </si>
  <si>
    <t>Réalise les opérations d’encaissement et de traçabilité, établit une relation de confiance avec le client en l’informant des opérations commerciales en cours</t>
  </si>
  <si>
    <t>Adapte sa communication au client, identifie et transmet aux services internes les différents paramètres de la satisfaction du client</t>
  </si>
  <si>
    <t>Constitue le relai entre le client et l’entreprise, assure une fonction commerciale auprès du client</t>
  </si>
  <si>
    <t>Communication auprès des collaborateurs de la production</t>
  </si>
  <si>
    <t>Transmission des informations nécessaires aux collaborateurs de la production</t>
  </si>
  <si>
    <t>Collaboration avec les conducteurs de machines</t>
  </si>
  <si>
    <t>Communiquer, échanger et accompagner les collaborateurs tout au long du process de production</t>
  </si>
  <si>
    <t>Transmettre les informations relatives aux réglages effectués aux collaborateurs intervenant sur les machines</t>
  </si>
  <si>
    <t>Transmettre les savoir-faire appropriés aux opérateurs</t>
  </si>
  <si>
    <t>Collaborer avec les conducteurs de machine en vue d’organiser la production de la manière la plus efficace</t>
  </si>
  <si>
    <t>Accompagnement/ appui technique</t>
  </si>
  <si>
    <t>Communiquer et collaborer avec les différents services de l’entreprise autour des projets menés</t>
  </si>
  <si>
    <t>Prendre en compte les demandes des différents services de l’entreprise (maintenance, R&amp;D, …) et analyser les impacts sur l’activité du service</t>
  </si>
  <si>
    <t>Manutention et stockage des machines et produits d’entretien</t>
  </si>
  <si>
    <t>Manutention du matériel et des machines d’entretien</t>
  </si>
  <si>
    <t>Vérification de la disponibilité des produits et du matériel nécessaires au nettoyage</t>
  </si>
  <si>
    <t>Repérage et définition des besoins d’approvisionnements</t>
  </si>
  <si>
    <t>Transmission de l’information au service technique en charge de l’approvisionnement des produits de nettoyage</t>
  </si>
  <si>
    <t>Manutentionner et stocker les machines et produits d’entretien dans le respect des consignes d’ergonomie et de sécurité</t>
  </si>
  <si>
    <t>Manutentionner le matériel et les machines d’entretien avant, pendant et après utilisation en en appliquant les règles d’ergonomie, de sécurité et les procédures en vigueur</t>
  </si>
  <si>
    <t>Vérifier la disponibilité des produits nettoyants et du matériel nécessaires au nettoyage ou à la désinfection des équipements et espaces de production</t>
  </si>
  <si>
    <t>Repérer et définir les besoins d’approvisionnements des produits d’entretien au regard de leur utilisation</t>
  </si>
  <si>
    <t>Transmettre l’information sur les besoins en produits d’entretien au service technique en charge de l’approvisionnement</t>
  </si>
  <si>
    <t>Besoins en approvisionnement</t>
  </si>
  <si>
    <t>Conduite de projets avec des fournisseurs ou des partenaires</t>
  </si>
  <si>
    <t>Piloter des projets relatifs aux achats des matières premières au sein de l’entreprise et avec des partenaires</t>
  </si>
  <si>
    <t>Définir les étapes et les moyens techniques et humains nécessaires à la mise en place de projets relatifs à l’amélioration du processus d’achats</t>
  </si>
  <si>
    <t>Réaliser les opérations de contrôle et d’entretien courant sur les matériels utilisés</t>
  </si>
  <si>
    <t>Identifier les anomalies et alerter</t>
  </si>
  <si>
    <t>Nettoyage </t>
  </si>
  <si>
    <t>Entretien des équipements de production et de l’espace de travail et réalisation d’opérations de maintenance de premier niveau et de changement de format</t>
  </si>
  <si>
    <t>Réaliser les opérations d’entretien, de contrôle, de maintenance de premier niveau et de changement de format sur les équipements de production dans le respect des règles QHSSE</t>
  </si>
  <si>
    <t>Vérifier l'état de propreté de son poste de travail et des équipements utilisés  </t>
  </si>
  <si>
    <t>Réaliser les opérations de maintenance corrective et préventive de premier niveau sur les équipements utilisés </t>
  </si>
  <si>
    <t>Source : titre pro conducteur d'équipement agroalimentaire (niveau 3) - programme AFPA 
Méthode de calcul : Durée totale de la formation : 735 heures 
2 modules de formation : 1. préparation de la production (4 semaines) / 2. conduite d’un équipement (9 semaines) 
Période en entreprise : 5 semaines  
1 semaine = 35 heures 
9 semaines x 35 heures = 315 heures  
Le module 2 vise l’acquisition de 6 compétences : 
315 : 6 = 52,5 heures par compétence  
Parmi les 6 compétences, on retient "diagnostic d’un dysfonctionnement" 
Répartition du stage : 9/15ème des 5 semaines correspond au module 2 = 3 semaines soit 105 heures (soit 17,5 heures par compétence (105 :6)  
52,5 + 17,5 = 70 heures = 2 semaines</t>
  </si>
  <si>
    <t>Source : Titre pro Electromécanicien de maintenance industrielle niveau 3 
Méthode de calcul : 2/3 Module 1 Remettre en état des éléments mécaniques = 116,7 heures de formation + 27,4 heures en période de stage 
Total : 144,1 heures, soit 4,1 semaines</t>
  </si>
  <si>
    <t>Coordination des activités d’une équipe d’opérateurs</t>
  </si>
  <si>
    <t>Organisation des opérations de production des opérateurs affectés à la ligne de production</t>
  </si>
  <si>
    <t>Organiser les activités d’une équipe d’opérateurs affectés à une ligne de production, vérifier la conformité des opérations réalisées et l’application des règles QHSSE</t>
  </si>
  <si>
    <t>Répartir les activités à réaliser entre les membres de l’équipe en fonction de l’ordre de production</t>
  </si>
  <si>
    <t>Contrôler le bon déroulement des opérations réalisées et l’application des règles QHSSE</t>
  </si>
  <si>
    <t>Mettre en œuvre des mesures correctives en cas de non-conformité</t>
  </si>
  <si>
    <t>Coordination d’équipe</t>
  </si>
  <si>
    <t>Coordination des interventions réalisées sur l’installation</t>
  </si>
  <si>
    <t>Organisation des interventions sur l’installation</t>
  </si>
  <si>
    <t>Organiser les interventions réalisées sur l’installation de production, vérifier la conformité des opérations réalisées et l’application des règles QHSSE</t>
  </si>
  <si>
    <t>Organiser les interventions et activités (maintenance, entretien, …) à réaliser sur l’installation</t>
  </si>
  <si>
    <t>Transmettre des consignes aux intervenants</t>
  </si>
  <si>
    <t>Expliquer les activités à réaliser et transmettre les savoir-faire appropriés aux intervenants</t>
  </si>
  <si>
    <t>Coordination d’intervention</t>
  </si>
  <si>
    <t>Communication auprès des différents services de l’entreprise et des acteurs externes</t>
  </si>
  <si>
    <t>Développement des relations auprès des acteurs externes (transporteurs, fournisseurs, clients, …)</t>
  </si>
  <si>
    <t>Renseignement des outils et logiciels de suivi de l’activité </t>
  </si>
  <si>
    <t>Organisation et animation de réunions de travail transverses aux différents services  </t>
  </si>
  <si>
    <t>Communiquer et collaborer avec les différents services de l’entreprise et des acteurs externes</t>
  </si>
  <si>
    <t>Prendre en compte les demandes des différents services de l’entreprise et analyser les impacts sur l’activité du service </t>
  </si>
  <si>
    <t>Respect des engagements</t>
  </si>
  <si>
    <t>Réaliser les opérations de contrôle et d’entretien courant sur les matériels utilisés (affûtage, affilage des couteaux…)</t>
  </si>
  <si>
    <t>Transmission des informations sur  les interventions de maintenance  réalisées</t>
  </si>
  <si>
    <t>Réponse aux demandes internes et  externes</t>
  </si>
  <si>
    <t>Alerte et transmission des  informations pertinentes en cas  d’aléa ou d’anomalie et  proposition d’actions corrective</t>
  </si>
  <si>
    <t>Rechercher et transmettre les informations permettant d’optimiser les activités de maintenance et de diminuer le temps d’immobilisation des équipements</t>
  </si>
  <si>
    <t>Identifier les informations pertinentes à transmettre afin d’optimiser les activités de maintenance et de diminuer le temps d’immobilisation des équipements</t>
  </si>
  <si>
    <t>Transmettre les informations appropriées en cas d’aléa ou d’anomalie à différents interlocuteurs</t>
  </si>
  <si>
    <t>Transmettre des informations et des savoir-faire au personnel de production</t>
  </si>
  <si>
    <t>Proposer des solutions d’amélioration des équipements</t>
  </si>
  <si>
    <t>Travail en équipe</t>
  </si>
  <si>
    <t>Veille technique et stratégique en lien avec la communication</t>
  </si>
  <si>
    <t>Veille sur les évolutions techniques et  technologiques en lien avec les  moyens de communication</t>
  </si>
  <si>
    <t>Rechercher et analyser les informations sur les évolutions des moyens de communication</t>
  </si>
  <si>
    <t>Repérer les évolutions techniques et technologiques en matière de communication (nouveaux canaux de diffusion, nouveaux moyens) pouvant impacter la stratégie de communication de l’entreprise</t>
  </si>
  <si>
    <t>Veille technique et stratégique</t>
  </si>
  <si>
    <t>Recrutement d’influenceurs et de contributeurs</t>
  </si>
  <si>
    <t>Recherche d’influenceurs / de  contributeurs</t>
  </si>
  <si>
    <t>Recrutement et fidélisation  d’influenceurs / de contributeurs</t>
  </si>
  <si>
    <t>Gestion des contrats et des budgets</t>
  </si>
  <si>
    <t>Recruter et fidéliser des influenceurs et contributeurs participant à la promotion de la marque/de l’entreprise sur les réseaux sociaux</t>
  </si>
  <si>
    <t>Définir le profil des influenceurs / contributeurs à recruter en fonction de la cible à atteindre et du message à véhiculer</t>
  </si>
  <si>
    <t>Identifier les communautés web et les influenceurs (caractéristiques de l’audience…) susceptibles de véhiculer les valeurs de la marque/de l’entreprise</t>
  </si>
  <si>
    <t>Mobiliser son réseau afin de trouver des influenceurs / contributeurs au profil adapté</t>
  </si>
  <si>
    <t>Formaliser la collaboration (signature d’un contrat, définition d’un tarif) en lien avec le service juridique</t>
  </si>
  <si>
    <t>Entretenir une relation dynamique avec l’influenceur / le contributeur (envoi de produits…) afin d’assurer la visibilité de la marque sur les réseaux sociaux</t>
  </si>
  <si>
    <t>influenceur</t>
  </si>
  <si>
    <t>recrutement</t>
  </si>
  <si>
    <t>Gestion des aléas et des réclamations affectant le pilotage des flux</t>
  </si>
  <si>
    <t>Sélection et négociation avec les sous-traitants</t>
  </si>
  <si>
    <t>Gérer les aléas et négocier avec les fournisseurs, les clients et les services de l’entreprise</t>
  </si>
  <si>
    <t>Sélectionner les sous-traitants en s’assurant qu’ils répondent aux exigences pré définies, et négocier avec ceux-ci</t>
  </si>
  <si>
    <t>Repérer les aléas, les réclamations et leur degré d'urgence</t>
  </si>
  <si>
    <t>Négocier des solutions adaptées avec les fournisseurs et/ou les transporteurs et/ ou clients en cas d'aléa ou de litige</t>
  </si>
  <si>
    <t>Mise en œuvre de la stratégie de communication de crise</t>
  </si>
  <si>
    <t>Anticipation et détection d’une crise</t>
  </si>
  <si>
    <t>Gestion d’une crise</t>
  </si>
  <si>
    <t>Evaluation des impacts d’une crise</t>
  </si>
  <si>
    <t>Mettre en œuvre une stratégie de communication adaptée aux situations de crise</t>
  </si>
  <si>
    <t>Détecter et anticiper les crises pouvant porter atteinte à l’image de l’entreprise par une veille active (commande d’études prospectives, veille sur les réseaux sociaux et les différents canaux de communication…)</t>
  </si>
  <si>
    <t>Analyser une situation /un événement/une information afin d’évaluer les risques de retombées médiatiques négatives pour l’entreprise ou la marque</t>
  </si>
  <si>
    <t>Elaborer un process de gestion de crise en lien avec la direction générale de l’entreprise et les directions des autres services</t>
  </si>
  <si>
    <t>Mettre en œuvre un plan de communication de crise (cible, contenu du message, canaux de communication…) afin de limiter l’impact de la crise sur l’image de l’entreprise</t>
  </si>
  <si>
    <t>Mobiliser les moyens humains et matériels afin de mettre en œuvre le plan de communication de crise</t>
  </si>
  <si>
    <t>Coordonner les équipes et les prestataires intervenant dans la gestion de la crise</t>
  </si>
  <si>
    <t>Evaluer l’impact de la crise sur l’image de l’entreprise et proposer des axes d’amélioration le cas échéant</t>
  </si>
  <si>
    <t>Communication de crise</t>
  </si>
  <si>
    <t>Gestion de crise</t>
  </si>
  <si>
    <t>Mise en œuvre de projets dans le cadre d’une relation commerciale grands comptes</t>
  </si>
  <si>
    <t>Coordination entre les différents partenaires internes voire externes impliqués dans les projets associés à l’activité commerciale Grands Comptes</t>
  </si>
  <si>
    <t>Elaboration des plans d’actions associés à l’activité commerciale Grands Comptes</t>
  </si>
  <si>
    <t>Conseil et accompagnement auprès des partenaires internes et externes</t>
  </si>
  <si>
    <t>Suivi d’avancement de la mise en œuvre des projets</t>
  </si>
  <si>
    <t>Définir les étapes et les moyens techniques et humains nécessaires à la mise en place de projets auprès de comptes-clés</t>
  </si>
  <si>
    <t>Coordonner différents interlocuteurs au sein de l’entreprise autour de l’offre commerciale à élaborer ou du projet d’amélioration à mettre en œuvre</t>
  </si>
  <si>
    <t>Définir le plan d’actions à mener afin d’améliorer la qualité de service aux clients grands comptes</t>
  </si>
  <si>
    <t>Veille technique, technologique et règlementaire concernant les activités des agriculteurs</t>
  </si>
  <si>
    <t>Veille sur les évolutions techniques et technologiques s’appliquant aux exploitations agricoles</t>
  </si>
  <si>
    <t>Rechercher et analyser les informations sur les évolutions techniques, technologiques et réglementaires en lien avec les activités des agriculteurs</t>
  </si>
  <si>
    <t>Repérer les évolutions techniques et technologiques permettant d’améliorer et d’optimiser les performances économiques des exploitations agricoles</t>
  </si>
  <si>
    <t>Répertorier, analyser et synthétiser les informations recueillies et leurs sources d’information (résultats d’études ou d’enquêtes nationales ou locales)</t>
  </si>
  <si>
    <t>Réglementation</t>
  </si>
  <si>
    <t>Enquêtes</t>
  </si>
  <si>
    <t>Communication auprès des clients, les services et les partenaires de l’entreprise</t>
  </si>
  <si>
    <t>Transmettre des informations aux clients, les services et les partenaires de l’entreprise</t>
  </si>
  <si>
    <t>Veille technique, technologique et règlementaire concernant son domaine de spécialité</t>
  </si>
  <si>
    <t>Collecte, analyse et synthèses d’informations de nature variée</t>
  </si>
  <si>
    <t>Mise en place d’un planning d’arrivée des matières premières</t>
  </si>
  <si>
    <t>Partage d’informations techniques sur le digestat</t>
  </si>
  <si>
    <t>Orientation vers un expert / spécialiste</t>
  </si>
  <si>
    <t>Maintenir la relation avec les agriculteurs et leur apporter des conseils personnalisés</t>
  </si>
  <si>
    <t>Accueillir les agriculteurs au moment de la réception et de l’orientation du digestat</t>
  </si>
  <si>
    <t>Négocier et mettre en place un planning fixant la temporalité des arrivées de matières premières en concertation avec les agriculteurs</t>
  </si>
  <si>
    <t>Apporter des informations techniques sur le digestat aux agriculteurs qui le demandent et échanger sur les bonnes pratiques liées au processus du méthanisation</t>
  </si>
  <si>
    <t>Orientation expert</t>
  </si>
  <si>
    <t>Concertation</t>
  </si>
  <si>
    <t>Relation avec un réseau d’interlocuteurs externes</t>
  </si>
  <si>
    <t>Communication avec les partenaires de l’entreprise (fournisseurs, clients, etc.) et présentations des engagements en termes de qualité</t>
  </si>
  <si>
    <t>Planification et organisation d’audits d’assurance qualité auprès des partenaires externes (clients, fournisseurs, sous-traitants)</t>
  </si>
  <si>
    <t>Conseil et recommandations auprès des partenaires externes en matière de qualité</t>
  </si>
  <si>
    <t>Contrôle et analyse du système d’assurance qualité en externe</t>
  </si>
  <si>
    <t>Gestion des entreprises extérieures lors d’interventions dans l’entreprise</t>
  </si>
  <si>
    <t>Assurer les relations avec un réseau d’interlocuteurs externes variés afin d’obtenir et de maintenir une certification ISO</t>
  </si>
  <si>
    <t>Prendre contact avec les partenaires externes (clients, fournisseurs, sous-traitants) et planifier les audits d’assurance qualité en fonction des agendas, des temps de préparation nécessaires et des impératifs</t>
  </si>
  <si>
    <t>Conseiller et prescrire des solutions techniques correctives, préventives ou d'amélioration afin de garantir le système d’assurance qualité</t>
  </si>
  <si>
    <t>Contrôler et analyser la démarche de mise en conformité et de correction des anomalies par les partenaires externes</t>
  </si>
  <si>
    <t>Contrôler et coordonner l’intervention des entreprises extérieures lors de leurs interventions dans l’entreprise afin de prévenir les risques liés à la coactivité, en matière de qualité</t>
  </si>
  <si>
    <t>Relations externes</t>
  </si>
  <si>
    <t>Conseil et recommandations</t>
  </si>
  <si>
    <t>Management de l’équipe QHSSE</t>
  </si>
  <si>
    <t>Supervision des actions de recrutement et de développement de compétences pour les équipes QHSSE</t>
  </si>
  <si>
    <t>Piloter la gestion des ressources humaines de l’équipe qualité sécurité environnement</t>
  </si>
  <si>
    <t>Evaluer les besoins en ressources humaines en qualité hygiène sécurité environnement en termes d’effectifs, de compétences et d’organisation en fonction des évolutions de l’activité et de la stratégie de l’entreprise</t>
  </si>
  <si>
    <t>Mobiliser les équipes QHSSE autour des enjeux de l’activité et des objectifs à atteindre</t>
  </si>
  <si>
    <t>Gestion des budgets</t>
  </si>
  <si>
    <t>Définition des priorités d’action et allocation des ressources</t>
  </si>
  <si>
    <t>Négociation des budgets</t>
  </si>
  <si>
    <t>Mise à jour des tableaux de suivi budgétaire</t>
  </si>
  <si>
    <t>Pilotage et contrôle des budgets tout au long du projet</t>
  </si>
  <si>
    <t>Transmission d’informations relatives à l’utilisation des budgets</t>
  </si>
  <si>
    <t>Gérer les budgets alloués aux différents projets d’amélioration continue</t>
  </si>
  <si>
    <t>Définir des priorités d'action et d'allocation de moyens / ressources / délais en fonction des contraintes et des budgets consacrés à l’amélioration continue</t>
  </si>
  <si>
    <t>Négocier les budgets avec la direction en mettant en avant les bénéfices attendus de tel ou tel projet (impacts organisationnels, impacts qualité)</t>
  </si>
  <si>
    <t>Mettre à jour et consolider des tableaux de suivi budgétaire afin de suivre au mieux l’avancement des projets</t>
  </si>
  <si>
    <t>Piloter, contrôler et réajuster le budget d’un projet d’amélioration afin d’atteindre les objectifs fixés en termes de retour sur investissement</t>
  </si>
  <si>
    <t>Rendre compte de l’utilisation des différents budgets aux interlocuteurs concernés</t>
  </si>
  <si>
    <t>Tableaux de suivi budgétaire</t>
  </si>
  <si>
    <t>Suivi de l’activité commerciale</t>
  </si>
  <si>
    <t>Transmission d’informations aux  différents interlocuteurs  compétents</t>
  </si>
  <si>
    <t>Elaboration et analyse des  tableaux de bord de suivi de  l’activité</t>
  </si>
  <si>
    <t>Réaliser le suivi de l’activité commercial</t>
  </si>
  <si>
    <t>Analyser les résultats des achats et des ventes réalisés en utilisant différents indicateurs : chiffre d’affaires, marge, taux de marge, structure de la clientèle, incidents de paiement, ratio chiffre / tonnage, …</t>
  </si>
  <si>
    <t>Définir des objectifs commerciaux à court et moyen termes et les réajuster au quotidien en fonction du marché et des quantités disponibles</t>
  </si>
  <si>
    <t>Transmettre des consignes à l’équipe présente sur le carreau (vendeurs, préparateurs de commande, caisse, …)</t>
  </si>
  <si>
    <t>Communiquer au sein de l’entreprise les informations nécessaires en vue du respect des prix et des conditions de paiement négociés avec le client</t>
  </si>
  <si>
    <t>Recueillir auprès de différents interlocuteurs les informations utiles au suivi de l’activité (incidents de paiement, résultats, …).</t>
  </si>
  <si>
    <t>indicateurs</t>
  </si>
  <si>
    <t>Recueille les indicateurs prédéfinis pour suivre les achats et les ventes et les diffuse auprès du service achat</t>
  </si>
  <si>
    <t>Analyse les indicateurs recueillis pour transmettre aux acteurs concernés</t>
  </si>
  <si>
    <t>Propose des actions correctrices à partir de l’analyse des indicateurs de suivi et en relation avec ls services concernés</t>
  </si>
  <si>
    <t>Animation et mise en œuvre d’actions d’amélioration des activités d’approvisionnement</t>
  </si>
  <si>
    <t>Analyse des écarts, des aléas, des anomalies</t>
  </si>
  <si>
    <t>Animer des actions de progrès en vue d’améliorer l’activité d’approvisionnement</t>
  </si>
  <si>
    <t>Vérifier la conformité des actions des membres de son équipe par rapport aux objectifs fixés</t>
  </si>
  <si>
    <t>Collaborer avec un service ou un prestataire informatique en vue de faire évoluer les outils de gestion de l’activité (outils prédictifs, algorithmes et modélisations mathématiques)</t>
  </si>
  <si>
    <t>projet</t>
  </si>
  <si>
    <t>Propose des projets, méthodes, outils innovants et mobilise efficacement les différents collaborateurs concerné</t>
  </si>
  <si>
    <t>Appui technique et conseil auprès des clients</t>
  </si>
  <si>
    <t>Réponse aux sollicitations des clients</t>
  </si>
  <si>
    <t>Commercialisation de prestations complémentaires</t>
  </si>
  <si>
    <t>Apporter un appui technique et des conseils aux clients</t>
  </si>
  <si>
    <t>Accompagner et conseiller le client dans la mise en œuvre de solutions en veillant à adapter sa communication en fonction des compétences techniques des clients.</t>
  </si>
  <si>
    <t>Apporter des conseils techniques aux clients sur l’évolution de l’installation, sur les modes d’utilisation et les fonctionnalités des produits</t>
  </si>
  <si>
    <t>Proposer et argumenter une offre de service auprès d’un client (offre de maintenance, d’installation, etc.)</t>
  </si>
  <si>
    <t>Assistance</t>
  </si>
  <si>
    <t>Répond aux sollicitations et aux questions des clients en s’appuyant sur la procédure définie par l’entreprise</t>
  </si>
  <si>
    <t>Adapte ses réponses et ses conseils auprès du client aux différents types de situations rencontrées. Propose et argumente une offre de service complémentaire à partir des guides de l’entreprise</t>
  </si>
  <si>
    <t>Analyse les réclamations complexes et propose des solutions adaptées en cherchant à fidéliser le client ou susciter une offre complémentaire</t>
  </si>
  <si>
    <t>Propose de nouvelles manières de traiter les réclamations des à partir de l’analyse de son expérience. Est force de proposition pour développer l’offre en fonction des attentes perçues des clients</t>
  </si>
  <si>
    <t>Elaboration de solutions dans le cadre de réclamations clients</t>
  </si>
  <si>
    <t>Identification auprès des clients des exigences spécifiques</t>
  </si>
  <si>
    <t>Echange constant avec les clients en situation complexe ou de litige</t>
  </si>
  <si>
    <t>Identification et traitement des réclamations et litiges</t>
  </si>
  <si>
    <t>Négociation des solutions proposées avec les clients en cas de litige</t>
  </si>
  <si>
    <t>Analyser et traiter les réclamations clients à enjeux</t>
  </si>
  <si>
    <t>Identifier auprès des clients les exigences en termes de qualité des produits, de coût, de délais etc.</t>
  </si>
  <si>
    <t>Assurer un échange constant avec les clients en cas de besoin</t>
  </si>
  <si>
    <t>Identifier et traiter les réclamations et litiges</t>
  </si>
  <si>
    <t>Analyser les causes de ces réclamations et litiges dans une démarché d’amélioration continue</t>
  </si>
  <si>
    <t>Mettre en œuvre et suivre les procédures de règlements des litiges</t>
  </si>
  <si>
    <t>Négocier et convaincre les clients en vue de trouver une solution pertinente pour les deux parties lors d’un litige</t>
  </si>
  <si>
    <t>Identifie et exploite les informations de premier niveau sur les réclamations clients</t>
  </si>
  <si>
    <t>Analyse et traite une variabilité de réclamations et de litiges complexes avec les clients</t>
  </si>
  <si>
    <t>Anticipe la survenue de réclamations récurrentes à partir d’une analyse fine des litiges précédents.</t>
  </si>
  <si>
    <t>Elabore des solutions innovantes en vue d’anticiper et d’éviter les réclamations clients</t>
  </si>
  <si>
    <t>Préparation et animation d’évènements professionnels</t>
  </si>
  <si>
    <t>Analyse et définition des moyens nécessaires lors de la participation de l’entreprise à un évènement professionnel</t>
  </si>
  <si>
    <t>Suivi de la préparation d’un évènement professionnel</t>
  </si>
  <si>
    <t>Animation d’évènements professionnels</t>
  </si>
  <si>
    <t>Préparer et animer des évènements professionnels dans le cadre d’une activité de support technique</t>
  </si>
  <si>
    <t>Sélectionner les évènements professionnels adaptés aux objectifs du service commercial</t>
  </si>
  <si>
    <t>Evaluer les besoins matériels liés à la participation à un évènement professionnel</t>
  </si>
  <si>
    <t>Planifier, prendre en charge la logistique liée à la participation à un évènement professionnel</t>
  </si>
  <si>
    <t>Concevoir des animations techniques pour des évènements professionnels</t>
  </si>
  <si>
    <t>Communiquer sur les produits de l’entreprise en tenant compte des besoins de son / ses interlocuteur(s)</t>
  </si>
  <si>
    <t>Préparation événement professionnel</t>
  </si>
  <si>
    <t>Animation technique</t>
  </si>
  <si>
    <t>Reproduit les pratiques existantes pour préparer les participations aux événements professionnels récurrents et mettre en œuvre les animations techniques</t>
  </si>
  <si>
    <t>Adapte les pratiques existantes pour préparer les participations aux événements professionnels récurrents et mettre en œuvre les animations techniques</t>
  </si>
  <si>
    <t>Propose de nouveaux événements, de nouvelles animations techniques en fonction des objectifs du service commercial</t>
  </si>
  <si>
    <t>Fait preuve d’innovation dans la conception et la mise en œuvre des animations techniques lors des événements professionnels</t>
  </si>
  <si>
    <t>Accueil des clients lors des opérations d’encaissement</t>
  </si>
  <si>
    <t>Traitement des situations relationnelles délicates</t>
  </si>
  <si>
    <t>Etablir et entretenir une relation commerciale adaptée avec les clients</t>
  </si>
  <si>
    <t>Personnaliser la relation avec les clients à leur arrivée à la caisse</t>
  </si>
  <si>
    <t>Prendre en compte l’ensemble des clients se présentant en caisse et anticiper les insatisfactions liées aux files d’attente</t>
  </si>
  <si>
    <t>Adapter son comportement lors des situations relationnelles délicates</t>
  </si>
  <si>
    <t>Identifier les causes d’une réclamation client et l’orienter vers l’interlocuteur compétent</t>
  </si>
  <si>
    <t>relations clients</t>
  </si>
  <si>
    <t>Accueille les clients dans le respect des consignes en vigueur</t>
  </si>
  <si>
    <t>Personnalise l’accueil des clients</t>
  </si>
  <si>
    <t>Anticipe d’éventuels mécontentements des clients</t>
  </si>
  <si>
    <t>Définition et mise en œuvre d’une démarche qualité dans l’entreprise</t>
  </si>
  <si>
    <t>Définition des indicateurs et outils de suivi</t>
  </si>
  <si>
    <t>Elaboration d’une démarche qualité et validation des outils associés</t>
  </si>
  <si>
    <t>Contrôle de la mise en œuvre d’une démarche qualité</t>
  </si>
  <si>
    <t>Piloter une démarche d’amélioration continue</t>
  </si>
  <si>
    <t>Définir les indicateurs de suivi de l’activité et superviser la création des outils et tableaux de bord</t>
  </si>
  <si>
    <t>Analyser les indicateurs de suivi de l’activité</t>
  </si>
  <si>
    <t>Identifier des actions d’amélioration à mettre en œuvre en fonction des résultats de l’entreprise et des ressources disponibles</t>
  </si>
  <si>
    <t>Piloter la mise en œuvre d’actions d’amélioration en associant les membres des équipes concernées et les services supports</t>
  </si>
  <si>
    <t>Animer des groupes de travail dans le cadre de projet d’amélioration</t>
  </si>
  <si>
    <t>Accompagner les collaborateurs de l’entreprise au changement</t>
  </si>
  <si>
    <t>action d’amélioration</t>
  </si>
  <si>
    <t>Pilote la démarche d’amélioration continue à partir d’indicateurs existants</t>
  </si>
  <si>
    <t>Pilote la démarche d’amélioration continue dans un contexte complexe</t>
  </si>
  <si>
    <t>Pilote la démarche d’amélioration continue dans un contexte complexe à forts enjeux</t>
  </si>
  <si>
    <t>Propose des méthodes et outils de pilotage de la démarche qualité innovants</t>
  </si>
  <si>
    <t>Mise en œuvre des procédures administratives et Qualité Hygiène Sécurité Environnement (QHSE)</t>
  </si>
  <si>
    <t>Mise en œuvre et suivi des procédures « ressources humaines » de l’entreprise</t>
  </si>
  <si>
    <t>Supervision des procédures administratives de contrôle interne</t>
  </si>
  <si>
    <t>Mettre en œuvre et manager les procédures administratives et qualité hygiène sécurité environnement (QHSE)</t>
  </si>
  <si>
    <t>Suivre et mettre en œuvre des procédures et techniques en matière de qualité de l’entreprise</t>
  </si>
  <si>
    <t>Contrôler l'application des règles, procédures, normes et standards de qualité</t>
  </si>
  <si>
    <t>Alerter et communiquer sur les anomalies de contrôle interne</t>
  </si>
  <si>
    <t>Formaliser et adapter des procédures et modes opératoires relatifs à la qualité dans son domaine de compétence</t>
  </si>
  <si>
    <t>contrôle de procédures</t>
  </si>
  <si>
    <t>qualité sécurité environnement</t>
  </si>
  <si>
    <t>Met en œuvre et suit les procédures administratives et QHSE en vigueur dans l’entreprise.</t>
  </si>
  <si>
    <t>S’assure du suivi des procédures administratives et QHSE par son ou ses équipes techniques et alerte en cas d’anomalie.</t>
  </si>
  <si>
    <t>Supervise les procédures de contrôle interne de ses équipes et propose des améliorations en cas d’anomalie.</t>
  </si>
  <si>
    <t>Définit les règles et procédures de contrôle interne pour l’ensemble de ses équipes.</t>
  </si>
  <si>
    <t>Supervision et contrôle de la mise en œuvre du processus budgétaire</t>
  </si>
  <si>
    <t>Contrôler la bonne mise en œuvre du processus budgétaire en associant les différentes parties prenantes</t>
  </si>
  <si>
    <t>contrôle interne</t>
  </si>
  <si>
    <t>mesures correctives</t>
  </si>
  <si>
    <t>plan budgétaire</t>
  </si>
  <si>
    <t>Met en œuvre le contrôle interne du processus budgétaire selon une procédure établie</t>
  </si>
  <si>
    <t>Adapte les modalités de contrôle interne du plan budgétaire en fonction de la situation rencontrée et des interlocuteurs concernés</t>
  </si>
  <si>
    <t>Contrôle le suivi du plan budgétaire y compris dans des situations complexes et propose des solutions pour faire évoluer ce dernier en fonction des besoins constatés</t>
  </si>
  <si>
    <t>Propose des projets, méthodes, outils innovants et mobilise efficacement les différents collaborateurs concernés afin de faciliter au mieux la mise en œuvre du plan budgétaire</t>
  </si>
  <si>
    <t>Préparation et suivi de projets, de dossiers et d’évènements</t>
  </si>
  <si>
    <t>Planification d’évènements et de projet</t>
  </si>
  <si>
    <t>Prise de contact et envois d’invitations aux potentiels participants</t>
  </si>
  <si>
    <t>Préparation logistique liée aux évènements et projets à venir</t>
  </si>
  <si>
    <t>Suivi du tableau de bord budgétaire ou administratif d’un projet, évènement ou dossier</t>
  </si>
  <si>
    <t>Mesure de l’état d’avancement du projet</t>
  </si>
  <si>
    <t>Contrôle du respect des délais et alerte en cas de besoin</t>
  </si>
  <si>
    <t>Proposition d’axes d’amélioration pour les différents projets</t>
  </si>
  <si>
    <t>Préparer et suivre les projets, dossiers et évènements</t>
  </si>
  <si>
    <t>Planifier des évènements ou des projets</t>
  </si>
  <si>
    <t>Prendre contact avec les participants, s’assurer de leur présence et effectuer des relances</t>
  </si>
  <si>
    <t>Préparer et mettre en œuvre la logistique de l’évènement ou du projet (réservation de salles, de déplacement et d’hébergement, sélection de prestataires, etc.)</t>
  </si>
  <si>
    <t>Suivre la mise à disposition des moyens humains et/ou matériels associés au projet ou au dossier</t>
  </si>
  <si>
    <t>Suivre le tableau de bord budgétaire ou administratif du projet selon les procédures de l’entreprise</t>
  </si>
  <si>
    <t>Mesurer l’état d’avancement des différentes étapes du projet par l’analyse des indicateurs de réalisation</t>
  </si>
  <si>
    <t>Contrôler le respect des délais et alerter les interlocuteurs concernés en cas de besoin</t>
  </si>
  <si>
    <t>Identifier les écarts et proposer les actions nécessaires</t>
  </si>
  <si>
    <t>organisation d'activités</t>
  </si>
  <si>
    <t>Planifie et prépare les évènements et projets à partir des demandes des collaborateurs et en s’appuyant sur les procédures prédéfinies</t>
  </si>
  <si>
    <t>Organise la préparation et le suivi des projets, dossiers et évènements en tenant compte des priorités, des impératifs et des échéances au sein de l’équipe ou du service</t>
  </si>
  <si>
    <t>Anticipe les aléas, les contraintes des différents interlocuteurs (clients, collaborateurs, prestataires) lors de l’organisation d’un projet, dossier ou évènement</t>
  </si>
  <si>
    <t>Améliore ses méthodes d’organisation, de planification et de suivi et consolide son réseau de prestataires à partir des retours d’expérience sur les anciens évènements projets et dossiers</t>
  </si>
  <si>
    <t>Construction et animation d’un parcours de formation en situation de travail</t>
  </si>
  <si>
    <t>Formalisation et validation d’un répertoire de situations</t>
  </si>
  <si>
    <t>Cadrage pédagogique et organisationnel pour la mise en œuvre de l’AFEST</t>
  </si>
  <si>
    <t>Mise en œuvre des séquences des Formations en Situation de Travail</t>
  </si>
  <si>
    <t>Mise en œuvre des évaluations spécifiques aux AFEST</t>
  </si>
  <si>
    <t>Sécurisation du processus administratif</t>
  </si>
  <si>
    <t>Concevoir et mettre en œuvre des actions de formation en situation de travail (AFEST)</t>
  </si>
  <si>
    <t>Identifier l’opportunité de mettre en place une AFEST</t>
  </si>
  <si>
    <t>Construire un répertoire de situations à partir d’une analyse de travail préalable</t>
  </si>
  <si>
    <t>Concevoir les séquences de formation en situation de travail</t>
  </si>
  <si>
    <t>Accompagner l’apprenant dans sa progression lors des séquences de Formation en Situation de Travail</t>
  </si>
  <si>
    <t>Animer des séquences réflexives</t>
  </si>
  <si>
    <t>Evaluer les acquis de l’apprenant en situation</t>
  </si>
  <si>
    <t>Apporter des preuves concrètes dans le but d’assurer une traçabilité de l’action de formation</t>
  </si>
  <si>
    <t>AFEST</t>
  </si>
  <si>
    <t>réflexivité</t>
  </si>
  <si>
    <t>situations de travail</t>
  </si>
  <si>
    <t>Anime les actions de formation en situation de travail existantes en s’appuyant sur un guide de questionnement prédéfini. Complète les supports nécessaires à la traçabilité des AFEST</t>
  </si>
  <si>
    <t>Définit un répertoire de situations, construit un parcours de formation en situation de travail et l’anime en tenant compte des caractéristiques de l’apprenant.</t>
  </si>
  <si>
    <t>Fait évoluer le parcours de formation en situation de travail en fonction de l’avancée de l’apprenant</t>
  </si>
  <si>
    <t>Analyse ses pratiques de formation en situation de travail pour proposer des parcours de formation multimodaux intégrant une AFEST</t>
  </si>
  <si>
    <t>Organiser un système d’information pour mener une veille comptable et fiscale</t>
  </si>
  <si>
    <t>Réaliser une veille comptable et fiscale (facturation, encaissements, déclarations fiscales, …)</t>
  </si>
  <si>
    <t>droit fiscal</t>
  </si>
  <si>
    <t>veille comptable</t>
  </si>
  <si>
    <t>Met à jour les connaissances en matière comptable et fiscale sur son périmètre en mobilisant des sources d’information connues</t>
  </si>
  <si>
    <t>Adapte les sources d’informations mobilisées Analyse les documents de veille pour répercuter les évolutions règlementaires sur ses activités comptables et fiscales.</t>
  </si>
  <si>
    <t>Réalise une veille comptable et fiscale continue à partir de sources d’informations diverses, identifie les évolutions juridiques et adapte ses façons de faire en conséquence</t>
  </si>
  <si>
    <t>Hiérarchise et priorise les évolutions issues de la veille comptable et fiscale. Propose de nouvelles façons de faire pour les intégrer</t>
  </si>
  <si>
    <t>Suivi des relations avec les services internes et les organismes externes (clients, fournisseurs, institutionnels) dans le domaine financier</t>
  </si>
  <si>
    <t>Préparation et conduite d’argumentation sur les choix stratégiques en matière financière et budgétaire</t>
  </si>
  <si>
    <t>Traitement des réclamations fournisseurs et clients complexes</t>
  </si>
  <si>
    <t>Justifier, expliquer et argumenter sur les positions financières auprès d'interlocuteurs internes et externes</t>
  </si>
  <si>
    <t>Identifier et mettre en avant les éléments propices à la justification des propositions financières et budgétaires</t>
  </si>
  <si>
    <t>Mobiliser les partenaires et compétences à la gestion d’une situation difficile</t>
  </si>
  <si>
    <t>Identifier les marges de manœuvre et leviers mobilisables</t>
  </si>
  <si>
    <t>argumentation</t>
  </si>
  <si>
    <t>Echange avec un ensemble d’interlocuteurs dans le cadre de positions stratégiques ou de situations complexes à partir d’une trame prédéfinie</t>
  </si>
  <si>
    <t>Argumente auprès d’acteurs internes et externes sur les positions prises par l’entreprise en s’adaptant aux acteurs</t>
  </si>
  <si>
    <t>Associe une diversité d’acteurs pour argumenter les choix de l’entreprise ou négocier avec des partenaires internes ou externes à l’entreprise</t>
  </si>
  <si>
    <t>Propose de nouvelles façons de présenter les choix de l’entreprise ou de collaborer avec des partenaires internes ou externes à l’entreprise</t>
  </si>
  <si>
    <t>Mise à jour des paramètres du système de RGPD</t>
  </si>
  <si>
    <t>Assurer une veille sur le droit du travail et le droit social en lien avec son activité</t>
  </si>
  <si>
    <t>Organiser un système d’information pour mener une veille sociale</t>
  </si>
  <si>
    <t>Réaliser une veille sociale (lois, règlements, conventions collectives, accords d’entreprise, contrats de travail)</t>
  </si>
  <si>
    <t>Mettre à jour les paramètres du système de RGPD</t>
  </si>
  <si>
    <t>droit social</t>
  </si>
  <si>
    <t>dossier social</t>
  </si>
  <si>
    <t>Met à jour les connaissances sur le droit social et le droit du travail relevant de son périmètre en mobilisant des sources d’information connues</t>
  </si>
  <si>
    <t>Adapte les sources d’informations mobilisées pour améliorer la veille sociale, identifie et répercute les évolutions juridiques dans ses dossiers</t>
  </si>
  <si>
    <t>Réalise une veille sociale continue à partir de sources d’informations diverses, identifie les évolutions juridiques et actualise ses façons de faire en conséquence</t>
  </si>
  <si>
    <t>Hiérarchise l’information issue de la veille sociale, réalise des compte-rendu et des analyses sur les évolutions juridiques majeures. Propose de nouvelles façons de faire pour les intégrer.</t>
  </si>
  <si>
    <t>Mise en œuvre de projets d’amélioration continue en lien avec son domaine de compétences</t>
  </si>
  <si>
    <t>Planification du projet</t>
  </si>
  <si>
    <t>Construction et développement d’un réseau de partenaires</t>
  </si>
  <si>
    <t>Suivi du tableau de bord budgétaire ou administratif d’un projet</t>
  </si>
  <si>
    <t>Conduire ou accompagner des projets de développement de l’entreprise en lien avec son domaine de compétences</t>
  </si>
  <si>
    <t>Suivre la mise à disposition des moyens humains et/ou matériels associés au projet</t>
  </si>
  <si>
    <t>Construire, développer un réseau de partenaires extérieurs</t>
  </si>
  <si>
    <t>Logistique de projet</t>
  </si>
  <si>
    <t>Planification d’événements</t>
  </si>
  <si>
    <t>Représentation de l’entreprise lors d’opérations financières et juridiques</t>
  </si>
  <si>
    <t>Négociation lors d’opérations financières et juridiques</t>
  </si>
  <si>
    <t>Représenter de l’entreprise lors d’opérations financières et juridiques, auprès d’autorités administratives, de fédérations professionnelles, de clients, etc.</t>
  </si>
  <si>
    <t>Réaliser des démarches auprès d’organismes publics et privés pour le compte de l’entreprise</t>
  </si>
  <si>
    <t>Négocier et convaincre sur les termes d’un contrat, d’un bail ou d’un accord en veillant à défendre les intérêts de l’entreprise</t>
  </si>
  <si>
    <t>S’adresser et représenter l’entreprise auprès de différentes instances et organismes (associations de consommateurs, fédérations professionnelles, CNIL, DGI, etc.)</t>
  </si>
  <si>
    <t>Relation aux acteurs extérieurs</t>
  </si>
  <si>
    <t>Mise en place de lignes de crédit</t>
  </si>
  <si>
    <t>Gestion des relations avec les organismes bancaires</t>
  </si>
  <si>
    <t>Négociation avec les banques</t>
  </si>
  <si>
    <t>Recherche de nouveaux partenaires financiers</t>
  </si>
  <si>
    <t>Assurer la relation et les négociations avec les banquiers et autres acteurs extérieurs</t>
  </si>
  <si>
    <t>Mettre en place les lignes de crédit nécessaires, définies avec les plans de financement et prévisions de trésorerie.</t>
  </si>
  <si>
    <t>Gérer et évaluer les relations avec les organismes bancaires selon la procédure préétablie.</t>
  </si>
  <si>
    <t>Négocier et contrôler les conditions bancaires appliquées.</t>
  </si>
  <si>
    <t>Rechercher de nouveaux partenaires financiers</t>
  </si>
  <si>
    <t>Négociation de coûts</t>
  </si>
  <si>
    <t>Partenaires bancaires</t>
  </si>
  <si>
    <t>Lignes de crédit</t>
  </si>
  <si>
    <t>Management opérationnel de l’équipe des services généraux</t>
  </si>
  <si>
    <t>Organisation de l’activité de l’équipe des services généraux</t>
  </si>
  <si>
    <t>Transmission des consignes et contrôle</t>
  </si>
  <si>
    <t>Animation et motivation de l’équipe</t>
  </si>
  <si>
    <t>Repérage des compétences nécessaires dans le cadre du recrutement ou du développement de l’équipe</t>
  </si>
  <si>
    <t>Posture managériale</t>
  </si>
  <si>
    <t>Organiser le travail et animer l’équipe des services généraux (équipe administrative, accueil et techniciens)</t>
  </si>
  <si>
    <t>Organiser et répartir les activités à réaliser entre les membres de l’équipe</t>
  </si>
  <si>
    <t>Animer et motiver l’équipe des moyens généraux</t>
  </si>
  <si>
    <t>Repérer les compétences nécessaires en cas de recrutement et développer les compétences de l’équipe des moyens généraux</t>
  </si>
  <si>
    <t>Conduire un entretien individuel : entretien annuel d’évaluation, entretien de recrutement, de recadrage, …</t>
  </si>
  <si>
    <t>Transmission de consignes</t>
  </si>
  <si>
    <t>Présentation et négociation des offres dans le cadre des appels d’offres et-ou de contrats cadres</t>
  </si>
  <si>
    <t>Négocier une offre commerciale avec un client grand compte et vendre</t>
  </si>
  <si>
    <t>négociation commerciale</t>
  </si>
  <si>
    <t>Fait preuve d’innovation dans la manière de négocier les offres commerciales</t>
  </si>
  <si>
    <t>Communication, travail en équipe et amélioration continue des services aux passagers et aux clients dans le cadre d’une activité de transport aérien</t>
  </si>
  <si>
    <t>Vérification des conditions d’accueil des clients dans l’aérogare</t>
  </si>
  <si>
    <t>Suivi de la satisfaction client</t>
  </si>
  <si>
    <t>Transmission d’informations entre les équipes et aux différents intervenants de l’escale</t>
  </si>
  <si>
    <t>Collecte et consignation des difficultés rencontrées et des dysfonctionnements</t>
  </si>
  <si>
    <t>Rechercher et transmettre les informations permettant d’optimiser la qualité de service aux passagers et aux clients</t>
  </si>
  <si>
    <t>Relayer les informations appropriées lors des aléas d’exploitation</t>
  </si>
  <si>
    <t>Recueillir et transmettre des informations permettant d’assurer la chaîne de services</t>
  </si>
  <si>
    <t>Renseigner l’ensemble des documents et formulaires permettant d’assurer la traçabilité des opérations réalisées</t>
  </si>
  <si>
    <t>Conduire une veille sur les évolutions des outils de travail à disposition</t>
  </si>
  <si>
    <t>Transmettre des retours d’expérience argumentés dans le cadre du test des nouveaux outils ou process de travail</t>
  </si>
  <si>
    <t>Assure le relais d’informations et la traçabilité de ses interventions en situation normale dans le respect des consignes en vigueur en utilisant les outils existants</t>
  </si>
  <si>
    <t>Assure le relais d’informations et la traçabilité de ses interventions en situation dégradée dans le respect des consignes en vigueur en utilisant les outils existants</t>
  </si>
  <si>
    <t>S’adapte en continu à l’évolution des outils et process de travail</t>
  </si>
  <si>
    <t>Est force de proposition pour améliorer l’utilisation des outils et la mise en œuvre des process de travail</t>
  </si>
  <si>
    <t>Relations clients et représentation de l’entreprise au sein de l’escale</t>
  </si>
  <si>
    <t>Gestion de la relation commerciale de l’entreprise auprès des tiers : clients, services tiers…</t>
  </si>
  <si>
    <t>Représentation de l’entreprise auprès des acteurs locaux : partenaires institutionnels, pouvoirs publics…</t>
  </si>
  <si>
    <t>Relations avec l’ensemble des personnels « sol » et « vol »</t>
  </si>
  <si>
    <t>Relations avec les institutions représentatives du personnel au sein de l’escale</t>
  </si>
  <si>
    <t>Communiquer avec les clients et partenaires au sein de l’escale en véhiculant une image positive de l’entreprise</t>
  </si>
  <si>
    <t>Repérer les passagers et partenaires clés avec lesquels mettre en place un contact privilégié</t>
  </si>
  <si>
    <t>Relayer auprès des interlocuteurs externes de l’escale la politique, la stratégie, l’image de l’entreprise</t>
  </si>
  <si>
    <t>Mettre en œuvre dans le respect de la réglementation en vigueur et de la politique sociale de l’entreprise les interventions associées aux activités des institutions représentatives du personnel au sein de l’escale</t>
  </si>
  <si>
    <t>Relations clients</t>
  </si>
  <si>
    <t>représentation de l’entreprise en escale</t>
  </si>
  <si>
    <t>relations sociales</t>
  </si>
  <si>
    <t>Met en œuvre sans variation les pratiques existantes en matière de relations avec les clients et partenaires au sein de l’escale</t>
  </si>
  <si>
    <t>Adapte ses pratiques aux besoins et aux caractéristiques des clients et partenaires dans des situations récurrentes</t>
  </si>
  <si>
    <t>Répond efficacement aux besoins des clients et partenaires dans des situations complexes</t>
  </si>
  <si>
    <t>Met en œuvre des approches innovantes pour mettre en œuvre les relations avec les clients et partenaires au sein de l’équipe</t>
  </si>
  <si>
    <t>Réalisation de contrôles en cabine en cours d’escale</t>
  </si>
  <si>
    <t>Suivi des interventions en cabine lors des escales (armement et nettoyage)</t>
  </si>
  <si>
    <t>Contrôle de l’état de fonctionnement des équipements de la cabine dont les équipements de sécurité</t>
  </si>
  <si>
    <t>Contrôle des opérations d’entretien de la cabine</t>
  </si>
  <si>
    <t>Contrôle du chargement de l’approvisionnement en consommables en escale le cas échéant</t>
  </si>
  <si>
    <t>Evaluer la conformité de l’état de la cabine suite aux opérations réalisées en escale</t>
  </si>
  <si>
    <t>Réaliser dans les délais impartis différents types de contrôles sur l’état de la cabine et sur son armement à l’issue des opérations réalisées en escale</t>
  </si>
  <si>
    <t>Repérer les dysfonctionnements des équipements de cabine en apportant une attention renforcée aux équipements de sécurité</t>
  </si>
  <si>
    <t>Repérer les non-conformités dans l’état de la cabine en tenant compte des cahiers des charges en vigueur</t>
  </si>
  <si>
    <t>Alerter en cas d’aléa ou de dysfonctionnement en respectant les procédures en vigueur</t>
  </si>
  <si>
    <t>Réalise les contrôles dans les délais impartis</t>
  </si>
  <si>
    <t>Adapte ses contrôles aux cahiers des charges</t>
  </si>
  <si>
    <t>Identifie les « signaux faibles » permettant de déceler un dysfonctionnement ou un aléa</t>
  </si>
  <si>
    <t>Est force de proposition pour améliorer les contrôles en cabine en escale</t>
  </si>
  <si>
    <t>Animation de groupes projets dans le cadre du déploiement de la stratégie RSE de l’entreprise</t>
  </si>
  <si>
    <t>Animer des groupes projets pour accompagner le déploiement de la stratégie RSE de l’entreprise</t>
  </si>
  <si>
    <t>Mise en valeur de produits et services commercialisés</t>
  </si>
  <si>
    <t>Analyse des besoins et des contraintes de l’éleveur</t>
  </si>
  <si>
    <t>Ciblage de l’offre de produits et services de l’entreprise</t>
  </si>
  <si>
    <t>Présentation des produits et services adaptés aux besoins du client</t>
  </si>
  <si>
    <t>Proposition d’une offre complémentaire ou subsidiaire</t>
  </si>
  <si>
    <t>Orientation vers les interlocuteurs adéquats pour poursuivre la vente</t>
  </si>
  <si>
    <t>Promouvoir les produits et services proposés par la coopérative auprès des éleveurs</t>
  </si>
  <si>
    <t>Analyser, en faisant appel à des connaissances techniques et/ou technologiques, les besoins, les contraintes techniques, la situation de l’éleveur et proposer des solutions</t>
  </si>
  <si>
    <t>Cibler l'offre de produits et de services correspondant aux besoins de l’éleveurs (monitorings, compléments nutritionnels, supports de suivi de la campagne d’insémination, etc.)</t>
  </si>
  <si>
    <t>Présenter à l’éleveur les produits et services commercialisés par l’entreprise</t>
  </si>
  <si>
    <t>Conseiller le client ou le prospect en prenant appui sur une argumentation technique pertinente adaptée à ses besoins</t>
  </si>
  <si>
    <t>Détecter un nouveau besoin et proposer une offre complémentaire ou subsidiaire à l’éleveur</t>
  </si>
  <si>
    <t>Orienter l’éleveur avec le service commercial si celui-ci est intéressé</t>
  </si>
  <si>
    <t>Présentation des produits / services</t>
  </si>
  <si>
    <t>Réalisation d’opérations de fabrication et de conditionnement, manuellement et/ou à l’aide d’équipements et d’outillages automatisésalisation d’opérations de fabrication et de conditionnement, manuellement et/ou à l’aide d’équipements et d’outillages automatisés</t>
  </si>
  <si>
    <t>Réaliser les opérations de fabrication et de conditionnement des produits (découpe, préparation, assemblage, mise en bouteille …) selon l’ordre de production, le mode opératoire, les règles QHSSE et le flux de production</t>
  </si>
  <si>
    <t>Veille technologique et règlementaire sur les sujets en lien avec le stockage et la gestion de données</t>
  </si>
  <si>
    <t>Réalisation d’une veille technologique sur les outils, logiciels et méthodes d’analyse</t>
  </si>
  <si>
    <t>Réalisation d’une veille réglementaire sur le stockage des données clients</t>
  </si>
  <si>
    <t>Rechercher et analyser les informations sur les évolutions en matière de stockage et la gestion de données</t>
  </si>
  <si>
    <t>Identifier les innovations technologiques pouvant contribuer à l’amélioration des outils, logiciels et méthodes d’analyse</t>
  </si>
  <si>
    <t>Identifier les évolutions règlementaires en matière de stockage des données clients, évaluer leur impact sur les systèmes existants et proposer des mesures correctives le cas échéant</t>
  </si>
  <si>
    <t>Synthétiser les informations recueillies et les sources d’information</t>
  </si>
  <si>
    <t>Elaborer une base documentaire intégrant les évolutions technologiques et règlementaires</t>
  </si>
  <si>
    <t>Veille stratégique sur les innovations et les nouvelles technologies numériques</t>
  </si>
  <si>
    <t>Réalisation d’une veille sur les innovations et les nouvelles technologies numériques</t>
  </si>
  <si>
    <t>Réalisation d’une veille règlementaire sur les sujets en lien avec le numérique</t>
  </si>
  <si>
    <t>Rechercher et analyser les informations sur les évolutions des technologies numériques</t>
  </si>
  <si>
    <t>Identifier les innovations technologiques pouvant contribuer à l’amélioration des outils ou structures numériques de l’entreprise</t>
  </si>
  <si>
    <t>Analyser les impacts des nouvelles technologies, des nouveaux logiciels, sur l’activité de l’entreprise</t>
  </si>
  <si>
    <t>Identifier les évolutions règlementaires</t>
  </si>
  <si>
    <t>Prise en charge des matériels de piste</t>
  </si>
  <si>
    <t>Préparation, nettoyage et rangement des matériels de piste</t>
  </si>
  <si>
    <t>Détection et signalement des dysfonctionnements</t>
  </si>
  <si>
    <t>Réaliser la prise en charge des matériels de piste dans le respect des procédures en vigueur</t>
  </si>
  <si>
    <t>Mettre en œuvre les consignes en vigueur en matière de préparation, nettoyage et rangement des matériels de piste</t>
  </si>
  <si>
    <t>Vérifier le bon fonctionnement des organes de sécurité d’un équipement de piste</t>
  </si>
  <si>
    <t>Repérer un dysfonctionnement sur un matériel traditionnel ou automatisé</t>
  </si>
  <si>
    <t>Alerter en cas de dysfonctionnement en respectant les consignes et procédures en vigueur</t>
  </si>
  <si>
    <t>nettoyage des matériels de piste</t>
  </si>
  <si>
    <t>Réalise la prise en charge des matériels de piste dans le strict respect des consignes dans des situations normales</t>
  </si>
  <si>
    <t>Réalise la prise en charge des matériels de piste dans des situations dégradées</t>
  </si>
  <si>
    <t>Prend des décisions adaptées pour faire face aux aléas liés à la prise en charge des matériels de piste</t>
  </si>
  <si>
    <t>Formule des propositions innovantes pour améliorer la prise en charge des matériels de piste</t>
  </si>
  <si>
    <t>Communication avec les donneurs d’ordre, les clients et institutions impliqués dans les missions de télépilotage</t>
  </si>
  <si>
    <t>Briefing sur les missions avec les donneurs d’ordre et les clients</t>
  </si>
  <si>
    <t>Transmission des informations techniques et réglementaires nécessaires à la réalisation des devis</t>
  </si>
  <si>
    <t>Echanges avec les donneurs d’ordre et institutions en vue d’obtenir les autorisations nécessaires</t>
  </si>
  <si>
    <t>Interface avec les tours de contrôle en cas de protocole d’accord avec des aéroports</t>
  </si>
  <si>
    <t>Communiquer avec les donneurs d’ordre, les clients et institutions impliqués dans les missions de télépilotage en veillant à la qualité des relations professionnelles</t>
  </si>
  <si>
    <t>Communiquer efficacement avec différents interlocuteurs en adaptant son registre et son comportement, et en veillant à la qualité des relations professionnelles au sein de l’équipe et avec les clients</t>
  </si>
  <si>
    <t>Adapter sa communication avec les différents interlocuteurs en situation dégradée</t>
  </si>
  <si>
    <t>Communication partenaires télépilotage</t>
  </si>
  <si>
    <t>Met en œuvre sans variation les pratiques existantes en matière de communication avec ses différents interlocuteurs dans des situations normales</t>
  </si>
  <si>
    <t>Adapte ses pratiques aux besoins et aux caractéristiques de ses interlocuteurs dans des situations dégradées</t>
  </si>
  <si>
    <t>Répond efficacement aux besoins en informations de ses interlocuteurs dans des situations complexes</t>
  </si>
  <si>
    <t>Met en œuvre des approches innovantes pour améliorer la communication avec ses interlocuteurs</t>
  </si>
  <si>
    <t>Amélioration des programmes, logiciels et applications</t>
  </si>
  <si>
    <t>Réalisation d’une veille technologique sur les outils, logiciels et programmes informatiques</t>
  </si>
  <si>
    <t>Proposition et mise en place de nouvelles fonctionnalités</t>
  </si>
  <si>
    <t>Proposer des améliorations des programmes, logiciels et applications</t>
  </si>
  <si>
    <t>Identifier les évolutions technologiques pouvant contribuer à l’amélioration des programmes, logiciels et applications utilisés par l’entreprise</t>
  </si>
  <si>
    <t>Analyser les impacts de ces évolutions sur les programmes, logiciels et applications de l’entreprise</t>
  </si>
  <si>
    <t>Elaborer une base documentaire intégrant les évolutions technologiques</t>
  </si>
  <si>
    <t>Proposer et mettre en place de nouvelles fonctionnalités afin d’améliorer les performances des programmes, logiciels et applications</t>
  </si>
  <si>
    <t>Rechercher et transmettre les informations permettant d’optimiser la maintenance et de diminuer le temps d’immobilisation de l’avion</t>
  </si>
  <si>
    <t>informations</t>
  </si>
  <si>
    <t>Communication avec les différents interlocuteurs internes et externes et traitement des informations</t>
  </si>
  <si>
    <t>Transmission des informations sur la politique et les méthodes de maintenance</t>
  </si>
  <si>
    <t>Assistance auprès des bureaux d’études et des équipes opérationnelles</t>
  </si>
  <si>
    <t>Renseignement ou contrôle du renseignement des documents liés à l’activité</t>
  </si>
  <si>
    <t>Contrôle de la validité des documents dans son champ d’activité</t>
  </si>
  <si>
    <t>Traiter les informations, collaborer et communiquer avec les différents interlocuteurs afin d’optimiser l’activité de maintenance et de diminuer les temps d’immobilisation des aéronefs ou équipements</t>
  </si>
  <si>
    <t>Identifier les informations pertinentes à transmettre afin d’optimiser la maintenance et de diminuer le temps d’immobilisation de l’aéronef ou de l’équipement</t>
  </si>
  <si>
    <t>Transmettre les informations appropriées sur la politique et les méthodes de maintenance</t>
  </si>
  <si>
    <t>Evaluer la conformité des données et des informations transmises</t>
  </si>
  <si>
    <t>Travailler en collaboration avec les experts technologiques de l’information</t>
  </si>
  <si>
    <t>Traite et transmet avec rigueur les informations sur la politique et les méthodes de maintenance</t>
  </si>
  <si>
    <t>Assure le relais d’informations, la communication et la coordination nécessaires à l’optimisation de l’activité de maintenance</t>
  </si>
  <si>
    <t>Collabore avec les experts technologiques de l’information pour optimiser l’activité de maintenance et de diminuer les temps d’immobilisation des aéronefs ou équipements</t>
  </si>
  <si>
    <t>Propose des améliorations des process d’information et de communication sur la politique et les méthodes de maintenance</t>
  </si>
  <si>
    <t>Suivi et traçabilité de son activité de vente à distance</t>
  </si>
  <si>
    <t>Renseignement des outils de traçabilité des contacts avec les clients et les prospects et des ventes</t>
  </si>
  <si>
    <t>Réaliser le suivi et assurer la traçabilité de son activité dans le cadre d’une relation commerciale à distance</t>
  </si>
  <si>
    <t>Assurer la traçabilité des contacts avec les clients ou les prospects et des ventes réalisées en exploitant les outils mis à disposition au sein de l’entreprise</t>
  </si>
  <si>
    <t>Evaluer sa performance et piloter son activité en autonomie en analysant les indicateurs à disposition</t>
  </si>
  <si>
    <t>Présenter et expliquer les résultats de son activité de relation client à distance à veillant à la diffusion des informations sur les clients auprès des autres membres de l’équipe commerciale (vendeurs itinérants, …)</t>
  </si>
  <si>
    <t>Identifier et signaler les demandes des clients pouvant impacter l’évolution de la gamme de produits proposés de l’entreprise</t>
  </si>
  <si>
    <t>Suivi d’activité</t>
  </si>
  <si>
    <t>Traçabilité contacts clients</t>
  </si>
  <si>
    <t>Réalise le suivi de son activité de manière régulière à l’aide des outils à disposition au sein de l’entreprise.</t>
  </si>
  <si>
    <t>Analyse les résultats de son activité afin d’adapter ses méthodes ou son plan d’action</t>
  </si>
  <si>
    <t>Identifie les éléments et événements pouvant influer sur l’activité des autres services et transmet les informations clés aux personnes compétentes dans le but d’anticiper leur impact sur la performance de l’entreprise</t>
  </si>
  <si>
    <t>Prise en charge des produits pour le SAV</t>
  </si>
  <si>
    <t>Relance de devis</t>
  </si>
  <si>
    <t>Communiquer avec les clients professionnels en veillant à préserver la relation commerciale</t>
  </si>
  <si>
    <t>Identifier les devis clients devant faire l’objet d’un suivi ou d’une relance</t>
  </si>
  <si>
    <t>Relancer les clients dans le respect de la politique commerciale de l’entreprise</t>
  </si>
  <si>
    <t>Relance devis</t>
  </si>
  <si>
    <t>Suivi et reporting de son activité de vente itinérante</t>
  </si>
  <si>
    <t>Mise à jour du fichier client</t>
  </si>
  <si>
    <t>Compte-rendu d’activité et/ou de visite</t>
  </si>
  <si>
    <t>Réaliser le suivi et le reporting de son activité de vente itinérante</t>
  </si>
  <si>
    <t>Assurer la traçabilité des contacts avec les clients ou les prospects, des visites et des ventes réalisées en exploitant les outils mis à disposition au sein de l’entreprise</t>
  </si>
  <si>
    <t>Evaluer sa performance et piloter son activité en autonomie en analysant les indicateurs de performance en vigueur au sein de l’entreprise</t>
  </si>
  <si>
    <t>Présenter les résultats de son activité de vente itinérante en analysant les causes des écarts de performance entre les objectifs et les résultats obtenus</t>
  </si>
  <si>
    <t>Elaborer des propositions d’ajustement de son activité commerciale en s’appuyant sur l’analyse des résultats et de l’évolution du marché</t>
  </si>
  <si>
    <t>Reporting d’activité</t>
  </si>
  <si>
    <t>Coordination des différents partenaires impliqués dans la mise en œuvre des projets</t>
  </si>
  <si>
    <t>Conseil et accompagnement des clients</t>
  </si>
  <si>
    <t>Définir les étapes et les moyens techniques et humains nécessaires à la mise en place de projets</t>
  </si>
  <si>
    <t>Coordonner l’intervention des fournisseurs  et des interlocuteurs internes autour du projet mis en œuvre</t>
  </si>
  <si>
    <t>Conduite de projets grands comptes</t>
  </si>
  <si>
    <t>Enregistrement des informations de suivi et de traçabilité et communication auprès des différents services de l’entreprise et partenaires commerciaux (le cas échéant)</t>
  </si>
  <si>
    <t>Réponse aux demandes et sollicitations internes et externes.</t>
  </si>
  <si>
    <t>Saisir les informations utiles à la traçabilité des activités, communiquer et collaborer avec les différents services de l’entreprise et partenaires commerciaux (le cas échéant)</t>
  </si>
  <si>
    <t>Renseigner les documents et les outils numériques permettant le suivi des activités de production conformément aux règles de traçabilité</t>
  </si>
  <si>
    <t>Enregistrement et transmission d’informations auprès de sa hiérarchie</t>
  </si>
  <si>
    <t>Saisie et enregistrement des informations relatives au suivi administratif et réglementaire de l’exploitation</t>
  </si>
  <si>
    <t>Transmission des informations aux interlocuteurs concernés et entre les différentes équipes.</t>
  </si>
  <si>
    <t>Enregistrer et transmettre les informations relatives à l’activité des membres de son équipe auprès de sa hiérarchie</t>
  </si>
  <si>
    <t>Renseigner les documents et outils numériques dédiés au suivi administratif et réglementaire de l’exploitation (fiches de traçabilité, déclaration d’embauche…)</t>
  </si>
  <si>
    <t>Rédiger et transmettre les différents comptes-rendus de son activité, en renseignant les différents supports attendus, afin d’assurer la traçabilité des interventions réalisées (rapports d’activité…)</t>
  </si>
  <si>
    <t>Coordination et animation du réseau de producteurs</t>
  </si>
  <si>
    <t>Participation à l’animation du réseau de producteurs</t>
  </si>
  <si>
    <t>Participation aux relations interprofessionnelles locales</t>
  </si>
  <si>
    <t>Coordonner et animer le réseau de producteurs</t>
  </si>
  <si>
    <t>Organiser et animer des réunions de producteurs, afin d’entretenir et de développer la connaissance de leurs enjeux et besoins, transmettre des informations, partager de nouvelles techniques/échanges de bonnes pratiques</t>
  </si>
  <si>
    <t>Participer à des comités locaux et/ou à des projets communs au niveau local, afin de développer/faciliter les partenariats entre producteurs et institutions</t>
  </si>
  <si>
    <t>Partage</t>
  </si>
  <si>
    <t>Contrôler, nettoyer et entretenir le matériel de production et l’espace de travail dans le respect des règles QHSSE</t>
  </si>
  <si>
    <t>Vérifier l’état de propreté de son poste de travail et des équipements utilisés</t>
  </si>
  <si>
    <t>Entretien des matériels et de l’espace du chai</t>
  </si>
  <si>
    <t>Contrôler et entretenir le matériel de production et l’espace du chai dans le respect des règles QHSSE</t>
  </si>
  <si>
    <t>Animation de programmes de prévention et de formation et supervision de l’animation</t>
  </si>
  <si>
    <t>Préparation d’actions de formation et de prévention en lien avec la qualité et la réglementation</t>
  </si>
  <si>
    <t>Actualisation des supports de formation et de sensibilisation en lien avec la qualité et la réglementation</t>
  </si>
  <si>
    <t>Animation d’actions de prévention en lien avec la qualité et la réglementation</t>
  </si>
  <si>
    <t>Animation d’actions de formation en lien avec la qualité et la réglementation</t>
  </si>
  <si>
    <t>Planification des actions de prévention et de formation</t>
  </si>
  <si>
    <t>Animer des formations règlementaires et des programmes d'information et de prévention sur la qualité pour les services de l’entreprise</t>
  </si>
  <si>
    <t>Elaborer des contenus et de supports pour former et sensibiliser les collaborateurs en prenant en considération leurs profils et leur niveau de compétence sur les thématiques de la qualité des produits et la réglementation</t>
  </si>
  <si>
    <t>Actualiser les supports de de formation et de sensibilisation en fonction des évolutions réglementaires et législatives et de la politique de l’entreprise en matière de la qualité des produits et la réglementation</t>
  </si>
  <si>
    <t>Animer des actions de prévention et de formation en veillant à adapter les contenus et méthodes aux besoins des collaborateurs</t>
  </si>
  <si>
    <t>Planifier et organiser des actions de prévention des risques liés à la qualité</t>
  </si>
  <si>
    <t>Conduite d’actions d’amélioration des activités d’élevage</t>
  </si>
  <si>
    <t>Veille sur les évolutions techniques relatives à l’élevage d’animaux.</t>
  </si>
  <si>
    <t>Identification et repérage des activités à optimiser.</t>
  </si>
  <si>
    <t>Formulation de propositions d’amélioration.</t>
  </si>
  <si>
    <t>Mise à jour et amélioration des procédures, modes opératoires, de l’organisation et de la structure.</t>
  </si>
  <si>
    <t>Conduite du changement au sein des équipes.</t>
  </si>
  <si>
    <t>Analyser et optimiser les activités d’élevage</t>
  </si>
  <si>
    <t>Réaliser une veille sur les évolutions techniques en vue de repérer les éventuelles évolutions à mener sur l’activité d’élevage</t>
  </si>
  <si>
    <t>Définir les évolutions et actions correctives à apporter pour optimiser les performances de l’activité d’élevage.</t>
  </si>
  <si>
    <t>Elaborer des propositions d’actions d’amélioration en utilisant une méthode pertinente et les présenter et les argumenter auprès de sa hiérarchie le cas échéant.</t>
  </si>
  <si>
    <t>Organiser la mise en place d’actions d’amélioration en associant les membres de l’équipe, les services concernés et la hiérarchie.</t>
  </si>
  <si>
    <t>Entretien et maintenance de premier niveau des installations et équipements</t>
  </si>
  <si>
    <t>Identifier les pannes et dysfonctionnements sur les équipements d’élevage</t>
  </si>
  <si>
    <t>Nettoyage des hébergements des animaux</t>
  </si>
  <si>
    <t>Intervention de maintenance préventive</t>
  </si>
  <si>
    <t>Intervention de maintenance curative</t>
  </si>
  <si>
    <t>Entretenir et maintenir les installations et équipements relatifs à l’élevage dans le respect des règles QHSSE, afin de garantir un environnement sécurisé et sain pour animaux</t>
  </si>
  <si>
    <t>Identifier les composants défectueux et effectuer les changements nécessaires à l’aide de pièces de rechange pour garantir un bon fonctionnement du matériel (machines de traite, mangeoires automatiques, etc.)</t>
  </si>
  <si>
    <t>Nettoyer et désinfecter régulièrement les hébergements des animaux, en mobilisant les techniques et outils adaptés, dans le respect des règles QHSSE, afin de garantir le bien-être animal</t>
  </si>
  <si>
    <t>Identifier les installations et les équipements sujets à des opérations de maintenance préventives et les réaliser selon les procédures adaptées</t>
  </si>
  <si>
    <t>Identifier les installations et les équipements subissant des pannes ou des dysfonctionnements réaliser les opérations de maintenance nécessaires</t>
  </si>
  <si>
    <t>Transformation fromagère</t>
  </si>
  <si>
    <t>Contribution aux différentes phases de fabrication des produits fromagers</t>
  </si>
  <si>
    <t>Vente du fromage</t>
  </si>
  <si>
    <t>Mise en œuvre des diverses opérations relatives à la transformation fromagère (traite, fabrication, affinage…), dans le respect des règles QHSSE et HACCP</t>
  </si>
  <si>
    <t>Réaliser la traite mécanique ou manuelle des animaux, en s’assurant du bon fonctionnement de l’installation de traite, dans le respect des règles QHSSE et HACCP</t>
  </si>
  <si>
    <t>Participer aux différentes phases de fabrication des produits fromages (caillage, moulage, égouttage, salage, affinage) dans le respect des règles QHSSE</t>
  </si>
  <si>
    <t>Vendre les produits issus de la transformation fromagère</t>
  </si>
  <si>
    <t>Conditionnement et stockage des poissons</t>
  </si>
  <si>
    <t>Conditionnement des poissons dans la perspective de leur commercialisation</t>
  </si>
  <si>
    <t>Stockage des poissons conditionnés.</t>
  </si>
  <si>
    <t>Traçabilité de la production piscicole.</t>
  </si>
  <si>
    <t>Réaliser les opérations de conditionnement des poissons pour leur commercialisation</t>
  </si>
  <si>
    <t>Conditionner les poissons dans le respect des règles QHSSE (pesée, etc.) et selon les techniques et procédés adéquats (glaçage, emballage) afin de permettre leur commercialisation.</t>
  </si>
  <si>
    <t>Stocker les poissons conditionnés dans le respect des règles de conservation et de stockage définis (respect de la chaine du froid, quantité, etc.)</t>
  </si>
  <si>
    <t>Renseigner les différents supports et documents utiles à la traçabilité de la production piscicole (espèce, date de pêche, date de conditionnement, localisation, etc.).</t>
  </si>
  <si>
    <t>Produits transformés</t>
  </si>
  <si>
    <t>Transmission des informations relatives à son activité</t>
  </si>
  <si>
    <t>Renseignement des outils de suivi et de gestion des activités de visites et de dégustations</t>
  </si>
  <si>
    <t>Renseignement des outils de gestion et de suivi des stocks et des ventes</t>
  </si>
  <si>
    <t>Remontée des avis et réclamations des clients</t>
  </si>
  <si>
    <t>Transmettre les informations permettant d’assurer la traçabilité et le suivi des activités</t>
  </si>
  <si>
    <t>Renseigner les outils de suivi et de gestion permettant la planification et l’organisation des visites et dégustations</t>
  </si>
  <si>
    <t>Renseigner les outils de suivi et de gestion des stocks</t>
  </si>
  <si>
    <t>Renseigner les outils permettant d’assurer la traçabilité des ventes réalisées</t>
  </si>
  <si>
    <t>Noter et remonter les avis et réclamations des clients</t>
  </si>
  <si>
    <t>Renseignement d’outils de suivi</t>
  </si>
  <si>
    <t>Rédaction de bilans d’activité</t>
  </si>
  <si>
    <t>Rédaction de comptes-rendus et bilans d’activités</t>
  </si>
  <si>
    <t>Partage des éléments d’analyse et d’explications des résultats des activités</t>
  </si>
  <si>
    <t>Réaliser des mesures correctives</t>
  </si>
  <si>
    <t>Rendre compte des activités du service et de ses équipes auprès de la direction de l’entreprise</t>
  </si>
  <si>
    <t>Rédiger des comptes-rendus de l’activité et bilans d’activité</t>
  </si>
  <si>
    <t>Analyser les résultats de l’activité et identifier les écarts en vue de proposer des solutions d’amélioration</t>
  </si>
  <si>
    <t>Expliquer les résultats des activités du service et de ses équipes au regard des facteurs internes et facteurs externes</t>
  </si>
  <si>
    <t>Mettre en œuvre des solutions correctives en cas de problématiques pouvant avoir une incidence forte sur les activités d’exportation ou anomalies</t>
  </si>
  <si>
    <t>Bilan</t>
  </si>
  <si>
    <t>Transmission d’informations entre pairs et auprès de son responsable hiérarchique</t>
  </si>
  <si>
    <t>Saisie et enregistrement des informations relatives à la traçabilité des activités de prestations</t>
  </si>
  <si>
    <t>Transmission des informations à son responsable hiérarchique</t>
  </si>
  <si>
    <t>Alerte en cas d’aléa, d’anomalie, de difficultés rencontrées</t>
  </si>
  <si>
    <t>Echanges entre pairs sur les pratiques</t>
  </si>
  <si>
    <t>Communiquer les informations au sein du service en vue de favoriser l’évolution de ses pratiques</t>
  </si>
  <si>
    <t>Renseigner les outils et documents de traçabilité de l’activité</t>
  </si>
  <si>
    <t>Rendre compte oralement et/ou par écrit de son activité à son responsable hiérarchique</t>
  </si>
  <si>
    <t>Alerter son responsable hiérarchique ou l’interlocuteur pertinent en cas d’aléa, d’anomalie ou de difficulté rencontrée</t>
  </si>
  <si>
    <t>Partager les questionnements et difficultés rencontrées dans le traitement de ses dossiers</t>
  </si>
  <si>
    <t>Participer à des temps d’échange et des groupes de travail entre pairs pour partager les difficultés et anomalies rencontrées et diffuser les bonnes pratiques</t>
  </si>
  <si>
    <t>Echange entre pairs</t>
  </si>
  <si>
    <t>Identification et préparation d’un dossier dans le cadre d’un contentieux judiciaire</t>
  </si>
  <si>
    <t>Identification des dossiers nécessitant une procédure judiciaire</t>
  </si>
  <si>
    <t>Constitution du dossier</t>
  </si>
  <si>
    <t>Transmission du dossier au tiers compétent</t>
  </si>
  <si>
    <t>Suivi du dossier contentieux</t>
  </si>
  <si>
    <t>Identifier et transmettre les dossiers devant faire l’objet d’une démarche judiciaire</t>
  </si>
  <si>
    <t>Envoyer la mise en demeure auprès de l’adhérent</t>
  </si>
  <si>
    <t>Identifier les dossiers dans lesquels les démarches amiables n’ont pas abouti</t>
  </si>
  <si>
    <t>Informer et alerter son responsable hiérarchique des dossiers pour lesquels une démarche judiciaire doit être engagée</t>
  </si>
  <si>
    <t>Sélectionner les éléments/documents du dossier nécessaires pour initier un contentieux judiciaire</t>
  </si>
  <si>
    <t>Transmettre le dossier au service interne ou au tiers compétent dans le respect des procédures en vigueur au sein de l’entreprise</t>
  </si>
  <si>
    <t>Programmer des actions de suivi du dossier en tenant compte des échéances importantes (date d’audience, prescription…)</t>
  </si>
  <si>
    <t>Dossier contentieux</t>
  </si>
  <si>
    <t>Démarche judiciaire</t>
  </si>
  <si>
    <t>Conception et animation d’actions de formation et d’information</t>
  </si>
  <si>
    <t>Production de documents et notes synthétiques</t>
  </si>
  <si>
    <t>Organisation de temps d’information/ de formation</t>
  </si>
  <si>
    <t>Accompagnement au quotidien</t>
  </si>
  <si>
    <t>Concevoir et animer des actions de formation et d’information à destination des équipes</t>
  </si>
  <si>
    <t>Recueillir les besoins d’accompagnement, d’information et de formation des collaborateurs de son service sur le traitement des dossiers et l’évolution des procédures au regard de la loi</t>
  </si>
  <si>
    <t>Produire des documents synthétiques afin de faciliter l’appropriation des évolutions et enjeux juridiques par les collaborateurs</t>
  </si>
  <si>
    <t>Organiser des temps de formation et d’information auprès des collaborateurs</t>
  </si>
  <si>
    <t>Accompagner les collaborateurs après les temps d’information/ de formation et au quotidien dans la bonne mise en place des pratiques et procédures</t>
  </si>
  <si>
    <t>Diffusion et information</t>
  </si>
  <si>
    <t>Animation d’actions d’information et de formation sur les enjeux juridiques</t>
  </si>
  <si>
    <t>Recueil des besoins de formation des collaborateurs</t>
  </si>
  <si>
    <t>Production de documents, synthèses et support de formation ou d’information</t>
  </si>
  <si>
    <t>Organisation de sessions de formation/ d’information</t>
  </si>
  <si>
    <t>Sensibilisation des collaborateurs aux enjeux et évolutions juridiques</t>
  </si>
  <si>
    <t>Animer des actions d’information et de formation auprès des collaborateurs de la MSA sur les enjeux juridiques</t>
  </si>
  <si>
    <t>Recueillir les besoins de formation des collaborateurs de la MSA sur les aspects juridiques</t>
  </si>
  <si>
    <t>Produire des documents, synthèses, supports de formation et d’information afin de faciliter l’appropriation des évolutions et enjeux juridiques</t>
  </si>
  <si>
    <t>Organiser des sessions d’information et de formation sur les évolutions juridiques et leurs impacts sur les activités de la MSA ou sur des sujets d’ordre juridique nécessitant une meilleure appropriation de la part des collaborateurs</t>
  </si>
  <si>
    <t>Sensibiliser les collaborateurs aux enjeux et évolutions juridiques par le biais de notes d’information, de synthèses, de webinaires ou autres supports de communication</t>
  </si>
  <si>
    <t>Organiser des campagnes de formation</t>
  </si>
  <si>
    <t>Transmission des informations auprès de sa hiérarchie</t>
  </si>
  <si>
    <t>Communiquer et transmettre les informations relatives à son activité</t>
  </si>
  <si>
    <t>Rédiger des comptes-rendus permettant de rendre compte de son activité</t>
  </si>
  <si>
    <t>Transmettre oralement et par écrit les informations pertinentes auprès de sa hiérarchie</t>
  </si>
  <si>
    <t>Informer sa hiérarchie sur les besoins de formation, d’adaptation des procédures rencontrés auprès de ses collaborateurs</t>
  </si>
  <si>
    <t>Débarquement et vente des captures</t>
  </si>
  <si>
    <t>Débarquement des captures</t>
  </si>
  <si>
    <t>Vente des captures aux mareyeurs et autres acheteurs</t>
  </si>
  <si>
    <t>Débarquer et vendre les captures dans le respect des règles QHSSE et de traçabilité</t>
  </si>
  <si>
    <t>Débarquer les captures issues des activités de pêche dans la perspective de leur commercialisation</t>
  </si>
  <si>
    <t>Vendre les captures issues des activités de pêche aux mareyeurs et autres acheteurs, en leur transmettant les informations relatives à leur traçabilité (date de pêche, glaçage, quantité, etc.).</t>
  </si>
  <si>
    <t>Débarquement</t>
  </si>
  <si>
    <t>Vente produit mer</t>
  </si>
  <si>
    <t>Transmission d’informations auprès des différents services de l’entreprise et auprès d’acteurs externes</t>
  </si>
  <si>
    <t>Rédaction de compte-rendu</t>
  </si>
  <si>
    <t>Organisation et animation de réunions de travail transverses à différents services de l’entreprise</t>
  </si>
  <si>
    <t>Saisir les informations utiles à la traçabilité des activités, communiquer et collaborer avec les différents services de l’entreprise</t>
  </si>
  <si>
    <t>Transmettre des informations nécessaires aux différentes parties-prenantes (en interne et à l’externe).</t>
  </si>
  <si>
    <t>Formaliser les informations utiles au bon fonctionnement et à la traçabilité de son activité</t>
  </si>
  <si>
    <t>Organiser et animer des réunions de travail transverses à différents services</t>
  </si>
  <si>
    <t>Participation au processus d’amélioration qualité de l’ASFOSAR</t>
  </si>
  <si>
    <t>Participation aux temps d’échange relatifs au processus qualité</t>
  </si>
  <si>
    <t>Apport d’informations sur les processus administratif</t>
  </si>
  <si>
    <t>Repérage et information sur les dysfonctionnements en matière de processus qualité</t>
  </si>
  <si>
    <t>Collaboration lors de contrôles internes ou externe</t>
  </si>
  <si>
    <t>Evolution des pratiques</t>
  </si>
  <si>
    <t>Participer au processus d’amélioration qualité de l’ASFOSAR</t>
  </si>
  <si>
    <t>Participer aux temps d’échange relatifs au processus qualité et à son amélioration</t>
  </si>
  <si>
    <t>Apporter des informations aux collaborateurs sur les processus administratifs mis en œuvre</t>
  </si>
  <si>
    <t>Faire remonter les dysfonctionnements identifiés pouvant avoir une incidence sur le processus qualité</t>
  </si>
  <si>
    <t>Préparer les pièces et preuves nécessaires en cas d’audit interne ou externe</t>
  </si>
  <si>
    <t>Adapter ses pratiques et processus au regard des exigences en matière de qualité de la formation professionnelle (qualiopi, etc.) et des règles définies en interne de manière à garantir et sécuriser la qualité</t>
  </si>
  <si>
    <t>Processus qualité</t>
  </si>
  <si>
    <t>Suivi et évaluation des formations</t>
  </si>
  <si>
    <t>Formalisation d’outils de suivi et d’évaluation des formations</t>
  </si>
  <si>
    <t>Suivi des formations</t>
  </si>
  <si>
    <t>Recueil de la satisfaction des stagiaires</t>
  </si>
  <si>
    <t>Analyse et évaluation des formations</t>
  </si>
  <si>
    <t>Proposition de pistes d’amélioration</t>
  </si>
  <si>
    <t>Suivre et évaluer les formations dans une perspective d’amélioration continue</t>
  </si>
  <si>
    <t>Formaliser des outils de suivi des formations et d’évaluation des formations</t>
  </si>
  <si>
    <t>Réaliser le suivi des formations réalisées</t>
  </si>
  <si>
    <t>Identifier les raisons en cas de non-réalisation de formations (absence du formateur, nombre de participants insuffisant, …)</t>
  </si>
  <si>
    <t>Recueillir la satisfaction des participants à partir des outils formalisés (bilans de satisfaction, tests) et/ou lors d’échanges auprès de ces derniers</t>
  </si>
  <si>
    <t>Mesurer l’impact à moyen/ long terme de l’impact de la formation sur l’efficacité et la performance des stagiaires à partir des outils d’évaluation ou via le bilan de leurs responsables hiérarchiques</t>
  </si>
  <si>
    <t>Identifier les pistes d’amélioration au regard des remontées en matière de satisfaction et d’impact de la formation</t>
  </si>
  <si>
    <t>Proposer des perspectives d’amélioration (sur le contenu des formations, les modalités pédagogiques, les modalités pratiques) auprès de sa direction</t>
  </si>
  <si>
    <t>Suivi formation</t>
  </si>
  <si>
    <t>Evaluation formation</t>
  </si>
  <si>
    <t>Satisfaction stagiaires</t>
  </si>
  <si>
    <t>Sélection et suivi des fournisseurs de matières premières</t>
  </si>
  <si>
    <t>Réaliser la sélection et le suivi des fournisseurs de matières premières</t>
  </si>
  <si>
    <t>Identifier les dysfonctionnements et les anomalies 
Mettre en œuvre des actions correctives à partir de l’analyse des dysfonctionnements constatés</t>
  </si>
  <si>
    <t>Rechercher et analyser les informations sur les évolutions techniques, technologiques et réglementaires en lien avec les activités des agriculteurs/ producteurs</t>
  </si>
  <si>
    <t>Coordination d'éuqipe</t>
  </si>
  <si>
    <t>Transmission du savoir-faire</t>
  </si>
  <si>
    <t>Communication auprès des différents services de l’entreprise et des acteurs externes</t>
  </si>
  <si>
    <t>Communiquer et collaborer avec les différents services de l’entreprise et des acteurs externes</t>
  </si>
  <si>
    <t>Réunions de travail transverses</t>
  </si>
  <si>
    <t>Veille réglementaire sur le champ de la santé et de la sécurité</t>
  </si>
  <si>
    <t>Réalisation d’une réglementaire en lien avec la santé et la sécurité liées aux produits</t>
  </si>
  <si>
    <t>Rechercher et analyser les informations sur les évolutions réglementaires en matière de santé et de sécurité dans le domaine d’activité de l’entreprise</t>
  </si>
  <si>
    <t>Identifier les évolutions règlementaires matière de sureté et de sécurité liées aux produits</t>
  </si>
  <si>
    <t>Préparation et suivi d’un dossier dans le cadre d’un contentieux judiciaire</t>
  </si>
  <si>
    <t>Identifier, transmettre et suivre les dossiers devant faire l’objet d’une démarche judiciaire</t>
  </si>
  <si>
    <t>Informer et alerter la direction des dossiers pour lesquels une démarche judiciaire doit être engagée</t>
  </si>
  <si>
    <t>Transmettre le dossier au service interne ou au tiers compétent (avocat, service de protection juridique…) dans le respect des procédures en vigueur au sein de l’entreprise</t>
  </si>
  <si>
    <t>Transmission et échange d’informations aux différents services de l’entreprise</t>
  </si>
  <si>
    <t>Préparation et conduite d’argumentation sur les choix stratégiques au niveau de la stratégie achats</t>
  </si>
  <si>
    <t>Partage des bonnes pratiques et des points de difficulté</t>
  </si>
  <si>
    <t>Communiquer auprès des différents services de l’entreprise</t>
  </si>
  <si>
    <t>Rédiger des notes, comptes-rendus, synthèses, pour rendre compte des résultats en matière de performance de la stratégie achats</t>
  </si>
  <si>
    <t>Mobiliser et échanger avec les collaborateurs des différents services sur des sujets transversaux</t>
  </si>
  <si>
    <t>Argumenter et justifier les choix stratégiques réalisés au niveau du service achats</t>
  </si>
  <si>
    <t>Relayer les bonnes pratiques, les contraintes et problématiques rencontrées au sein du secteur auprès de collaborateurs issus de différents services et des membres de son équipe  </t>
  </si>
  <si>
    <t>Echanges d’informations avec différents services de la caisse</t>
  </si>
  <si>
    <t>Alerter les acteurs de la caisse en cas de mise en évidence d’un écart de conformité ou de risque</t>
  </si>
  <si>
    <t>Identifier les contraintes des différents services de l’entreprise dans la mise en œuvre de son activité</t>
  </si>
  <si>
    <t>Transmettre aux différents services les informations relatives à leur activité</t>
  </si>
  <si>
    <t>Alerter les interlocuteurs compétents en cas de dysfonctionnements, d’anomalie ou d’aléa</t>
  </si>
  <si>
    <t>Communication auprès des différents acteurs internes et externes</t>
  </si>
  <si>
    <t>Transmission des orientations de la politique santé-sécurité et d’amélioration des conditions de travail</t>
  </si>
  <si>
    <t>Transmission d’informations auprès différents services de la MSA</t>
  </si>
  <si>
    <t>Communiquer autour de la politique santé-sécurité avec les différents services de la MSA, les entreprises et les exploitants</t>
  </si>
  <si>
    <t>Communiquer les orientations et les directives de la politique santé- sécurité du site auprès des exploitants et des employeurs</t>
  </si>
  <si>
    <t>Prendre en compte les demandes des différents services de la MSA et analyser les impacts sur l’activité du service</t>
  </si>
  <si>
    <t>Echanges d’informations avec les différents services de la caisse</t>
  </si>
  <si>
    <t>Présentation des résultats des actions menées</t>
  </si>
  <si>
    <t>Présentation des résultats obtenus par les actions individuelles et collectives réalisées</t>
  </si>
  <si>
    <t>Transmissions d’informations</t>
  </si>
  <si>
    <t>B.1</t>
  </si>
  <si>
    <t xml:space="preserve">Définition des besoins en recrutement et formation en lien avec les différents services de l’entreprise </t>
  </si>
  <si>
    <t xml:space="preserve">Définition de la marque employeur </t>
  </si>
  <si>
    <t xml:space="preserve">Conseiller la direction sur les sujets en lien avec les ressources humaines à partir de l’analyse des évolutions économiques et sociales   </t>
  </si>
  <si>
    <t xml:space="preserve">Analyser des indicateurs fins de suivi de l’activité et identifier les besoins en recrutement en lien avec les services concernés </t>
  </si>
  <si>
    <t>Définir les orientations et les objectifs en matière de ressources humaines (recrutement, formation…) en cohérence avec la stratégie de l’entreprise et la saisonnalité de l’activité le cas échéant et conformément au budget définit par la direction ainsi qu’aux obligations légales</t>
  </si>
  <si>
    <t xml:space="preserve">Définir les budgets alloués aux projets liés à la gestion des ressources humaines dans le respect de la stratégie financière globale de l’entreprise, en lien avec la direction </t>
  </si>
  <si>
    <t>Politique de recrutement</t>
  </si>
  <si>
    <t xml:space="preserve">Marque employeur </t>
  </si>
  <si>
    <t xml:space="preserve">Communication avec les instances dirigeantes et les autres services  </t>
  </si>
  <si>
    <t xml:space="preserve">Superviser et contrôler les différentes activités liées à l’administration du personnel (paie, effectifs, temps de travail, dossiers individuels, médecine du travail, etc.) conformément aux objectifs définis par la direction et dans le respect de la législation  </t>
  </si>
  <si>
    <t>Présenter le bilan des actions et projets réalisés auprès de la direction et argumenter ses choix et positions</t>
  </si>
  <si>
    <t>J.5</t>
  </si>
  <si>
    <t xml:space="preserve">Animation des relations avec les instances représentatives du personnel   </t>
  </si>
  <si>
    <t xml:space="preserve">Animer les relations sociales avec les instances représentatives du personnel   </t>
  </si>
  <si>
    <t xml:space="preserve">Pilotage des actions de prévention et de protection  </t>
  </si>
  <si>
    <t>Définir la politique de gestion de la santé et de la sécurité au travail en lien avec la direction et les instances paritaires et piloter sa mise en œuvre</t>
  </si>
  <si>
    <t>Rédiger et mettre à jour les documents obligatoires (document unique d’évaluation des risques professionnels…)</t>
  </si>
  <si>
    <t>K.1</t>
  </si>
  <si>
    <t xml:space="preserve">Management des équipes du service ressources humaines </t>
  </si>
  <si>
    <t xml:space="preserve">Pilotage ressources humaines </t>
  </si>
  <si>
    <t>I.3</t>
  </si>
  <si>
    <t xml:space="preserve">Veille juridique, règlementaire et sociale sur les sujets en lien avec les ressources humaines   </t>
  </si>
  <si>
    <t>Suivi des évolutions du marché du travail</t>
  </si>
  <si>
    <t>Réalisation d’une veille juridique et règlementaire en lien avec les ressources humaines</t>
  </si>
  <si>
    <t>Rechercher et analyser les informations sur les évolutions en matière de ressources humaines et de droit du travail</t>
  </si>
  <si>
    <t>Suivre les évolutions du marché du travail et identifier les impacts sur les métiers de l’entreprise et la politique de recrutement</t>
  </si>
  <si>
    <t xml:space="preserve">Identifier les évolutions de la législation en matière de droit du travail   </t>
  </si>
  <si>
    <t xml:space="preserve">Identifier les évolutions de la règlementation en lien avec la formation  </t>
  </si>
  <si>
    <t>Identifier l’offre des partenaires et des prestataires formation</t>
  </si>
  <si>
    <t>Répertorier, analyser et synthétiser les informations recueillies et les sources d’information</t>
  </si>
  <si>
    <t xml:space="preserve">Elaborer une base documentaire intégrant les évolutions juridiques  </t>
  </si>
  <si>
    <t>C.2.04.06</t>
  </si>
  <si>
    <t>C.2</t>
  </si>
  <si>
    <t>Préparation des opérations de transformation et finition des carcasses et/ou de préparation et traitement de produits tripiers</t>
  </si>
  <si>
    <t xml:space="preserve">Préparation du matériel </t>
  </si>
  <si>
    <t xml:space="preserve">Préparation des opérations de production </t>
  </si>
  <si>
    <t>Préparer des opérations de transformation et finition des carcasses et/ou de préparation et traitement de produits tripiers selon l’ordre de production et le planning de travail</t>
  </si>
  <si>
    <t>Identifier le mode opératoire et préparer le matériel nécessaire à partir de l'ordre de production et des consignes</t>
  </si>
  <si>
    <t>Vérifier la conformité des équipements (nacelles, élévateurs, passerelles, tables de travail…) et des outils (couteaux, whizards, scies, pinces, déganacheuses …) nécessaires à la réalisation des opérations de transformation des carcasses et/ou produits tripiers</t>
  </si>
  <si>
    <t>Vérifier la disponibilité des matières premières nécessaires à la réalisation des opérations de préparation et finition des carcasses et/ou de préparation et traitement de produits tripiers</t>
  </si>
  <si>
    <t>Apprécier au démarrage l’état de fonctionnement, de propreté et de sécurité de l’environnement de travail et du matériel (outils, lavabos, stérilisateurs, arrivée d’eau et énergie…)</t>
  </si>
  <si>
    <t>F.1.05.03</t>
  </si>
  <si>
    <t>F.1</t>
  </si>
  <si>
    <t xml:space="preserve">Contrôle de la conformité des matières et produits 
</t>
  </si>
  <si>
    <t>Réaliser le contrôle visuel, quantitatif et qualitatif des produits selon les standards définis</t>
  </si>
  <si>
    <t>Observer et vérifier la qualité et la conformité des matières et produits en fonction des standards définis : aspect, dimension, couleur, odeur … 
Vérifier la conformité des produits à l'aide des instruments de mesure et de contrôle le cas échéant</t>
  </si>
  <si>
    <t>Prendre les mesures adaptées en cas d’anomalie selon les règles en vigueur : identification, isolement des produits non conformes, en attente de reprise, de destruction ou de déclassement, alerte</t>
  </si>
  <si>
    <t xml:space="preserve">Contrôle qualité produit </t>
  </si>
  <si>
    <t>I.2.08.05</t>
  </si>
  <si>
    <t>I.2</t>
  </si>
  <si>
    <t xml:space="preserve">Enregistrement et transmission des informations relatives à la production  </t>
  </si>
  <si>
    <t xml:space="preserve">Saisie et enregistrement des informations relatives à la traçabilité des activités de production 
</t>
  </si>
  <si>
    <t xml:space="preserve">Réalisation de comptes rendus concernant le déroulement de la production 
</t>
  </si>
  <si>
    <t xml:space="preserve">Alerte en cas d'aléa, d'anomalie, de non-conformité et de dysfonctionnement
Transmission des informations aux services concernés </t>
  </si>
  <si>
    <t xml:space="preserve">Renseigner les documents et / ou les outils numériques de production (pose d’étiquette, outils de suivi de production, de contrôle, de nettoyage …) conformément aux règles de traçabilité
Identifier la conformité des informations enregistrées, le lien avec la réalité physique et l’impact d’une erreur de saisie
</t>
  </si>
  <si>
    <t>Rendre compte oralement et/ou par écrit, de son activité aux services et/ou aux personnes concernées</t>
  </si>
  <si>
    <t xml:space="preserve">Détecter et signaler les anomalies ou dysfonctionnements aux personnes et services concernés </t>
  </si>
  <si>
    <t xml:space="preserve">Renseignement données </t>
  </si>
  <si>
    <t xml:space="preserve">Transmission d’informations </t>
  </si>
  <si>
    <t>E.2.06.05</t>
  </si>
  <si>
    <t xml:space="preserve">Manutention des produits ou matières premières  </t>
  </si>
  <si>
    <t xml:space="preserve">Déplacement des matières premières et des produits finis entre les espaces de stockage et l’atelier de production
</t>
  </si>
  <si>
    <t>Déplacer des matières, des produits et des matériaux en appliquant les règles de sécurité et d’ergonomie</t>
  </si>
  <si>
    <t>Utiliser des appareils et engins de manutention en appliquant les règles de sécurité et les consignes
Déplacer des matières, des produits et des matériaux en appliquant les règles d’ergonomie, de sécurité et les procédures</t>
  </si>
  <si>
    <t xml:space="preserve">Orienter et ranger les matières, produits et matériaux dans les zones appropriées au sein de l’espace de travail et de stockage </t>
  </si>
  <si>
    <t>Préparation des opérations de troisième transformation des viandes et/ou produits tripiers</t>
  </si>
  <si>
    <t>Contrôle du fonctionnement, de la sécurité, de la propreté du matériel et des équipements</t>
  </si>
  <si>
    <t>Démarrage et réglage des équipements</t>
  </si>
  <si>
    <t>Contrôle de la quantité et de la qualité des matières premières, produits et consommables</t>
  </si>
  <si>
    <t>Préparation des opérations de transformation</t>
  </si>
  <si>
    <t>Préparer des opérations de troisième transformation des viandes et/ou produits tripiers selon l’ordre de production et le planning de travail</t>
  </si>
  <si>
    <t>Organiser son activité en prenant en compte les consignes auprès du responsable d’équipe ou de ses homologues afin de respecter le planning de travail pour la journée</t>
  </si>
  <si>
    <t>Préparer et revêtir une tenue conforme au respect des règles d’hygiène et de sécurité en vigueur dans l’entreprise</t>
  </si>
  <si>
    <t>Vérifier l’état de fonctionnement, de propreté et de sécurité du matériel, des machines et des installations pour assurer la bonne exécution de son activité</t>
  </si>
  <si>
    <t>Effectuer toutes les opérations préalables indispensables au démarrage des machines et des installations pour répondre au planning de production</t>
  </si>
  <si>
    <t>Vérifier la disponibilité, la conformité et la qualité des matières premières, produits et consommables nécessaires à la réalisation de son activité</t>
  </si>
  <si>
    <t>Définition et mise en œuvre de la stratégie de l'établissement</t>
  </si>
  <si>
    <t>Définition d’un plan stratégique pour l’établissement (éventuellement en application de la vision et du plan stratégique globale de l’entreprise, si le niveau existe)</t>
  </si>
  <si>
    <t>Élaboration d’un plan d’action pour déployer la stratégie</t>
  </si>
  <si>
    <t xml:space="preserve">Arbitrage et allocation de moyens / ressources (humains, financiers, délais, matériels...) pour son domaine d'activité </t>
  </si>
  <si>
    <t xml:space="preserve">Pilotage du budget </t>
  </si>
  <si>
    <t xml:space="preserve"> Suivi et ajustement du plan d’action selon les aléas de l’activité</t>
  </si>
  <si>
    <t>Définir et mettre en œuvre la stratégie de l’établissement</t>
  </si>
  <si>
    <t xml:space="preserve">Anticiper les tendances du marché et adapter la stratégie de l’établissement en conséquence </t>
  </si>
  <si>
    <t>Définir des objectifs et des indicateurs de performance</t>
  </si>
  <si>
    <t>Suivre les indicateurs permettant la réalisation du budget</t>
  </si>
  <si>
    <t xml:space="preserve">Suivre et analyser les flux de production pour optimiser les performances </t>
  </si>
  <si>
    <t>Abattoir</t>
  </si>
  <si>
    <t>Pilotage de l’activité de l’établissement</t>
  </si>
  <si>
    <t>Suivi des indicateurs de performance et de qualité de l’activité de l’établissement</t>
  </si>
  <si>
    <t>Organisation, planification et supervision de la production à partir des objectifs fixés</t>
  </si>
  <si>
    <t xml:space="preserve"> Supervision des opérations de maintenance</t>
  </si>
  <si>
    <t>Piloter l’activité de l’établissement</t>
  </si>
  <si>
    <t>Décliner le programme de production en plans à court et moyen terme
Superviser l’activité de l’ensemble des ateliers</t>
  </si>
  <si>
    <t>Définition et mise en œuvre de la politique de gestion des ressources humaines de l’établissement</t>
  </si>
  <si>
    <t xml:space="preserve">Supervision des actions de recrutement et de développement de compétences pour les équipes </t>
  </si>
  <si>
    <t>Définir et mettre en œuvre la politique de gestion des ressources humaines de l’établissement</t>
  </si>
  <si>
    <t>Evaluer les besoins en ressources humaines de l’établissement en termes d’effectifs, de compétences et d’organisation en fonction des évolutions de l’activité</t>
  </si>
  <si>
    <t>Accompagner les équipes dans leur activité et dans le réajustement de leurs actions, le cas échéant
Mobiliser les équipes autour des enjeux de l’activité et des objectifs à atteindre
Superviser l’animation des équipes : mise en œuvre des entretiens individuels, accompagnement au changement, …
Définir et ajuster les plannings en fonction de l’activité de l’entreprise dans le respect de la législation sociale et notamment la sécurité</t>
  </si>
  <si>
    <t>RH – Ressources humaines</t>
  </si>
  <si>
    <t>Communication avec les interlocuteurs internes et externes de l’entreprise</t>
  </si>
  <si>
    <t xml:space="preserve">Vérification de la bonne transmission des informations entre les différents services et équipes </t>
  </si>
  <si>
    <t>Organisation et animation de réunions de travail transverses aux différents services ou avec des interlocuteurs externes</t>
  </si>
  <si>
    <t>Echanges avec des interlocuteurs externes (services sanitaires, vétérinaires, fournisseurs, …)</t>
  </si>
  <si>
    <t xml:space="preserve">Communiquer et collaborer avec des interlocuteurs internes et externes de l’entreprise </t>
  </si>
  <si>
    <t xml:space="preserve">Transmettre les résultats de l’activité auprès de la direction et des différents services de l’entreprise
Transmettre des informations nécessaires aux différentes parties prenantes, en interne et en externe </t>
  </si>
  <si>
    <t>Organiser et animer des réunions de travail transverses aux différents services ou avec des interlocuteurs externes</t>
  </si>
  <si>
    <t xml:space="preserve">Transmettre et recueillir les informations en lien avec l’activité de l’établissement à des interlocuteurs externes (dans le cadre d’audits, par ex) à l’aide de documents légaux </t>
  </si>
  <si>
    <t>Définition et contrôle de la mise en œuvre des procédures et règles QHSSE ainsi que de la stratégie RSE</t>
  </si>
  <si>
    <t xml:space="preserve"> Rédaction des procédures</t>
  </si>
  <si>
    <t xml:space="preserve">Elaboration et mise en place d’un plan de prévention et de traitement des risques </t>
  </si>
  <si>
    <t>Mise en œuvre de procédures de contrôle, de vérification et de traçabilité</t>
  </si>
  <si>
    <t xml:space="preserve">Supervision des contrôles de qualité </t>
  </si>
  <si>
    <t>Définir et contrôler la mise en œuvre des procédures et des règles QHSSE, du respect du bien-être animal et de la stratégie RSE dans l’établissement</t>
  </si>
  <si>
    <t xml:space="preserve">Rédiger des procédures </t>
  </si>
  <si>
    <t>Identifier, analyser, évaluer et prévenir les risques en matière de qualité, d’hygiène et d’environnement, et dans le respect du bien-être animal, en vue de définir des actions préventives et/ou correctives</t>
  </si>
  <si>
    <t>Etablir des méthodes permettant de vérifier le respect des procédures en matière de conformité et de traçabilité des opérations</t>
  </si>
  <si>
    <t xml:space="preserve"> Informer et sensibiliser les équipes autour des enjeux liés au respect de la règlementation, des procédures et des consignes en vigueur, notamment en matière de qualité, hygiène, santé, sécurité et environnement, bien-être animal et RSE</t>
  </si>
  <si>
    <t xml:space="preserve">Superviser et contrôler le respect des procédures permettant de garantir la qualité, la conformité et la traçabilité des produits </t>
  </si>
  <si>
    <t>Préparation des activités de stabulation des animaux</t>
  </si>
  <si>
    <t xml:space="preserve">Prise et passage de consignes en prise et en fin de poste (oral et/ou écrit) </t>
  </si>
  <si>
    <t>Préparation des équipements de protection individuelle (EPI)</t>
  </si>
  <si>
    <t>Organisation de ses activités</t>
  </si>
  <si>
    <t>Organiser et préparer les activités de stabulation, selon l’ordre de production et le planning de travail</t>
  </si>
  <si>
    <t xml:space="preserve">Identifier les éléments à préparer à partir de l’ordre de production et des consignes </t>
  </si>
  <si>
    <t xml:space="preserve">Préparer et revêtir les équipements de protection individuelle (EPI) conformément aux règles QHSSE </t>
  </si>
  <si>
    <t xml:space="preserve">Organiser ses activités, dans le respect des délais, des consignes et du planning de travail </t>
  </si>
  <si>
    <t>Organiser son poste de travail, en fonction de l’ordre et des consignes de travail</t>
  </si>
  <si>
    <t>Activités</t>
  </si>
  <si>
    <t>Réception des animaux de boucherie dans les espaces de stabulation</t>
  </si>
  <si>
    <t xml:space="preserve">Accueil des conducteurs-bétaillères </t>
  </si>
  <si>
    <t xml:space="preserve">Réception et identification des animaux </t>
  </si>
  <si>
    <t>Contrôle, le cas échéant, du respect des normes associés à certains cahiers des charges (labels, etc.)</t>
  </si>
  <si>
    <t xml:space="preserve">Repérage et isolement des animaux en mauvais état de santé </t>
  </si>
  <si>
    <t xml:space="preserve">Suivi des visites par les vétérinaires de tous les animaux de boucherie </t>
  </si>
  <si>
    <t>Isolement, le cas échéant, des animaux n’ayant pas reçu leur visite vétérinaire</t>
  </si>
  <si>
    <t>Réceptionner les animaux de boucherie à leur arrivée sur le site en conformité avec les documents de suivi</t>
  </si>
  <si>
    <t xml:space="preserve">Accueillir les conducteurs-bétaillères </t>
  </si>
  <si>
    <t xml:space="preserve">Réceptionner et contrôler les animaux de boucherie à leur arrivée sur le site (races, espèces, nombre d’individus, marquages, identification, etc.), à partir des documents d’accompagnement (DAB) et bons de livraison </t>
  </si>
  <si>
    <t>Vérifier la conformité des animaux et des conditions de transport selon les critères de qualité, de labels, etc. (temps de transport, provenance, etc.)</t>
  </si>
  <si>
    <t xml:space="preserve">Identifier, chez les animaux de boucherie, les signes évocateurs d’un mauvais état de santé et les isoler afin de prévenir d’éventuels risques QHSSE </t>
  </si>
  <si>
    <t xml:space="preserve">Vérifier le contrôle vétérinaire de chaque animal de boucherie avant l’abattage </t>
  </si>
  <si>
    <t>Isoler les animaux n’ayant pas reçu de visite vétérinaire</t>
  </si>
  <si>
    <t>Animaux</t>
  </si>
  <si>
    <t xml:space="preserve">Enregistrement et transmission des informations relatives à la stabulation des animaux de boucherie </t>
  </si>
  <si>
    <t xml:space="preserve">Saisie et enregistrement des informations relatives à la traçabilité des animaux de boucherie (espèces, races, nombre d’individus, etc.) des normes QHSSE </t>
  </si>
  <si>
    <t xml:space="preserve">Réalisation de comptes-rendus concernant le déroulement de la stabulation </t>
  </si>
  <si>
    <t xml:space="preserve">Transmission des informations aux services et interlocuteurs concernés </t>
  </si>
  <si>
    <t>Renseigner les documents de production et transmettre les informations permettant d’assurer la traçabilité et le suivi de la stabulation des animaux de boucherie</t>
  </si>
  <si>
    <t xml:space="preserve">Renseigner les documents et les outils numériques de stabulation (animaux, procédures et règles QHSSE, etc.) conformément aux règles de traçabilité </t>
  </si>
  <si>
    <t xml:space="preserve">Rendre compte oralement et par écrit de son activité aux services et/ou aux personnes concernés </t>
  </si>
  <si>
    <t xml:space="preserve">Identifier la conformité des informations enregistrées, le lien avec la réalité physique et l’impact d’une erreur de saisie </t>
  </si>
  <si>
    <t>Préparation des opérations de traitement et de transformation des cuirs et des peaux</t>
  </si>
  <si>
    <t>Prise et passage de consignes en prise et en fin de poste (oral et/ou écrit)</t>
  </si>
  <si>
    <t xml:space="preserve">Réception et contrôle des matières premières </t>
  </si>
  <si>
    <t>Organiser et préparer les opérations de traitement et de transformation de cuirs et peaux, selon l’ordre de production et le planning de travail</t>
  </si>
  <si>
    <t xml:space="preserve">Vérifier la disponibilité des matières premières, des produits et des matériaux nécessaires au traitement des cuirs et peaux </t>
  </si>
  <si>
    <t xml:space="preserve">Organiser son activité, dans le respect des délais, des consignes et du planning de production </t>
  </si>
  <si>
    <t>Organiser son poste de travail en fonction de la production et des consignes</t>
  </si>
  <si>
    <t>Cuirs et peaux</t>
  </si>
  <si>
    <t>Traitement et transformation</t>
  </si>
  <si>
    <t>Réception et contrôle de la qualité des peaux</t>
  </si>
  <si>
    <t>Réception et vérification de la conformité des peaux avec les documents de suivi</t>
  </si>
  <si>
    <t>Inspection visuelle</t>
  </si>
  <si>
    <t xml:space="preserve">Evaluation de la qualité des peaux </t>
  </si>
  <si>
    <t xml:space="preserve">Classement des peaux et identification des non-conformités </t>
  </si>
  <si>
    <t>Alerte de sa hiérarchie sur les non-conformités</t>
  </si>
  <si>
    <t xml:space="preserve">Réceptionner et contrôler la qualité et la conformité des peaux </t>
  </si>
  <si>
    <t xml:space="preserve">Réceptionner les peaux et contrôler leur conformité à partir des documents de suivi (quantité, type de peaux, etc.) </t>
  </si>
  <si>
    <t>Réaliser un contrôle visuel des peaux pour identifier les éventuels défauts (coupures, déchirures, tâches, altérations dues à de mauvaises conditions de conservation, etc.)</t>
  </si>
  <si>
    <t xml:space="preserve">Contrôler la qualité des peaux à l’aide d’instruments de mesure selon les procédures en vigueur </t>
  </si>
  <si>
    <t xml:space="preserve">Classer les peaux selon leur qualité (souplesse, durabilité) et isoler les peaux non-conformes aux standards de qualité et d’hygiène </t>
  </si>
  <si>
    <t>Signaler les peaux non-conformes et risques QHSSE induits auprès de sa hiérarchie</t>
  </si>
  <si>
    <t>Classement</t>
  </si>
  <si>
    <t xml:space="preserve">Enregistrement et transmission des informations relatives aux opérations de traitement et de transformation des cuirs et peaux </t>
  </si>
  <si>
    <t xml:space="preserve">Saisie et enregistrement des informations relatives à la traçabilité des activités de fabrication ou de conditionnement </t>
  </si>
  <si>
    <t xml:space="preserve">Réalisation de comptes-rendus concernant le déroulement de la production </t>
  </si>
  <si>
    <t xml:space="preserve">Transmission des informations aux services concernés </t>
  </si>
  <si>
    <t>Renseigner les documents de production et transmettre les informations permettant d’assurer la traçabilité et le suivi des opérations de traitement et de transformation des cuirs et peaux</t>
  </si>
  <si>
    <t xml:space="preserve">Renseigner les documents et les outils numériques de production (dossier de lots, outils de suivi de la production, de contrôle, de nettoyage, etc.) conformément aux règles de traçabilité </t>
  </si>
  <si>
    <t>Contrôle en continu de la production et/ou du conditionnement assuré(e)</t>
  </si>
  <si>
    <t xml:space="preserve">Echantillonnage des lots de produits </t>
  </si>
  <si>
    <t xml:space="preserve">Contrôle de la conformité des matières, produits et consommables </t>
  </si>
  <si>
    <t xml:space="preserve">Isolement des matières, produits et consommables non-conformes et alerte </t>
  </si>
  <si>
    <t>Réaliser le contrôle quantitatif et qualitatif des matières premières, des produits semi-finis et/ou finis et des consommables, selon les standards définis</t>
  </si>
  <si>
    <t xml:space="preserve">Prélever des échantillons en vue d’analyses physiques, chimiques et/ou microbiologiques </t>
  </si>
  <si>
    <t xml:space="preserve">Apprécier la qualité et la conformité des matières premières, produits et consommables, en fonction des standards définis (aspect, quantité, poids, taille, couleur, etc.) </t>
  </si>
  <si>
    <t xml:space="preserve">Vérifier la conformité des produits à l’aide des instruments de mesure et de contrôle </t>
  </si>
  <si>
    <t>Identifier et analyser toute anomalie des matières premières, des produits et des consommables et de du déroulement de la production et/ou du conditionnement (altération, contamination, non-conformité, étiquetage non-conforme, écart HACCP, etc.)</t>
  </si>
  <si>
    <t>Prendre les mesures adaptées selon les règles en vigueur (identification, isolement des produits non-conformes, en attente de reprise, de destruction ou de déclassement, ajustement des paramètres de production, alerte, etc.)</t>
  </si>
  <si>
    <t xml:space="preserve">Enregistrement et transmission des informations relatives à la production et/ou au conditionnement des produits à base de viandes </t>
  </si>
  <si>
    <t xml:space="preserve">Saisie et enregistrement des informations relatives à la traçabilité des activités de production et/ou de conditionnement des produits à base de viandes </t>
  </si>
  <si>
    <t xml:space="preserve">Réalisation de comptes-rendus concernant le déroulement de la production et/ou du conditionnement </t>
  </si>
  <si>
    <t>Renseigner les documents de production et/ou de conditionnement et transmettre les informations permettant d’assurer la traçabilité et le suivi de la production et/ou du conditionnement des produits à base de viandes</t>
  </si>
  <si>
    <t xml:space="preserve">Renseigner les documents et les outils numériques de production et/ou de conditionnement des produits à base de viandes (dossier de lots, outils de suivi de production ou de conditionnement, de contrôle, de nettoyage, etc.), conformément aux règles QHSSE </t>
  </si>
  <si>
    <t xml:space="preserve">Rendre compte oralement et par écrit de son activité aux services et/ou aux personnes concerné(e)s </t>
  </si>
  <si>
    <t xml:space="preserve">Identifier la conformité des informations enregistrées, en lien avec la réalité physique et l’impact d’une erreur de saisie </t>
  </si>
  <si>
    <t>Réception et contrôle des produits et ingrédients entrants</t>
  </si>
  <si>
    <t xml:space="preserve">Contrôle des documents de livraison </t>
  </si>
  <si>
    <t>Contrôle de la quantité et de l’état des produits et ingrédients</t>
  </si>
  <si>
    <t xml:space="preserve">Contrôle de la conformité des produits, des supports et des contenants </t>
  </si>
  <si>
    <t>Contrôler l’intégrité, la qualité et la quantité des produits et des ingrédients, ainsi que la conformité des documents associés selon les procédures en vigueur</t>
  </si>
  <si>
    <t>Contrôler les documents de livraison pour s'assurer que ce qui y est inscrit correspond aux produits et ingrédients reçus</t>
  </si>
  <si>
    <t>Vérifier la quantité et l’état des produits et de leurs contenants (comptage, pesée, mesure…)</t>
  </si>
  <si>
    <t>Détecter toute anomalie ou non-conformité des  produits et ingrédients contrôlés et prendre les mesures appropriées selon les procédures en vigueur dans l’entreprise</t>
  </si>
  <si>
    <t>Contrôle des produits et des ingrédients</t>
  </si>
  <si>
    <t>Manutention et déplacement des produits et ingrédients</t>
  </si>
  <si>
    <t>Identification des zones d’arrivée, de stockage et de départ des produits et ingrédients</t>
  </si>
  <si>
    <t>Manipulation et déplacement manuel des produits et ingrédients dans l’entrepôt</t>
  </si>
  <si>
    <t xml:space="preserve">Conduite d’engins de manutention </t>
  </si>
  <si>
    <t xml:space="preserve">Mesures correctives </t>
  </si>
  <si>
    <t>Déplacer, charger et décharger les produits et ingrédients à l’aide des engins de manutention à disposition et selon les règles d’hygiène et de sécurité</t>
  </si>
  <si>
    <t>Identifier les zones prévues d’arrivée, de stockage et de départ des produits et ingrédients selon les consignes en vigueur</t>
  </si>
  <si>
    <t>Choisir les moyens de manutention adaptés au type de produits et ingrédients et à leur déplacement</t>
  </si>
  <si>
    <t xml:space="preserve">Manipuler les produits et ingrédients dans le respect des consignes de qualité et de sécurité des biens et des personnes, et des règles de port de charges </t>
  </si>
  <si>
    <t>Mettre en œuvre les procédures d’hygiène et de qualité adaptées tout au long des étapes de déplacement des produits et ingrédient</t>
  </si>
  <si>
    <t>Mettre en œuvre les mesures correctives en cas d’altération des produits et ingrédients</t>
  </si>
  <si>
    <t>Produits et ingrédients</t>
  </si>
  <si>
    <t>Mise en stock des produits et ingrédients</t>
  </si>
  <si>
    <t>Vérification de la quantité et qualité des produits et ingrédients</t>
  </si>
  <si>
    <t xml:space="preserve">Affectation des produits et ingrédients aux emplacements prévus  </t>
  </si>
  <si>
    <t>Etiquetage des produits et ingrédients</t>
  </si>
  <si>
    <t>Organisation d’une rotation des produits et ingrédients</t>
  </si>
  <si>
    <t>Etiquetage des produits et ingrédients et des contenants</t>
  </si>
  <si>
    <t>Réaliser la mise en stock des produits et ingrédients en tenant compte de l’espace disponible, du plan de stockage, des consignes de rangement et des conditionnements</t>
  </si>
  <si>
    <t>Vérifier la quantité et la qualité des produits et ingrédients entrant ou sortant du stock</t>
  </si>
  <si>
    <t>Trier et affecter les produits et ingrédients aux emplacements prévus en tenant compte de leurs caractéristiques et des conditions de stockage définies</t>
  </si>
  <si>
    <t>Répartir les produits et ingrédients pour optimiser les volumes de rangement  et assurer la sécurisation du chargement et/ ou du stockage</t>
  </si>
  <si>
    <t>Organiser et assurer une rotation pertinente des produits et ingrédients</t>
  </si>
  <si>
    <t>Etiqueter les produits et ingrédients et les contenants en fonction de leur provenance et de leur destination</t>
  </si>
  <si>
    <t>Entreposage stoskage</t>
  </si>
  <si>
    <t>Préparation de commandes et expédition des produits et ingrédients</t>
  </si>
  <si>
    <t>Identification et recueil des informations inscrites sur le bon de commande</t>
  </si>
  <si>
    <t>Identification et déplacement des produits et ingrédients à expédier</t>
  </si>
  <si>
    <t>Préparer des commandes et des expéditions de produits et ingrédients dans le respect des délais et des consignes d'hygiène et de sécurité</t>
  </si>
  <si>
    <t xml:space="preserve">Sélectionner les produits et ingrédients en respectant les règles d’hygiène et de sécurité en vigueur </t>
  </si>
  <si>
    <t>Emballer et conditionner les produits et ingrédients selon leurs caractéristiques et conditions de stockage, en suivant les normes d’étiquetage et le cahier des charges</t>
  </si>
  <si>
    <t xml:space="preserve">Mise en œuvre, coordination et suivi des études logistiques/transports
</t>
  </si>
  <si>
    <t xml:space="preserve">Identification des évolutions à apporter aux outils informatiques de gestion de l’activité </t>
  </si>
  <si>
    <t xml:space="preserve">Transmission d’informations en vue de la mise à jour ou de l’amélioration des procédures et des modes opératoires </t>
  </si>
  <si>
    <t>Conduire des études quantitatives et qualitatives afin d'optimiser les flux logistiques et le transport en tenant compte de la stratégie de l’entreprise</t>
  </si>
  <si>
    <t xml:space="preserve">Conduire et coordonner des études qualitatives et quantitatives d’optimisation du flux logistique et des transports
</t>
  </si>
  <si>
    <t>Réalisation d'études</t>
  </si>
  <si>
    <t>Chaînes logistique t transport</t>
  </si>
  <si>
    <t xml:space="preserve">Saisie et enregistrement des informations relatives à la traçabilité des activités logistiques </t>
  </si>
  <si>
    <t>Réalisation de comptes rendus   concernant le déroulement de la logistique</t>
  </si>
  <si>
    <t xml:space="preserve">Transmission des informations aux services concernés et entre les différentes équipes </t>
  </si>
  <si>
    <t>Transmettre les informations relatives à l’activité logistique auprès des différents services de l’entreprise</t>
  </si>
  <si>
    <t>Renseigner les documents et les outils numériques relatifs à la logistique (outils de suivi, de contrôle…) conformément aux règles de traçabilité</t>
  </si>
  <si>
    <t xml:space="preserve">Transmettre oralement et par écrit les informations pertinentes en matière d’avancement de la logistique aux services concernés  </t>
  </si>
  <si>
    <t>Recueillir auprès de différents interlocuteurs les informations utiles à la réalisation et au suivi de l’activité logistique</t>
  </si>
  <si>
    <t>Conduite du véhicule de transport d'animaux vivants</t>
  </si>
  <si>
    <t xml:space="preserve">Conduite du véhicule de livraison d’animaux vivants </t>
  </si>
  <si>
    <t>Conduire un véhicule de transport d’animaux vivants</t>
  </si>
  <si>
    <t xml:space="preserve">Conduire un véhicule en respectant les règles de sécurité routière et l’environnement (écoconduite, temps de conduite)
Adopter un style de conduite adapté à la préservation de l’intégrité des animaux et selon la charge du véhicule  
Adopter une conduite rationnelle du véhicule et veiller à la consommation en carburant  </t>
  </si>
  <si>
    <t>Identifier les aléas susceptibles de retarder la livraison et alerter le responsable hiérarchique   
Choisir en fonction des lieux de livraison les modes de stationnement les plus adéquats</t>
  </si>
  <si>
    <t>Transport animal vivant</t>
  </si>
  <si>
    <t>Chargement et déchargement des animaux vivants</t>
  </si>
  <si>
    <t>Organisation de l’espace de la bétaillère pour permettre le chargement différencié d’animaux vivants (séparation des mâles et des femelles, des espèces, des animaux avec et sans cornes, …)</t>
  </si>
  <si>
    <t xml:space="preserve">Manutention/ guidage des animaux vivants lors des chargements des déchargements (avec ou sans engin)  </t>
  </si>
  <si>
    <t xml:space="preserve">Parcage et répartition de la charge des animaux vivants pour le transport  </t>
  </si>
  <si>
    <t xml:space="preserve">Contrôle du respect de la charge autorisée </t>
  </si>
  <si>
    <t>Déchargement des animaux vivants</t>
  </si>
  <si>
    <t>Charger et décharger des animaux vivants dans le respect du bien-être animal</t>
  </si>
  <si>
    <t>Contrôler les documents des animaux (passeports, lots) pour en assurer la traçabilité</t>
  </si>
  <si>
    <t>Organiser le chargement du véhicule en tenant compte des règles de sécurité, de l’organisation de la tournée et des conditions de parcage et de transport des animaux vivants (densités, surface) en utilisant les matériels et engins appropriés et dans le respect du bien-être animal</t>
  </si>
  <si>
    <t>Déplacer des animaux vivants avec soin et précision, dans le respect du bien-être animal, des règles ergonomiques de port de charges et des règles liées au transport d’animaux vivants
Guider et placer les animaux vivants dans le véhicule</t>
  </si>
  <si>
    <t xml:space="preserve">Vérifier le respect des capacités de chargement du véhicule </t>
  </si>
  <si>
    <t>Analyser la zone de livraison pour effectuer le déchargement en respectant les règles de sécurité pour les personnes, les animaux vivants et le lieu de livraison
Décharger les animaux vivants dans le respect des règles de sécurité et du bien-être animal</t>
  </si>
  <si>
    <t>Guidage</t>
  </si>
  <si>
    <t>Veille sur les évolutions réglementaires et organisationnelles relatives aux processus d’achats</t>
  </si>
  <si>
    <t>Définition des besoins de l’entreprise</t>
  </si>
  <si>
    <t>Rechercher et analyser les informations sur les évolutions réglementaires, organisationnelles et les besoins de l’entreprise liés aux achats de matières premières</t>
  </si>
  <si>
    <t xml:space="preserve">Analyser les besoins et des usages des produits dans l’entreprise </t>
  </si>
  <si>
    <t>Repérer les évolutions réglementaires et organisationnelles permettant d’améliorer et d’optimiser les processus d’achats de matières premières</t>
  </si>
  <si>
    <t>Repérer les évolutions sur les produits et les différents marchés</t>
  </si>
  <si>
    <t xml:space="preserve">Contribuer à une politique d’achat responsable lors de groupes de travail sur l’évolution des achats des matières premières au sein de l’entreprise </t>
  </si>
  <si>
    <t>Optimiser le pilotage de l’activité achats de matières premières</t>
  </si>
  <si>
    <t>Relation auprès des éleveurs et des clients</t>
  </si>
  <si>
    <t xml:space="preserve">Information du client sur la livraison réalisée </t>
  </si>
  <si>
    <t xml:space="preserve">Recueil d’informations auprès des clients </t>
  </si>
  <si>
    <t>Renseignement des documents et outils permettant d’assurer la traçabilité des activités réalisées, notamment le registre de transport d’animaux vivants</t>
  </si>
  <si>
    <t>Transmission d’informations à son entreprise sur le déroulement des livraisons et la satisfaction client</t>
  </si>
  <si>
    <t>Etablir une relation et une communication commerciale adaptées avec l’éleveur et le client</t>
  </si>
  <si>
    <t xml:space="preserve">Communiquer avec l’éleveur et le client en établissant une relation de confiance et en véhiculant une image positive de l’entreprise auprès du client
Maintenir une relation positive avec le client, notamment en cas de difficulté </t>
  </si>
  <si>
    <t>Renseigner les outils mobiles de Gestion de la Relation Client dans le respect de la réglementation sur le transport des animaux vivants</t>
  </si>
  <si>
    <t xml:space="preserve">Veille relative aux évolutions du marché et de la règlementation des processus d’achat </t>
  </si>
  <si>
    <t xml:space="preserve">Examen des caractéristiques du marché, du territoire, du portefeuille </t>
  </si>
  <si>
    <t xml:space="preserve">Réalisation d’une veille sur les évolutions règlementaires et organisationnelles relatives aux processus d’achat </t>
  </si>
  <si>
    <t xml:space="preserve">Rechercher et analyser les informations sur les évolutions du marché, règlementaires, organisationnelles </t>
  </si>
  <si>
    <t>Analyser l’état des marchés et l’évolution des prix des animaux vivants, en tenant compte des facteurs pouvant influencer leur disponibilité et leur prix (climat…)</t>
  </si>
  <si>
    <t>Réaliser une veille concurrentielle (offre de services proposée et prix pratiqués par la concurrence)</t>
  </si>
  <si>
    <t>Repérer les évolutions règlementaires et organisationnelles permettant d’améliorer et d’optimiser les processus d’achats d’animaux vivants</t>
  </si>
  <si>
    <t xml:space="preserve">Elaborer une base documentaire intégrant les évolutions de produits et de marché </t>
  </si>
  <si>
    <t>Estimation de la valeur commerciale des animaux vivants</t>
  </si>
  <si>
    <t xml:space="preserve">Vérification de la qualité, de la santé et du bien-être des animaux vivants proposés à la vente </t>
  </si>
  <si>
    <t>Estimation de la valeur commerciale des animaux vivants proposés à la vente</t>
  </si>
  <si>
    <t>Appréciation du meilleur débouché commercial pour les produits</t>
  </si>
  <si>
    <t>Organisation / supervision de l’enlèvement des animaux dans le respect des règles de sécurité, d’hygiène et du bien-être animal</t>
  </si>
  <si>
    <t xml:space="preserve">Estimer la valeur commerciale des animaux vivants en tenant compte des débouchés commerciaux de l’entreprise </t>
  </si>
  <si>
    <t>Vérifier la qualité, la santé et le bien-être des animaux vivants proposés à la vente en ferme ou sur les marchés</t>
  </si>
  <si>
    <t xml:space="preserve">Estimer la valeur commerciale des animaux vivants proposés à la vente en ferme ou sur les marchés, quel qu’en soit la race, l’âge, le sexe, le développement musculaire (conformation) et l’état d’engraissement </t>
  </si>
  <si>
    <t>Apprécier le meilleur débouché commercial pour les produits et adapter le mode de transaction en conséquence</t>
  </si>
  <si>
    <t>Organiser / superviser l’enlèvement des animaux dans le respect des règles de sécurité, d’hygiène et du bien-être animal</t>
  </si>
  <si>
    <t>Estimation</t>
  </si>
  <si>
    <t>Commerce vif</t>
  </si>
  <si>
    <t>Développement et entretien d’un réseau de producteurs/éleveurs d’animaux</t>
  </si>
  <si>
    <t xml:space="preserve">Recueil des besoins d’achat de l’entreprise </t>
  </si>
  <si>
    <t xml:space="preserve">Prospection de nouveaux fournisseurs </t>
  </si>
  <si>
    <t>Evaluation des capacités de réponse des producteurs/éleveurs d’animaux</t>
  </si>
  <si>
    <t>Animation du réseau de fournisseurs</t>
  </si>
  <si>
    <t xml:space="preserve">Formalisation et transmission des informations sur les animaux et les fournisseurs aux différents services </t>
  </si>
  <si>
    <t>Prospecter et gérer les relations avec les producteurs/éleveurs d’animaux dans le respect de la stratégie de l’entreprise et de ses besoins</t>
  </si>
  <si>
    <t>Analyser et synthétiser les besoins en mobilisant différents interlocuteurs au sein de l’entreprise (plan d’achat hebdomadaire)</t>
  </si>
  <si>
    <t>Repérer les fournisseurs et/ou les zones géographiques à prospecter en priorité en tenant compte des besoins d’approvisionnement et des contraintes de l’entreprise (objectifs de transformation, de délais, de quantité et de coûts)</t>
  </si>
  <si>
    <t>Présenter aux prospects la gamme de services de l’entreprise et ses avantages concurrentiels (délais de paiement, délais de ramassage des animaux…)</t>
  </si>
  <si>
    <t>Suivre et animer le réseau de fournisseurs en effectuant des visites régulières afin de vérifier le respect des règles d’élevage et de bien-être animal, et de répondre à leurs attentes spécifiques (demande d’avancement de trésorerie, conseils sur l’adaptation du produit au marché…)</t>
  </si>
  <si>
    <t>Formaliser et transmettre des informations sur les animaux et les fournisseurs au service approprié, et évaluer leurs impacts sur la structure du réseau de fournisseurs</t>
  </si>
  <si>
    <t>Négociation et suivi de l’exécution de contrats d’achats d’animaux vivants</t>
  </si>
  <si>
    <t>Recherche et sélection des animaux vivants</t>
  </si>
  <si>
    <t>Repérer dans l’offre des fournisseurs les animaux vivants répondant aux besoins des clients de l’entreprise et aux sollicitations des commerciaux</t>
  </si>
  <si>
    <t xml:space="preserve">Préparer et conduire des négociations en tenant compte des services proposés par les fournisseurs et des contraintes économiques et financières de l’entreprise </t>
  </si>
  <si>
    <t>Comparer les offres de différents fournisseurs en fonction de critères-clés (prix, qualité des animaux vivants, délais d’approvisionnement…)</t>
  </si>
  <si>
    <t>Vérifier le respect des engagements pris par les fournisseurs (sur la qualité des animaux vivants, le respect des normes réglementaires, le bien-être animal, la traçabilité des informations…) et alerter le service compétent en cas de difficulté</t>
  </si>
  <si>
    <t>Recueil et synthèse des indicateurs de l’activité achats d’animaux vivants</t>
  </si>
  <si>
    <t xml:space="preserve">Renseignement des outils de suivi relatifs à la traçabilité des activités réalisées </t>
  </si>
  <si>
    <t>Analyser et exploiter les indicateurs de l’activité d’achats d’animaux vivants</t>
  </si>
  <si>
    <t>Utiliser et renseigner les outils de traçabilité dédiés aux activités d’achats d’animaux vivants</t>
  </si>
  <si>
    <t>Suivre périodiquement l’avancement des achats d’animaux vivants</t>
  </si>
  <si>
    <t xml:space="preserve">Identifier les écarts à partir de l’analyse des indicateurs disponibles </t>
  </si>
  <si>
    <t xml:space="preserve">Identifier les dysfonctionnements et les anomalies </t>
  </si>
  <si>
    <t xml:space="preserve">Conduite du véhicule de livraison </t>
  </si>
  <si>
    <t xml:space="preserve">Adopter un mode de conduite rationnelle des véhicules de livraison </t>
  </si>
  <si>
    <t>Conduire un véhicule en respectant les règles de sécurité routière et l’environnement (éco-conduite, temps de pause)
Adopter un style de conduite approprié selon la nature des produits transportés et la charge du véhicule
Adopter une conduite rationnelle du véhicule et veiller à la consommation en carburant</t>
  </si>
  <si>
    <t>Identifier les aléas susceptibles de retarder la livraison et alerter le responsable hiérarchique 
Ajuster son itinéraire en fonction des aléas de la tournée, le cas échéant avec le service support
Choisir en fonction des lieux de livraison les modes de stationnement les plus adéquats</t>
  </si>
  <si>
    <t>Adaptation itinéraire</t>
  </si>
  <si>
    <t xml:space="preserve">Chargement et déchargement d’un véhicule de livraison </t>
  </si>
  <si>
    <t xml:space="preserve">Manutention des produits lors des chargements des déchargements (avec ou sans engin) </t>
  </si>
  <si>
    <t xml:space="preserve">Arrimage, calage et répartition de la charge des produits pour le transport </t>
  </si>
  <si>
    <t xml:space="preserve">Déchargement </t>
  </si>
  <si>
    <t xml:space="preserve">Charger et décharger un véhicule de livraison en veillant à l’intégrité des marchandises </t>
  </si>
  <si>
    <t>Contrôler les documents liés à la livraison pour en assurer la traçabilité</t>
  </si>
  <si>
    <t>Déplacer des produits avec soin et précision, dans le respect des règles ergonomiques de port de charges et des règles liées au transport et à la manipulation de matières dangereuses
Organiser et contrôler le chargement du véhicule en tenant compte des règles de sécurité, de l’organisation de la tournée et des conditions de stockage en utilisant les matériels et engins appropriés</t>
  </si>
  <si>
    <t>Chargement et déchargement</t>
  </si>
  <si>
    <t>Relation auprès des clients</t>
  </si>
  <si>
    <t xml:space="preserve"> Information du client sur la livraison réalisée </t>
  </si>
  <si>
    <t>Renseignement des documents et outils permettant d’assurer la traçabilité des activités réalisées</t>
  </si>
  <si>
    <t xml:space="preserve">Communiquer avec le client en établissant une relation de confiance et en véhiculant une image positive de l’entreprise auprès du client
Maintenir une relation positive avec le client, notamment en cas de difficulté </t>
  </si>
  <si>
    <t>Renseigner les outils mobiles de Gestion de la Relation Client</t>
  </si>
  <si>
    <t xml:space="preserve">Préparation du matériel d’analyse et du poste de travail </t>
  </si>
  <si>
    <t>Organiser son activité selon les nouvelles tâches et la réception de nouveaux prélèvements</t>
  </si>
  <si>
    <t>Réception de produits carnés (ou autre) à différents stades de production</t>
  </si>
  <si>
    <t xml:space="preserve">Réceptionner des échantillons de produits carnés (ou autre) à différentes étapes du processus de production selon le protocole établi (prélèvement de matières premières, de produits en cours de fabrication, de produits fabriqués) </t>
  </si>
  <si>
    <t>Stocker les échantillons en vue d’une analyse ultérieure en veillant à respecter les normes d’hygiène et de qualité, les conditions de conservation spécifiques et les dates de validité</t>
  </si>
  <si>
    <t>Tests et analyses sur les produits alimentaires</t>
  </si>
  <si>
    <t xml:space="preserve">Préparation des échantillons et du matériel </t>
  </si>
  <si>
    <t>Mettre en œuvre des tests et analyses sur les produits alimentaires, tout au long de la chaîne de production</t>
  </si>
  <si>
    <t>Préparer les échantillons et le matériel nécessaires en vue de la réalisation des tests (préparation des substances, etc.)</t>
  </si>
  <si>
    <t>Effectuer les tests sur les échantillons afin de définir certaines propriétés du produit et de vérifier leur conformité avec les normes et règlementations et détecter la présence de pathogènes (salmonella, Listeria, E.coli, etc.) à partir du protocole pré établi</t>
  </si>
  <si>
    <t>Analyser et tester les caractéristiques des emballages (boites, etc.) pour vérifier leur dureté, leur résistance et leur compatibilité avec les produits</t>
  </si>
  <si>
    <t>Mesure, contrôle</t>
  </si>
  <si>
    <t>Analyser, interpréter et exploiter des informations techniques recueillies à partir des tests effectués</t>
  </si>
  <si>
    <t xml:space="preserve">Apprécier et vérifier la qualité et la conformité des matières, produits carnés et emballages (altération, écart HACCP, conservation, ...) </t>
  </si>
  <si>
    <t>Identifier la présence de pathogènes</t>
  </si>
  <si>
    <t>Renseigner les outils de suivi et documents (DUERP, plan de prévention) relatifs à la traçabilité des activités réalisées</t>
  </si>
  <si>
    <t xml:space="preserve">Traçabilité </t>
  </si>
  <si>
    <t>Suivi d’indicateurs et d’outils de reporting</t>
  </si>
  <si>
    <t>Suivre et analyser des indicateurs et des modes de contrôle permettant de piloter les activités de sûreté et de sécurité des biens et des personnes</t>
  </si>
  <si>
    <t xml:space="preserve">Suivre, faire appliquer et analyser les indicateurs et outils de reporting pertinents permettant d’appréhender la sûreté et sécurité des biens et personnes du site / de l’entreprise (études d'impact...) </t>
  </si>
  <si>
    <t xml:space="preserve">Analyser les risques aux postes de travail (document unique, études d'impact...) </t>
  </si>
  <si>
    <t xml:space="preserve">Conduire et coordonner des études quantitatives et qualitatives pour évaluer les risques industriels à travers leurs impacts potentiels sur les personnes, les équipements et l'environnement du site </t>
  </si>
  <si>
    <t xml:space="preserve">Produire des audits internes sécurité et des enquêtes sur les accidents du travail selon les procédures en vigueur </t>
  </si>
  <si>
    <t>Identifier les non-conformités réglementaires et en alerter les interlocuteurs concernés</t>
  </si>
  <si>
    <t xml:space="preserve">Etudes </t>
  </si>
  <si>
    <t>Anglais</t>
  </si>
  <si>
    <t xml:space="preserve">Mettre en œuvre des actions visant la sûreté et sécurité des biens et personnes du site ou de l’entreprise </t>
  </si>
  <si>
    <t xml:space="preserve">Optimisation </t>
  </si>
  <si>
    <t xml:space="preserve">Communication sur les résultats de son activité </t>
  </si>
  <si>
    <t xml:space="preserve">Organisation et animation de réunions de travail transverses aux différents services </t>
  </si>
  <si>
    <t xml:space="preserve">Communiquer autour des projets en cours et collaborer avec les différents services de l’entreprise </t>
  </si>
  <si>
    <t xml:space="preserve">Communiquer les orientations et les directives de la politique sûreté et sécurité du site avec les managers de proximité et les impliquer en tant qu’acteurs relais dans la mise en œuvre de celle-ci  </t>
  </si>
  <si>
    <t xml:space="preserve">Transmettre des informations nécessaires aux différentes parties prenantes, en interne et en externe, notamment sur les procédures à mettre en œuvre </t>
  </si>
  <si>
    <t xml:space="preserve">Elaborer des programmes de prévention, de formations règlementaires et d'information sur la sûreté et sécurité </t>
  </si>
  <si>
    <t xml:space="preserve">Planifier et organiser des actions de formation règlementaires (et le recyclage de ces actions) / sensibilisation à la sécurité du personnel, en relation avec des organismes extérieurs, </t>
  </si>
  <si>
    <t xml:space="preserve">Introduire la séance de travail en expliquant les enjeux et la méthode utilisée  </t>
  </si>
  <si>
    <t>Management opérationnel d’une équipe de production</t>
  </si>
  <si>
    <t xml:space="preserve">Accueil et intégration des nouveaux membres au sein de son équipe </t>
  </si>
  <si>
    <t xml:space="preserve">Transmission des consignes et contrôle de leur application </t>
  </si>
  <si>
    <t xml:space="preserve">Animation de réunions </t>
  </si>
  <si>
    <t xml:space="preserve">Conduite d’entretiens individuels </t>
  </si>
  <si>
    <t xml:space="preserve">Développement des compétences </t>
  </si>
  <si>
    <t xml:space="preserve">Définition des profils et sélection de candidats dans le cadre de projets de recrutement </t>
  </si>
  <si>
    <t>Détection des besoins en formation parmi les membres de son équipe.</t>
  </si>
  <si>
    <t>Animer une équipe de production</t>
  </si>
  <si>
    <t>Organiser et superviser l’intégration de nouveaux membres de son équipe ;</t>
  </si>
  <si>
    <t>Mobiliser les membres de son équipe autour des objectifs à atteindre ;</t>
  </si>
  <si>
    <t>Transmettre des consignes et des informations relatives aux activités de production et de transformation des viandes et contrôler leur mise en œuvre ;</t>
  </si>
  <si>
    <t>Organiser, préparer et conduire des réunions ;</t>
  </si>
  <si>
    <t>Conduire des entretiens individuels (entretiens annuels, entretiens d’évaluation, etc.) ;</t>
  </si>
  <si>
    <t>Repérer les compétences requises dans le cadre de démarches de recrutement ;</t>
  </si>
  <si>
    <t>Evaluer et développer les compétences des membres de son équipe ;</t>
  </si>
  <si>
    <t>Accompagner son équipe dans l’adaptation au changement et dans la mise en œuvre d’actions d’amélioration.</t>
  </si>
  <si>
    <t>Organisation et supervision de l’activité de production et de transformation des viandes</t>
  </si>
  <si>
    <t>Organisation du travail de son équipe ;</t>
  </si>
  <si>
    <t>Supervision de l’activité de production et de transformation des viandes ;</t>
  </si>
  <si>
    <t>Supervision des contrôles de qualité des viandes ;</t>
  </si>
  <si>
    <t>Elaboration des plannings à court terme ;</t>
  </si>
  <si>
    <t>Traitement des anomalies et mise en œuvre des corrections nécessaires ;</t>
  </si>
  <si>
    <t>Ajustement du planning de production.</t>
  </si>
  <si>
    <t>Organiser et superviser le programme quotidien de production et de transformation des viandes</t>
  </si>
  <si>
    <t xml:space="preserve">Organiser les activités de production et de transformation des viandes, en fonction du programme quotidien de production et des ressources mobilisables </t>
  </si>
  <si>
    <t xml:space="preserve">Réaliser les plannings des membres de son équipe, en veillant à respecter les délais de production déterminés </t>
  </si>
  <si>
    <t>Identifier les causes des dysfonctionnements constatés et mettre en œuvre les corrections nécessaires ;</t>
  </si>
  <si>
    <t>Ajuster le planning de production en fonction des fluctuations de l’activité et de la survenue des aléas ;</t>
  </si>
  <si>
    <t>Assurer la continuité et la sécurité de la production et de la transformation de viandes lors d’aléas, en mettant en œuvre des solutions temporaires, en mode dégradé.</t>
  </si>
  <si>
    <t xml:space="preserve">Recueil et synthèse des indicateurs de production </t>
  </si>
  <si>
    <t>Recueil d’informations sur les résultats des activités de production sur son périmètre ;</t>
  </si>
  <si>
    <t>Enregistrement des données relatives au suivi de l’activité de son équipe ;</t>
  </si>
  <si>
    <t>Recueil des indicateurs de performance et de qualité ;</t>
  </si>
  <si>
    <t xml:space="preserve">Réalisation de comparaisons périodiques, produits, etc. </t>
  </si>
  <si>
    <t>Repérage des activités à optimiser ;</t>
  </si>
  <si>
    <t>Transmission des indicateurs de performance et de qualité.</t>
  </si>
  <si>
    <t xml:space="preserve">Analyser les indicateurs de production </t>
  </si>
  <si>
    <t>Utiliser ou renseigner les outils dédiés à la traçabilité de l’activité de production et de transformation des viandes ;</t>
  </si>
  <si>
    <t>Suivre périodiquement l’avancement des activités de production et de transformation des viandes ;</t>
  </si>
  <si>
    <t>Identifier les écarts, à partir de l’analyse des indicateurs de performance et de qualité, afin de proposer des actions d’amélioration ;</t>
  </si>
  <si>
    <t>Identifier les dysfonctionnements et anomalies ;</t>
  </si>
  <si>
    <t>Repérer les activités à optimiser, en vue de garantir la performance de l’activité de production et de transformation des viandes ;</t>
  </si>
  <si>
    <t>Transmettre des indicateurs de performance et de qualité à la hiérarchie</t>
  </si>
  <si>
    <t>Saisie et enregistrement des informations relatives à la traçabilité des activités de production de son équipe ;</t>
  </si>
  <si>
    <t>Réalisation de comptes-rendus concernant le déroulement des activités de production de son équipe ;</t>
  </si>
  <si>
    <t>Transmission des informations aux services concernés et entre différentes équipes ;</t>
  </si>
  <si>
    <t>Recueil d’informations auprès de différents interlocuteurs.</t>
  </si>
  <si>
    <t>Transmettre les informations relatives à l’activité de production de son équipe auprès de différents services de l’entreprise</t>
  </si>
  <si>
    <t>Renseigner les documents et les outils numériques de production (dossier de lots, outils de suivi de la production, contrôle, nettoyage, etc.) conformément aux règles de traçabilité ;</t>
  </si>
  <si>
    <t xml:space="preserve">Identifier au sein de l’entreprise les différents services à associer </t>
  </si>
  <si>
    <t>Transmettre oralement et par écrit les informations pertinentes en matière d’avancement de la production et de la transformation des viandes aux services et interlocuteurs concernés ;</t>
  </si>
  <si>
    <t>Recueillir auprès de différents interlocuteurs les informations utiles à la réalisation et au suivi de l’activité de production et de transformation des viandes ;</t>
  </si>
  <si>
    <t>Identifier au sein de l’entreprise les différents services à associer.</t>
  </si>
  <si>
    <t>Services</t>
  </si>
  <si>
    <t>Pilotage de l’activité de production et de transformation des viandes</t>
  </si>
  <si>
    <t>Définition et suivi des indicateurs de performance et de qualité de l’activité de production et de transformation des viandes</t>
  </si>
  <si>
    <t xml:space="preserve">Organisation et planification du programme de production et de transformation des viandes à partir des objectifs fixés </t>
  </si>
  <si>
    <t>Supervision de l’ensemble des lignes de production</t>
  </si>
  <si>
    <t>Piloter l’activité de production et de transformation des viandes</t>
  </si>
  <si>
    <t xml:space="preserve">Définir les indicateurs permettant de suivre et d’optimiser les performances de l’activité de production et de transformation des viandes </t>
  </si>
  <si>
    <t>Apprécier les performances de l’activité de production et de transformation des viandes, en s’appuyant sur les indicateurs de performance et de qualité définis
Décliner le programme de production et de transformation des viandes en plans à court et moyen termes</t>
  </si>
  <si>
    <t>Superviser l’activité de l’ensemble des lignes sous sa responsabilité</t>
  </si>
  <si>
    <t xml:space="preserve"> Rédaction des procédures QHSSE</t>
  </si>
  <si>
    <t xml:space="preserve">Vérification technique des lignes de production </t>
  </si>
  <si>
    <t>Elaboration et mise en place d’un plan de prévention et de traitement des risques QHSSE</t>
  </si>
  <si>
    <t>Information des équipes sur les procédures et consignes QHSSE</t>
  </si>
  <si>
    <t>Définir et contrôler la mise en œuvre des procédures et règles QHSSE sur l’ensemble des lignes de production et de transformation des viandes</t>
  </si>
  <si>
    <t>Identifier, analyser, évaluer et prévenir les risques QHSSE en vue de définir des actions préventives et correctives
Rédiger les procédures</t>
  </si>
  <si>
    <t xml:space="preserve">Etablir des méthodes permettant de vérifier le respect, à chaque étape, des procédures et règles QHSSE </t>
  </si>
  <si>
    <t>Informer et sensibiliser les équipes autour des enjeux liés au respect de la réglementation, des procédures et des règles en vigueur, notamment en matière de QHSSE</t>
  </si>
  <si>
    <t>Superviser et contrôler le respect des procédures permettant de garantir la qualité et la conformité des viandes</t>
  </si>
  <si>
    <t xml:space="preserve"> Identifier les non-conformités et mettre en œuvre les actions correctives appropriées</t>
  </si>
  <si>
    <t xml:space="preserve">Conseil aux clients professionnels </t>
  </si>
  <si>
    <t xml:space="preserve">Conseil sur les produits, services, promotions et solutions proposés par l’entreprise </t>
  </si>
  <si>
    <t xml:space="preserve">Apporter un conseil personnalisé à un client professionnel dans le cadre d’une relation commerciale à distance </t>
  </si>
  <si>
    <t xml:space="preserve">Etablir un contact et un climat de confiance avec un client et avec un prospect </t>
  </si>
  <si>
    <t xml:space="preserve">Analyser les informations disponibles sur les clients ou les prospects dans le cadre d’appels entrants ou sortants   </t>
  </si>
  <si>
    <t>Renseigner le client sur les prix, délais, ainsi que sur les conditions de règlement, de livraison, les conditions d’achat et les engagements de l’entreprise en matière de rémunération des producteurs</t>
  </si>
  <si>
    <t>Elaboration et négociation d'offres commerciales de produits carnés.</t>
  </si>
  <si>
    <t xml:space="preserve">Argumentation sur les composantes de l’offre commerciale </t>
  </si>
  <si>
    <t xml:space="preserve">Elaborer et négocier des offres commerciales sur des produits carnés en respectant la politique commerciale. </t>
  </si>
  <si>
    <t xml:space="preserve">Concevoir une offre commerciale combinant des produits et des services adaptés aux besoins du client en tenant compte des contraintes de l’entreprise </t>
  </si>
  <si>
    <t xml:space="preserve">Argumenter de façon pertinente l’ensemble des composantes de l’offre commerciale et répondre avec efficacité aux objections </t>
  </si>
  <si>
    <t xml:space="preserve">Réaliser le chiffrage de l’offre commerciale dans le respect de la politique commerciale en vigueur dans l’entreprise  </t>
  </si>
  <si>
    <t>Négocier avec un client en s’appuyant sur différents leviers, en tenant compte des indicateurs de performance de l’entreprise et en veillant à garantir la marge de l’entreprise et la rémunération des producteurs</t>
  </si>
  <si>
    <t xml:space="preserve">Apporter un conseil technique personnalisé à des clients professionnels </t>
  </si>
  <si>
    <t>Identifier et apporter les informations et services techniques adaptés pour répondre aux besoins du client (objectifs, système, problème à résoudre, etc.)</t>
  </si>
  <si>
    <t xml:space="preserve">Valoriser l’offre de services de l’entreprise, notamment les services offerts par les outils en ligne </t>
  </si>
  <si>
    <t>Informer les clients sur les caractéristiques des produits et leurs conditions d’utilisation, ainsi que sur les règles et normes de sécurité alimentaire à respecter (conditions de stockage, d’application, etc.)</t>
  </si>
  <si>
    <t xml:space="preserve">Elaboration d’un plan d’analyse du marché </t>
  </si>
  <si>
    <t xml:space="preserve">Veille sur les évolutions sociologiques et règlementaires </t>
  </si>
  <si>
    <t xml:space="preserve">Rechercher et analyser des informations sur les caractéristiques et les évolutions du marché sur le périmètre défini </t>
  </si>
  <si>
    <t>Observer et analyser le comportement du consommateur à partir d’une veille réalisée sur différents médias et réseaux sociaux et en mobilisant l’intelligence artificielle</t>
  </si>
  <si>
    <t>Analyser les résultats des ventes des années précédentes d’un produit ou d’une gamme de produits carnés afin d’identifier des axes d’amélioration</t>
  </si>
  <si>
    <t xml:space="preserve">Veille concurrentielle </t>
  </si>
  <si>
    <t xml:space="preserve">Suivi de la mise au point ou de l’ajustement d’un produit / d’une gamme </t>
  </si>
  <si>
    <t xml:space="preserve">Proposition d’évolutions ou d’adaptations </t>
  </si>
  <si>
    <t xml:space="preserve">Transmission d’informations aux services techniques </t>
  </si>
  <si>
    <t xml:space="preserve">Organisation de tests </t>
  </si>
  <si>
    <t xml:space="preserve">Proposer et accompagner la mise au point ou l’ajustement d’un produit ou d’une gamme afin de répondre aux évolutions et tendances du marché </t>
  </si>
  <si>
    <t>Proposer la conception, le développement ou l’évolution d’un produit carné, d’une gamme ou d’emballages respectueux de l’environnement afin de répondre aux opportunités de marchés identifiées, en veillant à respecter le budget alloué</t>
  </si>
  <si>
    <t xml:space="preserve">Elaborer un cahier des charges ou une fiche produit </t>
  </si>
  <si>
    <t xml:space="preserve">Accompagner le service R&amp;D ou les prestataires externes dans la mise au point ou l’évolution des recettes et des emballages </t>
  </si>
  <si>
    <t xml:space="preserve">Accompagner les graphistes ou les prestataires externes dans la mise au point ou l’évolution du packaging </t>
  </si>
  <si>
    <t xml:space="preserve">Superviser les tests et essais sur les produits et les emballages en lien avec les services techniques (R&amp;D, graphiste…) ou les prestataires externes </t>
  </si>
  <si>
    <t xml:space="preserve">Recettes </t>
  </si>
  <si>
    <t xml:space="preserve">Tests et essais </t>
  </si>
  <si>
    <t xml:space="preserve">Définition de la stratégie RSE de l’entreprise </t>
  </si>
  <si>
    <t xml:space="preserve">Audit des pratiques de l’entreprise en matière de RSE et de développement durable </t>
  </si>
  <si>
    <t xml:space="preserve">Définir la stratégie RSE de l’entreprise en lien avec la direction </t>
  </si>
  <si>
    <t>Identifier les objectifs à atteindre pour l’entreprise à court, moyen et long termes en particulier pour le développement de filières durables en mobilisant les acteurs (locaux, régionaux, nationaux) partenaires</t>
  </si>
  <si>
    <t>Evaluer le budget nécessaire à la mise en œuvre de la stratégie RSE, en veillant à respecter l’équilibre budgétaire de l’entreprise</t>
  </si>
  <si>
    <t xml:space="preserve">Suivi de la mise en œuvre du projet RSE de l’entreprise </t>
  </si>
  <si>
    <t xml:space="preserve">Accompagnement des managers au changement  </t>
  </si>
  <si>
    <t>Sélection et suivi des prestataires externes
Suivi du budget</t>
  </si>
  <si>
    <t xml:space="preserve">Piloter le déploiement de la stratégie RSE auprès des différents services de l’entreprise </t>
  </si>
  <si>
    <t>Mobiliser les collaborateurs de l’entreprise et les parties prenantes externes (acteurs locaux, régionaux ou nationaux, partenaires) autour des objectifs à atteindre, notamment en organisant des événements fédérateurs</t>
  </si>
  <si>
    <t xml:space="preserve">Sélectionner les prestataires externes et suivre la qualité des travaux réalisés au regard du cahier des charges  </t>
  </si>
  <si>
    <t xml:space="preserve">Suivi budgétaire </t>
  </si>
  <si>
    <t xml:space="preserve">Veille juridique et stratégique sur les sujets en lien avec la RSE et le développement durable </t>
  </si>
  <si>
    <t xml:space="preserve">Réalisation d’une veille juridique sur les sujets en lien avec la RSE et le développement durable </t>
  </si>
  <si>
    <t xml:space="preserve">Réalisation d’une veille stratégique sur les sujets en lien avec la RSE et le développement durable  </t>
  </si>
  <si>
    <t>Identifier les évolutions règlementaires et législatives en lien avec les sujets RSE et développement durable impactant l’activité de l’entreprise (normes environnementales, hygiène et sécurité, bien-être animal, etc.)</t>
  </si>
  <si>
    <t xml:space="preserve">Repérer les évolutions et innovations susceptibles d’impacter positivement la RSE de l’entreprise   </t>
  </si>
  <si>
    <t xml:space="preserve">Veille juridique </t>
  </si>
  <si>
    <t xml:space="preserve">Veille stratégique </t>
  </si>
  <si>
    <t xml:space="preserve">Prévention et identification des risques QHSSE </t>
  </si>
  <si>
    <t xml:space="preserve">Veille réglementaire </t>
  </si>
  <si>
    <t>Réaliser une veille réglementaire dans les domaines de l’hygiène, sûreté, sécurité et environnement et bien-être animal et analyser les potentiels effets au sein de l’entreprise</t>
  </si>
  <si>
    <t>Contrôler l’application des règles, procédures, normes et standards en matière de QHSSE</t>
  </si>
  <si>
    <t>Déclarer les accidents de travail dans l’entreprise et en analyser les causes en lien avec le CSSCT</t>
  </si>
  <si>
    <t xml:space="preserve">Préparation d’actions de sensibilisation </t>
  </si>
  <si>
    <t>Elaborer des contenus et des supports pour sensibiliser les collaborateurs en prenant en considération leurs profils et leur niveau de compétence sur les thématiques QHSSE, dont les évolutions en matière d’environnement et de bien-être animal</t>
  </si>
  <si>
    <t>Actualiser les supports de sensibilisation en fonction des évolutions réglementaires et législatives et de la politique de l’entreprise en matière de QHSSE</t>
  </si>
  <si>
    <t>Transmettre aux différents services les informations utiles à la mise en œuvre de la politique QHSSE</t>
  </si>
  <si>
    <t>Présenter et expliquer les résultats en matière de prévention des risques et de contrôle de la mise en œuvre des règles QHSSE</t>
  </si>
  <si>
    <t>Rédiger des rapports et notes de synthèse permettant de faire état des risques actuels au sein de l’entreprise et des résultats en matière de QHSSE</t>
  </si>
  <si>
    <t>Identification et déplacement des produits à expédier</t>
  </si>
  <si>
    <t>Préparer des commandes et des expéditions de produits dans le respect des délais et des consignes d'hygiène et de sécurité</t>
  </si>
  <si>
    <t xml:space="preserve">Sélectionner les produits en respectant les règles d’hygiène et de sécurité en vigueur </t>
  </si>
  <si>
    <t>Emballer et conditionner les produits selon leurs caractéristiques et conditions de stockage, en suivant les normes d’étiquetage et le cahier des charges</t>
  </si>
  <si>
    <t>Enregistrer les mouvements de stocks en utilisant différents types d’outils, y compris digitaux (outils de scannage, outils nécessitant une saisie informatique…)</t>
  </si>
  <si>
    <t>Repérer les écarts et les anomalies (DLC, non-conformité au cahier des charges…) et prendre les mesures appropriées selon les procédures en vigueur dans l’entreprise</t>
  </si>
  <si>
    <t xml:space="preserve">Renseigner les outils de traçabilité selon les procédures en vigueur dans l’entreprise </t>
  </si>
  <si>
    <t xml:space="preserve">Mise à jour de données et des codifications dans le progiciel de gestion, les bases de données internes en fonction de l’évolution des ventes et des stocks </t>
  </si>
  <si>
    <t xml:space="preserve">Analyser l'évolution des indicateurs permettant de mesurer l'efficacité de l'approvisionnement et de l’activité logistique : taux de service, taux de rotation des stocks, taux de rupture, taux de disponibilité, valeur du stock, taux de dépréciation… 
</t>
  </si>
  <si>
    <t xml:space="preserve">Optimiser en continu le niveau des stocks en tenant compte des contraintes financières, de la logistique, de la vente et des fournisseurs </t>
  </si>
  <si>
    <t>Codifier les données d’approvisionnement (fournisseurs, produits, etc.) dans le système d'informations</t>
  </si>
  <si>
    <t xml:space="preserve">Proposer des actions correctives  </t>
  </si>
  <si>
    <t>Veille sur les évolutions techniques et technologiques (organisation, programmation des flux, procédures logistiques…)</t>
  </si>
  <si>
    <t>Communication et transmission des informations auprès des interlocuteurs concernés</t>
  </si>
  <si>
    <t xml:space="preserve">Assurer une veille sur les méthodes de gestion de flux et sur les processus logistiques </t>
  </si>
  <si>
    <t>Assurer une veille sur la réglementation applicable à la logistique et la gestion des flux (certifications, gestion des déchets…)</t>
  </si>
  <si>
    <t xml:space="preserve">Répartition du travail entre les équipes 
</t>
  </si>
  <si>
    <t xml:space="preserve">Réalisation des plannings </t>
  </si>
  <si>
    <t xml:space="preserve">Vérification du bon déroulement de l’activité </t>
  </si>
  <si>
    <t xml:space="preserve">Traitement des anomalies et des dysfonctionnements </t>
  </si>
  <si>
    <t xml:space="preserve">Contrôle de l’application des procédures et des règles QHSSE  </t>
  </si>
  <si>
    <t xml:space="preserve">Identification des besoins d’achat de l’entreprise </t>
  </si>
  <si>
    <t xml:space="preserve">Evaluation des capacités de réponse des fournisseurs </t>
  </si>
  <si>
    <t xml:space="preserve">Repérer les fournisseurs et/ou les zones géographiques à prospecter en priorité en tenant compte des besoins d’approvisionnement et des contraintes de l’entreprise ainsi que de l’évolution de l’offre sur le marché  </t>
  </si>
  <si>
    <t xml:space="preserve">Recherche et sélection des produits
</t>
  </si>
  <si>
    <t>Préparer et conduire des négociations en s’appuyant sur différents leviers et en tenant compte des services proposés par les fournisseurs et des contraintes économiques et financières de l’entreprise selon la nature de la relation commerciale établie avec le fournisseur et selon le cadre dans lequel elle a lieu (périodique ou exceptionnel)</t>
  </si>
  <si>
    <t>Comparer les offres de différents fournisseurs en fonction de critères-clés (prix, qualité et quantité des produits, délais d’approvisionnement et de livraison…)</t>
  </si>
  <si>
    <t>Vérifier le respect des engagements pris par les fournisseurs (sur la qualité des produits, le respect des normes réglementaires, la traçabilité des informations…) et alerter le service compétent en cas de difficulté</t>
  </si>
  <si>
    <t xml:space="preserve">Réalisation de comparaisons périodiques, produits… </t>
  </si>
  <si>
    <t xml:space="preserve">Reporting des indicateurs de performance et de qualité </t>
  </si>
  <si>
    <t xml:space="preserve">Utiliser et renseigner les outils de traçabilité dédiés aux activités d’achats  </t>
  </si>
  <si>
    <t xml:space="preserve">Préparation des EPI  </t>
  </si>
  <si>
    <t xml:space="preserve">Réception des grains </t>
  </si>
  <si>
    <t>Préparation et nettoyage des grains</t>
  </si>
  <si>
    <t>Organiser et préparer la production de farines selon l’ordre de fabrication et le planning de travail</t>
  </si>
  <si>
    <t xml:space="preserve">Identifier les éléments à préparer à partir de la lecture de l'ordre de production et des consignes </t>
  </si>
  <si>
    <t>Réceptionner les grains et vérifier leur conformité aux spécifications définies (variété, pureté des grains, qualité visuelle et état sanitaire, teneur en humidité)</t>
  </si>
  <si>
    <t xml:space="preserve">Vérifier la disponibilité des grains et des consommables nécessaires à la fabrication ou au conditionnement des produits </t>
  </si>
  <si>
    <t xml:space="preserve">Organiser son activité dans le respect des délais, des consignes et du planning de production </t>
  </si>
  <si>
    <t>Nettoyer et préparer le dosage et le mélange des grains selon la formule définie dans le cahier des charges, et en veillant au respect des règles QHSSE</t>
  </si>
  <si>
    <t>Grains / céréales</t>
  </si>
  <si>
    <t>Transformation céréale</t>
  </si>
  <si>
    <t>Conduite des installations du moulin</t>
  </si>
  <si>
    <t>Approvisionnement du circuit de production du moulin en grains et consommables</t>
  </si>
  <si>
    <t xml:space="preserve">Réglage et surveillance des paramètres de production </t>
  </si>
  <si>
    <t xml:space="preserve">Vérification des équipements et installations du moulin et du matériel associé  </t>
  </si>
  <si>
    <t>Démarrage et arrêt des équipements et installations du moulin</t>
  </si>
  <si>
    <t>Réalisation des opérations d’adaptation de process, recette et outils</t>
  </si>
  <si>
    <t xml:space="preserve">Repérage des anomalies liées à la production </t>
  </si>
  <si>
    <t>Tests et essais de nouvelles recettes de farines et nouvelles productions</t>
  </si>
  <si>
    <t>Conduire les installations du moulin en lien avec les étapes de production (fabrication, mélange, conditionnement) dans le respect des règles QHSSE</t>
  </si>
  <si>
    <t xml:space="preserve">Approvisionner les installations du moulin en grains en respectant les étapes du processus de transformation des grains en farine (meulage/ broyage, tamisage, raffinage) </t>
  </si>
  <si>
    <t>Réaliser le réglage des paramètres selon l’ordre de production et la formule définie dans le cahier des charges</t>
  </si>
  <si>
    <t>Vérifier la conformité, démarrer et arrêter les équipements et installations du moulin utilisés (meule, bluteuse, tamis, plansichter, …) selon les étapes du processus de transformation des grains en farine, le mode opératoire et les règles QHSSE</t>
  </si>
  <si>
    <t>Surveiller les paramètres de conduite des équipements et installations du moulin selon l’ordre de production, le mode opératoire et les règles QHSSE</t>
  </si>
  <si>
    <t>Réaliser les opérations d’adaptation de process, de recette et d’outils et les réglages associés conformément à l’ordre de production</t>
  </si>
  <si>
    <t>Analyser les données de production, les dysfonctionnements et dérives de production, et prendre les mesures adaptées selon les règles QHSSE et alerter</t>
  </si>
  <si>
    <t>Réaliser des tests et essais de nouvelles recettes de farines et nouvelles productions</t>
  </si>
  <si>
    <t>Transformation des grains</t>
  </si>
  <si>
    <t xml:space="preserve">Echantillonnage des grains et farines  </t>
  </si>
  <si>
    <t xml:space="preserve">Contrôle de la conformité des grains et farines </t>
  </si>
  <si>
    <t xml:space="preserve">Traitement des non-conformités </t>
  </si>
  <si>
    <t>Réaliser le contrôle des grains et des farines selon les standards définis</t>
  </si>
  <si>
    <t xml:space="preserve">Prélever des échantillons de grains et farines aux différentes étapes du processus de transformation en vue d'analyses physiques, chimiques ou microbiologiques  </t>
  </si>
  <si>
    <t>Contrôler la qualité et la conformité des grains et farines en fonction des standards définis (aspect, granulométrie, tamisage, pékars, …) à l'aide des instruments de mesure appropriés</t>
  </si>
  <si>
    <t>Identifier et analyser toute anomalie des grains et farines et du déroulement de la production : altération, contamination, non-conformité, écart HACCP, …</t>
  </si>
  <si>
    <t>Prendre les mesures adaptées selon les règles en vigueur : identification, ajustement des paramètres de production, alerte</t>
  </si>
  <si>
    <t xml:space="preserve">Manutention et transfert de céréales et de farines  </t>
  </si>
  <si>
    <t>Déplacement des céréales, des articles de conditionnement et des farines entre les espaces de stockage et l’atelier de production</t>
  </si>
  <si>
    <t xml:space="preserve">Rangement des céréales et farines dans les espaces de travail et de stockage </t>
  </si>
  <si>
    <t xml:space="preserve">Manipuler et transférer des céréales, des farines en appliquant les règles de sécurité et d’ergonomie </t>
  </si>
  <si>
    <t xml:space="preserve">Utiliser des appareils et engins de manutention en appliquant les règles de sécurité et les consignes </t>
  </si>
  <si>
    <t xml:space="preserve">Manipuler et transférer des céréales, des farines et des consommables en appliquant les règles d’ergonomie, de sécurité et les procédures  </t>
  </si>
  <si>
    <t>Orienter et ranger les céréales, farines et consommables dans les zones appropriées au sein de l’espace de travail et de stockage</t>
  </si>
  <si>
    <t xml:space="preserve">Manutention </t>
  </si>
  <si>
    <t xml:space="preserve">Déplacement </t>
  </si>
  <si>
    <t>Céréales et farines</t>
  </si>
  <si>
    <t xml:space="preserve">Entretien des équipements et installations du moulin et de l’espace de travail et réalisation d’opérations de maintenance de premier niveau </t>
  </si>
  <si>
    <t xml:space="preserve">Nettoyage de l’espace de travail et du matériel  </t>
  </si>
  <si>
    <t xml:space="preserve">Mise en sécurité et mise à disposition des équipements de la ligne de production </t>
  </si>
  <si>
    <t xml:space="preserve">Réalisation du tri sélectif </t>
  </si>
  <si>
    <t>Réaliser les opérations d’entretien, de contrôle, de maintenance de premier niveau sur les équipements et installations du moulin dans le respect des règles QHSSE</t>
  </si>
  <si>
    <t>Vérifier l'état de propreté de son poste de travail et des équipements et installations utilisés</t>
  </si>
  <si>
    <t xml:space="preserve">Réaliser les opérations de nettoyage en appliquant les consignes, le dosage des produits et les règles QHSSE </t>
  </si>
  <si>
    <t>Réaliser les opérations de maintenance corrective et préventive de premier niveau sur les équipements et installations du moulin</t>
  </si>
  <si>
    <t>Réaliser les opérations de mise en sécurité ou mise à disposition des équipements et installations du moulin</t>
  </si>
  <si>
    <t xml:space="preserve">Entretien des équipements </t>
  </si>
  <si>
    <t xml:space="preserve">Maintenance </t>
  </si>
  <si>
    <t>Installations du moulin</t>
  </si>
  <si>
    <t>Organisation de son activité et de ses interventions</t>
  </si>
  <si>
    <t>Organisation de ses déplacements en fonction des demandes et rendez-vous</t>
  </si>
  <si>
    <t>Préparation du matériel requis pour les interventions</t>
  </si>
  <si>
    <t>Préparation des visites auprès de clients professionnels</t>
  </si>
  <si>
    <t>Organiser son activité et planifier ses interventions extérieures auprès de clients ou dans le cadre de démonstrations boulangères</t>
  </si>
  <si>
    <t xml:space="preserve">Organiser son activité en fonction des sollicitations de la part de clients professionnels </t>
  </si>
  <si>
    <t xml:space="preserve">Organiser ses interventions auprès des clients professionnels ou lors d’évènements (démonstrations boulangères par exemple) </t>
  </si>
  <si>
    <t>Préparer l’ensemble des informations et matériels utiles en amont de ses interventions</t>
  </si>
  <si>
    <t>Analyse, tests et essais de farines ou mélanges</t>
  </si>
  <si>
    <t>Préparation des matériels et ingrédients</t>
  </si>
  <si>
    <t>Tests et essais de panification</t>
  </si>
  <si>
    <t>Suivi et contrôle des résultats et repérage des anomalies</t>
  </si>
  <si>
    <t>Transmission des résultats et essais</t>
  </si>
  <si>
    <t xml:space="preserve">Réaliser des analyses, tests et essais de farines ou mélanges afin d’évaluer leur qualité </t>
  </si>
  <si>
    <t>Préparer les ingrédients, matériels et équipements nécessaires à la réalisation de tests et essais des farines ou mélanges</t>
  </si>
  <si>
    <t xml:space="preserve">Réaliser des tests et essais de panification à partir de farines ou mélanges en suivant le processus défini (hydratation, temps de pétrissage, de cuisson, …) et en veillant au respect des règles QHSSE </t>
  </si>
  <si>
    <t>Contrôler le bon déroulement des tests et essais réalisés et le respect des règles QHSSE</t>
  </si>
  <si>
    <t xml:space="preserve">Analyser les résultats des tests et essais en veillant à repérer les éventuels défauts de la farine testée </t>
  </si>
  <si>
    <t>Renseigner les documents et grilles d’analyses des résultats</t>
  </si>
  <si>
    <t>Panification</t>
  </si>
  <si>
    <t>Elaboration de nouvelles recettes</t>
  </si>
  <si>
    <t>Prise de connaissance des caractéristiques des farines</t>
  </si>
  <si>
    <t>Test et vérification des caractéristiques des produits</t>
  </si>
  <si>
    <t>Formalisation de la recette et du protocole</t>
  </si>
  <si>
    <t xml:space="preserve">Elaborer des recettes et techniques de panification à partir de farines ou mélanges </t>
  </si>
  <si>
    <t>Identifier les caractéristiques des farines ou mélanges utilisés à partir des spécifications</t>
  </si>
  <si>
    <t>Elaborer des recettes à partir des nouvelles farines ou nouveaux mélanges en veillant au respect des règles QHSSE</t>
  </si>
  <si>
    <t>Déterminer les étapes à réaliser (dosage, mélange, temps de fermentation, pétrissage, cuisson, …) pour aboutir aux produits souhaités</t>
  </si>
  <si>
    <t>Tester et vérifier les caractéristiques des produits finaux (aspect visuel, goût, texture, …)</t>
  </si>
  <si>
    <t>Formaliser les recettes et techniques de panification pour garantir leur reproductibilité et faciliter leur transmission aux clients.</t>
  </si>
  <si>
    <t>Elaboration recette</t>
  </si>
  <si>
    <t>Caractéristiques du pain</t>
  </si>
  <si>
    <t>Accompagnement et conseil des clients</t>
  </si>
  <si>
    <t>Identification du besoin</t>
  </si>
  <si>
    <t>Conseils sur le choix des produits</t>
  </si>
  <si>
    <t>Accompagnement sur les process de fabrication</t>
  </si>
  <si>
    <t xml:space="preserve">Accompagner et conseiller les clients professionnels (boulangers, pâtissiers, …) sur les farines ou mélanges de l’entreprise </t>
  </si>
  <si>
    <t xml:space="preserve">Identifier le besoin du client selon la demande formulée et l’analyse de son environnement (produits fabriqués et vendus, matériel et équipements à disposition, …) </t>
  </si>
  <si>
    <t>Formuler des conseils sur le choix des produits (farines, …) en fonction des produits fabriqués par le client et de ses contraintes propres</t>
  </si>
  <si>
    <t xml:space="preserve">Accompagner de manière pédagogique le client sur les process de fabrication propres aux farines ou mélanges de l’entreprise en veillant à proposer des méthodes adaptées aux attentes et besoins du client ainsi qu’à ses contraintes (matériel, équipement, …) </t>
  </si>
  <si>
    <t>Analyser les problématiques rencontrées par le client lors de l’usage d’une farine ou mélange et proposer des solutions</t>
  </si>
  <si>
    <t>Formations boulangères</t>
  </si>
  <si>
    <t xml:space="preserve">Préparation et mise en place de l’espace dédié à la formation </t>
  </si>
  <si>
    <t>Animation de la formation</t>
  </si>
  <si>
    <t>Valorisation des farines de l’entreprise</t>
  </si>
  <si>
    <t>Conseil et réponse aux questions</t>
  </si>
  <si>
    <t>Animer des formations boulangères lors d’évènements internes ou externes</t>
  </si>
  <si>
    <t xml:space="preserve">Préparer l’espace de formation et mettre en place le matériel, les équipements et ingrédients </t>
  </si>
  <si>
    <t>Réaliser la formation dans le respect des règles QHSSE en veillant à expliciter de manière pédagogique les étapes de la recette</t>
  </si>
  <si>
    <t xml:space="preserve">Animer la formation permettant de valoriser les atouts des farines ou mélanges utilisés et leurs spécificités </t>
  </si>
  <si>
    <t xml:space="preserve">Apporter des conseils et répondre aux questions des participants en adaptant son discours au type de public (professionnels, services internes, …)  </t>
  </si>
  <si>
    <t>Echanges et transmission d’informations</t>
  </si>
  <si>
    <t>Partage d’informations auprès des différents services de l’entreprise</t>
  </si>
  <si>
    <t>Participation à des réunions de travail transverses aux différents services</t>
  </si>
  <si>
    <t>Transmission des informations sur les clients</t>
  </si>
  <si>
    <t>Orientation des clients vers les collaborateurs de l’entreprise</t>
  </si>
  <si>
    <t xml:space="preserve">Communiquer sur les informations liées à son activité, en interne et en externe </t>
  </si>
  <si>
    <t>Recueillir les informations nécessaires à ses activités auprès des différents services (commercial, production, QHSSE, recherche et développement)</t>
  </si>
  <si>
    <t>Formaliser des informations utiles au bon fonctionnement et à la traçabilité de ses activités</t>
  </si>
  <si>
    <t>Participer à des réunions de travail transverses aux différents services afin d’apporter son expertise</t>
  </si>
  <si>
    <t>Transmettre les informations utiles sur les sollicitations des clients auprès des autres services de l’entreprise afin de garantir un suivi des clients</t>
  </si>
  <si>
    <t>Orienter les clients vers les collaborateurs de l’entreprise concernés selon les problématiques et besoins rencontrés</t>
  </si>
  <si>
    <t xml:space="preserve">Communication </t>
  </si>
  <si>
    <t>Nomenclature des familles de métiers</t>
  </si>
  <si>
    <t>A</t>
  </si>
  <si>
    <t>B</t>
  </si>
  <si>
    <t>CODE</t>
  </si>
  <si>
    <t>Intitulé</t>
  </si>
  <si>
    <t>C</t>
  </si>
  <si>
    <t>C Agriculture, pêche, gestion des espaces et environnement</t>
  </si>
  <si>
    <t>D</t>
  </si>
  <si>
    <t xml:space="preserve">Conception, études, R&amp;D et Innovation </t>
  </si>
  <si>
    <t>F</t>
  </si>
  <si>
    <t>F Production de services de transport et logistique</t>
  </si>
  <si>
    <t>Agriculture, pêche, gestion des espaces et environnement</t>
  </si>
  <si>
    <t>G</t>
  </si>
  <si>
    <t>G Production de services aux entreprises et particuliers</t>
  </si>
  <si>
    <t>Production de biens industriels</t>
  </si>
  <si>
    <t>H</t>
  </si>
  <si>
    <t>H Interventions sociales, éducatives, socio-culturelles et soins en santé</t>
  </si>
  <si>
    <t>E Production de biens immobiliers et infrastructures</t>
  </si>
  <si>
    <t>E</t>
  </si>
  <si>
    <t>Production de biens immobiliers et infrastructures</t>
  </si>
  <si>
    <t>Production de services de transport et logistique</t>
  </si>
  <si>
    <t>J</t>
  </si>
  <si>
    <t xml:space="preserve">J Maintenance, support et ingénierie technique </t>
  </si>
  <si>
    <t>Production de services aux entreprises et particuliers</t>
  </si>
  <si>
    <t>K</t>
  </si>
  <si>
    <t>K Qualité-hygiène-sécurité-santé-environnement</t>
  </si>
  <si>
    <t>Interventions sociales, éducatives, socio-culturelles et soins en santé</t>
  </si>
  <si>
    <t>L</t>
  </si>
  <si>
    <t>L Achats</t>
  </si>
  <si>
    <t>I Arts et production artistique</t>
  </si>
  <si>
    <t>I</t>
  </si>
  <si>
    <t>Arts et production artistique</t>
  </si>
  <si>
    <t>M</t>
  </si>
  <si>
    <t>M Commercialisation</t>
  </si>
  <si>
    <t xml:space="preserve">Maintenance, support et ingénierie technique </t>
  </si>
  <si>
    <t>N</t>
  </si>
  <si>
    <t>N Communication</t>
  </si>
  <si>
    <t>Qualité-hygiène-sécurité-santé-environnement</t>
  </si>
  <si>
    <t>O</t>
  </si>
  <si>
    <t>O Systèmes d’information et informatique</t>
  </si>
  <si>
    <t>P</t>
  </si>
  <si>
    <t xml:space="preserve">P Gestion, administration </t>
  </si>
  <si>
    <t>Q</t>
  </si>
  <si>
    <t>Q Management général</t>
  </si>
  <si>
    <t>Systèmes d’information et informatique</t>
  </si>
  <si>
    <t xml:space="preserve">Gestion, administration </t>
  </si>
  <si>
    <t>Management général</t>
  </si>
  <si>
    <t>Nomenclature des dossiers source</t>
  </si>
  <si>
    <t>INT_DOM_1_ACT</t>
  </si>
  <si>
    <t>INT_DOM_2_ACT</t>
  </si>
  <si>
    <t>INT_DOM_3_ACT</t>
  </si>
  <si>
    <t xml:space="preserve"> exemple de compétence contextualisée</t>
  </si>
  <si>
    <t>A.01</t>
  </si>
  <si>
    <t>Etude et recherche</t>
  </si>
  <si>
    <t>Conduite ou réalisation d'études, d'essais, d'expérimentations, de recherches</t>
  </si>
  <si>
    <t>Analyser les données issues de la simulation et les données issues des tests réalisés pour identifier les molécules et les composés les plus pertinents au regard de la recherche</t>
  </si>
  <si>
    <t>Liste_CAP</t>
  </si>
  <si>
    <t>A.02</t>
  </si>
  <si>
    <t xml:space="preserve">Investigation </t>
  </si>
  <si>
    <t>Investigation ou recherche de faits, d'objets, de personnes… ; fouille, perquisition d'un lieu…</t>
  </si>
  <si>
    <t>A Etude et recherche</t>
  </si>
  <si>
    <t xml:space="preserve">01 Opérations techniques </t>
  </si>
  <si>
    <t>B.01</t>
  </si>
  <si>
    <t>Elaboration, définition, conception, modélisation, création d'un processus, d'une installation, d'un produit, d'un ouvrage, d'une politique</t>
  </si>
  <si>
    <t xml:space="preserve">Elaborer une politique, des standards et des programmes de maintenance répondant à la réglementation, aux normes et directives et aux exigences économiques ; Concevoir un ouvrage de maçonnerie en tenant compte des DTU, des contraintes réglementaires en vigueur et de critères esthétiques </t>
  </si>
  <si>
    <t>B Conception</t>
  </si>
  <si>
    <t>02 Conduite d'équipement de production</t>
  </si>
  <si>
    <t>B.02</t>
  </si>
  <si>
    <t>Optimisation, amélioration, développement d'un process, d'actions, d'un système, d'une organisation</t>
  </si>
  <si>
    <t>Mettre en place des actions d'amélioration et d'optimisation appropriées</t>
  </si>
  <si>
    <t>C Organisation</t>
  </si>
  <si>
    <t xml:space="preserve">03 Maintenance d'équipements, d'immobilier etc. </t>
  </si>
  <si>
    <t>B.03</t>
  </si>
  <si>
    <t>Modelage</t>
  </si>
  <si>
    <t>Modelage, pliure...sur matière ; création, façonnage, conception, d'œuvres et d'objets…</t>
  </si>
  <si>
    <t>04 Nettoyage</t>
  </si>
  <si>
    <t>C.01</t>
  </si>
  <si>
    <t>Planification, programmation et préparation d'activités, d'actions, d'interventions ; anticipation de besoins ; allocation, priorisation de moyens, de ressources</t>
  </si>
  <si>
    <t>Etablir un programme des opérations de maintenance en déterminant les priorités parmi plusieurs demandes d’intervention et en tenant compte des budgets ; Organiser et préparer les activités de maintenance</t>
  </si>
  <si>
    <t>E Transport et logistique</t>
  </si>
  <si>
    <t>05 Soins et actes médicaux et para-médicaux</t>
  </si>
  <si>
    <t>C.02</t>
  </si>
  <si>
    <t>Mise en place</t>
  </si>
  <si>
    <t>Mise en place, agencement, configuration, organisation d'un ensemble d'activités, d'un processus, d'une installation, d'un espace</t>
  </si>
  <si>
    <t>Organiser et optimiser les différentes étapes du flux logistique en relation avec les différents interlocuteurs (approvisionnement, stockage, transport, mise à disposition, …)</t>
  </si>
  <si>
    <t>F Contrôle Evaluation</t>
  </si>
  <si>
    <t>06 Services de bien-être et d'esthétique</t>
  </si>
  <si>
    <t>D.01</t>
  </si>
  <si>
    <t xml:space="preserve">Production </t>
  </si>
  <si>
    <t xml:space="preserve">Opérations techniques </t>
  </si>
  <si>
    <t>Réalisation d'opérations techniques de production matérielle : mise en œuvre, application de gestes ; utilisation d'outils, installation, mise en service de machines et outils ; modification, intervention, montage, fabrication, finition…</t>
  </si>
  <si>
    <t xml:space="preserve">Réaliser un coffrage, une armature, un étaiement dans le respect des plans et consignes à disposition </t>
  </si>
  <si>
    <t>G Commercialisation</t>
  </si>
  <si>
    <t>07 Accompagnement de personnes</t>
  </si>
  <si>
    <t>D.02</t>
  </si>
  <si>
    <t>Conduite d'équipement de production</t>
  </si>
  <si>
    <t xml:space="preserve">Conduite, pilotage, commande d'un équipement, d'un process, d'une installation, d'une ligne de production </t>
  </si>
  <si>
    <t>H Relation client</t>
  </si>
  <si>
    <t>08 Prestations de services tertiaires</t>
  </si>
  <si>
    <t>D.03</t>
  </si>
  <si>
    <t xml:space="preserve">Maintenance d'équipements, d'immobilier etc. </t>
  </si>
  <si>
    <t xml:space="preserve">Maintenance, entretien, réparation de machines, équipements, installations techniques ou informatiques </t>
  </si>
  <si>
    <t>I Traitement de l'information</t>
  </si>
  <si>
    <t>D.04</t>
  </si>
  <si>
    <t>Nettoyage, désinfestion, lavage, blanchissage, purification, lessivage, récurage, décrassage, dératisation, entretien...des locaux, des bureaux, des installations, du poste de travail du matériel, des instruments des outils…</t>
  </si>
  <si>
    <t>J Communication</t>
  </si>
  <si>
    <t>D.05</t>
  </si>
  <si>
    <t>Soins et actes médicaux et para-médicaux</t>
  </si>
  <si>
    <t>Délivrance de soin, réalisation d'opérations médicales…</t>
  </si>
  <si>
    <t>K Management</t>
  </si>
  <si>
    <t>D.06</t>
  </si>
  <si>
    <t>Services de bien-être et d'esthétique</t>
  </si>
  <si>
    <t xml:space="preserve">Coiffure, coupe, rasage... de cheveux, de moustaches, barbes... ; manucure des ongles…; maquillage </t>
  </si>
  <si>
    <t>L Administration</t>
  </si>
  <si>
    <t>D.07</t>
  </si>
  <si>
    <t>Accompagnement de personnes</t>
  </si>
  <si>
    <t>Accompagnement, aide, conseil, soutien, aide aux activités de la vie quotidienne et de la vie sociale …de personnes, bénéficiaires d'aides, patients, porteurs de projets…</t>
  </si>
  <si>
    <t>D.08</t>
  </si>
  <si>
    <t>Prestations de services tertiaires</t>
  </si>
  <si>
    <t>Services financiers, services informatiques, services commerciaux, hébergement d'entreprises, services de livraison...</t>
  </si>
  <si>
    <t>Réaliser et gérer des services tertiaires</t>
  </si>
  <si>
    <t>E.01</t>
  </si>
  <si>
    <t>Transport et logistique</t>
  </si>
  <si>
    <t xml:space="preserve">Conduite de véhicule </t>
  </si>
  <si>
    <t>Conduite de véhicule roulant, ferroviaire…; conduite d'engins de chantier, de manutention…</t>
  </si>
  <si>
    <t>Conduire des engins et des véhicules dans les zones de traitement des bagages, sur piste et en zone d’évolution contrôlée</t>
  </si>
  <si>
    <t>E.02</t>
  </si>
  <si>
    <t>Logistique, manutention, reception d'objets ; gestion de stock ; agréage, livraison, approvisionnement, fourniture, stockage d'objets et de matériels...</t>
  </si>
  <si>
    <t>Préparer des commandes et des expéditions</t>
  </si>
  <si>
    <t>F.01</t>
  </si>
  <si>
    <t>Contrôle Evaluation</t>
  </si>
  <si>
    <t>Contrôle et diagnostic performance biens et équipements</t>
  </si>
  <si>
    <t>Contrôle, mesure, test du fonctionnement d'un équipement, d'une installation… ; contrôle qualité, vérification d'un objet, d'un matériel, d'une installation ; identification de données critiques, contrôle de conformité de l'environnement…</t>
  </si>
  <si>
    <t>Contrôler le bon fonctionnement des différents systèmes de l’avion à partir de l’exploitation de l’ensemble des données ; Identifier et signaler les dysfonctionnements et les défauts de qualité (métier agent d'assistance service commissariat)</t>
  </si>
  <si>
    <t>F.02</t>
  </si>
  <si>
    <t xml:space="preserve">Contrôle et évaluation du travail </t>
  </si>
  <si>
    <t>Evaluation de compétences, contrôle des activités réalisées</t>
  </si>
  <si>
    <t>F.03</t>
  </si>
  <si>
    <t>Diagnostic santé</t>
  </si>
  <si>
    <t>Evaluation de l'état de santé de personnes dans un domaine médical ou para-médical… ; contrôle de paramètres de santé ; consultation, analyse de situation, analyse des besoins, passation de bilan de santé…</t>
  </si>
  <si>
    <t>F.04</t>
  </si>
  <si>
    <t>Surveillance et sécurité des personnes et objets</t>
  </si>
  <si>
    <t>Surveillance, observation, veille, contrôle d'un espace d'un lieu ou d'un bâtiment ; prévention d'actes malveillant contre des personnes ; contrôle, palpation de personnes…</t>
  </si>
  <si>
    <t>G.01</t>
  </si>
  <si>
    <t>Achat</t>
  </si>
  <si>
    <t>achat, négociation, gestion et suivi contrat,</t>
  </si>
  <si>
    <t>G.02</t>
  </si>
  <si>
    <t>prospection, vente, négociation, mise en valeur, suivi après-vente</t>
  </si>
  <si>
    <t>Vendre des prestations et services ancillaires en s’appuyant sur un outil digital (métiers AEC)</t>
  </si>
  <si>
    <t>H.01</t>
  </si>
  <si>
    <t xml:space="preserve">Conseil </t>
  </si>
  <si>
    <t>conseil, conseil adapté, assistance, accompagnement, aide, appui</t>
  </si>
  <si>
    <t xml:space="preserve">Réaliser un conseil en décoration en utilisant un logiciel de mise en situation ; Faciliter le parcours des passagers et clients en s’adaptant à leurs besoins  (métier AEC) </t>
  </si>
  <si>
    <t>H.02</t>
  </si>
  <si>
    <t>accueil client, établissement et suivi d'une relation client, traitement des réclamations et des situations difficiles avec les clients</t>
  </si>
  <si>
    <t>traiter les réclamations et irrégularités simples en recherchant une expérience client sans couture (métier conseiller de vente à distance)</t>
  </si>
  <si>
    <t>I.01</t>
  </si>
  <si>
    <t>Collecte et analyse</t>
  </si>
  <si>
    <t>collecte, recueil, réception d'informations ; sélection, tri, consolidation, analyse, interprétation, étude, traitement de données ; production d'une synthèse et d'un diagnostic, calcul, comptabilisation, dénombrement, recensement de données</t>
  </si>
  <si>
    <t>Réception et traitement des informations liées à la gestion des flux logistiques</t>
  </si>
  <si>
    <t>I.02</t>
  </si>
  <si>
    <t>enregistrement, mise à jour, actualisation, tenue, exploitation, renseignement, saisie, consignation de données en utilisant les logiciels ad hoc</t>
  </si>
  <si>
    <t>Mise à jour des informations relatives au vol à destination des autres escales ou autres acteurs de la chaîne d'exploitation aéroportuaire (métier agent de trafic)</t>
  </si>
  <si>
    <t>I.03</t>
  </si>
  <si>
    <t>veille juridique, technologique, technique, réglementaire… ; analyse, étude de marché, de la concurrence…</t>
  </si>
  <si>
    <t>J.01</t>
  </si>
  <si>
    <t>transmission, partage, relai, diffusion, envoi d'informations ; reporting, compte-rendu d'activités, traçabilité</t>
  </si>
  <si>
    <t>Transmettre et rechercher les informations permettant d’optimiser la qualité de service aux passagers et aux clients  (métier AEC)</t>
  </si>
  <si>
    <t>J.02</t>
  </si>
  <si>
    <t>rédaction, mise en forme, formalisation, communication par écrit</t>
  </si>
  <si>
    <t>Communiquer par écrit avec un client en s’adaptant au média utilisé (métier conseiller de vente à distance)</t>
  </si>
  <si>
    <t>J.03</t>
  </si>
  <si>
    <t>Echange</t>
  </si>
  <si>
    <t xml:space="preserve">échange, accueil, écoute, information, relation individuelle, relations professionnelles, conduite d'entretien, restitution orale, </t>
  </si>
  <si>
    <t>Communiquer en français dans différentes situations d'accueil et d'information des passagers (métier AEC)</t>
  </si>
  <si>
    <t>J.04</t>
  </si>
  <si>
    <t>formation, sensibilisation, explication, tutorat, évaluation des acquis</t>
  </si>
  <si>
    <t>J.05</t>
  </si>
  <si>
    <t>Animation - coopération</t>
  </si>
  <si>
    <t>animation de réunion, de communautés, de groupes, collaboration, coopération, participation, co-construction…</t>
  </si>
  <si>
    <t>Participer à des groupes projet en vue de piloter le système de tarification</t>
  </si>
  <si>
    <t>K.01</t>
  </si>
  <si>
    <t>Management équipe</t>
  </si>
  <si>
    <t xml:space="preserve">animation, encadrement, management d'équipes </t>
  </si>
  <si>
    <t xml:space="preserve">Animer l’équipe commerciale </t>
  </si>
  <si>
    <t>K.02</t>
  </si>
  <si>
    <t>Supervision activités</t>
  </si>
  <si>
    <t>supervision, coordination, pilotage, suivi et contrôle d'activités, gestion de projet</t>
  </si>
  <si>
    <t xml:space="preserve">Piloter l’activité commerciale de son équipe </t>
  </si>
  <si>
    <t>K.03</t>
  </si>
  <si>
    <t>Gestion économique</t>
  </si>
  <si>
    <t xml:space="preserve">gestion économique, budgétaire, financière, optimisation </t>
  </si>
  <si>
    <t>L.01</t>
  </si>
  <si>
    <t>gestion de documents, suivi administratif, mise en œuvre de procédures administratives</t>
  </si>
  <si>
    <t>Mettre en œuvre les opérations d’enregistrement et / ou d’embarquement en utilisant les outils dédiés (métier AEC)</t>
  </si>
  <si>
    <t>Critères</t>
  </si>
  <si>
    <t>num_colonne</t>
  </si>
  <si>
    <t>Travail en extérieur</t>
  </si>
  <si>
    <t>Travail en zone sous conditions physiques contrôlées</t>
  </si>
  <si>
    <t>Manipulation de produits dangereux</t>
  </si>
  <si>
    <t>Manipulation et port de charges</t>
  </si>
  <si>
    <t xml:space="preserve">Travail en zone réglementée </t>
  </si>
  <si>
    <t xml:space="preserve">Travail en hauteur </t>
  </si>
  <si>
    <t xml:space="preserve">Travail en horaires atypiques </t>
  </si>
  <si>
    <t>Forte variation de l'activité dans le temps</t>
  </si>
  <si>
    <t>Travail répétitif</t>
  </si>
  <si>
    <t xml:space="preserve">Travail en équipe (fixes, tournantes) </t>
  </si>
  <si>
    <t>Travail isolé</t>
  </si>
  <si>
    <t xml:space="preserve">Travail avec des déplacements </t>
  </si>
  <si>
    <t xml:space="preserve">Télétravail possible </t>
  </si>
  <si>
    <t xml:space="preserve">Travail nécessitant des habilitations spécifiques </t>
  </si>
  <si>
    <t xml:space="preserve">Travail nécessitant le port d’une tenue spécifique et/ou d’équipements de protection </t>
  </si>
  <si>
    <t xml:space="preserve">Ressources cognitives </t>
  </si>
  <si>
    <t>Palier 1</t>
  </si>
  <si>
    <t>Palier 2</t>
  </si>
  <si>
    <t>Palier 3</t>
  </si>
  <si>
    <t>Palier 4</t>
  </si>
  <si>
    <t>niv_maitrise</t>
  </si>
  <si>
    <t xml:space="preserve">Analyse et synthèse de l’information </t>
  </si>
  <si>
    <t>Utiliser et produire des informations simples dans un contexte stable et selon des consignes précises</t>
  </si>
  <si>
    <t>Sélectionner et restituer les informations utiles à son activité et aux besoins de ses interlocuteurs, connecter des données de nature différente</t>
  </si>
  <si>
    <t xml:space="preserve">Traiter et interpréter un flux important de données en mobilisant différents concepts, synthétiser les résultats de l’analyse pour orienter une prise de décision
</t>
  </si>
  <si>
    <t>Conduire une démarche d’analyse d’information dans un environnement élargi et incertain, en mobilisant des concepts complexes, en vue d’alimenter une prise de décision stratégique</t>
  </si>
  <si>
    <t xml:space="preserve">Résolution de problèmes </t>
  </si>
  <si>
    <t xml:space="preserve">Sélectionner les outils, méthodes, matériels, informations permettant de résoudre un problème simple dans un environnement connu </t>
  </si>
  <si>
    <t>Conduire une démarche de résolution de problème en recherchant et / ou adaptant des solutions existantes en tenant compte des impacts sur le processus / le système dans lequel on se situe</t>
  </si>
  <si>
    <t xml:space="preserve">Elaborer une démarche / une méthode de résolution de problèmes complexes dans un environnement complexe, nouveau ou en évolution </t>
  </si>
  <si>
    <t>Conceptualiser et projeter une démarche de résolution de problèmes tenant compte d’enjeux à court, moyen et long terme dans un environnement complexe, incertain, ambigu</t>
  </si>
  <si>
    <t>Autonomie</t>
  </si>
  <si>
    <t>Organiser son activité de manière autonome en respectant les consignes données dans un environnement connu et un contexte stable</t>
  </si>
  <si>
    <t xml:space="preserve">Adapter son organisation aux évolutions et exigences de la situation dans différentes familles de situations connues </t>
  </si>
  <si>
    <t xml:space="preserve">Organiser et prioriser son activité / celle de son équipe dans des environnements complexes, concevoir et organiser des processus de travail 
</t>
  </si>
  <si>
    <t xml:space="preserve">Organiser et prioriser ses activités / celles de son équipe en tenant compte d’enjeux globaux, de problématiques scientifiques, sociales, éthiques / dans un environnement incertain </t>
  </si>
  <si>
    <t xml:space="preserve">Innovation </t>
  </si>
  <si>
    <t xml:space="preserve">Proposer des évolutions de modes opératoires simples en vue d’améliorer les conditions de mise en œuvre,  la qualité et / ou les performances de son activité </t>
  </si>
  <si>
    <t>Proposer, de manière autonome et / ou dans le cadre d’une démarche collective, des pistes d’amélioration d’une activité ou d’un ensemble d’activités pouvant avoir des impacts sur des activités connexes</t>
  </si>
  <si>
    <t>Elaborer, de manière autonome et / ou avec des partenaires externes, des solutions, services, outils, process innovants et utiles au développement de l’activité sur un périmètre donn</t>
  </si>
  <si>
    <t>Concevoir et piloter des projets et des processus de recherche et d’innovation, apporter des contributions novatrices dans le cadre d’échanges de haut niveau, dans des contextes internationaux</t>
  </si>
  <si>
    <t>Apprentissage et actualisation des compétences</t>
  </si>
  <si>
    <t>Identifier et utiliser différentes manières d’apprendre courantes dans un environnement connu</t>
  </si>
  <si>
    <t xml:space="preserve">Actualiser ses connaissances et ses compétences dans des différentes familles de situations connues ; adapter ses manières d’apprendre à ses besoins et à son environnement 
</t>
  </si>
  <si>
    <t xml:space="preserve">Actualiser ses connaissances et ses compétences dans des environnements nouveaux, en forte évolution ; capitaliser et formaliser des savoir-faire et des méthodes ; proposer de nouvelles manières d’apprendre, pour soi et son équipe
</t>
  </si>
  <si>
    <t>Elaborer des démarches d’apprentissage innovantes pour soi et son équipe</t>
  </si>
  <si>
    <t>Ressources personnelles</t>
  </si>
  <si>
    <t xml:space="preserve">Persévérance </t>
  </si>
  <si>
    <t xml:space="preserve">Identifier les effets des difficultés rencontrées ou des échecs subis sur son activité et sa motivation </t>
  </si>
  <si>
    <t xml:space="preserve">Poursuivre ses objectifs et demeurer constant dans ses efforts indépendamment des difficultés rencontrées ou des échecs subis </t>
  </si>
  <si>
    <t xml:space="preserve">Exploiter les difficultés rencontrées ou les échecs subis par soi-même et / ou son équipe comme une source de motivation supplémentaire </t>
  </si>
  <si>
    <t xml:space="preserve">Anticiper les risques de démotivation  pour soi-même et / ou son équipe dans des situations difficiles, des environnements complexes et mettre en place des stratégies pour les éviter </t>
  </si>
  <si>
    <t>Traitement de situations sources de tension</t>
  </si>
  <si>
    <t>Identifier les actions et comportements générateurs de troubles pour soi et pour les autres dans des situations habituelles,  un contexte sous pression stable (rythme, délais, …)</t>
  </si>
  <si>
    <t>Reconnaître les situations générant une tension personnelle et la mettre à distance afin de préserver ses capacités d’action dans différentes familles de situations connues, un contexte sous pression changeant (rythme, délais, …)</t>
  </si>
  <si>
    <t xml:space="preserve">Anticiper et traiter les événements générateurs d’émotions négatives dans des situations complexes, de crise et /ou à forts enjeux </t>
  </si>
  <si>
    <t>Elaborer pour soi et pour les autres des stratégies individuelles et / ou collectives d’anticipation et de traitement des situations génératrices de tensions fortes ou de stress</t>
  </si>
  <si>
    <t xml:space="preserve">Adaptabilité / réactivité / proactivité </t>
  </si>
  <si>
    <t xml:space="preserve">Réagir positivement face à un événement, une sollicitation imprévue et y répondre rapidement dans un contexte simple et connu </t>
  </si>
  <si>
    <t xml:space="preserve">Adapter la nature et le délai de ses réponses aux événements et sollicitations imprévus dans différentes familles de situations connues  </t>
  </si>
  <si>
    <t xml:space="preserve">Anticiper ses réponses et actions et / ou celles de son équipe face à des événements ou sollicitations susceptibles de survenir </t>
  </si>
  <si>
    <t xml:space="preserve">Elaborer des stratégies permettant de d’aborder le changement dans un contexte incertain ou ambigu </t>
  </si>
  <si>
    <t xml:space="preserve">Rigueur et fiabilité </t>
  </si>
  <si>
    <t xml:space="preserve">Mettre en œuvre de manière durable et continue les méthodes, consignes, procédures et règlementations dans le cadre d’une activité prescrite </t>
  </si>
  <si>
    <t xml:space="preserve">Adapter de manière continue son activité pour en respecter le cadre et les échéances et veiller à la qualité de ses interventions </t>
  </si>
  <si>
    <t xml:space="preserve">Identifier dans des situations complexes, pour soi et son équipe, les risques de non-respect de la qualité,  des engagements pris, des règles, méthodes et pratiques et mettre en œuvre des actions pour les éviter </t>
  </si>
  <si>
    <t xml:space="preserve">Anticiper les risques de non-qualité, de non-respect des engagements pris et / ou des règles en vigueur du fait de   l’évolution de l’environnement et élaborer des démarches individuelles et/ou collectives permettant de les traiter </t>
  </si>
  <si>
    <t>Prise d’initiative et gestion des aléas</t>
  </si>
  <si>
    <t>Mettre en œuvre la procédure / le mode opératoire adapté(e) au traitement d’un ensemble restreint d’aléas liés à son activité et alerter en cas de difficulté ou de situation nouvelle</t>
  </si>
  <si>
    <t xml:space="preserve">Sélectionner la ou les procédures / modes opératoires, définir les actions adapté(e)s aux situations et aléas courant(e)s lié(e)s à son activité et proposer des améliorations </t>
  </si>
  <si>
    <t xml:space="preserve">Saisir les opportunités qui se présentent pour faire évoluer ses pratiques et ses actions ainsi que celles de son équipe </t>
  </si>
  <si>
    <t>Anticiper les démarches, procédures, actions à mettre en place dans un environnement complexe et incertain pour faciliter la prise d’initiative et prendre des risques adaptés aux enjeux de l’activité</t>
  </si>
  <si>
    <t xml:space="preserve">Resssources sociales et relationnelles </t>
  </si>
  <si>
    <t xml:space="preserve">Communication orale </t>
  </si>
  <si>
    <t xml:space="preserve">Communiquer à l’oral de manière claire dans des situations simples </t>
  </si>
  <si>
    <t>Adapter sa communication orale à des situations et interlocuteurs variés</t>
  </si>
  <si>
    <t xml:space="preserve">Expliciter oralement un raisonnement complexe en tenant compte des enjeux liés à l’interaction </t>
  </si>
  <si>
    <t>Communiquer dans des situations délicates, à risque, des environnements incertains ou complexes</t>
  </si>
  <si>
    <t xml:space="preserve">Communication écrite </t>
  </si>
  <si>
    <t>Lire et rédiger des textes informatifs courts en lien avec son activité dans le respect des consignes</t>
  </si>
  <si>
    <t>Rédiger et utiliser différents types de textes courants dans son activité professionnelle en adaptant son style au media utilisé</t>
  </si>
  <si>
    <t xml:space="preserve">Utiliser et produire des textes élaborés, conformes aux exigences de son environnement </t>
  </si>
  <si>
    <t>Rédiger des analyses, des démonstrations complexes, répondant à un niveau d’exigence élevé</t>
  </si>
  <si>
    <t xml:space="preserve">Orientation client </t>
  </si>
  <si>
    <t>Répondre / prendre en compte de manière adaptée les besoins du client dans des situations simples et connues</t>
  </si>
  <si>
    <t xml:space="preserve">Analyser de manière globale les besoins et les attentes d’un client et élaborer une réponse adaptée </t>
  </si>
  <si>
    <t xml:space="preserve">Elaborer une offre / solution complexe et adaptée à l’évolution des contraintes et de l’environnement du client </t>
  </si>
  <si>
    <t xml:space="preserve">Mettre à la disposition du client des ressources lui permettant d’orienter son activité en se positionnant comme un partenaire clé </t>
  </si>
  <si>
    <t xml:space="preserve">Travail en équipe </t>
  </si>
  <si>
    <t xml:space="preserve">Collaborer avec les membres de son équipe en situant le rôle de chacun et sa propre position dans le groupe </t>
  </si>
  <si>
    <t xml:space="preserve">Collaborer avec les membres de son équipe et les activités connexes  en tenant compte des compétences, avis et contraintes de chacun </t>
  </si>
  <si>
    <t xml:space="preserve">Collaborer avec différentes équipes, avec des experts, dans un environnement complexe, en faisant varier son rôle en fonction du contexte </t>
  </si>
  <si>
    <t xml:space="preserve">Collaborer avec différents interlocuteurs dans des domaines interdisciplinaires ou spécialisés, un contexte multiculturel, en tenant compte de dimensions stratégiques </t>
  </si>
  <si>
    <t>Influence et persuasion</t>
  </si>
  <si>
    <t>Sélectionner et présenter les informations, arguments permettant d’expliciter une action, un choix dans un contexte connu et défini</t>
  </si>
  <si>
    <t>Adapter une argumentation, une explication, aux besoins et attentes de son interlocuteur et répondre à des objections simples  dans différentes familles de situations connues</t>
  </si>
  <si>
    <t>Développer, entretenir et mobiliser un réseau de relais d’influence utiles à son activité ; réaliser une argumentation sur un sujet complexe / sensible à partir d’une analyse du positionnement, des forces et des faiblesses de ses interlocuteurs</t>
  </si>
  <si>
    <t xml:space="preserve">Développer, entretenir et mobiliser un réseau de relais d’influence composé d’experts, de décideurs, d’acteurs stratégiques ; mobiliser son expertise, sa légitimité lors d’un débat, une négociation dans un environnement complexe et ambigu / incertain </t>
  </si>
  <si>
    <t>Gestion des relations interpersonnelles</t>
  </si>
  <si>
    <t xml:space="preserve">Ecouter de manière attentive et bienveillante ses interlocuteurs, prendre en compte leurs contraintes, leurs retours et points de vue dans un contexte connu et stable  </t>
  </si>
  <si>
    <t xml:space="preserve">Adapter son comportement à différents types d’interlocuteurs ; traiter avec recul et dans un contexte simple les situations relationnelles délicates en utilisant des éléments objectivés </t>
  </si>
  <si>
    <t>Analyser les enjeux liés aux relations interpersonnelles dans un environnement complexe / interculturel ; mettre en œuvre une action de médiation entre plusieurs personnes, dans le cadre d’un conflit</t>
  </si>
  <si>
    <t xml:space="preserve">Traiter des situations relationnelles difficiles dans un contexte à forts enjeux en faisant preuve d’objectivité et de diplomatie et en veillant à sauvegarder les relations entre les personnes </t>
  </si>
  <si>
    <t>Capacités manuelles et pratiques</t>
  </si>
  <si>
    <t>Réaliser des manipulations manuelles simples nécessitant une dextérité</t>
  </si>
  <si>
    <t>Réaliser des gestes professionnels complexes nécessitant une habileté manuelle</t>
  </si>
  <si>
    <t>Réaliser des interventions techniques nécessitant un sens pratique</t>
  </si>
  <si>
    <t>Concevoir des méthodes pour des interventions techniques nécessitant un sens pratique</t>
  </si>
  <si>
    <t>conditions d'accès au métier</t>
  </si>
  <si>
    <t>oui</t>
  </si>
  <si>
    <t>non</t>
  </si>
  <si>
    <t>ACCES_1</t>
  </si>
  <si>
    <t>ACCES_2</t>
  </si>
  <si>
    <t>ACCES_3</t>
  </si>
  <si>
    <t>ACCES_4</t>
  </si>
  <si>
    <t>ACCES_5</t>
  </si>
  <si>
    <t>Initulé connaissance</t>
  </si>
  <si>
    <t>N°Obs</t>
  </si>
  <si>
    <t>1. DOSSIER</t>
  </si>
  <si>
    <t>2. DOSSIER_Autre</t>
  </si>
  <si>
    <t>3. INT_METIER</t>
  </si>
  <si>
    <t>4. DEF_METIER</t>
  </si>
  <si>
    <t>5. APPELL_METIER_1</t>
  </si>
  <si>
    <t>6. APPELL_METIER_2</t>
  </si>
  <si>
    <t>7. APPELL_METIER_3</t>
  </si>
  <si>
    <t>8. APPELL_METIER_4</t>
  </si>
  <si>
    <t>9. APPELL_METIER_5</t>
  </si>
  <si>
    <t>10. APPELL_METIER_6</t>
  </si>
  <si>
    <t>11. APPELL_METIER_7</t>
  </si>
  <si>
    <t>12. APPELL_METIER_8</t>
  </si>
  <si>
    <t>13. APPELL_METIER_9</t>
  </si>
  <si>
    <t>14. APPELL_METIER_10</t>
  </si>
  <si>
    <t>15. ROME_1</t>
  </si>
  <si>
    <t>16. ROME_2</t>
  </si>
  <si>
    <t>17. ROME_3</t>
  </si>
  <si>
    <t>18. COND_1</t>
  </si>
  <si>
    <t>19. COND_2</t>
  </si>
  <si>
    <t>20. COND_3</t>
  </si>
  <si>
    <t>21. COND_4</t>
  </si>
  <si>
    <t>22. COND_5</t>
  </si>
  <si>
    <t>23. COND_6</t>
  </si>
  <si>
    <t>24. COND_7</t>
  </si>
  <si>
    <t>25. COND_8</t>
  </si>
  <si>
    <t>26. COND_9</t>
  </si>
  <si>
    <t>27. COND_10</t>
  </si>
  <si>
    <t>28. COND_11</t>
  </si>
  <si>
    <t>29. COND_12</t>
  </si>
  <si>
    <t>30. COND_13</t>
  </si>
  <si>
    <t>31. COND_14</t>
  </si>
  <si>
    <t>32. COND_15</t>
  </si>
  <si>
    <t>33. ACCES_METIER_1</t>
  </si>
  <si>
    <t>34. ACCES_METIER_2</t>
  </si>
  <si>
    <t>35. ACCES_METIER_3</t>
  </si>
  <si>
    <t>36. ACCES_METIER_4</t>
  </si>
  <si>
    <t>37. ACCES_METIER_5</t>
  </si>
  <si>
    <t>38. ACCES_METIER_6</t>
  </si>
  <si>
    <t>39. ACCES_METIER_7</t>
  </si>
  <si>
    <t>40. CODE_METIER</t>
  </si>
  <si>
    <t>41. RESPONS_TRANSV</t>
  </si>
  <si>
    <t>42. INTERFACE</t>
  </si>
  <si>
    <t>43. Nom_redacteur</t>
  </si>
  <si>
    <t>44. NB_COUPLE</t>
  </si>
  <si>
    <t>45. ACT_INT1</t>
  </si>
  <si>
    <t>46. ACT_DET1_1</t>
  </si>
  <si>
    <t>47. ACT_DET1_2</t>
  </si>
  <si>
    <t>48. ACT_DET1_3</t>
  </si>
  <si>
    <t>49. ACT_DET1_4</t>
  </si>
  <si>
    <t>50. ACT_DET1_5</t>
  </si>
  <si>
    <t>51. ACT_DET1_6</t>
  </si>
  <si>
    <t>52. ACT_DET1_7</t>
  </si>
  <si>
    <t>53. ACT_DET1_8</t>
  </si>
  <si>
    <t>54. ACT_DET1_9</t>
  </si>
  <si>
    <t>55. COMP_INT1</t>
  </si>
  <si>
    <t>56. COMP_DET1_1</t>
  </si>
  <si>
    <t>57. COMP_DET1_2</t>
  </si>
  <si>
    <t>58. COMP_DET1_3</t>
  </si>
  <si>
    <t>59. COMP_DET1_4</t>
  </si>
  <si>
    <t>60. COMP_DET1_5</t>
  </si>
  <si>
    <t>61. COMP_DET1_6</t>
  </si>
  <si>
    <t>62. COMP_DET1_7</t>
  </si>
  <si>
    <t>63. COMP_DET1_8</t>
  </si>
  <si>
    <t>64. COMP_DET1_9</t>
  </si>
  <si>
    <t>65. MOT_CLE_ACT1_1</t>
  </si>
  <si>
    <t>66. MOT_CLE_ACT1_2</t>
  </si>
  <si>
    <t>67. MOT_CLE_ACT1_3</t>
  </si>
  <si>
    <t>68. NIV_MATR1_1</t>
  </si>
  <si>
    <t>69. NIV_MATR1_2</t>
  </si>
  <si>
    <t>70. NIV_MATR1_3</t>
  </si>
  <si>
    <t>71. NIV_MATR1_4</t>
  </si>
  <si>
    <t>72. CODE_ACT_1_1</t>
  </si>
  <si>
    <t>73. CODE_ACT_1_2</t>
  </si>
  <si>
    <t>74. CODE_ACT_1_3</t>
  </si>
  <si>
    <t>75. ACT_INT2</t>
  </si>
  <si>
    <t>76. ACT_DET2_1</t>
  </si>
  <si>
    <t>77. ACT_DET2_2</t>
  </si>
  <si>
    <t>78. ACT_DET2_3</t>
  </si>
  <si>
    <t>79. ACT_DET2_4</t>
  </si>
  <si>
    <t>80. ACT_DET2_5</t>
  </si>
  <si>
    <t>81. ACT_DET2_6</t>
  </si>
  <si>
    <t>82. ACT_DET2_7</t>
  </si>
  <si>
    <t>83. ACT_DET2_8</t>
  </si>
  <si>
    <t>84. ACT_DET2_9</t>
  </si>
  <si>
    <t>85. COMP_INT2</t>
  </si>
  <si>
    <t>86. COMP_DET2_1</t>
  </si>
  <si>
    <t>87. COMP_DET2_2</t>
  </si>
  <si>
    <t>88. COMP_DET2_3</t>
  </si>
  <si>
    <t>89. COMP_DET2_4</t>
  </si>
  <si>
    <t>90. COMP_DET2_5</t>
  </si>
  <si>
    <t>91. COMP_DET2_6</t>
  </si>
  <si>
    <t>92. COMP_DET2_7</t>
  </si>
  <si>
    <t>93. COMP_DET2_8</t>
  </si>
  <si>
    <t>94. COMP_DET2_9</t>
  </si>
  <si>
    <t>95. MOT_CLE_ACT2_1</t>
  </si>
  <si>
    <t>96. MOT_CLE_ACT2_2</t>
  </si>
  <si>
    <t>97. MOT_CLE_ACT2_3</t>
  </si>
  <si>
    <t>98. NIV_MATR2_1</t>
  </si>
  <si>
    <t>99. NIV_MATR2_2</t>
  </si>
  <si>
    <t>100. NIV_MATR2_3</t>
  </si>
  <si>
    <t>101. NIV_MATR2_4</t>
  </si>
  <si>
    <t>102. CODE_ACT_2_1</t>
  </si>
  <si>
    <t>103. CODE_ACT_2_2</t>
  </si>
  <si>
    <t>104. CODE_ACT_2_3</t>
  </si>
  <si>
    <t>105. ACT_INT3</t>
  </si>
  <si>
    <t>106. ACT_DET3_1</t>
  </si>
  <si>
    <t>107. ACT_DET3_2</t>
  </si>
  <si>
    <t>108. ACT_DET3_3</t>
  </si>
  <si>
    <t>109. ACT_DET3_4</t>
  </si>
  <si>
    <t>110. ACT_DET3_5</t>
  </si>
  <si>
    <t>111. ACT_DET3_6</t>
  </si>
  <si>
    <t>112. ACT_DET3_7</t>
  </si>
  <si>
    <t>113. ACT_DET3_8</t>
  </si>
  <si>
    <t>114. ACT_DET3_9</t>
  </si>
  <si>
    <t>115. COMP_INT3</t>
  </si>
  <si>
    <t>116. COMP_DET3_1</t>
  </si>
  <si>
    <t>117. COMP_DET3_2</t>
  </si>
  <si>
    <t>118. COMP_DET3_3</t>
  </si>
  <si>
    <t>119. COMP_DET3_4</t>
  </si>
  <si>
    <t>120. COMP_DET3_5</t>
  </si>
  <si>
    <t>121. COMP_DET3_6</t>
  </si>
  <si>
    <t>122. COMP_DET3_7</t>
  </si>
  <si>
    <t>123. COMP_DET3_8</t>
  </si>
  <si>
    <t>124. COMP_DET3_9</t>
  </si>
  <si>
    <t>125. MOT_CLE_ACT3_1</t>
  </si>
  <si>
    <t>126. MOT_CLE_ACT3_2</t>
  </si>
  <si>
    <t>127. MOT_CLE_ACT3_3</t>
  </si>
  <si>
    <t>128. NIV_MATR3_1</t>
  </si>
  <si>
    <t>129. NIV_MATR3_2</t>
  </si>
  <si>
    <t>130. NIV_MATR3_3</t>
  </si>
  <si>
    <t>131. NIV_MATR3_4</t>
  </si>
  <si>
    <t>132. CODE_ACT_3_1</t>
  </si>
  <si>
    <t>133. CODE_ACT_3_2</t>
  </si>
  <si>
    <t>134. CODE_ACT_3_3</t>
  </si>
  <si>
    <t>135. ACT_INT4</t>
  </si>
  <si>
    <t>136. ACT_DET4_1</t>
  </si>
  <si>
    <t>137. ACT_DET4_2</t>
  </si>
  <si>
    <t>138. ACT_DET4_3</t>
  </si>
  <si>
    <t>139. ACT_DET4_4</t>
  </si>
  <si>
    <t>140. ACT_DET4_5</t>
  </si>
  <si>
    <t>141. ACT_DET4_6</t>
  </si>
  <si>
    <t>142. ACT_DET4_7</t>
  </si>
  <si>
    <t>143. ACT_DET4_8</t>
  </si>
  <si>
    <t>144. ACT_DET4_9</t>
  </si>
  <si>
    <t>145. COMP_INT4</t>
  </si>
  <si>
    <t>146. COMP_DET4_1</t>
  </si>
  <si>
    <t>147. COMP_DET4_2</t>
  </si>
  <si>
    <t>148. COMP_DET4_3</t>
  </si>
  <si>
    <t>149. COMP_DET4_4</t>
  </si>
  <si>
    <t>150. COMP_DET4_5</t>
  </si>
  <si>
    <t>151. COMP_DET4_6</t>
  </si>
  <si>
    <t>152. COMP_DET4_7</t>
  </si>
  <si>
    <t>153. COMP_DET4_8</t>
  </si>
  <si>
    <t>154. COMP_DET4_9</t>
  </si>
  <si>
    <t>155. MOT_CLE_ACT4_1</t>
  </si>
  <si>
    <t>156. MOT_CLE_ACT4_2</t>
  </si>
  <si>
    <t>157. MOT_CLE_ACT4_3</t>
  </si>
  <si>
    <t>158. NIV_MATR4_1</t>
  </si>
  <si>
    <t>159. NIV_MATR4_2</t>
  </si>
  <si>
    <t>160. NIV_MATR4_3</t>
  </si>
  <si>
    <t>161. NIV_MATR4_4</t>
  </si>
  <si>
    <t>162. CODE_ACT_4_1</t>
  </si>
  <si>
    <t>163. CODE_ACT_4_2</t>
  </si>
  <si>
    <t>164. CODE_ACT_4_3</t>
  </si>
  <si>
    <t>165. ACT_INT5</t>
  </si>
  <si>
    <t>166. ACT_DET5_1</t>
  </si>
  <si>
    <t>167. ACT_DET5_2</t>
  </si>
  <si>
    <t>168. ACT_DET5_3</t>
  </si>
  <si>
    <t>169. ACT_DET5_4</t>
  </si>
  <si>
    <t>170. ACT_DET5_5</t>
  </si>
  <si>
    <t>171. ACT_DET5_6</t>
  </si>
  <si>
    <t>172. ACT_DET5_7</t>
  </si>
  <si>
    <t>173. ACT_DET5_8</t>
  </si>
  <si>
    <t>174. ACT_DET5_9</t>
  </si>
  <si>
    <t>175. COMP_INT5</t>
  </si>
  <si>
    <t>176. COMP_DET5_1</t>
  </si>
  <si>
    <t>177. COMP_DET5_2</t>
  </si>
  <si>
    <t>178. COMP_DET5_3</t>
  </si>
  <si>
    <t>179. COMP_DET5_4</t>
  </si>
  <si>
    <t>180. COMP_DET5_5</t>
  </si>
  <si>
    <t>181. COMP_DET5_6</t>
  </si>
  <si>
    <t>182. COMP_DET5_7</t>
  </si>
  <si>
    <t>183. COMP_DET5_8</t>
  </si>
  <si>
    <t>184. COMP_DET5_9</t>
  </si>
  <si>
    <t>185. MOT_CLE_ACT5_1</t>
  </si>
  <si>
    <t>186. MOT_CLE_ACT5_2</t>
  </si>
  <si>
    <t>187. MOT_CLE_ACT5_3</t>
  </si>
  <si>
    <t>188. NIV_MATR5_1</t>
  </si>
  <si>
    <t>189. NIV_MATR5_2</t>
  </si>
  <si>
    <t>190. NIV_MATR5_3</t>
  </si>
  <si>
    <t>191. NIV_MATR5_4</t>
  </si>
  <si>
    <t>192. CODE_ACT_5_1</t>
  </si>
  <si>
    <t>193. CODE_ACT_5_2</t>
  </si>
  <si>
    <t>194. CODE_ACT_5_3</t>
  </si>
  <si>
    <t>195. ACT_INT6</t>
  </si>
  <si>
    <t>196. ACT_DET6_1</t>
  </si>
  <si>
    <t>197. ACT_DET6_2</t>
  </si>
  <si>
    <t>198. ACT_DET6_3</t>
  </si>
  <si>
    <t>199. ACT_DET6_4</t>
  </si>
  <si>
    <t>200. ACT_DET6_5</t>
  </si>
  <si>
    <t>201. ACT_DET6_6</t>
  </si>
  <si>
    <t>202. ACT_DET6_7</t>
  </si>
  <si>
    <t>203. ACT_DET6_8</t>
  </si>
  <si>
    <t>204. ACT_DET6_9</t>
  </si>
  <si>
    <t>205. COMP_INT6</t>
  </si>
  <si>
    <t>206. COMP_DET6_1</t>
  </si>
  <si>
    <t>207. COMP_DET6_2</t>
  </si>
  <si>
    <t>208. COMP_DET6_3</t>
  </si>
  <si>
    <t>209. COMP_DET6_4</t>
  </si>
  <si>
    <t>210. COMP_DET6_5</t>
  </si>
  <si>
    <t>211. COMP_DET6_6</t>
  </si>
  <si>
    <t>212. COMP_DET6_7</t>
  </si>
  <si>
    <t>213. COMP_DET6_8</t>
  </si>
  <si>
    <t>214. COMP_DET6_9</t>
  </si>
  <si>
    <t>215. MOT_CLE_ACT6_1</t>
  </si>
  <si>
    <t>216. MOT_CLE_ACT6_2</t>
  </si>
  <si>
    <t>217. MOT_CLE_ACT6_3</t>
  </si>
  <si>
    <t>218. NIV_MATR6_1</t>
  </si>
  <si>
    <t>219. NIV_MATR6_2</t>
  </si>
  <si>
    <t>220. NIV_MATR6_3</t>
  </si>
  <si>
    <t>221. NIV_MATR6_4</t>
  </si>
  <si>
    <t>222. CODE_ACT_6_1</t>
  </si>
  <si>
    <t>223. CODE_ACT_6_2</t>
  </si>
  <si>
    <t>224. CODE_ACT_6_3</t>
  </si>
  <si>
    <t>225. TRANSV_1</t>
  </si>
  <si>
    <t>226. TRANSV_2</t>
  </si>
  <si>
    <t>227. TRANSV_3</t>
  </si>
  <si>
    <t>228. TRANSV_4</t>
  </si>
  <si>
    <t>229. TRANSV_5</t>
  </si>
  <si>
    <t>230. TRANSV_6</t>
  </si>
  <si>
    <t>231. TRANSV_7</t>
  </si>
  <si>
    <t>232. TRANSV_8</t>
  </si>
  <si>
    <t>233. TRANSV_9</t>
  </si>
  <si>
    <t>234. TRANSV_10</t>
  </si>
  <si>
    <t>235. TRANSV_11</t>
  </si>
  <si>
    <t>236. TRANSV_12</t>
  </si>
  <si>
    <t>237. TRANSV_13</t>
  </si>
  <si>
    <t>238. TRANSV_14</t>
  </si>
  <si>
    <t>239. TRANSV_15</t>
  </si>
  <si>
    <t>240. TRANSV_16</t>
  </si>
  <si>
    <t>241. TRANSV_17</t>
  </si>
  <si>
    <t>272. 1</t>
  </si>
  <si>
    <t>273. 2</t>
  </si>
  <si>
    <t>274. 3</t>
  </si>
  <si>
    <t>275. 4</t>
  </si>
  <si>
    <t>276. 5</t>
  </si>
  <si>
    <t>277. CONN_INT__1</t>
  </si>
  <si>
    <t>278. CONN_INT_2</t>
  </si>
  <si>
    <t>279. CONN_INT_3</t>
  </si>
  <si>
    <t>280. CONN_INT_4</t>
  </si>
  <si>
    <t>281. CONN_INT_5</t>
  </si>
  <si>
    <t>282. CONN_NIV_1</t>
  </si>
  <si>
    <t>283. CONN_NIV_2</t>
  </si>
  <si>
    <t>284. CONN_NIV_3</t>
  </si>
  <si>
    <t>285. CONN_NIV_4</t>
  </si>
  <si>
    <t>286. CONN_NIV_5</t>
  </si>
  <si>
    <t>287. CONN_DUR_1</t>
  </si>
  <si>
    <t>288. CONN_DUR_2</t>
  </si>
  <si>
    <t>289. CONN_DUR_3</t>
  </si>
  <si>
    <t>290. CONN_DUR_4</t>
  </si>
  <si>
    <t>291. CONN_DUR_5</t>
  </si>
  <si>
    <t>292. NSF_1</t>
  </si>
  <si>
    <t>293. NSF_2</t>
  </si>
  <si>
    <t>294. NSF_3</t>
  </si>
  <si>
    <t>295. NSF_4</t>
  </si>
  <si>
    <t>296. NSF_5</t>
  </si>
  <si>
    <t>242. CONN_JUSTIF_DUR_1</t>
  </si>
  <si>
    <t>243. CONN_JUSTIF_DUR_2</t>
  </si>
  <si>
    <t>244. CONN_JUSTIF_DUR_3</t>
  </si>
  <si>
    <t>245. CONN_JUSTIF_DUR_4</t>
  </si>
  <si>
    <t>246. CONN_JUSTIF_DUR_5</t>
  </si>
  <si>
    <t>297. 6</t>
  </si>
  <si>
    <t>298. 7</t>
  </si>
  <si>
    <t>299. 8</t>
  </si>
  <si>
    <t>300. 9</t>
  </si>
  <si>
    <t>301. 10</t>
  </si>
  <si>
    <t>302. CONN_INT__2</t>
  </si>
  <si>
    <t>303. CONN_INT_6</t>
  </si>
  <si>
    <t>304. CONN_INT_7</t>
  </si>
  <si>
    <t>305. CONN_INT_8</t>
  </si>
  <si>
    <t>306. CONN_INT_9</t>
  </si>
  <si>
    <t>307. CONN_NIV_6</t>
  </si>
  <si>
    <t>308. CONN_NIV_7</t>
  </si>
  <si>
    <t>309. CONN_NIV_8</t>
  </si>
  <si>
    <t>310. CONN_NIV_9</t>
  </si>
  <si>
    <t>311. CONN_NIV_10</t>
  </si>
  <si>
    <t>312. CONN_DUR_6</t>
  </si>
  <si>
    <t>313. CONN_DUR_7</t>
  </si>
  <si>
    <t>314. CONN_DUR_8</t>
  </si>
  <si>
    <t>315. CONN_DUR_9</t>
  </si>
  <si>
    <t>316. CONN_DUR_10</t>
  </si>
  <si>
    <t>317. NSF_6</t>
  </si>
  <si>
    <t>318. NSF_7</t>
  </si>
  <si>
    <t>319. NSF_8</t>
  </si>
  <si>
    <t>320. NSF_9</t>
  </si>
  <si>
    <t>321. NSF_10</t>
  </si>
  <si>
    <t>247. CONN_JUSTIF_DUR_6</t>
  </si>
  <si>
    <t>248. CONN_JUSTIF_DUR_7</t>
  </si>
  <si>
    <t>249. CONN_JUSTIF_DUR_8</t>
  </si>
  <si>
    <t>250. CONN_JUSTIF_DUR_9</t>
  </si>
  <si>
    <t>251. CONN_JUSTIF_DUR_10</t>
  </si>
  <si>
    <t>322. 11</t>
  </si>
  <si>
    <t>323. 12</t>
  </si>
  <si>
    <t>324. 13</t>
  </si>
  <si>
    <t>325. 14</t>
  </si>
  <si>
    <t>326. 15</t>
  </si>
  <si>
    <t>327. CONN_INT__3</t>
  </si>
  <si>
    <t>328. CONN_INT_10</t>
  </si>
  <si>
    <t>329. CONN_INT_11</t>
  </si>
  <si>
    <t>330. CONN_INT_12</t>
  </si>
  <si>
    <t>331. CONN_INT_13</t>
  </si>
  <si>
    <t>332. CONN_NIV_11</t>
  </si>
  <si>
    <t>333. CONN_NIV_12</t>
  </si>
  <si>
    <t>334. CONN_NIV_13</t>
  </si>
  <si>
    <t>335. CONN_NIV_14</t>
  </si>
  <si>
    <t>336. CONN_NIV_15</t>
  </si>
  <si>
    <t>337. CONN_DUR_11</t>
  </si>
  <si>
    <t>338. CONN_DUR_12</t>
  </si>
  <si>
    <t>339. CONN_DUR_13</t>
  </si>
  <si>
    <t>340. CONN_DUR_14</t>
  </si>
  <si>
    <t>341. CONN_DUR_15</t>
  </si>
  <si>
    <t>342. NSF_11</t>
  </si>
  <si>
    <t>343. NSF_12</t>
  </si>
  <si>
    <t>344. NSF_13</t>
  </si>
  <si>
    <t>345. NSF_14</t>
  </si>
  <si>
    <t>346. NSF_15</t>
  </si>
  <si>
    <t>252. CONN_JUSTIF_DUR_11</t>
  </si>
  <si>
    <t>253. CONN_JUSTIF_DUR_12</t>
  </si>
  <si>
    <t>254. CONN_JUSTIF_DUR_13</t>
  </si>
  <si>
    <t>255. CONN_JUSTIF_DUR_14</t>
  </si>
  <si>
    <t>256. CONN_JUSTIF_DUR_15</t>
  </si>
  <si>
    <t>347. 16</t>
  </si>
  <si>
    <t>348. 17</t>
  </si>
  <si>
    <t>349. 18</t>
  </si>
  <si>
    <t>350. 19</t>
  </si>
  <si>
    <t>351. 20</t>
  </si>
  <si>
    <t>352. CONN_INT__4</t>
  </si>
  <si>
    <t>353. CONN_INT_14</t>
  </si>
  <si>
    <t>354. CONN_INT_15</t>
  </si>
  <si>
    <t>355. CONN_INT_16</t>
  </si>
  <si>
    <t>356. CONN_INT_17</t>
  </si>
  <si>
    <t>357. CONN_NIV_16</t>
  </si>
  <si>
    <t>358. CONN_NIV_17</t>
  </si>
  <si>
    <t>359. CONN_NIV_18</t>
  </si>
  <si>
    <t>360. CONN_NIV_19</t>
  </si>
  <si>
    <t>361. CONN_NIV_20</t>
  </si>
  <si>
    <t>362. CONN_DUR_16</t>
  </si>
  <si>
    <t>363. CONN_DUR_17</t>
  </si>
  <si>
    <t>364. CONN_DUR_18</t>
  </si>
  <si>
    <t>365. CONN_DUR_19</t>
  </si>
  <si>
    <t>366. CONN_DUR_20</t>
  </si>
  <si>
    <t>367. NSF_16</t>
  </si>
  <si>
    <t>368. NSF_17</t>
  </si>
  <si>
    <t>369. NSF_18</t>
  </si>
  <si>
    <t>370. NSF_19</t>
  </si>
  <si>
    <t>371. NSF_20</t>
  </si>
  <si>
    <t>257. CONN_JUSTIF_DUR_16</t>
  </si>
  <si>
    <t>258. CONN_JUSTIF_DUR_17</t>
  </si>
  <si>
    <t>259. CONN_JUSTIF_DUR_18</t>
  </si>
  <si>
    <t>260. CONN_JUSTIF_DUR_19</t>
  </si>
  <si>
    <t>261. CONN_JUSTIF_DUR_20</t>
  </si>
  <si>
    <t>372. 21</t>
  </si>
  <si>
    <t>373. 22</t>
  </si>
  <si>
    <t>374. 23</t>
  </si>
  <si>
    <t>375. 24</t>
  </si>
  <si>
    <t>376. 25</t>
  </si>
  <si>
    <t>377. CONN_INT__5</t>
  </si>
  <si>
    <t>378. CONN_INT_18</t>
  </si>
  <si>
    <t>379. CONN_INT_19</t>
  </si>
  <si>
    <t>380. CONN_INT_20</t>
  </si>
  <si>
    <t>381. CONN_INT_21</t>
  </si>
  <si>
    <t>382. CONN_NIV_21</t>
  </si>
  <si>
    <t>383. CONN_NIV_22</t>
  </si>
  <si>
    <t>384. CONN_NIV_23</t>
  </si>
  <si>
    <t>385. CONN_NIV_24</t>
  </si>
  <si>
    <t>386. CONN_NIV_25</t>
  </si>
  <si>
    <t>387. CONN_DUR_21</t>
  </si>
  <si>
    <t>388. CONN_DUR_22</t>
  </si>
  <si>
    <t>389. CONN_DUR_23</t>
  </si>
  <si>
    <t>390. CONN_DUR_24</t>
  </si>
  <si>
    <t>391. CONN_DUR_25</t>
  </si>
  <si>
    <t>392. NSF_21</t>
  </si>
  <si>
    <t>393. NSF_22</t>
  </si>
  <si>
    <t>394. NSF_23</t>
  </si>
  <si>
    <t>395. NSF_24</t>
  </si>
  <si>
    <t>396. NSF_25</t>
  </si>
  <si>
    <t>262. CONN_JUSTIF_DUR_21</t>
  </si>
  <si>
    <t>263. CONN_JUSTIF_DUR_22</t>
  </si>
  <si>
    <t>264. CONN_JUSTIF_DUR_23</t>
  </si>
  <si>
    <t>265. CONN_JUSTIF_DUR_24</t>
  </si>
  <si>
    <t>266. CONN_JUSTIF_DUR_25</t>
  </si>
  <si>
    <t>397. 26</t>
  </si>
  <si>
    <t>398. 27</t>
  </si>
  <si>
    <t>399. 28</t>
  </si>
  <si>
    <t>400. 29</t>
  </si>
  <si>
    <t>401. 30</t>
  </si>
  <si>
    <t>402. CONN_INT__6</t>
  </si>
  <si>
    <t>403. CONN_INT_22</t>
  </si>
  <si>
    <t>404. CONN_INT_23</t>
  </si>
  <si>
    <t>405. CONN_INT_24</t>
  </si>
  <si>
    <t>406. CONN_INT_25</t>
  </si>
  <si>
    <t>407. CONN_NIV_26</t>
  </si>
  <si>
    <t>408. CONN_NIV_27</t>
  </si>
  <si>
    <t>409. CONN_NIV_28</t>
  </si>
  <si>
    <t>410. CONN_NIV_29</t>
  </si>
  <si>
    <t>411. CONN_NIV_30</t>
  </si>
  <si>
    <t>412. CONN_DUR_26</t>
  </si>
  <si>
    <t>413. CONN_DUR_27</t>
  </si>
  <si>
    <t>414. CONN_DUR_28</t>
  </si>
  <si>
    <t>415. CONN_DUR_29</t>
  </si>
  <si>
    <t>416. CONN_DUR_30</t>
  </si>
  <si>
    <t>417. NSF_26</t>
  </si>
  <si>
    <t>418. NSF_27</t>
  </si>
  <si>
    <t>419. NSF_28</t>
  </si>
  <si>
    <t>420. NSF_29</t>
  </si>
  <si>
    <t>421. NSF_30</t>
  </si>
  <si>
    <t>267. CONN_JUSTIF_DUR_26</t>
  </si>
  <si>
    <t>268. CONN_JUSTIF_DUR_27</t>
  </si>
  <si>
    <t>269. CONN_JUSTIF_DUR_28</t>
  </si>
  <si>
    <t>270. CONN_JUSTIF_DUR_29</t>
  </si>
  <si>
    <t>271. CONN_JUSTIF_DUR_30</t>
  </si>
  <si>
    <t>422. Avez-vous_une_derniere_remarque_avant_de</t>
  </si>
  <si>
    <t>423. CAC_existe_1</t>
  </si>
  <si>
    <t>424. CLE</t>
  </si>
  <si>
    <t>425. DATE_SAISIE</t>
  </si>
  <si>
    <t>426. DATE_ENREG</t>
  </si>
  <si>
    <t>427. DATE_MODIF</t>
  </si>
  <si>
    <t>428. TEMPS_SAISIE</t>
  </si>
  <si>
    <t>429. ORIGINE_SAISIE</t>
  </si>
  <si>
    <t>430. LANG_SAISIE</t>
  </si>
  <si>
    <t>431. APPAREIL_SAISIE</t>
  </si>
  <si>
    <t>D - Production de biens industriels</t>
  </si>
  <si>
    <t>6</t>
  </si>
  <si>
    <t>02</t>
  </si>
  <si>
    <t>04.03</t>
  </si>
  <si>
    <t>05.01</t>
  </si>
  <si>
    <t>01</t>
  </si>
  <si>
    <t>09.01</t>
  </si>
  <si>
    <t>08.04</t>
  </si>
  <si>
    <t>06.03</t>
  </si>
  <si>
    <t>11.01</t>
  </si>
  <si>
    <t>BONNES PRATIQUES HYGIENE AGROALIMENTAIRE</t>
  </si>
  <si>
    <t>VINIFICATION ŒNOLOGIE</t>
  </si>
  <si>
    <t>CHIMIE</t>
  </si>
  <si>
    <t>PHYSIQUE</t>
  </si>
  <si>
    <t>CONDUITE INSTALLATION INDUSTRIELLE</t>
  </si>
  <si>
    <t>CONTROLE QUALITE</t>
  </si>
  <si>
    <t>REGLEMENTATION HYGIENE AGROALIMENTAIRE</t>
  </si>
  <si>
    <t>MANUTENTION</t>
  </si>
  <si>
    <t>MANAGEMENT OPÉRATIONNEL</t>
  </si>
  <si>
    <t>DVU3-4NLP</t>
  </si>
  <si>
    <t>13/04/2021 11:05:08</t>
  </si>
  <si>
    <t>13/04/2021 11:53:59</t>
  </si>
  <si>
    <t>01/10/2021 10:59:49</t>
  </si>
  <si>
    <t>Direct</t>
  </si>
  <si>
    <t>FR</t>
  </si>
  <si>
    <t>PC</t>
  </si>
  <si>
    <t>AGENT DE SILO</t>
  </si>
  <si>
    <t>C - Agriculture, pêche, gestion des espaces et environnement</t>
  </si>
  <si>
    <t>13.01</t>
  </si>
  <si>
    <t>20.01</t>
  </si>
  <si>
    <t>03.02</t>
  </si>
  <si>
    <t>08.03</t>
  </si>
  <si>
    <t>07.01</t>
  </si>
  <si>
    <t>Mise en œuvre d’interventions de maintenance de premier niveau</t>
  </si>
  <si>
    <t>Assurer la maintenance préventive et corrective de premier niveau sur les équipements du silo</t>
  </si>
  <si>
    <t>03</t>
  </si>
  <si>
    <t>MANUTENTION  </t>
  </si>
  <si>
    <t>EXPEDITION</t>
  </si>
  <si>
    <t>CONTRÔLE QUALITÉ </t>
  </si>
  <si>
    <t>REGLEMENTATION HYGIENE AGRO ALIMENTAIRE  </t>
  </si>
  <si>
    <t>SCIENCES NATURELLES</t>
  </si>
  <si>
    <t>CONDUITE INSTALLATION INDUSTRIELLE </t>
  </si>
  <si>
    <t>MAINTENANCE INDUSTRIELLE</t>
  </si>
  <si>
    <t>ENTRETIEN VENTE</t>
  </si>
  <si>
    <t>ENTRETIEN MECANIQUE</t>
  </si>
  <si>
    <t>Méthode de calcul : 2/3 Module 1 Remettre en état des éléments mécaniques = 116,7 heures de formation + 27,4 heures en période de stage 
Source : Titre pro Electromécanicien de maintenance industrielle niveau 3</t>
  </si>
  <si>
    <t>NKUX-UJS9</t>
  </si>
  <si>
    <t>14/04/2021 11:35:28</t>
  </si>
  <si>
    <t>14/04/2021 12:52:23</t>
  </si>
  <si>
    <t>16/09/2021 11:22:05</t>
  </si>
  <si>
    <t>F - Production de services de transport et logistique</t>
  </si>
  <si>
    <t>01.02</t>
  </si>
  <si>
    <t>06.06</t>
  </si>
  <si>
    <t>08.01</t>
  </si>
  <si>
    <t>06.01</t>
  </si>
  <si>
    <t>9L23-RLWR</t>
  </si>
  <si>
    <t>14/04/2021 13:33:19</t>
  </si>
  <si>
    <t>14/04/2021 14:01:38</t>
  </si>
  <si>
    <t>14/05/2021 09:58:08</t>
  </si>
  <si>
    <t>5</t>
  </si>
  <si>
    <t>17.03</t>
  </si>
  <si>
    <t>04.01</t>
  </si>
  <si>
    <t>03.03</t>
  </si>
  <si>
    <t>ECONOMIE</t>
  </si>
  <si>
    <t>MATHEMATIQUES</t>
  </si>
  <si>
    <t>GESTION STOCK</t>
  </si>
  <si>
    <t>ENTREPOSAGE STOCKAGE</t>
  </si>
  <si>
    <t>GESTION PERFORMANCE</t>
  </si>
  <si>
    <t>INFORMATIQUE INDUSTRIELLE</t>
  </si>
  <si>
    <t>MANAGEMENT OPERATIONNEL</t>
  </si>
  <si>
    <t>DROIT</t>
  </si>
  <si>
    <t>CONROLE QUALITE</t>
  </si>
  <si>
    <t>WYLE-WAMF</t>
  </si>
  <si>
    <t>14/04/2021 14:01:43</t>
  </si>
  <si>
    <t>14/04/2021 14:31:18</t>
  </si>
  <si>
    <t>29/06/2021 16:43:00</t>
  </si>
  <si>
    <t>04.02</t>
  </si>
  <si>
    <t>02.01</t>
  </si>
  <si>
    <t>EQAP-CJER</t>
  </si>
  <si>
    <t>14/04/2021 14:21:19</t>
  </si>
  <si>
    <t>14/04/2021 15:10:01</t>
  </si>
  <si>
    <t>21/09/2021 09:33:12</t>
  </si>
  <si>
    <t>21.01</t>
  </si>
  <si>
    <t>03.06</t>
  </si>
  <si>
    <t>07.02</t>
  </si>
  <si>
    <t>GESTION PRODUCTION</t>
  </si>
  <si>
    <t>CONTRÔLE QUALITÉ</t>
  </si>
  <si>
    <t>REGLEMENTATION HYGIENE AGRO ALIMENTAIRE</t>
  </si>
  <si>
    <t>6BS6-GH8L</t>
  </si>
  <si>
    <t>16/04/2021 18:06:27</t>
  </si>
  <si>
    <t>16/04/2021 18:50:36</t>
  </si>
  <si>
    <t>16/09/2021 12:30:02</t>
  </si>
  <si>
    <t>4</t>
  </si>
  <si>
    <t>14.01</t>
  </si>
  <si>
    <t>ORDONNANCEMENT</t>
  </si>
  <si>
    <t>APPROVISIONNEMENT</t>
  </si>
  <si>
    <t>GQMX-9UY3</t>
  </si>
  <si>
    <t>19/04/2021 14:47:53</t>
  </si>
  <si>
    <t>19/04/2021 15:37:05</t>
  </si>
  <si>
    <t>29/06/2021 17:08:29</t>
  </si>
  <si>
    <t>01.01</t>
  </si>
  <si>
    <t>06.02</t>
  </si>
  <si>
    <t>12.01</t>
  </si>
  <si>
    <t>CHARIOT AUTOMOTEUR</t>
  </si>
  <si>
    <t>LU75-3PJX</t>
  </si>
  <si>
    <t>20/04/2021 09:49:40</t>
  </si>
  <si>
    <t>20/04/2021 10:59:19</t>
  </si>
  <si>
    <t>16/09/2021 12:21:13</t>
  </si>
  <si>
    <t>19.01</t>
  </si>
  <si>
    <t>LANGUES</t>
  </si>
  <si>
    <t>QUALITE ACHATS</t>
  </si>
  <si>
    <t>UVUT-NYRN</t>
  </si>
  <si>
    <t>20/04/2021 14:13:25</t>
  </si>
  <si>
    <t>20/04/2021 15:19:34</t>
  </si>
  <si>
    <t>04/05/2021 22:21:17</t>
  </si>
  <si>
    <t>03.08</t>
  </si>
  <si>
    <t>GÉNIE PROCÉDÉS</t>
  </si>
  <si>
    <t>MANAGEMENT OPÉRATIONNEL </t>
  </si>
  <si>
    <t>CGQ5-J749</t>
  </si>
  <si>
    <t>20/04/2021 16:09:24</t>
  </si>
  <si>
    <t>20/04/2021 17:13:56</t>
  </si>
  <si>
    <t>29/06/2021 16:03:42</t>
  </si>
  <si>
    <t>Chauffeur(se) Livreur(se)</t>
  </si>
  <si>
    <t>FRSQ-4PQ7</t>
  </si>
  <si>
    <t>20/04/2021 17:48:11</t>
  </si>
  <si>
    <t>20/04/2021 18:43:13</t>
  </si>
  <si>
    <t>21/04/2021 10:50:45</t>
  </si>
  <si>
    <t>J - Maintenance, support et ingénierie technique</t>
  </si>
  <si>
    <t>15.01</t>
  </si>
  <si>
    <t>10.01</t>
  </si>
  <si>
    <t>MAINTENANCE INDUSTRIELLE </t>
  </si>
  <si>
    <t>S4C6-JQBF</t>
  </si>
  <si>
    <t>21/04/2021 10:13:41</t>
  </si>
  <si>
    <t>21/04/2021 10:39:02</t>
  </si>
  <si>
    <t>16.01</t>
  </si>
  <si>
    <t>05</t>
  </si>
  <si>
    <t>GENIE PROCEDES</t>
  </si>
  <si>
    <t>KT26-UXVM</t>
  </si>
  <si>
    <t>21/04/2021 10:52:25</t>
  </si>
  <si>
    <t>21/04/2021 11:39:36</t>
  </si>
  <si>
    <t>29/06/2021 15:56:29</t>
  </si>
  <si>
    <t>05.02</t>
  </si>
  <si>
    <t>02.02</t>
  </si>
  <si>
    <t>TRANSPORT ROUTIER</t>
  </si>
  <si>
    <t>LIVRAISON</t>
  </si>
  <si>
    <t>3FQE-X5BG</t>
  </si>
  <si>
    <t>21/04/2021 16:36:07</t>
  </si>
  <si>
    <t>21/04/2021 17:09:54</t>
  </si>
  <si>
    <t>K - Qualité-hygiène-sécurité-santé-environnement</t>
  </si>
  <si>
    <t>04</t>
  </si>
  <si>
    <t>NETTOYAGE LOCAUX</t>
  </si>
  <si>
    <t>RÉGLEMENTATION HYGIÈNE AGROALIMENTAIRE</t>
  </si>
  <si>
    <t>RWXX-KLGC</t>
  </si>
  <si>
    <t>21/04/2021 17:10:44</t>
  </si>
  <si>
    <t>21/04/2021 17:43:10</t>
  </si>
  <si>
    <t>05/05/2021 10:40:11</t>
  </si>
  <si>
    <t>22.01</t>
  </si>
  <si>
    <t>03.05</t>
  </si>
  <si>
    <t>04.06</t>
  </si>
  <si>
    <t>07.03</t>
  </si>
  <si>
    <t>Démarrer et arrêter installations du silo en respectant les modes opératoires et les règles de sécurité</t>
  </si>
  <si>
    <t>MANUTENTION   </t>
  </si>
  <si>
    <t>Méthode de calcul : Niv 1 + 10 unités de compétences du bac pro pilote de ligne de production. On retient CP04 Piloter une ligne ou un système de production, CP05 Assurer le suivi de production lié à l’analyse des indicateurs et paramètres de production, des spécifications de produits, (CP05 en partie – pas traçabilité). 
Source : Bac pro pilote de ligne de production</t>
  </si>
  <si>
    <t>Méthode de calcul : 2/3 Module 1 Remettre en état des éléments mécaniques = 116,7 heures de formation + 27,4 heures en période de stage 
Total : 144,1 heures, soit 27,4 heures 
Source : Titre pro Electromécanicien de maintenance industrielle niveau 3</t>
  </si>
  <si>
    <t>Méthode de calcul : Niveau 1 manutention (35 heures) + un tiers de la durée du Bac pro logistique dédiée à la manutention, soit un tiers de 125h ( 3 savoirs sur 81 : "réaliser les opérations de déchargement", "préparer ou reconditionner les marchandises", et "Identifier les adresses de mise à disposition" (dans recevoir et transférer les marchandises). 
Source : Bac pro logistique</t>
  </si>
  <si>
    <t>2 modules de formation : 1. préparation de la production (4 semaines) / 2. Conduite d’un équipement (9 semaines), avec une période en entreprise : 5 semaines. Le module 2 vise l’acquisition de 6 compétences : 315 : 6 = 52,5 heures par compétence. Parmi les 6 compétences, on retient "diagnostic d’un dysfonctionnement". Répartition du stage : 9/15ème des 5 semaines correspond au module 2 = 3 semaines soit 105 heures (soit 17,5 heures par compétence (105 :6) 
Source : titre pro conducteur d'équipement agroalimentaire (niveau 3) - programme AFPA</t>
  </si>
  <si>
    <t>LL22-JN2X</t>
  </si>
  <si>
    <t>21/04/2021 18:41:42</t>
  </si>
  <si>
    <t>21/04/2021 19:35:36</t>
  </si>
  <si>
    <t>L - Achats</t>
  </si>
  <si>
    <t>GESTION FOURNISSEUR</t>
  </si>
  <si>
    <t>QUALITE ACHAT</t>
  </si>
  <si>
    <t>NEGOCIATION ACHAT</t>
  </si>
  <si>
    <t>STRATEGIE COMMERCIALE</t>
  </si>
  <si>
    <t>EGBA-QCAW</t>
  </si>
  <si>
    <t>22/04/2021 11:41:13</t>
  </si>
  <si>
    <t>22/04/2021 12:50:48</t>
  </si>
  <si>
    <t>29/06/2021 19:29:29</t>
  </si>
  <si>
    <t>H9FZ-582Y</t>
  </si>
  <si>
    <t>22/04/2021 12:09:12</t>
  </si>
  <si>
    <t>22/04/2021 13:21:00</t>
  </si>
  <si>
    <t>28/04/2021 10:23:42</t>
  </si>
  <si>
    <t>04.04</t>
  </si>
  <si>
    <t>Echantillonnage des lots de produits </t>
  </si>
  <si>
    <t>Isolement des matières, produits et consommables non conformes et alerte</t>
  </si>
  <si>
    <t>Réaliser le contrôle quantitatif et qualitatif des matières premières, produits semi-finis et/ou finis et consommables selon les standards définis </t>
  </si>
  <si>
    <t>Renseigner les documents de production et transmettre les informations permettant d’assurer la traçabilité et le suivi de la production </t>
  </si>
  <si>
    <t>Manutention de produits ou matières premières</t>
  </si>
  <si>
    <t>Manipuler des matières, des produits et des matériaux en appliquant les règles de sécurité et d’ergonomie </t>
  </si>
  <si>
    <t>Utiliser des appareils et engins de manutention en appliquant les règles de sécurité et les consignes </t>
  </si>
  <si>
    <t>Orienter et ranger les matières, produits et matériaux dans les zones appropriées au sein de l’espace de travail et de stockage</t>
  </si>
  <si>
    <t>27YM-ZFUC</t>
  </si>
  <si>
    <t>22/04/2021 14:35:40</t>
  </si>
  <si>
    <t>22/04/2021 15:55:53</t>
  </si>
  <si>
    <t>Boulanger(ère)/Pâtissier(ère) industriel(le)</t>
  </si>
  <si>
    <t>04.05</t>
  </si>
  <si>
    <t>Enregistrement et transmission des informations relatives à la production  </t>
  </si>
  <si>
    <t>Saisie et enregistrement des informations relatives à la traçabilité  des activités de production</t>
  </si>
  <si>
    <t>Réalisation de comptes rendus   concernant le déroulement de la production </t>
  </si>
  <si>
    <t>Alerte en cas d'aléa, d'anomalie, de non-conformité et de dysfonctionnement  </t>
  </si>
  <si>
    <t>Renseigner les documents de production et transmettre les informations permettant d’assurer la traçabilité et le suivi de la production  </t>
  </si>
  <si>
    <t>Détecter et signaler les anomalies ou dysfonctionnements aux personnes et services concernés </t>
  </si>
  <si>
    <t>06.04</t>
  </si>
  <si>
    <t>Entretien du matériel </t>
  </si>
  <si>
    <t>boulangerie</t>
  </si>
  <si>
    <t>HBBC-QXVA</t>
  </si>
  <si>
    <t>22/04/2021 17:19:41</t>
  </si>
  <si>
    <t>22/04/2021 17:57:54</t>
  </si>
  <si>
    <t>29/06/2021 11:58:18</t>
  </si>
  <si>
    <t>04.08</t>
  </si>
  <si>
    <t>Contrôle de la conformité des matières, produits et consommables </t>
  </si>
  <si>
    <t>25.01</t>
  </si>
  <si>
    <t>GUQY-NETX</t>
  </si>
  <si>
    <t>23/04/2021 07:13:32</t>
  </si>
  <si>
    <t>23/04/2021 08:09:36</t>
  </si>
  <si>
    <t>29/06/2021 16:36:14</t>
  </si>
  <si>
    <t>04.09</t>
  </si>
  <si>
    <t>03.01</t>
  </si>
  <si>
    <t>26.01</t>
  </si>
  <si>
    <t>Saisie et enregistrement des informations relatives à la traçabilité des activités de production</t>
  </si>
  <si>
    <t>Réalisation de comptes rendus   concernant le déroulement de la production</t>
  </si>
  <si>
    <t>Transmission des informations aux services concernés </t>
  </si>
  <si>
    <t>Alerte en cas d'aléa, d'anomalie, de non-conformité et de dysfonctionnement </t>
  </si>
  <si>
    <t>GFCK-VNY2</t>
  </si>
  <si>
    <t>23/04/2021 09:32:01</t>
  </si>
  <si>
    <t>23/04/2021 10:21:21</t>
  </si>
  <si>
    <t>10.02</t>
  </si>
  <si>
    <t>11.02</t>
  </si>
  <si>
    <t>03.09</t>
  </si>
  <si>
    <t>35.01</t>
  </si>
  <si>
    <t>TRANSPORT</t>
  </si>
  <si>
    <t>BT5J-GTPD</t>
  </si>
  <si>
    <t>23/04/2021 11:03:15</t>
  </si>
  <si>
    <t>23/04/2021 11:43:43</t>
  </si>
  <si>
    <t>16/09/2021 10:47:25</t>
  </si>
  <si>
    <t>05.03</t>
  </si>
  <si>
    <t>06.05</t>
  </si>
  <si>
    <t>LT9K-ZY9F</t>
  </si>
  <si>
    <t>23/04/2021 14:10:54</t>
  </si>
  <si>
    <t>23/04/2021 14:49:22</t>
  </si>
  <si>
    <t>29/06/2021 16:19:36</t>
  </si>
  <si>
    <t>04.07</t>
  </si>
  <si>
    <t>05.04</t>
  </si>
  <si>
    <t>Déplacement des matières premières, des produits semi-finis et des produits finis entre les espaces de stockage et l’atelier de production </t>
  </si>
  <si>
    <t>Entretien du matériel et de l’espace de travail</t>
  </si>
  <si>
    <t>Affûtage</t>
  </si>
  <si>
    <t>Y2BQ-BWJW</t>
  </si>
  <si>
    <t>26/04/2021 07:17:10</t>
  </si>
  <si>
    <t>26/04/2021 07:48:47</t>
  </si>
  <si>
    <t>05.05</t>
  </si>
  <si>
    <t>Réalisation de comptes rendus   concernant le déroulement de la production</t>
  </si>
  <si>
    <t>Déplacement des matières premières, des articles de conditionnement et des produits finis entre les espaces de stockage et l’atelier de production.</t>
  </si>
  <si>
    <t>2MUJ-8SB2</t>
  </si>
  <si>
    <t>26/04/2021 07:49:46</t>
  </si>
  <si>
    <t>26/04/2021 08:24:39</t>
  </si>
  <si>
    <t>18.01</t>
  </si>
  <si>
    <t>Saisie et enregistrement des  informations relatives à la  traçabilité des activités de  maintenance</t>
  </si>
  <si>
    <t>Réalisation de comptes rendus  concernant les opérations de  maintenance</t>
  </si>
  <si>
    <t>Transmission des informations aux  services concernés</t>
  </si>
  <si>
    <t>Alerte en cas d'aléa, d'anomalie, de  non-conformité et de  dysfonctionnement</t>
  </si>
  <si>
    <t>Renseigner les documents et les outils numériques permettant le suivi des activités de maintenance conformément aux règles de traçabilité</t>
  </si>
  <si>
    <t>08.02</t>
  </si>
  <si>
    <t>FR4P-PGQE</t>
  </si>
  <si>
    <t>27/04/2021 07:13:42</t>
  </si>
  <si>
    <t>27/04/2021 07:54:27</t>
  </si>
  <si>
    <t>Localisation et caractérisation des dysfonctionnements et pannes des composants ou sous-ensembles des équipements et installations</t>
  </si>
  <si>
    <t>Réalisation de tests, mesures et  contrôles et observation de  l’équipement de sertissage</t>
  </si>
  <si>
    <t>Diagnostiquer les dysfonctionnements et les pannes sur des composants ou sous-ensembles des équipements et installations à partir de l’exploitation de l’ensemble des données</t>
  </si>
  <si>
    <t>Réaliser l’ensemble des contrôles en respectant les consignes de sécurité et vérifier les résultat</t>
  </si>
  <si>
    <t>Identifier les fonctions défaillantes de l’équipement de sertissage, le degré de gravité du dysfonctionnement, ses causes et son impact sur les procédés</t>
  </si>
  <si>
    <t>Saisie et enregistrement des  informations relatives à la  traçabilité des activités de  maintenanc</t>
  </si>
  <si>
    <t>Réalisation de comptes rendus  concernant les opérations de  maintenanc</t>
  </si>
  <si>
    <t>Alerte et transmission des  informations pertinentes en cas  d’aléa ou d’anomalie et  proposition d’actions correctives</t>
  </si>
  <si>
    <t>6RJC-AT5K</t>
  </si>
  <si>
    <t>27/04/2021 08:04:17</t>
  </si>
  <si>
    <t>27/04/2021 08:35:01</t>
  </si>
  <si>
    <t>23.02</t>
  </si>
  <si>
    <t>GGRZ-Z89T</t>
  </si>
  <si>
    <t>27/04/2021 09:11:15</t>
  </si>
  <si>
    <t>27/04/2021 10:08:48</t>
  </si>
  <si>
    <t>Préparation des pièces, outils, équipements et équipements de protection individuelle (EPI)</t>
  </si>
  <si>
    <t>Exploitation de la documentation technique et des outils de suivi des opérations de maintenance</t>
  </si>
  <si>
    <t>Vérifier la conformité des outils et équipements nécessaires à l’activité de maintenance</t>
  </si>
  <si>
    <t>Rendre compte oralement et par écrit de son activité aux services et/ou aux personnes concernée</t>
  </si>
  <si>
    <t>S3NK-WQ8J</t>
  </si>
  <si>
    <t>28/04/2021 07:04:20</t>
  </si>
  <si>
    <t>28/04/2021 07:43:47</t>
  </si>
  <si>
    <t>28.01</t>
  </si>
  <si>
    <t>43.01</t>
  </si>
  <si>
    <t>24.01</t>
  </si>
  <si>
    <t>17.01</t>
  </si>
  <si>
    <t>WGR9-VFXQ</t>
  </si>
  <si>
    <t>28/04/2021 07:48:26</t>
  </si>
  <si>
    <t>28/04/2021 08:39:34</t>
  </si>
  <si>
    <t>29/06/2021 18:22:07</t>
  </si>
  <si>
    <t>39.01</t>
  </si>
  <si>
    <t>ZEVT-ED3R</t>
  </si>
  <si>
    <t>28/04/2021 08:41:12</t>
  </si>
  <si>
    <t>28/04/2021 09:29:45</t>
  </si>
  <si>
    <t>27.01</t>
  </si>
  <si>
    <t>VJVB-VUS3</t>
  </si>
  <si>
    <t>29/04/2021 07:08:04</t>
  </si>
  <si>
    <t>29/04/2021 07:41:20</t>
  </si>
  <si>
    <t>29/06/2021 16:06:02</t>
  </si>
  <si>
    <t>N - Communication</t>
  </si>
  <si>
    <t>KZ8J-UDRN</t>
  </si>
  <si>
    <t>29/04/2021 07:43:57</t>
  </si>
  <si>
    <t>29/04/2021 08:28:05</t>
  </si>
  <si>
    <t>23.01</t>
  </si>
  <si>
    <t>38.01</t>
  </si>
  <si>
    <t>30.01</t>
  </si>
  <si>
    <t>V9C2-Y996</t>
  </si>
  <si>
    <t>29/04/2021 08:30:26</t>
  </si>
  <si>
    <t>29/04/2021 09:14:59</t>
  </si>
  <si>
    <t>Chef(fe) de produit/Chef(fe) de gamme</t>
  </si>
  <si>
    <t>B - Marketing</t>
  </si>
  <si>
    <t>16.02</t>
  </si>
  <si>
    <t>GEPQ-Y6R2</t>
  </si>
  <si>
    <t>30/04/2021 07:16:24</t>
  </si>
  <si>
    <t>30/04/2021 07:53:59</t>
  </si>
  <si>
    <t>29/06/2021 16:30:46</t>
  </si>
  <si>
    <t>31.01</t>
  </si>
  <si>
    <t>34.01</t>
  </si>
  <si>
    <t>KN46-AMAA</t>
  </si>
  <si>
    <t>30/04/2021 07:59:15</t>
  </si>
  <si>
    <t>30/04/2021 08:24:01</t>
  </si>
  <si>
    <t>36.01</t>
  </si>
  <si>
    <t>37.01</t>
  </si>
  <si>
    <t>A7LM-5EAT</t>
  </si>
  <si>
    <t>30/04/2021 14:08:49</t>
  </si>
  <si>
    <t>30/04/2021 14:48:04</t>
  </si>
  <si>
    <t>29/06/2021 20:18:51</t>
  </si>
  <si>
    <t>C8PJ-3HE4</t>
  </si>
  <si>
    <t>30/04/2021 18:44:09</t>
  </si>
  <si>
    <t>30/04/2021 19:23:39</t>
  </si>
  <si>
    <t>01/10/2021 12:41:27</t>
  </si>
  <si>
    <t>21.02</t>
  </si>
  <si>
    <t>03.10</t>
  </si>
  <si>
    <t>GESTION DE PRODUCTION</t>
  </si>
  <si>
    <t>NQ53-GDXQ</t>
  </si>
  <si>
    <t>02/05/2021 09:05:56</t>
  </si>
  <si>
    <t>02/05/2021 09:32:56</t>
  </si>
  <si>
    <t>29/06/2021 13:02:44</t>
  </si>
  <si>
    <t>03.16</t>
  </si>
  <si>
    <t>25.03</t>
  </si>
  <si>
    <t>LZD6-CQN8</t>
  </si>
  <si>
    <t>03/05/2021 07:30:08</t>
  </si>
  <si>
    <t>03/05/2021 07:57:50</t>
  </si>
  <si>
    <t>16/09/2021 10:54:18</t>
  </si>
  <si>
    <t>32.01</t>
  </si>
  <si>
    <t>03.17</t>
  </si>
  <si>
    <t>33.01</t>
  </si>
  <si>
    <t>NGDX-T39U</t>
  </si>
  <si>
    <t>03/05/2021 07:59:05</t>
  </si>
  <si>
    <t>03/05/2021 08:35:51</t>
  </si>
  <si>
    <t>29/06/2021 19:14:16</t>
  </si>
  <si>
    <t>13.02</t>
  </si>
  <si>
    <t>17.02</t>
  </si>
  <si>
    <t>03.04</t>
  </si>
  <si>
    <t>QEW7-92LA</t>
  </si>
  <si>
    <t>03/05/2021 15:58:40</t>
  </si>
  <si>
    <t>03/05/2021 16:32:31</t>
  </si>
  <si>
    <t>XDML-YKW6</t>
  </si>
  <si>
    <t>03/05/2021 17:41:46</t>
  </si>
  <si>
    <t>03/05/2021 18:14:43</t>
  </si>
  <si>
    <t>29/06/2021 17:23:10</t>
  </si>
  <si>
    <t>Gestionnaire web / Webmaster</t>
  </si>
  <si>
    <t>O - Systèmes d’information et informatique</t>
  </si>
  <si>
    <t>08</t>
  </si>
  <si>
    <t>6003 Infographie</t>
  </si>
  <si>
    <t>MHFG-GLYN</t>
  </si>
  <si>
    <t>04/05/2021 07:19:49</t>
  </si>
  <si>
    <t>04/05/2021 07:47:25</t>
  </si>
  <si>
    <t>29/06/2021 16:47:17</t>
  </si>
  <si>
    <t>XK35-SMEC</t>
  </si>
  <si>
    <t>04/05/2021 07:48:44</t>
  </si>
  <si>
    <t>04/05/2021 08:22:34</t>
  </si>
  <si>
    <t>03.11</t>
  </si>
  <si>
    <t>11.05</t>
  </si>
  <si>
    <t>H986-QTU8</t>
  </si>
  <si>
    <t>04/05/2021 11:15:03</t>
  </si>
  <si>
    <t>04/05/2021 11:47:23</t>
  </si>
  <si>
    <t>06/05/2021 09:27:35</t>
  </si>
  <si>
    <t>17.04</t>
  </si>
  <si>
    <t>07.04</t>
  </si>
  <si>
    <t>Z4RL-D8FH</t>
  </si>
  <si>
    <t>04/05/2021 11:49:58</t>
  </si>
  <si>
    <t>04/05/2021 12:21:12</t>
  </si>
  <si>
    <t>01/10/2021 11:27:03</t>
  </si>
  <si>
    <t>Technicien(ne) R&amp;D/Formulateur(trice) de produits alimentaires</t>
  </si>
  <si>
    <t>A - Conception, études, R&amp;D et Innovation</t>
  </si>
  <si>
    <t>NACD-ELLV</t>
  </si>
  <si>
    <t>04/05/2021 14:42:39</t>
  </si>
  <si>
    <t>04/05/2021 15:17:23</t>
  </si>
  <si>
    <t>29/06/2021 13:31:26</t>
  </si>
  <si>
    <t>Chef(fe) de projet R&amp;D</t>
  </si>
  <si>
    <t>RA73-EEJL</t>
  </si>
  <si>
    <t>04/05/2021 15:22:31</t>
  </si>
  <si>
    <t>04/05/2021 15:56:24</t>
  </si>
  <si>
    <t>22.02</t>
  </si>
  <si>
    <t>40.01</t>
  </si>
  <si>
    <t>YPFC-MU6X</t>
  </si>
  <si>
    <t>05/05/2021 07:07:29</t>
  </si>
  <si>
    <t>05/05/2021 07:38:10</t>
  </si>
  <si>
    <t>22.03</t>
  </si>
  <si>
    <t>41.01</t>
  </si>
  <si>
    <t>HQEZ-LVVN</t>
  </si>
  <si>
    <t>05/05/2021 07:39:12</t>
  </si>
  <si>
    <t>05/05/2021 08:01:59</t>
  </si>
  <si>
    <t>16/09/2021 10:26:15</t>
  </si>
  <si>
    <t>Responsable Innovation/Recherche et développement</t>
  </si>
  <si>
    <t>42.01</t>
  </si>
  <si>
    <t>03.15</t>
  </si>
  <si>
    <t>11.04</t>
  </si>
  <si>
    <t>9LUR-BJ7H</t>
  </si>
  <si>
    <t>05/05/2021 08:21:37</t>
  </si>
  <si>
    <t>05/05/2021 08:46:43</t>
  </si>
  <si>
    <t>06/05/2021 09:29:00</t>
  </si>
  <si>
    <t>Y3C3-7B2Y</t>
  </si>
  <si>
    <t>05/05/2021 08:58:11</t>
  </si>
  <si>
    <t>05/05/2021 09:18:14</t>
  </si>
  <si>
    <t>11/05/2021 19:22:19</t>
  </si>
  <si>
    <t>ATTACHE(E) COMMERCIAL(E) / MERCHANDISER</t>
  </si>
  <si>
    <t>M - Commercialisation</t>
  </si>
  <si>
    <t>16.03</t>
  </si>
  <si>
    <t>02.03</t>
  </si>
  <si>
    <t>29.01</t>
  </si>
  <si>
    <t>PROSPECTION VENTE</t>
  </si>
  <si>
    <t>MARCHANDISAGE</t>
  </si>
  <si>
    <t>MARKETING</t>
  </si>
  <si>
    <t>LZEX-5ZVC</t>
  </si>
  <si>
    <t>05/05/2021 10:58:16</t>
  </si>
  <si>
    <t>05/05/2021 11:33:51</t>
  </si>
  <si>
    <t>11/05/2021 19:09:13</t>
  </si>
  <si>
    <t>TECHNICO-COMMERCIAL(E)</t>
  </si>
  <si>
    <t>Planification des activités </t>
  </si>
  <si>
    <t>Recueil des informations et de la documentation nécessaires à l’activité de contact client ou prospect </t>
  </si>
  <si>
    <t>Organiser son activité commerciale à partir des objectifs quantitatifs et qualitatifs fixés</t>
  </si>
  <si>
    <t>Préparer ses visites à partir des informations disponibles sur le client/prospect et de la procédure établie (bases tarifaires, habitudes de consommation…)</t>
  </si>
  <si>
    <t>Découverte</t>
  </si>
  <si>
    <t>01.03</t>
  </si>
  <si>
    <t>NEGOCIATION COMMERCIALE</t>
  </si>
  <si>
    <t>FJ3B-26XW</t>
  </si>
  <si>
    <t>05/05/2021 11:34:25</t>
  </si>
  <si>
    <t>05/05/2021 12:04:13</t>
  </si>
  <si>
    <t>16/09/2021 12:55:03</t>
  </si>
  <si>
    <t>Management opérationnel d’une équipe e-commerce</t>
  </si>
  <si>
    <t>Animer l’équipe/les équipes du service e-commerce</t>
  </si>
  <si>
    <t>vente à distance</t>
  </si>
  <si>
    <t>prospection vente</t>
  </si>
  <si>
    <t>économie</t>
  </si>
  <si>
    <t>gestion performance</t>
  </si>
  <si>
    <t>droit</t>
  </si>
  <si>
    <t>règlementation hygiène agroalimentaire</t>
  </si>
  <si>
    <t>langues</t>
  </si>
  <si>
    <t>couple 6 est optionnel</t>
  </si>
  <si>
    <t>5Z55-ZC2X</t>
  </si>
  <si>
    <t>06/05/2021 16:17:05</t>
  </si>
  <si>
    <t>06/05/2021 16:45:12</t>
  </si>
  <si>
    <t>29/06/2021 14:36:04</t>
  </si>
  <si>
    <t>CHARGE(E) DE RELATION CLIENTELE</t>
  </si>
  <si>
    <t>ADMINISTRATION VENTES</t>
  </si>
  <si>
    <t>VENTE A DISTANCE</t>
  </si>
  <si>
    <t>DA6V-BBZZ</t>
  </si>
  <si>
    <t>07/05/2021 10:49:07</t>
  </si>
  <si>
    <t>07/05/2021 11:58:15</t>
  </si>
  <si>
    <t>TELEVENDEUR(SE)</t>
  </si>
  <si>
    <t>88L5-DG8K</t>
  </si>
  <si>
    <t>07/05/2021 12:48:19</t>
  </si>
  <si>
    <t>07/05/2021 13:35:36</t>
  </si>
  <si>
    <t>29/06/2021 16:46:47</t>
  </si>
  <si>
    <t>RESPONSABLE COMMERCIAL(E)</t>
  </si>
  <si>
    <t>03.12</t>
  </si>
  <si>
    <t>Transmission d’informations aux différents services de l’entreprise et à la direction</t>
  </si>
  <si>
    <t>Rédaction de notes et de comptes-rendu</t>
  </si>
  <si>
    <t>Présenter et expliquer les résultats de l’activité commerciale à la direction et aux différents services de l’entreprise </t>
  </si>
  <si>
    <t>Formaliser des informations utiles au bon fonctionnement et à la traçabilité de son activité </t>
  </si>
  <si>
    <t>ANIMATION MOTIVATION EQUIPE</t>
  </si>
  <si>
    <t>V7ZR-FM4D</t>
  </si>
  <si>
    <t>07/05/2021 15:35:51</t>
  </si>
  <si>
    <t>07/05/2021 16:31:22</t>
  </si>
  <si>
    <t>01/10/2021 12:15:13</t>
  </si>
  <si>
    <t>VENDEUR(SE) GRAND PUBLIC</t>
  </si>
  <si>
    <t>06.07</t>
  </si>
  <si>
    <t>01.04</t>
  </si>
  <si>
    <t>ALVZ-QSYV</t>
  </si>
  <si>
    <t>07/05/2021 17:43:17</t>
  </si>
  <si>
    <t>07/05/2021 18:34:25</t>
  </si>
  <si>
    <t>16/09/2021 10:58:51</t>
  </si>
  <si>
    <t>RESPONSABLE GRANDS COMPTES</t>
  </si>
  <si>
    <t>02.05</t>
  </si>
  <si>
    <t>K3PC-V7NP</t>
  </si>
  <si>
    <t>07/05/2021 20:04:14</t>
  </si>
  <si>
    <t>07/05/2021 20:55:05</t>
  </si>
  <si>
    <t>CONSEILLER(E) TECHNIQUE CULTURE / ELEVAGE</t>
  </si>
  <si>
    <t>02.04</t>
  </si>
  <si>
    <t>GESTION EXPLOITATION AGRICOLE</t>
  </si>
  <si>
    <t>AGRONOMIE</t>
  </si>
  <si>
    <t>ELEVAGE</t>
  </si>
  <si>
    <t>X2NB-BUD2</t>
  </si>
  <si>
    <t>10/05/2021 09:45:06</t>
  </si>
  <si>
    <t>10/05/2021 10:06:17</t>
  </si>
  <si>
    <t>GESTIONNAIRE DE STRUCTURE DE VENTES / RESPONSABLE ESPACE DE VENTE</t>
  </si>
  <si>
    <t>15.05</t>
  </si>
  <si>
    <t>GESTION STOCKS</t>
  </si>
  <si>
    <t>LJHH-34JX</t>
  </si>
  <si>
    <t>10/05/2021 10:11:51</t>
  </si>
  <si>
    <t>10/05/2021 10:50:12</t>
  </si>
  <si>
    <t>RESPONSABLE DES VENTES</t>
  </si>
  <si>
    <t>15.04</t>
  </si>
  <si>
    <t>TEXP-5TDT</t>
  </si>
  <si>
    <t>10/05/2021 11:00:56</t>
  </si>
  <si>
    <t>10/05/2021 11:21:36</t>
  </si>
  <si>
    <t>29/06/2021 19:57:17</t>
  </si>
  <si>
    <t>Conduite d’entretiens individuels </t>
  </si>
  <si>
    <t>Examen des indicateurs commerciaux, analyse des tableaux de bord, interprétation des résultats    </t>
  </si>
  <si>
    <t>Réajuster les objectifs en fonction des résultats, du marché et des actions et opérations en cours en direction de clients professionnels </t>
  </si>
  <si>
    <t>Accompagnement technique et méthodologique / coaching  </t>
  </si>
  <si>
    <t>Suivi de l’activité et des résultats individuels </t>
  </si>
  <si>
    <t>Mobiliser collectivement son équipe de vente autour des objectifs à atteindre </t>
  </si>
  <si>
    <t>Identifier les informations clés sur la présence commerciale, l’évolution du marché en commerces de gros, la concurrence spécialisée dans le commerce entre professionnels et le potentiel du secteur / marché à partir de différentes sources d’information </t>
  </si>
  <si>
    <t>Valorisation de l’image de l’entreprise auprès des interlocuteurs locaux internes et externes </t>
  </si>
  <si>
    <t>HFVN-VGEP</t>
  </si>
  <si>
    <t>10/05/2021 15:51:29</t>
  </si>
  <si>
    <t>10/05/2021 16:22:10</t>
  </si>
  <si>
    <t>EXPERT(E) EN AGRICULTURE ET ENVIRONNEMENT NATUREL </t>
  </si>
  <si>
    <t>4QJY-RK5S</t>
  </si>
  <si>
    <t>10/05/2021 18:00:12</t>
  </si>
  <si>
    <t>10/05/2021 18:22:41</t>
  </si>
  <si>
    <t>01/10/2021 12:52:42</t>
  </si>
  <si>
    <t>MEDECINE VETERINAIRE</t>
  </si>
  <si>
    <t>QH3Y-3SPM</t>
  </si>
  <si>
    <t>10/05/2021 18:23:40</t>
  </si>
  <si>
    <t>10/05/2021 18:51:43</t>
  </si>
  <si>
    <t>21/09/2021 09:57:10</t>
  </si>
  <si>
    <t>CONTROLEUR(SE) SANITAIRE / LABORANTIN(E)</t>
  </si>
  <si>
    <t>LABORATOIRE ANALYSE AGROALIMENTAIRE</t>
  </si>
  <si>
    <t>VKPM-K5TZ</t>
  </si>
  <si>
    <t>11/05/2021 12:37:33</t>
  </si>
  <si>
    <t>11/05/2021 13:23:46</t>
  </si>
  <si>
    <t>29/06/2021 12:06:21</t>
  </si>
  <si>
    <t>44.01</t>
  </si>
  <si>
    <t>BONNES PRATIQUES HYGIÈNE AGROALIMENTAIRE</t>
  </si>
  <si>
    <t>BIOMASSE</t>
  </si>
  <si>
    <t>U3DS-9J7J</t>
  </si>
  <si>
    <t>11/05/2021 13:44:35</t>
  </si>
  <si>
    <t>11/05/2021 14:18:42</t>
  </si>
  <si>
    <t>Traitement et transmission des informations relatives à la qualité et la traçabilité des produits alimentaires</t>
  </si>
  <si>
    <t>Saisie des informations relatives au produit (origine, conditions de transports et de conservation, température, calibre, taille, couleur…) et enregistrement des données dans des supports dédiés</t>
  </si>
  <si>
    <t>Utilisation de logiciels d’enregistrement de traçabilité des contrôles</t>
  </si>
  <si>
    <t>Contrôle des résultats qualité et élaboration de fiches techniques pour chaque produit</t>
  </si>
  <si>
    <t>Transmission des informations aux services internes concernés, et aux fournisseurs</t>
  </si>
  <si>
    <t>Traiter, enregistrer et transmettre les informations et documents permettant de garantir la qualité et à la traçabilité des produits alimentaires</t>
  </si>
  <si>
    <t>Renseigner les documents administratifs et les outils de traçabilité utilisés dans l’entreprise</t>
  </si>
  <si>
    <t>Classer et transmettre les documents relatifs à la traçabilité des produits aux interlocuteurs concernés</t>
  </si>
  <si>
    <t>Rédiger des fiches de non-conformité selon les procédures en vigueur dans l’entreprise et les transmettre aux interlocuteurs pertinents</t>
  </si>
  <si>
    <t>Alerter les interlocuteurs internes et externes compétents en cas de non-conformité des produits et leur transmettre les informations et les documents adéquats</t>
  </si>
  <si>
    <t>Communiquer au sein de l’entreprise les informations nécessaires à la réalisation des opérations de réception et d’agréage</t>
  </si>
  <si>
    <t>Organiser une veille règlementaire et une veille sur les exigences des clients</t>
  </si>
  <si>
    <t>YBRN-STM5</t>
  </si>
  <si>
    <t>11/05/2021 14:20:20</t>
  </si>
  <si>
    <t>11/05/2021 14:44:23</t>
  </si>
  <si>
    <t>16/09/2021 11:57:17</t>
  </si>
  <si>
    <t>SPECIALISTE ENVIRONNEMENT</t>
  </si>
  <si>
    <t>MANAGEMENT ENVIRONNEMENTAL</t>
  </si>
  <si>
    <t>AUDIT QUALITE</t>
  </si>
  <si>
    <t>QUALITE HYGIENE SECURITE ENVIRONNEMENT</t>
  </si>
  <si>
    <t>CONCEPTION ACTION FORMATION</t>
  </si>
  <si>
    <t>YHRQ-Q5NJ</t>
  </si>
  <si>
    <t>11/05/2021 14:48:28</t>
  </si>
  <si>
    <t>11/05/2021 15:11:07</t>
  </si>
  <si>
    <t>SPECIALISTE CONTROLE QUALITE</t>
  </si>
  <si>
    <t>Elaboration de guides et supports de formations et d’informations règlementaires</t>
  </si>
  <si>
    <t>Conception d’actions de formation et de divers supports et outils</t>
  </si>
  <si>
    <t>Elaborer et superviser des programmes de prévention, de formations règlementaires et d'information sur la qualité</t>
  </si>
  <si>
    <t>Elaborer des guides et supports d’information et de formations règlementaires sur la qualité des produits alimentaires et les normes associées</t>
  </si>
  <si>
    <t>Planifier et organiser des actions de formation règlementaires / sensibilisation à la qualité des produits alimentaires, et le recyclage des formations en fonction des obligations règlementaires</t>
  </si>
  <si>
    <t>Mettre en œuvre une campagne de communication pour sensibiliser le personnel aux pratiques à respecter en matière de qualité</t>
  </si>
  <si>
    <t>Concevoir des actions de formation et divers supports et outils associés dans le cadre de la mise en œuvre de la politique qualité</t>
  </si>
  <si>
    <t>Sensibiliser et conseiller les responsables opérationnels sur les mesures à prendre en matière de qualité</t>
  </si>
  <si>
    <t>KC36-AGUK</t>
  </si>
  <si>
    <t>11/05/2021 15:24:08</t>
  </si>
  <si>
    <t>11/05/2021 15:47:35</t>
  </si>
  <si>
    <t>SPECIALISTE EN SURETE ET SECURITE</t>
  </si>
  <si>
    <t>SANTÉ SÉCURITÉ TRAVAIL</t>
  </si>
  <si>
    <t>J8P6-U93Y</t>
  </si>
  <si>
    <t>11/05/2021 15:15:49</t>
  </si>
  <si>
    <t>11/05/2021 15:49:36</t>
  </si>
  <si>
    <t>SPECIALISTE SYSTEME ASSURANCE QUALITE</t>
  </si>
  <si>
    <t>22.04</t>
  </si>
  <si>
    <t>GESTION QUALITE</t>
  </si>
  <si>
    <t>DE9E-UAB7</t>
  </si>
  <si>
    <t>11/05/2021 16:01:32</t>
  </si>
  <si>
    <t>11/05/2021 16:22:28</t>
  </si>
  <si>
    <t>29/06/2021 13:16:19</t>
  </si>
  <si>
    <t>RESPONSABLE QHSSE</t>
  </si>
  <si>
    <t>12.02</t>
  </si>
  <si>
    <t>18.02</t>
  </si>
  <si>
    <t>11.03</t>
  </si>
  <si>
    <t>03.14</t>
  </si>
  <si>
    <t>SANTE SECURITE TRAVAIL</t>
  </si>
  <si>
    <t>GNYF-Q3LW</t>
  </si>
  <si>
    <t>11/05/2021 19:18:11</t>
  </si>
  <si>
    <t>11/05/2021 19:44:32</t>
  </si>
  <si>
    <t>ANIMATEUR(TRICE) / COORDINATEUR(TRICE) HYGIENE-SECURITE-SURETE-ENVIRONNEMENT (HSSE)</t>
  </si>
  <si>
    <t>3EWC-SCPV</t>
  </si>
  <si>
    <t>11/05/2021 19:24:27</t>
  </si>
  <si>
    <t>11/05/2021 19:57:34</t>
  </si>
  <si>
    <t>CHARGE(E) DE PROJET AMELIORATION CONTINUE</t>
  </si>
  <si>
    <t>QUALITE TOTALE</t>
  </si>
  <si>
    <t>83LV-VT7U</t>
  </si>
  <si>
    <t>11/05/2021 19:45:34</t>
  </si>
  <si>
    <t>11/05/2021 20:08:56</t>
  </si>
  <si>
    <t>découverte des besoins</t>
  </si>
  <si>
    <t>Se montre disponible pour communiquer avec les clients, écouter les réclamations et transmettre les informations adaptées à leur traitement</t>
  </si>
  <si>
    <t>PE77-2PM2</t>
  </si>
  <si>
    <t>12/05/2021 09:09:36</t>
  </si>
  <si>
    <t>12/05/2021 09:43:59</t>
  </si>
  <si>
    <t>STRATGIE COMMERCILALE</t>
  </si>
  <si>
    <t>ZAPS-TMX7</t>
  </si>
  <si>
    <t>17/05/2021 08:57:02</t>
  </si>
  <si>
    <t>17/05/2021 09:15:13</t>
  </si>
  <si>
    <t>CCXR-W6RJ</t>
  </si>
  <si>
    <t>17/05/2021 09:10:36</t>
  </si>
  <si>
    <t>17/05/2021 09:44:01</t>
  </si>
  <si>
    <t>XP9X-43GA</t>
  </si>
  <si>
    <t>17/05/2021 09:58:27</t>
  </si>
  <si>
    <t>17/05/2021 10:13:43</t>
  </si>
  <si>
    <t>outils de contrôle</t>
  </si>
  <si>
    <t>étalonnages</t>
  </si>
  <si>
    <t>Réalise l’entretien courant des appareils de contrôle et de mesure selon les modes opératoires prédéfinis pour chacun d’entre eux</t>
  </si>
  <si>
    <t>Vérifie l’état de marche et l’efficacité des différents appareils de contrôle et de mesure, réalise la maintenance corrective</t>
  </si>
  <si>
    <t>Anticipe les dysfonctionnements, le manque et la vétusté des appareils de contrôle et de mesure, réalise la maintenance préventive</t>
  </si>
  <si>
    <t>Fait des propositions d’amélioration et de renouvellement du matériel tenant compte des évolutions technologiques et réglementaires</t>
  </si>
  <si>
    <t>Suivi des résultats qualité et élaboration de fiches techniques pour chaque produit</t>
  </si>
  <si>
    <t>collecte d’informations</t>
  </si>
  <si>
    <t>Collecte les informations nécessaires pour assurer la traçabilité dans les supports prévus à cet effet</t>
  </si>
  <si>
    <t>Complète les informations nécessaires à la traçabilité et les analyse afin de repérer des non-conformités récurrentes</t>
  </si>
  <si>
    <t>Communique auprès de collaborateurs internes et de fournisseurs des analyses détaillées et argumentées du suivi qualité des produits</t>
  </si>
  <si>
    <t>Sur la base des analyses des résultats qualité, propose des améliorations du processus de traçabilité</t>
  </si>
  <si>
    <t>J2YV-FYKL</t>
  </si>
  <si>
    <t>18/05/2021 09:18:17</t>
  </si>
  <si>
    <t>18/05/2021 09:41:33</t>
  </si>
  <si>
    <t>7Q9J-6L8Q</t>
  </si>
  <si>
    <t>19/05/2021 07:00:01</t>
  </si>
  <si>
    <t>19/05/2021 07:20:18</t>
  </si>
  <si>
    <t>Responsable- Directeur des achats</t>
  </si>
  <si>
    <t>YXKV-T8GV</t>
  </si>
  <si>
    <t>19/05/2021 07:20:24</t>
  </si>
  <si>
    <t>19/05/2021 07:40:21</t>
  </si>
  <si>
    <t>Management opérationnel de l’équipe approvisionnement</t>
  </si>
  <si>
    <t>Mobilisation individuelle et collective autour de la stratégie et des objectifs de la fonction approvisionnements</t>
  </si>
  <si>
    <t>Organiser le travail et animer l’équipe approvisionnements</t>
  </si>
  <si>
    <t>Mobiliser l'équipe approvisionnements autour des enjeux de la fonction et des objectifs à atteindre</t>
  </si>
  <si>
    <t>Mettre en œuvre un programme d'intégration en direction des nouveaux membres de l'équipe</t>
  </si>
  <si>
    <t>Répartir les activités à réaliser entre les membres de l'équipe</t>
  </si>
  <si>
    <t>Transmettre des consignes aux membres de l'équipe et contrôler leur mise en œuvre</t>
  </si>
  <si>
    <t>Conduire un entretien individuel : entretien annuel d'évaluation, recadrage, …</t>
  </si>
  <si>
    <t>Organiser, préparer et conduire des réunions d'équipe</t>
  </si>
  <si>
    <t>Adopter une posture managériale dans ses relations avec l'équipe et ses interlocuteurs</t>
  </si>
  <si>
    <t>ENGJ-9QAD</t>
  </si>
  <si>
    <t>19/05/2021 07:40:24</t>
  </si>
  <si>
    <t>19/05/2021 07:59:35</t>
  </si>
  <si>
    <t>29/06/2021 14:56:28</t>
  </si>
  <si>
    <t>Rédaction et mise en page de différents types de contenus : argumentaires de vente, catalogues, newsletters, …</t>
  </si>
  <si>
    <t>Analyser les pratiques de ses interlocuteurs et destinataires</t>
  </si>
  <si>
    <t>Rédiger différents types de contenus dans un style adapté à l’outil et au média utilisé (documentation, catalogues, …)</t>
  </si>
  <si>
    <t>Mettre à jour de manière régulière les différents supports, dont les supports numériques</t>
  </si>
  <si>
    <t>Print</t>
  </si>
  <si>
    <t>Rewriting</t>
  </si>
  <si>
    <t>Met à jour et fait vivre les outils de marketing « print » dans la continuité des pratiques existantes</t>
  </si>
  <si>
    <t>Adapte ses pratiques de gestion de contenu en fonction de l’évolution des plans d’actions commerciaux et marketing</t>
  </si>
  <si>
    <t>Enrichit ses pratiques de gestion de contenu à partir des retours des utilisateurs et clients</t>
  </si>
  <si>
    <t>Met en œuvre des pratiques innovantes de gestion de contenu</t>
  </si>
  <si>
    <t>Prospection Vente</t>
  </si>
  <si>
    <t>Marketing Opérationnel</t>
  </si>
  <si>
    <t>Gestion Performance</t>
  </si>
  <si>
    <t>Écriture Informative</t>
  </si>
  <si>
    <t>WUEW-WB5M</t>
  </si>
  <si>
    <t>11/06/2021 15:44:05</t>
  </si>
  <si>
    <t>11/06/2021 16:24:14</t>
  </si>
  <si>
    <t>Responsable / Directeur(trice) des Ressources Humaines</t>
  </si>
  <si>
    <t>P - Gestion, administration</t>
  </si>
  <si>
    <t>03.20</t>
  </si>
  <si>
    <t>Veille juridique, règlementaire et sociale sur les sujets en lien avec les ressources humaines</t>
  </si>
  <si>
    <t>Identifier les évolutions de la législation en matière de droit du travail</t>
  </si>
  <si>
    <t>Identifier les évolutions de la règlementation en lien avec la formation</t>
  </si>
  <si>
    <t>Elaborer une base documentaire intégrant les évolutions juridiques</t>
  </si>
  <si>
    <t>Réalise une veille juridique, règlementaire et sociale à partir des outils existants permettant la mise à jour des bases de données</t>
  </si>
  <si>
    <t>Réalise une veille juridique, règlementaire et sociale portant sur des sujets nouveaux nécessitant la création de nouvelles bases de données</t>
  </si>
  <si>
    <t>Réalise une veille juridique, règlementaire et sociale sur des sujets complexes à forts enjeux</t>
  </si>
  <si>
    <t>Ressources Humaines</t>
  </si>
  <si>
    <t>GRYH-QCQZ</t>
  </si>
  <si>
    <t>28/06/2021 09:52:15</t>
  </si>
  <si>
    <t>28/06/2021 10:24:41</t>
  </si>
  <si>
    <t>29/06/2021 19:12:48</t>
  </si>
  <si>
    <t>Technicien/ienne Service Après-Vente</t>
  </si>
  <si>
    <t>BTFB-4SXS</t>
  </si>
  <si>
    <t>28/06/2021 11:53:42</t>
  </si>
  <si>
    <t>28/06/2021 12:22:20</t>
  </si>
  <si>
    <t>Pilote la mise en œuvre de la stratégie commerciale dans le strict respect des consignes de la direction</t>
  </si>
  <si>
    <t>Adapte l’organisation des actions commerciales à partir de l’analyse des indicateurs de performance</t>
  </si>
  <si>
    <t>Pilote la mise en œuvre de la stratégie commerciale dans un contexte complexe impliquant la participation de divers intervenants internes ou externes à l’entreprise</t>
  </si>
  <si>
    <t>Propose et met en œuvre des techniques et moyens de pilotage innovants</t>
  </si>
  <si>
    <t>Définir des objectifs commerciaux collectifs et/ou individuels et répartir les portefeuilles clients en tenant compte des compétences de chacun</t>
  </si>
  <si>
    <t>Accompagne les encadrants dans le respect des procédures en vigueur au sein de l’entreprise</t>
  </si>
  <si>
    <t>Adapte sa manière d’accompagner les encadrants en fonction des dossiers</t>
  </si>
  <si>
    <t>Anime, mobilise et accompagne ses équipes dans un contexte complexe à forts enjeux</t>
  </si>
  <si>
    <t>Propose des outils et méthodes d’accompagnement innovants</t>
  </si>
  <si>
    <t>management opérationnel</t>
  </si>
  <si>
    <t>entretien vente</t>
  </si>
  <si>
    <t>R69U-KFH2</t>
  </si>
  <si>
    <t>28/06/2021 12:16:28</t>
  </si>
  <si>
    <t>28/06/2021 12:41:56</t>
  </si>
  <si>
    <t>01/10/2021 12:43:28</t>
  </si>
  <si>
    <t>Responsable Qualité Hygiène Santé Sécurité Environnement</t>
  </si>
  <si>
    <t>03.07</t>
  </si>
  <si>
    <t>Veille concurrentielle, technologique et réglementaire en matière de qualité hygiène santé sécurité environnement</t>
  </si>
  <si>
    <t>Participer à l'analyse des risques, des dysfonctionnements et à la recherche des pistes d'améliorations en termes de qualité sécurité environnement</t>
  </si>
  <si>
    <t>Assurer une veille technologique, concurrentielle et réglementaire en matière de qualité hygiène santé sécurité environnement et réaliser des actions de benchmark pour mettre à jour les bonnes pratiques en la matière</t>
  </si>
  <si>
    <t>Analyser les différents impacts de l’évolution de la réglementation sur les produits et les services de l’entreprise</t>
  </si>
  <si>
    <t>Proposer des actions d’amélioration continue en termes de formation, procédés de fabrication, organisation de la production, évolution des installations…</t>
  </si>
  <si>
    <t>Met à jour les connaissances sur le contexte technologique, concurrentiel et réglementaire propre à la qualité, l’hygiène, la santé, la sécurité et l’environnement en mobilisant des sources d’information connues</t>
  </si>
  <si>
    <t>Adapte les sources d’informations mobilisées pour améliorer la veille scientifique et réglementaire, analyse les impacts sur les produits et services de l’entreprise</t>
  </si>
  <si>
    <t>Réalise une veille scientifique et réglementaire à partir de sources d’informations diverses, identifie les impacts et accompagne la mise en œuvre des modifications nécessaires sur les produits et services de l’entreprise</t>
  </si>
  <si>
    <t>Hiérarchise l’information issue de la veille scientifique et réglementaire, réalise des compte-rendu et des analyses sur les évolutions majeures</t>
  </si>
  <si>
    <t>VFTA-Q3FB</t>
  </si>
  <si>
    <t>28/06/2021 14:04:35</t>
  </si>
  <si>
    <t>28/06/2021 14:44:07</t>
  </si>
  <si>
    <t>28/06/2021 15:47:56</t>
  </si>
  <si>
    <t>45.01</t>
  </si>
  <si>
    <t>RPH3-HKGC</t>
  </si>
  <si>
    <t>28/06/2021 14:25:54</t>
  </si>
  <si>
    <t>28/06/2021 14:44:42</t>
  </si>
  <si>
    <t>01/10/2021 11:07:31</t>
  </si>
  <si>
    <t>Animer les équipes logistiques</t>
  </si>
  <si>
    <t>gestion des compétences</t>
  </si>
  <si>
    <t>Met en œuvre sans variation les pratiques de management en vigueur dans des situations simples</t>
  </si>
  <si>
    <t>Adapte ses pratiques de management en fonction des caractéristiques des situations rencontrées et des besoins des collaborateurs dans des situations récurrentes</t>
  </si>
  <si>
    <t>Traite efficacement les situations de management complexes / rares</t>
  </si>
  <si>
    <t>Met en œuvre des approches innovantes pour faire évoluer les pratiques de management et développer les compétences de ses collaborateurs</t>
  </si>
  <si>
    <t>FRZB-HSGU</t>
  </si>
  <si>
    <t>28/06/2021 14:52:21</t>
  </si>
  <si>
    <t>28/06/2021 15:36:25</t>
  </si>
  <si>
    <t>29/06/2021 18:51:08</t>
  </si>
  <si>
    <t>gestion de la performance</t>
  </si>
  <si>
    <t>conception action formation</t>
  </si>
  <si>
    <t>KW7N-Z25U</t>
  </si>
  <si>
    <t>28/06/2021 15:31:07</t>
  </si>
  <si>
    <t>28/06/2021 15:52:40</t>
  </si>
  <si>
    <t>administration ventes</t>
  </si>
  <si>
    <t>technique administrative</t>
  </si>
  <si>
    <t>gestion stock</t>
  </si>
  <si>
    <t>KMD5-5THS</t>
  </si>
  <si>
    <t>28/06/2021 16:03:54</t>
  </si>
  <si>
    <t>28/06/2021 16:24:39</t>
  </si>
  <si>
    <t>animation motivation d'équipe</t>
  </si>
  <si>
    <t>86UV-U3G3</t>
  </si>
  <si>
    <t>28/06/2021 16:36:21</t>
  </si>
  <si>
    <t>28/06/2021 16:56:41</t>
  </si>
  <si>
    <t>26.02</t>
  </si>
  <si>
    <t>16.04</t>
  </si>
  <si>
    <t>marketing opérationnel</t>
  </si>
  <si>
    <t>Z3L8-CML5</t>
  </si>
  <si>
    <t>28/06/2021 17:03:15</t>
  </si>
  <si>
    <t>28/06/2021 17:24:30</t>
  </si>
  <si>
    <t>Caissier(ère)-Facturier(ère)</t>
  </si>
  <si>
    <t>mathématiques</t>
  </si>
  <si>
    <t>8FQS-YVGA</t>
  </si>
  <si>
    <t>28/06/2021 17:25:38</t>
  </si>
  <si>
    <t>28/06/2021 17:42:45</t>
  </si>
  <si>
    <t>24.02</t>
  </si>
  <si>
    <t>ressources humaines</t>
  </si>
  <si>
    <t>communication entreprise</t>
  </si>
  <si>
    <t>YMSG-ZJ92</t>
  </si>
  <si>
    <t>29/06/2021 09:59:05</t>
  </si>
  <si>
    <t>29/06/2021 10:20:26</t>
  </si>
  <si>
    <t>19/07/2021 17:59:23</t>
  </si>
  <si>
    <t>Directeur(trice) général(e) / dirigeant(e) de PME</t>
  </si>
  <si>
    <t>Q - Management général</t>
  </si>
  <si>
    <t>gestion budgétaire</t>
  </si>
  <si>
    <t>XE6J-4E27</t>
  </si>
  <si>
    <t>29/06/2021 12:23:11</t>
  </si>
  <si>
    <t>29/06/2021 12:52:27</t>
  </si>
  <si>
    <t>15/07/2021 14:32:20</t>
  </si>
  <si>
    <t>Définition des axes de développement ou de lancement d’un produit/une gamme, des cibles</t>
  </si>
  <si>
    <t>Elaboration de budgets annuels et pluri annuels et arbitrage des moyens et ressources</t>
  </si>
  <si>
    <t>Evaluer le potentiel de développement et de marché d’une gamme ou d’une ligne de produits au regard des besoins identifiés</t>
  </si>
  <si>
    <t>budget</t>
  </si>
  <si>
    <t>Définit la stratégie marketing de l’entreprise à partir du bilan des actions réalisées les années précédentes</t>
  </si>
  <si>
    <t>Adapte la stratégie marketing de l’entreprise à partir de l’analyse des besoins de l’entreprise</t>
  </si>
  <si>
    <t>Définit la stratégie marketing de l’entreprise à partir d’une analyse globale de l’environnement, de la concurrence et de l’évolution des besoins de l’entreprise</t>
  </si>
  <si>
    <t>Propose des projets, méthodes et outils innovants à partir d’une analyse fine des évolutions technologiques, règlementaires et sociétales en lien avec le marché de l’entreprise</t>
  </si>
  <si>
    <t>Superviser le développement et le lancement des produits en lien avec les parties prenantes</t>
  </si>
  <si>
    <t>Pilote la mise en œuvre des actions marketing dans le strict respect des consignes de la direction</t>
  </si>
  <si>
    <t>Adapte ses pratiques aux caractéristiques du projet et aux besoins des membres de l’équipe</t>
  </si>
  <si>
    <t>Pilote la mise en œuvre de la stratégie marketing dans un contexte complexe impliquant la participation de divers intervenants internes ou externes à l’entreprise</t>
  </si>
  <si>
    <t>Conduite de projets d’amélioration des outils et méthodes de marketing</t>
  </si>
  <si>
    <t>Evaluation méthodes marketing</t>
  </si>
  <si>
    <t>amélioration méthodes marketing</t>
  </si>
  <si>
    <t>Analyse les indicateurs existants et sélectionne les actions correctives adaptées</t>
  </si>
  <si>
    <t>Propose et met en œuvre des outils de gestion de la performance innovants</t>
  </si>
  <si>
    <t>25.02</t>
  </si>
  <si>
    <t>AADL-UZ2E</t>
  </si>
  <si>
    <t>29/06/2021 16:35:40</t>
  </si>
  <si>
    <t>29/06/2021 16:57:52</t>
  </si>
  <si>
    <t>01/10/2021 12:48:24</t>
  </si>
  <si>
    <t>Dirigeant(e) TPE</t>
  </si>
  <si>
    <t>UYZW-FSS2</t>
  </si>
  <si>
    <t>29/06/2021 16:58:57</t>
  </si>
  <si>
    <t>29/06/2021 17:16:44</t>
  </si>
  <si>
    <t>15/07/2021 14:33:57</t>
  </si>
  <si>
    <t>données massives</t>
  </si>
  <si>
    <t>informatique et systèmes d'information</t>
  </si>
  <si>
    <t>administration bases de données</t>
  </si>
  <si>
    <t>AY3G-QRNZ</t>
  </si>
  <si>
    <t>29/06/2021 17:23:58</t>
  </si>
  <si>
    <t>29/06/2021 17:42:19</t>
  </si>
  <si>
    <t>3</t>
  </si>
  <si>
    <t>G7NP-U6PK</t>
  </si>
  <si>
    <t>29/06/2021 21:15:21</t>
  </si>
  <si>
    <t>29/06/2021 21:32:41</t>
  </si>
  <si>
    <t>05/07/2021 10:25:37</t>
  </si>
  <si>
    <t>3CLC-3YUK</t>
  </si>
  <si>
    <t>30/06/2021 14:09:10</t>
  </si>
  <si>
    <t>30/06/2021 14:34:53</t>
  </si>
  <si>
    <t>CONTROLE GESTION</t>
  </si>
  <si>
    <t>GESTION BUDGETAIRE</t>
  </si>
  <si>
    <t>AACM-HJFR</t>
  </si>
  <si>
    <t>30/06/2021 14:35:55</t>
  </si>
  <si>
    <t>30/06/2021 15:01:33</t>
  </si>
  <si>
    <t>Assistant(e) Spécialisée(e)</t>
  </si>
  <si>
    <t>ACCUEIL</t>
  </si>
  <si>
    <t>TECHNIQUE ADMINISTRATIVE</t>
  </si>
  <si>
    <t>483E-EPYQ</t>
  </si>
  <si>
    <t>30/06/2021 15:03:07</t>
  </si>
  <si>
    <t>30/06/2021 15:25:41</t>
  </si>
  <si>
    <t>05/10/2021 10:39:27</t>
  </si>
  <si>
    <t>maintenance industrielle</t>
  </si>
  <si>
    <t>entretien mécanique</t>
  </si>
  <si>
    <t>TCAJ-5KC9</t>
  </si>
  <si>
    <t>05/07/2021 21:33:45</t>
  </si>
  <si>
    <t>05/07/2021 21:50:01</t>
  </si>
  <si>
    <t>22/09/2021 18:49:31</t>
  </si>
  <si>
    <t>FISCALITE ENTREPRISE</t>
  </si>
  <si>
    <t>Manque le domaine de connaissance du couple 1 : C.01.04.01</t>
  </si>
  <si>
    <t>JBZY-Z6P3</t>
  </si>
  <si>
    <t>08/07/2021 14:41:06</t>
  </si>
  <si>
    <t>08/07/2021 15:20:56</t>
  </si>
  <si>
    <t>Responsable / Directeur(trice) administratif et financier</t>
  </si>
  <si>
    <t>51.01</t>
  </si>
  <si>
    <t>Dans "contenu détaillé de l'activité professionnelle n°3", je n'avais plus assez de place pour indiquer un dernier point : "Détection des besoins en formation". 
Manque le domaine de connaissance du couple 6. 
Le code couple activité-compétence n°6 est incomplet (il manque un numéro : j'ai mis un 0). 
Manque domaine de connaissance du couple 4 : J.05.12.01</t>
  </si>
  <si>
    <t>T7YL-654V</t>
  </si>
  <si>
    <t>08/07/2021 15:28:58</t>
  </si>
  <si>
    <t>08/07/2021 16:18:57</t>
  </si>
  <si>
    <t>01/10/2021 11:44:38</t>
  </si>
  <si>
    <t>TRAITEMENT PAIE</t>
  </si>
  <si>
    <t>RESSOURCES HUMAINES</t>
  </si>
  <si>
    <t>2Y4B-54U5</t>
  </si>
  <si>
    <t>08/07/2021 16:23:34</t>
  </si>
  <si>
    <t>08/07/2021 16:51:58</t>
  </si>
  <si>
    <t>05/10/2021 10:44:45</t>
  </si>
  <si>
    <t>ASSISTANT(E) DE GESTION</t>
  </si>
  <si>
    <t>V79H-7AAU</t>
  </si>
  <si>
    <t>09/07/2021 18:03:25</t>
  </si>
  <si>
    <t>09/07/2021 18:28:42</t>
  </si>
  <si>
    <t>16/09/2021 11:15:54</t>
  </si>
  <si>
    <t>RESPONSABLE ADMINISTRATIF(VE) ET FINANCIER(E)</t>
  </si>
  <si>
    <t>Organisation et planification des équipes administratives et financières à partir des objectifs fixés</t>
  </si>
  <si>
    <t>Supervision des équipes administratives et financières</t>
  </si>
  <si>
    <t>Définition des besoins en ressources humaines et de l’organisation des équipes administratives et financières</t>
  </si>
  <si>
    <t>Supervision des actions de recrutement et de développement de compétences pour les équipes administratives et financières</t>
  </si>
  <si>
    <t>Encadrement et accompagnement des responsables d’équipes</t>
  </si>
  <si>
    <t>Financière</t>
  </si>
  <si>
    <t>Animation des équipes projet </t>
  </si>
  <si>
    <t>Rédiger un bilan des projets menés </t>
  </si>
  <si>
    <t>Traitement des réclamations fournisseurs et clients complexes.</t>
  </si>
  <si>
    <t>Manque les domaines de connaissances des couple 4 et 6 : J.05.12.01 / J.01.08.01</t>
  </si>
  <si>
    <t>ZS7E-ZFFS</t>
  </si>
  <si>
    <t>15/07/2021 09:55:27</t>
  </si>
  <si>
    <t>15/07/2021 10:22:56</t>
  </si>
  <si>
    <t>01/10/2021 12:07:10</t>
  </si>
  <si>
    <t>JURISTE</t>
  </si>
  <si>
    <t>B346-X35J</t>
  </si>
  <si>
    <t>15/07/2021 10:17:30</t>
  </si>
  <si>
    <t>15/07/2021 10:34:02</t>
  </si>
  <si>
    <t>GESTIONNAIRE DE PAIE</t>
  </si>
  <si>
    <t>planning</t>
  </si>
  <si>
    <t>Communication avec les salariés sur les éléments présents sur leurs fiches de paie</t>
  </si>
  <si>
    <t>Bulletin de salaire</t>
  </si>
  <si>
    <t>Mise à jour du dossier social de l’entreprise</t>
  </si>
  <si>
    <t>Organiser un système d’information pour mener une veille sociale </t>
  </si>
  <si>
    <t>Mettre en œuvre une veille sociale (lois, règlements, conventions collectives, accords d’entreprise, contrats de travail)</t>
  </si>
  <si>
    <t>Mettre à jour le dossier social de l’entreprise en fonction des évolutions juridiques relevées</t>
  </si>
  <si>
    <t>Législation</t>
  </si>
  <si>
    <t>ZWVS-476E</t>
  </si>
  <si>
    <t>15/07/2021 10:23:48</t>
  </si>
  <si>
    <t>15/07/2021 10:46:25</t>
  </si>
  <si>
    <t>15/07/2021 14:23:48</t>
  </si>
  <si>
    <t>GESTIONNAIRE DE TRESORERIE</t>
  </si>
  <si>
    <t>46.01</t>
  </si>
  <si>
    <t>TRESORERIE</t>
  </si>
  <si>
    <t>SX6C-3RCE</t>
  </si>
  <si>
    <t>15/07/2021 10:44:03</t>
  </si>
  <si>
    <t>15/07/2021 11:09:31</t>
  </si>
  <si>
    <t>15/07/2021 14:14:39</t>
  </si>
  <si>
    <t>CONTROLEUR(SE) DE GESTION</t>
  </si>
  <si>
    <t>Elaboration des procédures et outils de gestion.</t>
  </si>
  <si>
    <t>Élaborer et mettre en place les outils de reporting et les indicateurs en tenant compte des orientations stratégiques de l’entreprise</t>
  </si>
  <si>
    <t>Apporter des éléments techniques à la définition des budgets en tenant compte des prévisions de charges des services et des objectifs stratégiques de l’entreprise</t>
  </si>
  <si>
    <t>Réglementation budgétaire et comptable</t>
  </si>
  <si>
    <t>Application procédures</t>
  </si>
  <si>
    <t>J25Z-VJBX</t>
  </si>
  <si>
    <t>15/07/2021 11:11:42</t>
  </si>
  <si>
    <t>15/07/2021 11:26:29</t>
  </si>
  <si>
    <t>COMPTABLE</t>
  </si>
  <si>
    <t>Organiser et préparer une opération de production selon les ordres de production et le planning de travail</t>
  </si>
  <si>
    <t>Echanges d’informations</t>
  </si>
  <si>
    <t>Veille comptable</t>
  </si>
  <si>
    <t>Droit fiscal</t>
  </si>
  <si>
    <t>994X-FHK4</t>
  </si>
  <si>
    <t>15/07/2021 11:27:43</t>
  </si>
  <si>
    <t>15/07/2021 11:41:02</t>
  </si>
  <si>
    <t>15.02</t>
  </si>
  <si>
    <t>Stratégie Commerciale</t>
  </si>
  <si>
    <t>Négociation Commerciale</t>
  </si>
  <si>
    <t>Entretien Vente</t>
  </si>
  <si>
    <t>Animation Motivation Équipe</t>
  </si>
  <si>
    <t>Management Opérationnel</t>
  </si>
  <si>
    <t>T95S-U8AK</t>
  </si>
  <si>
    <t>16/07/2021 16:37:51</t>
  </si>
  <si>
    <t>16/07/2021 17:21:05</t>
  </si>
  <si>
    <t>01/10/2021 12:36:48</t>
  </si>
  <si>
    <t>RESPONSABLE DES MOYENS GENERAUX</t>
  </si>
  <si>
    <t>03.21</t>
  </si>
  <si>
    <t>GESTION MAINTENANCE</t>
  </si>
  <si>
    <t>2HGE-N5GT</t>
  </si>
  <si>
    <t>19/07/2021 09:28:46</t>
  </si>
  <si>
    <t>19/07/2021 10:27:14</t>
  </si>
  <si>
    <t>AGENT / HOTE(SSE) D'ACCUEIL / STANDARDISTE</t>
  </si>
  <si>
    <t>09.02</t>
  </si>
  <si>
    <t>HDZN-7KJV</t>
  </si>
  <si>
    <t>19/07/2021 15:54:45</t>
  </si>
  <si>
    <t>19/07/2021 16:50:26</t>
  </si>
  <si>
    <t>ASSISTANT(E) DE DIRECTION</t>
  </si>
  <si>
    <t>Organisation et planification de ses activités et des activités d’un manager ou d’une équipe</t>
  </si>
  <si>
    <t>Organiser et planifier ses activités, et les activités d’un manager ou d’une équipe</t>
  </si>
  <si>
    <t>Organiser des rendez-vous et des réunions pour le manager, y compris à l’international</t>
  </si>
  <si>
    <t>Accueillir de manière physique et téléphonique les différents interlocuteurs </t>
  </si>
  <si>
    <t>Accueil téléphonique</t>
  </si>
  <si>
    <t>Orientation vers le service compétent</t>
  </si>
  <si>
    <t>Transmission des informations à différents interlocuteurs</t>
  </si>
  <si>
    <t>Réceptionner, trier et classer les différents flux d’information (courriers, mails…) en provenance des différents acteurs internes et externes en veillant à la confidentialité et en fonction du degré d’importance et d’urgence des informations</t>
  </si>
  <si>
    <t>Archiver de manière sécurisée les différents flux d’information en provenance des différents acteurs internes et externes en appliquant les procédures</t>
  </si>
  <si>
    <t>Rechercher les informations nécessaires à l’activité auprès des interlocuteurs pertinents et à l’aide d’outils appropriés et identifier les données pertinentes</t>
  </si>
  <si>
    <t>Tri informations</t>
  </si>
  <si>
    <t>Archivage données</t>
  </si>
  <si>
    <t>Collecter et analyser des données afin de réaliser des rapports et autres documents professionnels</t>
  </si>
  <si>
    <t>Rapports</t>
  </si>
  <si>
    <t>Préparer et suivre les projets, dossiers et évènements de son manager</t>
  </si>
  <si>
    <t>Suivre la mise à disposition des moyens humains et/ou matériels associés au projet ou au dossier (réservation de salles, de déplacement et d’hébergement, sélection de prestataires, etc.)</t>
  </si>
  <si>
    <t>TQQP-BJ3S</t>
  </si>
  <si>
    <t>19/07/2021 16:56:34</t>
  </si>
  <si>
    <t>19/07/2021 17:43:22</t>
  </si>
  <si>
    <t>05/10/2021 10:55:11</t>
  </si>
  <si>
    <t>INTERVENANT(E) EN SUPPORT TECHNIQUE AUX UTILISATEURS(TRICES)</t>
  </si>
  <si>
    <t>Recueil des éléments techniques</t>
  </si>
  <si>
    <t>Identification des interventions provisoires d’urgence et des interventions à réaliser</t>
  </si>
  <si>
    <t>Guidage des utilisateurs à distance</t>
  </si>
  <si>
    <t>Vérifier la disponibilité et le bon fonctionnement de l’infrastructure informatique de l’entreprise (réseaux, serveurs, postes de travail…) </t>
  </si>
  <si>
    <t>INFORMATIQUE ET SYSTÈMES D'INFORMATION</t>
  </si>
  <si>
    <t>9SZ5-8Q34</t>
  </si>
  <si>
    <t>19/07/2021 17:48:30</t>
  </si>
  <si>
    <t>19/07/2021 18:19:31</t>
  </si>
  <si>
    <t>16/09/2021 12:06:33</t>
  </si>
  <si>
    <t>FML9-MGR4</t>
  </si>
  <si>
    <t>20/07/2021 18:43:59</t>
  </si>
  <si>
    <t>20/07/2021 19:33:16</t>
  </si>
  <si>
    <t>Marketing Digital</t>
  </si>
  <si>
    <t>Ecriture Informatique</t>
  </si>
  <si>
    <t>MST9-GLKB</t>
  </si>
  <si>
    <t>20/07/2021 19:35:25</t>
  </si>
  <si>
    <t>20/07/2021 20:07:08</t>
  </si>
  <si>
    <t>01/10/2021 10:43:25</t>
  </si>
  <si>
    <t>JFTN-66SG</t>
  </si>
  <si>
    <t>21/07/2021 01:32:55</t>
  </si>
  <si>
    <t>21/07/2021 01:55:58</t>
  </si>
  <si>
    <t>01/10/2021 11:14:37</t>
  </si>
  <si>
    <t>2</t>
  </si>
  <si>
    <t>15.03</t>
  </si>
  <si>
    <t>priorisation d’activités,</t>
  </si>
  <si>
    <t>Propsection Vente</t>
  </si>
  <si>
    <t>Gestion Stock</t>
  </si>
  <si>
    <t>3EJA-Z6L7</t>
  </si>
  <si>
    <t>21/07/2021 12:56:04</t>
  </si>
  <si>
    <t>21/07/2021 13:25:04</t>
  </si>
  <si>
    <t>01/10/2021 10:33:55</t>
  </si>
  <si>
    <t>analyse des besoins</t>
  </si>
  <si>
    <t>X9XK-82NU</t>
  </si>
  <si>
    <t>21/07/2021 13:27:21</t>
  </si>
  <si>
    <t>21/07/2021 13:51:53</t>
  </si>
  <si>
    <t>21/07/2021 16:46:29</t>
  </si>
  <si>
    <t>NQP8-4MYQ</t>
  </si>
  <si>
    <t>21/07/2021 13:52:28</t>
  </si>
  <si>
    <t>21/07/2021 14:22:33</t>
  </si>
  <si>
    <t>14.02</t>
  </si>
  <si>
    <t>G7AP-HXYN</t>
  </si>
  <si>
    <t>19/08/2021 10:43:57</t>
  </si>
  <si>
    <t>19/08/2021 11:23:13</t>
  </si>
  <si>
    <t>025</t>
  </si>
  <si>
    <t>4XEX-K83K</t>
  </si>
  <si>
    <t>19/08/2021 11:54:23</t>
  </si>
  <si>
    <t>19/08/2021 12:15:38</t>
  </si>
  <si>
    <t>JV8E-RUB3</t>
  </si>
  <si>
    <t>19/08/2021 12:15:49</t>
  </si>
  <si>
    <t>19/08/2021 12:51:41</t>
  </si>
  <si>
    <t>JUTX-8KU4</t>
  </si>
  <si>
    <t>19/08/2021 12:52:05</t>
  </si>
  <si>
    <t>19/08/2021 13:31:20</t>
  </si>
  <si>
    <t>MJMF-PPHK</t>
  </si>
  <si>
    <t>19/08/2021 13:42:09</t>
  </si>
  <si>
    <t>19/08/2021 14:07:35</t>
  </si>
  <si>
    <t>9JAT-GMQU</t>
  </si>
  <si>
    <t>19/08/2021 14:07:59</t>
  </si>
  <si>
    <t>19/08/2021 14:25:48</t>
  </si>
  <si>
    <t>54.01</t>
  </si>
  <si>
    <t>52.01</t>
  </si>
  <si>
    <t>RXMY-MMAW</t>
  </si>
  <si>
    <t>19/08/2021 18:40:43</t>
  </si>
  <si>
    <t>19/08/2021 19:03:45</t>
  </si>
  <si>
    <t>ancilliaires</t>
  </si>
  <si>
    <t>10.03</t>
  </si>
  <si>
    <t>5PZY-3LXD</t>
  </si>
  <si>
    <t>19/08/2021 19:04:08</t>
  </si>
  <si>
    <t>19/08/2021 19:26:37</t>
  </si>
  <si>
    <t>15.06</t>
  </si>
  <si>
    <t>03.23</t>
  </si>
  <si>
    <t>VCV9-NH9R</t>
  </si>
  <si>
    <t>19/08/2021 19:27:07</t>
  </si>
  <si>
    <t>19/08/2021 19:47:25</t>
  </si>
  <si>
    <t>56.01</t>
  </si>
  <si>
    <t>55.01</t>
  </si>
  <si>
    <t>UYZX-9T5J</t>
  </si>
  <si>
    <t>20/08/2021 12:03:56</t>
  </si>
  <si>
    <t>20/08/2021 12:46:54</t>
  </si>
  <si>
    <t>02.08</t>
  </si>
  <si>
    <t>WSS8-MWQ4</t>
  </si>
  <si>
    <t>20/08/2021 12:47:17</t>
  </si>
  <si>
    <t>20/08/2021 13:14:00</t>
  </si>
  <si>
    <t>TKQX-BBMX</t>
  </si>
  <si>
    <t>20/08/2021 13:14:03</t>
  </si>
  <si>
    <t>20/08/2021 13:43:33</t>
  </si>
  <si>
    <t>7JA3-E9UC</t>
  </si>
  <si>
    <t>20/08/2021 14:16:37</t>
  </si>
  <si>
    <t>20/08/2021 14:47:25</t>
  </si>
  <si>
    <t>RESPONSABLE RSE</t>
  </si>
  <si>
    <t>50.01</t>
  </si>
  <si>
    <t>49.01</t>
  </si>
  <si>
    <t>LR9D-CH38</t>
  </si>
  <si>
    <t>20/08/2021 16:07:46</t>
  </si>
  <si>
    <t>20/08/2021 16:57:26</t>
  </si>
  <si>
    <t>22/09/2021 18:45:58</t>
  </si>
  <si>
    <t>TECHNICIEN(NE) D’INSEMINATION</t>
  </si>
  <si>
    <t>INSEMINATION ANIMALE</t>
  </si>
  <si>
    <t>BONNES PRATIQUES HYGIENE AGROAsLIMENTAIRE</t>
  </si>
  <si>
    <t>R4SZ-GKR3</t>
  </si>
  <si>
    <t>15/09/2021 14:58:32</t>
  </si>
  <si>
    <t>15/09/2021 15:26:05</t>
  </si>
  <si>
    <t>VENDEUR EN CAVEAU</t>
  </si>
  <si>
    <t>PK2R-5MM2</t>
  </si>
  <si>
    <t>15/09/2021 15:50:42</t>
  </si>
  <si>
    <t>15/09/2021 16:11:26</t>
  </si>
  <si>
    <t>ADMINISTRATEUR(TRICE) SYSTEMES ET RESEAUX</t>
  </si>
  <si>
    <t>L9AQ-RWQB</t>
  </si>
  <si>
    <t>22/09/2021 11:16:33</t>
  </si>
  <si>
    <t>22/09/2021 11:43:20</t>
  </si>
  <si>
    <t>22/09/2021 18:55:12</t>
  </si>
  <si>
    <t>Data Scientist</t>
  </si>
  <si>
    <t>02.06</t>
  </si>
  <si>
    <t>CW6B-M7TZ</t>
  </si>
  <si>
    <t>22/09/2021 11:43:33</t>
  </si>
  <si>
    <t>22/09/2021 12:23:10</t>
  </si>
  <si>
    <t>22/09/2021 18:53:19</t>
  </si>
  <si>
    <t>Data Analyst</t>
  </si>
  <si>
    <t>Sélectionner et mettre en œuvre les outils et méthodes permettant de recueillir et traiter des volumes importants de données dans le respect des réglementations en vigueur en matière de protection des données personnelles</t>
  </si>
  <si>
    <t>Elaborer un dispositif pertinent de stockage de données (entrepôts de données) dans le respect de la règlementation</t>
  </si>
  <si>
    <t>Recueil de données numériques</t>
  </si>
  <si>
    <t>Stockage de données</t>
  </si>
  <si>
    <t>Extraction de données</t>
  </si>
  <si>
    <t>JDWH-2XEH</t>
  </si>
  <si>
    <t>22/09/2021 13:29:45</t>
  </si>
  <si>
    <t>22/09/2021 13:56:25</t>
  </si>
  <si>
    <t>RESPONSABLE DIGITAL</t>
  </si>
  <si>
    <t>48.01</t>
  </si>
  <si>
    <t>27.02</t>
  </si>
  <si>
    <t>LW3L-E8WB</t>
  </si>
  <si>
    <t>22/09/2021 13:56:33</t>
  </si>
  <si>
    <t>22/09/2021 14:31:44</t>
  </si>
  <si>
    <t>22/09/2021 18:46:47</t>
  </si>
  <si>
    <t>RESPONSABLE RESSOURCES HUMAINES</t>
  </si>
  <si>
    <t>COMMUNICATION ENTREPRISE</t>
  </si>
  <si>
    <t>AANR-K5SY</t>
  </si>
  <si>
    <t>22/09/2021 14:31:51</t>
  </si>
  <si>
    <t>22/09/2021 15:31:51</t>
  </si>
  <si>
    <t>RESPONSABLE DES SYSTEMES D’INFORMATION</t>
  </si>
  <si>
    <t>47.01</t>
  </si>
  <si>
    <t>03.22</t>
  </si>
  <si>
    <t>PBEJ-FZVH</t>
  </si>
  <si>
    <t>22/09/2021 15:32:08</t>
  </si>
  <si>
    <t>22/09/2021 16:20:18</t>
  </si>
  <si>
    <t>20.02</t>
  </si>
  <si>
    <t>Conduite sur piste</t>
  </si>
  <si>
    <t>4BNH-76TH</t>
  </si>
  <si>
    <t>11/10/2021 12:41:49</t>
  </si>
  <si>
    <t>11/10/2021 13:07:46</t>
  </si>
  <si>
    <t>partage d’informations</t>
  </si>
  <si>
    <t>NJF3-9UTX</t>
  </si>
  <si>
    <t>11/10/2021 16:31:05</t>
  </si>
  <si>
    <t>11/10/2021 16:51:19</t>
  </si>
  <si>
    <t>G - Production de services aux entreprises et particuliers</t>
  </si>
  <si>
    <t>TNDX-DK78</t>
  </si>
  <si>
    <t>11/10/2021 16:51:58</t>
  </si>
  <si>
    <t>11/10/2021 17:02:33</t>
  </si>
  <si>
    <t>HHD2-S2BG</t>
  </si>
  <si>
    <t>11/10/2021 17:06:50</t>
  </si>
  <si>
    <t>11/10/2021 17:22:34</t>
  </si>
  <si>
    <t>59.01</t>
  </si>
  <si>
    <t>6NQ8-MXJ8</t>
  </si>
  <si>
    <t>14/10/2021 11:32:57</t>
  </si>
  <si>
    <t>14/10/2021 11:48:56</t>
  </si>
  <si>
    <t>Recueil des informations nécessaires à la préparation et à la conduite des missions : conditions météorologiques, contraintes environnementales, capacités techniques des aéronefs télépilotés, information aéronautique, …</t>
  </si>
  <si>
    <t>03.25</t>
  </si>
  <si>
    <t>62.01</t>
  </si>
  <si>
    <t>GG8W-2R8W</t>
  </si>
  <si>
    <t>14/10/2021 11:49:26</t>
  </si>
  <si>
    <t>14/10/2021 12:13:03</t>
  </si>
  <si>
    <t>JKBK-LK9K</t>
  </si>
  <si>
    <t>15/10/2021 16:01:06</t>
  </si>
  <si>
    <t>15/10/2021 16:18:31</t>
  </si>
  <si>
    <t>ANALYSTE / DEVELOPPEUR(EUSE) INFORMATIQUE</t>
  </si>
  <si>
    <t>XTB8-7S3R</t>
  </si>
  <si>
    <t>15/10/2021 16:19:24</t>
  </si>
  <si>
    <t>15/10/2021 16:42:36</t>
  </si>
  <si>
    <t>OPERATEUR(TRICE) DE PREMIERE TRANSFORMATION DES VIANDES</t>
  </si>
  <si>
    <t>Vérifier la conformité des équipements (nacelles, élévateurs, passerelles, tables de travail…) et des outils (couteaux, whizards, scies, pinces, ganacheuses …) nécessaires à la réalisation des opérations de transformation des carcasses et/ou produits tripiers</t>
  </si>
  <si>
    <t>Vérifier la disponibilité des matières premières nécessaires à la réalisation des opérations de transformation et finition des carcasses et/ou de préparation et traitement de produits tripiers</t>
  </si>
  <si>
    <t>Réception sur son poste de travail de l’animal / la carcasse</t>
  </si>
  <si>
    <t>Réalisation d’opérations de transformation et finition des carcasses</t>
  </si>
  <si>
    <t>Réalisation d’opérations de transformation et traitement de produits tripiers</t>
  </si>
  <si>
    <t>Réaliser sur une chaîne mécanisée ou automatisée, les opérations de transformation d’un animal vivant en carcasse et/ou traiter en atelier les produits tripiers selon l’ordre de production et le planning de travail dans le respect des règles QHSSE et de la traçabilité</t>
  </si>
  <si>
    <t>Mettre en œuvre le mode opératoire adapté à l’espèce à traiter et à ses particularités</t>
  </si>
  <si>
    <t>Evaluer la découpe la plus efficiente possible compte tenu de la forme de la pièce à travailler</t>
  </si>
  <si>
    <t>Réaliser les opérations de transformation des carcasses (anesthésier, accrocher, saigner l’animal ; réaliser la pré-dépouille de l’animal, la dépouille, l’éviscération, la fente, l’émoussage…) selon les règles QHSSE et le flux de production</t>
  </si>
  <si>
    <t>08.05</t>
  </si>
  <si>
    <t>B333-5UZU</t>
  </si>
  <si>
    <t>15/10/2021 19:31:20</t>
  </si>
  <si>
    <t>15/10/2021 19:57:00</t>
  </si>
  <si>
    <t>OPERATEUR(TRICE) DE SECONDE TRANSFORMATION DES VIANDES</t>
  </si>
  <si>
    <t>04.10</t>
  </si>
  <si>
    <t>05.06</t>
  </si>
  <si>
    <t>Renseigner les documents et les outils de production (dossier de lots, outils de suivi de production, de contrôle, de nettoyage …) conformément aux règles de traçabilité</t>
  </si>
  <si>
    <t>FP4F-GZQN</t>
  </si>
  <si>
    <t>15/10/2021 19:57:24</t>
  </si>
  <si>
    <t>15/10/2021 20:20:24</t>
  </si>
  <si>
    <t>D9HM-NRQE</t>
  </si>
  <si>
    <t>20/10/2021 19:09:24</t>
  </si>
  <si>
    <t>20/10/2021 19:28:45</t>
  </si>
  <si>
    <t>J5L5-QKQX</t>
  </si>
  <si>
    <t>22/10/2021 13:04:27</t>
  </si>
  <si>
    <t>22/10/2021 13:30:08</t>
  </si>
  <si>
    <t>32.02</t>
  </si>
  <si>
    <t>TFGQ-KUMX</t>
  </si>
  <si>
    <t>25/10/2021 16:38:26</t>
  </si>
  <si>
    <t>25/10/2021 17:06:02</t>
  </si>
  <si>
    <t>N9XZ-M34M</t>
  </si>
  <si>
    <t>25/10/2021 17:07:05</t>
  </si>
  <si>
    <t>25/10/2021 17:21:08</t>
  </si>
  <si>
    <t>32.03</t>
  </si>
  <si>
    <t>TSEK-TXZL</t>
  </si>
  <si>
    <t>25/10/2021 17:22:12</t>
  </si>
  <si>
    <t>25/10/2021 17:39:19</t>
  </si>
  <si>
    <t>60.01</t>
  </si>
  <si>
    <t>61.01</t>
  </si>
  <si>
    <t>03.24</t>
  </si>
  <si>
    <t>Adaptation des interventions de l’équipe en fonction de l’activité des autres équipes de la même entreprise ou d’autres entreprises (co-activité)</t>
  </si>
  <si>
    <t>CRDH-E4V2</t>
  </si>
  <si>
    <t>07/11/2021 16:03:30</t>
  </si>
  <si>
    <t>07/11/2021 16:29:17</t>
  </si>
  <si>
    <t>Spécialiste expérience client (UX designer)</t>
  </si>
  <si>
    <t>02.07</t>
  </si>
  <si>
    <t>53.01</t>
  </si>
  <si>
    <t>BHW7-XHRK</t>
  </si>
  <si>
    <t>07/11/2021 18:33:51</t>
  </si>
  <si>
    <t>07/11/2021 18:57:15</t>
  </si>
  <si>
    <t>21.04</t>
  </si>
  <si>
    <t>Renseignement des comptes-rendus de vol</t>
  </si>
  <si>
    <t>CHAE-B8B8</t>
  </si>
  <si>
    <t>07/11/2021 19:09:47</t>
  </si>
  <si>
    <t>07/11/2021 19:51:08</t>
  </si>
  <si>
    <t>43.02</t>
  </si>
  <si>
    <t>GGTR-N9T4</t>
  </si>
  <si>
    <t>08/11/2021 11:19:07</t>
  </si>
  <si>
    <t>08/11/2021 11:32:38</t>
  </si>
  <si>
    <t>NTCV-QTSV</t>
  </si>
  <si>
    <t>08/11/2021 11:33:24</t>
  </si>
  <si>
    <t>08/11/2021 11:48:40</t>
  </si>
  <si>
    <t>Mise en service des nouveaux équipements</t>
  </si>
  <si>
    <t>Réception des nouveaux équipements et suivi des formations de mise en service</t>
  </si>
  <si>
    <t>Exploitation des données issues des formations fournisseurs et des documents techniques</t>
  </si>
  <si>
    <t>Installation et mise en service des nouveaux équipements</t>
  </si>
  <si>
    <t>Réglages des équipements en fonction de leurs conditions d’utilisation</t>
  </si>
  <si>
    <t>Explication et conseil technique aux utilisateurs</t>
  </si>
  <si>
    <t>Installer et mettre ou remettre en service les équipements en appliquant la réglementation, les instructions de travail, les procédures et les programmes définis par les constructeurs</t>
  </si>
  <si>
    <t>S’approprier les techniques et les savoir-faire transmis par les constructeurs</t>
  </si>
  <si>
    <t>Analyser et traiter les données issues des formations fournisseurs et des documents techniques pour élaborer et transmettre des modes opératoires</t>
  </si>
  <si>
    <t>Identifier et effectuer les réglages appropriés en fonction des conditions d’utilisation des équipements</t>
  </si>
  <si>
    <t>mise en service</t>
  </si>
  <si>
    <t>Réalise les essais de mise au point et les contrôles associés de manière rigoureuse en appliquant les règles en vigueur</t>
  </si>
  <si>
    <t>Analyse l’ensemble des informations pour effectuer les essais de mise au point et les réglages appropriés</t>
  </si>
  <si>
    <t>Analyse les informations issues de différentes sources pour élaborer des modes opératoires pertinents et les expliquer de manière argumentée</t>
  </si>
  <si>
    <t>Apporte un support technique pour l’installation d’équipements comportant de nouvelles technologies et pour l’élaboration des modes opérations associés</t>
  </si>
  <si>
    <t>PTHQ-VRG9</t>
  </si>
  <si>
    <t>08/11/2021 11:49:08</t>
  </si>
  <si>
    <t>08/11/2021 12:11:56</t>
  </si>
  <si>
    <t>45.02</t>
  </si>
  <si>
    <t>VRD</t>
  </si>
  <si>
    <t>BTP conception organisation</t>
  </si>
  <si>
    <t>6EVG-Q8XC</t>
  </si>
  <si>
    <t>08/11/2021 12:12:21</t>
  </si>
  <si>
    <t>08/11/2021 12:38:52</t>
  </si>
  <si>
    <t>21.03</t>
  </si>
  <si>
    <t>31.02</t>
  </si>
  <si>
    <t>Analyser l’aptitude au vol de l’aéronef dans un cadre donné en appliquant la réglementation, les instructions de travail, les procédures et les programmes définis par les constructeurs</t>
  </si>
  <si>
    <t>Evaluer la conformité de certaines opérations pour les certifier en appliquant la réglementation, les instructions de travail et les procédures et les programmes définis par les constructeurs et dans le cadre de ses habilitations</t>
  </si>
  <si>
    <t>K8FU-F27H</t>
  </si>
  <si>
    <t>08/11/2021 15:43:16</t>
  </si>
  <si>
    <t>08/11/2021 16:09:52</t>
  </si>
  <si>
    <t>21.05</t>
  </si>
  <si>
    <t>14..01</t>
  </si>
  <si>
    <t>Est force de proposition pour améliorer les process d’information et de communication</t>
  </si>
  <si>
    <t>ZDSF-ECN2</t>
  </si>
  <si>
    <t>08/11/2021 16:11:15</t>
  </si>
  <si>
    <t>08/11/2021 16:39:29</t>
  </si>
  <si>
    <t>64.01</t>
  </si>
  <si>
    <t>65.01</t>
  </si>
  <si>
    <t>57.01</t>
  </si>
  <si>
    <t>45.04</t>
  </si>
  <si>
    <t>KE4R-XWPA</t>
  </si>
  <si>
    <t>14/11/2021 18:36:12</t>
  </si>
  <si>
    <t>14/11/2021 19:15:49</t>
  </si>
  <si>
    <t>58.01</t>
  </si>
  <si>
    <t>YGDP-84NS</t>
  </si>
  <si>
    <t>14/11/2021 19:17:42</t>
  </si>
  <si>
    <t>14/11/2021 19:59:41</t>
  </si>
  <si>
    <t>VENDEUR(EUSE)-CONSEIL A DISTANCE EN COMMERCE DE QUINCAILLERIE, FOURNITURES INDUSTRIELLES ET EQUIPEMENT DE LA MAISON</t>
  </si>
  <si>
    <t>01.05</t>
  </si>
  <si>
    <t>53.03</t>
  </si>
  <si>
    <t>9J3U-X3Y9</t>
  </si>
  <si>
    <t>06/02/2022 14:40:00</t>
  </si>
  <si>
    <t>06/02/2022 15:11:17</t>
  </si>
  <si>
    <t>VENDEUR(EUSE) SPECIALISE(E) EN COMMERCE DE QUINCAILLERIE, FOURNITURES INDUSTRIELLES, FERS-METAUX B TO B</t>
  </si>
  <si>
    <t>4GMT-WNQN</t>
  </si>
  <si>
    <t>06/02/2022 15:11:50</t>
  </si>
  <si>
    <t>06/02/2022 15:35:31</t>
  </si>
  <si>
    <t>COMMERCIAL(E) ITINERANT(E) EN COMMERCE DE QUINCAILLERIE, FOURNITURES INDUSTRIELLES, FERS-METAUX B TO B</t>
  </si>
  <si>
    <t>53.02</t>
  </si>
  <si>
    <t>V2YG-5TA2</t>
  </si>
  <si>
    <t>06/02/2022 15:39:53</t>
  </si>
  <si>
    <t>06/02/2022 16:05:09</t>
  </si>
  <si>
    <t>COMMERCIAL(E) GRANDS COMPTES EN COMMERCE DE QUINCAILLERIE, FOURNITURES INDUSTRIELLES, FERS-METAUX B TO B</t>
  </si>
  <si>
    <t>02.09</t>
  </si>
  <si>
    <t>SSF5-FQ5Q</t>
  </si>
  <si>
    <t>06/02/2022 16:05:22</t>
  </si>
  <si>
    <t>06/02/2022 16:39:06</t>
  </si>
  <si>
    <t>VENDEUR(EUSE)-CONSEIL EN COMMERCE DE QUINCAILLERIE ET EQUIPEMENT DE LA MAISON B TO C</t>
  </si>
  <si>
    <t>Relations fournisseurs</t>
  </si>
  <si>
    <t>SEKN-KDPB</t>
  </si>
  <si>
    <t>06/02/2022 16:45:40</t>
  </si>
  <si>
    <t>06/02/2022 17:13:57</t>
  </si>
  <si>
    <t>19.02</t>
  </si>
  <si>
    <t>09</t>
  </si>
  <si>
    <t>08.06</t>
  </si>
  <si>
    <t>3AEV-HG99</t>
  </si>
  <si>
    <t>05/08/2024 15:30:16</t>
  </si>
  <si>
    <t>05/08/2024 16:08:23</t>
  </si>
  <si>
    <t>67.01</t>
  </si>
  <si>
    <t>12.08</t>
  </si>
  <si>
    <t>22.06</t>
  </si>
  <si>
    <t>VQJ6-4J8R</t>
  </si>
  <si>
    <t>05/08/2024 15:30:29</t>
  </si>
  <si>
    <t>05/08/2024 17:50:20</t>
  </si>
  <si>
    <t>Contrôle du taux de matière sèche Introduction de la biomasse dans le digesteur</t>
  </si>
  <si>
    <t>Contrôler visuellement le mélange des matières organiques afin d’identifier et d’enlever d’éventuels corps étrangers</t>
  </si>
  <si>
    <t>Identifier toute anomalie (altération, écart HACCP, contamination, étiquetage non conforme, ...) et prendre les mesures adaptées selon les règles en vigueur : alerte, identification et isolement des produits non conformes</t>
  </si>
  <si>
    <t>Rendre compte oralement et par écrit de son activité aux services et/ou aux personnes concernées (vérifications, entretien, réglages, etc)</t>
  </si>
  <si>
    <t>Analyse matière</t>
  </si>
  <si>
    <t>Paramètre de digestion</t>
  </si>
  <si>
    <t>F3SP-YMS2</t>
  </si>
  <si>
    <t>06/08/2024 09:53:11</t>
  </si>
  <si>
    <t>06/08/2024 11:19:26</t>
  </si>
  <si>
    <t>12.05</t>
  </si>
  <si>
    <t>Contrôle de la mise en œuvre des procédures et règles QHSSE par les ouvrier(ère)s agricoles intervenant sur l’exploitation</t>
  </si>
  <si>
    <t>Contrôler la mise en œuvre des procédures et des règles QHSSE par les ouvrier(ère)s agricoles intervenant sur l’exploitation</t>
  </si>
  <si>
    <t>Supervision des équipements, engins et des fournitures</t>
  </si>
  <si>
    <t>Assurer la logistique et la mise à disposition auprès des équipes de l’ensemble des engins et équipements nécessaires à la conduite culturale, en veillant à leur disponibilité, qualité et quantité, afin de respecter les échéances prévues</t>
  </si>
  <si>
    <t>07.05</t>
  </si>
  <si>
    <t>MGMC-SG23</t>
  </si>
  <si>
    <t>06/08/2024 11:39:15</t>
  </si>
  <si>
    <t>06/08/2024 12:31:50</t>
  </si>
  <si>
    <t>Planification et organisation des activités culturales selon les cycles de vie</t>
  </si>
  <si>
    <t>Organisation et planification du programme cultura</t>
  </si>
  <si>
    <t>Planifier et organiser l’activité de culture selon les cycles de vie</t>
  </si>
  <si>
    <t>Définir les objectifs opérationnels de la culture avec la hiérarchie, en termes de coûts, de délais, de quantité et de qualité</t>
  </si>
  <si>
    <t>Réaliser les plannings des membres de son équipe en veillant à respecter les délais définis et ajuster les plannings en tenant compte des conditions d’intervention (météorologiques, etc.) et de la survenue d’aléas.</t>
  </si>
  <si>
    <t>Identifier les causes des anomalies et dysfonctionnements et mettre en œuvre les mesures correctives adaptées.</t>
  </si>
  <si>
    <t>Management opérationnel d’une équipe d’agents de culture</t>
  </si>
  <si>
    <t>Superviser et animer une équipe d’agents de culture</t>
  </si>
  <si>
    <t>Mettre en œuvre les procédures et les règles QHSSE et contrôler leur application sur l'ensemble des activités liées à la culture</t>
  </si>
  <si>
    <t>Veille à la logistique</t>
  </si>
  <si>
    <t>Assurer la logistique et la mise à disposition auprès des équipes de l’ensemble des engins et équipements nécessaires à la conduite culturale, en lien avec les équipes logistique</t>
  </si>
  <si>
    <t>Affûter et lubrifier les outils de coupe et de récolte pour qu’ils restent forment, assurant ainsi des coupes nettes et réduisant les efforts de travail</t>
  </si>
  <si>
    <t>Utiliser des outils appropriés pour enlever les dépôts de calcaires et débris organiques, afin de garantir une distribution uniforme de l’eau</t>
  </si>
  <si>
    <t>96ZF-5PT8</t>
  </si>
  <si>
    <t>06/08/2024 14:04:40</t>
  </si>
  <si>
    <t>06/08/2024 14:59:52</t>
  </si>
  <si>
    <t>05.07</t>
  </si>
  <si>
    <t>TGW2-RB73</t>
  </si>
  <si>
    <t>06/08/2024 15:06:28</t>
  </si>
  <si>
    <t>06/08/2024 16:08:17</t>
  </si>
  <si>
    <t>Identification des signes de maladie ou de parasites et traitements appropriés</t>
  </si>
  <si>
    <t>Réparation des arbres blessés</t>
  </si>
  <si>
    <t>Application de paillis</t>
  </si>
  <si>
    <t>Application des engrais</t>
  </si>
  <si>
    <t>Protection contre le gel</t>
  </si>
  <si>
    <t>Identifier les signes de maladies, de parasites, en observant l’état des arbres et en utilisant les techniques et outils adaptés pour appliquer les traitements nécessaires, tout en respectant les règles de sécurité.</t>
  </si>
  <si>
    <t>Analyser les symptômes des carences et appliquer les fertilisants adéquats pour rétablir l’équilibre nutritionnel des arbres</t>
  </si>
  <si>
    <t>Appliquer des pansements à base de mastic sur les plaies des arbres, afin de favoriser leur cicatrisation</t>
  </si>
  <si>
    <t>Etaler une couche uniforme de paillis autour des arbres pour réduire la perte d’eau et empêcher la croissance des mauvaises herbes</t>
  </si>
  <si>
    <t>Mélanger les engrais et les épandre uniformément autour des arbres, en utilisant les outils adaptés (épandeurs), afin de stimuler leur croissance</t>
  </si>
  <si>
    <t>Installer des abris ou utiliser des techniques spécifiques (arrosage protecteur) pour prévenir les dommages causés par le gel</t>
  </si>
  <si>
    <t>Traitements</t>
  </si>
  <si>
    <t>Préparation et réalisation de la récolte du verger</t>
  </si>
  <si>
    <t>Détermination du moment de récolte et des produits à récolter</t>
  </si>
  <si>
    <t>Utilisation des techniques et outils de récolte</t>
  </si>
  <si>
    <t>Tri et stockage des fruits</t>
  </si>
  <si>
    <t>Préparer et réaliser la récolte du verger, dans le respect des règles QHSSE</t>
  </si>
  <si>
    <t>Examiner les arbres pour évaluer la maturité des fruits et identifier les zones prêtes pour la récolte, en tant compte de la couleur, la fermeté et la taille des fruits</t>
  </si>
  <si>
    <t>Utiliser des techniques manuelles ou mécanisées pour cueillir les fruits, en évitant les blessures aux fruits et aux branches et en respectant les règles de sécurité et QHSSE</t>
  </si>
  <si>
    <t>Enregistrement et transmission des informations relatives à l’activité arboricole auprès de sa hiérarchie</t>
  </si>
  <si>
    <t>Enregistrer et transmettre les informations permettant d’assurer le suivi des activités culturales auprès de sa hiérarchie</t>
  </si>
  <si>
    <t>08.07</t>
  </si>
  <si>
    <t>7TSC-VHJE</t>
  </si>
  <si>
    <t>06/08/2024 16:13:15</t>
  </si>
  <si>
    <t>06/08/2024 16:52:47</t>
  </si>
  <si>
    <t>Animer une équipe d’agents de chai et de saisonniers</t>
  </si>
  <si>
    <t>Elaborer des cuvées à partir d’un mélange de différents cépages, en conformité avec le cahier des charges.</t>
  </si>
  <si>
    <t>Vinification</t>
  </si>
  <si>
    <t>Moûts</t>
  </si>
  <si>
    <t>Mise à jour du registre de cave (entrée, mouvements de cuve, assemblages, sorties, …)</t>
  </si>
  <si>
    <t>Transmission des informations relatives à la traçabilité et à la qualité vins auprès des acteurs de la coopérative.</t>
  </si>
  <si>
    <t>Communiquer avec les acteurs de la coopérative les informations relatives à la définition des cépages, aux quantités de raisin et au profil de produits attendus.</t>
  </si>
  <si>
    <t>Planification des opérations de maintenance.</t>
  </si>
  <si>
    <t>Programmer avec les prestataires techniques les opérations de maintenance des matériels de vinification en tenant compte des délais jusqu’aux vendanges.</t>
  </si>
  <si>
    <t>Matériel</t>
  </si>
  <si>
    <t>SKC8-AKQT</t>
  </si>
  <si>
    <t>12/08/2024 11:05:29</t>
  </si>
  <si>
    <t>12/08/2024 11:32:22</t>
  </si>
  <si>
    <t>04.12</t>
  </si>
  <si>
    <t>05.08</t>
  </si>
  <si>
    <t>Enregistrement et transmission des informations relatives à la production de jus de fruits ou de légumes, de sirops ou de liqueurs</t>
  </si>
  <si>
    <t>Saisie et enregistrement des informations relatives à la traçabilité des activités de fabrication</t>
  </si>
  <si>
    <t>Réalisation de comptes-rendus concernant le déroulement de la fabrication</t>
  </si>
  <si>
    <t>Renseigner les documents de production et transmettre les informations permettant d’assurer la traçabilité et le suivi de la production des jus de fruits ou de légumes, de sirops ou de liqueurs</t>
  </si>
  <si>
    <t>Renseigner les documents et les outils numériques de production (dossier de lots, outils de suivi de production, de contrôle, de nettoyage) conformément aux règles de traçabilité</t>
  </si>
  <si>
    <t>GUQB-36MX</t>
  </si>
  <si>
    <t>12/08/2024 15:45:07</t>
  </si>
  <si>
    <t>12/08/2024 16:03:57</t>
  </si>
  <si>
    <t>Transmission d’informations sur les lots de produits au maître de chai</t>
  </si>
  <si>
    <t>HF5G-M7TY</t>
  </si>
  <si>
    <t>12/08/2024 16:04:04</t>
  </si>
  <si>
    <t>12/08/2024 16:30:33</t>
  </si>
  <si>
    <t>26.03</t>
  </si>
  <si>
    <t>Réalisation de comptes-rendus concernant le déroulement de la production</t>
  </si>
  <si>
    <t>3NQN-3MMD</t>
  </si>
  <si>
    <t>12/08/2024 16:30:58</t>
  </si>
  <si>
    <t>12/08/2024 16:50:15</t>
  </si>
  <si>
    <t>Management opérationnel de l’équipe de production (fabrication et/ou conditionnement)</t>
  </si>
  <si>
    <t>Enregistrement des données relatives au suivi de l’activité de production</t>
  </si>
  <si>
    <t>Contrôles</t>
  </si>
  <si>
    <t>Règles QHSSE</t>
  </si>
  <si>
    <t>D3UE-HKPJ</t>
  </si>
  <si>
    <t>12/08/2024 16:53:11</t>
  </si>
  <si>
    <t>12/08/2024 17:08:43</t>
  </si>
  <si>
    <t>Vérifier la disponibilité des matières, des produits et des matériaux nécessaires à la fabrication ou au conditionnement des produits</t>
  </si>
  <si>
    <t>Approvisionnement de la machine en produits, matières premières ou matériaux</t>
  </si>
  <si>
    <t>Approvisionner la machine en produits, matières premières ou matériaux en fonction de l’étape et de l’ordre de production</t>
  </si>
  <si>
    <t>Démarrer et arrêter l’équipement de PRODUCTION vins, jus et sirops utilisé (autoclave, stérilisateur, mélangeur, filtration, conditionnement, ensacheuse, palettiseur, fardeleuse, …)</t>
  </si>
  <si>
    <t>Réaliser les opérations d’entretien, de contrôle, de maintenance de premier niveau et de changement de format sur les équipements de la ligne d’embouteillage dans le respect des règles QHSSE</t>
  </si>
  <si>
    <t>Réaliser les opérations de maintenance corrective et préventive de premier niveau sur les équipements utilisés</t>
  </si>
  <si>
    <t>NCSU-EZRB</t>
  </si>
  <si>
    <t>13/08/2024 16:51:41</t>
  </si>
  <si>
    <t>13/08/2024 17:13:55</t>
  </si>
  <si>
    <t>Préparation des pièces, outils et équipements de protection individuelle (EPI).</t>
  </si>
  <si>
    <t>Organisation et préparation des travaux de maintenance.</t>
  </si>
  <si>
    <t>Exploitation de la documentation technique et des outils de suivi des opérations de maintenance.</t>
  </si>
  <si>
    <t>Evaluer les besoins en équipements, matériels, fournitures, EPI pour la réalisation des opérations de maintenance à partir de l’ordre de travail et vérifier leur conformité.</t>
  </si>
  <si>
    <t>Organiser et prioriser ses interventions en appliquant les règles QHSSE, les consignes et le planning d’intervention.</t>
  </si>
  <si>
    <t>Identifier et décoder les informations nécessaires à la réalisation de la documentation technique (plans et schémas techniques).</t>
  </si>
  <si>
    <t>Sécuriser et baliser les espaces de travail dans le respect des consignes.</t>
  </si>
  <si>
    <t>Localisation des dysfonctionnements et pannes des composants ou sous-ensembles mécaniques des équipements et installations</t>
  </si>
  <si>
    <t>Recueil des informations à l’aide de documents et auprès des autres professionnels.</t>
  </si>
  <si>
    <t>Réalisation de tests, mesures, contrôles et observations de l’équipement.</t>
  </si>
  <si>
    <t>Localisation et caractérisation des pannes et anomalies.</t>
  </si>
  <si>
    <t>Recherche de la cause et de son degré de gravité.</t>
  </si>
  <si>
    <t>Identification des interventions et des actions correctrices à réaliser</t>
  </si>
  <si>
    <t>Diagnostiquer les dysfonctionnements et les pannes sur les composants ou sous-ensembles mécaniques des équipements et installations à partir de l’exploitation de l’ensemble des données</t>
  </si>
  <si>
    <t>Analyser l’ensemble des informations (données techniques et historiques des interventions sur les équipements) à partir de différentes sources d’information (documents, plans et schémas techniques, autres professionnels) et identifier les points et éléments à contrôler les interventions à réaliser.</t>
  </si>
  <si>
    <t>Réaliser l’ensemble des contrôles en respectant les consignes de sécurité et en vérifier les résultats.</t>
  </si>
  <si>
    <t>Identifier les fonctions défaillantes de l’équipement, le degré de gravité du dysfonctionnement, ses causes et ses impacts.</t>
  </si>
  <si>
    <t>Identifier les interventions provisoires d’urgence à mettre en œuvre, les interventions à réaliser et celles qui nécessitent le recours à des tiers afin de remettre l’équipement en état, à partir de l’analyse des données et du diagnostic.</t>
  </si>
  <si>
    <t>Pannes</t>
  </si>
  <si>
    <t>Réalisation des opérations de maintenance préventives dans le cadre des programmes de maintenance.</t>
  </si>
  <si>
    <t>Réalisation des opérations de maintenance curatives par dépose et remplacement des pièces et équipements défectueux.</t>
  </si>
  <si>
    <t>Réalisation des réglages et des essais.</t>
  </si>
  <si>
    <t>Nettoyage, rangement de la zone de travail et réalisation du tri sélectif.</t>
  </si>
  <si>
    <t>Identifier les organes, composants et sous-ensembles mécaniques des différents équipements et installations sujets à des opérations de maintenance préventives.</t>
  </si>
  <si>
    <t>Déposer et remplacer des pièces, organes et sous-ensembles défectueux en appliquant les règles QHSSE, les instructions de travail et les gammes de maintenance.</t>
  </si>
  <si>
    <t>Régler les équipements et contrôler leur fonctionnement.</t>
  </si>
  <si>
    <t>Réaliser les opérations de nettoyage, le tri et l’évacuation des déchets en appliquant les consignes et les règles QHSSE.</t>
  </si>
  <si>
    <t>Réalisation</t>
  </si>
  <si>
    <t>Alerte et transmission des informations pertinentes en cas d’aléa ou d’anomalie et proposition d’actions correctives.</t>
  </si>
  <si>
    <t>Identifier et transmettre les informations pertinentes afin d’optimiser les activités de maintenance et de diminuer le temps d’immobilisation des équipements.</t>
  </si>
  <si>
    <t>Transmettre les informations appropriées en cas d’aléa ou d’anomalie à différents interlocuteurs.</t>
  </si>
  <si>
    <t>M878-D85D</t>
  </si>
  <si>
    <t>13/08/2024 17:15:30</t>
  </si>
  <si>
    <t>13/08/2024 17:31:27</t>
  </si>
  <si>
    <t>Préparation des pièces, outils, équipements et équipements de protection individuelle (EPI).</t>
  </si>
  <si>
    <t>Sécurisation des espaces de travail.</t>
  </si>
  <si>
    <t>Evaluer les besoins en équipements, matériels, fournitures, EPI et en vérifier la conformité pour la réalisation des opérations de maintenance à partir de l’ordre et du planning de travail.</t>
  </si>
  <si>
    <t>Identifier et décoder les informations nécessaires à la réalisation des opérations de maintenance à partir de la documentation technique (plans et schémas techniques).</t>
  </si>
  <si>
    <t>Organiser</t>
  </si>
  <si>
    <t>Préparer</t>
  </si>
  <si>
    <t>Recueil des informations à l’aide de documents, du personnel de production.</t>
  </si>
  <si>
    <t>Réalisation de tests, mesures et contrôles et observation de l’équipement ou installation automatisé(e).</t>
  </si>
  <si>
    <t>Localisation des pannes et des anomalies.</t>
  </si>
  <si>
    <t>Identification des interventions et des actions correctrices à réaliser.</t>
  </si>
  <si>
    <t>Diagnostiquer les dysfonctionnements et les pannes sur des systèmes et des sous-ensembles des équipements et installations automatisés / robotisés à partir de l’exploitation de l’ensemble des données</t>
  </si>
  <si>
    <t>Analyser l’ensemble des informations (données techniques et base de données des historiques des interventions) à partir de différentes sources d’information (personnel de production, documents, plans et schémas techniques, outils numériques, mallette de diagnostic, systèmes numériques de contrôle) et identifier les points et éléments à contrôler et les interventions à réaliser.</t>
  </si>
  <si>
    <t>Réaliser l’ensemble des contrôles en respectant les consignes de sécurité et vérifier les résultats.</t>
  </si>
  <si>
    <t>Analyser et diagnostiquer une panne ou une anomalie en utilisant les techniques et méthodes de recherche et d’analyse de pannes et dysfonctionnements.</t>
  </si>
  <si>
    <t>Identifier le(s) système(s) défaillant(s) de de l’équipement ou de l’installation, le degré de gravité du dysfonctionnement, ses causes et ses impacts sur les procédés.</t>
  </si>
  <si>
    <t>Réalisation des opérations de maintenance préventive et curative sur les composants ou sous-ensembles des équipements et installations automatisés ou robotisés</t>
  </si>
  <si>
    <t>Réalisation des opérations de maintenance curative.</t>
  </si>
  <si>
    <t>Réalisation de paramétrages et essais.</t>
  </si>
  <si>
    <t>Mettre en œuvre les opérations de maintenance appropriées sur les composants ou sous-ensembles des équipements ou installations automatisés ou robotisés dans le respect des règles QHSSE et des consignes</t>
  </si>
  <si>
    <t>Identifier les composants ou sous-ensembles des différents équipements et installations et réaliser les interventions de maintenance préventive dans les délais fixés par les programmes de maintenance.</t>
  </si>
  <si>
    <t>Identifier et remplacer des composants ou sous-ensembles des équipements ou installations.</t>
  </si>
  <si>
    <t>Réinitialiser ou modifier un programme d’automatisation.</t>
  </si>
  <si>
    <t>Contrôler la qualité des opérations de maintenance réalisées et vérifier la programmation et le paramétrage des installations, à l’aide d’équipements adaptés, en appliquant les règles QHSSE, les instructions de travail et les gammes de maintenance</t>
  </si>
  <si>
    <t>Réaliser les opérations de nettoyage et de tri des déchets en appliquant les consignes et les règles QHSSE.</t>
  </si>
  <si>
    <t>Installation de nouveaux équipements automatisés et robotisés.</t>
  </si>
  <si>
    <t>Programmation et paramétrage.</t>
  </si>
  <si>
    <t>Réalisation des contrôles et tests de fonctionnement.</t>
  </si>
  <si>
    <t>Analyser l’ensemble des informations à partir de différentes sources (plans et schémas techniques, outils numériques) afin de réaliser l’installation d’un nouvel équipement ou d’un composant automatisé ou robotisé.</t>
  </si>
  <si>
    <t>Programmer et paramétrer les installations automatisées ou robotisées.</t>
  </si>
  <si>
    <t>Réaliser l’ensemble des contrôles, mesures ou tests mécaniques (vérification des cycles de fonctionnement, du déroulement des programmes) en appliquant les règles QHSSE et les consignes et en analyser les résultats.</t>
  </si>
  <si>
    <t>Identifier les non-conformités, anomalies et dysfonctionnements et mettre en œuvre des actions correctives.</t>
  </si>
  <si>
    <t>Réalisation de comptes-rendus concernant les opérations de maintenance effectuées.</t>
  </si>
  <si>
    <t>Transmission des informations aux interlocuteurs et services concernés.</t>
  </si>
  <si>
    <t>Rendre compte oralement et par écrit de son activité aux personnes et aux services concernés.</t>
  </si>
  <si>
    <t>S’assurer de la conformité des informations enregistrées, le lien avec la réalité physique et l’impact d’une erreur de saisie.</t>
  </si>
  <si>
    <t>Réponse aux demandes internes et externes.</t>
  </si>
  <si>
    <t>Identifier les informations pertinentes à transmettre afin d’optimiser les activités de maintenance et de diminuer le temps d’immobilisation des équipements.</t>
  </si>
  <si>
    <t>Transmettre des informations et des savoir-faire au personnel de production.</t>
  </si>
  <si>
    <t>DJCP-45GK</t>
  </si>
  <si>
    <t>13/08/2024 17:37:59</t>
  </si>
  <si>
    <t>13/08/2024 17:55:17</t>
  </si>
  <si>
    <t>22.07</t>
  </si>
  <si>
    <t>CJG5-CW6N</t>
  </si>
  <si>
    <t>14/08/2024 13:46:49</t>
  </si>
  <si>
    <t>14/08/2024 14:09:43</t>
  </si>
  <si>
    <t>Veille technologique, concurrentielle et règlementaire sur le / les marché(s) concerné(s)</t>
  </si>
  <si>
    <t>Arbitrage et allocation de moyens / ressources (humains, financiers, matériels...) pour son domaine d'activité</t>
  </si>
  <si>
    <t>Elaborer la stratégie commerciale sur son périmètre à partir de la stratégie de l’entreprise et du portefeuille produits et des différents marchés</t>
  </si>
  <si>
    <t>Organiser une veille technologique, concurrentielle et réglementaire du ou des marché(s) de son périmètre, en sélectionnant l’information pertinente et en mettant à œuvre les moyens nécessaires à son analyse</t>
  </si>
  <si>
    <t>Définir et adapter le positionnement commercial de son périmètre à partir de l’analyse de l’évolution de son / ses marché(s) et de son environnement</t>
  </si>
  <si>
    <t>Définir et allouer les ressources (humaines, financières, matérielles…) au regard des priorités, des contraintes, des évolutions</t>
  </si>
  <si>
    <t>Pilotage de l’activité commerciale et de son périmètre</t>
  </si>
  <si>
    <t>Définition et suivi des indicateurs de performance et de qualité de l’activité commerciale</t>
  </si>
  <si>
    <t>Décliner le plan de développement commercial en plans à court et moyen terme</t>
  </si>
  <si>
    <t>Expliquer individuellement les objectifs commerciaux de chaque commercial itinérant, en proposant des moyens et conditions de réalisation</t>
  </si>
  <si>
    <t>Elaboration d’offres commerciales globales en partenariat avec les différents services concernés au sein de l’entreprise</t>
  </si>
  <si>
    <t>Construire une argumentation permettant de traiter les objections et demandes de concession du client</t>
  </si>
  <si>
    <t>Représentation de l’entreprise / de la marque lors de manifestations externes</t>
  </si>
  <si>
    <t>Promouvoir la marque / l’entreprise auprès d’interlocuteurs externes lors de salons, de manifestations ou d’événements ou dans le cadre d’interviews ou de sollicitations de la presse spécialisée ou grand public</t>
  </si>
  <si>
    <t>GM9K-W2AK</t>
  </si>
  <si>
    <t>14/08/2024 16:55:56</t>
  </si>
  <si>
    <t>14/08/2024 17:18:04</t>
  </si>
  <si>
    <t>Préparation des pièces, outils et équipements de protection nécessaires à la réalisation des opérations de maintenance.</t>
  </si>
  <si>
    <t>Exploitation de la documentation technique, mobilisation et analyse des outils de suivi des opérations de maintenance (plans et schémas techniques, etc.).</t>
  </si>
  <si>
    <t>Sécurisation des espaces de travail (pour soi, autrui, les équipements et l’environnement).</t>
  </si>
  <si>
    <t>Organiser et prioriser les interventions de maintenance selon le planning établi et les urgences à traiter.</t>
  </si>
  <si>
    <t>Evaluer les besoins en pièces, outils et équipements pour la réalisation des opérations de maintenance, les rassembler et les préparer avant le début de l’intervention.</t>
  </si>
  <si>
    <t>Identifier et mobiliser les informations disponibles et utiles à la réalisation des opérations de maintenance (plans et schémas techniques, etc.).</t>
  </si>
  <si>
    <t>Sécuriser et baliser les espaces de travail dans le respect des consignes de sécurité (pour soi, autrui, les équipements et l’environnement).</t>
  </si>
  <si>
    <t>18.03</t>
  </si>
  <si>
    <t>Déroulement des opérations de pêche et gestion des captures</t>
  </si>
  <si>
    <t>Manipulation des captures (tri, nettoyage et conservation) dans le respect normes qualités et des normes sanitaires en vigueur</t>
  </si>
  <si>
    <t>08.10</t>
  </si>
  <si>
    <t>WATV-35RT</t>
  </si>
  <si>
    <t>14/08/2024 17:49:07</t>
  </si>
  <si>
    <t>14/08/2024 18:06:00</t>
  </si>
  <si>
    <t>04.11</t>
  </si>
  <si>
    <t>Conduite d’une machine ou ligne de conditionnement</t>
  </si>
  <si>
    <t>Approvisionnement de la ligne de conditionnement en produits, matières premières ou matériaux</t>
  </si>
  <si>
    <t>Réglage et surveillance des paramètres de conditionnement</t>
  </si>
  <si>
    <t>Repérage des anomalies liées au conditionnement</t>
  </si>
  <si>
    <t>Conduire une machine ou une ligne automatisée de conditionnement dans le respect des règles QHSSE</t>
  </si>
  <si>
    <t>Approvisionner la ligne de conditionnement en produits, matières premières ou matériaux en fonction de l’étape et de l’ordre de conditionnement, à partir de produits préalablement sélectionnés dans des bacs ou des palettes</t>
  </si>
  <si>
    <t>Réaliser des tests de démarrage et d’arrêt des équipements de la ligne de conditionnement utilisés, afin de vérifier leur conformité</t>
  </si>
  <si>
    <t>Réaliser le réglage des paramètres selon l’ordre de conditionnement et en contrôlant le positionnement automatique ou en étalant manuellement les produits</t>
  </si>
  <si>
    <t>Surveiller et analyser les paramètres de conduite des équipements de la ligne (lecture d’indicateurs numériques, …) selon l’ordre de conditionnement, le mode opératoire et les règles QHSSE</t>
  </si>
  <si>
    <t>Analyser les données de conditionnement transmises par le système numérique de conditionnement</t>
  </si>
  <si>
    <t>Identifier et analyser les dysfonctionnements et dérives du conditionnement, prendre les mesures adaptées selon les règles QHSSE et alerter</t>
  </si>
  <si>
    <t>Conditionner le produit fini dans les espaces de stockage adaptés (cagette, etc.) en veillant au respect des règles QHSSE.</t>
  </si>
  <si>
    <t>Conduite d'une ligne</t>
  </si>
  <si>
    <t>Contrôle en continu du conditionnement assuré</t>
  </si>
  <si>
    <t>Prélever des échantillons en vue d'analyses diverses</t>
  </si>
  <si>
    <t>Apprécier la qualité et la conformité des matières, produits et consommables en fonction des standards définis (aspect, quantité, concentration, masse, volume, dimensions, couleur, poids, etc.)</t>
  </si>
  <si>
    <t>Identifier et analyser toute anomalie des matières, des produits et du déroulement du conditionnement : altération, contamination, non-conformité, étiquetage non conforme, écart HACCP, …</t>
  </si>
  <si>
    <t>Prendre les mesures adaptées selon les règles en vigueur : identification, isolement des produits non conformes, en attente de reprise, de destruction ou de déclassement, ajustement des paramètres de conditionnement, alerte</t>
  </si>
  <si>
    <t>Enregistrement et transmission des informations relatives au conditionnement</t>
  </si>
  <si>
    <t>Saisie et enregistrement des informations relatives à la traçabilité des activités de conditionnement</t>
  </si>
  <si>
    <t>Réalisation de comptes rendus   concernant le déroulement de la conditionnement</t>
  </si>
  <si>
    <t>Renseigner les documents et transmettre les informations permettant d’assurer la traçabilité et le suivi du conditionnement</t>
  </si>
  <si>
    <t>Renseigner les documents et les outils numériques de conditionnement (dossier de lots, outils de suivi de conditionnement, de contrôle, de nettoyage …) conformément aux règles de traçabilité</t>
  </si>
  <si>
    <t>Entretien des équipements de la ligne de conditionnement et réalisation d’opérations de maintenance de premier niveau et de changement de format</t>
  </si>
  <si>
    <t>Mise en sécurité et mise à disposition des équipements de la ligne de conditionnement</t>
  </si>
  <si>
    <t>Réaliser les opérations d’entretien, de contrôle, de maintenance de premier niveau et de changement de format sur les équipements de la ligne de conditionnement dans le respect des règles QHSSE</t>
  </si>
  <si>
    <t>Réaliser les opérations de changement de série, de format, de recette et d’outils et les réglages associés conformément à l’ordre de conditionnement</t>
  </si>
  <si>
    <t>Réaliser les opérations de mise en sécurité ou mise à disposition des équipements de la ligne de conditionnement</t>
  </si>
  <si>
    <t>B34L-H9CG</t>
  </si>
  <si>
    <t>05/09/2024 08:52:56</t>
  </si>
  <si>
    <t>05/09/2024 09:22:18</t>
  </si>
  <si>
    <t>05/09/2024 11:08:25</t>
  </si>
  <si>
    <t>Epandage des engrais</t>
  </si>
  <si>
    <t>Réalisation des semis et des plantations</t>
  </si>
  <si>
    <t>Plantation des variétés cultivées</t>
  </si>
  <si>
    <t>Préparer et mettre en place les nouvelles cultures dans le respect des cycles de production attendus</t>
  </si>
  <si>
    <t>Labourer, aérer et ameublir le sol, à l’aide des machine et équipements appropriés (roto bêche, tracteur…), afin de préparer le sol au prochain cycle de production</t>
  </si>
  <si>
    <t>Epandre les engrais sur le sol, en mobilisant les outils et techniques appropriés et en respectant les consignes de sécurité (dosage, équipements…), afin de favoriser la croissance des plantations</t>
  </si>
  <si>
    <t>Réaliser les semis, en ajustant la profondeur et la densité des semis en fonction des spécificités de chaque variété cultivée</t>
  </si>
  <si>
    <t>Planter ou transplanter les variétés cultivées, en les espaçant correctement, afin d’assurer leur croissance optimale, et d’éviter la concurrence entre elles</t>
  </si>
  <si>
    <t>N9NU-V2A6</t>
  </si>
  <si>
    <t>05/09/2024 09:22:54</t>
  </si>
  <si>
    <t>05/09/2024 09:40:16</t>
  </si>
  <si>
    <t>06/09/2024 10:49:49</t>
  </si>
  <si>
    <t>Nettoyage du sol / préparation des supports de cultures</t>
  </si>
  <si>
    <t>Amendement en intrants</t>
  </si>
  <si>
    <t>Réalisation des semis et du repiquage des jeunes plants</t>
  </si>
  <si>
    <t>Labourer, aérer et ameublir le sol, à l’aide des machine et équipements appropriés (roto bêche, tracteur…), afin de préparer le sol à la prochaine culture</t>
  </si>
  <si>
    <t>Préparer les supports de culture adaptés à la production réalisée, en pleine terre ou hors-sol, en mobilisant les outils et techniques appropriés (pains de laine de roche, graviers, fibres de coco, écorces de pin…), permettant d’assurer la croissance optimisée des cultures</t>
  </si>
  <si>
    <t>Fertiliser la terre avant la plantation, en utilisant les substrats et intrants, dans le respect des règles QHSSE, afin de garantir une bonne croissance des arbres en assurant une fertilité uniforme</t>
  </si>
  <si>
    <t>Réaliser les semis en mettant en terre les graines ou les semences, ou les jeunes plantes et en dressant les végétaux, tiges et branches sur les supports adaptés (palissage), afin de favoriser leur croissance</t>
  </si>
  <si>
    <t>Plantation</t>
  </si>
  <si>
    <t>Assurer le développement des variétés cultivées, en utilisant les techniques adaptées aux caractéristiques et aux besoins des espèces cultivées (fixation des plantes sur un fil, pose d’un film plastique, d’un filet, éclaircissage des semis, binage, sarclage, désherbage…)</t>
  </si>
  <si>
    <t>Analyser les symptômes des carences et appliquer les fertilisants adéquats pour rétablir l’équilibre nutritionnel des plantes</t>
  </si>
  <si>
    <t>Sélection des légumes à récolter</t>
  </si>
  <si>
    <t>Observer les variétés cultivées pour identifier les signes visuels de maturité, tels que la couleur ou la forme, afin de déterminer le stade optimal pour la récolte</t>
  </si>
  <si>
    <t>Sélectionner les légumes à récolter, afin d’assurer la qualité des produits et respecter les exigences attendues</t>
  </si>
  <si>
    <t>Récolter les produits cultivés, en utilisant des techniques manuelles ou des outils mécanisés pour récolter, sans les endommager, les légumes</t>
  </si>
  <si>
    <t>Choisir et appliquer les techniques de conditionnement adaptées aux produits récoltés, permettant de maintenir leur qualité avant utilisation ou vente</t>
  </si>
  <si>
    <t>Réalisations des tests et contrôles avant utilisation des équipements</t>
  </si>
  <si>
    <t>Nettoyage et désinfection des abris</t>
  </si>
  <si>
    <t>Nettoyer et désinfecter régulièrement les serres et leurs équipements, en appliquant les techniques et processus adaptés (savonner et rincer les toitures, changer les plastiques ou verres, poser des joints, blanchiment des vitres à la chaux pour protéger les végétaux des rayons du soleil…)</t>
  </si>
  <si>
    <t>Enregistrement et transmission des informations relatives à l’activité légumière de plein champ ou sous-serre</t>
  </si>
  <si>
    <t>Enregistrer et transmettre les informations permettant d’assurer le suivi des activités culturales</t>
  </si>
  <si>
    <t>SPWT-QGFF</t>
  </si>
  <si>
    <t>05/09/2024 09:40:21</t>
  </si>
  <si>
    <t>05/09/2024 09:56:27</t>
  </si>
  <si>
    <t>Préparation des pots de terreau pour une culture hors-sol</t>
  </si>
  <si>
    <t>Réalisation des semis et plantation des bulbes</t>
  </si>
  <si>
    <t>Gestion de l’ombrage</t>
  </si>
  <si>
    <t>Repiquer les boutures ou semer les graines dans des pots de terreau remplis et adaptés en utilisant les techniques et outils adaptés (rempoteuses, etc.)</t>
  </si>
  <si>
    <t>Réaliser les semis, manuellement ou à l’aide d’un semoir mécanique, en respectant la distanciation nécessaire, afin d’assurer leur croissance optimale</t>
  </si>
  <si>
    <t>Planter les bulbes adéquatement, en prenant en compte la profondeur, le respect des distances entre bulbes et la saisonnalité afin d’assurer une floraison optimale</t>
  </si>
  <si>
    <t>Anticiper et gérer l’ombrage des plantes afin de réguler leur exposition à la lumière et prévenir les dommages liés à une trop forte intensité lumineuse</t>
  </si>
  <si>
    <t>Développement des plantes</t>
  </si>
  <si>
    <t>Création de nouveaux plants</t>
  </si>
  <si>
    <t>Assurer le développement des plantes, en utilisant les techniques adaptées aux caractéristiques des plantations (éboutonnage, ébourgeonnage, mise en place de nanifiant, installation de tuteurs, multiplication des végétaux, etc.)</t>
  </si>
  <si>
    <t>Créer de nouveaux plants, avec les techniques adéquates (par bouturage, par division, etc.)</t>
  </si>
  <si>
    <t>Identifier les signes de maladies et de parasites et utiliser des outils adaptés pour appliquer les traitements nécessaires, en respectant les dosages prescrits (désherbage, etc.)</t>
  </si>
  <si>
    <t>Sélection des plantes et fleurs à récolter</t>
  </si>
  <si>
    <t>Récolte des plantes et fleurs</t>
  </si>
  <si>
    <t>Conditionnement des plantes et fleurs récoltées</t>
  </si>
  <si>
    <t>Préparer et réaliser la récolte des variétés cultivées</t>
  </si>
  <si>
    <t>Observer les plantes fleuries pour identifier les signes visuels de maturité, tels que la couleur ou la forme, afin de déterminer le stade optimal pour récolter les plantes</t>
  </si>
  <si>
    <t>Sélectionner les plantes et fleurs à récolter, afin d’assurer la qualité des produits et respecter les exigences attendues (pas de fleurs fanées, endommagées, etc.)</t>
  </si>
  <si>
    <t>Récolter les plantes et fleurs en utilisant des techniques manuelles ou des outils mécanisés pour récolter, sans les endommager, les plantes et les fleurs</t>
  </si>
  <si>
    <t>Choisir et appliquer les techniques de conditionnement adaptées aux plantes et aux fleurs récoltées, permettant de maintenir leur qualité avant utilisation ou vente (seaux d’eau, emballages protecteurs, chambres froides, etc.)</t>
  </si>
  <si>
    <t>Enregistrer les quantités de plantes et de fleurs récoltées, afin d’assurer une gestion efficace des stocks et des activités, en renseignant les registres papier ou les logiciels de gestion des cultures</t>
  </si>
  <si>
    <t>Nettoyer les différents systèmes en utilisant des outils appropriés pour enlever les dépôts de calcaires et débris organiques, afin de garantir une distribution uniforme de l’eau</t>
  </si>
  <si>
    <t>Transmission des informations relatives à l’activité horticole</t>
  </si>
  <si>
    <t>DMQT-9LJW</t>
  </si>
  <si>
    <t>05/09/2024 10:22:43</t>
  </si>
  <si>
    <t>05/09/2024 10:41:13</t>
  </si>
  <si>
    <t>Prélèvement des boutures</t>
  </si>
  <si>
    <t>Plantation ou transplantation des végétaux</t>
  </si>
  <si>
    <t>Nettoyer les sols en utilisant les techniques adaptées (arrachage des anciens végétaux, labour, aération des sols, utilisation d’automates programmables, etc.), afin de préparer le prochain cycle de production</t>
  </si>
  <si>
    <t>Fertiliser le sol avant la plantation, en utilisant les substrats (laines de roches, mélanges tourbeux, etc.) et intrants, dans le respect des règles QHSSE, afin de garantir une bonne croissance des arbres en assurant une fertilité uniforme</t>
  </si>
  <si>
    <t>Prélever les boutures en bois sec sur des souches d’arbres (pieds mères) et les protéger, en utilisant les techniques et outils adaptés</t>
  </si>
  <si>
    <t>Planter ou transplanter les végétaux en les espaçant correctement, afin d’assurer leur croissance optimale, et d’éviter la concurrence entre eux</t>
  </si>
  <si>
    <t>Boutures</t>
  </si>
  <si>
    <t>Mise en forme des plantes</t>
  </si>
  <si>
    <t>Entretien des parcelles</t>
  </si>
  <si>
    <t>Application des traitements phytosanitaires et intrants</t>
  </si>
  <si>
    <t>Réaliser les différentes opérations de taille et de mise en forme des plantes (palissage, pincement, desserrage, etc.)</t>
  </si>
  <si>
    <t>Entretenir les parcelles en mobilisant les techniques, outils manuels ou mécaniques appropriés (binage mécanique, désherbage, buttage, etc.), pour favoriser la croissance optimale des végétaux</t>
  </si>
  <si>
    <t>Assurer la multiplication des végétaux, en utilisant les techniques adéquates (par greffage, par marcottage, etc.)</t>
  </si>
  <si>
    <t>Identifier les signes de maladies, de parasites, de carence ou d’excès nutritif, en observant l’état des parcelles et en utilisant les techniques et outils adaptés pour appliquer les traitements nécessaires, tout en respectant les règles de sécurité.</t>
  </si>
  <si>
    <t>Appliquer les traitements phytosanitaires et les fertilisants en respectant les règles de sécurité (dosage, EPI…)</t>
  </si>
  <si>
    <t>Installer et régler les systèmes d’irrigation pour gérer la distribution d’eau, en surveillant les périodes de sécheresse et les conditions météorologiques</t>
  </si>
  <si>
    <t>Préparation et réalisation de la récolte et du conditionnement des variétés cultivées</t>
  </si>
  <si>
    <t>Sélection des végétaux à récolter</t>
  </si>
  <si>
    <t>Conditionnement des végétaux récoltés</t>
  </si>
  <si>
    <t>Préparer et réaliser la récolte et le conditionnement des végétaux, dans le respect des règles QHSSE</t>
  </si>
  <si>
    <t>Observer les végétaux (arbres, arbustes…) pour identifier les signes visuels de maturité, tels que la taille ou la couleur, afin de déterminer le stade optimal pour les arracher</t>
  </si>
  <si>
    <t>Sélectionner les végétaux à récolter, afin d’assurer la qualité des produits et respecter les exigences attendues</t>
  </si>
  <si>
    <t>Récolter les variétés cultivées en utilisant des techniques manuelles ou des outils mécanisés pour récolter, sans les endommager, les végétaux</t>
  </si>
  <si>
    <t>Choisir et appliquer les techniques de conditionnement adaptées végétaux récoltés, permettant de maintenir leur qualité avant utilisation ou vente</t>
  </si>
  <si>
    <t>Enregistrer les quantités de végétaux récoltés, afin d’assurer une gestion efficace des stocks et des activités, en renseignant les registres papier ou les logiciels de gestion des cultures</t>
  </si>
  <si>
    <t>Sélection des végétaux</t>
  </si>
  <si>
    <t>Vente et livraison des produits (optionnel)</t>
  </si>
  <si>
    <t>Préparer les commandes en vue de leur commercialisation</t>
  </si>
  <si>
    <t>Sélectionner les végétaux en fonction des commandes, afin de répondre aux attentes des clients, en utilisant les bons de commandes et listes de vérification</t>
  </si>
  <si>
    <t>Etiqueter les produits avec les informations précises sur l’espèce, l’entretien et le prix, afin de faciliter leur commercialisation</t>
  </si>
  <si>
    <t>Emballer les produits en utilisant les emballages appropriés afin que les végétaux soient protégés pour la vente</t>
  </si>
  <si>
    <t>Réaliser la vente et la livraison, de manière occasionnelle des produits récoltés, en respectant les délais et conditions attendues par les clients (jour de livraison, adresse…)</t>
  </si>
  <si>
    <t>Nettoyer les équipements en utilisant des outils appropriés pour enlever les dépôts de calcaires et débris organiques, afin de garantir une distribution uniforme de l’eau</t>
  </si>
  <si>
    <t>Enregistrement et transmission des informations relatives à l’activité pépinière</t>
  </si>
  <si>
    <t>6SZN-AV3D</t>
  </si>
  <si>
    <t>05/09/2024 10:41:36</t>
  </si>
  <si>
    <t>05/09/2024 11:00:17</t>
  </si>
  <si>
    <t>05/09/2024 11:09:43</t>
  </si>
  <si>
    <t>Préparation des activités d’entretien et d’exploitation de la culture (préparation des outils, matériels, etc.) selon l’activité à réaliser</t>
  </si>
  <si>
    <t>Identification des vignes sur lesquelles intervenir</t>
  </si>
  <si>
    <t>Préparation des sols pour la plantation</t>
  </si>
  <si>
    <t>Préparation des pièces, équipements et équipements de protection nécessaires à la réalisation des activités d’exploitation et d’entretien de la vigne</t>
  </si>
  <si>
    <t>Préparer les activités d’entretien et d’exploitation de la culture en mobilisant les outils et matériels adéquats selon l’activité à réaliser</t>
  </si>
  <si>
    <t>Analyse des besoins et des attentes du client à partir d’une analyse des ressources disponibles (contact-client, analyse du devis, plans, etc.)</t>
  </si>
  <si>
    <t>Identifier les vignes sur lesquelles intervenir et les conditions d’intervention (voies d’accès, etc.)</t>
  </si>
  <si>
    <t>Niveler et ameublir les sols, en utilisant les machines agricoles adaptées (tracteur…), permettant de labourer en profondeur et d’enfouir les résidus végétaux, afin de favoriser la bonne implantation des jeunes plants de vigne</t>
  </si>
  <si>
    <t>Evaluer les besoins en pièces, équipements et équipements de protection pour la réalisation des opérations d’exploitation et d’entretien de la vigne et les préparer avant le début de l’intervention</t>
  </si>
  <si>
    <t>Relevage et palissage</t>
  </si>
  <si>
    <t>Ebourgeonnage de la vigne</t>
  </si>
  <si>
    <t>Epamprage des vignes</t>
  </si>
  <si>
    <t>Décimage de la vigne</t>
  </si>
  <si>
    <t>Application des traitements phytosanitaires</t>
  </si>
  <si>
    <t>Relever et attacher les sarments de vigne sur les fils de palissage en utilisant les outils adaptés (agrafes, liens spécialisés…), afin d’optimiser leur exposition solaire et éviter le contact avec le sol</t>
  </si>
  <si>
    <t>Eliminer les bourgeons indésirables situés sur le tronc et les branches de la vigne, en mobilisant les outils et techniques appropriés (pinces, couteaux d’ébourgeonnage, à la main…), afin de concentrer les ressources de la plante sur les parties fructifères</t>
  </si>
  <si>
    <t>Epamprer les vignes en utilisant les outils d’émondage adaptés, afin de concentrer la vitalité de la vigne et de supprimer les pousses non productives</t>
  </si>
  <si>
    <t>Tailler les ceps de vigne avec les outils adaptés (sécateurs, cisailles électriques…), afin de réguler la croissance et préparer la production de raisins</t>
  </si>
  <si>
    <t>Appliquer les traitements phytosanitaires pour protéger les vignes contre les maladies et les parasites en utilisant les outils adaptés et en respectant les règles de sécurité</t>
  </si>
  <si>
    <t>Réalisation de l’entretien de premier niveau des outils utiles à l’activité, dans le respect des règles QHSSE</t>
  </si>
  <si>
    <t>Entretien des tracteurs et autres engins agricoles</t>
  </si>
  <si>
    <t>Entretenir les outils utiles à la réalisation des activités viticoles dans le respect des règles QHSSE</t>
  </si>
  <si>
    <t>Affûter, désinfecter et lubrifier les outils de coupe et de récolte pour qu’ils restent performants, assurant ainsi des coupes nettes et réduisant les efforts de travail</t>
  </si>
  <si>
    <t>Réaliser un premier niveau de maintenance des équipements motorisés, en effectuant des contrôles réguliers (niveaux d’huile, filtres, pneus, vidange…) afin d’assurer leur longévité et leur performance et de garantir le respect des règles de sécurité</t>
  </si>
  <si>
    <t>Transmission des informations relatives à l’activité viticole</t>
  </si>
  <si>
    <t>Transmettre les informations permettant d’assurer le suivi des activités viticoles</t>
  </si>
  <si>
    <t>Renseigner les documents et supports de traçabilité des activités de culture (rapports d’utilisation des équipements, fiches de suivi de production…)</t>
  </si>
  <si>
    <t>2Z8D-H3YP</t>
  </si>
  <si>
    <t>05/09/2024 11:06:42</t>
  </si>
  <si>
    <t>05/09/2024 11:30:52</t>
  </si>
  <si>
    <t>08.08</t>
  </si>
  <si>
    <t>47.02</t>
  </si>
  <si>
    <t>PTNS-QAVD</t>
  </si>
  <si>
    <t>06/09/2024 10:51:05</t>
  </si>
  <si>
    <t>06/09/2024 11:47:13</t>
  </si>
  <si>
    <t>Attelage des équipements</t>
  </si>
  <si>
    <t>Contrôle des équipements pour garantir la sécurité des biens et des personnes</t>
  </si>
  <si>
    <t>Installer sur le tracteur ou l’engin agricole / viticole les outils utiles à l’activité à mener dans le respect des règles de sécurité pour soi, autrui et le matériel</t>
  </si>
  <si>
    <t>Déterminer les besoins en équipements et en matériaux, en choisissant les agroéquipements adéquats pour les tâches prévues</t>
  </si>
  <si>
    <t>Déterminer les intrants, en évaluant la quantité et la qualité des intrants nécessaires</t>
  </si>
  <si>
    <t>Equiper l’engin agricole avec le matériel adéquat, dans le respect des règles de sécurité et selon les activités à réaliser</t>
  </si>
  <si>
    <t>Effectuer un test à faible vitesse pour s’assurer que l’équipement est correctement fixé et fonctionne comme prévu</t>
  </si>
  <si>
    <t>Conduite des tracteurs et autres engins agricoles / viticoles et manipulation des outils mécanisés</t>
  </si>
  <si>
    <t>Conduire les tracteurs et autres engins agricoles / viticoles et utiliser les outils dans le respect des règles de sécurité</t>
  </si>
  <si>
    <t>Conduire les engins agricoles selon les modes de conduite adaptés au terrain, y compris les terrains accidentés ou difficiles, et aux conditions climatiques, en respectant les règles de sécurité routière et agricoles/viticoles, en utilisant les accessoires et instruments de bord en conduisant les engins (régler les paramètres des équipements, utilisation des tableaux de bord et interfaces numériques)</t>
  </si>
  <si>
    <t>Entretenir régulièrement et assurer la maintenance de premier niveau des engins et équipements agricoles</t>
  </si>
  <si>
    <t>Alerte et transmission des informations pertinentes en cas d’aléa ou d’anomalie et proposition d’action correctives.</t>
  </si>
  <si>
    <t>7NVZ-6XU9</t>
  </si>
  <si>
    <t>06/09/2024 14:13:36</t>
  </si>
  <si>
    <t>06/09/2024 14:25:06</t>
  </si>
  <si>
    <t>60.03</t>
  </si>
  <si>
    <t>67.02</t>
  </si>
  <si>
    <t>12.10</t>
  </si>
  <si>
    <t>4VHA-3UTK</t>
  </si>
  <si>
    <t>06/09/2024 14:26:29</t>
  </si>
  <si>
    <t>06/09/2024 14:46:40</t>
  </si>
  <si>
    <t>Planification des activités à mener sur le mois / l’année auprès des éleveurs</t>
  </si>
  <si>
    <t>Organiser sa propre activité et planifier ses interventions auprès des éleveurs</t>
  </si>
  <si>
    <t>Organiser ses activités sur la semaine et le mois en tenant compte des périodes creuses et du plan d'actions défini par l’entreprise</t>
  </si>
  <si>
    <t>Planifier les différentes interventions chez les éleveurs en fonction des besoins définis avec eux</t>
  </si>
  <si>
    <t>Planning d'interventions</t>
  </si>
  <si>
    <t>08.16</t>
  </si>
  <si>
    <t>09.03</t>
  </si>
  <si>
    <t>04.14</t>
  </si>
  <si>
    <t>VHPW-E6RK</t>
  </si>
  <si>
    <t>06/09/2024 16:44:09</t>
  </si>
  <si>
    <t>06/09/2024 17:12:34</t>
  </si>
  <si>
    <t>10</t>
  </si>
  <si>
    <t>08.15</t>
  </si>
  <si>
    <t>9V2L-Q46L</t>
  </si>
  <si>
    <t>06/09/2024 17:14:35</t>
  </si>
  <si>
    <t>06/09/2024 17:36:10</t>
  </si>
  <si>
    <t>Suivi de la reproduction des équidés</t>
  </si>
  <si>
    <t>Suivi général des jeunes poulains</t>
  </si>
  <si>
    <t>Suivre les différentes étapes du cycle de reproduction des équidés, dans le respect des règles d’hygiène, de sécurité et du bien-être animal</t>
  </si>
  <si>
    <t>Isoler, approcher, manipuler les poulains, en utilisant les différentes techniques de contention et en alertant le responsable en cas d’observation d’anomalies</t>
  </si>
  <si>
    <t>La fiche de Dominique ne comportait que 4 couples activités compétences et peu de DC.</t>
  </si>
  <si>
    <t>U86N-ZHRT</t>
  </si>
  <si>
    <t>09/09/2024 11:17:14</t>
  </si>
  <si>
    <t>09/09/2024 11:36:18</t>
  </si>
  <si>
    <t>Enregistrement et transmission des informations relatives à l’activité d’élevage auprès des éleveurs</t>
  </si>
  <si>
    <t>Enregistrer et transmettre les informations permettant d’assurer le suivi des activités d’élevage auprès des éleveurs</t>
  </si>
  <si>
    <t>Couple activité-compétence n°6 optionnel</t>
  </si>
  <si>
    <t>FYZY-2ER6</t>
  </si>
  <si>
    <t>09/09/2024 11:38:56</t>
  </si>
  <si>
    <t>09/09/2024 11:55:30</t>
  </si>
  <si>
    <t>04.15</t>
  </si>
  <si>
    <t>08.18</t>
  </si>
  <si>
    <t>LNDB-H9TE</t>
  </si>
  <si>
    <t>09/09/2024 14:13:07</t>
  </si>
  <si>
    <t>09/09/2024 14:43:44</t>
  </si>
  <si>
    <t>08.11</t>
  </si>
  <si>
    <t>VRHC-QKEE</t>
  </si>
  <si>
    <t>09/09/2024 15:55:37</t>
  </si>
  <si>
    <t>09/09/2024 16:09:45</t>
  </si>
  <si>
    <t>Chef(fe) de culture, Responsable vignoble</t>
  </si>
  <si>
    <t>Définition de la stratégie de production et d’entretien des cultures</t>
  </si>
  <si>
    <t>Définition de la stratégie de production et d’entretien des cultures en relation avec la hiérarchie</t>
  </si>
  <si>
    <t>Arbitrage et allocation de moyens / ressources (humains, financiers, délais, matériels, …) pour la production et l’entretien des cultures</t>
  </si>
  <si>
    <t>Définition de l’organisation des activités de production et d’entretien des cultures</t>
  </si>
  <si>
    <t>Définition des besoins d’investissements</t>
  </si>
  <si>
    <t>Identifier et analyser les besoins et contraintes de l’entreprise en matière de production agricoles et viticoles (vin, orge, fruits, …)</t>
  </si>
  <si>
    <t>Définir et allouer les ressources (humains, financiers, délais, matériels, …) au regard des priorités, contraintes, des évolutions</t>
  </si>
  <si>
    <t>Organiser les activités d’entretien des cultures et de production en fonction des objectifs de production fixés</t>
  </si>
  <si>
    <t>Anticiper et estimer les besoins en équipements techniques et en ressources humaines (permanentes et saisonnières), à court et moyen terme</t>
  </si>
  <si>
    <t>Pilotage et supervision de l’activité d’entretien des cultures agricoles / viticoles selon leur cycle de vie</t>
  </si>
  <si>
    <t>Définition et suivi des indicateurs de performance et de qualité de l’activité de production</t>
  </si>
  <si>
    <t>Organisation et planification des activités d’entretiens des cultures agricoles / viticoles selon leur cycle de vie</t>
  </si>
  <si>
    <t>Suivi de l’état et de la qualité des cultures tout au long de leur développement</t>
  </si>
  <si>
    <t>Supervision de l’ensemble des travaux d’entretien des cultures agricoles / viticoles</t>
  </si>
  <si>
    <t>Piloter et superviser l’activité d’entretien des cultures agricoles selon leur cycle de vie</t>
  </si>
  <si>
    <t>Définir les indicateurs permettant de suivi et d’optimiser les performances de l’activité de production</t>
  </si>
  <si>
    <t>Apprécier les performances de l’activité en s’appuyant sur les indicateurs de performance définis</t>
  </si>
  <si>
    <t>Organiser et planifier les activités d’entretien des cultures agricoles / viticoles (travail du sol, protection, fertilisation, taille, …) selon leur cycle de vie</t>
  </si>
  <si>
    <t>Suivre et contrôler l’état et la qualité des cultures tout au long de leur développement</t>
  </si>
  <si>
    <t>Superviser l’ensemble des travaux d’entretien des cultures agricoles / viticoles</t>
  </si>
  <si>
    <t>Contrôle de la mise en œuvre des procédures et règles QHSSE par les ouvrier(ère)s agricoles / viticoles et tractoristes intervenant sur l’exploitation</t>
  </si>
  <si>
    <t>Vérification des activités de production et de culture</t>
  </si>
  <si>
    <t>Supervision des contrôles de qualité et de sécurité</t>
  </si>
  <si>
    <t>Contrôler la mise en œuvre des procédures et des règles QHSSE par les ouvrier(ère)s agricoles / viticoles et tractoristes intervenant sur l’exploitation</t>
  </si>
  <si>
    <t>Vérifier le bon déroulement des activités agricoles/ viticoles de l’exploitation</t>
  </si>
  <si>
    <t>Identifier, analyser, évaluer et prévenir les risques en matière de qualité, d’hygiène, et d’environnement des cultures, en vue de définir des actions préventives et/ou correctives</t>
  </si>
  <si>
    <t>Identifier, analyser, évaluer et prévenir les risques en matière de sûreté et de sécurité des ouvrier(ère)s agricoles / viticoles et tractoristes, en vue de définir des actions préventives et/ou correctives</t>
  </si>
  <si>
    <t>Etablir des méthodes permettant de vérifier le respect des procédures</t>
  </si>
  <si>
    <t>Informer et sensibiliser les équipes autour enjeux liés au respect de la législation, des procédures et des consignes en vigueur, notamment en matière de qualité, hygiène, santé, sûreté, sécurité et environnement</t>
  </si>
  <si>
    <t>Superviser et contrôler le respect des procédures permettant de garantir la qualité et la conformité des cultures</t>
  </si>
  <si>
    <t>Management des équipes de production et pilotage des ressources humaines (salariés permanents et saisonniers)</t>
  </si>
  <si>
    <t>Animer un collectif de travail et piloter les ressources humaines (salariés permanents et saisonniers) pour répondre aux objectifs de production</t>
  </si>
  <si>
    <t>Evaluer les besoins en ressources humaines en termes d’effectifs, de compétences et d’organisation en fonction des évolutions de l’activité, du cycle de vie des cultures et de la stratégie de l’entreprise</t>
  </si>
  <si>
    <t>Mobiliser les équipes de l’exploitation autour des enjeux de l’activité et des objectifs à atteindre</t>
  </si>
  <si>
    <t>Conduite d’actions d’amélioration des activités d’exploitation et d’entretien des cultures</t>
  </si>
  <si>
    <t>Veille des évolutions techniques, agroécologiques et législatives en matière d’exploitation et d’entretien des cultures</t>
  </si>
  <si>
    <t>Repérage et anticipation des effets du changement climatique sur les cultures et sur leur exploitation</t>
  </si>
  <si>
    <t>Mise à jour et amélioration des procédures, modes opératoires, de l’organisation</t>
  </si>
  <si>
    <t>Analyser et optimiser les activités d’exploitation et d’entretien des cultures</t>
  </si>
  <si>
    <t>Réaliser une veille règlementaire (interdiction de produits, entretien des parcelles, entretien des sols, périodes d’épandage, …) en vue d’anticiper les évolutions pouvant avoir un impact sur l’activité</t>
  </si>
  <si>
    <t>Réaliser une veille technique et technologique relative aux nouveaux outils et systèmes de traçabilité</t>
  </si>
  <si>
    <t>Repérer et anticiper les effets du changement climatique sur les cultures (évolution des rendements, des caractéristiques des produits, de la qualité des sols, …)  et sur leur exploitation (évolution des périodes de récoltes/ de vendange, …)</t>
  </si>
  <si>
    <t>Définir les évolutions et actions correctives à apporter pour optimiser les activités d’exploitation et d’entretien des cultures</t>
  </si>
  <si>
    <t>Organiser la mise en place d’actions d’amélioration en associant les équipes (permanents, saisonniers)</t>
  </si>
  <si>
    <t>Expliquer aux équipes les mesures d’amélioration, leurs résultats et les suites à donner</t>
  </si>
  <si>
    <t>Exploitation agricole</t>
  </si>
  <si>
    <t>Développement des relations auprès des acteurs externes (partenaires commerciaux, …)</t>
  </si>
  <si>
    <t>Etablir et animer des relations propices à l’exploitation</t>
  </si>
  <si>
    <t>5R5Z-LUCV</t>
  </si>
  <si>
    <t>09/09/2024 17:05:08</t>
  </si>
  <si>
    <t>09/09/2024 17:49:58</t>
  </si>
  <si>
    <t>05.09</t>
  </si>
  <si>
    <t>Réalisation des opérations de changement de formation</t>
  </si>
  <si>
    <t>Coordination des activités d’une équipe d’opérateurs ou conducteurs de machines</t>
  </si>
  <si>
    <t>LQ7A-NXVX</t>
  </si>
  <si>
    <t>09/09/2024 17:50:53</t>
  </si>
  <si>
    <t>09/09/2024 18:21:07</t>
  </si>
  <si>
    <t>Définir la stratégie financière et d’investissement de l’entreprise en collaboration avec la direction générale</t>
  </si>
  <si>
    <t>Finance</t>
  </si>
  <si>
    <t>Définition des budgets</t>
  </si>
  <si>
    <t>Fonction financière</t>
  </si>
  <si>
    <t>DXYC-QR5J</t>
  </si>
  <si>
    <t>09/09/2024 18:12:46</t>
  </si>
  <si>
    <t>09/09/2024 18:35:31</t>
  </si>
  <si>
    <t>Technicien(ne) de laboratoire / R&amp;D</t>
  </si>
  <si>
    <t>28.02</t>
  </si>
  <si>
    <t>Exploiter et analyser les résultats des tests en vue de vérifier et contrôler la qualité des produits tout au long du processus de fabrication et des emballages</t>
  </si>
  <si>
    <t>YMHL-998S</t>
  </si>
  <si>
    <t>09/09/2024 18:29:18</t>
  </si>
  <si>
    <t>09/09/2024 18:48:39</t>
  </si>
  <si>
    <t>Superviser et contrôler les différentes activités liées à l’administration du personnel (paie, effectifs, temps de travail, dossiers individuels, médecine du travail, etc.) conformément aux objectifs définis par la direction et dans le respect de la législation</t>
  </si>
  <si>
    <t>Pilotage des ressources humaines</t>
  </si>
  <si>
    <t>Veille juridique, règlementaire et sociétale sur les sujets en lien avec les ressources humaines</t>
  </si>
  <si>
    <t>8L9W-5U9F</t>
  </si>
  <si>
    <t>09/09/2024 18:36:58</t>
  </si>
  <si>
    <t>09/09/2024 18:54:52</t>
  </si>
  <si>
    <t>Identification des canaux de communication</t>
  </si>
  <si>
    <t>Conception et rédaction de contenus, messages et argumentaires</t>
  </si>
  <si>
    <t>Création de supports de communication</t>
  </si>
  <si>
    <t>Actualisation des supports de communication</t>
  </si>
  <si>
    <t>Identifier le canal de communication (papier, web, média…) adapté, afin d’atteindre la cible du message</t>
  </si>
  <si>
    <t>Invitation des participants</t>
  </si>
  <si>
    <t>Coordination de l’intervention des prestataires externes</t>
  </si>
  <si>
    <t>Gestion des participants</t>
  </si>
  <si>
    <t>Organiser des événements externes afin d’accroitre la visibilité de l’entreprise</t>
  </si>
  <si>
    <t>Rechercher un lieu adapté à l’événement à organiser, en prenant en compte les attentes exprimées et les contraintes identifiées</t>
  </si>
  <si>
    <t>Identifier le mode de diffusion des invitations le plus adapté, afin de toucher la cible visée</t>
  </si>
  <si>
    <t>Coordonner l’intervention des prestataires en amont et le jour de l’événement, afin de garantir le bon déroulement de l’événement</t>
  </si>
  <si>
    <t>Communiquer autour de l’événement en amont et en aval de sa tenue, en échangeant avec les journalistes</t>
  </si>
  <si>
    <t>Définition de la ligne éditoriale</t>
  </si>
  <si>
    <t>Animation et modération des échanges entre les membres de la communauté</t>
  </si>
  <si>
    <t>Modération des réactions des internautes/abonnés aux réseaux sociaux de l’entreprise</t>
  </si>
  <si>
    <t>Organisation d’événements en ligne et d’opérations d’influence</t>
  </si>
  <si>
    <t>Modérer les contributions des internautes et faire appliquer les règles de bonne conduite (net-étiquette)</t>
  </si>
  <si>
    <t>Organisation d’actions de communication et de promotion en interne</t>
  </si>
  <si>
    <t>Promotion des métiers et des valeurs de l’entreprise auprès des futurs collaborateurs</t>
  </si>
  <si>
    <t>Elaborer et mettre en œuvre des projets de communication en collaboration avec le service RH dans le but de recruter des futurs collaborateurs</t>
  </si>
  <si>
    <t>J3KW-MR62</t>
  </si>
  <si>
    <t>10/09/2024 08:48:45</t>
  </si>
  <si>
    <t>10/09/2024 09:31:36</t>
  </si>
  <si>
    <t>Traitement statistique des données commerciales (ventes, besoins clients, etc.)</t>
  </si>
  <si>
    <t>Recueil d’informations sur les besoins et objectifs du service commercial, voire des autres fonctions de l’entreprise (direction financière, etc.)</t>
  </si>
  <si>
    <t>PD5P-Y6Q7</t>
  </si>
  <si>
    <t>10/09/2024 09:32:08</t>
  </si>
  <si>
    <t>10/09/2024 09:56:56</t>
  </si>
  <si>
    <t>Stratégie des systèmes d'information</t>
  </si>
  <si>
    <t>Système d'information</t>
  </si>
  <si>
    <t>Proposer et piloter la mise en œuvre d’actions d’amélioration, notamment en renforçant la cybersécurité de l’entreprise</t>
  </si>
  <si>
    <t>11.06</t>
  </si>
  <si>
    <t>72TY-CT9U</t>
  </si>
  <si>
    <t>10/09/2024 10:04:43</t>
  </si>
  <si>
    <t>10/09/2024 10:31:58</t>
  </si>
  <si>
    <t>Communiquer et collaborer avec les différents services de l’entreprise en mode projet</t>
  </si>
  <si>
    <t>C6AS-PEPY</t>
  </si>
  <si>
    <t>10/09/2024 11:59:50</t>
  </si>
  <si>
    <t>10/09/2024 12:22:15</t>
  </si>
  <si>
    <t>08.19</t>
  </si>
  <si>
    <t>WBWN-CGLF</t>
  </si>
  <si>
    <t>10/09/2024 13:58:54</t>
  </si>
  <si>
    <t>10/09/2024 14:30:55</t>
  </si>
  <si>
    <t>03.27</t>
  </si>
  <si>
    <t>FWYU-J5KR</t>
  </si>
  <si>
    <t>10/09/2024 14:32:50</t>
  </si>
  <si>
    <t>10/09/2024 14:50:32</t>
  </si>
  <si>
    <t>04.13</t>
  </si>
  <si>
    <t>GAMU-GVP6</t>
  </si>
  <si>
    <t>10/09/2024 15:16:38</t>
  </si>
  <si>
    <t>10/09/2024 15:42:18</t>
  </si>
  <si>
    <t>34.02</t>
  </si>
  <si>
    <t>Prise de mesure et contrôle des conditions d’installation d’équipements d’arrosage / de piscine / d’éclairage</t>
  </si>
  <si>
    <t>Préparation des outils et équipements</t>
  </si>
  <si>
    <t>Réalisation de l’entretien des outils et équipements</t>
  </si>
  <si>
    <t>Préparer et organiser son intervention</t>
  </si>
  <si>
    <t>Analyser les conditions de réalisation du chantier en recueillant les informations nécessaires (plans, devis, observations, etc.) et en repérant, le cas échéant, les contraintes des lieux (voies d’accès, végétaux, réseaux, etc.)</t>
  </si>
  <si>
    <t>Réaliser les contrôles et mesures à l’aide du matériel adapté et selon les consignes afin de vérifier la faisabilité de l’installation d’équipements d’arrosage / de piscine / d’éclairage</t>
  </si>
  <si>
    <t>Evaluer et préparer les ressources (outils, équipements, matériaux, végétaux, etc.) nécessaires à l’installation d’arrosage / de piscine / d’éclairage</t>
  </si>
  <si>
    <t>Préparer les équipements et les ressources (batteries, carburant, lubrifiant, etc.) nécessaires à la réalisation du chantier et vérifier leur fonctionnement</t>
  </si>
  <si>
    <t>Réaliser l’entretien des outils et équipement</t>
  </si>
  <si>
    <t>Interventions</t>
  </si>
  <si>
    <t>08.13</t>
  </si>
  <si>
    <t>S4F2-FMKR</t>
  </si>
  <si>
    <t>10/09/2024 15:44:19</t>
  </si>
  <si>
    <t>10/09/2024 15:58:21</t>
  </si>
  <si>
    <t>30.03</t>
  </si>
  <si>
    <t>17.05</t>
  </si>
  <si>
    <t>17.06</t>
  </si>
  <si>
    <t>17.07</t>
  </si>
  <si>
    <t>08.14</t>
  </si>
  <si>
    <t>QXJW-R2BQ</t>
  </si>
  <si>
    <t>10/09/2024 15:58:41</t>
  </si>
  <si>
    <t>10/09/2024 16:12:11</t>
  </si>
  <si>
    <t>Identification et vérification des conditions de réalisation du chantier d’aménagement paysager</t>
  </si>
  <si>
    <t>Prise de mesure et contrôle des conditions de réalisation de l’aménagement paysager</t>
  </si>
  <si>
    <t>Réaliser les contrôles et mesures à l’aide du matériel adapté et selon les consignes afin de vérifier la faisabilité de l’aménagement</t>
  </si>
  <si>
    <t>Enregistrement et transmission d’informations en lien avec l’aménagement réalisé</t>
  </si>
  <si>
    <t>Communiquer avec les différentes parties-prenantes de l’aménagement paysager</t>
  </si>
  <si>
    <t>Renseigner les documents et outils de traçabilité des opérations d’aménagement paysager</t>
  </si>
  <si>
    <t>DGFD-FKGW</t>
  </si>
  <si>
    <t>10/09/2024 16:12:24</t>
  </si>
  <si>
    <t>10/09/2024 16:23:39</t>
  </si>
  <si>
    <t>06.09</t>
  </si>
  <si>
    <t>Enregistrement des mouvements de stocks de matières premières, produits et consommables</t>
  </si>
  <si>
    <t>Contrôle et renseignement des documents accompagnant les matières premières, produits et consommables</t>
  </si>
  <si>
    <t>Emettre un avis ou une réserve en fonction de l’état des matières premières, produits et consommables et des anomalies constatées</t>
  </si>
  <si>
    <t>XCJG-ECH8</t>
  </si>
  <si>
    <t>10/09/2024 17:40:42</t>
  </si>
  <si>
    <t>10/09/2024 18:15:49</t>
  </si>
  <si>
    <t>G3X5-T5WZ</t>
  </si>
  <si>
    <t>11/09/2024 07:31:05</t>
  </si>
  <si>
    <t>11/09/2024 07:46:59</t>
  </si>
  <si>
    <t>Organisation de sa propre activité vis-à-vis des délais</t>
  </si>
  <si>
    <t>Organiser son activité sur la semaine ou le mois afin de respecter les délais de traitement des dossiers de cotisation</t>
  </si>
  <si>
    <t>56.02</t>
  </si>
  <si>
    <t>Contrôle et vérification de la conformité des dossiers de cotisation</t>
  </si>
  <si>
    <t>Contrôler et vérifier la conformité de ses dossiers de cotisation au regard des règles et procédures établies</t>
  </si>
  <si>
    <t>Transmission d’informations entre pairs et auprès des managers</t>
  </si>
  <si>
    <t>Saisie et enregistrement des informations relatives à la traçabilité des activités de cotisation</t>
  </si>
  <si>
    <t>94P8-LA7C</t>
  </si>
  <si>
    <t>11/09/2024 08:04:46</t>
  </si>
  <si>
    <t>11/09/2024 08:20:34</t>
  </si>
  <si>
    <t>Organisation de sa propre activité vis-à-vis des délais en matière de recouvrement des créances</t>
  </si>
  <si>
    <t>Planification et préparation des relances en cas de non-respect des délais</t>
  </si>
  <si>
    <t>Organiser son activité sur la semaine ou le mois afin de respecter les délais en matière de recouvrement des créances</t>
  </si>
  <si>
    <t>Planifier le suivi des dossiers et les relances à effectuer en tenant compte des délais et échéances à respecter (délai de réponse indiqué dans le courrier, prescription de la créance, …)</t>
  </si>
  <si>
    <t>56.03</t>
  </si>
  <si>
    <t>9ZNF-MM66</t>
  </si>
  <si>
    <t>11/09/2024 08:37:24</t>
  </si>
  <si>
    <t>11/09/2024 08:54:01</t>
  </si>
  <si>
    <t>J638-NFLE</t>
  </si>
  <si>
    <t>11/09/2024 08:55:42</t>
  </si>
  <si>
    <t>11/09/2024 09:11:05</t>
  </si>
  <si>
    <t>Identification des impacts des évolutions réglementaires sur les activités de l’organisme</t>
  </si>
  <si>
    <t>Rechercher et analyser les informations sur les évolutions réglementaires dans le domaine de la protection sociale</t>
  </si>
  <si>
    <t>Identifier les enjeux pour ses activités et pour celles de l’organisme au regard de l’évolution de la législation ainsi que les nouvelles opportunités</t>
  </si>
  <si>
    <t>MQG6-64JA</t>
  </si>
  <si>
    <t>11/09/2024 09:17:00</t>
  </si>
  <si>
    <t>11/09/2024 09:30:43</t>
  </si>
  <si>
    <t>PBRX-TFBT</t>
  </si>
  <si>
    <t>11/09/2024 09:31:36</t>
  </si>
  <si>
    <t>11/09/2024 09:46:13</t>
  </si>
  <si>
    <t>Organiser son poste de travail en vue de faciliter le traitement simultané de plusieurs tâches.</t>
  </si>
  <si>
    <t>Standard</t>
  </si>
  <si>
    <t>09.04</t>
  </si>
  <si>
    <t>Classement et archivage de documents administratifs</t>
  </si>
  <si>
    <t>Gérer le planning des salles en fonction des sollicitations des interlocuteurs internes</t>
  </si>
  <si>
    <t>FLFP-57A6</t>
  </si>
  <si>
    <t>11/09/2024 09:46:44</t>
  </si>
  <si>
    <t>11/09/2024 10:00:46</t>
  </si>
  <si>
    <t>Saisie</t>
  </si>
  <si>
    <t>Collecte données</t>
  </si>
  <si>
    <t>Met à jour les paramètres du logiciel de paie au regard des évolutions réglementaire et/ ou technologiques</t>
  </si>
  <si>
    <t>Droit social</t>
  </si>
  <si>
    <t>6DAU-3QGQ</t>
  </si>
  <si>
    <t>11/09/2024 10:13:31</t>
  </si>
  <si>
    <t>11/09/2024 10:30:02</t>
  </si>
  <si>
    <t>66.01</t>
  </si>
  <si>
    <t>A5PN-CW7N</t>
  </si>
  <si>
    <t>11/09/2024 10:30:38</t>
  </si>
  <si>
    <t>11/09/2024 10:46:01</t>
  </si>
  <si>
    <t>30.04</t>
  </si>
  <si>
    <t>12.09</t>
  </si>
  <si>
    <t>67HM-W53X</t>
  </si>
  <si>
    <t>11/09/2024 12:07:00</t>
  </si>
  <si>
    <t>11/09/2024 12:26:45</t>
  </si>
  <si>
    <t>03.26</t>
  </si>
  <si>
    <t>08.12</t>
  </si>
  <si>
    <t>QWFT-Y85G</t>
  </si>
  <si>
    <t>11/09/2024 12:26:55</t>
  </si>
  <si>
    <t>11/09/2024 12:38:03</t>
  </si>
  <si>
    <t>60.02</t>
  </si>
  <si>
    <t>273N-U9BE</t>
  </si>
  <si>
    <t>11/09/2024 13:48:38</t>
  </si>
  <si>
    <t>11/09/2024 14:08:12</t>
  </si>
  <si>
    <t>Conduire des entretiens individuels (entretien d’évaluation, entretien annuel…)</t>
  </si>
  <si>
    <t>Enregistrement des données relatives au suivi de l’activité logistique</t>
  </si>
  <si>
    <t>Saisie et enregistrement des informations relatives à la traçabilité des activités logistiques</t>
  </si>
  <si>
    <t>Réalisation de comptes rendus concernant le déroulement de la logistique</t>
  </si>
  <si>
    <t>Transmettre oralement et par écrit les informations pertinentes en matière d’avancement de la logistique aux services concernés</t>
  </si>
  <si>
    <t>9QEH-AZUU</t>
  </si>
  <si>
    <t>11/09/2024 14:27:11</t>
  </si>
  <si>
    <t>11/09/2024 15:28:45</t>
  </si>
  <si>
    <t>Manœuvre ou supervision des manœuvres du navire</t>
  </si>
  <si>
    <t>Observation et surveillance des conditions de navigation</t>
  </si>
  <si>
    <t>Utilisation des instruments de bord</t>
  </si>
  <si>
    <t>Manœuvrer ou superviser les manœuvres du navire (départ, manœuvres en mer, accostage, etc.).</t>
  </si>
  <si>
    <t>Mobiliser les instruments de navigation (GPS, radar, etc.) et interpréter les éléments qui en sont issus</t>
  </si>
  <si>
    <t>12.07</t>
  </si>
  <si>
    <t>GDAX-P5QK</t>
  </si>
  <si>
    <t>11/09/2024 17:14:48</t>
  </si>
  <si>
    <t>11/09/2024 17:58:18</t>
  </si>
  <si>
    <t>24.04</t>
  </si>
  <si>
    <t>Enregistrement et transmission des informations</t>
  </si>
  <si>
    <t>Transmettre les informations permettant d’assurer le suivi des activités</t>
  </si>
  <si>
    <t>Participation aux manœuvres du navire</t>
  </si>
  <si>
    <t>Observation et surveillance des conditions de navigation (conditions météorologiques, état des eaux, etc.)</t>
  </si>
  <si>
    <t>Mobiliser les instruments de navigation et savoir lire les éléments qui en sont issus sous la supervision du patron de pêche</t>
  </si>
  <si>
    <t>H5RD-8W4D</t>
  </si>
  <si>
    <t>11/09/2024 17:58:23</t>
  </si>
  <si>
    <t>11/09/2024 18:14:53</t>
  </si>
  <si>
    <t>08.09</t>
  </si>
  <si>
    <t>Q5VN-FNCX</t>
  </si>
  <si>
    <t>11/09/2024 18:15:39</t>
  </si>
  <si>
    <t>11/09/2024 18:25:28</t>
  </si>
  <si>
    <t>12.04</t>
  </si>
  <si>
    <t>Enregistrement et transmission des informations relatives à la production de coquillages marins auprès de sa hiérarchie</t>
  </si>
  <si>
    <t>Transmettre oralement et par écrit les informations pertinentes à sa hiérarchie et aux interlocuteurs concernés (clients, commanditaires, etc.)</t>
  </si>
  <si>
    <t>Interpréter les éléments issus des instruments de bord afin de concourir aux opérations de navigation</t>
  </si>
  <si>
    <t>635D-HYY4</t>
  </si>
  <si>
    <t>11/09/2024 18:25:40</t>
  </si>
  <si>
    <t>11/09/2024 18:37:23</t>
  </si>
  <si>
    <t>28.03</t>
  </si>
  <si>
    <t>Management des équipes de production conchylicole et pilotage des ressources humaines</t>
  </si>
  <si>
    <t>Définition des besoins en ressources humaines et de l’organisation de son équipe</t>
  </si>
  <si>
    <t>Supervision des actions de recrutement et de développement des compétence pour les membres de son équipe</t>
  </si>
  <si>
    <t>Evaluer les besoins en ressources humaines en production conchylicole en termes d’effectifs, de compétences et d’organisation en fonction des évolutions de l’activité et de la stratégie de l’entreprise</t>
  </si>
  <si>
    <t>Mobiliser les membres de son équipe autour des enjeux de l’activité et des objectifs à atteindre</t>
  </si>
  <si>
    <t>22.05</t>
  </si>
  <si>
    <t>87LD-5RDE</t>
  </si>
  <si>
    <t>11/09/2024 18:37:29</t>
  </si>
  <si>
    <t>11/09/2024 18:51:40</t>
  </si>
  <si>
    <t>24.03</t>
  </si>
  <si>
    <t>6G9X-QERP</t>
  </si>
  <si>
    <t>11/09/2024 18:53:24</t>
  </si>
  <si>
    <t>11/09/2024 19:03:10</t>
  </si>
  <si>
    <t>Supervision des contrôles de qualité des produits algocoles</t>
  </si>
  <si>
    <t>Superviser et contrôle le respect des procédures permettant de garantir la qualité et la conformité des productions algocoles</t>
  </si>
  <si>
    <t>Management des équipes de production algocole et pilotage des ressources humaines</t>
  </si>
  <si>
    <t>Evaluer les besoins en ressources humaines en production algocole en termes d’effectifs, de compétences et d’organisation en fonction des évolutions de l’activité et de la stratégie de l’entreprise</t>
  </si>
  <si>
    <t>Conduite d’actions d’amélioration des activités d’exploitation et d’entretien des cultures algocoles</t>
  </si>
  <si>
    <t>Veille sur les évolutions techniques relatives à la production algocole</t>
  </si>
  <si>
    <t>Analyser et optimiser les activités d’exploitation et d’entretien des cultures algocoles</t>
  </si>
  <si>
    <t>Réaliser une veille sur les évolutions techniques en vue de repérer les éventuelles évolutions à mener sur l’activité de production algocole</t>
  </si>
  <si>
    <t>Définir les évolutions et actions correctives à apporter pour optimiser les performances de l’activité de production algocole</t>
  </si>
  <si>
    <t>5NYQ-RTD9</t>
  </si>
  <si>
    <t>11/09/2024 19:03:13</t>
  </si>
  <si>
    <t>11/09/2024 19:22:54</t>
  </si>
  <si>
    <t>37.02</t>
  </si>
  <si>
    <t>ZFCR-JBPF</t>
  </si>
  <si>
    <t>12/09/2024 07:16:07</t>
  </si>
  <si>
    <t>12/09/2024 07:34:40</t>
  </si>
  <si>
    <t>Assistant de formation (Institutionnel)</t>
  </si>
  <si>
    <t>63.01</t>
  </si>
  <si>
    <t>KQH2-5E89</t>
  </si>
  <si>
    <t>12/09/2024 07:35:25</t>
  </si>
  <si>
    <t>12/09/2024 07:49:09</t>
  </si>
  <si>
    <t>02.2</t>
  </si>
  <si>
    <t>75.01</t>
  </si>
  <si>
    <t>CW5Y-SXM2</t>
  </si>
  <si>
    <t>12/09/2024 08:52:47</t>
  </si>
  <si>
    <t>12/09/2024 09:10:56</t>
  </si>
  <si>
    <t>06.10</t>
  </si>
  <si>
    <t>01.06</t>
  </si>
  <si>
    <t>V8TC-AEZV</t>
  </si>
  <si>
    <t>12/09/2024 09:26:39</t>
  </si>
  <si>
    <t>12/09/2024 09:44:46</t>
  </si>
  <si>
    <t>V7RQ-3ZS4</t>
  </si>
  <si>
    <t>12/09/2024 09:44:53</t>
  </si>
  <si>
    <t>12/09/2024 10:01:01</t>
  </si>
  <si>
    <t>YJK6-RX49</t>
  </si>
  <si>
    <t>12/09/2024 10:01:04</t>
  </si>
  <si>
    <t>12/09/2024 10:38:07</t>
  </si>
  <si>
    <t>05.10</t>
  </si>
  <si>
    <t>08.17</t>
  </si>
  <si>
    <t>T59B-ZN9A</t>
  </si>
  <si>
    <t>12/09/2024 10:38:49</t>
  </si>
  <si>
    <t>12/09/2024 10:55:19</t>
  </si>
  <si>
    <t>Pilotage des essais de mise au point de nouveaux procédés d’emballages</t>
  </si>
  <si>
    <t>Piloter des essais de mise au point de nouveaux procédés d’emballage</t>
  </si>
  <si>
    <t>Suivre et contrôler les résultats des essais de mise au point de nouveaux procédés</t>
  </si>
  <si>
    <t>7689-9S68</t>
  </si>
  <si>
    <t>12/09/2024 10:49:18</t>
  </si>
  <si>
    <t>12/09/2024 11:06:43</t>
  </si>
  <si>
    <t>Interne</t>
  </si>
  <si>
    <t>CKUH-4G63</t>
  </si>
  <si>
    <t>12/09/2024 10:57:26</t>
  </si>
  <si>
    <t>12/09/2024 11:15:08</t>
  </si>
  <si>
    <t>Mise à jour des données et des codifications dans le prologiciel de gestion, les bases de données</t>
  </si>
  <si>
    <t>Définition et suivi des indicateurs de performance et de qualité l’approvisionnement</t>
  </si>
  <si>
    <t>Analyser l’évolution des indicateurs permettant de mesurer l’efficacité de l’approvisionnement : taux de service, taux de rotation des stocks, taux de disponibilité, valeur du stock, taux de dépréciation</t>
  </si>
  <si>
    <t>Utiliser un logiciel de gestion pour réaliser les paramétrages adaptés aux besoins de l’entreprise et enregistrer les données</t>
  </si>
  <si>
    <t>Codifier les données approvisionnement (fournisseurs, matières premières, etc) dans le système d’informations</t>
  </si>
  <si>
    <t>Piloter les inventaires afin de garantir la fiabilité des informations sur les stocks</t>
  </si>
  <si>
    <t>11.07</t>
  </si>
  <si>
    <t>hésitation sur familles de métiers entre F et L</t>
  </si>
  <si>
    <t>9YSL-UEST</t>
  </si>
  <si>
    <t>12/09/2024 11:07:04</t>
  </si>
  <si>
    <t>12/09/2024 11:26:16</t>
  </si>
  <si>
    <t>38.02</t>
  </si>
  <si>
    <t>Promotion de l’offre de service de l’entreprise</t>
  </si>
  <si>
    <t>Promouvoir l’offre de service globale de l’entreprise auprès des agriculteurs en fonction des besoins identifiés</t>
  </si>
  <si>
    <t>Présenter les produits et solutions les plus adaptées proposées par son entreprise, dans le cadre du conseil réglementé (agrofournitures, outils d’aide à la décision, équipements, etc.)</t>
  </si>
  <si>
    <t>Technologie</t>
  </si>
  <si>
    <t>EXTZ-DK6H</t>
  </si>
  <si>
    <t>12/09/2024 11:29:32</t>
  </si>
  <si>
    <t>12/09/2024 11:51:39</t>
  </si>
  <si>
    <t>Veille technique, technologique et règlementaire concernant les procédés de production agricole</t>
  </si>
  <si>
    <t>Rechercher et analyser les informations sur les évolutions techniques, technologiques et réglementaires sur les produits et la production agricole</t>
  </si>
  <si>
    <t>Repérer les évolutions techniques et technologiques</t>
  </si>
  <si>
    <t>Production agricole</t>
  </si>
  <si>
    <t>Accompagnement à la mise en œuvre du partenariat</t>
  </si>
  <si>
    <t>Accompagner les producteurs dans la mise en œuvre opérationnelle du partenariat</t>
  </si>
  <si>
    <t>Accompagner le producteur dans le respect de ses obligations et de ses cahiers des charges, notamment en termes de respect de l'environnement</t>
  </si>
  <si>
    <t>Valoriser les orientations prises dans le cadre du partenariat</t>
  </si>
  <si>
    <t>71.01</t>
  </si>
  <si>
    <t>SH9F-6ASU</t>
  </si>
  <si>
    <t>12/09/2024 11:54:27</t>
  </si>
  <si>
    <t>12/09/2024 12:07:20</t>
  </si>
  <si>
    <t>Rechercher et analyser les informations sur les évolutions réglementaires, organisationnelles et les besoins des clients finaux liés aux achats de matières premières</t>
  </si>
  <si>
    <t>Conduite de projets avec les fournisseurs ou des partenaires</t>
  </si>
  <si>
    <t>Organisation et planification des étapes et des moyens (humains, techniques…)</t>
  </si>
  <si>
    <t>Piloter des projets relatifs aux achats de matières premières au sein de l’entreprise et avec des partenaires</t>
  </si>
  <si>
    <t>Identifier l’expertise des ressources internes et des prestataires externes</t>
  </si>
  <si>
    <t>J4RK-JZ4E</t>
  </si>
  <si>
    <t>12/09/2024 12:32:08</t>
  </si>
  <si>
    <t>12/09/2024 13:07:24</t>
  </si>
  <si>
    <t>Accueillir et conseiller un client professionnel sur les conditions de vente ou de livraison des produits en tenant compte de ses besoins</t>
  </si>
  <si>
    <t>Analyser les informations disponibles sur les clients dans le cadre d’appels entrants ou sortants</t>
  </si>
  <si>
    <t>Enregistrer des commandes passées par la force de vente et/ou par les clients</t>
  </si>
  <si>
    <t>Rechercher des informations sur l'état des stocks et sur les arrivées de produits et alerter la force de vente en cas de risque de surstock, de rupture, de livraison tardive ou de non-livraison</t>
  </si>
  <si>
    <t>Identifier, enregistrer et mettre à jour les informations clés sur les clients et les produits en utilisant l'outil de gestion de l'information en vigueur dans l'entreprise</t>
  </si>
  <si>
    <t>Exploiter les fonctionnalités de l'outil de gestion de l'information en vigueur dans l'entreprise simultanément à la conduite d'un entretien téléphonique</t>
  </si>
  <si>
    <t>Transmettre aux commerciaux et à la direction des informations permettant d’infléchir les décisions et actions marketing et commerciales</t>
  </si>
  <si>
    <t>5HM6-TAPZ</t>
  </si>
  <si>
    <t>12/09/2024 13:42:34</t>
  </si>
  <si>
    <t>12/09/2024 14:12:36</t>
  </si>
  <si>
    <t>Elaborer la stratégie de gestion de flux, de l’entreprise (produits, documents, informations …), en cohérence avec la stratégie de l’entreprise</t>
  </si>
  <si>
    <t>Encadrement d’une équipe</t>
  </si>
  <si>
    <t>Superviser l’animation des équipes : mise en œuvre des entretiens individuels, accompagnement au changement…</t>
  </si>
  <si>
    <t>Négocier des solutions adaptées en cas d'aléa avec les différents services de l'entreprise (logistique, transport, vente, achats…)</t>
  </si>
  <si>
    <t>9M59-A6GD</t>
  </si>
  <si>
    <t>12/09/2024 17:08:30</t>
  </si>
  <si>
    <t>12/09/2024 17:44:47</t>
  </si>
  <si>
    <t>Organisation et planification de ses activités et des activités d’un responsable, manager</t>
  </si>
  <si>
    <t>Organiser et planifier ses activités, et les activités d’un manager</t>
  </si>
  <si>
    <t>organisation de son activité</t>
  </si>
  <si>
    <t>Gestion administrative et budgétaire pour un manger</t>
  </si>
  <si>
    <t>Renseigner différents documents liés à la gestion financière, comptable, administrative dans les délais impartis</t>
  </si>
  <si>
    <t>Mettre en œuvre les processus courants liés à la gestion administrative ou financière</t>
  </si>
  <si>
    <t>Evénements</t>
  </si>
  <si>
    <t>SBVX-U9QC</t>
  </si>
  <si>
    <t>12/09/2024 17:35:53</t>
  </si>
  <si>
    <t>12/09/2024 17:51:17</t>
  </si>
  <si>
    <t>73.01</t>
  </si>
  <si>
    <t>832R-NX5S</t>
  </si>
  <si>
    <t>12/09/2024 17:51:29</t>
  </si>
  <si>
    <t>12/09/2024 18:03:20</t>
  </si>
  <si>
    <t>72.01</t>
  </si>
  <si>
    <t>DQCB-Z9WR</t>
  </si>
  <si>
    <t>12/09/2024 18:03:48</t>
  </si>
  <si>
    <t>12/09/2024 18:14:39</t>
  </si>
  <si>
    <t>Responsable Département / structure</t>
  </si>
  <si>
    <t>Définition de la stratégie de fonctionnement de la structure</t>
  </si>
  <si>
    <t>Définition d’une stratégie financière et d’investissements budgétaires de la structure</t>
  </si>
  <si>
    <t>Définition de l’organisation de la structure</t>
  </si>
  <si>
    <t>Définir la stratégie de fonctionnement de la structure</t>
  </si>
  <si>
    <t>Définir l’organisation de la structure afin de répondre aux objectifs fixés</t>
  </si>
  <si>
    <t>Elaborer un plan d’actions opérationnel</t>
  </si>
  <si>
    <t>7FJJ-T4R8</t>
  </si>
  <si>
    <t>12/09/2024 18:16:56</t>
  </si>
  <si>
    <t>12/09/2024 18:29:34</t>
  </si>
  <si>
    <t>01.07</t>
  </si>
  <si>
    <t>P7RA-M628</t>
  </si>
  <si>
    <t>12/09/2024 18:24:05</t>
  </si>
  <si>
    <t>12/09/2024 18:40:40</t>
  </si>
  <si>
    <t>56.04</t>
  </si>
  <si>
    <t>59.02</t>
  </si>
  <si>
    <t>US86-GWZH</t>
  </si>
  <si>
    <t>12/09/2024 18:31:21</t>
  </si>
  <si>
    <t>12/09/2024 18:47:07</t>
  </si>
  <si>
    <t>BN5D-F63M</t>
  </si>
  <si>
    <t>12/09/2024 19:23:50</t>
  </si>
  <si>
    <t>12/09/2024 19:47:56</t>
  </si>
  <si>
    <t>42.02</t>
  </si>
  <si>
    <t>03.28</t>
  </si>
  <si>
    <t>11.08</t>
  </si>
  <si>
    <t>NMTW-8HGC</t>
  </si>
  <si>
    <t>13/09/2024 08:35:05</t>
  </si>
  <si>
    <t>13/09/2024 08:52:08</t>
  </si>
  <si>
    <t>Organiser et superviser le programme quotidien des activités du silo en prenant en compte les flux prévus</t>
  </si>
  <si>
    <t>Contrôler la mise en œuvre des procédures et des consignes en matière de qualité, d’hygiène, de santé, de sécurité et de protection de l’environnement</t>
  </si>
  <si>
    <t>Organiser et superviser l’entretien et la maintenance du silo</t>
  </si>
  <si>
    <t>Réaliser une veille technologique et règlementaire, notamment sur le stockage de produits dangereux</t>
  </si>
  <si>
    <t>Démarrer, régler et arrêter les installations du silo en respectant les modes opératoires et les règles de sécurité</t>
  </si>
  <si>
    <t>Elaborer et mettre en œuvre des solutions permettant de satisfaire les agriculteurs en cas d’aléas ou d’éventuels dysfonctionnements</t>
  </si>
  <si>
    <t>Suivi indicateurs</t>
  </si>
  <si>
    <t>Un 7e couple optionnel n'a pas pu être encodé</t>
  </si>
  <si>
    <t>D3XM-W8GC</t>
  </si>
  <si>
    <t>13/09/2024 08:52:39</t>
  </si>
  <si>
    <t>13/09/2024 09:20:32</t>
  </si>
  <si>
    <t>H - Interventions sociales, éducatives, socio-culturelles et soins en santé</t>
  </si>
  <si>
    <t>35.02</t>
  </si>
  <si>
    <t>83RQ-B7UY</t>
  </si>
  <si>
    <t>13/09/2024 09:21:09</t>
  </si>
  <si>
    <t>13/09/2024 09:39:01</t>
  </si>
  <si>
    <t>Conduite d’un véhicule de livraison et/ou de collecte</t>
  </si>
  <si>
    <t>Conduite du véhicule de livraison et/ou de collecte</t>
  </si>
  <si>
    <t>Adopter un mode de conduite rationnelle des véhicules de livraison et/ou de collecte</t>
  </si>
  <si>
    <t>Conduire un véhicule en respectant les règles de sécurité routière et de respect de l’environnement</t>
  </si>
  <si>
    <t>Adopter un style de conduite approprié selon la nature des produits transportés (par exemple des matières dangereuses) et la charge du véhicule</t>
  </si>
  <si>
    <t>Matières dangereuses</t>
  </si>
  <si>
    <t>Chargement et déchargement d’un véhicule de livraison et/ou de collecte</t>
  </si>
  <si>
    <t>Charger et décharger un véhicule de livraison et/ou de collecte en veillant à l’intégrité des marchandises</t>
  </si>
  <si>
    <t>Déplacer des produits avec soin et précision, dans le respect des règles ergonomiques de port de charges et des règles liées au transport et à la manipulation de matières dangereuses</t>
  </si>
  <si>
    <t>Collecte ou livraison des produits</t>
  </si>
  <si>
    <t>Collecte de matières premières, de déchets ou de produits non conformes ou défectueux auprès des clients</t>
  </si>
  <si>
    <t>Traitement des reprises ou des retours de produits</t>
  </si>
  <si>
    <t>Entretien et contrôle d’un véhicule de livraison et/ou de collecte</t>
  </si>
  <si>
    <t>Réaliser l’entretien et le contrôle d’un véhicule de livraison et/ou de collecte</t>
  </si>
  <si>
    <t>Nettoyer le véhicule pour assurer l’image de marque de l’entreprise</t>
  </si>
  <si>
    <t>Maintenance véhicule</t>
  </si>
  <si>
    <t>GGP6-RU6P</t>
  </si>
  <si>
    <t>13/09/2024 09:20:35</t>
  </si>
  <si>
    <t>13/09/2024 09:44:16</t>
  </si>
  <si>
    <t>Contrôle en continu de la production</t>
  </si>
  <si>
    <t>Réaliser le contrôle quantitatif et qualitatif des matières premières, produits et consommables selon les standards définis</t>
  </si>
  <si>
    <t>Identifier et analyser toute anomalie des matières, des produits et du déroulement de la production : altération, contamination, non-conformité, étiquetage non conforme, écart HACCP</t>
  </si>
  <si>
    <t>04.16</t>
  </si>
  <si>
    <t>CW6E-SSAB</t>
  </si>
  <si>
    <t>13/09/2024 09:46:08</t>
  </si>
  <si>
    <t>13/09/2024 10:01:35</t>
  </si>
  <si>
    <t>06.11</t>
  </si>
  <si>
    <t>Identification er recueil des informations inscrites sur le bon de commande</t>
  </si>
  <si>
    <t>Repérer les produits à expédier et les prélever en respectant les règles d’hygiène et de sécurité en vigueur</t>
  </si>
  <si>
    <t>VFYV-GQFW</t>
  </si>
  <si>
    <t>13/09/2024 09:44:20</t>
  </si>
  <si>
    <t>13/09/2024 10:04:45</t>
  </si>
  <si>
    <t>Planification et suivi de l’activité commerciale</t>
  </si>
  <si>
    <t>Organiser son activité commerciale en direction des clients à partir des objectifs quantitatifs et qualitatifs fixés</t>
  </si>
  <si>
    <t>Plan d'actions commerciales</t>
  </si>
  <si>
    <t>Analyser les besoins des clients et des prospects en utilisant les procédures et outils de diagnostic</t>
  </si>
  <si>
    <t>Elaborer et négocier des offres commerciales sur des matières premières, produits et consommables, en respectant la politique commerciale</t>
  </si>
  <si>
    <t>Cibler l'offre de matières premières, produits et consommables, et de services correspondant aux besoins du client</t>
  </si>
  <si>
    <t>Concevoir une offre commerciale combinant des produits et des services adaptés aux besoins du client, en tenant compte des contraintes de l’entreprise</t>
  </si>
  <si>
    <t>Mise en œuvre de projets dans le cadre d’une relation commerciale</t>
  </si>
  <si>
    <t>Organisation et planification des étapes et des moyens (humains, techniques…) nécessaires à la mise en œuvre d’évènement commerciaux</t>
  </si>
  <si>
    <t>Coordination entre les différents partenaires internes voire externes impliqués dans les projets associés à l’activité commerciale</t>
  </si>
  <si>
    <t>Elaboration des plans d’actions associés à l’activité commerciale</t>
  </si>
  <si>
    <t>Animer des groupes projet dans le cadre d’une relation commerciale</t>
  </si>
  <si>
    <t>Définir les étapes et les moyens techniques et humains nécessaires à la mise en place de projets (évènements commerciaux)</t>
  </si>
  <si>
    <t>EMXZ-6UCD</t>
  </si>
  <si>
    <t>13/09/2024 09:32:31</t>
  </si>
  <si>
    <t>13/09/2024 10:14:23</t>
  </si>
  <si>
    <t>8Z72-AAT7</t>
  </si>
  <si>
    <t>13/09/2024 10:04:19</t>
  </si>
  <si>
    <t>13/09/2024 10:14:51</t>
  </si>
  <si>
    <t>12.03</t>
  </si>
  <si>
    <t>Contrôle de transmission des informations auprès des managers de proximité</t>
  </si>
  <si>
    <t>Organiser et animer les réunions du CSE et organiser des groupes de travail sur la réduction des risques sur la qualité, sécurité et l’environnement</t>
  </si>
  <si>
    <t>Piloter la gestion des ressources humaines de l’équipe QHSSE</t>
  </si>
  <si>
    <t>Animation d'équipe</t>
  </si>
  <si>
    <t>28AT-WQBT</t>
  </si>
  <si>
    <t>13/09/2024 10:15:43</t>
  </si>
  <si>
    <t>13/09/2024 10:29:21</t>
  </si>
  <si>
    <t>Gestion compétences</t>
  </si>
  <si>
    <t>K5DX-FCN5</t>
  </si>
  <si>
    <t>13/09/2024 10:05:20</t>
  </si>
  <si>
    <t>13/09/2024 10:34:24</t>
  </si>
  <si>
    <t>Chargé de la santé/ Sécurité</t>
  </si>
  <si>
    <t>69.01</t>
  </si>
  <si>
    <t>20.03</t>
  </si>
  <si>
    <t>22.09</t>
  </si>
  <si>
    <t>8UEU-66CY</t>
  </si>
  <si>
    <t>13/09/2024 10:29:59</t>
  </si>
  <si>
    <t>13/09/2024 10:42:37</t>
  </si>
  <si>
    <t>Suivi des dossiers de recouvrement</t>
  </si>
  <si>
    <t>Suivi de l’exécution des échéanciers de paiement</t>
  </si>
  <si>
    <t>Planification, préparation et réalisation des relances en cas de non-respect des échéanciers</t>
  </si>
  <si>
    <t>Ajustement des échéanciers</t>
  </si>
  <si>
    <t>Traitement des courriers adressés par le client débiteur ou son conseil</t>
  </si>
  <si>
    <t>Suivi des encaissements</t>
  </si>
  <si>
    <t>Réaliser le suivi des accords amiables conclus avec les clients débiteurs dans le respect des consignes et des procédures en vigueur</t>
  </si>
  <si>
    <t>Planifier le suivi des dossiers en tenant compte des délais et échéances à respecter (délai de réponse indiqué dans le courrier, prescription de la créance…)</t>
  </si>
  <si>
    <t>Adapter un échéancier de paiement ou proposer de nouvelles conditions de paiement dans le respect des consignes du responsable hiérarchique ou de la direction</t>
  </si>
  <si>
    <t>Réaliser des relances écrites et téléphoniques dans le respect des procédures en vigueur</t>
  </si>
  <si>
    <t>Analyser la demande écrite d’un client débiteur ou de son conseil et évaluer l’opportunité d’y donner une suite favorable au regard des informations disponibles dans le dossier</t>
  </si>
  <si>
    <t>Vérifier les paiements réalisés par les clients débiteurs (date, montant…), en lien avec les services concernés le cas échéant</t>
  </si>
  <si>
    <t>ATTENTION : deux couples activités compétences avec le même code donc les mêmes DC</t>
  </si>
  <si>
    <t>YQN4-ET52</t>
  </si>
  <si>
    <t>13/09/2024 10:34:45</t>
  </si>
  <si>
    <t>13/09/2024 10:52:44</t>
  </si>
  <si>
    <t>Surveiller l’état de conservation des lots avec les instruments de mesure adaptés (température, germination et parasites, flair et couleur) Surveiller l’état de conservation des lots avec les instruments de mesure adaptés (température, germination et parasites, flair et couleur)</t>
  </si>
  <si>
    <t>UXZ6-CHGL</t>
  </si>
  <si>
    <t>13/09/2024 10:54:11</t>
  </si>
  <si>
    <t>13/09/2024 11:12:27</t>
  </si>
  <si>
    <t>13.04</t>
  </si>
  <si>
    <t>VQNR-ZJRM</t>
  </si>
  <si>
    <t>13/09/2024 12:32:13</t>
  </si>
  <si>
    <t>13/09/2024 12:44:48</t>
  </si>
  <si>
    <t>03.29</t>
  </si>
  <si>
    <t>Appui à la négociation d’achats complexes</t>
  </si>
  <si>
    <t>Préparation et conduite des négociations sur les opérations stratégiques</t>
  </si>
  <si>
    <t>Formalisation des accords obtenus (contractualisation)</t>
  </si>
  <si>
    <t>Traitement des réclamations fournisseurs complexes</t>
  </si>
  <si>
    <t>Elaborer et négocier des contrats d’achats à forts enjeux</t>
  </si>
  <si>
    <t>Identifier les marges de manœuvre et leviers de négociation mobilisables lors de la négociation auprès de centrales d’achats ou de fournisseurs</t>
  </si>
  <si>
    <t>Conduire une négociation en recherchant un accord avec la centrale d’achat et en s’adaptant aux usages et à la réglementation du pays dans lequel la transaction s’effectue</t>
  </si>
  <si>
    <t>Mobiliser les partenaires compétents autour d’une négociation (direction juridique, commerciale, …)</t>
  </si>
  <si>
    <t>Formaliser et contractualiser les accords et contrats d’adhésion à la centrale en respectant les différentes règlementations en vigueur</t>
  </si>
  <si>
    <t>Identifier et mettre en avant les éléments propices à la conclusion du contrat avec la centrale d’achat</t>
  </si>
  <si>
    <t>Intervenir en appui aux acheteurs sur des négociations et réclamations complexes</t>
  </si>
  <si>
    <t>Achats stratégiques</t>
  </si>
  <si>
    <t>22.10</t>
  </si>
  <si>
    <t>BHQ2-5WDL</t>
  </si>
  <si>
    <t>13/09/2024 12:40:05</t>
  </si>
  <si>
    <t>13/09/2024 12:56:01</t>
  </si>
  <si>
    <t>15.08</t>
  </si>
  <si>
    <t>Concevoir et mettre en œuvre un plan d’actions permettant de mobiliser l’équipe autour du plan de développement et des objectifs à atteindre</t>
  </si>
  <si>
    <t>Concevoir et utiliser différents outils et techniques permettant de soutenir les commerciaux dans leurs activités</t>
  </si>
  <si>
    <t>Expliquer individuellement les objectifs commerciaux de chaque commercial(e), en proposant des moyens et des conditions de réalisation</t>
  </si>
  <si>
    <t>BSR2-6SL9</t>
  </si>
  <si>
    <t>13/09/2024 13:00:21</t>
  </si>
  <si>
    <t>13/09/2024 13:14:55</t>
  </si>
  <si>
    <t>Enregistrement et suivi des opérations comptables relatives aux exploitants, aux employeurs ou à la caisse</t>
  </si>
  <si>
    <t>Contrôle et lettrage des comptes</t>
  </si>
  <si>
    <t>Etablissement et envoi des documents relatifs aux prestations des exploitants</t>
  </si>
  <si>
    <t>Préparation des règlements aux fournisseurs et des prestations auprès des exploitants</t>
  </si>
  <si>
    <t>Enregistrement des encaissements de la caisse et des cotisations</t>
  </si>
  <si>
    <t>Suivre les relances</t>
  </si>
  <si>
    <t>Règlements et encaissements</t>
  </si>
  <si>
    <t>9X23-T9ZW</t>
  </si>
  <si>
    <t>13/09/2024 12:57:29</t>
  </si>
  <si>
    <t>13/09/2024 13:15:13</t>
  </si>
  <si>
    <t>76.01</t>
  </si>
  <si>
    <t>77.01</t>
  </si>
  <si>
    <t>Représentation de l’entreprise/de la marque à l’occasion d’évènements</t>
  </si>
  <si>
    <t>Prospecter et animer un réseau de partenaires locaux (des secteurs du tourisme, de la restauration…)</t>
  </si>
  <si>
    <t>Promouvoir la marque/ l’entreprise auprès de clients et d’interlocuteurs externes lors d’évènements (visites, dégustations…)</t>
  </si>
  <si>
    <t>8J6M-5H4Q</t>
  </si>
  <si>
    <t>13/09/2024 12:56:59</t>
  </si>
  <si>
    <t>13/09/2024 13:27:19</t>
  </si>
  <si>
    <t>5MZK-XHQS</t>
  </si>
  <si>
    <t>13/09/2024 13:15:28</t>
  </si>
  <si>
    <t>13/09/2024 13:29:24</t>
  </si>
  <si>
    <t>41.02</t>
  </si>
  <si>
    <t>Concevoir et mettre en place un système de recueil et de structuration des données techniques</t>
  </si>
  <si>
    <t>51.02</t>
  </si>
  <si>
    <t>02.10</t>
  </si>
  <si>
    <t>27.03</t>
  </si>
  <si>
    <t>UYFY-UGTR</t>
  </si>
  <si>
    <t>13/09/2024 13:31:15</t>
  </si>
  <si>
    <t>13/09/2024 13:45:48</t>
  </si>
  <si>
    <t>SE3X-KGZZ</t>
  </si>
  <si>
    <t>13/09/2024 14:54:08</t>
  </si>
  <si>
    <t>13/09/2024 15:06:00</t>
  </si>
  <si>
    <t>3YYS-5M7X</t>
  </si>
  <si>
    <t>13/09/2024 15:06:21</t>
  </si>
  <si>
    <t>13/09/2024 15:15:15</t>
  </si>
  <si>
    <t>Y44C-29NA</t>
  </si>
  <si>
    <t>13/09/2024 15:15:30</t>
  </si>
  <si>
    <t>13/09/2024 15:27:34</t>
  </si>
  <si>
    <t>46.02</t>
  </si>
  <si>
    <t>36.02</t>
  </si>
  <si>
    <t>HZDL-JWBX</t>
  </si>
  <si>
    <t>13/09/2024 15:29:46</t>
  </si>
  <si>
    <t>13/09/2024 15:42:11</t>
  </si>
  <si>
    <t>BCFP-YCGS</t>
  </si>
  <si>
    <t>13/09/2024 15:26:43</t>
  </si>
  <si>
    <t>13/09/2024 15:53:55</t>
  </si>
  <si>
    <t>07.06</t>
  </si>
  <si>
    <t>VM2K-TMBR</t>
  </si>
  <si>
    <t>13/09/2024 15:43:53</t>
  </si>
  <si>
    <t>13/09/2024 16:01:52</t>
  </si>
  <si>
    <t xml:space="preserve">Recueil des informations et de la documentation nécessaires à l’activité de contact client ou prospect </t>
  </si>
  <si>
    <t xml:space="preserve">Optimiser l’organisation de son travail en alternant des activités de contact client et les activités associées dans le respect des priorités définies dans l’entreprise </t>
  </si>
  <si>
    <t>Organiser une série d’appels répondant aux objectifs quantitatifs (nombre, durée) et qualitatifs (conclusion de la commande) fixés en tenant compte des variations de la demande liées aux saisons et aux tendances de consommation</t>
  </si>
  <si>
    <t xml:space="preserve">Identifier les clients potentiellement intéressés par des produits carnés labellisés </t>
  </si>
  <si>
    <t xml:space="preserve">Présentation et mise en valeur des produits, des services, promotions et de l’image de l’entreprise </t>
  </si>
  <si>
    <t>Conduire une démarche de découverte des besoins d’un client ou d’un prospect en s’appuyant sur les données disponibles et en mobilisant des outils de traitement et d’analyse de l’information</t>
  </si>
  <si>
    <t>Présenter et argumenter sur les promotions ou nouveaux produits carnés en valorisant les atouts des produits (origine, qualité, certifications, …)</t>
  </si>
  <si>
    <t xml:space="preserve">Valoriser l’offre de services de l’entreprise, notamment les services offerts en tenant compte des objectifs de vente ciblés définis par l’entreprise </t>
  </si>
  <si>
    <t>01.08</t>
  </si>
  <si>
    <t xml:space="preserve">Traitement des sollicitations et des réclamations clients </t>
  </si>
  <si>
    <t xml:space="preserve">Assurer un contact régulier avec le client et s’assurer de sa satisfaction dans le souci de préserver la qualité de la relation commerciale  
</t>
  </si>
  <si>
    <t xml:space="preserve">Analyser les réclamations des clients et formuler des solutions adaptées selon les procédures en vigueur </t>
  </si>
  <si>
    <t xml:space="preserve">Transmission des informations liées aux pratiques, besoins </t>
  </si>
  <si>
    <t>Transmettre aux équipes commerciales et à la direction des informations permettant d’infléchir les décisions et actions marketing et commerciales.</t>
  </si>
  <si>
    <t xml:space="preserve">Recueil et examen des informations disponibles sur le marché ou le secteur géographique et sur les clients </t>
  </si>
  <si>
    <t xml:space="preserve">Examen de l’évolution du portefeuille clients et de la performance commerciale </t>
  </si>
  <si>
    <t xml:space="preserve">Analyser l’évolution de son portefeuille clients et de sa performance commerciale en exploitant les données mises à disposition par l’entreprise au travers de ses systèmes d’informations </t>
  </si>
  <si>
    <t xml:space="preserve">Planification des activités </t>
  </si>
  <si>
    <t xml:space="preserve">Présentation des conditions de règlement, de livraison, des conditions d’achat </t>
  </si>
  <si>
    <t>Valoriser l'image de l'entreprise et mettre en avant les avantages concurrentiels de ses produits et services (certifications qualité, labels, origine des viandes par exemple)</t>
  </si>
  <si>
    <t>01.09</t>
  </si>
  <si>
    <t>Relation client avant et après-vente</t>
  </si>
  <si>
    <t xml:space="preserve">Assurer un contact régulier avec le client et s’assurer de sa satisfaction dans le souci de préserver la qualité de la relation commerciale  </t>
  </si>
  <si>
    <t xml:space="preserve">Analyser les réclamations clients et formuler des solutions adaptées selon les procédures en vigueur </t>
  </si>
  <si>
    <t>16.05</t>
  </si>
  <si>
    <t xml:space="preserve">Organisation de la commercialisation d’un produit / d’une gamme </t>
  </si>
  <si>
    <t xml:space="preserve">Elaboration d’un plan d’actions et d’objectifs de développement des ventes </t>
  </si>
  <si>
    <t xml:space="preserve">Définir la stratégie de commercialisation d’un produit / d’une gamme </t>
  </si>
  <si>
    <t>Définir la stratégie de lancement d’un produit carné ou d’une gamme de produits (date de lancement, …) en lien avec la direction marketing et la direction commerciale en tenant compte des enjeux de saisonnalité et des spécificités territoriales en matière de consommation, des volumes à produire et objectifs de vente</t>
  </si>
  <si>
    <t>Elaborer des outils et argumentaires pour la force de vente en valorisant notamment la qualité, l’origine de la viande, les labels et certifications ainsi que les démarches visant à défendre la rémunération des producteurs</t>
  </si>
  <si>
    <t xml:space="preserve">Conduire des actions de formation à destination des équipes commerciales  </t>
  </si>
  <si>
    <t xml:space="preserve">Stratégie de commercialisation </t>
  </si>
  <si>
    <t xml:space="preserve">Formation des commerciaux </t>
  </si>
  <si>
    <t xml:space="preserve">Développement des ventes </t>
  </si>
  <si>
    <t xml:space="preserve">Organisation de la promotion d’un produit / d’une gamme </t>
  </si>
  <si>
    <t>Pilotage des actions promotionnelles, publicitaires et commerciales</t>
  </si>
  <si>
    <t>Définir la stratégie de communication autour d’un produit / d’une gamme en lien avec le service communication et le département publicité</t>
  </si>
  <si>
    <t xml:space="preserve">Identifier le ou les canaux de communication les plus adaptés à la promotion du produit ou de la gamme en fonction de la cible commerciale </t>
  </si>
  <si>
    <t xml:space="preserve">Accompagner le service communication, le département publicité ou les prestataires externes dans la définition du contenu du message ou du slogan publicitaire  </t>
  </si>
  <si>
    <t xml:space="preserve">Stratégie de communication </t>
  </si>
  <si>
    <t xml:space="preserve">Actions promotionnelles publicitaires et commerciales </t>
  </si>
  <si>
    <t xml:space="preserve">Suivi des ventes et adaptation de la stratégie commerciale </t>
  </si>
  <si>
    <t xml:space="preserve">Mesurer et analyser la performance commerciale d’un produit / d’une gamme et proposer des actions d’amélioration </t>
  </si>
  <si>
    <t xml:space="preserve">Concevoir des tableaux de bord et de reporting de l’activité en mobilisant les outils de recueil et de traitement des données </t>
  </si>
  <si>
    <t xml:space="preserve">Suivi des ventes </t>
  </si>
  <si>
    <t xml:space="preserve">Optimisation stratégie marketing </t>
  </si>
  <si>
    <t>50.02</t>
  </si>
  <si>
    <t>49.02</t>
  </si>
  <si>
    <t xml:space="preserve">Définition des indicateurs de performance </t>
  </si>
  <si>
    <t>Définir les indicateurs permettant d’évaluer la performance des actions mises en œuvre dans le cadre de la démarche RSE (en matière d’actions environnementales, de bien-être animal, etc.)</t>
  </si>
  <si>
    <t xml:space="preserve">Indicateur de performance  </t>
  </si>
  <si>
    <t xml:space="preserve">Communication externe </t>
  </si>
  <si>
    <t xml:space="preserve">Représentation entreprise </t>
  </si>
  <si>
    <t xml:space="preserve">Animation de groupes projets dans le cadre du déploiement de la stratégie RSE de l’entreprise </t>
  </si>
  <si>
    <t xml:space="preserve">Animer des groupes projets pour accompagner le déploiement de la stratégie RSE de l’entreprise </t>
  </si>
  <si>
    <t>Animer un groupe de travail en présentant les enjeux et la méthode, en répartissant le temps de parole et en facilitant les échanges</t>
  </si>
  <si>
    <t xml:space="preserve">Groupes de travail </t>
  </si>
  <si>
    <t xml:space="preserve">Animation </t>
  </si>
  <si>
    <t xml:space="preserve">Préparation des opérations de deuxième transformation des viandes </t>
  </si>
  <si>
    <t xml:space="preserve">Réception et approvisionnement de la chaîne de production en matières premières ou matériaux de conditionnement </t>
  </si>
  <si>
    <t>Démarrage, conduite et arrêt d’une machine de production ou d’un équipement</t>
  </si>
  <si>
    <t>Surveillance et réglage des paramètres d’une machine ou d’un équipement de production</t>
  </si>
  <si>
    <t>Réalisation d’opérations de deuxième transformation des viandes et/ou produits tripiers et de conditionnement</t>
  </si>
  <si>
    <t xml:space="preserve">Repérage des anomalies et dérives liées à la production </t>
  </si>
  <si>
    <t>Préparer des opérations de deuxième transformation des viandes selon l’ordre de production et le planning de travail</t>
  </si>
  <si>
    <t>Démarrer, conduire et arrêter les équipements de production / la ligne de production en mettant en œuvre le mode opératoire adapté à l’espèce à traiter et à ses particularités dans le respect des règles Qualité Hygiène Sécurité Environnement (QHSSE) et du cahier des charges</t>
  </si>
  <si>
    <t>Surveiller et régler les paramètres d’une machine ou d’un équipement de production</t>
  </si>
  <si>
    <t>Réaliser les opérations de transformation (découpe, désossage, parage, finition...) et de conditionnement des pièces de viande et/ou produits tripiers selon l’ordre de production, les règles QHSSE et le flux de production</t>
  </si>
  <si>
    <t>Réalisation des opérations de deuxième transformation des viandes</t>
  </si>
  <si>
    <t>Réaliser les opérations de découpe, désossage, parage, conditionnement des viandes selon l’ordre de production et le planning de travail dans le respect des règles QHSSE et de la traçabilité</t>
  </si>
  <si>
    <t xml:space="preserve"> Identifier les anomalies et dérives de la production, prendre les mesures adaptées selon les règles QHSSE et alerter</t>
  </si>
  <si>
    <t xml:space="preserve"> Trier les co-produits en fonction de leur destination en appliquant les règles QHSSE et en assurant la gestion des MRS (Matériels à Risque Spécifié) le cas échéant</t>
  </si>
  <si>
    <t xml:space="preserve"> Isolement des matières et produits non conformes et alerte</t>
  </si>
  <si>
    <t>Observer et vérifier la qualité et la conformité des matières et produits en fonction des standards définis : aspect, dimension, couleur, odeur …
Vérifier la conformité des produits à l'aide des instruments de mesure et de contrôle le cas échéant</t>
  </si>
  <si>
    <t>Prendre les mesures adaptées selon les règles en vigueur : identification, isolement des produits non conformes, en attente de reprise, de destruction ou de déclassement, alerte
I</t>
  </si>
  <si>
    <t xml:space="preserve"> Identifier la conformité des informations enregistrées, le lien avec la réalité physique et l’impact d’une erreur de saisie
Détecter et signaler les anomalies ou dysfonctionnements aux personnes et services concernés</t>
  </si>
  <si>
    <t>Renseignement des données</t>
  </si>
  <si>
    <t>Utiliser des appareils et engins de manutention en appliquant les règles de sécurité et les consignes
Manipuler des matières, des produits et des matériaux en appliquant les règles d’ergonomie, de sécurité et les procédures</t>
  </si>
  <si>
    <t>Réalisation des opérations de troisième transformation et/ou de conditionnement des viandes et/ou produits tripiers</t>
  </si>
  <si>
    <t>Préparation des ingrédients additionnels</t>
  </si>
  <si>
    <t xml:space="preserve">Alimentation des équipements en consommables et produits </t>
  </si>
  <si>
    <t>Réalisation des recettes de transformation des viandes</t>
  </si>
  <si>
    <t>Conduite des équipements de transformation (machines de hachage, malaxeurs, cuiseurs, fumoirs, …) et/ ou de conditionnement</t>
  </si>
  <si>
    <t>Réaliser les opérations de troisième transformation et/ ou de conditionnement des viandes et des produits tripiers selon l’ordre de production et le planning de travail dans le respect des règles QHSSE et de la traçabilité</t>
  </si>
  <si>
    <t>Préparer les ingrédients selon des recettes spécifiques (Peser, mesurer, mélanger les ingrédients additionnels (épices, sel, sauces, …)).</t>
  </si>
  <si>
    <t xml:space="preserve">Alimenter en consommables et produits les équipements de conditionnement. </t>
  </si>
  <si>
    <t xml:space="preserve">Réaliser le tranchage et le piécage des morceaux de viande </t>
  </si>
  <si>
    <t>Conduire les équipements de fabrication et de conditionnement (mise en barquette) en surveillant l’ensemble des paramètres, dans le respect des règles de Qualité, hygiène, sécurité, environnement et de sécurité alimentaire pour assurer les objectifs de production et limiter la perte de matière</t>
  </si>
  <si>
    <t>Contrôle des matières, ingrédients et produits transformés</t>
  </si>
  <si>
    <t>Contrôle de la conformité des produits conditionnés</t>
  </si>
  <si>
    <t xml:space="preserve"> Isolement des produits non conformes et alerte</t>
  </si>
  <si>
    <t>Vérifier la qualité et la conformité des matières, ingrédients et produits en fonction des standards définis : aspect, dimension, couleur, odeur … 
Vérifier la conformité des produits finis à l'aide des instruments de mesure et de contrôle le cas échéant</t>
  </si>
  <si>
    <t xml:space="preserve"> Identifier toute anomalie des produits et du déroulement de leur transformation puis de leur conditionnement : altération, contamination, non-conformité de découpe ou de transformation, étiquetage non conforme, écart HACCP, dates péremption…
Prendre les mesures adaptées selon les règles en vigueur : identification, isolement des produits non conformes, en attente de reprise, de destruction ou de déclassement, alerte</t>
  </si>
  <si>
    <t xml:space="preserve">Saisie et enregistrement des informations relatives à la traçabilité des activités de production </t>
  </si>
  <si>
    <t xml:space="preserve">Réalisation de comptes rendus concernant le déroulement de la production </t>
  </si>
  <si>
    <t xml:space="preserve"> Transmission des informations aux services concernés</t>
  </si>
  <si>
    <t xml:space="preserve"> Identifier la conformité des informations enregistrées, le lien avec la réalité physique et l’impact d’une erreur de saisie</t>
  </si>
  <si>
    <t>Transmisison d'informations</t>
  </si>
  <si>
    <t xml:space="preserve"> Déplacement des matières premières et des produits finis entre les espaces de stockage et l’atelier de production</t>
  </si>
  <si>
    <t>Manipuler des matières, des produits et des matériaux en appliquant les règles d’ergonomie, de sécurité et les procédures à l’aide des appareils et engins de manutention appareils</t>
  </si>
  <si>
    <t xml:space="preserve"> Orienter et ranger les matières, produits et matériaux dans les zones appropriées au sein de l’espace de travail et de stockage </t>
  </si>
  <si>
    <t>Entretien et opérations de maintenance de premier niveau des équipements</t>
  </si>
  <si>
    <t xml:space="preserve">Vérifier l'état de propreté de son poste de travail et des équipements utilisés </t>
  </si>
  <si>
    <t>Réaliser les opérations de nettoyage et de désinfection en appliquant les consignes, le dosage des produits et les règles QHSSE, notamment au travers de pratiques visant à réduire la consommation d’eau</t>
  </si>
  <si>
    <t xml:space="preserve">Réaliser les opérations de contrôle des équipements
</t>
  </si>
  <si>
    <t xml:space="preserve">Réaliser l’entretien courant et les opérations de maintenance de premier niveau sur les matériels utilisés (affûtage, affilage des couteaux…)
Identifier les anomalies et alerter </t>
  </si>
  <si>
    <t>13.03</t>
  </si>
  <si>
    <t>19.03</t>
  </si>
  <si>
    <t>Conduite d’actions d’amélioration de l’activité de l’établissement</t>
  </si>
  <si>
    <t xml:space="preserve">Veille sur les évolutions techniques </t>
  </si>
  <si>
    <t xml:space="preserve">Repérage des activités à optimiser  </t>
  </si>
  <si>
    <t xml:space="preserve">Mise à jour et amélioration des procédures, modes opératoires, de l’organisation et de la structure    </t>
  </si>
  <si>
    <t>Analyser et optimiser l’activité de l’établissement</t>
  </si>
  <si>
    <t>Réaliser une veille sur les évolutions techniques en vue de repérer les éventuelles évolutions à mener sur l’activité de l’établissement</t>
  </si>
  <si>
    <t>Définir les évolutions et actions correctives à apporter pour optimiser les performances de l’activité de l’établissement</t>
  </si>
  <si>
    <t>Organiser la mise en place d’actions d’amélioration en associant les membres de l’équipe, les services concernés et la hiérarchie
Présenter et argumenter ses propositions auprès de la hiérarchie</t>
  </si>
  <si>
    <t xml:space="preserve">Expliquer aux membres de l’équipe les mesures d’amélioration, leurs résultats et les suites à donner
</t>
  </si>
  <si>
    <t>11.09</t>
  </si>
  <si>
    <t>04.17</t>
  </si>
  <si>
    <t>08.20</t>
  </si>
  <si>
    <t>08.21</t>
  </si>
  <si>
    <t>Préparation des activités de la ligne de production et/ou de conditionnement</t>
  </si>
  <si>
    <t xml:space="preserve">Prise et transmission de consignes en début et en fin de poste (à l’oral et/ou à l’écrit) </t>
  </si>
  <si>
    <t xml:space="preserve">Préparation et contrôle des matières premières et consommables </t>
  </si>
  <si>
    <t>Organisation de la ligne et du poste de travail</t>
  </si>
  <si>
    <t>Organiser et préparer les activités de la ligne de production et/ou de conditionnement, selon l’ordre de production et le planning de travail établi</t>
  </si>
  <si>
    <t xml:space="preserve">Identifier les éléments à préparer, à partir de la lecture de l’ordre de production et des consignes </t>
  </si>
  <si>
    <t xml:space="preserve">Identifier, préparer et revêtir les équipements de protection individuelle (EPI), conformément aux règles QHSSE </t>
  </si>
  <si>
    <t xml:space="preserve">Vérifier la disponibilité et la conformité des matières, des produits et des matériaux nécessaires à la transformation et/ou au conditionnement des produits à base de viandes </t>
  </si>
  <si>
    <t xml:space="preserve">Organiser son poste de travail, en fonction de l’ordre de production et des consignes </t>
  </si>
  <si>
    <t>Organiser et réguler les flux de matières, de produits et de consommables</t>
  </si>
  <si>
    <t>Préparaiton</t>
  </si>
  <si>
    <t>05.11</t>
  </si>
  <si>
    <t>08.22</t>
  </si>
  <si>
    <t xml:space="preserve">Organisation des opérations de production et/ou de conditionnement des opérateurs affectés à la ligne de production et/ou de conditionnement </t>
  </si>
  <si>
    <t xml:space="preserve">Transmission de savoir-faire aux opérateurs </t>
  </si>
  <si>
    <t xml:space="preserve">Contrôle de la conformité des opérations réalisées </t>
  </si>
  <si>
    <t>Organiser les activités d’une équipe d’opérateurs affectés à une ligne de production et vérifier la conformité des opérations réalisées et l’application des règles QHSSE</t>
  </si>
  <si>
    <t xml:space="preserve">Répartir les activités à réaliser entre les membres de l’équipe en fonction de l’ordre de production et des ressources mobilisables </t>
  </si>
  <si>
    <t xml:space="preserve">Transmettre des consignes aux membres de l’équipe </t>
  </si>
  <si>
    <t xml:space="preserve">Expliquer les activités à réaliser et transmettre les savoir-faire appropriés aux opérateurs </t>
  </si>
  <si>
    <t xml:space="preserve">Contrôler le bon fonctionnement des opérations réalisées et l’application des règles QHSSE </t>
  </si>
  <si>
    <t xml:space="preserve">Préparation des matières premières et des consommables </t>
  </si>
  <si>
    <t>Organiser et préparer la production, selon l’ordre de production et le planning de travail</t>
  </si>
  <si>
    <t xml:space="preserve">Identifier, préparer et revêtir les équipements de protection individuelle (EPI) conformément aux règles QHSSE </t>
  </si>
  <si>
    <t xml:space="preserve">Vérifier la disponibilité des matières premières, des produits et des matériaux nécessaires à la fabrication ou conditionnement des produits à base de viande </t>
  </si>
  <si>
    <t xml:space="preserve">Conduite d’une machine de fabrication ou de conditionnement </t>
  </si>
  <si>
    <t xml:space="preserve">Approvisionnement de la machine en produits et/ou en matières premières </t>
  </si>
  <si>
    <t xml:space="preserve">Vérification de l’équipement de production et du matériel associé </t>
  </si>
  <si>
    <t xml:space="preserve">Démarrage et arrêt des équipements de fabrication ou de conditionnement </t>
  </si>
  <si>
    <t>Conduire une machine de fabrication ou de conditionnement, dans le respect des règles QHSSE</t>
  </si>
  <si>
    <t xml:space="preserve">Approvisionner la machine en produits et en matières premières, en fonction de l’étape et de l’ordre de production </t>
  </si>
  <si>
    <t xml:space="preserve">Vérifier la conformité de l’équipe de production et du matériel associé </t>
  </si>
  <si>
    <t xml:space="preserve">Démarrer et arrêter l’équipement utilisé, selon les consignes de sécurité et la procédure établies </t>
  </si>
  <si>
    <t xml:space="preserve">Réaliser la surveillance des paramètres de conduite de l’équipement, selon l’ordre de production, le mode opératoire et les règles QHSSE </t>
  </si>
  <si>
    <t>Identifier les dysfonctionnements et dérives de production, prendre les mesures adaptées, dans le respect des règles QHSSE et alerter le conducteur de ligne</t>
  </si>
  <si>
    <t>Machine</t>
  </si>
  <si>
    <t xml:space="preserve">Contrôle de conformité des matières, produits et consommables </t>
  </si>
  <si>
    <t xml:space="preserve">Isolement des matières, produits et consommables non-conformes et alerte auprès de sa hiérarchie </t>
  </si>
  <si>
    <t>Réaliser le contrôle quantitatif et qualitatif des matières premières, produits semi-finis et/ou finis et des consommables, selon les standards définis</t>
  </si>
  <si>
    <t xml:space="preserve">Prélever des échantillons en vue de réaliser des analyses physiques, chimiques ou microbiologiques </t>
  </si>
  <si>
    <t xml:space="preserve">Apprécier la qualité et la conformité des matières, produits et consommables, en fonction des standards définis (aspect, quantité, poids, volume, couleur, etc.) </t>
  </si>
  <si>
    <t xml:space="preserve">Vérifier la conformité des produits, à l’aide des instruments de mesure et de contrôle adéquats </t>
  </si>
  <si>
    <t xml:space="preserve">Identifier toute anomalie des matières, des produits et du déroulement de la fabrication ou du conditionnement (altération, contamination, non-conformité, étiquetage non-conforme, écart HACCP, etc.) </t>
  </si>
  <si>
    <t>Prendre les mesures adaptées selon les règles en vigueur (identification et isolement des produits non-conformes, en attente de reprise, de destruction ou de déclassement) et alerte</t>
  </si>
  <si>
    <t>Continu</t>
  </si>
  <si>
    <t xml:space="preserve">Enregistrement et transmission des informations relatives à la production </t>
  </si>
  <si>
    <t>Manutention de produits ou de matières premières</t>
  </si>
  <si>
    <t xml:space="preserve">Déplacement des matières premières, des articles de conditionnement et des produits finis entre les espaces de stockage et les espaces de production </t>
  </si>
  <si>
    <t>Manipuler des matières, des produits et des matériaux, en appliquant les règles de sécurité et d’ergonomie</t>
  </si>
  <si>
    <t xml:space="preserve">Utiliser des appareils et engins de manutention, en appliquant les règles de sécurité et les consignes </t>
  </si>
  <si>
    <t xml:space="preserve">Manipuler les matières premières, produits et des matériaux, en appliquant les règles QHSSE et principes d’ergonomie </t>
  </si>
  <si>
    <t>Orienter et ranger les matières premières, produits et matériaux dans les zones appropriées au sein de l’espace de travail et de stockage</t>
  </si>
  <si>
    <t>Réaliser les opérations d’entretien, de contrôle, de maintenance de premier niveau et de changement de format sur les équipements de production, dans le respect des règles QHSSE</t>
  </si>
  <si>
    <t xml:space="preserve">Réaliser les opérations de changement de série, de format, de recette et d’outils et les réglages associés, conformément à l’ordre de production </t>
  </si>
  <si>
    <t xml:space="preserve">Réaliser les opérations de mise en sécurité ou de mise à disposition des équipements de la ligne de production </t>
  </si>
  <si>
    <t>Définition de la stratégie de production et de transformation des viandes</t>
  </si>
  <si>
    <t xml:space="preserve">Définition de la stratégie de production et de transformation des viandes, en relation avec la hiérarchie </t>
  </si>
  <si>
    <t>Arbitrage et allocation des moyens et ressources (humains, matériels, financiers, délais, etc.) pour son domaine d’activité</t>
  </si>
  <si>
    <t>Définition de l’organisation de l’activité de production et de transformation des viandes</t>
  </si>
  <si>
    <t>Définition des besoins en investissements dans son domaine d’activité.</t>
  </si>
  <si>
    <t>Définir la stratégie de production et de transformation des viandes, en relation avec la hiérarchie</t>
  </si>
  <si>
    <t>Identifier et analyser les besoins et contraintes de l’entreprise en matière de production et de transformation des viandes
Définir les objectifs opérationnels de production et de transformation des viandes en fonction des orientations stratégiques, en termes de coûts, de délais, de quantité et de qualité</t>
  </si>
  <si>
    <t>Définir et allouer les ressources (humaines, financières, matérielles, etc.) au regard des priorités, des contraintes et de leurs évolutions</t>
  </si>
  <si>
    <t xml:space="preserve">Organiser l’activité de production en fonction des objectifs de production et de transformation fixés </t>
  </si>
  <si>
    <t>Analyser et ajuster le plan de production en continu</t>
  </si>
  <si>
    <t>Anticiper et estimer les besoins en équipements techniques et en ressources humaines, à court et moyen termes</t>
  </si>
  <si>
    <t>19.04</t>
  </si>
  <si>
    <t>Conduite d’actions d’amélioration de l’activité de production et de transformation des viandes</t>
  </si>
  <si>
    <t xml:space="preserve">Formulation de propositions d’amélioration </t>
  </si>
  <si>
    <t xml:space="preserve">Mise à jour et amélioration des procédures, modes opératoires, de l’organisation et de la structure </t>
  </si>
  <si>
    <t>Analyser et optimiser l’activité de production et de transformation des viandes</t>
  </si>
  <si>
    <t>Suivre les évolutions techniques et industrielles, en vue de repérer les éventuelles améliorations à mener sur les activités de production et de transformation des viandes </t>
  </si>
  <si>
    <t>Définir les évolutions et actions correctives à apporter pour optimiser les performances des activités de production et de transformation des viandes</t>
  </si>
  <si>
    <t xml:space="preserve">Elaborer des propositions d’actions d’amélioration
Présenter et argumenter ses propositions auprès de la hiérarchie </t>
  </si>
  <si>
    <t>Organiser la mise en place d’actions d’amélioration, en associant les membres des équipes de production, les services concernés et la hiérarchie</t>
  </si>
  <si>
    <t>Expliquer aux membres des équipes de production les mesures d’amélioration, les résultats escomptés et les suites à y donner</t>
  </si>
  <si>
    <t>Continue</t>
  </si>
  <si>
    <t>Management opérationnel des équipes de production et de transformation des viandes</t>
  </si>
  <si>
    <t>Définition des besoins en ressources humaines et de l’organisation des équipes de production ;</t>
  </si>
  <si>
    <t>Supervision des actions de recrutement et de développement des compétences au bénéfice des équipes de production ;</t>
  </si>
  <si>
    <t>Conduite de réunions sur les enjeux et les évolutions de l’activité et les objectifs à atteindre ;</t>
  </si>
  <si>
    <t>Encadrement et accompagnement des responsables d’atelier / d’équipe.</t>
  </si>
  <si>
    <t>Piloter la gestion des ressources humaines de production et de transformation des viandes</t>
  </si>
  <si>
    <t>Evaluer les besoins en ressources humaines des équipes de production en termes d’effectifs, de compétences et d’organisation, en fonction des évolutions de l’activité et de la stratégie de l’entreprise</t>
  </si>
  <si>
    <t>Définir et suivre les actions de recrutement, d’intégration et de développement des compétences et mettre en œuvre les ajustements nécessaires
Superviser l’animation des équipes (conduite des entretiens individuels, accompagnement à la conduite du changement, etc.)</t>
  </si>
  <si>
    <t>Mobiliser les équipes de production autour des enjeux de l’activité et des objectifs à atteindre
Organiser, préparer et animer des réunions</t>
  </si>
  <si>
    <t>Accompagner les responsables d’atelier  de production dans leur activité et l’ajustement de leurs actions, le cas échéant</t>
  </si>
  <si>
    <t>Transmission d’informations auprès de différents services de l’entreprise ;</t>
  </si>
  <si>
    <t>Vérification de la bonne transmission des informations entre les différents services et équipes ;</t>
  </si>
  <si>
    <t>Renseignement des outils et logiciels de suivi de l’activité 
Rédaction de comptes-rendus</t>
  </si>
  <si>
    <t>Organisation et animation de réunions de travail transverses à différents services.</t>
  </si>
  <si>
    <t>Prendre en compte les demandes des différents services de l’entreprise et en analyser les impacts sur l’activité de production 
Transmettre les informations nécessaires aux différentes parties-prenantes, en interne et en externe 
Transmettre les résultats de l’activité auprès de la direction et des différents services de l’entreprise </t>
  </si>
  <si>
    <t xml:space="preserve">Transmettre les résultats de l’activité auprès de la direction et des différents services de l’entreprise </t>
  </si>
  <si>
    <t xml:space="preserve"> Formaliser les informations utiles au bon fonctionnement de l’activité de production </t>
  </si>
  <si>
    <t>Organiser et animer des réunions de travail transverses à différents services.
&gt;      Rédiger des comptes-rendus de l’activité de production ;</t>
  </si>
  <si>
    <t>Entreprise</t>
  </si>
  <si>
    <t>k</t>
  </si>
  <si>
    <t>Information sur les procédures et les consignes en vigueur ;</t>
  </si>
  <si>
    <t>Contrôle de l’application des procédures et règles QHSSE ;</t>
  </si>
  <si>
    <t>Mise en œuvre d’actions correctives en cas de non-conformité.</t>
  </si>
  <si>
    <t>Contrôler l’application des procédures et règles QHSSE</t>
  </si>
  <si>
    <t>Informer et mobiliser les membres de son équipe autour des enjeux liés au respect de la réglementation, des procédures et des consignes en vigueur, notamment en matière de QHSSE ;</t>
  </si>
  <si>
    <t>Superviser et contrôler la mise en œuvre des procédures et règles QHSSE ;</t>
  </si>
  <si>
    <t>Application</t>
  </si>
  <si>
    <t>20.04</t>
  </si>
  <si>
    <t>07.07</t>
  </si>
  <si>
    <t>Préparation des pièces, outils et équipements de protection individuelle (EPI) ;</t>
  </si>
  <si>
    <t>Organisation et préparation des travaux de maintenance ;</t>
  </si>
  <si>
    <t>Exploitation de la documentation technique et des outils de suivi des opérations de maintenance ;</t>
  </si>
  <si>
    <t>Organiser et préparer les activités de maintenance, selon l’ordre et le planning de travail</t>
  </si>
  <si>
    <t>Evaluer les besoins en équipements, matériels, fournitures, EPI pour la réalisation des opérations de maintenance à partir de l’ordre de travail et vérifier leur conformité ;</t>
  </si>
  <si>
    <t>Organiser et prioriser ses interventions, en appliquant les règles QHSSE, les consignes et le planning d’intervention ;</t>
  </si>
  <si>
    <t>Identifier et décoder les informations nécessaires à la réalisation de la documentation technique (plans et schémas techniques) ;</t>
  </si>
  <si>
    <t>Sécuriser et baliser les espaces de travail, dans le respect des consignes de sécurité.</t>
  </si>
  <si>
    <t xml:space="preserve">Localisation des dysfonctionnements et pannes des composants ou sous-ensembles mécaniques des équipements et installations </t>
  </si>
  <si>
    <t>Recueil des informations à l’aide de documents et auprès des autres professionnels ;</t>
  </si>
  <si>
    <t>Réalisation de tests, mesures, contrôles et observations de l’équipement ;</t>
  </si>
  <si>
    <t>Localisation et caractérisation des pannes et anomalies ;</t>
  </si>
  <si>
    <t>Rechercher de la cause du degré de gravité des dysfonctionnements et pannes ;</t>
  </si>
  <si>
    <t>Identification des interventions et des actions correctives à apporter.</t>
  </si>
  <si>
    <t>Analyser l’ensemble des informations (données techniques, historiques des interventions, etc.) à partir de différentes sources (documents, plans et schémas techniques, autres professionnels, etc.) et identifier les points et éléments à contrôler ;</t>
  </si>
  <si>
    <t>Réaliser l’ensemble des observations et contrôles, dans le respect des consignes de sécurité en vigueur, et en analyser les résultats ;</t>
  </si>
  <si>
    <t>Analyser et diagnostiquer une panne ou une anomalie en utilisant les techniques et méthodes de recherche et d’analyse de pannes ;</t>
  </si>
  <si>
    <t>Identifier les fonctions défaillantes de l’équipement, le degré de gravité du dysfonctionnement, ses causes et ses impacts ;</t>
  </si>
  <si>
    <t xml:space="preserve">Identifier les interventions provisoires d’urgence à mettre en œuvre les interventions à réaliser et celles nécessitant le recours à des tiers afin de remettre en état les composants ou sous-ensembles, à partir de l’analyse des données et du diagnostic. </t>
  </si>
  <si>
    <t>Localisation</t>
  </si>
  <si>
    <t>Réalisation des opérations de maintenance préventive dans le cadre des programmes de maintenance ;</t>
  </si>
  <si>
    <t>Réalisation des opérations de maintenance curative par dépose et remplacement de pièces et d’équipements ;</t>
  </si>
  <si>
    <t>Usinage et soudage de pièces ;</t>
  </si>
  <si>
    <t>Réglage et essais ;</t>
  </si>
  <si>
    <t>Contrôle de la qualité des opérations réalisées ;</t>
  </si>
  <si>
    <t>Mettre en œuvre les opérations de maintenance appropriées sur les organes, composants ou sous-ensembles mécaniques des équipements ou installations, dans le respect des règles QHSSE et des consignes</t>
  </si>
  <si>
    <t>Identifier les organes, composants et sous-ensembles mécaniques des différents équipements et installations sujets à des opérations de maintenance préventive ;</t>
  </si>
  <si>
    <t>Déposer et remplacer des pièces, organes et sous-ensembles défectueux, en appliquant les règles QHSSE, les instructions de travail et les gammes de maintenance ;</t>
  </si>
  <si>
    <t>Usiner, souder et ajuster des pièces mécaniques ;</t>
  </si>
  <si>
    <t>Régler les équipements et contrôler leur fonctionnement ;</t>
  </si>
  <si>
    <t>Identifier les points à contrôler afin de vérifier la qualité des opérations de maintenance réalisées ;</t>
  </si>
  <si>
    <t xml:space="preserve">Réaliser les opérations de nettoyage, de tri et d’évacuation des déchets, en appliquant les consignes et les règles QHSSE. </t>
  </si>
  <si>
    <t>Enregistrement et transmission des informations relatives aux activités de maintenance</t>
  </si>
  <si>
    <t>Saisie et enregistrement des informations relatives à la traçabilité des activités de maintenance ;</t>
  </si>
  <si>
    <t>Elaboration des comptes-rendus concernant les opérations de maintenance réalisées ;</t>
  </si>
  <si>
    <t>Transmission des informations aux services et interlocuteurs concernés ;</t>
  </si>
  <si>
    <t>Renseigner les documents de maintenance et transmettre les informations utiles au suivi et à la traçabilité des activités de maintenance</t>
  </si>
  <si>
    <t>Renseigner les documents et les outils (numériques) permettant le suivi des activités de maintenance conformément aux règles de traçabilité ;</t>
  </si>
  <si>
    <t>Rendre compte oralement et par écrit de son activité aux services et/ou aux personnes concernés ;</t>
  </si>
  <si>
    <t>Identifier et contrôler la conformité des informations enregistrées, le lien avec la réalité physique et l’impact d’une erreur de saisie ;</t>
  </si>
  <si>
    <t xml:space="preserve">Communication avec les différents interlocuteurs (internes et externes) </t>
  </si>
  <si>
    <t>Transmission des informations sur les interventions de maintenance réalisées ;</t>
  </si>
  <si>
    <t>Réponse aux demandes et sollicitations internes et externes ;</t>
  </si>
  <si>
    <t>Identifier et transmettre les informations pertinentes afin d’optimiser les activités de maintenance et de diminuer le temps d’immobilisation des équipements ;</t>
  </si>
  <si>
    <t>Différents</t>
  </si>
  <si>
    <t>Préparation des pièces, outils, équipements et équipements de protection individuelle (EPI) ;</t>
  </si>
  <si>
    <t>Evaluer les besoins en équipements, matériels, fournitures, équipements de protection individuelle (EPI) pour la réalisation des opérations de maintenance à partir de l’ordre de travail ;</t>
  </si>
  <si>
    <t>Vérifier la conformité des outils et équipements nécessaires à l’activité de maintenance ;</t>
  </si>
  <si>
    <t>Organiser et prioriser ses interventions en appliquant les règles QHSSE, les consignes et le planning d’intervention ;</t>
  </si>
  <si>
    <t>Identifier et s’approprier les informations nécessaires à la réalisation des opérations de maintenance à partir de la documentation technique (plans et schémas techniques) ;</t>
  </si>
  <si>
    <t>Sécuriser et valiser les espaces de travail, dans le respect des consignes.</t>
  </si>
  <si>
    <t>Localisation et caractérisation des dysfonctionnements et pannes des systèmes et des sous-ensembles des équipements et installations automatisées</t>
  </si>
  <si>
    <t>Recueil des informations à l’aide de documents et/ou du personnel de production ;</t>
  </si>
  <si>
    <t>Réalisation de tests, de mesures, de contrôles et d’observations des équipements ;</t>
  </si>
  <si>
    <t>Localisation des dysfonctionnements, pannes et anomalies ;</t>
  </si>
  <si>
    <t>Recherche de la cause des dysfonctionnements, pannes et anomalies et de son degré de gravité ;</t>
  </si>
  <si>
    <t>Diagnostiquer les dysfonctionnements et les pannes sur des systèmes et des sous-ensembles des équipements et installations automatisées et robotisés, à partir de l’exploitation de l’ensemble des données disponibles</t>
  </si>
  <si>
    <t xml:space="preserve">Analyser l’ensemble des informations (données techniques, historique des interventions, etc.) à partir de différentes sources d’informations (personnel de production, documents, plans et schémas techniques, outils numériques, mallette de diagnostic, systèmes numériques de contrôle, etc.) et identifier les points et éléments à contrôler et les interventions à réaliser ;
</t>
  </si>
  <si>
    <t xml:space="preserve">Réaliser l’ensemble des contrôles, selon les consignes de sécurité et en analyser les résultats ; </t>
  </si>
  <si>
    <t>Identifier les systèmes défaillants de l’installation, le degré de gravité du dysfonctionnement, ses causes et son impact sur les procédés ;</t>
  </si>
  <si>
    <t>Caractérisation</t>
  </si>
  <si>
    <t>Installation de nouveaux équipements automatisés ;</t>
  </si>
  <si>
    <t>Programmation et paramétrage ;</t>
  </si>
  <si>
    <t>Contrôle et test de fonctionnement ;</t>
  </si>
  <si>
    <t>Identification et caractérisation des anomalies.</t>
  </si>
  <si>
    <t>Analyser l’ensemble des informations à partir de différentes sources d’informations (plans et schémas techniques, outils numériques, etc.) afin de réaliser l’installation d’un nouvel équipement ou d’un composant ;</t>
  </si>
  <si>
    <t>Installer un équipement ou un composant sur une installation automatisée ou robotisée, à l’aide des outils adaptés ;</t>
  </si>
  <si>
    <t>Programmer et paramétrer les installations automatisées ;</t>
  </si>
  <si>
    <t>Réaliser l’ensemble des contrôles, mesures ou tests mécaniques (vérification des cycles de fonctionnement, du déroulement des programmes, etc.), en appliquant les règles QHSSE et les consignes ;</t>
  </si>
  <si>
    <t>Analyser les résultats des tests et contrôles ;</t>
  </si>
  <si>
    <t xml:space="preserve">Identifier les non-conformités, anomalies et dysfonctionnements et mettre en œuvre les actions correctives appropriées. </t>
  </si>
  <si>
    <t>Réalisation de comptes-rendus concernant les opérations de maintenance ;</t>
  </si>
  <si>
    <t>Transmission des informations aux services concernés ;</t>
  </si>
  <si>
    <t>Renseigner les documents et les outils numériques permettant le suivi des activités de maintenance, conformément aux règles de traçabilité de l’entreprise ;</t>
  </si>
  <si>
    <t>Identifier la conformité des informations enregistrées, lien avec la réalité physique et l’impact d’une erreur de saisie ;</t>
  </si>
  <si>
    <t>Réponse aux demandes internes et externes ;</t>
  </si>
  <si>
    <t xml:space="preserve">Rechercher et transmettre les informations permettant d’optimiser les activités de maintenance et de diminuer le temps d’immobilisation des équipements </t>
  </si>
  <si>
    <t>Identifier les informations pertinentes à transmettre afin d’optimiser les activités de maintenance et de diminuer le temps d’immobilisation des équipements ;</t>
  </si>
  <si>
    <t>Transmettre les informations appropriées en cas d’aléa ou d’anomalie à différents interlocuteurs ;</t>
  </si>
  <si>
    <t>Transmettre des informations et des savoir-faire au personnel de production ;</t>
  </si>
  <si>
    <t>Proposer des solutions d’amélioration des équipements.</t>
  </si>
  <si>
    <t>Définition de la stratégie de maintenance ;</t>
  </si>
  <si>
    <t>Arbitrage et allocation de moyens / ressources (humains, financiers, délais, matériels, etc.) pour son domaine d’activité ;</t>
  </si>
  <si>
    <t>Définition de l’organisation des activités de maintenance ;</t>
  </si>
  <si>
    <t>Analyse et ajustement du plan de maintenance ;</t>
  </si>
  <si>
    <t>Définition des besoins en investissement dans son domaine.</t>
  </si>
  <si>
    <t>Définir la stratégie de maintenance, en relation avec sa hiérarchie</t>
  </si>
  <si>
    <t>Identifier et analyser les besoins et contraintes de l’entreprise en matière de maintenance des équipements, au regard des activités de production et de conditionnement ;</t>
  </si>
  <si>
    <t>Définir les objectifs opérationnels de maintenance, en fonction des orientations stratégiques, en termes de coûts, de délais, de quantité et de qualité, stratégie énergétique ;</t>
  </si>
  <si>
    <t>Définir et allouer les ressources (humaines, financières, matérielles, etc.) au regard des priorités, des contraintes et de leurs évolutions ;</t>
  </si>
  <si>
    <t>Organiser les activités de maintenance, en fonction des objectifs fixés ;</t>
  </si>
  <si>
    <t>Analyser et ajuster le plan de maintenance ;</t>
  </si>
  <si>
    <t>Anticiper et estimer les besoins en équipements techniques, outils et en ressources humaines à court et moyen termes.</t>
  </si>
  <si>
    <t>Définition et suivi des indicateurs de performance et de qualité des activités de maintenance ;</t>
  </si>
  <si>
    <t>Organisation et planification du programme de maintenance à partir des objectifs fixés ;</t>
  </si>
  <si>
    <t>Supervision de l’ensemble des équipes de maintenance.</t>
  </si>
  <si>
    <t>Définir les indicateurs permettant de suivre et d’optimiser les performances des activités de maintenance ;</t>
  </si>
  <si>
    <t>Apprécier les performances des activités de la maintenance, en s’appuyant sur les indicateurs de performance définis ;</t>
  </si>
  <si>
    <t>Décliner le programme de maintenance en plans à court et moyen termes ;</t>
  </si>
  <si>
    <t>Superviser l’activité de l’ensemble des équipes de maintenance.</t>
  </si>
  <si>
    <t>Définition des besoins en ressources humaines ;</t>
  </si>
  <si>
    <t>Définition de l’organisation des équipes de maintenance ;</t>
  </si>
  <si>
    <t>Supervision des actions de recrutement, d’intégration et de développement des compétences pour les membres des équipes de maintenance ;</t>
  </si>
  <si>
    <t>Préparation et animation des réunions relatives aux enjeux et évolutions des activités de maintenance et aux objectifs à atteindre.</t>
  </si>
  <si>
    <t>Piloter la gestion des ressources humaines de la maintenance</t>
  </si>
  <si>
    <t>Evaluer les besoins en ressources humaines pour la maintenance en termes d’effectifs, de compétences et d’organisation, en fonction de l’activité de maintenance et de la stratégie de l’entreprise ;</t>
  </si>
  <si>
    <t>Définir et suivre les actions de recrutement, d’intégration et de développement des compétences et mettre en œuvre les ajustements nécessaires ;</t>
  </si>
  <si>
    <t>Organiser, préparer et animer des réunions ;</t>
  </si>
  <si>
    <t>Mobiliser les équipes de maintenance autour des enjeux de l’activité et des objectifs à atteindre ;</t>
  </si>
  <si>
    <t>Superviser l’animation des équipes (conduite des entretiens individuels, conduite du changement, etc.).</t>
  </si>
  <si>
    <t xml:space="preserve">Conduite d’actions d’amélioration des activités de maintenance </t>
  </si>
  <si>
    <t xml:space="preserve">Veille sur les évolutions techniques et industrielles relevant des activités de son entreprise ;
</t>
  </si>
  <si>
    <t>Repérage des activités de maintenance à optimiser ;</t>
  </si>
  <si>
    <t xml:space="preserve">Formulation de propositions d’amélioration et d’évolution ; </t>
  </si>
  <si>
    <t>Mise à jour et amélioration des procédures, modes opératoires, de l’organisation et de l’entreprise ;</t>
  </si>
  <si>
    <t>Conduite du changement auprès des équipes de maintenance.</t>
  </si>
  <si>
    <t>Réaliser une veille sur les évolutions techniques et industrielles relevant des activités de l’entreprise, en vue de repérer les éventuelles évolutions à mener sur les activités de maintenance ;</t>
  </si>
  <si>
    <t>Définir les évolutions et actions correctives à apporter pour optimiser les performances de l’activité de maintenance ;</t>
  </si>
  <si>
    <t>Elaborer des propositions d’actions d’amélioration ou d’évolution, à partir d’une méthode pertinente ;</t>
  </si>
  <si>
    <t>Présenter et argumenter ses propositions auprès de sa hiérarchie ;</t>
  </si>
  <si>
    <t>Organiser la mise en place d’actions d’amélioration, en associant les membres des équipes de maintenance, les services de l’entreprise concernés et sa hiérarchie ;</t>
  </si>
  <si>
    <t>Expliquer aux membres des équipes de maintenance les mesures d’amélioration adoptées, les résultats escomptés et les suites à y donner.</t>
  </si>
  <si>
    <t xml:space="preserve">Rédaction et actualisation des procédures QHSSE ;
</t>
  </si>
  <si>
    <t>Vérification technique de la chaine de production ;</t>
  </si>
  <si>
    <t>Elaboration et mise en place d’un plan de prévention et de traitement des risques ;</t>
  </si>
  <si>
    <t>Mise en œuvre des procédures de contrôle et de vérification ;</t>
  </si>
  <si>
    <t>Information des membres des équipes de maintenance des procédures et des consignes établies ;</t>
  </si>
  <si>
    <t>Mise en œuvre d’actions corrective, en cas d’anomalie.</t>
  </si>
  <si>
    <t>Définir et contrôle la mise en œuvre des procédures et des règles QHSSE pour l’ensemble des activités de maintenance</t>
  </si>
  <si>
    <t xml:space="preserve">Identifier, analyser, évaluer et prévenir les risques liés aux activités de maintenance sur la qualité et l’hygiène des viandes, en vue de définir des actions préventives et/ou correctives ;
</t>
  </si>
  <si>
    <t>Etablir des méthodes permettant de vérifier le respect des procédures QHSSE lors des interventions de maintenance ;</t>
  </si>
  <si>
    <t>Rédiger et actualiser les procédures QHSSE relatives aux activités de maintenance ;</t>
  </si>
  <si>
    <t>Informer et sensibiliser les équipes autour des enjeux liés au respect de la réglementation, des procédures et des consignes en vigueur, notamment en matière de consignes en vigueur en matière de QHSSE ;</t>
  </si>
  <si>
    <t>Superviser et contrôler le respect des procédures permettant de garantir la qualité et la conformité des viandes après intervention des équipes de maintenance ;</t>
  </si>
  <si>
    <t>Transmission d’informations auprès de différents services de l’entreprise ;</t>
  </si>
  <si>
    <t>Vérification de la bonne transmission des informations entre les différents services et différentes équipes ;</t>
  </si>
  <si>
    <t>Renseignement des outils et logiciels de suivi de l’activité de maintenance ;</t>
  </si>
  <si>
    <t>Rédaction de comptes-rendus ;</t>
  </si>
  <si>
    <t>Organisation et animation de réunions de travail transverses aux différents services.</t>
  </si>
  <si>
    <t xml:space="preserve">Transmettre les résultats de l’activité de maintenance auprès de la direction et des différents services de l’entreprise ;
</t>
  </si>
  <si>
    <t>Transmettre les informations nécessaires aux différentes parties-prenantes, à l’interne et à l’externe ;</t>
  </si>
  <si>
    <t>Formaliser des informations utiles au bon fonctionnement et à la traçabilité des activités de maintenance ;</t>
  </si>
  <si>
    <t>Rédiger des comptes-rendus de l’activité de maintenance ;</t>
  </si>
  <si>
    <t>Organiser et animer des réunions de travail transverses à différents services de l’entreprise.</t>
  </si>
  <si>
    <t>06.12</t>
  </si>
  <si>
    <t>Nettoyer et maintenir propres les zones de stockage et le matériel selon les consignes de l’entreprise
Contrôler le bon fonctionnement des matériels et engins de manutention et de stockage
Assurer des opérations d’entretien de premier niveau sur les matériels de manutention et de stockage
Alerter les interlocuteurs adéquats en cas de d’anomalie et de dysfonctionnement</t>
  </si>
  <si>
    <t>Organiser tout ou partie de la chaîne logistique de flux de marchandises sur une famille de produits / un périmètre donné</t>
  </si>
  <si>
    <t xml:space="preserve">Choix du niveau du stock de sécurité pour chaque produit ou catégorie de produits </t>
  </si>
  <si>
    <t xml:space="preserve">Evaluation des quantités à commander </t>
  </si>
  <si>
    <t xml:space="preserve">Programmation des approvisionnements en fonction des besoins et des variations de l’activité </t>
  </si>
  <si>
    <t xml:space="preserve">Ajustement du plan d’approvisionnement en fonction des aléas de l’activité </t>
  </si>
  <si>
    <t xml:space="preserve">Définir pour chaque produit le niveau du stock de sécurité 
</t>
  </si>
  <si>
    <t>Evaluer les besoins en approvisionnement à court, moyen et long terme en tenant compte du type d’approvisionnement (courants, liés à des campagnes de promotion…)</t>
  </si>
  <si>
    <t xml:space="preserve">Analyser régulièrement l’évolution des besoins de produits </t>
  </si>
  <si>
    <t xml:space="preserve">Elaborer un plan d’actions pour les approvisionnements courants et les actions commerciales spécifiques </t>
  </si>
  <si>
    <t xml:space="preserve">Réalisation et suivi des commandes aux fournisseurs </t>
  </si>
  <si>
    <t xml:space="preserve">Pilotage du planning des livraisons 
</t>
  </si>
  <si>
    <t xml:space="preserve">Animation du réseau de fournisseurs et des relations fournisseurs </t>
  </si>
  <si>
    <t xml:space="preserve">Négociation avec les fournisseurs et les transporteurs </t>
  </si>
  <si>
    <t>Traitement des aléas et des non-conformités</t>
  </si>
  <si>
    <t xml:space="preserve">Réaliser les passations de commandes et traiter les relations avec les fournisseurs et les transporteurs, notamment en cas d’aléa </t>
  </si>
  <si>
    <t xml:space="preserve">Mettre en œuvre la procédure de passation de commande en tenant compte des capacités de stockage, des délais de livraison et de leur variabilité
</t>
  </si>
  <si>
    <t xml:space="preserve">Contrôler en continu le respect des engagements pris par les fournisseurs et identifier les non-conformités </t>
  </si>
  <si>
    <t xml:space="preserve">Négocier avec les fournisseurs et les transporteurs, notamment en cas d’aléa ou de litige </t>
  </si>
  <si>
    <t>Traiter les aléas et les non-conformités selon les procédures en vigueur</t>
  </si>
  <si>
    <t xml:space="preserve">Accueil et intégration des nouveaux membres de l’équipe </t>
  </si>
  <si>
    <t xml:space="preserve">Développement des compétences   </t>
  </si>
  <si>
    <t xml:space="preserve">Organiser et superviser l’intégration des nouveaux membres de l’équipe 
</t>
  </si>
  <si>
    <t xml:space="preserve">Mobiliser les membres de l’équipe sur les objectifs à atteindre </t>
  </si>
  <si>
    <t xml:space="preserve">Transmettre des consignes et des informations relatives aux activités et contrôler leur mise en œuvre </t>
  </si>
  <si>
    <t xml:space="preserve">Organiser, préparer et conduire des réunions  </t>
  </si>
  <si>
    <t xml:space="preserve">Conduire des entretiens individuels (entretien d’évaluation, entretien annuel…) </t>
  </si>
  <si>
    <t xml:space="preserve">Repérer les compétences requises en cas de recrutement </t>
  </si>
  <si>
    <t xml:space="preserve">Evaluer et développer les compétences des collaborateurs  </t>
  </si>
  <si>
    <t>13.05</t>
  </si>
  <si>
    <t xml:space="preserve">Recueil d’informations sur les résultats des activités logistiques sur son périmètre 
</t>
  </si>
  <si>
    <t xml:space="preserve">Enregistrement des données relatives au suivi de l’activité logistique </t>
  </si>
  <si>
    <t xml:space="preserve">Recueil des indicateurs de performance et de qualité </t>
  </si>
  <si>
    <t xml:space="preserve">Identifier les écarts à partir de l’analyse des indicateurs de performance et de qualité et proposer des actions d’amélioration </t>
  </si>
  <si>
    <t xml:space="preserve">Repérer les activités à optimiser en vue de garantir la performance de l’activité logistique </t>
  </si>
  <si>
    <t>08.23</t>
  </si>
  <si>
    <t xml:space="preserve">Préparation du matériel de production et de sa zone d’intervention </t>
  </si>
  <si>
    <t>Organiser sa zone d’intervention en fonction de l’ordre de production et des consignes</t>
  </si>
  <si>
    <t>Prioriser les opérations de nettoyage en assurant la séparation des zones sales et des zones propres dans le respect de l’économie des moyens mis en œuvre</t>
  </si>
  <si>
    <t xml:space="preserve">Priorisation </t>
  </si>
  <si>
    <t xml:space="preserve">Manutention du matériel et des machines d’entretien </t>
  </si>
  <si>
    <t xml:space="preserve">Repérage et définition des besoins d’approvisionnements </t>
  </si>
  <si>
    <t xml:space="preserve">Manutentionner le matériel et les machines d’entretien avant, pendant et après utilisation en en appliquant les règles d’ergonomie, de sécurité et les procédures en vigueur </t>
  </si>
  <si>
    <t>Besoins en approvisionnements</t>
  </si>
  <si>
    <t xml:space="preserve">(optionnel) Démontage et remontage des composants d’un équipement ou d’une installation de production </t>
  </si>
  <si>
    <t xml:space="preserve">Repérage de dysfonctionnements et d’anomalies </t>
  </si>
  <si>
    <t>(optionnel) Démonter et remonter les équipements de production afin de les nettoyer et les désinfecter en appliquant les règles d’hygiène et de sécurité</t>
  </si>
  <si>
    <t>S’assurer de la mise en sécurité des machines et équipements de production</t>
  </si>
  <si>
    <t>Démonter les équipements et machines de production afin de les laver et les nettoyer selon le protocole établi</t>
  </si>
  <si>
    <t xml:space="preserve">Appui technique à la mise en œuvre de la démarche QHSSE définie par l’entreprise sur le terrain </t>
  </si>
  <si>
    <t>Participation à la formalisation des procédures et modes opératoires en matière de QHSSE</t>
  </si>
  <si>
    <t>Rédaction, mise à jour de la documentation en matière de QHSSE</t>
  </si>
  <si>
    <t xml:space="preserve">Accompagnement, assistance auprès des collaborateurs de l’entreprise dans la mise en œuvre des procédures </t>
  </si>
  <si>
    <t>Transmission et explicitation des informations relatives à la démarche QHSSE de l’entreprise</t>
  </si>
  <si>
    <t>Participer à la formalisation des procédures et modes opératoires en vue d’appliquer les orientations et objectifs en matière de QHSSE et de certification et labellisation définies par l’entreprise</t>
  </si>
  <si>
    <t>Rédiger et mettre à jour la documentation relatives aux procédures et modes opératoires en matière de QHSSE</t>
  </si>
  <si>
    <t>Repérer les services ou collaborateurs nécessitant un accompagnement dans la mise en œuvre opérationnelle de la démarche QHSSE</t>
  </si>
  <si>
    <t xml:space="preserve">Accompagner et conseiller les collaborateurs dans la mise en œuvre des procédures en veillant à adapter sa communication </t>
  </si>
  <si>
    <t>Transmettre les informations relatives à la démarche QHSSE de l’entreprise sur le terrain et s’assurer de leur bonne compréhension par l’ensemble des collaborateurs</t>
  </si>
  <si>
    <t>Préparer le déroulé d’une séance avec des groupes de travail (notamment avec le CSSCT) en tenant compte des enjeux relatifs au sujet concerné</t>
  </si>
  <si>
    <t>B.01.17.06</t>
  </si>
  <si>
    <t xml:space="preserve">Livraison des produits </t>
  </si>
  <si>
    <t xml:space="preserve"> Livraison des produits au client </t>
  </si>
  <si>
    <t xml:space="preserve">Contrôle de la réception des produits par le client </t>
  </si>
  <si>
    <t>Réaliser les livraisons en s’assurant de la conformité des produits</t>
  </si>
  <si>
    <t xml:space="preserve">Vérifier la conformité du lieu de livraison et l’identité de la personne habilitée à recevoir la livraison </t>
  </si>
  <si>
    <t xml:space="preserve">Vérifier le bon déroulement des opérations de réception chez le client et évaluer les risques et les conséquences d’une non-conformité des opérations de réception </t>
  </si>
  <si>
    <t>Contrôler quotidiennement l’état des organes de sécurité de son véhicule avant et après les collectes/ livraisons.
Contrôler les conditions de stockage (température, …)</t>
  </si>
  <si>
    <t xml:space="preserve">Nettoyer et désinfecter le véhicule pour garantir la propreté et prévenir les risques sanitaires </t>
  </si>
  <si>
    <t>22.11</t>
  </si>
  <si>
    <t>Elaborer un schéma directeur et les procédures associées en prenant en compte les objectifs de la direction générale (notamment en matière de développement durable), les demandes des clients, les réglementations et les contraintes de l'entreprise</t>
  </si>
  <si>
    <t xml:space="preserve">Définir un planning d’audits qualité internes mensuel et annuel </t>
  </si>
  <si>
    <t>Elaboration d’indicateurs de qualité, d’hygiène, de sécurité et de protection animale</t>
  </si>
  <si>
    <t xml:space="preserve">Contrôle de la traçabilité </t>
  </si>
  <si>
    <t xml:space="preserve">Piloter et réaliser le suivi de l’activité QHSSE </t>
  </si>
  <si>
    <t>Établir les indicateurs de qualité, d’hygiène, de sécurité, d’environnement et de protection animale conformes aux certifications et labels pour faire réaliser des audits par les services</t>
  </si>
  <si>
    <t xml:space="preserve">Veiller à la traçabilité et à la conformité des matières premières, des installations, des bâtiments et des procédés par rapport aux cahiers des charges et aux normes en vigueur </t>
  </si>
  <si>
    <t>Mettre en œuvre des actions et projets destinés à l’amélioration du système d’assurance qualité et de certification</t>
  </si>
  <si>
    <t>Piloter l'analyse des risques, des dysfonctionnements et rechercher des pistes d'améliorations en termes de sécurité des personnes et des biens</t>
  </si>
  <si>
    <t>Mettre en œuvre des projets  d’amélioration continue en termes de formation, procédés de fabrication, organisation de la production, évolution des installations…</t>
  </si>
  <si>
    <t>Réaliser une analyse et une synthèse de documents juridiques pour traduire la réglementation et les normes en instructions et en actions réalisables</t>
  </si>
  <si>
    <t xml:space="preserve">Production de documents et envoi aux autorités de régulation </t>
  </si>
  <si>
    <t xml:space="preserve">Participer à la communication et à la promotion de la politique QHSSE en externe avec les interlocuteurs concernés </t>
  </si>
  <si>
    <t>Animer un réseau de partenaires extérieurs (organismes vérificateurs et certificateurs, producteurs, assureurs, prestataires, etc.)</t>
  </si>
  <si>
    <t xml:space="preserve">Vérification de la bonne transmission des informations auprès des managers de proximité  </t>
  </si>
  <si>
    <t>Organisation et animation de réunions de travail et de formations transverses aux différents services</t>
  </si>
  <si>
    <t xml:space="preserve">Communiquer et collaborer avec les différents services de l’entreprise </t>
  </si>
  <si>
    <t xml:space="preserve">Communiquer les orientations et les directives de la politique QHSSE du site avec les managers de proximité et les impliquer en tant qu’acteurs relais dans la mise en œuvre de celle-ci </t>
  </si>
  <si>
    <t>Organiser et animer les réunions de la Commission santé sécurité et conditions de travail (CSSCT) et organiser des groupes de travail sur la réduction des risques sur la qualité, sécurité et l’environnement</t>
  </si>
  <si>
    <t>Repérer les besoins de formations en lien avec le management de la qualité, les exigences des cahiers des charges et les démarches de certification et labellisation</t>
  </si>
  <si>
    <t xml:space="preserve">Accompagner les équipes dans leur activité et dans le réajustement de leurs actions, le cas échéant </t>
  </si>
  <si>
    <t>05.12</t>
  </si>
  <si>
    <t xml:space="preserve">Renseigner les documents de production et transmettre les informations permettant d’assurer la traçabilité et le suivi de la production </t>
  </si>
  <si>
    <t>Renseigner les documents et les outils numériques de production (documents et outils de suivi de production, de contrôle, de nettoyage …) conformément aux règles de traçabilité</t>
  </si>
  <si>
    <t>06.14</t>
  </si>
  <si>
    <t>04.18</t>
  </si>
  <si>
    <t>68.01</t>
  </si>
  <si>
    <t>Intitulé formacode</t>
  </si>
  <si>
    <t>Justificatif : niveau 1</t>
  </si>
  <si>
    <t>Justificatif : niveau 2</t>
  </si>
  <si>
    <t>Justificatif : niveau 3</t>
  </si>
  <si>
    <t>Justificatif : niveau 4</t>
  </si>
  <si>
    <t>Fondamental</t>
  </si>
  <si>
    <t>On prend module MP4 : conduire un processus de productions horticoles : 448 h + stage en entreprise (14 à 16 semaines au total). On divise le nombre de semaines (15 X35 / 1566h : 150h de stage) 
150+448= 598h
Source : CAP et Bac Pro « Métiers de l’agriculture »</t>
  </si>
  <si>
    <t>Metre à jour la liste des Formacodes dans l'onglet Formacode_niveau</t>
  </si>
  <si>
    <t>Enregistrer dans le même dossier que ce fichier,  l'extraction sphinx sous le nom "Source"  en .xlsx</t>
  </si>
  <si>
    <t>Puis cliquer sur le bouton "Mettre à jour"</t>
  </si>
  <si>
    <t>Attendre que la mise à jour se fasse (~1min)</t>
  </si>
  <si>
    <t>Numéro du dernier métier ajouté</t>
  </si>
  <si>
    <t>31754 - Manutention</t>
  </si>
  <si>
    <t>21056 - Elevage</t>
  </si>
  <si>
    <t>21504 - Fromage</t>
  </si>
  <si>
    <t>21567 - Transformation produit mer</t>
  </si>
  <si>
    <t>11554 - Chimie</t>
  </si>
  <si>
    <t>D1-Caviste</t>
  </si>
  <si>
    <t>D5-Maître(sse) de chai</t>
  </si>
  <si>
    <t>D6-Superviseur(se) de production (fabrication / conditionnement)</t>
  </si>
  <si>
    <t>D7-Spécialiste planning / ordonnancement</t>
  </si>
  <si>
    <t>D10-Responsable de production de produits alimentaires (fabrication / conditionnement)</t>
  </si>
  <si>
    <t>D13-Spécialiste procédés et installations de production alimentaire</t>
  </si>
  <si>
    <t>D18-Opérateur(trice) de production alimentaire</t>
  </si>
  <si>
    <t>D19-Conducteur(trice) de machine(s) de production alimentaire (fabrication / conditionnement)</t>
  </si>
  <si>
    <t>D20-Boulanger(ère)/pâtissier(ère) industriel(le)</t>
  </si>
  <si>
    <t>D21-Conducteur(trice) de ligne(s)de production alimentaire (fabrication/conditionnement)</t>
  </si>
  <si>
    <t>D22-Conducteur(trice) de process de production alimentaire</t>
  </si>
  <si>
    <t>D24-Opérateur(trice) de transformation des viandes</t>
  </si>
  <si>
    <t>D25-Fromager(ère) industriel(le)</t>
  </si>
  <si>
    <t>D26-Opérateur(trice) de préparation de poissons et de produits de la mer</t>
  </si>
  <si>
    <t>D160-Operateur(trice) de premiere transformation des viandes</t>
  </si>
  <si>
    <t>D161-Operateur(trice) de seconde transformation des viandes</t>
  </si>
  <si>
    <t>D190-Responsable de chai</t>
  </si>
  <si>
    <t>D191-Opérateur(trice) de fabrication de jus de fruits / de légumes, siropier</t>
  </si>
  <si>
    <t>D192-Agent de chai</t>
  </si>
  <si>
    <t>D193-Conducteur d’installation, distillateur, responsable froid et filtration</t>
  </si>
  <si>
    <t>D194-Superviseur de production</t>
  </si>
  <si>
    <t>D195-Conducteur(trice) de machine / d’équipement (machiniste-régleur / souffleur / remplisseur)</t>
  </si>
  <si>
    <t>D217-Conducteur(trice) de ligne d’embouteillage / de conditionnement</t>
  </si>
  <si>
    <t>D258-Opérateur/trice - agent/e de production</t>
  </si>
  <si>
    <t>D260-Responsable de production</t>
  </si>
  <si>
    <t>D278-Conducteur/trice de ligne de production automatisée</t>
  </si>
  <si>
    <t>D301-Opérateur(trice) en 1ère transformation des viandes</t>
  </si>
  <si>
    <t>D306-Opérateur(trice) de seconde transformation des viandes</t>
  </si>
  <si>
    <t>D307-Opérateur(rice) en 3e transformation des viandes</t>
  </si>
  <si>
    <t>D308-Directeur(rice) d’établissement d’abattage / de transformation des viandes</t>
  </si>
  <si>
    <t>D309-Opérateur(trice) chargé de la stabulation des animaux de boucherie</t>
  </si>
  <si>
    <t>D310-Opérateur/trice chargé/e du traitement des cuirs et peaux</t>
  </si>
  <si>
    <t>D311-Conducteur/trice de ligne de production</t>
  </si>
  <si>
    <t>D312-Conducteur/trice de machine ou de process</t>
  </si>
  <si>
    <t>D313-Responsable de production</t>
  </si>
  <si>
    <t>D314-Responsable d’atelier de production</t>
  </si>
  <si>
    <t>D315-Responsable d’atelier de production</t>
  </si>
  <si>
    <t>D332-Technicien(ne) en meunerie</t>
  </si>
  <si>
    <t xml:space="preserve">21854 - Cuir peau </t>
  </si>
  <si>
    <t>INT_METIER+'fiche métier'!A1:H3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</si>
</sst>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name val="Calibri"/>
      <family val="2"/>
      <scheme val="minor"/>
    </font>
    <font>
      <sz val="11"/>
      <name val="Calibri"/>
      <family val="2"/>
      <scheme val="minor"/>
    </font>
    <font>
      <strike/>
      <sz val="11"/>
      <color rgb="FFFF0000"/>
      <name val="Calibri"/>
      <family val="2"/>
      <scheme val="minor"/>
    </font>
    <font>
      <b/>
      <sz val="10"/>
      <color theme="0"/>
      <name val="Calibri"/>
      <family val="2"/>
      <scheme val="minor"/>
    </font>
    <font>
      <b/>
      <sz val="10"/>
      <color rgb="FFC00000"/>
      <name val="Calibri"/>
      <family val="2"/>
      <scheme val="minor"/>
    </font>
    <font>
      <b/>
      <sz val="10"/>
      <color theme="8" tint="-0.249977111117893"/>
      <name val="Calibri"/>
      <family val="2"/>
      <scheme val="minor"/>
    </font>
    <font>
      <sz val="10"/>
      <color theme="0"/>
      <name val="Calibri"/>
      <family val="2"/>
      <scheme val="minor"/>
    </font>
    <font>
      <sz val="10"/>
      <color theme="8" tint="-0.249977111117893"/>
      <name val="Calibri"/>
      <family val="2"/>
      <scheme val="minor"/>
    </font>
    <font>
      <b/>
      <sz val="10"/>
      <color theme="1" tint="0.249977111117893"/>
      <name val="Calibri"/>
      <family val="2"/>
      <scheme val="minor"/>
    </font>
    <font>
      <sz val="10"/>
      <color theme="1" tint="0.249977111117893"/>
      <name val="Calibri"/>
      <family val="2"/>
      <scheme val="minor"/>
    </font>
    <font>
      <sz val="12"/>
      <color theme="1" tint="0.249977111117893"/>
      <name val="Calibri"/>
      <family val="2"/>
      <scheme val="minor"/>
    </font>
    <font>
      <sz val="8"/>
      <name val="Calibri"/>
      <family val="2"/>
      <scheme val="minor"/>
    </font>
    <font>
      <sz val="10"/>
      <color theme="1" tint="0.249977111117893"/>
      <name val="Segoe UI"/>
      <family val="2"/>
    </font>
    <font>
      <b/>
      <sz val="10"/>
      <color theme="1" tint="0.249977111117893"/>
      <name val="Segoe UI"/>
      <family val="2"/>
    </font>
    <font>
      <sz val="11"/>
      <color theme="0"/>
      <name val="Calibri"/>
      <family val="2"/>
      <scheme val="minor"/>
    </font>
    <font>
      <b/>
      <sz val="11"/>
      <color theme="0"/>
      <name val="Calibri"/>
      <family val="2"/>
      <scheme val="minor"/>
    </font>
    <font>
      <sz val="9"/>
      <color theme="1" tint="0.249977111117893"/>
      <name val="Calibri"/>
      <family val="2"/>
      <scheme val="minor"/>
    </font>
    <font>
      <sz val="10"/>
      <color theme="1"/>
      <name val="Segoe UI"/>
      <family val="2"/>
    </font>
    <font>
      <b/>
      <sz val="10"/>
      <color theme="1"/>
      <name val="Calibri"/>
      <family val="2"/>
      <scheme val="minor"/>
    </font>
    <font>
      <sz val="10"/>
      <color theme="1"/>
      <name val="Calibri"/>
      <family val="2"/>
      <scheme val="minor"/>
    </font>
    <font>
      <sz val="10"/>
      <color rgb="FF000000"/>
      <name val="Calibri"/>
      <family val="2"/>
      <scheme val="minor"/>
    </font>
    <font>
      <sz val="10"/>
      <name val="Calibri"/>
      <family val="2"/>
      <scheme val="minor"/>
    </font>
    <font>
      <b/>
      <sz val="12"/>
      <color theme="8" tint="-0.249977111117893"/>
      <name val="Segoe UI"/>
      <family val="2"/>
    </font>
    <font>
      <sz val="12"/>
      <color theme="8" tint="-0.249977111117893"/>
      <name val="Segoe UI"/>
      <family val="2"/>
    </font>
    <font>
      <b/>
      <sz val="12"/>
      <color theme="1" tint="0.249977111117893"/>
      <name val="Segoe UI"/>
      <family val="2"/>
    </font>
    <font>
      <sz val="12"/>
      <color theme="1" tint="0.249977111117893"/>
      <name val="Segoe UI"/>
      <family val="2"/>
    </font>
    <font>
      <sz val="11"/>
      <color theme="1"/>
      <name val="Segoe UI"/>
      <family val="2"/>
    </font>
    <font>
      <b/>
      <sz val="22"/>
      <color theme="6"/>
      <name val="Calibri"/>
      <family val="2"/>
      <scheme val="minor"/>
    </font>
    <font>
      <b/>
      <sz val="10"/>
      <color theme="6"/>
      <name val="Calibri"/>
      <family val="2"/>
      <scheme val="minor"/>
    </font>
    <font>
      <b/>
      <sz val="14"/>
      <color theme="0"/>
      <name val="Calibri"/>
      <family val="2"/>
      <scheme val="minor"/>
    </font>
    <font>
      <sz val="8"/>
      <color theme="1" tint="0.249977111117893"/>
      <name val="Calibri"/>
      <family val="2"/>
      <scheme val="minor"/>
    </font>
    <font>
      <b/>
      <sz val="13.5"/>
      <color theme="1"/>
      <name val="Calibri"/>
      <family val="2"/>
      <scheme val="minor"/>
    </font>
    <font>
      <b/>
      <sz val="10"/>
      <color rgb="FFFF0000"/>
      <name val="Calibri"/>
      <family val="2"/>
      <scheme val="minor"/>
    </font>
    <font>
      <b/>
      <sz val="18"/>
      <color theme="0"/>
      <name val="Calibri"/>
      <family val="2"/>
      <scheme val="minor"/>
    </font>
    <font>
      <sz val="9"/>
      <color theme="1"/>
      <name val="Segoe UI"/>
      <family val="2"/>
      <charset val="1"/>
    </font>
    <font>
      <sz val="9"/>
      <color theme="1"/>
      <name val="Calibri"/>
      <family val="2"/>
      <scheme val="minor"/>
    </font>
    <font>
      <sz val="8"/>
      <color rgb="FF7B7B7B"/>
      <name val="Symbol"/>
      <family val="1"/>
      <charset val="2"/>
    </font>
    <font>
      <sz val="8"/>
      <name val="Segoe UI"/>
      <family val="2"/>
    </font>
    <font>
      <b/>
      <sz val="8"/>
      <name val="Segoe UI"/>
      <family val="2"/>
    </font>
    <font>
      <sz val="10"/>
      <color rgb="FFC00000"/>
      <name val="Segoe UI"/>
      <family val="2"/>
    </font>
    <font>
      <sz val="10"/>
      <color rgb="FF000000"/>
      <name val="Segoe UI"/>
      <family val="2"/>
    </font>
    <font>
      <sz val="8"/>
      <color rgb="FF000000"/>
      <name val="Segoe UI"/>
      <family val="2"/>
    </font>
    <font>
      <sz val="10"/>
      <color rgb="FFC00000"/>
      <name val="Segoe UI"/>
      <family val="2"/>
      <charset val="1"/>
    </font>
    <font>
      <sz val="11"/>
      <color rgb="FF124F1A"/>
      <name val="Calibri"/>
      <family val="2"/>
      <scheme val="minor"/>
    </font>
    <font>
      <b/>
      <sz val="10"/>
      <color rgb="FF000000"/>
      <name val="Calibri"/>
      <family val="2"/>
      <scheme val="minor"/>
    </font>
    <font>
      <b/>
      <sz val="11"/>
      <name val="Segoe UI"/>
      <family val="2"/>
    </font>
    <font>
      <sz val="12"/>
      <color rgb="FF000000"/>
      <name val="Segoe UI"/>
      <family val="2"/>
    </font>
    <font>
      <sz val="11"/>
      <name val="Segoe UI"/>
      <family val="2"/>
    </font>
    <font>
      <sz val="11"/>
      <color rgb="FF7B7B7B"/>
      <name val="Symbol"/>
      <family val="1"/>
      <charset val="2"/>
    </font>
    <font>
      <sz val="10"/>
      <name val="Segoe UI"/>
      <family val="2"/>
    </font>
    <font>
      <b/>
      <sz val="10"/>
      <name val="Segoe UI"/>
      <family val="2"/>
    </font>
    <font>
      <sz val="11"/>
      <color rgb="FFFFFFFF"/>
      <name val="Calibri"/>
      <family val="2"/>
      <scheme val="minor"/>
    </font>
    <font>
      <b/>
      <sz val="16"/>
      <color rgb="FF000000"/>
      <name val="Calibri"/>
      <family val="2"/>
    </font>
    <font>
      <b/>
      <sz val="11"/>
      <color rgb="FFFF6600"/>
      <name val="Calibri"/>
      <family val="2"/>
    </font>
    <font>
      <sz val="11"/>
      <color rgb="FF000000"/>
      <name val="Calibri"/>
      <family val="2"/>
    </font>
  </fonts>
  <fills count="16">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4"/>
        <bgColor indexed="64"/>
      </patternFill>
    </fill>
    <fill>
      <patternFill patternType="solid">
        <fgColor theme="0" tint="-4.9989318521683403E-2"/>
        <bgColor indexed="64"/>
      </patternFill>
    </fill>
    <fill>
      <patternFill patternType="solid">
        <fgColor theme="6"/>
        <bgColor indexed="64"/>
      </patternFill>
    </fill>
    <fill>
      <patternFill patternType="solid">
        <fgColor theme="6" tint="0.79998168889431442"/>
        <bgColor indexed="64"/>
      </patternFill>
    </fill>
    <fill>
      <patternFill patternType="solid">
        <fgColor theme="2"/>
        <bgColor indexed="64"/>
      </patternFill>
    </fill>
    <fill>
      <patternFill patternType="solid">
        <fgColor indexed="13"/>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right/>
      <top style="medium">
        <color auto="1"/>
      </top>
      <bottom style="dotted">
        <color auto="1"/>
      </bottom>
      <diagonal/>
    </border>
    <border>
      <left/>
      <right/>
      <top/>
      <bottom style="medium">
        <color auto="1"/>
      </bottom>
      <diagonal/>
    </border>
    <border>
      <left/>
      <right/>
      <top style="dotted">
        <color auto="1"/>
      </top>
      <bottom style="dotted">
        <color auto="1"/>
      </bottom>
      <diagonal/>
    </border>
    <border>
      <left style="medium">
        <color auto="1"/>
      </left>
      <right/>
      <top style="dotted">
        <color auto="1"/>
      </top>
      <bottom style="dotted">
        <color auto="1"/>
      </bottom>
      <diagonal/>
    </border>
    <border>
      <left/>
      <right/>
      <top/>
      <bottom style="dotted">
        <color auto="1"/>
      </bottom>
      <diagonal/>
    </border>
    <border>
      <left style="medium">
        <color auto="1"/>
      </left>
      <right/>
      <top/>
      <bottom style="dotted">
        <color auto="1"/>
      </bottom>
      <diagonal/>
    </border>
    <border>
      <left/>
      <right style="medium">
        <color auto="1"/>
      </right>
      <top/>
      <bottom style="medium">
        <color auto="1"/>
      </bottom>
      <diagonal/>
    </border>
    <border>
      <left/>
      <right style="medium">
        <color auto="1"/>
      </right>
      <top style="dotted">
        <color auto="1"/>
      </top>
      <bottom style="dotted">
        <color auto="1"/>
      </bottom>
      <diagonal/>
    </border>
    <border>
      <left/>
      <right style="medium">
        <color auto="1"/>
      </right>
      <top/>
      <bottom style="dotted">
        <color auto="1"/>
      </bottom>
      <diagonal/>
    </border>
    <border>
      <left style="medium">
        <color auto="1"/>
      </left>
      <right/>
      <top/>
      <bottom style="medium">
        <color auto="1"/>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style="medium">
        <color auto="1"/>
      </top>
      <bottom style="medium">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dotted">
        <color auto="1"/>
      </top>
      <bottom/>
      <diagonal/>
    </border>
    <border>
      <left style="thin">
        <color indexed="64"/>
      </left>
      <right/>
      <top style="thin">
        <color indexed="64"/>
      </top>
      <bottom style="dotted">
        <color auto="1"/>
      </bottom>
      <diagonal/>
    </border>
    <border>
      <left/>
      <right/>
      <top style="thin">
        <color indexed="64"/>
      </top>
      <bottom style="dotted">
        <color auto="1"/>
      </bottom>
      <diagonal/>
    </border>
    <border>
      <left/>
      <right style="thin">
        <color indexed="64"/>
      </right>
      <top style="thin">
        <color indexed="64"/>
      </top>
      <bottom style="dotted">
        <color auto="1"/>
      </bottom>
      <diagonal/>
    </border>
    <border>
      <left/>
      <right/>
      <top/>
      <bottom style="thin">
        <color indexed="64"/>
      </bottom>
      <diagonal/>
    </border>
    <border>
      <left style="thin">
        <color indexed="64"/>
      </left>
      <right/>
      <top/>
      <bottom style="dotted">
        <color auto="1"/>
      </bottom>
      <diagonal/>
    </border>
    <border>
      <left style="thin">
        <color indexed="64"/>
      </left>
      <right/>
      <top style="dotted">
        <color auto="1"/>
      </top>
      <bottom/>
      <diagonal/>
    </border>
    <border>
      <left/>
      <right style="thin">
        <color indexed="64"/>
      </right>
      <top style="dotted">
        <color auto="1"/>
      </top>
      <bottom/>
      <diagonal/>
    </border>
    <border>
      <left style="thin">
        <color indexed="64"/>
      </left>
      <right style="thin">
        <color indexed="64"/>
      </right>
      <top/>
      <bottom style="dotted">
        <color auto="1"/>
      </bottom>
      <diagonal/>
    </border>
    <border>
      <left/>
      <right style="thin">
        <color indexed="64"/>
      </right>
      <top/>
      <bottom style="dotted">
        <color auto="1"/>
      </bottom>
      <diagonal/>
    </border>
    <border>
      <left/>
      <right/>
      <top style="thin">
        <color indexed="64"/>
      </top>
      <bottom/>
      <diagonal/>
    </border>
    <border>
      <left style="thin">
        <color indexed="64"/>
      </left>
      <right style="thin">
        <color indexed="64"/>
      </right>
      <top style="dotted">
        <color auto="1"/>
      </top>
      <bottom/>
      <diagonal/>
    </border>
    <border>
      <left style="medium">
        <color auto="1"/>
      </left>
      <right/>
      <top style="medium">
        <color auto="1"/>
      </top>
      <bottom style="dotted">
        <color indexed="64"/>
      </bottom>
      <diagonal/>
    </border>
    <border>
      <left style="thin">
        <color indexed="64"/>
      </left>
      <right/>
      <top style="dotted">
        <color indexed="64"/>
      </top>
      <bottom style="dotted">
        <color indexed="64"/>
      </bottom>
      <diagonal/>
    </border>
    <border>
      <left/>
      <right style="thin">
        <color indexed="64"/>
      </right>
      <top style="dotted">
        <color auto="1"/>
      </top>
      <bottom style="dotted">
        <color auto="1"/>
      </bottom>
      <diagonal/>
    </border>
    <border>
      <left style="thin">
        <color indexed="64"/>
      </left>
      <right style="thin">
        <color indexed="64"/>
      </right>
      <top style="dotted">
        <color indexed="64"/>
      </top>
      <bottom style="dotted">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bottom/>
      <diagonal/>
    </border>
    <border>
      <left/>
      <right/>
      <top/>
      <bottom style="mediumDashed">
        <color auto="1"/>
      </bottom>
      <diagonal/>
    </border>
    <border>
      <left/>
      <right style="mediumDashed">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right/>
      <top style="mediumDashed">
        <color indexed="64"/>
      </top>
      <bottom/>
      <diagonal/>
    </border>
  </borders>
  <cellStyleXfs count="1">
    <xf numFmtId="0" fontId="0" fillId="0" borderId="0"/>
  </cellStyleXfs>
  <cellXfs count="307">
    <xf numFmtId="0" fontId="0" fillId="0" borderId="0" xfId="0"/>
    <xf numFmtId="0" fontId="0" fillId="0" borderId="1" xfId="0" applyBorder="1"/>
    <xf numFmtId="49" fontId="0" fillId="0" borderId="0" xfId="0" applyNumberFormat="1" applyAlignment="1">
      <alignment horizontal="center"/>
    </xf>
    <xf numFmtId="49" fontId="0" fillId="0" borderId="1" xfId="0" applyNumberFormat="1" applyBorder="1" applyAlignment="1">
      <alignment horizontal="center"/>
    </xf>
    <xf numFmtId="0" fontId="1" fillId="3" borderId="1" xfId="0" applyFont="1" applyFill="1" applyBorder="1" applyAlignment="1">
      <alignment horizontal="center"/>
    </xf>
    <xf numFmtId="0" fontId="0" fillId="0" borderId="1" xfId="0" applyBorder="1" applyAlignment="1">
      <alignment horizontal="center"/>
    </xf>
    <xf numFmtId="0" fontId="0" fillId="0" borderId="0" xfId="0" applyAlignment="1">
      <alignment vertical="center"/>
    </xf>
    <xf numFmtId="0" fontId="0" fillId="0" borderId="0" xfId="0" applyAlignment="1">
      <alignment horizontal="center"/>
    </xf>
    <xf numFmtId="0" fontId="0" fillId="0" borderId="1" xfId="0" applyBorder="1" applyAlignment="1">
      <alignment horizontal="left"/>
    </xf>
    <xf numFmtId="0" fontId="0" fillId="0" borderId="0" xfId="0" applyAlignment="1">
      <alignment horizontal="left"/>
    </xf>
    <xf numFmtId="0" fontId="1" fillId="3" borderId="1" xfId="0" applyFont="1" applyFill="1" applyBorder="1" applyAlignment="1">
      <alignment horizontal="center" vertical="center"/>
    </xf>
    <xf numFmtId="0" fontId="6" fillId="0" borderId="0" xfId="0" applyFont="1"/>
    <xf numFmtId="0" fontId="1" fillId="3" borderId="1" xfId="0" applyFont="1" applyFill="1" applyBorder="1" applyAlignment="1">
      <alignment horizontal="center" vertical="top"/>
    </xf>
    <xf numFmtId="0" fontId="0" fillId="0" borderId="0" xfId="0" applyAlignment="1">
      <alignment vertical="top"/>
    </xf>
    <xf numFmtId="0" fontId="0" fillId="0" borderId="0" xfId="0" applyAlignment="1">
      <alignment horizontal="center" vertical="top"/>
    </xf>
    <xf numFmtId="0" fontId="4" fillId="0" borderId="1" xfId="0" applyFont="1" applyBorder="1" applyAlignment="1">
      <alignment vertical="top"/>
    </xf>
    <xf numFmtId="0" fontId="5" fillId="0" borderId="1" xfId="0" applyFont="1" applyBorder="1" applyAlignment="1">
      <alignment vertical="top"/>
    </xf>
    <xf numFmtId="0" fontId="5" fillId="0" borderId="0" xfId="0" applyFont="1" applyAlignment="1">
      <alignment vertical="top"/>
    </xf>
    <xf numFmtId="0" fontId="4" fillId="3" borderId="1" xfId="0" applyFont="1" applyFill="1" applyBorder="1" applyAlignment="1">
      <alignment horizontal="center" vertical="top"/>
    </xf>
    <xf numFmtId="0" fontId="5" fillId="0" borderId="0" xfId="0" applyFont="1" applyAlignment="1">
      <alignment horizontal="center" vertical="top"/>
    </xf>
    <xf numFmtId="0" fontId="5" fillId="0" borderId="1" xfId="0" applyFont="1" applyBorder="1" applyAlignment="1">
      <alignment vertical="top" wrapText="1"/>
    </xf>
    <xf numFmtId="0" fontId="5" fillId="0" borderId="0" xfId="0" applyFont="1" applyAlignment="1">
      <alignment vertical="top" wrapText="1"/>
    </xf>
    <xf numFmtId="0" fontId="13" fillId="0" borderId="0" xfId="0" applyFont="1" applyAlignment="1">
      <alignment vertical="top"/>
    </xf>
    <xf numFmtId="0" fontId="12" fillId="0" borderId="0" xfId="0" applyFont="1" applyAlignment="1">
      <alignment vertical="top"/>
    </xf>
    <xf numFmtId="0" fontId="13" fillId="0" borderId="0" xfId="0" applyFont="1" applyAlignment="1">
      <alignment vertical="top" wrapText="1"/>
    </xf>
    <xf numFmtId="0" fontId="9" fillId="0" borderId="0" xfId="0" applyFont="1" applyAlignment="1">
      <alignment horizontal="right" vertical="top"/>
    </xf>
    <xf numFmtId="0" fontId="9" fillId="4" borderId="0" xfId="0" applyFont="1" applyFill="1" applyAlignment="1">
      <alignment vertical="top"/>
    </xf>
    <xf numFmtId="0" fontId="11" fillId="4" borderId="0" xfId="0" applyFont="1" applyFill="1" applyAlignment="1">
      <alignment vertical="top"/>
    </xf>
    <xf numFmtId="0" fontId="9" fillId="4" borderId="0" xfId="0" applyFont="1" applyFill="1" applyAlignment="1">
      <alignment horizontal="center" vertical="top"/>
    </xf>
    <xf numFmtId="0" fontId="14" fillId="0" borderId="5" xfId="0" applyFont="1" applyBorder="1" applyAlignment="1">
      <alignment horizontal="center" vertical="center"/>
    </xf>
    <xf numFmtId="0" fontId="14" fillId="0" borderId="7" xfId="0" applyFont="1" applyBorder="1" applyAlignment="1">
      <alignment horizontal="center" vertical="center"/>
    </xf>
    <xf numFmtId="0" fontId="12" fillId="0" borderId="11" xfId="0" applyFont="1" applyBorder="1" applyAlignment="1">
      <alignment vertical="center"/>
    </xf>
    <xf numFmtId="0" fontId="13" fillId="0" borderId="3" xfId="0" applyFont="1" applyBorder="1" applyAlignment="1">
      <alignment vertical="center"/>
    </xf>
    <xf numFmtId="0" fontId="0" fillId="0" borderId="0" xfId="0" applyAlignment="1">
      <alignment vertical="top" wrapText="1"/>
    </xf>
    <xf numFmtId="0" fontId="0" fillId="0" borderId="1" xfId="0" applyBorder="1" applyAlignment="1">
      <alignment horizontal="center" vertical="top" wrapText="1"/>
    </xf>
    <xf numFmtId="0" fontId="0" fillId="0" borderId="1" xfId="0" applyBorder="1" applyAlignment="1">
      <alignment vertical="top"/>
    </xf>
    <xf numFmtId="0" fontId="0" fillId="0" borderId="12" xfId="0" applyBorder="1" applyAlignment="1">
      <alignment horizontal="center" vertical="top"/>
    </xf>
    <xf numFmtId="0" fontId="0" fillId="0" borderId="1" xfId="0" applyBorder="1" applyAlignment="1">
      <alignment horizontal="center" vertical="center" wrapText="1"/>
    </xf>
    <xf numFmtId="0" fontId="0" fillId="5" borderId="1" xfId="0" applyFill="1" applyBorder="1" applyAlignment="1">
      <alignment horizontal="center" vertical="center" wrapText="1"/>
    </xf>
    <xf numFmtId="0" fontId="0" fillId="5" borderId="1" xfId="0" applyFill="1" applyBorder="1" applyAlignment="1">
      <alignment vertical="top" wrapText="1"/>
    </xf>
    <xf numFmtId="0" fontId="0" fillId="5" borderId="1" xfId="0" applyFill="1" applyBorder="1" applyAlignment="1">
      <alignment horizontal="center" vertical="center"/>
    </xf>
    <xf numFmtId="0" fontId="0" fillId="5" borderId="1" xfId="0" applyFill="1" applyBorder="1" applyAlignment="1">
      <alignment vertical="top"/>
    </xf>
    <xf numFmtId="0" fontId="0" fillId="2" borderId="0" xfId="0" applyFill="1"/>
    <xf numFmtId="0" fontId="13" fillId="0" borderId="0" xfId="0" applyFont="1" applyAlignment="1">
      <alignment horizontal="left" vertical="top" wrapText="1"/>
    </xf>
    <xf numFmtId="0" fontId="13" fillId="0" borderId="0" xfId="0" applyFont="1" applyAlignment="1">
      <alignment horizontal="left" vertical="top"/>
    </xf>
    <xf numFmtId="0" fontId="12" fillId="0" borderId="0" xfId="0" applyFont="1" applyAlignment="1">
      <alignment horizontal="center" vertical="center"/>
    </xf>
    <xf numFmtId="0" fontId="16" fillId="0" borderId="0" xfId="0" applyFont="1" applyAlignment="1">
      <alignment horizontal="center" vertical="top" wrapText="1"/>
    </xf>
    <xf numFmtId="14" fontId="8" fillId="0" borderId="0" xfId="0" applyNumberFormat="1" applyFont="1" applyAlignment="1">
      <alignment horizontal="left" vertical="top"/>
    </xf>
    <xf numFmtId="0" fontId="1" fillId="0" borderId="0" xfId="0" applyFont="1"/>
    <xf numFmtId="0" fontId="18" fillId="0" borderId="0" xfId="0" applyFont="1" applyProtection="1">
      <protection hidden="1"/>
    </xf>
    <xf numFmtId="0" fontId="1" fillId="0" borderId="0" xfId="0" applyFont="1" applyAlignment="1">
      <alignment wrapText="1"/>
    </xf>
    <xf numFmtId="0" fontId="19" fillId="0" borderId="0" xfId="0" applyFont="1" applyAlignment="1" applyProtection="1">
      <alignment wrapText="1"/>
      <protection hidden="1"/>
    </xf>
    <xf numFmtId="0" fontId="18" fillId="0" borderId="0" xfId="0" applyFont="1"/>
    <xf numFmtId="0" fontId="1" fillId="0" borderId="1" xfId="0" applyFont="1" applyBorder="1"/>
    <xf numFmtId="0" fontId="1" fillId="0" borderId="1" xfId="0" applyFont="1" applyBorder="1" applyAlignment="1">
      <alignment wrapText="1"/>
    </xf>
    <xf numFmtId="0" fontId="0" fillId="2" borderId="1" xfId="0" applyFill="1" applyBorder="1"/>
    <xf numFmtId="0" fontId="0" fillId="0" borderId="13" xfId="0" applyBorder="1"/>
    <xf numFmtId="0" fontId="0" fillId="0" borderId="0" xfId="0" applyAlignment="1">
      <alignment wrapText="1"/>
    </xf>
    <xf numFmtId="0" fontId="0" fillId="6" borderId="0" xfId="0" applyFill="1"/>
    <xf numFmtId="0" fontId="22" fillId="0" borderId="1" xfId="0" applyFont="1" applyBorder="1" applyAlignment="1">
      <alignment vertical="top" wrapText="1"/>
    </xf>
    <xf numFmtId="0" fontId="23" fillId="0" borderId="0" xfId="0" applyFont="1" applyAlignment="1">
      <alignment vertical="top"/>
    </xf>
    <xf numFmtId="0" fontId="23" fillId="0" borderId="0" xfId="0" applyFont="1" applyAlignment="1">
      <alignment vertical="top" wrapText="1"/>
    </xf>
    <xf numFmtId="0" fontId="23" fillId="0" borderId="0" xfId="0" applyFont="1" applyAlignment="1">
      <alignment horizontal="center" vertical="top" wrapText="1"/>
    </xf>
    <xf numFmtId="0" fontId="21" fillId="0" borderId="0" xfId="0" applyFont="1" applyAlignment="1">
      <alignment vertical="top"/>
    </xf>
    <xf numFmtId="0" fontId="21" fillId="0" borderId="0" xfId="0" applyFont="1" applyAlignment="1">
      <alignment vertical="top" wrapText="1"/>
    </xf>
    <xf numFmtId="0" fontId="0" fillId="0" borderId="0" xfId="0" applyAlignment="1">
      <alignment horizontal="center" vertical="center" wrapText="1"/>
    </xf>
    <xf numFmtId="0" fontId="0" fillId="0" borderId="21" xfId="0" applyBorder="1" applyAlignment="1">
      <alignment horizontal="left"/>
    </xf>
    <xf numFmtId="0" fontId="0" fillId="0" borderId="22" xfId="0" applyBorder="1"/>
    <xf numFmtId="0" fontId="0" fillId="2" borderId="22" xfId="0" applyFill="1" applyBorder="1"/>
    <xf numFmtId="0" fontId="0" fillId="0" borderId="14" xfId="0" applyBorder="1"/>
    <xf numFmtId="0" fontId="0" fillId="0" borderId="0" xfId="0" applyAlignment="1">
      <alignment horizontal="left" wrapText="1"/>
    </xf>
    <xf numFmtId="0" fontId="24" fillId="0" borderId="1" xfId="0" applyFont="1" applyBorder="1" applyAlignment="1">
      <alignment horizontal="center" vertical="top"/>
    </xf>
    <xf numFmtId="0" fontId="23" fillId="0" borderId="1" xfId="0" applyFont="1" applyBorder="1" applyAlignment="1">
      <alignment vertical="top"/>
    </xf>
    <xf numFmtId="0" fontId="25" fillId="7" borderId="1" xfId="0" applyFont="1" applyFill="1" applyBorder="1" applyAlignment="1">
      <alignment horizontal="left" vertical="top"/>
    </xf>
    <xf numFmtId="0" fontId="24" fillId="0" borderId="1" xfId="0" applyFont="1" applyBorder="1" applyAlignment="1">
      <alignment vertical="top"/>
    </xf>
    <xf numFmtId="0" fontId="24" fillId="0" borderId="1" xfId="0" applyFont="1" applyBorder="1" applyAlignment="1">
      <alignment horizontal="left" vertical="top"/>
    </xf>
    <xf numFmtId="0" fontId="24" fillId="7" borderId="1" xfId="0" applyFont="1" applyFill="1" applyBorder="1" applyAlignment="1">
      <alignment horizontal="left" vertical="top"/>
    </xf>
    <xf numFmtId="0" fontId="25" fillId="0" borderId="1" xfId="0" applyFont="1" applyBorder="1" applyAlignment="1">
      <alignment horizontal="left" vertical="top"/>
    </xf>
    <xf numFmtId="0" fontId="24" fillId="0" borderId="1" xfId="0" applyFont="1" applyBorder="1" applyAlignment="1">
      <alignment horizontal="center" vertical="top" wrapText="1"/>
    </xf>
    <xf numFmtId="0" fontId="24" fillId="0" borderId="1" xfId="0" applyFont="1" applyBorder="1" applyAlignment="1">
      <alignment horizontal="left" vertical="top" wrapText="1"/>
    </xf>
    <xf numFmtId="0" fontId="24" fillId="0" borderId="1" xfId="0" applyFont="1" applyBorder="1" applyAlignment="1">
      <alignment vertical="top" wrapText="1"/>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23" fillId="6" borderId="0" xfId="0" applyFont="1" applyFill="1" applyAlignment="1">
      <alignment vertical="top"/>
    </xf>
    <xf numFmtId="0" fontId="23" fillId="0" borderId="0" xfId="0" applyFont="1" applyAlignment="1">
      <alignment horizontal="center" vertical="center" wrapText="1"/>
    </xf>
    <xf numFmtId="0" fontId="26" fillId="4" borderId="0" xfId="0" applyFont="1" applyFill="1" applyAlignment="1">
      <alignment vertical="top"/>
    </xf>
    <xf numFmtId="0" fontId="26" fillId="4" borderId="0" xfId="0" applyFont="1" applyFill="1" applyAlignment="1">
      <alignment vertical="top" wrapText="1"/>
    </xf>
    <xf numFmtId="0" fontId="27" fillId="4" borderId="0" xfId="0" applyFont="1" applyFill="1" applyAlignment="1">
      <alignment vertical="top"/>
    </xf>
    <xf numFmtId="0" fontId="28" fillId="0" borderId="0" xfId="0" applyFont="1" applyAlignment="1">
      <alignment vertical="top"/>
    </xf>
    <xf numFmtId="0" fontId="28" fillId="0" borderId="0" xfId="0" applyFont="1" applyAlignment="1">
      <alignment vertical="top" wrapText="1"/>
    </xf>
    <xf numFmtId="0" fontId="29" fillId="0" borderId="0" xfId="0" applyFont="1" applyAlignment="1">
      <alignment vertical="top"/>
    </xf>
    <xf numFmtId="0" fontId="30" fillId="0" borderId="15" xfId="0" applyFont="1" applyBorder="1" applyAlignment="1">
      <alignment vertical="top" wrapText="1"/>
    </xf>
    <xf numFmtId="0" fontId="30" fillId="0" borderId="17" xfId="0" applyFont="1" applyBorder="1" applyAlignment="1">
      <alignment vertical="top" wrapText="1"/>
    </xf>
    <xf numFmtId="0" fontId="30" fillId="0" borderId="19" xfId="0" applyFont="1" applyBorder="1" applyAlignment="1">
      <alignment vertical="top" wrapText="1"/>
    </xf>
    <xf numFmtId="0" fontId="21" fillId="8" borderId="16" xfId="0" applyFont="1" applyFill="1" applyBorder="1" applyAlignment="1">
      <alignment vertical="top"/>
    </xf>
    <xf numFmtId="0" fontId="21" fillId="8" borderId="18" xfId="0" applyFont="1" applyFill="1" applyBorder="1" applyAlignment="1">
      <alignment vertical="top"/>
    </xf>
    <xf numFmtId="0" fontId="21" fillId="8" borderId="20" xfId="0" applyFont="1" applyFill="1" applyBorder="1" applyAlignment="1">
      <alignment vertical="top"/>
    </xf>
    <xf numFmtId="0" fontId="23" fillId="0" borderId="0" xfId="0" applyFont="1" applyAlignment="1" applyProtection="1">
      <alignment vertical="top"/>
      <protection hidden="1"/>
    </xf>
    <xf numFmtId="0" fontId="21" fillId="0" borderId="0" xfId="0" applyFont="1" applyAlignment="1" applyProtection="1">
      <alignment vertical="top"/>
      <protection hidden="1"/>
    </xf>
    <xf numFmtId="0" fontId="0" fillId="8" borderId="0" xfId="0" applyFill="1"/>
    <xf numFmtId="0" fontId="0" fillId="6" borderId="0" xfId="0" applyFill="1" applyAlignment="1">
      <alignment horizontal="center" vertical="center" wrapText="1"/>
    </xf>
    <xf numFmtId="0" fontId="11" fillId="7" borderId="0" xfId="0" applyFont="1" applyFill="1" applyAlignment="1">
      <alignment vertical="top"/>
    </xf>
    <xf numFmtId="0" fontId="9" fillId="7" borderId="0" xfId="0" applyFont="1" applyFill="1" applyAlignment="1">
      <alignment horizontal="left" vertical="top"/>
    </xf>
    <xf numFmtId="0" fontId="13" fillId="0" borderId="0" xfId="0" applyFont="1" applyAlignment="1">
      <alignment vertical="center" wrapText="1"/>
    </xf>
    <xf numFmtId="0" fontId="13" fillId="0" borderId="0" xfId="0" applyFont="1" applyAlignment="1">
      <alignment vertical="center"/>
    </xf>
    <xf numFmtId="0" fontId="13" fillId="0" borderId="18" xfId="0" applyFont="1" applyBorder="1" applyAlignment="1">
      <alignment horizontal="left" vertical="top" wrapText="1"/>
    </xf>
    <xf numFmtId="0" fontId="9" fillId="9" borderId="0" xfId="0" applyFont="1" applyFill="1" applyAlignment="1">
      <alignment horizontal="center" vertical="top"/>
    </xf>
    <xf numFmtId="0" fontId="10" fillId="10" borderId="0" xfId="0" applyFont="1" applyFill="1" applyAlignment="1">
      <alignment vertical="center" wrapText="1"/>
    </xf>
    <xf numFmtId="0" fontId="32" fillId="7" borderId="0" xfId="0" applyFont="1" applyFill="1" applyAlignment="1">
      <alignment vertical="top"/>
    </xf>
    <xf numFmtId="0" fontId="13" fillId="0" borderId="33" xfId="0" applyFont="1" applyBorder="1" applyAlignment="1">
      <alignment vertical="top"/>
    </xf>
    <xf numFmtId="0" fontId="12" fillId="0" borderId="18" xfId="0" applyFont="1" applyBorder="1" applyAlignment="1">
      <alignment horizontal="center" vertical="top"/>
    </xf>
    <xf numFmtId="0" fontId="12" fillId="0" borderId="20" xfId="0" applyFont="1" applyBorder="1" applyAlignment="1">
      <alignment horizontal="center" vertical="center"/>
    </xf>
    <xf numFmtId="0" fontId="13" fillId="0" borderId="24" xfId="0" applyFont="1" applyBorder="1" applyAlignment="1">
      <alignment vertical="top"/>
    </xf>
    <xf numFmtId="0" fontId="13" fillId="0" borderId="25" xfId="0" applyFont="1" applyBorder="1" applyAlignment="1">
      <alignment vertical="top"/>
    </xf>
    <xf numFmtId="0" fontId="12" fillId="0" borderId="26" xfId="0" applyFont="1" applyBorder="1" applyAlignment="1">
      <alignment horizontal="center" vertical="center" wrapText="1"/>
    </xf>
    <xf numFmtId="0" fontId="13" fillId="0" borderId="26" xfId="0" applyFont="1" applyBorder="1" applyAlignment="1">
      <alignment vertical="top"/>
    </xf>
    <xf numFmtId="0" fontId="12" fillId="0" borderId="13" xfId="0" applyFont="1" applyBorder="1" applyAlignment="1">
      <alignment horizontal="center" vertical="top"/>
    </xf>
    <xf numFmtId="0" fontId="14" fillId="0" borderId="35" xfId="0" applyFont="1" applyBorder="1" applyAlignment="1">
      <alignment horizontal="center" vertical="center"/>
    </xf>
    <xf numFmtId="0" fontId="13" fillId="0" borderId="18" xfId="0" applyFont="1" applyBorder="1" applyAlignment="1">
      <alignment vertical="top"/>
    </xf>
    <xf numFmtId="0" fontId="12" fillId="0" borderId="15" xfId="0" applyFont="1" applyBorder="1" applyAlignment="1">
      <alignment vertical="top"/>
    </xf>
    <xf numFmtId="0" fontId="12" fillId="0" borderId="33" xfId="0" applyFont="1" applyBorder="1" applyAlignment="1">
      <alignment vertical="top"/>
    </xf>
    <xf numFmtId="0" fontId="13" fillId="0" borderId="16" xfId="0" applyFont="1" applyBorder="1" applyAlignment="1">
      <alignment vertical="top"/>
    </xf>
    <xf numFmtId="0" fontId="12" fillId="0" borderId="17" xfId="0" applyFont="1" applyBorder="1" applyAlignment="1">
      <alignment vertical="top"/>
    </xf>
    <xf numFmtId="0" fontId="33" fillId="10" borderId="0" xfId="0" applyFont="1" applyFill="1" applyAlignment="1">
      <alignment vertical="center"/>
    </xf>
    <xf numFmtId="0" fontId="12" fillId="0" borderId="16" xfId="0" applyFont="1" applyBorder="1" applyAlignment="1">
      <alignment horizontal="center" vertical="center" wrapText="1"/>
    </xf>
    <xf numFmtId="0" fontId="34" fillId="0" borderId="17" xfId="0" applyFont="1" applyBorder="1" applyAlignment="1">
      <alignment vertical="top"/>
    </xf>
    <xf numFmtId="0" fontId="34" fillId="0" borderId="0" xfId="0" applyFont="1" applyAlignment="1">
      <alignment vertical="top"/>
    </xf>
    <xf numFmtId="0" fontId="22" fillId="0" borderId="0" xfId="0" applyFont="1" applyAlignment="1">
      <alignment horizontal="center" vertical="center" wrapText="1"/>
    </xf>
    <xf numFmtId="0" fontId="34" fillId="2" borderId="1" xfId="0" applyFont="1" applyFill="1" applyBorder="1" applyAlignment="1">
      <alignment vertical="top"/>
    </xf>
    <xf numFmtId="0" fontId="35" fillId="0" borderId="0" xfId="0" applyFont="1" applyAlignment="1">
      <alignment vertical="center"/>
    </xf>
    <xf numFmtId="0" fontId="13" fillId="2" borderId="1" xfId="0" applyFont="1" applyFill="1" applyBorder="1" applyAlignment="1">
      <alignment vertical="center" wrapText="1"/>
    </xf>
    <xf numFmtId="0" fontId="22" fillId="0" borderId="0" xfId="0" applyFont="1" applyAlignment="1">
      <alignment vertical="center"/>
    </xf>
    <xf numFmtId="0" fontId="12" fillId="0" borderId="41" xfId="0" applyFont="1" applyBorder="1" applyAlignment="1">
      <alignment vertical="center"/>
    </xf>
    <xf numFmtId="0" fontId="13" fillId="0" borderId="1" xfId="0" applyFont="1" applyBorder="1" applyAlignment="1">
      <alignment horizontal="center" vertical="center" wrapText="1"/>
    </xf>
    <xf numFmtId="0" fontId="13" fillId="0" borderId="40" xfId="0" applyFont="1" applyBorder="1" applyAlignment="1">
      <alignment horizontal="center" vertical="center" wrapText="1"/>
    </xf>
    <xf numFmtId="0" fontId="34" fillId="0" borderId="0" xfId="0" applyFont="1" applyAlignment="1">
      <alignment horizontal="left" vertical="top"/>
    </xf>
    <xf numFmtId="0" fontId="11" fillId="7" borderId="0" xfId="0" applyFont="1" applyFill="1" applyAlignment="1">
      <alignment horizontal="left" vertical="top"/>
    </xf>
    <xf numFmtId="0" fontId="13" fillId="2" borderId="1" xfId="0" applyFont="1" applyFill="1" applyBorder="1" applyAlignment="1">
      <alignment horizontal="left" vertical="center" wrapText="1"/>
    </xf>
    <xf numFmtId="0" fontId="13" fillId="2" borderId="31" xfId="0" applyFont="1" applyFill="1" applyBorder="1" applyAlignment="1">
      <alignment horizontal="center" vertical="center" wrapText="1"/>
    </xf>
    <xf numFmtId="0" fontId="13" fillId="2" borderId="37" xfId="0" applyFont="1" applyFill="1" applyBorder="1" applyAlignment="1">
      <alignment horizontal="center" vertical="center"/>
    </xf>
    <xf numFmtId="0" fontId="13" fillId="2" borderId="37" xfId="0" applyFont="1" applyFill="1" applyBorder="1" applyAlignment="1">
      <alignment horizontal="center" vertical="center" wrapText="1"/>
    </xf>
    <xf numFmtId="0" fontId="36" fillId="0" borderId="0" xfId="0" applyFont="1" applyAlignment="1">
      <alignment vertical="top"/>
    </xf>
    <xf numFmtId="49" fontId="13" fillId="2" borderId="1" xfId="0" applyNumberFormat="1" applyFont="1" applyFill="1" applyBorder="1" applyAlignment="1">
      <alignment horizontal="left" vertical="center" wrapText="1"/>
    </xf>
    <xf numFmtId="0" fontId="13" fillId="2" borderId="1" xfId="0" applyFont="1" applyFill="1" applyBorder="1" applyAlignment="1">
      <alignment horizontal="center" vertical="top"/>
    </xf>
    <xf numFmtId="0" fontId="0" fillId="2" borderId="1" xfId="0" applyFill="1" applyBorder="1" applyAlignment="1">
      <alignment horizontal="left" vertical="top" wrapText="1"/>
    </xf>
    <xf numFmtId="0" fontId="0" fillId="8" borderId="1" xfId="0" applyFill="1" applyBorder="1" applyAlignment="1">
      <alignment horizontal="left" vertical="top" wrapText="1"/>
    </xf>
    <xf numFmtId="0" fontId="0" fillId="14" borderId="1" xfId="0" applyFill="1" applyBorder="1" applyAlignment="1">
      <alignment horizontal="left" vertical="center" wrapText="1"/>
    </xf>
    <xf numFmtId="49" fontId="13" fillId="2" borderId="1" xfId="0" quotePrefix="1" applyNumberFormat="1" applyFont="1" applyFill="1" applyBorder="1" applyAlignment="1">
      <alignment horizontal="left" vertical="center" wrapText="1"/>
    </xf>
    <xf numFmtId="49" fontId="13" fillId="2" borderId="1" xfId="0" applyNumberFormat="1" applyFont="1" applyFill="1" applyBorder="1" applyAlignment="1">
      <alignment vertical="center" wrapText="1"/>
    </xf>
    <xf numFmtId="0" fontId="41" fillId="0" borderId="0" xfId="0" applyFont="1" applyAlignment="1">
      <alignment horizontal="justify" vertical="center" wrapText="1"/>
    </xf>
    <xf numFmtId="0" fontId="42" fillId="0" borderId="0" xfId="0" applyFont="1" applyAlignment="1">
      <alignment horizontal="justify" vertical="center" wrapText="1"/>
    </xf>
    <xf numFmtId="0" fontId="41" fillId="0" borderId="0" xfId="0" applyFont="1" applyAlignment="1">
      <alignment vertical="top" wrapText="1"/>
    </xf>
    <xf numFmtId="0" fontId="43" fillId="0" borderId="0" xfId="0" applyFont="1" applyAlignment="1">
      <alignment horizontal="center" vertical="center" wrapText="1"/>
    </xf>
    <xf numFmtId="0" fontId="45" fillId="0" borderId="0" xfId="0" applyFont="1" applyAlignment="1">
      <alignment horizontal="justify" vertical="center" wrapText="1"/>
    </xf>
    <xf numFmtId="0" fontId="44" fillId="0" borderId="0" xfId="0" applyFont="1" applyAlignment="1">
      <alignment horizontal="justify" vertical="center" wrapText="1"/>
    </xf>
    <xf numFmtId="0" fontId="40" fillId="0" borderId="0" xfId="0" applyFont="1" applyAlignment="1">
      <alignment horizontal="left" vertical="center" wrapText="1" indent="2"/>
    </xf>
    <xf numFmtId="0" fontId="40" fillId="0" borderId="0" xfId="0" applyFont="1" applyAlignment="1">
      <alignment horizontal="justify" vertical="center" wrapText="1"/>
    </xf>
    <xf numFmtId="0" fontId="42" fillId="0" borderId="0" xfId="0" applyFont="1" applyAlignment="1">
      <alignment vertical="top" wrapText="1"/>
    </xf>
    <xf numFmtId="0" fontId="46" fillId="0" borderId="0" xfId="0" applyFont="1"/>
    <xf numFmtId="0" fontId="0" fillId="15" borderId="0" xfId="0" applyFill="1"/>
    <xf numFmtId="0" fontId="47" fillId="0" borderId="0" xfId="0" applyFont="1"/>
    <xf numFmtId="0" fontId="48" fillId="0" borderId="0" xfId="0" applyFont="1"/>
    <xf numFmtId="0" fontId="43" fillId="7" borderId="0" xfId="0" applyFont="1" applyFill="1"/>
    <xf numFmtId="49" fontId="0" fillId="0" borderId="0" xfId="0" applyNumberFormat="1" applyAlignment="1">
      <alignment wrapText="1"/>
    </xf>
    <xf numFmtId="0" fontId="52" fillId="0" borderId="0" xfId="0" applyFont="1" applyAlignment="1">
      <alignment horizontal="justify" vertical="center" wrapText="1"/>
    </xf>
    <xf numFmtId="0" fontId="51" fillId="0" borderId="0" xfId="0" applyFont="1" applyAlignment="1">
      <alignment horizontal="left" vertical="center" wrapText="1"/>
    </xf>
    <xf numFmtId="0" fontId="53" fillId="0" borderId="0" xfId="0" applyFont="1" applyAlignment="1">
      <alignment horizontal="left" vertical="center" wrapText="1"/>
    </xf>
    <xf numFmtId="0" fontId="53" fillId="0" borderId="0" xfId="0" applyFont="1" applyAlignment="1">
      <alignment horizontal="left" vertical="center" wrapText="1" indent="2"/>
    </xf>
    <xf numFmtId="0" fontId="53" fillId="0" borderId="0" xfId="0" applyFont="1" applyAlignment="1">
      <alignment horizontal="justify" vertical="center" wrapText="1"/>
    </xf>
    <xf numFmtId="0" fontId="54" fillId="0" borderId="0" xfId="0" applyFont="1" applyAlignment="1">
      <alignment horizontal="justify" vertical="center" wrapText="1"/>
    </xf>
    <xf numFmtId="0" fontId="53" fillId="0" borderId="0" xfId="0" applyFont="1" applyAlignment="1">
      <alignment vertical="top" wrapText="1"/>
    </xf>
    <xf numFmtId="0" fontId="50" fillId="0" borderId="0" xfId="0" applyFont="1" applyAlignment="1">
      <alignment vertical="top" wrapText="1"/>
    </xf>
    <xf numFmtId="0" fontId="42" fillId="0" borderId="0" xfId="0" applyFont="1" applyAlignment="1">
      <alignment horizontal="left" vertical="center" wrapText="1" indent="1"/>
    </xf>
    <xf numFmtId="0" fontId="49" fillId="0" borderId="0" xfId="0" applyFont="1" applyAlignment="1">
      <alignment horizontal="left" vertical="center" wrapText="1" indent="1"/>
    </xf>
    <xf numFmtId="0" fontId="49" fillId="0" borderId="0" xfId="0" applyFont="1" applyAlignment="1">
      <alignment horizontal="justify" vertical="center" wrapText="1"/>
    </xf>
    <xf numFmtId="0" fontId="54" fillId="0" borderId="0" xfId="0" applyFont="1" applyAlignment="1">
      <alignment vertical="top" wrapText="1"/>
    </xf>
    <xf numFmtId="0" fontId="44" fillId="0" borderId="0" xfId="0" applyFont="1" applyAlignment="1">
      <alignment vertical="top" wrapText="1"/>
    </xf>
    <xf numFmtId="0" fontId="52" fillId="0" borderId="0" xfId="0" applyFont="1" applyAlignment="1">
      <alignment horizontal="left" vertical="center" wrapText="1" indent="2"/>
    </xf>
    <xf numFmtId="0" fontId="52" fillId="0" borderId="0" xfId="0" applyFont="1" applyAlignment="1">
      <alignment horizontal="left" vertical="center" wrapText="1" indent="3"/>
    </xf>
    <xf numFmtId="0" fontId="0" fillId="0" borderId="0" xfId="0" applyAlignment="1">
      <alignment horizontal="right"/>
    </xf>
    <xf numFmtId="0" fontId="5" fillId="0" borderId="0" xfId="0" applyFont="1"/>
    <xf numFmtId="0" fontId="0" fillId="0" borderId="0" xfId="0" applyAlignment="1">
      <alignment horizontal="center" vertical="center"/>
    </xf>
    <xf numFmtId="0" fontId="1" fillId="0" borderId="42" xfId="0" applyFont="1" applyBorder="1" applyAlignment="1">
      <alignment horizontal="center" vertical="center" wrapText="1"/>
    </xf>
    <xf numFmtId="0" fontId="55" fillId="0" borderId="0" xfId="0" applyFont="1"/>
    <xf numFmtId="0" fontId="55" fillId="0" borderId="0" xfId="0" applyFont="1" applyAlignment="1">
      <alignment horizontal="left"/>
    </xf>
    <xf numFmtId="0" fontId="0" fillId="0" borderId="0" xfId="0" applyAlignment="1">
      <alignment horizontal="left" vertical="center"/>
    </xf>
    <xf numFmtId="0" fontId="1" fillId="0" borderId="43" xfId="0" applyFont="1" applyBorder="1" applyAlignment="1">
      <alignment horizontal="left" vertical="center"/>
    </xf>
    <xf numFmtId="0" fontId="0" fillId="7" borderId="0" xfId="0" applyFill="1"/>
    <xf numFmtId="0" fontId="1" fillId="7" borderId="0" xfId="0" applyFont="1" applyFill="1"/>
    <xf numFmtId="0" fontId="0" fillId="3" borderId="44" xfId="0" applyFill="1" applyBorder="1" applyAlignment="1">
      <alignment horizontal="left" vertical="top" wrapText="1"/>
    </xf>
    <xf numFmtId="0" fontId="0" fillId="14" borderId="1" xfId="0" applyFill="1" applyBorder="1" applyAlignment="1">
      <alignment horizontal="left" vertical="top" wrapText="1"/>
    </xf>
    <xf numFmtId="0" fontId="0" fillId="13" borderId="45" xfId="0" applyFill="1" applyBorder="1" applyAlignment="1">
      <alignment horizontal="left" vertical="top" wrapText="1"/>
    </xf>
    <xf numFmtId="0" fontId="1" fillId="3" borderId="44" xfId="0" applyFont="1" applyFill="1" applyBorder="1" applyAlignment="1">
      <alignment horizontal="left" vertical="top" wrapText="1"/>
    </xf>
    <xf numFmtId="0" fontId="37" fillId="12" borderId="44" xfId="0" applyFont="1" applyFill="1" applyBorder="1" applyAlignment="1">
      <alignment horizontal="center" vertical="center"/>
    </xf>
    <xf numFmtId="0" fontId="1" fillId="0" borderId="46" xfId="0" applyFont="1" applyBorder="1"/>
    <xf numFmtId="0" fontId="0" fillId="0" borderId="47" xfId="0" applyBorder="1"/>
    <xf numFmtId="0" fontId="13" fillId="0" borderId="36" xfId="0" applyFont="1" applyBorder="1" applyAlignment="1">
      <alignment horizontal="left" vertical="center" wrapText="1"/>
    </xf>
    <xf numFmtId="0" fontId="13" fillId="0" borderId="4" xfId="0" applyFont="1" applyBorder="1" applyAlignment="1">
      <alignment horizontal="left" vertical="center" wrapText="1"/>
    </xf>
    <xf numFmtId="0" fontId="13" fillId="0" borderId="38" xfId="0" applyFont="1" applyBorder="1" applyAlignment="1">
      <alignment horizontal="center" vertical="center"/>
    </xf>
    <xf numFmtId="0" fontId="13" fillId="0" borderId="37"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2" xfId="0" applyFont="1" applyBorder="1" applyAlignment="1">
      <alignment horizontal="center" vertical="center" wrapText="1"/>
    </xf>
    <xf numFmtId="0" fontId="20" fillId="0" borderId="0" xfId="0" applyFont="1" applyAlignment="1">
      <alignment horizontal="right" vertical="top"/>
    </xf>
    <xf numFmtId="0" fontId="33" fillId="10" borderId="0" xfId="0" applyFont="1" applyFill="1" applyAlignment="1">
      <alignment horizontal="left" vertical="center"/>
    </xf>
    <xf numFmtId="0" fontId="7" fillId="10" borderId="0" xfId="0" applyFont="1" applyFill="1" applyAlignment="1">
      <alignment horizontal="left" vertical="center"/>
    </xf>
    <xf numFmtId="0" fontId="9" fillId="9" borderId="0" xfId="0" applyFont="1" applyFill="1" applyAlignment="1">
      <alignment horizontal="left" vertical="top"/>
    </xf>
    <xf numFmtId="0" fontId="13" fillId="0" borderId="0" xfId="0" applyFont="1" applyAlignment="1">
      <alignment horizontal="right" vertical="top"/>
    </xf>
    <xf numFmtId="0" fontId="13" fillId="0" borderId="17" xfId="0" applyFont="1" applyBorder="1" applyAlignment="1">
      <alignment vertical="top" wrapText="1"/>
    </xf>
    <xf numFmtId="0" fontId="13" fillId="0" borderId="0" xfId="0" applyFont="1" applyAlignment="1">
      <alignment vertical="top" wrapText="1"/>
    </xf>
    <xf numFmtId="0" fontId="13" fillId="0" borderId="17" xfId="0" applyFont="1" applyBorder="1" applyAlignment="1">
      <alignment horizontal="left" vertical="top" wrapText="1"/>
    </xf>
    <xf numFmtId="0" fontId="13" fillId="0" borderId="0" xfId="0" applyFont="1" applyAlignment="1">
      <alignment horizontal="left" vertical="top" wrapText="1"/>
    </xf>
    <xf numFmtId="0" fontId="13" fillId="0" borderId="18" xfId="0" applyFont="1" applyBorder="1" applyAlignment="1">
      <alignment horizontal="left" vertical="top" wrapText="1"/>
    </xf>
    <xf numFmtId="0" fontId="13" fillId="0" borderId="19" xfId="0" applyFont="1" applyBorder="1" applyAlignment="1">
      <alignment vertical="top" wrapText="1"/>
    </xf>
    <xf numFmtId="0" fontId="13" fillId="0" borderId="27" xfId="0" applyFont="1" applyBorder="1" applyAlignment="1">
      <alignment vertical="top" wrapText="1"/>
    </xf>
    <xf numFmtId="0" fontId="13" fillId="0" borderId="19" xfId="0" applyFont="1" applyBorder="1" applyAlignment="1">
      <alignment horizontal="left" vertical="top" wrapText="1"/>
    </xf>
    <xf numFmtId="0" fontId="13" fillId="0" borderId="27" xfId="0" applyFont="1" applyBorder="1" applyAlignment="1">
      <alignment horizontal="left" vertical="top" wrapText="1"/>
    </xf>
    <xf numFmtId="0" fontId="13" fillId="0" borderId="20" xfId="0" applyFont="1" applyBorder="1" applyAlignment="1">
      <alignment horizontal="left" vertical="top" wrapText="1"/>
    </xf>
    <xf numFmtId="0" fontId="12" fillId="0" borderId="0" xfId="0" applyFont="1" applyAlignment="1">
      <alignment horizontal="center" vertical="center"/>
    </xf>
    <xf numFmtId="0" fontId="12" fillId="0" borderId="24" xfId="0" applyFont="1" applyBorder="1" applyAlignment="1">
      <alignment horizontal="center" vertical="top" wrapText="1"/>
    </xf>
    <xf numFmtId="0" fontId="12" fillId="0" borderId="25" xfId="0" applyFont="1" applyBorder="1" applyAlignment="1">
      <alignment horizontal="center" vertical="top" wrapText="1"/>
    </xf>
    <xf numFmtId="0" fontId="12" fillId="0" borderId="26" xfId="0" applyFont="1" applyBorder="1" applyAlignment="1">
      <alignment horizontal="center" vertical="top" wrapText="1"/>
    </xf>
    <xf numFmtId="0" fontId="13" fillId="0" borderId="29" xfId="0" applyFont="1" applyBorder="1" applyAlignment="1">
      <alignment horizontal="left" vertical="top" wrapText="1"/>
    </xf>
    <xf numFmtId="0" fontId="13" fillId="0" borderId="23" xfId="0" applyFont="1" applyBorder="1" applyAlignment="1">
      <alignment horizontal="left" vertical="top" wrapText="1"/>
    </xf>
    <xf numFmtId="0" fontId="13" fillId="0" borderId="30" xfId="0" applyFont="1" applyBorder="1" applyAlignment="1">
      <alignment horizontal="left" vertical="top" wrapText="1"/>
    </xf>
    <xf numFmtId="0" fontId="13" fillId="0" borderId="19" xfId="0" applyFont="1" applyBorder="1" applyAlignment="1">
      <alignment horizontal="left" vertical="top"/>
    </xf>
    <xf numFmtId="0" fontId="13" fillId="0" borderId="27" xfId="0" applyFont="1" applyBorder="1" applyAlignment="1">
      <alignment horizontal="left" vertical="top"/>
    </xf>
    <xf numFmtId="0" fontId="13" fillId="0" borderId="20" xfId="0" applyFont="1" applyBorder="1" applyAlignment="1">
      <alignment horizontal="left" vertical="top"/>
    </xf>
    <xf numFmtId="0" fontId="13" fillId="0" borderId="19" xfId="0" applyFont="1" applyBorder="1" applyAlignment="1">
      <alignment horizontal="center" vertical="top" wrapText="1"/>
    </xf>
    <xf numFmtId="0" fontId="13" fillId="0" borderId="27" xfId="0" applyFont="1" applyBorder="1" applyAlignment="1">
      <alignment horizontal="center" vertical="top" wrapText="1"/>
    </xf>
    <xf numFmtId="0" fontId="13" fillId="0" borderId="20" xfId="0" applyFont="1" applyBorder="1" applyAlignment="1">
      <alignment horizontal="center" vertical="top" wrapText="1"/>
    </xf>
    <xf numFmtId="0" fontId="13" fillId="0" borderId="0" xfId="0" applyFont="1" applyAlignment="1" applyProtection="1">
      <alignment horizontal="center" vertical="top"/>
      <protection locked="0" hidden="1"/>
    </xf>
    <xf numFmtId="0" fontId="13" fillId="0" borderId="29" xfId="0" applyFont="1" applyBorder="1" applyAlignment="1">
      <alignment horizontal="left" vertical="top"/>
    </xf>
    <xf numFmtId="0" fontId="13" fillId="0" borderId="23" xfId="0" applyFont="1" applyBorder="1" applyAlignment="1">
      <alignment horizontal="left" vertical="top"/>
    </xf>
    <xf numFmtId="0" fontId="13" fillId="0" borderId="30" xfId="0" applyFont="1" applyBorder="1" applyAlignment="1">
      <alignment horizontal="left" vertical="top"/>
    </xf>
    <xf numFmtId="0" fontId="13" fillId="0" borderId="17" xfId="0" applyFont="1" applyBorder="1" applyAlignment="1">
      <alignment horizontal="left" vertical="top"/>
    </xf>
    <xf numFmtId="0" fontId="13" fillId="0" borderId="0" xfId="0" applyFont="1" applyAlignment="1">
      <alignment horizontal="left" vertical="top"/>
    </xf>
    <xf numFmtId="0" fontId="13" fillId="0" borderId="18" xfId="0" applyFont="1" applyBorder="1" applyAlignment="1">
      <alignment horizontal="left" vertical="top"/>
    </xf>
    <xf numFmtId="0" fontId="13" fillId="0" borderId="2" xfId="0" applyFont="1" applyBorder="1" applyAlignment="1">
      <alignment horizontal="left" vertical="center" wrapText="1"/>
    </xf>
    <xf numFmtId="0" fontId="13" fillId="0" borderId="4" xfId="0" applyFont="1" applyBorder="1" applyAlignment="1">
      <alignment vertical="center" wrapText="1"/>
    </xf>
    <xf numFmtId="0" fontId="13" fillId="0" borderId="9" xfId="0" applyFont="1" applyBorder="1" applyAlignment="1">
      <alignment vertical="center" wrapText="1"/>
    </xf>
    <xf numFmtId="0" fontId="13" fillId="0" borderId="6" xfId="0" applyFont="1" applyBorder="1" applyAlignment="1">
      <alignment horizontal="left" vertical="center" wrapText="1"/>
    </xf>
    <xf numFmtId="0" fontId="13" fillId="0" borderId="6" xfId="0" applyFont="1" applyBorder="1" applyAlignment="1">
      <alignment vertical="center" wrapText="1"/>
    </xf>
    <xf numFmtId="0" fontId="13" fillId="0" borderId="10" xfId="0" applyFont="1" applyBorder="1" applyAlignment="1">
      <alignment vertical="center" wrapText="1"/>
    </xf>
    <xf numFmtId="0" fontId="31" fillId="0" borderId="0" xfId="0" applyFont="1" applyAlignment="1" applyProtection="1">
      <alignment horizontal="center" vertical="center" wrapText="1"/>
      <protection hidden="1"/>
    </xf>
    <xf numFmtId="0" fontId="13" fillId="0" borderId="37" xfId="0" applyFont="1" applyBorder="1" applyAlignment="1">
      <alignment horizontal="center" vertical="center"/>
    </xf>
    <xf numFmtId="0" fontId="13" fillId="0" borderId="38" xfId="0" applyFont="1" applyBorder="1" applyAlignment="1">
      <alignment horizontal="center" vertical="center" wrapText="1"/>
    </xf>
    <xf numFmtId="0" fontId="13" fillId="0" borderId="34" xfId="0" applyFont="1" applyBorder="1" applyAlignment="1">
      <alignment horizontal="center" vertical="center" wrapText="1"/>
    </xf>
    <xf numFmtId="0" fontId="13" fillId="0" borderId="31" xfId="0" applyFont="1" applyBorder="1" applyAlignment="1">
      <alignment horizontal="center" vertical="center" wrapText="1"/>
    </xf>
    <xf numFmtId="0" fontId="12" fillId="0" borderId="3" xfId="0" applyFont="1" applyBorder="1" applyAlignment="1">
      <alignment horizontal="left" vertical="center" wrapText="1"/>
    </xf>
    <xf numFmtId="0" fontId="12" fillId="0" borderId="8" xfId="0" applyFont="1" applyBorder="1" applyAlignment="1">
      <alignment horizontal="left" vertical="center" wrapText="1"/>
    </xf>
    <xf numFmtId="0" fontId="13" fillId="0" borderId="16" xfId="0" applyFont="1" applyBorder="1" applyAlignment="1">
      <alignment horizontal="center" vertical="center" wrapText="1"/>
    </xf>
    <xf numFmtId="0" fontId="13" fillId="0" borderId="18"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33" xfId="0" applyFont="1" applyBorder="1" applyAlignment="1">
      <alignment horizontal="center" vertical="center" wrapText="1"/>
    </xf>
    <xf numFmtId="0" fontId="13" fillId="0" borderId="17" xfId="0" applyFont="1" applyBorder="1" applyAlignment="1">
      <alignment horizontal="center" vertical="center" wrapText="1"/>
    </xf>
    <xf numFmtId="0" fontId="13" fillId="0" borderId="0" xfId="0" applyFont="1" applyAlignment="1">
      <alignment horizontal="center" vertical="center" wrapText="1"/>
    </xf>
    <xf numFmtId="0" fontId="13" fillId="5" borderId="0" xfId="0" applyFont="1" applyFill="1" applyAlignment="1">
      <alignment horizontal="left" vertical="top"/>
    </xf>
    <xf numFmtId="0" fontId="13" fillId="0" borderId="37" xfId="0" applyFont="1" applyBorder="1" applyAlignment="1">
      <alignment horizontal="left" vertical="center" wrapText="1"/>
    </xf>
    <xf numFmtId="0" fontId="12" fillId="5" borderId="0" xfId="0" applyFont="1" applyFill="1" applyAlignment="1">
      <alignment horizontal="left" vertical="top"/>
    </xf>
    <xf numFmtId="0" fontId="43" fillId="0" borderId="0" xfId="0" applyFont="1" applyAlignment="1">
      <alignment horizontal="center" vertical="center" wrapText="1"/>
    </xf>
    <xf numFmtId="0" fontId="13" fillId="7" borderId="36" xfId="0" applyFont="1" applyFill="1" applyBorder="1" applyAlignment="1">
      <alignment horizontal="left" vertical="center" wrapText="1"/>
    </xf>
    <xf numFmtId="0" fontId="13" fillId="7" borderId="4"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22" fillId="0" borderId="0" xfId="0" applyFont="1" applyAlignment="1">
      <alignment horizontal="left" vertical="center" wrapText="1"/>
    </xf>
    <xf numFmtId="0" fontId="23" fillId="2" borderId="0" xfId="0" applyFont="1" applyFill="1" applyAlignment="1">
      <alignment horizontal="left" vertical="top"/>
    </xf>
    <xf numFmtId="0" fontId="13" fillId="2" borderId="12" xfId="0" applyFont="1" applyFill="1" applyBorder="1" applyAlignment="1">
      <alignment horizontal="center" vertical="top"/>
    </xf>
    <xf numFmtId="0" fontId="13" fillId="2" borderId="39" xfId="0" applyFont="1" applyFill="1" applyBorder="1" applyAlignment="1">
      <alignment horizontal="center" vertical="top"/>
    </xf>
    <xf numFmtId="0" fontId="13" fillId="2" borderId="40" xfId="0" applyFont="1" applyFill="1" applyBorder="1" applyAlignment="1">
      <alignment horizontal="center" vertical="top"/>
    </xf>
    <xf numFmtId="0" fontId="34" fillId="0" borderId="17" xfId="0" applyFont="1" applyBorder="1" applyAlignment="1">
      <alignment horizontal="left" vertical="top" wrapText="1"/>
    </xf>
    <xf numFmtId="0" fontId="34" fillId="0" borderId="0" xfId="0" applyFont="1" applyAlignment="1">
      <alignment horizontal="left" vertical="top" wrapText="1"/>
    </xf>
    <xf numFmtId="0" fontId="12" fillId="0" borderId="12" xfId="0" applyFont="1" applyBorder="1" applyAlignment="1">
      <alignment horizontal="left" vertical="center" wrapText="1"/>
    </xf>
    <xf numFmtId="0" fontId="12" fillId="0" borderId="39" xfId="0" applyFont="1" applyBorder="1" applyAlignment="1">
      <alignment horizontal="left" vertical="center" wrapText="1"/>
    </xf>
    <xf numFmtId="0" fontId="12" fillId="0" borderId="40" xfId="0" applyFont="1" applyBorder="1" applyAlignment="1">
      <alignment horizontal="left" vertical="center" wrapText="1"/>
    </xf>
    <xf numFmtId="0" fontId="13" fillId="7" borderId="28" xfId="0" applyFont="1" applyFill="1" applyBorder="1" applyAlignment="1">
      <alignment horizontal="left" vertical="center" wrapText="1"/>
    </xf>
    <xf numFmtId="0" fontId="13" fillId="7" borderId="6" xfId="0" applyFont="1" applyFill="1" applyBorder="1" applyAlignment="1">
      <alignment horizontal="left" vertical="center" wrapText="1"/>
    </xf>
    <xf numFmtId="0" fontId="13" fillId="7" borderId="32" xfId="0" applyFont="1" applyFill="1" applyBorder="1" applyAlignment="1">
      <alignment horizontal="left" vertical="center" wrapText="1"/>
    </xf>
    <xf numFmtId="0" fontId="13" fillId="2" borderId="1" xfId="0" applyFont="1" applyFill="1" applyBorder="1" applyAlignment="1">
      <alignment horizontal="left" vertical="top" wrapText="1"/>
    </xf>
    <xf numFmtId="0" fontId="13" fillId="2" borderId="1" xfId="0" applyFont="1" applyFill="1" applyBorder="1" applyAlignment="1">
      <alignment horizontal="center" vertical="top" wrapText="1"/>
    </xf>
    <xf numFmtId="0" fontId="12" fillId="11" borderId="15" xfId="0" applyFont="1" applyFill="1" applyBorder="1" applyAlignment="1">
      <alignment horizontal="center" vertical="top" wrapText="1"/>
    </xf>
    <xf numFmtId="0" fontId="12" fillId="11" borderId="33" xfId="0" applyFont="1" applyFill="1" applyBorder="1" applyAlignment="1">
      <alignment horizontal="center" vertical="top" wrapText="1"/>
    </xf>
    <xf numFmtId="0" fontId="12" fillId="11" borderId="16" xfId="0" applyFont="1" applyFill="1" applyBorder="1" applyAlignment="1">
      <alignment horizontal="center" vertical="top" wrapText="1"/>
    </xf>
    <xf numFmtId="0" fontId="12" fillId="0" borderId="27" xfId="0" applyFont="1" applyBorder="1" applyAlignment="1">
      <alignment horizontal="center" vertical="top"/>
    </xf>
    <xf numFmtId="0" fontId="15" fillId="0" borderId="17" xfId="0" applyFont="1" applyBorder="1" applyAlignment="1">
      <alignment horizontal="left" vertical="top" wrapText="1"/>
    </xf>
    <xf numFmtId="0" fontId="15" fillId="0" borderId="0" xfId="0" applyFont="1" applyAlignment="1">
      <alignment horizontal="left" vertical="top" wrapText="1"/>
    </xf>
    <xf numFmtId="0" fontId="12" fillId="0" borderId="15" xfId="0" applyFont="1" applyBorder="1" applyAlignment="1">
      <alignment horizontal="left" vertical="top" wrapText="1"/>
    </xf>
    <xf numFmtId="0" fontId="12" fillId="0" borderId="33" xfId="0" applyFont="1" applyBorder="1" applyAlignment="1">
      <alignment horizontal="left" vertical="top" wrapText="1"/>
    </xf>
    <xf numFmtId="0" fontId="13" fillId="2" borderId="12" xfId="0" applyFont="1" applyFill="1" applyBorder="1" applyAlignment="1">
      <alignment horizontal="left" vertical="top" wrapText="1"/>
    </xf>
    <xf numFmtId="0" fontId="13" fillId="2" borderId="39" xfId="0" applyFont="1" applyFill="1" applyBorder="1" applyAlignment="1">
      <alignment horizontal="left" vertical="top" wrapText="1"/>
    </xf>
    <xf numFmtId="0" fontId="13" fillId="2" borderId="40" xfId="0" applyFont="1" applyFill="1" applyBorder="1" applyAlignment="1">
      <alignment horizontal="left" vertical="top" wrapText="1"/>
    </xf>
    <xf numFmtId="0" fontId="38" fillId="2" borderId="12" xfId="0" applyFont="1" applyFill="1" applyBorder="1" applyAlignment="1">
      <alignment horizontal="center" vertical="top"/>
    </xf>
    <xf numFmtId="0" fontId="39" fillId="2" borderId="39" xfId="0" applyFont="1" applyFill="1" applyBorder="1" applyAlignment="1">
      <alignment horizontal="center" vertical="top"/>
    </xf>
    <xf numFmtId="0" fontId="39" fillId="2" borderId="40" xfId="0" applyFont="1" applyFill="1" applyBorder="1" applyAlignment="1">
      <alignment horizontal="center" vertical="top"/>
    </xf>
    <xf numFmtId="0" fontId="23" fillId="2" borderId="12" xfId="0" applyFont="1" applyFill="1" applyBorder="1" applyAlignment="1">
      <alignment horizontal="center" vertical="top"/>
    </xf>
    <xf numFmtId="0" fontId="23" fillId="2" borderId="39" xfId="0" applyFont="1" applyFill="1" applyBorder="1" applyAlignment="1">
      <alignment horizontal="center" vertical="top"/>
    </xf>
    <xf numFmtId="0" fontId="23" fillId="2" borderId="40" xfId="0" applyFont="1" applyFill="1" applyBorder="1" applyAlignment="1">
      <alignment horizontal="center" vertical="top"/>
    </xf>
    <xf numFmtId="0" fontId="28" fillId="0" borderId="3" xfId="0" applyFont="1" applyBorder="1" applyAlignment="1">
      <alignment horizontal="center" vertical="top" wrapText="1"/>
    </xf>
    <xf numFmtId="0" fontId="17" fillId="0" borderId="0" xfId="0" applyFont="1" applyAlignment="1">
      <alignment horizontal="center" vertical="top" wrapText="1"/>
    </xf>
    <xf numFmtId="0" fontId="0" fillId="8" borderId="1" xfId="0" applyFill="1" applyBorder="1" applyAlignment="1">
      <alignment horizontal="left"/>
    </xf>
    <xf numFmtId="20" fontId="23" fillId="8" borderId="1" xfId="0" applyNumberFormat="1" applyFont="1" applyFill="1" applyBorder="1" applyAlignment="1">
      <alignment horizontal="left" vertical="top"/>
    </xf>
    <xf numFmtId="0" fontId="23" fillId="8" borderId="1" xfId="0" applyFont="1" applyFill="1" applyBorder="1" applyAlignment="1">
      <alignment horizontal="left" vertical="top"/>
    </xf>
    <xf numFmtId="0" fontId="0" fillId="8" borderId="1" xfId="0" applyFill="1" applyBorder="1" applyAlignment="1">
      <alignment horizontal="left" wrapText="1"/>
    </xf>
    <xf numFmtId="0" fontId="0" fillId="8" borderId="1" xfId="0" applyFill="1" applyBorder="1" applyAlignment="1">
      <alignment horizontal="left" vertical="center"/>
    </xf>
    <xf numFmtId="0" fontId="23" fillId="0" borderId="0" xfId="0" applyFont="1" applyBorder="1" applyAlignment="1">
      <alignment vertical="top"/>
    </xf>
    <xf numFmtId="164" fontId="23" fillId="0" borderId="0" xfId="0" applyNumberFormat="1" applyFont="1" applyBorder="1" applyAlignment="1">
      <alignment vertical="top"/>
    </xf>
    <xf numFmtId="0" fontId="21" fillId="0" borderId="0" xfId="0" applyFont="1" applyBorder="1" applyAlignment="1">
      <alignment vertical="top"/>
    </xf>
    <xf numFmtId="164" fontId="21" fillId="0" borderId="0" xfId="0" applyNumberFormat="1" applyFont="1" applyBorder="1" applyAlignment="1">
      <alignment vertical="top"/>
    </xf>
  </cellXfs>
  <cellStyles count="1">
    <cellStyle name="Normal" xfId="0" builtinId="0"/>
  </cellStyles>
  <dxfs count="14">
    <dxf>
      <font>
        <strike val="0"/>
        <outline val="0"/>
        <shadow val="0"/>
        <u val="none"/>
        <vertAlign val="baseline"/>
        <sz val="10"/>
      </font>
      <alignment vertical="top" textRotation="0" indent="0" justifyLastLine="0" shrinkToFit="0" readingOrder="0"/>
    </dxf>
    <dxf>
      <font>
        <strike val="0"/>
        <outline val="0"/>
        <shadow val="0"/>
        <u val="none"/>
        <vertAlign val="baseline"/>
        <sz val="10"/>
      </font>
      <numFmt numFmtId="164" formatCode="0.0"/>
      <alignment vertical="top" textRotation="0" indent="0" justifyLastLine="0" shrinkToFit="0" readingOrder="0"/>
    </dxf>
    <dxf>
      <font>
        <strike val="0"/>
        <outline val="0"/>
        <shadow val="0"/>
        <u val="none"/>
        <vertAlign val="baseline"/>
        <sz val="10"/>
      </font>
      <alignment vertical="top" textRotation="0" indent="0" justifyLastLine="0" shrinkToFit="0" readingOrder="0"/>
    </dxf>
    <dxf>
      <font>
        <strike val="0"/>
        <outline val="0"/>
        <shadow val="0"/>
        <u val="none"/>
        <vertAlign val="baseline"/>
        <sz val="10"/>
      </font>
      <alignment vertical="top" textRotation="0" indent="0" justifyLastLine="0" shrinkToFit="0" readingOrder="0"/>
      <protection locked="1" hidden="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font>
      <alignment vertical="top" textRotation="0" indent="0" justifyLastLine="0" shrinkToFit="0" readingOrder="0"/>
    </dxf>
    <dxf>
      <font>
        <strike val="0"/>
        <outline val="0"/>
        <shadow val="0"/>
        <u val="none"/>
        <vertAlign val="baseline"/>
        <sz val="10"/>
      </font>
      <alignment vertical="top"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899879231361109E-2"/>
          <c:y val="4.9599141241516834E-2"/>
          <c:w val="0.87131693869335469"/>
          <c:h val="0.81858432897550393"/>
        </c:manualLayout>
      </c:layout>
      <c:bubbleChart>
        <c:varyColors val="0"/>
        <c:ser>
          <c:idx val="1"/>
          <c:order val="0"/>
          <c:tx>
            <c:strRef>
              <c:f>'Liste métiers proches'!$E$8:$E$50</c:f>
              <c:strCache>
                <c:ptCount val="43"/>
                <c:pt idx="0">
                  <c:v>Opérateur/trice - agent/e de production</c:v>
                </c:pt>
                <c:pt idx="1">
                  <c:v>Agent(e) de conditionnement</c:v>
                </c:pt>
                <c:pt idx="2">
                  <c:v>Opérateur(trice) de production alimentaire</c:v>
                </c:pt>
                <c:pt idx="3">
                  <c:v>Conducteur(trice) de machine / d’équipement (machiniste-régleur / souffleur / remplisseur)</c:v>
                </c:pt>
                <c:pt idx="4">
                  <c:v>Technicien(ne) en meunerie</c:v>
                </c:pt>
                <c:pt idx="5">
                  <c:v>Opérateur(trice) chargé de la stabulation des animaux de boucherie</c:v>
                </c:pt>
                <c:pt idx="6">
                  <c:v>Conducteur/trice de ligne de production automatisée</c:v>
                </c:pt>
                <c:pt idx="7">
                  <c:v>Conducteur(trice) de ligne(s)de production alimentaire (fabrication/conditionnement)</c:v>
                </c:pt>
                <c:pt idx="8">
                  <c:v>Conducteur/trice de machine ou de process</c:v>
                </c:pt>
                <c:pt idx="9">
                  <c:v>Opérateur(trice) de fabrication de jus de fruits / de légumes, siropier</c:v>
                </c:pt>
                <c:pt idx="10">
                  <c:v>Fromager(ère) industriel(le)</c:v>
                </c:pt>
                <c:pt idx="11">
                  <c:v>Boulanger(ère)/pâtissier(ère) industriel(le)</c:v>
                </c:pt>
                <c:pt idx="12">
                  <c:v>Opérateur(trice) de préparation de poissons et de produits de la mer</c:v>
                </c:pt>
                <c:pt idx="13">
                  <c:v>Opérateur(trice) de transformation des viandes</c:v>
                </c:pt>
                <c:pt idx="14">
                  <c:v>Opérateur/trice chargé/e du traitement des cuirs et peaux</c:v>
                </c:pt>
              </c:strCache>
            </c:strRef>
          </c:tx>
          <c:spPr>
            <a:solidFill>
              <a:schemeClr val="accent2"/>
            </a:solidFill>
            <a:ln w="25400">
              <a:noFill/>
            </a:ln>
            <a:effectLst/>
          </c:spPr>
          <c:invertIfNegative val="0"/>
          <c:dLbls>
            <c:dLbl>
              <c:idx val="0"/>
              <c:tx>
                <c:rich>
                  <a:bodyPr rot="0" spcFirstLastPara="1" vertOverflow="overflow" horzOverflow="overflow"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fld id="{62F0F72A-3FA2-4890-A443-C994D925CEA2}" type="CELLRANGE">
                      <a:rPr lang="en-US"/>
                      <a:pPr>
                        <a:defRPr sz="800"/>
                      </a:pPr>
                      <a:t>[PLAGECELL]</a:t>
                    </a:fld>
                    <a:endParaRPr lang="fr-FR"/>
                  </a:p>
                </c:rich>
              </c:tx>
              <c:spPr>
                <a:noFill/>
                <a:ln>
                  <a:noFill/>
                </a:ln>
                <a:effectLst/>
              </c:spPr>
              <c:txPr>
                <a:bodyPr rot="0" spcFirstLastPara="1" vertOverflow="overflow" horzOverflow="overflow"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fr-FR"/>
                </a:p>
              </c:txPr>
              <c:dLblPos val="t"/>
              <c:showLegendKey val="0"/>
              <c:showVal val="0"/>
              <c:showCatName val="0"/>
              <c:showSerName val="0"/>
              <c:showPercent val="0"/>
              <c:showBubbleSize val="0"/>
              <c:extLst>
                <c:ext xmlns:c15="http://schemas.microsoft.com/office/drawing/2012/chart" uri="{CE6537A1-D6FC-4f65-9D91-7224C49458BB}">
                  <c15:layout>
                    <c:manualLayout>
                      <c:w val="0.10123140793753499"/>
                      <c:h val="7.8557372382257171E-2"/>
                    </c:manualLayout>
                  </c15:layout>
                  <c15:dlblFieldTable/>
                  <c15:showDataLabelsRange val="1"/>
                </c:ext>
                <c:ext xmlns:c16="http://schemas.microsoft.com/office/drawing/2014/chart" uri="{C3380CC4-5D6E-409C-BE32-E72D297353CC}">
                  <c16:uniqueId val="{00000005-46B2-4C2B-AC04-92367117FB3A}"/>
                </c:ext>
              </c:extLst>
            </c:dLbl>
            <c:dLbl>
              <c:idx val="1"/>
              <c:tx>
                <c:rich>
                  <a:bodyPr/>
                  <a:lstStyle/>
                  <a:p>
                    <a:fld id="{C3095230-760F-442E-A8AA-A877ABF5171D}"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6B2-4C2B-AC04-92367117FB3A}"/>
                </c:ext>
              </c:extLst>
            </c:dLbl>
            <c:dLbl>
              <c:idx val="2"/>
              <c:tx>
                <c:rich>
                  <a:bodyPr/>
                  <a:lstStyle/>
                  <a:p>
                    <a:fld id="{6F1BE6AF-6338-4747-836C-6A1451330D77}"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6B2-4C2B-AC04-92367117FB3A}"/>
                </c:ext>
              </c:extLst>
            </c:dLbl>
            <c:dLbl>
              <c:idx val="3"/>
              <c:tx>
                <c:rich>
                  <a:bodyPr/>
                  <a:lstStyle/>
                  <a:p>
                    <a:fld id="{3A59FAE1-24DC-4043-ADCE-76C878D037F7}"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6B2-4C2B-AC04-92367117FB3A}"/>
                </c:ext>
              </c:extLst>
            </c:dLbl>
            <c:dLbl>
              <c:idx val="4"/>
              <c:tx>
                <c:rich>
                  <a:bodyPr/>
                  <a:lstStyle/>
                  <a:p>
                    <a:fld id="{165F2C1B-0AF0-407F-BF42-1568FC4280FF}"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6B2-4C2B-AC04-92367117FB3A}"/>
                </c:ext>
              </c:extLst>
            </c:dLbl>
            <c:dLbl>
              <c:idx val="5"/>
              <c:tx>
                <c:rich>
                  <a:bodyPr/>
                  <a:lstStyle/>
                  <a:p>
                    <a:endParaRPr lang="fr-FR"/>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46B2-4C2B-AC04-92367117FB3A}"/>
                </c:ext>
              </c:extLst>
            </c:dLbl>
            <c:dLbl>
              <c:idx val="6"/>
              <c:tx>
                <c:rich>
                  <a:bodyPr/>
                  <a:lstStyle/>
                  <a:p>
                    <a:fld id="{643EB5BE-D256-4A2B-AD9A-5B92C9E5FC44}"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46B2-4C2B-AC04-92367117FB3A}"/>
                </c:ext>
              </c:extLst>
            </c:dLbl>
            <c:dLbl>
              <c:idx val="7"/>
              <c:tx>
                <c:rich>
                  <a:bodyPr/>
                  <a:lstStyle/>
                  <a:p>
                    <a:endParaRPr lang="fr-FR"/>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46B2-4C2B-AC04-92367117FB3A}"/>
                </c:ext>
              </c:extLst>
            </c:dLbl>
            <c:dLbl>
              <c:idx val="8"/>
              <c:tx>
                <c:rich>
                  <a:bodyPr/>
                  <a:lstStyle/>
                  <a:p>
                    <a:endParaRPr lang="fr-FR"/>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46B2-4C2B-AC04-92367117FB3A}"/>
                </c:ext>
              </c:extLst>
            </c:dLbl>
            <c:dLbl>
              <c:idx val="9"/>
              <c:tx>
                <c:rich>
                  <a:bodyPr/>
                  <a:lstStyle/>
                  <a:p>
                    <a:endParaRPr lang="fr-FR"/>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46B2-4C2B-AC04-92367117FB3A}"/>
                </c:ext>
              </c:extLst>
            </c:dLbl>
            <c:dLbl>
              <c:idx val="10"/>
              <c:tx>
                <c:rich>
                  <a:bodyPr/>
                  <a:lstStyle/>
                  <a:p>
                    <a:endParaRPr lang="fr-FR"/>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2272-41E3-8C98-424CA7540877}"/>
                </c:ext>
              </c:extLst>
            </c:dLbl>
            <c:dLbl>
              <c:idx val="11"/>
              <c:tx>
                <c:rich>
                  <a:bodyPr/>
                  <a:lstStyle/>
                  <a:p>
                    <a:endParaRPr lang="fr-FR"/>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272-41E3-8C98-424CA7540877}"/>
                </c:ext>
              </c:extLst>
            </c:dLbl>
            <c:dLbl>
              <c:idx val="12"/>
              <c:tx>
                <c:rich>
                  <a:bodyPr/>
                  <a:lstStyle/>
                  <a:p>
                    <a:endParaRPr lang="fr-FR"/>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2272-41E3-8C98-424CA7540877}"/>
                </c:ext>
              </c:extLst>
            </c:dLbl>
            <c:dLbl>
              <c:idx val="13"/>
              <c:tx>
                <c:rich>
                  <a:bodyPr/>
                  <a:lstStyle/>
                  <a:p>
                    <a:endParaRPr lang="fr-FR"/>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2272-41E3-8C98-424CA7540877}"/>
                </c:ext>
              </c:extLst>
            </c:dLbl>
            <c:dLbl>
              <c:idx val="14"/>
              <c:tx>
                <c:rich>
                  <a:bodyPr/>
                  <a:lstStyle/>
                  <a:p>
                    <a:endParaRPr lang="fr-FR"/>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2272-41E3-8C98-424CA7540877}"/>
                </c:ext>
              </c:extLst>
            </c:dLbl>
            <c:spPr>
              <a:noFill/>
              <a:ln>
                <a:noFill/>
              </a:ln>
              <a:effectLst/>
            </c:spPr>
            <c:txPr>
              <a:bodyPr rot="0" spcFirstLastPara="1" vertOverflow="overflow" horzOverflow="overflow"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fr-F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'Liste métiers proches'!$H$8:$H$50</c:f>
              <c:numCache>
                <c:formatCode>General</c:formatCode>
                <c:ptCount val="43"/>
                <c:pt idx="0">
                  <c:v>0</c:v>
                </c:pt>
                <c:pt idx="1">
                  <c:v>0</c:v>
                </c:pt>
                <c:pt idx="2">
                  <c:v>0</c:v>
                </c:pt>
                <c:pt idx="3">
                  <c:v>0</c:v>
                </c:pt>
                <c:pt idx="4">
                  <c:v>0</c:v>
                </c:pt>
                <c:pt idx="5">
                  <c:v>71</c:v>
                </c:pt>
                <c:pt idx="6">
                  <c:v>106</c:v>
                </c:pt>
                <c:pt idx="7">
                  <c:v>106</c:v>
                </c:pt>
                <c:pt idx="8">
                  <c:v>200</c:v>
                </c:pt>
                <c:pt idx="9">
                  <c:v>233.5</c:v>
                </c:pt>
                <c:pt idx="10">
                  <c:v>263</c:v>
                </c:pt>
                <c:pt idx="11">
                  <c:v>272</c:v>
                </c:pt>
                <c:pt idx="12">
                  <c:v>290</c:v>
                </c:pt>
                <c:pt idx="13">
                  <c:v>302</c:v>
                </c:pt>
                <c:pt idx="14">
                  <c:v>357</c:v>
                </c:pt>
              </c:numCache>
            </c:numRef>
          </c:xVal>
          <c:yVal>
            <c:numRef>
              <c:f>'Liste métiers proches'!$G$8:$G$50</c:f>
              <c:numCache>
                <c:formatCode>0.0</c:formatCode>
                <c:ptCount val="43"/>
                <c:pt idx="2">
                  <c:v>0.16666666666666666</c:v>
                </c:pt>
              </c:numCache>
            </c:numRef>
          </c:yVal>
          <c:bubbleSize>
            <c:numLit>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Lit>
          </c:bubbleSize>
          <c:bubble3D val="0"/>
          <c:extLst>
            <c:ext xmlns:c15="http://schemas.microsoft.com/office/drawing/2012/chart" uri="{02D57815-91ED-43cb-92C2-25804820EDAC}">
              <c15:datalabelsRange>
                <c15:f>'Liste métiers proches'!$E$8:$E$27</c15:f>
                <c15:dlblRangeCache>
                  <c:ptCount val="20"/>
                  <c:pt idx="0">
                    <c:v>Opérateur/trice - agent/e de production</c:v>
                  </c:pt>
                  <c:pt idx="1">
                    <c:v>Agent(e) de conditionnement</c:v>
                  </c:pt>
                  <c:pt idx="2">
                    <c:v>Opérateur(trice) de production alimentaire</c:v>
                  </c:pt>
                  <c:pt idx="3">
                    <c:v>Conducteur(trice) de machine / d’équipement (machiniste-régleur / souffleur / remplisseur)</c:v>
                  </c:pt>
                  <c:pt idx="4">
                    <c:v>Technicien(ne) en meunerie</c:v>
                  </c:pt>
                  <c:pt idx="5">
                    <c:v>Opérateur(trice) chargé de la stabulation des animaux de boucherie</c:v>
                  </c:pt>
                  <c:pt idx="6">
                    <c:v>Conducteur/trice de ligne de production automatisée</c:v>
                  </c:pt>
                  <c:pt idx="7">
                    <c:v>Conducteur(trice) de ligne(s)de production alimentaire (fabrication/conditionnement)</c:v>
                  </c:pt>
                  <c:pt idx="8">
                    <c:v>Conducteur/trice de machine ou de process</c:v>
                  </c:pt>
                  <c:pt idx="9">
                    <c:v>Opérateur(trice) de fabrication de jus de fruits / de légumes, siropier</c:v>
                  </c:pt>
                  <c:pt idx="10">
                    <c:v>Fromager(ère) industriel(le)</c:v>
                  </c:pt>
                  <c:pt idx="11">
                    <c:v>Boulanger(ère)/pâtissier(ère) industriel(le)</c:v>
                  </c:pt>
                  <c:pt idx="12">
                    <c:v>Opérateur(trice) de préparation de poissons et de produits de la mer</c:v>
                  </c:pt>
                  <c:pt idx="13">
                    <c:v>Opérateur(trice) de transformation des viandes</c:v>
                  </c:pt>
                  <c:pt idx="14">
                    <c:v>Opérateur/trice chargé/e du traitement des cuirs et peaux</c:v>
                  </c:pt>
                </c15:dlblRangeCache>
              </c15:datalabelsRange>
            </c:ext>
            <c:ext xmlns:c16="http://schemas.microsoft.com/office/drawing/2014/chart" uri="{C3380CC4-5D6E-409C-BE32-E72D297353CC}">
              <c16:uniqueId val="{00000002-46B2-4C2B-AC04-92367117FB3A}"/>
            </c:ext>
          </c:extLst>
        </c:ser>
        <c:dLbls>
          <c:dLblPos val="ctr"/>
          <c:showLegendKey val="0"/>
          <c:showVal val="1"/>
          <c:showCatName val="0"/>
          <c:showSerName val="0"/>
          <c:showPercent val="0"/>
          <c:showBubbleSize val="0"/>
        </c:dLbls>
        <c:bubbleScale val="10"/>
        <c:showNegBubbles val="0"/>
        <c:axId val="1314610351"/>
        <c:axId val="1189899471"/>
      </c:bubbleChart>
      <c:valAx>
        <c:axId val="1314610351"/>
        <c:scaling>
          <c:orientation val="minMax"/>
          <c:max val="1600"/>
          <c:min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lgn="ctr" rtl="0">
                  <a:defRPr lang="fr-FR" sz="1000" b="0" i="0" u="none" strike="noStrike" kern="1200" baseline="0">
                    <a:solidFill>
                      <a:sysClr val="windowText" lastClr="000000">
                        <a:lumMod val="65000"/>
                        <a:lumOff val="35000"/>
                      </a:sysClr>
                    </a:solidFill>
                    <a:latin typeface="Segoe UI" panose="020B0502040204020203" pitchFamily="34" charset="0"/>
                    <a:ea typeface="+mn-ea"/>
                    <a:cs typeface="Segoe UI" panose="020B0502040204020203" pitchFamily="34" charset="0"/>
                  </a:defRPr>
                </a:pPr>
                <a:r>
                  <a:rPr lang="fr-FR" sz="1000" b="0" i="0" u="none" strike="noStrike" kern="1200" baseline="0">
                    <a:solidFill>
                      <a:sysClr val="windowText" lastClr="000000">
                        <a:lumMod val="65000"/>
                        <a:lumOff val="35000"/>
                      </a:sysClr>
                    </a:solidFill>
                    <a:latin typeface="Segoe UI" panose="020B0502040204020203" pitchFamily="34" charset="0"/>
                    <a:ea typeface="+mn-ea"/>
                    <a:cs typeface="Segoe UI" panose="020B0502040204020203" pitchFamily="34" charset="0"/>
                  </a:rPr>
                  <a:t>Durée d'acquisition en heures</a:t>
                </a:r>
              </a:p>
            </c:rich>
          </c:tx>
          <c:overlay val="0"/>
          <c:spPr>
            <a:noFill/>
            <a:ln>
              <a:noFill/>
            </a:ln>
            <a:effectLst/>
          </c:spPr>
          <c:txPr>
            <a:bodyPr rot="0" spcFirstLastPara="1" vertOverflow="ellipsis" vert="horz" wrap="square" anchor="ctr" anchorCtr="1"/>
            <a:lstStyle/>
            <a:p>
              <a:pPr algn="ctr" rtl="0">
                <a:defRPr lang="fr-FR" sz="1000" b="0" i="0" u="none" strike="noStrike" kern="1200" baseline="0">
                  <a:solidFill>
                    <a:sysClr val="windowText" lastClr="000000">
                      <a:lumMod val="65000"/>
                      <a:lumOff val="35000"/>
                    </a:sysClr>
                  </a:solidFill>
                  <a:latin typeface="Segoe UI" panose="020B0502040204020203" pitchFamily="34" charset="0"/>
                  <a:ea typeface="+mn-ea"/>
                  <a:cs typeface="Segoe UI" panose="020B0502040204020203" pitchFamily="34" charset="0"/>
                </a:defRPr>
              </a:pPr>
              <a:endParaRPr lang="fr-FR"/>
            </a:p>
          </c:txPr>
        </c:title>
        <c:numFmt formatCode="General" sourceLinked="1"/>
        <c:majorTickMark val="out"/>
        <c:minorTickMark val="none"/>
        <c:tickLblPos val="low"/>
        <c:spPr>
          <a:noFill/>
          <a:ln w="2857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fr-FR"/>
          </a:p>
        </c:txPr>
        <c:crossAx val="1189899471"/>
        <c:crossesAt val="0"/>
        <c:crossBetween val="midCat"/>
        <c:majorUnit val="200"/>
      </c:valAx>
      <c:valAx>
        <c:axId val="1189899471"/>
        <c:scaling>
          <c:orientation val="minMax"/>
          <c:max val="4.5"/>
          <c:min val="-1.5"/>
        </c:scaling>
        <c:delete val="0"/>
        <c:axPos val="l"/>
        <c:majorGridlines>
          <c:spPr>
            <a:ln w="9525" cap="sq" cmpd="sng" algn="ctr">
              <a:solidFill>
                <a:schemeClr val="tx1">
                  <a:lumMod val="15000"/>
                  <a:lumOff val="85000"/>
                </a:schemeClr>
              </a:solidFill>
              <a:round/>
              <a:headEnd type="none"/>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fr-FR" sz="1000" b="0">
                    <a:latin typeface="Segoe UI" panose="020B0502040204020203" pitchFamily="34" charset="0"/>
                    <a:cs typeface="Segoe UI" panose="020B0502040204020203" pitchFamily="34" charset="0"/>
                  </a:rPr>
                  <a:t>Degré d’élargissement du périmètre professionnel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fr-FR"/>
            </a:p>
          </c:txPr>
        </c:title>
        <c:numFmt formatCode="0.0" sourceLinked="0"/>
        <c:majorTickMark val="out"/>
        <c:minorTickMark val="none"/>
        <c:tickLblPos val="low"/>
        <c:spPr>
          <a:noFill/>
          <a:ln w="28575">
            <a:solidFill>
              <a:sysClr val="windowText" lastClr="000000"/>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fr-FR"/>
          </a:p>
        </c:txPr>
        <c:crossAx val="1314610351"/>
        <c:crosses val="autoZero"/>
        <c:crossBetween val="midCat"/>
        <c:majorUnit val="0.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2</xdr:row>
          <xdr:rowOff>171450</xdr:rowOff>
        </xdr:from>
        <xdr:to>
          <xdr:col>19</xdr:col>
          <xdr:colOff>38100</xdr:colOff>
          <xdr:row>4</xdr:row>
          <xdr:rowOff>12700</xdr:rowOff>
        </xdr:to>
        <xdr:sp macro="" textlink="">
          <xdr:nvSpPr>
            <xdr:cNvPr id="4216" name="Button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Exporter fiche métier sous 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685800</xdr:colOff>
          <xdr:row>332</xdr:row>
          <xdr:rowOff>50800</xdr:rowOff>
        </xdr:from>
        <xdr:to>
          <xdr:col>6</xdr:col>
          <xdr:colOff>133350</xdr:colOff>
          <xdr:row>333</xdr:row>
          <xdr:rowOff>279400</xdr:rowOff>
        </xdr:to>
        <xdr:sp macro="" textlink="">
          <xdr:nvSpPr>
            <xdr:cNvPr id="99343" name="Button 15" hidden="1">
              <a:extLst>
                <a:ext uri="{63B3BB69-23CF-44E3-9099-C40C66FF867C}">
                  <a14:compatExt spid="_x0000_s99343"/>
                </a:ext>
                <a:ext uri="{FF2B5EF4-FFF2-40B4-BE49-F238E27FC236}">
                  <a16:creationId xmlns:a16="http://schemas.microsoft.com/office/drawing/2014/main" id="{00000000-0008-0000-0300-00000F84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1600" b="1" i="0" u="none" strike="noStrike" baseline="0">
                  <a:solidFill>
                    <a:srgbClr val="000000"/>
                  </a:solidFill>
                  <a:latin typeface="Calibri"/>
                  <a:ea typeface="Calibri"/>
                  <a:cs typeface="Calibri"/>
                </a:rPr>
                <a:t>Enregistrer la fiche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332</xdr:row>
          <xdr:rowOff>133350</xdr:rowOff>
        </xdr:from>
        <xdr:to>
          <xdr:col>12</xdr:col>
          <xdr:colOff>381000</xdr:colOff>
          <xdr:row>333</xdr:row>
          <xdr:rowOff>266700</xdr:rowOff>
        </xdr:to>
        <xdr:sp macro="" textlink="">
          <xdr:nvSpPr>
            <xdr:cNvPr id="99345" name="Button 17" hidden="1">
              <a:extLst>
                <a:ext uri="{63B3BB69-23CF-44E3-9099-C40C66FF867C}">
                  <a14:compatExt spid="_x0000_s99345"/>
                </a:ext>
                <a:ext uri="{FF2B5EF4-FFF2-40B4-BE49-F238E27FC236}">
                  <a16:creationId xmlns:a16="http://schemas.microsoft.com/office/drawing/2014/main" id="{00000000-0008-0000-0300-0000118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FF6600"/>
                  </a:solidFill>
                  <a:latin typeface="Calibri"/>
                  <a:ea typeface="Calibri"/>
                  <a:cs typeface="Calibri"/>
                </a:rPr>
                <a:t>Effacer la fiche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15</xdr:col>
      <xdr:colOff>236444</xdr:colOff>
      <xdr:row>2</xdr:row>
      <xdr:rowOff>55943</xdr:rowOff>
    </xdr:from>
    <xdr:to>
      <xdr:col>64</xdr:col>
      <xdr:colOff>88319</xdr:colOff>
      <xdr:row>28</xdr:row>
      <xdr:rowOff>100943</xdr:rowOff>
    </xdr:to>
    <xdr:graphicFrame macro="">
      <xdr:nvGraphicFramePr>
        <xdr:cNvPr id="3" name="Graphique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488950</xdr:colOff>
          <xdr:row>0</xdr:row>
          <xdr:rowOff>133350</xdr:rowOff>
        </xdr:from>
        <xdr:to>
          <xdr:col>5</xdr:col>
          <xdr:colOff>1022350</xdr:colOff>
          <xdr:row>2</xdr:row>
          <xdr:rowOff>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500-000004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Valider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0</xdr:row>
          <xdr:rowOff>133350</xdr:rowOff>
        </xdr:from>
        <xdr:to>
          <xdr:col>7</xdr:col>
          <xdr:colOff>361950</xdr:colOff>
          <xdr:row>2</xdr:row>
          <xdr:rowOff>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500-000010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Reset paramétrages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495300</xdr:colOff>
          <xdr:row>0</xdr:row>
          <xdr:rowOff>76200</xdr:rowOff>
        </xdr:from>
        <xdr:to>
          <xdr:col>5</xdr:col>
          <xdr:colOff>1041400</xdr:colOff>
          <xdr:row>1</xdr:row>
          <xdr:rowOff>127000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600-000002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Valider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450850</xdr:colOff>
          <xdr:row>0</xdr:row>
          <xdr:rowOff>69850</xdr:rowOff>
        </xdr:from>
        <xdr:to>
          <xdr:col>7</xdr:col>
          <xdr:colOff>1060450</xdr:colOff>
          <xdr:row>1</xdr:row>
          <xdr:rowOff>107950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600-000003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Reset paramétrages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247650</xdr:colOff>
          <xdr:row>2</xdr:row>
          <xdr:rowOff>95250</xdr:rowOff>
        </xdr:from>
        <xdr:to>
          <xdr:col>14</xdr:col>
          <xdr:colOff>527050</xdr:colOff>
          <xdr:row>12</xdr:row>
          <xdr:rowOff>146050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16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Mettre à jour les durées de formacode </a:t>
              </a:r>
            </a:p>
            <a:p>
              <a:pPr algn="ctr" rtl="0">
                <a:defRPr sz="1000"/>
              </a:pPr>
              <a:r>
                <a:rPr lang="fr-FR" sz="1100" b="0" i="0" u="none" strike="noStrike" baseline="0">
                  <a:solidFill>
                    <a:srgbClr val="000000"/>
                  </a:solidFill>
                  <a:latin typeface="Calibri"/>
                  <a:ea typeface="Calibri"/>
                  <a:cs typeface="Calibri"/>
                </a:rPr>
                <a:t>Cliquer au début pour trouver le durées manquantes, et cliquer à la fin pour faire remonter les durées dans la base de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336550</xdr:colOff>
          <xdr:row>14</xdr:row>
          <xdr:rowOff>165100</xdr:rowOff>
        </xdr:from>
        <xdr:to>
          <xdr:col>14</xdr:col>
          <xdr:colOff>495300</xdr:colOff>
          <xdr:row>24</xdr:row>
          <xdr:rowOff>171450</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1600-000002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Mettre à jour la table de durée d'acquisition  par métier (à faire après avoir mis à jour toutes les durées dans cette table - attention prend 1min environ)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12</xdr:row>
          <xdr:rowOff>31750</xdr:rowOff>
        </xdr:from>
        <xdr:to>
          <xdr:col>4</xdr:col>
          <xdr:colOff>152400</xdr:colOff>
          <xdr:row>13</xdr:row>
          <xdr:rowOff>76200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700-000001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Mettre à jour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C64C65-016C-46DE-BA93-BD36AFA7CB11}" name="Tableau2" displayName="Tableau2" ref="E7:H27" totalsRowShown="0" headerRowDxfId="13" dataDxfId="12">
  <autoFilter ref="E7:H27" xr:uid="{E2A3C337-05D5-46C5-B988-75EEA9F78B5D}"/>
  <tableColumns count="4">
    <tableColumn id="1" xr3:uid="{E71E083F-C7F5-4DB3-80E4-09650FCA7B14}" name="Nom du métier" dataDxfId="3">
      <calculatedColumnFormula>IFERROR(VLOOKUP(Tableau2[[#This Row],[Code Métier]],data_METIERS!B:C,2,FALSE),"")</calculatedColumnFormula>
    </tableColumn>
    <tableColumn id="2" xr3:uid="{2B1BE9BF-4D26-4FB3-BFE9-5513A797920D}" name="Code Métier" dataDxfId="2"/>
    <tableColumn id="3" xr3:uid="{A625ADE1-150F-4548-967E-A9D360E55D20}" name="Degré d’élargissement du périmètre professionnel" dataDxfId="1"/>
    <tableColumn id="4" xr3:uid="{AAED6F4A-023A-467E-AA29-CC0410DF9A62}" name="Durée d'acquisition en heures" dataDxfId="0"/>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Couleurs Amnyos">
      <a:dk1>
        <a:sysClr val="windowText" lastClr="000000"/>
      </a:dk1>
      <a:lt1>
        <a:sysClr val="window" lastClr="FFFFFF"/>
      </a:lt1>
      <a:dk2>
        <a:srgbClr val="44546A"/>
      </a:dk2>
      <a:lt2>
        <a:srgbClr val="E7E6E6"/>
      </a:lt2>
      <a:accent1>
        <a:srgbClr val="0C639D"/>
      </a:accent1>
      <a:accent2>
        <a:srgbClr val="1FB1F3"/>
      </a:accent2>
      <a:accent3>
        <a:srgbClr val="02A1A4"/>
      </a:accent3>
      <a:accent4>
        <a:srgbClr val="FDCC27"/>
      </a:accent4>
      <a:accent5>
        <a:srgbClr val="8A8A8A"/>
      </a:accent5>
      <a:accent6>
        <a:srgbClr val="4688B4"/>
      </a:accent6>
      <a:hlink>
        <a:srgbClr val="65CEEF"/>
      </a:hlink>
      <a:folHlink>
        <a:srgbClr val="46BABC"/>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2A141-BAB0-4110-89D3-07961FDE9845}">
  <sheetPr codeName="Feuil24"/>
  <dimension ref="A1:AG16"/>
  <sheetViews>
    <sheetView topLeftCell="A16" workbookViewId="0">
      <selection activeCell="C5" sqref="C5"/>
    </sheetView>
  </sheetViews>
  <sheetFormatPr baseColWidth="10" defaultColWidth="11.453125" defaultRowHeight="14.5" x14ac:dyDescent="0.35"/>
  <cols>
    <col min="1" max="1" width="5.81640625" style="188" customWidth="1"/>
    <col min="2" max="2" width="130.1796875" customWidth="1"/>
    <col min="3" max="33" width="11.453125" style="188"/>
  </cols>
  <sheetData>
    <row r="1" spans="2:2" ht="31.5" customHeight="1" thickBot="1" x14ac:dyDescent="0.4">
      <c r="B1" s="194" t="s">
        <v>0</v>
      </c>
    </row>
    <row r="2" spans="2:2" x14ac:dyDescent="0.35">
      <c r="B2" s="188" t="s">
        <v>1</v>
      </c>
    </row>
    <row r="3" spans="2:2" x14ac:dyDescent="0.35">
      <c r="B3" s="189" t="s">
        <v>2</v>
      </c>
    </row>
    <row r="4" spans="2:2" ht="50.25" customHeight="1" x14ac:dyDescent="0.35">
      <c r="B4" s="147" t="s">
        <v>3</v>
      </c>
    </row>
    <row r="5" spans="2:2" ht="169.5" customHeight="1" x14ac:dyDescent="0.35">
      <c r="B5" s="147" t="s">
        <v>4</v>
      </c>
    </row>
    <row r="6" spans="2:2" ht="59.25" customHeight="1" thickBot="1" x14ac:dyDescent="0.4">
      <c r="B6" s="191" t="s">
        <v>5</v>
      </c>
    </row>
    <row r="7" spans="2:2" ht="200.25" customHeight="1" thickBot="1" x14ac:dyDescent="0.4">
      <c r="B7" s="190" t="s">
        <v>6</v>
      </c>
    </row>
    <row r="8" spans="2:2" ht="25.5" customHeight="1" thickBot="1" x14ac:dyDescent="0.4">
      <c r="B8" s="193" t="s">
        <v>7</v>
      </c>
    </row>
    <row r="9" spans="2:2" ht="56.25" customHeight="1" x14ac:dyDescent="0.35">
      <c r="B9" s="192" t="s">
        <v>8</v>
      </c>
    </row>
    <row r="10" spans="2:2" ht="116" x14ac:dyDescent="0.35">
      <c r="B10" s="145" t="s">
        <v>9</v>
      </c>
    </row>
    <row r="11" spans="2:2" x14ac:dyDescent="0.35">
      <c r="B11" s="145" t="s">
        <v>10</v>
      </c>
    </row>
    <row r="12" spans="2:2" ht="58" x14ac:dyDescent="0.35">
      <c r="B12" s="146" t="s">
        <v>11</v>
      </c>
    </row>
    <row r="13" spans="2:2" ht="43.5" x14ac:dyDescent="0.35">
      <c r="B13" s="146" t="s">
        <v>12</v>
      </c>
    </row>
    <row r="14" spans="2:2" ht="43.5" x14ac:dyDescent="0.35">
      <c r="B14" s="146" t="s">
        <v>13</v>
      </c>
    </row>
    <row r="15" spans="2:2" ht="29" x14ac:dyDescent="0.35">
      <c r="B15" s="146" t="s">
        <v>14</v>
      </c>
    </row>
    <row r="16" spans="2:2" ht="130.5" x14ac:dyDescent="0.35">
      <c r="B16" s="145" t="s">
        <v>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00B050"/>
  </sheetPr>
  <dimension ref="A1:H230"/>
  <sheetViews>
    <sheetView showGridLines="0" showWhiteSpace="0" view="pageBreakPreview" zoomScale="110" zoomScaleNormal="100" zoomScaleSheetLayoutView="110" zoomScalePageLayoutView="85" workbookViewId="0">
      <selection activeCell="C11" sqref="C11:G11"/>
    </sheetView>
  </sheetViews>
  <sheetFormatPr baseColWidth="10" defaultColWidth="3.26953125" defaultRowHeight="16" customHeight="1" x14ac:dyDescent="0.35"/>
  <cols>
    <col min="1" max="1" width="12.1796875" style="22" customWidth="1"/>
    <col min="2" max="2" width="4.81640625" style="22" customWidth="1"/>
    <col min="3" max="7" width="12.1796875" style="22" customWidth="1"/>
    <col min="8" max="8" width="8.81640625" style="22" customWidth="1"/>
    <col min="9" max="16384" width="3.26953125" style="22"/>
  </cols>
  <sheetData>
    <row r="1" spans="1:8" ht="16" customHeight="1" x14ac:dyDescent="0.35">
      <c r="A1" s="244" t="str">
        <f>IF(VLOOKUP(G13,data_METIERS!$B$1:$AW$4990,2,FALSE)="","",VLOOKUP(G13,data_METIERS!$B$1:$AW$4990,2,FALSE))</f>
        <v>Conducteur(trice) de machine(s) de production alimentaire (fabrication / conditionnement)</v>
      </c>
      <c r="B1" s="244"/>
      <c r="C1" s="244"/>
      <c r="D1" s="244"/>
      <c r="E1" s="244"/>
      <c r="F1" s="244"/>
      <c r="G1" s="244"/>
      <c r="H1" s="244"/>
    </row>
    <row r="2" spans="1:8" ht="16" customHeight="1" x14ac:dyDescent="0.35">
      <c r="A2" s="244"/>
      <c r="B2" s="244"/>
      <c r="C2" s="244"/>
      <c r="D2" s="244"/>
      <c r="E2" s="244"/>
      <c r="F2" s="244"/>
      <c r="G2" s="244"/>
      <c r="H2" s="244"/>
    </row>
    <row r="3" spans="1:8" ht="16" customHeight="1" x14ac:dyDescent="0.35">
      <c r="A3" s="244"/>
      <c r="B3" s="244"/>
      <c r="C3" s="244"/>
      <c r="D3" s="244"/>
      <c r="E3" s="244"/>
      <c r="F3" s="244"/>
      <c r="G3" s="244"/>
      <c r="H3" s="244"/>
    </row>
    <row r="4" spans="1:8" ht="16" customHeight="1" x14ac:dyDescent="0.35">
      <c r="A4" s="231" t="str">
        <f>IF(_xlfn.XLOOKUP(G13,data_METIERS!B:B,data_METIERS!A:A)="","",_xlfn.XLOOKUP(G13,data_METIERS!B:B,data_METIERS!A:A))</f>
        <v>OCAPIAT_cartographie metiers production alimentaire</v>
      </c>
      <c r="B4" s="231"/>
      <c r="C4" s="231"/>
      <c r="D4" s="231"/>
      <c r="E4" s="231"/>
      <c r="F4" s="231"/>
      <c r="G4" s="231"/>
      <c r="H4" s="231"/>
    </row>
    <row r="5" spans="1:8" ht="16" customHeight="1" x14ac:dyDescent="0.35">
      <c r="B5" s="23"/>
      <c r="C5" s="23"/>
      <c r="D5" s="23"/>
      <c r="E5" s="23"/>
      <c r="F5" s="23"/>
      <c r="G5" s="23"/>
      <c r="H5" s="23"/>
    </row>
    <row r="6" spans="1:8" ht="13" x14ac:dyDescent="0.35">
      <c r="B6" s="23"/>
      <c r="C6" s="23"/>
      <c r="D6" s="23"/>
      <c r="E6" s="23"/>
      <c r="F6" s="23"/>
      <c r="G6" s="23"/>
      <c r="H6" s="23"/>
    </row>
    <row r="7" spans="1:8" ht="15" customHeight="1" x14ac:dyDescent="0.35">
      <c r="A7" s="203" t="s">
        <v>16</v>
      </c>
      <c r="B7" s="203"/>
      <c r="C7" s="203"/>
      <c r="D7" s="203"/>
      <c r="E7" s="203"/>
      <c r="F7" s="203"/>
      <c r="G7" s="47">
        <f ca="1">TODAY()</f>
        <v>46234</v>
      </c>
      <c r="H7" s="23"/>
    </row>
    <row r="8" spans="1:8" ht="13" x14ac:dyDescent="0.35">
      <c r="B8" s="23"/>
      <c r="C8" s="23"/>
      <c r="D8" s="23"/>
      <c r="E8" s="23"/>
      <c r="F8" s="23"/>
      <c r="G8" s="23"/>
      <c r="H8" s="23"/>
    </row>
    <row r="9" spans="1:8" ht="15" customHeight="1" x14ac:dyDescent="0.35">
      <c r="A9" s="22" t="s">
        <v>17</v>
      </c>
      <c r="C9" s="257" t="s">
        <v>18</v>
      </c>
      <c r="D9" s="257"/>
      <c r="E9" s="257"/>
      <c r="F9" s="257"/>
      <c r="G9" s="257"/>
      <c r="H9" s="23"/>
    </row>
    <row r="10" spans="1:8" ht="16" customHeight="1" x14ac:dyDescent="0.35">
      <c r="A10" s="22" t="s">
        <v>19</v>
      </c>
      <c r="C10" s="257" t="s">
        <v>20</v>
      </c>
      <c r="D10" s="257"/>
      <c r="E10" s="257"/>
      <c r="F10" s="257"/>
      <c r="G10" s="257"/>
      <c r="H10" s="23"/>
    </row>
    <row r="11" spans="1:8" ht="16" customHeight="1" x14ac:dyDescent="0.35">
      <c r="A11" s="22" t="s">
        <v>21</v>
      </c>
      <c r="C11" s="259" t="s">
        <v>21655</v>
      </c>
      <c r="D11" s="259"/>
      <c r="E11" s="259"/>
      <c r="F11" s="259"/>
      <c r="G11" s="259"/>
      <c r="H11" s="23"/>
    </row>
    <row r="13" spans="1:8" ht="16" customHeight="1" x14ac:dyDescent="0.35">
      <c r="C13" s="207" t="s">
        <v>22</v>
      </c>
      <c r="D13" s="207"/>
      <c r="E13" s="207"/>
      <c r="F13" s="207"/>
      <c r="G13" s="47" t="str">
        <f>IFERROR(LEFT(C11,SEARCH("-",C11)-1),"")</f>
        <v>D19</v>
      </c>
      <c r="H13" s="47"/>
    </row>
    <row r="14" spans="1:8" ht="18.5" x14ac:dyDescent="0.35">
      <c r="A14" s="204" t="s">
        <v>23</v>
      </c>
      <c r="B14" s="205"/>
      <c r="C14" s="205"/>
      <c r="D14" s="205"/>
      <c r="E14" s="205"/>
      <c r="F14" s="205"/>
      <c r="G14" s="205"/>
      <c r="H14" s="205"/>
    </row>
    <row r="15" spans="1:8" ht="5.25" customHeight="1" x14ac:dyDescent="0.35"/>
    <row r="16" spans="1:8" ht="16" customHeight="1" x14ac:dyDescent="0.35">
      <c r="A16" s="109" t="s">
        <v>24</v>
      </c>
      <c r="B16" s="102"/>
      <c r="C16" s="102"/>
      <c r="D16" s="102"/>
      <c r="E16" s="102"/>
      <c r="F16" s="102"/>
      <c r="G16" s="102"/>
      <c r="H16" s="102"/>
    </row>
    <row r="17" spans="1:8" ht="94.5" customHeight="1" x14ac:dyDescent="0.35">
      <c r="A17" s="211" t="str">
        <f>IF(VLOOKUP(G13,data_METIERS!$B$1:$AW$4990,3,FALSE)="","",VLOOKUP(G13,data_METIERS!$B$1:$AW$4990,3,FALSE))</f>
        <v>Conduit une ou plusieurs machines de fabrication ou de conditionnement de produits alimentaires.  
Contrôle sa production suivant les consignes et les règles QHSSE.</v>
      </c>
      <c r="B17" s="211"/>
      <c r="C17" s="211"/>
      <c r="D17" s="211"/>
      <c r="E17" s="211"/>
      <c r="F17" s="211"/>
      <c r="G17" s="211"/>
      <c r="H17" s="211"/>
    </row>
    <row r="18" spans="1:8" ht="16" customHeight="1" x14ac:dyDescent="0.35">
      <c r="A18" s="109" t="s">
        <v>25</v>
      </c>
      <c r="B18" s="102"/>
      <c r="C18" s="102"/>
      <c r="D18" s="102"/>
      <c r="E18" s="102"/>
      <c r="F18" s="102"/>
      <c r="G18" s="102"/>
      <c r="H18" s="102"/>
    </row>
    <row r="19" spans="1:8" ht="16" customHeight="1" x14ac:dyDescent="0.35">
      <c r="A19" s="211" t="str">
        <f>IF(VLOOKUP(G13,data_METIERS!$B$1:$BH$4990,59,FALSE)="","",VLOOKUP(G13,data_METIERS!$B$1:$BH$4990,59,FALSE))</f>
        <v>Conducteur(trice) de machine(s) de fabrication ; Conducteur(trice) de machines de conditionnement ; Conducteur(trice) d’autoclave ; Conducteur(trice) de stérilisateur ; Enfourneur(euse) / conducteur(trice) de four ; Torréfacteur(trice) ; Conducteur(trice) de machines de production de plats cuisinés</v>
      </c>
      <c r="B19" s="211"/>
      <c r="C19" s="211"/>
      <c r="D19" s="211"/>
      <c r="E19" s="211"/>
      <c r="F19" s="211"/>
      <c r="G19" s="211"/>
      <c r="H19" s="211"/>
    </row>
    <row r="20" spans="1:8" ht="4.5" customHeight="1" x14ac:dyDescent="0.35"/>
    <row r="21" spans="1:8" ht="16" customHeight="1" x14ac:dyDescent="0.35">
      <c r="A21" s="109" t="s">
        <v>26</v>
      </c>
      <c r="B21" s="102"/>
      <c r="C21" s="102"/>
      <c r="D21" s="102"/>
      <c r="E21" s="102"/>
      <c r="F21" s="102"/>
      <c r="G21" s="102"/>
      <c r="H21" s="102"/>
    </row>
    <row r="22" spans="1:8" ht="16" customHeight="1" x14ac:dyDescent="0.35">
      <c r="A22" s="25" t="str">
        <f>IF(B22="","","&gt;")</f>
        <v>&gt;</v>
      </c>
      <c r="B22" s="22" t="str">
        <f>IF(VLOOKUP(G13,data_METIERS!$B$1:$AW$456,14,FALSE)="","",VLOOKUP(G13,data_METIERS!$B$1:$AW$456,14,FALSE))</f>
        <v>H2102</v>
      </c>
    </row>
    <row r="23" spans="1:8" ht="16" customHeight="1" x14ac:dyDescent="0.35">
      <c r="A23" s="25" t="str">
        <f>IF(B23="","","&gt;")</f>
        <v>&gt;</v>
      </c>
      <c r="B23" s="22" t="str">
        <f>IF(VLOOKUP(G13,data_METIERS!$B$1:$AW$4990,15,FALSE)="","",VLOOKUP(G13,data_METIERS!$B$1:$AW$4990,15,FALSE))</f>
        <v>H2301</v>
      </c>
    </row>
    <row r="24" spans="1:8" ht="16" customHeight="1" x14ac:dyDescent="0.35">
      <c r="A24" s="25" t="str">
        <f>IF(B24="","","&gt;")</f>
        <v>&gt;</v>
      </c>
      <c r="B24" s="22" t="str">
        <f>IF(VLOOKUP(G13,data_METIERS!$B$1:$AW$4990,16,FALSE)="","",VLOOKUP(G13,data_METIERS!$B$1:$AW$4990,16,FALSE))</f>
        <v>H3301</v>
      </c>
    </row>
    <row r="25" spans="1:8" ht="4.5" customHeight="1" x14ac:dyDescent="0.35"/>
    <row r="26" spans="1:8" ht="16" customHeight="1" x14ac:dyDescent="0.35">
      <c r="A26" s="109" t="s">
        <v>27</v>
      </c>
      <c r="B26" s="102"/>
      <c r="C26" s="102"/>
      <c r="D26" s="102"/>
      <c r="E26" s="102"/>
      <c r="F26" s="102"/>
      <c r="G26" s="102"/>
      <c r="H26" s="102"/>
    </row>
    <row r="27" spans="1:8" ht="24.75" customHeight="1" x14ac:dyDescent="0.35">
      <c r="A27" s="113"/>
      <c r="B27" s="114"/>
      <c r="C27" s="114"/>
      <c r="D27" s="114"/>
      <c r="E27" s="114"/>
      <c r="F27" s="116"/>
      <c r="G27" s="115" t="str">
        <f>nomencl_COND!C2</f>
        <v>Non significatif</v>
      </c>
      <c r="H27" s="115" t="str">
        <f>nomencl_COND!D2</f>
        <v>Significatif</v>
      </c>
    </row>
    <row r="28" spans="1:8" ht="16" customHeight="1" x14ac:dyDescent="0.35">
      <c r="A28" s="232" t="str">
        <f>nomencl_COND!B3</f>
        <v>Travail en extérieur</v>
      </c>
      <c r="B28" s="233"/>
      <c r="C28" s="233"/>
      <c r="D28" s="233"/>
      <c r="E28" s="233"/>
      <c r="F28" s="234"/>
      <c r="G28" s="111" t="str">
        <f>IF(nomencl_COND!C3="","","X")</f>
        <v>X</v>
      </c>
      <c r="H28" s="111" t="str">
        <f>IF(nomencl_COND!D3="","","X")</f>
        <v/>
      </c>
    </row>
    <row r="29" spans="1:8" ht="16" customHeight="1" x14ac:dyDescent="0.35">
      <c r="A29" s="235" t="str">
        <f>nomencl_COND!B4</f>
        <v>Travail en zone sous conditions physiques contrôlées</v>
      </c>
      <c r="B29" s="236"/>
      <c r="C29" s="236"/>
      <c r="D29" s="236"/>
      <c r="E29" s="236"/>
      <c r="F29" s="237"/>
      <c r="G29" s="111" t="str">
        <f>IF(nomencl_COND!C4="","","X")</f>
        <v/>
      </c>
      <c r="H29" s="111" t="str">
        <f>IF(nomencl_COND!D4="","","X")</f>
        <v>X</v>
      </c>
    </row>
    <row r="30" spans="1:8" ht="16" customHeight="1" x14ac:dyDescent="0.35">
      <c r="A30" s="235" t="str">
        <f>nomencl_COND!B5</f>
        <v>Manipulation de produits dangereux</v>
      </c>
      <c r="B30" s="236"/>
      <c r="C30" s="236"/>
      <c r="D30" s="236"/>
      <c r="E30" s="236"/>
      <c r="F30" s="237"/>
      <c r="G30" s="111" t="str">
        <f>IF(nomencl_COND!C5="","","X")</f>
        <v>X</v>
      </c>
      <c r="H30" s="111" t="str">
        <f>IF(nomencl_COND!D5="","","X")</f>
        <v/>
      </c>
    </row>
    <row r="31" spans="1:8" ht="16" customHeight="1" x14ac:dyDescent="0.35">
      <c r="A31" s="235" t="str">
        <f>nomencl_COND!B6</f>
        <v>Manipulation et port de charges</v>
      </c>
      <c r="B31" s="236"/>
      <c r="C31" s="236"/>
      <c r="D31" s="236"/>
      <c r="E31" s="236"/>
      <c r="F31" s="237"/>
      <c r="G31" s="111" t="str">
        <f>IF(nomencl_COND!C6="","","X")</f>
        <v/>
      </c>
      <c r="H31" s="111" t="str">
        <f>IF(nomencl_COND!D6="","","X")</f>
        <v>X</v>
      </c>
    </row>
    <row r="32" spans="1:8" ht="16" customHeight="1" x14ac:dyDescent="0.35">
      <c r="A32" s="235" t="str">
        <f>nomencl_COND!B7</f>
        <v xml:space="preserve">Travail en zone réglementée </v>
      </c>
      <c r="B32" s="236"/>
      <c r="C32" s="236"/>
      <c r="D32" s="236"/>
      <c r="E32" s="236"/>
      <c r="F32" s="236"/>
      <c r="G32" s="117" t="str">
        <f>IF(nomencl_COND!C7="","","X")</f>
        <v>X</v>
      </c>
      <c r="H32" s="111" t="str">
        <f>IF(nomencl_COND!D7="","","X")</f>
        <v/>
      </c>
    </row>
    <row r="33" spans="1:8" ht="16" customHeight="1" x14ac:dyDescent="0.35">
      <c r="A33" s="235" t="str">
        <f>nomencl_COND!B8</f>
        <v xml:space="preserve">Travail en hauteur </v>
      </c>
      <c r="B33" s="236"/>
      <c r="C33" s="236"/>
      <c r="D33" s="236"/>
      <c r="E33" s="236"/>
      <c r="F33" s="236"/>
      <c r="G33" s="117" t="str">
        <f>IF(nomencl_COND!C8="","","X")</f>
        <v>X</v>
      </c>
      <c r="H33" s="111" t="str">
        <f>IF(nomencl_COND!D8="","","X")</f>
        <v/>
      </c>
    </row>
    <row r="34" spans="1:8" ht="16" customHeight="1" x14ac:dyDescent="0.35">
      <c r="A34" s="235" t="str">
        <f>nomencl_COND!B9</f>
        <v xml:space="preserve">Travail en horaires atypiques </v>
      </c>
      <c r="B34" s="236"/>
      <c r="C34" s="236"/>
      <c r="D34" s="236"/>
      <c r="E34" s="236"/>
      <c r="F34" s="236"/>
      <c r="G34" s="117" t="str">
        <f>IF(nomencl_COND!C9="","","X")</f>
        <v/>
      </c>
      <c r="H34" s="111" t="str">
        <f>IF(nomencl_COND!D9="","","X")</f>
        <v>X</v>
      </c>
    </row>
    <row r="35" spans="1:8" ht="16" customHeight="1" x14ac:dyDescent="0.35">
      <c r="A35" s="235" t="str">
        <f>nomencl_COND!B10</f>
        <v>Forte variation de l'activité dans le temps</v>
      </c>
      <c r="B35" s="236"/>
      <c r="C35" s="236"/>
      <c r="D35" s="236"/>
      <c r="E35" s="236"/>
      <c r="F35" s="236"/>
      <c r="G35" s="117" t="str">
        <f>IF(nomencl_COND!C10="","","X")</f>
        <v/>
      </c>
      <c r="H35" s="111" t="str">
        <f>IF(nomencl_COND!D10="","","X")</f>
        <v>X</v>
      </c>
    </row>
    <row r="36" spans="1:8" ht="16" customHeight="1" x14ac:dyDescent="0.35">
      <c r="A36" s="235" t="str">
        <f>nomencl_COND!B11</f>
        <v>Travail répétitif</v>
      </c>
      <c r="B36" s="236"/>
      <c r="C36" s="236"/>
      <c r="D36" s="236"/>
      <c r="E36" s="236"/>
      <c r="F36" s="236"/>
      <c r="G36" s="117" t="str">
        <f>IF(nomencl_COND!C11="","","X")</f>
        <v/>
      </c>
      <c r="H36" s="111" t="str">
        <f>IF(nomencl_COND!D11="","","X")</f>
        <v>X</v>
      </c>
    </row>
    <row r="37" spans="1:8" ht="16" customHeight="1" x14ac:dyDescent="0.35">
      <c r="A37" s="235" t="str">
        <f>nomencl_COND!B12</f>
        <v xml:space="preserve">Travail en équipe (fixes, tournantes) </v>
      </c>
      <c r="B37" s="236"/>
      <c r="C37" s="236"/>
      <c r="D37" s="236"/>
      <c r="E37" s="236"/>
      <c r="F37" s="236"/>
      <c r="G37" s="117" t="str">
        <f>IF(nomencl_COND!C12="","","X")</f>
        <v/>
      </c>
      <c r="H37" s="111" t="str">
        <f>IF(nomencl_COND!D12="","","X")</f>
        <v>X</v>
      </c>
    </row>
    <row r="38" spans="1:8" ht="16" customHeight="1" x14ac:dyDescent="0.35">
      <c r="A38" s="235" t="str">
        <f>nomencl_COND!B13</f>
        <v>Travail isolé</v>
      </c>
      <c r="B38" s="236"/>
      <c r="C38" s="236"/>
      <c r="D38" s="236"/>
      <c r="E38" s="236"/>
      <c r="F38" s="237"/>
      <c r="G38" s="111" t="str">
        <f>IF(nomencl_COND!C13="","","X")</f>
        <v>X</v>
      </c>
      <c r="H38" s="111" t="str">
        <f>IF(nomencl_COND!D13="","","X")</f>
        <v/>
      </c>
    </row>
    <row r="39" spans="1:8" ht="16" customHeight="1" x14ac:dyDescent="0.35">
      <c r="A39" s="235" t="str">
        <f>nomencl_COND!B14</f>
        <v xml:space="preserve">Travail avec des déplacements </v>
      </c>
      <c r="B39" s="236"/>
      <c r="C39" s="236"/>
      <c r="D39" s="236"/>
      <c r="E39" s="236"/>
      <c r="F39" s="236"/>
      <c r="G39" s="117" t="str">
        <f>IF(nomencl_COND!C14="","","X")</f>
        <v>X</v>
      </c>
      <c r="H39" s="111" t="str">
        <f>IF(nomencl_COND!D14="","","X")</f>
        <v/>
      </c>
    </row>
    <row r="40" spans="1:8" ht="16" customHeight="1" x14ac:dyDescent="0.35">
      <c r="A40" s="235" t="str">
        <f>nomencl_COND!B15</f>
        <v xml:space="preserve">Télétravail possible </v>
      </c>
      <c r="B40" s="236"/>
      <c r="C40" s="236"/>
      <c r="D40" s="236"/>
      <c r="E40" s="236"/>
      <c r="F40" s="236"/>
      <c r="G40" s="117" t="str">
        <f>IF(nomencl_COND!C15="","","X")</f>
        <v>X</v>
      </c>
      <c r="H40" s="111" t="str">
        <f>IF(nomencl_COND!D15="","","X")</f>
        <v/>
      </c>
    </row>
    <row r="41" spans="1:8" ht="16" customHeight="1" x14ac:dyDescent="0.35">
      <c r="A41" s="235" t="str">
        <f>nomencl_COND!B16</f>
        <v xml:space="preserve">Travail nécessitant des habilitations spécifiques </v>
      </c>
      <c r="B41" s="236"/>
      <c r="C41" s="236"/>
      <c r="D41" s="236"/>
      <c r="E41" s="236"/>
      <c r="F41" s="237"/>
      <c r="G41" s="111" t="str">
        <f>IF(nomencl_COND!C16="","","X")</f>
        <v/>
      </c>
      <c r="H41" s="111" t="str">
        <f>IF(nomencl_COND!D16="","","X")</f>
        <v>X</v>
      </c>
    </row>
    <row r="42" spans="1:8" ht="15.75" customHeight="1" x14ac:dyDescent="0.35">
      <c r="A42" s="215" t="str">
        <f>nomencl_COND!B17</f>
        <v xml:space="preserve">Travail nécessitant le port d’une tenue spécifique et/ou d’équipements de protection </v>
      </c>
      <c r="B42" s="216"/>
      <c r="C42" s="216"/>
      <c r="D42" s="216"/>
      <c r="E42" s="216"/>
      <c r="F42" s="217"/>
      <c r="G42" s="112" t="str">
        <f>IF(nomencl_COND!C17="","","X")</f>
        <v/>
      </c>
      <c r="H42" s="112" t="str">
        <f>IF(nomencl_COND!D17="","","X")</f>
        <v>X</v>
      </c>
    </row>
    <row r="43" spans="1:8" ht="6.75" customHeight="1" x14ac:dyDescent="0.35"/>
    <row r="44" spans="1:8" ht="15" customHeight="1" x14ac:dyDescent="0.35">
      <c r="A44" s="109" t="s">
        <v>28</v>
      </c>
      <c r="B44" s="102"/>
      <c r="C44" s="102"/>
      <c r="D44" s="102"/>
      <c r="E44" s="102"/>
      <c r="F44" s="102"/>
      <c r="G44" s="102"/>
      <c r="H44" s="102"/>
    </row>
    <row r="45" spans="1:8" s="44" customFormat="1" ht="21.75" customHeight="1" x14ac:dyDescent="0.35">
      <c r="A45" s="120" t="s">
        <v>29</v>
      </c>
      <c r="B45" s="121"/>
      <c r="C45" s="110"/>
      <c r="D45" s="110"/>
      <c r="E45" s="110"/>
      <c r="F45" s="110"/>
      <c r="G45" s="110"/>
      <c r="H45" s="122"/>
    </row>
    <row r="46" spans="1:8" s="44" customFormat="1" ht="13" x14ac:dyDescent="0.35">
      <c r="A46" s="123" t="s">
        <v>30</v>
      </c>
      <c r="B46" s="23"/>
      <c r="C46" s="22"/>
      <c r="D46" s="22"/>
      <c r="E46" s="22"/>
      <c r="F46" s="22"/>
      <c r="G46" s="22"/>
      <c r="H46" s="119"/>
    </row>
    <row r="47" spans="1:8" s="44" customFormat="1" ht="21" customHeight="1" x14ac:dyDescent="0.35">
      <c r="A47" s="210" t="str">
        <f>IF(VLOOKUP($G$13,data_METIERS!$B$1:$BB$4990,49,FALSE)="","",VLOOKUP($G$13,data_METIERS!$B$1:$BB$4990,49,FALSE))</f>
        <v>Non, une certification ou une qualification professionnelle est souhaitée</v>
      </c>
      <c r="B47" s="211"/>
      <c r="C47" s="211"/>
      <c r="D47" s="211"/>
      <c r="E47" s="211"/>
      <c r="F47" s="211"/>
      <c r="G47" s="211"/>
      <c r="H47" s="212"/>
    </row>
    <row r="48" spans="1:8" s="44" customFormat="1" ht="13" x14ac:dyDescent="0.35">
      <c r="A48" s="123" t="s">
        <v>31</v>
      </c>
      <c r="B48" s="43"/>
      <c r="C48" s="43"/>
      <c r="D48" s="43"/>
      <c r="E48" s="43"/>
      <c r="F48" s="43"/>
      <c r="G48" s="43"/>
      <c r="H48" s="106"/>
    </row>
    <row r="49" spans="1:8" s="44" customFormat="1" ht="30" customHeight="1" x14ac:dyDescent="0.35">
      <c r="A49" s="210" t="str">
        <f>IF(VLOOKUP($G$13,data_METIERS!$B$1:$BB$4990,50,FALSE)="","",VLOOKUP($G$13,data_METIERS!$B$1:$BB$4990,50,FALSE))</f>
        <v>production agroalimentaire ou domaine d’activité de l’entreprise.</v>
      </c>
      <c r="B49" s="211"/>
      <c r="C49" s="211"/>
      <c r="D49" s="211"/>
      <c r="E49" s="211"/>
      <c r="F49" s="211"/>
      <c r="G49" s="211"/>
      <c r="H49" s="212"/>
    </row>
    <row r="50" spans="1:8" s="44" customFormat="1" ht="13" x14ac:dyDescent="0.35">
      <c r="A50" s="123" t="s">
        <v>32</v>
      </c>
      <c r="B50" s="43"/>
      <c r="C50" s="43"/>
      <c r="D50" s="43"/>
      <c r="E50" s="43"/>
      <c r="F50" s="43"/>
      <c r="G50" s="43"/>
      <c r="H50" s="106"/>
    </row>
    <row r="51" spans="1:8" s="44" customFormat="1" ht="13" x14ac:dyDescent="0.35">
      <c r="A51" s="225" t="str">
        <f>IF(VLOOKUP($G$13,data_METIERS!$B$1:$BB$4990,51,FALSE)="","",IF(VLOOKUP($G$13,data_METIERS!$B$1:$BB$4990,51,FALSE)=VLOOKUP($G$13,data_METIERS!$B$1:$BB$4990,52,FALSE),_xlfn.CONCAT("Un diplôme de ",VLOOKUP($G$13,data_METIERS!$B$1:$BB$4990,51,FALSE)," est attendu"),_xlfn.CONCAT("Un diplôme de ",VLOOKUP($G$13,data_METIERS!$B$1:$BB$4990,51,FALSE)," à un ",VLOOKUP($G$13,data_METIERS!$B$1:$BB$490,52,FALSE)," est attendu.")))</f>
        <v>Un diplôme de Niv.3 est attendu</v>
      </c>
      <c r="B51" s="226"/>
      <c r="C51" s="226"/>
      <c r="D51" s="226"/>
      <c r="E51" s="226"/>
      <c r="F51" s="226"/>
      <c r="G51" s="226"/>
      <c r="H51" s="227"/>
    </row>
    <row r="52" spans="1:8" s="44" customFormat="1" ht="13" x14ac:dyDescent="0.35">
      <c r="A52" s="23"/>
      <c r="B52" s="43"/>
      <c r="C52" s="43"/>
      <c r="D52" s="43"/>
      <c r="E52" s="43"/>
      <c r="F52" s="43"/>
      <c r="G52" s="43"/>
      <c r="H52" s="43"/>
    </row>
    <row r="53" spans="1:8" s="44" customFormat="1" ht="17.25" customHeight="1" x14ac:dyDescent="0.35">
      <c r="A53" s="120" t="s">
        <v>33</v>
      </c>
      <c r="B53" s="121"/>
      <c r="C53" s="110"/>
      <c r="D53" s="110"/>
      <c r="E53" s="110"/>
      <c r="F53" s="110"/>
      <c r="G53" s="110"/>
      <c r="H53" s="122"/>
    </row>
    <row r="54" spans="1:8" s="44" customFormat="1" ht="13" x14ac:dyDescent="0.35">
      <c r="A54" s="123" t="s">
        <v>34</v>
      </c>
      <c r="B54" s="23"/>
      <c r="C54" s="22"/>
      <c r="D54" s="22"/>
      <c r="E54" s="22"/>
      <c r="F54" s="22"/>
      <c r="G54" s="22"/>
      <c r="H54" s="119"/>
    </row>
    <row r="55" spans="1:8" s="44" customFormat="1" ht="18.75" customHeight="1" x14ac:dyDescent="0.35">
      <c r="A55" s="210" t="str">
        <f>IF(VLOOKUP($G$13,data_METIERS!$B$1:$BB$4990,53,FALSE)="","",VLOOKUP($G$13,data_METIERS!$B$1:$BB$4990,53,FALSE))</f>
        <v>Oui, ce métier est accessible sans aucune expérience professionnelle</v>
      </c>
      <c r="B55" s="211"/>
      <c r="C55" s="211"/>
      <c r="D55" s="211"/>
      <c r="E55" s="211"/>
      <c r="F55" s="211"/>
      <c r="G55" s="211"/>
      <c r="H55" s="212"/>
    </row>
    <row r="56" spans="1:8" s="44" customFormat="1" ht="13" x14ac:dyDescent="0.35">
      <c r="A56" s="123" t="s">
        <v>35</v>
      </c>
      <c r="B56" s="23"/>
      <c r="C56" s="22"/>
      <c r="D56" s="22"/>
      <c r="E56" s="22"/>
      <c r="F56" s="22"/>
      <c r="G56" s="22"/>
      <c r="H56" s="119"/>
    </row>
    <row r="57" spans="1:8" s="44" customFormat="1" ht="15.75" customHeight="1" x14ac:dyDescent="0.35">
      <c r="A57" s="210" t="str">
        <f>IF(VLOOKUP($G$13,data_METIERS!$B$1:$BH$4990,54,FALSE)="","",VLOOKUP($G$13,data_METIERS!$B$1:$BH$4990,54,FALSE))</f>
        <v/>
      </c>
      <c r="B57" s="211"/>
      <c r="C57" s="211"/>
      <c r="D57" s="211"/>
      <c r="E57" s="211"/>
      <c r="F57" s="211"/>
      <c r="G57" s="211"/>
      <c r="H57" s="212"/>
    </row>
    <row r="58" spans="1:8" s="44" customFormat="1" ht="13" x14ac:dyDescent="0.35">
      <c r="A58" s="123" t="s">
        <v>36</v>
      </c>
      <c r="B58" s="23"/>
      <c r="C58" s="22"/>
      <c r="D58" s="22"/>
      <c r="E58" s="22"/>
      <c r="F58" s="22"/>
      <c r="G58" s="22"/>
      <c r="H58" s="119"/>
    </row>
    <row r="59" spans="1:8" s="44" customFormat="1" ht="16.5" customHeight="1" x14ac:dyDescent="0.35">
      <c r="A59" s="228" t="str">
        <f>IF(VLOOKUP($G$13,data_METIERS!$B$1:$BH$4990,55,FALSE)="","",VLOOKUP($G$13,data_METIERS!$B$1:$BH$4990,55,FALSE))</f>
        <v>CQP Conducteur de machines du secteur alimentaire / CQP Conducteur régleur de machines de conditionnement / CQP Conducteur de machines de fabrication et/ou de conditionnement / CQP Conducteur de machine dans la transformation laitière option fabrication ou conditionnement / CQPI Conducteur d’équipements industriels ou un CQP Conducteur de machines de type 1 et de type 2.</v>
      </c>
      <c r="B59" s="229"/>
      <c r="C59" s="229"/>
      <c r="D59" s="229"/>
      <c r="E59" s="229"/>
      <c r="F59" s="229"/>
      <c r="G59" s="229"/>
      <c r="H59" s="230"/>
    </row>
    <row r="60" spans="1:8" ht="18.5" x14ac:dyDescent="0.35">
      <c r="A60" s="204" t="s">
        <v>37</v>
      </c>
      <c r="B60" s="205"/>
      <c r="C60" s="205"/>
      <c r="D60" s="205"/>
      <c r="E60" s="205"/>
      <c r="F60" s="205"/>
      <c r="G60" s="205"/>
      <c r="H60" s="205"/>
    </row>
    <row r="62" spans="1:8" ht="16" customHeight="1" x14ac:dyDescent="0.35">
      <c r="A62" s="206" t="s">
        <v>38</v>
      </c>
      <c r="B62" s="206"/>
      <c r="C62" s="206"/>
      <c r="D62" s="206"/>
      <c r="E62" s="206"/>
      <c r="F62" s="206"/>
      <c r="G62" s="206"/>
      <c r="H62" s="107" t="str">
        <f>IF(VLOOKUP($G$13,data_METIERS_ACT!$B$1:$H$4991,2,FALSE)="","",VLOOKUP($G$13,data_METIERS_ACT!$B$1:$H$4991,2,FALSE))</f>
        <v>C.02.04.04</v>
      </c>
    </row>
    <row r="64" spans="1:8" ht="37.5" customHeight="1" x14ac:dyDescent="0.35">
      <c r="A64" s="219" t="str">
        <f>IF(IF(H62="","",VLOOKUP(H62,data_ACT_COMP_CONN!$B$1:$BE$5627,3,FALSE))="","",IF(H62="","",VLOOKUP(H62,data_ACT_COMP_CONN!$B$1:$BE$5627,3,FALSE)))</f>
        <v>Préparation de la production</v>
      </c>
      <c r="B64" s="220"/>
      <c r="C64" s="220"/>
      <c r="D64" s="220"/>
      <c r="E64" s="219" t="str">
        <f>IF(IF(H62="","",VLOOKUP(H62,data_ACT_COMP_CONN!$B$1:$BE$5627,13,FALSE))="","",IF(H62="","",VLOOKUP(H62,data_ACT_COMP_CONN!$B$1:$BE$5627,13,FALSE)))</f>
        <v>Organiser et préparer la production selon l’ordre de production et le planning de travail </v>
      </c>
      <c r="F64" s="220"/>
      <c r="G64" s="220"/>
      <c r="H64" s="221"/>
    </row>
    <row r="65" spans="1:8" ht="51.65" customHeight="1" x14ac:dyDescent="0.35">
      <c r="A65" s="210" t="str">
        <f>IF(IF(H62="","",VLOOKUP(H62,data_ACT_COMP_CONN!$B$1:$BE$4626,4,FALSE))="","",IF(H62="","",_xlfn.CONCAT("&gt; ",VLOOKUP(H62,data_ACT_COMP_CONN!$B$1:$BE$4626,4,FALSE))))</f>
        <v>&gt; Prise et passage de consignes en début et en fin de poste (oral/écrit) </v>
      </c>
      <c r="B65" s="211"/>
      <c r="C65" s="211"/>
      <c r="D65" s="211"/>
      <c r="E65" s="222" t="str">
        <f>IF(IF(H62="","",VLOOKUP(H62,data_ACT_COMP_CONN!$B$1:$BE$4626,14,FALSE))="","",IF(H62="","",_xlfn.CONCAT("&gt; ",VLOOKUP(H62,data_ACT_COMP_CONN!$B$1:$BE$4626,14,FALSE))))</f>
        <v>&gt; Identifier les éléments à préparer à partir de la lecture de la fiche recette, de l'ordre de production et des consignes</v>
      </c>
      <c r="F65" s="223"/>
      <c r="G65" s="223"/>
      <c r="H65" s="224"/>
    </row>
    <row r="66" spans="1:8" ht="27.75" customHeight="1" x14ac:dyDescent="0.35">
      <c r="A66" s="210" t="str">
        <f>IF(IF(H62="","",VLOOKUP(H62,data_ACT_COMP_CONN!$B$1:$BE$4626,5,FALSE))="","",IF(H62="","",_xlfn.CONCAT("&gt; ",VLOOKUP(H62,data_ACT_COMP_CONN!$B$1:$BE$4626,5,FALSE))))</f>
        <v>&gt; Préparation des EPI</v>
      </c>
      <c r="B66" s="211"/>
      <c r="C66" s="211"/>
      <c r="D66" s="211"/>
      <c r="E66" s="210" t="str">
        <f>IF(IF(H62="","",VLOOKUP(H62,data_ACT_COMP_CONN!$B$1:$BE$4626,15,FALSE))="","",IF(H62="","",_xlfn.CONCAT("&gt; ",VLOOKUP(H62,data_ACT_COMP_CONN!$B$1:$BE$4626,15,FALSE))))</f>
        <v>&gt; Identifier, préparer et revêtir les équipements de protection individuelle conformément aux règles QHSSE</v>
      </c>
      <c r="F66" s="211"/>
      <c r="G66" s="211"/>
      <c r="H66" s="212"/>
    </row>
    <row r="67" spans="1:8" ht="92.5" customHeight="1" x14ac:dyDescent="0.35">
      <c r="A67" s="210" t="str">
        <f>IF(IF(H62="","",VLOOKUP(H62,data_ACT_COMP_CONN!$B$1:$BE$4626,6,FALSE))="","",IF(H62="","",_xlfn.CONCAT("&gt; ",VLOOKUP(H62,data_ACT_COMP_CONN!$B$1:$BE$4626,6,FALSE))))</f>
        <v>&gt; Préparation des matières premières et consommables</v>
      </c>
      <c r="B67" s="211"/>
      <c r="C67" s="211"/>
      <c r="D67" s="211"/>
      <c r="E67" s="210" t="str">
        <f>IF(IF(H62="","",VLOOKUP(H62,data_ACT_COMP_CONN!$B$1:$BE$4626,16,FALSE))="","",IF(H62="","",_xlfn.CONCAT("&gt; ",VLOOKUP(H62,data_ACT_COMP_CONN!$B$1:$BE$4626,16,FALSE))))</f>
        <v>&gt; Vérifier la disponibilité des matières, des produits et des matériaux nécessaires à la fabrication ou au conditionnement des produits </v>
      </c>
      <c r="F67" s="211"/>
      <c r="G67" s="211"/>
      <c r="H67" s="212"/>
    </row>
    <row r="68" spans="1:8" ht="68.150000000000006" customHeight="1" x14ac:dyDescent="0.35">
      <c r="A68" s="210" t="str">
        <f>IF(IF(H62="","",VLOOKUP(H62,data_ACT_COMP_CONN!$B$1:$BE$4626,7,FALSE))="","",IF(H62="","",_xlfn.CONCAT("&gt; ",VLOOKUP(H62,data_ACT_COMP_CONN!$B$1:$BE$4626,7,FALSE))))</f>
        <v>&gt; Organisation de la production</v>
      </c>
      <c r="B68" s="211"/>
      <c r="C68" s="211"/>
      <c r="D68" s="211"/>
      <c r="E68" s="210" t="str">
        <f>IF(IF(H62="","",VLOOKUP(H62,data_ACT_COMP_CONN!$B$1:$BE$4626,17,FALSE))="","",IF(H62="","",_xlfn.CONCAT("&gt; ",VLOOKUP(H62,data_ACT_COMP_CONN!$B$1:$BE$4626,17,FALSE))))</f>
        <v>&gt; Organiser son activité dans le respect des délais, des consignes et du planning de production</v>
      </c>
      <c r="F68" s="211"/>
      <c r="G68" s="211"/>
      <c r="H68" s="212"/>
    </row>
    <row r="69" spans="1:8" ht="68.5" customHeight="1" x14ac:dyDescent="0.35">
      <c r="A69" s="210" t="str">
        <f>IF(IF(H62="","",VLOOKUP(H62,data_ACT_COMP_CONN!$B$1:$BE$4626,8,FALSE))="","",IF(H62="","",_xlfn.CONCAT("&gt; ",VLOOKUP(H62,data_ACT_COMP_CONN!$B$1:$BE$4626,8,FALSE))))</f>
        <v/>
      </c>
      <c r="B69" s="211"/>
      <c r="C69" s="211"/>
      <c r="D69" s="211"/>
      <c r="E69" s="210" t="str">
        <f>IF(IF(H62="","",VLOOKUP(H62,data_ACT_COMP_CONN!$B$1:$BE$4626,18,FALSE))="","",IF(H62="","",_xlfn.CONCAT("&gt; ",VLOOKUP(H62,data_ACT_COMP_CONN!$B$1:$BE$4626,18,FALSE))))</f>
        <v>&gt; Organiser son poste de travail en fonction de l'ordre de production et des consignes </v>
      </c>
      <c r="F69" s="211"/>
      <c r="G69" s="211"/>
      <c r="H69" s="212"/>
    </row>
    <row r="70" spans="1:8" ht="27.75" customHeight="1" x14ac:dyDescent="0.35">
      <c r="A70" s="210" t="str">
        <f>IF(IF(H62="","",VLOOKUP(H62,data_ACT_COMP_CONN!$B$1:$BE$4626,9,FALSE))="","",IF(H62="","",_xlfn.CONCAT("&gt; ",VLOOKUP(H62,data_ACT_COMP_CONN!$B$1:$BE$4626,9,FALSE))))</f>
        <v/>
      </c>
      <c r="B70" s="211"/>
      <c r="C70" s="211"/>
      <c r="D70" s="211"/>
      <c r="E70" s="210" t="str">
        <f>IF(IF(H62="","",VLOOKUP(H62,data_ACT_COMP_CONN!$B$1:$BE$4626,19,FALSE))="","",IF(H62="","",_xlfn.CONCAT("&gt; ",VLOOKUP(H62,data_ACT_COMP_CONN!$B$1:$BE$4626,19,FALSE))))</f>
        <v>&gt; Organiser les flux des matières, produits et consommables</v>
      </c>
      <c r="F70" s="211"/>
      <c r="G70" s="211"/>
      <c r="H70" s="212"/>
    </row>
    <row r="71" spans="1:8" ht="27.75" customHeight="1" x14ac:dyDescent="0.35">
      <c r="A71" s="210" t="str">
        <f>IF(IF(H62="","",VLOOKUP(H62,data_ACT_COMP_CONN!$B$1:$BE$4626,10,FALSE))="","",IF(H62="","",_xlfn.CONCAT("&gt; ",VLOOKUP(H62,data_ACT_COMP_CONN!$B$1:$BE$4626,10,FALSE))))</f>
        <v/>
      </c>
      <c r="B71" s="211"/>
      <c r="C71" s="211"/>
      <c r="D71" s="211"/>
      <c r="E71" s="210" t="str">
        <f>IF(IF(H62="","",VLOOKUP(H62,data_ACT_COMP_CONN!$B$1:$BE$4626,20,FALSE))="","",IF(H62="","",_xlfn.CONCAT("&gt; ",VLOOKUP(H62,data_ACT_COMP_CONN!$B$1:$BE$4626,20,FALSE))))</f>
        <v/>
      </c>
      <c r="F71" s="211"/>
      <c r="G71" s="211"/>
      <c r="H71" s="212"/>
    </row>
    <row r="72" spans="1:8" ht="27.75" customHeight="1" x14ac:dyDescent="0.35">
      <c r="A72" s="210" t="str">
        <f>IF(IF(H62="","",VLOOKUP(H62,data_ACT_COMP_CONN!$B$1:$BE$4626,11,FALSE))="","",IF(H62="","",_xlfn.CONCAT("&gt; ",VLOOKUP(H62,data_ACT_COMP_CONN!$B$1:$BE$4626,11,FALSE))))</f>
        <v/>
      </c>
      <c r="B72" s="211"/>
      <c r="C72" s="211"/>
      <c r="D72" s="211"/>
      <c r="E72" s="210" t="str">
        <f>IF(IF(H62="","",VLOOKUP(H62,data_ACT_COMP_CONN!$B$1:$BE$4626,21,FALSE))="","",IF(H62="","",_xlfn.CONCAT("&gt; ",VLOOKUP(H62,data_ACT_COMP_CONN!$B$1:$BE$4626,21,FALSE))))</f>
        <v/>
      </c>
      <c r="F72" s="211"/>
      <c r="G72" s="211"/>
      <c r="H72" s="212"/>
    </row>
    <row r="73" spans="1:8" ht="27.75" customHeight="1" x14ac:dyDescent="0.35">
      <c r="A73" s="215" t="str">
        <f>IF(IF(H62="","",VLOOKUP(H62,data_ACT_COMP_CONN!$B$1:$BE$4626,12,FALSE))="","",IF(H62="","",_xlfn.CONCAT("&gt; ",VLOOKUP(H62,data_ACT_COMP_CONN!$B$1:$BE$4626,12,FALSE))))</f>
        <v/>
      </c>
      <c r="B73" s="216"/>
      <c r="C73" s="216"/>
      <c r="D73" s="216"/>
      <c r="E73" s="215" t="str">
        <f>IF(IF(H62="","",VLOOKUP(H62,data_ACT_COMP_CONN!$B$1:$BE$4626,22,FALSE))="","",IF(H62="","",_xlfn.CONCAT("&gt; ",VLOOKUP(H62,data_ACT_COMP_CONN!$B$1:$BE$4626,22,FALSE))))</f>
        <v/>
      </c>
      <c r="F73" s="216"/>
      <c r="G73" s="216"/>
      <c r="H73" s="217"/>
    </row>
    <row r="74" spans="1:8" ht="15.75" customHeight="1" x14ac:dyDescent="0.35">
      <c r="A74" s="103" t="s">
        <v>39</v>
      </c>
      <c r="B74" s="23"/>
      <c r="C74" s="110"/>
      <c r="D74" s="110"/>
      <c r="E74" s="110"/>
      <c r="F74" s="110"/>
      <c r="G74" s="110"/>
      <c r="H74" s="110"/>
    </row>
    <row r="75" spans="1:8" ht="15.75" customHeight="1" x14ac:dyDescent="0.35">
      <c r="A75" s="218"/>
      <c r="B75" s="105" t="str">
        <f>IF(IF(H62="","",VLOOKUP(H62,data_ACT_COMP_CONN!$B$1:$BE$4626,23,FALSE))="","",IF(H62="","",VLOOKUP(H62,data_ACT_COMP_CONN!$B$1:$BE$4626,23,FALSE)))</f>
        <v>Préparation</v>
      </c>
      <c r="C75" s="104"/>
      <c r="D75" s="104"/>
      <c r="E75" s="104"/>
      <c r="F75" s="104"/>
      <c r="G75" s="104"/>
      <c r="H75" s="104"/>
    </row>
    <row r="76" spans="1:8" ht="15.75" customHeight="1" x14ac:dyDescent="0.35">
      <c r="A76" s="218"/>
      <c r="B76" s="105" t="str">
        <f>IF(IF(H62="","",VLOOKUP(H62,data_ACT_COMP_CONN!$B$1:$BE$4626,24,FALSE))="","",IF(H62="","",VLOOKUP(H62,data_ACT_COMP_CONN!$B$1:$BE$4626,24,FALSE)))</f>
        <v>Production</v>
      </c>
      <c r="C76" s="104"/>
      <c r="D76" s="104"/>
      <c r="E76" s="104"/>
      <c r="F76" s="104"/>
      <c r="G76" s="104"/>
      <c r="H76" s="104"/>
    </row>
    <row r="77" spans="1:8" ht="15.75" customHeight="1" x14ac:dyDescent="0.35">
      <c r="A77" s="45"/>
      <c r="B77" s="105" t="str">
        <f>IF(IF(H62="","",VLOOKUP(H62,data_ACT_COMP_CONN!$B$1:$BE$4626,25,FALSE))="","",IF(H62="","",VLOOKUP(H62,data_ACT_COMP_CONN!$B$1:$BE$4626,25,FALSE)))</f>
        <v>Matières premières</v>
      </c>
      <c r="C77" s="104"/>
      <c r="D77" s="104"/>
      <c r="E77" s="104"/>
      <c r="F77" s="104"/>
      <c r="G77" s="104"/>
      <c r="H77" s="104"/>
    </row>
    <row r="78" spans="1:8" ht="15.75" customHeight="1" x14ac:dyDescent="0.35">
      <c r="A78" s="45"/>
      <c r="B78" s="105"/>
      <c r="C78" s="104"/>
      <c r="D78" s="104"/>
      <c r="E78" s="104"/>
      <c r="F78" s="104"/>
      <c r="G78" s="104"/>
      <c r="H78" s="104"/>
    </row>
    <row r="79" spans="1:8" ht="16" customHeight="1" x14ac:dyDescent="0.35">
      <c r="A79" s="206" t="s">
        <v>40</v>
      </c>
      <c r="B79" s="206"/>
      <c r="C79" s="206"/>
      <c r="D79" s="206"/>
      <c r="E79" s="206"/>
      <c r="F79" s="206"/>
      <c r="G79" s="206"/>
      <c r="H79" s="107" t="str">
        <f>IF(VLOOKUP($G$13,data_METIERS_ACT!$B$1:$H$4991,3,FALSE)="","",VLOOKUP($G$13,data_METIERS_ACT!$B$1:$H$4991,3,FALSE))</f>
        <v>D.02.01.01</v>
      </c>
    </row>
    <row r="81" spans="1:8" ht="37.5" customHeight="1" x14ac:dyDescent="0.35">
      <c r="A81" s="219" t="str">
        <f>IF(IF(H79="","",VLOOKUP(H79,data_ACT_COMP_CONN!$B$1:$BE$5627,3,FALSE))="","",IF(H79="","",VLOOKUP(H79,data_ACT_COMP_CONN!$B$1:$BE$5627,3,FALSE)))</f>
        <v>Conduite d’une machine de fabrication et/ou de conditionnement</v>
      </c>
      <c r="B81" s="220"/>
      <c r="C81" s="220"/>
      <c r="D81" s="220"/>
      <c r="E81" s="219" t="str">
        <f>IF(IF(H79="","",VLOOKUP(H79,data_ACT_COMP_CONN!$B$1:$BE$5627,13,FALSE))="","",IF(H79="","",VLOOKUP(H79,data_ACT_COMP_CONN!$B$1:$BE$5627,13,FALSE)))</f>
        <v>Conduire une machine de fabrication et/ou de conditionnement dans le respect des règles QHSSE</v>
      </c>
      <c r="F81" s="220"/>
      <c r="G81" s="220"/>
      <c r="H81" s="221"/>
    </row>
    <row r="82" spans="1:8" ht="27.75" customHeight="1" x14ac:dyDescent="0.35">
      <c r="A82" s="208" t="str">
        <f>IF(IF(H79="","",VLOOKUP(H79,data_ACT_COMP_CONN!$B$1:$BE$4626,4,FALSE))="","",IF(H79="","",_xlfn.CONCAT("&gt; ",VLOOKUP(H79,data_ACT_COMP_CONN!$B$1:$BE$4626,4,FALSE))))</f>
        <v>&gt; Approvisionnement de la machine en produits, matières premières ou matériaux</v>
      </c>
      <c r="B82" s="209"/>
      <c r="C82" s="209"/>
      <c r="D82" s="209"/>
      <c r="E82" s="222" t="str">
        <f>IF(IF(H79="","",VLOOKUP(H79,data_ACT_COMP_CONN!$B$1:$BE$4626,14,FALSE))="","",IF(H79="","",_xlfn.CONCAT("&gt; ",VLOOKUP(H79,data_ACT_COMP_CONN!$B$1:$BE$4626,14,FALSE))))</f>
        <v>&gt; Approvisionner la machine en produits, matières premières ou matériaux en fonction de l’étape et de l’ordre de production </v>
      </c>
      <c r="F82" s="223"/>
      <c r="G82" s="223"/>
      <c r="H82" s="224"/>
    </row>
    <row r="83" spans="1:8" ht="45" customHeight="1" x14ac:dyDescent="0.35">
      <c r="A83" s="208" t="str">
        <f>IF(IF(H79="","",VLOOKUP(H79,data_ACT_COMP_CONN!$B$1:$BE$4626,5,FALSE))="","",IF(H79="","",_xlfn.CONCAT("&gt; ",VLOOKUP(H79,data_ACT_COMP_CONN!$B$1:$BE$4626,5,FALSE))))</f>
        <v>&gt; Vérification de l’équipement de production et du matériel associé</v>
      </c>
      <c r="B83" s="209"/>
      <c r="C83" s="209"/>
      <c r="D83" s="209"/>
      <c r="E83" s="210" t="str">
        <f>IF(IF(H79="","",VLOOKUP(H79,data_ACT_COMP_CONN!$B$1:$BE$4626,15,FALSE))="","",IF(H79="","",_xlfn.CONCAT("&gt; ",VLOOKUP(H79,data_ACT_COMP_CONN!$B$1:$BE$4626,15,FALSE))))</f>
        <v>&gt; Vérifier la conformité de l’équipement de production et du matériel associé</v>
      </c>
      <c r="F83" s="211"/>
      <c r="G83" s="211"/>
      <c r="H83" s="212"/>
    </row>
    <row r="84" spans="1:8" ht="27.75" customHeight="1" x14ac:dyDescent="0.35">
      <c r="A84" s="208" t="str">
        <f>IF(IF(H79="","",VLOOKUP(H79,data_ACT_COMP_CONN!$B$1:$BE$4626,6,FALSE))="","",IF(H79="","",_xlfn.CONCAT("&gt; ",VLOOKUP(H79,data_ACT_COMP_CONN!$B$1:$BE$4626,6,FALSE))))</f>
        <v>&gt; Démarrage et arrêt des équipements de production</v>
      </c>
      <c r="B84" s="209"/>
      <c r="C84" s="209"/>
      <c r="D84" s="209"/>
      <c r="E84" s="210" t="str">
        <f>IF(IF(H79="","",VLOOKUP(H79,data_ACT_COMP_CONN!$B$1:$BE$4626,16,FALSE))="","",IF(H79="","",_xlfn.CONCAT("&gt; ",VLOOKUP(H79,data_ACT_COMP_CONN!$B$1:$BE$4626,16,FALSE))))</f>
        <v>&gt; Démarrer et arrêter l’équipement utilisé (autoclave, stérilisateur, mélangeur, équipement de cuisson, sertisseuse, palettiseur, équipement de surgélation, ensacheuse, fardeleuse, …)</v>
      </c>
      <c r="F84" s="211"/>
      <c r="G84" s="211"/>
      <c r="H84" s="212"/>
    </row>
    <row r="85" spans="1:8" ht="49" customHeight="1" x14ac:dyDescent="0.35">
      <c r="A85" s="208" t="str">
        <f>IF(IF(H79="","",VLOOKUP(H79,data_ACT_COMP_CONN!$B$1:$BE$4626,7,FALSE))="","",IF(H79="","",_xlfn.CONCAT("&gt; ",VLOOKUP(H79,data_ACT_COMP_CONN!$B$1:$BE$4626,7,FALSE))))</f>
        <v>&gt; Réglage et surveillance des paramètres de production </v>
      </c>
      <c r="B85" s="209"/>
      <c r="C85" s="209"/>
      <c r="D85" s="209"/>
      <c r="E85" s="210" t="str">
        <f>IF(IF(H79="","",VLOOKUP(H79,data_ACT_COMP_CONN!$B$1:$BE$4626,17,FALSE))="","",IF(H79="","",_xlfn.CONCAT("&gt; ",VLOOKUP(H79,data_ACT_COMP_CONN!$B$1:$BE$4626,17,FALSE))))</f>
        <v>&gt; Réaliser le réglage des paramètres selon l’ordre de production</v>
      </c>
      <c r="F85" s="211"/>
      <c r="G85" s="211"/>
      <c r="H85" s="212"/>
    </row>
    <row r="86" spans="1:8" ht="27.75" customHeight="1" x14ac:dyDescent="0.35">
      <c r="A86" s="208" t="str">
        <f>IF(IF(H79="","",VLOOKUP(H79,data_ACT_COMP_CONN!$B$1:$BE$4626,8,FALSE))="","",IF(H79="","",_xlfn.CONCAT("&gt; ",VLOOKUP(H79,data_ACT_COMP_CONN!$B$1:$BE$4626,8,FALSE))))</f>
        <v>&gt; Repérage des anomalies liées à la production</v>
      </c>
      <c r="B86" s="209"/>
      <c r="C86" s="209"/>
      <c r="D86" s="209"/>
      <c r="E86" s="210" t="str">
        <f>IF(IF(H79="","",VLOOKUP(H79,data_ACT_COMP_CONN!$B$1:$BE$4626,18,FALSE))="","",IF(H79="","",_xlfn.CONCAT("&gt; ",VLOOKUP(H79,data_ACT_COMP_CONN!$B$1:$BE$4626,18,FALSE))))</f>
        <v>&gt; Réaliser la surveillance des paramètres de conduite de l’équipement selon l’ordre de production, le mode opératoire et les règles QHSSE</v>
      </c>
      <c r="F86" s="211"/>
      <c r="G86" s="211"/>
      <c r="H86" s="212"/>
    </row>
    <row r="87" spans="1:8" ht="27.75" customHeight="1" x14ac:dyDescent="0.35">
      <c r="A87" s="208" t="str">
        <f>IF(IF(H79="","",VLOOKUP(H79,data_ACT_COMP_CONN!$B$1:$BE$4626,9,FALSE))="","",IF(H79="","",_xlfn.CONCAT("&gt; ",VLOOKUP(H79,data_ACT_COMP_CONN!$B$1:$BE$4626,9,FALSE))))</f>
        <v/>
      </c>
      <c r="B87" s="209"/>
      <c r="C87" s="209"/>
      <c r="D87" s="209"/>
      <c r="E87" s="210" t="str">
        <f>IF(IF(H79="","",VLOOKUP(H79,data_ACT_COMP_CONN!$B$1:$BE$4626,19,FALSE))="","",IF(H79="","",_xlfn.CONCAT("&gt; ",VLOOKUP(H79,data_ACT_COMP_CONN!$B$1:$BE$4626,19,FALSE))))</f>
        <v>&gt; Identifier les dysfonctionnements et dérives de production, prendre les mesures adaptées selon les règles QHSSE et alerter</v>
      </c>
      <c r="F87" s="211"/>
      <c r="G87" s="211"/>
      <c r="H87" s="212"/>
    </row>
    <row r="88" spans="1:8" ht="27.75" customHeight="1" x14ac:dyDescent="0.35">
      <c r="A88" s="208" t="str">
        <f>IF(IF(H79="","",VLOOKUP(H79,data_ACT_COMP_CONN!$B$1:$BE$4626,10,FALSE))="","",IF(H79="","",_xlfn.CONCAT("&gt; ",VLOOKUP(H79,data_ACT_COMP_CONN!$B$1:$BE$4626,10,FALSE))))</f>
        <v/>
      </c>
      <c r="B88" s="209"/>
      <c r="C88" s="209"/>
      <c r="D88" s="209"/>
      <c r="E88" s="210" t="str">
        <f>IF(IF(H79="","",VLOOKUP(H79,data_ACT_COMP_CONN!$B$1:$BE$4626,20,FALSE))="","",IF(H79="","",_xlfn.CONCAT("&gt; ",VLOOKUP(H79,data_ACT_COMP_CONN!$B$1:$BE$4626,20,FALSE))))</f>
        <v/>
      </c>
      <c r="F88" s="211"/>
      <c r="G88" s="211"/>
      <c r="H88" s="212"/>
    </row>
    <row r="89" spans="1:8" ht="27.75" customHeight="1" x14ac:dyDescent="0.35">
      <c r="A89" s="208" t="str">
        <f>IF(IF(H79="","",VLOOKUP(H79,data_ACT_COMP_CONN!$B$1:$BE$4626,11,FALSE))="","",IF(H79="","",_xlfn.CONCAT("&gt; ",VLOOKUP(H79,data_ACT_COMP_CONN!$B$1:$BE$4626,11,FALSE))))</f>
        <v/>
      </c>
      <c r="B89" s="209"/>
      <c r="C89" s="209"/>
      <c r="D89" s="209"/>
      <c r="E89" s="210" t="str">
        <f>IF(IF(H79="","",VLOOKUP(H79,data_ACT_COMP_CONN!$B$1:$BE$4626,21,FALSE))="","",IF(H79="","",_xlfn.CONCAT("&gt; ",VLOOKUP(H79,data_ACT_COMP_CONN!$B$1:$BE$4626,21,FALSE))))</f>
        <v/>
      </c>
      <c r="F89" s="211"/>
      <c r="G89" s="211"/>
      <c r="H89" s="212"/>
    </row>
    <row r="90" spans="1:8" ht="27.75" customHeight="1" x14ac:dyDescent="0.35">
      <c r="A90" s="213" t="str">
        <f>IF(IF(H79="","",VLOOKUP(H79,data_ACT_COMP_CONN!$B$1:$BE$4626,12,FALSE))="","",IF(H79="","",_xlfn.CONCAT("&gt; ",VLOOKUP(H79,data_ACT_COMP_CONN!$B$1:$BE$4626,12,FALSE))))</f>
        <v/>
      </c>
      <c r="B90" s="214"/>
      <c r="C90" s="214"/>
      <c r="D90" s="214"/>
      <c r="E90" s="215" t="str">
        <f>IF(IF(H79="","",VLOOKUP(H79,data_ACT_COMP_CONN!$B$1:$BE$4626,22,FALSE))="","",IF(H79="","",_xlfn.CONCAT("&gt; ",VLOOKUP(H79,data_ACT_COMP_CONN!$B$1:$BE$4626,22,FALSE))))</f>
        <v/>
      </c>
      <c r="F90" s="216"/>
      <c r="G90" s="216"/>
      <c r="H90" s="217"/>
    </row>
    <row r="91" spans="1:8" ht="15.75" customHeight="1" x14ac:dyDescent="0.35">
      <c r="A91" s="103" t="s">
        <v>39</v>
      </c>
      <c r="B91" s="23"/>
      <c r="C91" s="110"/>
      <c r="D91" s="110"/>
      <c r="E91" s="110"/>
      <c r="F91" s="110"/>
      <c r="G91" s="110"/>
      <c r="H91" s="110"/>
    </row>
    <row r="92" spans="1:8" ht="15.75" customHeight="1" x14ac:dyDescent="0.35">
      <c r="A92" s="218"/>
      <c r="B92" s="105" t="str">
        <f>IF(IF(H79="","",VLOOKUP(H79,data_ACT_COMP_CONN!$B$1:$BE$4626,23,FALSE))="","",IF(H79="","",VLOOKUP(H79,data_ACT_COMP_CONN!$B$1:$BE$4626,23,FALSE)))</f>
        <v>Paramétrage </v>
      </c>
      <c r="C92" s="104"/>
      <c r="D92" s="104"/>
      <c r="E92" s="104"/>
      <c r="F92" s="104"/>
      <c r="G92" s="104"/>
      <c r="H92" s="104"/>
    </row>
    <row r="93" spans="1:8" ht="15.75" customHeight="1" x14ac:dyDescent="0.35">
      <c r="A93" s="218"/>
      <c r="B93" s="105" t="str">
        <f>IF(IF(H79="","",VLOOKUP(H79,data_ACT_COMP_CONN!$B$1:$BE$4626,24,FALSE))="","",IF(H79="","",VLOOKUP(H79,data_ACT_COMP_CONN!$B$1:$BE$4626,24,FALSE)))</f>
        <v>Approvisionnement </v>
      </c>
      <c r="C93" s="104"/>
      <c r="D93" s="104"/>
      <c r="E93" s="104"/>
      <c r="F93" s="104"/>
      <c r="G93" s="104"/>
      <c r="H93" s="104"/>
    </row>
    <row r="94" spans="1:8" ht="15.75" customHeight="1" x14ac:dyDescent="0.35">
      <c r="A94" s="45"/>
      <c r="B94" s="105" t="str">
        <f>IF(IF(H79="","",VLOOKUP(H79,data_ACT_COMP_CONN!$B$1:$BE$4626,25,FALSE))="","",IF(H79="","",VLOOKUP(H79,data_ACT_COMP_CONN!$B$1:$BE$4626,25,FALSE)))</f>
        <v>Conduite de machine</v>
      </c>
      <c r="C94" s="104"/>
      <c r="D94" s="104"/>
      <c r="E94" s="104"/>
      <c r="F94" s="104"/>
      <c r="G94" s="104"/>
      <c r="H94" s="104"/>
    </row>
    <row r="95" spans="1:8" ht="15.75" customHeight="1" x14ac:dyDescent="0.35">
      <c r="A95" s="45"/>
      <c r="B95" s="105"/>
      <c r="C95" s="104"/>
      <c r="D95" s="104"/>
      <c r="E95" s="104"/>
      <c r="F95" s="104"/>
      <c r="G95" s="104"/>
      <c r="H95" s="104"/>
    </row>
    <row r="96" spans="1:8" ht="16" customHeight="1" x14ac:dyDescent="0.35">
      <c r="A96" s="206" t="s">
        <v>41</v>
      </c>
      <c r="B96" s="206"/>
      <c r="C96" s="206"/>
      <c r="D96" s="206"/>
      <c r="E96" s="206"/>
      <c r="F96" s="206"/>
      <c r="G96" s="206"/>
      <c r="H96" s="107" t="str">
        <f>IF(VLOOKUP($G$13,data_METIERS_ACT!$B$1:$H$4991,4,FALSE)="","",VLOOKUP($G$13,data_METIERS_ACT!$B$1:$H$4991,4,FALSE))</f>
        <v>F.01.05.01</v>
      </c>
    </row>
    <row r="98" spans="1:8" ht="37.5" customHeight="1" x14ac:dyDescent="0.35">
      <c r="A98" s="219" t="str">
        <f>IF(IF(H96="","",VLOOKUP(H96,data_ACT_COMP_CONN!$B$1:$BE$5627,3,FALSE))="","",IF(H96="","",VLOOKUP(H96,data_ACT_COMP_CONN!$B$1:$BE$5627,3,FALSE)))</f>
        <v>Contrôle en continu de la production assurée</v>
      </c>
      <c r="B98" s="220"/>
      <c r="C98" s="220"/>
      <c r="D98" s="220"/>
      <c r="E98" s="219" t="str">
        <f>IF(IF(H96="","",VLOOKUP(H96,data_ACT_COMP_CONN!$B$1:$BE$5627,13,FALSE))="","",IF(H96="","",VLOOKUP(H96,data_ACT_COMP_CONN!$B$1:$BE$5627,13,FALSE)))</f>
        <v>Réaliser le contrôle quantitatif et qualitatif des matières premières, produits semi-finis et/ou finis et consommables selon les standards définis</v>
      </c>
      <c r="F98" s="220"/>
      <c r="G98" s="220"/>
      <c r="H98" s="221"/>
    </row>
    <row r="99" spans="1:8" ht="57.65" customHeight="1" x14ac:dyDescent="0.35">
      <c r="A99" s="208" t="str">
        <f>IF(IF(H96="","",VLOOKUP(H96,data_ACT_COMP_CONN!$B$1:$BE$4626,4,FALSE))="","",IF(H96="","",_xlfn.CONCAT("&gt; ",VLOOKUP(H96,data_ACT_COMP_CONN!$B$1:$BE$4626,4,FALSE))))</f>
        <v>&gt; Echantillonnage des lots de produits</v>
      </c>
      <c r="B99" s="209"/>
      <c r="C99" s="209"/>
      <c r="D99" s="209"/>
      <c r="E99" s="222" t="str">
        <f>IF(IF(H96="","",VLOOKUP(H96,data_ACT_COMP_CONN!$B$1:$BE$4626,14,FALSE))="","",IF(H96="","",_xlfn.CONCAT("&gt; ",VLOOKUP(H96,data_ACT_COMP_CONN!$B$1:$BE$4626,14,FALSE))))</f>
        <v>&gt; Prélever des échantillons en vue d'analyses physiques, chimiques ou microbiologiques</v>
      </c>
      <c r="F99" s="223"/>
      <c r="G99" s="223"/>
      <c r="H99" s="224"/>
    </row>
    <row r="100" spans="1:8" ht="27.75" customHeight="1" x14ac:dyDescent="0.35">
      <c r="A100" s="208" t="str">
        <f>IF(IF(H96="","",VLOOKUP(H96,data_ACT_COMP_CONN!$B$1:$BE$4626,5,FALSE))="","",IF(H96="","",_xlfn.CONCAT("&gt; ",VLOOKUP(H96,data_ACT_COMP_CONN!$B$1:$BE$4626,5,FALSE))))</f>
        <v>&gt; Contrôle de la conformité des matières, produits et consommables</v>
      </c>
      <c r="B100" s="209"/>
      <c r="C100" s="209"/>
      <c r="D100" s="209"/>
      <c r="E100" s="210" t="str">
        <f>IF(IF(H96="","",VLOOKUP(H96,data_ACT_COMP_CONN!$B$1:$BE$4626,15,FALSE))="","",IF(H96="","",_xlfn.CONCAT("&gt; ",VLOOKUP(H96,data_ACT_COMP_CONN!$B$1:$BE$4626,15,FALSE))))</f>
        <v>&gt; Apprécier la qualité et la conformité des matières, produits et consommables en fonction des standards définis : aspect, quantité, concentration, masse, volume, dimensions, couleur, …</v>
      </c>
      <c r="F100" s="211"/>
      <c r="G100" s="211"/>
      <c r="H100" s="212"/>
    </row>
    <row r="101" spans="1:8" ht="64.5" customHeight="1" x14ac:dyDescent="0.35">
      <c r="A101" s="208" t="str">
        <f>IF(IF(H96="","",VLOOKUP(H96,data_ACT_COMP_CONN!$B$1:$BE$4626,6,FALSE))="","",IF(H96="","",_xlfn.CONCAT("&gt; ",VLOOKUP(H96,data_ACT_COMP_CONN!$B$1:$BE$4626,6,FALSE))))</f>
        <v>&gt; Isolement des matières, produits et consommables non conformes et alerte</v>
      </c>
      <c r="B101" s="209"/>
      <c r="C101" s="209"/>
      <c r="D101" s="209"/>
      <c r="E101" s="210" t="str">
        <f>IF(IF(H96="","",VLOOKUP(H96,data_ACT_COMP_CONN!$B$1:$BE$4626,16,FALSE))="","",IF(H96="","",_xlfn.CONCAT("&gt; ",VLOOKUP(H96,data_ACT_COMP_CONN!$B$1:$BE$4626,16,FALSE))))</f>
        <v>&gt; Vérifier la conformité des produits à l'aide des instruments de mesure et de contrôle</v>
      </c>
      <c r="F101" s="211"/>
      <c r="G101" s="211"/>
      <c r="H101" s="212"/>
    </row>
    <row r="102" spans="1:8" ht="27.75" customHeight="1" x14ac:dyDescent="0.35">
      <c r="A102" s="208" t="str">
        <f>IF(IF(H96="","",VLOOKUP(H96,data_ACT_COMP_CONN!$B$1:$BE$4626,7,FALSE))="","",IF(H96="","",_xlfn.CONCAT("&gt; ",VLOOKUP(H96,data_ACT_COMP_CONN!$B$1:$BE$4626,7,FALSE))))</f>
        <v>&gt; Traitement et enregistrement des non-conformités dans les documents associés</v>
      </c>
      <c r="B102" s="209"/>
      <c r="C102" s="209"/>
      <c r="D102" s="209"/>
      <c r="E102" s="210" t="str">
        <f>IF(IF(H96="","",VLOOKUP(H96,data_ACT_COMP_CONN!$B$1:$BE$4626,17,FALSE))="","",IF(H96="","",_xlfn.CONCAT("&gt; ",VLOOKUP(H96,data_ACT_COMP_CONN!$B$1:$BE$4626,17,FALSE))))</f>
        <v>&gt; Identifier toute anomalie des matières, des produits et du déroulement de la production : altération, contamination, non-conformité, étiquetage non conforme, écart HACCP, …</v>
      </c>
      <c r="F102" s="211"/>
      <c r="G102" s="211"/>
      <c r="H102" s="212"/>
    </row>
    <row r="103" spans="1:8" ht="27.75" customHeight="1" x14ac:dyDescent="0.35">
      <c r="A103" s="208" t="str">
        <f>IF(IF(H96="","",VLOOKUP(H96,data_ACT_COMP_CONN!$B$1:$BE$4626,8,FALSE))="","",IF(H96="","",_xlfn.CONCAT("&gt; ",VLOOKUP(H96,data_ACT_COMP_CONN!$B$1:$BE$4626,8,FALSE))))</f>
        <v/>
      </c>
      <c r="B103" s="209"/>
      <c r="C103" s="209"/>
      <c r="D103" s="209"/>
      <c r="E103" s="210" t="str">
        <f>IF(IF(H96="","",VLOOKUP(H96,data_ACT_COMP_CONN!$B$1:$BE$4626,18,FALSE))="","",IF(H96="","",_xlfn.CONCAT("&gt; ",VLOOKUP(H96,data_ACT_COMP_CONN!$B$1:$BE$4626,18,FALSE))))</f>
        <v>&gt; Prendre les mesures adaptées selon les règles en vigueur : identification, isolement des produits non conformes, en attente de reprise, de destruction ou de déclassement, alerte</v>
      </c>
      <c r="F103" s="211"/>
      <c r="G103" s="211"/>
      <c r="H103" s="212"/>
    </row>
    <row r="104" spans="1:8" ht="27.75" customHeight="1" x14ac:dyDescent="0.35">
      <c r="A104" s="208" t="str">
        <f>IF(IF(H96="","",VLOOKUP(H96,data_ACT_COMP_CONN!$B$1:$BE$4626,9,FALSE))="","",IF(H96="","",_xlfn.CONCAT("&gt; ",VLOOKUP(H96,data_ACT_COMP_CONN!$B$1:$BE$4626,9,FALSE))))</f>
        <v/>
      </c>
      <c r="B104" s="209"/>
      <c r="C104" s="209"/>
      <c r="D104" s="209"/>
      <c r="E104" s="210" t="str">
        <f>IF(IF(H96="","",VLOOKUP(H96,data_ACT_COMP_CONN!$B$1:$BE$4626,19,FALSE))="","",IF(H96="","",_xlfn.CONCAT("&gt; ",VLOOKUP(H96,data_ACT_COMP_CONN!$B$1:$BE$4626,19,FALSE))))</f>
        <v/>
      </c>
      <c r="F104" s="211"/>
      <c r="G104" s="211"/>
      <c r="H104" s="212"/>
    </row>
    <row r="105" spans="1:8" ht="27.75" customHeight="1" x14ac:dyDescent="0.35">
      <c r="A105" s="208" t="str">
        <f>IF(IF(H96="","",VLOOKUP(H96,data_ACT_COMP_CONN!$B$1:$BE$4626,10,FALSE))="","",IF(H96="","",_xlfn.CONCAT("&gt; ",VLOOKUP(H96,data_ACT_COMP_CONN!$B$1:$BE$4626,10,FALSE))))</f>
        <v/>
      </c>
      <c r="B105" s="209"/>
      <c r="C105" s="209"/>
      <c r="D105" s="209"/>
      <c r="E105" s="210" t="str">
        <f>IF(IF(H96="","",VLOOKUP(H96,data_ACT_COMP_CONN!$B$1:$BE$4626,20,FALSE))="","",IF(H96="","",_xlfn.CONCAT("&gt; ",VLOOKUP(H96,data_ACT_COMP_CONN!$B$1:$BE$4626,20,FALSE))))</f>
        <v/>
      </c>
      <c r="F105" s="211"/>
      <c r="G105" s="211"/>
      <c r="H105" s="212"/>
    </row>
    <row r="106" spans="1:8" ht="27.75" customHeight="1" x14ac:dyDescent="0.35">
      <c r="A106" s="208" t="str">
        <f>IF(IF(H96="","",VLOOKUP(H96,data_ACT_COMP_CONN!$B$1:$BE$4626,11,FALSE))="","",IF(H96="","",_xlfn.CONCAT("&gt; ",VLOOKUP(H96,data_ACT_COMP_CONN!$B$1:$BE$4626,11,FALSE))))</f>
        <v/>
      </c>
      <c r="B106" s="209"/>
      <c r="C106" s="209"/>
      <c r="D106" s="209"/>
      <c r="E106" s="210" t="str">
        <f>IF(IF(H96="","",VLOOKUP(H96,data_ACT_COMP_CONN!$B$1:$BE$4626,21,FALSE))="","",IF(H96="","",_xlfn.CONCAT("&gt; ",VLOOKUP(H96,data_ACT_COMP_CONN!$B$1:$BE$4626,21,FALSE))))</f>
        <v/>
      </c>
      <c r="F106" s="211"/>
      <c r="G106" s="211"/>
      <c r="H106" s="212"/>
    </row>
    <row r="107" spans="1:8" ht="27.75" customHeight="1" x14ac:dyDescent="0.35">
      <c r="A107" s="213" t="str">
        <f>IF(IF(H96="","",VLOOKUP(H96,data_ACT_COMP_CONN!$B$1:$BE$4626,12,FALSE))="","",IF(H96="","",_xlfn.CONCAT("&gt; ",VLOOKUP(H96,data_ACT_COMP_CONN!$B$1:$BE$4626,12,FALSE))))</f>
        <v/>
      </c>
      <c r="B107" s="214"/>
      <c r="C107" s="214"/>
      <c r="D107" s="214"/>
      <c r="E107" s="215" t="str">
        <f>IF(IF(H96="","",VLOOKUP(H96,data_ACT_COMP_CONN!$B$1:$BE$4626,22,FALSE))="","",IF(H96="","",_xlfn.CONCAT("&gt; ",VLOOKUP(H96,data_ACT_COMP_CONN!$B$1:$BE$4626,22,FALSE))))</f>
        <v/>
      </c>
      <c r="F107" s="216"/>
      <c r="G107" s="216"/>
      <c r="H107" s="217"/>
    </row>
    <row r="108" spans="1:8" ht="15.75" customHeight="1" x14ac:dyDescent="0.35">
      <c r="A108" s="103" t="s">
        <v>39</v>
      </c>
      <c r="B108" s="23"/>
      <c r="C108" s="110"/>
      <c r="D108" s="110"/>
      <c r="E108" s="110"/>
      <c r="F108" s="110"/>
      <c r="G108" s="110"/>
      <c r="H108" s="110"/>
    </row>
    <row r="109" spans="1:8" ht="15.75" customHeight="1" x14ac:dyDescent="0.35">
      <c r="A109" s="218"/>
      <c r="B109" s="105" t="str">
        <f>IF(IF(H96="","",VLOOKUP(H96,data_ACT_COMP_CONN!$B$1:$BE$4626,23,FALSE))="","",IF(H96="","",VLOOKUP(H96,data_ACT_COMP_CONN!$B$1:$BE$4626,23,FALSE)))</f>
        <v>Contrôle qualité produit</v>
      </c>
      <c r="C109" s="104"/>
      <c r="D109" s="104"/>
      <c r="E109" s="104"/>
      <c r="F109" s="104"/>
      <c r="G109" s="104"/>
      <c r="H109" s="104"/>
    </row>
    <row r="110" spans="1:8" ht="15.75" customHeight="1" x14ac:dyDescent="0.35">
      <c r="A110" s="218"/>
      <c r="B110" s="105" t="str">
        <f>IF(IF(H96="","",VLOOKUP(H96,data_ACT_COMP_CONN!$B$1:$BE$4626,24,FALSE))="","",IF(H96="","",VLOOKUP(H96,data_ACT_COMP_CONN!$B$1:$BE$4626,24,FALSE)))</f>
        <v>Prélèvement d’échantillons</v>
      </c>
      <c r="C110" s="104"/>
      <c r="D110" s="104"/>
      <c r="E110" s="104"/>
      <c r="F110" s="104"/>
      <c r="G110" s="104"/>
      <c r="H110" s="104"/>
    </row>
    <row r="111" spans="1:8" ht="15.75" customHeight="1" x14ac:dyDescent="0.35">
      <c r="A111" s="45"/>
      <c r="B111" s="105" t="str">
        <f>IF(IF(H96="","",VLOOKUP(H96,data_ACT_COMP_CONN!$B$1:$BE$4626,25,FALSE))="","",IF(H96="","",VLOOKUP(H96,data_ACT_COMP_CONN!$B$1:$BE$4626,25,FALSE)))</f>
        <v/>
      </c>
      <c r="C111" s="104"/>
      <c r="D111" s="104"/>
      <c r="E111" s="104"/>
      <c r="F111" s="104"/>
      <c r="G111" s="104"/>
      <c r="H111" s="104"/>
    </row>
    <row r="112" spans="1:8" ht="15.75" customHeight="1" x14ac:dyDescent="0.35">
      <c r="A112" s="45"/>
      <c r="B112" s="105"/>
      <c r="C112" s="104"/>
      <c r="D112" s="104"/>
      <c r="E112" s="104"/>
      <c r="F112" s="104"/>
      <c r="G112" s="104"/>
      <c r="H112" s="104"/>
    </row>
    <row r="113" spans="1:8" ht="16" customHeight="1" x14ac:dyDescent="0.35">
      <c r="A113" s="206" t="s">
        <v>42</v>
      </c>
      <c r="B113" s="206"/>
      <c r="C113" s="206"/>
      <c r="D113" s="206"/>
      <c r="E113" s="206"/>
      <c r="F113" s="206"/>
      <c r="G113" s="206"/>
      <c r="H113" s="107" t="str">
        <f>IF(VLOOKUP($G$13,data_METIERS_ACT!$B$1:$H$4991,5,FALSE)="","",VLOOKUP($G$13,data_METIERS_ACT!$B$1:$H$4991,5,FALSE))</f>
        <v>I.02.08.01</v>
      </c>
    </row>
    <row r="115" spans="1:8" ht="37.5" customHeight="1" x14ac:dyDescent="0.35">
      <c r="A115" s="219" t="str">
        <f>IF(IF(H113="","",VLOOKUP(H113,data_ACT_COMP_CONN!$B$1:$BE$5627,3,FALSE))="","",IF(H113="","",VLOOKUP(H113,data_ACT_COMP_CONN!$B$1:$BE$5627,3,FALSE)))</f>
        <v>Enregistrement et transmission des informations relatives à la production</v>
      </c>
      <c r="B115" s="220"/>
      <c r="C115" s="220"/>
      <c r="D115" s="220"/>
      <c r="E115" s="219" t="str">
        <f>IF(IF(H113="","",VLOOKUP(H113,data_ACT_COMP_CONN!$B$1:$BE$5627,13,FALSE))="","",IF(H113="","",VLOOKUP(H113,data_ACT_COMP_CONN!$B$1:$BE$5627,13,FALSE)))</f>
        <v>Renseigner les documents de production et transmettre les informations permettant d’assurer la traçabilité et le suivi de la production</v>
      </c>
      <c r="F115" s="220"/>
      <c r="G115" s="220"/>
      <c r="H115" s="221"/>
    </row>
    <row r="116" spans="1:8" ht="27.75" customHeight="1" x14ac:dyDescent="0.35">
      <c r="A116" s="208" t="str">
        <f>IF(IF(H113="","",VLOOKUP(H113,data_ACT_COMP_CONN!$B$1:$BE$4626,4,FALSE))="","",IF(H113="","",_xlfn.CONCAT("&gt; ",VLOOKUP(H113,data_ACT_COMP_CONN!$B$1:$BE$4626,4,FALSE))))</f>
        <v>&gt; Saisie et enregistrement des informations relatives à la traçabilité des activités de production</v>
      </c>
      <c r="B116" s="209"/>
      <c r="C116" s="209"/>
      <c r="D116" s="209"/>
      <c r="E116" s="222" t="str">
        <f>IF(IF(H113="","",VLOOKUP(H113,data_ACT_COMP_CONN!$B$1:$BE$4626,14,FALSE))="","",IF(H113="","",_xlfn.CONCAT("&gt; ",VLOOKUP(H113,data_ACT_COMP_CONN!$B$1:$BE$4626,14,FALSE))))</f>
        <v>&gt; Renseigner les documents et les outils numériques de production (dossier de lots, outils de suivi de production, de contrôle, de nettoyage …) conformément aux règles de traçabilité</v>
      </c>
      <c r="F116" s="223"/>
      <c r="G116" s="223"/>
      <c r="H116" s="224"/>
    </row>
    <row r="117" spans="1:8" ht="57.65" customHeight="1" x14ac:dyDescent="0.35">
      <c r="A117" s="208" t="str">
        <f>IF(IF(H113="","",VLOOKUP(H113,data_ACT_COMP_CONN!$B$1:$BE$4626,5,FALSE))="","",IF(H113="","",_xlfn.CONCAT("&gt; ",VLOOKUP(H113,data_ACT_COMP_CONN!$B$1:$BE$4626,5,FALSE))))</f>
        <v>&gt; Réalisation de comptes rendus   concernant le déroulement de la production</v>
      </c>
      <c r="B117" s="209"/>
      <c r="C117" s="209"/>
      <c r="D117" s="209"/>
      <c r="E117" s="210" t="str">
        <f>IF(IF(H113="","",VLOOKUP(H113,data_ACT_COMP_CONN!$B$1:$BE$4626,15,FALSE))="","",IF(H113="","",_xlfn.CONCAT("&gt; ",VLOOKUP(H113,data_ACT_COMP_CONN!$B$1:$BE$4626,15,FALSE))))</f>
        <v>&gt; Rendre compte oralement et par écrit de son activité aux services et/ou aux personnes concernées</v>
      </c>
      <c r="F117" s="211"/>
      <c r="G117" s="211"/>
      <c r="H117" s="212"/>
    </row>
    <row r="118" spans="1:8" ht="49.5" customHeight="1" x14ac:dyDescent="0.35">
      <c r="A118" s="208" t="str">
        <f>IF(IF(H113="","",VLOOKUP(H113,data_ACT_COMP_CONN!$B$1:$BE$4626,6,FALSE))="","",IF(H113="","",_xlfn.CONCAT("&gt; ",VLOOKUP(H113,data_ACT_COMP_CONN!$B$1:$BE$4626,6,FALSE))))</f>
        <v>&gt; Transmission des informations aux services concernés</v>
      </c>
      <c r="B118" s="209"/>
      <c r="C118" s="209"/>
      <c r="D118" s="209"/>
      <c r="E118" s="210" t="str">
        <f>IF(IF(H113="","",VLOOKUP(H113,data_ACT_COMP_CONN!$B$1:$BE$4626,16,FALSE))="","",IF(H113="","",_xlfn.CONCAT("&gt; ",VLOOKUP(H113,data_ACT_COMP_CONN!$B$1:$BE$4626,16,FALSE))))</f>
        <v>&gt; Identifier la conformité des informations enregistrées, le lien avec la réalité physique et l’impact d’une erreur de saisie</v>
      </c>
      <c r="F118" s="211"/>
      <c r="G118" s="211"/>
      <c r="H118" s="212"/>
    </row>
    <row r="119" spans="1:8" ht="27.75" customHeight="1" x14ac:dyDescent="0.35">
      <c r="A119" s="208" t="str">
        <f>IF(IF(H113="","",VLOOKUP(H113,data_ACT_COMP_CONN!$B$1:$BE$4626,7,FALSE))="","",IF(H113="","",_xlfn.CONCAT("&gt; ",VLOOKUP(H113,data_ACT_COMP_CONN!$B$1:$BE$4626,7,FALSE))))</f>
        <v>&gt; Alerte en cas d'aléa, d'anomalie, de non-conformité et de dysfonctionnement</v>
      </c>
      <c r="B119" s="209"/>
      <c r="C119" s="209"/>
      <c r="D119" s="209"/>
      <c r="E119" s="210" t="str">
        <f>IF(IF(H113="","",VLOOKUP(H113,data_ACT_COMP_CONN!$B$1:$BE$4626,17,FALSE))="","",IF(H113="","",_xlfn.CONCAT("&gt; ",VLOOKUP(H113,data_ACT_COMP_CONN!$B$1:$BE$4626,17,FALSE))))</f>
        <v>&gt; Détecter et signaler les anomalies ou dysfonctionnements aux personnes et services concernés</v>
      </c>
      <c r="F119" s="211"/>
      <c r="G119" s="211"/>
      <c r="H119" s="212"/>
    </row>
    <row r="120" spans="1:8" ht="27.75" customHeight="1" x14ac:dyDescent="0.35">
      <c r="A120" s="208" t="str">
        <f>IF(IF(H113="","",VLOOKUP(H113,data_ACT_COMP_CONN!$B$1:$BE$4626,8,FALSE))="","",IF(H113="","",_xlfn.CONCAT("&gt; ",VLOOKUP(H113,data_ACT_COMP_CONN!$B$1:$BE$4626,8,FALSE))))</f>
        <v/>
      </c>
      <c r="B120" s="209"/>
      <c r="C120" s="209"/>
      <c r="D120" s="209"/>
      <c r="E120" s="210" t="str">
        <f>IF(IF(H113="","",VLOOKUP(H113,data_ACT_COMP_CONN!$B$1:$BE$4626,18,FALSE))="","",IF(H113="","",_xlfn.CONCAT("&gt; ",VLOOKUP(H113,data_ACT_COMP_CONN!$B$1:$BE$4626,18,FALSE))))</f>
        <v/>
      </c>
      <c r="F120" s="211"/>
      <c r="G120" s="211"/>
      <c r="H120" s="212"/>
    </row>
    <row r="121" spans="1:8" ht="57" customHeight="1" x14ac:dyDescent="0.35">
      <c r="A121" s="208" t="str">
        <f>IF(IF(H113="","",VLOOKUP(H113,data_ACT_COMP_CONN!$B$1:$BE$4626,9,FALSE))="","",IF(H113="","",_xlfn.CONCAT("&gt; ",VLOOKUP(H113,data_ACT_COMP_CONN!$B$1:$BE$4626,9,FALSE))))</f>
        <v/>
      </c>
      <c r="B121" s="209"/>
      <c r="C121" s="209"/>
      <c r="D121" s="209"/>
      <c r="E121" s="210" t="str">
        <f>IF(IF(H113="","",VLOOKUP(H113,data_ACT_COMP_CONN!$B$1:$BE$4626,19,FALSE))="","",IF(H113="","",_xlfn.CONCAT("&gt; ",VLOOKUP(H113,data_ACT_COMP_CONN!$B$1:$BE$4626,19,FALSE))))</f>
        <v/>
      </c>
      <c r="F121" s="211"/>
      <c r="G121" s="211"/>
      <c r="H121" s="212"/>
    </row>
    <row r="122" spans="1:8" ht="27.75" customHeight="1" x14ac:dyDescent="0.35">
      <c r="A122" s="208" t="str">
        <f>IF(IF(H113="","",VLOOKUP(H113,data_ACT_COMP_CONN!$B$1:$BE$4626,10,FALSE))="","",IF(H113="","",_xlfn.CONCAT("&gt; ",VLOOKUP(H113,data_ACT_COMP_CONN!$B$1:$BE$4626,10,FALSE))))</f>
        <v/>
      </c>
      <c r="B122" s="209"/>
      <c r="C122" s="209"/>
      <c r="D122" s="209"/>
      <c r="E122" s="210" t="str">
        <f>IF(IF(H113="","",VLOOKUP(H113,data_ACT_COMP_CONN!$B$1:$BE$4626,20,FALSE))="","",IF(H113="","",_xlfn.CONCAT("&gt; ",VLOOKUP(H113,data_ACT_COMP_CONN!$B$1:$BE$4626,20,FALSE))))</f>
        <v/>
      </c>
      <c r="F122" s="211"/>
      <c r="G122" s="211"/>
      <c r="H122" s="212"/>
    </row>
    <row r="123" spans="1:8" ht="27.75" customHeight="1" x14ac:dyDescent="0.35">
      <c r="A123" s="208" t="str">
        <f>IF(IF(H113="","",VLOOKUP(H113,data_ACT_COMP_CONN!$B$1:$BE$4626,11,FALSE))="","",IF(H113="","",_xlfn.CONCAT("&gt; ",VLOOKUP(H113,data_ACT_COMP_CONN!$B$1:$BE$4626,11,FALSE))))</f>
        <v/>
      </c>
      <c r="B123" s="209"/>
      <c r="C123" s="209"/>
      <c r="D123" s="209"/>
      <c r="E123" s="210" t="str">
        <f>IF(IF(H113="","",VLOOKUP(H113,data_ACT_COMP_CONN!$B$1:$BE$4626,21,FALSE))="","",IF(H113="","",_xlfn.CONCAT("&gt; ",VLOOKUP(H113,data_ACT_COMP_CONN!$B$1:$BE$4626,21,FALSE))))</f>
        <v/>
      </c>
      <c r="F123" s="211"/>
      <c r="G123" s="211"/>
      <c r="H123" s="212"/>
    </row>
    <row r="124" spans="1:8" ht="27.75" customHeight="1" x14ac:dyDescent="0.35">
      <c r="A124" s="213" t="str">
        <f>IF(IF(H113="","",VLOOKUP(H113,data_ACT_COMP_CONN!$B$1:$BE$4626,12,FALSE))="","",IF(H113="","",_xlfn.CONCAT("&gt; ",VLOOKUP(H113,data_ACT_COMP_CONN!$B$1:$BE$4626,12,FALSE))))</f>
        <v/>
      </c>
      <c r="B124" s="214"/>
      <c r="C124" s="214"/>
      <c r="D124" s="214"/>
      <c r="E124" s="215" t="str">
        <f>IF(IF(H113="","",VLOOKUP(H113,data_ACT_COMP_CONN!$B$1:$BE$4626,22,FALSE))="","",IF(H113="","",_xlfn.CONCAT("&gt; ",VLOOKUP(H113,data_ACT_COMP_CONN!$B$1:$BE$4626,22,FALSE))))</f>
        <v/>
      </c>
      <c r="F124" s="216"/>
      <c r="G124" s="216"/>
      <c r="H124" s="217"/>
    </row>
    <row r="125" spans="1:8" ht="15.75" customHeight="1" x14ac:dyDescent="0.35">
      <c r="A125" s="103" t="s">
        <v>39</v>
      </c>
      <c r="B125" s="23"/>
      <c r="C125" s="110"/>
      <c r="D125" s="110"/>
      <c r="E125" s="110"/>
      <c r="F125" s="110"/>
      <c r="G125" s="110"/>
      <c r="H125" s="110"/>
    </row>
    <row r="126" spans="1:8" ht="15.75" customHeight="1" x14ac:dyDescent="0.35">
      <c r="A126" s="218"/>
      <c r="B126" s="105" t="str">
        <f>IF(IF(H113="","",VLOOKUP(H113,data_ACT_COMP_CONN!$B$1:$BE$4626,23,FALSE))="","",IF(H113="","",VLOOKUP(H113,data_ACT_COMP_CONN!$B$1:$BE$4626,23,FALSE)))</f>
        <v>Traçabilité </v>
      </c>
      <c r="C126" s="104"/>
      <c r="D126" s="104"/>
      <c r="E126" s="104"/>
      <c r="F126" s="104"/>
      <c r="G126" s="104"/>
      <c r="H126" s="104"/>
    </row>
    <row r="127" spans="1:8" ht="15.75" customHeight="1" x14ac:dyDescent="0.35">
      <c r="A127" s="218"/>
      <c r="B127" s="105" t="str">
        <f>IF(IF(H113="","",VLOOKUP(H113,data_ACT_COMP_CONN!$B$1:$BE$4626,24,FALSE))="","",IF(H113="","",VLOOKUP(H113,data_ACT_COMP_CONN!$B$1:$BE$4626,24,FALSE)))</f>
        <v>Enregistrement données</v>
      </c>
      <c r="C127" s="104"/>
      <c r="D127" s="104"/>
      <c r="E127" s="104"/>
      <c r="F127" s="104"/>
      <c r="G127" s="104"/>
      <c r="H127" s="104"/>
    </row>
    <row r="128" spans="1:8" ht="15.75" customHeight="1" x14ac:dyDescent="0.35">
      <c r="A128" s="45"/>
      <c r="B128" s="105" t="str">
        <f>IF(IF(H113="","",VLOOKUP(H113,data_ACT_COMP_CONN!$B$1:$BE$4626,25,FALSE))="","",IF(H113="","",VLOOKUP(H113,data_ACT_COMP_CONN!$B$1:$BE$4626,25,FALSE)))</f>
        <v>Transmission d’informations</v>
      </c>
      <c r="C128" s="104"/>
      <c r="D128" s="104"/>
      <c r="E128" s="104"/>
      <c r="F128" s="104"/>
      <c r="G128" s="104"/>
      <c r="H128" s="104"/>
    </row>
    <row r="129" spans="1:8" ht="15.75" customHeight="1" x14ac:dyDescent="0.35">
      <c r="A129" s="45"/>
      <c r="B129" s="105"/>
      <c r="C129" s="104"/>
      <c r="D129" s="104"/>
      <c r="E129" s="104"/>
      <c r="F129" s="104"/>
      <c r="G129" s="104"/>
      <c r="H129" s="104"/>
    </row>
    <row r="130" spans="1:8" ht="16" customHeight="1" x14ac:dyDescent="0.35">
      <c r="A130" s="206" t="s">
        <v>43</v>
      </c>
      <c r="B130" s="206"/>
      <c r="C130" s="206"/>
      <c r="D130" s="206"/>
      <c r="E130" s="206"/>
      <c r="F130" s="206"/>
      <c r="G130" s="206"/>
      <c r="H130" s="107" t="str">
        <f>IF(VLOOKUP($G$13,data_METIERS_ACT!$B$1:$H$4991,6,FALSE)="","",VLOOKUP($G$13,data_METIERS_ACT!$B$1:$H$4991,6,FALSE))</f>
        <v>E.02.06.02</v>
      </c>
    </row>
    <row r="132" spans="1:8" ht="37.5" customHeight="1" x14ac:dyDescent="0.35">
      <c r="A132" s="219" t="str">
        <f>IF(IF(H130="","",VLOOKUP(H130,data_ACT_COMP_CONN!$B$1:$BE$5627,3,FALSE))="","",IF(H130="","",VLOOKUP(H130,data_ACT_COMP_CONN!$B$1:$BE$5627,3,FALSE)))</f>
        <v>Manutention des produits ou matières premières</v>
      </c>
      <c r="B132" s="220"/>
      <c r="C132" s="220"/>
      <c r="D132" s="220"/>
      <c r="E132" s="219" t="str">
        <f>IF(IF(H130="","",VLOOKUP(H130,data_ACT_COMP_CONN!$B$1:$BE$5627,13,FALSE))="","",IF(H130="","",VLOOKUP(H130,data_ACT_COMP_CONN!$B$1:$BE$5627,13,FALSE)))</f>
        <v>Manipuler des matières, des produits et des matériaux en appliquant les règles de sécurité et d’ergonomie</v>
      </c>
      <c r="F132" s="220"/>
      <c r="G132" s="220"/>
      <c r="H132" s="221"/>
    </row>
    <row r="133" spans="1:8" ht="68.5" customHeight="1" x14ac:dyDescent="0.35">
      <c r="A133" s="208" t="str">
        <f>IF(IF(H130="","",VLOOKUP(H130,data_ACT_COMP_CONN!$B$1:$BE$4626,4,FALSE))="","",IF(H130="","",_xlfn.CONCAT("&gt; ",VLOOKUP(H130,data_ACT_COMP_CONN!$B$1:$BE$4626,4,FALSE))))</f>
        <v>&gt; Déplacement des matières premières, des articles de conditionnement et des produits finis entre les espaces de stockage et l’atelier de production</v>
      </c>
      <c r="B133" s="209"/>
      <c r="C133" s="209"/>
      <c r="D133" s="209"/>
      <c r="E133" s="222" t="str">
        <f>IF(IF(H130="","",VLOOKUP(H130,data_ACT_COMP_CONN!$B$1:$BE$4626,14,FALSE))="","",IF(H130="","",_xlfn.CONCAT("&gt; ",VLOOKUP(H130,data_ACT_COMP_CONN!$B$1:$BE$4626,14,FALSE))))</f>
        <v>&gt; Utiliser des appareils et engins de manutention en appliquant les règles de sécurité et les consignes</v>
      </c>
      <c r="F133" s="223"/>
      <c r="G133" s="223"/>
      <c r="H133" s="224"/>
    </row>
    <row r="134" spans="1:8" ht="75.650000000000006" customHeight="1" x14ac:dyDescent="0.35">
      <c r="A134" s="208" t="str">
        <f>IF(IF(H130="","",VLOOKUP(H130,data_ACT_COMP_CONN!$B$1:$BE$4626,5,FALSE))="","",IF(H130="","",_xlfn.CONCAT("&gt; ",VLOOKUP(H130,data_ACT_COMP_CONN!$B$1:$BE$4626,5,FALSE))))</f>
        <v>&gt; Rangement des produits dans les espaces de travail et de stockage.</v>
      </c>
      <c r="B134" s="209"/>
      <c r="C134" s="209"/>
      <c r="D134" s="209"/>
      <c r="E134" s="210" t="str">
        <f>IF(IF(H130="","",VLOOKUP(H130,data_ACT_COMP_CONN!$B$1:$BE$4626,15,FALSE))="","",IF(H130="","",_xlfn.CONCAT("&gt; ",VLOOKUP(H130,data_ACT_COMP_CONN!$B$1:$BE$4626,15,FALSE))))</f>
        <v>&gt; Manipuler des matières, des produits et des matériaux en appliquant les règles d’ergonomie, de sécurité et les procédures</v>
      </c>
      <c r="F134" s="211"/>
      <c r="G134" s="211"/>
      <c r="H134" s="212"/>
    </row>
    <row r="135" spans="1:8" ht="53.15" customHeight="1" x14ac:dyDescent="0.35">
      <c r="A135" s="208" t="str">
        <f>IF(IF(H130="","",VLOOKUP(H130,data_ACT_COMP_CONN!$B$1:$BE$4626,6,FALSE))="","",IF(H130="","",_xlfn.CONCAT("&gt; ",VLOOKUP(H130,data_ACT_COMP_CONN!$B$1:$BE$4626,6,FALSE))))</f>
        <v/>
      </c>
      <c r="B135" s="209"/>
      <c r="C135" s="209"/>
      <c r="D135" s="209"/>
      <c r="E135" s="210" t="str">
        <f>IF(IF(H130="","",VLOOKUP(H130,data_ACT_COMP_CONN!$B$1:$BE$4626,16,FALSE))="","",IF(H130="","",_xlfn.CONCAT("&gt; ",VLOOKUP(H130,data_ACT_COMP_CONN!$B$1:$BE$4626,16,FALSE))))</f>
        <v>&gt; Orienter et ranger les matières, produits et matériaux dans les zones appropriées au sein de l’espace de travail et de stockage</v>
      </c>
      <c r="F135" s="211"/>
      <c r="G135" s="211"/>
      <c r="H135" s="212"/>
    </row>
    <row r="136" spans="1:8" ht="27.75" customHeight="1" x14ac:dyDescent="0.35">
      <c r="A136" s="208" t="str">
        <f>IF(IF(H130="","",VLOOKUP(H130,data_ACT_COMP_CONN!$B$1:$BE$4626,7,FALSE))="","",IF(H130="","",_xlfn.CONCAT("&gt; ",VLOOKUP(H130,data_ACT_COMP_CONN!$B$1:$BE$4626,7,FALSE))))</f>
        <v/>
      </c>
      <c r="B136" s="209"/>
      <c r="C136" s="209"/>
      <c r="D136" s="209"/>
      <c r="E136" s="210" t="str">
        <f>IF(IF(H130="","",VLOOKUP(H130,data_ACT_COMP_CONN!$B$1:$BE$4626,17,FALSE))="","",IF(H130="","",_xlfn.CONCAT("&gt; ",VLOOKUP(H130,data_ACT_COMP_CONN!$B$1:$BE$4626,17,FALSE))))</f>
        <v/>
      </c>
      <c r="F136" s="211"/>
      <c r="G136" s="211"/>
      <c r="H136" s="212"/>
    </row>
    <row r="137" spans="1:8" ht="27.75" customHeight="1" x14ac:dyDescent="0.35">
      <c r="A137" s="208" t="str">
        <f>IF(IF(H130="","",VLOOKUP(H130,data_ACT_COMP_CONN!$B$1:$BE$4626,8,FALSE))="","",IF(H130="","",_xlfn.CONCAT("&gt; ",VLOOKUP(H130,data_ACT_COMP_CONN!$B$1:$BE$4626,8,FALSE))))</f>
        <v/>
      </c>
      <c r="B137" s="209"/>
      <c r="C137" s="209"/>
      <c r="D137" s="209"/>
      <c r="E137" s="210" t="str">
        <f>IF(IF(H130="","",VLOOKUP(H130,data_ACT_COMP_CONN!$B$1:$BE$4626,18,FALSE))="","",IF(H130="","",_xlfn.CONCAT("&gt; ",VLOOKUP(H130,data_ACT_COMP_CONN!$B$1:$BE$4626,18,FALSE))))</f>
        <v/>
      </c>
      <c r="F137" s="211"/>
      <c r="G137" s="211"/>
      <c r="H137" s="212"/>
    </row>
    <row r="138" spans="1:8" ht="27.75" customHeight="1" x14ac:dyDescent="0.35">
      <c r="A138" s="208" t="str">
        <f>IF(IF(H130="","",VLOOKUP(H130,data_ACT_COMP_CONN!$B$1:$BE$4626,9,FALSE))="","",IF(H130="","",_xlfn.CONCAT("&gt; ",VLOOKUP(H130,data_ACT_COMP_CONN!$B$1:$BE$4626,9,FALSE))))</f>
        <v/>
      </c>
      <c r="B138" s="209"/>
      <c r="C138" s="209"/>
      <c r="D138" s="209"/>
      <c r="E138" s="210" t="str">
        <f>IF(IF(H130="","",VLOOKUP(H130,data_ACT_COMP_CONN!$B$1:$BE$4626,19,FALSE))="","",IF(H130="","",_xlfn.CONCAT("&gt; ",VLOOKUP(H130,data_ACT_COMP_CONN!$B$1:$BE$4626,19,FALSE))))</f>
        <v/>
      </c>
      <c r="F138" s="211"/>
      <c r="G138" s="211"/>
      <c r="H138" s="212"/>
    </row>
    <row r="139" spans="1:8" ht="27.75" customHeight="1" x14ac:dyDescent="0.35">
      <c r="A139" s="208" t="str">
        <f>IF(IF(H130="","",VLOOKUP(H130,data_ACT_COMP_CONN!$B$1:$BE$4626,10,FALSE))="","",IF(H130="","",_xlfn.CONCAT("&gt; ",VLOOKUP(H130,data_ACT_COMP_CONN!$B$1:$BE$4626,10,FALSE))))</f>
        <v/>
      </c>
      <c r="B139" s="209"/>
      <c r="C139" s="209"/>
      <c r="D139" s="209"/>
      <c r="E139" s="210" t="str">
        <f>IF(IF(H130="","",VLOOKUP(H130,data_ACT_COMP_CONN!$B$1:$BE$4626,20,FALSE))="","",IF(H130="","",_xlfn.CONCAT("&gt; ",VLOOKUP(H130,data_ACT_COMP_CONN!$B$1:$BE$4626,20,FALSE))))</f>
        <v/>
      </c>
      <c r="F139" s="211"/>
      <c r="G139" s="211"/>
      <c r="H139" s="212"/>
    </row>
    <row r="140" spans="1:8" ht="27.75" customHeight="1" x14ac:dyDescent="0.35">
      <c r="A140" s="208" t="str">
        <f>IF(IF(H130="","",VLOOKUP(H130,data_ACT_COMP_CONN!$B$1:$BE$4626,11,FALSE))="","",IF(H130="","",_xlfn.CONCAT("&gt; ",VLOOKUP(H130,data_ACT_COMP_CONN!$B$1:$BE$4626,11,FALSE))))</f>
        <v/>
      </c>
      <c r="B140" s="209"/>
      <c r="C140" s="209"/>
      <c r="D140" s="209"/>
      <c r="E140" s="210" t="str">
        <f>IF(IF(H130="","",VLOOKUP(H130,data_ACT_COMP_CONN!$B$1:$BE$4626,21,FALSE))="","",IF(H130="","",_xlfn.CONCAT("&gt; ",VLOOKUP(H130,data_ACT_COMP_CONN!$B$1:$BE$4626,21,FALSE))))</f>
        <v/>
      </c>
      <c r="F140" s="211"/>
      <c r="G140" s="211"/>
      <c r="H140" s="212"/>
    </row>
    <row r="141" spans="1:8" ht="27.75" customHeight="1" x14ac:dyDescent="0.35">
      <c r="A141" s="213" t="str">
        <f>IF(IF(H130="","",VLOOKUP(H130,data_ACT_COMP_CONN!$B$1:$BE$4626,12,FALSE))="","",IF(H130="","",_xlfn.CONCAT("&gt; ",VLOOKUP(H130,data_ACT_COMP_CONN!$B$1:$BE$4626,12,FALSE))))</f>
        <v/>
      </c>
      <c r="B141" s="214"/>
      <c r="C141" s="214"/>
      <c r="D141" s="214"/>
      <c r="E141" s="215" t="str">
        <f>IF(IF(H130="","",VLOOKUP(H130,data_ACT_COMP_CONN!$B$1:$BE$4626,22,FALSE))="","",IF(H130="","",_xlfn.CONCAT("&gt; ",VLOOKUP(H130,data_ACT_COMP_CONN!$B$1:$BE$4626,22,FALSE))))</f>
        <v/>
      </c>
      <c r="F141" s="216"/>
      <c r="G141" s="216"/>
      <c r="H141" s="217"/>
    </row>
    <row r="142" spans="1:8" ht="15.75" customHeight="1" x14ac:dyDescent="0.35">
      <c r="A142" s="103" t="s">
        <v>39</v>
      </c>
      <c r="B142" s="23"/>
      <c r="C142" s="110"/>
      <c r="D142" s="110"/>
      <c r="E142" s="110"/>
      <c r="F142" s="110"/>
      <c r="G142" s="110"/>
      <c r="H142" s="110"/>
    </row>
    <row r="143" spans="1:8" ht="15.75" customHeight="1" x14ac:dyDescent="0.35">
      <c r="A143" s="218"/>
      <c r="B143" s="105" t="str">
        <f>IF(IF(H130="","",VLOOKUP(H130,data_ACT_COMP_CONN!$B$1:$BE$4626,23,FALSE))="","",IF(H130="","",VLOOKUP(H130,data_ACT_COMP_CONN!$B$1:$BE$4626,23,FALSE)))</f>
        <v>Manutention </v>
      </c>
      <c r="C143" s="104"/>
      <c r="D143" s="104"/>
      <c r="E143" s="104"/>
      <c r="F143" s="104"/>
      <c r="G143" s="104"/>
      <c r="H143" s="104"/>
    </row>
    <row r="144" spans="1:8" ht="15.75" customHeight="1" x14ac:dyDescent="0.35">
      <c r="A144" s="218"/>
      <c r="B144" s="105" t="str">
        <f>IF(IF(H130="","",VLOOKUP(H130,data_ACT_COMP_CONN!$B$1:$BE$4626,24,FALSE))="","",IF(H130="","",VLOOKUP(H130,data_ACT_COMP_CONN!$B$1:$BE$4626,24,FALSE)))</f>
        <v>Déplacement </v>
      </c>
      <c r="C144" s="104"/>
      <c r="D144" s="104"/>
      <c r="E144" s="104"/>
      <c r="F144" s="104"/>
      <c r="G144" s="104"/>
      <c r="H144" s="104"/>
    </row>
    <row r="145" spans="1:8" ht="15.75" customHeight="1" x14ac:dyDescent="0.35">
      <c r="A145" s="45"/>
      <c r="B145" s="105" t="str">
        <f>IF(IF(H130="","",VLOOKUP(H130,data_ACT_COMP_CONN!$B$1:$BE$4626,25,FALSE))="","",IF(H130="","",VLOOKUP(H130,data_ACT_COMP_CONN!$B$1:$BE$4626,25,FALSE)))</f>
        <v>Produits </v>
      </c>
      <c r="C145" s="104"/>
      <c r="D145" s="104"/>
      <c r="E145" s="104"/>
      <c r="F145" s="104"/>
      <c r="G145" s="104"/>
      <c r="H145" s="104"/>
    </row>
    <row r="146" spans="1:8" ht="15.75" customHeight="1" x14ac:dyDescent="0.35">
      <c r="A146" s="45"/>
      <c r="B146" s="105"/>
      <c r="C146" s="104"/>
      <c r="D146" s="104"/>
      <c r="E146" s="104"/>
      <c r="F146" s="104"/>
      <c r="G146" s="104"/>
      <c r="H146" s="104"/>
    </row>
    <row r="147" spans="1:8" ht="16" customHeight="1" x14ac:dyDescent="0.35">
      <c r="A147" s="206" t="s">
        <v>44</v>
      </c>
      <c r="B147" s="206"/>
      <c r="C147" s="206"/>
      <c r="D147" s="206"/>
      <c r="E147" s="206"/>
      <c r="F147" s="206"/>
      <c r="G147" s="206"/>
      <c r="H147" s="107" t="str">
        <f>IF(VLOOKUP($G$13,data_METIERS_ACT!$B$1:$H$4991,7,FALSE)="","",VLOOKUP($G$13,data_METIERS_ACT!$B$1:$H$4991,7,FALSE))</f>
        <v>D.03.04.01</v>
      </c>
    </row>
    <row r="149" spans="1:8" ht="37.5" customHeight="1" x14ac:dyDescent="0.35">
      <c r="A149" s="219" t="str">
        <f>IF(IF(H147="..","",VLOOKUP(H147,data_ACT_COMP_CONN!$B$1:$BE$5627,3,FALSE))="","",IF(H147="","",VLOOKUP(H147,data_ACT_COMP_CONN!$B$1:$BE$5627,3,FALSE)))</f>
        <v>Entretien des équipements de production et de l’espace de travail et réalisation d’opérations de maintenance de premier niveau et de changement de format</v>
      </c>
      <c r="B149" s="220"/>
      <c r="C149" s="220"/>
      <c r="D149" s="220"/>
      <c r="E149" s="219" t="str">
        <f>IF(IF(H147="..","",VLOOKUP(H147,data_ACT_COMP_CONN!$B$1:$BE$5627,13,FALSE))="","",IF(H147="","",VLOOKUP(H147,data_ACT_COMP_CONN!$B$1:$BE$5627,13,FALSE)))</f>
        <v>Réaliser les opérations d’entretien, de contrôle, de maintenance de premier niveau et de changement de format sur les équipements de production dans le respect des règles QHSSE</v>
      </c>
      <c r="F149" s="220"/>
      <c r="G149" s="220"/>
      <c r="H149" s="221"/>
    </row>
    <row r="150" spans="1:8" ht="45" customHeight="1" x14ac:dyDescent="0.35">
      <c r="A150" s="208" t="str">
        <f>IF(IF(H147="..","",VLOOKUP(H147,data_ACT_COMP_CONN!$B$1:$BE$4626,4,FALSE))="","",IF(H147="","",_xlfn.CONCAT("&gt; ",VLOOKUP(H147,data_ACT_COMP_CONN!$B$1:$BE$4626,4,FALSE))))</f>
        <v>&gt; Nettoyage et désinfection du matériel  </v>
      </c>
      <c r="B150" s="209"/>
      <c r="C150" s="209"/>
      <c r="D150" s="209"/>
      <c r="E150" s="222" t="str">
        <f>IF(IF(H147="..","",VLOOKUP(H147,data_ACT_COMP_CONN!$B$1:$BE$4626,14,FALSE))="","",IF(H147="","",_xlfn.CONCAT("&gt; ",VLOOKUP(H147,data_ACT_COMP_CONN!$B$1:$BE$4626,14,FALSE))))</f>
        <v>&gt; Vérifier l'état de propreté de son poste de travail et des équipements utilisés  </v>
      </c>
      <c r="F150" s="223"/>
      <c r="G150" s="223"/>
      <c r="H150" s="224"/>
    </row>
    <row r="151" spans="1:8" ht="27.75" customHeight="1" x14ac:dyDescent="0.35">
      <c r="A151" s="208" t="str">
        <f>IF(IF(H147="..","",VLOOKUP(H147,data_ACT_COMP_CONN!$B$1:$BE$4626,5,FALSE))="","",IF(H147="","",_xlfn.CONCAT("&gt; ",VLOOKUP(H147,data_ACT_COMP_CONN!$B$1:$BE$4626,5,FALSE))))</f>
        <v>&gt; Nettoyage de l’espace de travail</v>
      </c>
      <c r="B151" s="209"/>
      <c r="C151" s="209"/>
      <c r="D151" s="209"/>
      <c r="E151" s="210" t="str">
        <f>IF(IF(H147="..","",VLOOKUP(H147,data_ACT_COMP_CONN!$B$1:$BE$4626,15,FALSE))="","",IF(H147="","",_xlfn.CONCAT("&gt; ",VLOOKUP(H147,data_ACT_COMP_CONN!$B$1:$BE$4626,15,FALSE))))</f>
        <v>&gt; Réaliser les opérations de nettoyage et de désinfection en appliquant les consignes, le dosage des produits et les règles QHSSE </v>
      </c>
      <c r="F151" s="211"/>
      <c r="G151" s="211"/>
      <c r="H151" s="212"/>
    </row>
    <row r="152" spans="1:8" ht="27.75" customHeight="1" x14ac:dyDescent="0.35">
      <c r="A152" s="208" t="str">
        <f>IF(IF(H147="..","",VLOOKUP(H147,data_ACT_COMP_CONN!$B$1:$BE$4626,6,FALSE))="","",IF(H147="","",_xlfn.CONCAT("&gt; ",VLOOKUP(H147,data_ACT_COMP_CONN!$B$1:$BE$4626,6,FALSE))))</f>
        <v>&gt; Réalisation des interventions de maintenance de premier niveau</v>
      </c>
      <c r="B152" s="209"/>
      <c r="C152" s="209"/>
      <c r="D152" s="209"/>
      <c r="E152" s="210" t="str">
        <f>IF(IF(H147="..","",VLOOKUP(H147,data_ACT_COMP_CONN!$B$1:$BE$4626,16,FALSE))="","",IF(H147="","",_xlfn.CONCAT("&gt; ",VLOOKUP(H147,data_ACT_COMP_CONN!$B$1:$BE$4626,16,FALSE))))</f>
        <v>&gt; Réaliser les opérations de maintenance corrective et préventive de premier niveau sur les équipements utilisés </v>
      </c>
      <c r="F152" s="211"/>
      <c r="G152" s="211"/>
      <c r="H152" s="212"/>
    </row>
    <row r="153" spans="1:8" ht="27.75" customHeight="1" x14ac:dyDescent="0.35">
      <c r="A153" s="208" t="str">
        <f>IF(IF(H147="..","",VLOOKUP(H147,data_ACT_COMP_CONN!$B$1:$BE$4626,7,FALSE))="","",IF(H147="","",_xlfn.CONCAT("&gt; ",VLOOKUP(H147,data_ACT_COMP_CONN!$B$1:$BE$4626,7,FALSE))))</f>
        <v>&gt; Réalisation des opérations de changement de format</v>
      </c>
      <c r="B153" s="209"/>
      <c r="C153" s="209"/>
      <c r="D153" s="209"/>
      <c r="E153" s="210" t="str">
        <f>IF(IF(H147="..","",VLOOKUP(H147,data_ACT_COMP_CONN!$B$1:$BE$4626,17,FALSE))="","",IF(H147="","",_xlfn.CONCAT("&gt; ",VLOOKUP(H147,data_ACT_COMP_CONN!$B$1:$BE$4626,17,FALSE))))</f>
        <v>&gt; Réaliser les opérations de changement de série, de format, de recette et d’outils et les réglages associés conformément à l’ordre de production</v>
      </c>
      <c r="F153" s="211"/>
      <c r="G153" s="211"/>
      <c r="H153" s="212"/>
    </row>
    <row r="154" spans="1:8" ht="51" customHeight="1" x14ac:dyDescent="0.35">
      <c r="A154" s="208" t="str">
        <f>IF(IF(H147="..","",VLOOKUP(H147,data_ACT_COMP_CONN!$B$1:$BE$4626,8,FALSE))="","",IF(H147="","",_xlfn.CONCAT("&gt; ",VLOOKUP(H147,data_ACT_COMP_CONN!$B$1:$BE$4626,8,FALSE))))</f>
        <v>&gt; Diagnostic des dysfonctionnements ou pannes</v>
      </c>
      <c r="B154" s="209"/>
      <c r="C154" s="209"/>
      <c r="D154" s="209"/>
      <c r="E154" s="210" t="str">
        <f>IF(IF(H147="..","",VLOOKUP(H147,data_ACT_COMP_CONN!$B$1:$BE$4626,18,FALSE))="","",IF(H147="","",_xlfn.CONCAT("&gt; ",VLOOKUP(H147,data_ACT_COMP_CONN!$B$1:$BE$4626,18,FALSE))))</f>
        <v>&gt; Identifier et diagnostiquer une anomalie, un dysfonctionnement ou un risque et évaluer l’urgence d’une intervention externe en fonction du degré de gravité</v>
      </c>
      <c r="F154" s="211"/>
      <c r="G154" s="211"/>
      <c r="H154" s="212"/>
    </row>
    <row r="155" spans="1:8" ht="27.75" customHeight="1" x14ac:dyDescent="0.35">
      <c r="A155" s="208" t="str">
        <f>IF(IF(H147="..","",VLOOKUP(H147,data_ACT_COMP_CONN!$B$1:$BE$4626,9,FALSE))="","",IF(H147="","",_xlfn.CONCAT("&gt; ",VLOOKUP(H147,data_ACT_COMP_CONN!$B$1:$BE$4626,9,FALSE))))</f>
        <v>&gt; Mise en sécurité et mise à disposition des équipements</v>
      </c>
      <c r="B155" s="209"/>
      <c r="C155" s="209"/>
      <c r="D155" s="209"/>
      <c r="E155" s="210" t="str">
        <f>IF(IF(H147="..","",VLOOKUP(H147,data_ACT_COMP_CONN!$B$1:$BE$4626,19,FALSE))="","",IF(H147="","",_xlfn.CONCAT("&gt; ",VLOOKUP(H147,data_ACT_COMP_CONN!$B$1:$BE$4626,19,FALSE))))</f>
        <v>&gt; Réaliser les opérations de mise en sécurité ou mise à disposition des équipements de la ligne de production</v>
      </c>
      <c r="F155" s="211"/>
      <c r="G155" s="211"/>
      <c r="H155" s="212"/>
    </row>
    <row r="156" spans="1:8" ht="27.75" customHeight="1" x14ac:dyDescent="0.35">
      <c r="A156" s="208" t="str">
        <f>IF(IF(H147="..","",VLOOKUP(H147,data_ACT_COMP_CONN!$B$1:$BE$4626,10,FALSE))="","",IF(H147="","",_xlfn.CONCAT("&gt; ",VLOOKUP(H147,data_ACT_COMP_CONN!$B$1:$BE$4626,10,FALSE))))</f>
        <v>&gt; Réalisation du tri sélectif </v>
      </c>
      <c r="B156" s="209"/>
      <c r="C156" s="209"/>
      <c r="D156" s="209"/>
      <c r="E156" s="210" t="str">
        <f>IF(IF(H147="..","",VLOOKUP(H147,data_ACT_COMP_CONN!$B$1:$BE$4626,20,FALSE))="","",IF(H147="","",_xlfn.CONCAT("&gt; ",VLOOKUP(H147,data_ACT_COMP_CONN!$B$1:$BE$4626,20,FALSE))))</f>
        <v>&gt; Trier et évacuer les déchets selon les consignes de tri sélectif, en appliquant les règles QHSSE</v>
      </c>
      <c r="F156" s="211"/>
      <c r="G156" s="211"/>
      <c r="H156" s="212"/>
    </row>
    <row r="157" spans="1:8" ht="27.75" customHeight="1" x14ac:dyDescent="0.35">
      <c r="A157" s="208" t="str">
        <f>IF(IF(H147="..","",VLOOKUP(H147,data_ACT_COMP_CONN!$B$1:$BE$4626,11,FALSE))="","",IF(H147="","",_xlfn.CONCAT("&gt; ",VLOOKUP(H147,data_ACT_COMP_CONN!$B$1:$BE$4626,11,FALSE))))</f>
        <v/>
      </c>
      <c r="B157" s="209"/>
      <c r="C157" s="209"/>
      <c r="D157" s="209"/>
      <c r="E157" s="210" t="str">
        <f>IF(IF(H147="..","",VLOOKUP(H147,data_ACT_COMP_CONN!$B$1:$BE$4626,21,FALSE))="","",IF(H147="","",_xlfn.CONCAT("&gt; ",VLOOKUP(H147,data_ACT_COMP_CONN!$B$1:$BE$4626,21,FALSE))))</f>
        <v/>
      </c>
      <c r="F157" s="211"/>
      <c r="G157" s="211"/>
      <c r="H157" s="212"/>
    </row>
    <row r="158" spans="1:8" ht="27.75" customHeight="1" x14ac:dyDescent="0.35">
      <c r="A158" s="213" t="str">
        <f>IF(IF(H147="..","",VLOOKUP(H147,data_ACT_COMP_CONN!$B$1:$BE$4626,12,FALSE))="","",IF(H147="","",_xlfn.CONCAT("&gt; ",VLOOKUP(H147,data_ACT_COMP_CONN!$B$1:$BE$4626,12,FALSE))))</f>
        <v/>
      </c>
      <c r="B158" s="214"/>
      <c r="C158" s="214"/>
      <c r="D158" s="214"/>
      <c r="E158" s="215" t="str">
        <f>IF(IF(H147="..","",VLOOKUP(H147,data_ACT_COMP_CONN!$B$1:$BE$4626,22,FALSE))="","",IF(H147="","",_xlfn.CONCAT("&gt; ",VLOOKUP(H147,data_ACT_COMP_CONN!$B$1:$BE$4626,22,FALSE))))</f>
        <v/>
      </c>
      <c r="F158" s="216"/>
      <c r="G158" s="216"/>
      <c r="H158" s="217"/>
    </row>
    <row r="159" spans="1:8" ht="15.75" customHeight="1" x14ac:dyDescent="0.35">
      <c r="A159" s="103" t="s">
        <v>39</v>
      </c>
      <c r="B159" s="23"/>
      <c r="C159" s="110"/>
      <c r="D159" s="110"/>
      <c r="E159" s="110"/>
      <c r="F159" s="110"/>
      <c r="G159" s="110"/>
      <c r="H159" s="110"/>
    </row>
    <row r="160" spans="1:8" ht="15.75" customHeight="1" x14ac:dyDescent="0.35">
      <c r="A160" s="218"/>
      <c r="B160" s="105" t="str">
        <f>IF(IF(H147="..","",VLOOKUP(H147,data_ACT_COMP_CONN!$B$1:$BE$4626,23,FALSE))="","",IF(H147="","",VLOOKUP(H147,data_ACT_COMP_CONN!$B$1:$BE$4626,23,FALSE)))</f>
        <v>Entretien du matériel</v>
      </c>
      <c r="C160" s="104"/>
      <c r="D160" s="104"/>
      <c r="E160" s="104"/>
      <c r="F160" s="104"/>
      <c r="G160" s="104"/>
      <c r="H160" s="104"/>
    </row>
    <row r="161" spans="1:8" ht="15.75" customHeight="1" x14ac:dyDescent="0.35">
      <c r="A161" s="218"/>
      <c r="B161" s="105" t="str">
        <f>IF(IF(H147="..","",VLOOKUP(H147,data_ACT_COMP_CONN!$B$1:$BE$4626,24,FALSE))="","",IF(H147="","",VLOOKUP(H147,data_ACT_COMP_CONN!$B$1:$BE$4626,24,FALSE)))</f>
        <v>Maintenance</v>
      </c>
      <c r="C161" s="104"/>
      <c r="D161" s="104"/>
      <c r="E161" s="104"/>
      <c r="F161" s="104"/>
      <c r="G161" s="104"/>
      <c r="H161" s="104"/>
    </row>
    <row r="162" spans="1:8" ht="15.75" customHeight="1" x14ac:dyDescent="0.35">
      <c r="A162" s="45"/>
      <c r="B162" s="105" t="str">
        <f>IF(IF(H147="..","",VLOOKUP(H147,data_ACT_COMP_CONN!$B$1:$BE$4626,25,FALSE))="","",IF(H147="","",VLOOKUP(H147,data_ACT_COMP_CONN!$B$1:$BE$4626,25,FALSE)))</f>
        <v>Nettoyage</v>
      </c>
      <c r="C162" s="104"/>
      <c r="D162" s="104"/>
      <c r="E162" s="104"/>
      <c r="F162" s="104"/>
      <c r="G162" s="104"/>
      <c r="H162" s="104"/>
    </row>
    <row r="163" spans="1:8" ht="15.75" customHeight="1" x14ac:dyDescent="0.35">
      <c r="A163" s="45"/>
      <c r="B163" s="105"/>
      <c r="C163" s="104"/>
      <c r="D163" s="104"/>
      <c r="E163" s="104"/>
      <c r="F163" s="104"/>
      <c r="G163" s="104"/>
      <c r="H163" s="104"/>
    </row>
    <row r="164" spans="1:8" ht="18.5" x14ac:dyDescent="0.35">
      <c r="A164" s="124" t="s">
        <v>45</v>
      </c>
      <c r="B164" s="108"/>
      <c r="C164" s="108"/>
      <c r="D164" s="108"/>
      <c r="E164" s="108"/>
      <c r="F164" s="108"/>
      <c r="G164" s="108"/>
      <c r="H164" s="108"/>
    </row>
    <row r="166" spans="1:8" ht="16" customHeight="1" x14ac:dyDescent="0.35">
      <c r="A166" s="26" t="s">
        <v>46</v>
      </c>
      <c r="B166" s="27"/>
      <c r="C166" s="27"/>
      <c r="D166" s="27"/>
      <c r="E166" s="27"/>
      <c r="F166" s="27"/>
      <c r="G166" s="27"/>
      <c r="H166" s="28"/>
    </row>
    <row r="168" spans="1:8" ht="16" customHeight="1" thickBot="1" x14ac:dyDescent="0.4">
      <c r="A168" s="249" t="s">
        <v>47</v>
      </c>
      <c r="B168" s="250"/>
      <c r="C168" s="31" t="s">
        <v>48</v>
      </c>
      <c r="D168" s="32"/>
      <c r="E168" s="32"/>
      <c r="F168" s="32"/>
      <c r="G168" s="32"/>
      <c r="H168" s="32"/>
    </row>
    <row r="169" spans="1:8" ht="58.5" customHeight="1" x14ac:dyDescent="0.35">
      <c r="A169" s="242" t="str">
        <f>nomencl_TRANSV!B3</f>
        <v xml:space="preserve">Analyse et synthèse de l’information </v>
      </c>
      <c r="B169" s="243"/>
      <c r="C169" s="30">
        <f>IF(nomencl_TRANSV!H3="NC","",nomencl_TRANSV!H3)</f>
        <v>2</v>
      </c>
      <c r="D169" s="238" t="str">
        <f>IF(nomencl_TRANSV!H3=1,nomencl_TRANSV!C3,IF(nomencl_TRANSV!H3=2,nomencl_TRANSV!D3,IF(nomencl_TRANSV!H3=3,nomencl_TRANSV!E3,IF(nomencl_TRANSV!H3=4,nomencl_TRANSV!F3,"Non concerné"))))</f>
        <v>Sélectionner et restituer les informations utiles à son activité et aux besoins de ses interlocuteurs, connecter des données de nature différente</v>
      </c>
      <c r="E169" s="238"/>
      <c r="F169" s="238"/>
      <c r="G169" s="238"/>
      <c r="H169" s="238"/>
    </row>
    <row r="170" spans="1:8" ht="58.5" customHeight="1" x14ac:dyDescent="0.35">
      <c r="A170" s="239" t="str">
        <f>nomencl_TRANSV!B4</f>
        <v xml:space="preserve">Résolution de problèmes </v>
      </c>
      <c r="B170" s="240"/>
      <c r="C170" s="29">
        <f>IF(nomencl_TRANSV!H4="NC","",nomencl_TRANSV!H4)</f>
        <v>1</v>
      </c>
      <c r="D170" s="198" t="str">
        <f>IF(nomencl_TRANSV!H4=1,nomencl_TRANSV!C4,IF(nomencl_TRANSV!H4=2,nomencl_TRANSV!D4,IF(nomencl_TRANSV!H4=3,nomencl_TRANSV!E4,IF(nomencl_TRANSV!H4=4,nomencl_TRANSV!F4,"Non concerné"))))</f>
        <v xml:space="preserve">Sélectionner les outils, méthodes, matériels, informations permettant de résoudre un problème simple dans un environnement connu </v>
      </c>
      <c r="E170" s="198"/>
      <c r="F170" s="198"/>
      <c r="G170" s="198"/>
      <c r="H170" s="198"/>
    </row>
    <row r="171" spans="1:8" ht="58.5" customHeight="1" x14ac:dyDescent="0.35">
      <c r="A171" s="239" t="str">
        <f>nomencl_TRANSV!B5</f>
        <v>Autonomie</v>
      </c>
      <c r="B171" s="240"/>
      <c r="C171" s="29">
        <f>IF(nomencl_TRANSV!H5="NC","",nomencl_TRANSV!H5)</f>
        <v>2</v>
      </c>
      <c r="D171" s="198" t="str">
        <f>IF(nomencl_TRANSV!H5=1,nomencl_TRANSV!C5,IF(nomencl_TRANSV!H5=2,nomencl_TRANSV!D5,IF(nomencl_TRANSV!H5=3,nomencl_TRANSV!E5,IF(nomencl_TRANSV!H5=4,nomencl_TRANSV!F5,"Non concerné"))))</f>
        <v xml:space="preserve">Adapter son organisation aux évolutions et exigences de la situation dans différentes familles de situations connues </v>
      </c>
      <c r="E171" s="198"/>
      <c r="F171" s="198"/>
      <c r="G171" s="198"/>
      <c r="H171" s="198"/>
    </row>
    <row r="172" spans="1:8" ht="58.5" customHeight="1" x14ac:dyDescent="0.35">
      <c r="A172" s="239" t="str">
        <f>nomencl_TRANSV!B6</f>
        <v xml:space="preserve">Innovation </v>
      </c>
      <c r="B172" s="240"/>
      <c r="C172" s="29">
        <f>IF(nomencl_TRANSV!H6="NC","",nomencl_TRANSV!H6)</f>
        <v>1</v>
      </c>
      <c r="D172" s="198" t="str">
        <f>IF(nomencl_TRANSV!H6=1,nomencl_TRANSV!C6,IF(nomencl_TRANSV!H6=2,nomencl_TRANSV!D6,IF(nomencl_TRANSV!H6=3,nomencl_TRANSV!E6,IF(nomencl_TRANSV!H6=4,nomencl_TRANSV!F6,"Non concerné"))))</f>
        <v xml:space="preserve">Proposer des évolutions de modes opératoires simples en vue d’améliorer les conditions de mise en œuvre,  la qualité et / ou les performances de son activité </v>
      </c>
      <c r="E172" s="198"/>
      <c r="F172" s="198"/>
      <c r="G172" s="198"/>
      <c r="H172" s="198"/>
    </row>
    <row r="173" spans="1:8" ht="58.5" customHeight="1" x14ac:dyDescent="0.35">
      <c r="A173" s="239" t="str">
        <f>nomencl_TRANSV!B7</f>
        <v>Apprentissage et actualisation des compétences</v>
      </c>
      <c r="B173" s="240"/>
      <c r="C173" s="29">
        <f>IF(nomencl_TRANSV!H7="NC","",nomencl_TRANSV!H7)</f>
        <v>1</v>
      </c>
      <c r="D173" s="241" t="str">
        <f>IF(nomencl_TRANSV!H7=1,nomencl_TRANSV!C7,IF(nomencl_TRANSV!H7=2,nomencl_TRANSV!D7,IF(nomencl_TRANSV!H7=3,nomencl_TRANSV!E7,IF(nomencl_TRANSV!H7=4,nomencl_TRANSV!F7,"Non concerné"))))</f>
        <v>Identifier et utiliser différentes manières d’apprendre courantes dans un environnement connu</v>
      </c>
      <c r="E173" s="241"/>
      <c r="F173" s="241"/>
      <c r="G173" s="241"/>
      <c r="H173" s="241"/>
    </row>
    <row r="175" spans="1:8" ht="16" customHeight="1" x14ac:dyDescent="0.35">
      <c r="A175" s="26" t="s">
        <v>49</v>
      </c>
      <c r="B175" s="27"/>
      <c r="C175" s="27"/>
      <c r="D175" s="27"/>
      <c r="E175" s="27"/>
      <c r="F175" s="27"/>
      <c r="G175" s="27"/>
      <c r="H175" s="28"/>
    </row>
    <row r="177" spans="1:8" ht="16" customHeight="1" thickBot="1" x14ac:dyDescent="0.4">
      <c r="A177" s="249" t="s">
        <v>47</v>
      </c>
      <c r="B177" s="250"/>
      <c r="C177" s="31" t="s">
        <v>48</v>
      </c>
      <c r="D177" s="32"/>
      <c r="E177" s="32"/>
      <c r="F177" s="32"/>
      <c r="G177" s="32"/>
      <c r="H177" s="32"/>
    </row>
    <row r="178" spans="1:8" ht="48" customHeight="1" x14ac:dyDescent="0.35">
      <c r="A178" s="239" t="str">
        <f>nomencl_TRANSV!B17</f>
        <v xml:space="preserve">Communication orale </v>
      </c>
      <c r="B178" s="240"/>
      <c r="C178" s="29">
        <f>IF(nomencl_TRANSV!H17="NC","",nomencl_TRANSV!H17)</f>
        <v>1</v>
      </c>
      <c r="D178" s="239" t="str">
        <f>IF(nomencl_TRANSV!H17=1,nomencl_TRANSV!C17,IF(nomencl_TRANSV!H17=2,nomencl_TRANSV!D17,IF(nomencl_TRANSV!H17=3,nomencl_TRANSV!E17,IF(nomencl_TRANSV!H17=4,nomencl_TRANSV!F17,"Non concerné"))))</f>
        <v xml:space="preserve">Communiquer à l’oral de manière claire dans des situations simples </v>
      </c>
      <c r="E178" s="239"/>
      <c r="F178" s="239"/>
      <c r="G178" s="239"/>
      <c r="H178" s="239"/>
    </row>
    <row r="179" spans="1:8" ht="48" customHeight="1" x14ac:dyDescent="0.35">
      <c r="A179" s="239" t="str">
        <f>nomencl_TRANSV!B18</f>
        <v xml:space="preserve">Communication écrite </v>
      </c>
      <c r="B179" s="240"/>
      <c r="C179" s="29">
        <f>IF(nomencl_TRANSV!H18="NC","",nomencl_TRANSV!H18)</f>
        <v>1</v>
      </c>
      <c r="D179" s="239" t="str">
        <f>IF(nomencl_TRANSV!H18=1,nomencl_TRANSV!C18,IF(nomencl_TRANSV!H18=2,nomencl_TRANSV!D18,IF(nomencl_TRANSV!H18=3,nomencl_TRANSV!E18,IF(nomencl_TRANSV!H18=4,nomencl_TRANSV!F18,"Non concerné"))))</f>
        <v>Lire et rédiger des textes informatifs courts en lien avec son activité dans le respect des consignes</v>
      </c>
      <c r="E179" s="239"/>
      <c r="F179" s="239"/>
      <c r="G179" s="239"/>
      <c r="H179" s="239"/>
    </row>
    <row r="180" spans="1:8" ht="48" customHeight="1" x14ac:dyDescent="0.35">
      <c r="A180" s="239" t="str">
        <f>nomencl_TRANSV!B19</f>
        <v xml:space="preserve">Orientation client </v>
      </c>
      <c r="B180" s="240"/>
      <c r="C180" s="29" t="str">
        <f>IF(nomencl_TRANSV!H19="NC","",nomencl_TRANSV!H19)</f>
        <v/>
      </c>
      <c r="D180" s="239" t="str">
        <f>IF(nomencl_TRANSV!H19=1,nomencl_TRANSV!C19,IF(nomencl_TRANSV!H19=2,nomencl_TRANSV!D19,IF(nomencl_TRANSV!H19=3,nomencl_TRANSV!E19,IF(nomencl_TRANSV!H19=4,nomencl_TRANSV!F19,"Non concerné"))))</f>
        <v>Non concerné</v>
      </c>
      <c r="E180" s="239"/>
      <c r="F180" s="239"/>
      <c r="G180" s="239"/>
      <c r="H180" s="239"/>
    </row>
    <row r="181" spans="1:8" ht="48" customHeight="1" x14ac:dyDescent="0.35">
      <c r="A181" s="239" t="str">
        <f>nomencl_TRANSV!B20</f>
        <v xml:space="preserve">Travail en équipe </v>
      </c>
      <c r="B181" s="240"/>
      <c r="C181" s="29">
        <f>IF(nomencl_TRANSV!H20="NC","",nomencl_TRANSV!H20)</f>
        <v>2</v>
      </c>
      <c r="D181" s="239" t="str">
        <f>IF(nomencl_TRANSV!H20=1,nomencl_TRANSV!C20,IF(nomencl_TRANSV!H20=2,nomencl_TRANSV!D20,IF(nomencl_TRANSV!H20=3,nomencl_TRANSV!E20,IF(nomencl_TRANSV!H20=4,nomencl_TRANSV!F20,"Non concerné"))))</f>
        <v xml:space="preserve">Collaborer avec les membres de son équipe et les activités connexes  en tenant compte des compétences, avis et contraintes de chacun </v>
      </c>
      <c r="E181" s="239"/>
      <c r="F181" s="239"/>
      <c r="G181" s="239"/>
      <c r="H181" s="239"/>
    </row>
    <row r="182" spans="1:8" ht="48" customHeight="1" x14ac:dyDescent="0.35">
      <c r="A182" s="239" t="str">
        <f>nomencl_TRANSV!B21</f>
        <v>Influence et persuasion</v>
      </c>
      <c r="B182" s="240"/>
      <c r="C182" s="29" t="str">
        <f>IF(nomencl_TRANSV!H21="NC","",nomencl_TRANSV!H21)</f>
        <v/>
      </c>
      <c r="D182" s="239" t="str">
        <f>IF(nomencl_TRANSV!H21=1,nomencl_TRANSV!C21,IF(nomencl_TRANSV!H21=2,nomencl_TRANSV!D21,IF(nomencl_TRANSV!H21=3,nomencl_TRANSV!E21,IF(nomencl_TRANSV!H21=4,nomencl_TRANSV!F21,"Non concerné"))))</f>
        <v>Non concerné</v>
      </c>
      <c r="E182" s="239"/>
      <c r="F182" s="239"/>
      <c r="G182" s="239"/>
      <c r="H182" s="239"/>
    </row>
    <row r="183" spans="1:8" ht="48" customHeight="1" x14ac:dyDescent="0.35">
      <c r="A183" s="239" t="str">
        <f>nomencl_TRANSV!B22</f>
        <v>Gestion des relations interpersonnelles</v>
      </c>
      <c r="B183" s="240"/>
      <c r="C183" s="29">
        <f>IF(nomencl_TRANSV!H22="NC","",nomencl_TRANSV!H22)</f>
        <v>1</v>
      </c>
      <c r="D183" s="239" t="str">
        <f>IF(nomencl_TRANSV!H22=1,nomencl_TRANSV!C22,IF(nomencl_TRANSV!H22=2,nomencl_TRANSV!D22,IF(nomencl_TRANSV!H22=3,nomencl_TRANSV!E22,IF(nomencl_TRANSV!H22=4,nomencl_TRANSV!F22,"Non concerné"))))</f>
        <v xml:space="preserve">Ecouter de manière attentive et bienveillante ses interlocuteurs, prendre en compte leurs contraintes, leurs retours et points de vue dans un contexte connu et stable  </v>
      </c>
      <c r="E183" s="239"/>
      <c r="F183" s="239"/>
      <c r="G183" s="239"/>
      <c r="H183" s="239"/>
    </row>
    <row r="185" spans="1:8" ht="16" customHeight="1" x14ac:dyDescent="0.35">
      <c r="A185" s="26" t="s">
        <v>50</v>
      </c>
      <c r="B185" s="27"/>
      <c r="C185" s="27"/>
      <c r="D185" s="27"/>
      <c r="E185" s="27"/>
      <c r="F185" s="27"/>
      <c r="G185" s="27"/>
      <c r="H185" s="28"/>
    </row>
    <row r="187" spans="1:8" ht="16" customHeight="1" thickBot="1" x14ac:dyDescent="0.4">
      <c r="A187" s="249" t="s">
        <v>47</v>
      </c>
      <c r="B187" s="250"/>
      <c r="C187" s="31" t="s">
        <v>48</v>
      </c>
      <c r="D187" s="32"/>
      <c r="E187" s="32"/>
      <c r="F187" s="32"/>
      <c r="G187" s="32"/>
      <c r="H187" s="32"/>
    </row>
    <row r="188" spans="1:8" ht="48" customHeight="1" x14ac:dyDescent="0.35">
      <c r="A188" s="239" t="str">
        <f>nomencl_TRANSV!B10</f>
        <v xml:space="preserve">Persévérance </v>
      </c>
      <c r="B188" s="240"/>
      <c r="C188" s="118" t="str">
        <f>IF(nomencl_TRANSV!H10="NC","",nomencl_TRANSV!H10)</f>
        <v/>
      </c>
      <c r="D188" s="239" t="str">
        <f>IF(nomencl_TRANSV!H10=1,nomencl_TRANSV!C10,IF(nomencl_TRANSV!H10=2,nomencl_TRANSV!D10,IF(nomencl_TRANSV!H10=3,nomencl_TRANSV!E10,IF(nomencl_TRANSV!H10=4,nomencl_TRANSV!F10,"non concerné"))))</f>
        <v>non concerné</v>
      </c>
      <c r="E188" s="239"/>
      <c r="F188" s="239"/>
      <c r="G188" s="239"/>
      <c r="H188" s="239"/>
    </row>
    <row r="189" spans="1:8" ht="48" customHeight="1" x14ac:dyDescent="0.35">
      <c r="A189" s="239" t="str">
        <f>nomencl_TRANSV!B11</f>
        <v>Traitement de situations sources de tension</v>
      </c>
      <c r="B189" s="240"/>
      <c r="C189" s="29">
        <f>IF(nomencl_TRANSV!H11="NC","",nomencl_TRANSV!H11)</f>
        <v>1</v>
      </c>
      <c r="D189" s="239" t="str">
        <f>IF(nomencl_TRANSV!H11=1,nomencl_TRANSV!C11,IF(nomencl_TRANSV!H11=2,nomencl_TRANSV!D11,IF(nomencl_TRANSV!H11=3,nomencl_TRANSV!E11,IF(nomencl_TRANSV!H11=4,nomencl_TRANSV!F11,"non concerné"))))</f>
        <v>Identifier les actions et comportements générateurs de troubles pour soi et pour les autres dans des situations habituelles,  un contexte sous pression stable (rythme, délais, …)</v>
      </c>
      <c r="E189" s="239"/>
      <c r="F189" s="239"/>
      <c r="G189" s="239"/>
      <c r="H189" s="239"/>
    </row>
    <row r="190" spans="1:8" ht="48" customHeight="1" x14ac:dyDescent="0.35">
      <c r="A190" s="239" t="str">
        <f>nomencl_TRANSV!B12</f>
        <v xml:space="preserve">Adaptabilité / réactivité / proactivité </v>
      </c>
      <c r="B190" s="240"/>
      <c r="C190" s="29">
        <f>IF(nomencl_TRANSV!H12="NC","",nomencl_TRANSV!H12)</f>
        <v>1</v>
      </c>
      <c r="D190" s="239" t="str">
        <f>IF(nomencl_TRANSV!H12=1,nomencl_TRANSV!C12,IF(nomencl_TRANSV!H12=2,nomencl_TRANSV!D12,IF(nomencl_TRANSV!H12=3,nomencl_TRANSV!E12,IF(nomencl_TRANSV!H12=4,nomencl_TRANSV!F12,"non concerné"))))</f>
        <v xml:space="preserve">Réagir positivement face à un événement, une sollicitation imprévue et y répondre rapidement dans un contexte simple et connu </v>
      </c>
      <c r="E190" s="239"/>
      <c r="F190" s="239"/>
      <c r="G190" s="239"/>
      <c r="H190" s="239"/>
    </row>
    <row r="191" spans="1:8" ht="48" customHeight="1" x14ac:dyDescent="0.35">
      <c r="A191" s="239" t="str">
        <f>nomencl_TRANSV!B13</f>
        <v xml:space="preserve">Rigueur et fiabilité </v>
      </c>
      <c r="B191" s="240"/>
      <c r="C191" s="29">
        <f>IF(nomencl_TRANSV!H13="NC","",nomencl_TRANSV!H13)</f>
        <v>2</v>
      </c>
      <c r="D191" s="239" t="str">
        <f>IF(nomencl_TRANSV!H13=1,nomencl_TRANSV!C13,IF(nomencl_TRANSV!H13=2,nomencl_TRANSV!D13,IF(nomencl_TRANSV!H13=3,nomencl_TRANSV!E13,IF(nomencl_TRANSV!H13=4,nomencl_TRANSV!F13,"non concerné"))))</f>
        <v xml:space="preserve">Adapter de manière continue son activité pour en respecter le cadre et les échéances et veiller à la qualité de ses interventions </v>
      </c>
      <c r="E191" s="239"/>
      <c r="F191" s="239"/>
      <c r="G191" s="239"/>
      <c r="H191" s="239"/>
    </row>
    <row r="192" spans="1:8" ht="48" customHeight="1" x14ac:dyDescent="0.35">
      <c r="A192" s="239" t="str">
        <f>nomencl_TRANSV!B14</f>
        <v>Prise d’initiative et gestion des aléas</v>
      </c>
      <c r="B192" s="240"/>
      <c r="C192" s="29">
        <f>IF(nomencl_TRANSV!H14="NC","",nomencl_TRANSV!H14)</f>
        <v>2</v>
      </c>
      <c r="D192" s="239" t="str">
        <f>IF(nomencl_TRANSV!H14=1,nomencl_TRANSV!C14,IF(nomencl_TRANSV!H14=2,nomencl_TRANSV!D14,IF(nomencl_TRANSV!H14=3,nomencl_TRANSV!E14,IF(nomencl_TRANSV!H14=4,nomencl_TRANSV!F14,"non concerné"))))</f>
        <v xml:space="preserve">Sélectionner la ou les procédures / modes opératoires, définir les actions adapté(e)s aux situations et aléas courant(e)s lié(e)s à son activité et proposer des améliorations </v>
      </c>
      <c r="E192" s="239"/>
      <c r="F192" s="239"/>
      <c r="G192" s="239"/>
      <c r="H192" s="239"/>
    </row>
    <row r="194" spans="1:8" ht="16" customHeight="1" x14ac:dyDescent="0.35">
      <c r="A194" s="26" t="s">
        <v>51</v>
      </c>
      <c r="B194" s="27"/>
      <c r="C194" s="27"/>
      <c r="D194" s="27"/>
      <c r="E194" s="27"/>
      <c r="F194" s="27"/>
      <c r="G194" s="27"/>
      <c r="H194" s="28"/>
    </row>
    <row r="196" spans="1:8" ht="16" customHeight="1" thickBot="1" x14ac:dyDescent="0.4">
      <c r="A196" s="249" t="s">
        <v>47</v>
      </c>
      <c r="B196" s="250"/>
      <c r="C196" s="31" t="s">
        <v>48</v>
      </c>
      <c r="D196" s="32"/>
      <c r="E196" s="32"/>
      <c r="F196" s="32"/>
      <c r="G196" s="32"/>
      <c r="H196" s="32"/>
    </row>
    <row r="197" spans="1:8" ht="48" customHeight="1" x14ac:dyDescent="0.35">
      <c r="A197" s="239" t="str">
        <f>nomencl_TRANSV!B25</f>
        <v>Capacités manuelles et pratiques</v>
      </c>
      <c r="B197" s="240"/>
      <c r="C197" s="29">
        <f>IF(nomencl_TRANSV!H25="NC","",nomencl_TRANSV!H25)</f>
        <v>3</v>
      </c>
      <c r="D197" s="239" t="str">
        <f>IF(nomencl_TRANSV!H25=1,nomencl_TRANSV!C25,IF(nomencl_TRANSV!H25=2,nomencl_TRANSV!D25,IF(nomencl_TRANSV!H25=3,nomencl_TRANSV!E25,IF(nomencl_TRANSV!H25=4,nomencl_TRANSV!F25,"Non concerné"))))</f>
        <v>Réaliser des interventions techniques nécessitant un sens pratique</v>
      </c>
      <c r="E197" s="239"/>
      <c r="F197" s="239"/>
      <c r="G197" s="239"/>
      <c r="H197" s="239"/>
    </row>
    <row r="198" spans="1:8" ht="16" customHeight="1" x14ac:dyDescent="0.35">
      <c r="A198" s="24"/>
      <c r="B198" s="24"/>
      <c r="D198" s="24"/>
      <c r="E198" s="24"/>
      <c r="F198" s="24"/>
      <c r="G198" s="24"/>
      <c r="H198" s="24"/>
    </row>
    <row r="199" spans="1:8" ht="18.5" x14ac:dyDescent="0.35">
      <c r="A199" s="124" t="s">
        <v>52</v>
      </c>
      <c r="B199" s="108"/>
      <c r="C199" s="108"/>
      <c r="D199" s="108"/>
      <c r="E199" s="108"/>
      <c r="F199" s="108"/>
      <c r="G199" s="108"/>
      <c r="H199" s="108"/>
    </row>
    <row r="201" spans="1:8" ht="16" customHeight="1" x14ac:dyDescent="0.35">
      <c r="A201" s="253" t="s">
        <v>53</v>
      </c>
      <c r="B201" s="254"/>
      <c r="C201" s="254"/>
      <c r="D201" s="254"/>
      <c r="E201" s="251"/>
      <c r="F201" s="251" t="s">
        <v>54</v>
      </c>
      <c r="G201" s="251" t="s">
        <v>55</v>
      </c>
      <c r="H201" s="251" t="s">
        <v>56</v>
      </c>
    </row>
    <row r="202" spans="1:8" ht="16" customHeight="1" x14ac:dyDescent="0.35">
      <c r="A202" s="255"/>
      <c r="B202" s="256"/>
      <c r="C202" s="256"/>
      <c r="D202" s="256"/>
      <c r="E202" s="252"/>
      <c r="F202" s="252"/>
      <c r="G202" s="252"/>
      <c r="H202" s="252"/>
    </row>
    <row r="203" spans="1:8" ht="16" customHeight="1" x14ac:dyDescent="0.35">
      <c r="A203" s="197" t="s">
        <v>57</v>
      </c>
      <c r="B203" s="198"/>
      <c r="C203" s="198"/>
      <c r="D203" s="198"/>
      <c r="E203" s="258"/>
      <c r="F203" s="199">
        <v>2</v>
      </c>
      <c r="G203" s="246">
        <v>21547</v>
      </c>
      <c r="H203" s="247">
        <v>221</v>
      </c>
    </row>
    <row r="204" spans="1:8" ht="16" customHeight="1" x14ac:dyDescent="0.35">
      <c r="A204" s="197"/>
      <c r="B204" s="198"/>
      <c r="C204" s="198"/>
      <c r="D204" s="198"/>
      <c r="E204" s="258"/>
      <c r="F204" s="199"/>
      <c r="G204" s="246"/>
      <c r="H204" s="248"/>
    </row>
    <row r="205" spans="1:8" ht="16" customHeight="1" x14ac:dyDescent="0.35">
      <c r="A205" s="197" t="s">
        <v>58</v>
      </c>
      <c r="B205" s="198"/>
      <c r="C205" s="198"/>
      <c r="D205" s="198"/>
      <c r="E205" s="258"/>
      <c r="F205" s="245">
        <v>1</v>
      </c>
      <c r="G205" s="200">
        <v>21572</v>
      </c>
      <c r="H205" s="201">
        <v>221</v>
      </c>
    </row>
    <row r="206" spans="1:8" ht="16" customHeight="1" x14ac:dyDescent="0.35">
      <c r="A206" s="197"/>
      <c r="B206" s="198"/>
      <c r="C206" s="198"/>
      <c r="D206" s="198"/>
      <c r="E206" s="258"/>
      <c r="F206" s="245"/>
      <c r="G206" s="200"/>
      <c r="H206" s="202"/>
    </row>
    <row r="207" spans="1:8" ht="16" customHeight="1" x14ac:dyDescent="0.35">
      <c r="A207" s="197" t="s">
        <v>5113</v>
      </c>
      <c r="B207" s="198"/>
      <c r="C207" s="198"/>
      <c r="D207" s="198"/>
      <c r="E207" s="258"/>
      <c r="F207" s="245">
        <v>2</v>
      </c>
      <c r="G207" s="200">
        <v>31620</v>
      </c>
      <c r="H207" s="201">
        <v>200</v>
      </c>
    </row>
    <row r="208" spans="1:8" ht="16" customHeight="1" x14ac:dyDescent="0.35">
      <c r="A208" s="197"/>
      <c r="B208" s="198"/>
      <c r="C208" s="198"/>
      <c r="D208" s="198"/>
      <c r="E208" s="258"/>
      <c r="F208" s="245"/>
      <c r="G208" s="200"/>
      <c r="H208" s="202"/>
    </row>
    <row r="209" spans="1:8" ht="16" customHeight="1" x14ac:dyDescent="0.35">
      <c r="A209" s="197" t="s">
        <v>62</v>
      </c>
      <c r="B209" s="198"/>
      <c r="C209" s="198"/>
      <c r="D209" s="198"/>
      <c r="E209" s="258"/>
      <c r="F209" s="245">
        <v>2</v>
      </c>
      <c r="G209" s="200">
        <v>31754</v>
      </c>
      <c r="H209" s="201">
        <v>311</v>
      </c>
    </row>
    <row r="210" spans="1:8" ht="16" customHeight="1" x14ac:dyDescent="0.35">
      <c r="A210" s="197"/>
      <c r="B210" s="198"/>
      <c r="C210" s="198"/>
      <c r="D210" s="198"/>
      <c r="E210" s="258"/>
      <c r="F210" s="245"/>
      <c r="G210" s="200"/>
      <c r="H210" s="202"/>
    </row>
    <row r="211" spans="1:8" ht="16" customHeight="1" x14ac:dyDescent="0.35">
      <c r="A211" s="197" t="s">
        <v>61</v>
      </c>
      <c r="B211" s="198"/>
      <c r="C211" s="198"/>
      <c r="D211" s="198"/>
      <c r="E211" s="258"/>
      <c r="F211" s="245">
        <v>2</v>
      </c>
      <c r="G211" s="200">
        <v>31436</v>
      </c>
      <c r="H211" s="201">
        <v>200</v>
      </c>
    </row>
    <row r="212" spans="1:8" ht="16" customHeight="1" x14ac:dyDescent="0.35">
      <c r="A212" s="197"/>
      <c r="B212" s="198"/>
      <c r="C212" s="198"/>
      <c r="D212" s="198"/>
      <c r="E212" s="258"/>
      <c r="F212" s="245"/>
      <c r="G212" s="200"/>
      <c r="H212" s="202"/>
    </row>
    <row r="213" spans="1:8" ht="16" customHeight="1" x14ac:dyDescent="0.35">
      <c r="A213" s="197" t="s">
        <v>717</v>
      </c>
      <c r="B213" s="198"/>
      <c r="C213" s="198"/>
      <c r="D213" s="198"/>
      <c r="E213" s="258"/>
      <c r="F213" s="245">
        <v>1</v>
      </c>
      <c r="G213" s="200">
        <v>31624</v>
      </c>
      <c r="H213" s="201">
        <v>200</v>
      </c>
    </row>
    <row r="214" spans="1:8" ht="16" customHeight="1" x14ac:dyDescent="0.35">
      <c r="A214" s="197"/>
      <c r="B214" s="198"/>
      <c r="C214" s="198"/>
      <c r="D214" s="198"/>
      <c r="E214" s="258"/>
      <c r="F214" s="245"/>
      <c r="G214" s="200"/>
      <c r="H214" s="202"/>
    </row>
    <row r="215" spans="1:8" ht="16" customHeight="1" x14ac:dyDescent="0.35">
      <c r="A215" s="197" t="s">
        <v>5617</v>
      </c>
      <c r="B215" s="198"/>
      <c r="C215" s="198"/>
      <c r="D215" s="198"/>
      <c r="E215" s="198"/>
      <c r="F215" s="199">
        <v>1</v>
      </c>
      <c r="G215" s="200">
        <v>23684</v>
      </c>
      <c r="H215" s="201">
        <v>251</v>
      </c>
    </row>
    <row r="216" spans="1:8" ht="16" customHeight="1" x14ac:dyDescent="0.35">
      <c r="A216" s="197"/>
      <c r="B216" s="198"/>
      <c r="C216" s="198"/>
      <c r="D216" s="198"/>
      <c r="E216" s="198"/>
      <c r="F216" s="199"/>
      <c r="G216" s="200"/>
      <c r="H216" s="202"/>
    </row>
    <row r="217" spans="1:8" ht="16" customHeight="1" x14ac:dyDescent="0.35">
      <c r="A217" s="197"/>
      <c r="B217" s="198"/>
      <c r="C217" s="198"/>
      <c r="D217" s="198"/>
      <c r="E217" s="198"/>
      <c r="F217" s="199"/>
      <c r="G217" s="200"/>
      <c r="H217" s="201"/>
    </row>
    <row r="218" spans="1:8" ht="16" customHeight="1" x14ac:dyDescent="0.35">
      <c r="A218" s="197"/>
      <c r="B218" s="198"/>
      <c r="C218" s="198"/>
      <c r="D218" s="198"/>
      <c r="E218" s="198"/>
      <c r="F218" s="199"/>
      <c r="G218" s="200"/>
      <c r="H218" s="202"/>
    </row>
    <row r="219" spans="1:8" ht="16" customHeight="1" x14ac:dyDescent="0.35">
      <c r="A219" s="197"/>
      <c r="B219" s="198"/>
      <c r="C219" s="198"/>
      <c r="D219" s="198"/>
      <c r="E219" s="198"/>
      <c r="F219" s="199"/>
      <c r="G219" s="200"/>
      <c r="H219" s="201"/>
    </row>
    <row r="220" spans="1:8" ht="16" customHeight="1" x14ac:dyDescent="0.35">
      <c r="A220" s="197"/>
      <c r="B220" s="198"/>
      <c r="C220" s="198"/>
      <c r="D220" s="198"/>
      <c r="E220" s="198"/>
      <c r="F220" s="199"/>
      <c r="G220" s="200"/>
      <c r="H220" s="202"/>
    </row>
    <row r="221" spans="1:8" ht="16" customHeight="1" x14ac:dyDescent="0.35">
      <c r="A221" s="197"/>
      <c r="B221" s="198"/>
      <c r="C221" s="198"/>
      <c r="D221" s="198"/>
      <c r="E221" s="198"/>
      <c r="F221" s="199"/>
      <c r="G221" s="200"/>
      <c r="H221" s="201"/>
    </row>
    <row r="222" spans="1:8" ht="16" customHeight="1" x14ac:dyDescent="0.35">
      <c r="A222" s="197"/>
      <c r="B222" s="198"/>
      <c r="C222" s="198"/>
      <c r="D222" s="198"/>
      <c r="E222" s="198"/>
      <c r="F222" s="199"/>
      <c r="G222" s="200"/>
      <c r="H222" s="202"/>
    </row>
    <row r="223" spans="1:8" ht="12.75" customHeight="1" x14ac:dyDescent="0.35">
      <c r="A223" s="197"/>
      <c r="B223" s="198"/>
      <c r="C223" s="198"/>
      <c r="D223" s="198"/>
      <c r="E223" s="198"/>
      <c r="F223" s="199"/>
      <c r="G223" s="200"/>
      <c r="H223" s="201"/>
    </row>
    <row r="224" spans="1:8" ht="16" customHeight="1" x14ac:dyDescent="0.35">
      <c r="A224" s="197"/>
      <c r="B224" s="198"/>
      <c r="C224" s="198"/>
      <c r="D224" s="198"/>
      <c r="E224" s="198"/>
      <c r="F224" s="199"/>
      <c r="G224" s="200"/>
      <c r="H224" s="202"/>
    </row>
    <row r="225" spans="1:8" ht="16" customHeight="1" x14ac:dyDescent="0.35">
      <c r="A225" s="197"/>
      <c r="B225" s="198"/>
      <c r="C225" s="198"/>
      <c r="D225" s="198"/>
      <c r="E225" s="198"/>
      <c r="F225" s="199"/>
      <c r="G225" s="200"/>
      <c r="H225" s="201"/>
    </row>
    <row r="226" spans="1:8" ht="16" customHeight="1" x14ac:dyDescent="0.35">
      <c r="A226" s="197"/>
      <c r="B226" s="198"/>
      <c r="C226" s="198"/>
      <c r="D226" s="198"/>
      <c r="E226" s="198"/>
      <c r="F226" s="199"/>
      <c r="G226" s="200"/>
      <c r="H226" s="202"/>
    </row>
    <row r="227" spans="1:8" ht="16" customHeight="1" x14ac:dyDescent="0.35">
      <c r="A227" s="197"/>
      <c r="B227" s="198"/>
      <c r="C227" s="198"/>
      <c r="D227" s="198"/>
      <c r="E227" s="198"/>
      <c r="F227" s="199"/>
      <c r="G227" s="200"/>
      <c r="H227" s="201"/>
    </row>
    <row r="228" spans="1:8" ht="16" customHeight="1" x14ac:dyDescent="0.35">
      <c r="A228" s="197"/>
      <c r="B228" s="198"/>
      <c r="C228" s="198"/>
      <c r="D228" s="198"/>
      <c r="E228" s="198"/>
      <c r="F228" s="199"/>
      <c r="G228" s="200"/>
      <c r="H228" s="202"/>
    </row>
    <row r="229" spans="1:8" ht="16" customHeight="1" x14ac:dyDescent="0.35">
      <c r="A229" s="197"/>
      <c r="B229" s="198"/>
      <c r="C229" s="198"/>
      <c r="D229" s="198"/>
      <c r="E229" s="198"/>
      <c r="F229" s="199"/>
      <c r="G229" s="200"/>
      <c r="H229" s="201"/>
    </row>
    <row r="230" spans="1:8" ht="16" customHeight="1" x14ac:dyDescent="0.35">
      <c r="A230" s="197"/>
      <c r="B230" s="198"/>
      <c r="C230" s="198"/>
      <c r="D230" s="198"/>
      <c r="E230" s="198"/>
      <c r="F230" s="199"/>
      <c r="G230" s="200"/>
      <c r="H230" s="202"/>
    </row>
  </sheetData>
  <mergeCells count="262">
    <mergeCell ref="C10:G10"/>
    <mergeCell ref="C11:G11"/>
    <mergeCell ref="A203:E204"/>
    <mergeCell ref="A205:E206"/>
    <mergeCell ref="A207:E208"/>
    <mergeCell ref="A209:E210"/>
    <mergeCell ref="G221:G222"/>
    <mergeCell ref="F221:F222"/>
    <mergeCell ref="A221:E222"/>
    <mergeCell ref="G213:G214"/>
    <mergeCell ref="F213:F214"/>
    <mergeCell ref="G205:G206"/>
    <mergeCell ref="F205:F206"/>
    <mergeCell ref="A136:D136"/>
    <mergeCell ref="E136:H136"/>
    <mergeCell ref="A137:D137"/>
    <mergeCell ref="E137:H137"/>
    <mergeCell ref="A138:D138"/>
    <mergeCell ref="E138:H138"/>
    <mergeCell ref="A123:D123"/>
    <mergeCell ref="A135:D135"/>
    <mergeCell ref="E135:H135"/>
    <mergeCell ref="A183:B183"/>
    <mergeCell ref="D178:H178"/>
    <mergeCell ref="H221:H222"/>
    <mergeCell ref="G219:G220"/>
    <mergeCell ref="F219:F220"/>
    <mergeCell ref="H219:H220"/>
    <mergeCell ref="G217:G218"/>
    <mergeCell ref="F217:F218"/>
    <mergeCell ref="H217:H218"/>
    <mergeCell ref="A217:E218"/>
    <mergeCell ref="A219:E220"/>
    <mergeCell ref="H213:H214"/>
    <mergeCell ref="G215:G216"/>
    <mergeCell ref="F215:F216"/>
    <mergeCell ref="H215:H216"/>
    <mergeCell ref="A213:E214"/>
    <mergeCell ref="A215:E216"/>
    <mergeCell ref="G209:G210"/>
    <mergeCell ref="F209:F210"/>
    <mergeCell ref="H209:H210"/>
    <mergeCell ref="G211:G212"/>
    <mergeCell ref="F211:F212"/>
    <mergeCell ref="H211:H212"/>
    <mergeCell ref="A211:E212"/>
    <mergeCell ref="A1:H3"/>
    <mergeCell ref="H205:H206"/>
    <mergeCell ref="G207:G208"/>
    <mergeCell ref="F207:F208"/>
    <mergeCell ref="H207:H208"/>
    <mergeCell ref="A17:H17"/>
    <mergeCell ref="G203:G204"/>
    <mergeCell ref="F203:F204"/>
    <mergeCell ref="H203:H204"/>
    <mergeCell ref="A168:B168"/>
    <mergeCell ref="A187:B187"/>
    <mergeCell ref="A177:B177"/>
    <mergeCell ref="A196:B196"/>
    <mergeCell ref="G201:G202"/>
    <mergeCell ref="H201:H202"/>
    <mergeCell ref="A201:E202"/>
    <mergeCell ref="F201:F202"/>
    <mergeCell ref="C9:G9"/>
    <mergeCell ref="E102:H102"/>
    <mergeCell ref="A103:D103"/>
    <mergeCell ref="E103:H103"/>
    <mergeCell ref="E121:H121"/>
    <mergeCell ref="A122:D122"/>
    <mergeCell ref="E122:H122"/>
    <mergeCell ref="A197:B197"/>
    <mergeCell ref="D197:H197"/>
    <mergeCell ref="D179:H179"/>
    <mergeCell ref="D180:H180"/>
    <mergeCell ref="D181:H181"/>
    <mergeCell ref="D182:H182"/>
    <mergeCell ref="D183:H183"/>
    <mergeCell ref="A178:B178"/>
    <mergeCell ref="A179:B179"/>
    <mergeCell ref="A180:B180"/>
    <mergeCell ref="A181:B181"/>
    <mergeCell ref="A182:B182"/>
    <mergeCell ref="D172:H172"/>
    <mergeCell ref="D173:H173"/>
    <mergeCell ref="A169:B169"/>
    <mergeCell ref="A170:B170"/>
    <mergeCell ref="D192:H192"/>
    <mergeCell ref="A188:B188"/>
    <mergeCell ref="A189:B189"/>
    <mergeCell ref="D189:H189"/>
    <mergeCell ref="D188:H188"/>
    <mergeCell ref="D190:H190"/>
    <mergeCell ref="A190:B190"/>
    <mergeCell ref="A171:B171"/>
    <mergeCell ref="A172:B172"/>
    <mergeCell ref="A173:B173"/>
    <mergeCell ref="D191:H191"/>
    <mergeCell ref="A225:E226"/>
    <mergeCell ref="F225:F226"/>
    <mergeCell ref="G225:G226"/>
    <mergeCell ref="H225:H226"/>
    <mergeCell ref="A116:D116"/>
    <mergeCell ref="E116:H116"/>
    <mergeCell ref="A117:D117"/>
    <mergeCell ref="E117:H117"/>
    <mergeCell ref="A118:D118"/>
    <mergeCell ref="E118:H118"/>
    <mergeCell ref="A119:D119"/>
    <mergeCell ref="E119:H119"/>
    <mergeCell ref="A120:D120"/>
    <mergeCell ref="E120:H120"/>
    <mergeCell ref="A121:D121"/>
    <mergeCell ref="D169:H169"/>
    <mergeCell ref="A191:B191"/>
    <mergeCell ref="A192:B192"/>
    <mergeCell ref="D170:H170"/>
    <mergeCell ref="D171:H171"/>
    <mergeCell ref="E123:H123"/>
    <mergeCell ref="A124:D124"/>
    <mergeCell ref="E124:H124"/>
    <mergeCell ref="A126:A127"/>
    <mergeCell ref="A86:D86"/>
    <mergeCell ref="E86:H86"/>
    <mergeCell ref="A87:D87"/>
    <mergeCell ref="E87:H87"/>
    <mergeCell ref="A88:D88"/>
    <mergeCell ref="A4:H4"/>
    <mergeCell ref="G223:G224"/>
    <mergeCell ref="H223:H224"/>
    <mergeCell ref="A223:E224"/>
    <mergeCell ref="F223:F224"/>
    <mergeCell ref="A28:F28"/>
    <mergeCell ref="A29:F29"/>
    <mergeCell ref="A30:F30"/>
    <mergeCell ref="A31:F31"/>
    <mergeCell ref="A32:F32"/>
    <mergeCell ref="A33:F33"/>
    <mergeCell ref="A34:F34"/>
    <mergeCell ref="A35:F35"/>
    <mergeCell ref="A36:F36"/>
    <mergeCell ref="A37:F37"/>
    <mergeCell ref="A38:F38"/>
    <mergeCell ref="A39:F39"/>
    <mergeCell ref="A40:F40"/>
    <mergeCell ref="A41:F41"/>
    <mergeCell ref="A19:H19"/>
    <mergeCell ref="E64:H64"/>
    <mergeCell ref="E65:H65"/>
    <mergeCell ref="E66:H66"/>
    <mergeCell ref="E67:H67"/>
    <mergeCell ref="E68:H68"/>
    <mergeCell ref="E69:H69"/>
    <mergeCell ref="E70:H70"/>
    <mergeCell ref="E71:H71"/>
    <mergeCell ref="A70:D70"/>
    <mergeCell ref="A71:D71"/>
    <mergeCell ref="A64:D64"/>
    <mergeCell ref="A65:D65"/>
    <mergeCell ref="A66:D66"/>
    <mergeCell ref="A67:D67"/>
    <mergeCell ref="A68:D68"/>
    <mergeCell ref="A69:D69"/>
    <mergeCell ref="A42:F42"/>
    <mergeCell ref="E88:H88"/>
    <mergeCell ref="A89:D89"/>
    <mergeCell ref="A47:H47"/>
    <mergeCell ref="A49:H49"/>
    <mergeCell ref="A51:H51"/>
    <mergeCell ref="A55:H55"/>
    <mergeCell ref="A57:H57"/>
    <mergeCell ref="A59:H59"/>
    <mergeCell ref="E72:H72"/>
    <mergeCell ref="E73:H73"/>
    <mergeCell ref="A72:D72"/>
    <mergeCell ref="A73:D73"/>
    <mergeCell ref="A75:A76"/>
    <mergeCell ref="A81:D81"/>
    <mergeCell ref="E81:H81"/>
    <mergeCell ref="A82:D82"/>
    <mergeCell ref="E82:H82"/>
    <mergeCell ref="A83:D83"/>
    <mergeCell ref="E83:H83"/>
    <mergeCell ref="A84:D84"/>
    <mergeCell ref="E84:H84"/>
    <mergeCell ref="A85:D85"/>
    <mergeCell ref="E85:H85"/>
    <mergeCell ref="E89:H89"/>
    <mergeCell ref="A109:A110"/>
    <mergeCell ref="A115:D115"/>
    <mergeCell ref="E115:H115"/>
    <mergeCell ref="A104:D104"/>
    <mergeCell ref="E104:H104"/>
    <mergeCell ref="A105:D105"/>
    <mergeCell ref="E105:H105"/>
    <mergeCell ref="A106:D106"/>
    <mergeCell ref="E106:H106"/>
    <mergeCell ref="A90:D90"/>
    <mergeCell ref="E90:H90"/>
    <mergeCell ref="A92:A93"/>
    <mergeCell ref="A107:D107"/>
    <mergeCell ref="E107:H107"/>
    <mergeCell ref="A98:D98"/>
    <mergeCell ref="E98:H98"/>
    <mergeCell ref="A99:D99"/>
    <mergeCell ref="E99:H99"/>
    <mergeCell ref="A100:D100"/>
    <mergeCell ref="E100:H100"/>
    <mergeCell ref="A101:D101"/>
    <mergeCell ref="E101:H101"/>
    <mergeCell ref="A102:D102"/>
    <mergeCell ref="A132:D132"/>
    <mergeCell ref="E132:H132"/>
    <mergeCell ref="A133:D133"/>
    <mergeCell ref="E133:H133"/>
    <mergeCell ref="A134:D134"/>
    <mergeCell ref="E134:H134"/>
    <mergeCell ref="A139:D139"/>
    <mergeCell ref="E139:H139"/>
    <mergeCell ref="A140:D140"/>
    <mergeCell ref="E140:H140"/>
    <mergeCell ref="A141:D141"/>
    <mergeCell ref="E141:H141"/>
    <mergeCell ref="A143:A144"/>
    <mergeCell ref="A149:D149"/>
    <mergeCell ref="E149:H149"/>
    <mergeCell ref="A147:G147"/>
    <mergeCell ref="E158:H158"/>
    <mergeCell ref="A160:A161"/>
    <mergeCell ref="A150:D150"/>
    <mergeCell ref="E150:H150"/>
    <mergeCell ref="A151:D151"/>
    <mergeCell ref="E151:H151"/>
    <mergeCell ref="A152:D152"/>
    <mergeCell ref="E152:H152"/>
    <mergeCell ref="A153:D153"/>
    <mergeCell ref="E153:H153"/>
    <mergeCell ref="A154:D154"/>
    <mergeCell ref="E154:H154"/>
    <mergeCell ref="A227:E228"/>
    <mergeCell ref="F227:F228"/>
    <mergeCell ref="G227:G228"/>
    <mergeCell ref="H227:H228"/>
    <mergeCell ref="A229:E230"/>
    <mergeCell ref="F229:F230"/>
    <mergeCell ref="G229:G230"/>
    <mergeCell ref="H229:H230"/>
    <mergeCell ref="A7:F7"/>
    <mergeCell ref="A60:H60"/>
    <mergeCell ref="A14:H14"/>
    <mergeCell ref="A62:G62"/>
    <mergeCell ref="A79:G79"/>
    <mergeCell ref="A96:G96"/>
    <mergeCell ref="A113:G113"/>
    <mergeCell ref="A130:G130"/>
    <mergeCell ref="C13:F13"/>
    <mergeCell ref="A155:D155"/>
    <mergeCell ref="E155:H155"/>
    <mergeCell ref="A156:D156"/>
    <mergeCell ref="E156:H156"/>
    <mergeCell ref="A157:D157"/>
    <mergeCell ref="E157:H157"/>
    <mergeCell ref="A158:D158"/>
  </mergeCells>
  <conditionalFormatting sqref="C169:C173">
    <cfRule type="iconSet" priority="12">
      <iconSet iconSet="4Rating" showValue="0">
        <cfvo type="percent" val="0"/>
        <cfvo type="num" val="2"/>
        <cfvo type="num" val="3"/>
        <cfvo type="num" val="4"/>
      </iconSet>
    </cfRule>
  </conditionalFormatting>
  <conditionalFormatting sqref="C188:C192">
    <cfRule type="iconSet" priority="3">
      <iconSet iconSet="4Rating" showValue="0">
        <cfvo type="percent" val="0"/>
        <cfvo type="num" val="2"/>
        <cfvo type="num" val="3"/>
        <cfvo type="num" val="4"/>
      </iconSet>
    </cfRule>
  </conditionalFormatting>
  <conditionalFormatting sqref="C178:C183">
    <cfRule type="iconSet" priority="2">
      <iconSet iconSet="4Rating" showValue="0">
        <cfvo type="percent" val="0"/>
        <cfvo type="num" val="2"/>
        <cfvo type="num" val="3"/>
        <cfvo type="num" val="4"/>
      </iconSet>
    </cfRule>
  </conditionalFormatting>
  <conditionalFormatting sqref="C197:C198">
    <cfRule type="iconSet" priority="13">
      <iconSet iconSet="4Rating" showValue="0">
        <cfvo type="percent" val="0"/>
        <cfvo type="num" val="2"/>
        <cfvo type="num" val="3"/>
        <cfvo type="num" val="4"/>
      </iconSet>
    </cfRule>
  </conditionalFormatting>
  <pageMargins left="0.7" right="0.7" top="0.75" bottom="0.75" header="0.3" footer="0.3"/>
  <pageSetup paperSize="9" orientation="portrait" verticalDpi="300" r:id="rId1"/>
  <headerFooter differentFirst="1">
    <oddHeader>&amp;LDocument réalisé par Amnyos et CG Conseil
&amp;RTous droits réservés</oddHeader>
    <oddFooter>&amp;R&amp;P</oddFooter>
  </headerFooter>
  <rowBreaks count="3" manualBreakCount="3">
    <brk id="163" max="16383" man="1"/>
    <brk id="174" max="16383" man="1"/>
    <brk id="19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216" r:id="rId4" name="Button 120">
              <controlPr defaultSize="0" print="0" autoFill="0" autoPict="0" macro="[0]!ExportToWordWithVerticalPageBreaks">
                <anchor moveWithCells="1">
                  <from>
                    <xdr:col>10</xdr:col>
                    <xdr:colOff>38100</xdr:colOff>
                    <xdr:row>2</xdr:row>
                    <xdr:rowOff>171450</xdr:rowOff>
                  </from>
                  <to>
                    <xdr:col>19</xdr:col>
                    <xdr:colOff>38100</xdr:colOff>
                    <xdr:row>4</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showInputMessage="1" showErrorMessage="1" xr:uid="{9EBA75EC-E360-45D7-AF4C-63E380E04824}">
          <x14:formula1>
            <xm:f>nomencl_FAMMETIERS!$B$30:$B$50</xm:f>
          </x14:formula1>
          <xm:sqref>C9:G9</xm:sqref>
        </x14:dataValidation>
        <x14:dataValidation type="list" allowBlank="1" showInputMessage="1" showErrorMessage="1" xr:uid="{B8EDEC4E-9DB2-4165-81A0-141CD4AC1F88}">
          <x14:formula1>
            <xm:f>nomencl_FAMMETIERS!$L$1:$L$18</xm:f>
          </x14:formula1>
          <xm:sqref>C10</xm:sqref>
        </x14:dataValidation>
        <x14:dataValidation type="list" allowBlank="1" showInputMessage="1" showErrorMessage="1" xr:uid="{EF2150E1-39A6-4909-914E-C52C4B81DD1B}">
          <x14:formula1>
            <xm:f>nomencl_FAMMETIERS!$N$2:$N$40</xm:f>
          </x14:formula1>
          <xm:sqref>C11:G11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F57AC-B7FD-4F47-AEAB-19348B57AE92}">
  <sheetPr codeName="Feuil22"/>
  <dimension ref="A2:F7"/>
  <sheetViews>
    <sheetView workbookViewId="0">
      <selection activeCell="M32" sqref="M32"/>
    </sheetView>
  </sheetViews>
  <sheetFormatPr baseColWidth="10" defaultColWidth="11.453125" defaultRowHeight="14.5" x14ac:dyDescent="0.35"/>
  <sheetData>
    <row r="2" spans="1:6" x14ac:dyDescent="0.35">
      <c r="A2" t="s">
        <v>63</v>
      </c>
      <c r="B2" t="s">
        <v>64</v>
      </c>
      <c r="C2" t="s">
        <v>65</v>
      </c>
      <c r="D2" t="s">
        <v>66</v>
      </c>
      <c r="E2" t="s">
        <v>67</v>
      </c>
      <c r="F2" t="s">
        <v>68</v>
      </c>
    </row>
    <row r="3" spans="1:6" x14ac:dyDescent="0.35">
      <c r="A3" t="s">
        <v>69</v>
      </c>
      <c r="B3" t="s">
        <v>70</v>
      </c>
      <c r="C3" t="s">
        <v>71</v>
      </c>
      <c r="D3" t="s">
        <v>72</v>
      </c>
      <c r="E3" t="s">
        <v>73</v>
      </c>
      <c r="F3" t="s">
        <v>74</v>
      </c>
    </row>
    <row r="4" spans="1:6" x14ac:dyDescent="0.35">
      <c r="B4" t="s">
        <v>75</v>
      </c>
      <c r="C4" t="s">
        <v>76</v>
      </c>
      <c r="D4" t="s">
        <v>77</v>
      </c>
      <c r="E4" t="s">
        <v>78</v>
      </c>
      <c r="F4" t="s">
        <v>79</v>
      </c>
    </row>
    <row r="5" spans="1:6" x14ac:dyDescent="0.35">
      <c r="B5" t="s">
        <v>80</v>
      </c>
      <c r="C5" t="s">
        <v>81</v>
      </c>
      <c r="D5" t="s">
        <v>80</v>
      </c>
      <c r="F5" t="s">
        <v>82</v>
      </c>
    </row>
    <row r="6" spans="1:6" x14ac:dyDescent="0.35">
      <c r="C6" t="s">
        <v>83</v>
      </c>
      <c r="F6" t="s">
        <v>84</v>
      </c>
    </row>
    <row r="7" spans="1:6" x14ac:dyDescent="0.35">
      <c r="C7" t="s">
        <v>85</v>
      </c>
    </row>
  </sheetData>
  <phoneticPr fontId="1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36F1F-0570-4A40-8DC8-D143ED877C9B}">
  <sheetPr codeName="Feuil23">
    <tabColor rgb="FFFFC000"/>
  </sheetPr>
  <dimension ref="A1:Q396"/>
  <sheetViews>
    <sheetView showGridLines="0" showWhiteSpace="0" view="pageBreakPreview" zoomScale="90" zoomScaleNormal="100" zoomScaleSheetLayoutView="90" zoomScalePageLayoutView="85" workbookViewId="0">
      <selection activeCell="A105" sqref="A105"/>
    </sheetView>
  </sheetViews>
  <sheetFormatPr baseColWidth="10" defaultColWidth="3.26953125" defaultRowHeight="16" customHeight="1" x14ac:dyDescent="0.35"/>
  <cols>
    <col min="1" max="1" width="12.1796875" style="22" customWidth="1"/>
    <col min="2" max="2" width="4.81640625" style="22" customWidth="1"/>
    <col min="3" max="3" width="24.453125" style="22" customWidth="1"/>
    <col min="4" max="4" width="18.26953125" style="22" customWidth="1"/>
    <col min="5" max="5" width="17.54296875" style="22" customWidth="1"/>
    <col min="6" max="6" width="22.1796875" style="22" customWidth="1"/>
    <col min="7" max="7" width="12.1796875" style="22" customWidth="1"/>
    <col min="8" max="8" width="8.81640625" style="22" customWidth="1"/>
    <col min="9" max="9" width="10" style="22" customWidth="1"/>
    <col min="10" max="11" width="3.26953125" style="22"/>
    <col min="12" max="12" width="16.453125" style="22" customWidth="1"/>
    <col min="13" max="13" width="14.453125" style="22" customWidth="1"/>
    <col min="14" max="14" width="40.26953125" style="22" bestFit="1" customWidth="1"/>
    <col min="15" max="16384" width="3.26953125" style="22"/>
  </cols>
  <sheetData>
    <row r="1" spans="1:9" ht="15" customHeight="1" x14ac:dyDescent="0.35">
      <c r="A1" s="203" t="s">
        <v>16</v>
      </c>
      <c r="B1" s="203"/>
      <c r="C1" s="203"/>
      <c r="D1" s="203"/>
      <c r="E1" s="203"/>
      <c r="F1" s="203"/>
      <c r="G1" s="47">
        <f ca="1">TODAY()</f>
        <v>46234</v>
      </c>
      <c r="H1" s="23"/>
    </row>
    <row r="2" spans="1:9" ht="13" x14ac:dyDescent="0.35">
      <c r="B2" s="23"/>
      <c r="C2" s="23"/>
      <c r="D2" s="23"/>
      <c r="E2" s="23"/>
      <c r="F2" s="23"/>
      <c r="G2" s="23"/>
      <c r="H2" s="23"/>
    </row>
    <row r="3" spans="1:9" ht="15" customHeight="1" x14ac:dyDescent="0.35">
      <c r="A3" s="22" t="s">
        <v>86</v>
      </c>
      <c r="C3" s="266"/>
      <c r="D3" s="267"/>
      <c r="E3" s="268"/>
      <c r="F3"/>
      <c r="G3"/>
      <c r="H3" s="23"/>
    </row>
    <row r="4" spans="1:9" ht="65.25" customHeight="1" x14ac:dyDescent="0.35">
      <c r="A4" s="24" t="s">
        <v>87</v>
      </c>
      <c r="C4" s="266"/>
      <c r="D4" s="267"/>
      <c r="E4" s="268"/>
      <c r="F4"/>
      <c r="G4"/>
      <c r="H4" s="23"/>
    </row>
    <row r="5" spans="1:9" ht="22.5" customHeight="1" x14ac:dyDescent="0.35">
      <c r="A5" s="22" t="s">
        <v>88</v>
      </c>
      <c r="C5" s="266"/>
      <c r="D5" s="267"/>
      <c r="E5" s="268"/>
      <c r="F5" s="269" t="s">
        <v>89</v>
      </c>
      <c r="G5" s="270"/>
      <c r="H5" s="270"/>
    </row>
    <row r="6" spans="1:9" ht="16" customHeight="1" x14ac:dyDescent="0.35">
      <c r="A6" s="22" t="s">
        <v>90</v>
      </c>
      <c r="C6" s="266"/>
      <c r="D6" s="267"/>
      <c r="E6" s="268"/>
      <c r="F6"/>
      <c r="G6"/>
    </row>
    <row r="7" spans="1:9" ht="16" customHeight="1" x14ac:dyDescent="0.35">
      <c r="C7" s="207"/>
      <c r="D7" s="207"/>
      <c r="E7" s="207"/>
      <c r="F7" s="207"/>
      <c r="G7" s="47"/>
      <c r="H7" s="47"/>
    </row>
    <row r="8" spans="1:9" ht="18.5" x14ac:dyDescent="0.35">
      <c r="A8" s="204" t="s">
        <v>23</v>
      </c>
      <c r="B8" s="205"/>
      <c r="C8" s="205"/>
      <c r="D8" s="205"/>
      <c r="E8" s="205"/>
      <c r="F8" s="205"/>
      <c r="G8" s="205"/>
      <c r="H8" s="205"/>
    </row>
    <row r="9" spans="1:9" ht="5.25" customHeight="1" x14ac:dyDescent="0.35"/>
    <row r="10" spans="1:9" ht="16" customHeight="1" x14ac:dyDescent="0.35">
      <c r="A10" s="109" t="s">
        <v>24</v>
      </c>
      <c r="B10" s="102"/>
      <c r="C10" s="136" t="s">
        <v>91</v>
      </c>
      <c r="D10" s="136"/>
      <c r="E10" s="136"/>
      <c r="F10" s="137"/>
      <c r="G10" s="137"/>
      <c r="H10" s="137"/>
    </row>
    <row r="11" spans="1:9" ht="70.5" customHeight="1" x14ac:dyDescent="0.35">
      <c r="A11" s="287"/>
      <c r="B11" s="288"/>
      <c r="C11" s="288"/>
      <c r="D11" s="288"/>
      <c r="E11" s="288"/>
      <c r="F11" s="288"/>
      <c r="G11" s="288"/>
      <c r="H11" s="289"/>
    </row>
    <row r="12" spans="1:9" ht="16" customHeight="1" x14ac:dyDescent="0.35">
      <c r="A12" s="109" t="s">
        <v>25</v>
      </c>
      <c r="B12" s="102"/>
      <c r="C12" s="102"/>
      <c r="D12" s="102"/>
      <c r="E12" s="102"/>
      <c r="F12" s="102"/>
      <c r="G12" s="102"/>
      <c r="H12" s="102"/>
    </row>
    <row r="13" spans="1:9" ht="16" customHeight="1" x14ac:dyDescent="0.35">
      <c r="A13" t="s">
        <v>92</v>
      </c>
      <c r="D13" s="293"/>
      <c r="E13" s="294"/>
      <c r="F13" s="295"/>
      <c r="I13" s="155"/>
    </row>
    <row r="14" spans="1:9" ht="16" customHeight="1" x14ac:dyDescent="0.35">
      <c r="A14" t="s">
        <v>93</v>
      </c>
      <c r="D14" s="293"/>
      <c r="E14" s="294"/>
      <c r="F14" s="295"/>
      <c r="I14" s="155"/>
    </row>
    <row r="15" spans="1:9" ht="16" customHeight="1" x14ac:dyDescent="0.35">
      <c r="A15" t="s">
        <v>94</v>
      </c>
      <c r="D15" s="293"/>
      <c r="E15" s="294"/>
      <c r="F15" s="295"/>
      <c r="I15" s="155"/>
    </row>
    <row r="16" spans="1:9" ht="16" customHeight="1" x14ac:dyDescent="0.35">
      <c r="A16" t="s">
        <v>95</v>
      </c>
      <c r="D16" s="293"/>
      <c r="E16" s="294"/>
      <c r="F16" s="295"/>
      <c r="I16" s="154"/>
    </row>
    <row r="17" spans="1:12" ht="16" customHeight="1" x14ac:dyDescent="0.35">
      <c r="A17" t="s">
        <v>96</v>
      </c>
      <c r="D17" s="293"/>
      <c r="E17" s="294"/>
      <c r="F17" s="295"/>
      <c r="I17" s="154"/>
    </row>
    <row r="18" spans="1:12" ht="16" customHeight="1" x14ac:dyDescent="0.35">
      <c r="A18" t="s">
        <v>97</v>
      </c>
      <c r="D18" s="293"/>
      <c r="E18" s="294"/>
      <c r="F18" s="295"/>
    </row>
    <row r="19" spans="1:12" ht="16" customHeight="1" x14ac:dyDescent="0.35">
      <c r="A19" t="s">
        <v>98</v>
      </c>
      <c r="D19" s="293"/>
      <c r="E19" s="294"/>
      <c r="F19" s="295"/>
    </row>
    <row r="20" spans="1:12" ht="16" customHeight="1" x14ac:dyDescent="0.35">
      <c r="A20" t="s">
        <v>99</v>
      </c>
      <c r="D20" s="293"/>
      <c r="E20" s="294"/>
      <c r="F20" s="295"/>
    </row>
    <row r="21" spans="1:12" ht="16" customHeight="1" x14ac:dyDescent="0.35">
      <c r="A21" t="s">
        <v>100</v>
      </c>
      <c r="D21" s="293"/>
      <c r="E21" s="294"/>
      <c r="F21" s="295"/>
    </row>
    <row r="22" spans="1:12" ht="16" customHeight="1" x14ac:dyDescent="0.35">
      <c r="A22" t="s">
        <v>101</v>
      </c>
      <c r="D22" s="293"/>
      <c r="E22" s="294"/>
      <c r="F22" s="295"/>
    </row>
    <row r="23" spans="1:12" ht="4.5" customHeight="1" x14ac:dyDescent="0.35">
      <c r="D23"/>
      <c r="E23"/>
      <c r="F23"/>
      <c r="G23"/>
      <c r="H23"/>
    </row>
    <row r="24" spans="1:12" ht="16" customHeight="1" x14ac:dyDescent="0.35">
      <c r="A24" s="109" t="s">
        <v>26</v>
      </c>
      <c r="B24" s="102"/>
      <c r="C24" s="102"/>
      <c r="D24"/>
      <c r="E24"/>
      <c r="F24"/>
      <c r="G24"/>
      <c r="H24"/>
    </row>
    <row r="25" spans="1:12" ht="16" customHeight="1" x14ac:dyDescent="0.35">
      <c r="A25" t="s">
        <v>102</v>
      </c>
      <c r="D25" s="290"/>
      <c r="E25" s="291"/>
      <c r="F25" s="292"/>
      <c r="H25" s="155"/>
      <c r="L25" s="155"/>
    </row>
    <row r="26" spans="1:12" ht="16" customHeight="1" x14ac:dyDescent="0.35">
      <c r="A26" t="s">
        <v>103</v>
      </c>
      <c r="D26" s="293"/>
      <c r="E26" s="294"/>
      <c r="F26" s="295"/>
      <c r="H26" s="155"/>
      <c r="L26" s="155"/>
    </row>
    <row r="27" spans="1:12" ht="16" customHeight="1" x14ac:dyDescent="0.35">
      <c r="A27" t="s">
        <v>104</v>
      </c>
      <c r="D27" s="293"/>
      <c r="E27" s="294"/>
      <c r="F27" s="295"/>
    </row>
    <row r="28" spans="1:12" ht="4.5" customHeight="1" x14ac:dyDescent="0.35"/>
    <row r="29" spans="1:12" ht="16" customHeight="1" x14ac:dyDescent="0.35">
      <c r="A29" s="109" t="s">
        <v>27</v>
      </c>
      <c r="B29" s="102"/>
      <c r="C29" s="102"/>
      <c r="D29" s="102"/>
      <c r="E29" s="102"/>
      <c r="F29" s="102"/>
      <c r="G29" s="102"/>
      <c r="H29" s="102"/>
    </row>
    <row r="30" spans="1:12" ht="24.75" customHeight="1" x14ac:dyDescent="0.35">
      <c r="A30" s="113"/>
      <c r="B30" s="114"/>
      <c r="C30" s="114"/>
      <c r="D30" s="114"/>
      <c r="E30" s="114"/>
      <c r="F30" s="116"/>
      <c r="G30" s="125" t="str">
        <f>nomencl_COND!D2</f>
        <v>Significatif</v>
      </c>
    </row>
    <row r="31" spans="1:12" ht="16" customHeight="1" x14ac:dyDescent="0.35">
      <c r="A31" s="232" t="str">
        <f>nomencl_COND!B3</f>
        <v>Travail en extérieur</v>
      </c>
      <c r="B31" s="233"/>
      <c r="C31" s="233"/>
      <c r="D31" s="233"/>
      <c r="E31" s="233"/>
      <c r="F31" s="234"/>
      <c r="G31" s="144"/>
      <c r="H31" s="111"/>
    </row>
    <row r="32" spans="1:12" ht="16" customHeight="1" x14ac:dyDescent="0.35">
      <c r="A32" s="235" t="str">
        <f>nomencl_COND!B4</f>
        <v>Travail en zone sous conditions physiques contrôlées</v>
      </c>
      <c r="B32" s="236"/>
      <c r="C32" s="236"/>
      <c r="D32" s="236"/>
      <c r="E32" s="236"/>
      <c r="F32" s="237"/>
      <c r="G32" s="144"/>
      <c r="H32" s="111"/>
    </row>
    <row r="33" spans="1:8" ht="16" customHeight="1" x14ac:dyDescent="0.35">
      <c r="A33" s="235" t="str">
        <f>nomencl_COND!B5</f>
        <v>Manipulation de produits dangereux</v>
      </c>
      <c r="B33" s="236"/>
      <c r="C33" s="236"/>
      <c r="D33" s="236"/>
      <c r="E33" s="236"/>
      <c r="F33" s="237"/>
      <c r="G33" s="144"/>
      <c r="H33" s="111"/>
    </row>
    <row r="34" spans="1:8" ht="16" customHeight="1" x14ac:dyDescent="0.35">
      <c r="A34" s="235" t="str">
        <f>nomencl_COND!B6</f>
        <v>Manipulation et port de charges</v>
      </c>
      <c r="B34" s="236"/>
      <c r="C34" s="236"/>
      <c r="D34" s="236"/>
      <c r="E34" s="236"/>
      <c r="F34" s="237"/>
      <c r="G34" s="144"/>
      <c r="H34" s="111"/>
    </row>
    <row r="35" spans="1:8" ht="16" customHeight="1" x14ac:dyDescent="0.35">
      <c r="A35" s="235" t="str">
        <f>nomencl_COND!B7</f>
        <v xml:space="preserve">Travail en zone réglementée </v>
      </c>
      <c r="B35" s="236"/>
      <c r="C35" s="236"/>
      <c r="D35" s="236"/>
      <c r="E35" s="236"/>
      <c r="F35" s="236"/>
      <c r="G35" s="144"/>
      <c r="H35" s="111"/>
    </row>
    <row r="36" spans="1:8" ht="16" customHeight="1" x14ac:dyDescent="0.35">
      <c r="A36" s="235" t="str">
        <f>nomencl_COND!B8</f>
        <v xml:space="preserve">Travail en hauteur </v>
      </c>
      <c r="B36" s="236"/>
      <c r="C36" s="236"/>
      <c r="D36" s="236"/>
      <c r="E36" s="236"/>
      <c r="F36" s="236"/>
      <c r="G36" s="144"/>
      <c r="H36" s="111"/>
    </row>
    <row r="37" spans="1:8" ht="16" customHeight="1" x14ac:dyDescent="0.35">
      <c r="A37" s="235" t="str">
        <f>nomencl_COND!B9</f>
        <v xml:space="preserve">Travail en horaires atypiques </v>
      </c>
      <c r="B37" s="236"/>
      <c r="C37" s="236"/>
      <c r="D37" s="236"/>
      <c r="E37" s="236"/>
      <c r="F37" s="236"/>
      <c r="G37" s="144"/>
      <c r="H37" s="111"/>
    </row>
    <row r="38" spans="1:8" ht="16" customHeight="1" x14ac:dyDescent="0.35">
      <c r="A38" s="235" t="str">
        <f>nomencl_COND!B10</f>
        <v>Forte variation de l'activité dans le temps</v>
      </c>
      <c r="B38" s="236"/>
      <c r="C38" s="236"/>
      <c r="D38" s="236"/>
      <c r="E38" s="236"/>
      <c r="F38" s="236"/>
      <c r="G38" s="144"/>
      <c r="H38" s="111"/>
    </row>
    <row r="39" spans="1:8" ht="16" customHeight="1" x14ac:dyDescent="0.35">
      <c r="A39" s="235" t="str">
        <f>nomencl_COND!B11</f>
        <v>Travail répétitif</v>
      </c>
      <c r="B39" s="236"/>
      <c r="C39" s="236"/>
      <c r="D39" s="236"/>
      <c r="E39" s="236"/>
      <c r="F39" s="236"/>
      <c r="G39" s="144"/>
      <c r="H39" s="111"/>
    </row>
    <row r="40" spans="1:8" ht="16" customHeight="1" x14ac:dyDescent="0.35">
      <c r="A40" s="235" t="str">
        <f>nomencl_COND!B12</f>
        <v xml:space="preserve">Travail en équipe (fixes, tournantes) </v>
      </c>
      <c r="B40" s="236"/>
      <c r="C40" s="236"/>
      <c r="D40" s="236"/>
      <c r="E40" s="236"/>
      <c r="F40" s="236"/>
      <c r="G40" s="144"/>
      <c r="H40" s="111"/>
    </row>
    <row r="41" spans="1:8" ht="16" customHeight="1" x14ac:dyDescent="0.35">
      <c r="A41" s="235" t="str">
        <f>nomencl_COND!B13</f>
        <v>Travail isolé</v>
      </c>
      <c r="B41" s="236"/>
      <c r="C41" s="236"/>
      <c r="D41" s="236"/>
      <c r="E41" s="236"/>
      <c r="F41" s="237"/>
      <c r="G41" s="144"/>
      <c r="H41" s="111"/>
    </row>
    <row r="42" spans="1:8" ht="16" customHeight="1" x14ac:dyDescent="0.35">
      <c r="A42" s="235" t="str">
        <f>nomencl_COND!B14</f>
        <v xml:space="preserve">Travail avec des déplacements </v>
      </c>
      <c r="B42" s="236"/>
      <c r="C42" s="236"/>
      <c r="D42" s="236"/>
      <c r="E42" s="236"/>
      <c r="F42" s="236"/>
      <c r="G42" s="144"/>
      <c r="H42" s="111"/>
    </row>
    <row r="43" spans="1:8" ht="16" customHeight="1" x14ac:dyDescent="0.35">
      <c r="A43" s="235" t="str">
        <f>nomencl_COND!B15</f>
        <v xml:space="preserve">Télétravail possible </v>
      </c>
      <c r="B43" s="236"/>
      <c r="C43" s="236"/>
      <c r="D43" s="236"/>
      <c r="E43" s="236"/>
      <c r="F43" s="236"/>
      <c r="G43" s="144"/>
      <c r="H43" s="111"/>
    </row>
    <row r="44" spans="1:8" ht="16" customHeight="1" x14ac:dyDescent="0.35">
      <c r="A44" s="235" t="str">
        <f>nomencl_COND!B16</f>
        <v xml:space="preserve">Travail nécessitant des habilitations spécifiques </v>
      </c>
      <c r="B44" s="236"/>
      <c r="C44" s="236"/>
      <c r="D44" s="236"/>
      <c r="E44" s="236"/>
      <c r="F44" s="237"/>
      <c r="G44" s="144"/>
      <c r="H44" s="111"/>
    </row>
    <row r="45" spans="1:8" ht="15.75" customHeight="1" x14ac:dyDescent="0.35">
      <c r="A45" s="215" t="str">
        <f>nomencl_COND!B17</f>
        <v xml:space="preserve">Travail nécessitant le port d’une tenue spécifique et/ou d’équipements de protection </v>
      </c>
      <c r="B45" s="216"/>
      <c r="C45" s="216"/>
      <c r="D45" s="216"/>
      <c r="E45" s="216"/>
      <c r="F45" s="217"/>
      <c r="G45" s="144"/>
      <c r="H45" s="112"/>
    </row>
    <row r="46" spans="1:8" ht="6.75" customHeight="1" x14ac:dyDescent="0.35"/>
    <row r="47" spans="1:8" ht="15" customHeight="1" x14ac:dyDescent="0.35">
      <c r="A47" s="109" t="s">
        <v>28</v>
      </c>
      <c r="B47" s="102"/>
      <c r="C47" s="102"/>
      <c r="D47" s="102"/>
      <c r="E47" s="102"/>
      <c r="F47" s="102"/>
      <c r="G47" s="102"/>
      <c r="H47" s="102"/>
    </row>
    <row r="48" spans="1:8" s="44" customFormat="1" ht="21.75" customHeight="1" x14ac:dyDescent="0.35">
      <c r="A48" s="120" t="s">
        <v>29</v>
      </c>
      <c r="B48" s="121"/>
      <c r="C48" s="110"/>
      <c r="D48" s="110"/>
      <c r="E48" s="110"/>
      <c r="F48" s="110"/>
      <c r="G48" s="110"/>
      <c r="H48" s="122"/>
    </row>
    <row r="49" spans="1:8" s="44" customFormat="1" ht="13" x14ac:dyDescent="0.35">
      <c r="A49" s="123" t="s">
        <v>30</v>
      </c>
      <c r="B49" s="23"/>
      <c r="C49" s="22"/>
      <c r="D49" s="22"/>
      <c r="E49" s="22"/>
      <c r="F49" s="22"/>
      <c r="G49" s="22"/>
      <c r="H49" s="119"/>
    </row>
    <row r="50" spans="1:8" s="44" customFormat="1" ht="21" customHeight="1" x14ac:dyDescent="0.35">
      <c r="A50" s="277"/>
      <c r="B50" s="277"/>
      <c r="C50" s="277"/>
      <c r="D50" s="277"/>
      <c r="E50" s="277"/>
      <c r="F50" s="277"/>
      <c r="G50" s="277"/>
      <c r="H50" s="277"/>
    </row>
    <row r="51" spans="1:8" s="44" customFormat="1" ht="13" x14ac:dyDescent="0.35">
      <c r="A51" s="123" t="s">
        <v>31</v>
      </c>
      <c r="B51" s="43"/>
      <c r="C51" s="43"/>
      <c r="D51" s="43"/>
      <c r="E51" s="43"/>
      <c r="F51" s="43"/>
      <c r="G51" s="43"/>
      <c r="H51" s="106"/>
    </row>
    <row r="52" spans="1:8" s="44" customFormat="1" ht="13" x14ac:dyDescent="0.35">
      <c r="A52" s="126" t="s">
        <v>105</v>
      </c>
      <c r="B52" s="43"/>
      <c r="C52" s="43"/>
      <c r="D52" s="43"/>
      <c r="E52" s="43"/>
      <c r="F52" s="43"/>
      <c r="G52" s="43"/>
      <c r="H52" s="106"/>
    </row>
    <row r="53" spans="1:8" s="44" customFormat="1" ht="68.5" customHeight="1" x14ac:dyDescent="0.35">
      <c r="A53" s="277"/>
      <c r="B53" s="277"/>
      <c r="C53" s="277"/>
      <c r="D53" s="277"/>
      <c r="E53" s="277"/>
      <c r="F53" s="277"/>
      <c r="G53" s="277"/>
      <c r="H53" s="277"/>
    </row>
    <row r="54" spans="1:8" s="44" customFormat="1" ht="13" x14ac:dyDescent="0.35">
      <c r="A54" s="123" t="s">
        <v>32</v>
      </c>
      <c r="B54" s="43"/>
      <c r="C54" s="43"/>
      <c r="D54" s="43"/>
      <c r="E54" s="43"/>
      <c r="F54" s="43"/>
      <c r="G54" s="43"/>
      <c r="H54" s="106"/>
    </row>
    <row r="55" spans="1:8" s="44" customFormat="1" ht="14.5" x14ac:dyDescent="0.35">
      <c r="A55" s="126" t="s">
        <v>106</v>
      </c>
      <c r="B55" s="126"/>
      <c r="C55" s="126"/>
      <c r="D55" s="126"/>
      <c r="E55" s="126"/>
      <c r="F55"/>
      <c r="G55"/>
      <c r="H55"/>
    </row>
    <row r="56" spans="1:8" s="44" customFormat="1" ht="13" x14ac:dyDescent="0.35">
      <c r="A56" s="127"/>
      <c r="B56" s="127"/>
      <c r="C56" s="128"/>
      <c r="D56" s="128"/>
      <c r="E56" s="128"/>
      <c r="F56" s="128"/>
      <c r="G56" s="128"/>
      <c r="H56" s="128"/>
    </row>
    <row r="57" spans="1:8" s="44" customFormat="1" ht="14.5" x14ac:dyDescent="0.35">
      <c r="A57" s="123" t="s">
        <v>107</v>
      </c>
      <c r="B57" s="127"/>
      <c r="C57" s="127"/>
      <c r="D57" s="129"/>
      <c r="E57" s="127"/>
      <c r="F57"/>
      <c r="G57"/>
      <c r="H57"/>
    </row>
    <row r="58" spans="1:8" s="44" customFormat="1" ht="13" x14ac:dyDescent="0.35">
      <c r="A58" s="123" t="s">
        <v>108</v>
      </c>
      <c r="B58" s="43"/>
      <c r="C58" s="43"/>
      <c r="D58" s="129" t="s">
        <v>71</v>
      </c>
      <c r="E58" s="43"/>
      <c r="F58" s="43"/>
      <c r="G58" s="43"/>
      <c r="H58" s="43"/>
    </row>
    <row r="59" spans="1:8" s="44" customFormat="1" ht="14.5" x14ac:dyDescent="0.35">
      <c r="A59" s="123"/>
      <c r="B59" s="43"/>
      <c r="C59" s="43"/>
      <c r="D59"/>
      <c r="E59" s="43"/>
      <c r="F59" s="43"/>
      <c r="G59" s="43"/>
      <c r="H59" s="43"/>
    </row>
    <row r="60" spans="1:8" s="44" customFormat="1" ht="17.25" customHeight="1" x14ac:dyDescent="0.35">
      <c r="A60" s="120" t="s">
        <v>33</v>
      </c>
      <c r="B60" s="121"/>
      <c r="C60" s="110"/>
      <c r="D60" s="110"/>
      <c r="E60" s="110"/>
      <c r="F60" s="110"/>
      <c r="G60" s="110"/>
      <c r="H60" s="122"/>
    </row>
    <row r="61" spans="1:8" s="44" customFormat="1" ht="13" x14ac:dyDescent="0.35">
      <c r="A61" s="123" t="s">
        <v>34</v>
      </c>
      <c r="B61" s="23"/>
      <c r="C61" s="22"/>
      <c r="D61" s="22"/>
      <c r="E61" s="22"/>
      <c r="F61" s="22"/>
      <c r="G61" s="22"/>
      <c r="H61" s="119"/>
    </row>
    <row r="62" spans="1:8" s="44" customFormat="1" ht="18.75" customHeight="1" x14ac:dyDescent="0.35">
      <c r="A62" s="277"/>
      <c r="B62" s="277"/>
      <c r="C62" s="277"/>
      <c r="D62" s="277"/>
      <c r="E62" s="277"/>
      <c r="F62" s="277"/>
      <c r="G62" s="277"/>
      <c r="H62" s="277"/>
    </row>
    <row r="63" spans="1:8" s="44" customFormat="1" ht="13" x14ac:dyDescent="0.35">
      <c r="A63" s="123" t="s">
        <v>35</v>
      </c>
      <c r="B63" s="23"/>
      <c r="C63" s="22"/>
      <c r="D63" s="22"/>
      <c r="E63" s="22"/>
      <c r="F63" s="22"/>
      <c r="G63" s="22"/>
      <c r="H63" s="119"/>
    </row>
    <row r="64" spans="1:8" s="44" customFormat="1" ht="13" x14ac:dyDescent="0.35">
      <c r="A64" s="126" t="s">
        <v>105</v>
      </c>
      <c r="B64" s="23"/>
      <c r="C64" s="22"/>
      <c r="D64" s="22"/>
      <c r="E64" s="22"/>
      <c r="F64" s="22"/>
      <c r="G64" s="22"/>
      <c r="H64" s="119"/>
    </row>
    <row r="65" spans="1:8" s="44" customFormat="1" ht="15.75" customHeight="1" x14ac:dyDescent="0.35">
      <c r="A65" s="277" t="s">
        <v>109</v>
      </c>
      <c r="B65" s="277"/>
      <c r="C65" s="277"/>
      <c r="D65" s="277"/>
      <c r="E65" s="277"/>
      <c r="F65" s="277"/>
      <c r="G65" s="277"/>
      <c r="H65" s="277"/>
    </row>
    <row r="66" spans="1:8" s="44" customFormat="1" ht="13" x14ac:dyDescent="0.35">
      <c r="A66" s="123" t="s">
        <v>36</v>
      </c>
      <c r="B66" s="23"/>
      <c r="C66" s="22"/>
      <c r="D66" s="22"/>
      <c r="E66" s="22"/>
      <c r="F66" s="22"/>
      <c r="G66" s="22"/>
      <c r="H66" s="119"/>
    </row>
    <row r="67" spans="1:8" s="44" customFormat="1" ht="26.25" customHeight="1" x14ac:dyDescent="0.35">
      <c r="A67" s="269" t="s">
        <v>110</v>
      </c>
      <c r="B67" s="270"/>
      <c r="C67" s="270"/>
      <c r="D67" s="270"/>
      <c r="E67" s="270"/>
      <c r="F67" s="270"/>
      <c r="G67" s="270"/>
      <c r="H67" s="270"/>
    </row>
    <row r="68" spans="1:8" s="44" customFormat="1" ht="64" customHeight="1" x14ac:dyDescent="0.35">
      <c r="A68" s="277" t="s">
        <v>111</v>
      </c>
      <c r="B68" s="277"/>
      <c r="C68" s="277"/>
      <c r="D68" s="277"/>
      <c r="E68" s="277"/>
      <c r="F68" s="277"/>
      <c r="G68" s="277"/>
      <c r="H68" s="277"/>
    </row>
    <row r="69" spans="1:8" s="44" customFormat="1" ht="14.5" x14ac:dyDescent="0.35">
      <c r="A69" s="123" t="s">
        <v>112</v>
      </c>
      <c r="B69"/>
      <c r="C69"/>
      <c r="D69"/>
      <c r="E69"/>
      <c r="F69"/>
      <c r="G69"/>
      <c r="H69"/>
    </row>
    <row r="70" spans="1:8" s="44" customFormat="1" ht="13" x14ac:dyDescent="0.35">
      <c r="A70" s="269" t="s">
        <v>113</v>
      </c>
      <c r="B70" s="270"/>
      <c r="C70" s="270"/>
      <c r="D70" s="270"/>
      <c r="E70" s="270"/>
      <c r="F70" s="270"/>
      <c r="G70" s="270"/>
      <c r="H70" s="270"/>
    </row>
    <row r="71" spans="1:8" s="44" customFormat="1" ht="13" x14ac:dyDescent="0.35">
      <c r="A71" s="277"/>
      <c r="B71" s="277"/>
      <c r="C71" s="277"/>
      <c r="D71" s="277"/>
      <c r="E71" s="277"/>
      <c r="F71" s="277"/>
      <c r="G71" s="277"/>
      <c r="H71" s="277"/>
    </row>
    <row r="72" spans="1:8" s="44" customFormat="1" ht="26.25" customHeight="1" x14ac:dyDescent="0.35">
      <c r="A72" s="285" t="s">
        <v>114</v>
      </c>
      <c r="B72" s="286"/>
      <c r="C72" s="286"/>
      <c r="D72" s="286"/>
      <c r="E72" s="286"/>
      <c r="F72" s="286"/>
      <c r="G72" s="286"/>
      <c r="H72" s="286"/>
    </row>
    <row r="73" spans="1:8" s="44" customFormat="1" ht="13" x14ac:dyDescent="0.35">
      <c r="A73" s="269" t="s">
        <v>113</v>
      </c>
      <c r="B73" s="270"/>
      <c r="C73" s="270"/>
      <c r="D73" s="270"/>
      <c r="E73" s="270"/>
      <c r="F73" s="270"/>
      <c r="G73" s="270"/>
      <c r="H73" s="270"/>
    </row>
    <row r="74" spans="1:8" s="44" customFormat="1" ht="13" x14ac:dyDescent="0.35">
      <c r="A74" s="277"/>
      <c r="B74" s="277"/>
      <c r="C74" s="277"/>
      <c r="D74" s="277"/>
      <c r="E74" s="277"/>
      <c r="F74" s="277"/>
      <c r="G74" s="277"/>
      <c r="H74" s="277"/>
    </row>
    <row r="75" spans="1:8" s="44" customFormat="1" ht="14.5" x14ac:dyDescent="0.35">
      <c r="A75"/>
      <c r="B75"/>
      <c r="C75"/>
      <c r="D75"/>
      <c r="E75"/>
      <c r="F75"/>
      <c r="G75"/>
      <c r="H75"/>
    </row>
    <row r="76" spans="1:8" s="44" customFormat="1" ht="14.5" x14ac:dyDescent="0.35">
      <c r="A76"/>
      <c r="B76"/>
      <c r="C76"/>
      <c r="D76"/>
      <c r="E76"/>
      <c r="F76"/>
      <c r="G76"/>
      <c r="H76"/>
    </row>
    <row r="77" spans="1:8" ht="18.5" x14ac:dyDescent="0.35">
      <c r="A77" s="204" t="s">
        <v>37</v>
      </c>
      <c r="B77" s="205"/>
      <c r="C77" s="205"/>
      <c r="D77" s="205"/>
      <c r="E77" s="205"/>
      <c r="F77" s="205"/>
      <c r="G77" s="205"/>
      <c r="H77" s="205"/>
    </row>
    <row r="78" spans="1:8" ht="16" customHeight="1" x14ac:dyDescent="0.35">
      <c r="A78" s="130"/>
    </row>
    <row r="80" spans="1:8" ht="16" customHeight="1" x14ac:dyDescent="0.35">
      <c r="A80" s="206" t="s">
        <v>38</v>
      </c>
      <c r="B80" s="206"/>
      <c r="C80" s="206"/>
      <c r="D80" s="206"/>
      <c r="E80" s="206"/>
      <c r="F80" s="206"/>
      <c r="G80" s="206"/>
      <c r="H80" s="107"/>
    </row>
    <row r="81" spans="1:13" ht="16" customHeight="1" x14ac:dyDescent="0.35">
      <c r="A81" s="282" t="s">
        <v>115</v>
      </c>
      <c r="B81" s="282"/>
      <c r="C81" s="282"/>
      <c r="D81" s="282"/>
      <c r="E81" s="282" t="s">
        <v>116</v>
      </c>
      <c r="F81" s="282"/>
      <c r="G81" s="282"/>
      <c r="H81" s="282"/>
      <c r="L81" s="173"/>
      <c r="M81" s="173"/>
    </row>
    <row r="82" spans="1:13" ht="37.5" customHeight="1" x14ac:dyDescent="0.35">
      <c r="A82" s="278"/>
      <c r="B82" s="278"/>
      <c r="C82" s="278"/>
      <c r="D82" s="278"/>
      <c r="E82" s="278"/>
      <c r="F82" s="278"/>
      <c r="G82" s="278"/>
      <c r="H82" s="278"/>
      <c r="L82" s="174"/>
      <c r="M82" s="175"/>
    </row>
    <row r="83" spans="1:13" ht="14" x14ac:dyDescent="0.35">
      <c r="A83" s="279" t="s">
        <v>117</v>
      </c>
      <c r="B83" s="280"/>
      <c r="C83" s="280"/>
      <c r="D83" s="281"/>
      <c r="E83" s="279" t="s">
        <v>118</v>
      </c>
      <c r="F83" s="280"/>
      <c r="G83" s="280"/>
      <c r="H83" s="281"/>
      <c r="L83" s="165"/>
      <c r="M83" s="165"/>
    </row>
    <row r="84" spans="1:13" ht="75.75" customHeight="1" x14ac:dyDescent="0.35">
      <c r="A84" s="277"/>
      <c r="B84" s="277"/>
      <c r="C84" s="277"/>
      <c r="D84" s="277"/>
      <c r="E84" s="277"/>
      <c r="F84" s="277"/>
      <c r="G84" s="277"/>
      <c r="H84" s="277"/>
      <c r="L84" s="165"/>
      <c r="M84" s="165"/>
    </row>
    <row r="85" spans="1:13" ht="47.15" customHeight="1" x14ac:dyDescent="0.35">
      <c r="A85" s="277"/>
      <c r="B85" s="277"/>
      <c r="C85" s="277"/>
      <c r="D85" s="277"/>
      <c r="E85" s="277"/>
      <c r="F85" s="277"/>
      <c r="G85" s="277"/>
      <c r="H85" s="277"/>
      <c r="L85" s="176"/>
      <c r="M85" s="165"/>
    </row>
    <row r="86" spans="1:13" ht="27.75" customHeight="1" x14ac:dyDescent="0.35">
      <c r="A86" s="277"/>
      <c r="B86" s="277"/>
      <c r="C86" s="277"/>
      <c r="D86" s="277"/>
      <c r="E86" s="287"/>
      <c r="F86" s="288"/>
      <c r="G86" s="288"/>
      <c r="H86" s="289"/>
      <c r="L86" s="176"/>
      <c r="M86" s="165"/>
    </row>
    <row r="87" spans="1:13" ht="27.75" customHeight="1" x14ac:dyDescent="0.35">
      <c r="A87" s="277"/>
      <c r="B87" s="277"/>
      <c r="C87" s="277"/>
      <c r="D87" s="277"/>
      <c r="E87" s="287"/>
      <c r="F87" s="288"/>
      <c r="G87" s="288"/>
      <c r="H87" s="289"/>
      <c r="L87" s="176"/>
      <c r="M87" s="165"/>
    </row>
    <row r="88" spans="1:13" ht="27.75" customHeight="1" x14ac:dyDescent="0.35">
      <c r="A88" s="277"/>
      <c r="B88" s="277"/>
      <c r="C88" s="277"/>
      <c r="D88" s="277"/>
      <c r="E88" s="287"/>
      <c r="F88" s="288"/>
      <c r="G88" s="288"/>
      <c r="H88" s="289"/>
      <c r="L88" s="176"/>
      <c r="M88" s="165"/>
    </row>
    <row r="89" spans="1:13" ht="27.75" customHeight="1" x14ac:dyDescent="0.35">
      <c r="A89" s="277"/>
      <c r="B89" s="277"/>
      <c r="C89" s="277"/>
      <c r="D89" s="277"/>
      <c r="E89" s="277"/>
      <c r="F89" s="277"/>
      <c r="G89" s="277"/>
      <c r="H89" s="277"/>
      <c r="L89" s="176"/>
      <c r="M89" s="165"/>
    </row>
    <row r="90" spans="1:13" ht="27.75" customHeight="1" x14ac:dyDescent="0.35">
      <c r="A90" s="277"/>
      <c r="B90" s="277"/>
      <c r="C90" s="277"/>
      <c r="D90" s="277"/>
      <c r="E90" s="277"/>
      <c r="F90" s="277"/>
      <c r="G90" s="277"/>
      <c r="H90" s="277"/>
      <c r="L90" s="166"/>
      <c r="M90" s="33"/>
    </row>
    <row r="91" spans="1:13" ht="27.75" customHeight="1" x14ac:dyDescent="0.35">
      <c r="A91" s="277"/>
      <c r="B91" s="277"/>
      <c r="C91" s="277"/>
      <c r="D91" s="277"/>
      <c r="E91" s="277"/>
      <c r="F91" s="277"/>
      <c r="G91" s="277"/>
      <c r="H91" s="277"/>
    </row>
    <row r="92" spans="1:13" ht="27.75" customHeight="1" x14ac:dyDescent="0.35">
      <c r="A92" s="277"/>
      <c r="B92" s="277"/>
      <c r="C92" s="277"/>
      <c r="D92" s="277"/>
      <c r="E92" s="277"/>
      <c r="F92" s="277"/>
      <c r="G92" s="277"/>
      <c r="H92" s="277"/>
    </row>
    <row r="93" spans="1:13" ht="27.75" customHeight="1" x14ac:dyDescent="0.35">
      <c r="A93"/>
      <c r="B93"/>
      <c r="C93"/>
      <c r="D93"/>
      <c r="E93"/>
      <c r="F93"/>
      <c r="G93"/>
      <c r="H93"/>
      <c r="I93"/>
    </row>
    <row r="94" spans="1:13" ht="15.75" customHeight="1" x14ac:dyDescent="0.35">
      <c r="A94" s="103" t="s">
        <v>39</v>
      </c>
      <c r="B94" s="23"/>
      <c r="C94"/>
      <c r="D94"/>
      <c r="E94"/>
      <c r="F94"/>
      <c r="G94"/>
      <c r="H94"/>
    </row>
    <row r="95" spans="1:13" ht="15.75" customHeight="1" x14ac:dyDescent="0.35">
      <c r="A95" t="s">
        <v>119</v>
      </c>
      <c r="B95" s="105" t="str">
        <f>IF(IF(H80="","",VLOOKUP(H80,data_ACT_COMP_CONN!$B$1:$BE$4626,23,FALSE))="","",IF(H80="","",VLOOKUP(H80,data_ACT_COMP_CONN!$B$1:$BE$4626,23,FALSE)))</f>
        <v/>
      </c>
      <c r="C95" s="131"/>
      <c r="D95" s="104"/>
      <c r="E95" s="104"/>
      <c r="F95" s="104"/>
      <c r="G95" s="104"/>
      <c r="H95" s="104"/>
    </row>
    <row r="96" spans="1:13" ht="19" customHeight="1" x14ac:dyDescent="0.35">
      <c r="A96" t="s">
        <v>120</v>
      </c>
      <c r="B96" s="105" t="str">
        <f>IF(IF(H80="","",VLOOKUP(H80,data_ACT_COMP_CONN!$B$1:$BE$4626,24,FALSE))="","",IF(H80="","",VLOOKUP(H80,data_ACT_COMP_CONN!$B$1:$BE$4626,24,FALSE)))</f>
        <v/>
      </c>
      <c r="C96" s="131"/>
      <c r="D96" s="104"/>
      <c r="E96" s="104"/>
      <c r="F96" s="104"/>
      <c r="G96" s="104"/>
      <c r="H96" s="104"/>
    </row>
    <row r="97" spans="1:13" ht="15.75" customHeight="1" x14ac:dyDescent="0.35">
      <c r="A97" t="s">
        <v>121</v>
      </c>
      <c r="B97" s="105" t="str">
        <f>IF(IF(H80="","",VLOOKUP(H80,data_ACT_COMP_CONN!$B$1:$BE$4626,25,FALSE))="","",IF(H80="","",VLOOKUP(H80,data_ACT_COMP_CONN!$B$1:$BE$4626,25,FALSE)))</f>
        <v/>
      </c>
      <c r="C97" s="131"/>
      <c r="D97" s="104"/>
      <c r="E97" s="104"/>
      <c r="F97" s="104"/>
      <c r="G97" s="104"/>
      <c r="H97" s="104"/>
    </row>
    <row r="98" spans="1:13" ht="15.75" customHeight="1" x14ac:dyDescent="0.35">
      <c r="A98"/>
      <c r="B98" s="105"/>
      <c r="C98"/>
      <c r="D98" s="104"/>
      <c r="E98" s="104"/>
      <c r="F98" s="104"/>
      <c r="G98" s="104"/>
      <c r="H98" s="104"/>
    </row>
    <row r="99" spans="1:13" ht="15.75" customHeight="1" x14ac:dyDescent="0.35">
      <c r="A99" s="103" t="s">
        <v>122</v>
      </c>
      <c r="B99" s="105"/>
      <c r="C99"/>
      <c r="D99" s="104"/>
      <c r="E99" s="104"/>
      <c r="F99" s="104"/>
      <c r="G99" s="104"/>
      <c r="H99" s="104"/>
    </row>
    <row r="100" spans="1:13" ht="14.5" x14ac:dyDescent="0.35">
      <c r="A100" s="132" t="s">
        <v>123</v>
      </c>
      <c r="B100" s="105"/>
      <c r="C100"/>
      <c r="D100" s="104"/>
      <c r="E100" s="104"/>
      <c r="F100" s="104"/>
      <c r="G100" s="104"/>
      <c r="H100" s="104"/>
    </row>
    <row r="101" spans="1:13" ht="15.75" customHeight="1" x14ac:dyDescent="0.35">
      <c r="A101" s="269" t="s">
        <v>124</v>
      </c>
      <c r="B101" s="270"/>
      <c r="C101" s="270"/>
      <c r="D101" s="270"/>
      <c r="E101" s="270"/>
      <c r="F101" s="270"/>
      <c r="G101" s="270"/>
      <c r="H101" s="270"/>
    </row>
    <row r="102" spans="1:13" ht="15.75" customHeight="1" x14ac:dyDescent="0.35">
      <c r="A102" s="149" t="s">
        <v>125</v>
      </c>
      <c r="B102" s="105"/>
      <c r="C102"/>
      <c r="D102" s="104"/>
      <c r="E102" s="104"/>
      <c r="F102" s="104"/>
      <c r="G102" s="104"/>
      <c r="H102" s="104"/>
    </row>
    <row r="103" spans="1:13" ht="15.75" customHeight="1" x14ac:dyDescent="0.35">
      <c r="A103" s="132" t="s">
        <v>126</v>
      </c>
      <c r="B103" s="105"/>
      <c r="C103"/>
      <c r="D103" s="104"/>
      <c r="E103" s="104"/>
      <c r="F103" s="104"/>
      <c r="G103" s="104"/>
      <c r="H103" s="104"/>
    </row>
    <row r="104" spans="1:13" ht="15.75" customHeight="1" x14ac:dyDescent="0.35">
      <c r="A104" s="269" t="s">
        <v>127</v>
      </c>
      <c r="B104" s="270"/>
      <c r="C104" s="270"/>
      <c r="D104" s="270"/>
      <c r="E104" s="270"/>
      <c r="F104" s="270"/>
      <c r="G104" s="270"/>
      <c r="H104" s="270"/>
    </row>
    <row r="105" spans="1:13" ht="15.75" customHeight="1" x14ac:dyDescent="0.35">
      <c r="A105" s="148" t="s">
        <v>125</v>
      </c>
      <c r="B105" s="105"/>
      <c r="C105"/>
      <c r="D105" s="104"/>
      <c r="E105" s="104"/>
      <c r="F105" s="104"/>
      <c r="G105" s="104"/>
      <c r="H105" s="104"/>
    </row>
    <row r="106" spans="1:13" ht="22.5" customHeight="1" x14ac:dyDescent="0.35">
      <c r="A106" s="264" t="s">
        <v>128</v>
      </c>
      <c r="B106" s="264"/>
      <c r="C106" s="264"/>
      <c r="D106" s="264"/>
      <c r="E106" s="264"/>
      <c r="F106" s="264"/>
      <c r="G106" s="264"/>
      <c r="H106" s="264"/>
    </row>
    <row r="107" spans="1:13" ht="24.75" customHeight="1" x14ac:dyDescent="0.35">
      <c r="A107" s="269" t="s">
        <v>129</v>
      </c>
      <c r="B107" s="270"/>
      <c r="C107" s="270"/>
      <c r="D107" s="270"/>
      <c r="E107" s="270"/>
      <c r="F107" s="270"/>
      <c r="G107" s="270"/>
      <c r="H107" s="270"/>
    </row>
    <row r="108" spans="1:13" ht="15.75" customHeight="1" x14ac:dyDescent="0.35">
      <c r="A108" s="143" t="s">
        <v>125</v>
      </c>
      <c r="B108" s="105"/>
      <c r="C108" s="104"/>
      <c r="D108" s="104"/>
      <c r="E108" s="104"/>
      <c r="F108" s="104"/>
      <c r="G108" s="104"/>
      <c r="H108" s="104"/>
    </row>
    <row r="109" spans="1:13" ht="15.75" customHeight="1" x14ac:dyDescent="0.35">
      <c r="A109"/>
      <c r="B109"/>
      <c r="C109"/>
      <c r="D109"/>
      <c r="E109"/>
      <c r="F109"/>
      <c r="G109"/>
      <c r="H109"/>
    </row>
    <row r="110" spans="1:13" ht="16" customHeight="1" x14ac:dyDescent="0.35">
      <c r="A110" s="206" t="s">
        <v>40</v>
      </c>
      <c r="B110" s="206"/>
      <c r="C110" s="206"/>
      <c r="D110" s="206"/>
      <c r="E110" s="206"/>
      <c r="F110" s="206"/>
      <c r="G110" s="206"/>
      <c r="H110" s="107"/>
    </row>
    <row r="111" spans="1:13" ht="16" customHeight="1" x14ac:dyDescent="0.35">
      <c r="A111" s="282" t="s">
        <v>130</v>
      </c>
      <c r="B111" s="282"/>
      <c r="C111" s="282"/>
      <c r="D111" s="282"/>
      <c r="E111" s="282" t="s">
        <v>131</v>
      </c>
      <c r="F111" s="282"/>
      <c r="G111" s="282"/>
      <c r="H111" s="282"/>
    </row>
    <row r="112" spans="1:13" ht="38.5" customHeight="1" x14ac:dyDescent="0.35">
      <c r="A112" s="278"/>
      <c r="B112" s="278"/>
      <c r="C112" s="278"/>
      <c r="D112" s="278"/>
      <c r="E112" s="278"/>
      <c r="F112" s="278"/>
      <c r="G112" s="278"/>
      <c r="H112" s="278"/>
      <c r="L112" s="175"/>
      <c r="M112" s="175"/>
    </row>
    <row r="113" spans="1:13" ht="14" x14ac:dyDescent="0.35">
      <c r="A113" s="279" t="s">
        <v>132</v>
      </c>
      <c r="B113" s="280"/>
      <c r="C113" s="280"/>
      <c r="D113" s="281"/>
      <c r="E113" s="279" t="s">
        <v>133</v>
      </c>
      <c r="F113" s="280"/>
      <c r="G113" s="280"/>
      <c r="H113" s="281"/>
      <c r="L113" s="165"/>
      <c r="M113" s="165"/>
    </row>
    <row r="114" spans="1:13" ht="31.5" customHeight="1" x14ac:dyDescent="0.35">
      <c r="A114" s="277"/>
      <c r="B114" s="277"/>
      <c r="C114" s="277"/>
      <c r="D114" s="277"/>
      <c r="E114" s="277"/>
      <c r="F114" s="277"/>
      <c r="G114" s="277"/>
      <c r="H114" s="277"/>
      <c r="L114" s="165"/>
      <c r="M114" s="165"/>
    </row>
    <row r="115" spans="1:13" ht="45.65" customHeight="1" x14ac:dyDescent="0.35">
      <c r="A115" s="277"/>
      <c r="B115" s="277"/>
      <c r="C115" s="277"/>
      <c r="D115" s="277"/>
      <c r="E115" s="277"/>
      <c r="F115" s="277"/>
      <c r="G115" s="277"/>
      <c r="H115" s="277"/>
      <c r="L115" s="165"/>
      <c r="M115" s="165"/>
    </row>
    <row r="116" spans="1:13" ht="27.75" customHeight="1" x14ac:dyDescent="0.35">
      <c r="A116" s="277"/>
      <c r="B116" s="277"/>
      <c r="C116" s="277"/>
      <c r="D116" s="277"/>
      <c r="E116" s="277"/>
      <c r="F116" s="277"/>
      <c r="G116" s="277"/>
      <c r="H116" s="277"/>
      <c r="L116" s="165"/>
      <c r="M116" s="165"/>
    </row>
    <row r="117" spans="1:13" ht="27.75" customHeight="1" x14ac:dyDescent="0.35">
      <c r="A117" s="277"/>
      <c r="B117" s="277"/>
      <c r="C117" s="277"/>
      <c r="D117" s="277"/>
      <c r="E117" s="277"/>
      <c r="F117" s="277"/>
      <c r="G117" s="277"/>
      <c r="H117" s="277"/>
      <c r="L117" s="165"/>
      <c r="M117" s="165"/>
    </row>
    <row r="118" spans="1:13" ht="27" customHeight="1" x14ac:dyDescent="0.35">
      <c r="A118" s="277"/>
      <c r="B118" s="277"/>
      <c r="C118" s="277"/>
      <c r="D118" s="277"/>
      <c r="E118" s="277"/>
      <c r="F118" s="277"/>
      <c r="G118" s="277"/>
      <c r="H118" s="277"/>
      <c r="L118" s="169"/>
      <c r="M118" s="165"/>
    </row>
    <row r="119" spans="1:13" ht="27.75" customHeight="1" x14ac:dyDescent="0.35">
      <c r="A119" s="277"/>
      <c r="B119" s="277"/>
      <c r="C119" s="277"/>
      <c r="D119" s="277"/>
      <c r="E119" s="277"/>
      <c r="F119" s="277"/>
      <c r="G119" s="277"/>
      <c r="H119" s="277"/>
      <c r="L119" s="176"/>
      <c r="M119" s="165"/>
    </row>
    <row r="120" spans="1:13" ht="27.75" customHeight="1" x14ac:dyDescent="0.35">
      <c r="A120" s="277"/>
      <c r="B120" s="277"/>
      <c r="C120" s="277"/>
      <c r="D120" s="277"/>
      <c r="E120" s="277"/>
      <c r="F120" s="277"/>
      <c r="G120" s="277"/>
      <c r="H120" s="277"/>
      <c r="L120" s="176"/>
      <c r="M120" s="169"/>
    </row>
    <row r="121" spans="1:13" ht="27.75" customHeight="1" x14ac:dyDescent="0.35">
      <c r="A121" s="277"/>
      <c r="B121" s="277"/>
      <c r="C121" s="277"/>
      <c r="D121" s="277"/>
      <c r="E121" s="277"/>
      <c r="F121" s="277"/>
      <c r="G121" s="277"/>
      <c r="H121" s="277"/>
      <c r="L121" s="176"/>
      <c r="M121" s="165"/>
    </row>
    <row r="122" spans="1:13" ht="27.75" customHeight="1" x14ac:dyDescent="0.35">
      <c r="A122"/>
      <c r="B122"/>
      <c r="C122"/>
      <c r="D122"/>
      <c r="E122"/>
      <c r="F122"/>
      <c r="G122"/>
      <c r="H122"/>
      <c r="I122"/>
    </row>
    <row r="123" spans="1:13" ht="15.75" customHeight="1" x14ac:dyDescent="0.35">
      <c r="A123" s="103" t="s">
        <v>39</v>
      </c>
      <c r="B123" s="23"/>
      <c r="C123"/>
      <c r="D123"/>
      <c r="E123"/>
      <c r="F123"/>
      <c r="G123"/>
      <c r="H123"/>
    </row>
    <row r="124" spans="1:13" ht="32.25" customHeight="1" x14ac:dyDescent="0.35">
      <c r="A124" t="s">
        <v>119</v>
      </c>
      <c r="B124" s="105" t="str">
        <f>IF(IF(H110="","",VLOOKUP(H110,data_ACT_COMP_CONN!$B$1:$BE$4626,23,FALSE))="","",IF(H110="","",VLOOKUP(H110,data_ACT_COMP_CONN!$B$1:$BE$4626,23,FALSE)))</f>
        <v/>
      </c>
      <c r="C124" s="131"/>
      <c r="D124" s="104"/>
      <c r="E124" s="104"/>
      <c r="F124" s="104"/>
      <c r="G124" s="104"/>
      <c r="H124" s="104"/>
    </row>
    <row r="125" spans="1:13" ht="15.75" customHeight="1" x14ac:dyDescent="0.35">
      <c r="A125" t="s">
        <v>120</v>
      </c>
      <c r="B125" s="105" t="str">
        <f>IF(IF(H110="","",VLOOKUP(H110,data_ACT_COMP_CONN!$B$1:$BE$4626,24,FALSE))="","",IF(H110="","",VLOOKUP(H110,data_ACT_COMP_CONN!$B$1:$BE$4626,24,FALSE)))</f>
        <v/>
      </c>
      <c r="C125" s="131"/>
      <c r="D125" s="104"/>
      <c r="E125" s="104"/>
      <c r="F125" s="104"/>
      <c r="G125" s="104"/>
      <c r="H125" s="104"/>
    </row>
    <row r="126" spans="1:13" ht="15.75" customHeight="1" x14ac:dyDescent="0.35">
      <c r="A126" t="s">
        <v>121</v>
      </c>
      <c r="B126" s="105" t="str">
        <f>IF(IF(H110="","",VLOOKUP(H110,data_ACT_COMP_CONN!$B$1:$BE$4626,25,FALSE))="","",IF(H110="","",VLOOKUP(H110,data_ACT_COMP_CONN!$B$1:$BE$4626,25,FALSE)))</f>
        <v/>
      </c>
      <c r="C126" s="131"/>
      <c r="D126" s="104"/>
      <c r="E126" s="104"/>
      <c r="F126" s="104"/>
      <c r="G126" s="104"/>
      <c r="H126" s="104"/>
    </row>
    <row r="127" spans="1:13" ht="15.75" customHeight="1" x14ac:dyDescent="0.35">
      <c r="A127"/>
      <c r="B127" s="105"/>
      <c r="C127"/>
      <c r="D127" s="104"/>
      <c r="E127" s="104"/>
      <c r="F127" s="104"/>
      <c r="G127" s="104"/>
      <c r="H127" s="104"/>
    </row>
    <row r="128" spans="1:13" ht="15.75" customHeight="1" x14ac:dyDescent="0.35">
      <c r="A128" s="103" t="s">
        <v>134</v>
      </c>
      <c r="B128" s="105"/>
      <c r="C128"/>
      <c r="D128" s="104"/>
      <c r="E128" s="104"/>
      <c r="F128" s="104"/>
      <c r="G128" s="104"/>
      <c r="H128" s="104"/>
    </row>
    <row r="129" spans="1:13" ht="14.5" x14ac:dyDescent="0.35">
      <c r="A129" s="132" t="s">
        <v>123</v>
      </c>
      <c r="B129" s="105"/>
      <c r="C129"/>
      <c r="D129" s="104"/>
      <c r="E129" s="104"/>
      <c r="F129" s="104"/>
      <c r="G129" s="104"/>
      <c r="H129" s="104"/>
    </row>
    <row r="130" spans="1:13" ht="15.75" customHeight="1" x14ac:dyDescent="0.35">
      <c r="A130" s="269" t="s">
        <v>124</v>
      </c>
      <c r="B130" s="270"/>
      <c r="C130" s="270"/>
      <c r="D130" s="270"/>
      <c r="E130" s="270"/>
      <c r="F130" s="270"/>
      <c r="G130" s="270"/>
      <c r="H130" s="270"/>
    </row>
    <row r="131" spans="1:13" ht="15.75" customHeight="1" x14ac:dyDescent="0.35">
      <c r="A131" s="138"/>
      <c r="B131" s="105"/>
      <c r="C131"/>
      <c r="D131" s="104"/>
      <c r="E131" s="104"/>
      <c r="F131" s="104"/>
      <c r="G131" s="104"/>
      <c r="H131" s="104"/>
    </row>
    <row r="132" spans="1:13" ht="15.75" customHeight="1" x14ac:dyDescent="0.35">
      <c r="A132" s="132"/>
      <c r="B132" s="105"/>
      <c r="C132"/>
      <c r="D132" s="104"/>
      <c r="E132" s="104"/>
      <c r="F132" s="104"/>
      <c r="G132" s="104"/>
      <c r="H132" s="104"/>
    </row>
    <row r="133" spans="1:13" ht="15.75" customHeight="1" x14ac:dyDescent="0.35">
      <c r="A133" s="269" t="s">
        <v>127</v>
      </c>
      <c r="B133" s="270"/>
      <c r="C133" s="270"/>
      <c r="D133" s="270"/>
      <c r="E133" s="270"/>
      <c r="F133" s="270"/>
      <c r="G133" s="270"/>
      <c r="H133" s="270"/>
    </row>
    <row r="134" spans="1:13" ht="15.75" customHeight="1" x14ac:dyDescent="0.35">
      <c r="A134" s="148" t="s">
        <v>125</v>
      </c>
      <c r="B134" s="105"/>
      <c r="C134"/>
      <c r="D134" s="104"/>
      <c r="E134" s="104"/>
      <c r="F134" s="104"/>
      <c r="G134" s="104"/>
      <c r="H134" s="104"/>
    </row>
    <row r="135" spans="1:13" ht="22.5" customHeight="1" x14ac:dyDescent="0.35">
      <c r="A135" s="264"/>
      <c r="B135" s="264"/>
      <c r="C135" s="264"/>
      <c r="D135" s="264"/>
      <c r="E135" s="264"/>
      <c r="F135" s="264"/>
      <c r="G135" s="264"/>
      <c r="H135" s="264"/>
    </row>
    <row r="136" spans="1:13" ht="24.75" customHeight="1" x14ac:dyDescent="0.35">
      <c r="A136" s="269" t="s">
        <v>129</v>
      </c>
      <c r="B136" s="270"/>
      <c r="C136" s="270"/>
      <c r="D136" s="270"/>
      <c r="E136" s="270"/>
      <c r="F136" s="270"/>
      <c r="G136" s="270"/>
      <c r="H136" s="270"/>
    </row>
    <row r="137" spans="1:13" ht="15.75" customHeight="1" x14ac:dyDescent="0.35">
      <c r="A137" s="143" t="s">
        <v>125</v>
      </c>
      <c r="B137" s="105"/>
      <c r="C137" s="104"/>
      <c r="D137" s="104"/>
      <c r="E137" s="104"/>
      <c r="F137" s="104"/>
      <c r="G137" s="104"/>
      <c r="H137" s="104"/>
    </row>
    <row r="138" spans="1:13" ht="15.75" customHeight="1" x14ac:dyDescent="0.35">
      <c r="A138"/>
      <c r="B138"/>
      <c r="C138"/>
      <c r="D138"/>
      <c r="E138"/>
      <c r="F138"/>
      <c r="G138"/>
      <c r="H138"/>
    </row>
    <row r="139" spans="1:13" ht="16" customHeight="1" x14ac:dyDescent="0.35">
      <c r="A139" s="206" t="s">
        <v>41</v>
      </c>
      <c r="B139" s="206"/>
      <c r="C139" s="206"/>
      <c r="D139" s="206"/>
      <c r="E139" s="206"/>
      <c r="F139" s="206"/>
      <c r="G139" s="206"/>
      <c r="H139" s="107"/>
    </row>
    <row r="140" spans="1:13" ht="16" customHeight="1" x14ac:dyDescent="0.35">
      <c r="A140" s="282" t="s">
        <v>135</v>
      </c>
      <c r="B140" s="282"/>
      <c r="C140" s="282"/>
      <c r="D140" s="282"/>
      <c r="E140" s="282" t="s">
        <v>136</v>
      </c>
      <c r="F140" s="282"/>
      <c r="G140" s="282"/>
      <c r="H140" s="282"/>
    </row>
    <row r="141" spans="1:13" ht="37.5" customHeight="1" x14ac:dyDescent="0.35">
      <c r="A141" s="278"/>
      <c r="B141" s="278"/>
      <c r="C141" s="278"/>
      <c r="D141" s="278"/>
      <c r="E141" s="278"/>
      <c r="F141" s="278"/>
      <c r="G141" s="278"/>
      <c r="H141" s="278"/>
      <c r="L141" s="175"/>
      <c r="M141" s="175"/>
    </row>
    <row r="142" spans="1:13" ht="14" x14ac:dyDescent="0.35">
      <c r="A142" s="279" t="s">
        <v>137</v>
      </c>
      <c r="B142" s="280"/>
      <c r="C142" s="280"/>
      <c r="D142" s="281"/>
      <c r="E142" s="279" t="s">
        <v>138</v>
      </c>
      <c r="F142" s="280"/>
      <c r="G142" s="280"/>
      <c r="H142" s="281"/>
      <c r="L142" s="165"/>
      <c r="M142" s="165"/>
    </row>
    <row r="143" spans="1:13" ht="34.5" customHeight="1" x14ac:dyDescent="0.35">
      <c r="A143" s="277"/>
      <c r="B143" s="277"/>
      <c r="C143" s="277"/>
      <c r="D143" s="277"/>
      <c r="E143" s="277"/>
      <c r="F143" s="277"/>
      <c r="G143" s="277"/>
      <c r="H143" s="277"/>
      <c r="L143" s="165"/>
      <c r="M143" s="165"/>
    </row>
    <row r="144" spans="1:13" ht="53.15" customHeight="1" x14ac:dyDescent="0.35">
      <c r="A144" s="277"/>
      <c r="B144" s="277"/>
      <c r="C144" s="277"/>
      <c r="D144" s="277"/>
      <c r="E144" s="277"/>
      <c r="F144" s="277"/>
      <c r="G144" s="277"/>
      <c r="H144" s="277"/>
      <c r="L144" s="165"/>
      <c r="M144" s="165"/>
    </row>
    <row r="145" spans="1:13" ht="33.65" customHeight="1" x14ac:dyDescent="0.35">
      <c r="A145" s="277"/>
      <c r="B145" s="277"/>
      <c r="C145" s="277"/>
      <c r="D145" s="277"/>
      <c r="E145" s="277"/>
      <c r="F145" s="277"/>
      <c r="G145" s="277"/>
      <c r="H145" s="277"/>
      <c r="L145" s="169"/>
      <c r="M145" s="169"/>
    </row>
    <row r="146" spans="1:13" ht="27" customHeight="1" x14ac:dyDescent="0.35">
      <c r="A146" s="277"/>
      <c r="B146" s="277"/>
      <c r="C146" s="277"/>
      <c r="D146" s="277"/>
      <c r="E146" s="277"/>
      <c r="F146" s="277"/>
      <c r="G146" s="277"/>
      <c r="H146" s="277"/>
      <c r="L146" s="169"/>
      <c r="M146" s="169"/>
    </row>
    <row r="147" spans="1:13" ht="52.5" customHeight="1" x14ac:dyDescent="0.35">
      <c r="A147" s="277"/>
      <c r="B147" s="277"/>
      <c r="C147" s="277"/>
      <c r="D147" s="277"/>
      <c r="E147" s="277"/>
      <c r="F147" s="277"/>
      <c r="G147" s="277"/>
      <c r="H147" s="277"/>
      <c r="L147" s="169"/>
      <c r="M147" s="177"/>
    </row>
    <row r="148" spans="1:13" ht="42.65" customHeight="1" x14ac:dyDescent="0.35">
      <c r="A148" s="277"/>
      <c r="B148" s="277"/>
      <c r="C148" s="277"/>
      <c r="D148" s="277"/>
      <c r="E148" s="277"/>
      <c r="F148" s="277"/>
      <c r="G148" s="277"/>
      <c r="H148" s="277"/>
      <c r="L148" s="167"/>
      <c r="M148" s="165"/>
    </row>
    <row r="149" spans="1:13" ht="27.75" customHeight="1" x14ac:dyDescent="0.35">
      <c r="A149" s="277"/>
      <c r="B149" s="277"/>
      <c r="C149" s="277"/>
      <c r="D149" s="277"/>
      <c r="E149" s="277"/>
      <c r="F149" s="277"/>
      <c r="G149" s="277"/>
      <c r="H149" s="277"/>
      <c r="L149" s="167"/>
      <c r="M149" s="168"/>
    </row>
    <row r="150" spans="1:13" ht="27.75" customHeight="1" x14ac:dyDescent="0.35">
      <c r="A150" s="277"/>
      <c r="B150" s="277"/>
      <c r="C150" s="277"/>
      <c r="D150" s="277"/>
      <c r="E150" s="277"/>
      <c r="F150" s="277"/>
      <c r="G150" s="277"/>
      <c r="H150" s="277"/>
      <c r="L150" s="169"/>
      <c r="M150" s="168"/>
    </row>
    <row r="151" spans="1:13" ht="27.75" customHeight="1" x14ac:dyDescent="0.35">
      <c r="A151" s="277"/>
      <c r="B151" s="277"/>
      <c r="C151" s="277"/>
      <c r="D151" s="277"/>
      <c r="E151" s="277"/>
      <c r="F151" s="277"/>
      <c r="G151" s="277"/>
      <c r="H151" s="277"/>
      <c r="L151" s="170"/>
      <c r="M151" s="167"/>
    </row>
    <row r="152" spans="1:13" ht="27.75" customHeight="1" x14ac:dyDescent="0.35">
      <c r="A152"/>
      <c r="B152"/>
      <c r="C152"/>
      <c r="D152"/>
      <c r="E152"/>
      <c r="F152"/>
      <c r="G152"/>
      <c r="H152"/>
      <c r="I152"/>
    </row>
    <row r="153" spans="1:13" ht="15.75" customHeight="1" x14ac:dyDescent="0.35">
      <c r="A153" s="103" t="s">
        <v>39</v>
      </c>
      <c r="B153" s="23"/>
      <c r="C153"/>
      <c r="D153"/>
      <c r="E153"/>
      <c r="F153"/>
      <c r="G153"/>
      <c r="H153"/>
    </row>
    <row r="154" spans="1:13" ht="15.75" customHeight="1" x14ac:dyDescent="0.35">
      <c r="A154" t="s">
        <v>119</v>
      </c>
      <c r="B154" s="105" t="str">
        <f>IF(IF(H139="","",VLOOKUP(H139,data_ACT_COMP_CONN!$B$1:$BE$4626,23,FALSE))="","",IF(H139="","",VLOOKUP(H139,data_ACT_COMP_CONN!$B$1:$BE$4626,23,FALSE)))</f>
        <v/>
      </c>
      <c r="C154" s="131"/>
      <c r="D154" s="104"/>
      <c r="E154" s="104"/>
      <c r="F154" s="104"/>
      <c r="G154" s="104"/>
      <c r="H154" s="104"/>
    </row>
    <row r="155" spans="1:13" ht="15.75" customHeight="1" x14ac:dyDescent="0.35">
      <c r="A155" t="s">
        <v>120</v>
      </c>
      <c r="B155" s="105" t="str">
        <f>IF(IF(H139="","",VLOOKUP(H139,data_ACT_COMP_CONN!$B$1:$BE$4626,24,FALSE))="","",IF(H139="","",VLOOKUP(H139,data_ACT_COMP_CONN!$B$1:$BE$4626,24,FALSE)))</f>
        <v/>
      </c>
      <c r="C155" s="131"/>
      <c r="D155" s="104"/>
      <c r="E155" s="104"/>
      <c r="F155" s="104"/>
      <c r="G155" s="104"/>
      <c r="H155" s="104"/>
    </row>
    <row r="156" spans="1:13" ht="15.75" customHeight="1" x14ac:dyDescent="0.35">
      <c r="A156" t="s">
        <v>121</v>
      </c>
      <c r="B156" s="105" t="str">
        <f>IF(IF(H139="","",VLOOKUP(H139,data_ACT_COMP_CONN!$B$1:$BE$4626,25,FALSE))="","",IF(H139="","",VLOOKUP(H139,data_ACT_COMP_CONN!$B$1:$BE$4626,25,FALSE)))</f>
        <v/>
      </c>
      <c r="C156" s="131"/>
      <c r="D156" s="104"/>
      <c r="E156" s="104"/>
      <c r="F156" s="104"/>
      <c r="G156" s="104"/>
      <c r="H156" s="104"/>
    </row>
    <row r="157" spans="1:13" ht="15.75" customHeight="1" x14ac:dyDescent="0.35">
      <c r="A157"/>
      <c r="B157" s="105"/>
      <c r="C157"/>
      <c r="D157" s="104"/>
      <c r="F157" s="104"/>
      <c r="G157" s="104"/>
      <c r="H157" s="104"/>
    </row>
    <row r="158" spans="1:13" ht="15.75" customHeight="1" x14ac:dyDescent="0.35">
      <c r="A158" s="103" t="s">
        <v>139</v>
      </c>
      <c r="B158" s="105"/>
      <c r="C158"/>
      <c r="D158" s="104"/>
      <c r="E158" s="104"/>
      <c r="F158" s="104"/>
      <c r="G158" s="104"/>
      <c r="H158" s="104"/>
    </row>
    <row r="159" spans="1:13" ht="14.5" x14ac:dyDescent="0.35">
      <c r="A159" s="132" t="s">
        <v>123</v>
      </c>
      <c r="B159" s="105"/>
      <c r="C159"/>
      <c r="D159" s="104"/>
      <c r="E159" s="104"/>
      <c r="F159" s="104"/>
      <c r="G159" s="104"/>
      <c r="H159" s="104"/>
    </row>
    <row r="160" spans="1:13" ht="15.75" customHeight="1" x14ac:dyDescent="0.35">
      <c r="A160" s="269" t="s">
        <v>124</v>
      </c>
      <c r="B160" s="270"/>
      <c r="C160" s="270"/>
      <c r="D160" s="270"/>
      <c r="E160" s="270"/>
      <c r="F160" s="270"/>
      <c r="G160" s="270"/>
      <c r="H160" s="270"/>
    </row>
    <row r="161" spans="1:13" ht="15.75" customHeight="1" x14ac:dyDescent="0.35">
      <c r="A161" s="138"/>
      <c r="B161" s="105"/>
      <c r="C161"/>
      <c r="D161" s="104"/>
      <c r="E161" s="104"/>
      <c r="F161" s="104"/>
      <c r="G161" s="104"/>
      <c r="H161" s="104"/>
    </row>
    <row r="162" spans="1:13" ht="15.75" customHeight="1" x14ac:dyDescent="0.35">
      <c r="A162" s="132"/>
      <c r="B162" s="105"/>
      <c r="C162"/>
      <c r="D162" s="104"/>
      <c r="E162" s="104"/>
      <c r="F162" s="104"/>
      <c r="G162" s="104"/>
      <c r="H162" s="104"/>
    </row>
    <row r="163" spans="1:13" ht="15.75" customHeight="1" x14ac:dyDescent="0.35">
      <c r="A163" s="269" t="s">
        <v>127</v>
      </c>
      <c r="B163" s="270"/>
      <c r="C163" s="270"/>
      <c r="D163" s="270"/>
      <c r="E163" s="270"/>
      <c r="F163" s="270"/>
      <c r="G163" s="270"/>
      <c r="H163" s="270"/>
    </row>
    <row r="164" spans="1:13" ht="15.75" customHeight="1" x14ac:dyDescent="0.35">
      <c r="A164" s="148" t="s">
        <v>125</v>
      </c>
      <c r="B164" s="105"/>
      <c r="C164"/>
      <c r="D164" s="104"/>
      <c r="E164" s="104"/>
      <c r="F164" s="104"/>
      <c r="G164" s="104"/>
      <c r="H164" s="104"/>
    </row>
    <row r="165" spans="1:13" ht="22.5" customHeight="1" x14ac:dyDescent="0.35">
      <c r="A165" s="264"/>
      <c r="B165" s="264"/>
      <c r="C165" s="264"/>
      <c r="D165" s="264"/>
      <c r="E165" s="264"/>
      <c r="F165" s="264"/>
      <c r="G165" s="264"/>
      <c r="H165" s="264"/>
    </row>
    <row r="166" spans="1:13" ht="24.75" customHeight="1" x14ac:dyDescent="0.35">
      <c r="A166" s="269" t="s">
        <v>129</v>
      </c>
      <c r="B166" s="270"/>
      <c r="C166" s="270"/>
      <c r="D166" s="270"/>
      <c r="E166" s="270"/>
      <c r="F166" s="270"/>
      <c r="G166" s="270"/>
      <c r="H166" s="270"/>
    </row>
    <row r="167" spans="1:13" ht="15.75" customHeight="1" x14ac:dyDescent="0.35">
      <c r="A167" s="143" t="s">
        <v>125</v>
      </c>
      <c r="B167" s="105"/>
      <c r="C167" s="104"/>
      <c r="D167" s="104"/>
      <c r="E167" s="104"/>
      <c r="F167" s="104"/>
      <c r="G167" s="104"/>
      <c r="H167" s="104"/>
    </row>
    <row r="168" spans="1:13" ht="15.75" customHeight="1" x14ac:dyDescent="0.35">
      <c r="A168"/>
      <c r="B168"/>
      <c r="C168"/>
      <c r="D168"/>
      <c r="E168"/>
      <c r="F168"/>
      <c r="G168"/>
      <c r="H168"/>
    </row>
    <row r="169" spans="1:13" ht="16" customHeight="1" x14ac:dyDescent="0.35">
      <c r="A169" s="206" t="s">
        <v>42</v>
      </c>
      <c r="B169" s="206"/>
      <c r="C169" s="206"/>
      <c r="D169" s="206"/>
      <c r="E169" s="206"/>
      <c r="F169" s="206"/>
      <c r="G169" s="206"/>
      <c r="H169" s="107"/>
    </row>
    <row r="170" spans="1:13" ht="16" customHeight="1" x14ac:dyDescent="0.35">
      <c r="A170" s="282" t="s">
        <v>140</v>
      </c>
      <c r="B170" s="282"/>
      <c r="C170" s="282"/>
      <c r="D170" s="282"/>
      <c r="E170" s="282" t="s">
        <v>141</v>
      </c>
      <c r="F170" s="282"/>
      <c r="G170" s="282"/>
      <c r="H170" s="282"/>
    </row>
    <row r="171" spans="1:13" ht="37.5" customHeight="1" x14ac:dyDescent="0.35">
      <c r="A171" s="278"/>
      <c r="B171" s="278"/>
      <c r="C171" s="278"/>
      <c r="D171" s="278"/>
      <c r="E171" s="278"/>
      <c r="F171" s="278"/>
      <c r="G171" s="278"/>
      <c r="H171" s="278"/>
      <c r="L171" s="174"/>
      <c r="M171" s="174"/>
    </row>
    <row r="172" spans="1:13" ht="14" x14ac:dyDescent="0.35">
      <c r="A172" s="279" t="s">
        <v>142</v>
      </c>
      <c r="B172" s="280"/>
      <c r="C172" s="280"/>
      <c r="D172" s="281"/>
      <c r="E172" s="279" t="s">
        <v>143</v>
      </c>
      <c r="F172" s="280"/>
      <c r="G172" s="280"/>
      <c r="H172" s="281"/>
      <c r="L172" s="165"/>
      <c r="M172" s="165"/>
    </row>
    <row r="173" spans="1:13" ht="44.15" customHeight="1" x14ac:dyDescent="0.35">
      <c r="A173" s="277"/>
      <c r="B173" s="277"/>
      <c r="C173" s="277"/>
      <c r="D173" s="277"/>
      <c r="E173" s="277"/>
      <c r="F173" s="277"/>
      <c r="G173" s="277"/>
      <c r="H173" s="277"/>
      <c r="L173" s="165"/>
      <c r="M173" s="165"/>
    </row>
    <row r="174" spans="1:13" ht="39.65" customHeight="1" x14ac:dyDescent="0.35">
      <c r="A174" s="277"/>
      <c r="B174" s="277"/>
      <c r="C174" s="277"/>
      <c r="D174" s="277"/>
      <c r="E174" s="277"/>
      <c r="F174" s="277"/>
      <c r="G174" s="277"/>
      <c r="H174" s="277"/>
      <c r="L174" s="165"/>
      <c r="M174" s="165"/>
    </row>
    <row r="175" spans="1:13" ht="31" customHeight="1" x14ac:dyDescent="0.35">
      <c r="A175" s="277"/>
      <c r="B175" s="277"/>
      <c r="C175" s="277"/>
      <c r="D175" s="277"/>
      <c r="E175" s="277"/>
      <c r="F175" s="277"/>
      <c r="G175" s="277"/>
      <c r="H175" s="277"/>
      <c r="L175" s="176"/>
      <c r="M175" s="165"/>
    </row>
    <row r="176" spans="1:13" ht="27.75" customHeight="1" x14ac:dyDescent="0.35">
      <c r="A176" s="277"/>
      <c r="B176" s="277"/>
      <c r="C176" s="277"/>
      <c r="D176" s="277"/>
      <c r="E176" s="277"/>
      <c r="F176" s="277"/>
      <c r="G176" s="277"/>
      <c r="H176" s="277"/>
      <c r="L176" s="176"/>
      <c r="M176" s="169"/>
    </row>
    <row r="177" spans="1:13" ht="38.5" customHeight="1" x14ac:dyDescent="0.35">
      <c r="A177" s="277"/>
      <c r="B177" s="277"/>
      <c r="C177" s="277"/>
      <c r="D177" s="277"/>
      <c r="E177" s="277"/>
      <c r="F177" s="277"/>
      <c r="G177" s="277"/>
      <c r="H177" s="277"/>
      <c r="L177" s="171"/>
      <c r="M177" s="169"/>
    </row>
    <row r="178" spans="1:13" ht="38.5" customHeight="1" x14ac:dyDescent="0.35">
      <c r="A178" s="277"/>
      <c r="B178" s="277"/>
      <c r="C178" s="277"/>
      <c r="D178" s="277"/>
      <c r="E178" s="277"/>
      <c r="F178" s="277"/>
      <c r="G178" s="277"/>
      <c r="H178" s="277"/>
      <c r="L178" s="151"/>
      <c r="M178" s="150"/>
    </row>
    <row r="179" spans="1:13" ht="27.75" customHeight="1" x14ac:dyDescent="0.35">
      <c r="A179" s="277"/>
      <c r="B179" s="277"/>
      <c r="C179" s="277"/>
      <c r="D179" s="277"/>
      <c r="E179" s="277"/>
      <c r="F179" s="277"/>
      <c r="G179" s="277"/>
      <c r="H179" s="277"/>
    </row>
    <row r="180" spans="1:13" ht="27.75" customHeight="1" x14ac:dyDescent="0.35">
      <c r="A180" s="277"/>
      <c r="B180" s="277"/>
      <c r="C180" s="277"/>
      <c r="D180" s="277"/>
      <c r="E180" s="277"/>
      <c r="F180" s="277"/>
      <c r="G180" s="277"/>
      <c r="H180" s="277"/>
    </row>
    <row r="181" spans="1:13" ht="27.75" customHeight="1" x14ac:dyDescent="0.35">
      <c r="A181"/>
      <c r="B181"/>
      <c r="C181"/>
      <c r="D181"/>
      <c r="E181"/>
      <c r="F181"/>
      <c r="G181"/>
      <c r="H181"/>
      <c r="I181"/>
    </row>
    <row r="182" spans="1:13" ht="15.75" customHeight="1" x14ac:dyDescent="0.35">
      <c r="A182" s="103"/>
      <c r="B182" s="23"/>
      <c r="C182"/>
      <c r="D182"/>
      <c r="E182"/>
      <c r="F182"/>
      <c r="G182"/>
      <c r="H182"/>
    </row>
    <row r="183" spans="1:13" ht="15.75" customHeight="1" x14ac:dyDescent="0.35">
      <c r="A183" t="s">
        <v>119</v>
      </c>
      <c r="B183" s="105" t="str">
        <f>IF(IF(H169="","",VLOOKUP(H169,data_ACT_COMP_CONN!$B$1:$BE$4626,23,FALSE))="","",IF(H169="","",VLOOKUP(H169,data_ACT_COMP_CONN!$B$1:$BE$4626,23,FALSE)))</f>
        <v/>
      </c>
      <c r="C183" s="131"/>
      <c r="D183" s="104"/>
      <c r="E183" s="104"/>
      <c r="F183" s="104"/>
      <c r="G183" s="104"/>
      <c r="H183" s="104"/>
    </row>
    <row r="184" spans="1:13" ht="15.75" customHeight="1" x14ac:dyDescent="0.35">
      <c r="A184" t="s">
        <v>120</v>
      </c>
      <c r="B184" s="105" t="str">
        <f>IF(IF(H169="","",VLOOKUP(H169,data_ACT_COMP_CONN!$B$1:$BE$4626,24,FALSE))="","",IF(H169="","",VLOOKUP(H169,data_ACT_COMP_CONN!$B$1:$BE$4626,24,FALSE)))</f>
        <v/>
      </c>
      <c r="C184" s="131"/>
      <c r="D184" s="104"/>
      <c r="E184" s="104"/>
      <c r="F184" s="104"/>
      <c r="G184" s="104"/>
      <c r="H184" s="104"/>
    </row>
    <row r="185" spans="1:13" ht="15.75" customHeight="1" x14ac:dyDescent="0.35">
      <c r="A185" t="s">
        <v>121</v>
      </c>
      <c r="B185" s="105" t="str">
        <f>IF(IF(H169="","",VLOOKUP(H169,data_ACT_COMP_CONN!$B$1:$BE$4626,25,FALSE))="","",IF(H169="","",VLOOKUP(H169,data_ACT_COMP_CONN!$B$1:$BE$4626,25,FALSE)))</f>
        <v/>
      </c>
      <c r="C185" s="131"/>
      <c r="D185" s="104"/>
      <c r="E185" s="104"/>
      <c r="F185" s="104"/>
      <c r="G185" s="104"/>
      <c r="H185" s="104"/>
    </row>
    <row r="186" spans="1:13" ht="15.75" customHeight="1" x14ac:dyDescent="0.35">
      <c r="A186"/>
      <c r="B186" s="105"/>
      <c r="C186"/>
      <c r="D186" s="104"/>
      <c r="E186" s="104"/>
      <c r="F186" s="104"/>
      <c r="G186" s="104"/>
      <c r="H186" s="104"/>
    </row>
    <row r="187" spans="1:13" ht="15.75" customHeight="1" x14ac:dyDescent="0.35">
      <c r="A187" s="103" t="s">
        <v>144</v>
      </c>
      <c r="B187" s="105"/>
      <c r="C187"/>
      <c r="D187" s="104"/>
      <c r="E187" s="104"/>
      <c r="F187" s="104"/>
      <c r="G187" s="104"/>
      <c r="H187" s="104"/>
    </row>
    <row r="188" spans="1:13" ht="14.5" x14ac:dyDescent="0.35">
      <c r="A188" s="132" t="s">
        <v>123</v>
      </c>
      <c r="B188" s="105"/>
      <c r="C188"/>
      <c r="D188" s="104"/>
      <c r="E188" s="104"/>
      <c r="F188" s="104"/>
      <c r="G188" s="104"/>
      <c r="H188" s="104"/>
    </row>
    <row r="189" spans="1:13" ht="15.75" customHeight="1" x14ac:dyDescent="0.35">
      <c r="A189" s="269" t="s">
        <v>124</v>
      </c>
      <c r="B189" s="270"/>
      <c r="C189" s="270"/>
      <c r="D189" s="270"/>
      <c r="E189" s="270"/>
      <c r="F189" s="270"/>
      <c r="G189" s="270"/>
      <c r="H189" s="270"/>
    </row>
    <row r="190" spans="1:13" ht="15.75" customHeight="1" x14ac:dyDescent="0.35">
      <c r="A190" s="138"/>
      <c r="B190" s="105"/>
      <c r="C190"/>
      <c r="D190" s="104"/>
      <c r="E190" s="104"/>
      <c r="F190" s="104"/>
      <c r="G190" s="104"/>
      <c r="H190" s="104"/>
    </row>
    <row r="191" spans="1:13" ht="15.75" customHeight="1" x14ac:dyDescent="0.35">
      <c r="A191" s="132" t="s">
        <v>126</v>
      </c>
      <c r="B191" s="105"/>
      <c r="C191"/>
      <c r="D191" s="104"/>
      <c r="E191" s="104"/>
      <c r="F191" s="104"/>
      <c r="G191" s="104"/>
      <c r="H191" s="104"/>
    </row>
    <row r="192" spans="1:13" ht="15.75" customHeight="1" x14ac:dyDescent="0.35">
      <c r="A192" s="269"/>
      <c r="B192" s="270"/>
      <c r="C192" s="270"/>
      <c r="D192" s="270"/>
      <c r="E192" s="270"/>
      <c r="F192" s="270"/>
      <c r="G192" s="270"/>
      <c r="H192" s="270"/>
    </row>
    <row r="193" spans="1:13" ht="15.75" customHeight="1" x14ac:dyDescent="0.35">
      <c r="A193" s="148" t="s">
        <v>125</v>
      </c>
      <c r="B193" s="105"/>
      <c r="C193"/>
      <c r="D193" s="104"/>
      <c r="E193" s="104"/>
      <c r="F193" s="104"/>
      <c r="G193" s="104"/>
      <c r="H193" s="104"/>
    </row>
    <row r="194" spans="1:13" ht="22.5" customHeight="1" x14ac:dyDescent="0.35">
      <c r="A194" s="264" t="s">
        <v>128</v>
      </c>
      <c r="B194" s="264"/>
      <c r="C194" s="264"/>
      <c r="D194" s="264"/>
      <c r="E194" s="264"/>
      <c r="F194" s="264"/>
      <c r="G194" s="264"/>
      <c r="H194" s="264"/>
    </row>
    <row r="195" spans="1:13" ht="24.75" customHeight="1" x14ac:dyDescent="0.35">
      <c r="A195" s="283"/>
      <c r="B195" s="284"/>
      <c r="C195" s="284"/>
      <c r="D195" s="284"/>
      <c r="E195" s="284"/>
      <c r="F195" s="284"/>
      <c r="G195" s="284"/>
      <c r="H195" s="284"/>
    </row>
    <row r="196" spans="1:13" ht="15.75" customHeight="1" x14ac:dyDescent="0.35">
      <c r="A196" s="143" t="s">
        <v>125</v>
      </c>
      <c r="B196" s="105"/>
      <c r="C196" s="104"/>
      <c r="D196" s="104"/>
      <c r="E196" s="104"/>
      <c r="F196" s="104"/>
      <c r="G196" s="104"/>
      <c r="H196" s="104"/>
    </row>
    <row r="197" spans="1:13" ht="15.75" customHeight="1" x14ac:dyDescent="0.35">
      <c r="A197"/>
      <c r="B197"/>
      <c r="C197"/>
      <c r="D197"/>
      <c r="E197"/>
      <c r="F197"/>
      <c r="G197"/>
      <c r="H197"/>
    </row>
    <row r="198" spans="1:13" ht="16" customHeight="1" x14ac:dyDescent="0.35">
      <c r="A198" s="206" t="s">
        <v>43</v>
      </c>
      <c r="B198" s="206"/>
      <c r="C198" s="206"/>
      <c r="D198" s="206"/>
      <c r="E198" s="206"/>
      <c r="F198" s="206"/>
      <c r="G198" s="206"/>
      <c r="H198" s="107"/>
    </row>
    <row r="199" spans="1:13" ht="16" customHeight="1" x14ac:dyDescent="0.35">
      <c r="A199" s="282" t="s">
        <v>145</v>
      </c>
      <c r="B199" s="282"/>
      <c r="C199" s="282"/>
      <c r="D199" s="282"/>
      <c r="E199" s="282" t="s">
        <v>146</v>
      </c>
      <c r="F199" s="282"/>
      <c r="G199" s="282"/>
      <c r="H199" s="282"/>
    </row>
    <row r="200" spans="1:13" ht="37.5" customHeight="1" x14ac:dyDescent="0.35">
      <c r="A200" s="278"/>
      <c r="B200" s="278"/>
      <c r="C200" s="278"/>
      <c r="D200" s="278"/>
      <c r="E200" s="278"/>
      <c r="F200" s="278"/>
      <c r="G200" s="278"/>
      <c r="H200" s="278"/>
      <c r="L200" s="175"/>
      <c r="M200" s="175"/>
    </row>
    <row r="201" spans="1:13" ht="14" x14ac:dyDescent="0.35">
      <c r="A201" s="279"/>
      <c r="B201" s="280"/>
      <c r="C201" s="280"/>
      <c r="D201" s="281"/>
      <c r="E201" s="279"/>
      <c r="F201" s="280"/>
      <c r="G201" s="280"/>
      <c r="H201" s="281"/>
      <c r="L201" s="178"/>
      <c r="M201" s="165"/>
    </row>
    <row r="202" spans="1:13" ht="27.75" customHeight="1" x14ac:dyDescent="0.35">
      <c r="A202" s="277"/>
      <c r="B202" s="277"/>
      <c r="C202" s="277"/>
      <c r="D202" s="277"/>
      <c r="E202" s="277"/>
      <c r="F202" s="277"/>
      <c r="G202" s="277"/>
      <c r="H202" s="277"/>
      <c r="L202" s="165"/>
      <c r="M202" s="165"/>
    </row>
    <row r="203" spans="1:13" ht="28.5" customHeight="1" x14ac:dyDescent="0.35">
      <c r="A203" s="277"/>
      <c r="B203" s="277"/>
      <c r="C203" s="277"/>
      <c r="D203" s="277"/>
      <c r="E203" s="277"/>
      <c r="F203" s="277"/>
      <c r="G203" s="277"/>
      <c r="H203" s="277"/>
      <c r="L203" s="165"/>
      <c r="M203" s="165"/>
    </row>
    <row r="204" spans="1:13" ht="27.75" customHeight="1" x14ac:dyDescent="0.35">
      <c r="A204" s="277"/>
      <c r="B204" s="277"/>
      <c r="C204" s="277"/>
      <c r="D204" s="277"/>
      <c r="E204" s="277"/>
      <c r="F204" s="277"/>
      <c r="G204" s="277"/>
      <c r="H204" s="277"/>
      <c r="L204" s="179"/>
      <c r="M204" s="165"/>
    </row>
    <row r="205" spans="1:13" ht="27.75" customHeight="1" x14ac:dyDescent="0.35">
      <c r="A205" s="277"/>
      <c r="B205" s="277"/>
      <c r="C205" s="277"/>
      <c r="D205" s="277"/>
      <c r="E205" s="277"/>
      <c r="F205" s="277"/>
      <c r="G205" s="277"/>
      <c r="H205" s="277"/>
      <c r="L205" s="170"/>
      <c r="M205" s="165"/>
    </row>
    <row r="206" spans="1:13" ht="27.75" customHeight="1" x14ac:dyDescent="0.35">
      <c r="A206" s="277"/>
      <c r="B206" s="277"/>
      <c r="C206" s="277"/>
      <c r="D206" s="277"/>
      <c r="E206" s="277"/>
      <c r="F206" s="277"/>
      <c r="G206" s="277"/>
      <c r="H206" s="277"/>
      <c r="L206" s="170"/>
      <c r="M206" s="169"/>
    </row>
    <row r="207" spans="1:13" ht="27.75" customHeight="1" x14ac:dyDescent="0.35">
      <c r="A207" s="277"/>
      <c r="B207" s="277"/>
      <c r="C207" s="277"/>
      <c r="D207" s="277"/>
      <c r="E207" s="277"/>
      <c r="F207" s="277"/>
      <c r="G207" s="277"/>
      <c r="H207" s="277"/>
      <c r="L207" s="170"/>
      <c r="M207" s="172"/>
    </row>
    <row r="208" spans="1:13" ht="27.75" customHeight="1" x14ac:dyDescent="0.35">
      <c r="A208" s="277"/>
      <c r="B208" s="277"/>
      <c r="C208" s="277"/>
      <c r="D208" s="277"/>
      <c r="E208" s="277"/>
      <c r="F208" s="277"/>
      <c r="G208" s="277"/>
      <c r="H208" s="277"/>
      <c r="L208" s="170"/>
      <c r="M208" s="172"/>
    </row>
    <row r="209" spans="1:9" ht="27.75" customHeight="1" x14ac:dyDescent="0.35">
      <c r="A209" s="277"/>
      <c r="B209" s="277"/>
      <c r="C209" s="277"/>
      <c r="D209" s="277"/>
      <c r="E209" s="277"/>
      <c r="F209" s="277"/>
      <c r="G209" s="277"/>
      <c r="H209" s="277"/>
    </row>
    <row r="210" spans="1:9" ht="27.75" customHeight="1" x14ac:dyDescent="0.35">
      <c r="A210" s="277"/>
      <c r="B210" s="277"/>
      <c r="C210" s="277"/>
      <c r="D210" s="277"/>
      <c r="E210" s="277"/>
      <c r="F210" s="277"/>
      <c r="G210" s="277"/>
      <c r="H210" s="277"/>
    </row>
    <row r="211" spans="1:9" ht="27.75" customHeight="1" x14ac:dyDescent="0.35">
      <c r="A211"/>
      <c r="B211"/>
      <c r="C211"/>
      <c r="D211"/>
      <c r="E211"/>
      <c r="F211"/>
      <c r="G211"/>
      <c r="H211"/>
      <c r="I211"/>
    </row>
    <row r="212" spans="1:9" ht="15.75" customHeight="1" x14ac:dyDescent="0.35">
      <c r="A212" s="103"/>
      <c r="B212" s="23"/>
      <c r="C212"/>
      <c r="D212"/>
      <c r="E212"/>
      <c r="F212"/>
      <c r="G212"/>
      <c r="H212"/>
    </row>
    <row r="213" spans="1:9" ht="15.75" customHeight="1" x14ac:dyDescent="0.35">
      <c r="A213" t="s">
        <v>119</v>
      </c>
      <c r="B213" s="105" t="str">
        <f>IF(IF(H198="","",VLOOKUP(H198,data_ACT_COMP_CONN!$B$1:$BE$4626,23,FALSE))="","",IF(H198="","",VLOOKUP(H198,data_ACT_COMP_CONN!$B$1:$BE$4626,23,FALSE)))</f>
        <v/>
      </c>
      <c r="C213" s="131"/>
      <c r="D213" s="104"/>
      <c r="E213" s="104"/>
      <c r="F213" s="104"/>
      <c r="G213" s="104"/>
      <c r="H213" s="104"/>
    </row>
    <row r="214" spans="1:9" ht="15.75" customHeight="1" x14ac:dyDescent="0.35">
      <c r="A214" t="s">
        <v>120</v>
      </c>
      <c r="B214" s="105" t="str">
        <f>IF(IF(H198="","",VLOOKUP(H198,data_ACT_COMP_CONN!$B$1:$BE$4626,24,FALSE))="","",IF(H198="","",VLOOKUP(H198,data_ACT_COMP_CONN!$B$1:$BE$4626,24,FALSE)))</f>
        <v/>
      </c>
      <c r="C214" s="131"/>
      <c r="D214" s="104"/>
      <c r="E214" s="104"/>
      <c r="F214" s="104"/>
      <c r="G214" s="104"/>
      <c r="H214" s="104"/>
    </row>
    <row r="215" spans="1:9" ht="15.75" customHeight="1" x14ac:dyDescent="0.35">
      <c r="A215" t="s">
        <v>121</v>
      </c>
      <c r="B215" s="105" t="str">
        <f>IF(IF(H198="","",VLOOKUP(H198,data_ACT_COMP_CONN!$B$1:$BE$4626,25,FALSE))="","",IF(H198="","",VLOOKUP(H198,data_ACT_COMP_CONN!$B$1:$BE$4626,25,FALSE)))</f>
        <v/>
      </c>
      <c r="C215" s="131"/>
      <c r="D215" s="104"/>
      <c r="E215" s="104"/>
      <c r="F215" s="104"/>
      <c r="G215" s="104"/>
      <c r="H215" s="104"/>
    </row>
    <row r="216" spans="1:9" ht="15.75" customHeight="1" x14ac:dyDescent="0.35">
      <c r="A216"/>
      <c r="B216" s="105"/>
      <c r="C216"/>
      <c r="D216" s="104"/>
      <c r="E216" s="104"/>
      <c r="F216" s="104"/>
      <c r="G216" s="104"/>
      <c r="H216" s="104"/>
    </row>
    <row r="217" spans="1:9" ht="15.75" customHeight="1" x14ac:dyDescent="0.35">
      <c r="A217" s="103" t="s">
        <v>147</v>
      </c>
      <c r="B217" s="105"/>
      <c r="C217"/>
      <c r="D217" s="104"/>
      <c r="E217" s="104"/>
      <c r="F217" s="104"/>
      <c r="G217" s="104"/>
      <c r="H217" s="104"/>
    </row>
    <row r="218" spans="1:9" ht="14.5" x14ac:dyDescent="0.35">
      <c r="A218" s="132" t="s">
        <v>123</v>
      </c>
      <c r="B218" s="105"/>
      <c r="C218"/>
      <c r="D218" s="104"/>
      <c r="E218" s="104"/>
      <c r="F218" s="104"/>
      <c r="G218" s="104"/>
      <c r="H218" s="104"/>
    </row>
    <row r="219" spans="1:9" ht="15.75" customHeight="1" x14ac:dyDescent="0.35">
      <c r="A219" s="269" t="s">
        <v>124</v>
      </c>
      <c r="B219" s="270"/>
      <c r="C219" s="270"/>
      <c r="D219" s="270"/>
      <c r="E219" s="270"/>
      <c r="F219" s="270"/>
      <c r="G219" s="270"/>
      <c r="H219" s="270"/>
    </row>
    <row r="220" spans="1:9" ht="15.75" customHeight="1" x14ac:dyDescent="0.35">
      <c r="A220" s="138"/>
      <c r="B220" s="105"/>
      <c r="C220"/>
      <c r="D220" s="104"/>
      <c r="E220" s="104"/>
      <c r="F220" s="104"/>
      <c r="G220" s="104"/>
      <c r="H220" s="104"/>
    </row>
    <row r="221" spans="1:9" ht="15.75" customHeight="1" x14ac:dyDescent="0.35">
      <c r="A221" s="132" t="s">
        <v>126</v>
      </c>
      <c r="B221" s="105"/>
      <c r="C221"/>
      <c r="D221" s="104"/>
      <c r="E221" s="104"/>
      <c r="F221" s="104"/>
      <c r="G221" s="104"/>
      <c r="H221" s="104"/>
    </row>
    <row r="222" spans="1:9" ht="15.75" customHeight="1" x14ac:dyDescent="0.35">
      <c r="A222" s="269"/>
      <c r="B222" s="270"/>
      <c r="C222" s="270"/>
      <c r="D222" s="270"/>
      <c r="E222" s="270"/>
      <c r="F222" s="270"/>
      <c r="G222" s="270"/>
      <c r="H222" s="270"/>
    </row>
    <row r="223" spans="1:9" ht="15.75" customHeight="1" x14ac:dyDescent="0.35">
      <c r="A223" s="148" t="s">
        <v>125</v>
      </c>
      <c r="B223" s="105"/>
      <c r="C223"/>
      <c r="D223" s="104"/>
      <c r="E223" s="104"/>
      <c r="F223" s="104"/>
      <c r="G223" s="104"/>
      <c r="H223" s="104"/>
    </row>
    <row r="224" spans="1:9" ht="22.5" customHeight="1" x14ac:dyDescent="0.35">
      <c r="A224" s="264" t="s">
        <v>128</v>
      </c>
      <c r="B224" s="264"/>
      <c r="C224" s="264"/>
      <c r="D224" s="264"/>
      <c r="E224" s="264"/>
      <c r="F224" s="264"/>
      <c r="G224" s="264"/>
      <c r="H224" s="264"/>
    </row>
    <row r="225" spans="1:13" ht="24.75" customHeight="1" x14ac:dyDescent="0.35">
      <c r="A225" s="269"/>
      <c r="B225" s="270"/>
      <c r="C225" s="270"/>
      <c r="D225" s="270"/>
      <c r="E225" s="270"/>
      <c r="F225" s="270"/>
      <c r="G225" s="270"/>
      <c r="H225" s="270"/>
    </row>
    <row r="226" spans="1:13" ht="15.75" customHeight="1" x14ac:dyDescent="0.35">
      <c r="A226" s="143" t="s">
        <v>125</v>
      </c>
      <c r="B226" s="105"/>
      <c r="C226" s="104"/>
      <c r="D226" s="104"/>
      <c r="E226" s="104"/>
      <c r="F226" s="104"/>
      <c r="G226" s="104"/>
      <c r="H226" s="104"/>
    </row>
    <row r="227" spans="1:13" ht="15.75" customHeight="1" x14ac:dyDescent="0.35">
      <c r="A227"/>
      <c r="B227"/>
      <c r="C227"/>
      <c r="D227"/>
      <c r="E227"/>
      <c r="F227"/>
      <c r="G227"/>
      <c r="H227"/>
    </row>
    <row r="228" spans="1:13" ht="16" customHeight="1" x14ac:dyDescent="0.35">
      <c r="A228" s="206" t="s">
        <v>44</v>
      </c>
      <c r="B228" s="206"/>
      <c r="C228" s="206"/>
      <c r="D228" s="206"/>
      <c r="E228" s="206"/>
      <c r="F228" s="206"/>
      <c r="G228" s="206"/>
      <c r="H228" s="107"/>
    </row>
    <row r="229" spans="1:13" ht="16" customHeight="1" x14ac:dyDescent="0.35">
      <c r="A229" s="282" t="s">
        <v>148</v>
      </c>
      <c r="B229" s="282"/>
      <c r="C229" s="282"/>
      <c r="D229" s="282"/>
      <c r="E229" s="282" t="s">
        <v>149</v>
      </c>
      <c r="F229" s="282"/>
      <c r="G229" s="282"/>
      <c r="H229" s="282"/>
    </row>
    <row r="230" spans="1:13" ht="37.5" customHeight="1" x14ac:dyDescent="0.3">
      <c r="A230" s="278"/>
      <c r="B230" s="278"/>
      <c r="C230" s="278"/>
      <c r="D230" s="278"/>
      <c r="E230" s="278"/>
      <c r="F230" s="278"/>
      <c r="G230" s="278"/>
      <c r="H230" s="278"/>
      <c r="L230" s="162"/>
      <c r="M230" s="162"/>
    </row>
    <row r="231" spans="1:13" ht="14.5" x14ac:dyDescent="0.35">
      <c r="A231" s="279" t="s">
        <v>150</v>
      </c>
      <c r="B231" s="280"/>
      <c r="C231" s="280"/>
      <c r="D231" s="281"/>
      <c r="E231" s="279" t="s">
        <v>151</v>
      </c>
      <c r="F231" s="280"/>
      <c r="G231" s="280"/>
      <c r="H231" s="281"/>
      <c r="L231" s="161"/>
      <c r="M231" s="161"/>
    </row>
    <row r="232" spans="1:13" ht="32.5" customHeight="1" x14ac:dyDescent="0.35">
      <c r="A232" s="277"/>
      <c r="B232" s="277"/>
      <c r="C232" s="277"/>
      <c r="D232" s="277"/>
      <c r="E232" s="277"/>
      <c r="F232" s="277"/>
      <c r="G232" s="277"/>
      <c r="H232" s="277"/>
      <c r="L232" s="161"/>
      <c r="M232" s="161"/>
    </row>
    <row r="233" spans="1:13" ht="35.5" customHeight="1" x14ac:dyDescent="0.35">
      <c r="A233" s="277"/>
      <c r="B233" s="277"/>
      <c r="C233" s="277"/>
      <c r="D233" s="277"/>
      <c r="E233" s="277"/>
      <c r="F233" s="277"/>
      <c r="G233" s="277"/>
      <c r="H233" s="277"/>
      <c r="L233" s="161"/>
      <c r="M233" s="161"/>
    </row>
    <row r="234" spans="1:13" ht="35.5" customHeight="1" x14ac:dyDescent="0.35">
      <c r="A234" s="277"/>
      <c r="B234" s="277"/>
      <c r="C234" s="277"/>
      <c r="D234" s="277"/>
      <c r="E234" s="277"/>
      <c r="F234" s="277"/>
      <c r="G234" s="277"/>
      <c r="H234" s="277"/>
      <c r="L234" s="161"/>
      <c r="M234" s="161"/>
    </row>
    <row r="235" spans="1:13" ht="27.75" customHeight="1" x14ac:dyDescent="0.35">
      <c r="A235" s="277"/>
      <c r="B235" s="277"/>
      <c r="C235" s="277"/>
      <c r="D235" s="277"/>
      <c r="E235" s="277"/>
      <c r="F235" s="277"/>
      <c r="G235" s="277"/>
      <c r="H235" s="277"/>
      <c r="L235" s="161"/>
      <c r="M235" s="161"/>
    </row>
    <row r="236" spans="1:13" ht="27.75" customHeight="1" x14ac:dyDescent="0.35">
      <c r="A236" s="277"/>
      <c r="B236" s="277"/>
      <c r="C236" s="277"/>
      <c r="D236" s="277"/>
      <c r="E236" s="277"/>
      <c r="F236" s="277"/>
      <c r="G236" s="277"/>
      <c r="H236" s="277"/>
      <c r="L236"/>
      <c r="M236" s="161"/>
    </row>
    <row r="237" spans="1:13" ht="27.75" customHeight="1" x14ac:dyDescent="0.35">
      <c r="A237" s="277"/>
      <c r="B237" s="277"/>
      <c r="C237" s="277"/>
      <c r="D237" s="277"/>
      <c r="E237" s="277"/>
      <c r="F237" s="277"/>
      <c r="G237" s="277"/>
      <c r="H237" s="277"/>
      <c r="L237" s="158"/>
      <c r="M237" s="157"/>
    </row>
    <row r="238" spans="1:13" ht="27.75" customHeight="1" x14ac:dyDescent="0.35">
      <c r="A238" s="277"/>
      <c r="B238" s="277"/>
      <c r="C238" s="277"/>
      <c r="D238" s="277"/>
      <c r="E238" s="277"/>
      <c r="F238" s="277"/>
      <c r="G238" s="277"/>
      <c r="H238" s="277"/>
      <c r="L238" s="156"/>
      <c r="M238" s="152"/>
    </row>
    <row r="239" spans="1:13" ht="27.75" customHeight="1" x14ac:dyDescent="0.35">
      <c r="A239" s="277"/>
      <c r="B239" s="277"/>
      <c r="C239" s="277"/>
      <c r="D239" s="277"/>
      <c r="E239" s="277"/>
      <c r="F239" s="277"/>
      <c r="G239" s="277"/>
      <c r="H239" s="277"/>
      <c r="L239" s="150"/>
      <c r="M239" s="152"/>
    </row>
    <row r="240" spans="1:13" ht="27.75" customHeight="1" x14ac:dyDescent="0.35">
      <c r="A240"/>
      <c r="B240"/>
      <c r="C240"/>
      <c r="D240"/>
      <c r="E240"/>
      <c r="F240"/>
      <c r="G240"/>
      <c r="H240"/>
      <c r="I240"/>
      <c r="L240" s="151"/>
      <c r="M240" s="152"/>
    </row>
    <row r="241" spans="1:8" ht="15.75" customHeight="1" x14ac:dyDescent="0.35">
      <c r="A241" s="103"/>
      <c r="B241" s="23"/>
      <c r="C241"/>
      <c r="D241"/>
      <c r="E241"/>
      <c r="F241"/>
      <c r="G241"/>
      <c r="H241"/>
    </row>
    <row r="242" spans="1:8" ht="15.75" customHeight="1" x14ac:dyDescent="0.35">
      <c r="A242" t="s">
        <v>119</v>
      </c>
      <c r="B242" s="105" t="str">
        <f>IF(IF(H228="","",VLOOKUP(H228,data_ACT_COMP_CONN!$B$1:$BE$4626,23,FALSE))="","",IF(H228="","",VLOOKUP(H228,data_ACT_COMP_CONN!$B$1:$BE$4626,23,FALSE)))</f>
        <v/>
      </c>
      <c r="C242" s="131"/>
      <c r="D242" s="104"/>
      <c r="E242" s="104"/>
      <c r="F242" s="104"/>
      <c r="G242" s="104"/>
      <c r="H242" s="104"/>
    </row>
    <row r="243" spans="1:8" ht="15.75" customHeight="1" x14ac:dyDescent="0.35">
      <c r="A243" t="s">
        <v>120</v>
      </c>
      <c r="B243" s="105" t="str">
        <f>IF(IF(H228="","",VLOOKUP(H228,data_ACT_COMP_CONN!$B$1:$BE$4626,24,FALSE))="","",IF(H228="","",VLOOKUP(H228,data_ACT_COMP_CONN!$B$1:$BE$4626,24,FALSE)))</f>
        <v/>
      </c>
      <c r="C243" s="131"/>
      <c r="D243" s="104"/>
      <c r="E243" s="104"/>
      <c r="F243" s="104"/>
      <c r="G243" s="104"/>
      <c r="H243" s="104"/>
    </row>
    <row r="244" spans="1:8" ht="15.75" customHeight="1" x14ac:dyDescent="0.35">
      <c r="A244" t="s">
        <v>121</v>
      </c>
      <c r="B244" s="105" t="str">
        <f>IF(IF(H228="","",VLOOKUP(H228,data_ACT_COMP_CONN!$B$1:$BE$4626,25,FALSE))="","",IF(H228="","",VLOOKUP(H228,data_ACT_COMP_CONN!$B$1:$BE$4626,25,FALSE)))</f>
        <v/>
      </c>
      <c r="C244" s="131"/>
      <c r="D244" s="104"/>
      <c r="E244" s="104"/>
      <c r="F244" s="104"/>
      <c r="G244" s="104"/>
      <c r="H244" s="104"/>
    </row>
    <row r="245" spans="1:8" ht="15.75" customHeight="1" x14ac:dyDescent="0.35">
      <c r="A245"/>
      <c r="B245" s="105"/>
      <c r="C245"/>
      <c r="D245" s="104"/>
      <c r="E245" s="104"/>
      <c r="F245" s="104"/>
      <c r="G245" s="104"/>
      <c r="H245" s="104"/>
    </row>
    <row r="246" spans="1:8" ht="15.75" customHeight="1" x14ac:dyDescent="0.35">
      <c r="A246" s="103" t="s">
        <v>152</v>
      </c>
      <c r="B246" s="105"/>
      <c r="C246"/>
      <c r="D246" s="104"/>
      <c r="E246" s="104"/>
      <c r="F246" s="104"/>
      <c r="G246" s="104"/>
      <c r="H246" s="104"/>
    </row>
    <row r="247" spans="1:8" ht="14.5" x14ac:dyDescent="0.35">
      <c r="A247" s="132" t="s">
        <v>123</v>
      </c>
      <c r="B247" s="105"/>
      <c r="C247"/>
      <c r="D247" s="104"/>
      <c r="E247" s="104"/>
      <c r="F247" s="104"/>
      <c r="G247" s="104"/>
      <c r="H247" s="104"/>
    </row>
    <row r="248" spans="1:8" ht="15.75" customHeight="1" x14ac:dyDescent="0.35">
      <c r="A248" s="269" t="s">
        <v>124</v>
      </c>
      <c r="B248" s="270"/>
      <c r="C248" s="270"/>
      <c r="D248" s="270"/>
      <c r="E248" s="270"/>
      <c r="F248" s="270"/>
      <c r="G248" s="270"/>
      <c r="H248" s="270"/>
    </row>
    <row r="249" spans="1:8" ht="15.75" customHeight="1" x14ac:dyDescent="0.35">
      <c r="A249" s="138"/>
      <c r="B249" s="105"/>
      <c r="C249"/>
      <c r="D249" s="104"/>
      <c r="E249" s="104"/>
      <c r="F249" s="104"/>
      <c r="G249" s="104"/>
      <c r="H249" s="104"/>
    </row>
    <row r="250" spans="1:8" ht="15.75" customHeight="1" x14ac:dyDescent="0.35">
      <c r="A250" s="132" t="s">
        <v>126</v>
      </c>
      <c r="B250" s="105"/>
      <c r="C250"/>
      <c r="D250" s="104"/>
      <c r="E250" s="104"/>
      <c r="F250" s="104"/>
      <c r="G250" s="104"/>
      <c r="H250" s="104"/>
    </row>
    <row r="251" spans="1:8" ht="15.75" customHeight="1" x14ac:dyDescent="0.35">
      <c r="A251" s="269" t="s">
        <v>127</v>
      </c>
      <c r="B251" s="270"/>
      <c r="C251" s="270"/>
      <c r="D251" s="270"/>
      <c r="E251" s="270"/>
      <c r="F251" s="270"/>
      <c r="G251" s="270"/>
      <c r="H251" s="270"/>
    </row>
    <row r="252" spans="1:8" ht="15.75" customHeight="1" x14ac:dyDescent="0.35">
      <c r="A252" s="148" t="s">
        <v>125</v>
      </c>
      <c r="B252" s="105"/>
      <c r="C252"/>
      <c r="D252" s="104"/>
      <c r="E252" s="104"/>
      <c r="F252" s="104"/>
      <c r="G252" s="104"/>
      <c r="H252" s="104"/>
    </row>
    <row r="253" spans="1:8" ht="22.5" customHeight="1" x14ac:dyDescent="0.35">
      <c r="A253" s="264" t="s">
        <v>128</v>
      </c>
      <c r="B253" s="264"/>
      <c r="C253" s="264"/>
      <c r="D253" s="264"/>
      <c r="E253" s="264"/>
      <c r="F253" s="264"/>
      <c r="G253" s="264"/>
      <c r="H253" s="264"/>
    </row>
    <row r="254" spans="1:8" ht="24.75" customHeight="1" x14ac:dyDescent="0.35">
      <c r="A254" s="269" t="s">
        <v>129</v>
      </c>
      <c r="B254" s="270"/>
      <c r="C254" s="270"/>
      <c r="D254" s="270"/>
      <c r="E254" s="270"/>
      <c r="F254" s="270"/>
      <c r="G254" s="270"/>
      <c r="H254" s="270"/>
    </row>
    <row r="255" spans="1:8" ht="15.75" customHeight="1" x14ac:dyDescent="0.35">
      <c r="A255" s="143" t="s">
        <v>125</v>
      </c>
      <c r="B255" s="105"/>
      <c r="C255" s="104"/>
      <c r="D255" s="104"/>
      <c r="E255" s="104"/>
      <c r="F255" s="104"/>
      <c r="G255" s="104"/>
      <c r="H255" s="104"/>
    </row>
    <row r="256" spans="1:8" ht="15.75" customHeight="1" x14ac:dyDescent="0.35">
      <c r="A256"/>
      <c r="B256"/>
      <c r="C256"/>
      <c r="D256"/>
      <c r="E256"/>
      <c r="F256"/>
      <c r="G256"/>
      <c r="H256"/>
    </row>
    <row r="257" spans="1:8" ht="18.5" x14ac:dyDescent="0.35">
      <c r="A257" s="124" t="s">
        <v>45</v>
      </c>
      <c r="B257" s="108"/>
      <c r="C257" s="108"/>
      <c r="D257" s="108"/>
      <c r="E257" s="108"/>
      <c r="F257" s="108"/>
      <c r="G257" s="108"/>
      <c r="H257" s="108"/>
    </row>
    <row r="259" spans="1:8" ht="16" customHeight="1" x14ac:dyDescent="0.35">
      <c r="A259" s="26" t="s">
        <v>46</v>
      </c>
      <c r="B259" s="27"/>
      <c r="C259" s="27"/>
      <c r="D259" s="27"/>
      <c r="E259" s="27"/>
      <c r="F259" s="27"/>
      <c r="G259" s="27"/>
      <c r="H259" s="28"/>
    </row>
    <row r="261" spans="1:8" ht="16" customHeight="1" thickBot="1" x14ac:dyDescent="0.4">
      <c r="A261" s="249" t="s">
        <v>47</v>
      </c>
      <c r="B261" s="250"/>
      <c r="C261" s="133" t="s">
        <v>48</v>
      </c>
      <c r="D261" s="32"/>
      <c r="E261" s="32"/>
      <c r="F261" s="32"/>
      <c r="G261" s="32"/>
      <c r="H261" s="32"/>
    </row>
    <row r="262" spans="1:8" ht="58.5" customHeight="1" x14ac:dyDescent="0.35">
      <c r="A262" s="242" t="str">
        <f>nomencl_TRANSV!B3</f>
        <v xml:space="preserve">Analyse et synthèse de l’information </v>
      </c>
      <c r="B262" s="242"/>
      <c r="C262" s="55"/>
      <c r="D262" s="238"/>
      <c r="E262" s="238"/>
      <c r="F262" s="238"/>
      <c r="G262" s="238"/>
      <c r="H262" s="238"/>
    </row>
    <row r="263" spans="1:8" ht="58.5" customHeight="1" x14ac:dyDescent="0.35">
      <c r="A263" s="239" t="str">
        <f>nomencl_TRANSV!B4</f>
        <v xml:space="preserve">Résolution de problèmes </v>
      </c>
      <c r="B263" s="239"/>
      <c r="C263" s="55"/>
      <c r="D263" s="198"/>
      <c r="E263" s="198"/>
      <c r="F263" s="198"/>
      <c r="G263" s="198"/>
      <c r="H263" s="198"/>
    </row>
    <row r="264" spans="1:8" ht="58.5" customHeight="1" x14ac:dyDescent="0.35">
      <c r="A264" s="239" t="str">
        <f>nomencl_TRANSV!B5</f>
        <v>Autonomie</v>
      </c>
      <c r="B264" s="239"/>
      <c r="C264" s="55"/>
      <c r="D264" s="198"/>
      <c r="E264" s="198"/>
      <c r="F264" s="198"/>
      <c r="G264" s="198"/>
      <c r="H264" s="198"/>
    </row>
    <row r="265" spans="1:8" ht="58.5" customHeight="1" x14ac:dyDescent="0.35">
      <c r="A265" s="239" t="str">
        <f>nomencl_TRANSV!B6</f>
        <v xml:space="preserve">Innovation </v>
      </c>
      <c r="B265" s="239"/>
      <c r="C265" s="55"/>
      <c r="D265" s="198"/>
      <c r="E265" s="198"/>
      <c r="F265" s="198"/>
      <c r="G265" s="198"/>
      <c r="H265" s="198"/>
    </row>
    <row r="266" spans="1:8" ht="58.5" customHeight="1" x14ac:dyDescent="0.35">
      <c r="A266" s="239" t="str">
        <f>nomencl_TRANSV!B7</f>
        <v>Apprentissage et actualisation des compétences</v>
      </c>
      <c r="B266" s="239"/>
      <c r="C266" s="55"/>
      <c r="D266" s="241"/>
      <c r="E266" s="241"/>
      <c r="F266" s="241"/>
      <c r="G266" s="241"/>
      <c r="H266" s="241"/>
    </row>
    <row r="268" spans="1:8" ht="16" customHeight="1" x14ac:dyDescent="0.35">
      <c r="A268" s="26" t="s">
        <v>49</v>
      </c>
      <c r="B268" s="27"/>
      <c r="C268" s="27"/>
      <c r="D268" s="27"/>
      <c r="E268" s="27"/>
      <c r="F268" s="27"/>
      <c r="G268" s="27"/>
      <c r="H268" s="28"/>
    </row>
    <row r="270" spans="1:8" ht="16" customHeight="1" thickBot="1" x14ac:dyDescent="0.4">
      <c r="A270" s="249" t="s">
        <v>47</v>
      </c>
      <c r="B270" s="250"/>
      <c r="C270" s="133" t="s">
        <v>48</v>
      </c>
      <c r="D270" s="32"/>
      <c r="E270" s="32"/>
      <c r="F270" s="32"/>
      <c r="G270" s="32"/>
      <c r="H270" s="32"/>
    </row>
    <row r="271" spans="1:8" ht="48" customHeight="1" x14ac:dyDescent="0.35">
      <c r="A271" s="239" t="str">
        <f>nomencl_TRANSV!B17</f>
        <v xml:space="preserve">Communication orale </v>
      </c>
      <c r="B271" s="239"/>
      <c r="C271" s="55"/>
      <c r="D271" s="239"/>
      <c r="E271" s="239"/>
      <c r="F271" s="239"/>
      <c r="G271" s="239"/>
      <c r="H271" s="239"/>
    </row>
    <row r="272" spans="1:8" ht="48" customHeight="1" x14ac:dyDescent="0.35">
      <c r="A272" s="239" t="str">
        <f>nomencl_TRANSV!B18</f>
        <v xml:space="preserve">Communication écrite </v>
      </c>
      <c r="B272" s="239"/>
      <c r="C272" s="55"/>
      <c r="D272" s="239"/>
      <c r="E272" s="239"/>
      <c r="F272" s="239"/>
      <c r="G272" s="239"/>
      <c r="H272" s="239"/>
    </row>
    <row r="273" spans="1:8" ht="48" customHeight="1" x14ac:dyDescent="0.35">
      <c r="A273" s="239" t="str">
        <f>nomencl_TRANSV!B19</f>
        <v xml:space="preserve">Orientation client </v>
      </c>
      <c r="B273" s="239"/>
      <c r="C273" s="55"/>
      <c r="D273" s="239"/>
      <c r="E273" s="239"/>
      <c r="F273" s="239"/>
      <c r="G273" s="239"/>
      <c r="H273" s="239"/>
    </row>
    <row r="274" spans="1:8" ht="48" customHeight="1" x14ac:dyDescent="0.35">
      <c r="A274" s="239" t="str">
        <f>nomencl_TRANSV!B20</f>
        <v xml:space="preserve">Travail en équipe </v>
      </c>
      <c r="B274" s="239"/>
      <c r="C274" s="55"/>
      <c r="D274" s="239"/>
      <c r="E274" s="239"/>
      <c r="F274" s="239"/>
      <c r="G274" s="239"/>
      <c r="H274" s="239"/>
    </row>
    <row r="275" spans="1:8" ht="48" customHeight="1" x14ac:dyDescent="0.35">
      <c r="A275" s="239" t="str">
        <f>nomencl_TRANSV!B21</f>
        <v>Influence et persuasion</v>
      </c>
      <c r="B275" s="239"/>
      <c r="C275" s="55"/>
      <c r="D275" s="239"/>
      <c r="E275" s="239"/>
      <c r="F275" s="239"/>
      <c r="G275" s="239"/>
      <c r="H275" s="239"/>
    </row>
    <row r="276" spans="1:8" ht="48" customHeight="1" x14ac:dyDescent="0.35">
      <c r="A276" s="239" t="str">
        <f>nomencl_TRANSV!B22</f>
        <v>Gestion des relations interpersonnelles</v>
      </c>
      <c r="B276" s="239"/>
      <c r="C276" s="55"/>
      <c r="D276" s="239"/>
      <c r="E276" s="239"/>
      <c r="F276" s="239"/>
      <c r="G276" s="239"/>
      <c r="H276" s="239"/>
    </row>
    <row r="278" spans="1:8" ht="16" customHeight="1" x14ac:dyDescent="0.35">
      <c r="A278" s="26" t="s">
        <v>50</v>
      </c>
      <c r="B278" s="27"/>
      <c r="C278" s="27"/>
      <c r="D278" s="27"/>
      <c r="E278" s="27"/>
      <c r="F278" s="27"/>
      <c r="G278" s="27"/>
      <c r="H278" s="28"/>
    </row>
    <row r="280" spans="1:8" ht="16" customHeight="1" thickBot="1" x14ac:dyDescent="0.4">
      <c r="A280" s="249" t="s">
        <v>47</v>
      </c>
      <c r="B280" s="250"/>
      <c r="C280" s="133" t="s">
        <v>48</v>
      </c>
      <c r="D280" s="32"/>
      <c r="E280" s="32"/>
      <c r="F280" s="32"/>
      <c r="G280" s="32"/>
      <c r="H280" s="32"/>
    </row>
    <row r="281" spans="1:8" ht="48" customHeight="1" x14ac:dyDescent="0.35">
      <c r="A281" s="239" t="str">
        <f>nomencl_TRANSV!B10</f>
        <v xml:space="preserve">Persévérance </v>
      </c>
      <c r="B281" s="239"/>
      <c r="C281" s="55"/>
      <c r="D281" s="239"/>
      <c r="E281" s="239"/>
      <c r="F281" s="239"/>
      <c r="G281" s="239"/>
      <c r="H281" s="239"/>
    </row>
    <row r="282" spans="1:8" ht="48" customHeight="1" x14ac:dyDescent="0.35">
      <c r="A282" s="239" t="str">
        <f>nomencl_TRANSV!B11</f>
        <v>Traitement de situations sources de tension</v>
      </c>
      <c r="B282" s="239"/>
      <c r="C282" s="55"/>
      <c r="D282" s="239"/>
      <c r="E282" s="239"/>
      <c r="F282" s="239"/>
      <c r="G282" s="239"/>
      <c r="H282" s="239"/>
    </row>
    <row r="283" spans="1:8" ht="48" customHeight="1" x14ac:dyDescent="0.35">
      <c r="A283" s="239" t="str">
        <f>nomencl_TRANSV!B12</f>
        <v xml:space="preserve">Adaptabilité / réactivité / proactivité </v>
      </c>
      <c r="B283" s="239"/>
      <c r="C283" s="55"/>
      <c r="D283" s="239"/>
      <c r="E283" s="239"/>
      <c r="F283" s="239"/>
      <c r="G283" s="239"/>
      <c r="H283" s="239"/>
    </row>
    <row r="284" spans="1:8" ht="48" customHeight="1" x14ac:dyDescent="0.35">
      <c r="A284" s="239" t="str">
        <f>nomencl_TRANSV!B13</f>
        <v xml:space="preserve">Rigueur et fiabilité </v>
      </c>
      <c r="B284" s="239"/>
      <c r="C284" s="55"/>
      <c r="D284" s="239"/>
      <c r="E284" s="239"/>
      <c r="F284" s="239"/>
      <c r="G284" s="239"/>
      <c r="H284" s="239"/>
    </row>
    <row r="285" spans="1:8" ht="48" customHeight="1" x14ac:dyDescent="0.35">
      <c r="A285" s="239" t="str">
        <f>nomencl_TRANSV!B14</f>
        <v>Prise d’initiative et gestion des aléas</v>
      </c>
      <c r="B285" s="239"/>
      <c r="C285" s="55"/>
      <c r="D285" s="239"/>
      <c r="E285" s="239"/>
      <c r="F285" s="239"/>
      <c r="G285" s="239"/>
      <c r="H285" s="239"/>
    </row>
    <row r="287" spans="1:8" ht="16" customHeight="1" x14ac:dyDescent="0.35">
      <c r="A287" s="26" t="s">
        <v>51</v>
      </c>
      <c r="B287" s="27"/>
      <c r="C287" s="27"/>
      <c r="D287" s="27"/>
      <c r="E287" s="27"/>
      <c r="F287" s="27"/>
      <c r="G287" s="27"/>
      <c r="H287" s="28"/>
    </row>
    <row r="289" spans="1:17" ht="16" customHeight="1" thickBot="1" x14ac:dyDescent="0.4">
      <c r="A289" s="249" t="s">
        <v>47</v>
      </c>
      <c r="B289" s="250"/>
      <c r="C289" s="133" t="s">
        <v>48</v>
      </c>
      <c r="D289" s="32"/>
      <c r="E289" s="32"/>
      <c r="F289" s="32"/>
      <c r="G289" s="32"/>
      <c r="H289" s="32"/>
    </row>
    <row r="290" spans="1:17" ht="48" customHeight="1" x14ac:dyDescent="0.35">
      <c r="A290" s="239" t="str">
        <f>nomencl_TRANSV!B25</f>
        <v>Capacités manuelles et pratiques</v>
      </c>
      <c r="B290" s="239"/>
      <c r="C290" s="55"/>
      <c r="D290" s="239"/>
      <c r="E290" s="239"/>
      <c r="F290" s="239"/>
      <c r="G290" s="239"/>
      <c r="H290" s="239"/>
    </row>
    <row r="291" spans="1:17" ht="16" customHeight="1" x14ac:dyDescent="0.35">
      <c r="A291" s="24"/>
      <c r="B291" s="24"/>
      <c r="D291" s="24"/>
      <c r="E291" s="24"/>
      <c r="F291" s="24"/>
      <c r="G291" s="24"/>
      <c r="H291" s="24"/>
    </row>
    <row r="292" spans="1:17" ht="18.5" x14ac:dyDescent="0.35">
      <c r="A292" s="124" t="s">
        <v>52</v>
      </c>
      <c r="B292" s="108"/>
      <c r="C292" s="108"/>
      <c r="D292" s="108"/>
      <c r="E292" s="108"/>
      <c r="F292" s="108"/>
      <c r="G292" s="108"/>
      <c r="H292" s="108"/>
    </row>
    <row r="294" spans="1:17" ht="30.75" customHeight="1" x14ac:dyDescent="0.45">
      <c r="A294" s="271" t="s">
        <v>153</v>
      </c>
      <c r="B294" s="272"/>
      <c r="C294" s="272"/>
      <c r="D294" s="272"/>
      <c r="E294" s="273"/>
      <c r="F294" s="135" t="s">
        <v>55</v>
      </c>
      <c r="G294" s="134" t="s">
        <v>154</v>
      </c>
      <c r="H294"/>
      <c r="L294" s="163"/>
      <c r="M294" s="163"/>
      <c r="N294" s="163"/>
      <c r="O294" s="163"/>
    </row>
    <row r="295" spans="1:17" ht="16" customHeight="1" x14ac:dyDescent="0.45">
      <c r="A295" s="274">
        <v>1</v>
      </c>
      <c r="B295" s="275"/>
      <c r="C295" s="275"/>
      <c r="D295" s="275"/>
      <c r="E295" s="276"/>
      <c r="F295" s="141"/>
      <c r="G295" s="141"/>
      <c r="H295"/>
      <c r="I295" s="153"/>
      <c r="L295" s="163"/>
      <c r="M295" s="163"/>
      <c r="N295" s="163"/>
      <c r="O295" s="163"/>
    </row>
    <row r="296" spans="1:17" ht="17.5" customHeight="1" x14ac:dyDescent="0.45">
      <c r="A296" s="261">
        <v>2</v>
      </c>
      <c r="B296" s="262"/>
      <c r="C296" s="262"/>
      <c r="D296" s="262"/>
      <c r="E296" s="263"/>
      <c r="F296" s="140"/>
      <c r="G296" s="141"/>
      <c r="H296"/>
      <c r="I296" s="153"/>
      <c r="L296" s="163"/>
      <c r="M296" s="163"/>
      <c r="N296" s="163"/>
      <c r="O296" s="163"/>
    </row>
    <row r="297" spans="1:17" ht="16" customHeight="1" x14ac:dyDescent="0.45">
      <c r="A297" s="261">
        <v>3</v>
      </c>
      <c r="B297" s="262"/>
      <c r="C297" s="262"/>
      <c r="D297" s="262"/>
      <c r="E297" s="263"/>
      <c r="F297" s="140"/>
      <c r="G297" s="141"/>
      <c r="H297"/>
      <c r="L297" s="163"/>
      <c r="M297" s="163"/>
      <c r="N297" s="163"/>
      <c r="O297" s="163"/>
    </row>
    <row r="298" spans="1:17" ht="16" customHeight="1" x14ac:dyDescent="0.45">
      <c r="A298" s="261">
        <v>4</v>
      </c>
      <c r="B298" s="262"/>
      <c r="C298" s="262"/>
      <c r="D298" s="262"/>
      <c r="E298" s="263"/>
      <c r="F298" s="140"/>
      <c r="G298" s="141"/>
      <c r="H298"/>
      <c r="L298" s="163"/>
      <c r="M298" s="163"/>
      <c r="N298" s="163"/>
      <c r="O298" s="163"/>
    </row>
    <row r="299" spans="1:17" ht="16" customHeight="1" x14ac:dyDescent="0.45">
      <c r="A299" s="261">
        <v>5</v>
      </c>
      <c r="B299" s="262"/>
      <c r="C299" s="262"/>
      <c r="D299" s="262"/>
      <c r="E299" s="263"/>
      <c r="F299" s="140"/>
      <c r="G299" s="141"/>
      <c r="H299"/>
      <c r="L299" s="163"/>
      <c r="M299" s="163"/>
      <c r="N299" s="163"/>
      <c r="O299" s="163"/>
    </row>
    <row r="300" spans="1:17" x14ac:dyDescent="0.45">
      <c r="A300" s="271" t="s">
        <v>155</v>
      </c>
      <c r="B300" s="272"/>
      <c r="C300" s="272"/>
      <c r="D300" s="272"/>
      <c r="E300" s="273"/>
      <c r="F300" s="135"/>
      <c r="G300" s="134"/>
      <c r="H300"/>
      <c r="L300" s="163"/>
      <c r="M300" s="163"/>
      <c r="N300" s="163"/>
      <c r="O300" s="163"/>
      <c r="P300" s="159"/>
      <c r="Q300" s="159"/>
    </row>
    <row r="301" spans="1:17" ht="16" customHeight="1" x14ac:dyDescent="0.45">
      <c r="A301" s="274">
        <v>1</v>
      </c>
      <c r="B301" s="275"/>
      <c r="C301" s="275"/>
      <c r="D301" s="275"/>
      <c r="E301" s="276"/>
      <c r="F301" s="141"/>
      <c r="G301" s="141"/>
      <c r="H301"/>
      <c r="I301" s="153"/>
      <c r="L301" s="163"/>
      <c r="M301" s="163"/>
      <c r="N301" s="163"/>
      <c r="O301" s="163"/>
      <c r="P301" s="159"/>
      <c r="Q301" s="159"/>
    </row>
    <row r="302" spans="1:17" ht="16" customHeight="1" x14ac:dyDescent="0.45">
      <c r="A302" s="261">
        <v>2</v>
      </c>
      <c r="B302" s="262"/>
      <c r="C302" s="262"/>
      <c r="D302" s="262"/>
      <c r="E302" s="263"/>
      <c r="F302" s="139"/>
      <c r="G302" s="141"/>
      <c r="H302"/>
      <c r="I302" s="260"/>
      <c r="L302" s="163"/>
      <c r="M302" s="163"/>
      <c r="N302" s="163"/>
      <c r="O302" s="163"/>
      <c r="P302" s="159"/>
      <c r="Q302" s="159"/>
    </row>
    <row r="303" spans="1:17" ht="16" customHeight="1" x14ac:dyDescent="0.45">
      <c r="A303" s="261">
        <v>3</v>
      </c>
      <c r="B303" s="262"/>
      <c r="C303" s="262"/>
      <c r="D303" s="262"/>
      <c r="E303" s="263"/>
      <c r="F303" s="140"/>
      <c r="G303" s="141"/>
      <c r="H303"/>
      <c r="I303" s="260"/>
      <c r="L303" s="163"/>
      <c r="M303" s="163"/>
      <c r="N303" s="163"/>
      <c r="O303" s="163"/>
      <c r="P303" s="159"/>
      <c r="Q303" s="159"/>
    </row>
    <row r="304" spans="1:17" x14ac:dyDescent="0.45">
      <c r="A304" s="261">
        <v>4</v>
      </c>
      <c r="B304" s="262"/>
      <c r="C304" s="262"/>
      <c r="D304" s="262"/>
      <c r="E304" s="263"/>
      <c r="F304" s="139"/>
      <c r="G304" s="141"/>
      <c r="H304"/>
      <c r="I304" s="153"/>
      <c r="L304" s="163"/>
      <c r="M304" s="163"/>
      <c r="N304" s="163"/>
      <c r="O304" s="163"/>
      <c r="P304" s="159"/>
      <c r="Q304" s="159"/>
    </row>
    <row r="305" spans="1:15" x14ac:dyDescent="0.45">
      <c r="A305" s="261">
        <v>5</v>
      </c>
      <c r="B305" s="262"/>
      <c r="C305" s="262"/>
      <c r="D305" s="262"/>
      <c r="E305" s="263"/>
      <c r="F305" s="140"/>
      <c r="G305" s="141"/>
      <c r="H305"/>
      <c r="I305" s="153"/>
      <c r="L305" s="163"/>
      <c r="M305" s="163"/>
      <c r="N305" s="163"/>
      <c r="O305" s="163"/>
    </row>
    <row r="306" spans="1:15" x14ac:dyDescent="0.45">
      <c r="A306" s="271" t="s">
        <v>156</v>
      </c>
      <c r="B306" s="272"/>
      <c r="C306" s="272"/>
      <c r="D306" s="272"/>
      <c r="E306" s="273"/>
      <c r="F306" s="135"/>
      <c r="G306" s="134"/>
      <c r="H306"/>
      <c r="L306" s="163"/>
      <c r="M306" s="163"/>
      <c r="N306" s="163"/>
      <c r="O306" s="163"/>
    </row>
    <row r="307" spans="1:15" ht="16" customHeight="1" x14ac:dyDescent="0.45">
      <c r="A307" s="274">
        <v>1</v>
      </c>
      <c r="B307" s="275"/>
      <c r="C307" s="275"/>
      <c r="D307" s="275"/>
      <c r="E307" s="276"/>
      <c r="F307" s="140"/>
      <c r="G307" s="140"/>
      <c r="H307"/>
      <c r="I307" s="153"/>
      <c r="J307" s="159"/>
      <c r="K307" s="159"/>
      <c r="L307" s="163"/>
      <c r="M307" s="163"/>
      <c r="N307" s="163"/>
      <c r="O307" s="163"/>
    </row>
    <row r="308" spans="1:15" ht="16" customHeight="1" x14ac:dyDescent="0.45">
      <c r="A308" s="261">
        <v>2</v>
      </c>
      <c r="B308" s="262"/>
      <c r="C308" s="262"/>
      <c r="D308" s="262"/>
      <c r="E308" s="263"/>
      <c r="F308" s="140"/>
      <c r="G308" s="140"/>
      <c r="H308"/>
      <c r="I308" s="260"/>
      <c r="J308" s="159"/>
      <c r="K308" s="159"/>
      <c r="L308" s="163"/>
      <c r="M308" s="163"/>
      <c r="N308" s="163"/>
      <c r="O308" s="163"/>
    </row>
    <row r="309" spans="1:15" ht="16" customHeight="1" x14ac:dyDescent="0.45">
      <c r="A309" s="261">
        <v>3</v>
      </c>
      <c r="B309" s="262"/>
      <c r="C309" s="262"/>
      <c r="D309" s="262"/>
      <c r="E309" s="263"/>
      <c r="F309" s="140"/>
      <c r="G309" s="140"/>
      <c r="H309"/>
      <c r="I309" s="260"/>
      <c r="J309" s="159"/>
      <c r="K309" s="159"/>
      <c r="L309" s="163"/>
      <c r="M309" s="163"/>
      <c r="N309" s="163"/>
      <c r="O309" s="163"/>
    </row>
    <row r="310" spans="1:15" ht="16" customHeight="1" x14ac:dyDescent="0.45">
      <c r="A310" s="261">
        <v>4</v>
      </c>
      <c r="B310" s="262"/>
      <c r="C310" s="262"/>
      <c r="D310" s="262"/>
      <c r="E310" s="263"/>
      <c r="F310" s="140"/>
      <c r="G310" s="140"/>
      <c r="H310"/>
      <c r="I310" s="153"/>
      <c r="J310" s="159"/>
      <c r="K310" s="159"/>
      <c r="L310" s="163"/>
      <c r="M310" s="163"/>
      <c r="N310" s="163"/>
      <c r="O310" s="163"/>
    </row>
    <row r="311" spans="1:15" ht="16" customHeight="1" x14ac:dyDescent="0.45">
      <c r="A311" s="261">
        <v>5</v>
      </c>
      <c r="B311" s="262"/>
      <c r="C311" s="262"/>
      <c r="D311" s="262"/>
      <c r="E311" s="263"/>
      <c r="F311" s="140"/>
      <c r="G311" s="140"/>
      <c r="H311"/>
      <c r="I311" s="159"/>
      <c r="J311" s="159"/>
      <c r="K311" s="159"/>
      <c r="L311" s="163"/>
      <c r="M311" s="163"/>
      <c r="N311" s="163"/>
      <c r="O311" s="163"/>
    </row>
    <row r="312" spans="1:15" ht="14.5" x14ac:dyDescent="0.35">
      <c r="A312" s="271" t="s">
        <v>157</v>
      </c>
      <c r="B312" s="272"/>
      <c r="C312" s="272"/>
      <c r="D312" s="272"/>
      <c r="E312" s="273"/>
      <c r="F312" s="135"/>
      <c r="G312" s="134"/>
      <c r="H312"/>
    </row>
    <row r="313" spans="1:15" ht="16" customHeight="1" x14ac:dyDescent="0.45">
      <c r="A313" s="274">
        <v>1</v>
      </c>
      <c r="B313" s="275"/>
      <c r="C313" s="275"/>
      <c r="D313" s="275"/>
      <c r="E313" s="276"/>
      <c r="F313" s="140"/>
      <c r="G313" s="141"/>
      <c r="H313"/>
      <c r="I313" s="153"/>
      <c r="J313" s="159"/>
      <c r="L313" s="153"/>
    </row>
    <row r="314" spans="1:15" ht="16" customHeight="1" x14ac:dyDescent="0.45">
      <c r="A314" s="261">
        <v>2</v>
      </c>
      <c r="B314" s="262"/>
      <c r="C314" s="262"/>
      <c r="D314" s="262"/>
      <c r="E314" s="263"/>
      <c r="F314" s="139"/>
      <c r="G314" s="141"/>
      <c r="H314"/>
      <c r="I314" s="260"/>
      <c r="J314" s="159"/>
      <c r="L314" s="153"/>
    </row>
    <row r="315" spans="1:15" ht="16" customHeight="1" x14ac:dyDescent="0.45">
      <c r="A315" s="261">
        <v>3</v>
      </c>
      <c r="B315" s="262"/>
      <c r="C315" s="262"/>
      <c r="D315" s="262"/>
      <c r="E315" s="263"/>
      <c r="F315" s="140"/>
      <c r="G315" s="141"/>
      <c r="H315"/>
      <c r="I315" s="260"/>
      <c r="J315" s="159"/>
    </row>
    <row r="316" spans="1:15" ht="16" customHeight="1" x14ac:dyDescent="0.45">
      <c r="A316" s="261">
        <v>4</v>
      </c>
      <c r="B316" s="262"/>
      <c r="C316" s="262"/>
      <c r="D316" s="262"/>
      <c r="E316" s="263"/>
      <c r="F316" s="140"/>
      <c r="G316" s="141"/>
      <c r="H316"/>
      <c r="I316" s="153"/>
      <c r="J316" s="159"/>
    </row>
    <row r="317" spans="1:15" ht="16" customHeight="1" x14ac:dyDescent="0.45">
      <c r="A317" s="261">
        <v>5</v>
      </c>
      <c r="B317" s="262"/>
      <c r="C317" s="262"/>
      <c r="D317" s="262"/>
      <c r="E317" s="263"/>
      <c r="F317" s="140"/>
      <c r="G317" s="141"/>
      <c r="H317"/>
      <c r="I317" s="159"/>
      <c r="J317" s="159"/>
    </row>
    <row r="318" spans="1:15" ht="14.5" x14ac:dyDescent="0.35">
      <c r="A318" s="271" t="s">
        <v>158</v>
      </c>
      <c r="B318" s="272"/>
      <c r="C318" s="272"/>
      <c r="D318" s="272"/>
      <c r="E318" s="273"/>
      <c r="F318" s="135"/>
      <c r="G318" s="134"/>
      <c r="H318"/>
    </row>
    <row r="319" spans="1:15" ht="16" customHeight="1" x14ac:dyDescent="0.45">
      <c r="A319" s="274">
        <v>1</v>
      </c>
      <c r="B319" s="275"/>
      <c r="C319" s="275"/>
      <c r="D319" s="275"/>
      <c r="E319" s="276"/>
      <c r="F319" s="139"/>
      <c r="G319" s="139"/>
      <c r="H319"/>
      <c r="I319" s="159"/>
      <c r="J319" s="159"/>
      <c r="K319" s="159"/>
      <c r="L319" s="153"/>
    </row>
    <row r="320" spans="1:15" ht="16" customHeight="1" x14ac:dyDescent="0.45">
      <c r="A320" s="261">
        <v>2</v>
      </c>
      <c r="B320" s="262"/>
      <c r="C320" s="262"/>
      <c r="D320" s="262"/>
      <c r="E320" s="263"/>
      <c r="F320" s="139"/>
      <c r="G320" s="139"/>
      <c r="H320"/>
      <c r="I320" s="159"/>
      <c r="J320" s="159"/>
      <c r="K320" s="159"/>
      <c r="L320" s="260"/>
    </row>
    <row r="321" spans="1:12" x14ac:dyDescent="0.45">
      <c r="A321" s="261">
        <v>3</v>
      </c>
      <c r="B321" s="262"/>
      <c r="C321" s="262"/>
      <c r="D321" s="262"/>
      <c r="E321" s="263"/>
      <c r="F321" s="139"/>
      <c r="G321" s="139"/>
      <c r="H321"/>
      <c r="I321" s="159"/>
      <c r="J321" s="159"/>
      <c r="K321" s="159"/>
      <c r="L321" s="260"/>
    </row>
    <row r="322" spans="1:12" x14ac:dyDescent="0.45">
      <c r="A322" s="261">
        <v>4</v>
      </c>
      <c r="B322" s="262"/>
      <c r="C322" s="262"/>
      <c r="D322" s="262"/>
      <c r="E322" s="263"/>
      <c r="F322" s="139"/>
      <c r="G322" s="139"/>
      <c r="H322"/>
      <c r="I322" s="159"/>
      <c r="J322" s="159"/>
      <c r="K322" s="159"/>
      <c r="L322" s="153"/>
    </row>
    <row r="323" spans="1:12" ht="16" customHeight="1" x14ac:dyDescent="0.35">
      <c r="A323" s="261">
        <v>5</v>
      </c>
      <c r="B323" s="262"/>
      <c r="C323" s="262"/>
      <c r="D323" s="262"/>
      <c r="E323" s="263"/>
      <c r="F323" s="139"/>
      <c r="G323" s="139"/>
      <c r="H323"/>
    </row>
    <row r="324" spans="1:12" ht="14.5" x14ac:dyDescent="0.35">
      <c r="A324" s="271" t="s">
        <v>159</v>
      </c>
      <c r="B324" s="272"/>
      <c r="C324" s="272"/>
      <c r="D324" s="272"/>
      <c r="E324" s="273"/>
      <c r="F324" s="135"/>
      <c r="G324" s="134"/>
      <c r="H324"/>
    </row>
    <row r="325" spans="1:12" ht="16" customHeight="1" x14ac:dyDescent="0.45">
      <c r="A325" s="274">
        <v>1</v>
      </c>
      <c r="B325" s="275"/>
      <c r="C325" s="275"/>
      <c r="D325" s="275"/>
      <c r="E325" s="276"/>
      <c r="F325" s="139"/>
      <c r="G325" s="141"/>
      <c r="H325"/>
      <c r="I325" s="159"/>
      <c r="J325" s="159"/>
      <c r="K325" s="159"/>
    </row>
    <row r="326" spans="1:12" ht="16" customHeight="1" x14ac:dyDescent="0.45">
      <c r="A326" s="261">
        <v>2</v>
      </c>
      <c r="B326" s="262"/>
      <c r="C326" s="262"/>
      <c r="D326" s="262"/>
      <c r="E326" s="263"/>
      <c r="F326" s="140"/>
      <c r="G326" s="141"/>
      <c r="H326"/>
      <c r="I326" s="159"/>
      <c r="J326" s="159"/>
      <c r="K326" s="159"/>
    </row>
    <row r="327" spans="1:12" ht="16" customHeight="1" x14ac:dyDescent="0.45">
      <c r="A327" s="261">
        <v>3</v>
      </c>
      <c r="B327" s="262"/>
      <c r="C327" s="262"/>
      <c r="D327" s="262"/>
      <c r="E327" s="263"/>
      <c r="F327" s="140"/>
      <c r="G327" s="140"/>
      <c r="H327"/>
      <c r="I327" s="159"/>
      <c r="J327" s="159"/>
      <c r="K327" s="159"/>
    </row>
    <row r="328" spans="1:12" ht="16" customHeight="1" x14ac:dyDescent="0.45">
      <c r="A328" s="261">
        <v>4</v>
      </c>
      <c r="B328" s="262"/>
      <c r="C328" s="262"/>
      <c r="D328" s="262"/>
      <c r="E328" s="263"/>
      <c r="F328" s="140"/>
      <c r="G328" s="141"/>
      <c r="H328"/>
      <c r="I328" s="159"/>
      <c r="J328" s="159"/>
      <c r="K328" s="159"/>
    </row>
    <row r="329" spans="1:12" ht="16" customHeight="1" x14ac:dyDescent="0.45">
      <c r="A329" s="261">
        <v>5</v>
      </c>
      <c r="B329" s="262"/>
      <c r="C329" s="262"/>
      <c r="D329" s="262"/>
      <c r="E329" s="263"/>
      <c r="F329" s="140"/>
      <c r="G329" s="141"/>
      <c r="H329"/>
      <c r="I329" s="159"/>
      <c r="J329" s="159"/>
      <c r="K329" s="159"/>
    </row>
    <row r="330" spans="1:12" ht="16" customHeight="1" x14ac:dyDescent="0.35">
      <c r="A330"/>
      <c r="B330"/>
      <c r="C330"/>
      <c r="D330"/>
      <c r="E330"/>
      <c r="F330"/>
      <c r="G330"/>
      <c r="H330"/>
    </row>
    <row r="331" spans="1:12" ht="16" customHeight="1" x14ac:dyDescent="0.35">
      <c r="A331" s="264" t="s">
        <v>160</v>
      </c>
      <c r="B331" s="264"/>
      <c r="C331" s="264"/>
      <c r="D331" s="264"/>
      <c r="E331" s="264"/>
      <c r="F331" s="264"/>
      <c r="G331" s="264"/>
      <c r="H331" s="264"/>
    </row>
    <row r="332" spans="1:12" ht="53.25" customHeight="1" x14ac:dyDescent="0.35">
      <c r="A332" s="265"/>
      <c r="B332" s="265"/>
      <c r="C332" s="265"/>
      <c r="D332" s="265"/>
      <c r="E332" s="265"/>
      <c r="F332" s="265"/>
      <c r="G332" s="265"/>
      <c r="H332" s="265"/>
    </row>
    <row r="333" spans="1:12" ht="16" customHeight="1" x14ac:dyDescent="0.35">
      <c r="A333"/>
      <c r="B333"/>
      <c r="C333"/>
      <c r="D333"/>
      <c r="E333"/>
      <c r="F333"/>
      <c r="G333"/>
      <c r="H333"/>
    </row>
    <row r="334" spans="1:12" ht="27.75" customHeight="1" x14ac:dyDescent="0.35">
      <c r="A334" s="142" t="s">
        <v>161</v>
      </c>
      <c r="H334"/>
    </row>
    <row r="335" spans="1:12" ht="16" customHeight="1" x14ac:dyDescent="0.35">
      <c r="A335"/>
      <c r="B335"/>
      <c r="C335"/>
      <c r="D335"/>
      <c r="E335"/>
      <c r="F335"/>
      <c r="G335"/>
      <c r="H335"/>
    </row>
    <row r="336" spans="1:12" ht="16" customHeight="1" x14ac:dyDescent="0.35">
      <c r="A336"/>
      <c r="B336"/>
      <c r="C336"/>
      <c r="D336"/>
      <c r="E336"/>
      <c r="F336"/>
      <c r="G336"/>
      <c r="H336"/>
    </row>
    <row r="337" spans="1:8" ht="16" customHeight="1" x14ac:dyDescent="0.35">
      <c r="A337"/>
      <c r="B337"/>
      <c r="C337"/>
      <c r="D337"/>
      <c r="E337"/>
      <c r="F337"/>
      <c r="G337"/>
      <c r="H337"/>
    </row>
    <row r="338" spans="1:8" ht="16" customHeight="1" x14ac:dyDescent="0.35">
      <c r="A338"/>
      <c r="B338"/>
      <c r="C338"/>
      <c r="D338"/>
      <c r="E338"/>
      <c r="F338"/>
      <c r="G338"/>
      <c r="H338"/>
    </row>
    <row r="339" spans="1:8" ht="16" customHeight="1" x14ac:dyDescent="0.35">
      <c r="A339"/>
      <c r="B339"/>
      <c r="C339"/>
      <c r="D339"/>
      <c r="E339"/>
      <c r="F339"/>
      <c r="G339"/>
      <c r="H339"/>
    </row>
    <row r="340" spans="1:8" ht="16" customHeight="1" x14ac:dyDescent="0.35">
      <c r="A340"/>
      <c r="B340"/>
      <c r="C340"/>
      <c r="D340"/>
      <c r="E340"/>
      <c r="F340"/>
      <c r="G340"/>
      <c r="H340"/>
    </row>
    <row r="341" spans="1:8" ht="16" customHeight="1" x14ac:dyDescent="0.35">
      <c r="A341"/>
      <c r="B341"/>
      <c r="C341"/>
      <c r="D341"/>
      <c r="E341"/>
      <c r="F341"/>
      <c r="G341"/>
      <c r="H341"/>
    </row>
    <row r="342" spans="1:8" ht="16" customHeight="1" x14ac:dyDescent="0.35">
      <c r="A342"/>
      <c r="B342"/>
      <c r="C342"/>
      <c r="D342"/>
      <c r="E342"/>
      <c r="F342"/>
      <c r="G342"/>
      <c r="H342"/>
    </row>
    <row r="343" spans="1:8" ht="16" customHeight="1" x14ac:dyDescent="0.35">
      <c r="A343"/>
      <c r="B343"/>
      <c r="C343"/>
      <c r="D343"/>
      <c r="E343"/>
      <c r="F343"/>
      <c r="G343"/>
      <c r="H343"/>
    </row>
    <row r="344" spans="1:8" ht="16" customHeight="1" x14ac:dyDescent="0.35">
      <c r="A344"/>
      <c r="B344"/>
      <c r="C344"/>
      <c r="D344"/>
      <c r="E344"/>
      <c r="F344"/>
      <c r="G344"/>
      <c r="H344"/>
    </row>
    <row r="345" spans="1:8" ht="16" customHeight="1" x14ac:dyDescent="0.35">
      <c r="A345"/>
      <c r="B345"/>
      <c r="C345"/>
      <c r="D345"/>
      <c r="E345"/>
      <c r="F345"/>
      <c r="G345"/>
      <c r="H345"/>
    </row>
    <row r="346" spans="1:8" ht="16" customHeight="1" x14ac:dyDescent="0.35">
      <c r="A346"/>
      <c r="B346"/>
      <c r="C346"/>
      <c r="D346"/>
      <c r="E346"/>
      <c r="F346"/>
      <c r="G346"/>
      <c r="H346"/>
    </row>
    <row r="347" spans="1:8" ht="16" customHeight="1" x14ac:dyDescent="0.35">
      <c r="A347"/>
      <c r="B347"/>
      <c r="C347"/>
      <c r="D347"/>
      <c r="E347"/>
      <c r="F347"/>
      <c r="G347"/>
      <c r="H347"/>
    </row>
    <row r="348" spans="1:8" ht="16" customHeight="1" x14ac:dyDescent="0.35">
      <c r="A348"/>
      <c r="B348"/>
      <c r="C348"/>
      <c r="D348"/>
      <c r="E348"/>
      <c r="F348"/>
      <c r="G348"/>
      <c r="H348"/>
    </row>
    <row r="349" spans="1:8" ht="16" customHeight="1" x14ac:dyDescent="0.35">
      <c r="A349"/>
      <c r="B349"/>
      <c r="C349"/>
      <c r="D349"/>
      <c r="E349"/>
      <c r="F349"/>
      <c r="G349"/>
      <c r="H349"/>
    </row>
    <row r="350" spans="1:8" ht="16" customHeight="1" x14ac:dyDescent="0.35">
      <c r="A350"/>
      <c r="B350"/>
      <c r="C350"/>
      <c r="D350"/>
      <c r="E350"/>
      <c r="F350"/>
      <c r="G350"/>
      <c r="H350"/>
    </row>
    <row r="351" spans="1:8" ht="16" customHeight="1" x14ac:dyDescent="0.35">
      <c r="A351"/>
      <c r="B351"/>
      <c r="C351"/>
      <c r="D351"/>
      <c r="E351"/>
      <c r="F351"/>
      <c r="G351"/>
      <c r="H351"/>
    </row>
    <row r="352" spans="1:8" ht="16" customHeight="1" x14ac:dyDescent="0.35">
      <c r="A352"/>
      <c r="B352"/>
      <c r="C352"/>
      <c r="D352"/>
      <c r="E352"/>
      <c r="F352"/>
      <c r="G352"/>
      <c r="H352"/>
    </row>
    <row r="353" spans="1:8" ht="16" customHeight="1" x14ac:dyDescent="0.35">
      <c r="A353"/>
      <c r="B353"/>
      <c r="C353"/>
      <c r="D353"/>
      <c r="E353"/>
      <c r="F353"/>
      <c r="G353"/>
      <c r="H353"/>
    </row>
    <row r="354" spans="1:8" ht="16" customHeight="1" x14ac:dyDescent="0.35">
      <c r="A354"/>
      <c r="B354"/>
      <c r="C354"/>
      <c r="D354"/>
      <c r="E354"/>
      <c r="F354"/>
      <c r="G354"/>
      <c r="H354"/>
    </row>
    <row r="355" spans="1:8" ht="16" customHeight="1" x14ac:dyDescent="0.35">
      <c r="A355"/>
      <c r="B355"/>
      <c r="C355"/>
      <c r="D355"/>
      <c r="E355"/>
      <c r="F355"/>
      <c r="G355"/>
      <c r="H355"/>
    </row>
    <row r="356" spans="1:8" ht="16" customHeight="1" x14ac:dyDescent="0.35">
      <c r="A356"/>
      <c r="B356"/>
      <c r="C356"/>
      <c r="D356"/>
      <c r="E356"/>
      <c r="F356"/>
      <c r="G356"/>
      <c r="H356"/>
    </row>
    <row r="357" spans="1:8" ht="16" customHeight="1" x14ac:dyDescent="0.35">
      <c r="A357"/>
      <c r="B357"/>
      <c r="C357"/>
      <c r="D357"/>
      <c r="E357"/>
      <c r="F357"/>
      <c r="G357"/>
      <c r="H357"/>
    </row>
    <row r="358" spans="1:8" ht="16" customHeight="1" x14ac:dyDescent="0.35">
      <c r="A358"/>
      <c r="B358"/>
      <c r="C358"/>
      <c r="D358"/>
      <c r="E358"/>
      <c r="F358"/>
      <c r="G358"/>
      <c r="H358"/>
    </row>
    <row r="359" spans="1:8" ht="16" customHeight="1" x14ac:dyDescent="0.35">
      <c r="A359"/>
      <c r="B359"/>
      <c r="C359"/>
      <c r="D359"/>
      <c r="E359"/>
      <c r="F359"/>
      <c r="G359"/>
      <c r="H359"/>
    </row>
    <row r="360" spans="1:8" ht="16" customHeight="1" x14ac:dyDescent="0.35">
      <c r="A360"/>
      <c r="B360"/>
      <c r="C360"/>
      <c r="D360"/>
      <c r="E360"/>
      <c r="F360"/>
      <c r="G360"/>
      <c r="H360"/>
    </row>
    <row r="361" spans="1:8" ht="16" customHeight="1" x14ac:dyDescent="0.35">
      <c r="A361"/>
      <c r="B361"/>
      <c r="C361"/>
      <c r="D361"/>
      <c r="E361"/>
      <c r="F361"/>
      <c r="G361"/>
      <c r="H361"/>
    </row>
    <row r="362" spans="1:8" ht="16" customHeight="1" x14ac:dyDescent="0.35">
      <c r="A362"/>
      <c r="B362"/>
      <c r="C362"/>
      <c r="D362"/>
      <c r="E362"/>
      <c r="F362"/>
      <c r="G362"/>
      <c r="H362"/>
    </row>
    <row r="363" spans="1:8" ht="16" customHeight="1" x14ac:dyDescent="0.35">
      <c r="A363"/>
      <c r="B363"/>
      <c r="C363"/>
      <c r="D363"/>
      <c r="E363"/>
      <c r="F363"/>
      <c r="G363"/>
      <c r="H363"/>
    </row>
    <row r="364" spans="1:8" ht="16" customHeight="1" x14ac:dyDescent="0.35">
      <c r="A364"/>
      <c r="B364"/>
      <c r="C364"/>
      <c r="D364"/>
      <c r="E364"/>
      <c r="F364"/>
      <c r="G364"/>
      <c r="H364"/>
    </row>
    <row r="365" spans="1:8" ht="16" customHeight="1" x14ac:dyDescent="0.35">
      <c r="A365"/>
      <c r="B365"/>
      <c r="C365"/>
      <c r="D365"/>
      <c r="E365"/>
      <c r="F365"/>
      <c r="G365"/>
      <c r="H365"/>
    </row>
    <row r="366" spans="1:8" ht="16" customHeight="1" x14ac:dyDescent="0.35">
      <c r="A366"/>
      <c r="B366"/>
      <c r="C366"/>
      <c r="D366"/>
      <c r="E366"/>
      <c r="F366"/>
      <c r="G366"/>
      <c r="H366"/>
    </row>
    <row r="367" spans="1:8" ht="16" customHeight="1" x14ac:dyDescent="0.35">
      <c r="A367"/>
      <c r="B367"/>
      <c r="C367"/>
      <c r="D367"/>
      <c r="E367"/>
      <c r="F367"/>
      <c r="G367"/>
      <c r="H367"/>
    </row>
    <row r="368" spans="1:8" ht="16" customHeight="1" x14ac:dyDescent="0.35">
      <c r="A368"/>
      <c r="B368"/>
      <c r="C368"/>
      <c r="D368"/>
      <c r="E368"/>
      <c r="F368"/>
      <c r="G368"/>
      <c r="H368"/>
    </row>
    <row r="369" spans="1:8" ht="16" customHeight="1" x14ac:dyDescent="0.35">
      <c r="A369"/>
      <c r="B369"/>
      <c r="C369"/>
      <c r="D369"/>
      <c r="E369"/>
      <c r="F369"/>
      <c r="G369"/>
      <c r="H369"/>
    </row>
    <row r="370" spans="1:8" ht="16" customHeight="1" x14ac:dyDescent="0.35">
      <c r="A370"/>
      <c r="B370"/>
      <c r="C370"/>
      <c r="D370"/>
      <c r="E370"/>
      <c r="F370"/>
      <c r="G370"/>
      <c r="H370"/>
    </row>
    <row r="371" spans="1:8" ht="16" customHeight="1" x14ac:dyDescent="0.35">
      <c r="A371"/>
      <c r="B371"/>
      <c r="C371"/>
      <c r="D371"/>
      <c r="E371"/>
      <c r="F371"/>
      <c r="G371"/>
      <c r="H371"/>
    </row>
    <row r="372" spans="1:8" ht="16" customHeight="1" x14ac:dyDescent="0.35">
      <c r="A372"/>
      <c r="B372"/>
      <c r="C372"/>
      <c r="D372"/>
      <c r="E372"/>
      <c r="F372"/>
      <c r="G372"/>
      <c r="H372"/>
    </row>
    <row r="373" spans="1:8" ht="16" customHeight="1" x14ac:dyDescent="0.35">
      <c r="A373"/>
      <c r="B373"/>
      <c r="C373"/>
      <c r="D373"/>
      <c r="E373"/>
      <c r="F373"/>
      <c r="G373"/>
      <c r="H373"/>
    </row>
    <row r="374" spans="1:8" ht="16" customHeight="1" x14ac:dyDescent="0.35">
      <c r="A374"/>
      <c r="B374"/>
      <c r="C374"/>
      <c r="D374"/>
      <c r="E374"/>
      <c r="F374"/>
      <c r="G374"/>
      <c r="H374"/>
    </row>
    <row r="375" spans="1:8" ht="16" customHeight="1" x14ac:dyDescent="0.35">
      <c r="A375"/>
      <c r="B375"/>
      <c r="C375"/>
      <c r="D375"/>
      <c r="E375"/>
      <c r="F375"/>
      <c r="G375"/>
      <c r="H375"/>
    </row>
    <row r="376" spans="1:8" ht="16" customHeight="1" x14ac:dyDescent="0.35">
      <c r="A376"/>
      <c r="B376"/>
      <c r="C376"/>
      <c r="D376"/>
      <c r="E376"/>
      <c r="F376"/>
      <c r="G376"/>
      <c r="H376"/>
    </row>
    <row r="377" spans="1:8" ht="16" customHeight="1" x14ac:dyDescent="0.35">
      <c r="A377"/>
      <c r="B377"/>
      <c r="C377"/>
      <c r="D377"/>
      <c r="E377"/>
      <c r="F377"/>
      <c r="G377"/>
      <c r="H377"/>
    </row>
    <row r="378" spans="1:8" ht="16" customHeight="1" x14ac:dyDescent="0.35">
      <c r="A378"/>
      <c r="B378"/>
      <c r="C378"/>
      <c r="D378"/>
      <c r="E378"/>
      <c r="F378"/>
      <c r="G378"/>
      <c r="H378"/>
    </row>
    <row r="379" spans="1:8" ht="16" customHeight="1" x14ac:dyDescent="0.35">
      <c r="A379"/>
      <c r="B379"/>
      <c r="C379"/>
      <c r="D379"/>
      <c r="E379"/>
      <c r="F379"/>
      <c r="G379"/>
      <c r="H379"/>
    </row>
    <row r="380" spans="1:8" ht="16" customHeight="1" x14ac:dyDescent="0.35">
      <c r="A380"/>
      <c r="B380"/>
      <c r="C380"/>
      <c r="D380"/>
      <c r="E380"/>
      <c r="F380"/>
      <c r="G380"/>
      <c r="H380"/>
    </row>
    <row r="381" spans="1:8" ht="16" customHeight="1" x14ac:dyDescent="0.35">
      <c r="A381"/>
      <c r="B381"/>
      <c r="C381"/>
      <c r="D381"/>
      <c r="E381"/>
      <c r="F381"/>
      <c r="G381"/>
      <c r="H381"/>
    </row>
    <row r="382" spans="1:8" ht="16" customHeight="1" x14ac:dyDescent="0.35">
      <c r="A382"/>
      <c r="B382"/>
      <c r="C382"/>
      <c r="D382"/>
      <c r="E382"/>
      <c r="F382"/>
      <c r="G382"/>
      <c r="H382"/>
    </row>
    <row r="383" spans="1:8" ht="16" customHeight="1" x14ac:dyDescent="0.35">
      <c r="A383"/>
      <c r="B383"/>
      <c r="C383"/>
      <c r="D383"/>
      <c r="E383"/>
      <c r="F383"/>
      <c r="G383"/>
      <c r="H383"/>
    </row>
    <row r="384" spans="1:8" ht="16" customHeight="1" x14ac:dyDescent="0.35">
      <c r="A384"/>
      <c r="B384"/>
      <c r="C384"/>
      <c r="D384"/>
      <c r="E384"/>
      <c r="F384"/>
      <c r="G384"/>
      <c r="H384"/>
    </row>
    <row r="385" spans="1:8" ht="16" customHeight="1" x14ac:dyDescent="0.35">
      <c r="A385"/>
      <c r="B385"/>
      <c r="C385"/>
      <c r="D385"/>
      <c r="E385"/>
      <c r="F385"/>
      <c r="G385"/>
      <c r="H385"/>
    </row>
    <row r="386" spans="1:8" ht="16" customHeight="1" x14ac:dyDescent="0.35">
      <c r="A386"/>
      <c r="B386"/>
      <c r="C386"/>
      <c r="D386"/>
      <c r="E386"/>
      <c r="F386"/>
      <c r="G386"/>
      <c r="H386"/>
    </row>
    <row r="387" spans="1:8" ht="16" customHeight="1" x14ac:dyDescent="0.35">
      <c r="A387"/>
      <c r="B387"/>
      <c r="C387"/>
      <c r="D387"/>
      <c r="E387"/>
      <c r="F387"/>
      <c r="G387"/>
      <c r="H387"/>
    </row>
    <row r="388" spans="1:8" ht="16" customHeight="1" x14ac:dyDescent="0.35">
      <c r="A388"/>
      <c r="B388"/>
      <c r="C388"/>
      <c r="D388"/>
      <c r="E388"/>
      <c r="F388"/>
      <c r="G388"/>
      <c r="H388"/>
    </row>
    <row r="389" spans="1:8" ht="16" customHeight="1" x14ac:dyDescent="0.35">
      <c r="A389"/>
      <c r="B389"/>
      <c r="C389"/>
      <c r="D389"/>
      <c r="E389"/>
      <c r="F389"/>
      <c r="G389"/>
      <c r="H389"/>
    </row>
    <row r="390" spans="1:8" ht="16" customHeight="1" x14ac:dyDescent="0.35">
      <c r="A390"/>
      <c r="B390"/>
      <c r="C390"/>
      <c r="D390"/>
      <c r="E390"/>
      <c r="F390"/>
      <c r="G390"/>
      <c r="H390"/>
    </row>
    <row r="391" spans="1:8" ht="16" customHeight="1" x14ac:dyDescent="0.35">
      <c r="H391"/>
    </row>
    <row r="392" spans="1:8" ht="16" customHeight="1" x14ac:dyDescent="0.35">
      <c r="H392"/>
    </row>
    <row r="393" spans="1:8" ht="16" customHeight="1" x14ac:dyDescent="0.35">
      <c r="H393"/>
    </row>
    <row r="394" spans="1:8" ht="16" customHeight="1" x14ac:dyDescent="0.35">
      <c r="H394"/>
    </row>
    <row r="395" spans="1:8" ht="16" customHeight="1" x14ac:dyDescent="0.35">
      <c r="H395"/>
    </row>
    <row r="396" spans="1:8" ht="16" customHeight="1" x14ac:dyDescent="0.35">
      <c r="H396"/>
    </row>
  </sheetData>
  <mergeCells count="297">
    <mergeCell ref="A40:F40"/>
    <mergeCell ref="I302:I303"/>
    <mergeCell ref="A1:F1"/>
    <mergeCell ref="A36:F36"/>
    <mergeCell ref="A37:F37"/>
    <mergeCell ref="A38:F38"/>
    <mergeCell ref="C7:F7"/>
    <mergeCell ref="A8:H8"/>
    <mergeCell ref="A11:H11"/>
    <mergeCell ref="A31:F31"/>
    <mergeCell ref="A32:F32"/>
    <mergeCell ref="D13:F13"/>
    <mergeCell ref="D14:F14"/>
    <mergeCell ref="D15:F15"/>
    <mergeCell ref="D16:F16"/>
    <mergeCell ref="D17:F17"/>
    <mergeCell ref="D18:F18"/>
    <mergeCell ref="D19:F19"/>
    <mergeCell ref="D20:F20"/>
    <mergeCell ref="D21:F21"/>
    <mergeCell ref="D22:F22"/>
    <mergeCell ref="A74:H74"/>
    <mergeCell ref="A81:D81"/>
    <mergeCell ref="A83:D83"/>
    <mergeCell ref="E89:H89"/>
    <mergeCell ref="E85:H85"/>
    <mergeCell ref="A86:D86"/>
    <mergeCell ref="E86:H86"/>
    <mergeCell ref="A87:D87"/>
    <mergeCell ref="E87:H87"/>
    <mergeCell ref="E81:H81"/>
    <mergeCell ref="E83:H83"/>
    <mergeCell ref="D25:F25"/>
    <mergeCell ref="D26:F26"/>
    <mergeCell ref="D27:F27"/>
    <mergeCell ref="A33:F33"/>
    <mergeCell ref="A34:F34"/>
    <mergeCell ref="A68:H68"/>
    <mergeCell ref="A77:H77"/>
    <mergeCell ref="A80:G80"/>
    <mergeCell ref="A82:D82"/>
    <mergeCell ref="E82:H82"/>
    <mergeCell ref="A41:F41"/>
    <mergeCell ref="A44:F44"/>
    <mergeCell ref="A53:H53"/>
    <mergeCell ref="A62:H62"/>
    <mergeCell ref="A65:H65"/>
    <mergeCell ref="A39:F39"/>
    <mergeCell ref="A321:E321"/>
    <mergeCell ref="A316:E316"/>
    <mergeCell ref="A317:E317"/>
    <mergeCell ref="A312:E312"/>
    <mergeCell ref="A313:E313"/>
    <mergeCell ref="A271:B271"/>
    <mergeCell ref="D271:H271"/>
    <mergeCell ref="A272:B272"/>
    <mergeCell ref="D272:H272"/>
    <mergeCell ref="A273:B273"/>
    <mergeCell ref="D273:H273"/>
    <mergeCell ref="A309:E309"/>
    <mergeCell ref="A294:E294"/>
    <mergeCell ref="A300:E300"/>
    <mergeCell ref="A301:E301"/>
    <mergeCell ref="A307:E307"/>
    <mergeCell ref="A308:E308"/>
    <mergeCell ref="A304:E304"/>
    <mergeCell ref="A305:E305"/>
    <mergeCell ref="A302:E302"/>
    <mergeCell ref="A303:E303"/>
    <mergeCell ref="A298:E298"/>
    <mergeCell ref="A299:E299"/>
    <mergeCell ref="D282:H282"/>
    <mergeCell ref="A263:B263"/>
    <mergeCell ref="D263:H263"/>
    <mergeCell ref="A264:B264"/>
    <mergeCell ref="D264:H264"/>
    <mergeCell ref="A265:B265"/>
    <mergeCell ref="D265:H265"/>
    <mergeCell ref="A266:B266"/>
    <mergeCell ref="D266:H266"/>
    <mergeCell ref="A320:E320"/>
    <mergeCell ref="A296:E296"/>
    <mergeCell ref="A297:E297"/>
    <mergeCell ref="A295:E295"/>
    <mergeCell ref="A284:B284"/>
    <mergeCell ref="D284:H284"/>
    <mergeCell ref="A285:B285"/>
    <mergeCell ref="D285:H285"/>
    <mergeCell ref="A289:B289"/>
    <mergeCell ref="A290:B290"/>
    <mergeCell ref="A311:E311"/>
    <mergeCell ref="D290:H290"/>
    <mergeCell ref="A280:B280"/>
    <mergeCell ref="A281:B281"/>
    <mergeCell ref="D281:H281"/>
    <mergeCell ref="A282:B282"/>
    <mergeCell ref="A35:F35"/>
    <mergeCell ref="A114:D114"/>
    <mergeCell ref="E114:H114"/>
    <mergeCell ref="A115:D115"/>
    <mergeCell ref="E115:H115"/>
    <mergeCell ref="A110:G110"/>
    <mergeCell ref="A111:D111"/>
    <mergeCell ref="E111:H111"/>
    <mergeCell ref="A112:D112"/>
    <mergeCell ref="E112:H112"/>
    <mergeCell ref="A113:D113"/>
    <mergeCell ref="E113:H113"/>
    <mergeCell ref="A67:H67"/>
    <mergeCell ref="A70:H70"/>
    <mergeCell ref="A45:F45"/>
    <mergeCell ref="A50:H50"/>
    <mergeCell ref="A84:D84"/>
    <mergeCell ref="E84:H84"/>
    <mergeCell ref="A71:H71"/>
    <mergeCell ref="A72:H72"/>
    <mergeCell ref="A73:H73"/>
    <mergeCell ref="A88:D88"/>
    <mergeCell ref="E88:H88"/>
    <mergeCell ref="A89:D89"/>
    <mergeCell ref="A85:D85"/>
    <mergeCell ref="A91:D91"/>
    <mergeCell ref="E91:H91"/>
    <mergeCell ref="A42:F42"/>
    <mergeCell ref="A43:F43"/>
    <mergeCell ref="A141:D141"/>
    <mergeCell ref="E141:H141"/>
    <mergeCell ref="A119:D119"/>
    <mergeCell ref="E117:H117"/>
    <mergeCell ref="E118:H118"/>
    <mergeCell ref="A92:D92"/>
    <mergeCell ref="E92:H92"/>
    <mergeCell ref="A101:H101"/>
    <mergeCell ref="A104:H104"/>
    <mergeCell ref="A106:H106"/>
    <mergeCell ref="A107:H107"/>
    <mergeCell ref="A117:D117"/>
    <mergeCell ref="A118:D118"/>
    <mergeCell ref="E119:H119"/>
    <mergeCell ref="A120:D120"/>
    <mergeCell ref="E120:H120"/>
    <mergeCell ref="A121:D121"/>
    <mergeCell ref="E121:H121"/>
    <mergeCell ref="A116:D116"/>
    <mergeCell ref="A130:H130"/>
    <mergeCell ref="A133:H133"/>
    <mergeCell ref="A135:H135"/>
    <mergeCell ref="A136:H136"/>
    <mergeCell ref="A139:G139"/>
    <mergeCell ref="A140:D140"/>
    <mergeCell ref="E140:H140"/>
    <mergeCell ref="A90:D90"/>
    <mergeCell ref="E90:H90"/>
    <mergeCell ref="E116:H116"/>
    <mergeCell ref="A144:D144"/>
    <mergeCell ref="E144:H144"/>
    <mergeCell ref="A145:D145"/>
    <mergeCell ref="E145:H145"/>
    <mergeCell ref="A146:D146"/>
    <mergeCell ref="E146:H146"/>
    <mergeCell ref="A147:D147"/>
    <mergeCell ref="E147:H147"/>
    <mergeCell ref="A142:D142"/>
    <mergeCell ref="E142:H142"/>
    <mergeCell ref="A143:D143"/>
    <mergeCell ref="E143:H143"/>
    <mergeCell ref="A150:D150"/>
    <mergeCell ref="E150:H150"/>
    <mergeCell ref="A151:D151"/>
    <mergeCell ref="E151:H151"/>
    <mergeCell ref="A160:H160"/>
    <mergeCell ref="A163:H163"/>
    <mergeCell ref="A148:D148"/>
    <mergeCell ref="E148:H148"/>
    <mergeCell ref="A149:D149"/>
    <mergeCell ref="E149:H149"/>
    <mergeCell ref="A172:D172"/>
    <mergeCell ref="E172:H172"/>
    <mergeCell ref="A173:D173"/>
    <mergeCell ref="E173:H173"/>
    <mergeCell ref="A174:D174"/>
    <mergeCell ref="E174:H174"/>
    <mergeCell ref="A165:H165"/>
    <mergeCell ref="A166:H166"/>
    <mergeCell ref="A169:G169"/>
    <mergeCell ref="A170:D170"/>
    <mergeCell ref="E170:H170"/>
    <mergeCell ref="A171:D171"/>
    <mergeCell ref="E171:H171"/>
    <mergeCell ref="A177:D177"/>
    <mergeCell ref="E177:H177"/>
    <mergeCell ref="A178:D178"/>
    <mergeCell ref="E178:H178"/>
    <mergeCell ref="A179:D179"/>
    <mergeCell ref="E179:H179"/>
    <mergeCell ref="A175:D175"/>
    <mergeCell ref="E175:H175"/>
    <mergeCell ref="A176:D176"/>
    <mergeCell ref="E176:H176"/>
    <mergeCell ref="A198:G198"/>
    <mergeCell ref="A199:D199"/>
    <mergeCell ref="E199:H199"/>
    <mergeCell ref="A200:D200"/>
    <mergeCell ref="E200:H200"/>
    <mergeCell ref="A201:D201"/>
    <mergeCell ref="E201:H201"/>
    <mergeCell ref="A180:D180"/>
    <mergeCell ref="E180:H180"/>
    <mergeCell ref="A189:H189"/>
    <mergeCell ref="A192:H192"/>
    <mergeCell ref="A194:H194"/>
    <mergeCell ref="A195:H195"/>
    <mergeCell ref="A205:D205"/>
    <mergeCell ref="E205:H205"/>
    <mergeCell ref="A206:D206"/>
    <mergeCell ref="E206:H206"/>
    <mergeCell ref="A207:D207"/>
    <mergeCell ref="E207:H207"/>
    <mergeCell ref="A202:D202"/>
    <mergeCell ref="E202:H202"/>
    <mergeCell ref="A203:D203"/>
    <mergeCell ref="E203:H203"/>
    <mergeCell ref="A204:D204"/>
    <mergeCell ref="E204:H204"/>
    <mergeCell ref="A219:H219"/>
    <mergeCell ref="A222:H222"/>
    <mergeCell ref="A224:H224"/>
    <mergeCell ref="A225:H225"/>
    <mergeCell ref="A228:G228"/>
    <mergeCell ref="A229:D229"/>
    <mergeCell ref="E229:H229"/>
    <mergeCell ref="A208:D208"/>
    <mergeCell ref="E208:H208"/>
    <mergeCell ref="A209:D209"/>
    <mergeCell ref="E209:H209"/>
    <mergeCell ref="A210:D210"/>
    <mergeCell ref="E210:H210"/>
    <mergeCell ref="A233:D233"/>
    <mergeCell ref="E233:H233"/>
    <mergeCell ref="A234:D234"/>
    <mergeCell ref="E234:H234"/>
    <mergeCell ref="A230:D230"/>
    <mergeCell ref="E230:H230"/>
    <mergeCell ref="A231:D231"/>
    <mergeCell ref="E231:H231"/>
    <mergeCell ref="A232:D232"/>
    <mergeCell ref="E232:H232"/>
    <mergeCell ref="A261:B261"/>
    <mergeCell ref="A262:B262"/>
    <mergeCell ref="D262:H262"/>
    <mergeCell ref="A235:D235"/>
    <mergeCell ref="E235:H235"/>
    <mergeCell ref="A236:D236"/>
    <mergeCell ref="E236:H236"/>
    <mergeCell ref="A237:D237"/>
    <mergeCell ref="E237:H237"/>
    <mergeCell ref="A253:H253"/>
    <mergeCell ref="A254:H254"/>
    <mergeCell ref="A238:D238"/>
    <mergeCell ref="E238:H238"/>
    <mergeCell ref="A239:D239"/>
    <mergeCell ref="E239:H239"/>
    <mergeCell ref="A248:H248"/>
    <mergeCell ref="A251:H251"/>
    <mergeCell ref="A283:B283"/>
    <mergeCell ref="D283:H283"/>
    <mergeCell ref="A274:B274"/>
    <mergeCell ref="D274:H274"/>
    <mergeCell ref="A275:B275"/>
    <mergeCell ref="D275:H275"/>
    <mergeCell ref="A276:B276"/>
    <mergeCell ref="D276:H276"/>
    <mergeCell ref="A270:B270"/>
    <mergeCell ref="I308:I309"/>
    <mergeCell ref="I314:I315"/>
    <mergeCell ref="L320:L321"/>
    <mergeCell ref="A329:E329"/>
    <mergeCell ref="A331:H331"/>
    <mergeCell ref="A332:H332"/>
    <mergeCell ref="C3:E3"/>
    <mergeCell ref="C4:E4"/>
    <mergeCell ref="C5:E5"/>
    <mergeCell ref="C6:E6"/>
    <mergeCell ref="F5:H5"/>
    <mergeCell ref="A327:E327"/>
    <mergeCell ref="A328:E328"/>
    <mergeCell ref="A324:E324"/>
    <mergeCell ref="A325:E325"/>
    <mergeCell ref="A326:E326"/>
    <mergeCell ref="A322:E322"/>
    <mergeCell ref="A323:E323"/>
    <mergeCell ref="A318:E318"/>
    <mergeCell ref="A319:E319"/>
    <mergeCell ref="A314:E314"/>
    <mergeCell ref="A315:E315"/>
    <mergeCell ref="A306:E306"/>
    <mergeCell ref="A310:E310"/>
  </mergeCells>
  <phoneticPr fontId="15" type="noConversion"/>
  <conditionalFormatting sqref="C291">
    <cfRule type="iconSet" priority="4">
      <iconSet iconSet="4Rating" showValue="0">
        <cfvo type="percent" val="0"/>
        <cfvo type="num" val="2"/>
        <cfvo type="num" val="3"/>
        <cfvo type="num" val="4"/>
      </iconSet>
    </cfRule>
  </conditionalFormatting>
  <pageMargins left="0.7" right="0.7" top="0.75" bottom="0.75" header="0.3" footer="0.3"/>
  <pageSetup paperSize="9" orientation="portrait" verticalDpi="300" r:id="rId1"/>
  <headerFooter differentFirst="1">
    <oddHeader>&amp;LDocument réalisé par Amnyos et CG Conseil
&amp;RTous droits réservés</oddHeader>
    <oddFooter>&amp;R&amp;P</oddFooter>
  </headerFooter>
  <rowBreaks count="3" manualBreakCount="3">
    <brk id="256" max="16383" man="1"/>
    <brk id="267" max="16383" man="1"/>
    <brk id="2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9343" r:id="rId4" name="Button 15">
              <controlPr defaultSize="0" print="0" autoFill="0" autoPict="0" macro="[0]!NouvellefichemetierdepuisExcel">
                <anchor moveWithCells="1">
                  <from>
                    <xdr:col>4</xdr:col>
                    <xdr:colOff>685800</xdr:colOff>
                    <xdr:row>332</xdr:row>
                    <xdr:rowOff>50800</xdr:rowOff>
                  </from>
                  <to>
                    <xdr:col>6</xdr:col>
                    <xdr:colOff>133350</xdr:colOff>
                    <xdr:row>333</xdr:row>
                    <xdr:rowOff>279400</xdr:rowOff>
                  </to>
                </anchor>
              </controlPr>
            </control>
          </mc:Choice>
        </mc:AlternateContent>
        <mc:AlternateContent xmlns:mc="http://schemas.openxmlformats.org/markup-compatibility/2006">
          <mc:Choice Requires="x14">
            <control shapeId="99345" r:id="rId5" name="Button 17">
              <controlPr defaultSize="0" print="0" autoFill="0" autoPict="0" macro="[0]!Effacer_fiche_metier_enregistrer">
                <anchor moveWithCells="1">
                  <from>
                    <xdr:col>11</xdr:col>
                    <xdr:colOff>165100</xdr:colOff>
                    <xdr:row>332</xdr:row>
                    <xdr:rowOff>133350</xdr:rowOff>
                  </from>
                  <to>
                    <xdr:col>12</xdr:col>
                    <xdr:colOff>381000</xdr:colOff>
                    <xdr:row>333</xdr:row>
                    <xdr:rowOff>266700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9D58E8E9-3812-48CA-9316-77FFF6651E80}">
          <x14:formula1>
            <xm:f>Liste!$A$1:$A$3</xm:f>
          </x14:formula1>
          <xm:sqref>A71:H71 G31:G45</xm:sqref>
        </x14:dataValidation>
        <x14:dataValidation type="list" allowBlank="1" showInputMessage="1" showErrorMessage="1" xr:uid="{BC7B5C8F-D6A8-4B43-9432-8C2175C29234}">
          <x14:formula1>
            <xm:f>Liste!$B$2:$B$5</xm:f>
          </x14:formula1>
          <xm:sqref>A50:H50</xm:sqref>
        </x14:dataValidation>
        <x14:dataValidation type="list" allowBlank="1" showInputMessage="1" showErrorMessage="1" xr:uid="{F693EE13-6CD2-4FA2-99C4-19E0091A9B41}">
          <x14:formula1>
            <xm:f>Liste!$C$1:$C$7</xm:f>
          </x14:formula1>
          <xm:sqref>D57:D58</xm:sqref>
        </x14:dataValidation>
        <x14:dataValidation type="list" allowBlank="1" showInputMessage="1" showErrorMessage="1" xr:uid="{747AB2E9-D36B-44D3-87F6-C46CE853DE85}">
          <x14:formula1>
            <xm:f>Liste!$D$1:$D$5</xm:f>
          </x14:formula1>
          <xm:sqref>A62:H62</xm:sqref>
        </x14:dataValidation>
        <x14:dataValidation type="list" allowBlank="1" showInputMessage="1" showErrorMessage="1" xr:uid="{A89301E9-F7AF-44DD-8992-91F18C13F9E2}">
          <x14:formula1>
            <xm:f>nomencl_FAMMETIERS!$A$5:$A$22</xm:f>
          </x14:formula1>
          <xm:sqref>C6</xm:sqref>
        </x14:dataValidation>
        <x14:dataValidation type="list" allowBlank="1" showInputMessage="1" showErrorMessage="1" xr:uid="{6796C2DB-CDE3-4353-8450-2D6A32BFB539}">
          <x14:formula1>
            <xm:f>Liste!$E$1:$E$4</xm:f>
          </x14:formula1>
          <xm:sqref>A74:H74</xm:sqref>
        </x14:dataValidation>
        <x14:dataValidation type="list" allowBlank="1" showInputMessage="1" showErrorMessage="1" xr:uid="{638C35F1-124C-454C-A74F-5C9CC48B5472}">
          <x14:formula1>
            <xm:f>Liste!$F$1:$F$6</xm:f>
          </x14:formula1>
          <xm:sqref>C271:C276 C290 C262:C266 C281:C285</xm:sqref>
        </x14:dataValidation>
        <x14:dataValidation type="list" allowBlank="1" showInputMessage="1" showErrorMessage="1" xr:uid="{3AD8E60C-429E-477F-A1FE-80C944C86120}">
          <x14:formula1>
            <xm:f>nomencl_FAMMETIERS!$B$30:$B$50</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FBDC1-7906-4B68-BC25-C3ACC21DD50A}">
  <sheetPr codeName="Feuil12">
    <tabColor theme="9"/>
  </sheetPr>
  <dimension ref="A1:H2000"/>
  <sheetViews>
    <sheetView zoomScale="86" zoomScaleNormal="110" zoomScaleSheetLayoutView="100" workbookViewId="0">
      <selection activeCell="D8" sqref="D8"/>
    </sheetView>
  </sheetViews>
  <sheetFormatPr baseColWidth="10" defaultColWidth="3.453125" defaultRowHeight="17.5" customHeight="1" x14ac:dyDescent="0.35"/>
  <cols>
    <col min="1" max="1" width="33.1796875" style="63" bestFit="1" customWidth="1"/>
    <col min="2" max="2" width="84.453125" style="64" customWidth="1"/>
    <col min="3" max="3" width="20.81640625" style="63" customWidth="1"/>
    <col min="4" max="4" width="12.81640625" style="63" customWidth="1"/>
    <col min="5" max="5" width="71.453125" style="63" bestFit="1" customWidth="1"/>
    <col min="6" max="6" width="19.453125" style="63" customWidth="1"/>
    <col min="7" max="7" width="23.81640625" style="63" customWidth="1"/>
    <col min="8" max="8" width="19.453125" style="63" customWidth="1"/>
    <col min="9" max="9" width="7.1796875" style="63" customWidth="1"/>
    <col min="10" max="16384" width="3.453125" style="63"/>
  </cols>
  <sheetData>
    <row r="1" spans="1:8" x14ac:dyDescent="0.35">
      <c r="A1" s="86" t="s">
        <v>162</v>
      </c>
      <c r="B1" s="87" t="s">
        <v>163</v>
      </c>
      <c r="C1" s="88"/>
    </row>
    <row r="2" spans="1:8" x14ac:dyDescent="0.35">
      <c r="A2" s="89" t="str">
        <f>'fiche métier'!G13</f>
        <v>D19</v>
      </c>
      <c r="B2" s="90" t="str">
        <f>IF(VLOOKUP(A2,data_METIERS!$B$1:$AW$456,2,FALSE)="","",VLOOKUP(A2,data_METIERS!$B$1:$AW$456,2,FALSE))</f>
        <v>Conducteur(trice) de machine(s) de production alimentaire (fabrication / conditionnement)</v>
      </c>
      <c r="C2" s="91"/>
      <c r="E2" s="92" t="s">
        <v>164</v>
      </c>
      <c r="F2" s="95">
        <v>10000</v>
      </c>
    </row>
    <row r="3" spans="1:8" ht="17.5" customHeight="1" thickBot="1" x14ac:dyDescent="0.4">
      <c r="A3" s="296" t="s">
        <v>165</v>
      </c>
      <c r="B3" s="296"/>
      <c r="C3" s="296"/>
      <c r="E3" s="93" t="s">
        <v>166</v>
      </c>
      <c r="F3" s="96">
        <v>1</v>
      </c>
      <c r="H3" s="46"/>
    </row>
    <row r="4" spans="1:8" ht="17.5" customHeight="1" thickBot="1" x14ac:dyDescent="0.4">
      <c r="A4" s="86" t="s">
        <v>162</v>
      </c>
      <c r="B4" s="87" t="s">
        <v>163</v>
      </c>
      <c r="C4" s="86" t="s">
        <v>167</v>
      </c>
      <c r="E4" s="93" t="s">
        <v>168</v>
      </c>
      <c r="F4" s="96">
        <v>15</v>
      </c>
    </row>
    <row r="5" spans="1:8" ht="17.5" customHeight="1" thickBot="1" x14ac:dyDescent="0.4">
      <c r="A5" s="195" t="s">
        <v>169</v>
      </c>
      <c r="B5" s="195" t="s">
        <v>170</v>
      </c>
      <c r="C5" s="195">
        <v>0</v>
      </c>
      <c r="D5"/>
      <c r="E5" s="94" t="s">
        <v>171</v>
      </c>
      <c r="F5" s="97">
        <v>0</v>
      </c>
    </row>
    <row r="6" spans="1:8" ht="17.5" customHeight="1" x14ac:dyDescent="0.35">
      <c r="A6" s="196" t="s">
        <v>172</v>
      </c>
      <c r="B6" s="196" t="s">
        <v>173</v>
      </c>
      <c r="C6" s="196"/>
      <c r="D6"/>
      <c r="E6" s="297" t="s">
        <v>174</v>
      </c>
      <c r="F6" s="297"/>
      <c r="G6" s="297"/>
      <c r="H6" s="297"/>
    </row>
    <row r="7" spans="1:8" ht="17.5" customHeight="1" x14ac:dyDescent="0.35">
      <c r="A7"/>
      <c r="B7" t="s">
        <v>175</v>
      </c>
      <c r="C7"/>
      <c r="D7"/>
      <c r="E7" s="60" t="s">
        <v>163</v>
      </c>
      <c r="F7" s="61" t="s">
        <v>176</v>
      </c>
      <c r="G7" s="61" t="s">
        <v>177</v>
      </c>
      <c r="H7" s="61" t="s">
        <v>178</v>
      </c>
    </row>
    <row r="8" spans="1:8" ht="17.5" customHeight="1" x14ac:dyDescent="0.35">
      <c r="A8"/>
      <c r="B8" t="s">
        <v>179</v>
      </c>
      <c r="C8"/>
      <c r="D8"/>
      <c r="E8" s="98" t="str">
        <f>IFERROR(VLOOKUP(Tableau2[[#This Row],[Code Métier]],data_METIERS!B:C,2,FALSE),"")</f>
        <v>Opérateur/trice - agent/e de production</v>
      </c>
      <c r="F8" s="303" t="s">
        <v>169</v>
      </c>
      <c r="G8" s="304"/>
      <c r="H8" s="303">
        <v>0</v>
      </c>
    </row>
    <row r="9" spans="1:8" ht="17.5" customHeight="1" x14ac:dyDescent="0.35">
      <c r="A9"/>
      <c r="B9" t="s">
        <v>180</v>
      </c>
      <c r="C9"/>
      <c r="D9"/>
      <c r="E9" s="98" t="str">
        <f>IFERROR(VLOOKUP(Tableau2[[#This Row],[Code Métier]],data_METIERS!B:C,2,FALSE),"")</f>
        <v>Agent(e) de conditionnement</v>
      </c>
      <c r="F9" s="303" t="s">
        <v>197</v>
      </c>
      <c r="G9" s="304"/>
      <c r="H9" s="303">
        <v>0</v>
      </c>
    </row>
    <row r="10" spans="1:8" ht="17.5" customHeight="1" thickBot="1" x14ac:dyDescent="0.4">
      <c r="A10"/>
      <c r="B10" t="s">
        <v>21643</v>
      </c>
      <c r="C10"/>
      <c r="D10"/>
      <c r="E10" s="98" t="str">
        <f>IFERROR(VLOOKUP(Tableau2[[#This Row],[Code Métier]],data_METIERS!B:C,2,FALSE),"")</f>
        <v>Opérateur(trice) de production alimentaire</v>
      </c>
      <c r="F10" s="303" t="s">
        <v>181</v>
      </c>
      <c r="G10" s="304">
        <v>0.16666666666666666</v>
      </c>
      <c r="H10" s="303">
        <v>0</v>
      </c>
    </row>
    <row r="11" spans="1:8" ht="17.5" customHeight="1" x14ac:dyDescent="0.35">
      <c r="A11" s="196" t="s">
        <v>183</v>
      </c>
      <c r="B11" s="196"/>
      <c r="C11" s="196"/>
      <c r="D11"/>
      <c r="E11" s="98" t="str">
        <f>IFERROR(VLOOKUP(Tableau2[[#This Row],[Code Métier]],data_METIERS!B:C,2,FALSE),"")</f>
        <v>Conducteur(trice) de machine / d’équipement (machiniste-régleur / souffleur / remplisseur)</v>
      </c>
      <c r="F11" s="303" t="s">
        <v>1019</v>
      </c>
      <c r="G11" s="304"/>
      <c r="H11" s="303">
        <v>0</v>
      </c>
    </row>
    <row r="12" spans="1:8" ht="17.5" customHeight="1" thickBot="1" x14ac:dyDescent="0.4">
      <c r="A12"/>
      <c r="B12"/>
      <c r="C12"/>
      <c r="D12"/>
      <c r="E12" s="98" t="str">
        <f>IFERROR(VLOOKUP(Tableau2[[#This Row],[Code Métier]],data_METIERS!B:C,2,FALSE),"")</f>
        <v>Technicien(ne) en meunerie</v>
      </c>
      <c r="F12" s="303" t="s">
        <v>196</v>
      </c>
      <c r="G12" s="304"/>
      <c r="H12" s="303">
        <v>0</v>
      </c>
    </row>
    <row r="13" spans="1:8" ht="17.5" customHeight="1" thickBot="1" x14ac:dyDescent="0.4">
      <c r="A13" s="195" t="s">
        <v>197</v>
      </c>
      <c r="B13" s="195" t="s">
        <v>214</v>
      </c>
      <c r="C13" s="195">
        <v>0</v>
      </c>
      <c r="D13"/>
      <c r="E13" s="98" t="str">
        <f>IFERROR(VLOOKUP(Tableau2[[#This Row],[Code Métier]],data_METIERS!B:C,2,FALSE),"")</f>
        <v>Opérateur(trice) chargé de la stabulation des animaux de boucherie</v>
      </c>
      <c r="F13" s="303" t="s">
        <v>182</v>
      </c>
      <c r="G13" s="304"/>
      <c r="H13" s="303">
        <v>71</v>
      </c>
    </row>
    <row r="14" spans="1:8" ht="17.5" customHeight="1" x14ac:dyDescent="0.35">
      <c r="A14" s="196" t="s">
        <v>172</v>
      </c>
      <c r="B14" s="196" t="s">
        <v>173</v>
      </c>
      <c r="C14" s="196"/>
      <c r="D14"/>
      <c r="E14" s="98" t="str">
        <f>IFERROR(VLOOKUP(Tableau2[[#This Row],[Code Métier]],data_METIERS!B:C,2,FALSE),"")</f>
        <v>Conducteur/trice de ligne de production automatisée</v>
      </c>
      <c r="F14" s="303" t="s">
        <v>1100</v>
      </c>
      <c r="G14" s="304"/>
      <c r="H14" s="303">
        <v>106</v>
      </c>
    </row>
    <row r="15" spans="1:8" ht="17.5" customHeight="1" x14ac:dyDescent="0.35">
      <c r="A15"/>
      <c r="B15" t="s">
        <v>175</v>
      </c>
      <c r="C15"/>
      <c r="D15"/>
      <c r="E15" s="98" t="str">
        <f>IFERROR(VLOOKUP(Tableau2[[#This Row],[Code Métier]],data_METIERS!B:C,2,FALSE),"")</f>
        <v>Conducteur(trice) de ligne(s)de production alimentaire (fabrication/conditionnement)</v>
      </c>
      <c r="F15" s="303" t="s">
        <v>852</v>
      </c>
      <c r="G15" s="304"/>
      <c r="H15" s="303">
        <v>106</v>
      </c>
    </row>
    <row r="16" spans="1:8" ht="17.5" customHeight="1" x14ac:dyDescent="0.35">
      <c r="A16"/>
      <c r="B16" t="s">
        <v>179</v>
      </c>
      <c r="C16"/>
      <c r="D16"/>
      <c r="E16" s="98" t="str">
        <f>IFERROR(VLOOKUP(Tableau2[[#This Row],[Code Métier]],data_METIERS!B:C,2,FALSE),"")</f>
        <v>Conducteur/trice de machine ou de process</v>
      </c>
      <c r="F16" s="303" t="s">
        <v>1130</v>
      </c>
      <c r="G16" s="304"/>
      <c r="H16" s="303">
        <v>200</v>
      </c>
    </row>
    <row r="17" spans="1:8" ht="17.5" customHeight="1" x14ac:dyDescent="0.35">
      <c r="A17"/>
      <c r="B17" t="s">
        <v>180</v>
      </c>
      <c r="C17"/>
      <c r="D17"/>
      <c r="E17" s="98" t="str">
        <f>IFERROR(VLOOKUP(Tableau2[[#This Row],[Code Métier]],data_METIERS!B:C,2,FALSE),"")</f>
        <v>Opérateur(trice) de fabrication de jus de fruits / de légumes, siropier</v>
      </c>
      <c r="F17" s="303" t="s">
        <v>184</v>
      </c>
      <c r="G17" s="304"/>
      <c r="H17" s="303">
        <v>233.5</v>
      </c>
    </row>
    <row r="18" spans="1:8" ht="17.5" customHeight="1" x14ac:dyDescent="0.35">
      <c r="A18"/>
      <c r="B18" t="s">
        <v>21643</v>
      </c>
      <c r="C18"/>
      <c r="D18"/>
      <c r="E18" s="98" t="str">
        <f>IFERROR(VLOOKUP(Tableau2[[#This Row],[Code Métier]],data_METIERS!B:C,2,FALSE),"")</f>
        <v>Fromager(ère) industriel(le)</v>
      </c>
      <c r="F18" s="303" t="s">
        <v>185</v>
      </c>
      <c r="G18" s="304"/>
      <c r="H18" s="303">
        <v>263</v>
      </c>
    </row>
    <row r="19" spans="1:8" ht="17.5" customHeight="1" x14ac:dyDescent="0.35">
      <c r="A19"/>
      <c r="B19" t="s">
        <v>212</v>
      </c>
      <c r="C19"/>
      <c r="D19"/>
      <c r="E19" s="98" t="str">
        <f>IFERROR(VLOOKUP(Tableau2[[#This Row],[Code Métier]],data_METIERS!B:C,2,FALSE),"")</f>
        <v>Boulanger(ère)/pâtissier(ère) industriel(le)</v>
      </c>
      <c r="F19" s="303" t="s">
        <v>851</v>
      </c>
      <c r="G19" s="304"/>
      <c r="H19" s="303">
        <v>272</v>
      </c>
    </row>
    <row r="20" spans="1:8" ht="17.5" customHeight="1" thickBot="1" x14ac:dyDescent="0.4">
      <c r="A20"/>
      <c r="B20" t="s">
        <v>213</v>
      </c>
      <c r="C20"/>
      <c r="D20"/>
      <c r="E20" s="98" t="str">
        <f>IFERROR(VLOOKUP(Tableau2[[#This Row],[Code Métier]],data_METIERS!B:C,2,FALSE),"")</f>
        <v>Opérateur(trice) de préparation de poissons et de produits de la mer</v>
      </c>
      <c r="F20" s="303" t="s">
        <v>187</v>
      </c>
      <c r="G20" s="304"/>
      <c r="H20" s="303">
        <v>290</v>
      </c>
    </row>
    <row r="21" spans="1:8" ht="17.5" customHeight="1" x14ac:dyDescent="0.35">
      <c r="A21" s="196" t="s">
        <v>183</v>
      </c>
      <c r="B21" s="196"/>
      <c r="C21" s="196"/>
      <c r="D21"/>
      <c r="E21" s="98" t="str">
        <f>IFERROR(VLOOKUP(Tableau2[[#This Row],[Code Métier]],data_METIERS!B:C,2,FALSE),"")</f>
        <v>Opérateur(trice) de transformation des viandes</v>
      </c>
      <c r="F21" s="303" t="s">
        <v>188</v>
      </c>
      <c r="G21" s="304"/>
      <c r="H21" s="303">
        <v>302</v>
      </c>
    </row>
    <row r="22" spans="1:8" ht="17.5" customHeight="1" thickBot="1" x14ac:dyDescent="0.4">
      <c r="A22"/>
      <c r="B22"/>
      <c r="C22"/>
      <c r="D22"/>
      <c r="E22" s="98" t="str">
        <f>IFERROR(VLOOKUP(Tableau2[[#This Row],[Code Métier]],data_METIERS!B:C,2,FALSE),"")</f>
        <v>Opérateur/trice chargé/e du traitement des cuirs et peaux</v>
      </c>
      <c r="F22" s="303" t="s">
        <v>1128</v>
      </c>
      <c r="G22" s="304"/>
      <c r="H22" s="303">
        <v>357</v>
      </c>
    </row>
    <row r="23" spans="1:8" ht="17.5" customHeight="1" thickBot="1" x14ac:dyDescent="0.4">
      <c r="A23" s="195" t="s">
        <v>181</v>
      </c>
      <c r="B23" s="195" t="s">
        <v>186</v>
      </c>
      <c r="C23" s="195">
        <v>0</v>
      </c>
      <c r="D23"/>
      <c r="E23" s="98" t="str">
        <f>IFERROR(VLOOKUP(Tableau2[[#This Row],[Code Métier]],data_METIERS!B:C,2,FALSE),"")</f>
        <v/>
      </c>
      <c r="F23" s="303"/>
      <c r="G23" s="304"/>
      <c r="H23" s="303"/>
    </row>
    <row r="24" spans="1:8" ht="17.5" customHeight="1" x14ac:dyDescent="0.35">
      <c r="A24" s="196" t="s">
        <v>172</v>
      </c>
      <c r="B24" s="196" t="s">
        <v>173</v>
      </c>
      <c r="C24" s="196"/>
      <c r="D24"/>
      <c r="E24" s="99" t="str">
        <f>IFERROR(VLOOKUP(Tableau2[[#This Row],[Code Métier]],data_METIERS!B:C,2,FALSE),"")</f>
        <v/>
      </c>
      <c r="F24" s="305"/>
      <c r="G24" s="306"/>
      <c r="H24" s="305"/>
    </row>
    <row r="25" spans="1:8" ht="17.5" customHeight="1" x14ac:dyDescent="0.35">
      <c r="A25"/>
      <c r="B25" t="s">
        <v>175</v>
      </c>
      <c r="C25"/>
      <c r="D25"/>
      <c r="E25" s="99" t="str">
        <f>IFERROR(VLOOKUP(Tableau2[[#This Row],[Code Métier]],data_METIERS!B:C,2,FALSE),"")</f>
        <v/>
      </c>
      <c r="F25" s="305"/>
      <c r="G25" s="306"/>
      <c r="H25" s="305"/>
    </row>
    <row r="26" spans="1:8" ht="17.5" customHeight="1" x14ac:dyDescent="0.35">
      <c r="A26"/>
      <c r="B26" t="s">
        <v>179</v>
      </c>
      <c r="C26"/>
      <c r="D26"/>
      <c r="E26" s="99" t="str">
        <f>IFERROR(VLOOKUP(Tableau2[[#This Row],[Code Métier]],data_METIERS!B:C,2,FALSE),"")</f>
        <v/>
      </c>
      <c r="F26" s="305"/>
      <c r="G26" s="306"/>
      <c r="H26" s="305"/>
    </row>
    <row r="27" spans="1:8" ht="17.5" customHeight="1" x14ac:dyDescent="0.35">
      <c r="A27"/>
      <c r="B27" t="s">
        <v>180</v>
      </c>
      <c r="C27"/>
      <c r="D27"/>
      <c r="E27" s="99" t="str">
        <f>IFERROR(VLOOKUP(Tableau2[[#This Row],[Code Métier]],data_METIERS!B:C,2,FALSE),"")</f>
        <v/>
      </c>
      <c r="F27" s="305"/>
      <c r="G27" s="306"/>
      <c r="H27" s="305"/>
    </row>
    <row r="28" spans="1:8" ht="17.5" customHeight="1" thickBot="1" x14ac:dyDescent="0.4">
      <c r="A28"/>
      <c r="B28" t="s">
        <v>21643</v>
      </c>
      <c r="C28"/>
      <c r="D28"/>
      <c r="E28" s="63" t="str">
        <f>IFERROR(VLOOKUP(Tableau2[[#This Row],[Code Métier]],data_METIERS!B:C,2,FALSE),"")</f>
        <v/>
      </c>
      <c r="F28" s="305"/>
      <c r="G28" s="306"/>
      <c r="H28" s="305"/>
    </row>
    <row r="29" spans="1:8" ht="17.5" customHeight="1" x14ac:dyDescent="0.35">
      <c r="A29" s="196" t="s">
        <v>183</v>
      </c>
      <c r="B29" s="196"/>
      <c r="C29" s="196"/>
      <c r="D29"/>
      <c r="E29" s="63" t="str">
        <f>IFERROR(VLOOKUP(Tableau2[[#This Row],[Code Métier]],data_METIERS!B:C,2,FALSE),"")</f>
        <v/>
      </c>
      <c r="F29" s="305"/>
      <c r="G29" s="306"/>
      <c r="H29" s="305"/>
    </row>
    <row r="30" spans="1:8" ht="17.5" customHeight="1" thickBot="1" x14ac:dyDescent="0.4">
      <c r="A30"/>
      <c r="B30"/>
      <c r="C30"/>
      <c r="D30"/>
      <c r="F30" s="305"/>
      <c r="G30" s="306"/>
      <c r="H30" s="305"/>
    </row>
    <row r="31" spans="1:8" ht="17.5" customHeight="1" thickBot="1" x14ac:dyDescent="0.4">
      <c r="A31" s="195" t="s">
        <v>1019</v>
      </c>
      <c r="B31" s="195" t="s">
        <v>362</v>
      </c>
      <c r="C31" s="195">
        <v>0</v>
      </c>
      <c r="D31"/>
      <c r="E31" s="63" t="str">
        <f>IFERROR(VLOOKUP(Tableau2[[#This Row],[Code Métier]],data_METIERS!B:C,2,FALSE),"")</f>
        <v/>
      </c>
      <c r="F31" s="305"/>
      <c r="G31" s="306"/>
      <c r="H31" s="305"/>
    </row>
    <row r="32" spans="1:8" ht="17.5" customHeight="1" x14ac:dyDescent="0.35">
      <c r="A32" s="196" t="s">
        <v>172</v>
      </c>
      <c r="B32" s="196" t="s">
        <v>173</v>
      </c>
      <c r="C32" s="196"/>
      <c r="D32"/>
      <c r="E32" s="63" t="str">
        <f>IFERROR(VLOOKUP(Tableau2[[#This Row],[Code Métier]],data_METIERS!B:C,2,FALSE),"")</f>
        <v/>
      </c>
      <c r="F32" s="305"/>
      <c r="G32" s="306"/>
      <c r="H32" s="305"/>
    </row>
    <row r="33" spans="1:8" ht="17.5" customHeight="1" x14ac:dyDescent="0.35">
      <c r="A33"/>
      <c r="B33" t="s">
        <v>175</v>
      </c>
      <c r="C33"/>
      <c r="D33"/>
      <c r="E33" s="63" t="str">
        <f>IFERROR(VLOOKUP(Tableau2[[#This Row],[Code Métier]],data_METIERS!B:C,2,FALSE),"")</f>
        <v/>
      </c>
      <c r="F33" s="305"/>
      <c r="G33" s="306"/>
      <c r="H33" s="305"/>
    </row>
    <row r="34" spans="1:8" ht="17.5" customHeight="1" x14ac:dyDescent="0.35">
      <c r="A34"/>
      <c r="B34" t="s">
        <v>179</v>
      </c>
      <c r="C34"/>
      <c r="D34"/>
      <c r="E34" s="63" t="str">
        <f>IFERROR(VLOOKUP(Tableau2[[#This Row],[Code Métier]],data_METIERS!B:C,2,FALSE),"")</f>
        <v/>
      </c>
      <c r="F34" s="305"/>
      <c r="G34" s="306"/>
      <c r="H34" s="305"/>
    </row>
    <row r="35" spans="1:8" ht="17.5" customHeight="1" x14ac:dyDescent="0.35">
      <c r="A35"/>
      <c r="B35" t="s">
        <v>180</v>
      </c>
      <c r="C35"/>
      <c r="D35"/>
      <c r="E35" s="63" t="str">
        <f>IFERROR(VLOOKUP(Tableau2[[#This Row],[Code Métier]],data_METIERS!B:C,2,FALSE),"")</f>
        <v/>
      </c>
      <c r="F35" s="305"/>
      <c r="G35" s="306"/>
      <c r="H35" s="305"/>
    </row>
    <row r="36" spans="1:8" ht="17.5" customHeight="1" x14ac:dyDescent="0.35">
      <c r="A36"/>
      <c r="B36" t="s">
        <v>21643</v>
      </c>
      <c r="C36"/>
      <c r="D36"/>
      <c r="F36" s="305"/>
      <c r="G36" s="305"/>
      <c r="H36" s="305"/>
    </row>
    <row r="37" spans="1:8" ht="17.5" customHeight="1" x14ac:dyDescent="0.35">
      <c r="A37"/>
      <c r="B37" t="s">
        <v>212</v>
      </c>
      <c r="C37"/>
      <c r="D37"/>
      <c r="F37" s="305"/>
      <c r="G37" s="305"/>
      <c r="H37" s="305"/>
    </row>
    <row r="38" spans="1:8" ht="17.5" customHeight="1" thickBot="1" x14ac:dyDescent="0.4">
      <c r="A38"/>
      <c r="B38" t="s">
        <v>213</v>
      </c>
      <c r="C38"/>
      <c r="D38"/>
      <c r="F38" s="305"/>
      <c r="G38" s="305"/>
      <c r="H38" s="305"/>
    </row>
    <row r="39" spans="1:8" ht="17.5" customHeight="1" x14ac:dyDescent="0.35">
      <c r="A39" s="196" t="s">
        <v>183</v>
      </c>
      <c r="B39" s="196"/>
      <c r="C39" s="196"/>
      <c r="D39"/>
      <c r="F39" s="305"/>
      <c r="G39" s="305"/>
      <c r="H39" s="305"/>
    </row>
    <row r="40" spans="1:8" ht="17.5" customHeight="1" thickBot="1" x14ac:dyDescent="0.4">
      <c r="A40"/>
      <c r="B40"/>
      <c r="C40"/>
      <c r="D40"/>
      <c r="F40" s="305"/>
      <c r="G40" s="305"/>
      <c r="H40" s="305"/>
    </row>
    <row r="41" spans="1:8" ht="17.5" customHeight="1" thickBot="1" x14ac:dyDescent="0.4">
      <c r="A41" s="195" t="s">
        <v>196</v>
      </c>
      <c r="B41" s="195" t="s">
        <v>211</v>
      </c>
      <c r="C41" s="195">
        <v>0</v>
      </c>
      <c r="D41"/>
      <c r="F41" s="305"/>
      <c r="G41" s="305"/>
      <c r="H41" s="305"/>
    </row>
    <row r="42" spans="1:8" ht="17.5" customHeight="1" x14ac:dyDescent="0.35">
      <c r="A42" s="196" t="s">
        <v>172</v>
      </c>
      <c r="B42" s="196" t="s">
        <v>173</v>
      </c>
      <c r="C42" s="196"/>
      <c r="D42"/>
      <c r="F42" s="305"/>
      <c r="G42" s="305"/>
      <c r="H42" s="305"/>
    </row>
    <row r="43" spans="1:8" ht="17.5" customHeight="1" x14ac:dyDescent="0.35">
      <c r="A43"/>
      <c r="B43" t="s">
        <v>175</v>
      </c>
      <c r="C43"/>
      <c r="D43"/>
      <c r="F43" s="305"/>
      <c r="G43" s="305"/>
      <c r="H43" s="305"/>
    </row>
    <row r="44" spans="1:8" ht="17.5" customHeight="1" x14ac:dyDescent="0.35">
      <c r="A44"/>
      <c r="B44" t="s">
        <v>179</v>
      </c>
      <c r="C44"/>
      <c r="D44"/>
      <c r="F44" s="305"/>
      <c r="G44" s="305"/>
      <c r="H44" s="305"/>
    </row>
    <row r="45" spans="1:8" ht="17.5" customHeight="1" x14ac:dyDescent="0.35">
      <c r="A45"/>
      <c r="B45" t="s">
        <v>180</v>
      </c>
      <c r="C45"/>
      <c r="D45"/>
      <c r="F45" s="305"/>
      <c r="G45" s="305"/>
      <c r="H45" s="305"/>
    </row>
    <row r="46" spans="1:8" ht="17.5" customHeight="1" x14ac:dyDescent="0.35">
      <c r="A46"/>
      <c r="B46" t="s">
        <v>21643</v>
      </c>
      <c r="C46"/>
      <c r="D46"/>
      <c r="F46" s="305"/>
      <c r="G46" s="305"/>
      <c r="H46" s="305"/>
    </row>
    <row r="47" spans="1:8" ht="17.5" customHeight="1" x14ac:dyDescent="0.35">
      <c r="A47"/>
      <c r="B47" t="s">
        <v>212</v>
      </c>
      <c r="C47"/>
      <c r="D47"/>
      <c r="F47" s="305"/>
      <c r="G47" s="305"/>
      <c r="H47" s="305"/>
    </row>
    <row r="48" spans="1:8" ht="17.5" customHeight="1" thickBot="1" x14ac:dyDescent="0.4">
      <c r="A48"/>
      <c r="B48" t="s">
        <v>213</v>
      </c>
      <c r="C48"/>
      <c r="D48"/>
      <c r="F48" s="305"/>
      <c r="G48" s="305"/>
      <c r="H48" s="305"/>
    </row>
    <row r="49" spans="1:8" ht="17.5" customHeight="1" x14ac:dyDescent="0.35">
      <c r="A49" s="196" t="s">
        <v>183</v>
      </c>
      <c r="B49" s="196"/>
      <c r="C49" s="196"/>
      <c r="D49"/>
      <c r="F49" s="305"/>
      <c r="G49" s="305"/>
      <c r="H49" s="305"/>
    </row>
    <row r="50" spans="1:8" ht="17.5" customHeight="1" thickBot="1" x14ac:dyDescent="0.4">
      <c r="A50"/>
      <c r="B50"/>
      <c r="C50"/>
      <c r="D50"/>
      <c r="F50" s="305"/>
      <c r="G50" s="305"/>
      <c r="H50" s="305"/>
    </row>
    <row r="51" spans="1:8" ht="17.5" customHeight="1" thickBot="1" x14ac:dyDescent="0.4">
      <c r="A51" s="195" t="s">
        <v>182</v>
      </c>
      <c r="B51" s="195" t="s">
        <v>195</v>
      </c>
      <c r="C51" s="195">
        <v>71</v>
      </c>
      <c r="D51"/>
      <c r="F51" s="305"/>
      <c r="G51" s="305"/>
      <c r="H51" s="305"/>
    </row>
    <row r="52" spans="1:8" ht="17.5" customHeight="1" x14ac:dyDescent="0.35">
      <c r="A52" s="196" t="s">
        <v>172</v>
      </c>
      <c r="B52" s="196" t="s">
        <v>173</v>
      </c>
      <c r="C52" s="196"/>
      <c r="D52"/>
      <c r="F52" s="305"/>
      <c r="G52" s="305"/>
      <c r="H52" s="305"/>
    </row>
    <row r="53" spans="1:8" ht="17.5" customHeight="1" x14ac:dyDescent="0.35">
      <c r="A53"/>
      <c r="B53" t="s">
        <v>179</v>
      </c>
      <c r="C53"/>
      <c r="D53"/>
      <c r="F53" s="305"/>
      <c r="G53" s="305"/>
      <c r="H53" s="305"/>
    </row>
    <row r="54" spans="1:8" ht="17.5" customHeight="1" x14ac:dyDescent="0.35">
      <c r="A54"/>
      <c r="B54" t="s">
        <v>180</v>
      </c>
      <c r="C54"/>
      <c r="D54"/>
      <c r="F54" s="305"/>
      <c r="G54" s="305"/>
      <c r="H54" s="305"/>
    </row>
    <row r="55" spans="1:8" ht="17.5" customHeight="1" thickBot="1" x14ac:dyDescent="0.4">
      <c r="A55"/>
      <c r="B55" t="s">
        <v>21643</v>
      </c>
      <c r="C55"/>
      <c r="D55"/>
      <c r="F55" s="305"/>
      <c r="G55" s="305"/>
      <c r="H55" s="305"/>
    </row>
    <row r="56" spans="1:8" ht="17.5" customHeight="1" x14ac:dyDescent="0.35">
      <c r="A56" s="196" t="s">
        <v>183</v>
      </c>
      <c r="B56" s="196" t="s">
        <v>21644</v>
      </c>
      <c r="C56" s="196">
        <v>71</v>
      </c>
      <c r="D56"/>
      <c r="F56" s="305"/>
      <c r="G56" s="305"/>
      <c r="H56" s="305"/>
    </row>
    <row r="57" spans="1:8" ht="17.5" customHeight="1" x14ac:dyDescent="0.35">
      <c r="A57"/>
      <c r="B57"/>
      <c r="C57"/>
      <c r="D57"/>
      <c r="F57" s="305"/>
      <c r="G57" s="305"/>
      <c r="H57" s="305"/>
    </row>
    <row r="58" spans="1:8" ht="17.5" customHeight="1" thickBot="1" x14ac:dyDescent="0.4">
      <c r="A58"/>
      <c r="B58"/>
      <c r="C58"/>
      <c r="D58"/>
      <c r="F58" s="305"/>
      <c r="G58" s="305"/>
      <c r="H58" s="305"/>
    </row>
    <row r="59" spans="1:8" ht="17.5" customHeight="1" thickBot="1" x14ac:dyDescent="0.4">
      <c r="A59" s="195" t="s">
        <v>1100</v>
      </c>
      <c r="B59" s="195" t="s">
        <v>460</v>
      </c>
      <c r="C59" s="195">
        <v>106</v>
      </c>
      <c r="D59"/>
      <c r="F59" s="305"/>
      <c r="G59" s="305"/>
      <c r="H59" s="305"/>
    </row>
    <row r="60" spans="1:8" ht="17.5" customHeight="1" x14ac:dyDescent="0.35">
      <c r="A60" s="196" t="s">
        <v>172</v>
      </c>
      <c r="B60" s="196" t="s">
        <v>173</v>
      </c>
      <c r="C60" s="196"/>
      <c r="D60"/>
      <c r="F60" s="305"/>
      <c r="G60" s="305"/>
      <c r="H60" s="305"/>
    </row>
    <row r="61" spans="1:8" ht="17.5" customHeight="1" x14ac:dyDescent="0.35">
      <c r="A61"/>
      <c r="B61" t="s">
        <v>175</v>
      </c>
      <c r="C61"/>
      <c r="D61"/>
      <c r="F61" s="305"/>
      <c r="G61" s="305"/>
      <c r="H61" s="305"/>
    </row>
    <row r="62" spans="1:8" ht="17.5" customHeight="1" x14ac:dyDescent="0.35">
      <c r="A62"/>
      <c r="B62" t="s">
        <v>179</v>
      </c>
      <c r="C62"/>
      <c r="D62"/>
      <c r="F62" s="305"/>
      <c r="G62" s="305"/>
      <c r="H62" s="305"/>
    </row>
    <row r="63" spans="1:8" ht="17.5" customHeight="1" x14ac:dyDescent="0.35">
      <c r="A63"/>
      <c r="B63" t="s">
        <v>180</v>
      </c>
      <c r="C63"/>
      <c r="D63"/>
      <c r="F63" s="305"/>
      <c r="G63" s="305"/>
      <c r="H63" s="305"/>
    </row>
    <row r="64" spans="1:8" ht="17.5" customHeight="1" x14ac:dyDescent="0.35">
      <c r="A64"/>
      <c r="B64" t="s">
        <v>21643</v>
      </c>
      <c r="C64"/>
      <c r="D64"/>
      <c r="F64" s="305"/>
      <c r="G64" s="305"/>
      <c r="H64" s="305"/>
    </row>
    <row r="65" spans="1:8" ht="17.5" customHeight="1" x14ac:dyDescent="0.35">
      <c r="A65"/>
      <c r="B65" t="s">
        <v>212</v>
      </c>
      <c r="C65"/>
      <c r="D65"/>
      <c r="F65" s="305"/>
      <c r="G65" s="305"/>
      <c r="H65" s="305"/>
    </row>
    <row r="66" spans="1:8" ht="17.5" customHeight="1" thickBot="1" x14ac:dyDescent="0.4">
      <c r="A66"/>
      <c r="B66" t="s">
        <v>213</v>
      </c>
      <c r="C66"/>
      <c r="D66"/>
      <c r="F66" s="305"/>
      <c r="G66" s="305"/>
      <c r="H66" s="305"/>
    </row>
    <row r="67" spans="1:8" ht="17.5" customHeight="1" x14ac:dyDescent="0.35">
      <c r="A67" s="196" t="s">
        <v>183</v>
      </c>
      <c r="B67" s="196" t="s">
        <v>263</v>
      </c>
      <c r="C67" s="196">
        <v>106</v>
      </c>
      <c r="D67"/>
      <c r="F67" s="305"/>
      <c r="G67" s="305"/>
      <c r="H67" s="305"/>
    </row>
    <row r="68" spans="1:8" ht="17.5" customHeight="1" x14ac:dyDescent="0.35">
      <c r="A68"/>
      <c r="B68"/>
      <c r="C68"/>
      <c r="D68"/>
      <c r="F68" s="305"/>
      <c r="G68" s="305"/>
      <c r="H68" s="305"/>
    </row>
    <row r="69" spans="1:8" ht="17.5" customHeight="1" thickBot="1" x14ac:dyDescent="0.4">
      <c r="A69"/>
      <c r="B69"/>
      <c r="C69"/>
      <c r="D69"/>
      <c r="F69" s="305"/>
      <c r="G69" s="305"/>
      <c r="H69" s="305"/>
    </row>
    <row r="70" spans="1:8" ht="17.5" customHeight="1" thickBot="1" x14ac:dyDescent="0.4">
      <c r="A70" s="195" t="s">
        <v>852</v>
      </c>
      <c r="B70" s="195" t="s">
        <v>295</v>
      </c>
      <c r="C70" s="195">
        <v>106</v>
      </c>
      <c r="D70"/>
      <c r="F70" s="305"/>
      <c r="G70" s="305"/>
      <c r="H70" s="305"/>
    </row>
    <row r="71" spans="1:8" ht="17.5" customHeight="1" x14ac:dyDescent="0.35">
      <c r="A71" s="196" t="s">
        <v>172</v>
      </c>
      <c r="B71" s="196" t="s">
        <v>173</v>
      </c>
      <c r="C71" s="196"/>
      <c r="D71"/>
      <c r="F71" s="305"/>
      <c r="G71" s="305"/>
      <c r="H71" s="305"/>
    </row>
    <row r="72" spans="1:8" ht="17.5" customHeight="1" x14ac:dyDescent="0.35">
      <c r="A72"/>
      <c r="B72" t="s">
        <v>175</v>
      </c>
      <c r="C72"/>
      <c r="D72"/>
      <c r="F72" s="305"/>
      <c r="G72" s="305"/>
      <c r="H72" s="305"/>
    </row>
    <row r="73" spans="1:8" ht="17.5" customHeight="1" x14ac:dyDescent="0.35">
      <c r="A73"/>
      <c r="B73" t="s">
        <v>179</v>
      </c>
      <c r="C73"/>
      <c r="D73"/>
      <c r="F73" s="305"/>
      <c r="G73" s="305"/>
      <c r="H73" s="305"/>
    </row>
    <row r="74" spans="1:8" ht="17.5" customHeight="1" x14ac:dyDescent="0.35">
      <c r="A74"/>
      <c r="B74" t="s">
        <v>180</v>
      </c>
      <c r="C74"/>
      <c r="D74"/>
      <c r="F74" s="305"/>
      <c r="G74" s="305"/>
      <c r="H74" s="305"/>
    </row>
    <row r="75" spans="1:8" ht="17.5" customHeight="1" x14ac:dyDescent="0.35">
      <c r="A75"/>
      <c r="B75" t="s">
        <v>21643</v>
      </c>
      <c r="C75"/>
      <c r="D75"/>
      <c r="F75" s="305"/>
      <c r="G75" s="305"/>
      <c r="H75" s="305"/>
    </row>
    <row r="76" spans="1:8" ht="17.5" customHeight="1" x14ac:dyDescent="0.35">
      <c r="A76"/>
      <c r="B76" t="s">
        <v>212</v>
      </c>
      <c r="C76"/>
      <c r="D76"/>
      <c r="F76" s="305"/>
      <c r="G76" s="305"/>
      <c r="H76" s="305"/>
    </row>
    <row r="77" spans="1:8" ht="17.5" customHeight="1" thickBot="1" x14ac:dyDescent="0.4">
      <c r="A77"/>
      <c r="B77" t="s">
        <v>213</v>
      </c>
      <c r="C77"/>
      <c r="D77"/>
      <c r="F77" s="305"/>
      <c r="G77" s="305"/>
      <c r="H77" s="305"/>
    </row>
    <row r="78" spans="1:8" ht="17.5" customHeight="1" x14ac:dyDescent="0.35">
      <c r="A78" s="196" t="s">
        <v>183</v>
      </c>
      <c r="B78" s="196" t="s">
        <v>263</v>
      </c>
      <c r="C78" s="196">
        <v>106</v>
      </c>
      <c r="D78"/>
      <c r="F78" s="305"/>
      <c r="G78" s="305"/>
      <c r="H78" s="305"/>
    </row>
    <row r="79" spans="1:8" ht="17.5" customHeight="1" x14ac:dyDescent="0.35">
      <c r="A79"/>
      <c r="B79"/>
      <c r="C79"/>
      <c r="D79"/>
      <c r="F79" s="305"/>
      <c r="G79" s="305"/>
      <c r="H79" s="305"/>
    </row>
    <row r="80" spans="1:8" ht="17.5" customHeight="1" thickBot="1" x14ac:dyDescent="0.4">
      <c r="A80"/>
      <c r="B80"/>
      <c r="C80"/>
      <c r="D80"/>
      <c r="F80" s="305"/>
      <c r="G80" s="305"/>
      <c r="H80" s="305"/>
    </row>
    <row r="81" spans="1:8" ht="17.5" customHeight="1" thickBot="1" x14ac:dyDescent="0.4">
      <c r="A81" s="195" t="s">
        <v>1130</v>
      </c>
      <c r="B81" s="195" t="s">
        <v>486</v>
      </c>
      <c r="C81" s="195">
        <v>200</v>
      </c>
      <c r="D81"/>
      <c r="F81" s="305"/>
      <c r="G81" s="305"/>
      <c r="H81" s="305"/>
    </row>
    <row r="82" spans="1:8" ht="17.5" customHeight="1" x14ac:dyDescent="0.35">
      <c r="A82" s="196" t="s">
        <v>172</v>
      </c>
      <c r="B82" s="196" t="s">
        <v>173</v>
      </c>
      <c r="C82" s="196"/>
      <c r="D82"/>
      <c r="F82" s="305"/>
      <c r="G82" s="305"/>
      <c r="H82" s="305"/>
    </row>
    <row r="83" spans="1:8" ht="17.5" customHeight="1" x14ac:dyDescent="0.35">
      <c r="A83"/>
      <c r="B83" t="s">
        <v>175</v>
      </c>
      <c r="C83"/>
      <c r="D83"/>
      <c r="F83" s="305"/>
      <c r="G83" s="305"/>
      <c r="H83" s="305"/>
    </row>
    <row r="84" spans="1:8" ht="17.5" customHeight="1" x14ac:dyDescent="0.35">
      <c r="A84"/>
      <c r="B84" t="s">
        <v>179</v>
      </c>
      <c r="C84"/>
      <c r="D84"/>
      <c r="F84" s="305"/>
      <c r="G84" s="305"/>
      <c r="H84" s="305"/>
    </row>
    <row r="85" spans="1:8" ht="17.5" customHeight="1" x14ac:dyDescent="0.35">
      <c r="A85"/>
      <c r="B85" t="s">
        <v>180</v>
      </c>
      <c r="C85"/>
      <c r="D85"/>
      <c r="F85" s="305"/>
      <c r="G85" s="305"/>
      <c r="H85" s="305"/>
    </row>
    <row r="86" spans="1:8" ht="17.5" customHeight="1" x14ac:dyDescent="0.35">
      <c r="A86"/>
      <c r="B86" t="s">
        <v>21643</v>
      </c>
      <c r="C86"/>
      <c r="D86"/>
      <c r="F86" s="305"/>
      <c r="G86" s="305"/>
      <c r="H86" s="305"/>
    </row>
    <row r="87" spans="1:8" ht="17.5" customHeight="1" x14ac:dyDescent="0.35">
      <c r="A87"/>
      <c r="B87" t="s">
        <v>212</v>
      </c>
      <c r="C87"/>
      <c r="D87"/>
      <c r="F87" s="305"/>
      <c r="G87" s="305"/>
      <c r="H87" s="305"/>
    </row>
    <row r="88" spans="1:8" ht="17.5" customHeight="1" thickBot="1" x14ac:dyDescent="0.4">
      <c r="A88"/>
      <c r="B88" t="s">
        <v>213</v>
      </c>
      <c r="C88"/>
      <c r="D88"/>
      <c r="F88" s="305"/>
      <c r="G88" s="305"/>
      <c r="H88" s="305"/>
    </row>
    <row r="89" spans="1:8" ht="17.5" customHeight="1" x14ac:dyDescent="0.35">
      <c r="A89" s="196" t="s">
        <v>183</v>
      </c>
      <c r="B89" s="196" t="s">
        <v>203</v>
      </c>
      <c r="C89" s="196">
        <v>200</v>
      </c>
      <c r="D89"/>
      <c r="F89" s="305"/>
      <c r="G89" s="305"/>
      <c r="H89" s="305"/>
    </row>
    <row r="90" spans="1:8" ht="17.5" customHeight="1" x14ac:dyDescent="0.35">
      <c r="A90"/>
      <c r="B90"/>
      <c r="C90"/>
      <c r="D90"/>
      <c r="F90" s="305"/>
      <c r="G90" s="305"/>
      <c r="H90" s="305"/>
    </row>
    <row r="91" spans="1:8" ht="17.5" customHeight="1" thickBot="1" x14ac:dyDescent="0.4">
      <c r="A91"/>
      <c r="B91"/>
      <c r="C91"/>
      <c r="D91"/>
      <c r="F91" s="305"/>
      <c r="G91" s="305"/>
      <c r="H91" s="305"/>
    </row>
    <row r="92" spans="1:8" ht="17.5" customHeight="1" thickBot="1" x14ac:dyDescent="0.4">
      <c r="A92" s="195" t="s">
        <v>184</v>
      </c>
      <c r="B92" s="195" t="s">
        <v>198</v>
      </c>
      <c r="C92" s="195">
        <v>233.5</v>
      </c>
      <c r="D92"/>
      <c r="F92" s="305"/>
      <c r="G92" s="305"/>
      <c r="H92" s="305"/>
    </row>
    <row r="93" spans="1:8" ht="17.5" customHeight="1" x14ac:dyDescent="0.35">
      <c r="A93" s="196" t="s">
        <v>172</v>
      </c>
      <c r="B93" s="196" t="s">
        <v>173</v>
      </c>
      <c r="C93" s="196"/>
      <c r="D93"/>
      <c r="F93" s="305"/>
      <c r="G93" s="305"/>
      <c r="H93" s="305"/>
    </row>
    <row r="94" spans="1:8" ht="17.5" customHeight="1" x14ac:dyDescent="0.35">
      <c r="A94"/>
      <c r="B94" t="s">
        <v>175</v>
      </c>
      <c r="C94"/>
      <c r="D94"/>
      <c r="F94" s="305"/>
      <c r="G94" s="305"/>
      <c r="H94" s="305"/>
    </row>
    <row r="95" spans="1:8" ht="17.5" customHeight="1" x14ac:dyDescent="0.35">
      <c r="A95"/>
      <c r="B95" t="s">
        <v>179</v>
      </c>
      <c r="C95"/>
      <c r="D95"/>
      <c r="F95" s="305"/>
      <c r="G95" s="305"/>
      <c r="H95" s="305"/>
    </row>
    <row r="96" spans="1:8" ht="17.5" customHeight="1" x14ac:dyDescent="0.35">
      <c r="A96"/>
      <c r="B96" t="s">
        <v>180</v>
      </c>
      <c r="C96"/>
      <c r="D96"/>
      <c r="F96" s="305"/>
      <c r="G96" s="305"/>
      <c r="H96" s="305"/>
    </row>
    <row r="97" spans="1:8" ht="17.5" customHeight="1" thickBot="1" x14ac:dyDescent="0.4">
      <c r="A97"/>
      <c r="B97" t="s">
        <v>21643</v>
      </c>
      <c r="C97"/>
      <c r="D97"/>
      <c r="F97" s="305"/>
      <c r="G97" s="305"/>
      <c r="H97" s="305"/>
    </row>
    <row r="98" spans="1:8" ht="17.5" customHeight="1" x14ac:dyDescent="0.35">
      <c r="A98" s="196" t="s">
        <v>183</v>
      </c>
      <c r="B98" s="196" t="s">
        <v>199</v>
      </c>
      <c r="C98" s="196">
        <v>233.5</v>
      </c>
      <c r="D98"/>
      <c r="F98" s="305"/>
      <c r="G98" s="305"/>
      <c r="H98" s="305"/>
    </row>
    <row r="99" spans="1:8" ht="17.5" customHeight="1" x14ac:dyDescent="0.35">
      <c r="A99"/>
      <c r="B99"/>
      <c r="C99"/>
      <c r="D99"/>
      <c r="F99" s="305"/>
      <c r="G99" s="305"/>
      <c r="H99" s="305"/>
    </row>
    <row r="100" spans="1:8" ht="17.5" customHeight="1" thickBot="1" x14ac:dyDescent="0.4">
      <c r="A100"/>
      <c r="B100"/>
      <c r="C100"/>
      <c r="D100"/>
      <c r="F100" s="305"/>
      <c r="G100" s="305"/>
      <c r="H100" s="305"/>
    </row>
    <row r="101" spans="1:8" ht="17.5" customHeight="1" thickBot="1" x14ac:dyDescent="0.4">
      <c r="A101" s="195" t="s">
        <v>185</v>
      </c>
      <c r="B101" s="195" t="s">
        <v>200</v>
      </c>
      <c r="C101" s="195">
        <v>263</v>
      </c>
      <c r="D101"/>
      <c r="F101" s="305"/>
      <c r="G101" s="305"/>
      <c r="H101" s="305"/>
    </row>
    <row r="102" spans="1:8" ht="17.5" customHeight="1" x14ac:dyDescent="0.35">
      <c r="A102" s="196" t="s">
        <v>172</v>
      </c>
      <c r="B102" s="196" t="s">
        <v>173</v>
      </c>
      <c r="C102" s="196"/>
      <c r="D102"/>
      <c r="F102" s="305"/>
      <c r="G102" s="305"/>
      <c r="H102" s="305"/>
    </row>
    <row r="103" spans="1:8" ht="17.5" customHeight="1" x14ac:dyDescent="0.35">
      <c r="A103"/>
      <c r="B103" t="s">
        <v>179</v>
      </c>
      <c r="C103"/>
      <c r="D103"/>
      <c r="F103" s="305"/>
      <c r="G103" s="305"/>
      <c r="H103" s="305"/>
    </row>
    <row r="104" spans="1:8" ht="17.5" customHeight="1" x14ac:dyDescent="0.35">
      <c r="A104"/>
      <c r="B104" t="s">
        <v>180</v>
      </c>
      <c r="C104"/>
      <c r="D104"/>
      <c r="F104" s="305"/>
      <c r="G104" s="305"/>
      <c r="H104" s="305"/>
    </row>
    <row r="105" spans="1:8" ht="17.5" customHeight="1" thickBot="1" x14ac:dyDescent="0.4">
      <c r="A105"/>
      <c r="B105" t="s">
        <v>21643</v>
      </c>
      <c r="C105"/>
      <c r="D105"/>
      <c r="F105" s="305"/>
      <c r="G105" s="305"/>
      <c r="H105" s="305"/>
    </row>
    <row r="106" spans="1:8" ht="17.5" customHeight="1" x14ac:dyDescent="0.35">
      <c r="A106" s="196" t="s">
        <v>183</v>
      </c>
      <c r="B106" s="196" t="s">
        <v>21645</v>
      </c>
      <c r="C106" s="196">
        <v>263</v>
      </c>
      <c r="D106"/>
      <c r="F106" s="305"/>
      <c r="G106" s="305"/>
      <c r="H106" s="305"/>
    </row>
    <row r="107" spans="1:8" ht="17.5" customHeight="1" x14ac:dyDescent="0.35">
      <c r="A107"/>
      <c r="B107"/>
      <c r="C107"/>
      <c r="D107"/>
      <c r="F107" s="305"/>
      <c r="G107" s="305"/>
      <c r="H107" s="305"/>
    </row>
    <row r="108" spans="1:8" ht="17.5" customHeight="1" thickBot="1" x14ac:dyDescent="0.4">
      <c r="A108"/>
      <c r="B108"/>
      <c r="C108"/>
      <c r="D108"/>
      <c r="F108" s="305"/>
      <c r="G108" s="305"/>
      <c r="H108" s="305"/>
    </row>
    <row r="109" spans="1:8" ht="17.5" customHeight="1" thickBot="1" x14ac:dyDescent="0.4">
      <c r="A109" s="195" t="s">
        <v>851</v>
      </c>
      <c r="B109" s="195" t="s">
        <v>294</v>
      </c>
      <c r="C109" s="195">
        <v>272</v>
      </c>
      <c r="D109"/>
      <c r="F109" s="305"/>
      <c r="G109" s="305"/>
      <c r="H109" s="305"/>
    </row>
    <row r="110" spans="1:8" ht="17.5" customHeight="1" x14ac:dyDescent="0.35">
      <c r="A110" s="196" t="s">
        <v>172</v>
      </c>
      <c r="B110" s="196" t="s">
        <v>173</v>
      </c>
      <c r="C110" s="196"/>
      <c r="D110"/>
      <c r="F110" s="305"/>
      <c r="G110" s="305"/>
      <c r="H110" s="305"/>
    </row>
    <row r="111" spans="1:8" ht="17.5" customHeight="1" x14ac:dyDescent="0.35">
      <c r="A111"/>
      <c r="B111" t="s">
        <v>175</v>
      </c>
      <c r="C111"/>
      <c r="D111"/>
      <c r="F111" s="305"/>
      <c r="G111" s="305"/>
      <c r="H111" s="305"/>
    </row>
    <row r="112" spans="1:8" ht="17.5" customHeight="1" x14ac:dyDescent="0.35">
      <c r="A112"/>
      <c r="B112" t="s">
        <v>179</v>
      </c>
      <c r="C112"/>
      <c r="D112"/>
      <c r="F112" s="305"/>
      <c r="G112" s="305"/>
      <c r="H112" s="305"/>
    </row>
    <row r="113" spans="1:8" ht="17.5" customHeight="1" x14ac:dyDescent="0.35">
      <c r="A113"/>
      <c r="B113" t="s">
        <v>180</v>
      </c>
      <c r="C113"/>
      <c r="D113"/>
      <c r="F113" s="305"/>
      <c r="G113" s="305"/>
      <c r="H113" s="305"/>
    </row>
    <row r="114" spans="1:8" ht="17.5" customHeight="1" thickBot="1" x14ac:dyDescent="0.4">
      <c r="A114"/>
      <c r="B114" t="s">
        <v>21643</v>
      </c>
      <c r="C114"/>
      <c r="D114"/>
      <c r="F114" s="305"/>
      <c r="G114" s="305"/>
      <c r="H114" s="305"/>
    </row>
    <row r="115" spans="1:8" ht="17.5" customHeight="1" x14ac:dyDescent="0.35">
      <c r="A115" s="196" t="s">
        <v>183</v>
      </c>
      <c r="B115" s="196" t="s">
        <v>255</v>
      </c>
      <c r="C115" s="196">
        <v>272</v>
      </c>
      <c r="D115"/>
      <c r="F115" s="305"/>
      <c r="G115" s="305"/>
      <c r="H115" s="305"/>
    </row>
    <row r="116" spans="1:8" ht="17.5" customHeight="1" x14ac:dyDescent="0.35">
      <c r="A116"/>
      <c r="B116"/>
      <c r="C116"/>
      <c r="D116"/>
      <c r="F116" s="305"/>
      <c r="G116" s="305"/>
      <c r="H116" s="305"/>
    </row>
    <row r="117" spans="1:8" ht="17.5" customHeight="1" thickBot="1" x14ac:dyDescent="0.4">
      <c r="A117"/>
      <c r="B117"/>
      <c r="C117"/>
      <c r="D117"/>
      <c r="F117" s="305"/>
      <c r="G117" s="305"/>
      <c r="H117" s="305"/>
    </row>
    <row r="118" spans="1:8" ht="17.5" customHeight="1" thickBot="1" x14ac:dyDescent="0.4">
      <c r="A118" s="195" t="s">
        <v>187</v>
      </c>
      <c r="B118" s="195" t="s">
        <v>201</v>
      </c>
      <c r="C118" s="195">
        <v>290</v>
      </c>
      <c r="D118"/>
      <c r="F118" s="305"/>
      <c r="G118" s="305"/>
      <c r="H118" s="305"/>
    </row>
    <row r="119" spans="1:8" ht="17.5" customHeight="1" x14ac:dyDescent="0.35">
      <c r="A119" s="196" t="s">
        <v>172</v>
      </c>
      <c r="B119" s="196" t="s">
        <v>173</v>
      </c>
      <c r="C119" s="196"/>
      <c r="D119"/>
      <c r="F119" s="305"/>
      <c r="G119" s="305"/>
      <c r="H119" s="305"/>
    </row>
    <row r="120" spans="1:8" ht="17.5" customHeight="1" x14ac:dyDescent="0.35">
      <c r="A120"/>
      <c r="B120" t="s">
        <v>179</v>
      </c>
      <c r="C120"/>
      <c r="D120"/>
      <c r="F120" s="305"/>
      <c r="G120" s="305"/>
      <c r="H120" s="305"/>
    </row>
    <row r="121" spans="1:8" ht="17.5" customHeight="1" x14ac:dyDescent="0.35">
      <c r="A121"/>
      <c r="B121" t="s">
        <v>180</v>
      </c>
      <c r="C121"/>
      <c r="D121"/>
      <c r="F121" s="305"/>
      <c r="G121" s="305"/>
      <c r="H121" s="305"/>
    </row>
    <row r="122" spans="1:8" ht="17.5" customHeight="1" thickBot="1" x14ac:dyDescent="0.4">
      <c r="A122"/>
      <c r="B122" t="s">
        <v>21643</v>
      </c>
      <c r="C122"/>
      <c r="D122"/>
      <c r="F122" s="305"/>
      <c r="G122" s="305"/>
      <c r="H122" s="305"/>
    </row>
    <row r="123" spans="1:8" ht="17.5" customHeight="1" x14ac:dyDescent="0.35">
      <c r="A123" s="196" t="s">
        <v>183</v>
      </c>
      <c r="B123" s="196" t="s">
        <v>21646</v>
      </c>
      <c r="C123" s="196">
        <v>290</v>
      </c>
      <c r="D123"/>
      <c r="F123" s="305"/>
      <c r="G123" s="305"/>
      <c r="H123" s="305"/>
    </row>
    <row r="124" spans="1:8" ht="17.5" customHeight="1" x14ac:dyDescent="0.35">
      <c r="A124"/>
      <c r="B124"/>
      <c r="C124"/>
      <c r="D124"/>
      <c r="F124" s="305"/>
      <c r="G124" s="305"/>
      <c r="H124" s="305"/>
    </row>
    <row r="125" spans="1:8" ht="17.5" customHeight="1" thickBot="1" x14ac:dyDescent="0.4">
      <c r="A125"/>
      <c r="B125"/>
      <c r="C125"/>
      <c r="D125"/>
      <c r="F125" s="305"/>
      <c r="G125" s="305"/>
      <c r="H125" s="305"/>
    </row>
    <row r="126" spans="1:8" ht="17.5" customHeight="1" thickBot="1" x14ac:dyDescent="0.4">
      <c r="A126" s="195" t="s">
        <v>188</v>
      </c>
      <c r="B126" s="195" t="s">
        <v>202</v>
      </c>
      <c r="C126" s="195">
        <v>302</v>
      </c>
      <c r="D126"/>
      <c r="F126" s="305"/>
      <c r="G126" s="305"/>
      <c r="H126" s="305"/>
    </row>
    <row r="127" spans="1:8" ht="17.5" customHeight="1" x14ac:dyDescent="0.35">
      <c r="A127" s="196" t="s">
        <v>172</v>
      </c>
      <c r="B127" s="196" t="s">
        <v>173</v>
      </c>
      <c r="C127" s="196"/>
      <c r="D127"/>
      <c r="F127" s="305"/>
      <c r="G127" s="305"/>
      <c r="H127" s="305"/>
    </row>
    <row r="128" spans="1:8" ht="17.5" customHeight="1" x14ac:dyDescent="0.35">
      <c r="A128"/>
      <c r="B128" t="s">
        <v>179</v>
      </c>
      <c r="C128"/>
      <c r="D128"/>
      <c r="F128" s="305"/>
      <c r="G128" s="305"/>
      <c r="H128" s="305"/>
    </row>
    <row r="129" spans="1:8" ht="17.5" customHeight="1" x14ac:dyDescent="0.35">
      <c r="A129"/>
      <c r="B129" t="s">
        <v>180</v>
      </c>
      <c r="C129"/>
      <c r="D129"/>
      <c r="F129" s="305"/>
      <c r="G129" s="305"/>
      <c r="H129" s="305"/>
    </row>
    <row r="130" spans="1:8" ht="17.5" customHeight="1" thickBot="1" x14ac:dyDescent="0.4">
      <c r="A130"/>
      <c r="B130" t="s">
        <v>21643</v>
      </c>
      <c r="C130"/>
      <c r="D130"/>
      <c r="F130" s="305"/>
      <c r="G130" s="305"/>
      <c r="H130" s="305"/>
    </row>
    <row r="131" spans="1:8" ht="17.5" customHeight="1" x14ac:dyDescent="0.35">
      <c r="A131" s="196" t="s">
        <v>183</v>
      </c>
      <c r="B131" s="196" t="s">
        <v>203</v>
      </c>
      <c r="C131" s="196">
        <v>302</v>
      </c>
      <c r="D131"/>
      <c r="F131" s="305"/>
      <c r="G131" s="305"/>
      <c r="H131" s="305"/>
    </row>
    <row r="132" spans="1:8" ht="17.5" customHeight="1" x14ac:dyDescent="0.35">
      <c r="A132"/>
      <c r="B132"/>
      <c r="C132"/>
      <c r="D132"/>
      <c r="F132" s="305"/>
      <c r="G132" s="305"/>
      <c r="H132" s="305"/>
    </row>
    <row r="133" spans="1:8" ht="17.5" customHeight="1" thickBot="1" x14ac:dyDescent="0.4">
      <c r="A133"/>
      <c r="B133"/>
      <c r="C133"/>
      <c r="D133"/>
      <c r="F133" s="305"/>
      <c r="G133" s="305"/>
      <c r="H133" s="305"/>
    </row>
    <row r="134" spans="1:8" ht="17.5" customHeight="1" thickBot="1" x14ac:dyDescent="0.4">
      <c r="A134" s="195" t="s">
        <v>1128</v>
      </c>
      <c r="B134" s="195" t="s">
        <v>484</v>
      </c>
      <c r="C134" s="195">
        <v>357</v>
      </c>
      <c r="D134"/>
      <c r="F134" s="305"/>
      <c r="G134" s="305"/>
      <c r="H134" s="305"/>
    </row>
    <row r="135" spans="1:8" ht="17.5" customHeight="1" x14ac:dyDescent="0.35">
      <c r="A135" s="196" t="s">
        <v>172</v>
      </c>
      <c r="B135" s="196" t="s">
        <v>173</v>
      </c>
      <c r="C135" s="196"/>
      <c r="D135"/>
      <c r="F135" s="305"/>
      <c r="G135" s="305"/>
      <c r="H135" s="305"/>
    </row>
    <row r="136" spans="1:8" ht="17.5" customHeight="1" x14ac:dyDescent="0.35">
      <c r="A136"/>
      <c r="B136" t="s">
        <v>179</v>
      </c>
      <c r="C136"/>
      <c r="D136"/>
      <c r="F136" s="305"/>
      <c r="G136" s="305"/>
      <c r="H136" s="305"/>
    </row>
    <row r="137" spans="1:8" ht="17.5" customHeight="1" x14ac:dyDescent="0.35">
      <c r="A137"/>
      <c r="B137" t="s">
        <v>180</v>
      </c>
      <c r="C137"/>
      <c r="D137"/>
      <c r="F137" s="305"/>
      <c r="G137" s="305"/>
      <c r="H137" s="305"/>
    </row>
    <row r="138" spans="1:8" ht="17.5" customHeight="1" x14ac:dyDescent="0.35">
      <c r="A138"/>
      <c r="B138" t="s">
        <v>21643</v>
      </c>
      <c r="C138"/>
      <c r="D138"/>
      <c r="F138" s="305"/>
      <c r="G138" s="305"/>
      <c r="H138" s="305"/>
    </row>
    <row r="139" spans="1:8" ht="17.5" customHeight="1" thickBot="1" x14ac:dyDescent="0.4">
      <c r="A139"/>
      <c r="B139" t="s">
        <v>213</v>
      </c>
      <c r="C139">
        <v>210</v>
      </c>
      <c r="D139"/>
      <c r="F139" s="305"/>
      <c r="G139" s="305"/>
      <c r="H139" s="305"/>
    </row>
    <row r="140" spans="1:8" ht="17.5" customHeight="1" x14ac:dyDescent="0.35">
      <c r="A140" s="196" t="s">
        <v>183</v>
      </c>
      <c r="B140" s="196" t="s">
        <v>21647</v>
      </c>
      <c r="C140" s="196">
        <v>63</v>
      </c>
      <c r="D140"/>
      <c r="F140" s="305"/>
      <c r="G140" s="305"/>
      <c r="H140" s="305"/>
    </row>
    <row r="141" spans="1:8" ht="17.5" customHeight="1" x14ac:dyDescent="0.35">
      <c r="A141"/>
      <c r="B141" t="s">
        <v>21686</v>
      </c>
      <c r="C141">
        <v>84</v>
      </c>
      <c r="D141"/>
      <c r="F141" s="305"/>
      <c r="G141" s="305"/>
      <c r="H141" s="305"/>
    </row>
    <row r="142" spans="1:8" ht="17.5" customHeight="1" x14ac:dyDescent="0.35">
      <c r="A142"/>
      <c r="B142"/>
      <c r="C142"/>
      <c r="D142"/>
      <c r="F142" s="305"/>
      <c r="G142" s="305"/>
      <c r="H142" s="305"/>
    </row>
    <row r="143" spans="1:8" ht="17.5" customHeight="1" x14ac:dyDescent="0.35">
      <c r="A143"/>
      <c r="B143"/>
      <c r="C143"/>
      <c r="D143"/>
      <c r="F143" s="305"/>
      <c r="G143" s="305"/>
      <c r="H143" s="305"/>
    </row>
    <row r="144" spans="1:8" ht="17.5" customHeight="1" x14ac:dyDescent="0.35">
      <c r="A144"/>
      <c r="B144"/>
      <c r="C144"/>
      <c r="D144"/>
      <c r="F144" s="305"/>
      <c r="G144" s="305"/>
      <c r="H144" s="305"/>
    </row>
    <row r="145" spans="1:8" ht="17.5" customHeight="1" x14ac:dyDescent="0.35">
      <c r="A145"/>
      <c r="B145"/>
      <c r="C145"/>
      <c r="D145"/>
      <c r="F145" s="305"/>
      <c r="G145" s="305"/>
      <c r="H145" s="305"/>
    </row>
    <row r="146" spans="1:8" ht="17.5" customHeight="1" x14ac:dyDescent="0.35">
      <c r="A146"/>
      <c r="B146"/>
      <c r="C146"/>
      <c r="D146"/>
      <c r="F146" s="305"/>
      <c r="G146" s="305"/>
      <c r="H146" s="305"/>
    </row>
    <row r="147" spans="1:8" ht="17.5" customHeight="1" x14ac:dyDescent="0.35">
      <c r="A147"/>
      <c r="B147"/>
      <c r="C147"/>
      <c r="D147"/>
      <c r="F147" s="305"/>
      <c r="G147" s="305"/>
      <c r="H147" s="305"/>
    </row>
    <row r="148" spans="1:8" ht="17.5" customHeight="1" x14ac:dyDescent="0.35">
      <c r="A148"/>
      <c r="B148"/>
      <c r="C148"/>
      <c r="D148"/>
      <c r="F148" s="305"/>
      <c r="G148" s="305"/>
      <c r="H148" s="305"/>
    </row>
    <row r="149" spans="1:8" ht="17.5" customHeight="1" x14ac:dyDescent="0.35">
      <c r="A149"/>
      <c r="B149"/>
      <c r="C149"/>
      <c r="D149"/>
      <c r="F149" s="305"/>
      <c r="G149" s="305"/>
      <c r="H149" s="305"/>
    </row>
    <row r="150" spans="1:8" ht="17.5" customHeight="1" x14ac:dyDescent="0.35">
      <c r="A150"/>
      <c r="B150"/>
      <c r="C150"/>
      <c r="D150"/>
      <c r="F150" s="305"/>
      <c r="G150" s="305"/>
      <c r="H150" s="305"/>
    </row>
    <row r="151" spans="1:8" ht="17.5" customHeight="1" x14ac:dyDescent="0.35">
      <c r="A151"/>
      <c r="B151"/>
      <c r="C151"/>
      <c r="D151"/>
      <c r="F151" s="305"/>
      <c r="G151" s="305"/>
      <c r="H151" s="305"/>
    </row>
    <row r="152" spans="1:8" ht="17.5" customHeight="1" x14ac:dyDescent="0.35">
      <c r="A152"/>
      <c r="B152"/>
      <c r="C152"/>
      <c r="D152"/>
      <c r="F152" s="305"/>
      <c r="G152" s="305"/>
      <c r="H152" s="305"/>
    </row>
    <row r="153" spans="1:8" ht="17.5" customHeight="1" x14ac:dyDescent="0.35">
      <c r="A153"/>
      <c r="B153"/>
      <c r="C153"/>
      <c r="D153"/>
      <c r="F153" s="305"/>
      <c r="G153" s="305"/>
      <c r="H153" s="305"/>
    </row>
    <row r="154" spans="1:8" ht="17.5" customHeight="1" x14ac:dyDescent="0.35">
      <c r="A154"/>
      <c r="B154"/>
      <c r="C154"/>
      <c r="D154"/>
      <c r="F154" s="305"/>
      <c r="G154" s="305"/>
      <c r="H154" s="305"/>
    </row>
    <row r="155" spans="1:8" ht="17.5" customHeight="1" x14ac:dyDescent="0.35">
      <c r="A155"/>
      <c r="B155"/>
      <c r="C155"/>
      <c r="D155"/>
      <c r="F155" s="305"/>
      <c r="G155" s="305"/>
      <c r="H155" s="305"/>
    </row>
    <row r="156" spans="1:8" ht="17.5" customHeight="1" x14ac:dyDescent="0.35">
      <c r="A156"/>
      <c r="B156"/>
      <c r="C156"/>
      <c r="D156"/>
      <c r="F156" s="305"/>
      <c r="G156" s="305"/>
      <c r="H156" s="305"/>
    </row>
    <row r="157" spans="1:8" ht="17.5" customHeight="1" x14ac:dyDescent="0.35">
      <c r="A157"/>
      <c r="B157"/>
      <c r="C157"/>
      <c r="D157"/>
      <c r="F157" s="305"/>
      <c r="G157" s="305"/>
      <c r="H157" s="305"/>
    </row>
    <row r="158" spans="1:8" ht="17.5" customHeight="1" x14ac:dyDescent="0.35">
      <c r="A158"/>
      <c r="B158"/>
      <c r="C158"/>
      <c r="D158"/>
      <c r="F158" s="305"/>
      <c r="G158" s="305"/>
      <c r="H158" s="305"/>
    </row>
    <row r="159" spans="1:8" ht="17.5" customHeight="1" x14ac:dyDescent="0.35">
      <c r="A159"/>
      <c r="B159"/>
      <c r="C159"/>
      <c r="D159"/>
      <c r="F159" s="305"/>
      <c r="G159" s="305"/>
      <c r="H159" s="305"/>
    </row>
    <row r="160" spans="1:8" ht="17.5" customHeight="1" x14ac:dyDescent="0.35">
      <c r="A160"/>
      <c r="B160"/>
      <c r="C160"/>
      <c r="D160"/>
      <c r="F160" s="305"/>
      <c r="G160" s="305"/>
      <c r="H160" s="305"/>
    </row>
    <row r="161" spans="1:8" ht="17.5" customHeight="1" x14ac:dyDescent="0.35">
      <c r="A161"/>
      <c r="B161"/>
      <c r="C161"/>
      <c r="D161"/>
      <c r="F161" s="305"/>
      <c r="G161" s="305"/>
      <c r="H161" s="305"/>
    </row>
    <row r="162" spans="1:8" ht="17.5" customHeight="1" x14ac:dyDescent="0.35">
      <c r="A162"/>
      <c r="B162"/>
      <c r="C162"/>
      <c r="D162"/>
      <c r="F162" s="305"/>
      <c r="G162" s="305"/>
      <c r="H162" s="305"/>
    </row>
    <row r="163" spans="1:8" ht="17.5" customHeight="1" x14ac:dyDescent="0.35">
      <c r="A163"/>
      <c r="B163"/>
      <c r="C163"/>
      <c r="D163"/>
      <c r="F163" s="305"/>
      <c r="G163" s="305"/>
      <c r="H163" s="305"/>
    </row>
    <row r="164" spans="1:8" ht="17.5" customHeight="1" x14ac:dyDescent="0.35">
      <c r="A164"/>
      <c r="B164"/>
      <c r="C164"/>
      <c r="D164"/>
      <c r="F164" s="305"/>
      <c r="G164" s="305"/>
      <c r="H164" s="305"/>
    </row>
    <row r="165" spans="1:8" ht="17.5" customHeight="1" x14ac:dyDescent="0.35">
      <c r="A165"/>
      <c r="B165"/>
      <c r="C165"/>
      <c r="D165"/>
      <c r="F165" s="305"/>
      <c r="G165" s="305"/>
      <c r="H165" s="305"/>
    </row>
    <row r="166" spans="1:8" ht="17.5" customHeight="1" x14ac:dyDescent="0.35">
      <c r="A166"/>
      <c r="B166"/>
      <c r="C166"/>
      <c r="D166"/>
      <c r="F166" s="305"/>
      <c r="G166" s="305"/>
      <c r="H166" s="305"/>
    </row>
    <row r="167" spans="1:8" ht="17.5" customHeight="1" x14ac:dyDescent="0.35">
      <c r="A167"/>
      <c r="B167"/>
      <c r="C167"/>
      <c r="D167"/>
      <c r="F167" s="305"/>
      <c r="G167" s="305"/>
      <c r="H167" s="305"/>
    </row>
    <row r="168" spans="1:8" ht="17.5" customHeight="1" x14ac:dyDescent="0.35">
      <c r="A168"/>
      <c r="B168"/>
      <c r="C168"/>
      <c r="D168"/>
      <c r="F168" s="305"/>
      <c r="G168" s="305"/>
      <c r="H168" s="305"/>
    </row>
    <row r="169" spans="1:8" ht="17.5" customHeight="1" x14ac:dyDescent="0.35">
      <c r="A169"/>
      <c r="B169"/>
      <c r="C169"/>
      <c r="D169"/>
      <c r="F169" s="305"/>
      <c r="G169" s="305"/>
      <c r="H169" s="305"/>
    </row>
    <row r="170" spans="1:8" ht="17.5" customHeight="1" x14ac:dyDescent="0.35">
      <c r="A170"/>
      <c r="B170"/>
      <c r="C170"/>
      <c r="D170"/>
      <c r="F170" s="305"/>
      <c r="G170" s="305"/>
      <c r="H170" s="305"/>
    </row>
    <row r="171" spans="1:8" ht="17.5" customHeight="1" x14ac:dyDescent="0.35">
      <c r="A171"/>
      <c r="B171"/>
      <c r="C171"/>
      <c r="D171"/>
      <c r="F171" s="305"/>
      <c r="G171" s="305"/>
      <c r="H171" s="305"/>
    </row>
    <row r="172" spans="1:8" ht="17.5" customHeight="1" x14ac:dyDescent="0.35">
      <c r="A172"/>
      <c r="B172"/>
      <c r="C172"/>
      <c r="D172"/>
      <c r="F172" s="305"/>
      <c r="G172" s="305"/>
      <c r="H172" s="305"/>
    </row>
    <row r="173" spans="1:8" ht="17.5" customHeight="1" x14ac:dyDescent="0.35">
      <c r="A173"/>
      <c r="B173"/>
      <c r="C173"/>
      <c r="D173"/>
      <c r="F173" s="305"/>
      <c r="G173" s="305"/>
      <c r="H173" s="305"/>
    </row>
    <row r="174" spans="1:8" ht="17.5" customHeight="1" x14ac:dyDescent="0.35">
      <c r="A174"/>
      <c r="B174"/>
      <c r="C174"/>
      <c r="D174"/>
      <c r="F174" s="305"/>
      <c r="G174" s="305"/>
      <c r="H174" s="305"/>
    </row>
    <row r="175" spans="1:8" ht="17.5" customHeight="1" x14ac:dyDescent="0.35">
      <c r="A175"/>
      <c r="B175"/>
      <c r="C175"/>
      <c r="D175"/>
      <c r="F175" s="305"/>
      <c r="G175" s="305"/>
      <c r="H175" s="305"/>
    </row>
    <row r="176" spans="1:8" ht="17.5" customHeight="1" x14ac:dyDescent="0.35">
      <c r="A176"/>
      <c r="B176"/>
      <c r="C176"/>
      <c r="D176"/>
      <c r="F176" s="305"/>
      <c r="G176" s="305"/>
      <c r="H176" s="305"/>
    </row>
    <row r="177" spans="1:8" ht="17.5" customHeight="1" x14ac:dyDescent="0.35">
      <c r="A177"/>
      <c r="B177"/>
      <c r="C177"/>
      <c r="D177"/>
      <c r="F177" s="305"/>
      <c r="G177" s="305"/>
      <c r="H177" s="305"/>
    </row>
    <row r="178" spans="1:8" ht="17.5" customHeight="1" x14ac:dyDescent="0.35">
      <c r="A178"/>
      <c r="B178"/>
      <c r="C178"/>
      <c r="D178"/>
      <c r="F178" s="305"/>
      <c r="G178" s="305"/>
      <c r="H178" s="305"/>
    </row>
    <row r="179" spans="1:8" ht="17.5" customHeight="1" x14ac:dyDescent="0.35">
      <c r="A179"/>
      <c r="B179"/>
      <c r="C179"/>
      <c r="D179"/>
      <c r="F179" s="305"/>
      <c r="G179" s="305"/>
      <c r="H179" s="305"/>
    </row>
    <row r="180" spans="1:8" ht="17.5" customHeight="1" x14ac:dyDescent="0.35">
      <c r="A180"/>
      <c r="B180"/>
      <c r="C180"/>
      <c r="D180"/>
      <c r="F180" s="305"/>
      <c r="G180" s="305"/>
      <c r="H180" s="305"/>
    </row>
    <row r="181" spans="1:8" ht="17.5" customHeight="1" x14ac:dyDescent="0.35">
      <c r="A181"/>
      <c r="B181"/>
      <c r="C181"/>
      <c r="D181"/>
      <c r="F181" s="305"/>
      <c r="G181" s="305"/>
      <c r="H181" s="305"/>
    </row>
    <row r="182" spans="1:8" ht="17.5" customHeight="1" x14ac:dyDescent="0.35">
      <c r="A182"/>
      <c r="B182"/>
      <c r="C182"/>
      <c r="D182"/>
      <c r="F182" s="305"/>
      <c r="G182" s="305"/>
      <c r="H182" s="305"/>
    </row>
    <row r="183" spans="1:8" ht="17.5" customHeight="1" x14ac:dyDescent="0.35">
      <c r="A183"/>
      <c r="B183"/>
      <c r="C183"/>
      <c r="D183"/>
      <c r="F183" s="305"/>
      <c r="G183" s="305"/>
      <c r="H183" s="305"/>
    </row>
    <row r="184" spans="1:8" ht="17.5" customHeight="1" x14ac:dyDescent="0.35">
      <c r="A184"/>
      <c r="B184"/>
      <c r="C184"/>
      <c r="D184"/>
      <c r="F184" s="305"/>
      <c r="G184" s="305"/>
      <c r="H184" s="305"/>
    </row>
    <row r="185" spans="1:8" ht="17.5" customHeight="1" x14ac:dyDescent="0.35">
      <c r="A185"/>
      <c r="B185"/>
      <c r="C185"/>
      <c r="D185"/>
      <c r="F185" s="305"/>
      <c r="G185" s="305"/>
      <c r="H185" s="305"/>
    </row>
    <row r="186" spans="1:8" ht="17.5" customHeight="1" x14ac:dyDescent="0.35">
      <c r="A186"/>
      <c r="B186"/>
      <c r="C186"/>
      <c r="D186"/>
      <c r="F186" s="305"/>
      <c r="G186" s="305"/>
      <c r="H186" s="305"/>
    </row>
    <row r="187" spans="1:8" ht="17.5" customHeight="1" x14ac:dyDescent="0.35">
      <c r="A187"/>
      <c r="B187"/>
      <c r="C187"/>
      <c r="D187"/>
      <c r="F187" s="305"/>
      <c r="G187" s="305"/>
      <c r="H187" s="305"/>
    </row>
    <row r="188" spans="1:8" ht="17.5" customHeight="1" x14ac:dyDescent="0.35">
      <c r="A188"/>
      <c r="B188"/>
      <c r="C188"/>
      <c r="D188"/>
      <c r="F188" s="305"/>
      <c r="G188" s="305"/>
      <c r="H188" s="305"/>
    </row>
    <row r="189" spans="1:8" ht="17.5" customHeight="1" x14ac:dyDescent="0.35">
      <c r="A189"/>
      <c r="B189"/>
      <c r="C189"/>
      <c r="D189"/>
      <c r="F189" s="305"/>
      <c r="G189" s="305"/>
      <c r="H189" s="305"/>
    </row>
    <row r="190" spans="1:8" ht="17.5" customHeight="1" x14ac:dyDescent="0.35">
      <c r="A190"/>
      <c r="B190"/>
      <c r="C190"/>
      <c r="D190"/>
      <c r="F190" s="305"/>
      <c r="G190" s="305"/>
      <c r="H190" s="305"/>
    </row>
    <row r="191" spans="1:8" ht="17.5" customHeight="1" x14ac:dyDescent="0.35">
      <c r="A191"/>
      <c r="B191"/>
      <c r="C191"/>
      <c r="D191"/>
      <c r="F191" s="305"/>
      <c r="G191" s="305"/>
      <c r="H191" s="305"/>
    </row>
    <row r="192" spans="1:8" ht="17.5" customHeight="1" x14ac:dyDescent="0.35">
      <c r="A192"/>
      <c r="B192"/>
      <c r="C192"/>
      <c r="D192"/>
      <c r="F192" s="305"/>
      <c r="G192" s="305"/>
      <c r="H192" s="305"/>
    </row>
    <row r="193" spans="1:8" ht="17.5" customHeight="1" x14ac:dyDescent="0.35">
      <c r="A193"/>
      <c r="B193"/>
      <c r="C193"/>
      <c r="D193"/>
      <c r="F193" s="305"/>
      <c r="G193" s="305"/>
      <c r="H193" s="305"/>
    </row>
    <row r="194" spans="1:8" ht="17.5" customHeight="1" x14ac:dyDescent="0.35">
      <c r="A194"/>
      <c r="B194"/>
      <c r="C194"/>
      <c r="D194"/>
      <c r="F194" s="305"/>
      <c r="G194" s="305"/>
      <c r="H194" s="305"/>
    </row>
    <row r="195" spans="1:8" ht="17.5" customHeight="1" x14ac:dyDescent="0.35">
      <c r="A195"/>
      <c r="B195"/>
      <c r="C195"/>
      <c r="D195"/>
      <c r="F195" s="305"/>
      <c r="G195" s="305"/>
      <c r="H195" s="305"/>
    </row>
    <row r="196" spans="1:8" ht="17.5" customHeight="1" x14ac:dyDescent="0.35">
      <c r="A196"/>
      <c r="B196"/>
      <c r="C196"/>
      <c r="D196"/>
      <c r="F196" s="305"/>
      <c r="G196" s="305"/>
      <c r="H196" s="305"/>
    </row>
    <row r="197" spans="1:8" ht="17.5" customHeight="1" x14ac:dyDescent="0.35">
      <c r="A197"/>
      <c r="B197"/>
      <c r="C197"/>
      <c r="D197"/>
      <c r="F197" s="305"/>
      <c r="G197" s="305"/>
      <c r="H197" s="305"/>
    </row>
    <row r="198" spans="1:8" ht="17.5" customHeight="1" x14ac:dyDescent="0.35">
      <c r="A198"/>
      <c r="B198"/>
      <c r="C198"/>
      <c r="D198"/>
      <c r="F198" s="305"/>
      <c r="G198" s="305"/>
      <c r="H198" s="305"/>
    </row>
    <row r="199" spans="1:8" ht="17.5" customHeight="1" x14ac:dyDescent="0.35">
      <c r="A199"/>
      <c r="B199"/>
      <c r="C199"/>
      <c r="D199"/>
      <c r="F199" s="305"/>
      <c r="G199" s="305"/>
      <c r="H199" s="305"/>
    </row>
    <row r="200" spans="1:8" ht="17.5" customHeight="1" x14ac:dyDescent="0.35">
      <c r="A200"/>
      <c r="B200"/>
      <c r="C200"/>
      <c r="D200"/>
      <c r="F200" s="305"/>
      <c r="G200" s="305"/>
      <c r="H200" s="305"/>
    </row>
    <row r="201" spans="1:8" ht="17.5" customHeight="1" x14ac:dyDescent="0.35">
      <c r="A201"/>
      <c r="B201"/>
      <c r="C201"/>
      <c r="D201"/>
      <c r="F201" s="305"/>
      <c r="G201" s="305"/>
      <c r="H201" s="305"/>
    </row>
    <row r="202" spans="1:8" ht="17.5" customHeight="1" x14ac:dyDescent="0.35">
      <c r="A202"/>
      <c r="B202"/>
      <c r="C202"/>
      <c r="D202"/>
      <c r="F202" s="305"/>
      <c r="G202" s="305"/>
      <c r="H202" s="305"/>
    </row>
    <row r="203" spans="1:8" ht="17.5" customHeight="1" x14ac:dyDescent="0.35">
      <c r="A203"/>
      <c r="B203"/>
      <c r="C203"/>
      <c r="D203"/>
      <c r="F203" s="305"/>
      <c r="G203" s="305"/>
      <c r="H203" s="305"/>
    </row>
    <row r="204" spans="1:8" ht="17.5" customHeight="1" x14ac:dyDescent="0.35">
      <c r="A204"/>
      <c r="B204"/>
      <c r="C204"/>
      <c r="D204"/>
      <c r="F204" s="305"/>
      <c r="G204" s="305"/>
      <c r="H204" s="305"/>
    </row>
    <row r="205" spans="1:8" ht="17.5" customHeight="1" x14ac:dyDescent="0.35">
      <c r="A205"/>
      <c r="B205"/>
      <c r="C205"/>
      <c r="D205"/>
      <c r="F205" s="305"/>
      <c r="G205" s="305"/>
      <c r="H205" s="305"/>
    </row>
    <row r="206" spans="1:8" ht="17.5" customHeight="1" x14ac:dyDescent="0.35">
      <c r="A206"/>
      <c r="B206"/>
      <c r="C206"/>
      <c r="D206"/>
      <c r="F206" s="305"/>
      <c r="G206" s="305"/>
      <c r="H206" s="305"/>
    </row>
    <row r="207" spans="1:8" ht="17.5" customHeight="1" x14ac:dyDescent="0.35">
      <c r="A207"/>
      <c r="B207"/>
      <c r="C207"/>
      <c r="D207"/>
      <c r="F207" s="305"/>
      <c r="G207" s="305"/>
      <c r="H207" s="305"/>
    </row>
    <row r="208" spans="1:8" ht="17.5" customHeight="1" x14ac:dyDescent="0.35">
      <c r="A208"/>
      <c r="B208"/>
      <c r="C208"/>
      <c r="D208"/>
      <c r="F208" s="305"/>
      <c r="G208" s="305"/>
      <c r="H208" s="305"/>
    </row>
    <row r="209" spans="1:8" ht="17.5" customHeight="1" x14ac:dyDescent="0.35">
      <c r="A209"/>
      <c r="B209"/>
      <c r="C209"/>
      <c r="D209"/>
      <c r="F209" s="305"/>
      <c r="G209" s="305"/>
      <c r="H209" s="305"/>
    </row>
    <row r="210" spans="1:8" ht="17.5" customHeight="1" x14ac:dyDescent="0.35">
      <c r="A210"/>
      <c r="B210"/>
      <c r="C210"/>
      <c r="D210"/>
      <c r="F210" s="305"/>
      <c r="G210" s="305"/>
      <c r="H210" s="305"/>
    </row>
    <row r="211" spans="1:8" ht="17.5" customHeight="1" x14ac:dyDescent="0.35">
      <c r="A211"/>
      <c r="B211"/>
      <c r="C211"/>
      <c r="D211"/>
      <c r="F211" s="305"/>
      <c r="G211" s="305"/>
      <c r="H211" s="305"/>
    </row>
    <row r="212" spans="1:8" ht="17.5" customHeight="1" x14ac:dyDescent="0.35">
      <c r="A212"/>
      <c r="B212"/>
      <c r="C212"/>
      <c r="D212"/>
      <c r="F212" s="305"/>
      <c r="G212" s="305"/>
      <c r="H212" s="305"/>
    </row>
    <row r="213" spans="1:8" ht="17.5" customHeight="1" x14ac:dyDescent="0.35">
      <c r="A213"/>
      <c r="B213"/>
      <c r="C213"/>
      <c r="D213"/>
      <c r="F213" s="305"/>
      <c r="G213" s="305"/>
      <c r="H213" s="305"/>
    </row>
    <row r="214" spans="1:8" ht="17.5" customHeight="1" x14ac:dyDescent="0.35">
      <c r="A214"/>
      <c r="B214"/>
      <c r="C214"/>
      <c r="D214"/>
      <c r="F214" s="305"/>
      <c r="G214" s="305"/>
      <c r="H214" s="305"/>
    </row>
    <row r="215" spans="1:8" ht="17.5" customHeight="1" x14ac:dyDescent="0.35">
      <c r="A215"/>
      <c r="B215"/>
      <c r="C215"/>
      <c r="D215"/>
      <c r="F215" s="305"/>
      <c r="G215" s="305"/>
      <c r="H215" s="305"/>
    </row>
    <row r="216" spans="1:8" ht="17.5" customHeight="1" x14ac:dyDescent="0.35">
      <c r="A216"/>
      <c r="B216"/>
      <c r="C216"/>
      <c r="D216"/>
      <c r="F216" s="305"/>
      <c r="G216" s="305"/>
      <c r="H216" s="305"/>
    </row>
    <row r="217" spans="1:8" ht="17.5" customHeight="1" x14ac:dyDescent="0.35">
      <c r="A217"/>
      <c r="B217"/>
      <c r="C217"/>
      <c r="D217"/>
      <c r="F217" s="305"/>
      <c r="G217" s="305"/>
      <c r="H217" s="305"/>
    </row>
    <row r="218" spans="1:8" ht="17.5" customHeight="1" x14ac:dyDescent="0.35">
      <c r="A218"/>
      <c r="B218"/>
      <c r="C218"/>
      <c r="D218"/>
      <c r="F218" s="305"/>
      <c r="G218" s="305"/>
      <c r="H218" s="305"/>
    </row>
    <row r="219" spans="1:8" ht="17.5" customHeight="1" x14ac:dyDescent="0.35">
      <c r="A219"/>
      <c r="B219"/>
      <c r="C219"/>
      <c r="D219"/>
      <c r="F219" s="305"/>
      <c r="G219" s="305"/>
      <c r="H219" s="305"/>
    </row>
    <row r="220" spans="1:8" ht="17.5" customHeight="1" x14ac:dyDescent="0.35">
      <c r="A220"/>
      <c r="B220"/>
      <c r="C220"/>
      <c r="D220"/>
      <c r="F220" s="305"/>
      <c r="G220" s="305"/>
      <c r="H220" s="305"/>
    </row>
    <row r="221" spans="1:8" ht="17.5" customHeight="1" x14ac:dyDescent="0.35">
      <c r="A221"/>
      <c r="B221"/>
      <c r="C221"/>
      <c r="D221"/>
      <c r="F221" s="305"/>
      <c r="G221" s="305"/>
      <c r="H221" s="305"/>
    </row>
    <row r="222" spans="1:8" ht="17.5" customHeight="1" x14ac:dyDescent="0.35">
      <c r="A222"/>
      <c r="B222"/>
      <c r="C222"/>
      <c r="D222"/>
      <c r="F222" s="305"/>
      <c r="G222" s="305"/>
      <c r="H222" s="305"/>
    </row>
    <row r="223" spans="1:8" ht="17.5" customHeight="1" x14ac:dyDescent="0.35">
      <c r="A223"/>
      <c r="B223"/>
      <c r="C223"/>
      <c r="D223"/>
      <c r="F223" s="305"/>
      <c r="G223" s="305"/>
      <c r="H223" s="305"/>
    </row>
    <row r="224" spans="1:8" ht="17.5" customHeight="1" x14ac:dyDescent="0.35">
      <c r="A224"/>
      <c r="B224"/>
      <c r="C224"/>
      <c r="D224"/>
      <c r="F224" s="305"/>
      <c r="G224" s="305"/>
      <c r="H224" s="305"/>
    </row>
    <row r="225" spans="1:8" ht="17.5" customHeight="1" x14ac:dyDescent="0.35">
      <c r="A225"/>
      <c r="B225"/>
      <c r="C225"/>
      <c r="D225"/>
      <c r="F225" s="305"/>
      <c r="G225" s="305"/>
      <c r="H225" s="305"/>
    </row>
    <row r="226" spans="1:8" ht="17.5" customHeight="1" x14ac:dyDescent="0.35">
      <c r="A226"/>
      <c r="B226"/>
      <c r="C226"/>
      <c r="D226"/>
      <c r="F226" s="305"/>
      <c r="G226" s="305"/>
      <c r="H226" s="305"/>
    </row>
    <row r="227" spans="1:8" ht="17.5" customHeight="1" x14ac:dyDescent="0.35">
      <c r="A227"/>
      <c r="B227"/>
      <c r="C227"/>
      <c r="D227"/>
      <c r="F227" s="305"/>
      <c r="G227" s="305"/>
      <c r="H227" s="305"/>
    </row>
    <row r="228" spans="1:8" ht="17.5" customHeight="1" x14ac:dyDescent="0.35">
      <c r="A228"/>
      <c r="B228"/>
      <c r="C228"/>
      <c r="D228"/>
      <c r="F228" s="305"/>
      <c r="G228" s="305"/>
      <c r="H228" s="305"/>
    </row>
    <row r="229" spans="1:8" ht="17.5" customHeight="1" x14ac:dyDescent="0.35">
      <c r="A229"/>
      <c r="B229"/>
      <c r="C229"/>
      <c r="D229"/>
      <c r="F229" s="305"/>
      <c r="G229" s="305"/>
      <c r="H229" s="305"/>
    </row>
    <row r="230" spans="1:8" ht="17.5" customHeight="1" x14ac:dyDescent="0.35">
      <c r="A230"/>
      <c r="B230"/>
      <c r="C230"/>
      <c r="D230"/>
      <c r="F230" s="305"/>
      <c r="G230" s="305"/>
      <c r="H230" s="305"/>
    </row>
    <row r="231" spans="1:8" ht="17.5" customHeight="1" x14ac:dyDescent="0.35">
      <c r="A231"/>
      <c r="B231"/>
      <c r="C231"/>
      <c r="D231"/>
      <c r="F231" s="305"/>
      <c r="G231" s="305"/>
      <c r="H231" s="305"/>
    </row>
    <row r="232" spans="1:8" ht="17.5" customHeight="1" x14ac:dyDescent="0.35">
      <c r="A232"/>
      <c r="B232"/>
      <c r="C232"/>
      <c r="D232"/>
      <c r="F232" s="305"/>
      <c r="G232" s="305"/>
      <c r="H232" s="305"/>
    </row>
    <row r="233" spans="1:8" ht="17.5" customHeight="1" x14ac:dyDescent="0.35">
      <c r="A233"/>
      <c r="B233"/>
      <c r="C233"/>
      <c r="D233"/>
      <c r="F233" s="305"/>
      <c r="G233" s="305"/>
      <c r="H233" s="305"/>
    </row>
    <row r="234" spans="1:8" ht="17.5" customHeight="1" x14ac:dyDescent="0.35">
      <c r="A234"/>
      <c r="B234"/>
      <c r="C234"/>
      <c r="D234"/>
      <c r="F234" s="305"/>
      <c r="G234" s="305"/>
      <c r="H234" s="305"/>
    </row>
    <row r="235" spans="1:8" ht="17.5" customHeight="1" x14ac:dyDescent="0.35">
      <c r="A235"/>
      <c r="B235"/>
      <c r="C235"/>
      <c r="D235"/>
      <c r="F235" s="305"/>
      <c r="G235" s="305"/>
      <c r="H235" s="305"/>
    </row>
    <row r="236" spans="1:8" ht="17.5" customHeight="1" x14ac:dyDescent="0.35">
      <c r="A236"/>
      <c r="B236"/>
      <c r="C236"/>
      <c r="D236"/>
      <c r="F236" s="305"/>
      <c r="G236" s="305"/>
      <c r="H236" s="305"/>
    </row>
    <row r="237" spans="1:8" ht="17.5" customHeight="1" x14ac:dyDescent="0.35">
      <c r="A237"/>
      <c r="B237"/>
      <c r="C237"/>
      <c r="D237"/>
      <c r="F237" s="305"/>
      <c r="G237" s="305"/>
      <c r="H237" s="305"/>
    </row>
    <row r="238" spans="1:8" ht="17.5" customHeight="1" x14ac:dyDescent="0.35">
      <c r="A238"/>
      <c r="B238"/>
      <c r="C238"/>
      <c r="D238"/>
      <c r="F238" s="305"/>
      <c r="G238" s="305"/>
      <c r="H238" s="305"/>
    </row>
    <row r="239" spans="1:8" ht="17.5" customHeight="1" x14ac:dyDescent="0.35">
      <c r="A239"/>
      <c r="B239"/>
      <c r="C239"/>
      <c r="D239"/>
      <c r="F239" s="305"/>
      <c r="G239" s="305"/>
      <c r="H239" s="305"/>
    </row>
    <row r="240" spans="1:8" ht="17.5" customHeight="1" x14ac:dyDescent="0.35">
      <c r="A240"/>
      <c r="B240"/>
      <c r="C240"/>
      <c r="D240"/>
      <c r="F240" s="305"/>
      <c r="G240" s="305"/>
      <c r="H240" s="305"/>
    </row>
    <row r="241" spans="1:8" ht="17.5" customHeight="1" x14ac:dyDescent="0.35">
      <c r="A241"/>
      <c r="B241"/>
      <c r="C241"/>
      <c r="D241"/>
      <c r="F241" s="305"/>
      <c r="G241" s="305"/>
      <c r="H241" s="305"/>
    </row>
    <row r="242" spans="1:8" ht="17.5" customHeight="1" x14ac:dyDescent="0.35">
      <c r="A242"/>
      <c r="B242"/>
      <c r="C242"/>
      <c r="D242"/>
      <c r="F242" s="305"/>
      <c r="G242" s="305"/>
      <c r="H242" s="305"/>
    </row>
    <row r="243" spans="1:8" ht="17.5" customHeight="1" x14ac:dyDescent="0.35">
      <c r="A243"/>
      <c r="B243"/>
      <c r="C243"/>
      <c r="D243"/>
      <c r="F243" s="305"/>
      <c r="G243" s="305"/>
      <c r="H243" s="305"/>
    </row>
    <row r="244" spans="1:8" ht="17.5" customHeight="1" x14ac:dyDescent="0.35">
      <c r="A244"/>
      <c r="B244"/>
      <c r="C244"/>
      <c r="D244"/>
      <c r="F244" s="305"/>
      <c r="G244" s="305"/>
      <c r="H244" s="305"/>
    </row>
    <row r="245" spans="1:8" ht="17.5" customHeight="1" x14ac:dyDescent="0.35">
      <c r="A245"/>
      <c r="B245"/>
      <c r="C245"/>
      <c r="D245"/>
      <c r="F245" s="305"/>
      <c r="G245" s="305"/>
      <c r="H245" s="305"/>
    </row>
    <row r="246" spans="1:8" ht="17.5" customHeight="1" x14ac:dyDescent="0.35">
      <c r="A246"/>
      <c r="B246"/>
      <c r="C246"/>
      <c r="D246"/>
      <c r="F246" s="305"/>
      <c r="G246" s="305"/>
      <c r="H246" s="305"/>
    </row>
    <row r="247" spans="1:8" ht="17.5" customHeight="1" x14ac:dyDescent="0.35">
      <c r="A247"/>
      <c r="B247"/>
      <c r="C247"/>
      <c r="D247"/>
      <c r="F247" s="305"/>
      <c r="G247" s="305"/>
      <c r="H247" s="305"/>
    </row>
    <row r="248" spans="1:8" ht="17.5" customHeight="1" x14ac:dyDescent="0.35">
      <c r="A248"/>
      <c r="B248"/>
      <c r="C248"/>
      <c r="D248"/>
      <c r="F248" s="305"/>
      <c r="G248" s="305"/>
      <c r="H248" s="305"/>
    </row>
    <row r="249" spans="1:8" ht="17.5" customHeight="1" x14ac:dyDescent="0.35">
      <c r="A249"/>
      <c r="B249"/>
      <c r="C249"/>
      <c r="D249"/>
      <c r="F249" s="305"/>
      <c r="G249" s="305"/>
      <c r="H249" s="305"/>
    </row>
    <row r="250" spans="1:8" ht="17.5" customHeight="1" x14ac:dyDescent="0.35">
      <c r="A250"/>
      <c r="B250"/>
      <c r="C250"/>
      <c r="D250"/>
      <c r="F250" s="305"/>
      <c r="G250" s="305"/>
      <c r="H250" s="305"/>
    </row>
    <row r="251" spans="1:8" ht="17.5" customHeight="1" x14ac:dyDescent="0.35">
      <c r="A251"/>
      <c r="B251"/>
      <c r="C251"/>
      <c r="D251"/>
      <c r="F251" s="305"/>
      <c r="G251" s="305"/>
      <c r="H251" s="305"/>
    </row>
    <row r="252" spans="1:8" ht="17.5" customHeight="1" x14ac:dyDescent="0.35">
      <c r="A252"/>
      <c r="B252"/>
      <c r="C252"/>
      <c r="D252"/>
      <c r="F252" s="305"/>
      <c r="G252" s="305"/>
      <c r="H252" s="305"/>
    </row>
    <row r="253" spans="1:8" ht="17.5" customHeight="1" x14ac:dyDescent="0.35">
      <c r="A253"/>
      <c r="B253"/>
      <c r="C253"/>
      <c r="D253"/>
      <c r="F253" s="305"/>
      <c r="G253" s="305"/>
      <c r="H253" s="305"/>
    </row>
    <row r="254" spans="1:8" ht="17.5" customHeight="1" x14ac:dyDescent="0.35">
      <c r="A254"/>
      <c r="B254"/>
      <c r="C254"/>
      <c r="D254"/>
      <c r="F254" s="305"/>
      <c r="G254" s="305"/>
      <c r="H254" s="305"/>
    </row>
    <row r="255" spans="1:8" ht="17.5" customHeight="1" x14ac:dyDescent="0.35">
      <c r="A255"/>
      <c r="B255"/>
      <c r="C255"/>
      <c r="D255"/>
      <c r="F255" s="305"/>
      <c r="G255" s="305"/>
      <c r="H255" s="305"/>
    </row>
    <row r="256" spans="1:8" ht="17.5" customHeight="1" x14ac:dyDescent="0.35">
      <c r="A256"/>
      <c r="B256"/>
      <c r="C256"/>
      <c r="D256"/>
      <c r="F256" s="305"/>
      <c r="G256" s="305"/>
      <c r="H256" s="305"/>
    </row>
    <row r="257" spans="1:8" ht="17.5" customHeight="1" x14ac:dyDescent="0.35">
      <c r="A257"/>
      <c r="B257"/>
      <c r="C257"/>
      <c r="D257"/>
      <c r="F257" s="305"/>
      <c r="G257" s="305"/>
      <c r="H257" s="305"/>
    </row>
    <row r="258" spans="1:8" ht="17.5" customHeight="1" x14ac:dyDescent="0.35">
      <c r="A258"/>
      <c r="B258"/>
      <c r="C258"/>
      <c r="D258"/>
      <c r="F258" s="305"/>
      <c r="G258" s="305"/>
      <c r="H258" s="305"/>
    </row>
    <row r="259" spans="1:8" ht="17.5" customHeight="1" x14ac:dyDescent="0.35">
      <c r="A259"/>
      <c r="B259"/>
      <c r="C259"/>
      <c r="D259"/>
      <c r="F259" s="305"/>
      <c r="G259" s="305"/>
      <c r="H259" s="305"/>
    </row>
    <row r="260" spans="1:8" ht="17.5" customHeight="1" x14ac:dyDescent="0.35">
      <c r="A260"/>
      <c r="B260"/>
      <c r="C260"/>
      <c r="D260"/>
      <c r="F260" s="305"/>
      <c r="G260" s="305"/>
      <c r="H260" s="305"/>
    </row>
    <row r="261" spans="1:8" ht="17.5" customHeight="1" x14ac:dyDescent="0.35">
      <c r="A261"/>
      <c r="B261"/>
      <c r="C261"/>
      <c r="D261"/>
      <c r="F261" s="305"/>
      <c r="G261" s="305"/>
      <c r="H261" s="305"/>
    </row>
    <row r="262" spans="1:8" ht="17.5" customHeight="1" x14ac:dyDescent="0.35">
      <c r="A262"/>
      <c r="B262"/>
      <c r="C262"/>
      <c r="D262"/>
      <c r="F262" s="305"/>
      <c r="G262" s="305"/>
      <c r="H262" s="305"/>
    </row>
    <row r="263" spans="1:8" ht="17.5" customHeight="1" x14ac:dyDescent="0.35">
      <c r="A263"/>
      <c r="B263"/>
      <c r="C263"/>
      <c r="D263"/>
      <c r="F263" s="305"/>
      <c r="G263" s="305"/>
      <c r="H263" s="305"/>
    </row>
    <row r="264" spans="1:8" ht="17.5" customHeight="1" x14ac:dyDescent="0.35">
      <c r="A264"/>
      <c r="B264"/>
      <c r="C264"/>
      <c r="D264"/>
      <c r="F264" s="305"/>
      <c r="G264" s="305"/>
      <c r="H264" s="305"/>
    </row>
    <row r="265" spans="1:8" ht="17.5" customHeight="1" x14ac:dyDescent="0.35">
      <c r="A265"/>
      <c r="B265"/>
      <c r="C265"/>
      <c r="D265"/>
      <c r="F265" s="305"/>
      <c r="G265" s="305"/>
      <c r="H265" s="305"/>
    </row>
    <row r="266" spans="1:8" ht="17.5" customHeight="1" x14ac:dyDescent="0.35">
      <c r="A266"/>
      <c r="B266"/>
      <c r="C266"/>
      <c r="D266"/>
      <c r="F266" s="305"/>
      <c r="G266" s="305"/>
      <c r="H266" s="305"/>
    </row>
    <row r="267" spans="1:8" ht="17.5" customHeight="1" x14ac:dyDescent="0.35">
      <c r="A267"/>
      <c r="B267"/>
      <c r="C267"/>
      <c r="D267"/>
      <c r="F267" s="305"/>
      <c r="G267" s="305"/>
      <c r="H267" s="305"/>
    </row>
    <row r="268" spans="1:8" ht="17.5" customHeight="1" x14ac:dyDescent="0.35">
      <c r="A268"/>
      <c r="B268"/>
      <c r="C268"/>
      <c r="D268"/>
      <c r="F268" s="305"/>
      <c r="G268" s="305"/>
      <c r="H268" s="305"/>
    </row>
    <row r="269" spans="1:8" ht="17.5" customHeight="1" x14ac:dyDescent="0.35">
      <c r="A269"/>
      <c r="B269"/>
      <c r="C269"/>
      <c r="D269"/>
      <c r="F269" s="305"/>
      <c r="G269" s="305"/>
      <c r="H269" s="305"/>
    </row>
    <row r="270" spans="1:8" ht="17.5" customHeight="1" x14ac:dyDescent="0.35">
      <c r="A270"/>
      <c r="B270"/>
      <c r="C270"/>
      <c r="D270"/>
      <c r="F270" s="305"/>
      <c r="G270" s="305"/>
      <c r="H270" s="305"/>
    </row>
    <row r="271" spans="1:8" ht="17.5" customHeight="1" x14ac:dyDescent="0.35">
      <c r="A271"/>
      <c r="B271"/>
      <c r="C271"/>
      <c r="D271"/>
      <c r="F271" s="305"/>
      <c r="G271" s="305"/>
      <c r="H271" s="305"/>
    </row>
    <row r="272" spans="1:8" ht="17.5" customHeight="1" x14ac:dyDescent="0.35">
      <c r="A272"/>
      <c r="B272"/>
      <c r="C272"/>
      <c r="D272"/>
      <c r="F272" s="305"/>
      <c r="G272" s="305"/>
      <c r="H272" s="305"/>
    </row>
    <row r="273" spans="1:8" ht="17.5" customHeight="1" x14ac:dyDescent="0.35">
      <c r="A273"/>
      <c r="B273"/>
      <c r="C273"/>
      <c r="D273"/>
      <c r="F273" s="305"/>
      <c r="G273" s="305"/>
      <c r="H273" s="305"/>
    </row>
    <row r="274" spans="1:8" ht="17.5" customHeight="1" x14ac:dyDescent="0.35">
      <c r="A274"/>
      <c r="B274"/>
      <c r="C274"/>
      <c r="D274"/>
      <c r="F274" s="305"/>
      <c r="G274" s="305"/>
      <c r="H274" s="305"/>
    </row>
    <row r="275" spans="1:8" ht="17.5" customHeight="1" x14ac:dyDescent="0.35">
      <c r="A275"/>
      <c r="B275"/>
      <c r="C275"/>
      <c r="D275"/>
      <c r="F275" s="305"/>
      <c r="G275" s="305"/>
      <c r="H275" s="305"/>
    </row>
    <row r="276" spans="1:8" ht="17.5" customHeight="1" x14ac:dyDescent="0.35">
      <c r="A276"/>
      <c r="B276"/>
      <c r="C276"/>
      <c r="D276"/>
      <c r="F276" s="305"/>
      <c r="G276" s="305"/>
      <c r="H276" s="305"/>
    </row>
    <row r="277" spans="1:8" ht="17.5" customHeight="1" x14ac:dyDescent="0.35">
      <c r="A277"/>
      <c r="B277"/>
      <c r="C277"/>
      <c r="D277"/>
      <c r="F277" s="305"/>
      <c r="G277" s="305"/>
      <c r="H277" s="305"/>
    </row>
    <row r="278" spans="1:8" ht="17.5" customHeight="1" x14ac:dyDescent="0.35">
      <c r="A278"/>
      <c r="B278"/>
      <c r="C278"/>
      <c r="D278"/>
      <c r="F278" s="305"/>
      <c r="G278" s="305"/>
      <c r="H278" s="305"/>
    </row>
    <row r="279" spans="1:8" ht="17.5" customHeight="1" x14ac:dyDescent="0.35">
      <c r="A279"/>
      <c r="B279"/>
      <c r="C279"/>
      <c r="D279"/>
      <c r="F279" s="305"/>
      <c r="G279" s="305"/>
      <c r="H279" s="305"/>
    </row>
    <row r="280" spans="1:8" ht="17.5" customHeight="1" x14ac:dyDescent="0.35">
      <c r="A280"/>
      <c r="B280"/>
      <c r="C280"/>
      <c r="D280"/>
      <c r="F280" s="305"/>
      <c r="G280" s="305"/>
      <c r="H280" s="305"/>
    </row>
    <row r="281" spans="1:8" ht="17.5" customHeight="1" x14ac:dyDescent="0.35">
      <c r="A281"/>
      <c r="B281"/>
      <c r="C281"/>
      <c r="D281"/>
      <c r="F281" s="305"/>
      <c r="G281" s="305"/>
      <c r="H281" s="305"/>
    </row>
    <row r="282" spans="1:8" ht="17.5" customHeight="1" x14ac:dyDescent="0.35">
      <c r="A282"/>
      <c r="B282"/>
      <c r="C282"/>
      <c r="D282"/>
      <c r="F282" s="305"/>
      <c r="G282" s="305"/>
      <c r="H282" s="305"/>
    </row>
    <row r="283" spans="1:8" ht="17.5" customHeight="1" x14ac:dyDescent="0.35">
      <c r="A283"/>
      <c r="B283"/>
      <c r="C283"/>
      <c r="D283"/>
      <c r="F283" s="305"/>
      <c r="G283" s="305"/>
      <c r="H283" s="305"/>
    </row>
    <row r="284" spans="1:8" ht="17.5" customHeight="1" x14ac:dyDescent="0.35">
      <c r="A284"/>
      <c r="B284"/>
      <c r="C284"/>
      <c r="D284"/>
      <c r="F284" s="305"/>
      <c r="G284" s="305"/>
      <c r="H284" s="305"/>
    </row>
    <row r="285" spans="1:8" ht="17.5" customHeight="1" x14ac:dyDescent="0.35">
      <c r="A285"/>
      <c r="B285"/>
      <c r="C285"/>
      <c r="D285"/>
      <c r="F285" s="305"/>
      <c r="G285" s="305"/>
      <c r="H285" s="305"/>
    </row>
    <row r="286" spans="1:8" ht="17.5" customHeight="1" x14ac:dyDescent="0.35">
      <c r="A286"/>
      <c r="B286"/>
      <c r="C286"/>
      <c r="D286"/>
      <c r="F286" s="305"/>
      <c r="G286" s="305"/>
      <c r="H286" s="305"/>
    </row>
    <row r="287" spans="1:8" ht="17.5" customHeight="1" x14ac:dyDescent="0.35">
      <c r="A287"/>
      <c r="B287"/>
      <c r="C287"/>
      <c r="D287"/>
      <c r="F287" s="305"/>
      <c r="G287" s="305"/>
      <c r="H287" s="305"/>
    </row>
    <row r="288" spans="1:8" ht="17.5" customHeight="1" x14ac:dyDescent="0.35">
      <c r="A288"/>
      <c r="B288"/>
      <c r="C288"/>
      <c r="D288"/>
      <c r="F288" s="305"/>
      <c r="G288" s="305"/>
      <c r="H288" s="305"/>
    </row>
    <row r="289" spans="1:8" ht="17.5" customHeight="1" x14ac:dyDescent="0.35">
      <c r="A289"/>
      <c r="B289"/>
      <c r="C289"/>
      <c r="D289"/>
      <c r="F289" s="305"/>
      <c r="G289" s="305"/>
      <c r="H289" s="305"/>
    </row>
    <row r="290" spans="1:8" ht="17.5" customHeight="1" x14ac:dyDescent="0.35">
      <c r="A290"/>
      <c r="B290"/>
      <c r="C290"/>
      <c r="D290"/>
      <c r="F290" s="305"/>
      <c r="G290" s="305"/>
      <c r="H290" s="305"/>
    </row>
    <row r="291" spans="1:8" ht="17.5" customHeight="1" x14ac:dyDescent="0.35">
      <c r="A291"/>
      <c r="B291"/>
      <c r="C291"/>
      <c r="D291"/>
      <c r="F291" s="305"/>
      <c r="G291" s="305"/>
      <c r="H291" s="305"/>
    </row>
    <row r="292" spans="1:8" ht="17.5" customHeight="1" x14ac:dyDescent="0.35">
      <c r="A292"/>
      <c r="B292"/>
      <c r="C292"/>
      <c r="D292"/>
      <c r="F292" s="305"/>
      <c r="G292" s="305"/>
      <c r="H292" s="305"/>
    </row>
    <row r="293" spans="1:8" ht="17.5" customHeight="1" x14ac:dyDescent="0.35">
      <c r="A293"/>
      <c r="B293"/>
      <c r="C293"/>
      <c r="D293"/>
      <c r="F293" s="305"/>
      <c r="G293" s="305"/>
      <c r="H293" s="305"/>
    </row>
    <row r="294" spans="1:8" ht="17.5" customHeight="1" x14ac:dyDescent="0.35">
      <c r="A294"/>
      <c r="B294"/>
      <c r="C294"/>
      <c r="D294"/>
      <c r="F294" s="305"/>
      <c r="G294" s="305"/>
      <c r="H294" s="305"/>
    </row>
    <row r="295" spans="1:8" ht="17.5" customHeight="1" x14ac:dyDescent="0.35">
      <c r="A295"/>
      <c r="B295"/>
      <c r="C295"/>
      <c r="D295"/>
      <c r="F295" s="305"/>
      <c r="G295" s="305"/>
      <c r="H295" s="305"/>
    </row>
    <row r="296" spans="1:8" ht="17.5" customHeight="1" x14ac:dyDescent="0.35">
      <c r="A296"/>
      <c r="B296"/>
      <c r="C296"/>
      <c r="D296"/>
      <c r="F296" s="305"/>
      <c r="G296" s="305"/>
      <c r="H296" s="305"/>
    </row>
    <row r="297" spans="1:8" ht="17.5" customHeight="1" x14ac:dyDescent="0.35">
      <c r="A297"/>
      <c r="B297"/>
      <c r="C297"/>
      <c r="D297"/>
      <c r="F297" s="305"/>
      <c r="G297" s="305"/>
      <c r="H297" s="305"/>
    </row>
    <row r="298" spans="1:8" ht="17.5" customHeight="1" x14ac:dyDescent="0.35">
      <c r="A298"/>
      <c r="B298"/>
      <c r="C298"/>
      <c r="D298"/>
      <c r="F298" s="305"/>
      <c r="G298" s="305"/>
      <c r="H298" s="305"/>
    </row>
    <row r="299" spans="1:8" ht="17.5" customHeight="1" x14ac:dyDescent="0.35">
      <c r="A299"/>
      <c r="B299"/>
      <c r="C299"/>
      <c r="D299"/>
      <c r="F299" s="305"/>
      <c r="G299" s="305"/>
      <c r="H299" s="305"/>
    </row>
    <row r="300" spans="1:8" ht="17.5" customHeight="1" x14ac:dyDescent="0.35">
      <c r="A300"/>
      <c r="B300"/>
      <c r="C300"/>
      <c r="D300"/>
      <c r="F300" s="305"/>
      <c r="G300" s="305"/>
      <c r="H300" s="305"/>
    </row>
    <row r="301" spans="1:8" ht="17.5" customHeight="1" x14ac:dyDescent="0.35">
      <c r="A301"/>
      <c r="B301"/>
      <c r="C301"/>
      <c r="D301"/>
      <c r="F301" s="305"/>
      <c r="G301" s="305"/>
      <c r="H301" s="305"/>
    </row>
    <row r="302" spans="1:8" ht="17.5" customHeight="1" x14ac:dyDescent="0.35">
      <c r="A302"/>
      <c r="B302"/>
      <c r="C302"/>
      <c r="D302"/>
      <c r="F302" s="305"/>
      <c r="G302" s="305"/>
      <c r="H302" s="305"/>
    </row>
    <row r="303" spans="1:8" ht="17.5" customHeight="1" x14ac:dyDescent="0.35">
      <c r="A303"/>
      <c r="B303"/>
      <c r="C303"/>
      <c r="D303"/>
      <c r="F303" s="305"/>
      <c r="G303" s="305"/>
      <c r="H303" s="305"/>
    </row>
    <row r="304" spans="1:8" ht="17.5" customHeight="1" x14ac:dyDescent="0.35">
      <c r="A304"/>
      <c r="B304"/>
      <c r="C304"/>
      <c r="D304"/>
      <c r="F304" s="305"/>
      <c r="G304" s="305"/>
      <c r="H304" s="305"/>
    </row>
    <row r="305" spans="1:8" ht="17.5" customHeight="1" x14ac:dyDescent="0.35">
      <c r="A305"/>
      <c r="B305"/>
      <c r="C305"/>
      <c r="D305"/>
      <c r="F305" s="305"/>
      <c r="G305" s="305"/>
      <c r="H305" s="305"/>
    </row>
    <row r="306" spans="1:8" ht="17.5" customHeight="1" x14ac:dyDescent="0.35">
      <c r="A306"/>
      <c r="B306"/>
      <c r="C306"/>
      <c r="D306"/>
      <c r="F306" s="305"/>
      <c r="G306" s="305"/>
      <c r="H306" s="305"/>
    </row>
    <row r="307" spans="1:8" ht="17.5" customHeight="1" x14ac:dyDescent="0.35">
      <c r="A307"/>
      <c r="B307"/>
      <c r="C307"/>
      <c r="D307"/>
      <c r="F307" s="305"/>
      <c r="G307" s="305"/>
      <c r="H307" s="305"/>
    </row>
    <row r="308" spans="1:8" ht="17.5" customHeight="1" x14ac:dyDescent="0.35">
      <c r="A308"/>
      <c r="B308"/>
      <c r="C308"/>
      <c r="D308"/>
      <c r="F308" s="305"/>
      <c r="G308" s="305"/>
      <c r="H308" s="305"/>
    </row>
    <row r="309" spans="1:8" ht="17.5" customHeight="1" x14ac:dyDescent="0.35">
      <c r="A309"/>
      <c r="B309"/>
      <c r="C309"/>
      <c r="D309"/>
      <c r="F309" s="305"/>
      <c r="G309" s="305"/>
      <c r="H309" s="305"/>
    </row>
    <row r="310" spans="1:8" ht="17.5" customHeight="1" x14ac:dyDescent="0.35">
      <c r="A310"/>
      <c r="B310"/>
      <c r="C310"/>
      <c r="D310"/>
      <c r="F310" s="305"/>
      <c r="G310" s="305"/>
      <c r="H310" s="305"/>
    </row>
    <row r="311" spans="1:8" ht="17.5" customHeight="1" x14ac:dyDescent="0.35">
      <c r="A311"/>
      <c r="B311"/>
      <c r="C311"/>
      <c r="D311"/>
      <c r="F311" s="305"/>
      <c r="G311" s="305"/>
      <c r="H311" s="305"/>
    </row>
    <row r="312" spans="1:8" ht="17.5" customHeight="1" x14ac:dyDescent="0.35">
      <c r="A312"/>
      <c r="B312"/>
      <c r="C312"/>
      <c r="D312"/>
      <c r="F312" s="305"/>
      <c r="G312" s="305"/>
      <c r="H312" s="305"/>
    </row>
    <row r="313" spans="1:8" ht="17.5" customHeight="1" x14ac:dyDescent="0.35">
      <c r="A313"/>
      <c r="B313"/>
      <c r="C313"/>
      <c r="D313"/>
      <c r="F313" s="305"/>
      <c r="G313" s="305"/>
      <c r="H313" s="305"/>
    </row>
    <row r="314" spans="1:8" ht="17.5" customHeight="1" x14ac:dyDescent="0.35">
      <c r="A314"/>
      <c r="B314"/>
      <c r="C314"/>
      <c r="D314"/>
      <c r="F314" s="305"/>
      <c r="G314" s="305"/>
      <c r="H314" s="305"/>
    </row>
    <row r="315" spans="1:8" ht="17.5" customHeight="1" x14ac:dyDescent="0.35">
      <c r="A315"/>
      <c r="B315"/>
      <c r="C315"/>
      <c r="D315"/>
      <c r="F315" s="305"/>
      <c r="G315" s="305"/>
      <c r="H315" s="305"/>
    </row>
    <row r="316" spans="1:8" ht="17.5" customHeight="1" x14ac:dyDescent="0.35">
      <c r="A316"/>
      <c r="B316"/>
      <c r="C316"/>
      <c r="D316"/>
      <c r="F316" s="305"/>
      <c r="G316" s="305"/>
      <c r="H316" s="305"/>
    </row>
    <row r="317" spans="1:8" ht="17.5" customHeight="1" x14ac:dyDescent="0.35">
      <c r="A317"/>
      <c r="B317"/>
      <c r="C317"/>
      <c r="D317"/>
      <c r="F317" s="305"/>
      <c r="G317" s="305"/>
      <c r="H317" s="305"/>
    </row>
    <row r="318" spans="1:8" ht="17.5" customHeight="1" x14ac:dyDescent="0.35">
      <c r="A318"/>
      <c r="B318"/>
      <c r="C318"/>
      <c r="D318"/>
      <c r="F318" s="305"/>
      <c r="G318" s="305"/>
      <c r="H318" s="305"/>
    </row>
    <row r="319" spans="1:8" ht="17.5" customHeight="1" x14ac:dyDescent="0.35">
      <c r="A319"/>
      <c r="B319"/>
      <c r="C319"/>
      <c r="D319"/>
      <c r="F319" s="305"/>
      <c r="G319" s="305"/>
      <c r="H319" s="305"/>
    </row>
    <row r="320" spans="1:8" ht="17.5" customHeight="1" x14ac:dyDescent="0.35">
      <c r="A320"/>
      <c r="B320"/>
      <c r="C320"/>
      <c r="D320"/>
      <c r="F320" s="305"/>
      <c r="G320" s="305"/>
      <c r="H320" s="305"/>
    </row>
    <row r="321" spans="1:8" ht="17.5" customHeight="1" x14ac:dyDescent="0.35">
      <c r="A321"/>
      <c r="B321"/>
      <c r="C321"/>
      <c r="D321"/>
      <c r="F321" s="305"/>
      <c r="G321" s="305"/>
      <c r="H321" s="305"/>
    </row>
    <row r="322" spans="1:8" ht="17.5" customHeight="1" x14ac:dyDescent="0.35">
      <c r="A322"/>
      <c r="B322"/>
      <c r="C322"/>
      <c r="D322"/>
      <c r="F322" s="305"/>
      <c r="G322" s="305"/>
      <c r="H322" s="305"/>
    </row>
    <row r="323" spans="1:8" ht="17.5" customHeight="1" x14ac:dyDescent="0.35">
      <c r="A323"/>
      <c r="B323"/>
      <c r="C323"/>
      <c r="D323"/>
      <c r="F323" s="305"/>
      <c r="G323" s="305"/>
      <c r="H323" s="305"/>
    </row>
    <row r="324" spans="1:8" ht="17.5" customHeight="1" x14ac:dyDescent="0.35">
      <c r="A324"/>
      <c r="B324"/>
      <c r="C324"/>
      <c r="D324"/>
      <c r="F324" s="305"/>
      <c r="G324" s="305"/>
      <c r="H324" s="305"/>
    </row>
    <row r="325" spans="1:8" ht="17.5" customHeight="1" x14ac:dyDescent="0.35">
      <c r="A325"/>
      <c r="B325"/>
      <c r="C325"/>
      <c r="D325"/>
      <c r="F325" s="305"/>
      <c r="G325" s="305"/>
      <c r="H325" s="305"/>
    </row>
    <row r="326" spans="1:8" ht="17.5" customHeight="1" x14ac:dyDescent="0.35">
      <c r="A326"/>
      <c r="B326"/>
      <c r="C326"/>
      <c r="D326"/>
      <c r="F326" s="305"/>
      <c r="G326" s="305"/>
      <c r="H326" s="305"/>
    </row>
    <row r="327" spans="1:8" ht="17.5" customHeight="1" x14ac:dyDescent="0.35">
      <c r="A327"/>
      <c r="B327"/>
      <c r="C327"/>
      <c r="D327"/>
      <c r="F327" s="305"/>
      <c r="G327" s="305"/>
      <c r="H327" s="305"/>
    </row>
    <row r="328" spans="1:8" ht="17.5" customHeight="1" x14ac:dyDescent="0.35">
      <c r="A328"/>
      <c r="B328"/>
      <c r="C328"/>
      <c r="D328"/>
      <c r="F328" s="305"/>
      <c r="G328" s="305"/>
      <c r="H328" s="305"/>
    </row>
    <row r="329" spans="1:8" ht="17.5" customHeight="1" x14ac:dyDescent="0.35">
      <c r="A329"/>
      <c r="B329"/>
      <c r="C329"/>
      <c r="D329"/>
      <c r="F329" s="305"/>
      <c r="G329" s="305"/>
      <c r="H329" s="305"/>
    </row>
    <row r="330" spans="1:8" ht="17.5" customHeight="1" x14ac:dyDescent="0.35">
      <c r="A330"/>
      <c r="B330"/>
      <c r="C330"/>
      <c r="D330"/>
      <c r="F330" s="305"/>
      <c r="G330" s="305"/>
      <c r="H330" s="305"/>
    </row>
    <row r="331" spans="1:8" ht="17.5" customHeight="1" x14ac:dyDescent="0.35">
      <c r="A331"/>
      <c r="B331"/>
      <c r="C331"/>
      <c r="D331"/>
      <c r="F331" s="305"/>
      <c r="G331" s="305"/>
      <c r="H331" s="305"/>
    </row>
    <row r="332" spans="1:8" ht="17.5" customHeight="1" x14ac:dyDescent="0.35">
      <c r="A332"/>
      <c r="B332"/>
      <c r="C332"/>
      <c r="D332"/>
      <c r="F332" s="305"/>
      <c r="G332" s="305"/>
      <c r="H332" s="305"/>
    </row>
    <row r="333" spans="1:8" ht="17.5" customHeight="1" x14ac:dyDescent="0.35">
      <c r="A333"/>
      <c r="B333"/>
      <c r="C333"/>
      <c r="D333"/>
      <c r="F333" s="305"/>
      <c r="G333" s="305"/>
      <c r="H333" s="305"/>
    </row>
    <row r="334" spans="1:8" ht="17.5" customHeight="1" x14ac:dyDescent="0.35">
      <c r="A334"/>
      <c r="B334"/>
      <c r="C334"/>
      <c r="D334"/>
      <c r="F334" s="305"/>
      <c r="G334" s="305"/>
      <c r="H334" s="305"/>
    </row>
    <row r="335" spans="1:8" ht="17.5" customHeight="1" x14ac:dyDescent="0.35">
      <c r="A335"/>
      <c r="B335"/>
      <c r="C335"/>
      <c r="D335"/>
      <c r="F335" s="305"/>
      <c r="G335" s="305"/>
      <c r="H335" s="305"/>
    </row>
    <row r="336" spans="1:8" ht="17.5" customHeight="1" x14ac:dyDescent="0.35">
      <c r="A336"/>
      <c r="B336"/>
      <c r="C336"/>
      <c r="D336"/>
      <c r="F336" s="305"/>
      <c r="G336" s="305"/>
      <c r="H336" s="305"/>
    </row>
    <row r="337" spans="1:8" ht="17.5" customHeight="1" x14ac:dyDescent="0.35">
      <c r="A337"/>
      <c r="B337"/>
      <c r="C337"/>
      <c r="D337"/>
      <c r="F337" s="305"/>
      <c r="G337" s="305"/>
      <c r="H337" s="305"/>
    </row>
    <row r="338" spans="1:8" ht="17.5" customHeight="1" x14ac:dyDescent="0.35">
      <c r="A338"/>
      <c r="B338"/>
      <c r="C338"/>
      <c r="D338"/>
      <c r="F338" s="305"/>
      <c r="G338" s="305"/>
      <c r="H338" s="305"/>
    </row>
    <row r="339" spans="1:8" ht="17.5" customHeight="1" x14ac:dyDescent="0.35">
      <c r="A339"/>
      <c r="B339"/>
      <c r="C339"/>
      <c r="D339"/>
      <c r="F339" s="305"/>
      <c r="G339" s="305"/>
      <c r="H339" s="305"/>
    </row>
    <row r="340" spans="1:8" ht="17.5" customHeight="1" x14ac:dyDescent="0.35">
      <c r="A340"/>
      <c r="B340"/>
      <c r="C340"/>
      <c r="D340"/>
      <c r="F340" s="305"/>
      <c r="G340" s="305"/>
      <c r="H340" s="305"/>
    </row>
    <row r="341" spans="1:8" ht="17.5" customHeight="1" x14ac:dyDescent="0.35">
      <c r="A341"/>
      <c r="B341"/>
      <c r="C341"/>
      <c r="D341"/>
      <c r="F341" s="305"/>
      <c r="G341" s="305"/>
      <c r="H341" s="305"/>
    </row>
    <row r="342" spans="1:8" ht="17.5" customHeight="1" x14ac:dyDescent="0.35">
      <c r="A342"/>
      <c r="B342"/>
      <c r="C342"/>
      <c r="D342"/>
      <c r="F342" s="305"/>
      <c r="G342" s="305"/>
      <c r="H342" s="305"/>
    </row>
    <row r="343" spans="1:8" ht="17.5" customHeight="1" x14ac:dyDescent="0.35">
      <c r="A343"/>
      <c r="B343"/>
      <c r="C343"/>
      <c r="D343"/>
      <c r="F343" s="305"/>
      <c r="G343" s="305"/>
      <c r="H343" s="305"/>
    </row>
    <row r="344" spans="1:8" ht="17.5" customHeight="1" x14ac:dyDescent="0.35">
      <c r="A344"/>
      <c r="B344"/>
      <c r="C344"/>
      <c r="D344"/>
      <c r="F344" s="305"/>
      <c r="G344" s="305"/>
      <c r="H344" s="305"/>
    </row>
    <row r="345" spans="1:8" ht="17.5" customHeight="1" x14ac:dyDescent="0.35">
      <c r="A345"/>
      <c r="B345"/>
      <c r="C345"/>
      <c r="D345"/>
      <c r="F345" s="305"/>
      <c r="G345" s="305"/>
      <c r="H345" s="305"/>
    </row>
    <row r="346" spans="1:8" ht="17.5" customHeight="1" x14ac:dyDescent="0.35">
      <c r="A346"/>
      <c r="B346"/>
      <c r="C346"/>
      <c r="D346"/>
      <c r="F346" s="305"/>
      <c r="G346" s="305"/>
      <c r="H346" s="305"/>
    </row>
    <row r="347" spans="1:8" ht="17.5" customHeight="1" x14ac:dyDescent="0.35">
      <c r="A347"/>
      <c r="B347"/>
      <c r="C347"/>
      <c r="D347"/>
      <c r="F347" s="305"/>
      <c r="G347" s="305"/>
      <c r="H347" s="305"/>
    </row>
    <row r="348" spans="1:8" ht="17.5" customHeight="1" x14ac:dyDescent="0.35">
      <c r="A348"/>
      <c r="B348"/>
      <c r="C348"/>
      <c r="D348"/>
      <c r="F348" s="305"/>
      <c r="G348" s="305"/>
      <c r="H348" s="305"/>
    </row>
    <row r="349" spans="1:8" ht="17.5" customHeight="1" x14ac:dyDescent="0.35">
      <c r="A349"/>
      <c r="B349"/>
      <c r="C349"/>
      <c r="D349"/>
      <c r="F349" s="305"/>
      <c r="G349" s="305"/>
      <c r="H349" s="305"/>
    </row>
    <row r="350" spans="1:8" ht="17.5" customHeight="1" x14ac:dyDescent="0.35">
      <c r="A350"/>
      <c r="B350"/>
      <c r="C350"/>
      <c r="D350"/>
      <c r="F350" s="305"/>
      <c r="G350" s="305"/>
      <c r="H350" s="305"/>
    </row>
    <row r="351" spans="1:8" ht="17.5" customHeight="1" x14ac:dyDescent="0.35">
      <c r="A351"/>
      <c r="B351"/>
      <c r="C351"/>
      <c r="D351"/>
      <c r="F351" s="305"/>
      <c r="G351" s="305"/>
      <c r="H351" s="305"/>
    </row>
    <row r="352" spans="1:8" ht="17.5" customHeight="1" x14ac:dyDescent="0.35">
      <c r="A352"/>
      <c r="B352"/>
      <c r="C352"/>
      <c r="D352"/>
      <c r="F352" s="305"/>
      <c r="G352" s="305"/>
      <c r="H352" s="305"/>
    </row>
    <row r="353" spans="1:8" ht="17.5" customHeight="1" x14ac:dyDescent="0.35">
      <c r="A353"/>
      <c r="B353"/>
      <c r="C353"/>
      <c r="D353"/>
      <c r="F353" s="305"/>
      <c r="G353" s="305"/>
      <c r="H353" s="305"/>
    </row>
    <row r="354" spans="1:8" ht="17.5" customHeight="1" x14ac:dyDescent="0.35">
      <c r="A354"/>
      <c r="B354"/>
      <c r="C354"/>
      <c r="D354"/>
      <c r="F354" s="305"/>
      <c r="G354" s="305"/>
      <c r="H354" s="305"/>
    </row>
    <row r="355" spans="1:8" ht="17.5" customHeight="1" x14ac:dyDescent="0.35">
      <c r="A355"/>
      <c r="B355"/>
      <c r="C355"/>
      <c r="D355"/>
      <c r="F355" s="305"/>
      <c r="G355" s="305"/>
      <c r="H355" s="305"/>
    </row>
    <row r="356" spans="1:8" ht="17.5" customHeight="1" x14ac:dyDescent="0.35">
      <c r="A356"/>
      <c r="B356"/>
      <c r="C356"/>
      <c r="D356"/>
      <c r="F356" s="305"/>
      <c r="G356" s="305"/>
      <c r="H356" s="305"/>
    </row>
    <row r="357" spans="1:8" ht="17.5" customHeight="1" x14ac:dyDescent="0.35">
      <c r="A357"/>
      <c r="B357"/>
      <c r="C357"/>
      <c r="D357"/>
      <c r="F357" s="305"/>
      <c r="G357" s="305"/>
      <c r="H357" s="305"/>
    </row>
    <row r="358" spans="1:8" ht="17.5" customHeight="1" x14ac:dyDescent="0.35">
      <c r="A358"/>
      <c r="B358"/>
      <c r="C358"/>
      <c r="D358"/>
      <c r="F358" s="305"/>
      <c r="G358" s="305"/>
      <c r="H358" s="305"/>
    </row>
    <row r="359" spans="1:8" ht="17.5" customHeight="1" x14ac:dyDescent="0.35">
      <c r="A359"/>
      <c r="B359"/>
      <c r="C359"/>
      <c r="D359"/>
      <c r="F359" s="305"/>
      <c r="G359" s="305"/>
      <c r="H359" s="305"/>
    </row>
    <row r="360" spans="1:8" ht="17.5" customHeight="1" x14ac:dyDescent="0.35">
      <c r="A360"/>
      <c r="B360"/>
      <c r="C360"/>
      <c r="D360"/>
      <c r="F360" s="305"/>
      <c r="G360" s="305"/>
      <c r="H360" s="305"/>
    </row>
    <row r="361" spans="1:8" ht="17.5" customHeight="1" x14ac:dyDescent="0.35">
      <c r="A361"/>
      <c r="B361"/>
      <c r="C361"/>
      <c r="D361"/>
      <c r="F361" s="305"/>
      <c r="G361" s="305"/>
      <c r="H361" s="305"/>
    </row>
    <row r="362" spans="1:8" ht="17.5" customHeight="1" x14ac:dyDescent="0.35">
      <c r="A362"/>
      <c r="B362"/>
      <c r="C362"/>
      <c r="D362"/>
      <c r="F362" s="305"/>
      <c r="G362" s="305"/>
      <c r="H362" s="305"/>
    </row>
    <row r="363" spans="1:8" ht="17.5" customHeight="1" x14ac:dyDescent="0.35">
      <c r="A363"/>
      <c r="B363"/>
      <c r="C363"/>
      <c r="D363"/>
      <c r="F363" s="305"/>
      <c r="G363" s="305"/>
      <c r="H363" s="305"/>
    </row>
    <row r="364" spans="1:8" ht="17.5" customHeight="1" x14ac:dyDescent="0.35">
      <c r="A364"/>
      <c r="B364"/>
      <c r="C364"/>
      <c r="D364"/>
      <c r="F364" s="305"/>
      <c r="G364" s="305"/>
      <c r="H364" s="305"/>
    </row>
    <row r="365" spans="1:8" ht="17.5" customHeight="1" x14ac:dyDescent="0.35">
      <c r="A365"/>
      <c r="B365"/>
      <c r="C365"/>
      <c r="D365"/>
      <c r="F365" s="305"/>
      <c r="G365" s="305"/>
      <c r="H365" s="305"/>
    </row>
    <row r="366" spans="1:8" ht="17.5" customHeight="1" x14ac:dyDescent="0.35">
      <c r="A366"/>
      <c r="B366"/>
      <c r="C366"/>
      <c r="D366"/>
      <c r="F366" s="305"/>
      <c r="G366" s="305"/>
      <c r="H366" s="305"/>
    </row>
    <row r="367" spans="1:8" ht="17.5" customHeight="1" x14ac:dyDescent="0.35">
      <c r="A367"/>
      <c r="B367"/>
      <c r="C367"/>
      <c r="D367"/>
      <c r="F367" s="305"/>
      <c r="G367" s="305"/>
      <c r="H367" s="305"/>
    </row>
    <row r="368" spans="1:8" ht="17.5" customHeight="1" x14ac:dyDescent="0.35">
      <c r="A368"/>
      <c r="B368"/>
      <c r="C368"/>
      <c r="D368"/>
      <c r="F368" s="305"/>
      <c r="G368" s="305"/>
      <c r="H368" s="305"/>
    </row>
    <row r="369" spans="1:8" ht="17.5" customHeight="1" x14ac:dyDescent="0.35">
      <c r="A369"/>
      <c r="B369"/>
      <c r="C369"/>
      <c r="D369"/>
      <c r="F369" s="305"/>
      <c r="G369" s="305"/>
      <c r="H369" s="305"/>
    </row>
    <row r="370" spans="1:8" ht="17.5" customHeight="1" x14ac:dyDescent="0.35">
      <c r="A370"/>
      <c r="B370"/>
      <c r="C370"/>
      <c r="D370"/>
      <c r="F370" s="305"/>
      <c r="G370" s="305"/>
      <c r="H370" s="305"/>
    </row>
    <row r="371" spans="1:8" ht="17.5" customHeight="1" x14ac:dyDescent="0.35">
      <c r="A371"/>
      <c r="B371"/>
      <c r="C371"/>
      <c r="D371"/>
      <c r="F371" s="305"/>
      <c r="G371" s="305"/>
      <c r="H371" s="305"/>
    </row>
    <row r="372" spans="1:8" ht="17.5" customHeight="1" x14ac:dyDescent="0.35">
      <c r="A372"/>
      <c r="B372"/>
      <c r="C372"/>
      <c r="D372"/>
      <c r="F372" s="305"/>
      <c r="G372" s="305"/>
      <c r="H372" s="305"/>
    </row>
    <row r="373" spans="1:8" ht="17.5" customHeight="1" x14ac:dyDescent="0.35">
      <c r="A373"/>
      <c r="B373"/>
      <c r="C373"/>
      <c r="D373"/>
      <c r="F373" s="305"/>
      <c r="G373" s="305"/>
      <c r="H373" s="305"/>
    </row>
    <row r="374" spans="1:8" ht="17.5" customHeight="1" x14ac:dyDescent="0.35">
      <c r="A374"/>
      <c r="B374"/>
      <c r="C374"/>
      <c r="D374"/>
      <c r="F374" s="305"/>
      <c r="G374" s="305"/>
      <c r="H374" s="305"/>
    </row>
    <row r="375" spans="1:8" ht="17.5" customHeight="1" x14ac:dyDescent="0.35">
      <c r="A375"/>
      <c r="B375"/>
      <c r="C375"/>
      <c r="D375"/>
      <c r="F375" s="305"/>
      <c r="G375" s="305"/>
      <c r="H375" s="305"/>
    </row>
    <row r="376" spans="1:8" ht="17.5" customHeight="1" x14ac:dyDescent="0.35">
      <c r="A376"/>
      <c r="B376"/>
      <c r="C376"/>
      <c r="D376"/>
      <c r="F376" s="305"/>
      <c r="G376" s="305"/>
      <c r="H376" s="305"/>
    </row>
    <row r="377" spans="1:8" ht="17.5" customHeight="1" x14ac:dyDescent="0.35">
      <c r="A377"/>
      <c r="B377"/>
      <c r="C377"/>
      <c r="D377"/>
      <c r="F377" s="305"/>
      <c r="G377" s="305"/>
      <c r="H377" s="305"/>
    </row>
    <row r="378" spans="1:8" ht="17.5" customHeight="1" x14ac:dyDescent="0.35">
      <c r="A378"/>
      <c r="B378"/>
      <c r="C378"/>
      <c r="D378"/>
      <c r="F378" s="305"/>
      <c r="G378" s="305"/>
      <c r="H378" s="305"/>
    </row>
    <row r="379" spans="1:8" ht="17.5" customHeight="1" x14ac:dyDescent="0.35">
      <c r="A379"/>
      <c r="B379"/>
      <c r="C379"/>
      <c r="D379"/>
      <c r="F379" s="305"/>
      <c r="G379" s="305"/>
      <c r="H379" s="305"/>
    </row>
    <row r="380" spans="1:8" ht="17.5" customHeight="1" x14ac:dyDescent="0.35">
      <c r="A380"/>
      <c r="B380"/>
      <c r="C380"/>
      <c r="D380"/>
      <c r="F380" s="305"/>
      <c r="G380" s="305"/>
      <c r="H380" s="305"/>
    </row>
    <row r="381" spans="1:8" ht="17.5" customHeight="1" x14ac:dyDescent="0.35">
      <c r="A381"/>
      <c r="B381"/>
      <c r="C381"/>
      <c r="D381"/>
      <c r="F381" s="305"/>
      <c r="G381" s="305"/>
      <c r="H381" s="305"/>
    </row>
    <row r="382" spans="1:8" ht="17.5" customHeight="1" x14ac:dyDescent="0.35">
      <c r="A382"/>
      <c r="B382"/>
      <c r="C382"/>
      <c r="D382"/>
      <c r="F382" s="305"/>
      <c r="G382" s="305"/>
      <c r="H382" s="305"/>
    </row>
    <row r="383" spans="1:8" ht="17.5" customHeight="1" x14ac:dyDescent="0.35">
      <c r="A383"/>
      <c r="B383"/>
      <c r="C383"/>
      <c r="D383"/>
      <c r="F383" s="305"/>
      <c r="G383" s="305"/>
      <c r="H383" s="305"/>
    </row>
    <row r="384" spans="1:8" ht="17.5" customHeight="1" x14ac:dyDescent="0.35">
      <c r="A384"/>
      <c r="B384"/>
      <c r="C384"/>
      <c r="D384"/>
      <c r="F384" s="305"/>
      <c r="G384" s="305"/>
      <c r="H384" s="305"/>
    </row>
    <row r="385" spans="1:8" ht="17.5" customHeight="1" x14ac:dyDescent="0.35">
      <c r="A385"/>
      <c r="B385"/>
      <c r="C385"/>
      <c r="D385"/>
      <c r="F385" s="305"/>
      <c r="G385" s="305"/>
      <c r="H385" s="305"/>
    </row>
    <row r="386" spans="1:8" ht="17.5" customHeight="1" x14ac:dyDescent="0.35">
      <c r="A386"/>
      <c r="B386"/>
      <c r="C386"/>
      <c r="D386"/>
      <c r="F386" s="305"/>
      <c r="G386" s="305"/>
      <c r="H386" s="305"/>
    </row>
    <row r="387" spans="1:8" ht="17.5" customHeight="1" x14ac:dyDescent="0.35">
      <c r="A387"/>
      <c r="B387"/>
      <c r="C387"/>
      <c r="D387"/>
      <c r="F387" s="305"/>
      <c r="G387" s="305"/>
      <c r="H387" s="305"/>
    </row>
    <row r="388" spans="1:8" ht="17.5" customHeight="1" x14ac:dyDescent="0.35">
      <c r="A388"/>
      <c r="B388"/>
      <c r="C388"/>
      <c r="D388"/>
      <c r="F388" s="305"/>
      <c r="G388" s="305"/>
      <c r="H388" s="305"/>
    </row>
    <row r="389" spans="1:8" ht="17.5" customHeight="1" x14ac:dyDescent="0.35">
      <c r="A389"/>
      <c r="B389"/>
      <c r="C389"/>
      <c r="D389"/>
      <c r="F389" s="305"/>
      <c r="G389" s="305"/>
      <c r="H389" s="305"/>
    </row>
    <row r="390" spans="1:8" ht="17.5" customHeight="1" x14ac:dyDescent="0.35">
      <c r="A390"/>
      <c r="B390"/>
      <c r="C390"/>
      <c r="D390"/>
      <c r="F390" s="305"/>
      <c r="G390" s="305"/>
      <c r="H390" s="305"/>
    </row>
    <row r="391" spans="1:8" ht="17.5" customHeight="1" x14ac:dyDescent="0.35">
      <c r="A391"/>
      <c r="B391"/>
      <c r="C391"/>
      <c r="D391"/>
      <c r="F391" s="305"/>
      <c r="G391" s="305"/>
      <c r="H391" s="305"/>
    </row>
    <row r="392" spans="1:8" ht="17.5" customHeight="1" x14ac:dyDescent="0.35">
      <c r="A392"/>
      <c r="B392"/>
      <c r="C392"/>
      <c r="D392"/>
      <c r="F392" s="305"/>
      <c r="G392" s="305"/>
      <c r="H392" s="305"/>
    </row>
    <row r="393" spans="1:8" ht="17.5" customHeight="1" x14ac:dyDescent="0.35">
      <c r="A393"/>
      <c r="B393"/>
      <c r="C393"/>
      <c r="D393"/>
      <c r="F393" s="305"/>
      <c r="G393" s="305"/>
      <c r="H393" s="305"/>
    </row>
    <row r="394" spans="1:8" ht="17.5" customHeight="1" x14ac:dyDescent="0.35">
      <c r="A394"/>
      <c r="B394"/>
      <c r="C394"/>
      <c r="D394"/>
      <c r="F394" s="305"/>
      <c r="G394" s="305"/>
      <c r="H394" s="305"/>
    </row>
    <row r="395" spans="1:8" ht="17.5" customHeight="1" x14ac:dyDescent="0.35">
      <c r="A395"/>
      <c r="B395"/>
      <c r="C395"/>
      <c r="D395"/>
      <c r="F395" s="305"/>
      <c r="G395" s="305"/>
      <c r="H395" s="305"/>
    </row>
    <row r="396" spans="1:8" ht="17.5" customHeight="1" x14ac:dyDescent="0.35">
      <c r="A396"/>
      <c r="B396"/>
      <c r="C396"/>
      <c r="D396"/>
      <c r="F396" s="305"/>
      <c r="G396" s="305"/>
      <c r="H396" s="305"/>
    </row>
    <row r="397" spans="1:8" ht="17.5" customHeight="1" x14ac:dyDescent="0.35">
      <c r="A397"/>
      <c r="B397"/>
      <c r="C397"/>
      <c r="D397"/>
      <c r="F397" s="305"/>
      <c r="G397" s="305"/>
      <c r="H397" s="305"/>
    </row>
    <row r="398" spans="1:8" ht="17.5" customHeight="1" x14ac:dyDescent="0.35">
      <c r="A398"/>
      <c r="B398"/>
      <c r="C398"/>
      <c r="D398"/>
      <c r="F398" s="305"/>
      <c r="G398" s="305"/>
      <c r="H398" s="305"/>
    </row>
    <row r="399" spans="1:8" ht="17.5" customHeight="1" x14ac:dyDescent="0.35">
      <c r="A399"/>
      <c r="B399"/>
      <c r="C399"/>
      <c r="D399"/>
      <c r="F399" s="305"/>
      <c r="G399" s="305"/>
      <c r="H399" s="305"/>
    </row>
    <row r="400" spans="1:8" ht="17.5" customHeight="1" x14ac:dyDescent="0.35">
      <c r="A400"/>
      <c r="B400"/>
      <c r="C400"/>
      <c r="D400"/>
      <c r="F400" s="305"/>
      <c r="G400" s="305"/>
      <c r="H400" s="305"/>
    </row>
    <row r="401" spans="1:8" ht="17.5" customHeight="1" x14ac:dyDescent="0.35">
      <c r="A401"/>
      <c r="B401"/>
      <c r="C401"/>
      <c r="D401"/>
      <c r="F401" s="305"/>
      <c r="G401" s="305"/>
      <c r="H401" s="305"/>
    </row>
    <row r="402" spans="1:8" ht="17.5" customHeight="1" x14ac:dyDescent="0.35">
      <c r="A402"/>
      <c r="B402"/>
      <c r="C402"/>
      <c r="D402"/>
      <c r="F402" s="305"/>
      <c r="G402" s="305"/>
      <c r="H402" s="305"/>
    </row>
    <row r="403" spans="1:8" ht="17.5" customHeight="1" x14ac:dyDescent="0.35">
      <c r="A403"/>
      <c r="B403"/>
      <c r="C403"/>
      <c r="D403"/>
      <c r="F403" s="305"/>
      <c r="G403" s="305"/>
      <c r="H403" s="305"/>
    </row>
    <row r="404" spans="1:8" ht="17.5" customHeight="1" x14ac:dyDescent="0.35">
      <c r="A404"/>
      <c r="B404"/>
      <c r="C404"/>
      <c r="D404"/>
      <c r="F404" s="305"/>
      <c r="G404" s="305"/>
      <c r="H404" s="305"/>
    </row>
    <row r="405" spans="1:8" ht="17.5" customHeight="1" x14ac:dyDescent="0.35">
      <c r="A405"/>
      <c r="B405"/>
      <c r="C405"/>
      <c r="D405"/>
      <c r="F405" s="305"/>
      <c r="G405" s="305"/>
      <c r="H405" s="305"/>
    </row>
    <row r="406" spans="1:8" ht="17.5" customHeight="1" x14ac:dyDescent="0.35">
      <c r="A406"/>
      <c r="B406"/>
      <c r="C406"/>
      <c r="D406"/>
      <c r="F406" s="305"/>
      <c r="G406" s="305"/>
      <c r="H406" s="305"/>
    </row>
    <row r="407" spans="1:8" ht="17.5" customHeight="1" x14ac:dyDescent="0.35">
      <c r="A407"/>
      <c r="B407"/>
      <c r="C407"/>
      <c r="D407"/>
      <c r="F407" s="305"/>
      <c r="G407" s="305"/>
      <c r="H407" s="305"/>
    </row>
    <row r="408" spans="1:8" ht="17.5" customHeight="1" x14ac:dyDescent="0.35">
      <c r="A408"/>
      <c r="B408"/>
      <c r="C408"/>
      <c r="D408"/>
      <c r="F408" s="305"/>
      <c r="G408" s="305"/>
      <c r="H408" s="305"/>
    </row>
    <row r="409" spans="1:8" ht="17.5" customHeight="1" x14ac:dyDescent="0.35">
      <c r="A409"/>
      <c r="B409"/>
      <c r="C409"/>
      <c r="D409"/>
      <c r="F409" s="305"/>
      <c r="G409" s="305"/>
      <c r="H409" s="305"/>
    </row>
    <row r="410" spans="1:8" ht="17.5" customHeight="1" x14ac:dyDescent="0.35">
      <c r="A410"/>
      <c r="B410"/>
      <c r="C410"/>
      <c r="D410"/>
      <c r="F410" s="305"/>
      <c r="G410" s="305"/>
      <c r="H410" s="305"/>
    </row>
    <row r="411" spans="1:8" ht="17.5" customHeight="1" x14ac:dyDescent="0.35">
      <c r="A411"/>
      <c r="B411"/>
      <c r="C411"/>
      <c r="D411"/>
      <c r="F411" s="305"/>
      <c r="G411" s="305"/>
      <c r="H411" s="305"/>
    </row>
    <row r="412" spans="1:8" ht="17.5" customHeight="1" x14ac:dyDescent="0.35">
      <c r="A412"/>
      <c r="B412"/>
      <c r="C412"/>
      <c r="D412"/>
      <c r="F412" s="305"/>
      <c r="G412" s="305"/>
      <c r="H412" s="305"/>
    </row>
    <row r="413" spans="1:8" ht="17.5" customHeight="1" x14ac:dyDescent="0.35">
      <c r="A413"/>
      <c r="B413"/>
      <c r="C413"/>
      <c r="D413"/>
      <c r="F413" s="305"/>
      <c r="G413" s="305"/>
      <c r="H413" s="305"/>
    </row>
    <row r="414" spans="1:8" ht="17.5" customHeight="1" x14ac:dyDescent="0.35">
      <c r="A414"/>
      <c r="B414"/>
      <c r="C414"/>
      <c r="D414"/>
      <c r="F414" s="305"/>
      <c r="G414" s="305"/>
      <c r="H414" s="305"/>
    </row>
    <row r="415" spans="1:8" ht="17.5" customHeight="1" x14ac:dyDescent="0.35">
      <c r="A415"/>
      <c r="B415"/>
      <c r="C415"/>
      <c r="D415"/>
      <c r="F415" s="305"/>
      <c r="G415" s="305"/>
      <c r="H415" s="305"/>
    </row>
    <row r="416" spans="1:8" ht="17.5" customHeight="1" x14ac:dyDescent="0.35">
      <c r="A416"/>
      <c r="B416"/>
      <c r="C416"/>
      <c r="D416"/>
      <c r="F416" s="305"/>
      <c r="G416" s="305"/>
      <c r="H416" s="305"/>
    </row>
    <row r="417" spans="1:8" ht="17.5" customHeight="1" x14ac:dyDescent="0.35">
      <c r="A417"/>
      <c r="B417"/>
      <c r="C417"/>
      <c r="D417"/>
      <c r="F417" s="305"/>
      <c r="G417" s="305"/>
      <c r="H417" s="305"/>
    </row>
    <row r="418" spans="1:8" ht="17.5" customHeight="1" x14ac:dyDescent="0.35">
      <c r="A418"/>
      <c r="B418"/>
      <c r="C418"/>
      <c r="D418"/>
      <c r="F418" s="305"/>
      <c r="G418" s="305"/>
      <c r="H418" s="305"/>
    </row>
    <row r="419" spans="1:8" ht="17.5" customHeight="1" x14ac:dyDescent="0.35">
      <c r="A419"/>
      <c r="B419"/>
      <c r="C419"/>
      <c r="D419"/>
      <c r="F419" s="305"/>
      <c r="G419" s="305"/>
      <c r="H419" s="305"/>
    </row>
    <row r="420" spans="1:8" ht="17.5" customHeight="1" x14ac:dyDescent="0.35">
      <c r="A420"/>
      <c r="B420"/>
      <c r="C420"/>
      <c r="D420"/>
      <c r="F420" s="305"/>
      <c r="G420" s="305"/>
      <c r="H420" s="305"/>
    </row>
    <row r="421" spans="1:8" ht="17.5" customHeight="1" x14ac:dyDescent="0.35">
      <c r="A421"/>
      <c r="B421"/>
      <c r="C421"/>
      <c r="D421"/>
      <c r="F421" s="305"/>
      <c r="G421" s="305"/>
      <c r="H421" s="305"/>
    </row>
    <row r="422" spans="1:8" ht="17.5" customHeight="1" x14ac:dyDescent="0.35">
      <c r="A422"/>
      <c r="B422"/>
      <c r="C422"/>
      <c r="D422"/>
      <c r="F422" s="305"/>
      <c r="G422" s="305"/>
      <c r="H422" s="305"/>
    </row>
    <row r="423" spans="1:8" ht="17.5" customHeight="1" x14ac:dyDescent="0.35">
      <c r="A423"/>
      <c r="B423"/>
      <c r="C423"/>
      <c r="D423"/>
      <c r="F423" s="305"/>
      <c r="G423" s="305"/>
      <c r="H423" s="305"/>
    </row>
    <row r="424" spans="1:8" ht="17.5" customHeight="1" x14ac:dyDescent="0.35">
      <c r="A424"/>
      <c r="B424"/>
      <c r="C424"/>
      <c r="D424"/>
      <c r="F424" s="305"/>
      <c r="G424" s="305"/>
      <c r="H424" s="305"/>
    </row>
    <row r="425" spans="1:8" ht="17.5" customHeight="1" x14ac:dyDescent="0.35">
      <c r="A425"/>
      <c r="B425"/>
      <c r="C425"/>
      <c r="D425"/>
      <c r="F425" s="305"/>
      <c r="G425" s="305"/>
      <c r="H425" s="305"/>
    </row>
    <row r="426" spans="1:8" ht="17.5" customHeight="1" x14ac:dyDescent="0.35">
      <c r="A426"/>
      <c r="B426"/>
      <c r="C426"/>
      <c r="D426"/>
      <c r="F426" s="305"/>
      <c r="G426" s="305"/>
      <c r="H426" s="305"/>
    </row>
    <row r="427" spans="1:8" ht="17.5" customHeight="1" x14ac:dyDescent="0.35">
      <c r="A427"/>
      <c r="B427"/>
      <c r="C427"/>
      <c r="D427"/>
      <c r="F427" s="305"/>
      <c r="G427" s="305"/>
      <c r="H427" s="305"/>
    </row>
    <row r="428" spans="1:8" ht="17.5" customHeight="1" x14ac:dyDescent="0.35">
      <c r="A428"/>
      <c r="B428"/>
      <c r="C428"/>
      <c r="D428"/>
      <c r="F428" s="305"/>
      <c r="G428" s="305"/>
      <c r="H428" s="305"/>
    </row>
    <row r="429" spans="1:8" ht="17.5" customHeight="1" x14ac:dyDescent="0.35">
      <c r="A429"/>
      <c r="B429"/>
      <c r="C429"/>
      <c r="D429"/>
      <c r="F429" s="305"/>
      <c r="G429" s="305"/>
      <c r="H429" s="305"/>
    </row>
    <row r="430" spans="1:8" ht="17.5" customHeight="1" x14ac:dyDescent="0.35">
      <c r="A430"/>
      <c r="B430"/>
      <c r="C430"/>
      <c r="D430"/>
      <c r="F430" s="305"/>
      <c r="G430" s="305"/>
      <c r="H430" s="305"/>
    </row>
    <row r="431" spans="1:8" ht="17.5" customHeight="1" x14ac:dyDescent="0.35">
      <c r="A431"/>
      <c r="B431"/>
      <c r="C431"/>
      <c r="D431"/>
      <c r="F431" s="305"/>
      <c r="G431" s="305"/>
      <c r="H431" s="305"/>
    </row>
    <row r="432" spans="1:8" ht="17.5" customHeight="1" x14ac:dyDescent="0.35">
      <c r="A432"/>
      <c r="B432"/>
      <c r="C432"/>
      <c r="D432"/>
      <c r="F432" s="305"/>
      <c r="G432" s="305"/>
      <c r="H432" s="305"/>
    </row>
    <row r="433" spans="1:8" ht="17.5" customHeight="1" x14ac:dyDescent="0.35">
      <c r="A433"/>
      <c r="B433"/>
      <c r="C433"/>
      <c r="D433"/>
      <c r="F433" s="305"/>
      <c r="G433" s="305"/>
      <c r="H433" s="305"/>
    </row>
    <row r="434" spans="1:8" ht="17.5" customHeight="1" x14ac:dyDescent="0.35">
      <c r="A434"/>
      <c r="B434"/>
      <c r="C434"/>
      <c r="D434"/>
      <c r="F434" s="305"/>
      <c r="G434" s="305"/>
      <c r="H434" s="305"/>
    </row>
    <row r="435" spans="1:8" ht="17.5" customHeight="1" x14ac:dyDescent="0.35">
      <c r="A435"/>
      <c r="B435"/>
      <c r="C435"/>
      <c r="D435"/>
      <c r="F435" s="305"/>
      <c r="G435" s="305"/>
      <c r="H435" s="305"/>
    </row>
    <row r="436" spans="1:8" ht="17.5" customHeight="1" x14ac:dyDescent="0.35">
      <c r="A436"/>
      <c r="B436"/>
      <c r="C436"/>
      <c r="D436"/>
      <c r="F436" s="305"/>
      <c r="G436" s="305"/>
      <c r="H436" s="305"/>
    </row>
    <row r="437" spans="1:8" ht="17.5" customHeight="1" x14ac:dyDescent="0.35">
      <c r="A437"/>
      <c r="B437"/>
      <c r="C437"/>
      <c r="D437"/>
      <c r="F437" s="305"/>
      <c r="G437" s="305"/>
      <c r="H437" s="305"/>
    </row>
    <row r="438" spans="1:8" ht="17.5" customHeight="1" x14ac:dyDescent="0.35">
      <c r="A438"/>
      <c r="B438"/>
      <c r="C438"/>
      <c r="D438"/>
      <c r="F438" s="305"/>
      <c r="G438" s="305"/>
      <c r="H438" s="305"/>
    </row>
    <row r="439" spans="1:8" ht="17.5" customHeight="1" x14ac:dyDescent="0.35">
      <c r="A439"/>
      <c r="B439"/>
      <c r="C439"/>
      <c r="D439"/>
      <c r="F439" s="305"/>
      <c r="G439" s="305"/>
      <c r="H439" s="305"/>
    </row>
    <row r="440" spans="1:8" ht="17.5" customHeight="1" x14ac:dyDescent="0.35">
      <c r="A440"/>
      <c r="B440"/>
      <c r="C440"/>
      <c r="D440"/>
      <c r="F440" s="305"/>
      <c r="G440" s="305"/>
      <c r="H440" s="305"/>
    </row>
    <row r="441" spans="1:8" ht="17.5" customHeight="1" x14ac:dyDescent="0.35">
      <c r="A441"/>
      <c r="B441"/>
      <c r="C441"/>
      <c r="D441"/>
      <c r="F441" s="305"/>
      <c r="G441" s="305"/>
      <c r="H441" s="305"/>
    </row>
    <row r="442" spans="1:8" ht="17.5" customHeight="1" x14ac:dyDescent="0.35">
      <c r="A442"/>
      <c r="B442"/>
      <c r="C442"/>
      <c r="D442"/>
      <c r="F442" s="305"/>
      <c r="G442" s="305"/>
      <c r="H442" s="305"/>
    </row>
    <row r="443" spans="1:8" ht="17.5" customHeight="1" x14ac:dyDescent="0.35">
      <c r="A443"/>
      <c r="B443"/>
      <c r="C443"/>
      <c r="D443"/>
      <c r="F443" s="305"/>
      <c r="G443" s="305"/>
      <c r="H443" s="305"/>
    </row>
    <row r="444" spans="1:8" ht="17.5" customHeight="1" x14ac:dyDescent="0.35">
      <c r="A444"/>
      <c r="B444"/>
      <c r="C444"/>
      <c r="D444"/>
      <c r="F444" s="305"/>
      <c r="G444" s="305"/>
      <c r="H444" s="305"/>
    </row>
    <row r="445" spans="1:8" ht="17.5" customHeight="1" x14ac:dyDescent="0.35">
      <c r="A445"/>
      <c r="B445"/>
      <c r="C445"/>
      <c r="D445"/>
      <c r="F445" s="305"/>
      <c r="G445" s="305"/>
      <c r="H445" s="305"/>
    </row>
    <row r="446" spans="1:8" ht="17.5" customHeight="1" x14ac:dyDescent="0.35">
      <c r="A446"/>
      <c r="B446"/>
      <c r="C446"/>
      <c r="D446"/>
      <c r="F446" s="305"/>
      <c r="G446" s="305"/>
      <c r="H446" s="305"/>
    </row>
    <row r="447" spans="1:8" ht="17.5" customHeight="1" x14ac:dyDescent="0.35">
      <c r="A447"/>
      <c r="B447"/>
      <c r="C447"/>
      <c r="D447"/>
      <c r="F447" s="305"/>
      <c r="G447" s="305"/>
      <c r="H447" s="305"/>
    </row>
    <row r="448" spans="1:8" ht="17.5" customHeight="1" x14ac:dyDescent="0.35">
      <c r="A448"/>
      <c r="B448"/>
      <c r="C448"/>
      <c r="D448"/>
      <c r="F448" s="305"/>
      <c r="G448" s="305"/>
      <c r="H448" s="305"/>
    </row>
    <row r="449" spans="1:8" ht="17.5" customHeight="1" x14ac:dyDescent="0.35">
      <c r="A449"/>
      <c r="B449"/>
      <c r="C449"/>
      <c r="D449"/>
      <c r="F449" s="305"/>
      <c r="G449" s="305"/>
      <c r="H449" s="305"/>
    </row>
    <row r="450" spans="1:8" ht="17.5" customHeight="1" x14ac:dyDescent="0.35">
      <c r="A450"/>
      <c r="B450"/>
      <c r="C450"/>
      <c r="D450"/>
      <c r="F450" s="305"/>
      <c r="G450" s="305"/>
      <c r="H450" s="305"/>
    </row>
    <row r="451" spans="1:8" ht="17.5" customHeight="1" x14ac:dyDescent="0.35">
      <c r="A451"/>
      <c r="B451"/>
      <c r="C451"/>
      <c r="D451"/>
      <c r="F451" s="305"/>
      <c r="G451" s="305"/>
      <c r="H451" s="305"/>
    </row>
    <row r="452" spans="1:8" ht="17.5" customHeight="1" x14ac:dyDescent="0.35">
      <c r="A452"/>
      <c r="B452"/>
      <c r="C452"/>
      <c r="D452"/>
      <c r="F452" s="305"/>
      <c r="G452" s="305"/>
      <c r="H452" s="305"/>
    </row>
    <row r="453" spans="1:8" ht="17.5" customHeight="1" x14ac:dyDescent="0.35">
      <c r="A453"/>
      <c r="B453"/>
      <c r="C453"/>
      <c r="D453"/>
      <c r="F453" s="305"/>
      <c r="G453" s="305"/>
      <c r="H453" s="305"/>
    </row>
    <row r="454" spans="1:8" ht="17.5" customHeight="1" x14ac:dyDescent="0.35">
      <c r="A454"/>
      <c r="B454"/>
      <c r="C454"/>
      <c r="D454"/>
      <c r="F454" s="305"/>
      <c r="G454" s="305"/>
      <c r="H454" s="305"/>
    </row>
    <row r="455" spans="1:8" ht="17.5" customHeight="1" x14ac:dyDescent="0.35">
      <c r="A455"/>
      <c r="B455"/>
      <c r="C455"/>
      <c r="D455"/>
      <c r="F455" s="305"/>
      <c r="G455" s="305"/>
      <c r="H455" s="305"/>
    </row>
    <row r="456" spans="1:8" ht="17.5" customHeight="1" x14ac:dyDescent="0.35">
      <c r="A456"/>
      <c r="B456"/>
      <c r="C456"/>
      <c r="D456"/>
      <c r="F456" s="305"/>
      <c r="G456" s="305"/>
      <c r="H456" s="305"/>
    </row>
    <row r="457" spans="1:8" ht="17.5" customHeight="1" x14ac:dyDescent="0.35">
      <c r="A457"/>
      <c r="B457"/>
      <c r="C457"/>
      <c r="D457"/>
      <c r="F457" s="305"/>
      <c r="G457" s="305"/>
      <c r="H457" s="305"/>
    </row>
    <row r="458" spans="1:8" ht="17.5" customHeight="1" x14ac:dyDescent="0.35">
      <c r="A458"/>
      <c r="B458"/>
      <c r="C458"/>
      <c r="D458"/>
      <c r="F458" s="305"/>
      <c r="G458" s="305"/>
      <c r="H458" s="305"/>
    </row>
    <row r="459" spans="1:8" ht="17.5" customHeight="1" x14ac:dyDescent="0.35">
      <c r="A459"/>
      <c r="B459"/>
      <c r="C459"/>
      <c r="D459"/>
      <c r="F459" s="305"/>
      <c r="G459" s="305"/>
      <c r="H459" s="305"/>
    </row>
    <row r="460" spans="1:8" ht="17.5" customHeight="1" x14ac:dyDescent="0.35">
      <c r="A460"/>
      <c r="B460"/>
      <c r="C460"/>
      <c r="D460"/>
      <c r="F460" s="305"/>
      <c r="G460" s="305"/>
      <c r="H460" s="305"/>
    </row>
    <row r="461" spans="1:8" ht="17.5" customHeight="1" x14ac:dyDescent="0.35">
      <c r="A461"/>
      <c r="B461"/>
      <c r="C461"/>
      <c r="D461"/>
      <c r="F461" s="305"/>
      <c r="G461" s="305"/>
      <c r="H461" s="305"/>
    </row>
    <row r="462" spans="1:8" ht="17.5" customHeight="1" x14ac:dyDescent="0.35">
      <c r="A462"/>
      <c r="B462"/>
      <c r="C462"/>
      <c r="D462"/>
      <c r="F462" s="305"/>
      <c r="G462" s="305"/>
      <c r="H462" s="305"/>
    </row>
    <row r="463" spans="1:8" ht="17.5" customHeight="1" x14ac:dyDescent="0.35">
      <c r="A463"/>
      <c r="B463"/>
      <c r="C463"/>
      <c r="D463"/>
      <c r="F463" s="305"/>
      <c r="G463" s="305"/>
      <c r="H463" s="305"/>
    </row>
    <row r="464" spans="1:8" ht="17.5" customHeight="1" x14ac:dyDescent="0.35">
      <c r="A464"/>
      <c r="B464"/>
      <c r="C464"/>
      <c r="D464"/>
      <c r="F464" s="305"/>
      <c r="G464" s="305"/>
      <c r="H464" s="305"/>
    </row>
    <row r="465" spans="1:8" ht="17.5" customHeight="1" x14ac:dyDescent="0.35">
      <c r="A465"/>
      <c r="B465"/>
      <c r="C465"/>
      <c r="D465"/>
      <c r="F465" s="305"/>
      <c r="G465" s="305"/>
      <c r="H465" s="305"/>
    </row>
    <row r="466" spans="1:8" ht="17.5" customHeight="1" x14ac:dyDescent="0.35">
      <c r="A466"/>
      <c r="B466"/>
      <c r="C466"/>
      <c r="D466"/>
      <c r="F466" s="305"/>
      <c r="G466" s="305"/>
      <c r="H466" s="305"/>
    </row>
    <row r="467" spans="1:8" ht="17.5" customHeight="1" x14ac:dyDescent="0.35">
      <c r="A467"/>
      <c r="B467"/>
      <c r="C467"/>
      <c r="D467"/>
      <c r="F467" s="305"/>
      <c r="G467" s="305"/>
      <c r="H467" s="305"/>
    </row>
    <row r="468" spans="1:8" ht="17.5" customHeight="1" x14ac:dyDescent="0.35">
      <c r="A468"/>
      <c r="B468"/>
      <c r="C468"/>
      <c r="D468"/>
      <c r="F468" s="305"/>
      <c r="G468" s="305"/>
      <c r="H468" s="305"/>
    </row>
    <row r="469" spans="1:8" ht="17.5" customHeight="1" x14ac:dyDescent="0.35">
      <c r="A469"/>
      <c r="B469"/>
      <c r="C469"/>
      <c r="D469"/>
      <c r="F469" s="305"/>
      <c r="G469" s="305"/>
      <c r="H469" s="305"/>
    </row>
    <row r="470" spans="1:8" ht="17.5" customHeight="1" x14ac:dyDescent="0.35">
      <c r="A470"/>
      <c r="B470"/>
      <c r="C470"/>
      <c r="D470"/>
      <c r="F470" s="305"/>
      <c r="G470" s="305"/>
      <c r="H470" s="305"/>
    </row>
    <row r="471" spans="1:8" ht="17.5" customHeight="1" x14ac:dyDescent="0.35">
      <c r="A471"/>
      <c r="B471"/>
      <c r="C471"/>
      <c r="D471"/>
      <c r="F471" s="305"/>
      <c r="G471" s="305"/>
      <c r="H471" s="305"/>
    </row>
    <row r="472" spans="1:8" ht="17.5" customHeight="1" x14ac:dyDescent="0.35">
      <c r="A472"/>
      <c r="B472"/>
      <c r="C472"/>
      <c r="D472"/>
      <c r="F472" s="305"/>
      <c r="G472" s="305"/>
      <c r="H472" s="305"/>
    </row>
    <row r="473" spans="1:8" ht="17.5" customHeight="1" x14ac:dyDescent="0.35">
      <c r="A473"/>
      <c r="B473"/>
      <c r="C473"/>
      <c r="D473"/>
      <c r="F473" s="305"/>
      <c r="G473" s="305"/>
      <c r="H473" s="305"/>
    </row>
    <row r="474" spans="1:8" ht="17.5" customHeight="1" x14ac:dyDescent="0.35">
      <c r="A474"/>
      <c r="B474"/>
      <c r="C474"/>
      <c r="D474"/>
      <c r="F474" s="305"/>
      <c r="G474" s="305"/>
      <c r="H474" s="305"/>
    </row>
    <row r="475" spans="1:8" ht="17.5" customHeight="1" x14ac:dyDescent="0.35">
      <c r="A475"/>
      <c r="B475"/>
      <c r="C475"/>
      <c r="D475"/>
      <c r="F475" s="305"/>
      <c r="G475" s="305"/>
      <c r="H475" s="305"/>
    </row>
    <row r="476" spans="1:8" ht="17.5" customHeight="1" x14ac:dyDescent="0.35">
      <c r="A476"/>
      <c r="B476"/>
      <c r="C476"/>
      <c r="D476"/>
      <c r="F476" s="305"/>
      <c r="G476" s="305"/>
      <c r="H476" s="305"/>
    </row>
    <row r="477" spans="1:8" ht="17.5" customHeight="1" x14ac:dyDescent="0.35">
      <c r="A477"/>
      <c r="B477"/>
      <c r="C477"/>
      <c r="D477"/>
      <c r="F477" s="305"/>
      <c r="G477" s="305"/>
      <c r="H477" s="305"/>
    </row>
    <row r="478" spans="1:8" ht="17.5" customHeight="1" x14ac:dyDescent="0.35">
      <c r="A478"/>
      <c r="B478"/>
      <c r="C478"/>
      <c r="D478"/>
      <c r="F478" s="305"/>
      <c r="G478" s="305"/>
      <c r="H478" s="305"/>
    </row>
    <row r="479" spans="1:8" ht="17.5" customHeight="1" x14ac:dyDescent="0.35">
      <c r="A479"/>
      <c r="B479"/>
      <c r="C479"/>
      <c r="D479"/>
      <c r="F479" s="305"/>
      <c r="G479" s="305"/>
      <c r="H479" s="305"/>
    </row>
    <row r="480" spans="1:8" ht="17.5" customHeight="1" x14ac:dyDescent="0.35">
      <c r="A480"/>
      <c r="B480"/>
      <c r="C480"/>
      <c r="D480"/>
      <c r="F480" s="305"/>
      <c r="G480" s="305"/>
      <c r="H480" s="305"/>
    </row>
    <row r="481" spans="1:8" ht="17.5" customHeight="1" x14ac:dyDescent="0.35">
      <c r="A481"/>
      <c r="B481"/>
      <c r="C481"/>
      <c r="D481"/>
      <c r="F481" s="305"/>
      <c r="G481" s="305"/>
      <c r="H481" s="305"/>
    </row>
    <row r="482" spans="1:8" ht="17.5" customHeight="1" x14ac:dyDescent="0.35">
      <c r="A482"/>
      <c r="B482"/>
      <c r="C482"/>
      <c r="D482"/>
      <c r="F482" s="305"/>
      <c r="G482" s="305"/>
      <c r="H482" s="305"/>
    </row>
    <row r="483" spans="1:8" ht="17.5" customHeight="1" x14ac:dyDescent="0.35">
      <c r="A483"/>
      <c r="B483"/>
      <c r="C483"/>
      <c r="D483"/>
      <c r="F483" s="305"/>
      <c r="G483" s="305"/>
      <c r="H483" s="305"/>
    </row>
    <row r="484" spans="1:8" ht="17.5" customHeight="1" x14ac:dyDescent="0.35">
      <c r="A484"/>
      <c r="B484"/>
      <c r="C484"/>
      <c r="D484"/>
      <c r="F484" s="305"/>
      <c r="G484" s="305"/>
      <c r="H484" s="305"/>
    </row>
    <row r="485" spans="1:8" ht="17.5" customHeight="1" x14ac:dyDescent="0.35">
      <c r="A485"/>
      <c r="B485"/>
      <c r="C485"/>
      <c r="D485"/>
      <c r="F485" s="305"/>
      <c r="G485" s="305"/>
      <c r="H485" s="305"/>
    </row>
    <row r="486" spans="1:8" ht="17.5" customHeight="1" x14ac:dyDescent="0.35">
      <c r="A486"/>
      <c r="B486"/>
      <c r="C486"/>
      <c r="D486"/>
      <c r="F486" s="305"/>
      <c r="G486" s="305"/>
      <c r="H486" s="305"/>
    </row>
    <row r="487" spans="1:8" ht="17.5" customHeight="1" x14ac:dyDescent="0.35">
      <c r="A487"/>
      <c r="B487"/>
      <c r="C487"/>
      <c r="D487"/>
      <c r="F487" s="305"/>
      <c r="G487" s="305"/>
      <c r="H487" s="305"/>
    </row>
    <row r="488" spans="1:8" ht="17.5" customHeight="1" x14ac:dyDescent="0.35">
      <c r="A488"/>
      <c r="B488"/>
      <c r="C488"/>
      <c r="D488"/>
      <c r="F488" s="305"/>
      <c r="G488" s="305"/>
      <c r="H488" s="305"/>
    </row>
    <row r="489" spans="1:8" ht="17.5" customHeight="1" x14ac:dyDescent="0.35">
      <c r="A489"/>
      <c r="B489"/>
      <c r="C489"/>
      <c r="D489"/>
      <c r="F489" s="305"/>
      <c r="G489" s="305"/>
      <c r="H489" s="305"/>
    </row>
    <row r="490" spans="1:8" ht="17.5" customHeight="1" x14ac:dyDescent="0.35">
      <c r="A490"/>
      <c r="B490"/>
      <c r="C490"/>
      <c r="D490"/>
      <c r="F490" s="305"/>
      <c r="G490" s="305"/>
      <c r="H490" s="305"/>
    </row>
    <row r="491" spans="1:8" ht="17.5" customHeight="1" x14ac:dyDescent="0.35">
      <c r="A491"/>
      <c r="B491"/>
      <c r="C491"/>
      <c r="D491"/>
      <c r="F491" s="305"/>
      <c r="G491" s="305"/>
      <c r="H491" s="305"/>
    </row>
    <row r="492" spans="1:8" ht="17.5" customHeight="1" x14ac:dyDescent="0.35">
      <c r="A492"/>
      <c r="B492"/>
      <c r="C492"/>
      <c r="D492"/>
      <c r="F492" s="305"/>
      <c r="G492" s="305"/>
      <c r="H492" s="305"/>
    </row>
    <row r="493" spans="1:8" ht="17.5" customHeight="1" x14ac:dyDescent="0.35">
      <c r="A493"/>
      <c r="B493"/>
      <c r="C493"/>
      <c r="D493"/>
      <c r="F493" s="305"/>
      <c r="G493" s="305"/>
      <c r="H493" s="305"/>
    </row>
    <row r="494" spans="1:8" ht="17.5" customHeight="1" x14ac:dyDescent="0.35">
      <c r="A494"/>
      <c r="B494"/>
      <c r="C494"/>
      <c r="D494"/>
      <c r="F494" s="305"/>
      <c r="G494" s="305"/>
      <c r="H494" s="305"/>
    </row>
    <row r="495" spans="1:8" ht="17.5" customHeight="1" x14ac:dyDescent="0.35">
      <c r="A495"/>
      <c r="B495"/>
      <c r="C495"/>
      <c r="D495"/>
      <c r="F495" s="305"/>
      <c r="G495" s="305"/>
      <c r="H495" s="305"/>
    </row>
    <row r="496" spans="1:8" ht="17.5" customHeight="1" x14ac:dyDescent="0.35">
      <c r="A496"/>
      <c r="B496"/>
      <c r="C496"/>
      <c r="D496"/>
      <c r="F496" s="305"/>
      <c r="G496" s="305"/>
      <c r="H496" s="305"/>
    </row>
    <row r="497" spans="1:8" ht="17.5" customHeight="1" x14ac:dyDescent="0.35">
      <c r="A497"/>
      <c r="B497"/>
      <c r="C497"/>
      <c r="D497"/>
      <c r="F497" s="305"/>
      <c r="G497" s="305"/>
      <c r="H497" s="305"/>
    </row>
    <row r="498" spans="1:8" ht="17.5" customHeight="1" x14ac:dyDescent="0.35">
      <c r="A498"/>
      <c r="B498"/>
      <c r="C498"/>
      <c r="D498"/>
      <c r="F498" s="305"/>
      <c r="G498" s="305"/>
      <c r="H498" s="305"/>
    </row>
    <row r="499" spans="1:8" ht="17.5" customHeight="1" x14ac:dyDescent="0.35">
      <c r="A499"/>
      <c r="B499"/>
      <c r="C499"/>
      <c r="D499"/>
      <c r="F499" s="305"/>
      <c r="G499" s="305"/>
      <c r="H499" s="305"/>
    </row>
    <row r="500" spans="1:8" ht="17.5" customHeight="1" x14ac:dyDescent="0.35">
      <c r="A500"/>
      <c r="B500"/>
      <c r="C500"/>
      <c r="D500"/>
      <c r="F500" s="305"/>
      <c r="G500" s="305"/>
      <c r="H500" s="305"/>
    </row>
    <row r="501" spans="1:8" ht="17.5" customHeight="1" x14ac:dyDescent="0.35">
      <c r="A501"/>
      <c r="B501"/>
      <c r="C501"/>
      <c r="D501"/>
    </row>
    <row r="502" spans="1:8" ht="17.5" customHeight="1" x14ac:dyDescent="0.35">
      <c r="A502"/>
      <c r="B502"/>
      <c r="C502"/>
      <c r="D502"/>
    </row>
    <row r="503" spans="1:8" ht="17.5" customHeight="1" x14ac:dyDescent="0.35">
      <c r="A503"/>
      <c r="B503"/>
      <c r="C503"/>
      <c r="D503"/>
    </row>
    <row r="504" spans="1:8" ht="17.5" customHeight="1" x14ac:dyDescent="0.35">
      <c r="A504"/>
      <c r="B504"/>
      <c r="C504"/>
      <c r="D504"/>
    </row>
    <row r="505" spans="1:8" ht="17.5" customHeight="1" x14ac:dyDescent="0.35">
      <c r="A505"/>
      <c r="B505"/>
      <c r="C505"/>
      <c r="D505"/>
    </row>
    <row r="506" spans="1:8" ht="17.5" customHeight="1" x14ac:dyDescent="0.35">
      <c r="A506"/>
      <c r="B506"/>
      <c r="C506"/>
      <c r="D506"/>
    </row>
    <row r="507" spans="1:8" ht="17.5" customHeight="1" x14ac:dyDescent="0.35">
      <c r="A507"/>
      <c r="B507"/>
      <c r="C507"/>
      <c r="D507"/>
    </row>
    <row r="508" spans="1:8" ht="17.5" customHeight="1" x14ac:dyDescent="0.35">
      <c r="A508"/>
      <c r="B508"/>
      <c r="C508"/>
      <c r="D508"/>
    </row>
    <row r="509" spans="1:8" ht="17.5" customHeight="1" x14ac:dyDescent="0.35">
      <c r="A509"/>
      <c r="B509"/>
      <c r="C509"/>
      <c r="D509"/>
    </row>
    <row r="510" spans="1:8" ht="17.5" customHeight="1" x14ac:dyDescent="0.35">
      <c r="A510"/>
      <c r="B510"/>
      <c r="C510"/>
      <c r="D510"/>
    </row>
    <row r="511" spans="1:8" ht="17.5" customHeight="1" x14ac:dyDescent="0.35">
      <c r="A511"/>
      <c r="B511"/>
      <c r="C511"/>
      <c r="D511"/>
    </row>
    <row r="512" spans="1:8" ht="17.5" customHeight="1" x14ac:dyDescent="0.35">
      <c r="A512"/>
      <c r="B512"/>
      <c r="C512"/>
      <c r="D512"/>
    </row>
    <row r="513" spans="1:4" ht="17.5" customHeight="1" x14ac:dyDescent="0.35">
      <c r="A513"/>
      <c r="B513"/>
      <c r="C513"/>
      <c r="D513"/>
    </row>
    <row r="514" spans="1:4" ht="17.5" customHeight="1" x14ac:dyDescent="0.35">
      <c r="A514"/>
      <c r="B514"/>
      <c r="C514"/>
      <c r="D514"/>
    </row>
    <row r="515" spans="1:4" ht="17.5" customHeight="1" x14ac:dyDescent="0.35">
      <c r="A515"/>
      <c r="B515"/>
      <c r="C515"/>
      <c r="D515"/>
    </row>
    <row r="516" spans="1:4" ht="17.5" customHeight="1" x14ac:dyDescent="0.35">
      <c r="A516"/>
      <c r="B516"/>
      <c r="C516"/>
      <c r="D516"/>
    </row>
    <row r="517" spans="1:4" ht="17.5" customHeight="1" x14ac:dyDescent="0.35">
      <c r="A517"/>
      <c r="B517"/>
      <c r="C517"/>
      <c r="D517"/>
    </row>
    <row r="518" spans="1:4" ht="17.5" customHeight="1" x14ac:dyDescent="0.35">
      <c r="A518"/>
      <c r="B518"/>
      <c r="C518"/>
      <c r="D518"/>
    </row>
    <row r="519" spans="1:4" ht="17.5" customHeight="1" x14ac:dyDescent="0.35">
      <c r="A519"/>
      <c r="B519"/>
      <c r="C519"/>
      <c r="D519"/>
    </row>
    <row r="520" spans="1:4" ht="17.5" customHeight="1" x14ac:dyDescent="0.35">
      <c r="A520"/>
      <c r="B520"/>
      <c r="C520"/>
      <c r="D520"/>
    </row>
    <row r="521" spans="1:4" ht="17.5" customHeight="1" x14ac:dyDescent="0.35">
      <c r="A521"/>
      <c r="B521"/>
      <c r="C521"/>
      <c r="D521"/>
    </row>
    <row r="522" spans="1:4" ht="17.5" customHeight="1" x14ac:dyDescent="0.35">
      <c r="A522"/>
      <c r="B522"/>
      <c r="C522"/>
      <c r="D522"/>
    </row>
    <row r="523" spans="1:4" ht="17.5" customHeight="1" x14ac:dyDescent="0.35">
      <c r="A523"/>
      <c r="B523"/>
      <c r="C523"/>
      <c r="D523"/>
    </row>
    <row r="524" spans="1:4" ht="17.5" customHeight="1" x14ac:dyDescent="0.35">
      <c r="A524"/>
      <c r="B524"/>
      <c r="C524"/>
      <c r="D524"/>
    </row>
    <row r="525" spans="1:4" ht="17.5" customHeight="1" x14ac:dyDescent="0.35">
      <c r="A525"/>
      <c r="B525"/>
      <c r="C525"/>
      <c r="D525"/>
    </row>
    <row r="526" spans="1:4" ht="17.5" customHeight="1" x14ac:dyDescent="0.35">
      <c r="A526"/>
      <c r="B526"/>
      <c r="C526"/>
      <c r="D526"/>
    </row>
    <row r="527" spans="1:4" ht="17.5" customHeight="1" x14ac:dyDescent="0.35">
      <c r="A527"/>
      <c r="B527"/>
      <c r="C527"/>
      <c r="D527"/>
    </row>
    <row r="528" spans="1:4" ht="17.5" customHeight="1" x14ac:dyDescent="0.35">
      <c r="A528"/>
      <c r="B528"/>
      <c r="C528"/>
      <c r="D528"/>
    </row>
    <row r="529" spans="1:4" ht="17.5" customHeight="1" x14ac:dyDescent="0.35">
      <c r="A529"/>
      <c r="B529"/>
      <c r="C529"/>
      <c r="D529"/>
    </row>
    <row r="530" spans="1:4" ht="17.5" customHeight="1" x14ac:dyDescent="0.35">
      <c r="A530"/>
      <c r="B530"/>
      <c r="C530"/>
      <c r="D530"/>
    </row>
    <row r="531" spans="1:4" ht="17.5" customHeight="1" x14ac:dyDescent="0.35">
      <c r="A531"/>
      <c r="B531"/>
      <c r="C531"/>
      <c r="D531"/>
    </row>
    <row r="532" spans="1:4" ht="17.5" customHeight="1" x14ac:dyDescent="0.35">
      <c r="A532"/>
      <c r="B532"/>
      <c r="C532"/>
      <c r="D532"/>
    </row>
    <row r="533" spans="1:4" ht="17.5" customHeight="1" x14ac:dyDescent="0.35">
      <c r="A533"/>
      <c r="B533"/>
      <c r="C533"/>
      <c r="D533"/>
    </row>
    <row r="534" spans="1:4" ht="17.5" customHeight="1" x14ac:dyDescent="0.35">
      <c r="A534"/>
      <c r="B534"/>
      <c r="C534"/>
      <c r="D534"/>
    </row>
    <row r="535" spans="1:4" ht="17.5" customHeight="1" x14ac:dyDescent="0.35">
      <c r="A535"/>
      <c r="B535"/>
      <c r="C535"/>
      <c r="D535"/>
    </row>
    <row r="536" spans="1:4" ht="17.5" customHeight="1" x14ac:dyDescent="0.35">
      <c r="A536"/>
      <c r="B536"/>
      <c r="C536"/>
      <c r="D536"/>
    </row>
    <row r="537" spans="1:4" ht="17.5" customHeight="1" x14ac:dyDescent="0.35">
      <c r="A537"/>
      <c r="B537"/>
      <c r="C537"/>
      <c r="D537"/>
    </row>
    <row r="538" spans="1:4" ht="17.5" customHeight="1" x14ac:dyDescent="0.35">
      <c r="A538"/>
      <c r="B538"/>
      <c r="C538"/>
      <c r="D538"/>
    </row>
    <row r="539" spans="1:4" ht="17.5" customHeight="1" x14ac:dyDescent="0.35">
      <c r="A539"/>
      <c r="B539"/>
      <c r="C539"/>
      <c r="D539"/>
    </row>
    <row r="540" spans="1:4" ht="17.5" customHeight="1" x14ac:dyDescent="0.35">
      <c r="A540"/>
      <c r="B540"/>
      <c r="C540"/>
      <c r="D540"/>
    </row>
    <row r="541" spans="1:4" ht="17.5" customHeight="1" x14ac:dyDescent="0.35">
      <c r="A541"/>
      <c r="B541"/>
      <c r="C541"/>
      <c r="D541"/>
    </row>
    <row r="542" spans="1:4" ht="17.5" customHeight="1" x14ac:dyDescent="0.35">
      <c r="A542"/>
      <c r="B542"/>
      <c r="C542"/>
      <c r="D542"/>
    </row>
    <row r="543" spans="1:4" ht="17.5" customHeight="1" x14ac:dyDescent="0.35">
      <c r="A543"/>
      <c r="B543"/>
      <c r="C543"/>
      <c r="D543"/>
    </row>
    <row r="544" spans="1:4" ht="17.5" customHeight="1" x14ac:dyDescent="0.35">
      <c r="A544"/>
      <c r="B544"/>
      <c r="C544"/>
      <c r="D544"/>
    </row>
    <row r="545" spans="1:4" ht="17.5" customHeight="1" x14ac:dyDescent="0.35">
      <c r="A545"/>
      <c r="B545"/>
      <c r="C545"/>
      <c r="D545"/>
    </row>
    <row r="546" spans="1:4" ht="17.5" customHeight="1" x14ac:dyDescent="0.35">
      <c r="A546"/>
      <c r="B546"/>
      <c r="C546"/>
      <c r="D546"/>
    </row>
    <row r="547" spans="1:4" ht="17.5" customHeight="1" x14ac:dyDescent="0.35">
      <c r="A547"/>
      <c r="B547"/>
      <c r="C547"/>
      <c r="D547"/>
    </row>
    <row r="548" spans="1:4" ht="17.5" customHeight="1" x14ac:dyDescent="0.35">
      <c r="A548"/>
      <c r="B548"/>
      <c r="C548"/>
      <c r="D548"/>
    </row>
    <row r="549" spans="1:4" ht="17.5" customHeight="1" x14ac:dyDescent="0.35">
      <c r="A549"/>
      <c r="B549"/>
      <c r="C549"/>
      <c r="D549"/>
    </row>
    <row r="550" spans="1:4" ht="17.5" customHeight="1" x14ac:dyDescent="0.35">
      <c r="A550"/>
      <c r="B550"/>
      <c r="C550"/>
      <c r="D550"/>
    </row>
    <row r="551" spans="1:4" ht="17.5" customHeight="1" x14ac:dyDescent="0.35">
      <c r="A551"/>
      <c r="B551"/>
      <c r="C551"/>
      <c r="D551"/>
    </row>
    <row r="552" spans="1:4" ht="17.5" customHeight="1" x14ac:dyDescent="0.35">
      <c r="A552"/>
      <c r="B552"/>
      <c r="C552"/>
      <c r="D552"/>
    </row>
    <row r="553" spans="1:4" ht="17.5" customHeight="1" x14ac:dyDescent="0.35">
      <c r="A553"/>
      <c r="B553"/>
      <c r="C553"/>
      <c r="D553"/>
    </row>
    <row r="554" spans="1:4" ht="17.5" customHeight="1" x14ac:dyDescent="0.35">
      <c r="A554"/>
      <c r="B554"/>
      <c r="C554"/>
      <c r="D554"/>
    </row>
    <row r="555" spans="1:4" ht="17.5" customHeight="1" x14ac:dyDescent="0.35">
      <c r="A555"/>
      <c r="B555"/>
      <c r="C555"/>
      <c r="D555"/>
    </row>
    <row r="556" spans="1:4" ht="17.5" customHeight="1" x14ac:dyDescent="0.35">
      <c r="A556"/>
      <c r="B556"/>
      <c r="C556"/>
      <c r="D556"/>
    </row>
    <row r="557" spans="1:4" ht="17.5" customHeight="1" x14ac:dyDescent="0.35">
      <c r="A557"/>
      <c r="B557"/>
      <c r="C557"/>
      <c r="D557"/>
    </row>
    <row r="558" spans="1:4" ht="17.5" customHeight="1" x14ac:dyDescent="0.35">
      <c r="A558"/>
      <c r="B558"/>
      <c r="C558"/>
      <c r="D558"/>
    </row>
    <row r="559" spans="1:4" ht="17.5" customHeight="1" x14ac:dyDescent="0.35">
      <c r="A559"/>
      <c r="B559"/>
      <c r="C559"/>
      <c r="D559"/>
    </row>
    <row r="560" spans="1:4" ht="17.5" customHeight="1" x14ac:dyDescent="0.35">
      <c r="A560"/>
      <c r="B560"/>
      <c r="C560"/>
      <c r="D560"/>
    </row>
    <row r="561" spans="1:4" ht="17.5" customHeight="1" x14ac:dyDescent="0.35">
      <c r="A561"/>
      <c r="B561"/>
      <c r="C561"/>
      <c r="D561"/>
    </row>
    <row r="562" spans="1:4" ht="17.5" customHeight="1" x14ac:dyDescent="0.35">
      <c r="A562"/>
      <c r="B562"/>
      <c r="C562"/>
      <c r="D562"/>
    </row>
    <row r="563" spans="1:4" ht="17.5" customHeight="1" x14ac:dyDescent="0.35">
      <c r="A563"/>
      <c r="B563"/>
      <c r="C563"/>
      <c r="D563"/>
    </row>
    <row r="564" spans="1:4" ht="17.5" customHeight="1" x14ac:dyDescent="0.35">
      <c r="A564"/>
      <c r="B564"/>
      <c r="C564"/>
      <c r="D564"/>
    </row>
    <row r="565" spans="1:4" ht="17.5" customHeight="1" x14ac:dyDescent="0.35">
      <c r="A565"/>
      <c r="B565"/>
      <c r="C565"/>
      <c r="D565"/>
    </row>
    <row r="566" spans="1:4" ht="17.5" customHeight="1" x14ac:dyDescent="0.35">
      <c r="A566"/>
      <c r="B566"/>
      <c r="C566"/>
      <c r="D566"/>
    </row>
    <row r="567" spans="1:4" ht="17.5" customHeight="1" x14ac:dyDescent="0.35">
      <c r="A567"/>
      <c r="B567"/>
      <c r="C567"/>
      <c r="D567"/>
    </row>
    <row r="568" spans="1:4" ht="17.5" customHeight="1" x14ac:dyDescent="0.35">
      <c r="A568"/>
      <c r="B568"/>
      <c r="C568"/>
      <c r="D568"/>
    </row>
    <row r="569" spans="1:4" ht="17.5" customHeight="1" x14ac:dyDescent="0.35">
      <c r="A569"/>
      <c r="B569"/>
      <c r="C569"/>
      <c r="D569"/>
    </row>
    <row r="570" spans="1:4" ht="17.5" customHeight="1" x14ac:dyDescent="0.35">
      <c r="A570"/>
      <c r="B570"/>
      <c r="C570"/>
      <c r="D570"/>
    </row>
    <row r="571" spans="1:4" ht="17.5" customHeight="1" x14ac:dyDescent="0.35">
      <c r="A571"/>
      <c r="B571"/>
      <c r="C571"/>
      <c r="D571"/>
    </row>
    <row r="572" spans="1:4" ht="17.5" customHeight="1" x14ac:dyDescent="0.35">
      <c r="A572"/>
      <c r="B572"/>
      <c r="C572"/>
      <c r="D572"/>
    </row>
    <row r="573" spans="1:4" ht="17.5" customHeight="1" x14ac:dyDescent="0.35">
      <c r="A573"/>
      <c r="B573"/>
      <c r="C573"/>
      <c r="D573"/>
    </row>
    <row r="574" spans="1:4" ht="17.5" customHeight="1" x14ac:dyDescent="0.35">
      <c r="A574"/>
      <c r="B574"/>
      <c r="C574"/>
      <c r="D574"/>
    </row>
    <row r="575" spans="1:4" ht="17.5" customHeight="1" x14ac:dyDescent="0.35">
      <c r="A575"/>
      <c r="B575"/>
      <c r="C575"/>
      <c r="D575"/>
    </row>
    <row r="576" spans="1:4" ht="17.5" customHeight="1" x14ac:dyDescent="0.35">
      <c r="A576"/>
      <c r="B576"/>
      <c r="C576"/>
      <c r="D576"/>
    </row>
    <row r="577" spans="1:4" ht="17.5" customHeight="1" x14ac:dyDescent="0.35">
      <c r="A577"/>
      <c r="B577"/>
      <c r="C577"/>
      <c r="D577"/>
    </row>
    <row r="578" spans="1:4" ht="17.5" customHeight="1" x14ac:dyDescent="0.35">
      <c r="A578"/>
      <c r="B578"/>
      <c r="C578"/>
      <c r="D578"/>
    </row>
    <row r="579" spans="1:4" ht="17.5" customHeight="1" x14ac:dyDescent="0.35">
      <c r="A579"/>
      <c r="B579"/>
      <c r="C579"/>
      <c r="D579"/>
    </row>
    <row r="580" spans="1:4" ht="17.5" customHeight="1" x14ac:dyDescent="0.35">
      <c r="A580"/>
      <c r="B580"/>
      <c r="C580"/>
      <c r="D580"/>
    </row>
    <row r="581" spans="1:4" ht="17.5" customHeight="1" x14ac:dyDescent="0.35">
      <c r="A581"/>
      <c r="B581"/>
      <c r="C581"/>
      <c r="D581"/>
    </row>
    <row r="582" spans="1:4" ht="17.5" customHeight="1" x14ac:dyDescent="0.35">
      <c r="A582"/>
      <c r="B582"/>
      <c r="C582"/>
      <c r="D582"/>
    </row>
    <row r="583" spans="1:4" ht="17.5" customHeight="1" x14ac:dyDescent="0.35">
      <c r="A583"/>
      <c r="B583"/>
      <c r="C583"/>
      <c r="D583"/>
    </row>
    <row r="584" spans="1:4" ht="17.5" customHeight="1" x14ac:dyDescent="0.35">
      <c r="A584"/>
      <c r="B584"/>
      <c r="C584"/>
      <c r="D584"/>
    </row>
    <row r="585" spans="1:4" ht="17.5" customHeight="1" x14ac:dyDescent="0.35">
      <c r="A585"/>
      <c r="B585"/>
      <c r="C585"/>
      <c r="D585"/>
    </row>
    <row r="586" spans="1:4" ht="17.5" customHeight="1" x14ac:dyDescent="0.35">
      <c r="A586"/>
      <c r="B586"/>
      <c r="C586"/>
      <c r="D586"/>
    </row>
    <row r="587" spans="1:4" ht="17.5" customHeight="1" x14ac:dyDescent="0.35">
      <c r="A587"/>
      <c r="B587"/>
      <c r="C587"/>
      <c r="D587"/>
    </row>
    <row r="588" spans="1:4" ht="17.5" customHeight="1" x14ac:dyDescent="0.35">
      <c r="A588"/>
      <c r="B588"/>
      <c r="C588"/>
      <c r="D588"/>
    </row>
    <row r="589" spans="1:4" ht="17.5" customHeight="1" x14ac:dyDescent="0.35">
      <c r="A589"/>
      <c r="B589"/>
      <c r="C589"/>
      <c r="D589"/>
    </row>
    <row r="590" spans="1:4" ht="17.5" customHeight="1" x14ac:dyDescent="0.35">
      <c r="A590"/>
      <c r="B590"/>
      <c r="C590"/>
      <c r="D590"/>
    </row>
    <row r="591" spans="1:4" ht="17.5" customHeight="1" x14ac:dyDescent="0.35">
      <c r="A591"/>
      <c r="B591"/>
      <c r="C591"/>
      <c r="D591"/>
    </row>
    <row r="592" spans="1:4" ht="17.5" customHeight="1" x14ac:dyDescent="0.35">
      <c r="A592"/>
      <c r="B592"/>
      <c r="C592"/>
      <c r="D592"/>
    </row>
    <row r="593" spans="1:4" ht="17.5" customHeight="1" x14ac:dyDescent="0.35">
      <c r="A593"/>
      <c r="B593"/>
      <c r="C593"/>
      <c r="D593"/>
    </row>
    <row r="594" spans="1:4" ht="17.5" customHeight="1" x14ac:dyDescent="0.35">
      <c r="A594"/>
      <c r="B594"/>
      <c r="C594"/>
      <c r="D594"/>
    </row>
    <row r="595" spans="1:4" ht="17.5" customHeight="1" x14ac:dyDescent="0.35">
      <c r="A595"/>
      <c r="B595"/>
      <c r="C595"/>
      <c r="D595"/>
    </row>
    <row r="596" spans="1:4" ht="17.5" customHeight="1" x14ac:dyDescent="0.35">
      <c r="A596"/>
      <c r="B596"/>
      <c r="C596"/>
      <c r="D596"/>
    </row>
    <row r="597" spans="1:4" ht="17.5" customHeight="1" x14ac:dyDescent="0.35">
      <c r="A597"/>
      <c r="B597"/>
      <c r="C597"/>
      <c r="D597"/>
    </row>
    <row r="598" spans="1:4" ht="17.5" customHeight="1" x14ac:dyDescent="0.35">
      <c r="A598"/>
      <c r="B598"/>
      <c r="C598"/>
      <c r="D598"/>
    </row>
    <row r="599" spans="1:4" ht="17.5" customHeight="1" x14ac:dyDescent="0.35">
      <c r="A599"/>
      <c r="B599"/>
      <c r="C599"/>
      <c r="D599"/>
    </row>
    <row r="600" spans="1:4" ht="17.5" customHeight="1" x14ac:dyDescent="0.35">
      <c r="A600"/>
      <c r="B600"/>
      <c r="C600"/>
      <c r="D600"/>
    </row>
    <row r="601" spans="1:4" ht="17.5" customHeight="1" x14ac:dyDescent="0.35">
      <c r="A601"/>
      <c r="B601"/>
      <c r="C601"/>
      <c r="D601"/>
    </row>
    <row r="602" spans="1:4" ht="17.5" customHeight="1" x14ac:dyDescent="0.35">
      <c r="A602"/>
      <c r="B602"/>
      <c r="C602"/>
      <c r="D602"/>
    </row>
    <row r="603" spans="1:4" ht="17.5" customHeight="1" x14ac:dyDescent="0.35">
      <c r="A603"/>
      <c r="B603"/>
      <c r="C603"/>
      <c r="D603"/>
    </row>
    <row r="604" spans="1:4" ht="17.5" customHeight="1" x14ac:dyDescent="0.35">
      <c r="A604"/>
      <c r="B604"/>
      <c r="C604"/>
      <c r="D604"/>
    </row>
    <row r="605" spans="1:4" ht="17.5" customHeight="1" x14ac:dyDescent="0.35">
      <c r="A605"/>
      <c r="B605"/>
      <c r="C605"/>
      <c r="D605"/>
    </row>
    <row r="606" spans="1:4" ht="17.5" customHeight="1" x14ac:dyDescent="0.35">
      <c r="A606"/>
      <c r="B606"/>
      <c r="C606"/>
      <c r="D606"/>
    </row>
    <row r="607" spans="1:4" ht="17.5" customHeight="1" x14ac:dyDescent="0.35">
      <c r="A607"/>
      <c r="B607"/>
      <c r="C607"/>
      <c r="D607"/>
    </row>
    <row r="608" spans="1:4" ht="17.5" customHeight="1" x14ac:dyDescent="0.35">
      <c r="A608"/>
      <c r="B608"/>
      <c r="C608"/>
      <c r="D608"/>
    </row>
    <row r="609" spans="1:4" ht="17.5" customHeight="1" x14ac:dyDescent="0.35">
      <c r="A609"/>
      <c r="B609"/>
      <c r="C609"/>
      <c r="D609"/>
    </row>
    <row r="610" spans="1:4" ht="17.5" customHeight="1" x14ac:dyDescent="0.35">
      <c r="A610"/>
      <c r="B610"/>
      <c r="C610"/>
      <c r="D610"/>
    </row>
    <row r="611" spans="1:4" ht="17.5" customHeight="1" x14ac:dyDescent="0.35">
      <c r="A611"/>
      <c r="B611"/>
      <c r="C611"/>
      <c r="D611"/>
    </row>
    <row r="612" spans="1:4" ht="17.5" customHeight="1" x14ac:dyDescent="0.35">
      <c r="A612"/>
      <c r="B612"/>
      <c r="C612"/>
      <c r="D612"/>
    </row>
    <row r="613" spans="1:4" ht="17.5" customHeight="1" x14ac:dyDescent="0.35">
      <c r="A613"/>
      <c r="B613"/>
      <c r="C613"/>
      <c r="D613"/>
    </row>
    <row r="614" spans="1:4" ht="17.5" customHeight="1" x14ac:dyDescent="0.35">
      <c r="A614"/>
      <c r="B614"/>
      <c r="C614"/>
      <c r="D614"/>
    </row>
    <row r="615" spans="1:4" ht="17.5" customHeight="1" x14ac:dyDescent="0.35">
      <c r="A615"/>
      <c r="B615"/>
      <c r="C615"/>
      <c r="D615"/>
    </row>
    <row r="616" spans="1:4" ht="17.5" customHeight="1" x14ac:dyDescent="0.35">
      <c r="A616"/>
      <c r="B616"/>
      <c r="C616"/>
      <c r="D616"/>
    </row>
    <row r="617" spans="1:4" ht="17.5" customHeight="1" x14ac:dyDescent="0.35">
      <c r="A617"/>
      <c r="B617"/>
      <c r="C617"/>
      <c r="D617"/>
    </row>
    <row r="618" spans="1:4" ht="17.5" customHeight="1" x14ac:dyDescent="0.35">
      <c r="A618"/>
      <c r="B618"/>
      <c r="C618"/>
      <c r="D618"/>
    </row>
    <row r="619" spans="1:4" ht="17.5" customHeight="1" x14ac:dyDescent="0.35">
      <c r="A619"/>
      <c r="B619"/>
      <c r="C619"/>
      <c r="D619"/>
    </row>
    <row r="620" spans="1:4" ht="17.5" customHeight="1" x14ac:dyDescent="0.35">
      <c r="A620"/>
      <c r="B620"/>
      <c r="C620"/>
      <c r="D620"/>
    </row>
    <row r="621" spans="1:4" ht="17.5" customHeight="1" x14ac:dyDescent="0.35">
      <c r="A621"/>
      <c r="B621"/>
      <c r="C621"/>
      <c r="D621"/>
    </row>
    <row r="622" spans="1:4" ht="17.5" customHeight="1" x14ac:dyDescent="0.35">
      <c r="A622"/>
      <c r="B622"/>
      <c r="C622"/>
      <c r="D622"/>
    </row>
    <row r="623" spans="1:4" ht="17.5" customHeight="1" x14ac:dyDescent="0.35">
      <c r="A623"/>
      <c r="B623"/>
      <c r="C623"/>
      <c r="D623"/>
    </row>
    <row r="624" spans="1:4" ht="17.5" customHeight="1" x14ac:dyDescent="0.35">
      <c r="A624"/>
      <c r="B624"/>
      <c r="C624"/>
      <c r="D624"/>
    </row>
    <row r="625" spans="1:4" ht="17.5" customHeight="1" x14ac:dyDescent="0.35">
      <c r="A625"/>
      <c r="B625"/>
      <c r="C625"/>
      <c r="D625"/>
    </row>
    <row r="626" spans="1:4" ht="17.5" customHeight="1" x14ac:dyDescent="0.35">
      <c r="A626"/>
      <c r="B626"/>
      <c r="C626"/>
      <c r="D626"/>
    </row>
    <row r="627" spans="1:4" ht="17.5" customHeight="1" x14ac:dyDescent="0.35">
      <c r="A627"/>
      <c r="B627"/>
      <c r="C627"/>
      <c r="D627"/>
    </row>
    <row r="628" spans="1:4" ht="17.5" customHeight="1" x14ac:dyDescent="0.35">
      <c r="A628"/>
      <c r="B628"/>
      <c r="C628"/>
      <c r="D628"/>
    </row>
    <row r="629" spans="1:4" ht="17.5" customHeight="1" x14ac:dyDescent="0.35">
      <c r="A629"/>
      <c r="B629"/>
      <c r="C629"/>
      <c r="D629"/>
    </row>
    <row r="630" spans="1:4" ht="17.5" customHeight="1" x14ac:dyDescent="0.35">
      <c r="A630"/>
      <c r="B630"/>
      <c r="C630"/>
      <c r="D630"/>
    </row>
    <row r="631" spans="1:4" ht="17.5" customHeight="1" x14ac:dyDescent="0.35">
      <c r="A631"/>
      <c r="B631"/>
      <c r="C631"/>
      <c r="D631"/>
    </row>
    <row r="632" spans="1:4" ht="17.5" customHeight="1" x14ac:dyDescent="0.35">
      <c r="A632"/>
      <c r="B632"/>
      <c r="C632"/>
      <c r="D632"/>
    </row>
    <row r="633" spans="1:4" ht="17.5" customHeight="1" x14ac:dyDescent="0.35">
      <c r="A633"/>
      <c r="B633"/>
      <c r="C633"/>
      <c r="D633"/>
    </row>
    <row r="634" spans="1:4" ht="17.5" customHeight="1" x14ac:dyDescent="0.35">
      <c r="A634"/>
      <c r="B634"/>
      <c r="C634"/>
      <c r="D634"/>
    </row>
    <row r="635" spans="1:4" ht="17.5" customHeight="1" x14ac:dyDescent="0.35">
      <c r="A635"/>
      <c r="B635"/>
      <c r="C635"/>
      <c r="D635"/>
    </row>
    <row r="636" spans="1:4" ht="17.5" customHeight="1" x14ac:dyDescent="0.35">
      <c r="A636"/>
      <c r="B636"/>
      <c r="C636"/>
      <c r="D636"/>
    </row>
    <row r="637" spans="1:4" ht="17.5" customHeight="1" x14ac:dyDescent="0.35">
      <c r="A637"/>
      <c r="B637"/>
      <c r="C637"/>
      <c r="D637"/>
    </row>
    <row r="638" spans="1:4" ht="17.5" customHeight="1" x14ac:dyDescent="0.35">
      <c r="A638"/>
      <c r="B638"/>
      <c r="C638"/>
      <c r="D638"/>
    </row>
    <row r="639" spans="1:4" ht="17.5" customHeight="1" x14ac:dyDescent="0.35">
      <c r="A639"/>
      <c r="B639"/>
      <c r="C639"/>
      <c r="D639"/>
    </row>
    <row r="640" spans="1:4" ht="17.5" customHeight="1" x14ac:dyDescent="0.35">
      <c r="A640"/>
      <c r="B640"/>
      <c r="C640"/>
      <c r="D640"/>
    </row>
    <row r="641" spans="1:4" ht="17.5" customHeight="1" x14ac:dyDescent="0.35">
      <c r="A641"/>
      <c r="B641"/>
      <c r="C641"/>
      <c r="D641"/>
    </row>
    <row r="642" spans="1:4" ht="17.5" customHeight="1" x14ac:dyDescent="0.35">
      <c r="A642"/>
      <c r="B642"/>
      <c r="C642"/>
      <c r="D642"/>
    </row>
    <row r="643" spans="1:4" ht="17.5" customHeight="1" x14ac:dyDescent="0.35">
      <c r="A643"/>
      <c r="B643"/>
      <c r="C643"/>
      <c r="D643"/>
    </row>
    <row r="644" spans="1:4" ht="17.5" customHeight="1" x14ac:dyDescent="0.35">
      <c r="A644"/>
      <c r="B644"/>
      <c r="C644"/>
      <c r="D644"/>
    </row>
    <row r="645" spans="1:4" ht="17.5" customHeight="1" x14ac:dyDescent="0.35">
      <c r="A645"/>
      <c r="B645"/>
      <c r="C645"/>
      <c r="D645"/>
    </row>
    <row r="646" spans="1:4" ht="17.5" customHeight="1" x14ac:dyDescent="0.35">
      <c r="A646"/>
      <c r="B646"/>
      <c r="C646"/>
      <c r="D646"/>
    </row>
    <row r="647" spans="1:4" ht="17.5" customHeight="1" x14ac:dyDescent="0.35">
      <c r="A647"/>
      <c r="B647"/>
      <c r="C647"/>
      <c r="D647"/>
    </row>
    <row r="648" spans="1:4" ht="17.5" customHeight="1" x14ac:dyDescent="0.35">
      <c r="A648"/>
      <c r="B648"/>
      <c r="C648"/>
      <c r="D648"/>
    </row>
    <row r="649" spans="1:4" ht="17.5" customHeight="1" x14ac:dyDescent="0.35">
      <c r="A649"/>
      <c r="B649"/>
      <c r="C649"/>
      <c r="D649"/>
    </row>
    <row r="650" spans="1:4" ht="17.5" customHeight="1" x14ac:dyDescent="0.35">
      <c r="A650"/>
      <c r="B650"/>
      <c r="C650"/>
      <c r="D650"/>
    </row>
    <row r="651" spans="1:4" ht="17.5" customHeight="1" x14ac:dyDescent="0.35">
      <c r="A651"/>
      <c r="B651"/>
      <c r="C651"/>
      <c r="D651"/>
    </row>
    <row r="652" spans="1:4" ht="17.5" customHeight="1" x14ac:dyDescent="0.35">
      <c r="A652"/>
      <c r="B652"/>
      <c r="C652"/>
      <c r="D652"/>
    </row>
    <row r="653" spans="1:4" ht="17.5" customHeight="1" x14ac:dyDescent="0.35">
      <c r="A653"/>
      <c r="B653"/>
      <c r="C653"/>
      <c r="D653"/>
    </row>
    <row r="654" spans="1:4" ht="17.5" customHeight="1" x14ac:dyDescent="0.35">
      <c r="A654"/>
      <c r="B654"/>
      <c r="C654"/>
      <c r="D654"/>
    </row>
    <row r="655" spans="1:4" ht="17.5" customHeight="1" x14ac:dyDescent="0.35">
      <c r="A655"/>
      <c r="B655"/>
      <c r="C655"/>
      <c r="D655"/>
    </row>
    <row r="656" spans="1:4" ht="17.5" customHeight="1" x14ac:dyDescent="0.35">
      <c r="A656"/>
      <c r="B656"/>
      <c r="C656"/>
      <c r="D656"/>
    </row>
    <row r="657" spans="1:4" ht="17.5" customHeight="1" x14ac:dyDescent="0.35">
      <c r="A657"/>
      <c r="B657"/>
      <c r="C657"/>
      <c r="D657"/>
    </row>
    <row r="658" spans="1:4" ht="17.5" customHeight="1" x14ac:dyDescent="0.35">
      <c r="A658"/>
      <c r="B658"/>
      <c r="C658"/>
      <c r="D658"/>
    </row>
    <row r="659" spans="1:4" ht="17.5" customHeight="1" x14ac:dyDescent="0.35">
      <c r="A659"/>
      <c r="B659"/>
      <c r="C659"/>
      <c r="D659"/>
    </row>
    <row r="660" spans="1:4" ht="17.5" customHeight="1" x14ac:dyDescent="0.35">
      <c r="A660"/>
      <c r="B660"/>
      <c r="C660"/>
      <c r="D660"/>
    </row>
    <row r="661" spans="1:4" ht="17.5" customHeight="1" x14ac:dyDescent="0.35">
      <c r="A661"/>
      <c r="B661"/>
      <c r="C661"/>
      <c r="D661"/>
    </row>
    <row r="662" spans="1:4" ht="17.5" customHeight="1" x14ac:dyDescent="0.35">
      <c r="A662"/>
      <c r="B662"/>
      <c r="C662"/>
      <c r="D662"/>
    </row>
    <row r="663" spans="1:4" ht="17.5" customHeight="1" x14ac:dyDescent="0.35">
      <c r="A663"/>
      <c r="B663"/>
      <c r="C663"/>
      <c r="D663"/>
    </row>
    <row r="664" spans="1:4" ht="17.5" customHeight="1" x14ac:dyDescent="0.35">
      <c r="A664"/>
      <c r="B664"/>
      <c r="C664"/>
      <c r="D664"/>
    </row>
    <row r="665" spans="1:4" ht="17.5" customHeight="1" x14ac:dyDescent="0.35">
      <c r="A665"/>
      <c r="B665"/>
      <c r="C665"/>
      <c r="D665"/>
    </row>
    <row r="666" spans="1:4" ht="17.5" customHeight="1" x14ac:dyDescent="0.35">
      <c r="A666"/>
      <c r="B666"/>
      <c r="C666"/>
      <c r="D666"/>
    </row>
    <row r="667" spans="1:4" ht="17.5" customHeight="1" x14ac:dyDescent="0.35">
      <c r="A667"/>
      <c r="B667"/>
      <c r="C667"/>
      <c r="D667"/>
    </row>
    <row r="668" spans="1:4" ht="17.5" customHeight="1" x14ac:dyDescent="0.35">
      <c r="A668"/>
      <c r="B668"/>
      <c r="C668"/>
      <c r="D668"/>
    </row>
    <row r="669" spans="1:4" ht="17.5" customHeight="1" x14ac:dyDescent="0.35">
      <c r="A669"/>
      <c r="B669"/>
      <c r="C669"/>
      <c r="D669"/>
    </row>
    <row r="670" spans="1:4" ht="17.5" customHeight="1" x14ac:dyDescent="0.35">
      <c r="A670"/>
      <c r="B670"/>
      <c r="C670"/>
      <c r="D670"/>
    </row>
    <row r="671" spans="1:4" ht="17.5" customHeight="1" x14ac:dyDescent="0.35">
      <c r="A671"/>
      <c r="B671"/>
      <c r="C671"/>
      <c r="D671"/>
    </row>
    <row r="672" spans="1:4" ht="17.5" customHeight="1" x14ac:dyDescent="0.35">
      <c r="A672"/>
      <c r="B672"/>
      <c r="C672"/>
      <c r="D672"/>
    </row>
    <row r="673" spans="1:4" ht="17.5" customHeight="1" x14ac:dyDescent="0.35">
      <c r="A673"/>
      <c r="B673"/>
      <c r="C673"/>
      <c r="D673"/>
    </row>
    <row r="674" spans="1:4" ht="17.5" customHeight="1" x14ac:dyDescent="0.35">
      <c r="A674"/>
      <c r="B674"/>
      <c r="C674"/>
      <c r="D674"/>
    </row>
    <row r="675" spans="1:4" ht="17.5" customHeight="1" x14ac:dyDescent="0.35">
      <c r="A675"/>
      <c r="B675"/>
      <c r="C675"/>
      <c r="D675"/>
    </row>
    <row r="676" spans="1:4" ht="17.5" customHeight="1" x14ac:dyDescent="0.35">
      <c r="A676"/>
      <c r="B676"/>
      <c r="C676"/>
      <c r="D676"/>
    </row>
    <row r="677" spans="1:4" ht="17.5" customHeight="1" x14ac:dyDescent="0.35">
      <c r="A677"/>
      <c r="B677"/>
      <c r="C677"/>
      <c r="D677"/>
    </row>
    <row r="678" spans="1:4" ht="17.5" customHeight="1" x14ac:dyDescent="0.35">
      <c r="A678"/>
      <c r="B678"/>
      <c r="C678"/>
      <c r="D678"/>
    </row>
    <row r="679" spans="1:4" ht="17.5" customHeight="1" x14ac:dyDescent="0.35">
      <c r="A679"/>
      <c r="B679"/>
      <c r="C679"/>
      <c r="D679"/>
    </row>
    <row r="680" spans="1:4" ht="17.5" customHeight="1" x14ac:dyDescent="0.35">
      <c r="A680"/>
      <c r="B680"/>
      <c r="C680"/>
      <c r="D680"/>
    </row>
    <row r="681" spans="1:4" ht="17.5" customHeight="1" x14ac:dyDescent="0.35">
      <c r="A681"/>
      <c r="B681"/>
      <c r="C681"/>
      <c r="D681"/>
    </row>
    <row r="682" spans="1:4" ht="17.5" customHeight="1" x14ac:dyDescent="0.35">
      <c r="A682"/>
      <c r="B682"/>
      <c r="C682"/>
      <c r="D682"/>
    </row>
    <row r="683" spans="1:4" ht="17.5" customHeight="1" x14ac:dyDescent="0.35">
      <c r="A683"/>
      <c r="B683"/>
      <c r="C683"/>
      <c r="D683"/>
    </row>
    <row r="684" spans="1:4" ht="17.5" customHeight="1" x14ac:dyDescent="0.35">
      <c r="A684"/>
      <c r="B684"/>
      <c r="C684"/>
      <c r="D684"/>
    </row>
    <row r="685" spans="1:4" ht="17.5" customHeight="1" x14ac:dyDescent="0.35">
      <c r="A685"/>
      <c r="B685"/>
      <c r="C685"/>
      <c r="D685"/>
    </row>
    <row r="686" spans="1:4" ht="17.5" customHeight="1" x14ac:dyDescent="0.35">
      <c r="A686"/>
      <c r="B686"/>
      <c r="C686"/>
      <c r="D686"/>
    </row>
    <row r="687" spans="1:4" ht="17.5" customHeight="1" x14ac:dyDescent="0.35">
      <c r="A687"/>
      <c r="B687"/>
      <c r="C687"/>
      <c r="D687"/>
    </row>
    <row r="688" spans="1:4" ht="17.5" customHeight="1" x14ac:dyDescent="0.35">
      <c r="A688"/>
      <c r="B688"/>
      <c r="C688"/>
      <c r="D688"/>
    </row>
    <row r="689" spans="1:4" ht="17.5" customHeight="1" x14ac:dyDescent="0.35">
      <c r="A689"/>
      <c r="B689"/>
      <c r="C689"/>
      <c r="D689"/>
    </row>
    <row r="690" spans="1:4" ht="17.5" customHeight="1" x14ac:dyDescent="0.35">
      <c r="A690"/>
      <c r="B690"/>
      <c r="C690"/>
      <c r="D690"/>
    </row>
    <row r="691" spans="1:4" ht="17.5" customHeight="1" x14ac:dyDescent="0.35">
      <c r="A691"/>
      <c r="B691"/>
      <c r="C691"/>
      <c r="D691"/>
    </row>
    <row r="692" spans="1:4" ht="17.5" customHeight="1" x14ac:dyDescent="0.35">
      <c r="A692"/>
      <c r="B692"/>
      <c r="C692"/>
      <c r="D692"/>
    </row>
    <row r="693" spans="1:4" ht="17.5" customHeight="1" x14ac:dyDescent="0.35">
      <c r="A693"/>
      <c r="B693"/>
      <c r="C693"/>
      <c r="D693"/>
    </row>
    <row r="694" spans="1:4" ht="17.5" customHeight="1" x14ac:dyDescent="0.35">
      <c r="A694"/>
      <c r="B694"/>
      <c r="C694"/>
      <c r="D694"/>
    </row>
    <row r="695" spans="1:4" ht="17.5" customHeight="1" x14ac:dyDescent="0.35">
      <c r="A695"/>
      <c r="B695"/>
      <c r="C695"/>
      <c r="D695"/>
    </row>
    <row r="696" spans="1:4" ht="17.5" customHeight="1" x14ac:dyDescent="0.35">
      <c r="A696"/>
      <c r="B696"/>
      <c r="C696"/>
      <c r="D696"/>
    </row>
    <row r="697" spans="1:4" ht="17.5" customHeight="1" x14ac:dyDescent="0.35">
      <c r="A697"/>
      <c r="B697"/>
      <c r="C697"/>
      <c r="D697"/>
    </row>
    <row r="698" spans="1:4" ht="17.5" customHeight="1" x14ac:dyDescent="0.35">
      <c r="A698"/>
      <c r="B698"/>
      <c r="C698"/>
      <c r="D698"/>
    </row>
    <row r="699" spans="1:4" ht="17.5" customHeight="1" x14ac:dyDescent="0.35">
      <c r="A699"/>
      <c r="B699"/>
      <c r="C699"/>
      <c r="D699"/>
    </row>
    <row r="700" spans="1:4" ht="17.5" customHeight="1" x14ac:dyDescent="0.35">
      <c r="A700"/>
      <c r="B700"/>
      <c r="C700"/>
      <c r="D700"/>
    </row>
    <row r="701" spans="1:4" ht="17.5" customHeight="1" x14ac:dyDescent="0.35">
      <c r="A701"/>
      <c r="B701"/>
      <c r="C701"/>
      <c r="D701"/>
    </row>
    <row r="702" spans="1:4" ht="17.5" customHeight="1" x14ac:dyDescent="0.35">
      <c r="A702"/>
      <c r="B702"/>
      <c r="C702"/>
      <c r="D702"/>
    </row>
    <row r="703" spans="1:4" ht="17.5" customHeight="1" x14ac:dyDescent="0.35">
      <c r="A703"/>
      <c r="B703"/>
      <c r="C703"/>
      <c r="D703"/>
    </row>
    <row r="704" spans="1:4" ht="17.5" customHeight="1" x14ac:dyDescent="0.35">
      <c r="A704"/>
      <c r="B704"/>
      <c r="C704"/>
      <c r="D704"/>
    </row>
    <row r="705" spans="1:4" ht="17.5" customHeight="1" x14ac:dyDescent="0.35">
      <c r="A705"/>
      <c r="B705"/>
      <c r="C705"/>
      <c r="D705"/>
    </row>
    <row r="706" spans="1:4" ht="17.5" customHeight="1" x14ac:dyDescent="0.35">
      <c r="A706"/>
      <c r="B706"/>
      <c r="C706"/>
      <c r="D706"/>
    </row>
    <row r="707" spans="1:4" ht="17.5" customHeight="1" x14ac:dyDescent="0.35">
      <c r="A707"/>
      <c r="B707"/>
      <c r="C707"/>
      <c r="D707"/>
    </row>
    <row r="708" spans="1:4" ht="17.5" customHeight="1" x14ac:dyDescent="0.35">
      <c r="A708"/>
      <c r="B708"/>
      <c r="C708"/>
      <c r="D708"/>
    </row>
    <row r="709" spans="1:4" ht="17.5" customHeight="1" x14ac:dyDescent="0.35">
      <c r="A709"/>
      <c r="B709"/>
      <c r="C709"/>
      <c r="D709"/>
    </row>
    <row r="710" spans="1:4" ht="17.5" customHeight="1" x14ac:dyDescent="0.35">
      <c r="A710"/>
      <c r="B710"/>
      <c r="C710"/>
      <c r="D710"/>
    </row>
    <row r="711" spans="1:4" ht="17.5" customHeight="1" x14ac:dyDescent="0.35">
      <c r="A711"/>
      <c r="B711"/>
      <c r="C711"/>
      <c r="D711"/>
    </row>
    <row r="712" spans="1:4" ht="17.5" customHeight="1" x14ac:dyDescent="0.35">
      <c r="A712"/>
      <c r="B712"/>
      <c r="C712"/>
      <c r="D712"/>
    </row>
    <row r="713" spans="1:4" ht="17.5" customHeight="1" x14ac:dyDescent="0.35">
      <c r="A713"/>
      <c r="B713"/>
      <c r="C713"/>
      <c r="D713"/>
    </row>
    <row r="714" spans="1:4" ht="17.5" customHeight="1" x14ac:dyDescent="0.35">
      <c r="A714"/>
      <c r="B714"/>
      <c r="C714"/>
      <c r="D714"/>
    </row>
    <row r="715" spans="1:4" ht="17.5" customHeight="1" x14ac:dyDescent="0.35">
      <c r="A715"/>
      <c r="B715"/>
      <c r="C715"/>
      <c r="D715"/>
    </row>
    <row r="716" spans="1:4" ht="17.5" customHeight="1" x14ac:dyDescent="0.35">
      <c r="A716"/>
      <c r="B716"/>
      <c r="C716"/>
      <c r="D716"/>
    </row>
    <row r="717" spans="1:4" ht="17.5" customHeight="1" x14ac:dyDescent="0.35">
      <c r="A717"/>
      <c r="B717"/>
      <c r="C717"/>
      <c r="D717"/>
    </row>
    <row r="718" spans="1:4" ht="17.5" customHeight="1" x14ac:dyDescent="0.35">
      <c r="A718"/>
      <c r="B718"/>
      <c r="C718"/>
      <c r="D718"/>
    </row>
    <row r="719" spans="1:4" ht="17.5" customHeight="1" x14ac:dyDescent="0.35">
      <c r="A719"/>
      <c r="B719"/>
      <c r="C719"/>
      <c r="D719"/>
    </row>
    <row r="720" spans="1:4" ht="17.5" customHeight="1" x14ac:dyDescent="0.35">
      <c r="A720"/>
      <c r="B720"/>
      <c r="C720"/>
      <c r="D720"/>
    </row>
    <row r="721" spans="1:4" ht="17.5" customHeight="1" x14ac:dyDescent="0.35">
      <c r="A721"/>
      <c r="B721"/>
      <c r="C721"/>
      <c r="D721"/>
    </row>
    <row r="722" spans="1:4" ht="17.5" customHeight="1" x14ac:dyDescent="0.35">
      <c r="A722"/>
      <c r="B722"/>
      <c r="C722"/>
      <c r="D722"/>
    </row>
    <row r="723" spans="1:4" ht="17.5" customHeight="1" x14ac:dyDescent="0.35">
      <c r="A723"/>
      <c r="B723"/>
      <c r="C723"/>
      <c r="D723"/>
    </row>
    <row r="724" spans="1:4" ht="17.5" customHeight="1" x14ac:dyDescent="0.35">
      <c r="A724"/>
      <c r="B724"/>
      <c r="C724"/>
      <c r="D724"/>
    </row>
    <row r="725" spans="1:4" ht="17.5" customHeight="1" x14ac:dyDescent="0.35">
      <c r="A725"/>
      <c r="B725"/>
      <c r="C725"/>
      <c r="D725"/>
    </row>
    <row r="726" spans="1:4" ht="17.5" customHeight="1" x14ac:dyDescent="0.35">
      <c r="A726"/>
      <c r="B726"/>
      <c r="C726"/>
      <c r="D726"/>
    </row>
    <row r="727" spans="1:4" ht="17.5" customHeight="1" x14ac:dyDescent="0.35">
      <c r="A727"/>
      <c r="B727"/>
      <c r="C727"/>
      <c r="D727"/>
    </row>
    <row r="728" spans="1:4" ht="17.5" customHeight="1" x14ac:dyDescent="0.35">
      <c r="A728"/>
      <c r="B728"/>
      <c r="C728"/>
      <c r="D728"/>
    </row>
    <row r="729" spans="1:4" ht="17.5" customHeight="1" x14ac:dyDescent="0.35">
      <c r="A729"/>
      <c r="B729"/>
      <c r="C729"/>
      <c r="D729"/>
    </row>
    <row r="730" spans="1:4" ht="17.5" customHeight="1" x14ac:dyDescent="0.35">
      <c r="A730"/>
      <c r="B730"/>
      <c r="C730"/>
      <c r="D730"/>
    </row>
    <row r="731" spans="1:4" ht="17.5" customHeight="1" x14ac:dyDescent="0.35">
      <c r="A731"/>
      <c r="B731"/>
      <c r="C731"/>
      <c r="D731"/>
    </row>
    <row r="732" spans="1:4" ht="17.5" customHeight="1" x14ac:dyDescent="0.35">
      <c r="A732"/>
      <c r="B732"/>
      <c r="C732"/>
      <c r="D732"/>
    </row>
    <row r="733" spans="1:4" ht="17.5" customHeight="1" x14ac:dyDescent="0.35">
      <c r="A733"/>
      <c r="B733"/>
      <c r="C733"/>
      <c r="D733"/>
    </row>
    <row r="734" spans="1:4" ht="17.5" customHeight="1" x14ac:dyDescent="0.35">
      <c r="A734"/>
      <c r="B734"/>
      <c r="C734"/>
      <c r="D734"/>
    </row>
    <row r="735" spans="1:4" ht="17.5" customHeight="1" x14ac:dyDescent="0.35">
      <c r="A735"/>
      <c r="B735"/>
      <c r="C735"/>
      <c r="D735"/>
    </row>
    <row r="736" spans="1:4" ht="17.5" customHeight="1" x14ac:dyDescent="0.35">
      <c r="A736"/>
      <c r="B736"/>
      <c r="C736"/>
      <c r="D736"/>
    </row>
    <row r="737" spans="1:4" ht="17.5" customHeight="1" x14ac:dyDescent="0.35">
      <c r="A737"/>
      <c r="B737"/>
      <c r="C737"/>
      <c r="D737"/>
    </row>
    <row r="738" spans="1:4" ht="17.5" customHeight="1" x14ac:dyDescent="0.35">
      <c r="A738"/>
      <c r="B738"/>
      <c r="C738"/>
      <c r="D738"/>
    </row>
    <row r="739" spans="1:4" ht="17.5" customHeight="1" x14ac:dyDescent="0.35">
      <c r="A739"/>
      <c r="B739"/>
      <c r="C739"/>
      <c r="D739"/>
    </row>
    <row r="740" spans="1:4" ht="17.5" customHeight="1" x14ac:dyDescent="0.35">
      <c r="A740"/>
      <c r="B740"/>
      <c r="C740"/>
      <c r="D740"/>
    </row>
    <row r="741" spans="1:4" ht="17.5" customHeight="1" x14ac:dyDescent="0.35">
      <c r="A741"/>
      <c r="B741"/>
      <c r="C741"/>
      <c r="D741"/>
    </row>
    <row r="742" spans="1:4" ht="17.5" customHeight="1" x14ac:dyDescent="0.35">
      <c r="A742"/>
      <c r="B742"/>
      <c r="C742"/>
      <c r="D742"/>
    </row>
    <row r="743" spans="1:4" ht="17.5" customHeight="1" x14ac:dyDescent="0.35">
      <c r="A743"/>
      <c r="B743"/>
      <c r="C743"/>
      <c r="D743"/>
    </row>
    <row r="744" spans="1:4" ht="17.5" customHeight="1" x14ac:dyDescent="0.35">
      <c r="A744"/>
      <c r="B744"/>
      <c r="C744"/>
      <c r="D744"/>
    </row>
    <row r="745" spans="1:4" ht="17.5" customHeight="1" x14ac:dyDescent="0.35">
      <c r="A745"/>
      <c r="B745"/>
      <c r="C745"/>
      <c r="D745"/>
    </row>
    <row r="746" spans="1:4" ht="17.5" customHeight="1" x14ac:dyDescent="0.35">
      <c r="A746"/>
      <c r="B746"/>
      <c r="C746"/>
      <c r="D746"/>
    </row>
    <row r="747" spans="1:4" ht="17.5" customHeight="1" x14ac:dyDescent="0.35">
      <c r="A747"/>
      <c r="B747"/>
      <c r="C747"/>
      <c r="D747"/>
    </row>
    <row r="748" spans="1:4" ht="17.5" customHeight="1" x14ac:dyDescent="0.35">
      <c r="A748"/>
      <c r="B748"/>
      <c r="C748"/>
      <c r="D748"/>
    </row>
    <row r="749" spans="1:4" ht="17.5" customHeight="1" x14ac:dyDescent="0.35">
      <c r="A749"/>
      <c r="B749"/>
      <c r="C749"/>
      <c r="D749"/>
    </row>
    <row r="750" spans="1:4" ht="17.5" customHeight="1" x14ac:dyDescent="0.35">
      <c r="A750"/>
      <c r="B750"/>
      <c r="C750"/>
      <c r="D750"/>
    </row>
    <row r="751" spans="1:4" ht="17.5" customHeight="1" x14ac:dyDescent="0.35">
      <c r="A751"/>
      <c r="B751"/>
      <c r="C751"/>
      <c r="D751"/>
    </row>
    <row r="752" spans="1:4" ht="17.5" customHeight="1" x14ac:dyDescent="0.35">
      <c r="A752"/>
      <c r="B752"/>
      <c r="C752"/>
      <c r="D752"/>
    </row>
    <row r="753" spans="1:4" ht="17.5" customHeight="1" x14ac:dyDescent="0.35">
      <c r="A753"/>
      <c r="B753"/>
      <c r="C753"/>
      <c r="D753"/>
    </row>
    <row r="754" spans="1:4" ht="17.5" customHeight="1" x14ac:dyDescent="0.35">
      <c r="A754"/>
      <c r="B754"/>
      <c r="C754"/>
      <c r="D754"/>
    </row>
    <row r="755" spans="1:4" ht="17.5" customHeight="1" x14ac:dyDescent="0.35">
      <c r="A755"/>
      <c r="B755"/>
      <c r="C755"/>
      <c r="D755"/>
    </row>
    <row r="756" spans="1:4" ht="17.5" customHeight="1" x14ac:dyDescent="0.35">
      <c r="A756"/>
      <c r="B756"/>
      <c r="C756"/>
      <c r="D756"/>
    </row>
    <row r="757" spans="1:4" ht="17.5" customHeight="1" x14ac:dyDescent="0.35">
      <c r="A757"/>
      <c r="B757"/>
      <c r="C757"/>
      <c r="D757"/>
    </row>
    <row r="758" spans="1:4" ht="17.5" customHeight="1" x14ac:dyDescent="0.35">
      <c r="A758"/>
      <c r="B758"/>
      <c r="C758"/>
      <c r="D758"/>
    </row>
    <row r="759" spans="1:4" ht="17.5" customHeight="1" x14ac:dyDescent="0.35">
      <c r="A759"/>
      <c r="B759"/>
      <c r="C759"/>
      <c r="D759"/>
    </row>
    <row r="760" spans="1:4" ht="17.5" customHeight="1" x14ac:dyDescent="0.35">
      <c r="A760"/>
      <c r="B760"/>
      <c r="C760"/>
      <c r="D760"/>
    </row>
    <row r="761" spans="1:4" ht="17.5" customHeight="1" x14ac:dyDescent="0.35">
      <c r="A761"/>
      <c r="B761"/>
      <c r="C761"/>
      <c r="D761"/>
    </row>
    <row r="762" spans="1:4" ht="17.5" customHeight="1" x14ac:dyDescent="0.35">
      <c r="A762"/>
      <c r="B762"/>
      <c r="C762"/>
      <c r="D762"/>
    </row>
    <row r="763" spans="1:4" ht="17.5" customHeight="1" x14ac:dyDescent="0.35">
      <c r="A763"/>
      <c r="B763"/>
      <c r="C763"/>
      <c r="D763"/>
    </row>
    <row r="764" spans="1:4" ht="17.5" customHeight="1" x14ac:dyDescent="0.35">
      <c r="A764"/>
      <c r="B764"/>
      <c r="C764"/>
      <c r="D764"/>
    </row>
    <row r="765" spans="1:4" ht="17.5" customHeight="1" x14ac:dyDescent="0.35">
      <c r="A765"/>
      <c r="B765"/>
      <c r="C765"/>
      <c r="D765"/>
    </row>
    <row r="766" spans="1:4" ht="17.5" customHeight="1" x14ac:dyDescent="0.35">
      <c r="A766"/>
      <c r="B766"/>
      <c r="C766"/>
      <c r="D766"/>
    </row>
    <row r="767" spans="1:4" ht="17.5" customHeight="1" x14ac:dyDescent="0.35">
      <c r="A767"/>
      <c r="B767"/>
      <c r="C767"/>
      <c r="D767"/>
    </row>
    <row r="768" spans="1:4" ht="17.5" customHeight="1" x14ac:dyDescent="0.35">
      <c r="A768"/>
      <c r="B768"/>
      <c r="C768"/>
      <c r="D768"/>
    </row>
    <row r="769" spans="1:4" ht="17.5" customHeight="1" x14ac:dyDescent="0.35">
      <c r="A769"/>
      <c r="B769"/>
      <c r="C769"/>
      <c r="D769"/>
    </row>
    <row r="770" spans="1:4" ht="17.5" customHeight="1" x14ac:dyDescent="0.35">
      <c r="A770"/>
      <c r="B770"/>
      <c r="C770"/>
      <c r="D770"/>
    </row>
    <row r="771" spans="1:4" ht="17.5" customHeight="1" x14ac:dyDescent="0.35">
      <c r="A771"/>
      <c r="B771"/>
      <c r="C771"/>
      <c r="D771"/>
    </row>
    <row r="772" spans="1:4" ht="17.5" customHeight="1" x14ac:dyDescent="0.35">
      <c r="A772"/>
      <c r="B772"/>
      <c r="C772"/>
      <c r="D772"/>
    </row>
    <row r="773" spans="1:4" ht="17.5" customHeight="1" x14ac:dyDescent="0.35">
      <c r="A773"/>
      <c r="B773"/>
      <c r="C773"/>
      <c r="D773"/>
    </row>
    <row r="774" spans="1:4" ht="17.5" customHeight="1" x14ac:dyDescent="0.35">
      <c r="A774"/>
      <c r="B774"/>
      <c r="C774"/>
      <c r="D774"/>
    </row>
    <row r="775" spans="1:4" ht="17.5" customHeight="1" x14ac:dyDescent="0.35">
      <c r="A775"/>
      <c r="B775"/>
      <c r="C775"/>
      <c r="D775"/>
    </row>
    <row r="776" spans="1:4" ht="17.5" customHeight="1" x14ac:dyDescent="0.35">
      <c r="A776"/>
      <c r="B776"/>
      <c r="C776"/>
      <c r="D776"/>
    </row>
    <row r="777" spans="1:4" ht="17.5" customHeight="1" x14ac:dyDescent="0.35">
      <c r="A777"/>
      <c r="B777"/>
      <c r="C777"/>
      <c r="D777"/>
    </row>
    <row r="778" spans="1:4" ht="17.5" customHeight="1" x14ac:dyDescent="0.35">
      <c r="A778"/>
      <c r="B778"/>
      <c r="C778"/>
      <c r="D778"/>
    </row>
    <row r="779" spans="1:4" ht="17.5" customHeight="1" x14ac:dyDescent="0.35">
      <c r="A779"/>
      <c r="B779"/>
      <c r="C779"/>
      <c r="D779"/>
    </row>
    <row r="780" spans="1:4" ht="17.5" customHeight="1" x14ac:dyDescent="0.35">
      <c r="A780"/>
      <c r="B780"/>
      <c r="C780"/>
      <c r="D780"/>
    </row>
    <row r="781" spans="1:4" ht="17.5" customHeight="1" x14ac:dyDescent="0.35">
      <c r="A781"/>
      <c r="B781"/>
      <c r="C781"/>
      <c r="D781"/>
    </row>
    <row r="782" spans="1:4" ht="17.5" customHeight="1" x14ac:dyDescent="0.35">
      <c r="A782"/>
      <c r="B782"/>
      <c r="C782"/>
      <c r="D782"/>
    </row>
    <row r="783" spans="1:4" ht="17.5" customHeight="1" x14ac:dyDescent="0.35">
      <c r="A783"/>
      <c r="B783"/>
      <c r="C783"/>
      <c r="D783"/>
    </row>
    <row r="784" spans="1:4" ht="17.5" customHeight="1" x14ac:dyDescent="0.35">
      <c r="A784"/>
      <c r="B784"/>
      <c r="C784"/>
      <c r="D784"/>
    </row>
    <row r="785" spans="1:4" ht="17.5" customHeight="1" x14ac:dyDescent="0.35">
      <c r="A785"/>
      <c r="B785"/>
      <c r="C785"/>
      <c r="D785"/>
    </row>
    <row r="786" spans="1:4" ht="17.5" customHeight="1" x14ac:dyDescent="0.35">
      <c r="A786"/>
      <c r="B786"/>
      <c r="C786"/>
      <c r="D786"/>
    </row>
    <row r="787" spans="1:4" ht="17.5" customHeight="1" x14ac:dyDescent="0.35">
      <c r="A787"/>
      <c r="B787"/>
      <c r="C787"/>
      <c r="D787"/>
    </row>
    <row r="788" spans="1:4" ht="17.5" customHeight="1" x14ac:dyDescent="0.35">
      <c r="A788"/>
      <c r="B788"/>
      <c r="C788"/>
      <c r="D788"/>
    </row>
    <row r="789" spans="1:4" ht="17.5" customHeight="1" x14ac:dyDescent="0.35">
      <c r="A789"/>
      <c r="B789"/>
      <c r="C789"/>
      <c r="D789"/>
    </row>
    <row r="790" spans="1:4" ht="17.5" customHeight="1" x14ac:dyDescent="0.35">
      <c r="A790"/>
      <c r="B790"/>
      <c r="C790"/>
      <c r="D790"/>
    </row>
    <row r="791" spans="1:4" ht="17.5" customHeight="1" x14ac:dyDescent="0.35">
      <c r="A791"/>
      <c r="B791"/>
      <c r="C791"/>
      <c r="D791"/>
    </row>
    <row r="792" spans="1:4" ht="17.5" customHeight="1" x14ac:dyDescent="0.35">
      <c r="A792"/>
      <c r="B792"/>
      <c r="C792"/>
      <c r="D792"/>
    </row>
    <row r="793" spans="1:4" ht="17.5" customHeight="1" x14ac:dyDescent="0.35">
      <c r="A793"/>
      <c r="B793"/>
      <c r="C793"/>
      <c r="D793"/>
    </row>
    <row r="794" spans="1:4" ht="17.5" customHeight="1" x14ac:dyDescent="0.35">
      <c r="A794"/>
      <c r="B794"/>
      <c r="C794"/>
      <c r="D794"/>
    </row>
    <row r="795" spans="1:4" ht="17.5" customHeight="1" x14ac:dyDescent="0.35">
      <c r="A795"/>
      <c r="B795"/>
      <c r="C795"/>
      <c r="D795"/>
    </row>
    <row r="796" spans="1:4" ht="17.5" customHeight="1" x14ac:dyDescent="0.35">
      <c r="A796"/>
      <c r="B796"/>
      <c r="C796"/>
      <c r="D796"/>
    </row>
    <row r="797" spans="1:4" ht="17.5" customHeight="1" x14ac:dyDescent="0.35">
      <c r="A797"/>
      <c r="B797"/>
      <c r="C797"/>
      <c r="D797"/>
    </row>
    <row r="798" spans="1:4" ht="17.5" customHeight="1" x14ac:dyDescent="0.35">
      <c r="A798"/>
      <c r="B798"/>
      <c r="C798"/>
      <c r="D798"/>
    </row>
    <row r="799" spans="1:4" ht="17.5" customHeight="1" x14ac:dyDescent="0.35">
      <c r="A799"/>
      <c r="B799"/>
      <c r="C799"/>
      <c r="D799"/>
    </row>
    <row r="800" spans="1:4" ht="17.5" customHeight="1" x14ac:dyDescent="0.35">
      <c r="A800"/>
      <c r="B800"/>
      <c r="C800"/>
      <c r="D800"/>
    </row>
    <row r="801" spans="1:4" ht="17.5" customHeight="1" x14ac:dyDescent="0.35">
      <c r="A801"/>
      <c r="B801"/>
      <c r="C801"/>
      <c r="D801"/>
    </row>
    <row r="802" spans="1:4" ht="17.5" customHeight="1" x14ac:dyDescent="0.35">
      <c r="A802"/>
      <c r="B802"/>
      <c r="C802"/>
      <c r="D802"/>
    </row>
    <row r="803" spans="1:4" ht="17.5" customHeight="1" x14ac:dyDescent="0.35">
      <c r="A803"/>
      <c r="B803"/>
      <c r="C803"/>
      <c r="D803"/>
    </row>
    <row r="804" spans="1:4" ht="17.5" customHeight="1" x14ac:dyDescent="0.35">
      <c r="A804"/>
      <c r="B804"/>
      <c r="C804"/>
      <c r="D804"/>
    </row>
    <row r="805" spans="1:4" ht="17.5" customHeight="1" x14ac:dyDescent="0.35">
      <c r="A805"/>
      <c r="B805"/>
      <c r="C805"/>
      <c r="D805"/>
    </row>
    <row r="806" spans="1:4" ht="17.5" customHeight="1" x14ac:dyDescent="0.35">
      <c r="A806"/>
      <c r="B806"/>
      <c r="C806"/>
      <c r="D806"/>
    </row>
    <row r="807" spans="1:4" ht="17.5" customHeight="1" x14ac:dyDescent="0.35">
      <c r="A807"/>
      <c r="B807"/>
      <c r="C807"/>
      <c r="D807"/>
    </row>
    <row r="808" spans="1:4" ht="17.5" customHeight="1" x14ac:dyDescent="0.35">
      <c r="A808"/>
      <c r="B808"/>
      <c r="C808"/>
      <c r="D808"/>
    </row>
    <row r="809" spans="1:4" ht="17.5" customHeight="1" x14ac:dyDescent="0.35">
      <c r="A809"/>
      <c r="B809"/>
      <c r="C809"/>
      <c r="D809"/>
    </row>
    <row r="810" spans="1:4" ht="17.5" customHeight="1" x14ac:dyDescent="0.35">
      <c r="A810"/>
      <c r="B810"/>
      <c r="C810"/>
      <c r="D810"/>
    </row>
    <row r="811" spans="1:4" ht="17.5" customHeight="1" x14ac:dyDescent="0.35">
      <c r="A811"/>
      <c r="B811"/>
      <c r="C811"/>
      <c r="D811"/>
    </row>
    <row r="812" spans="1:4" ht="17.5" customHeight="1" x14ac:dyDescent="0.35">
      <c r="A812"/>
      <c r="B812"/>
      <c r="C812"/>
      <c r="D812"/>
    </row>
    <row r="813" spans="1:4" ht="17.5" customHeight="1" x14ac:dyDescent="0.35">
      <c r="A813"/>
      <c r="B813"/>
      <c r="C813"/>
      <c r="D813"/>
    </row>
    <row r="814" spans="1:4" ht="17.5" customHeight="1" x14ac:dyDescent="0.35">
      <c r="A814"/>
      <c r="B814"/>
      <c r="C814"/>
      <c r="D814"/>
    </row>
    <row r="815" spans="1:4" ht="17.5" customHeight="1" x14ac:dyDescent="0.35">
      <c r="A815"/>
      <c r="B815"/>
      <c r="C815"/>
      <c r="D815"/>
    </row>
    <row r="816" spans="1:4" ht="17.5" customHeight="1" x14ac:dyDescent="0.35">
      <c r="A816"/>
      <c r="B816"/>
      <c r="C816"/>
      <c r="D816"/>
    </row>
    <row r="817" spans="1:4" ht="17.5" customHeight="1" x14ac:dyDescent="0.35">
      <c r="A817"/>
      <c r="B817"/>
      <c r="C817"/>
      <c r="D817"/>
    </row>
    <row r="818" spans="1:4" ht="17.5" customHeight="1" x14ac:dyDescent="0.35">
      <c r="A818"/>
      <c r="B818"/>
      <c r="C818"/>
      <c r="D818"/>
    </row>
    <row r="819" spans="1:4" ht="17.5" customHeight="1" x14ac:dyDescent="0.35">
      <c r="A819"/>
      <c r="B819"/>
      <c r="C819"/>
      <c r="D819"/>
    </row>
    <row r="820" spans="1:4" ht="17.5" customHeight="1" x14ac:dyDescent="0.35">
      <c r="A820"/>
      <c r="B820"/>
      <c r="C820"/>
      <c r="D820"/>
    </row>
    <row r="821" spans="1:4" ht="17.5" customHeight="1" x14ac:dyDescent="0.35">
      <c r="A821"/>
      <c r="B821"/>
      <c r="C821"/>
      <c r="D821"/>
    </row>
    <row r="822" spans="1:4" ht="17.5" customHeight="1" x14ac:dyDescent="0.35">
      <c r="A822"/>
      <c r="B822"/>
      <c r="C822"/>
      <c r="D822"/>
    </row>
    <row r="823" spans="1:4" ht="17.5" customHeight="1" x14ac:dyDescent="0.35">
      <c r="A823"/>
      <c r="B823"/>
      <c r="C823"/>
      <c r="D823"/>
    </row>
    <row r="824" spans="1:4" ht="17.5" customHeight="1" x14ac:dyDescent="0.35">
      <c r="A824"/>
      <c r="B824"/>
      <c r="C824"/>
      <c r="D824"/>
    </row>
    <row r="825" spans="1:4" ht="17.5" customHeight="1" x14ac:dyDescent="0.35">
      <c r="A825"/>
      <c r="B825"/>
      <c r="C825"/>
      <c r="D825"/>
    </row>
    <row r="826" spans="1:4" ht="17.5" customHeight="1" x14ac:dyDescent="0.35">
      <c r="A826"/>
      <c r="B826"/>
      <c r="C826"/>
      <c r="D826"/>
    </row>
    <row r="827" spans="1:4" ht="17.5" customHeight="1" x14ac:dyDescent="0.35">
      <c r="A827"/>
      <c r="B827"/>
      <c r="C827"/>
      <c r="D827"/>
    </row>
    <row r="828" spans="1:4" ht="17.5" customHeight="1" x14ac:dyDescent="0.35">
      <c r="A828"/>
      <c r="B828"/>
      <c r="C828"/>
      <c r="D828"/>
    </row>
    <row r="829" spans="1:4" ht="17.5" customHeight="1" x14ac:dyDescent="0.35">
      <c r="A829"/>
      <c r="B829"/>
      <c r="C829"/>
      <c r="D829"/>
    </row>
    <row r="830" spans="1:4" ht="17.5" customHeight="1" x14ac:dyDescent="0.35">
      <c r="A830"/>
      <c r="B830"/>
      <c r="C830"/>
      <c r="D830"/>
    </row>
    <row r="831" spans="1:4" ht="17.5" customHeight="1" x14ac:dyDescent="0.35">
      <c r="A831"/>
      <c r="B831"/>
      <c r="C831"/>
      <c r="D831"/>
    </row>
    <row r="832" spans="1:4" ht="17.5" customHeight="1" x14ac:dyDescent="0.35">
      <c r="A832"/>
      <c r="B832"/>
      <c r="C832"/>
      <c r="D832"/>
    </row>
    <row r="833" spans="1:4" ht="17.5" customHeight="1" x14ac:dyDescent="0.35">
      <c r="A833"/>
      <c r="B833"/>
      <c r="C833"/>
      <c r="D833"/>
    </row>
    <row r="834" spans="1:4" ht="17.5" customHeight="1" x14ac:dyDescent="0.35">
      <c r="A834"/>
      <c r="B834"/>
      <c r="C834"/>
      <c r="D834"/>
    </row>
    <row r="835" spans="1:4" ht="17.5" customHeight="1" x14ac:dyDescent="0.35">
      <c r="A835"/>
      <c r="B835"/>
      <c r="C835"/>
      <c r="D835"/>
    </row>
    <row r="836" spans="1:4" ht="17.5" customHeight="1" x14ac:dyDescent="0.35">
      <c r="A836"/>
      <c r="B836"/>
      <c r="C836"/>
      <c r="D836"/>
    </row>
    <row r="837" spans="1:4" ht="17.5" customHeight="1" x14ac:dyDescent="0.35">
      <c r="A837"/>
      <c r="B837"/>
      <c r="C837"/>
      <c r="D837"/>
    </row>
    <row r="838" spans="1:4" ht="17.5" customHeight="1" x14ac:dyDescent="0.35">
      <c r="A838"/>
      <c r="B838"/>
      <c r="C838"/>
      <c r="D838"/>
    </row>
    <row r="839" spans="1:4" ht="17.5" customHeight="1" x14ac:dyDescent="0.35">
      <c r="A839"/>
      <c r="B839"/>
      <c r="C839"/>
      <c r="D839"/>
    </row>
    <row r="840" spans="1:4" ht="17.5" customHeight="1" x14ac:dyDescent="0.35">
      <c r="A840"/>
      <c r="B840"/>
      <c r="C840"/>
      <c r="D840"/>
    </row>
    <row r="841" spans="1:4" ht="17.5" customHeight="1" x14ac:dyDescent="0.35">
      <c r="A841"/>
      <c r="B841"/>
      <c r="C841"/>
      <c r="D841"/>
    </row>
    <row r="842" spans="1:4" ht="17.5" customHeight="1" x14ac:dyDescent="0.35">
      <c r="A842"/>
      <c r="B842"/>
      <c r="C842"/>
      <c r="D842"/>
    </row>
    <row r="843" spans="1:4" ht="17.5" customHeight="1" x14ac:dyDescent="0.35">
      <c r="A843"/>
      <c r="B843"/>
      <c r="C843"/>
      <c r="D843"/>
    </row>
    <row r="844" spans="1:4" ht="17.5" customHeight="1" x14ac:dyDescent="0.35">
      <c r="A844"/>
      <c r="B844"/>
      <c r="C844"/>
      <c r="D844"/>
    </row>
    <row r="845" spans="1:4" ht="17.5" customHeight="1" x14ac:dyDescent="0.35">
      <c r="A845"/>
      <c r="B845"/>
      <c r="C845"/>
      <c r="D845"/>
    </row>
    <row r="846" spans="1:4" ht="17.5" customHeight="1" x14ac:dyDescent="0.35">
      <c r="A846"/>
      <c r="B846"/>
      <c r="C846"/>
      <c r="D846"/>
    </row>
    <row r="847" spans="1:4" ht="17.5" customHeight="1" x14ac:dyDescent="0.35">
      <c r="A847"/>
      <c r="B847"/>
      <c r="C847"/>
      <c r="D847"/>
    </row>
    <row r="848" spans="1:4" ht="17.5" customHeight="1" x14ac:dyDescent="0.35">
      <c r="A848"/>
      <c r="B848"/>
      <c r="C848"/>
      <c r="D848"/>
    </row>
    <row r="849" spans="1:4" ht="17.5" customHeight="1" x14ac:dyDescent="0.35">
      <c r="A849"/>
      <c r="B849"/>
      <c r="C849"/>
      <c r="D849"/>
    </row>
    <row r="850" spans="1:4" ht="17.5" customHeight="1" x14ac:dyDescent="0.35">
      <c r="A850"/>
      <c r="B850"/>
      <c r="C850"/>
      <c r="D850"/>
    </row>
    <row r="851" spans="1:4" ht="17.5" customHeight="1" x14ac:dyDescent="0.35">
      <c r="A851"/>
      <c r="B851"/>
      <c r="C851"/>
      <c r="D851"/>
    </row>
    <row r="852" spans="1:4" ht="17.5" customHeight="1" x14ac:dyDescent="0.35">
      <c r="A852"/>
      <c r="B852"/>
      <c r="C852"/>
      <c r="D852"/>
    </row>
    <row r="853" spans="1:4" ht="17.5" customHeight="1" x14ac:dyDescent="0.35">
      <c r="A853"/>
      <c r="B853"/>
      <c r="C853"/>
      <c r="D853"/>
    </row>
    <row r="854" spans="1:4" ht="17.5" customHeight="1" x14ac:dyDescent="0.35">
      <c r="A854"/>
      <c r="B854"/>
      <c r="C854"/>
      <c r="D854"/>
    </row>
    <row r="855" spans="1:4" ht="17.5" customHeight="1" x14ac:dyDescent="0.35">
      <c r="A855"/>
      <c r="B855"/>
      <c r="C855"/>
      <c r="D855"/>
    </row>
    <row r="856" spans="1:4" ht="17.5" customHeight="1" x14ac:dyDescent="0.35">
      <c r="A856"/>
      <c r="B856"/>
      <c r="C856"/>
      <c r="D856"/>
    </row>
    <row r="857" spans="1:4" ht="17.5" customHeight="1" x14ac:dyDescent="0.35">
      <c r="A857"/>
      <c r="B857"/>
      <c r="C857"/>
      <c r="D857"/>
    </row>
    <row r="858" spans="1:4" ht="17.5" customHeight="1" x14ac:dyDescent="0.35">
      <c r="A858"/>
      <c r="B858"/>
      <c r="C858"/>
      <c r="D858"/>
    </row>
    <row r="859" spans="1:4" ht="17.5" customHeight="1" x14ac:dyDescent="0.35">
      <c r="A859"/>
      <c r="B859"/>
      <c r="C859"/>
      <c r="D859"/>
    </row>
    <row r="860" spans="1:4" ht="17.5" customHeight="1" x14ac:dyDescent="0.35">
      <c r="A860"/>
      <c r="B860"/>
      <c r="C860"/>
      <c r="D860"/>
    </row>
    <row r="861" spans="1:4" ht="17.5" customHeight="1" x14ac:dyDescent="0.35">
      <c r="A861"/>
      <c r="B861"/>
      <c r="C861"/>
      <c r="D861"/>
    </row>
    <row r="862" spans="1:4" ht="17.5" customHeight="1" x14ac:dyDescent="0.35">
      <c r="A862"/>
      <c r="B862"/>
      <c r="C862"/>
      <c r="D862"/>
    </row>
    <row r="863" spans="1:4" ht="17.5" customHeight="1" x14ac:dyDescent="0.35">
      <c r="A863"/>
      <c r="B863"/>
      <c r="C863"/>
      <c r="D863"/>
    </row>
    <row r="864" spans="1:4" ht="17.5" customHeight="1" x14ac:dyDescent="0.35">
      <c r="A864"/>
      <c r="B864"/>
      <c r="C864"/>
      <c r="D864"/>
    </row>
    <row r="865" spans="1:4" ht="17.5" customHeight="1" x14ac:dyDescent="0.35">
      <c r="A865"/>
      <c r="B865"/>
      <c r="C865"/>
      <c r="D865"/>
    </row>
    <row r="866" spans="1:4" ht="17.5" customHeight="1" x14ac:dyDescent="0.35">
      <c r="A866"/>
      <c r="B866"/>
      <c r="C866"/>
      <c r="D866"/>
    </row>
    <row r="867" spans="1:4" ht="17.5" customHeight="1" x14ac:dyDescent="0.35">
      <c r="A867"/>
      <c r="B867"/>
      <c r="C867"/>
      <c r="D867"/>
    </row>
    <row r="868" spans="1:4" ht="17.5" customHeight="1" x14ac:dyDescent="0.35">
      <c r="A868"/>
      <c r="B868"/>
      <c r="C868"/>
      <c r="D868"/>
    </row>
    <row r="869" spans="1:4" ht="17.5" customHeight="1" x14ac:dyDescent="0.35">
      <c r="A869"/>
      <c r="B869"/>
      <c r="C869"/>
      <c r="D869"/>
    </row>
    <row r="870" spans="1:4" ht="17.5" customHeight="1" x14ac:dyDescent="0.35">
      <c r="A870"/>
      <c r="B870"/>
      <c r="C870"/>
      <c r="D870"/>
    </row>
    <row r="871" spans="1:4" ht="17.5" customHeight="1" x14ac:dyDescent="0.35">
      <c r="A871"/>
      <c r="B871"/>
      <c r="C871"/>
      <c r="D871"/>
    </row>
    <row r="872" spans="1:4" ht="17.5" customHeight="1" x14ac:dyDescent="0.35">
      <c r="A872"/>
      <c r="B872"/>
      <c r="C872"/>
      <c r="D872"/>
    </row>
    <row r="873" spans="1:4" ht="17.5" customHeight="1" x14ac:dyDescent="0.35">
      <c r="A873"/>
      <c r="B873"/>
      <c r="C873"/>
      <c r="D873"/>
    </row>
    <row r="874" spans="1:4" ht="17.5" customHeight="1" x14ac:dyDescent="0.35">
      <c r="A874"/>
      <c r="B874"/>
      <c r="C874"/>
      <c r="D874"/>
    </row>
    <row r="875" spans="1:4" ht="17.5" customHeight="1" x14ac:dyDescent="0.35">
      <c r="A875"/>
      <c r="B875"/>
      <c r="C875"/>
      <c r="D875"/>
    </row>
    <row r="876" spans="1:4" ht="17.5" customHeight="1" x14ac:dyDescent="0.35">
      <c r="A876"/>
      <c r="B876"/>
      <c r="C876"/>
      <c r="D876"/>
    </row>
    <row r="877" spans="1:4" ht="17.5" customHeight="1" x14ac:dyDescent="0.35">
      <c r="A877"/>
      <c r="B877"/>
      <c r="C877"/>
      <c r="D877"/>
    </row>
    <row r="878" spans="1:4" ht="17.5" customHeight="1" x14ac:dyDescent="0.35">
      <c r="A878"/>
      <c r="B878"/>
      <c r="C878"/>
      <c r="D878"/>
    </row>
    <row r="879" spans="1:4" ht="17.5" customHeight="1" x14ac:dyDescent="0.35">
      <c r="A879"/>
      <c r="B879"/>
      <c r="C879"/>
      <c r="D879"/>
    </row>
    <row r="880" spans="1:4" ht="17.5" customHeight="1" x14ac:dyDescent="0.35">
      <c r="A880"/>
      <c r="B880"/>
      <c r="C880"/>
      <c r="D880"/>
    </row>
    <row r="881" spans="1:4" ht="17.5" customHeight="1" x14ac:dyDescent="0.35">
      <c r="A881"/>
      <c r="B881"/>
      <c r="C881"/>
      <c r="D881"/>
    </row>
    <row r="882" spans="1:4" ht="17.5" customHeight="1" x14ac:dyDescent="0.35">
      <c r="A882"/>
      <c r="B882"/>
      <c r="C882"/>
      <c r="D882"/>
    </row>
    <row r="883" spans="1:4" ht="17.5" customHeight="1" x14ac:dyDescent="0.35">
      <c r="A883"/>
      <c r="B883"/>
      <c r="C883"/>
      <c r="D883"/>
    </row>
    <row r="884" spans="1:4" ht="17.5" customHeight="1" x14ac:dyDescent="0.35">
      <c r="A884"/>
      <c r="B884"/>
      <c r="C884"/>
      <c r="D884"/>
    </row>
    <row r="885" spans="1:4" ht="17.5" customHeight="1" x14ac:dyDescent="0.35">
      <c r="A885"/>
      <c r="B885"/>
      <c r="C885"/>
      <c r="D885"/>
    </row>
    <row r="886" spans="1:4" ht="17.5" customHeight="1" x14ac:dyDescent="0.35">
      <c r="A886"/>
      <c r="B886"/>
      <c r="C886"/>
      <c r="D886"/>
    </row>
    <row r="887" spans="1:4" ht="17.5" customHeight="1" x14ac:dyDescent="0.35">
      <c r="A887"/>
      <c r="B887"/>
      <c r="C887"/>
      <c r="D887"/>
    </row>
    <row r="888" spans="1:4" ht="17.5" customHeight="1" x14ac:dyDescent="0.35">
      <c r="A888"/>
      <c r="B888"/>
      <c r="C888"/>
      <c r="D888"/>
    </row>
    <row r="889" spans="1:4" ht="17.5" customHeight="1" x14ac:dyDescent="0.35">
      <c r="A889"/>
      <c r="B889"/>
      <c r="C889"/>
      <c r="D889"/>
    </row>
    <row r="890" spans="1:4" ht="17.5" customHeight="1" x14ac:dyDescent="0.35">
      <c r="A890"/>
      <c r="B890"/>
      <c r="C890"/>
      <c r="D890"/>
    </row>
    <row r="891" spans="1:4" ht="17.5" customHeight="1" x14ac:dyDescent="0.35">
      <c r="A891"/>
      <c r="B891"/>
      <c r="C891"/>
      <c r="D891"/>
    </row>
    <row r="892" spans="1:4" ht="17.5" customHeight="1" x14ac:dyDescent="0.35">
      <c r="A892"/>
      <c r="B892"/>
      <c r="C892"/>
      <c r="D892"/>
    </row>
    <row r="893" spans="1:4" ht="17.5" customHeight="1" x14ac:dyDescent="0.35">
      <c r="A893"/>
      <c r="B893"/>
      <c r="C893"/>
      <c r="D893"/>
    </row>
    <row r="894" spans="1:4" ht="17.5" customHeight="1" x14ac:dyDescent="0.35">
      <c r="A894"/>
      <c r="B894"/>
      <c r="C894"/>
      <c r="D894"/>
    </row>
    <row r="895" spans="1:4" ht="17.5" customHeight="1" x14ac:dyDescent="0.35">
      <c r="A895"/>
      <c r="B895"/>
      <c r="C895"/>
      <c r="D895"/>
    </row>
    <row r="896" spans="1:4" ht="17.5" customHeight="1" x14ac:dyDescent="0.35">
      <c r="A896"/>
      <c r="B896"/>
      <c r="C896"/>
      <c r="D896"/>
    </row>
    <row r="897" spans="1:4" ht="17.5" customHeight="1" x14ac:dyDescent="0.35">
      <c r="A897"/>
      <c r="B897"/>
      <c r="C897"/>
      <c r="D897"/>
    </row>
    <row r="898" spans="1:4" ht="17.5" customHeight="1" x14ac:dyDescent="0.35">
      <c r="A898"/>
      <c r="B898"/>
      <c r="C898"/>
      <c r="D898"/>
    </row>
    <row r="899" spans="1:4" ht="17.5" customHeight="1" x14ac:dyDescent="0.35">
      <c r="A899"/>
      <c r="B899"/>
      <c r="C899"/>
      <c r="D899"/>
    </row>
    <row r="900" spans="1:4" ht="17.5" customHeight="1" x14ac:dyDescent="0.35">
      <c r="A900"/>
      <c r="B900"/>
      <c r="C900"/>
      <c r="D900"/>
    </row>
    <row r="901" spans="1:4" ht="17.5" customHeight="1" x14ac:dyDescent="0.35">
      <c r="A901"/>
      <c r="B901"/>
      <c r="C901"/>
      <c r="D901"/>
    </row>
    <row r="902" spans="1:4" ht="17.5" customHeight="1" x14ac:dyDescent="0.35">
      <c r="A902"/>
      <c r="B902"/>
      <c r="C902"/>
      <c r="D902"/>
    </row>
    <row r="903" spans="1:4" ht="17.5" customHeight="1" x14ac:dyDescent="0.35">
      <c r="A903"/>
      <c r="B903"/>
      <c r="C903"/>
      <c r="D903"/>
    </row>
    <row r="904" spans="1:4" ht="17.5" customHeight="1" x14ac:dyDescent="0.35">
      <c r="A904"/>
      <c r="B904"/>
      <c r="C904"/>
      <c r="D904"/>
    </row>
    <row r="905" spans="1:4" ht="17.5" customHeight="1" x14ac:dyDescent="0.35">
      <c r="A905"/>
      <c r="B905"/>
      <c r="C905"/>
      <c r="D905"/>
    </row>
    <row r="906" spans="1:4" ht="17.5" customHeight="1" x14ac:dyDescent="0.35">
      <c r="A906"/>
      <c r="B906"/>
      <c r="C906"/>
      <c r="D906"/>
    </row>
    <row r="907" spans="1:4" ht="17.5" customHeight="1" x14ac:dyDescent="0.35">
      <c r="A907"/>
      <c r="B907"/>
      <c r="C907"/>
      <c r="D907"/>
    </row>
    <row r="908" spans="1:4" ht="17.5" customHeight="1" x14ac:dyDescent="0.35">
      <c r="A908"/>
      <c r="B908"/>
      <c r="C908"/>
      <c r="D908"/>
    </row>
    <row r="909" spans="1:4" ht="17.5" customHeight="1" x14ac:dyDescent="0.35">
      <c r="A909"/>
      <c r="B909"/>
      <c r="C909"/>
      <c r="D909"/>
    </row>
    <row r="910" spans="1:4" ht="17.5" customHeight="1" x14ac:dyDescent="0.35">
      <c r="A910"/>
      <c r="B910"/>
      <c r="C910"/>
      <c r="D910"/>
    </row>
    <row r="911" spans="1:4" ht="17.5" customHeight="1" x14ac:dyDescent="0.35">
      <c r="A911"/>
      <c r="B911"/>
      <c r="C911"/>
      <c r="D911"/>
    </row>
    <row r="912" spans="1:4" ht="17.5" customHeight="1" x14ac:dyDescent="0.35">
      <c r="A912"/>
      <c r="B912"/>
      <c r="C912"/>
      <c r="D912"/>
    </row>
    <row r="913" spans="1:4" ht="17.5" customHeight="1" x14ac:dyDescent="0.35">
      <c r="A913"/>
      <c r="B913"/>
      <c r="C913"/>
      <c r="D913"/>
    </row>
    <row r="914" spans="1:4" ht="17.5" customHeight="1" x14ac:dyDescent="0.35">
      <c r="A914"/>
      <c r="B914"/>
      <c r="C914"/>
      <c r="D914"/>
    </row>
    <row r="915" spans="1:4" ht="17.5" customHeight="1" x14ac:dyDescent="0.35">
      <c r="A915"/>
      <c r="B915"/>
      <c r="C915"/>
      <c r="D915"/>
    </row>
    <row r="916" spans="1:4" ht="17.5" customHeight="1" x14ac:dyDescent="0.35">
      <c r="A916"/>
      <c r="B916"/>
      <c r="C916"/>
      <c r="D916"/>
    </row>
    <row r="917" spans="1:4" ht="17.5" customHeight="1" x14ac:dyDescent="0.35">
      <c r="A917"/>
      <c r="B917"/>
      <c r="C917"/>
      <c r="D917"/>
    </row>
    <row r="918" spans="1:4" ht="17.5" customHeight="1" x14ac:dyDescent="0.35">
      <c r="A918"/>
      <c r="B918"/>
      <c r="C918"/>
      <c r="D918"/>
    </row>
    <row r="919" spans="1:4" ht="17.5" customHeight="1" x14ac:dyDescent="0.35">
      <c r="A919"/>
      <c r="B919"/>
      <c r="C919"/>
      <c r="D919"/>
    </row>
    <row r="920" spans="1:4" ht="17.5" customHeight="1" x14ac:dyDescent="0.35">
      <c r="A920"/>
      <c r="B920"/>
      <c r="C920"/>
      <c r="D920"/>
    </row>
    <row r="921" spans="1:4" ht="17.5" customHeight="1" x14ac:dyDescent="0.35">
      <c r="A921"/>
      <c r="B921"/>
      <c r="C921"/>
      <c r="D921"/>
    </row>
    <row r="922" spans="1:4" ht="17.5" customHeight="1" x14ac:dyDescent="0.35">
      <c r="A922"/>
      <c r="B922"/>
      <c r="C922"/>
      <c r="D922"/>
    </row>
    <row r="923" spans="1:4" ht="17.5" customHeight="1" x14ac:dyDescent="0.35">
      <c r="A923"/>
      <c r="B923"/>
      <c r="C923"/>
      <c r="D923"/>
    </row>
    <row r="924" spans="1:4" ht="17.5" customHeight="1" x14ac:dyDescent="0.35">
      <c r="A924"/>
      <c r="B924"/>
      <c r="C924"/>
      <c r="D924"/>
    </row>
    <row r="925" spans="1:4" ht="17.5" customHeight="1" x14ac:dyDescent="0.35">
      <c r="A925"/>
      <c r="B925"/>
      <c r="C925"/>
      <c r="D925"/>
    </row>
    <row r="926" spans="1:4" ht="17.5" customHeight="1" x14ac:dyDescent="0.35">
      <c r="A926"/>
      <c r="B926"/>
      <c r="C926"/>
      <c r="D926"/>
    </row>
    <row r="927" spans="1:4" ht="17.5" customHeight="1" x14ac:dyDescent="0.35">
      <c r="A927"/>
      <c r="B927"/>
      <c r="C927"/>
      <c r="D927"/>
    </row>
    <row r="928" spans="1:4" ht="17.5" customHeight="1" x14ac:dyDescent="0.35">
      <c r="A928"/>
      <c r="B928"/>
      <c r="C928"/>
      <c r="D928"/>
    </row>
    <row r="929" spans="1:4" ht="17.5" customHeight="1" x14ac:dyDescent="0.35">
      <c r="A929"/>
      <c r="B929"/>
      <c r="C929"/>
      <c r="D929"/>
    </row>
    <row r="930" spans="1:4" ht="17.5" customHeight="1" x14ac:dyDescent="0.35">
      <c r="A930"/>
      <c r="B930"/>
      <c r="C930"/>
      <c r="D930"/>
    </row>
    <row r="931" spans="1:4" ht="17.5" customHeight="1" x14ac:dyDescent="0.35">
      <c r="A931"/>
      <c r="B931"/>
      <c r="C931"/>
      <c r="D931"/>
    </row>
    <row r="932" spans="1:4" ht="17.5" customHeight="1" x14ac:dyDescent="0.35">
      <c r="A932"/>
      <c r="B932"/>
      <c r="C932"/>
      <c r="D932"/>
    </row>
    <row r="933" spans="1:4" ht="17.5" customHeight="1" x14ac:dyDescent="0.35">
      <c r="A933"/>
      <c r="B933"/>
      <c r="C933"/>
      <c r="D933"/>
    </row>
    <row r="934" spans="1:4" ht="17.5" customHeight="1" x14ac:dyDescent="0.35">
      <c r="A934"/>
      <c r="B934"/>
      <c r="C934"/>
      <c r="D934"/>
    </row>
    <row r="935" spans="1:4" ht="17.5" customHeight="1" x14ac:dyDescent="0.35">
      <c r="A935"/>
      <c r="B935"/>
      <c r="C935"/>
      <c r="D935"/>
    </row>
    <row r="936" spans="1:4" ht="17.5" customHeight="1" x14ac:dyDescent="0.35">
      <c r="A936"/>
      <c r="B936"/>
      <c r="C936"/>
      <c r="D936"/>
    </row>
    <row r="937" spans="1:4" ht="17.5" customHeight="1" x14ac:dyDescent="0.35">
      <c r="A937"/>
      <c r="B937"/>
      <c r="C937"/>
      <c r="D937"/>
    </row>
    <row r="938" spans="1:4" ht="17.5" customHeight="1" x14ac:dyDescent="0.35">
      <c r="A938"/>
      <c r="B938"/>
      <c r="C938"/>
      <c r="D938"/>
    </row>
    <row r="939" spans="1:4" ht="17.5" customHeight="1" x14ac:dyDescent="0.35">
      <c r="A939"/>
      <c r="B939"/>
      <c r="C939"/>
      <c r="D939"/>
    </row>
    <row r="940" spans="1:4" ht="17.5" customHeight="1" x14ac:dyDescent="0.35">
      <c r="A940"/>
      <c r="B940"/>
      <c r="C940"/>
      <c r="D940"/>
    </row>
    <row r="941" spans="1:4" ht="17.5" customHeight="1" x14ac:dyDescent="0.35">
      <c r="A941"/>
      <c r="B941"/>
      <c r="C941"/>
      <c r="D941"/>
    </row>
    <row r="942" spans="1:4" ht="17.5" customHeight="1" x14ac:dyDescent="0.35">
      <c r="A942"/>
      <c r="B942"/>
      <c r="C942"/>
      <c r="D942"/>
    </row>
    <row r="943" spans="1:4" ht="17.5" customHeight="1" x14ac:dyDescent="0.35">
      <c r="A943"/>
      <c r="B943"/>
      <c r="C943"/>
      <c r="D943"/>
    </row>
    <row r="944" spans="1:4" ht="17.5" customHeight="1" x14ac:dyDescent="0.35">
      <c r="A944"/>
      <c r="B944"/>
      <c r="C944"/>
      <c r="D944"/>
    </row>
    <row r="945" spans="1:4" ht="17.5" customHeight="1" x14ac:dyDescent="0.35">
      <c r="A945"/>
      <c r="B945"/>
      <c r="C945"/>
      <c r="D945"/>
    </row>
    <row r="946" spans="1:4" ht="17.5" customHeight="1" x14ac:dyDescent="0.35">
      <c r="A946"/>
      <c r="B946"/>
      <c r="C946"/>
      <c r="D946"/>
    </row>
    <row r="947" spans="1:4" ht="17.5" customHeight="1" x14ac:dyDescent="0.35">
      <c r="A947"/>
      <c r="B947"/>
      <c r="C947"/>
      <c r="D947"/>
    </row>
    <row r="948" spans="1:4" ht="17.5" customHeight="1" x14ac:dyDescent="0.35">
      <c r="A948"/>
      <c r="B948"/>
      <c r="C948"/>
      <c r="D948"/>
    </row>
    <row r="949" spans="1:4" ht="17.5" customHeight="1" x14ac:dyDescent="0.35">
      <c r="A949"/>
      <c r="B949"/>
      <c r="C949"/>
      <c r="D949"/>
    </row>
    <row r="950" spans="1:4" ht="17.5" customHeight="1" x14ac:dyDescent="0.35">
      <c r="A950"/>
      <c r="B950"/>
      <c r="C950"/>
      <c r="D950"/>
    </row>
    <row r="951" spans="1:4" ht="17.5" customHeight="1" x14ac:dyDescent="0.35">
      <c r="A951"/>
      <c r="B951"/>
      <c r="C951"/>
      <c r="D951"/>
    </row>
    <row r="952" spans="1:4" ht="17.5" customHeight="1" x14ac:dyDescent="0.35">
      <c r="A952"/>
      <c r="B952"/>
      <c r="C952"/>
      <c r="D952"/>
    </row>
    <row r="953" spans="1:4" ht="17.5" customHeight="1" x14ac:dyDescent="0.35">
      <c r="A953"/>
      <c r="B953"/>
      <c r="C953"/>
      <c r="D953"/>
    </row>
    <row r="954" spans="1:4" ht="17.5" customHeight="1" x14ac:dyDescent="0.35">
      <c r="A954"/>
      <c r="B954"/>
      <c r="C954"/>
      <c r="D954"/>
    </row>
    <row r="955" spans="1:4" ht="17.5" customHeight="1" x14ac:dyDescent="0.35">
      <c r="A955"/>
      <c r="B955"/>
      <c r="C955"/>
      <c r="D955"/>
    </row>
    <row r="956" spans="1:4" ht="17.5" customHeight="1" x14ac:dyDescent="0.35">
      <c r="A956"/>
      <c r="B956"/>
      <c r="C956"/>
      <c r="D956"/>
    </row>
    <row r="957" spans="1:4" ht="17.5" customHeight="1" x14ac:dyDescent="0.35">
      <c r="A957"/>
      <c r="B957"/>
      <c r="C957"/>
      <c r="D957"/>
    </row>
    <row r="958" spans="1:4" ht="17.5" customHeight="1" x14ac:dyDescent="0.35">
      <c r="A958"/>
      <c r="B958"/>
      <c r="C958"/>
      <c r="D958"/>
    </row>
    <row r="959" spans="1:4" ht="17.5" customHeight="1" x14ac:dyDescent="0.35">
      <c r="A959"/>
      <c r="B959"/>
      <c r="C959"/>
      <c r="D959"/>
    </row>
    <row r="960" spans="1:4" ht="17.5" customHeight="1" x14ac:dyDescent="0.35">
      <c r="A960"/>
      <c r="B960"/>
      <c r="C960"/>
      <c r="D960"/>
    </row>
    <row r="961" spans="1:4" ht="17.5" customHeight="1" x14ac:dyDescent="0.35">
      <c r="A961"/>
      <c r="B961"/>
      <c r="C961"/>
      <c r="D961"/>
    </row>
    <row r="962" spans="1:4" ht="17.5" customHeight="1" x14ac:dyDescent="0.35">
      <c r="A962"/>
      <c r="B962"/>
      <c r="C962"/>
      <c r="D962"/>
    </row>
    <row r="963" spans="1:4" ht="17.5" customHeight="1" x14ac:dyDescent="0.35">
      <c r="A963"/>
      <c r="B963"/>
      <c r="C963"/>
      <c r="D963"/>
    </row>
    <row r="964" spans="1:4" ht="17.5" customHeight="1" x14ac:dyDescent="0.35">
      <c r="A964"/>
      <c r="B964"/>
      <c r="C964"/>
      <c r="D964"/>
    </row>
    <row r="965" spans="1:4" ht="17.5" customHeight="1" x14ac:dyDescent="0.35">
      <c r="A965"/>
      <c r="B965"/>
      <c r="C965"/>
      <c r="D965"/>
    </row>
    <row r="966" spans="1:4" ht="17.5" customHeight="1" x14ac:dyDescent="0.35">
      <c r="A966"/>
      <c r="B966"/>
      <c r="C966"/>
      <c r="D966"/>
    </row>
    <row r="967" spans="1:4" ht="17.5" customHeight="1" x14ac:dyDescent="0.35">
      <c r="A967"/>
      <c r="B967"/>
      <c r="C967"/>
      <c r="D967"/>
    </row>
    <row r="968" spans="1:4" ht="17.5" customHeight="1" x14ac:dyDescent="0.35">
      <c r="A968"/>
      <c r="B968"/>
      <c r="C968"/>
      <c r="D968"/>
    </row>
    <row r="969" spans="1:4" ht="17.5" customHeight="1" x14ac:dyDescent="0.35">
      <c r="A969"/>
      <c r="B969"/>
      <c r="C969"/>
      <c r="D969"/>
    </row>
    <row r="970" spans="1:4" ht="17.5" customHeight="1" x14ac:dyDescent="0.35">
      <c r="A970"/>
      <c r="B970"/>
      <c r="C970"/>
      <c r="D970"/>
    </row>
    <row r="971" spans="1:4" ht="17.5" customHeight="1" x14ac:dyDescent="0.35">
      <c r="A971"/>
      <c r="B971"/>
      <c r="C971"/>
      <c r="D971"/>
    </row>
    <row r="972" spans="1:4" ht="17.5" customHeight="1" x14ac:dyDescent="0.35">
      <c r="A972"/>
      <c r="B972"/>
      <c r="C972"/>
      <c r="D972"/>
    </row>
    <row r="973" spans="1:4" ht="17.5" customHeight="1" x14ac:dyDescent="0.35">
      <c r="A973"/>
      <c r="B973"/>
      <c r="C973"/>
      <c r="D973"/>
    </row>
    <row r="974" spans="1:4" ht="17.5" customHeight="1" x14ac:dyDescent="0.35">
      <c r="A974"/>
      <c r="B974"/>
      <c r="C974"/>
      <c r="D974"/>
    </row>
    <row r="975" spans="1:4" ht="17.5" customHeight="1" x14ac:dyDescent="0.35">
      <c r="A975"/>
      <c r="B975"/>
      <c r="C975"/>
      <c r="D975"/>
    </row>
    <row r="976" spans="1:4" ht="17.5" customHeight="1" x14ac:dyDescent="0.35">
      <c r="A976"/>
      <c r="B976"/>
      <c r="C976"/>
      <c r="D976"/>
    </row>
    <row r="977" spans="1:4" ht="17.5" customHeight="1" x14ac:dyDescent="0.35">
      <c r="A977"/>
      <c r="B977"/>
      <c r="C977"/>
      <c r="D977"/>
    </row>
    <row r="978" spans="1:4" ht="17.5" customHeight="1" x14ac:dyDescent="0.35">
      <c r="A978"/>
      <c r="B978"/>
      <c r="C978"/>
      <c r="D978"/>
    </row>
    <row r="979" spans="1:4" ht="17.5" customHeight="1" x14ac:dyDescent="0.35">
      <c r="A979"/>
      <c r="B979"/>
      <c r="C979"/>
      <c r="D979"/>
    </row>
    <row r="980" spans="1:4" ht="17.5" customHeight="1" x14ac:dyDescent="0.35">
      <c r="A980"/>
      <c r="B980"/>
      <c r="C980"/>
      <c r="D980"/>
    </row>
    <row r="981" spans="1:4" ht="17.5" customHeight="1" x14ac:dyDescent="0.35">
      <c r="A981"/>
      <c r="B981"/>
      <c r="C981"/>
      <c r="D981"/>
    </row>
    <row r="982" spans="1:4" ht="17.5" customHeight="1" x14ac:dyDescent="0.35">
      <c r="A982"/>
      <c r="B982"/>
      <c r="C982"/>
      <c r="D982"/>
    </row>
    <row r="983" spans="1:4" ht="17.5" customHeight="1" x14ac:dyDescent="0.35">
      <c r="A983"/>
      <c r="B983"/>
      <c r="C983"/>
      <c r="D983"/>
    </row>
    <row r="984" spans="1:4" ht="17.5" customHeight="1" x14ac:dyDescent="0.35">
      <c r="A984"/>
      <c r="B984"/>
      <c r="C984"/>
      <c r="D984"/>
    </row>
    <row r="985" spans="1:4" ht="17.5" customHeight="1" x14ac:dyDescent="0.35">
      <c r="A985"/>
      <c r="B985"/>
      <c r="C985"/>
      <c r="D985"/>
    </row>
    <row r="986" spans="1:4" ht="17.5" customHeight="1" x14ac:dyDescent="0.35">
      <c r="A986"/>
      <c r="B986"/>
      <c r="C986"/>
      <c r="D986"/>
    </row>
    <row r="987" spans="1:4" ht="17.5" customHeight="1" x14ac:dyDescent="0.35">
      <c r="A987"/>
      <c r="B987"/>
      <c r="C987"/>
      <c r="D987"/>
    </row>
    <row r="988" spans="1:4" ht="17.5" customHeight="1" x14ac:dyDescent="0.35">
      <c r="A988"/>
      <c r="B988"/>
      <c r="C988"/>
      <c r="D988"/>
    </row>
    <row r="989" spans="1:4" ht="17.5" customHeight="1" x14ac:dyDescent="0.35">
      <c r="A989"/>
      <c r="B989"/>
      <c r="C989"/>
      <c r="D989"/>
    </row>
    <row r="990" spans="1:4" ht="17.5" customHeight="1" x14ac:dyDescent="0.35">
      <c r="A990"/>
      <c r="B990"/>
      <c r="C990"/>
      <c r="D990"/>
    </row>
    <row r="991" spans="1:4" ht="17.5" customHeight="1" x14ac:dyDescent="0.35">
      <c r="A991"/>
      <c r="B991"/>
      <c r="C991"/>
      <c r="D991"/>
    </row>
    <row r="992" spans="1:4" ht="17.5" customHeight="1" x14ac:dyDescent="0.35">
      <c r="A992"/>
      <c r="B992"/>
      <c r="C992"/>
      <c r="D992"/>
    </row>
    <row r="993" spans="1:4" ht="17.5" customHeight="1" x14ac:dyDescent="0.35">
      <c r="A993"/>
      <c r="B993"/>
      <c r="C993"/>
      <c r="D993"/>
    </row>
    <row r="994" spans="1:4" ht="17.5" customHeight="1" x14ac:dyDescent="0.35">
      <c r="A994"/>
      <c r="B994"/>
      <c r="C994"/>
      <c r="D994"/>
    </row>
    <row r="995" spans="1:4" ht="17.5" customHeight="1" x14ac:dyDescent="0.35">
      <c r="A995"/>
      <c r="B995"/>
      <c r="C995"/>
      <c r="D995"/>
    </row>
    <row r="996" spans="1:4" ht="17.5" customHeight="1" x14ac:dyDescent="0.35">
      <c r="A996"/>
      <c r="B996"/>
      <c r="C996"/>
      <c r="D996"/>
    </row>
    <row r="997" spans="1:4" ht="17.5" customHeight="1" x14ac:dyDescent="0.35">
      <c r="A997"/>
      <c r="B997"/>
      <c r="C997"/>
      <c r="D997"/>
    </row>
    <row r="998" spans="1:4" ht="17.5" customHeight="1" x14ac:dyDescent="0.35">
      <c r="A998"/>
      <c r="B998"/>
      <c r="C998"/>
      <c r="D998"/>
    </row>
    <row r="999" spans="1:4" ht="17.5" customHeight="1" x14ac:dyDescent="0.35">
      <c r="A999"/>
      <c r="B999"/>
      <c r="C999"/>
      <c r="D999"/>
    </row>
    <row r="1000" spans="1:4" ht="17.5" customHeight="1" x14ac:dyDescent="0.35">
      <c r="A1000"/>
      <c r="B1000"/>
      <c r="C1000"/>
      <c r="D1000"/>
    </row>
    <row r="1001" spans="1:4" ht="17.5" customHeight="1" x14ac:dyDescent="0.35">
      <c r="A1001"/>
      <c r="B1001"/>
      <c r="C1001"/>
      <c r="D1001"/>
    </row>
    <row r="1002" spans="1:4" ht="17.5" customHeight="1" x14ac:dyDescent="0.35">
      <c r="A1002"/>
      <c r="B1002"/>
      <c r="C1002"/>
      <c r="D1002"/>
    </row>
    <row r="1003" spans="1:4" ht="17.5" customHeight="1" x14ac:dyDescent="0.35">
      <c r="A1003"/>
      <c r="B1003"/>
      <c r="C1003"/>
      <c r="D1003"/>
    </row>
    <row r="1004" spans="1:4" ht="17.5" customHeight="1" x14ac:dyDescent="0.35">
      <c r="A1004"/>
      <c r="B1004"/>
      <c r="C1004"/>
      <c r="D1004"/>
    </row>
    <row r="1005" spans="1:4" ht="17.5" customHeight="1" x14ac:dyDescent="0.35">
      <c r="A1005"/>
      <c r="B1005"/>
      <c r="C1005"/>
      <c r="D1005"/>
    </row>
    <row r="1006" spans="1:4" ht="17.5" customHeight="1" x14ac:dyDescent="0.35">
      <c r="A1006"/>
      <c r="B1006"/>
      <c r="C1006"/>
      <c r="D1006"/>
    </row>
    <row r="1007" spans="1:4" ht="17.5" customHeight="1" x14ac:dyDescent="0.35">
      <c r="A1007"/>
      <c r="B1007"/>
      <c r="C1007"/>
      <c r="D1007"/>
    </row>
    <row r="1008" spans="1:4" ht="17.5" customHeight="1" x14ac:dyDescent="0.35">
      <c r="A1008"/>
      <c r="B1008"/>
      <c r="C1008"/>
      <c r="D1008"/>
    </row>
    <row r="1009" spans="1:4" ht="17.5" customHeight="1" x14ac:dyDescent="0.35">
      <c r="A1009"/>
      <c r="B1009"/>
      <c r="C1009"/>
      <c r="D1009"/>
    </row>
    <row r="1010" spans="1:4" ht="17.5" customHeight="1" x14ac:dyDescent="0.35">
      <c r="A1010"/>
      <c r="B1010"/>
      <c r="C1010"/>
      <c r="D1010"/>
    </row>
    <row r="1011" spans="1:4" ht="17.5" customHeight="1" x14ac:dyDescent="0.35">
      <c r="A1011"/>
      <c r="B1011"/>
      <c r="C1011"/>
      <c r="D1011"/>
    </row>
    <row r="1012" spans="1:4" ht="17.5" customHeight="1" x14ac:dyDescent="0.35">
      <c r="A1012"/>
      <c r="B1012"/>
      <c r="C1012"/>
      <c r="D1012"/>
    </row>
    <row r="1013" spans="1:4" ht="17.5" customHeight="1" x14ac:dyDescent="0.35">
      <c r="A1013"/>
      <c r="B1013"/>
      <c r="C1013"/>
      <c r="D1013"/>
    </row>
    <row r="1014" spans="1:4" ht="17.5" customHeight="1" x14ac:dyDescent="0.35">
      <c r="A1014"/>
      <c r="B1014"/>
      <c r="C1014"/>
      <c r="D1014"/>
    </row>
    <row r="1015" spans="1:4" ht="17.5" customHeight="1" x14ac:dyDescent="0.35">
      <c r="A1015"/>
      <c r="B1015"/>
      <c r="C1015"/>
      <c r="D1015"/>
    </row>
    <row r="1016" spans="1:4" ht="17.5" customHeight="1" x14ac:dyDescent="0.35">
      <c r="A1016"/>
      <c r="B1016"/>
      <c r="C1016"/>
      <c r="D1016"/>
    </row>
    <row r="1017" spans="1:4" ht="17.5" customHeight="1" x14ac:dyDescent="0.35">
      <c r="A1017"/>
      <c r="B1017"/>
      <c r="C1017"/>
      <c r="D1017"/>
    </row>
    <row r="1018" spans="1:4" ht="17.5" customHeight="1" x14ac:dyDescent="0.35">
      <c r="A1018"/>
      <c r="B1018"/>
      <c r="C1018"/>
      <c r="D1018"/>
    </row>
    <row r="1019" spans="1:4" ht="17.5" customHeight="1" x14ac:dyDescent="0.35">
      <c r="A1019"/>
      <c r="B1019"/>
      <c r="C1019"/>
      <c r="D1019"/>
    </row>
    <row r="1020" spans="1:4" ht="17.5" customHeight="1" x14ac:dyDescent="0.35">
      <c r="A1020"/>
      <c r="B1020"/>
      <c r="C1020"/>
      <c r="D1020"/>
    </row>
    <row r="1021" spans="1:4" ht="17.5" customHeight="1" x14ac:dyDescent="0.35">
      <c r="A1021"/>
      <c r="B1021"/>
      <c r="C1021"/>
      <c r="D1021"/>
    </row>
    <row r="1022" spans="1:4" ht="17.5" customHeight="1" x14ac:dyDescent="0.35">
      <c r="A1022"/>
      <c r="B1022"/>
      <c r="C1022"/>
      <c r="D1022"/>
    </row>
    <row r="1023" spans="1:4" ht="17.5" customHeight="1" x14ac:dyDescent="0.35">
      <c r="A1023"/>
      <c r="B1023"/>
      <c r="C1023"/>
      <c r="D1023"/>
    </row>
    <row r="1024" spans="1:4" ht="17.5" customHeight="1" x14ac:dyDescent="0.35">
      <c r="A1024"/>
      <c r="B1024"/>
      <c r="C1024"/>
      <c r="D1024"/>
    </row>
    <row r="1025" spans="1:4" ht="17.5" customHeight="1" x14ac:dyDescent="0.35">
      <c r="A1025"/>
      <c r="B1025"/>
      <c r="C1025"/>
      <c r="D1025"/>
    </row>
    <row r="1026" spans="1:4" ht="17.5" customHeight="1" x14ac:dyDescent="0.35">
      <c r="A1026"/>
      <c r="B1026"/>
      <c r="C1026"/>
      <c r="D1026"/>
    </row>
    <row r="1027" spans="1:4" ht="17.5" customHeight="1" x14ac:dyDescent="0.35">
      <c r="A1027"/>
      <c r="B1027"/>
      <c r="C1027"/>
      <c r="D1027"/>
    </row>
    <row r="1028" spans="1:4" ht="17.5" customHeight="1" x14ac:dyDescent="0.35">
      <c r="A1028"/>
      <c r="B1028"/>
      <c r="C1028"/>
      <c r="D1028"/>
    </row>
    <row r="1029" spans="1:4" ht="17.5" customHeight="1" x14ac:dyDescent="0.35">
      <c r="A1029"/>
      <c r="B1029"/>
      <c r="C1029"/>
      <c r="D1029"/>
    </row>
    <row r="1030" spans="1:4" ht="17.5" customHeight="1" x14ac:dyDescent="0.35">
      <c r="A1030"/>
      <c r="B1030"/>
      <c r="C1030"/>
      <c r="D1030"/>
    </row>
    <row r="1031" spans="1:4" ht="17.5" customHeight="1" x14ac:dyDescent="0.35">
      <c r="A1031"/>
      <c r="B1031"/>
      <c r="C1031"/>
      <c r="D1031"/>
    </row>
    <row r="1032" spans="1:4" ht="17.5" customHeight="1" x14ac:dyDescent="0.35">
      <c r="A1032"/>
      <c r="B1032"/>
      <c r="C1032"/>
      <c r="D1032"/>
    </row>
    <row r="1033" spans="1:4" ht="17.5" customHeight="1" x14ac:dyDescent="0.35">
      <c r="A1033"/>
      <c r="B1033"/>
      <c r="C1033"/>
      <c r="D1033"/>
    </row>
    <row r="1034" spans="1:4" ht="17.5" customHeight="1" x14ac:dyDescent="0.35">
      <c r="A1034"/>
      <c r="B1034"/>
      <c r="C1034"/>
      <c r="D1034"/>
    </row>
    <row r="1035" spans="1:4" ht="17.5" customHeight="1" x14ac:dyDescent="0.35">
      <c r="A1035"/>
      <c r="B1035"/>
      <c r="C1035"/>
      <c r="D1035"/>
    </row>
    <row r="1036" spans="1:4" ht="17.5" customHeight="1" x14ac:dyDescent="0.35">
      <c r="A1036"/>
      <c r="B1036"/>
      <c r="C1036"/>
      <c r="D1036"/>
    </row>
    <row r="1037" spans="1:4" ht="17.5" customHeight="1" x14ac:dyDescent="0.35">
      <c r="A1037"/>
      <c r="B1037"/>
      <c r="C1037"/>
      <c r="D1037"/>
    </row>
    <row r="1038" spans="1:4" ht="17.5" customHeight="1" x14ac:dyDescent="0.35">
      <c r="A1038"/>
      <c r="B1038"/>
      <c r="C1038"/>
      <c r="D1038"/>
    </row>
    <row r="1039" spans="1:4" ht="17.5" customHeight="1" x14ac:dyDescent="0.35">
      <c r="A1039"/>
      <c r="B1039"/>
      <c r="C1039"/>
      <c r="D1039"/>
    </row>
    <row r="1040" spans="1:4" ht="17.5" customHeight="1" x14ac:dyDescent="0.35">
      <c r="A1040"/>
      <c r="B1040"/>
      <c r="C1040"/>
      <c r="D1040"/>
    </row>
    <row r="1041" spans="1:4" ht="17.5" customHeight="1" x14ac:dyDescent="0.35">
      <c r="A1041"/>
      <c r="B1041"/>
      <c r="C1041"/>
      <c r="D1041"/>
    </row>
    <row r="1042" spans="1:4" ht="17.5" customHeight="1" x14ac:dyDescent="0.35">
      <c r="A1042"/>
      <c r="B1042"/>
      <c r="C1042"/>
      <c r="D1042"/>
    </row>
    <row r="1043" spans="1:4" ht="17.5" customHeight="1" x14ac:dyDescent="0.35">
      <c r="A1043"/>
      <c r="B1043"/>
      <c r="C1043"/>
      <c r="D1043"/>
    </row>
    <row r="1044" spans="1:4" ht="17.5" customHeight="1" x14ac:dyDescent="0.35">
      <c r="A1044"/>
      <c r="B1044"/>
      <c r="C1044"/>
      <c r="D1044"/>
    </row>
    <row r="1045" spans="1:4" ht="17.5" customHeight="1" x14ac:dyDescent="0.35">
      <c r="A1045"/>
      <c r="B1045"/>
      <c r="C1045"/>
      <c r="D1045"/>
    </row>
    <row r="1046" spans="1:4" ht="17.5" customHeight="1" x14ac:dyDescent="0.35">
      <c r="A1046"/>
      <c r="B1046"/>
      <c r="C1046"/>
      <c r="D1046"/>
    </row>
    <row r="1047" spans="1:4" ht="17.5" customHeight="1" x14ac:dyDescent="0.35">
      <c r="A1047"/>
      <c r="B1047"/>
      <c r="C1047"/>
      <c r="D1047"/>
    </row>
    <row r="1048" spans="1:4" ht="17.5" customHeight="1" x14ac:dyDescent="0.35">
      <c r="A1048"/>
      <c r="B1048"/>
      <c r="C1048"/>
      <c r="D1048"/>
    </row>
    <row r="1049" spans="1:4" ht="17.5" customHeight="1" x14ac:dyDescent="0.35">
      <c r="A1049"/>
      <c r="B1049"/>
      <c r="C1049"/>
      <c r="D1049"/>
    </row>
    <row r="1050" spans="1:4" ht="17.5" customHeight="1" x14ac:dyDescent="0.35">
      <c r="A1050"/>
      <c r="B1050"/>
      <c r="C1050"/>
      <c r="D1050"/>
    </row>
    <row r="1051" spans="1:4" ht="17.5" customHeight="1" x14ac:dyDescent="0.35">
      <c r="A1051"/>
      <c r="B1051"/>
      <c r="C1051"/>
      <c r="D1051"/>
    </row>
    <row r="1052" spans="1:4" ht="17.5" customHeight="1" x14ac:dyDescent="0.35">
      <c r="A1052"/>
      <c r="B1052"/>
      <c r="C1052"/>
      <c r="D1052"/>
    </row>
    <row r="1053" spans="1:4" ht="17.5" customHeight="1" x14ac:dyDescent="0.35">
      <c r="A1053"/>
      <c r="B1053"/>
      <c r="C1053"/>
      <c r="D1053"/>
    </row>
    <row r="1054" spans="1:4" ht="17.5" customHeight="1" x14ac:dyDescent="0.35">
      <c r="A1054"/>
      <c r="B1054"/>
      <c r="C1054"/>
      <c r="D1054"/>
    </row>
    <row r="1055" spans="1:4" ht="17.5" customHeight="1" x14ac:dyDescent="0.35">
      <c r="A1055"/>
      <c r="B1055"/>
      <c r="C1055"/>
      <c r="D1055"/>
    </row>
    <row r="1056" spans="1:4" ht="17.5" customHeight="1" x14ac:dyDescent="0.35">
      <c r="A1056"/>
      <c r="B1056"/>
      <c r="C1056"/>
      <c r="D1056"/>
    </row>
    <row r="1057" spans="1:4" ht="17.5" customHeight="1" x14ac:dyDescent="0.35">
      <c r="A1057"/>
      <c r="B1057"/>
      <c r="C1057"/>
      <c r="D1057"/>
    </row>
    <row r="1058" spans="1:4" ht="17.5" customHeight="1" x14ac:dyDescent="0.35">
      <c r="A1058"/>
      <c r="B1058"/>
      <c r="C1058"/>
      <c r="D1058"/>
    </row>
    <row r="1059" spans="1:4" ht="17.5" customHeight="1" x14ac:dyDescent="0.35">
      <c r="A1059"/>
      <c r="B1059"/>
      <c r="C1059"/>
      <c r="D1059"/>
    </row>
    <row r="1060" spans="1:4" ht="17.5" customHeight="1" x14ac:dyDescent="0.35">
      <c r="A1060"/>
      <c r="B1060"/>
      <c r="C1060"/>
      <c r="D1060"/>
    </row>
    <row r="1061" spans="1:4" ht="17.5" customHeight="1" x14ac:dyDescent="0.35">
      <c r="A1061"/>
      <c r="B1061"/>
      <c r="C1061"/>
      <c r="D1061"/>
    </row>
    <row r="1062" spans="1:4" ht="17.5" customHeight="1" x14ac:dyDescent="0.35">
      <c r="A1062"/>
      <c r="B1062"/>
      <c r="C1062"/>
      <c r="D1062"/>
    </row>
    <row r="1063" spans="1:4" ht="17.5" customHeight="1" x14ac:dyDescent="0.35">
      <c r="A1063"/>
      <c r="B1063"/>
      <c r="C1063"/>
      <c r="D1063"/>
    </row>
    <row r="1064" spans="1:4" ht="17.5" customHeight="1" x14ac:dyDescent="0.35">
      <c r="A1064"/>
      <c r="B1064"/>
      <c r="C1064"/>
      <c r="D1064"/>
    </row>
    <row r="1065" spans="1:4" ht="17.5" customHeight="1" x14ac:dyDescent="0.35">
      <c r="A1065"/>
      <c r="B1065"/>
      <c r="C1065"/>
      <c r="D1065"/>
    </row>
    <row r="1066" spans="1:4" ht="17.5" customHeight="1" x14ac:dyDescent="0.35">
      <c r="A1066"/>
      <c r="B1066"/>
      <c r="C1066"/>
      <c r="D1066"/>
    </row>
    <row r="1067" spans="1:4" ht="17.5" customHeight="1" x14ac:dyDescent="0.35">
      <c r="A1067"/>
      <c r="B1067"/>
      <c r="C1067"/>
      <c r="D1067"/>
    </row>
    <row r="1068" spans="1:4" ht="17.5" customHeight="1" x14ac:dyDescent="0.35">
      <c r="A1068"/>
      <c r="B1068"/>
      <c r="C1068"/>
      <c r="D1068"/>
    </row>
    <row r="1069" spans="1:4" ht="17.5" customHeight="1" x14ac:dyDescent="0.35">
      <c r="A1069"/>
      <c r="B1069"/>
      <c r="C1069"/>
      <c r="D1069"/>
    </row>
    <row r="1070" spans="1:4" ht="17.5" customHeight="1" x14ac:dyDescent="0.35">
      <c r="A1070"/>
      <c r="B1070"/>
      <c r="C1070"/>
      <c r="D1070"/>
    </row>
    <row r="1071" spans="1:4" ht="17.5" customHeight="1" x14ac:dyDescent="0.35">
      <c r="A1071"/>
      <c r="B1071"/>
      <c r="C1071"/>
      <c r="D1071"/>
    </row>
    <row r="1072" spans="1:4" ht="17.5" customHeight="1" x14ac:dyDescent="0.35">
      <c r="A1072"/>
      <c r="B1072"/>
      <c r="C1072"/>
      <c r="D1072"/>
    </row>
    <row r="1073" spans="1:4" ht="17.5" customHeight="1" x14ac:dyDescent="0.35">
      <c r="A1073"/>
      <c r="B1073"/>
      <c r="C1073"/>
      <c r="D1073"/>
    </row>
    <row r="1074" spans="1:4" ht="17.5" customHeight="1" x14ac:dyDescent="0.35">
      <c r="A1074"/>
      <c r="B1074"/>
      <c r="C1074"/>
      <c r="D1074"/>
    </row>
    <row r="1075" spans="1:4" ht="17.5" customHeight="1" x14ac:dyDescent="0.35">
      <c r="A1075"/>
      <c r="B1075"/>
      <c r="C1075"/>
      <c r="D1075"/>
    </row>
    <row r="1076" spans="1:4" ht="17.5" customHeight="1" x14ac:dyDescent="0.35">
      <c r="A1076"/>
      <c r="B1076"/>
      <c r="C1076"/>
      <c r="D1076"/>
    </row>
    <row r="1077" spans="1:4" ht="17.5" customHeight="1" x14ac:dyDescent="0.35">
      <c r="A1077"/>
      <c r="B1077"/>
      <c r="C1077"/>
      <c r="D1077"/>
    </row>
    <row r="1078" spans="1:4" ht="17.5" customHeight="1" x14ac:dyDescent="0.35">
      <c r="A1078"/>
      <c r="B1078"/>
      <c r="C1078"/>
      <c r="D1078"/>
    </row>
    <row r="1079" spans="1:4" ht="17.5" customHeight="1" x14ac:dyDescent="0.35">
      <c r="A1079"/>
      <c r="B1079"/>
      <c r="C1079"/>
      <c r="D1079"/>
    </row>
    <row r="1080" spans="1:4" ht="17.5" customHeight="1" x14ac:dyDescent="0.35">
      <c r="A1080"/>
      <c r="B1080"/>
      <c r="C1080"/>
      <c r="D1080"/>
    </row>
    <row r="1081" spans="1:4" ht="17.5" customHeight="1" x14ac:dyDescent="0.35">
      <c r="A1081"/>
      <c r="B1081"/>
      <c r="C1081"/>
      <c r="D1081"/>
    </row>
    <row r="1082" spans="1:4" ht="17.5" customHeight="1" x14ac:dyDescent="0.35">
      <c r="A1082"/>
      <c r="B1082"/>
      <c r="C1082"/>
      <c r="D1082"/>
    </row>
    <row r="1083" spans="1:4" ht="17.5" customHeight="1" x14ac:dyDescent="0.35">
      <c r="A1083"/>
      <c r="B1083"/>
      <c r="C1083"/>
      <c r="D1083"/>
    </row>
    <row r="1084" spans="1:4" ht="17.5" customHeight="1" x14ac:dyDescent="0.35">
      <c r="A1084"/>
      <c r="B1084"/>
      <c r="C1084"/>
      <c r="D1084"/>
    </row>
    <row r="1085" spans="1:4" ht="17.5" customHeight="1" x14ac:dyDescent="0.35">
      <c r="A1085"/>
      <c r="B1085"/>
      <c r="C1085"/>
      <c r="D1085"/>
    </row>
    <row r="1086" spans="1:4" ht="17.5" customHeight="1" x14ac:dyDescent="0.35">
      <c r="A1086"/>
      <c r="B1086"/>
      <c r="C1086"/>
      <c r="D1086"/>
    </row>
    <row r="1087" spans="1:4" ht="17.5" customHeight="1" x14ac:dyDescent="0.35">
      <c r="A1087"/>
      <c r="B1087"/>
      <c r="C1087"/>
      <c r="D1087"/>
    </row>
    <row r="1088" spans="1:4" ht="17.5" customHeight="1" x14ac:dyDescent="0.35">
      <c r="A1088"/>
      <c r="B1088"/>
      <c r="C1088"/>
      <c r="D1088"/>
    </row>
    <row r="1089" spans="1:4" ht="17.5" customHeight="1" x14ac:dyDescent="0.35">
      <c r="A1089"/>
      <c r="B1089"/>
      <c r="C1089"/>
      <c r="D1089"/>
    </row>
    <row r="1090" spans="1:4" ht="17.5" customHeight="1" x14ac:dyDescent="0.35">
      <c r="A1090"/>
      <c r="B1090"/>
      <c r="C1090"/>
      <c r="D1090"/>
    </row>
    <row r="1091" spans="1:4" ht="17.5" customHeight="1" x14ac:dyDescent="0.35">
      <c r="A1091"/>
      <c r="B1091"/>
      <c r="C1091"/>
      <c r="D1091"/>
    </row>
    <row r="1092" spans="1:4" ht="17.5" customHeight="1" x14ac:dyDescent="0.35">
      <c r="A1092"/>
      <c r="B1092"/>
      <c r="C1092"/>
      <c r="D1092"/>
    </row>
    <row r="1093" spans="1:4" ht="17.5" customHeight="1" x14ac:dyDescent="0.35">
      <c r="A1093"/>
      <c r="B1093"/>
      <c r="C1093"/>
      <c r="D1093"/>
    </row>
    <row r="1094" spans="1:4" ht="17.5" customHeight="1" x14ac:dyDescent="0.35">
      <c r="A1094"/>
      <c r="B1094"/>
      <c r="C1094"/>
      <c r="D1094"/>
    </row>
    <row r="1095" spans="1:4" ht="17.5" customHeight="1" x14ac:dyDescent="0.35">
      <c r="A1095"/>
      <c r="B1095"/>
      <c r="C1095"/>
      <c r="D1095"/>
    </row>
    <row r="1096" spans="1:4" ht="17.5" customHeight="1" x14ac:dyDescent="0.35">
      <c r="A1096"/>
      <c r="B1096"/>
      <c r="C1096"/>
      <c r="D1096"/>
    </row>
    <row r="1097" spans="1:4" ht="17.5" customHeight="1" x14ac:dyDescent="0.35">
      <c r="A1097"/>
      <c r="B1097"/>
      <c r="C1097"/>
      <c r="D1097"/>
    </row>
    <row r="1098" spans="1:4" ht="17.5" customHeight="1" x14ac:dyDescent="0.35">
      <c r="A1098"/>
      <c r="B1098"/>
      <c r="C1098"/>
      <c r="D1098"/>
    </row>
    <row r="1099" spans="1:4" ht="17.5" customHeight="1" x14ac:dyDescent="0.35">
      <c r="A1099"/>
      <c r="B1099"/>
      <c r="C1099"/>
      <c r="D1099"/>
    </row>
    <row r="1100" spans="1:4" ht="17.5" customHeight="1" x14ac:dyDescent="0.35">
      <c r="A1100"/>
      <c r="B1100"/>
      <c r="C1100"/>
      <c r="D1100"/>
    </row>
    <row r="1101" spans="1:4" ht="17.5" customHeight="1" x14ac:dyDescent="0.35">
      <c r="A1101"/>
      <c r="B1101"/>
      <c r="C1101"/>
      <c r="D1101"/>
    </row>
    <row r="1102" spans="1:4" ht="17.5" customHeight="1" x14ac:dyDescent="0.35">
      <c r="A1102"/>
      <c r="B1102"/>
      <c r="C1102"/>
      <c r="D1102"/>
    </row>
    <row r="1103" spans="1:4" ht="17.5" customHeight="1" x14ac:dyDescent="0.35">
      <c r="A1103"/>
      <c r="B1103"/>
      <c r="C1103"/>
      <c r="D1103"/>
    </row>
    <row r="1104" spans="1:4" ht="17.5" customHeight="1" x14ac:dyDescent="0.35">
      <c r="A1104"/>
      <c r="B1104"/>
      <c r="C1104"/>
      <c r="D1104"/>
    </row>
    <row r="1105" spans="1:4" ht="17.5" customHeight="1" x14ac:dyDescent="0.35">
      <c r="A1105"/>
      <c r="B1105"/>
      <c r="C1105"/>
      <c r="D1105"/>
    </row>
    <row r="1106" spans="1:4" ht="17.5" customHeight="1" x14ac:dyDescent="0.35">
      <c r="A1106"/>
      <c r="B1106"/>
      <c r="C1106"/>
      <c r="D1106"/>
    </row>
    <row r="1107" spans="1:4" ht="17.5" customHeight="1" x14ac:dyDescent="0.35">
      <c r="A1107"/>
      <c r="B1107"/>
      <c r="C1107"/>
      <c r="D1107"/>
    </row>
    <row r="1108" spans="1:4" ht="17.5" customHeight="1" x14ac:dyDescent="0.35">
      <c r="A1108"/>
      <c r="B1108"/>
      <c r="C1108"/>
      <c r="D1108"/>
    </row>
    <row r="1109" spans="1:4" ht="17.5" customHeight="1" x14ac:dyDescent="0.35">
      <c r="A1109"/>
      <c r="B1109"/>
      <c r="C1109"/>
      <c r="D1109"/>
    </row>
    <row r="1110" spans="1:4" ht="17.5" customHeight="1" x14ac:dyDescent="0.35">
      <c r="A1110"/>
      <c r="B1110"/>
      <c r="C1110"/>
      <c r="D1110"/>
    </row>
    <row r="1111" spans="1:4" ht="17.5" customHeight="1" x14ac:dyDescent="0.35">
      <c r="A1111"/>
      <c r="B1111"/>
      <c r="C1111"/>
      <c r="D1111"/>
    </row>
    <row r="1112" spans="1:4" ht="17.5" customHeight="1" x14ac:dyDescent="0.35">
      <c r="A1112"/>
      <c r="B1112"/>
      <c r="C1112"/>
      <c r="D1112"/>
    </row>
    <row r="1113" spans="1:4" ht="17.5" customHeight="1" x14ac:dyDescent="0.35">
      <c r="A1113"/>
      <c r="B1113"/>
      <c r="C1113"/>
      <c r="D1113"/>
    </row>
    <row r="1114" spans="1:4" ht="17.5" customHeight="1" x14ac:dyDescent="0.35">
      <c r="A1114"/>
      <c r="B1114"/>
      <c r="C1114"/>
      <c r="D1114"/>
    </row>
    <row r="1115" spans="1:4" ht="17.5" customHeight="1" x14ac:dyDescent="0.35">
      <c r="A1115"/>
      <c r="B1115"/>
      <c r="C1115"/>
      <c r="D1115"/>
    </row>
    <row r="1116" spans="1:4" ht="17.5" customHeight="1" x14ac:dyDescent="0.35">
      <c r="A1116"/>
      <c r="B1116"/>
      <c r="C1116"/>
      <c r="D1116"/>
    </row>
    <row r="1117" spans="1:4" ht="17.5" customHeight="1" x14ac:dyDescent="0.35">
      <c r="A1117"/>
      <c r="B1117"/>
      <c r="C1117"/>
      <c r="D1117"/>
    </row>
    <row r="1118" spans="1:4" ht="17.5" customHeight="1" x14ac:dyDescent="0.35">
      <c r="A1118"/>
      <c r="B1118"/>
      <c r="C1118"/>
      <c r="D1118"/>
    </row>
    <row r="1119" spans="1:4" ht="17.5" customHeight="1" x14ac:dyDescent="0.35">
      <c r="A1119"/>
      <c r="B1119"/>
      <c r="C1119"/>
      <c r="D1119"/>
    </row>
    <row r="1120" spans="1:4" ht="17.5" customHeight="1" x14ac:dyDescent="0.35">
      <c r="A1120"/>
      <c r="B1120"/>
      <c r="C1120"/>
      <c r="D1120"/>
    </row>
    <row r="1121" spans="1:4" ht="17.5" customHeight="1" x14ac:dyDescent="0.35">
      <c r="A1121"/>
      <c r="B1121"/>
      <c r="C1121"/>
      <c r="D1121"/>
    </row>
    <row r="1122" spans="1:4" ht="17.5" customHeight="1" x14ac:dyDescent="0.35">
      <c r="A1122"/>
      <c r="B1122"/>
      <c r="C1122"/>
      <c r="D1122"/>
    </row>
    <row r="1123" spans="1:4" ht="17.5" customHeight="1" x14ac:dyDescent="0.35">
      <c r="A1123"/>
      <c r="B1123"/>
      <c r="C1123"/>
      <c r="D1123"/>
    </row>
    <row r="1124" spans="1:4" ht="17.5" customHeight="1" x14ac:dyDescent="0.35">
      <c r="A1124"/>
      <c r="B1124"/>
      <c r="C1124"/>
      <c r="D1124"/>
    </row>
    <row r="1125" spans="1:4" ht="17.5" customHeight="1" x14ac:dyDescent="0.35">
      <c r="A1125"/>
      <c r="B1125"/>
      <c r="C1125"/>
      <c r="D1125"/>
    </row>
    <row r="1126" spans="1:4" ht="17.5" customHeight="1" x14ac:dyDescent="0.35">
      <c r="A1126"/>
      <c r="B1126"/>
      <c r="C1126"/>
      <c r="D1126"/>
    </row>
    <row r="1127" spans="1:4" ht="17.5" customHeight="1" x14ac:dyDescent="0.35">
      <c r="A1127"/>
      <c r="B1127"/>
      <c r="C1127"/>
      <c r="D1127"/>
    </row>
    <row r="1128" spans="1:4" ht="17.5" customHeight="1" x14ac:dyDescent="0.35">
      <c r="A1128"/>
      <c r="B1128"/>
      <c r="C1128"/>
      <c r="D1128"/>
    </row>
    <row r="1129" spans="1:4" ht="17.5" customHeight="1" x14ac:dyDescent="0.35">
      <c r="A1129"/>
      <c r="B1129"/>
      <c r="C1129"/>
      <c r="D1129"/>
    </row>
    <row r="1130" spans="1:4" ht="17.5" customHeight="1" x14ac:dyDescent="0.35">
      <c r="A1130"/>
      <c r="B1130"/>
      <c r="C1130"/>
      <c r="D1130"/>
    </row>
    <row r="1131" spans="1:4" ht="17.5" customHeight="1" x14ac:dyDescent="0.35">
      <c r="A1131"/>
      <c r="B1131"/>
      <c r="C1131"/>
      <c r="D1131"/>
    </row>
    <row r="1132" spans="1:4" ht="17.5" customHeight="1" x14ac:dyDescent="0.35">
      <c r="A1132"/>
      <c r="B1132"/>
      <c r="C1132"/>
      <c r="D1132"/>
    </row>
    <row r="1133" spans="1:4" ht="17.5" customHeight="1" x14ac:dyDescent="0.35">
      <c r="A1133"/>
      <c r="B1133"/>
      <c r="C1133"/>
      <c r="D1133"/>
    </row>
    <row r="1134" spans="1:4" ht="17.5" customHeight="1" x14ac:dyDescent="0.35">
      <c r="A1134"/>
      <c r="B1134"/>
      <c r="C1134"/>
      <c r="D1134"/>
    </row>
    <row r="1135" spans="1:4" ht="17.5" customHeight="1" x14ac:dyDescent="0.35">
      <c r="A1135"/>
      <c r="B1135"/>
      <c r="C1135"/>
      <c r="D1135"/>
    </row>
    <row r="1136" spans="1:4" ht="17.5" customHeight="1" x14ac:dyDescent="0.35">
      <c r="A1136"/>
      <c r="B1136"/>
      <c r="C1136"/>
      <c r="D1136"/>
    </row>
    <row r="1137" spans="1:4" ht="17.5" customHeight="1" x14ac:dyDescent="0.35">
      <c r="A1137"/>
      <c r="B1137"/>
      <c r="C1137"/>
      <c r="D1137"/>
    </row>
    <row r="1138" spans="1:4" ht="17.5" customHeight="1" x14ac:dyDescent="0.35">
      <c r="A1138"/>
      <c r="B1138"/>
      <c r="C1138"/>
      <c r="D1138"/>
    </row>
    <row r="1139" spans="1:4" ht="17.5" customHeight="1" x14ac:dyDescent="0.35">
      <c r="A1139"/>
      <c r="B1139"/>
      <c r="C1139"/>
      <c r="D1139"/>
    </row>
    <row r="1140" spans="1:4" ht="17.5" customHeight="1" x14ac:dyDescent="0.35">
      <c r="A1140"/>
      <c r="B1140"/>
      <c r="C1140"/>
      <c r="D1140"/>
    </row>
    <row r="1141" spans="1:4" ht="17.5" customHeight="1" x14ac:dyDescent="0.35">
      <c r="A1141"/>
      <c r="B1141"/>
      <c r="C1141"/>
      <c r="D1141"/>
    </row>
    <row r="1142" spans="1:4" ht="17.5" customHeight="1" x14ac:dyDescent="0.35">
      <c r="A1142"/>
      <c r="B1142"/>
      <c r="C1142"/>
      <c r="D1142"/>
    </row>
    <row r="1143" spans="1:4" ht="17.5" customHeight="1" x14ac:dyDescent="0.35">
      <c r="A1143"/>
      <c r="B1143"/>
      <c r="C1143"/>
      <c r="D1143"/>
    </row>
    <row r="1144" spans="1:4" ht="17.5" customHeight="1" x14ac:dyDescent="0.35">
      <c r="A1144"/>
      <c r="B1144"/>
      <c r="C1144"/>
      <c r="D1144"/>
    </row>
    <row r="1145" spans="1:4" ht="17.5" customHeight="1" x14ac:dyDescent="0.35">
      <c r="A1145"/>
      <c r="B1145"/>
      <c r="C1145"/>
      <c r="D1145"/>
    </row>
    <row r="1146" spans="1:4" ht="17.5" customHeight="1" x14ac:dyDescent="0.35">
      <c r="A1146"/>
      <c r="B1146"/>
      <c r="C1146"/>
      <c r="D1146"/>
    </row>
    <row r="1147" spans="1:4" ht="17.5" customHeight="1" x14ac:dyDescent="0.35">
      <c r="A1147"/>
      <c r="B1147"/>
      <c r="C1147"/>
      <c r="D1147"/>
    </row>
    <row r="1148" spans="1:4" ht="17.5" customHeight="1" x14ac:dyDescent="0.35">
      <c r="A1148"/>
      <c r="B1148"/>
      <c r="C1148"/>
      <c r="D1148"/>
    </row>
    <row r="1149" spans="1:4" ht="17.5" customHeight="1" x14ac:dyDescent="0.35">
      <c r="A1149"/>
      <c r="B1149"/>
      <c r="C1149"/>
      <c r="D1149"/>
    </row>
    <row r="1150" spans="1:4" ht="17.5" customHeight="1" x14ac:dyDescent="0.35">
      <c r="A1150"/>
      <c r="B1150"/>
      <c r="C1150"/>
      <c r="D1150"/>
    </row>
    <row r="1151" spans="1:4" ht="17.5" customHeight="1" x14ac:dyDescent="0.35">
      <c r="A1151"/>
      <c r="B1151"/>
      <c r="C1151"/>
      <c r="D1151"/>
    </row>
    <row r="1152" spans="1:4" ht="17.5" customHeight="1" x14ac:dyDescent="0.35">
      <c r="A1152"/>
      <c r="B1152"/>
      <c r="C1152"/>
      <c r="D1152"/>
    </row>
    <row r="1153" spans="1:4" ht="17.5" customHeight="1" x14ac:dyDescent="0.35">
      <c r="A1153"/>
      <c r="B1153"/>
      <c r="C1153"/>
      <c r="D1153"/>
    </row>
    <row r="1154" spans="1:4" ht="17.5" customHeight="1" x14ac:dyDescent="0.35">
      <c r="A1154"/>
      <c r="B1154"/>
      <c r="C1154"/>
      <c r="D1154"/>
    </row>
    <row r="1155" spans="1:4" ht="17.5" customHeight="1" x14ac:dyDescent="0.35">
      <c r="A1155"/>
      <c r="B1155"/>
      <c r="C1155"/>
      <c r="D1155"/>
    </row>
    <row r="1156" spans="1:4" ht="17.5" customHeight="1" x14ac:dyDescent="0.35">
      <c r="A1156"/>
      <c r="B1156"/>
      <c r="C1156"/>
      <c r="D1156"/>
    </row>
    <row r="1157" spans="1:4" ht="17.5" customHeight="1" x14ac:dyDescent="0.35">
      <c r="A1157"/>
      <c r="B1157"/>
      <c r="C1157"/>
      <c r="D1157"/>
    </row>
    <row r="1158" spans="1:4" ht="17.5" customHeight="1" x14ac:dyDescent="0.35">
      <c r="A1158"/>
      <c r="B1158"/>
      <c r="C1158"/>
      <c r="D1158"/>
    </row>
    <row r="1159" spans="1:4" ht="17.5" customHeight="1" x14ac:dyDescent="0.35">
      <c r="A1159"/>
      <c r="B1159"/>
      <c r="C1159"/>
      <c r="D1159"/>
    </row>
    <row r="1160" spans="1:4" ht="17.5" customHeight="1" x14ac:dyDescent="0.35">
      <c r="A1160"/>
      <c r="B1160"/>
      <c r="C1160"/>
      <c r="D1160"/>
    </row>
    <row r="1161" spans="1:4" ht="17.5" customHeight="1" x14ac:dyDescent="0.35">
      <c r="A1161"/>
      <c r="B1161"/>
      <c r="C1161"/>
      <c r="D1161"/>
    </row>
    <row r="1162" spans="1:4" ht="17.5" customHeight="1" x14ac:dyDescent="0.35">
      <c r="A1162"/>
      <c r="B1162"/>
      <c r="C1162"/>
      <c r="D1162"/>
    </row>
    <row r="1163" spans="1:4" ht="17.5" customHeight="1" x14ac:dyDescent="0.35">
      <c r="A1163"/>
      <c r="B1163"/>
      <c r="C1163"/>
      <c r="D1163"/>
    </row>
    <row r="1164" spans="1:4" ht="17.5" customHeight="1" x14ac:dyDescent="0.35">
      <c r="A1164"/>
      <c r="B1164"/>
      <c r="C1164"/>
      <c r="D1164"/>
    </row>
    <row r="1165" spans="1:4" ht="17.5" customHeight="1" x14ac:dyDescent="0.35">
      <c r="A1165"/>
      <c r="B1165"/>
      <c r="C1165"/>
      <c r="D1165"/>
    </row>
    <row r="1166" spans="1:4" ht="17.5" customHeight="1" x14ac:dyDescent="0.35">
      <c r="A1166"/>
      <c r="B1166"/>
      <c r="C1166"/>
      <c r="D1166"/>
    </row>
    <row r="1167" spans="1:4" ht="17.5" customHeight="1" x14ac:dyDescent="0.35">
      <c r="A1167"/>
      <c r="B1167"/>
      <c r="C1167"/>
      <c r="D1167"/>
    </row>
    <row r="1168" spans="1:4" ht="17.5" customHeight="1" x14ac:dyDescent="0.35">
      <c r="A1168"/>
      <c r="B1168"/>
      <c r="C1168"/>
      <c r="D1168"/>
    </row>
    <row r="1169" spans="1:4" ht="17.5" customHeight="1" x14ac:dyDescent="0.35">
      <c r="A1169"/>
      <c r="B1169"/>
      <c r="C1169"/>
      <c r="D1169"/>
    </row>
    <row r="1170" spans="1:4" ht="17.5" customHeight="1" x14ac:dyDescent="0.35">
      <c r="A1170"/>
      <c r="B1170"/>
      <c r="C1170"/>
      <c r="D1170"/>
    </row>
    <row r="1171" spans="1:4" ht="17.5" customHeight="1" x14ac:dyDescent="0.35">
      <c r="A1171"/>
      <c r="B1171"/>
      <c r="C1171"/>
      <c r="D1171"/>
    </row>
    <row r="1172" spans="1:4" ht="17.5" customHeight="1" x14ac:dyDescent="0.35">
      <c r="A1172"/>
      <c r="B1172"/>
      <c r="C1172"/>
      <c r="D1172"/>
    </row>
    <row r="1173" spans="1:4" ht="17.5" customHeight="1" x14ac:dyDescent="0.35">
      <c r="A1173"/>
      <c r="B1173"/>
      <c r="C1173"/>
      <c r="D1173"/>
    </row>
    <row r="1174" spans="1:4" ht="17.5" customHeight="1" x14ac:dyDescent="0.35">
      <c r="A1174"/>
      <c r="B1174"/>
      <c r="C1174"/>
      <c r="D1174"/>
    </row>
    <row r="1175" spans="1:4" ht="17.5" customHeight="1" x14ac:dyDescent="0.35">
      <c r="A1175"/>
      <c r="B1175"/>
      <c r="C1175"/>
      <c r="D1175"/>
    </row>
    <row r="1176" spans="1:4" ht="17.5" customHeight="1" x14ac:dyDescent="0.35">
      <c r="A1176"/>
      <c r="B1176"/>
      <c r="C1176"/>
      <c r="D1176"/>
    </row>
    <row r="1177" spans="1:4" ht="17.5" customHeight="1" x14ac:dyDescent="0.35">
      <c r="A1177"/>
      <c r="B1177"/>
      <c r="C1177"/>
      <c r="D1177"/>
    </row>
    <row r="1178" spans="1:4" ht="17.5" customHeight="1" x14ac:dyDescent="0.35">
      <c r="A1178"/>
      <c r="B1178"/>
      <c r="C1178"/>
      <c r="D1178"/>
    </row>
    <row r="1179" spans="1:4" ht="17.5" customHeight="1" x14ac:dyDescent="0.35">
      <c r="A1179"/>
      <c r="B1179"/>
      <c r="C1179"/>
      <c r="D1179"/>
    </row>
    <row r="1180" spans="1:4" ht="17.5" customHeight="1" x14ac:dyDescent="0.35">
      <c r="A1180"/>
      <c r="B1180"/>
      <c r="C1180"/>
      <c r="D1180"/>
    </row>
    <row r="1181" spans="1:4" ht="17.5" customHeight="1" x14ac:dyDescent="0.35">
      <c r="A1181"/>
      <c r="B1181"/>
      <c r="C1181"/>
      <c r="D1181"/>
    </row>
    <row r="1182" spans="1:4" ht="17.5" customHeight="1" x14ac:dyDescent="0.35">
      <c r="A1182"/>
      <c r="B1182"/>
      <c r="C1182"/>
      <c r="D1182"/>
    </row>
    <row r="1183" spans="1:4" ht="17.5" customHeight="1" x14ac:dyDescent="0.35">
      <c r="A1183"/>
      <c r="B1183"/>
      <c r="C1183"/>
      <c r="D1183"/>
    </row>
    <row r="1184" spans="1:4" ht="17.5" customHeight="1" x14ac:dyDescent="0.35">
      <c r="A1184"/>
      <c r="B1184"/>
      <c r="C1184"/>
      <c r="D1184"/>
    </row>
    <row r="1185" spans="1:4" ht="17.5" customHeight="1" x14ac:dyDescent="0.35">
      <c r="A1185"/>
      <c r="B1185"/>
      <c r="C1185"/>
      <c r="D1185"/>
    </row>
    <row r="1186" spans="1:4" ht="17.5" customHeight="1" x14ac:dyDescent="0.35">
      <c r="A1186"/>
      <c r="B1186"/>
      <c r="C1186"/>
      <c r="D1186"/>
    </row>
    <row r="1187" spans="1:4" ht="17.5" customHeight="1" x14ac:dyDescent="0.35">
      <c r="A1187"/>
      <c r="B1187"/>
      <c r="C1187"/>
      <c r="D1187"/>
    </row>
    <row r="1188" spans="1:4" ht="17.5" customHeight="1" x14ac:dyDescent="0.35">
      <c r="A1188"/>
      <c r="B1188"/>
      <c r="C1188"/>
      <c r="D1188"/>
    </row>
    <row r="1189" spans="1:4" ht="17.5" customHeight="1" x14ac:dyDescent="0.35">
      <c r="A1189"/>
      <c r="B1189"/>
      <c r="C1189"/>
      <c r="D1189"/>
    </row>
    <row r="1190" spans="1:4" ht="17.5" customHeight="1" x14ac:dyDescent="0.35">
      <c r="A1190"/>
      <c r="B1190"/>
      <c r="C1190"/>
      <c r="D1190"/>
    </row>
    <row r="1191" spans="1:4" ht="17.5" customHeight="1" x14ac:dyDescent="0.35">
      <c r="A1191"/>
      <c r="B1191"/>
      <c r="C1191"/>
      <c r="D1191"/>
    </row>
    <row r="1192" spans="1:4" ht="17.5" customHeight="1" x14ac:dyDescent="0.35">
      <c r="A1192"/>
      <c r="B1192"/>
      <c r="C1192"/>
      <c r="D1192"/>
    </row>
    <row r="1193" spans="1:4" ht="17.5" customHeight="1" x14ac:dyDescent="0.35">
      <c r="A1193"/>
      <c r="B1193"/>
      <c r="C1193"/>
      <c r="D1193"/>
    </row>
    <row r="1194" spans="1:4" ht="17.5" customHeight="1" x14ac:dyDescent="0.35">
      <c r="A1194"/>
      <c r="B1194"/>
      <c r="C1194"/>
      <c r="D1194"/>
    </row>
    <row r="1195" spans="1:4" ht="17.5" customHeight="1" x14ac:dyDescent="0.35">
      <c r="A1195"/>
      <c r="B1195"/>
      <c r="C1195"/>
      <c r="D1195"/>
    </row>
    <row r="1196" spans="1:4" ht="17.5" customHeight="1" x14ac:dyDescent="0.35">
      <c r="A1196"/>
      <c r="B1196"/>
      <c r="C1196"/>
      <c r="D1196"/>
    </row>
    <row r="1197" spans="1:4" ht="17.5" customHeight="1" x14ac:dyDescent="0.35">
      <c r="A1197"/>
      <c r="B1197"/>
      <c r="C1197"/>
      <c r="D1197"/>
    </row>
    <row r="1198" spans="1:4" ht="17.5" customHeight="1" x14ac:dyDescent="0.35">
      <c r="A1198"/>
      <c r="B1198"/>
      <c r="C1198"/>
      <c r="D1198"/>
    </row>
    <row r="1199" spans="1:4" ht="17.5" customHeight="1" x14ac:dyDescent="0.35">
      <c r="A1199"/>
      <c r="B1199"/>
      <c r="C1199"/>
      <c r="D1199"/>
    </row>
    <row r="1200" spans="1:4" ht="17.5" customHeight="1" x14ac:dyDescent="0.35">
      <c r="A1200"/>
      <c r="B1200"/>
      <c r="C1200"/>
      <c r="D1200"/>
    </row>
    <row r="1201" spans="1:4" ht="17.5" customHeight="1" x14ac:dyDescent="0.35">
      <c r="A1201"/>
      <c r="B1201"/>
      <c r="C1201"/>
      <c r="D1201"/>
    </row>
    <row r="1202" spans="1:4" ht="17.5" customHeight="1" x14ac:dyDescent="0.35">
      <c r="A1202"/>
      <c r="B1202"/>
      <c r="C1202"/>
      <c r="D1202"/>
    </row>
    <row r="1203" spans="1:4" ht="17.5" customHeight="1" x14ac:dyDescent="0.35">
      <c r="A1203"/>
      <c r="B1203"/>
      <c r="C1203"/>
      <c r="D1203"/>
    </row>
    <row r="1204" spans="1:4" ht="17.5" customHeight="1" x14ac:dyDescent="0.35">
      <c r="A1204"/>
      <c r="B1204"/>
      <c r="C1204"/>
      <c r="D1204"/>
    </row>
    <row r="1205" spans="1:4" ht="17.5" customHeight="1" x14ac:dyDescent="0.35">
      <c r="A1205"/>
      <c r="B1205"/>
      <c r="C1205"/>
      <c r="D1205"/>
    </row>
    <row r="1206" spans="1:4" ht="17.5" customHeight="1" x14ac:dyDescent="0.35">
      <c r="A1206"/>
      <c r="B1206"/>
      <c r="C1206"/>
      <c r="D1206"/>
    </row>
    <row r="1207" spans="1:4" ht="17.5" customHeight="1" x14ac:dyDescent="0.35">
      <c r="A1207"/>
      <c r="B1207"/>
      <c r="C1207"/>
      <c r="D1207"/>
    </row>
    <row r="1208" spans="1:4" ht="17.5" customHeight="1" x14ac:dyDescent="0.35">
      <c r="A1208"/>
      <c r="B1208"/>
      <c r="C1208"/>
      <c r="D1208"/>
    </row>
    <row r="1209" spans="1:4" ht="17.5" customHeight="1" x14ac:dyDescent="0.35">
      <c r="A1209"/>
      <c r="B1209"/>
      <c r="C1209"/>
      <c r="D1209"/>
    </row>
    <row r="1210" spans="1:4" ht="17.5" customHeight="1" x14ac:dyDescent="0.35">
      <c r="A1210"/>
      <c r="B1210"/>
      <c r="C1210"/>
      <c r="D1210"/>
    </row>
    <row r="1211" spans="1:4" ht="17.5" customHeight="1" x14ac:dyDescent="0.35">
      <c r="A1211"/>
      <c r="B1211"/>
      <c r="C1211"/>
      <c r="D1211"/>
    </row>
    <row r="1212" spans="1:4" ht="17.5" customHeight="1" x14ac:dyDescent="0.35">
      <c r="A1212"/>
      <c r="B1212"/>
      <c r="C1212"/>
      <c r="D1212"/>
    </row>
    <row r="1213" spans="1:4" ht="17.5" customHeight="1" x14ac:dyDescent="0.35">
      <c r="A1213"/>
      <c r="B1213"/>
      <c r="C1213"/>
      <c r="D1213"/>
    </row>
    <row r="1214" spans="1:4" ht="17.5" customHeight="1" x14ac:dyDescent="0.35">
      <c r="A1214"/>
      <c r="B1214"/>
      <c r="C1214"/>
      <c r="D1214"/>
    </row>
    <row r="1215" spans="1:4" ht="17.5" customHeight="1" x14ac:dyDescent="0.35">
      <c r="A1215"/>
      <c r="B1215"/>
      <c r="C1215"/>
      <c r="D1215"/>
    </row>
    <row r="1216" spans="1:4" ht="17.5" customHeight="1" x14ac:dyDescent="0.35">
      <c r="A1216"/>
      <c r="B1216"/>
      <c r="C1216"/>
      <c r="D1216"/>
    </row>
    <row r="1217" spans="1:4" ht="17.5" customHeight="1" x14ac:dyDescent="0.35">
      <c r="A1217"/>
      <c r="B1217"/>
      <c r="C1217"/>
      <c r="D1217"/>
    </row>
    <row r="1218" spans="1:4" ht="17.5" customHeight="1" x14ac:dyDescent="0.35">
      <c r="A1218"/>
      <c r="B1218"/>
      <c r="C1218"/>
      <c r="D1218"/>
    </row>
    <row r="1219" spans="1:4" ht="17.5" customHeight="1" x14ac:dyDescent="0.35">
      <c r="A1219"/>
      <c r="B1219"/>
      <c r="C1219"/>
      <c r="D1219"/>
    </row>
    <row r="1220" spans="1:4" ht="17.5" customHeight="1" x14ac:dyDescent="0.35">
      <c r="A1220"/>
      <c r="B1220"/>
      <c r="C1220"/>
      <c r="D1220"/>
    </row>
    <row r="1221" spans="1:4" ht="17.5" customHeight="1" x14ac:dyDescent="0.35">
      <c r="A1221"/>
      <c r="B1221"/>
      <c r="C1221"/>
      <c r="D1221"/>
    </row>
    <row r="1222" spans="1:4" ht="17.5" customHeight="1" x14ac:dyDescent="0.35">
      <c r="A1222"/>
      <c r="B1222"/>
      <c r="C1222"/>
      <c r="D1222"/>
    </row>
    <row r="1223" spans="1:4" ht="17.5" customHeight="1" x14ac:dyDescent="0.35">
      <c r="A1223"/>
      <c r="B1223"/>
      <c r="C1223"/>
      <c r="D1223"/>
    </row>
    <row r="1224" spans="1:4" ht="17.5" customHeight="1" x14ac:dyDescent="0.35">
      <c r="A1224"/>
      <c r="B1224"/>
      <c r="C1224"/>
      <c r="D1224"/>
    </row>
    <row r="1225" spans="1:4" ht="17.5" customHeight="1" x14ac:dyDescent="0.35">
      <c r="A1225"/>
      <c r="B1225"/>
      <c r="C1225"/>
      <c r="D1225"/>
    </row>
    <row r="1226" spans="1:4" ht="17.5" customHeight="1" x14ac:dyDescent="0.35">
      <c r="A1226"/>
      <c r="B1226"/>
      <c r="C1226"/>
      <c r="D1226"/>
    </row>
    <row r="1227" spans="1:4" ht="17.5" customHeight="1" x14ac:dyDescent="0.35">
      <c r="A1227"/>
      <c r="B1227"/>
      <c r="C1227"/>
      <c r="D1227"/>
    </row>
    <row r="1228" spans="1:4" ht="17.5" customHeight="1" x14ac:dyDescent="0.35">
      <c r="A1228"/>
      <c r="B1228"/>
      <c r="C1228"/>
      <c r="D1228"/>
    </row>
    <row r="1229" spans="1:4" ht="17.5" customHeight="1" x14ac:dyDescent="0.35">
      <c r="A1229"/>
      <c r="B1229"/>
      <c r="C1229"/>
      <c r="D1229"/>
    </row>
    <row r="1230" spans="1:4" ht="17.5" customHeight="1" x14ac:dyDescent="0.35">
      <c r="A1230"/>
      <c r="B1230"/>
      <c r="C1230"/>
      <c r="D1230"/>
    </row>
    <row r="1231" spans="1:4" ht="17.5" customHeight="1" x14ac:dyDescent="0.35">
      <c r="A1231"/>
      <c r="B1231"/>
      <c r="C1231"/>
      <c r="D1231"/>
    </row>
    <row r="1232" spans="1:4" ht="17.5" customHeight="1" x14ac:dyDescent="0.35">
      <c r="A1232"/>
      <c r="B1232"/>
      <c r="C1232"/>
      <c r="D1232"/>
    </row>
    <row r="1233" spans="1:4" ht="17.5" customHeight="1" x14ac:dyDescent="0.35">
      <c r="A1233"/>
      <c r="B1233"/>
      <c r="C1233"/>
      <c r="D1233"/>
    </row>
    <row r="1234" spans="1:4" ht="17.5" customHeight="1" x14ac:dyDescent="0.35">
      <c r="A1234"/>
      <c r="B1234"/>
      <c r="C1234"/>
      <c r="D1234"/>
    </row>
    <row r="1235" spans="1:4" ht="17.5" customHeight="1" x14ac:dyDescent="0.35">
      <c r="A1235"/>
      <c r="B1235"/>
      <c r="C1235"/>
      <c r="D1235"/>
    </row>
    <row r="1236" spans="1:4" ht="17.5" customHeight="1" x14ac:dyDescent="0.35">
      <c r="A1236"/>
      <c r="B1236"/>
      <c r="C1236"/>
      <c r="D1236"/>
    </row>
    <row r="1237" spans="1:4" ht="17.5" customHeight="1" x14ac:dyDescent="0.35">
      <c r="A1237"/>
      <c r="B1237"/>
      <c r="C1237"/>
      <c r="D1237"/>
    </row>
    <row r="1238" spans="1:4" ht="17.5" customHeight="1" x14ac:dyDescent="0.35">
      <c r="A1238"/>
      <c r="B1238"/>
      <c r="C1238"/>
      <c r="D1238"/>
    </row>
    <row r="1239" spans="1:4" ht="17.5" customHeight="1" x14ac:dyDescent="0.35">
      <c r="A1239"/>
      <c r="B1239"/>
      <c r="C1239"/>
      <c r="D1239"/>
    </row>
    <row r="1240" spans="1:4" ht="17.5" customHeight="1" x14ac:dyDescent="0.35">
      <c r="A1240"/>
      <c r="B1240"/>
      <c r="C1240"/>
      <c r="D1240"/>
    </row>
    <row r="1241" spans="1:4" ht="17.5" customHeight="1" x14ac:dyDescent="0.35">
      <c r="A1241"/>
      <c r="B1241"/>
      <c r="C1241"/>
      <c r="D1241"/>
    </row>
    <row r="1242" spans="1:4" ht="17.5" customHeight="1" x14ac:dyDescent="0.35">
      <c r="A1242"/>
      <c r="B1242"/>
      <c r="C1242"/>
      <c r="D1242"/>
    </row>
    <row r="1243" spans="1:4" ht="17.5" customHeight="1" x14ac:dyDescent="0.35">
      <c r="A1243"/>
      <c r="B1243"/>
      <c r="C1243"/>
      <c r="D1243"/>
    </row>
    <row r="1244" spans="1:4" ht="17.5" customHeight="1" x14ac:dyDescent="0.35">
      <c r="A1244"/>
      <c r="B1244"/>
      <c r="C1244"/>
      <c r="D1244"/>
    </row>
    <row r="1245" spans="1:4" ht="17.5" customHeight="1" x14ac:dyDescent="0.35">
      <c r="A1245"/>
      <c r="B1245"/>
      <c r="C1245"/>
      <c r="D1245"/>
    </row>
    <row r="1246" spans="1:4" ht="17.5" customHeight="1" x14ac:dyDescent="0.35">
      <c r="A1246"/>
      <c r="B1246"/>
      <c r="C1246"/>
      <c r="D1246"/>
    </row>
    <row r="1247" spans="1:4" ht="17.5" customHeight="1" x14ac:dyDescent="0.35">
      <c r="A1247"/>
      <c r="B1247"/>
      <c r="C1247"/>
      <c r="D1247"/>
    </row>
    <row r="1248" spans="1:4" ht="17.5" customHeight="1" x14ac:dyDescent="0.35">
      <c r="A1248"/>
      <c r="B1248"/>
      <c r="C1248"/>
      <c r="D1248"/>
    </row>
    <row r="1249" spans="1:4" ht="17.5" customHeight="1" x14ac:dyDescent="0.35">
      <c r="A1249"/>
      <c r="B1249"/>
      <c r="C1249"/>
      <c r="D1249"/>
    </row>
    <row r="1250" spans="1:4" ht="17.5" customHeight="1" x14ac:dyDescent="0.35">
      <c r="A1250"/>
      <c r="B1250"/>
      <c r="C1250"/>
      <c r="D1250"/>
    </row>
    <row r="1251" spans="1:4" ht="17.5" customHeight="1" x14ac:dyDescent="0.35">
      <c r="A1251"/>
      <c r="B1251"/>
      <c r="C1251"/>
      <c r="D1251"/>
    </row>
    <row r="1252" spans="1:4" ht="17.5" customHeight="1" x14ac:dyDescent="0.35">
      <c r="A1252"/>
      <c r="B1252"/>
      <c r="C1252"/>
      <c r="D1252"/>
    </row>
    <row r="1253" spans="1:4" ht="17.5" customHeight="1" x14ac:dyDescent="0.35">
      <c r="A1253"/>
      <c r="B1253"/>
      <c r="C1253"/>
      <c r="D1253"/>
    </row>
    <row r="1254" spans="1:4" ht="17.5" customHeight="1" x14ac:dyDescent="0.35">
      <c r="A1254"/>
      <c r="B1254"/>
      <c r="C1254"/>
      <c r="D1254"/>
    </row>
    <row r="1255" spans="1:4" ht="17.5" customHeight="1" x14ac:dyDescent="0.35">
      <c r="A1255"/>
      <c r="B1255"/>
      <c r="C1255"/>
      <c r="D1255"/>
    </row>
    <row r="1256" spans="1:4" ht="17.5" customHeight="1" x14ac:dyDescent="0.35">
      <c r="A1256"/>
      <c r="B1256"/>
      <c r="C1256"/>
      <c r="D1256"/>
    </row>
    <row r="1257" spans="1:4" ht="17.5" customHeight="1" x14ac:dyDescent="0.35">
      <c r="A1257"/>
      <c r="B1257"/>
      <c r="C1257"/>
      <c r="D1257"/>
    </row>
    <row r="1258" spans="1:4" ht="17.5" customHeight="1" x14ac:dyDescent="0.35">
      <c r="A1258"/>
      <c r="B1258"/>
      <c r="C1258"/>
      <c r="D1258"/>
    </row>
    <row r="1259" spans="1:4" ht="17.5" customHeight="1" x14ac:dyDescent="0.35">
      <c r="A1259"/>
      <c r="B1259"/>
      <c r="C1259"/>
      <c r="D1259"/>
    </row>
    <row r="1260" spans="1:4" ht="17.5" customHeight="1" x14ac:dyDescent="0.35">
      <c r="A1260"/>
      <c r="B1260"/>
      <c r="C1260"/>
      <c r="D1260"/>
    </row>
    <row r="1261" spans="1:4" ht="17.5" customHeight="1" x14ac:dyDescent="0.35">
      <c r="A1261"/>
      <c r="B1261"/>
      <c r="C1261"/>
      <c r="D1261"/>
    </row>
    <row r="1262" spans="1:4" ht="17.5" customHeight="1" x14ac:dyDescent="0.35">
      <c r="A1262"/>
      <c r="B1262"/>
      <c r="C1262"/>
      <c r="D1262"/>
    </row>
    <row r="1263" spans="1:4" ht="17.5" customHeight="1" x14ac:dyDescent="0.35">
      <c r="A1263"/>
      <c r="B1263"/>
      <c r="C1263"/>
      <c r="D1263"/>
    </row>
    <row r="1264" spans="1:4" ht="17.5" customHeight="1" x14ac:dyDescent="0.35">
      <c r="A1264"/>
      <c r="B1264"/>
      <c r="C1264"/>
      <c r="D1264"/>
    </row>
    <row r="1265" spans="1:4" ht="17.5" customHeight="1" x14ac:dyDescent="0.35">
      <c r="A1265"/>
      <c r="B1265"/>
      <c r="C1265"/>
      <c r="D1265"/>
    </row>
    <row r="1266" spans="1:4" ht="17.5" customHeight="1" x14ac:dyDescent="0.35">
      <c r="A1266"/>
      <c r="B1266"/>
      <c r="C1266"/>
      <c r="D1266"/>
    </row>
    <row r="1267" spans="1:4" ht="17.5" customHeight="1" x14ac:dyDescent="0.35">
      <c r="A1267"/>
      <c r="B1267"/>
      <c r="C1267"/>
      <c r="D1267"/>
    </row>
    <row r="1268" spans="1:4" ht="17.5" customHeight="1" x14ac:dyDescent="0.35">
      <c r="A1268"/>
      <c r="B1268"/>
      <c r="C1268"/>
      <c r="D1268"/>
    </row>
    <row r="1269" spans="1:4" ht="17.5" customHeight="1" x14ac:dyDescent="0.35">
      <c r="A1269"/>
      <c r="B1269"/>
      <c r="C1269"/>
      <c r="D1269"/>
    </row>
    <row r="1270" spans="1:4" ht="17.5" customHeight="1" x14ac:dyDescent="0.35">
      <c r="A1270"/>
      <c r="B1270"/>
      <c r="C1270"/>
      <c r="D1270"/>
    </row>
    <row r="1271" spans="1:4" ht="17.5" customHeight="1" x14ac:dyDescent="0.35">
      <c r="A1271"/>
      <c r="B1271"/>
      <c r="C1271"/>
      <c r="D1271"/>
    </row>
    <row r="1272" spans="1:4" ht="17.5" customHeight="1" x14ac:dyDescent="0.35">
      <c r="A1272"/>
      <c r="B1272"/>
      <c r="C1272"/>
      <c r="D1272"/>
    </row>
    <row r="1273" spans="1:4" ht="17.5" customHeight="1" x14ac:dyDescent="0.35">
      <c r="A1273"/>
      <c r="B1273"/>
      <c r="C1273"/>
      <c r="D1273"/>
    </row>
    <row r="1274" spans="1:4" ht="17.5" customHeight="1" x14ac:dyDescent="0.35">
      <c r="A1274"/>
      <c r="B1274"/>
      <c r="C1274"/>
      <c r="D1274"/>
    </row>
    <row r="1275" spans="1:4" ht="17.5" customHeight="1" x14ac:dyDescent="0.35">
      <c r="A1275"/>
      <c r="B1275"/>
      <c r="C1275"/>
      <c r="D1275"/>
    </row>
    <row r="1276" spans="1:4" ht="17.5" customHeight="1" x14ac:dyDescent="0.35">
      <c r="A1276"/>
      <c r="B1276"/>
      <c r="C1276"/>
      <c r="D1276"/>
    </row>
    <row r="1277" spans="1:4" ht="17.5" customHeight="1" x14ac:dyDescent="0.35">
      <c r="A1277"/>
      <c r="B1277"/>
      <c r="C1277"/>
      <c r="D1277"/>
    </row>
    <row r="1278" spans="1:4" ht="17.5" customHeight="1" x14ac:dyDescent="0.35">
      <c r="A1278"/>
      <c r="B1278"/>
      <c r="C1278"/>
      <c r="D1278"/>
    </row>
    <row r="1279" spans="1:4" ht="17.5" customHeight="1" x14ac:dyDescent="0.35">
      <c r="A1279"/>
      <c r="B1279"/>
      <c r="C1279"/>
      <c r="D1279"/>
    </row>
    <row r="1280" spans="1:4" ht="17.5" customHeight="1" x14ac:dyDescent="0.35">
      <c r="A1280"/>
      <c r="B1280"/>
      <c r="C1280"/>
      <c r="D1280"/>
    </row>
    <row r="1281" spans="1:4" ht="17.5" customHeight="1" x14ac:dyDescent="0.35">
      <c r="A1281"/>
      <c r="B1281"/>
      <c r="C1281"/>
      <c r="D1281"/>
    </row>
    <row r="1282" spans="1:4" ht="17.5" customHeight="1" x14ac:dyDescent="0.35">
      <c r="A1282"/>
      <c r="B1282"/>
      <c r="C1282"/>
      <c r="D1282"/>
    </row>
    <row r="1283" spans="1:4" ht="17.5" customHeight="1" x14ac:dyDescent="0.35">
      <c r="A1283"/>
      <c r="B1283"/>
      <c r="C1283"/>
      <c r="D1283"/>
    </row>
    <row r="1284" spans="1:4" ht="17.5" customHeight="1" x14ac:dyDescent="0.35">
      <c r="A1284"/>
      <c r="B1284"/>
      <c r="C1284"/>
      <c r="D1284"/>
    </row>
    <row r="1285" spans="1:4" ht="17.5" customHeight="1" x14ac:dyDescent="0.35">
      <c r="A1285"/>
      <c r="B1285"/>
      <c r="C1285"/>
      <c r="D1285"/>
    </row>
    <row r="1286" spans="1:4" ht="17.5" customHeight="1" x14ac:dyDescent="0.35">
      <c r="A1286"/>
      <c r="B1286"/>
      <c r="C1286"/>
      <c r="D1286"/>
    </row>
    <row r="1287" spans="1:4" ht="17.5" customHeight="1" x14ac:dyDescent="0.35">
      <c r="A1287"/>
      <c r="B1287"/>
      <c r="C1287"/>
      <c r="D1287"/>
    </row>
    <row r="1288" spans="1:4" ht="17.5" customHeight="1" x14ac:dyDescent="0.35">
      <c r="A1288"/>
      <c r="B1288"/>
      <c r="C1288"/>
      <c r="D1288"/>
    </row>
    <row r="1289" spans="1:4" ht="17.5" customHeight="1" x14ac:dyDescent="0.35">
      <c r="A1289"/>
      <c r="B1289"/>
      <c r="C1289"/>
      <c r="D1289"/>
    </row>
    <row r="1290" spans="1:4" ht="17.5" customHeight="1" x14ac:dyDescent="0.35">
      <c r="A1290"/>
      <c r="B1290"/>
      <c r="C1290"/>
      <c r="D1290"/>
    </row>
    <row r="1291" spans="1:4" ht="17.5" customHeight="1" x14ac:dyDescent="0.35">
      <c r="A1291"/>
      <c r="B1291"/>
      <c r="C1291"/>
      <c r="D1291"/>
    </row>
    <row r="1292" spans="1:4" ht="17.5" customHeight="1" x14ac:dyDescent="0.35">
      <c r="A1292"/>
      <c r="B1292"/>
      <c r="C1292"/>
      <c r="D1292"/>
    </row>
    <row r="1293" spans="1:4" ht="17.5" customHeight="1" x14ac:dyDescent="0.35">
      <c r="A1293"/>
      <c r="B1293"/>
      <c r="C1293"/>
      <c r="D1293"/>
    </row>
    <row r="1294" spans="1:4" ht="17.5" customHeight="1" x14ac:dyDescent="0.35">
      <c r="A1294"/>
      <c r="B1294"/>
      <c r="C1294"/>
      <c r="D1294"/>
    </row>
    <row r="1295" spans="1:4" ht="17.5" customHeight="1" x14ac:dyDescent="0.35">
      <c r="A1295"/>
      <c r="B1295"/>
      <c r="C1295"/>
      <c r="D1295"/>
    </row>
    <row r="1296" spans="1:4" ht="17.5" customHeight="1" x14ac:dyDescent="0.35">
      <c r="A1296"/>
      <c r="B1296"/>
      <c r="C1296"/>
      <c r="D1296"/>
    </row>
    <row r="1297" spans="1:4" ht="17.5" customHeight="1" x14ac:dyDescent="0.35">
      <c r="A1297"/>
      <c r="B1297"/>
      <c r="C1297"/>
      <c r="D1297"/>
    </row>
    <row r="1298" spans="1:4" ht="17.5" customHeight="1" x14ac:dyDescent="0.35">
      <c r="A1298"/>
      <c r="B1298"/>
      <c r="C1298"/>
      <c r="D1298"/>
    </row>
    <row r="1299" spans="1:4" ht="17.5" customHeight="1" x14ac:dyDescent="0.35">
      <c r="A1299"/>
      <c r="B1299"/>
      <c r="C1299"/>
      <c r="D1299"/>
    </row>
    <row r="1300" spans="1:4" ht="17.5" customHeight="1" x14ac:dyDescent="0.35">
      <c r="A1300"/>
      <c r="B1300"/>
      <c r="C1300"/>
      <c r="D1300"/>
    </row>
    <row r="1301" spans="1:4" ht="17.5" customHeight="1" x14ac:dyDescent="0.35">
      <c r="A1301"/>
      <c r="B1301"/>
      <c r="C1301"/>
      <c r="D1301"/>
    </row>
    <row r="1302" spans="1:4" ht="17.5" customHeight="1" x14ac:dyDescent="0.35">
      <c r="A1302"/>
      <c r="B1302"/>
      <c r="C1302"/>
      <c r="D1302"/>
    </row>
    <row r="1303" spans="1:4" ht="17.5" customHeight="1" x14ac:dyDescent="0.35">
      <c r="A1303"/>
      <c r="B1303"/>
      <c r="C1303"/>
      <c r="D1303"/>
    </row>
    <row r="1304" spans="1:4" ht="17.5" customHeight="1" x14ac:dyDescent="0.35">
      <c r="A1304"/>
      <c r="B1304"/>
      <c r="C1304"/>
      <c r="D1304"/>
    </row>
    <row r="1305" spans="1:4" ht="17.5" customHeight="1" x14ac:dyDescent="0.35">
      <c r="A1305"/>
      <c r="B1305"/>
      <c r="C1305"/>
      <c r="D1305"/>
    </row>
    <row r="1306" spans="1:4" ht="17.5" customHeight="1" x14ac:dyDescent="0.35">
      <c r="A1306"/>
      <c r="B1306"/>
      <c r="C1306"/>
      <c r="D1306"/>
    </row>
    <row r="1307" spans="1:4" ht="17.5" customHeight="1" x14ac:dyDescent="0.35">
      <c r="A1307"/>
      <c r="B1307"/>
      <c r="C1307"/>
      <c r="D1307"/>
    </row>
    <row r="1308" spans="1:4" ht="17.5" customHeight="1" x14ac:dyDescent="0.35">
      <c r="A1308"/>
      <c r="B1308"/>
      <c r="C1308"/>
      <c r="D1308"/>
    </row>
    <row r="1309" spans="1:4" ht="17.5" customHeight="1" x14ac:dyDescent="0.35">
      <c r="A1309"/>
      <c r="B1309"/>
      <c r="C1309"/>
      <c r="D1309"/>
    </row>
    <row r="1310" spans="1:4" ht="17.5" customHeight="1" x14ac:dyDescent="0.35">
      <c r="A1310"/>
      <c r="B1310"/>
      <c r="C1310"/>
      <c r="D1310"/>
    </row>
    <row r="1311" spans="1:4" ht="17.5" customHeight="1" x14ac:dyDescent="0.35">
      <c r="A1311"/>
      <c r="B1311"/>
      <c r="C1311"/>
      <c r="D1311"/>
    </row>
    <row r="1312" spans="1:4" ht="17.5" customHeight="1" x14ac:dyDescent="0.35">
      <c r="A1312"/>
      <c r="B1312"/>
      <c r="C1312"/>
      <c r="D1312"/>
    </row>
    <row r="1313" spans="1:4" ht="17.5" customHeight="1" x14ac:dyDescent="0.35">
      <c r="A1313"/>
      <c r="B1313"/>
      <c r="C1313"/>
      <c r="D1313"/>
    </row>
    <row r="1314" spans="1:4" ht="17.5" customHeight="1" x14ac:dyDescent="0.35">
      <c r="A1314"/>
      <c r="B1314"/>
      <c r="C1314"/>
      <c r="D1314"/>
    </row>
    <row r="1315" spans="1:4" ht="17.5" customHeight="1" x14ac:dyDescent="0.35">
      <c r="A1315"/>
      <c r="B1315"/>
      <c r="C1315"/>
      <c r="D1315"/>
    </row>
    <row r="1316" spans="1:4" ht="17.5" customHeight="1" x14ac:dyDescent="0.35">
      <c r="A1316"/>
      <c r="B1316"/>
      <c r="C1316"/>
      <c r="D1316"/>
    </row>
    <row r="1317" spans="1:4" ht="17.5" customHeight="1" x14ac:dyDescent="0.35">
      <c r="A1317"/>
      <c r="B1317"/>
      <c r="C1317"/>
      <c r="D1317"/>
    </row>
    <row r="1318" spans="1:4" ht="17.5" customHeight="1" x14ac:dyDescent="0.35">
      <c r="A1318"/>
      <c r="B1318"/>
      <c r="C1318"/>
      <c r="D1318"/>
    </row>
    <row r="1319" spans="1:4" ht="17.5" customHeight="1" x14ac:dyDescent="0.35">
      <c r="A1319"/>
      <c r="B1319"/>
      <c r="C1319"/>
      <c r="D1319"/>
    </row>
    <row r="1320" spans="1:4" ht="17.5" customHeight="1" x14ac:dyDescent="0.35">
      <c r="A1320"/>
      <c r="B1320"/>
      <c r="C1320"/>
      <c r="D1320"/>
    </row>
    <row r="1321" spans="1:4" ht="17.5" customHeight="1" x14ac:dyDescent="0.35">
      <c r="A1321"/>
      <c r="B1321"/>
      <c r="C1321"/>
      <c r="D1321"/>
    </row>
    <row r="1322" spans="1:4" ht="17.5" customHeight="1" x14ac:dyDescent="0.35">
      <c r="A1322"/>
      <c r="B1322"/>
      <c r="C1322"/>
      <c r="D1322"/>
    </row>
    <row r="1323" spans="1:4" ht="17.5" customHeight="1" x14ac:dyDescent="0.35">
      <c r="A1323"/>
      <c r="B1323"/>
      <c r="C1323"/>
      <c r="D1323"/>
    </row>
    <row r="1324" spans="1:4" ht="17.5" customHeight="1" x14ac:dyDescent="0.35">
      <c r="A1324"/>
      <c r="B1324"/>
      <c r="C1324"/>
      <c r="D1324"/>
    </row>
    <row r="1325" spans="1:4" ht="17.5" customHeight="1" x14ac:dyDescent="0.35">
      <c r="A1325"/>
      <c r="B1325"/>
      <c r="C1325"/>
      <c r="D1325"/>
    </row>
    <row r="1326" spans="1:4" ht="17.5" customHeight="1" x14ac:dyDescent="0.35">
      <c r="A1326"/>
      <c r="B1326"/>
      <c r="C1326"/>
      <c r="D1326"/>
    </row>
    <row r="1327" spans="1:4" ht="17.5" customHeight="1" x14ac:dyDescent="0.35">
      <c r="A1327"/>
      <c r="B1327"/>
      <c r="C1327"/>
      <c r="D1327"/>
    </row>
    <row r="1328" spans="1:4" ht="17.5" customHeight="1" x14ac:dyDescent="0.35">
      <c r="A1328"/>
      <c r="B1328"/>
      <c r="C1328"/>
      <c r="D1328"/>
    </row>
    <row r="1329" spans="1:4" ht="17.5" customHeight="1" x14ac:dyDescent="0.35">
      <c r="A1329"/>
      <c r="B1329"/>
      <c r="C1329"/>
      <c r="D1329"/>
    </row>
    <row r="1330" spans="1:4" ht="17.5" customHeight="1" x14ac:dyDescent="0.35">
      <c r="A1330"/>
      <c r="B1330"/>
      <c r="C1330"/>
      <c r="D1330"/>
    </row>
    <row r="1331" spans="1:4" ht="17.5" customHeight="1" x14ac:dyDescent="0.35">
      <c r="A1331"/>
      <c r="B1331"/>
      <c r="C1331"/>
      <c r="D1331"/>
    </row>
    <row r="1332" spans="1:4" ht="17.5" customHeight="1" x14ac:dyDescent="0.35">
      <c r="A1332"/>
      <c r="B1332"/>
      <c r="C1332"/>
      <c r="D1332"/>
    </row>
    <row r="1333" spans="1:4" ht="17.5" customHeight="1" x14ac:dyDescent="0.35">
      <c r="A1333"/>
      <c r="B1333"/>
      <c r="C1333"/>
      <c r="D1333"/>
    </row>
    <row r="1334" spans="1:4" ht="17.5" customHeight="1" x14ac:dyDescent="0.35">
      <c r="A1334"/>
      <c r="B1334"/>
      <c r="C1334"/>
      <c r="D1334"/>
    </row>
    <row r="1335" spans="1:4" ht="17.5" customHeight="1" x14ac:dyDescent="0.35">
      <c r="A1335"/>
      <c r="B1335"/>
      <c r="C1335"/>
      <c r="D1335"/>
    </row>
    <row r="1336" spans="1:4" ht="17.5" customHeight="1" x14ac:dyDescent="0.35">
      <c r="A1336"/>
      <c r="B1336"/>
      <c r="C1336"/>
      <c r="D1336"/>
    </row>
    <row r="1337" spans="1:4" ht="17.5" customHeight="1" x14ac:dyDescent="0.35">
      <c r="A1337"/>
      <c r="B1337"/>
      <c r="C1337"/>
      <c r="D1337"/>
    </row>
    <row r="1338" spans="1:4" ht="17.5" customHeight="1" x14ac:dyDescent="0.35">
      <c r="A1338"/>
      <c r="B1338"/>
      <c r="C1338"/>
      <c r="D1338"/>
    </row>
    <row r="1339" spans="1:4" ht="17.5" customHeight="1" x14ac:dyDescent="0.35">
      <c r="A1339"/>
      <c r="B1339"/>
      <c r="C1339"/>
      <c r="D1339"/>
    </row>
    <row r="1340" spans="1:4" ht="17.5" customHeight="1" x14ac:dyDescent="0.35">
      <c r="A1340"/>
      <c r="B1340"/>
      <c r="C1340"/>
      <c r="D1340"/>
    </row>
    <row r="1341" spans="1:4" ht="17.5" customHeight="1" x14ac:dyDescent="0.35">
      <c r="A1341"/>
      <c r="B1341"/>
      <c r="C1341"/>
      <c r="D1341"/>
    </row>
    <row r="1342" spans="1:4" ht="17.5" customHeight="1" x14ac:dyDescent="0.35">
      <c r="A1342"/>
      <c r="B1342"/>
      <c r="C1342"/>
      <c r="D1342"/>
    </row>
    <row r="1343" spans="1:4" ht="17.5" customHeight="1" x14ac:dyDescent="0.35">
      <c r="A1343"/>
      <c r="B1343"/>
      <c r="C1343"/>
      <c r="D1343"/>
    </row>
    <row r="1344" spans="1:4" ht="17.5" customHeight="1" x14ac:dyDescent="0.35">
      <c r="A1344"/>
      <c r="B1344"/>
      <c r="C1344"/>
      <c r="D1344"/>
    </row>
    <row r="1345" spans="1:4" ht="17.5" customHeight="1" x14ac:dyDescent="0.35">
      <c r="A1345"/>
      <c r="B1345"/>
      <c r="C1345"/>
      <c r="D1345"/>
    </row>
    <row r="1346" spans="1:4" ht="17.5" customHeight="1" x14ac:dyDescent="0.35">
      <c r="A1346"/>
      <c r="B1346"/>
      <c r="C1346"/>
      <c r="D1346"/>
    </row>
    <row r="1347" spans="1:4" ht="17.5" customHeight="1" x14ac:dyDescent="0.35">
      <c r="A1347"/>
      <c r="B1347"/>
      <c r="C1347"/>
      <c r="D1347"/>
    </row>
    <row r="1348" spans="1:4" ht="17.5" customHeight="1" x14ac:dyDescent="0.35">
      <c r="A1348"/>
      <c r="B1348"/>
      <c r="C1348"/>
      <c r="D1348"/>
    </row>
    <row r="1349" spans="1:4" ht="17.5" customHeight="1" x14ac:dyDescent="0.35">
      <c r="A1349"/>
      <c r="B1349"/>
      <c r="C1349"/>
      <c r="D1349"/>
    </row>
    <row r="1350" spans="1:4" ht="17.5" customHeight="1" x14ac:dyDescent="0.35">
      <c r="A1350"/>
      <c r="B1350"/>
      <c r="C1350"/>
      <c r="D1350"/>
    </row>
    <row r="1351" spans="1:4" ht="17.5" customHeight="1" x14ac:dyDescent="0.35">
      <c r="A1351"/>
      <c r="B1351"/>
      <c r="C1351"/>
      <c r="D1351"/>
    </row>
    <row r="1352" spans="1:4" ht="17.5" customHeight="1" x14ac:dyDescent="0.35">
      <c r="A1352"/>
      <c r="B1352"/>
      <c r="C1352"/>
      <c r="D1352"/>
    </row>
    <row r="1353" spans="1:4" ht="17.5" customHeight="1" x14ac:dyDescent="0.35">
      <c r="A1353"/>
      <c r="B1353"/>
      <c r="C1353"/>
      <c r="D1353"/>
    </row>
    <row r="1354" spans="1:4" ht="17.5" customHeight="1" x14ac:dyDescent="0.35">
      <c r="A1354"/>
      <c r="B1354"/>
      <c r="C1354"/>
      <c r="D1354"/>
    </row>
    <row r="1355" spans="1:4" ht="17.5" customHeight="1" x14ac:dyDescent="0.35">
      <c r="A1355"/>
      <c r="B1355"/>
      <c r="C1355"/>
      <c r="D1355"/>
    </row>
    <row r="1356" spans="1:4" ht="17.5" customHeight="1" x14ac:dyDescent="0.35">
      <c r="A1356"/>
      <c r="B1356"/>
      <c r="C1356"/>
      <c r="D1356"/>
    </row>
    <row r="1357" spans="1:4" ht="17.5" customHeight="1" x14ac:dyDescent="0.35">
      <c r="A1357"/>
      <c r="B1357"/>
      <c r="C1357"/>
      <c r="D1357"/>
    </row>
    <row r="1358" spans="1:4" ht="17.5" customHeight="1" x14ac:dyDescent="0.35">
      <c r="A1358"/>
      <c r="B1358"/>
      <c r="C1358"/>
      <c r="D1358"/>
    </row>
    <row r="1359" spans="1:4" ht="17.5" customHeight="1" x14ac:dyDescent="0.35">
      <c r="A1359"/>
      <c r="B1359"/>
      <c r="C1359"/>
      <c r="D1359"/>
    </row>
    <row r="1360" spans="1:4" ht="17.5" customHeight="1" x14ac:dyDescent="0.35">
      <c r="A1360"/>
      <c r="B1360"/>
      <c r="C1360"/>
      <c r="D1360"/>
    </row>
    <row r="1361" spans="1:4" ht="17.5" customHeight="1" x14ac:dyDescent="0.35">
      <c r="A1361"/>
      <c r="B1361"/>
      <c r="C1361"/>
      <c r="D1361"/>
    </row>
    <row r="1362" spans="1:4" ht="17.5" customHeight="1" x14ac:dyDescent="0.35">
      <c r="A1362"/>
      <c r="B1362"/>
      <c r="C1362"/>
      <c r="D1362"/>
    </row>
    <row r="1363" spans="1:4" ht="17.5" customHeight="1" x14ac:dyDescent="0.35">
      <c r="A1363"/>
      <c r="B1363"/>
      <c r="C1363"/>
      <c r="D1363"/>
    </row>
    <row r="1364" spans="1:4" ht="17.5" customHeight="1" x14ac:dyDescent="0.35">
      <c r="A1364"/>
      <c r="B1364"/>
      <c r="C1364"/>
      <c r="D1364"/>
    </row>
    <row r="1365" spans="1:4" ht="17.5" customHeight="1" x14ac:dyDescent="0.35">
      <c r="A1365"/>
      <c r="B1365"/>
      <c r="C1365"/>
      <c r="D1365"/>
    </row>
    <row r="1366" spans="1:4" ht="17.5" customHeight="1" x14ac:dyDescent="0.35">
      <c r="A1366"/>
      <c r="B1366"/>
      <c r="C1366"/>
      <c r="D1366"/>
    </row>
    <row r="1367" spans="1:4" ht="17.5" customHeight="1" x14ac:dyDescent="0.35">
      <c r="A1367"/>
      <c r="B1367"/>
      <c r="C1367"/>
      <c r="D1367"/>
    </row>
    <row r="1368" spans="1:4" ht="17.5" customHeight="1" x14ac:dyDescent="0.35">
      <c r="A1368"/>
      <c r="B1368"/>
      <c r="C1368"/>
      <c r="D1368"/>
    </row>
    <row r="1369" spans="1:4" ht="17.5" customHeight="1" x14ac:dyDescent="0.35">
      <c r="A1369"/>
      <c r="B1369"/>
      <c r="C1369"/>
      <c r="D1369"/>
    </row>
    <row r="1370" spans="1:4" ht="17.5" customHeight="1" x14ac:dyDescent="0.35">
      <c r="A1370"/>
      <c r="B1370"/>
      <c r="C1370"/>
      <c r="D1370"/>
    </row>
    <row r="1371" spans="1:4" ht="17.5" customHeight="1" x14ac:dyDescent="0.35">
      <c r="A1371"/>
      <c r="B1371"/>
      <c r="C1371"/>
      <c r="D1371"/>
    </row>
    <row r="1372" spans="1:4" ht="17.5" customHeight="1" x14ac:dyDescent="0.35">
      <c r="A1372"/>
      <c r="B1372"/>
      <c r="C1372"/>
      <c r="D1372"/>
    </row>
    <row r="1373" spans="1:4" ht="17.5" customHeight="1" x14ac:dyDescent="0.35">
      <c r="A1373"/>
      <c r="B1373"/>
      <c r="C1373"/>
      <c r="D1373"/>
    </row>
    <row r="1374" spans="1:4" ht="17.5" customHeight="1" x14ac:dyDescent="0.35">
      <c r="A1374"/>
      <c r="B1374"/>
      <c r="C1374"/>
      <c r="D1374"/>
    </row>
    <row r="1375" spans="1:4" ht="17.5" customHeight="1" x14ac:dyDescent="0.35">
      <c r="A1375"/>
      <c r="B1375"/>
      <c r="C1375"/>
      <c r="D1375"/>
    </row>
    <row r="1376" spans="1:4" ht="17.5" customHeight="1" x14ac:dyDescent="0.35">
      <c r="A1376"/>
      <c r="B1376"/>
      <c r="C1376"/>
      <c r="D1376"/>
    </row>
    <row r="1377" spans="1:4" ht="17.5" customHeight="1" x14ac:dyDescent="0.35">
      <c r="A1377"/>
      <c r="B1377"/>
      <c r="C1377"/>
      <c r="D1377"/>
    </row>
    <row r="1378" spans="1:4" ht="17.5" customHeight="1" x14ac:dyDescent="0.35">
      <c r="A1378"/>
      <c r="B1378"/>
      <c r="C1378"/>
      <c r="D1378"/>
    </row>
    <row r="1379" spans="1:4" ht="17.5" customHeight="1" x14ac:dyDescent="0.35">
      <c r="A1379"/>
      <c r="B1379"/>
      <c r="C1379"/>
      <c r="D1379"/>
    </row>
    <row r="1380" spans="1:4" ht="17.5" customHeight="1" x14ac:dyDescent="0.35">
      <c r="A1380"/>
      <c r="B1380"/>
      <c r="C1380"/>
      <c r="D1380"/>
    </row>
    <row r="1381" spans="1:4" ht="17.5" customHeight="1" x14ac:dyDescent="0.35">
      <c r="A1381"/>
      <c r="B1381"/>
      <c r="C1381"/>
      <c r="D1381"/>
    </row>
    <row r="1382" spans="1:4" ht="17.5" customHeight="1" x14ac:dyDescent="0.35">
      <c r="A1382"/>
      <c r="B1382"/>
      <c r="C1382"/>
      <c r="D1382"/>
    </row>
    <row r="1383" spans="1:4" ht="17.5" customHeight="1" x14ac:dyDescent="0.35">
      <c r="A1383"/>
      <c r="B1383"/>
      <c r="C1383"/>
      <c r="D1383"/>
    </row>
    <row r="1384" spans="1:4" ht="17.5" customHeight="1" x14ac:dyDescent="0.35">
      <c r="A1384"/>
      <c r="B1384"/>
      <c r="C1384"/>
      <c r="D1384"/>
    </row>
    <row r="1385" spans="1:4" ht="17.5" customHeight="1" x14ac:dyDescent="0.35">
      <c r="A1385"/>
      <c r="B1385"/>
      <c r="C1385"/>
      <c r="D1385"/>
    </row>
    <row r="1386" spans="1:4" ht="17.5" customHeight="1" x14ac:dyDescent="0.35">
      <c r="A1386"/>
      <c r="B1386"/>
      <c r="C1386"/>
      <c r="D1386"/>
    </row>
    <row r="1387" spans="1:4" ht="17.5" customHeight="1" x14ac:dyDescent="0.35">
      <c r="A1387"/>
      <c r="B1387"/>
      <c r="C1387"/>
      <c r="D1387"/>
    </row>
    <row r="1388" spans="1:4" ht="17.5" customHeight="1" x14ac:dyDescent="0.35">
      <c r="A1388"/>
      <c r="B1388"/>
      <c r="C1388"/>
      <c r="D1388"/>
    </row>
    <row r="1389" spans="1:4" ht="17.5" customHeight="1" x14ac:dyDescent="0.35">
      <c r="A1389"/>
      <c r="B1389"/>
      <c r="C1389"/>
      <c r="D1389"/>
    </row>
    <row r="1390" spans="1:4" ht="17.5" customHeight="1" x14ac:dyDescent="0.35">
      <c r="A1390"/>
      <c r="B1390"/>
      <c r="C1390"/>
      <c r="D1390"/>
    </row>
    <row r="1391" spans="1:4" ht="17.5" customHeight="1" x14ac:dyDescent="0.35">
      <c r="A1391"/>
      <c r="B1391"/>
      <c r="C1391"/>
      <c r="D1391"/>
    </row>
    <row r="1392" spans="1:4" ht="17.5" customHeight="1" x14ac:dyDescent="0.35">
      <c r="A1392"/>
      <c r="B1392"/>
      <c r="C1392"/>
      <c r="D1392"/>
    </row>
    <row r="1393" spans="1:4" ht="17.5" customHeight="1" x14ac:dyDescent="0.35">
      <c r="A1393"/>
      <c r="B1393"/>
      <c r="C1393"/>
      <c r="D1393"/>
    </row>
    <row r="1394" spans="1:4" ht="17.5" customHeight="1" x14ac:dyDescent="0.35">
      <c r="A1394"/>
      <c r="B1394"/>
      <c r="C1394"/>
      <c r="D1394"/>
    </row>
    <row r="1395" spans="1:4" ht="17.5" customHeight="1" x14ac:dyDescent="0.35">
      <c r="A1395"/>
      <c r="B1395"/>
      <c r="C1395"/>
      <c r="D1395"/>
    </row>
    <row r="1396" spans="1:4" ht="17.5" customHeight="1" x14ac:dyDescent="0.35">
      <c r="A1396"/>
      <c r="B1396"/>
      <c r="C1396"/>
      <c r="D1396"/>
    </row>
    <row r="1397" spans="1:4" ht="17.5" customHeight="1" x14ac:dyDescent="0.35">
      <c r="A1397"/>
      <c r="B1397"/>
      <c r="C1397"/>
      <c r="D1397"/>
    </row>
    <row r="1398" spans="1:4" ht="17.5" customHeight="1" x14ac:dyDescent="0.35">
      <c r="A1398"/>
      <c r="B1398"/>
      <c r="C1398"/>
      <c r="D1398"/>
    </row>
    <row r="1399" spans="1:4" ht="17.5" customHeight="1" x14ac:dyDescent="0.35">
      <c r="A1399"/>
      <c r="B1399"/>
      <c r="C1399"/>
      <c r="D1399"/>
    </row>
    <row r="1400" spans="1:4" ht="17.5" customHeight="1" x14ac:dyDescent="0.35">
      <c r="A1400"/>
      <c r="B1400"/>
      <c r="C1400"/>
      <c r="D1400"/>
    </row>
    <row r="1401" spans="1:4" ht="17.5" customHeight="1" x14ac:dyDescent="0.35">
      <c r="A1401"/>
      <c r="B1401"/>
      <c r="C1401"/>
      <c r="D1401"/>
    </row>
    <row r="1402" spans="1:4" ht="17.5" customHeight="1" x14ac:dyDescent="0.35">
      <c r="A1402"/>
      <c r="B1402"/>
      <c r="C1402"/>
      <c r="D1402"/>
    </row>
    <row r="1403" spans="1:4" ht="17.5" customHeight="1" x14ac:dyDescent="0.35">
      <c r="A1403"/>
      <c r="B1403"/>
      <c r="C1403"/>
      <c r="D1403"/>
    </row>
    <row r="1404" spans="1:4" ht="17.5" customHeight="1" x14ac:dyDescent="0.35">
      <c r="A1404"/>
      <c r="B1404"/>
      <c r="C1404"/>
      <c r="D1404"/>
    </row>
    <row r="1405" spans="1:4" ht="17.5" customHeight="1" x14ac:dyDescent="0.35">
      <c r="A1405"/>
      <c r="B1405"/>
      <c r="C1405"/>
      <c r="D1405"/>
    </row>
    <row r="1406" spans="1:4" ht="17.5" customHeight="1" x14ac:dyDescent="0.35">
      <c r="A1406"/>
      <c r="B1406"/>
      <c r="C1406"/>
      <c r="D1406"/>
    </row>
    <row r="1407" spans="1:4" ht="17.5" customHeight="1" x14ac:dyDescent="0.35">
      <c r="A1407"/>
      <c r="B1407"/>
      <c r="C1407"/>
      <c r="D1407"/>
    </row>
    <row r="1408" spans="1:4" ht="17.5" customHeight="1" x14ac:dyDescent="0.35">
      <c r="A1408"/>
      <c r="B1408"/>
      <c r="C1408"/>
      <c r="D1408"/>
    </row>
    <row r="1409" spans="1:4" ht="17.5" customHeight="1" x14ac:dyDescent="0.35">
      <c r="A1409"/>
      <c r="B1409"/>
      <c r="C1409"/>
      <c r="D1409"/>
    </row>
    <row r="1410" spans="1:4" ht="17.5" customHeight="1" x14ac:dyDescent="0.35">
      <c r="A1410"/>
      <c r="B1410"/>
      <c r="C1410"/>
      <c r="D1410"/>
    </row>
    <row r="1411" spans="1:4" ht="17.5" customHeight="1" x14ac:dyDescent="0.35">
      <c r="A1411"/>
      <c r="B1411"/>
      <c r="C1411"/>
      <c r="D1411"/>
    </row>
    <row r="1412" spans="1:4" ht="17.5" customHeight="1" x14ac:dyDescent="0.35">
      <c r="A1412"/>
      <c r="B1412"/>
      <c r="C1412"/>
      <c r="D1412"/>
    </row>
    <row r="1413" spans="1:4" ht="17.5" customHeight="1" x14ac:dyDescent="0.35">
      <c r="A1413"/>
      <c r="B1413"/>
      <c r="C1413"/>
      <c r="D1413"/>
    </row>
    <row r="1414" spans="1:4" ht="17.5" customHeight="1" x14ac:dyDescent="0.35">
      <c r="A1414"/>
      <c r="B1414"/>
      <c r="C1414"/>
      <c r="D1414"/>
    </row>
    <row r="1415" spans="1:4" ht="17.5" customHeight="1" x14ac:dyDescent="0.35">
      <c r="A1415"/>
      <c r="B1415"/>
      <c r="C1415"/>
      <c r="D1415"/>
    </row>
    <row r="1416" spans="1:4" ht="17.5" customHeight="1" x14ac:dyDescent="0.35">
      <c r="A1416"/>
      <c r="B1416"/>
      <c r="C1416"/>
      <c r="D1416"/>
    </row>
    <row r="1417" spans="1:4" ht="17.5" customHeight="1" x14ac:dyDescent="0.35">
      <c r="A1417"/>
      <c r="B1417"/>
      <c r="C1417"/>
      <c r="D1417"/>
    </row>
    <row r="1418" spans="1:4" ht="17.5" customHeight="1" x14ac:dyDescent="0.35">
      <c r="A1418"/>
      <c r="B1418"/>
      <c r="C1418"/>
      <c r="D1418"/>
    </row>
    <row r="1419" spans="1:4" ht="17.5" customHeight="1" x14ac:dyDescent="0.35">
      <c r="A1419"/>
      <c r="B1419"/>
      <c r="C1419"/>
      <c r="D1419"/>
    </row>
    <row r="1420" spans="1:4" ht="17.5" customHeight="1" x14ac:dyDescent="0.35">
      <c r="A1420"/>
      <c r="B1420"/>
      <c r="C1420"/>
      <c r="D1420"/>
    </row>
    <row r="1421" spans="1:4" ht="17.5" customHeight="1" x14ac:dyDescent="0.35">
      <c r="A1421"/>
      <c r="B1421"/>
      <c r="C1421"/>
      <c r="D1421"/>
    </row>
    <row r="1422" spans="1:4" ht="17.5" customHeight="1" x14ac:dyDescent="0.35">
      <c r="A1422"/>
      <c r="B1422"/>
      <c r="C1422"/>
      <c r="D1422"/>
    </row>
    <row r="1423" spans="1:4" ht="17.5" customHeight="1" x14ac:dyDescent="0.35">
      <c r="A1423"/>
      <c r="B1423"/>
      <c r="C1423"/>
      <c r="D1423"/>
    </row>
    <row r="1424" spans="1:4" ht="17.5" customHeight="1" x14ac:dyDescent="0.35">
      <c r="A1424"/>
      <c r="B1424"/>
      <c r="C1424"/>
      <c r="D1424"/>
    </row>
    <row r="1425" spans="1:4" ht="17.5" customHeight="1" x14ac:dyDescent="0.35">
      <c r="A1425"/>
      <c r="B1425"/>
      <c r="C1425"/>
      <c r="D1425"/>
    </row>
    <row r="1426" spans="1:4" ht="17.5" customHeight="1" x14ac:dyDescent="0.35">
      <c r="A1426"/>
      <c r="B1426"/>
      <c r="C1426"/>
      <c r="D1426"/>
    </row>
    <row r="1427" spans="1:4" ht="17.5" customHeight="1" x14ac:dyDescent="0.35">
      <c r="A1427"/>
      <c r="B1427"/>
      <c r="C1427"/>
      <c r="D1427"/>
    </row>
    <row r="1428" spans="1:4" ht="17.5" customHeight="1" x14ac:dyDescent="0.35">
      <c r="A1428"/>
      <c r="B1428"/>
      <c r="C1428"/>
      <c r="D1428"/>
    </row>
    <row r="1429" spans="1:4" ht="17.5" customHeight="1" x14ac:dyDescent="0.35">
      <c r="A1429"/>
      <c r="B1429"/>
      <c r="C1429"/>
      <c r="D1429"/>
    </row>
    <row r="1430" spans="1:4" ht="17.5" customHeight="1" x14ac:dyDescent="0.35">
      <c r="A1430"/>
      <c r="B1430"/>
      <c r="C1430"/>
      <c r="D1430"/>
    </row>
    <row r="1431" spans="1:4" ht="17.5" customHeight="1" x14ac:dyDescent="0.35">
      <c r="A1431"/>
      <c r="B1431"/>
      <c r="C1431"/>
      <c r="D1431"/>
    </row>
    <row r="1432" spans="1:4" ht="17.5" customHeight="1" x14ac:dyDescent="0.35">
      <c r="A1432"/>
      <c r="B1432"/>
      <c r="C1432"/>
      <c r="D1432"/>
    </row>
    <row r="1433" spans="1:4" ht="17.5" customHeight="1" x14ac:dyDescent="0.35">
      <c r="A1433"/>
      <c r="B1433"/>
      <c r="C1433"/>
      <c r="D1433"/>
    </row>
    <row r="1434" spans="1:4" ht="17.5" customHeight="1" x14ac:dyDescent="0.35">
      <c r="A1434"/>
      <c r="B1434"/>
      <c r="C1434"/>
      <c r="D1434"/>
    </row>
    <row r="1435" spans="1:4" ht="17.5" customHeight="1" x14ac:dyDescent="0.35">
      <c r="A1435"/>
      <c r="B1435"/>
      <c r="C1435"/>
      <c r="D1435"/>
    </row>
    <row r="1436" spans="1:4" ht="17.5" customHeight="1" x14ac:dyDescent="0.35">
      <c r="A1436"/>
      <c r="B1436"/>
      <c r="C1436"/>
      <c r="D1436"/>
    </row>
    <row r="1437" spans="1:4" ht="17.5" customHeight="1" x14ac:dyDescent="0.35">
      <c r="A1437"/>
      <c r="B1437"/>
      <c r="C1437"/>
      <c r="D1437"/>
    </row>
    <row r="1438" spans="1:4" ht="17.5" customHeight="1" x14ac:dyDescent="0.35">
      <c r="A1438"/>
      <c r="B1438"/>
      <c r="C1438"/>
      <c r="D1438"/>
    </row>
    <row r="1439" spans="1:4" ht="17.5" customHeight="1" x14ac:dyDescent="0.35">
      <c r="A1439"/>
      <c r="B1439"/>
      <c r="C1439"/>
      <c r="D1439"/>
    </row>
    <row r="1440" spans="1:4" ht="17.5" customHeight="1" x14ac:dyDescent="0.35">
      <c r="A1440"/>
      <c r="B1440"/>
      <c r="C1440"/>
      <c r="D1440"/>
    </row>
    <row r="1441" spans="1:4" ht="17.5" customHeight="1" x14ac:dyDescent="0.35">
      <c r="A1441"/>
      <c r="B1441"/>
      <c r="C1441"/>
      <c r="D1441"/>
    </row>
    <row r="1442" spans="1:4" ht="17.5" customHeight="1" x14ac:dyDescent="0.35">
      <c r="A1442"/>
      <c r="B1442"/>
      <c r="C1442"/>
      <c r="D1442"/>
    </row>
    <row r="1443" spans="1:4" ht="17.5" customHeight="1" x14ac:dyDescent="0.35">
      <c r="A1443"/>
      <c r="B1443"/>
      <c r="C1443"/>
      <c r="D1443"/>
    </row>
    <row r="1444" spans="1:4" ht="17.5" customHeight="1" x14ac:dyDescent="0.35">
      <c r="A1444"/>
      <c r="B1444"/>
      <c r="C1444"/>
      <c r="D1444"/>
    </row>
    <row r="1445" spans="1:4" ht="17.5" customHeight="1" x14ac:dyDescent="0.35">
      <c r="A1445"/>
      <c r="B1445"/>
      <c r="C1445"/>
      <c r="D1445"/>
    </row>
    <row r="1446" spans="1:4" ht="17.5" customHeight="1" x14ac:dyDescent="0.35">
      <c r="A1446"/>
      <c r="B1446"/>
      <c r="C1446"/>
      <c r="D1446"/>
    </row>
    <row r="1447" spans="1:4" ht="17.5" customHeight="1" x14ac:dyDescent="0.35">
      <c r="A1447"/>
      <c r="B1447"/>
      <c r="C1447"/>
      <c r="D1447"/>
    </row>
    <row r="1448" spans="1:4" ht="17.5" customHeight="1" x14ac:dyDescent="0.35">
      <c r="A1448"/>
      <c r="B1448"/>
      <c r="C1448"/>
      <c r="D1448"/>
    </row>
    <row r="1449" spans="1:4" ht="17.5" customHeight="1" x14ac:dyDescent="0.35">
      <c r="A1449"/>
      <c r="B1449"/>
      <c r="C1449"/>
      <c r="D1449"/>
    </row>
    <row r="1450" spans="1:4" ht="17.5" customHeight="1" x14ac:dyDescent="0.35">
      <c r="A1450"/>
      <c r="B1450"/>
      <c r="C1450"/>
      <c r="D1450"/>
    </row>
    <row r="1451" spans="1:4" ht="17.5" customHeight="1" x14ac:dyDescent="0.35">
      <c r="A1451"/>
      <c r="B1451"/>
      <c r="C1451"/>
      <c r="D1451"/>
    </row>
    <row r="1452" spans="1:4" ht="17.5" customHeight="1" x14ac:dyDescent="0.35">
      <c r="A1452"/>
      <c r="B1452"/>
      <c r="C1452"/>
      <c r="D1452"/>
    </row>
    <row r="1453" spans="1:4" ht="17.5" customHeight="1" x14ac:dyDescent="0.35">
      <c r="A1453"/>
      <c r="B1453"/>
      <c r="C1453"/>
      <c r="D1453"/>
    </row>
    <row r="1454" spans="1:4" ht="17.5" customHeight="1" x14ac:dyDescent="0.35">
      <c r="A1454"/>
      <c r="B1454"/>
      <c r="C1454"/>
      <c r="D1454"/>
    </row>
    <row r="1455" spans="1:4" ht="17.5" customHeight="1" x14ac:dyDescent="0.35">
      <c r="A1455"/>
      <c r="B1455"/>
      <c r="C1455"/>
      <c r="D1455"/>
    </row>
    <row r="1456" spans="1:4" ht="17.5" customHeight="1" x14ac:dyDescent="0.35">
      <c r="A1456"/>
      <c r="B1456"/>
      <c r="C1456"/>
      <c r="D1456"/>
    </row>
    <row r="1457" spans="1:4" ht="17.5" customHeight="1" x14ac:dyDescent="0.35">
      <c r="A1457"/>
      <c r="B1457"/>
      <c r="C1457"/>
      <c r="D1457"/>
    </row>
    <row r="1458" spans="1:4" ht="17.5" customHeight="1" x14ac:dyDescent="0.35">
      <c r="A1458"/>
      <c r="B1458"/>
      <c r="C1458"/>
      <c r="D1458"/>
    </row>
    <row r="1459" spans="1:4" ht="17.5" customHeight="1" x14ac:dyDescent="0.35">
      <c r="A1459"/>
      <c r="B1459"/>
      <c r="C1459"/>
      <c r="D1459"/>
    </row>
    <row r="1460" spans="1:4" ht="17.5" customHeight="1" x14ac:dyDescent="0.35">
      <c r="A1460"/>
      <c r="B1460"/>
      <c r="C1460"/>
      <c r="D1460"/>
    </row>
    <row r="1461" spans="1:4" ht="17.5" customHeight="1" x14ac:dyDescent="0.35">
      <c r="A1461"/>
      <c r="B1461"/>
      <c r="C1461"/>
      <c r="D1461"/>
    </row>
    <row r="1462" spans="1:4" ht="17.5" customHeight="1" x14ac:dyDescent="0.35">
      <c r="A1462"/>
      <c r="B1462"/>
      <c r="C1462"/>
      <c r="D1462"/>
    </row>
    <row r="1463" spans="1:4" ht="17.5" customHeight="1" x14ac:dyDescent="0.35">
      <c r="A1463"/>
      <c r="B1463"/>
      <c r="C1463"/>
      <c r="D1463"/>
    </row>
    <row r="1464" spans="1:4" ht="17.5" customHeight="1" x14ac:dyDescent="0.35">
      <c r="A1464"/>
      <c r="B1464"/>
      <c r="C1464"/>
      <c r="D1464"/>
    </row>
    <row r="1465" spans="1:4" ht="17.5" customHeight="1" x14ac:dyDescent="0.35">
      <c r="A1465"/>
      <c r="B1465"/>
      <c r="C1465"/>
      <c r="D1465"/>
    </row>
    <row r="1466" spans="1:4" ht="17.5" customHeight="1" x14ac:dyDescent="0.35">
      <c r="A1466"/>
      <c r="B1466"/>
      <c r="C1466"/>
      <c r="D1466"/>
    </row>
    <row r="1467" spans="1:4" ht="17.5" customHeight="1" x14ac:dyDescent="0.35">
      <c r="A1467"/>
      <c r="B1467"/>
      <c r="C1467"/>
      <c r="D1467"/>
    </row>
    <row r="1468" spans="1:4" ht="17.5" customHeight="1" x14ac:dyDescent="0.35">
      <c r="A1468"/>
      <c r="B1468"/>
      <c r="C1468"/>
      <c r="D1468"/>
    </row>
    <row r="1469" spans="1:4" ht="17.5" customHeight="1" x14ac:dyDescent="0.35">
      <c r="A1469"/>
      <c r="B1469"/>
      <c r="C1469"/>
      <c r="D1469"/>
    </row>
    <row r="1470" spans="1:4" ht="17.5" customHeight="1" x14ac:dyDescent="0.35">
      <c r="A1470"/>
      <c r="B1470"/>
      <c r="C1470"/>
      <c r="D1470"/>
    </row>
    <row r="1471" spans="1:4" ht="17.5" customHeight="1" x14ac:dyDescent="0.35">
      <c r="A1471"/>
      <c r="B1471"/>
      <c r="C1471"/>
      <c r="D1471"/>
    </row>
    <row r="1472" spans="1:4" ht="17.5" customHeight="1" x14ac:dyDescent="0.35">
      <c r="A1472"/>
      <c r="B1472"/>
      <c r="C1472"/>
      <c r="D1472"/>
    </row>
    <row r="1473" spans="1:4" ht="17.5" customHeight="1" x14ac:dyDescent="0.35">
      <c r="A1473"/>
      <c r="B1473"/>
      <c r="C1473"/>
      <c r="D1473"/>
    </row>
    <row r="1474" spans="1:4" ht="17.5" customHeight="1" x14ac:dyDescent="0.35">
      <c r="A1474"/>
      <c r="B1474"/>
      <c r="C1474"/>
      <c r="D1474"/>
    </row>
    <row r="1475" spans="1:4" ht="17.5" customHeight="1" x14ac:dyDescent="0.35">
      <c r="A1475"/>
      <c r="B1475"/>
      <c r="C1475"/>
      <c r="D1475"/>
    </row>
    <row r="1476" spans="1:4" ht="17.5" customHeight="1" x14ac:dyDescent="0.35">
      <c r="A1476"/>
      <c r="B1476"/>
      <c r="C1476"/>
      <c r="D1476"/>
    </row>
    <row r="1477" spans="1:4" ht="17.5" customHeight="1" x14ac:dyDescent="0.35">
      <c r="A1477"/>
      <c r="B1477"/>
      <c r="C1477"/>
      <c r="D1477"/>
    </row>
    <row r="1478" spans="1:4" ht="17.5" customHeight="1" x14ac:dyDescent="0.35">
      <c r="A1478"/>
      <c r="B1478"/>
      <c r="C1478"/>
      <c r="D1478"/>
    </row>
    <row r="1479" spans="1:4" ht="17.5" customHeight="1" x14ac:dyDescent="0.35">
      <c r="A1479"/>
      <c r="B1479"/>
      <c r="C1479"/>
      <c r="D1479"/>
    </row>
    <row r="1480" spans="1:4" ht="17.5" customHeight="1" x14ac:dyDescent="0.35">
      <c r="A1480"/>
      <c r="B1480"/>
      <c r="C1480"/>
      <c r="D1480"/>
    </row>
    <row r="1481" spans="1:4" ht="17.5" customHeight="1" x14ac:dyDescent="0.35">
      <c r="A1481"/>
      <c r="B1481"/>
      <c r="C1481"/>
      <c r="D1481"/>
    </row>
    <row r="1482" spans="1:4" ht="17.5" customHeight="1" x14ac:dyDescent="0.35">
      <c r="A1482"/>
      <c r="B1482"/>
      <c r="C1482"/>
      <c r="D1482"/>
    </row>
    <row r="1483" spans="1:4" ht="17.5" customHeight="1" x14ac:dyDescent="0.35">
      <c r="A1483"/>
      <c r="B1483"/>
      <c r="C1483"/>
      <c r="D1483"/>
    </row>
    <row r="1484" spans="1:4" ht="17.5" customHeight="1" x14ac:dyDescent="0.35">
      <c r="A1484"/>
      <c r="B1484"/>
      <c r="C1484"/>
      <c r="D1484"/>
    </row>
    <row r="1485" spans="1:4" ht="17.5" customHeight="1" x14ac:dyDescent="0.35">
      <c r="A1485"/>
      <c r="B1485"/>
      <c r="C1485"/>
      <c r="D1485"/>
    </row>
    <row r="1486" spans="1:4" ht="17.5" customHeight="1" x14ac:dyDescent="0.35">
      <c r="A1486"/>
      <c r="B1486"/>
      <c r="C1486"/>
      <c r="D1486"/>
    </row>
    <row r="1487" spans="1:4" ht="17.5" customHeight="1" x14ac:dyDescent="0.35">
      <c r="A1487"/>
      <c r="B1487"/>
      <c r="C1487"/>
      <c r="D1487"/>
    </row>
    <row r="1488" spans="1:4" ht="17.5" customHeight="1" x14ac:dyDescent="0.35">
      <c r="A1488"/>
      <c r="B1488"/>
      <c r="C1488"/>
      <c r="D1488"/>
    </row>
    <row r="1489" spans="1:4" ht="17.5" customHeight="1" x14ac:dyDescent="0.35">
      <c r="A1489"/>
      <c r="B1489"/>
      <c r="C1489"/>
      <c r="D1489"/>
    </row>
    <row r="1490" spans="1:4" ht="17.5" customHeight="1" x14ac:dyDescent="0.35">
      <c r="A1490"/>
      <c r="B1490"/>
      <c r="C1490"/>
      <c r="D1490"/>
    </row>
    <row r="1491" spans="1:4" ht="17.5" customHeight="1" x14ac:dyDescent="0.35">
      <c r="A1491"/>
      <c r="B1491"/>
      <c r="C1491"/>
      <c r="D1491"/>
    </row>
    <row r="1492" spans="1:4" ht="17.5" customHeight="1" x14ac:dyDescent="0.35">
      <c r="A1492"/>
      <c r="B1492"/>
      <c r="C1492"/>
      <c r="D1492"/>
    </row>
    <row r="1493" spans="1:4" ht="17.5" customHeight="1" x14ac:dyDescent="0.35">
      <c r="A1493"/>
      <c r="B1493"/>
      <c r="C1493"/>
      <c r="D1493"/>
    </row>
    <row r="1494" spans="1:4" ht="17.5" customHeight="1" x14ac:dyDescent="0.35">
      <c r="A1494"/>
      <c r="B1494"/>
      <c r="C1494"/>
      <c r="D1494"/>
    </row>
    <row r="1495" spans="1:4" ht="17.5" customHeight="1" x14ac:dyDescent="0.35">
      <c r="A1495"/>
      <c r="B1495"/>
      <c r="C1495"/>
      <c r="D1495"/>
    </row>
    <row r="1496" spans="1:4" ht="17.5" customHeight="1" x14ac:dyDescent="0.35">
      <c r="A1496"/>
      <c r="B1496"/>
      <c r="C1496"/>
      <c r="D1496"/>
    </row>
    <row r="1497" spans="1:4" ht="17.5" customHeight="1" x14ac:dyDescent="0.35">
      <c r="A1497"/>
      <c r="B1497"/>
      <c r="C1497"/>
      <c r="D1497"/>
    </row>
    <row r="1498" spans="1:4" ht="17.5" customHeight="1" x14ac:dyDescent="0.35">
      <c r="A1498"/>
      <c r="B1498"/>
      <c r="C1498"/>
      <c r="D1498"/>
    </row>
    <row r="1499" spans="1:4" ht="17.5" customHeight="1" x14ac:dyDescent="0.35">
      <c r="A1499"/>
      <c r="B1499"/>
      <c r="C1499"/>
      <c r="D1499"/>
    </row>
    <row r="1500" spans="1:4" ht="17.5" customHeight="1" x14ac:dyDescent="0.35">
      <c r="A1500"/>
      <c r="B1500"/>
      <c r="C1500"/>
      <c r="D1500"/>
    </row>
    <row r="1501" spans="1:4" ht="17.5" customHeight="1" x14ac:dyDescent="0.35">
      <c r="A1501"/>
      <c r="B1501"/>
      <c r="C1501"/>
      <c r="D1501"/>
    </row>
    <row r="1502" spans="1:4" ht="17.5" customHeight="1" x14ac:dyDescent="0.35">
      <c r="A1502"/>
      <c r="B1502"/>
      <c r="C1502"/>
      <c r="D1502"/>
    </row>
    <row r="1503" spans="1:4" ht="17.5" customHeight="1" x14ac:dyDescent="0.35">
      <c r="A1503"/>
      <c r="B1503"/>
      <c r="C1503"/>
      <c r="D1503"/>
    </row>
    <row r="1504" spans="1:4" ht="17.5" customHeight="1" x14ac:dyDescent="0.35">
      <c r="A1504"/>
      <c r="B1504"/>
      <c r="C1504"/>
      <c r="D1504"/>
    </row>
    <row r="1505" spans="1:4" ht="17.5" customHeight="1" x14ac:dyDescent="0.35">
      <c r="A1505"/>
      <c r="B1505"/>
      <c r="C1505"/>
      <c r="D1505"/>
    </row>
    <row r="1506" spans="1:4" ht="17.5" customHeight="1" x14ac:dyDescent="0.35">
      <c r="A1506"/>
      <c r="B1506"/>
      <c r="C1506"/>
      <c r="D1506"/>
    </row>
    <row r="1507" spans="1:4" ht="17.5" customHeight="1" x14ac:dyDescent="0.35">
      <c r="A1507"/>
      <c r="B1507"/>
      <c r="C1507"/>
      <c r="D1507"/>
    </row>
    <row r="1508" spans="1:4" ht="17.5" customHeight="1" x14ac:dyDescent="0.35">
      <c r="A1508"/>
      <c r="B1508"/>
      <c r="C1508"/>
      <c r="D1508"/>
    </row>
    <row r="1509" spans="1:4" ht="17.5" customHeight="1" x14ac:dyDescent="0.35">
      <c r="A1509"/>
      <c r="B1509"/>
      <c r="C1509"/>
      <c r="D1509"/>
    </row>
    <row r="1510" spans="1:4" ht="17.5" customHeight="1" x14ac:dyDescent="0.35">
      <c r="A1510"/>
      <c r="B1510"/>
      <c r="C1510"/>
      <c r="D1510"/>
    </row>
    <row r="1511" spans="1:4" ht="17.5" customHeight="1" x14ac:dyDescent="0.35">
      <c r="A1511"/>
      <c r="B1511"/>
      <c r="C1511"/>
      <c r="D1511"/>
    </row>
    <row r="1512" spans="1:4" ht="17.5" customHeight="1" x14ac:dyDescent="0.35">
      <c r="A1512"/>
      <c r="B1512"/>
      <c r="C1512"/>
      <c r="D1512"/>
    </row>
    <row r="1513" spans="1:4" ht="17.5" customHeight="1" x14ac:dyDescent="0.35">
      <c r="A1513"/>
      <c r="B1513"/>
      <c r="C1513"/>
      <c r="D1513"/>
    </row>
    <row r="1514" spans="1:4" ht="17.5" customHeight="1" x14ac:dyDescent="0.35">
      <c r="A1514"/>
      <c r="B1514"/>
      <c r="C1514"/>
      <c r="D1514"/>
    </row>
    <row r="1515" spans="1:4" ht="17.5" customHeight="1" x14ac:dyDescent="0.35">
      <c r="A1515"/>
      <c r="B1515"/>
      <c r="C1515"/>
      <c r="D1515"/>
    </row>
    <row r="1516" spans="1:4" ht="17.5" customHeight="1" x14ac:dyDescent="0.35">
      <c r="A1516"/>
      <c r="B1516"/>
      <c r="C1516"/>
      <c r="D1516"/>
    </row>
    <row r="1517" spans="1:4" ht="17.5" customHeight="1" x14ac:dyDescent="0.35">
      <c r="A1517"/>
      <c r="B1517"/>
      <c r="C1517"/>
      <c r="D1517"/>
    </row>
    <row r="1518" spans="1:4" ht="17.5" customHeight="1" x14ac:dyDescent="0.35">
      <c r="A1518"/>
      <c r="B1518"/>
      <c r="C1518"/>
      <c r="D1518"/>
    </row>
    <row r="1519" spans="1:4" ht="17.5" customHeight="1" x14ac:dyDescent="0.35">
      <c r="A1519"/>
      <c r="B1519"/>
      <c r="C1519"/>
      <c r="D1519"/>
    </row>
    <row r="1520" spans="1:4" ht="17.5" customHeight="1" x14ac:dyDescent="0.35">
      <c r="A1520"/>
      <c r="B1520"/>
      <c r="C1520"/>
      <c r="D1520"/>
    </row>
    <row r="1521" spans="1:4" ht="17.5" customHeight="1" x14ac:dyDescent="0.35">
      <c r="A1521"/>
      <c r="B1521"/>
      <c r="C1521"/>
      <c r="D1521"/>
    </row>
    <row r="1522" spans="1:4" ht="17.5" customHeight="1" x14ac:dyDescent="0.35">
      <c r="A1522"/>
      <c r="B1522"/>
      <c r="C1522"/>
      <c r="D1522"/>
    </row>
    <row r="1523" spans="1:4" ht="17.5" customHeight="1" x14ac:dyDescent="0.35">
      <c r="A1523"/>
      <c r="B1523"/>
      <c r="C1523"/>
      <c r="D1523"/>
    </row>
    <row r="1524" spans="1:4" ht="17.5" customHeight="1" x14ac:dyDescent="0.35">
      <c r="A1524"/>
      <c r="B1524"/>
      <c r="C1524"/>
      <c r="D1524"/>
    </row>
    <row r="1525" spans="1:4" ht="17.5" customHeight="1" x14ac:dyDescent="0.35">
      <c r="A1525"/>
      <c r="B1525"/>
      <c r="C1525"/>
      <c r="D1525"/>
    </row>
    <row r="1526" spans="1:4" ht="17.5" customHeight="1" x14ac:dyDescent="0.35">
      <c r="A1526"/>
      <c r="B1526"/>
      <c r="C1526"/>
      <c r="D1526"/>
    </row>
    <row r="1527" spans="1:4" ht="17.5" customHeight="1" x14ac:dyDescent="0.35">
      <c r="A1527"/>
      <c r="B1527"/>
      <c r="C1527"/>
      <c r="D1527"/>
    </row>
    <row r="1528" spans="1:4" ht="17.5" customHeight="1" x14ac:dyDescent="0.35">
      <c r="A1528"/>
      <c r="B1528"/>
      <c r="C1528"/>
      <c r="D1528"/>
    </row>
    <row r="1529" spans="1:4" ht="17.5" customHeight="1" x14ac:dyDescent="0.35">
      <c r="A1529"/>
      <c r="B1529"/>
      <c r="C1529"/>
      <c r="D1529"/>
    </row>
    <row r="1530" spans="1:4" ht="17.5" customHeight="1" x14ac:dyDescent="0.35">
      <c r="A1530"/>
      <c r="B1530"/>
      <c r="C1530"/>
      <c r="D1530"/>
    </row>
    <row r="1531" spans="1:4" ht="17.5" customHeight="1" x14ac:dyDescent="0.35">
      <c r="A1531"/>
      <c r="B1531"/>
      <c r="C1531"/>
      <c r="D1531"/>
    </row>
    <row r="1532" spans="1:4" ht="17.5" customHeight="1" x14ac:dyDescent="0.35">
      <c r="A1532"/>
      <c r="B1532"/>
      <c r="C1532"/>
      <c r="D1532"/>
    </row>
    <row r="1533" spans="1:4" ht="17.5" customHeight="1" x14ac:dyDescent="0.35">
      <c r="A1533"/>
      <c r="B1533"/>
      <c r="C1533"/>
      <c r="D1533"/>
    </row>
    <row r="1534" spans="1:4" ht="17.5" customHeight="1" x14ac:dyDescent="0.35">
      <c r="A1534"/>
      <c r="B1534"/>
      <c r="C1534"/>
      <c r="D1534"/>
    </row>
    <row r="1535" spans="1:4" ht="17.5" customHeight="1" x14ac:dyDescent="0.35">
      <c r="A1535"/>
      <c r="B1535"/>
      <c r="C1535"/>
      <c r="D1535"/>
    </row>
    <row r="1536" spans="1:4" ht="17.5" customHeight="1" x14ac:dyDescent="0.35">
      <c r="A1536"/>
      <c r="B1536"/>
      <c r="C1536"/>
      <c r="D1536"/>
    </row>
    <row r="1537" spans="1:4" ht="17.5" customHeight="1" x14ac:dyDescent="0.35">
      <c r="A1537"/>
      <c r="B1537"/>
      <c r="C1537"/>
      <c r="D1537"/>
    </row>
    <row r="1538" spans="1:4" ht="17.5" customHeight="1" x14ac:dyDescent="0.35">
      <c r="A1538"/>
      <c r="B1538"/>
      <c r="C1538"/>
      <c r="D1538"/>
    </row>
    <row r="1539" spans="1:4" ht="17.5" customHeight="1" x14ac:dyDescent="0.35">
      <c r="A1539"/>
      <c r="B1539"/>
      <c r="C1539"/>
      <c r="D1539"/>
    </row>
    <row r="1540" spans="1:4" ht="17.5" customHeight="1" x14ac:dyDescent="0.35">
      <c r="A1540"/>
      <c r="B1540"/>
      <c r="C1540"/>
      <c r="D1540"/>
    </row>
    <row r="1541" spans="1:4" ht="17.5" customHeight="1" x14ac:dyDescent="0.35">
      <c r="A1541"/>
      <c r="B1541"/>
      <c r="C1541"/>
      <c r="D1541"/>
    </row>
    <row r="1542" spans="1:4" ht="17.5" customHeight="1" x14ac:dyDescent="0.35">
      <c r="A1542"/>
      <c r="B1542"/>
      <c r="C1542"/>
      <c r="D1542"/>
    </row>
    <row r="1543" spans="1:4" ht="17.5" customHeight="1" x14ac:dyDescent="0.35">
      <c r="A1543"/>
      <c r="B1543"/>
      <c r="C1543"/>
      <c r="D1543"/>
    </row>
    <row r="1544" spans="1:4" ht="17.5" customHeight="1" x14ac:dyDescent="0.35">
      <c r="A1544"/>
      <c r="B1544"/>
      <c r="C1544"/>
      <c r="D1544"/>
    </row>
    <row r="1545" spans="1:4" ht="17.5" customHeight="1" x14ac:dyDescent="0.35">
      <c r="A1545"/>
      <c r="B1545"/>
      <c r="C1545"/>
      <c r="D1545"/>
    </row>
    <row r="1546" spans="1:4" ht="17.5" customHeight="1" x14ac:dyDescent="0.35">
      <c r="A1546"/>
      <c r="B1546"/>
      <c r="C1546"/>
      <c r="D1546"/>
    </row>
    <row r="1547" spans="1:4" ht="17.5" customHeight="1" x14ac:dyDescent="0.35">
      <c r="A1547"/>
      <c r="B1547"/>
      <c r="C1547"/>
      <c r="D1547"/>
    </row>
    <row r="1548" spans="1:4" ht="17.5" customHeight="1" x14ac:dyDescent="0.35">
      <c r="A1548"/>
      <c r="B1548"/>
      <c r="C1548"/>
      <c r="D1548"/>
    </row>
    <row r="1549" spans="1:4" ht="17.5" customHeight="1" x14ac:dyDescent="0.35">
      <c r="A1549"/>
      <c r="B1549"/>
      <c r="C1549"/>
      <c r="D1549"/>
    </row>
    <row r="1550" spans="1:4" ht="17.5" customHeight="1" x14ac:dyDescent="0.35">
      <c r="A1550"/>
      <c r="B1550"/>
      <c r="C1550"/>
      <c r="D1550"/>
    </row>
    <row r="1551" spans="1:4" ht="17.5" customHeight="1" x14ac:dyDescent="0.35">
      <c r="A1551"/>
      <c r="B1551"/>
      <c r="C1551"/>
      <c r="D1551"/>
    </row>
    <row r="1552" spans="1:4" ht="17.5" customHeight="1" x14ac:dyDescent="0.35">
      <c r="A1552"/>
      <c r="B1552"/>
      <c r="C1552"/>
      <c r="D1552"/>
    </row>
    <row r="1553" spans="1:4" ht="17.5" customHeight="1" x14ac:dyDescent="0.35">
      <c r="A1553"/>
      <c r="B1553"/>
      <c r="C1553"/>
      <c r="D1553"/>
    </row>
    <row r="1554" spans="1:4" ht="17.5" customHeight="1" x14ac:dyDescent="0.35">
      <c r="A1554"/>
      <c r="B1554"/>
      <c r="C1554"/>
      <c r="D1554"/>
    </row>
    <row r="1555" spans="1:4" ht="17.5" customHeight="1" x14ac:dyDescent="0.35">
      <c r="A1555"/>
      <c r="B1555"/>
      <c r="C1555"/>
      <c r="D1555"/>
    </row>
    <row r="1556" spans="1:4" ht="17.5" customHeight="1" x14ac:dyDescent="0.35">
      <c r="A1556"/>
      <c r="B1556"/>
      <c r="C1556"/>
      <c r="D1556"/>
    </row>
    <row r="1557" spans="1:4" ht="17.5" customHeight="1" x14ac:dyDescent="0.35">
      <c r="A1557"/>
      <c r="B1557"/>
      <c r="C1557"/>
      <c r="D1557"/>
    </row>
    <row r="1558" spans="1:4" ht="17.5" customHeight="1" x14ac:dyDescent="0.35">
      <c r="A1558"/>
      <c r="B1558"/>
      <c r="C1558"/>
      <c r="D1558"/>
    </row>
    <row r="1559" spans="1:4" ht="17.5" customHeight="1" x14ac:dyDescent="0.35">
      <c r="A1559"/>
      <c r="B1559"/>
      <c r="C1559"/>
      <c r="D1559"/>
    </row>
    <row r="1560" spans="1:4" ht="17.5" customHeight="1" x14ac:dyDescent="0.35">
      <c r="A1560"/>
      <c r="B1560"/>
      <c r="C1560"/>
      <c r="D1560"/>
    </row>
    <row r="1561" spans="1:4" ht="17.5" customHeight="1" x14ac:dyDescent="0.35">
      <c r="A1561"/>
      <c r="B1561"/>
      <c r="C1561"/>
      <c r="D1561"/>
    </row>
    <row r="1562" spans="1:4" ht="17.5" customHeight="1" x14ac:dyDescent="0.35">
      <c r="A1562"/>
      <c r="B1562"/>
      <c r="C1562"/>
      <c r="D1562"/>
    </row>
    <row r="1563" spans="1:4" ht="17.5" customHeight="1" x14ac:dyDescent="0.35">
      <c r="A1563"/>
      <c r="B1563"/>
      <c r="C1563"/>
      <c r="D1563"/>
    </row>
    <row r="1564" spans="1:4" ht="17.5" customHeight="1" x14ac:dyDescent="0.35">
      <c r="A1564"/>
      <c r="B1564"/>
      <c r="C1564"/>
      <c r="D1564"/>
    </row>
    <row r="1565" spans="1:4" ht="17.5" customHeight="1" x14ac:dyDescent="0.35">
      <c r="A1565"/>
      <c r="B1565"/>
      <c r="C1565"/>
      <c r="D1565"/>
    </row>
    <row r="1566" spans="1:4" ht="17.5" customHeight="1" x14ac:dyDescent="0.35">
      <c r="A1566"/>
      <c r="B1566"/>
      <c r="C1566"/>
      <c r="D1566"/>
    </row>
    <row r="1567" spans="1:4" ht="17.5" customHeight="1" x14ac:dyDescent="0.35">
      <c r="A1567"/>
      <c r="B1567"/>
      <c r="C1567"/>
      <c r="D1567"/>
    </row>
    <row r="1568" spans="1:4" ht="17.5" customHeight="1" x14ac:dyDescent="0.35">
      <c r="A1568"/>
      <c r="B1568"/>
      <c r="C1568"/>
      <c r="D1568"/>
    </row>
    <row r="1569" spans="1:4" ht="17.5" customHeight="1" x14ac:dyDescent="0.35">
      <c r="A1569"/>
      <c r="B1569"/>
      <c r="C1569"/>
      <c r="D1569"/>
    </row>
    <row r="1570" spans="1:4" ht="17.5" customHeight="1" x14ac:dyDescent="0.35">
      <c r="A1570"/>
      <c r="B1570"/>
      <c r="C1570"/>
      <c r="D1570"/>
    </row>
    <row r="1571" spans="1:4" ht="17.5" customHeight="1" x14ac:dyDescent="0.35">
      <c r="A1571"/>
      <c r="B1571"/>
      <c r="C1571"/>
      <c r="D1571"/>
    </row>
    <row r="1572" spans="1:4" ht="17.5" customHeight="1" x14ac:dyDescent="0.35">
      <c r="A1572"/>
      <c r="B1572"/>
      <c r="C1572"/>
      <c r="D1572"/>
    </row>
    <row r="1573" spans="1:4" ht="17.5" customHeight="1" x14ac:dyDescent="0.35">
      <c r="A1573"/>
      <c r="B1573"/>
      <c r="C1573"/>
      <c r="D1573"/>
    </row>
    <row r="1574" spans="1:4" ht="17.5" customHeight="1" x14ac:dyDescent="0.35">
      <c r="A1574"/>
      <c r="B1574"/>
      <c r="C1574"/>
      <c r="D1574"/>
    </row>
    <row r="1575" spans="1:4" ht="17.5" customHeight="1" x14ac:dyDescent="0.35">
      <c r="A1575"/>
      <c r="B1575"/>
      <c r="C1575"/>
      <c r="D1575"/>
    </row>
    <row r="1576" spans="1:4" ht="17.5" customHeight="1" x14ac:dyDescent="0.35">
      <c r="A1576"/>
      <c r="B1576"/>
      <c r="C1576"/>
      <c r="D1576"/>
    </row>
    <row r="1577" spans="1:4" ht="17.5" customHeight="1" x14ac:dyDescent="0.35">
      <c r="A1577"/>
      <c r="B1577"/>
      <c r="C1577"/>
      <c r="D1577"/>
    </row>
    <row r="1578" spans="1:4" ht="17.5" customHeight="1" x14ac:dyDescent="0.35">
      <c r="A1578"/>
      <c r="B1578"/>
      <c r="C1578"/>
      <c r="D1578"/>
    </row>
    <row r="1579" spans="1:4" ht="17.5" customHeight="1" x14ac:dyDescent="0.35">
      <c r="A1579"/>
      <c r="B1579"/>
      <c r="C1579"/>
      <c r="D1579"/>
    </row>
    <row r="1580" spans="1:4" ht="17.5" customHeight="1" x14ac:dyDescent="0.35">
      <c r="A1580"/>
      <c r="B1580"/>
      <c r="C1580"/>
      <c r="D1580"/>
    </row>
    <row r="1581" spans="1:4" ht="17.5" customHeight="1" x14ac:dyDescent="0.35">
      <c r="A1581"/>
      <c r="B1581"/>
      <c r="C1581"/>
      <c r="D1581"/>
    </row>
    <row r="1582" spans="1:4" ht="17.5" customHeight="1" x14ac:dyDescent="0.35">
      <c r="A1582"/>
      <c r="B1582"/>
      <c r="C1582"/>
      <c r="D1582"/>
    </row>
    <row r="1583" spans="1:4" ht="17.5" customHeight="1" x14ac:dyDescent="0.35">
      <c r="A1583"/>
      <c r="B1583"/>
      <c r="C1583"/>
      <c r="D1583"/>
    </row>
    <row r="1584" spans="1:4" ht="17.5" customHeight="1" x14ac:dyDescent="0.35">
      <c r="A1584"/>
      <c r="B1584"/>
      <c r="C1584"/>
      <c r="D1584"/>
    </row>
    <row r="1585" spans="1:4" ht="17.5" customHeight="1" x14ac:dyDescent="0.35">
      <c r="A1585"/>
      <c r="B1585"/>
      <c r="C1585"/>
      <c r="D1585"/>
    </row>
    <row r="1586" spans="1:4" ht="17.5" customHeight="1" x14ac:dyDescent="0.35">
      <c r="A1586"/>
      <c r="B1586"/>
      <c r="C1586"/>
      <c r="D1586"/>
    </row>
    <row r="1587" spans="1:4" ht="17.5" customHeight="1" x14ac:dyDescent="0.35">
      <c r="A1587"/>
      <c r="B1587"/>
      <c r="C1587"/>
      <c r="D1587"/>
    </row>
    <row r="1588" spans="1:4" ht="17.5" customHeight="1" x14ac:dyDescent="0.35">
      <c r="A1588"/>
      <c r="B1588"/>
      <c r="C1588"/>
      <c r="D1588"/>
    </row>
    <row r="1589" spans="1:4" ht="17.5" customHeight="1" x14ac:dyDescent="0.35">
      <c r="A1589"/>
      <c r="B1589"/>
      <c r="C1589"/>
      <c r="D1589"/>
    </row>
    <row r="1590" spans="1:4" ht="17.5" customHeight="1" x14ac:dyDescent="0.35">
      <c r="A1590"/>
      <c r="B1590"/>
      <c r="C1590"/>
      <c r="D1590"/>
    </row>
    <row r="1591" spans="1:4" ht="17.5" customHeight="1" x14ac:dyDescent="0.35">
      <c r="A1591"/>
      <c r="B1591"/>
      <c r="C1591"/>
      <c r="D1591"/>
    </row>
    <row r="1592" spans="1:4" ht="17.5" customHeight="1" x14ac:dyDescent="0.35">
      <c r="A1592"/>
      <c r="B1592"/>
      <c r="C1592"/>
      <c r="D1592"/>
    </row>
    <row r="1593" spans="1:4" ht="17.5" customHeight="1" x14ac:dyDescent="0.35">
      <c r="A1593"/>
      <c r="B1593"/>
      <c r="C1593"/>
      <c r="D1593"/>
    </row>
    <row r="1594" spans="1:4" ht="17.5" customHeight="1" x14ac:dyDescent="0.35">
      <c r="A1594"/>
      <c r="B1594"/>
      <c r="C1594"/>
      <c r="D1594"/>
    </row>
    <row r="1595" spans="1:4" ht="17.5" customHeight="1" x14ac:dyDescent="0.35">
      <c r="A1595"/>
      <c r="B1595"/>
      <c r="C1595"/>
      <c r="D1595"/>
    </row>
    <row r="1596" spans="1:4" ht="17.5" customHeight="1" x14ac:dyDescent="0.35">
      <c r="A1596"/>
      <c r="B1596"/>
      <c r="C1596"/>
      <c r="D1596"/>
    </row>
    <row r="1597" spans="1:4" ht="17.5" customHeight="1" x14ac:dyDescent="0.35">
      <c r="A1597"/>
      <c r="B1597"/>
      <c r="C1597"/>
      <c r="D1597"/>
    </row>
    <row r="1598" spans="1:4" ht="17.5" customHeight="1" x14ac:dyDescent="0.35">
      <c r="A1598"/>
      <c r="B1598"/>
      <c r="C1598"/>
      <c r="D1598"/>
    </row>
    <row r="1599" spans="1:4" ht="17.5" customHeight="1" x14ac:dyDescent="0.35">
      <c r="A1599"/>
      <c r="B1599"/>
      <c r="C1599"/>
      <c r="D1599"/>
    </row>
    <row r="1600" spans="1:4" ht="17.5" customHeight="1" x14ac:dyDescent="0.35">
      <c r="A1600"/>
      <c r="B1600"/>
      <c r="C1600"/>
      <c r="D1600"/>
    </row>
    <row r="1601" spans="1:4" ht="17.5" customHeight="1" x14ac:dyDescent="0.35">
      <c r="A1601"/>
      <c r="B1601"/>
      <c r="C1601"/>
      <c r="D1601"/>
    </row>
    <row r="1602" spans="1:4" ht="17.5" customHeight="1" x14ac:dyDescent="0.35">
      <c r="A1602"/>
      <c r="B1602"/>
      <c r="C1602"/>
      <c r="D1602"/>
    </row>
    <row r="1603" spans="1:4" ht="17.5" customHeight="1" x14ac:dyDescent="0.35">
      <c r="A1603"/>
      <c r="B1603"/>
      <c r="C1603"/>
      <c r="D1603"/>
    </row>
    <row r="1604" spans="1:4" ht="17.5" customHeight="1" x14ac:dyDescent="0.35">
      <c r="A1604"/>
      <c r="B1604"/>
      <c r="C1604"/>
      <c r="D1604"/>
    </row>
    <row r="1605" spans="1:4" ht="17.5" customHeight="1" x14ac:dyDescent="0.35">
      <c r="A1605"/>
      <c r="B1605"/>
      <c r="C1605"/>
      <c r="D1605"/>
    </row>
    <row r="1606" spans="1:4" ht="17.5" customHeight="1" x14ac:dyDescent="0.35">
      <c r="A1606"/>
      <c r="B1606"/>
      <c r="C1606"/>
      <c r="D1606"/>
    </row>
    <row r="1607" spans="1:4" ht="17.5" customHeight="1" x14ac:dyDescent="0.35">
      <c r="A1607"/>
      <c r="B1607"/>
      <c r="C1607"/>
      <c r="D1607"/>
    </row>
    <row r="1608" spans="1:4" ht="17.5" customHeight="1" x14ac:dyDescent="0.35">
      <c r="A1608"/>
      <c r="B1608"/>
      <c r="C1608"/>
      <c r="D1608"/>
    </row>
    <row r="1609" spans="1:4" ht="17.5" customHeight="1" x14ac:dyDescent="0.35">
      <c r="A1609"/>
      <c r="B1609"/>
      <c r="C1609"/>
      <c r="D1609"/>
    </row>
    <row r="1610" spans="1:4" ht="17.5" customHeight="1" x14ac:dyDescent="0.35">
      <c r="A1610"/>
      <c r="B1610"/>
      <c r="C1610"/>
      <c r="D1610"/>
    </row>
    <row r="1611" spans="1:4" ht="17.5" customHeight="1" x14ac:dyDescent="0.35">
      <c r="A1611"/>
      <c r="B1611"/>
      <c r="C1611"/>
      <c r="D1611"/>
    </row>
    <row r="1612" spans="1:4" ht="17.5" customHeight="1" x14ac:dyDescent="0.35">
      <c r="A1612"/>
      <c r="B1612"/>
      <c r="C1612"/>
      <c r="D1612"/>
    </row>
    <row r="1613" spans="1:4" ht="17.5" customHeight="1" x14ac:dyDescent="0.35">
      <c r="A1613"/>
      <c r="B1613"/>
      <c r="C1613"/>
      <c r="D1613"/>
    </row>
    <row r="1614" spans="1:4" ht="17.5" customHeight="1" x14ac:dyDescent="0.35">
      <c r="A1614"/>
      <c r="B1614"/>
      <c r="C1614"/>
      <c r="D1614"/>
    </row>
    <row r="1615" spans="1:4" ht="17.5" customHeight="1" x14ac:dyDescent="0.35">
      <c r="A1615"/>
      <c r="B1615"/>
      <c r="C1615"/>
      <c r="D1615"/>
    </row>
    <row r="1616" spans="1:4" ht="17.5" customHeight="1" x14ac:dyDescent="0.35">
      <c r="A1616"/>
      <c r="B1616"/>
      <c r="C1616"/>
      <c r="D1616"/>
    </row>
    <row r="1617" spans="1:4" ht="17.5" customHeight="1" x14ac:dyDescent="0.35">
      <c r="A1617"/>
      <c r="B1617"/>
      <c r="C1617"/>
      <c r="D1617"/>
    </row>
    <row r="1618" spans="1:4" ht="17.5" customHeight="1" x14ac:dyDescent="0.35">
      <c r="A1618"/>
      <c r="B1618"/>
      <c r="C1618"/>
      <c r="D1618"/>
    </row>
    <row r="1619" spans="1:4" ht="17.5" customHeight="1" x14ac:dyDescent="0.35">
      <c r="A1619"/>
      <c r="B1619"/>
      <c r="C1619"/>
      <c r="D1619"/>
    </row>
    <row r="1620" spans="1:4" ht="17.5" customHeight="1" x14ac:dyDescent="0.35">
      <c r="A1620"/>
      <c r="B1620"/>
      <c r="C1620"/>
      <c r="D1620"/>
    </row>
    <row r="1621" spans="1:4" ht="17.5" customHeight="1" x14ac:dyDescent="0.35">
      <c r="A1621"/>
      <c r="B1621"/>
      <c r="C1621"/>
      <c r="D1621"/>
    </row>
    <row r="1622" spans="1:4" ht="17.5" customHeight="1" x14ac:dyDescent="0.35">
      <c r="A1622"/>
      <c r="B1622"/>
      <c r="C1622"/>
      <c r="D1622"/>
    </row>
    <row r="1623" spans="1:4" ht="17.5" customHeight="1" x14ac:dyDescent="0.35">
      <c r="A1623"/>
      <c r="B1623"/>
      <c r="C1623"/>
      <c r="D1623"/>
    </row>
    <row r="1624" spans="1:4" ht="17.5" customHeight="1" x14ac:dyDescent="0.35">
      <c r="A1624"/>
      <c r="B1624"/>
      <c r="C1624"/>
      <c r="D1624"/>
    </row>
    <row r="1625" spans="1:4" ht="17.5" customHeight="1" x14ac:dyDescent="0.35">
      <c r="A1625"/>
      <c r="B1625"/>
      <c r="C1625"/>
      <c r="D1625"/>
    </row>
    <row r="1626" spans="1:4" ht="17.5" customHeight="1" x14ac:dyDescent="0.35">
      <c r="A1626"/>
      <c r="B1626"/>
      <c r="C1626"/>
      <c r="D1626"/>
    </row>
    <row r="1627" spans="1:4" ht="17.5" customHeight="1" x14ac:dyDescent="0.35">
      <c r="A1627"/>
      <c r="B1627"/>
      <c r="C1627"/>
      <c r="D1627"/>
    </row>
    <row r="1628" spans="1:4" ht="17.5" customHeight="1" x14ac:dyDescent="0.35">
      <c r="A1628"/>
      <c r="B1628"/>
      <c r="C1628"/>
      <c r="D1628"/>
    </row>
    <row r="1629" spans="1:4" ht="17.5" customHeight="1" x14ac:dyDescent="0.35">
      <c r="A1629"/>
      <c r="B1629"/>
      <c r="C1629"/>
      <c r="D1629"/>
    </row>
    <row r="1630" spans="1:4" ht="17.5" customHeight="1" x14ac:dyDescent="0.35">
      <c r="A1630"/>
      <c r="B1630"/>
      <c r="C1630"/>
      <c r="D1630"/>
    </row>
    <row r="1631" spans="1:4" ht="17.5" customHeight="1" x14ac:dyDescent="0.35">
      <c r="A1631"/>
      <c r="B1631"/>
      <c r="C1631"/>
      <c r="D1631"/>
    </row>
    <row r="1632" spans="1:4" ht="17.5" customHeight="1" x14ac:dyDescent="0.35">
      <c r="A1632"/>
      <c r="B1632"/>
      <c r="C1632"/>
      <c r="D1632"/>
    </row>
    <row r="1633" spans="1:4" ht="17.5" customHeight="1" x14ac:dyDescent="0.35">
      <c r="A1633"/>
      <c r="B1633"/>
      <c r="C1633"/>
      <c r="D1633"/>
    </row>
    <row r="1634" spans="1:4" ht="17.5" customHeight="1" x14ac:dyDescent="0.35">
      <c r="A1634"/>
      <c r="B1634"/>
      <c r="C1634"/>
      <c r="D1634"/>
    </row>
    <row r="1635" spans="1:4" ht="17.5" customHeight="1" x14ac:dyDescent="0.35">
      <c r="A1635"/>
      <c r="B1635"/>
      <c r="C1635"/>
      <c r="D1635"/>
    </row>
    <row r="1636" spans="1:4" ht="17.5" customHeight="1" x14ac:dyDescent="0.35">
      <c r="A1636"/>
      <c r="B1636"/>
      <c r="C1636"/>
      <c r="D1636"/>
    </row>
    <row r="1637" spans="1:4" ht="17.5" customHeight="1" x14ac:dyDescent="0.35">
      <c r="A1637"/>
      <c r="B1637"/>
      <c r="C1637"/>
      <c r="D1637"/>
    </row>
    <row r="1638" spans="1:4" ht="17.5" customHeight="1" x14ac:dyDescent="0.35">
      <c r="A1638"/>
      <c r="B1638"/>
      <c r="C1638"/>
      <c r="D1638"/>
    </row>
    <row r="1639" spans="1:4" ht="17.5" customHeight="1" x14ac:dyDescent="0.35">
      <c r="A1639"/>
      <c r="B1639"/>
      <c r="C1639"/>
      <c r="D1639"/>
    </row>
    <row r="1640" spans="1:4" ht="17.5" customHeight="1" x14ac:dyDescent="0.35">
      <c r="A1640"/>
      <c r="B1640"/>
      <c r="C1640"/>
      <c r="D1640"/>
    </row>
    <row r="1641" spans="1:4" ht="17.5" customHeight="1" x14ac:dyDescent="0.35">
      <c r="A1641"/>
      <c r="B1641"/>
      <c r="C1641"/>
      <c r="D1641"/>
    </row>
    <row r="1642" spans="1:4" ht="17.5" customHeight="1" x14ac:dyDescent="0.35">
      <c r="A1642"/>
      <c r="B1642"/>
      <c r="C1642"/>
      <c r="D1642"/>
    </row>
    <row r="1643" spans="1:4" ht="17.5" customHeight="1" x14ac:dyDescent="0.35">
      <c r="A1643"/>
      <c r="B1643"/>
      <c r="C1643"/>
      <c r="D1643"/>
    </row>
    <row r="1644" spans="1:4" ht="17.5" customHeight="1" x14ac:dyDescent="0.35">
      <c r="A1644"/>
      <c r="B1644"/>
      <c r="C1644"/>
      <c r="D1644"/>
    </row>
    <row r="1645" spans="1:4" ht="17.5" customHeight="1" x14ac:dyDescent="0.35">
      <c r="A1645"/>
      <c r="B1645"/>
      <c r="C1645"/>
      <c r="D1645"/>
    </row>
    <row r="1646" spans="1:4" ht="17.5" customHeight="1" x14ac:dyDescent="0.35">
      <c r="A1646"/>
      <c r="B1646"/>
      <c r="C1646"/>
      <c r="D1646"/>
    </row>
    <row r="1647" spans="1:4" ht="17.5" customHeight="1" x14ac:dyDescent="0.35">
      <c r="A1647"/>
      <c r="B1647"/>
      <c r="C1647"/>
      <c r="D1647"/>
    </row>
    <row r="1648" spans="1:4" ht="17.5" customHeight="1" x14ac:dyDescent="0.35">
      <c r="A1648"/>
      <c r="B1648"/>
      <c r="C1648"/>
      <c r="D1648"/>
    </row>
    <row r="1649" spans="1:4" ht="17.5" customHeight="1" x14ac:dyDescent="0.35">
      <c r="A1649"/>
      <c r="B1649"/>
      <c r="C1649"/>
      <c r="D1649"/>
    </row>
    <row r="1650" spans="1:4" ht="17.5" customHeight="1" x14ac:dyDescent="0.35">
      <c r="A1650"/>
      <c r="B1650"/>
      <c r="C1650"/>
      <c r="D1650"/>
    </row>
    <row r="1651" spans="1:4" ht="17.5" customHeight="1" x14ac:dyDescent="0.35">
      <c r="A1651"/>
      <c r="B1651"/>
      <c r="C1651"/>
      <c r="D1651"/>
    </row>
    <row r="1652" spans="1:4" ht="17.5" customHeight="1" x14ac:dyDescent="0.35">
      <c r="A1652"/>
      <c r="B1652"/>
      <c r="C1652"/>
      <c r="D1652"/>
    </row>
    <row r="1653" spans="1:4" ht="17.5" customHeight="1" x14ac:dyDescent="0.35">
      <c r="A1653"/>
      <c r="B1653"/>
      <c r="C1653"/>
      <c r="D1653"/>
    </row>
    <row r="1654" spans="1:4" ht="17.5" customHeight="1" x14ac:dyDescent="0.35">
      <c r="A1654"/>
      <c r="B1654"/>
      <c r="C1654"/>
      <c r="D1654"/>
    </row>
    <row r="1655" spans="1:4" ht="17.5" customHeight="1" x14ac:dyDescent="0.35">
      <c r="A1655"/>
      <c r="B1655"/>
      <c r="C1655"/>
      <c r="D1655"/>
    </row>
    <row r="1656" spans="1:4" ht="17.5" customHeight="1" x14ac:dyDescent="0.35">
      <c r="A1656"/>
      <c r="B1656"/>
      <c r="C1656"/>
      <c r="D1656"/>
    </row>
    <row r="1657" spans="1:4" ht="17.5" customHeight="1" x14ac:dyDescent="0.35">
      <c r="A1657"/>
      <c r="B1657"/>
      <c r="C1657"/>
      <c r="D1657"/>
    </row>
    <row r="1658" spans="1:4" ht="17.5" customHeight="1" x14ac:dyDescent="0.35">
      <c r="A1658"/>
      <c r="B1658"/>
      <c r="C1658"/>
      <c r="D1658"/>
    </row>
    <row r="1659" spans="1:4" ht="17.5" customHeight="1" x14ac:dyDescent="0.35">
      <c r="A1659"/>
      <c r="B1659"/>
      <c r="C1659"/>
      <c r="D1659"/>
    </row>
    <row r="1660" spans="1:4" ht="17.5" customHeight="1" x14ac:dyDescent="0.35">
      <c r="A1660"/>
      <c r="B1660"/>
      <c r="C1660"/>
      <c r="D1660"/>
    </row>
    <row r="1661" spans="1:4" ht="17.5" customHeight="1" x14ac:dyDescent="0.35">
      <c r="A1661"/>
      <c r="B1661"/>
      <c r="C1661"/>
      <c r="D1661"/>
    </row>
    <row r="1662" spans="1:4" ht="17.5" customHeight="1" x14ac:dyDescent="0.35">
      <c r="A1662"/>
      <c r="B1662"/>
      <c r="C1662"/>
      <c r="D1662"/>
    </row>
    <row r="1663" spans="1:4" ht="17.5" customHeight="1" x14ac:dyDescent="0.35">
      <c r="A1663"/>
      <c r="B1663"/>
      <c r="C1663"/>
      <c r="D1663"/>
    </row>
    <row r="1664" spans="1:4" ht="17.5" customHeight="1" x14ac:dyDescent="0.35">
      <c r="A1664"/>
      <c r="B1664"/>
      <c r="C1664"/>
      <c r="D1664"/>
    </row>
    <row r="1665" spans="1:4" ht="17.5" customHeight="1" x14ac:dyDescent="0.35">
      <c r="A1665"/>
      <c r="B1665"/>
      <c r="C1665"/>
      <c r="D1665"/>
    </row>
    <row r="1666" spans="1:4" ht="17.5" customHeight="1" x14ac:dyDescent="0.35">
      <c r="A1666"/>
      <c r="B1666"/>
      <c r="C1666"/>
      <c r="D1666"/>
    </row>
    <row r="1667" spans="1:4" ht="17.5" customHeight="1" x14ac:dyDescent="0.35">
      <c r="A1667"/>
      <c r="B1667"/>
      <c r="C1667"/>
      <c r="D1667"/>
    </row>
    <row r="1668" spans="1:4" ht="17.5" customHeight="1" x14ac:dyDescent="0.35">
      <c r="A1668"/>
      <c r="B1668"/>
      <c r="C1668"/>
      <c r="D1668"/>
    </row>
    <row r="1669" spans="1:4" ht="17.5" customHeight="1" x14ac:dyDescent="0.35">
      <c r="A1669"/>
      <c r="B1669"/>
      <c r="C1669"/>
      <c r="D1669"/>
    </row>
    <row r="1670" spans="1:4" ht="17.5" customHeight="1" x14ac:dyDescent="0.35">
      <c r="A1670"/>
      <c r="B1670"/>
      <c r="C1670"/>
      <c r="D1670"/>
    </row>
    <row r="1671" spans="1:4" ht="17.5" customHeight="1" x14ac:dyDescent="0.35">
      <c r="A1671"/>
      <c r="B1671"/>
      <c r="C1671"/>
      <c r="D1671"/>
    </row>
    <row r="1672" spans="1:4" ht="17.5" customHeight="1" x14ac:dyDescent="0.35">
      <c r="A1672"/>
      <c r="B1672"/>
      <c r="C1672"/>
      <c r="D1672"/>
    </row>
    <row r="1673" spans="1:4" ht="17.5" customHeight="1" x14ac:dyDescent="0.35">
      <c r="A1673"/>
      <c r="B1673"/>
      <c r="C1673"/>
      <c r="D1673"/>
    </row>
    <row r="1674" spans="1:4" ht="17.5" customHeight="1" x14ac:dyDescent="0.35">
      <c r="A1674"/>
      <c r="B1674"/>
      <c r="C1674"/>
      <c r="D1674"/>
    </row>
    <row r="1675" spans="1:4" ht="17.5" customHeight="1" x14ac:dyDescent="0.35">
      <c r="A1675"/>
      <c r="B1675"/>
      <c r="C1675"/>
      <c r="D1675"/>
    </row>
    <row r="1676" spans="1:4" ht="17.5" customHeight="1" x14ac:dyDescent="0.35">
      <c r="A1676"/>
      <c r="B1676"/>
      <c r="C1676"/>
      <c r="D1676"/>
    </row>
    <row r="1677" spans="1:4" ht="17.5" customHeight="1" x14ac:dyDescent="0.35">
      <c r="A1677"/>
      <c r="B1677"/>
      <c r="C1677"/>
      <c r="D1677"/>
    </row>
    <row r="1678" spans="1:4" ht="17.5" customHeight="1" x14ac:dyDescent="0.35">
      <c r="A1678"/>
      <c r="B1678"/>
      <c r="C1678"/>
      <c r="D1678"/>
    </row>
    <row r="1679" spans="1:4" ht="17.5" customHeight="1" x14ac:dyDescent="0.35">
      <c r="A1679"/>
      <c r="B1679"/>
      <c r="C1679"/>
      <c r="D1679"/>
    </row>
    <row r="1680" spans="1:4" ht="17.5" customHeight="1" x14ac:dyDescent="0.35">
      <c r="A1680"/>
      <c r="B1680"/>
      <c r="C1680"/>
      <c r="D1680"/>
    </row>
    <row r="1681" spans="1:4" ht="17.5" customHeight="1" x14ac:dyDescent="0.35">
      <c r="A1681"/>
      <c r="B1681"/>
      <c r="C1681"/>
      <c r="D1681"/>
    </row>
    <row r="1682" spans="1:4" ht="17.5" customHeight="1" x14ac:dyDescent="0.35">
      <c r="A1682"/>
      <c r="B1682"/>
      <c r="C1682"/>
      <c r="D1682"/>
    </row>
    <row r="1683" spans="1:4" ht="17.5" customHeight="1" x14ac:dyDescent="0.35">
      <c r="A1683"/>
      <c r="B1683"/>
      <c r="C1683"/>
      <c r="D1683"/>
    </row>
    <row r="1684" spans="1:4" ht="17.5" customHeight="1" x14ac:dyDescent="0.35">
      <c r="A1684"/>
      <c r="B1684"/>
      <c r="C1684"/>
      <c r="D1684"/>
    </row>
    <row r="1685" spans="1:4" ht="17.5" customHeight="1" x14ac:dyDescent="0.35">
      <c r="A1685"/>
      <c r="B1685"/>
      <c r="C1685"/>
      <c r="D1685"/>
    </row>
    <row r="1686" spans="1:4" ht="17.5" customHeight="1" x14ac:dyDescent="0.35">
      <c r="A1686"/>
      <c r="B1686"/>
      <c r="C1686"/>
      <c r="D1686"/>
    </row>
    <row r="1687" spans="1:4" ht="17.5" customHeight="1" x14ac:dyDescent="0.35">
      <c r="A1687"/>
      <c r="B1687"/>
      <c r="C1687"/>
      <c r="D1687"/>
    </row>
    <row r="1688" spans="1:4" ht="17.5" customHeight="1" x14ac:dyDescent="0.35">
      <c r="A1688"/>
      <c r="B1688"/>
      <c r="C1688"/>
      <c r="D1688"/>
    </row>
    <row r="1689" spans="1:4" ht="17.5" customHeight="1" x14ac:dyDescent="0.35">
      <c r="A1689"/>
      <c r="B1689"/>
      <c r="C1689"/>
      <c r="D1689"/>
    </row>
    <row r="1690" spans="1:4" ht="17.5" customHeight="1" x14ac:dyDescent="0.35">
      <c r="A1690"/>
      <c r="B1690"/>
      <c r="C1690"/>
      <c r="D1690"/>
    </row>
    <row r="1691" spans="1:4" ht="17.5" customHeight="1" x14ac:dyDescent="0.35">
      <c r="A1691"/>
      <c r="B1691"/>
      <c r="C1691"/>
      <c r="D1691"/>
    </row>
    <row r="1692" spans="1:4" ht="17.5" customHeight="1" x14ac:dyDescent="0.35">
      <c r="A1692"/>
      <c r="B1692"/>
      <c r="C1692"/>
      <c r="D1692"/>
    </row>
    <row r="1693" spans="1:4" ht="17.5" customHeight="1" x14ac:dyDescent="0.35">
      <c r="A1693"/>
      <c r="B1693"/>
      <c r="C1693"/>
      <c r="D1693"/>
    </row>
    <row r="1694" spans="1:4" ht="17.5" customHeight="1" x14ac:dyDescent="0.35">
      <c r="A1694"/>
      <c r="B1694"/>
      <c r="C1694"/>
      <c r="D1694"/>
    </row>
    <row r="1695" spans="1:4" ht="17.5" customHeight="1" x14ac:dyDescent="0.35">
      <c r="A1695"/>
      <c r="B1695"/>
      <c r="C1695"/>
      <c r="D1695"/>
    </row>
    <row r="1696" spans="1:4" ht="17.5" customHeight="1" x14ac:dyDescent="0.35">
      <c r="A1696"/>
      <c r="B1696"/>
      <c r="C1696"/>
      <c r="D1696"/>
    </row>
    <row r="1697" spans="1:4" ht="17.5" customHeight="1" x14ac:dyDescent="0.35">
      <c r="A1697"/>
      <c r="B1697"/>
      <c r="C1697"/>
      <c r="D1697"/>
    </row>
    <row r="1698" spans="1:4" ht="17.5" customHeight="1" x14ac:dyDescent="0.35">
      <c r="A1698"/>
      <c r="B1698"/>
      <c r="C1698"/>
      <c r="D1698"/>
    </row>
    <row r="1699" spans="1:4" ht="17.5" customHeight="1" x14ac:dyDescent="0.35">
      <c r="A1699"/>
      <c r="B1699"/>
      <c r="C1699"/>
      <c r="D1699"/>
    </row>
    <row r="1700" spans="1:4" ht="17.5" customHeight="1" x14ac:dyDescent="0.35">
      <c r="A1700"/>
      <c r="B1700"/>
      <c r="C1700"/>
      <c r="D1700"/>
    </row>
    <row r="1701" spans="1:4" ht="17.5" customHeight="1" x14ac:dyDescent="0.35">
      <c r="A1701"/>
      <c r="B1701"/>
      <c r="C1701"/>
      <c r="D1701"/>
    </row>
    <row r="1702" spans="1:4" ht="17.5" customHeight="1" x14ac:dyDescent="0.35">
      <c r="A1702"/>
      <c r="B1702"/>
      <c r="C1702"/>
      <c r="D1702"/>
    </row>
    <row r="1703" spans="1:4" ht="17.5" customHeight="1" x14ac:dyDescent="0.35">
      <c r="A1703"/>
      <c r="B1703"/>
      <c r="C1703"/>
      <c r="D1703"/>
    </row>
    <row r="1704" spans="1:4" ht="17.5" customHeight="1" x14ac:dyDescent="0.35">
      <c r="A1704"/>
      <c r="B1704"/>
      <c r="C1704"/>
      <c r="D1704"/>
    </row>
    <row r="1705" spans="1:4" ht="17.5" customHeight="1" x14ac:dyDescent="0.35">
      <c r="A1705"/>
      <c r="B1705"/>
      <c r="C1705"/>
      <c r="D1705"/>
    </row>
    <row r="1706" spans="1:4" ht="17.5" customHeight="1" x14ac:dyDescent="0.35">
      <c r="A1706"/>
      <c r="B1706"/>
      <c r="C1706"/>
      <c r="D1706"/>
    </row>
    <row r="1707" spans="1:4" ht="17.5" customHeight="1" x14ac:dyDescent="0.35">
      <c r="A1707"/>
      <c r="B1707"/>
      <c r="C1707"/>
      <c r="D1707"/>
    </row>
    <row r="1708" spans="1:4" ht="17.5" customHeight="1" x14ac:dyDescent="0.35">
      <c r="A1708"/>
      <c r="B1708"/>
      <c r="C1708"/>
      <c r="D1708"/>
    </row>
    <row r="1709" spans="1:4" ht="17.5" customHeight="1" x14ac:dyDescent="0.35">
      <c r="A1709"/>
      <c r="B1709"/>
      <c r="C1709"/>
      <c r="D1709"/>
    </row>
    <row r="1710" spans="1:4" ht="17.5" customHeight="1" x14ac:dyDescent="0.35">
      <c r="A1710"/>
      <c r="B1710"/>
      <c r="C1710"/>
      <c r="D1710"/>
    </row>
    <row r="1711" spans="1:4" ht="17.5" customHeight="1" x14ac:dyDescent="0.35">
      <c r="A1711"/>
      <c r="B1711"/>
      <c r="C1711"/>
      <c r="D1711"/>
    </row>
    <row r="1712" spans="1:4" ht="17.5" customHeight="1" x14ac:dyDescent="0.35">
      <c r="A1712"/>
      <c r="B1712"/>
      <c r="C1712"/>
      <c r="D1712"/>
    </row>
    <row r="1713" spans="1:4" ht="17.5" customHeight="1" x14ac:dyDescent="0.35">
      <c r="A1713"/>
      <c r="B1713"/>
      <c r="C1713"/>
      <c r="D1713"/>
    </row>
    <row r="1714" spans="1:4" ht="17.5" customHeight="1" x14ac:dyDescent="0.35">
      <c r="A1714"/>
      <c r="B1714"/>
      <c r="C1714"/>
      <c r="D1714"/>
    </row>
    <row r="1715" spans="1:4" ht="17.5" customHeight="1" x14ac:dyDescent="0.35">
      <c r="A1715"/>
      <c r="B1715"/>
      <c r="C1715"/>
      <c r="D1715"/>
    </row>
    <row r="1716" spans="1:4" ht="17.5" customHeight="1" x14ac:dyDescent="0.35">
      <c r="A1716"/>
      <c r="B1716"/>
      <c r="C1716"/>
      <c r="D1716"/>
    </row>
    <row r="1717" spans="1:4" ht="17.5" customHeight="1" x14ac:dyDescent="0.35">
      <c r="A1717"/>
      <c r="B1717"/>
      <c r="C1717"/>
      <c r="D1717"/>
    </row>
    <row r="1718" spans="1:4" ht="17.5" customHeight="1" x14ac:dyDescent="0.35">
      <c r="A1718"/>
      <c r="B1718"/>
      <c r="C1718"/>
      <c r="D1718"/>
    </row>
    <row r="1719" spans="1:4" ht="17.5" customHeight="1" x14ac:dyDescent="0.35">
      <c r="A1719"/>
      <c r="B1719"/>
      <c r="C1719"/>
      <c r="D1719"/>
    </row>
    <row r="1720" spans="1:4" ht="17.5" customHeight="1" x14ac:dyDescent="0.35">
      <c r="A1720"/>
      <c r="B1720"/>
      <c r="C1720"/>
      <c r="D1720"/>
    </row>
    <row r="1721" spans="1:4" ht="17.5" customHeight="1" x14ac:dyDescent="0.35">
      <c r="A1721"/>
      <c r="B1721"/>
      <c r="C1721"/>
      <c r="D1721"/>
    </row>
    <row r="1722" spans="1:4" ht="17.5" customHeight="1" x14ac:dyDescent="0.35">
      <c r="A1722"/>
      <c r="B1722"/>
      <c r="C1722"/>
      <c r="D1722"/>
    </row>
    <row r="1723" spans="1:4" ht="17.5" customHeight="1" x14ac:dyDescent="0.35">
      <c r="A1723"/>
      <c r="B1723"/>
      <c r="C1723"/>
      <c r="D1723"/>
    </row>
    <row r="1724" spans="1:4" ht="17.5" customHeight="1" x14ac:dyDescent="0.35">
      <c r="A1724"/>
      <c r="B1724"/>
      <c r="C1724"/>
      <c r="D1724"/>
    </row>
    <row r="1725" spans="1:4" ht="17.5" customHeight="1" x14ac:dyDescent="0.35">
      <c r="A1725"/>
      <c r="B1725"/>
      <c r="C1725"/>
      <c r="D1725"/>
    </row>
    <row r="1726" spans="1:4" ht="17.5" customHeight="1" x14ac:dyDescent="0.35">
      <c r="A1726"/>
      <c r="B1726"/>
      <c r="C1726"/>
      <c r="D1726"/>
    </row>
    <row r="1727" spans="1:4" ht="17.5" customHeight="1" x14ac:dyDescent="0.35">
      <c r="A1727"/>
      <c r="B1727"/>
      <c r="C1727"/>
      <c r="D1727"/>
    </row>
    <row r="1728" spans="1:4" ht="17.5" customHeight="1" x14ac:dyDescent="0.35">
      <c r="A1728"/>
      <c r="B1728"/>
      <c r="C1728"/>
      <c r="D1728"/>
    </row>
    <row r="1729" spans="1:4" ht="17.5" customHeight="1" x14ac:dyDescent="0.35">
      <c r="A1729"/>
      <c r="B1729"/>
      <c r="C1729"/>
      <c r="D1729"/>
    </row>
    <row r="1730" spans="1:4" ht="17.5" customHeight="1" x14ac:dyDescent="0.35">
      <c r="A1730"/>
      <c r="B1730"/>
      <c r="C1730"/>
      <c r="D1730"/>
    </row>
    <row r="1731" spans="1:4" ht="17.5" customHeight="1" x14ac:dyDescent="0.35">
      <c r="A1731"/>
      <c r="B1731"/>
      <c r="C1731"/>
      <c r="D1731"/>
    </row>
    <row r="1732" spans="1:4" ht="17.5" customHeight="1" x14ac:dyDescent="0.35">
      <c r="A1732"/>
      <c r="B1732"/>
      <c r="C1732"/>
      <c r="D1732"/>
    </row>
    <row r="1733" spans="1:4" ht="17.5" customHeight="1" x14ac:dyDescent="0.35">
      <c r="A1733"/>
      <c r="B1733"/>
      <c r="C1733"/>
      <c r="D1733"/>
    </row>
    <row r="1734" spans="1:4" ht="17.5" customHeight="1" x14ac:dyDescent="0.35">
      <c r="A1734"/>
      <c r="B1734"/>
      <c r="C1734"/>
      <c r="D1734"/>
    </row>
    <row r="1735" spans="1:4" ht="17.5" customHeight="1" x14ac:dyDescent="0.35">
      <c r="A1735"/>
      <c r="B1735"/>
      <c r="C1735"/>
      <c r="D1735"/>
    </row>
    <row r="1736" spans="1:4" ht="17.5" customHeight="1" x14ac:dyDescent="0.35">
      <c r="A1736"/>
      <c r="B1736"/>
      <c r="C1736"/>
      <c r="D1736"/>
    </row>
    <row r="1737" spans="1:4" ht="17.5" customHeight="1" x14ac:dyDescent="0.35">
      <c r="A1737"/>
      <c r="B1737"/>
      <c r="C1737"/>
      <c r="D1737"/>
    </row>
    <row r="1738" spans="1:4" ht="17.5" customHeight="1" x14ac:dyDescent="0.35">
      <c r="A1738"/>
      <c r="B1738"/>
      <c r="C1738"/>
      <c r="D1738"/>
    </row>
    <row r="1739" spans="1:4" ht="17.5" customHeight="1" x14ac:dyDescent="0.35">
      <c r="A1739"/>
      <c r="B1739"/>
      <c r="C1739"/>
      <c r="D1739"/>
    </row>
    <row r="1740" spans="1:4" ht="17.5" customHeight="1" x14ac:dyDescent="0.35">
      <c r="A1740"/>
      <c r="B1740"/>
      <c r="C1740"/>
      <c r="D1740"/>
    </row>
    <row r="1741" spans="1:4" ht="17.5" customHeight="1" x14ac:dyDescent="0.35">
      <c r="A1741"/>
      <c r="B1741"/>
      <c r="C1741"/>
      <c r="D1741"/>
    </row>
    <row r="1742" spans="1:4" ht="17.5" customHeight="1" x14ac:dyDescent="0.35">
      <c r="A1742"/>
      <c r="B1742"/>
      <c r="C1742"/>
      <c r="D1742"/>
    </row>
    <row r="1743" spans="1:4" ht="17.5" customHeight="1" x14ac:dyDescent="0.35">
      <c r="A1743"/>
      <c r="B1743"/>
      <c r="C1743"/>
      <c r="D1743"/>
    </row>
    <row r="1744" spans="1:4" ht="17.5" customHeight="1" x14ac:dyDescent="0.35">
      <c r="A1744"/>
      <c r="B1744"/>
      <c r="C1744"/>
      <c r="D1744"/>
    </row>
    <row r="1745" spans="1:4" ht="17.5" customHeight="1" x14ac:dyDescent="0.35">
      <c r="A1745"/>
      <c r="B1745"/>
      <c r="C1745"/>
      <c r="D1745"/>
    </row>
    <row r="1746" spans="1:4" ht="17.5" customHeight="1" x14ac:dyDescent="0.35">
      <c r="A1746"/>
      <c r="B1746"/>
      <c r="C1746"/>
      <c r="D1746"/>
    </row>
    <row r="1747" spans="1:4" ht="17.5" customHeight="1" x14ac:dyDescent="0.35">
      <c r="A1747"/>
      <c r="B1747"/>
      <c r="C1747"/>
      <c r="D1747"/>
    </row>
    <row r="1748" spans="1:4" ht="17.5" customHeight="1" x14ac:dyDescent="0.35">
      <c r="A1748"/>
      <c r="B1748"/>
      <c r="C1748"/>
      <c r="D1748"/>
    </row>
    <row r="1749" spans="1:4" ht="17.5" customHeight="1" x14ac:dyDescent="0.35">
      <c r="A1749"/>
      <c r="B1749"/>
      <c r="C1749"/>
      <c r="D1749"/>
    </row>
    <row r="1750" spans="1:4" ht="17.5" customHeight="1" x14ac:dyDescent="0.35">
      <c r="A1750"/>
      <c r="B1750"/>
      <c r="C1750"/>
      <c r="D1750"/>
    </row>
    <row r="1751" spans="1:4" ht="17.5" customHeight="1" x14ac:dyDescent="0.35">
      <c r="A1751"/>
      <c r="B1751"/>
      <c r="C1751"/>
      <c r="D1751"/>
    </row>
    <row r="1752" spans="1:4" ht="17.5" customHeight="1" x14ac:dyDescent="0.35">
      <c r="A1752"/>
      <c r="B1752"/>
      <c r="C1752"/>
      <c r="D1752"/>
    </row>
    <row r="1753" spans="1:4" ht="17.5" customHeight="1" x14ac:dyDescent="0.35">
      <c r="A1753"/>
      <c r="B1753"/>
      <c r="C1753"/>
      <c r="D1753"/>
    </row>
    <row r="1754" spans="1:4" ht="17.5" customHeight="1" x14ac:dyDescent="0.35">
      <c r="A1754"/>
      <c r="B1754"/>
      <c r="C1754"/>
      <c r="D1754"/>
    </row>
    <row r="1755" spans="1:4" ht="17.5" customHeight="1" x14ac:dyDescent="0.35">
      <c r="A1755"/>
      <c r="B1755"/>
      <c r="C1755"/>
      <c r="D1755"/>
    </row>
    <row r="1756" spans="1:4" ht="17.5" customHeight="1" x14ac:dyDescent="0.35">
      <c r="A1756"/>
      <c r="B1756"/>
      <c r="C1756"/>
      <c r="D1756"/>
    </row>
    <row r="1757" spans="1:4" ht="17.5" customHeight="1" x14ac:dyDescent="0.35">
      <c r="A1757"/>
      <c r="B1757"/>
      <c r="C1757"/>
      <c r="D1757"/>
    </row>
    <row r="1758" spans="1:4" ht="17.5" customHeight="1" x14ac:dyDescent="0.35">
      <c r="A1758"/>
      <c r="B1758"/>
      <c r="C1758"/>
      <c r="D1758"/>
    </row>
    <row r="1759" spans="1:4" ht="17.5" customHeight="1" x14ac:dyDescent="0.35">
      <c r="A1759"/>
      <c r="B1759"/>
      <c r="C1759"/>
      <c r="D1759"/>
    </row>
    <row r="1760" spans="1:4" ht="17.5" customHeight="1" x14ac:dyDescent="0.35">
      <c r="A1760"/>
      <c r="B1760"/>
      <c r="C1760"/>
      <c r="D1760"/>
    </row>
    <row r="1761" spans="1:4" ht="17.5" customHeight="1" x14ac:dyDescent="0.35">
      <c r="A1761"/>
      <c r="B1761"/>
      <c r="C1761"/>
      <c r="D1761"/>
    </row>
    <row r="1762" spans="1:4" ht="17.5" customHeight="1" x14ac:dyDescent="0.35">
      <c r="A1762"/>
      <c r="B1762"/>
      <c r="C1762"/>
      <c r="D1762"/>
    </row>
    <row r="1763" spans="1:4" ht="17.5" customHeight="1" x14ac:dyDescent="0.35">
      <c r="A1763"/>
      <c r="B1763"/>
      <c r="C1763"/>
      <c r="D1763"/>
    </row>
    <row r="1764" spans="1:4" ht="17.5" customHeight="1" x14ac:dyDescent="0.35">
      <c r="A1764"/>
      <c r="B1764"/>
      <c r="C1764"/>
      <c r="D1764"/>
    </row>
    <row r="1765" spans="1:4" ht="17.5" customHeight="1" x14ac:dyDescent="0.35">
      <c r="A1765"/>
      <c r="B1765"/>
      <c r="C1765"/>
      <c r="D1765"/>
    </row>
    <row r="1766" spans="1:4" ht="17.5" customHeight="1" x14ac:dyDescent="0.35">
      <c r="A1766"/>
      <c r="B1766"/>
      <c r="C1766"/>
      <c r="D1766"/>
    </row>
    <row r="1767" spans="1:4" ht="17.5" customHeight="1" x14ac:dyDescent="0.35">
      <c r="A1767"/>
      <c r="B1767"/>
      <c r="C1767"/>
      <c r="D1767"/>
    </row>
    <row r="1768" spans="1:4" ht="17.5" customHeight="1" x14ac:dyDescent="0.35">
      <c r="A1768"/>
      <c r="B1768"/>
      <c r="C1768"/>
      <c r="D1768"/>
    </row>
    <row r="1769" spans="1:4" ht="17.5" customHeight="1" x14ac:dyDescent="0.35">
      <c r="A1769"/>
      <c r="B1769"/>
      <c r="C1769"/>
      <c r="D1769"/>
    </row>
    <row r="1770" spans="1:4" ht="17.5" customHeight="1" x14ac:dyDescent="0.35">
      <c r="A1770"/>
      <c r="B1770"/>
      <c r="C1770"/>
      <c r="D1770"/>
    </row>
    <row r="1771" spans="1:4" ht="17.5" customHeight="1" x14ac:dyDescent="0.35">
      <c r="A1771"/>
      <c r="B1771"/>
      <c r="C1771"/>
      <c r="D1771"/>
    </row>
    <row r="1772" spans="1:4" ht="17.5" customHeight="1" x14ac:dyDescent="0.35">
      <c r="A1772"/>
      <c r="B1772"/>
      <c r="C1772"/>
      <c r="D1772"/>
    </row>
    <row r="1773" spans="1:4" ht="17.5" customHeight="1" x14ac:dyDescent="0.35">
      <c r="A1773"/>
      <c r="B1773"/>
      <c r="C1773"/>
      <c r="D1773"/>
    </row>
    <row r="1774" spans="1:4" ht="17.5" customHeight="1" x14ac:dyDescent="0.35">
      <c r="A1774"/>
      <c r="B1774"/>
      <c r="C1774"/>
      <c r="D1774"/>
    </row>
    <row r="1775" spans="1:4" ht="17.5" customHeight="1" x14ac:dyDescent="0.35">
      <c r="A1775"/>
      <c r="B1775"/>
      <c r="C1775"/>
      <c r="D1775"/>
    </row>
    <row r="1776" spans="1:4" ht="17.5" customHeight="1" x14ac:dyDescent="0.35">
      <c r="A1776"/>
      <c r="B1776"/>
      <c r="C1776"/>
      <c r="D1776"/>
    </row>
    <row r="1777" spans="1:4" ht="17.5" customHeight="1" x14ac:dyDescent="0.35">
      <c r="A1777"/>
      <c r="B1777"/>
      <c r="C1777"/>
      <c r="D1777"/>
    </row>
    <row r="1778" spans="1:4" ht="17.5" customHeight="1" x14ac:dyDescent="0.35">
      <c r="A1778"/>
      <c r="B1778"/>
      <c r="C1778"/>
      <c r="D1778"/>
    </row>
    <row r="1779" spans="1:4" ht="17.5" customHeight="1" x14ac:dyDescent="0.35">
      <c r="A1779"/>
      <c r="B1779"/>
      <c r="C1779"/>
      <c r="D1779"/>
    </row>
    <row r="1780" spans="1:4" ht="17.5" customHeight="1" x14ac:dyDescent="0.35">
      <c r="A1780"/>
      <c r="B1780"/>
      <c r="C1780"/>
      <c r="D1780"/>
    </row>
    <row r="1781" spans="1:4" ht="17.5" customHeight="1" x14ac:dyDescent="0.35">
      <c r="A1781"/>
      <c r="B1781"/>
      <c r="C1781"/>
      <c r="D1781"/>
    </row>
    <row r="1782" spans="1:4" ht="17.5" customHeight="1" x14ac:dyDescent="0.35">
      <c r="A1782"/>
      <c r="B1782"/>
      <c r="C1782"/>
      <c r="D1782"/>
    </row>
    <row r="1783" spans="1:4" ht="17.5" customHeight="1" x14ac:dyDescent="0.35">
      <c r="A1783"/>
      <c r="B1783"/>
      <c r="C1783"/>
      <c r="D1783"/>
    </row>
    <row r="1784" spans="1:4" ht="17.5" customHeight="1" x14ac:dyDescent="0.35">
      <c r="A1784"/>
      <c r="B1784"/>
      <c r="C1784"/>
      <c r="D1784"/>
    </row>
    <row r="1785" spans="1:4" ht="17.5" customHeight="1" x14ac:dyDescent="0.35">
      <c r="A1785"/>
      <c r="B1785"/>
      <c r="C1785"/>
      <c r="D1785"/>
    </row>
    <row r="1786" spans="1:4" ht="17.5" customHeight="1" x14ac:dyDescent="0.35">
      <c r="A1786"/>
      <c r="B1786"/>
      <c r="C1786"/>
      <c r="D1786"/>
    </row>
    <row r="1787" spans="1:4" ht="17.5" customHeight="1" x14ac:dyDescent="0.35">
      <c r="A1787"/>
      <c r="B1787"/>
      <c r="C1787"/>
      <c r="D1787"/>
    </row>
    <row r="1788" spans="1:4" ht="17.5" customHeight="1" x14ac:dyDescent="0.35">
      <c r="A1788"/>
      <c r="B1788"/>
      <c r="C1788"/>
      <c r="D1788"/>
    </row>
    <row r="1789" spans="1:4" ht="17.5" customHeight="1" x14ac:dyDescent="0.35">
      <c r="A1789"/>
      <c r="B1789"/>
      <c r="C1789"/>
      <c r="D1789"/>
    </row>
    <row r="1790" spans="1:4" ht="17.5" customHeight="1" x14ac:dyDescent="0.35">
      <c r="A1790"/>
      <c r="B1790"/>
      <c r="C1790"/>
      <c r="D1790"/>
    </row>
    <row r="1791" spans="1:4" ht="17.5" customHeight="1" x14ac:dyDescent="0.35">
      <c r="A1791"/>
      <c r="B1791"/>
      <c r="C1791"/>
      <c r="D1791"/>
    </row>
    <row r="1792" spans="1:4" ht="17.5" customHeight="1" x14ac:dyDescent="0.35">
      <c r="A1792"/>
      <c r="B1792"/>
      <c r="C1792"/>
      <c r="D1792"/>
    </row>
    <row r="1793" spans="1:4" ht="17.5" customHeight="1" x14ac:dyDescent="0.35">
      <c r="A1793"/>
      <c r="B1793"/>
      <c r="C1793"/>
      <c r="D1793"/>
    </row>
    <row r="1794" spans="1:4" ht="17.5" customHeight="1" x14ac:dyDescent="0.35">
      <c r="A1794"/>
      <c r="B1794"/>
      <c r="C1794"/>
      <c r="D1794"/>
    </row>
    <row r="1795" spans="1:4" ht="17.5" customHeight="1" x14ac:dyDescent="0.35">
      <c r="A1795"/>
      <c r="B1795"/>
      <c r="C1795"/>
      <c r="D1795"/>
    </row>
    <row r="1796" spans="1:4" ht="17.5" customHeight="1" x14ac:dyDescent="0.35">
      <c r="A1796"/>
      <c r="B1796"/>
      <c r="C1796"/>
      <c r="D1796"/>
    </row>
    <row r="1797" spans="1:4" ht="17.5" customHeight="1" x14ac:dyDescent="0.35">
      <c r="A1797"/>
      <c r="B1797"/>
      <c r="C1797"/>
      <c r="D1797"/>
    </row>
    <row r="1798" spans="1:4" ht="17.5" customHeight="1" x14ac:dyDescent="0.35">
      <c r="A1798"/>
      <c r="B1798"/>
      <c r="C1798"/>
      <c r="D1798"/>
    </row>
    <row r="1799" spans="1:4" ht="17.5" customHeight="1" x14ac:dyDescent="0.35">
      <c r="A1799"/>
      <c r="B1799"/>
      <c r="C1799"/>
      <c r="D1799"/>
    </row>
    <row r="1800" spans="1:4" ht="17.5" customHeight="1" x14ac:dyDescent="0.35">
      <c r="A1800"/>
      <c r="B1800"/>
      <c r="C1800"/>
      <c r="D1800"/>
    </row>
    <row r="1801" spans="1:4" ht="17.5" customHeight="1" x14ac:dyDescent="0.35">
      <c r="A1801"/>
      <c r="B1801"/>
      <c r="C1801"/>
      <c r="D1801"/>
    </row>
    <row r="1802" spans="1:4" ht="17.5" customHeight="1" x14ac:dyDescent="0.35">
      <c r="A1802"/>
      <c r="B1802"/>
      <c r="C1802"/>
      <c r="D1802"/>
    </row>
    <row r="1803" spans="1:4" ht="17.5" customHeight="1" x14ac:dyDescent="0.35">
      <c r="A1803"/>
      <c r="B1803"/>
      <c r="C1803"/>
      <c r="D1803"/>
    </row>
    <row r="1804" spans="1:4" ht="17.5" customHeight="1" x14ac:dyDescent="0.35">
      <c r="A1804"/>
      <c r="B1804"/>
      <c r="C1804"/>
      <c r="D1804"/>
    </row>
    <row r="1805" spans="1:4" ht="17.5" customHeight="1" x14ac:dyDescent="0.35">
      <c r="A1805"/>
      <c r="B1805"/>
      <c r="C1805"/>
      <c r="D1805"/>
    </row>
    <row r="1806" spans="1:4" ht="17.5" customHeight="1" x14ac:dyDescent="0.35">
      <c r="A1806"/>
      <c r="B1806"/>
      <c r="C1806"/>
      <c r="D1806"/>
    </row>
    <row r="1807" spans="1:4" ht="17.5" customHeight="1" x14ac:dyDescent="0.35">
      <c r="A1807"/>
      <c r="B1807"/>
      <c r="C1807"/>
      <c r="D1807"/>
    </row>
    <row r="1808" spans="1:4" ht="17.5" customHeight="1" x14ac:dyDescent="0.35">
      <c r="A1808"/>
      <c r="B1808"/>
      <c r="C1808"/>
      <c r="D1808"/>
    </row>
    <row r="1809" spans="1:4" ht="17.5" customHeight="1" x14ac:dyDescent="0.35">
      <c r="A1809"/>
      <c r="B1809"/>
      <c r="C1809"/>
      <c r="D1809"/>
    </row>
    <row r="1810" spans="1:4" ht="17.5" customHeight="1" x14ac:dyDescent="0.35">
      <c r="A1810"/>
      <c r="B1810"/>
      <c r="C1810"/>
      <c r="D1810"/>
    </row>
    <row r="1811" spans="1:4" ht="17.5" customHeight="1" x14ac:dyDescent="0.35">
      <c r="A1811"/>
      <c r="B1811"/>
      <c r="C1811"/>
      <c r="D1811"/>
    </row>
    <row r="1812" spans="1:4" ht="17.5" customHeight="1" x14ac:dyDescent="0.35">
      <c r="A1812"/>
      <c r="B1812"/>
      <c r="C1812"/>
      <c r="D1812"/>
    </row>
    <row r="1813" spans="1:4" ht="17.5" customHeight="1" x14ac:dyDescent="0.35">
      <c r="A1813"/>
      <c r="B1813"/>
      <c r="C1813"/>
      <c r="D1813"/>
    </row>
    <row r="1814" spans="1:4" ht="17.5" customHeight="1" x14ac:dyDescent="0.35">
      <c r="A1814"/>
      <c r="B1814"/>
      <c r="C1814"/>
      <c r="D1814"/>
    </row>
    <row r="1815" spans="1:4" ht="17.5" customHeight="1" x14ac:dyDescent="0.35">
      <c r="A1815"/>
      <c r="B1815"/>
      <c r="C1815"/>
      <c r="D1815"/>
    </row>
    <row r="1816" spans="1:4" ht="17.5" customHeight="1" x14ac:dyDescent="0.35">
      <c r="A1816"/>
      <c r="B1816"/>
      <c r="C1816"/>
      <c r="D1816"/>
    </row>
    <row r="1817" spans="1:4" ht="17.5" customHeight="1" x14ac:dyDescent="0.35">
      <c r="A1817"/>
      <c r="B1817"/>
      <c r="C1817"/>
      <c r="D1817"/>
    </row>
    <row r="1818" spans="1:4" ht="17.5" customHeight="1" x14ac:dyDescent="0.35">
      <c r="A1818"/>
      <c r="B1818"/>
      <c r="C1818"/>
      <c r="D1818"/>
    </row>
    <row r="1819" spans="1:4" ht="17.5" customHeight="1" x14ac:dyDescent="0.35">
      <c r="A1819"/>
      <c r="B1819"/>
      <c r="C1819"/>
      <c r="D1819"/>
    </row>
    <row r="1820" spans="1:4" ht="17.5" customHeight="1" x14ac:dyDescent="0.35">
      <c r="A1820"/>
      <c r="B1820"/>
      <c r="C1820"/>
      <c r="D1820"/>
    </row>
    <row r="1821" spans="1:4" ht="17.5" customHeight="1" x14ac:dyDescent="0.35">
      <c r="A1821"/>
      <c r="B1821"/>
      <c r="C1821"/>
      <c r="D1821"/>
    </row>
    <row r="1822" spans="1:4" ht="17.5" customHeight="1" x14ac:dyDescent="0.35">
      <c r="A1822"/>
      <c r="B1822"/>
      <c r="C1822"/>
      <c r="D1822"/>
    </row>
    <row r="1823" spans="1:4" ht="17.5" customHeight="1" x14ac:dyDescent="0.35">
      <c r="A1823"/>
      <c r="B1823"/>
      <c r="C1823"/>
      <c r="D1823"/>
    </row>
    <row r="1824" spans="1:4" ht="17.5" customHeight="1" x14ac:dyDescent="0.35">
      <c r="A1824"/>
      <c r="B1824"/>
      <c r="C1824"/>
      <c r="D1824"/>
    </row>
    <row r="1825" spans="1:4" ht="17.5" customHeight="1" x14ac:dyDescent="0.35">
      <c r="A1825"/>
      <c r="B1825"/>
      <c r="C1825"/>
      <c r="D1825"/>
    </row>
    <row r="1826" spans="1:4" ht="17.5" customHeight="1" x14ac:dyDescent="0.35">
      <c r="A1826"/>
      <c r="B1826"/>
      <c r="C1826"/>
      <c r="D1826"/>
    </row>
    <row r="1827" spans="1:4" ht="17.5" customHeight="1" x14ac:dyDescent="0.35">
      <c r="A1827"/>
      <c r="B1827"/>
      <c r="C1827"/>
      <c r="D1827"/>
    </row>
    <row r="1828" spans="1:4" ht="17.5" customHeight="1" x14ac:dyDescent="0.35">
      <c r="A1828"/>
      <c r="B1828"/>
      <c r="C1828"/>
      <c r="D1828"/>
    </row>
    <row r="1829" spans="1:4" ht="17.5" customHeight="1" x14ac:dyDescent="0.35">
      <c r="A1829"/>
      <c r="B1829"/>
      <c r="C1829"/>
      <c r="D1829"/>
    </row>
    <row r="1830" spans="1:4" ht="17.5" customHeight="1" x14ac:dyDescent="0.35">
      <c r="A1830"/>
      <c r="B1830"/>
      <c r="C1830"/>
      <c r="D1830"/>
    </row>
    <row r="1831" spans="1:4" ht="17.5" customHeight="1" x14ac:dyDescent="0.35">
      <c r="A1831"/>
      <c r="B1831"/>
      <c r="C1831"/>
      <c r="D1831"/>
    </row>
    <row r="1832" spans="1:4" ht="17.5" customHeight="1" x14ac:dyDescent="0.35">
      <c r="A1832"/>
      <c r="B1832"/>
      <c r="C1832"/>
      <c r="D1832"/>
    </row>
    <row r="1833" spans="1:4" ht="17.5" customHeight="1" x14ac:dyDescent="0.35">
      <c r="A1833"/>
      <c r="B1833"/>
      <c r="C1833"/>
      <c r="D1833"/>
    </row>
    <row r="1834" spans="1:4" ht="17.5" customHeight="1" x14ac:dyDescent="0.35">
      <c r="A1834"/>
      <c r="B1834"/>
      <c r="C1834"/>
      <c r="D1834"/>
    </row>
    <row r="1835" spans="1:4" ht="17.5" customHeight="1" x14ac:dyDescent="0.35">
      <c r="A1835"/>
      <c r="B1835"/>
      <c r="C1835"/>
      <c r="D1835"/>
    </row>
    <row r="1836" spans="1:4" ht="17.5" customHeight="1" x14ac:dyDescent="0.35">
      <c r="A1836"/>
      <c r="B1836"/>
      <c r="C1836"/>
      <c r="D1836"/>
    </row>
    <row r="1837" spans="1:4" ht="17.5" customHeight="1" x14ac:dyDescent="0.35">
      <c r="A1837"/>
      <c r="B1837"/>
      <c r="C1837"/>
      <c r="D1837"/>
    </row>
    <row r="1838" spans="1:4" ht="17.5" customHeight="1" x14ac:dyDescent="0.35">
      <c r="A1838"/>
      <c r="B1838"/>
      <c r="C1838"/>
      <c r="D1838"/>
    </row>
    <row r="1839" spans="1:4" ht="17.5" customHeight="1" x14ac:dyDescent="0.35">
      <c r="A1839"/>
      <c r="B1839"/>
      <c r="C1839"/>
      <c r="D1839"/>
    </row>
    <row r="1840" spans="1:4" ht="17.5" customHeight="1" x14ac:dyDescent="0.35">
      <c r="A1840"/>
      <c r="B1840"/>
      <c r="C1840"/>
      <c r="D1840"/>
    </row>
    <row r="1841" spans="1:4" ht="17.5" customHeight="1" x14ac:dyDescent="0.35">
      <c r="A1841"/>
      <c r="B1841"/>
      <c r="C1841"/>
      <c r="D1841"/>
    </row>
    <row r="1842" spans="1:4" ht="17.5" customHeight="1" x14ac:dyDescent="0.35">
      <c r="A1842"/>
      <c r="B1842"/>
      <c r="C1842"/>
      <c r="D1842"/>
    </row>
    <row r="1843" spans="1:4" ht="17.5" customHeight="1" x14ac:dyDescent="0.35">
      <c r="A1843"/>
      <c r="B1843"/>
      <c r="C1843"/>
      <c r="D1843"/>
    </row>
    <row r="1844" spans="1:4" ht="17.5" customHeight="1" x14ac:dyDescent="0.35">
      <c r="A1844"/>
      <c r="B1844"/>
      <c r="C1844"/>
      <c r="D1844"/>
    </row>
    <row r="1845" spans="1:4" ht="17.5" customHeight="1" x14ac:dyDescent="0.35">
      <c r="A1845"/>
      <c r="B1845"/>
      <c r="C1845"/>
      <c r="D1845"/>
    </row>
    <row r="1846" spans="1:4" ht="17.5" customHeight="1" x14ac:dyDescent="0.35">
      <c r="A1846"/>
      <c r="B1846"/>
      <c r="C1846"/>
      <c r="D1846"/>
    </row>
    <row r="1847" spans="1:4" ht="17.5" customHeight="1" x14ac:dyDescent="0.35">
      <c r="A1847"/>
      <c r="B1847"/>
      <c r="C1847"/>
      <c r="D1847"/>
    </row>
    <row r="1848" spans="1:4" ht="17.5" customHeight="1" x14ac:dyDescent="0.35">
      <c r="A1848"/>
      <c r="B1848"/>
      <c r="C1848"/>
      <c r="D1848"/>
    </row>
    <row r="1849" spans="1:4" ht="17.5" customHeight="1" x14ac:dyDescent="0.35">
      <c r="A1849"/>
      <c r="B1849"/>
      <c r="C1849"/>
      <c r="D1849"/>
    </row>
    <row r="1850" spans="1:4" ht="17.5" customHeight="1" x14ac:dyDescent="0.35">
      <c r="A1850"/>
      <c r="B1850"/>
      <c r="C1850"/>
      <c r="D1850"/>
    </row>
    <row r="1851" spans="1:4" ht="17.5" customHeight="1" x14ac:dyDescent="0.35">
      <c r="A1851"/>
      <c r="B1851"/>
      <c r="C1851"/>
      <c r="D1851"/>
    </row>
    <row r="1852" spans="1:4" ht="17.5" customHeight="1" x14ac:dyDescent="0.35">
      <c r="A1852"/>
      <c r="B1852"/>
      <c r="C1852"/>
      <c r="D1852"/>
    </row>
    <row r="1853" spans="1:4" ht="17.5" customHeight="1" x14ac:dyDescent="0.35">
      <c r="A1853"/>
      <c r="B1853"/>
      <c r="C1853"/>
      <c r="D1853"/>
    </row>
    <row r="1854" spans="1:4" ht="17.5" customHeight="1" x14ac:dyDescent="0.35">
      <c r="A1854"/>
      <c r="B1854"/>
      <c r="C1854"/>
      <c r="D1854"/>
    </row>
    <row r="1855" spans="1:4" ht="17.5" customHeight="1" x14ac:dyDescent="0.35">
      <c r="A1855"/>
      <c r="B1855"/>
      <c r="C1855"/>
      <c r="D1855"/>
    </row>
    <row r="1856" spans="1:4" ht="17.5" customHeight="1" x14ac:dyDescent="0.35">
      <c r="A1856"/>
      <c r="B1856"/>
      <c r="C1856"/>
      <c r="D1856"/>
    </row>
    <row r="1857" spans="1:4" ht="17.5" customHeight="1" x14ac:dyDescent="0.35">
      <c r="A1857"/>
      <c r="B1857"/>
      <c r="C1857"/>
      <c r="D1857"/>
    </row>
    <row r="1858" spans="1:4" ht="17.5" customHeight="1" x14ac:dyDescent="0.35">
      <c r="A1858"/>
      <c r="B1858"/>
      <c r="C1858"/>
      <c r="D1858"/>
    </row>
    <row r="1859" spans="1:4" ht="17.5" customHeight="1" x14ac:dyDescent="0.35">
      <c r="A1859"/>
      <c r="B1859"/>
      <c r="C1859"/>
      <c r="D1859"/>
    </row>
    <row r="1860" spans="1:4" ht="17.5" customHeight="1" x14ac:dyDescent="0.35">
      <c r="A1860"/>
      <c r="B1860"/>
      <c r="C1860"/>
      <c r="D1860"/>
    </row>
    <row r="1861" spans="1:4" ht="17.5" customHeight="1" x14ac:dyDescent="0.35">
      <c r="A1861"/>
      <c r="B1861"/>
      <c r="C1861"/>
      <c r="D1861"/>
    </row>
    <row r="1862" spans="1:4" ht="17.5" customHeight="1" x14ac:dyDescent="0.35">
      <c r="A1862"/>
      <c r="B1862"/>
      <c r="C1862"/>
      <c r="D1862"/>
    </row>
    <row r="1863" spans="1:4" ht="17.5" customHeight="1" x14ac:dyDescent="0.35">
      <c r="A1863"/>
      <c r="B1863"/>
      <c r="C1863"/>
      <c r="D1863"/>
    </row>
    <row r="1864" spans="1:4" ht="17.5" customHeight="1" x14ac:dyDescent="0.35">
      <c r="A1864"/>
      <c r="B1864"/>
      <c r="C1864"/>
      <c r="D1864"/>
    </row>
    <row r="1865" spans="1:4" ht="17.5" customHeight="1" x14ac:dyDescent="0.35">
      <c r="A1865"/>
      <c r="B1865"/>
      <c r="C1865"/>
      <c r="D1865"/>
    </row>
    <row r="1866" spans="1:4" ht="17.5" customHeight="1" x14ac:dyDescent="0.35">
      <c r="A1866"/>
      <c r="B1866"/>
      <c r="C1866"/>
      <c r="D1866"/>
    </row>
    <row r="1867" spans="1:4" ht="17.5" customHeight="1" x14ac:dyDescent="0.35">
      <c r="A1867"/>
      <c r="B1867"/>
      <c r="C1867"/>
      <c r="D1867"/>
    </row>
    <row r="1868" spans="1:4" ht="17.5" customHeight="1" x14ac:dyDescent="0.35">
      <c r="A1868"/>
      <c r="B1868"/>
      <c r="C1868"/>
      <c r="D1868"/>
    </row>
    <row r="1869" spans="1:4" ht="17.5" customHeight="1" x14ac:dyDescent="0.35">
      <c r="A1869"/>
      <c r="B1869"/>
      <c r="C1869"/>
      <c r="D1869"/>
    </row>
    <row r="1870" spans="1:4" ht="17.5" customHeight="1" x14ac:dyDescent="0.35">
      <c r="A1870"/>
      <c r="B1870"/>
      <c r="C1870"/>
      <c r="D1870"/>
    </row>
    <row r="1871" spans="1:4" ht="17.5" customHeight="1" x14ac:dyDescent="0.35">
      <c r="A1871"/>
      <c r="B1871"/>
      <c r="C1871"/>
      <c r="D1871"/>
    </row>
    <row r="1872" spans="1:4" ht="17.5" customHeight="1" x14ac:dyDescent="0.35">
      <c r="A1872"/>
      <c r="B1872"/>
      <c r="C1872"/>
      <c r="D1872"/>
    </row>
    <row r="1873" spans="1:4" ht="17.5" customHeight="1" x14ac:dyDescent="0.35">
      <c r="A1873"/>
      <c r="B1873"/>
      <c r="C1873"/>
      <c r="D1873"/>
    </row>
    <row r="1874" spans="1:4" ht="17.5" customHeight="1" x14ac:dyDescent="0.35">
      <c r="A1874"/>
      <c r="B1874"/>
      <c r="C1874"/>
      <c r="D1874"/>
    </row>
    <row r="1875" spans="1:4" ht="17.5" customHeight="1" x14ac:dyDescent="0.35">
      <c r="A1875"/>
      <c r="B1875"/>
      <c r="C1875"/>
      <c r="D1875"/>
    </row>
    <row r="1876" spans="1:4" ht="17.5" customHeight="1" x14ac:dyDescent="0.35">
      <c r="A1876"/>
      <c r="B1876"/>
      <c r="C1876"/>
      <c r="D1876"/>
    </row>
    <row r="1877" spans="1:4" ht="17.5" customHeight="1" x14ac:dyDescent="0.35">
      <c r="A1877"/>
      <c r="B1877"/>
      <c r="C1877"/>
      <c r="D1877"/>
    </row>
    <row r="1878" spans="1:4" ht="17.5" customHeight="1" x14ac:dyDescent="0.35">
      <c r="A1878"/>
      <c r="B1878"/>
      <c r="C1878"/>
      <c r="D1878"/>
    </row>
    <row r="1879" spans="1:4" ht="17.5" customHeight="1" x14ac:dyDescent="0.35">
      <c r="A1879"/>
      <c r="B1879"/>
      <c r="C1879"/>
      <c r="D1879"/>
    </row>
    <row r="1880" spans="1:4" ht="17.5" customHeight="1" x14ac:dyDescent="0.35">
      <c r="A1880"/>
      <c r="B1880"/>
      <c r="C1880"/>
      <c r="D1880"/>
    </row>
    <row r="1881" spans="1:4" ht="17.5" customHeight="1" x14ac:dyDescent="0.35">
      <c r="A1881"/>
      <c r="B1881"/>
      <c r="C1881"/>
      <c r="D1881"/>
    </row>
    <row r="1882" spans="1:4" ht="17.5" customHeight="1" x14ac:dyDescent="0.35">
      <c r="A1882"/>
      <c r="B1882"/>
      <c r="C1882"/>
      <c r="D1882"/>
    </row>
    <row r="1883" spans="1:4" ht="17.5" customHeight="1" x14ac:dyDescent="0.35">
      <c r="A1883"/>
      <c r="B1883"/>
      <c r="C1883"/>
      <c r="D1883"/>
    </row>
    <row r="1884" spans="1:4" ht="17.5" customHeight="1" x14ac:dyDescent="0.35">
      <c r="A1884"/>
      <c r="B1884"/>
      <c r="C1884"/>
      <c r="D1884"/>
    </row>
    <row r="1885" spans="1:4" ht="17.5" customHeight="1" x14ac:dyDescent="0.35">
      <c r="A1885"/>
      <c r="B1885"/>
      <c r="C1885"/>
      <c r="D1885"/>
    </row>
    <row r="1886" spans="1:4" ht="17.5" customHeight="1" x14ac:dyDescent="0.35">
      <c r="A1886"/>
      <c r="B1886"/>
      <c r="C1886"/>
      <c r="D1886"/>
    </row>
    <row r="1887" spans="1:4" ht="17.5" customHeight="1" x14ac:dyDescent="0.35">
      <c r="A1887"/>
      <c r="B1887"/>
      <c r="C1887"/>
      <c r="D1887"/>
    </row>
    <row r="1888" spans="1:4" ht="17.5" customHeight="1" x14ac:dyDescent="0.35">
      <c r="A1888"/>
      <c r="B1888"/>
      <c r="C1888"/>
      <c r="D1888"/>
    </row>
    <row r="1889" spans="1:4" ht="17.5" customHeight="1" x14ac:dyDescent="0.35">
      <c r="A1889"/>
      <c r="B1889"/>
      <c r="C1889"/>
      <c r="D1889"/>
    </row>
    <row r="1890" spans="1:4" ht="17.5" customHeight="1" x14ac:dyDescent="0.35">
      <c r="A1890"/>
      <c r="B1890"/>
      <c r="C1890"/>
      <c r="D1890"/>
    </row>
    <row r="1891" spans="1:4" ht="17.5" customHeight="1" x14ac:dyDescent="0.35">
      <c r="A1891"/>
      <c r="B1891"/>
      <c r="C1891"/>
      <c r="D1891"/>
    </row>
    <row r="1892" spans="1:4" ht="17.5" customHeight="1" x14ac:dyDescent="0.35">
      <c r="A1892"/>
      <c r="B1892"/>
      <c r="C1892"/>
      <c r="D1892"/>
    </row>
    <row r="1893" spans="1:4" ht="17.5" customHeight="1" x14ac:dyDescent="0.35">
      <c r="A1893"/>
      <c r="B1893"/>
      <c r="C1893"/>
      <c r="D1893"/>
    </row>
    <row r="1894" spans="1:4" ht="17.5" customHeight="1" x14ac:dyDescent="0.35">
      <c r="A1894"/>
      <c r="B1894"/>
      <c r="C1894"/>
      <c r="D1894"/>
    </row>
    <row r="1895" spans="1:4" ht="17.5" customHeight="1" x14ac:dyDescent="0.35">
      <c r="A1895"/>
      <c r="B1895"/>
      <c r="C1895"/>
      <c r="D1895"/>
    </row>
    <row r="1896" spans="1:4" ht="17.5" customHeight="1" x14ac:dyDescent="0.35">
      <c r="A1896"/>
      <c r="B1896"/>
      <c r="C1896"/>
      <c r="D1896"/>
    </row>
    <row r="1897" spans="1:4" ht="17.5" customHeight="1" x14ac:dyDescent="0.35">
      <c r="A1897"/>
      <c r="B1897"/>
      <c r="C1897"/>
      <c r="D1897"/>
    </row>
    <row r="1898" spans="1:4" ht="17.5" customHeight="1" x14ac:dyDescent="0.35">
      <c r="A1898"/>
      <c r="B1898"/>
      <c r="C1898"/>
      <c r="D1898"/>
    </row>
    <row r="1899" spans="1:4" ht="17.5" customHeight="1" x14ac:dyDescent="0.35">
      <c r="A1899"/>
      <c r="B1899"/>
      <c r="C1899"/>
      <c r="D1899"/>
    </row>
    <row r="1900" spans="1:4" ht="17.5" customHeight="1" x14ac:dyDescent="0.35">
      <c r="A1900"/>
      <c r="B1900"/>
      <c r="C1900"/>
      <c r="D1900"/>
    </row>
    <row r="1901" spans="1:4" ht="17.5" customHeight="1" x14ac:dyDescent="0.35">
      <c r="A1901"/>
      <c r="B1901"/>
      <c r="C1901"/>
      <c r="D1901"/>
    </row>
    <row r="1902" spans="1:4" ht="17.5" customHeight="1" x14ac:dyDescent="0.35">
      <c r="A1902"/>
      <c r="B1902"/>
      <c r="C1902"/>
      <c r="D1902"/>
    </row>
    <row r="1903" spans="1:4" ht="17.5" customHeight="1" x14ac:dyDescent="0.35">
      <c r="A1903"/>
      <c r="B1903"/>
      <c r="C1903"/>
      <c r="D1903"/>
    </row>
    <row r="1904" spans="1:4" ht="17.5" customHeight="1" x14ac:dyDescent="0.35">
      <c r="A1904"/>
      <c r="B1904"/>
      <c r="C1904"/>
      <c r="D1904"/>
    </row>
    <row r="1905" spans="1:4" ht="17.5" customHeight="1" x14ac:dyDescent="0.35">
      <c r="A1905"/>
      <c r="B1905"/>
      <c r="C1905"/>
      <c r="D1905"/>
    </row>
    <row r="1906" spans="1:4" ht="17.5" customHeight="1" x14ac:dyDescent="0.35">
      <c r="A1906"/>
      <c r="B1906"/>
      <c r="C1906"/>
      <c r="D1906"/>
    </row>
    <row r="1907" spans="1:4" ht="17.5" customHeight="1" x14ac:dyDescent="0.35">
      <c r="A1907"/>
      <c r="B1907"/>
      <c r="C1907"/>
      <c r="D1907"/>
    </row>
    <row r="1908" spans="1:4" ht="17.5" customHeight="1" x14ac:dyDescent="0.35">
      <c r="A1908"/>
      <c r="B1908"/>
      <c r="C1908"/>
      <c r="D1908"/>
    </row>
    <row r="1909" spans="1:4" ht="17.5" customHeight="1" x14ac:dyDescent="0.35">
      <c r="A1909"/>
      <c r="B1909"/>
      <c r="C1909"/>
      <c r="D1909"/>
    </row>
    <row r="1910" spans="1:4" ht="17.5" customHeight="1" x14ac:dyDescent="0.35">
      <c r="A1910"/>
      <c r="B1910"/>
      <c r="C1910"/>
      <c r="D1910"/>
    </row>
    <row r="1911" spans="1:4" ht="17.5" customHeight="1" x14ac:dyDescent="0.35">
      <c r="A1911"/>
      <c r="B1911"/>
      <c r="C1911"/>
      <c r="D1911"/>
    </row>
    <row r="1912" spans="1:4" ht="17.5" customHeight="1" x14ac:dyDescent="0.35">
      <c r="A1912"/>
      <c r="B1912"/>
      <c r="C1912"/>
      <c r="D1912"/>
    </row>
    <row r="1913" spans="1:4" ht="17.5" customHeight="1" x14ac:dyDescent="0.35">
      <c r="A1913"/>
      <c r="B1913"/>
      <c r="C1913"/>
      <c r="D1913"/>
    </row>
    <row r="1914" spans="1:4" ht="17.5" customHeight="1" x14ac:dyDescent="0.35">
      <c r="A1914"/>
      <c r="B1914"/>
      <c r="C1914"/>
      <c r="D1914"/>
    </row>
    <row r="1915" spans="1:4" ht="17.5" customHeight="1" x14ac:dyDescent="0.35">
      <c r="A1915"/>
      <c r="B1915"/>
      <c r="C1915"/>
      <c r="D1915"/>
    </row>
    <row r="1916" spans="1:4" ht="17.5" customHeight="1" x14ac:dyDescent="0.35">
      <c r="A1916"/>
      <c r="B1916"/>
      <c r="C1916"/>
      <c r="D1916"/>
    </row>
    <row r="1917" spans="1:4" ht="17.5" customHeight="1" x14ac:dyDescent="0.35">
      <c r="A1917"/>
      <c r="B1917"/>
      <c r="C1917"/>
      <c r="D1917"/>
    </row>
    <row r="1918" spans="1:4" ht="17.5" customHeight="1" x14ac:dyDescent="0.35">
      <c r="A1918"/>
      <c r="B1918"/>
      <c r="C1918"/>
      <c r="D1918"/>
    </row>
    <row r="1919" spans="1:4" ht="17.5" customHeight="1" x14ac:dyDescent="0.35">
      <c r="A1919"/>
      <c r="B1919"/>
      <c r="C1919"/>
      <c r="D1919"/>
    </row>
    <row r="1920" spans="1:4" ht="17.5" customHeight="1" x14ac:dyDescent="0.35">
      <c r="A1920"/>
      <c r="B1920"/>
      <c r="C1920"/>
      <c r="D1920"/>
    </row>
    <row r="1921" spans="1:4" ht="17.5" customHeight="1" x14ac:dyDescent="0.35">
      <c r="A1921"/>
      <c r="B1921"/>
      <c r="C1921"/>
      <c r="D1921"/>
    </row>
    <row r="1922" spans="1:4" ht="17.5" customHeight="1" x14ac:dyDescent="0.35">
      <c r="A1922"/>
      <c r="B1922"/>
      <c r="C1922"/>
      <c r="D1922"/>
    </row>
    <row r="1923" spans="1:4" ht="17.5" customHeight="1" x14ac:dyDescent="0.35">
      <c r="A1923"/>
      <c r="B1923"/>
      <c r="C1923"/>
      <c r="D1923"/>
    </row>
    <row r="1924" spans="1:4" ht="17.5" customHeight="1" x14ac:dyDescent="0.35">
      <c r="A1924"/>
      <c r="B1924"/>
      <c r="C1924"/>
      <c r="D1924"/>
    </row>
    <row r="1925" spans="1:4" ht="17.5" customHeight="1" x14ac:dyDescent="0.35">
      <c r="A1925"/>
      <c r="B1925"/>
      <c r="C1925"/>
      <c r="D1925"/>
    </row>
    <row r="1926" spans="1:4" ht="17.5" customHeight="1" x14ac:dyDescent="0.35">
      <c r="A1926"/>
      <c r="B1926"/>
      <c r="C1926"/>
      <c r="D1926"/>
    </row>
    <row r="1927" spans="1:4" ht="17.5" customHeight="1" x14ac:dyDescent="0.35">
      <c r="A1927"/>
      <c r="B1927"/>
      <c r="C1927"/>
      <c r="D1927"/>
    </row>
    <row r="1928" spans="1:4" ht="17.5" customHeight="1" x14ac:dyDescent="0.35">
      <c r="A1928"/>
      <c r="B1928"/>
      <c r="C1928"/>
      <c r="D1928"/>
    </row>
    <row r="1929" spans="1:4" ht="17.5" customHeight="1" x14ac:dyDescent="0.35">
      <c r="A1929"/>
      <c r="B1929"/>
      <c r="C1929"/>
      <c r="D1929"/>
    </row>
    <row r="1930" spans="1:4" ht="17.5" customHeight="1" x14ac:dyDescent="0.35">
      <c r="A1930"/>
      <c r="B1930"/>
      <c r="C1930"/>
      <c r="D1930"/>
    </row>
    <row r="1931" spans="1:4" ht="17.5" customHeight="1" x14ac:dyDescent="0.35">
      <c r="A1931"/>
      <c r="B1931"/>
      <c r="C1931"/>
      <c r="D1931"/>
    </row>
    <row r="1932" spans="1:4" ht="17.5" customHeight="1" x14ac:dyDescent="0.35">
      <c r="A1932"/>
      <c r="B1932"/>
      <c r="C1932"/>
      <c r="D1932"/>
    </row>
    <row r="1933" spans="1:4" ht="17.5" customHeight="1" x14ac:dyDescent="0.35">
      <c r="A1933"/>
      <c r="B1933"/>
      <c r="C1933"/>
      <c r="D1933"/>
    </row>
    <row r="1934" spans="1:4" ht="17.5" customHeight="1" x14ac:dyDescent="0.35">
      <c r="A1934"/>
      <c r="B1934"/>
      <c r="C1934"/>
      <c r="D1934"/>
    </row>
    <row r="1935" spans="1:4" ht="17.5" customHeight="1" x14ac:dyDescent="0.35">
      <c r="A1935"/>
      <c r="B1935"/>
      <c r="C1935"/>
      <c r="D1935"/>
    </row>
    <row r="1936" spans="1:4" ht="17.5" customHeight="1" x14ac:dyDescent="0.35">
      <c r="A1936"/>
      <c r="B1936"/>
      <c r="C1936"/>
      <c r="D1936"/>
    </row>
    <row r="1937" spans="1:4" ht="17.5" customHeight="1" x14ac:dyDescent="0.35">
      <c r="A1937"/>
      <c r="B1937"/>
      <c r="C1937"/>
      <c r="D1937"/>
    </row>
    <row r="1938" spans="1:4" ht="17.5" customHeight="1" x14ac:dyDescent="0.35">
      <c r="A1938"/>
      <c r="B1938"/>
      <c r="C1938"/>
      <c r="D1938"/>
    </row>
    <row r="1939" spans="1:4" ht="17.5" customHeight="1" x14ac:dyDescent="0.35">
      <c r="A1939"/>
      <c r="B1939"/>
      <c r="C1939"/>
      <c r="D1939"/>
    </row>
    <row r="1940" spans="1:4" ht="17.5" customHeight="1" x14ac:dyDescent="0.35">
      <c r="A1940"/>
      <c r="B1940"/>
      <c r="C1940"/>
      <c r="D1940"/>
    </row>
    <row r="1941" spans="1:4" ht="17.5" customHeight="1" x14ac:dyDescent="0.35">
      <c r="A1941"/>
      <c r="B1941"/>
      <c r="C1941"/>
      <c r="D1941"/>
    </row>
    <row r="1942" spans="1:4" ht="17.5" customHeight="1" x14ac:dyDescent="0.35">
      <c r="A1942"/>
      <c r="B1942"/>
      <c r="C1942"/>
      <c r="D1942"/>
    </row>
    <row r="1943" spans="1:4" ht="17.5" customHeight="1" x14ac:dyDescent="0.35">
      <c r="A1943"/>
      <c r="B1943"/>
      <c r="C1943"/>
      <c r="D1943"/>
    </row>
    <row r="1944" spans="1:4" ht="17.5" customHeight="1" x14ac:dyDescent="0.35">
      <c r="A1944"/>
      <c r="B1944"/>
      <c r="C1944"/>
      <c r="D1944"/>
    </row>
    <row r="1945" spans="1:4" ht="17.5" customHeight="1" x14ac:dyDescent="0.35">
      <c r="A1945"/>
      <c r="B1945"/>
      <c r="C1945"/>
      <c r="D1945"/>
    </row>
    <row r="1946" spans="1:4" ht="17.5" customHeight="1" x14ac:dyDescent="0.35">
      <c r="A1946"/>
      <c r="B1946"/>
      <c r="C1946"/>
      <c r="D1946"/>
    </row>
    <row r="1947" spans="1:4" ht="17.5" customHeight="1" x14ac:dyDescent="0.35">
      <c r="A1947"/>
      <c r="B1947"/>
      <c r="C1947"/>
      <c r="D1947"/>
    </row>
    <row r="1948" spans="1:4" ht="17.5" customHeight="1" x14ac:dyDescent="0.35">
      <c r="A1948"/>
      <c r="B1948"/>
      <c r="C1948"/>
      <c r="D1948"/>
    </row>
    <row r="1949" spans="1:4" ht="17.5" customHeight="1" x14ac:dyDescent="0.35">
      <c r="A1949"/>
      <c r="B1949"/>
      <c r="C1949"/>
      <c r="D1949"/>
    </row>
    <row r="1950" spans="1:4" ht="17.5" customHeight="1" x14ac:dyDescent="0.35">
      <c r="A1950"/>
      <c r="B1950"/>
      <c r="C1950"/>
      <c r="D1950"/>
    </row>
    <row r="1951" spans="1:4" ht="17.5" customHeight="1" x14ac:dyDescent="0.35">
      <c r="A1951"/>
      <c r="B1951"/>
      <c r="C1951"/>
      <c r="D1951"/>
    </row>
    <row r="1952" spans="1:4" ht="17.5" customHeight="1" x14ac:dyDescent="0.35">
      <c r="A1952"/>
      <c r="B1952"/>
      <c r="C1952"/>
      <c r="D1952"/>
    </row>
    <row r="1953" spans="1:4" ht="17.5" customHeight="1" x14ac:dyDescent="0.35">
      <c r="A1953"/>
      <c r="B1953"/>
      <c r="C1953"/>
      <c r="D1953"/>
    </row>
    <row r="1954" spans="1:4" ht="17.5" customHeight="1" x14ac:dyDescent="0.35">
      <c r="A1954"/>
      <c r="B1954"/>
      <c r="C1954"/>
      <c r="D1954"/>
    </row>
    <row r="1955" spans="1:4" ht="17.5" customHeight="1" x14ac:dyDescent="0.35">
      <c r="A1955"/>
      <c r="B1955"/>
      <c r="C1955"/>
      <c r="D1955"/>
    </row>
    <row r="1956" spans="1:4" ht="17.5" customHeight="1" x14ac:dyDescent="0.35">
      <c r="A1956"/>
      <c r="B1956"/>
      <c r="C1956"/>
      <c r="D1956"/>
    </row>
    <row r="1957" spans="1:4" ht="17.5" customHeight="1" x14ac:dyDescent="0.35">
      <c r="A1957"/>
      <c r="B1957"/>
      <c r="C1957"/>
      <c r="D1957"/>
    </row>
    <row r="1958" spans="1:4" ht="17.5" customHeight="1" x14ac:dyDescent="0.35">
      <c r="A1958"/>
      <c r="B1958"/>
      <c r="C1958"/>
      <c r="D1958"/>
    </row>
    <row r="1959" spans="1:4" ht="17.5" customHeight="1" x14ac:dyDescent="0.35">
      <c r="A1959"/>
      <c r="B1959"/>
      <c r="C1959"/>
      <c r="D1959"/>
    </row>
    <row r="1960" spans="1:4" ht="17.5" customHeight="1" x14ac:dyDescent="0.35">
      <c r="A1960"/>
      <c r="B1960"/>
      <c r="C1960"/>
      <c r="D1960"/>
    </row>
    <row r="1961" spans="1:4" ht="17.5" customHeight="1" x14ac:dyDescent="0.35">
      <c r="A1961"/>
      <c r="B1961"/>
      <c r="C1961"/>
      <c r="D1961"/>
    </row>
    <row r="1962" spans="1:4" ht="17.5" customHeight="1" x14ac:dyDescent="0.35">
      <c r="A1962"/>
      <c r="B1962"/>
      <c r="C1962"/>
      <c r="D1962"/>
    </row>
    <row r="1963" spans="1:4" ht="17.5" customHeight="1" x14ac:dyDescent="0.35">
      <c r="A1963"/>
      <c r="B1963"/>
      <c r="C1963"/>
      <c r="D1963"/>
    </row>
    <row r="1964" spans="1:4" ht="17.5" customHeight="1" x14ac:dyDescent="0.35">
      <c r="A1964"/>
      <c r="B1964"/>
      <c r="C1964"/>
      <c r="D1964"/>
    </row>
    <row r="1965" spans="1:4" ht="17.5" customHeight="1" x14ac:dyDescent="0.35">
      <c r="A1965"/>
      <c r="B1965"/>
      <c r="C1965"/>
      <c r="D1965"/>
    </row>
    <row r="1966" spans="1:4" ht="17.5" customHeight="1" x14ac:dyDescent="0.35">
      <c r="A1966"/>
      <c r="B1966"/>
      <c r="C1966"/>
      <c r="D1966"/>
    </row>
    <row r="1967" spans="1:4" ht="17.5" customHeight="1" x14ac:dyDescent="0.35">
      <c r="A1967"/>
      <c r="B1967"/>
      <c r="C1967"/>
      <c r="D1967"/>
    </row>
    <row r="1968" spans="1:4" ht="17.5" customHeight="1" x14ac:dyDescent="0.35">
      <c r="A1968"/>
      <c r="B1968"/>
      <c r="C1968"/>
      <c r="D1968"/>
    </row>
    <row r="1969" spans="1:4" ht="17.5" customHeight="1" x14ac:dyDescent="0.35">
      <c r="A1969"/>
      <c r="B1969"/>
      <c r="C1969"/>
      <c r="D1969"/>
    </row>
    <row r="1970" spans="1:4" ht="17.5" customHeight="1" x14ac:dyDescent="0.35">
      <c r="A1970"/>
      <c r="B1970"/>
      <c r="C1970"/>
      <c r="D1970"/>
    </row>
    <row r="1971" spans="1:4" ht="17.5" customHeight="1" x14ac:dyDescent="0.35">
      <c r="A1971"/>
      <c r="B1971"/>
      <c r="C1971"/>
      <c r="D1971"/>
    </row>
    <row r="1972" spans="1:4" ht="17.5" customHeight="1" x14ac:dyDescent="0.35">
      <c r="A1972"/>
      <c r="B1972"/>
      <c r="C1972"/>
      <c r="D1972"/>
    </row>
    <row r="1973" spans="1:4" ht="17.5" customHeight="1" x14ac:dyDescent="0.35">
      <c r="A1973"/>
      <c r="B1973"/>
      <c r="C1973"/>
      <c r="D1973"/>
    </row>
    <row r="1974" spans="1:4" ht="17.5" customHeight="1" x14ac:dyDescent="0.35">
      <c r="A1974"/>
      <c r="B1974"/>
      <c r="C1974"/>
      <c r="D1974"/>
    </row>
    <row r="1975" spans="1:4" ht="17.5" customHeight="1" x14ac:dyDescent="0.35">
      <c r="A1975"/>
      <c r="B1975"/>
      <c r="C1975"/>
      <c r="D1975"/>
    </row>
    <row r="1976" spans="1:4" ht="17.5" customHeight="1" x14ac:dyDescent="0.35">
      <c r="A1976"/>
      <c r="B1976"/>
      <c r="C1976"/>
      <c r="D1976"/>
    </row>
    <row r="1977" spans="1:4" ht="17.5" customHeight="1" x14ac:dyDescent="0.35">
      <c r="A1977"/>
      <c r="B1977"/>
      <c r="C1977"/>
      <c r="D1977"/>
    </row>
    <row r="1978" spans="1:4" ht="17.5" customHeight="1" x14ac:dyDescent="0.35">
      <c r="A1978"/>
      <c r="B1978"/>
      <c r="C1978"/>
      <c r="D1978"/>
    </row>
    <row r="1979" spans="1:4" ht="17.5" customHeight="1" x14ac:dyDescent="0.35">
      <c r="A1979"/>
      <c r="B1979"/>
      <c r="C1979"/>
      <c r="D1979"/>
    </row>
    <row r="1980" spans="1:4" ht="17.5" customHeight="1" x14ac:dyDescent="0.35">
      <c r="A1980"/>
      <c r="B1980"/>
      <c r="C1980"/>
      <c r="D1980"/>
    </row>
    <row r="1981" spans="1:4" ht="17.5" customHeight="1" x14ac:dyDescent="0.35">
      <c r="A1981"/>
      <c r="B1981"/>
      <c r="C1981"/>
      <c r="D1981"/>
    </row>
    <row r="1982" spans="1:4" ht="17.5" customHeight="1" x14ac:dyDescent="0.35">
      <c r="A1982"/>
      <c r="B1982"/>
      <c r="C1982"/>
      <c r="D1982"/>
    </row>
    <row r="1983" spans="1:4" ht="17.5" customHeight="1" x14ac:dyDescent="0.35">
      <c r="A1983"/>
      <c r="B1983"/>
      <c r="C1983"/>
      <c r="D1983"/>
    </row>
    <row r="1984" spans="1:4" ht="17.5" customHeight="1" x14ac:dyDescent="0.35">
      <c r="A1984"/>
      <c r="B1984"/>
      <c r="C1984"/>
      <c r="D1984"/>
    </row>
    <row r="1985" spans="1:4" ht="17.5" customHeight="1" x14ac:dyDescent="0.35">
      <c r="A1985"/>
      <c r="B1985"/>
      <c r="C1985"/>
      <c r="D1985"/>
    </row>
    <row r="1986" spans="1:4" ht="17.5" customHeight="1" x14ac:dyDescent="0.35">
      <c r="A1986"/>
      <c r="B1986"/>
      <c r="C1986"/>
      <c r="D1986"/>
    </row>
    <row r="1987" spans="1:4" ht="17.5" customHeight="1" x14ac:dyDescent="0.35">
      <c r="A1987"/>
      <c r="B1987"/>
      <c r="C1987"/>
      <c r="D1987"/>
    </row>
    <row r="1988" spans="1:4" ht="17.5" customHeight="1" x14ac:dyDescent="0.35">
      <c r="A1988"/>
      <c r="B1988"/>
      <c r="C1988"/>
      <c r="D1988"/>
    </row>
    <row r="1989" spans="1:4" ht="17.5" customHeight="1" x14ac:dyDescent="0.35">
      <c r="A1989"/>
      <c r="B1989"/>
      <c r="C1989"/>
      <c r="D1989"/>
    </row>
    <row r="1990" spans="1:4" ht="17.5" customHeight="1" x14ac:dyDescent="0.35">
      <c r="A1990"/>
      <c r="B1990"/>
      <c r="C1990"/>
      <c r="D1990"/>
    </row>
    <row r="1991" spans="1:4" ht="17.5" customHeight="1" x14ac:dyDescent="0.35">
      <c r="A1991"/>
      <c r="B1991"/>
      <c r="C1991"/>
      <c r="D1991"/>
    </row>
    <row r="1992" spans="1:4" ht="17.5" customHeight="1" x14ac:dyDescent="0.35">
      <c r="A1992"/>
      <c r="B1992"/>
      <c r="C1992"/>
      <c r="D1992"/>
    </row>
    <row r="1993" spans="1:4" ht="17.5" customHeight="1" x14ac:dyDescent="0.35">
      <c r="A1993"/>
      <c r="B1993"/>
      <c r="C1993"/>
      <c r="D1993"/>
    </row>
    <row r="1994" spans="1:4" ht="17.5" customHeight="1" x14ac:dyDescent="0.35">
      <c r="A1994"/>
      <c r="B1994"/>
      <c r="C1994"/>
      <c r="D1994"/>
    </row>
    <row r="1995" spans="1:4" ht="17.5" customHeight="1" x14ac:dyDescent="0.35">
      <c r="A1995"/>
      <c r="B1995"/>
      <c r="C1995"/>
      <c r="D1995"/>
    </row>
    <row r="1996" spans="1:4" ht="17.5" customHeight="1" x14ac:dyDescent="0.35">
      <c r="A1996"/>
      <c r="B1996"/>
      <c r="C1996"/>
      <c r="D1996"/>
    </row>
    <row r="1997" spans="1:4" ht="17.5" customHeight="1" x14ac:dyDescent="0.35">
      <c r="A1997"/>
      <c r="B1997"/>
      <c r="C1997"/>
      <c r="D1997"/>
    </row>
    <row r="1998" spans="1:4" ht="17.5" customHeight="1" x14ac:dyDescent="0.35">
      <c r="A1998"/>
      <c r="B1998"/>
      <c r="C1998"/>
      <c r="D1998"/>
    </row>
    <row r="1999" spans="1:4" ht="17.5" customHeight="1" x14ac:dyDescent="0.35">
      <c r="A1999"/>
      <c r="B1999"/>
      <c r="C1999"/>
      <c r="D1999"/>
    </row>
    <row r="2000" spans="1:4" ht="17.5" customHeight="1" x14ac:dyDescent="0.35">
      <c r="A2000"/>
      <c r="B2000"/>
      <c r="C2000"/>
      <c r="D2000"/>
    </row>
  </sheetData>
  <mergeCells count="2">
    <mergeCell ref="A3:C3"/>
    <mergeCell ref="E6:H6"/>
  </mergeCell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12961-82D2-4038-B5F5-E87C8D3E7195}">
  <sheetPr codeName="Feuil17">
    <tabColor theme="9"/>
  </sheetPr>
  <dimension ref="A1:DD52"/>
  <sheetViews>
    <sheetView zoomScale="85" zoomScaleNormal="85" workbookViewId="0">
      <selection activeCell="A13" sqref="A13"/>
    </sheetView>
  </sheetViews>
  <sheetFormatPr baseColWidth="10" defaultColWidth="11.453125" defaultRowHeight="14.5" x14ac:dyDescent="0.35"/>
  <cols>
    <col min="1" max="1" width="46.453125" customWidth="1"/>
    <col min="2" max="55" width="20.7265625" customWidth="1"/>
  </cols>
  <sheetData>
    <row r="1" spans="1:108" x14ac:dyDescent="0.35">
      <c r="A1" s="53" t="s">
        <v>215</v>
      </c>
      <c r="B1" s="298" t="s">
        <v>18</v>
      </c>
      <c r="C1" s="298"/>
      <c r="D1" s="298"/>
      <c r="E1" s="298"/>
    </row>
    <row r="2" spans="1:108" x14ac:dyDescent="0.35">
      <c r="A2" s="53" t="str">
        <f>IF(B1&lt;&gt;"Tout dossier","Dossier source N°2 (option)","")</f>
        <v/>
      </c>
      <c r="B2" s="298"/>
      <c r="C2" s="298"/>
      <c r="D2" s="298"/>
      <c r="E2" s="298"/>
    </row>
    <row r="3" spans="1:108" x14ac:dyDescent="0.35">
      <c r="A3" s="48"/>
      <c r="B3" s="9"/>
      <c r="C3" s="9"/>
      <c r="D3" s="9"/>
      <c r="E3" s="9"/>
    </row>
    <row r="4" spans="1:108" x14ac:dyDescent="0.35">
      <c r="A4" s="53" t="s">
        <v>216</v>
      </c>
      <c r="B4" s="298" t="s">
        <v>217</v>
      </c>
      <c r="C4" s="298"/>
      <c r="D4" s="298"/>
      <c r="E4" s="298"/>
      <c r="H4" s="49" t="str">
        <f>IFERROR(VLOOKUP(B4,nomencl_FAMMETIERS!$A$6:$B$22,2,FALSE),"")</f>
        <v>A</v>
      </c>
    </row>
    <row r="5" spans="1:108" x14ac:dyDescent="0.35">
      <c r="A5" s="53" t="str">
        <f>IF(B4&lt;&gt;"","Famille de métier N°2 (option)","")</f>
        <v>Famille de métier N°2 (option)</v>
      </c>
      <c r="B5" s="298" t="s">
        <v>218</v>
      </c>
      <c r="C5" s="298"/>
      <c r="D5" s="298"/>
      <c r="E5" s="298"/>
      <c r="H5" s="49" t="str">
        <f>IFERROR(VLOOKUP(B5,nomencl_FAMMETIERS!$A$6:$B$22,2,FALSE),"")</f>
        <v>B</v>
      </c>
    </row>
    <row r="6" spans="1:108" ht="15" customHeight="1" x14ac:dyDescent="0.35">
      <c r="A6" s="54" t="str">
        <f>IF(B5&lt;&gt;"","Famille de métier N°3 (option)","")</f>
        <v>Famille de métier N°3 (option)</v>
      </c>
      <c r="B6" s="298"/>
      <c r="C6" s="298"/>
      <c r="D6" s="298"/>
      <c r="E6" s="298"/>
      <c r="F6" s="50"/>
      <c r="G6" s="50"/>
      <c r="H6" s="51" t="str">
        <f>IFERROR(VLOOKUP(B6,nomencl_FAMMETIERS!$A$6:$B$22,2,FALSE),"")</f>
        <v/>
      </c>
      <c r="I6" s="50"/>
    </row>
    <row r="7" spans="1:108" x14ac:dyDescent="0.35">
      <c r="A7" s="54" t="str">
        <f>IF(B6&lt;&gt;"","Famille de métier N°4 (option)","")</f>
        <v/>
      </c>
      <c r="B7" s="298"/>
      <c r="C7" s="298"/>
      <c r="D7" s="298"/>
      <c r="E7" s="298"/>
      <c r="F7" s="50"/>
      <c r="G7" s="50"/>
      <c r="H7" s="51" t="str">
        <f>IFERROR(VLOOKUP(B7,nomencl_FAMMETIERS!$A$6:$B$22,2,FALSE),"")</f>
        <v/>
      </c>
      <c r="I7" s="50"/>
    </row>
    <row r="8" spans="1:108" x14ac:dyDescent="0.35">
      <c r="A8" s="54" t="str">
        <f>IF(B7&lt;&gt;"","Famille de métier N°5 (option)","")</f>
        <v/>
      </c>
      <c r="B8" s="298"/>
      <c r="C8" s="298"/>
      <c r="D8" s="298"/>
      <c r="E8" s="298"/>
      <c r="H8" s="51" t="str">
        <f>IFERROR(VLOOKUP(B8,nomencl_FAMMETIERS!$A$6:$B$22,2,FALSE),"")</f>
        <v/>
      </c>
    </row>
    <row r="12" spans="1:108" s="52" customFormat="1" x14ac:dyDescent="0.35">
      <c r="A12" s="185"/>
      <c r="B12" s="184">
        <v>842</v>
      </c>
      <c r="C12" s="184">
        <v>1437</v>
      </c>
      <c r="D12" s="184">
        <v>1692</v>
      </c>
      <c r="E12" s="184">
        <v>2147</v>
      </c>
      <c r="F12" s="184">
        <v>2390.5</v>
      </c>
      <c r="G12" s="184">
        <v>2656</v>
      </c>
      <c r="H12" s="184">
        <v>2684</v>
      </c>
      <c r="I12" s="184">
        <v>2701</v>
      </c>
      <c r="J12" s="184">
        <v>2746</v>
      </c>
      <c r="K12" s="184">
        <v>2772</v>
      </c>
      <c r="L12" s="184">
        <v>2825</v>
      </c>
      <c r="M12" s="184">
        <v>2861</v>
      </c>
      <c r="N12" s="184">
        <v>3105</v>
      </c>
      <c r="O12" s="184">
        <v>3151</v>
      </c>
      <c r="P12" s="184">
        <v>3291</v>
      </c>
      <c r="Q12" s="184">
        <v>3314</v>
      </c>
      <c r="R12" s="184">
        <v>3628</v>
      </c>
      <c r="S12" s="184">
        <v>3894</v>
      </c>
      <c r="T12" s="184">
        <v>3956</v>
      </c>
      <c r="U12" s="184">
        <v>4630</v>
      </c>
      <c r="V12" s="184">
        <v>4942</v>
      </c>
      <c r="W12" s="184">
        <v>5184</v>
      </c>
      <c r="X12" s="184">
        <v>5584</v>
      </c>
      <c r="Y12" s="184">
        <v>5585.5</v>
      </c>
      <c r="Z12" s="184">
        <v>6544</v>
      </c>
      <c r="AA12" s="184">
        <v>6632</v>
      </c>
      <c r="AB12" s="184">
        <v>7067</v>
      </c>
      <c r="AC12" s="184">
        <v>7797</v>
      </c>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row>
    <row r="13" spans="1:108" ht="58.5" thickBot="1" x14ac:dyDescent="0.4">
      <c r="A13" s="186"/>
      <c r="B13" s="183" t="s">
        <v>219</v>
      </c>
      <c r="C13" s="183" t="s">
        <v>220</v>
      </c>
      <c r="D13" s="183" t="s">
        <v>221</v>
      </c>
      <c r="E13" s="183" t="s">
        <v>222</v>
      </c>
      <c r="F13" s="183" t="s">
        <v>223</v>
      </c>
      <c r="G13" s="183" t="s">
        <v>224</v>
      </c>
      <c r="H13" s="183" t="s">
        <v>225</v>
      </c>
      <c r="I13" s="183" t="s">
        <v>226</v>
      </c>
      <c r="J13" s="183" t="s">
        <v>227</v>
      </c>
      <c r="K13" s="183" t="s">
        <v>228</v>
      </c>
      <c r="L13" s="183" t="s">
        <v>229</v>
      </c>
      <c r="M13" s="183" t="s">
        <v>230</v>
      </c>
      <c r="N13" s="183" t="s">
        <v>231</v>
      </c>
      <c r="O13" s="183" t="s">
        <v>232</v>
      </c>
      <c r="P13" s="183" t="s">
        <v>233</v>
      </c>
      <c r="Q13" s="183" t="s">
        <v>234</v>
      </c>
      <c r="R13" s="183" t="s">
        <v>235</v>
      </c>
      <c r="S13" s="183" t="s">
        <v>236</v>
      </c>
      <c r="T13" s="183" t="s">
        <v>237</v>
      </c>
      <c r="U13" s="183" t="s">
        <v>238</v>
      </c>
      <c r="V13" s="183" t="s">
        <v>239</v>
      </c>
      <c r="W13" s="183" t="s">
        <v>240</v>
      </c>
      <c r="X13" s="183" t="s">
        <v>241</v>
      </c>
      <c r="Y13" s="183" t="s">
        <v>242</v>
      </c>
      <c r="Z13" s="183" t="s">
        <v>243</v>
      </c>
      <c r="AA13" s="183" t="s">
        <v>244</v>
      </c>
      <c r="AB13" s="183" t="s">
        <v>245</v>
      </c>
      <c r="AC13" s="183" t="s">
        <v>246</v>
      </c>
    </row>
    <row r="14" spans="1:108" x14ac:dyDescent="0.35">
      <c r="A14" s="187" t="s">
        <v>247</v>
      </c>
      <c r="B14" s="182"/>
      <c r="C14" s="182"/>
      <c r="D14" s="182">
        <v>2</v>
      </c>
      <c r="E14" s="182"/>
      <c r="F14" s="182"/>
      <c r="G14" s="182"/>
      <c r="H14" s="182"/>
      <c r="I14" s="182"/>
      <c r="J14" s="182"/>
      <c r="K14" s="182"/>
      <c r="L14" s="182"/>
      <c r="M14" s="182"/>
      <c r="N14" s="182"/>
      <c r="O14" s="182">
        <v>2</v>
      </c>
      <c r="P14" s="182">
        <v>2</v>
      </c>
      <c r="Q14" s="182"/>
      <c r="R14" s="182">
        <v>2</v>
      </c>
      <c r="S14" s="182"/>
      <c r="T14" s="182">
        <v>2</v>
      </c>
      <c r="U14" s="182">
        <v>2</v>
      </c>
      <c r="V14" s="182"/>
      <c r="W14" s="182"/>
      <c r="X14" s="182"/>
      <c r="Y14" s="182">
        <v>2</v>
      </c>
      <c r="Z14" s="182">
        <v>2</v>
      </c>
      <c r="AA14" s="182"/>
      <c r="AB14" s="182">
        <v>2</v>
      </c>
      <c r="AC14" s="182">
        <v>2</v>
      </c>
    </row>
    <row r="15" spans="1:108" x14ac:dyDescent="0.35">
      <c r="A15" s="187" t="s">
        <v>248</v>
      </c>
      <c r="B15" s="182"/>
      <c r="C15" s="182"/>
      <c r="D15" s="182"/>
      <c r="E15" s="182"/>
      <c r="F15" s="182"/>
      <c r="G15" s="182"/>
      <c r="H15" s="182"/>
      <c r="I15" s="182"/>
      <c r="J15" s="182"/>
      <c r="K15" s="182"/>
      <c r="L15" s="182"/>
      <c r="M15" s="182"/>
      <c r="N15" s="182"/>
      <c r="O15" s="182"/>
      <c r="P15" s="182">
        <v>2</v>
      </c>
      <c r="Q15" s="182"/>
      <c r="R15" s="182"/>
      <c r="S15" s="182"/>
      <c r="T15" s="182"/>
      <c r="U15" s="182"/>
      <c r="V15" s="182"/>
      <c r="W15" s="182"/>
      <c r="X15" s="182"/>
      <c r="Y15" s="182"/>
      <c r="Z15" s="182"/>
      <c r="AA15" s="182"/>
      <c r="AB15" s="182"/>
      <c r="AC15" s="182"/>
    </row>
    <row r="16" spans="1:108" x14ac:dyDescent="0.35">
      <c r="A16" s="187" t="s">
        <v>249</v>
      </c>
      <c r="B16" s="182"/>
      <c r="C16" s="182"/>
      <c r="D16" s="182"/>
      <c r="E16" s="182"/>
      <c r="F16" s="182">
        <v>2</v>
      </c>
      <c r="G16" s="182"/>
      <c r="H16" s="182"/>
      <c r="I16" s="182"/>
      <c r="J16" s="182"/>
      <c r="K16" s="182"/>
      <c r="L16" s="182"/>
      <c r="M16" s="182"/>
      <c r="N16" s="182"/>
      <c r="O16" s="182"/>
      <c r="P16" s="182"/>
      <c r="Q16" s="182"/>
      <c r="R16" s="182"/>
      <c r="S16" s="182">
        <v>2</v>
      </c>
      <c r="T16" s="182"/>
      <c r="U16" s="182">
        <v>2</v>
      </c>
      <c r="V16" s="182">
        <v>3</v>
      </c>
      <c r="W16" s="182"/>
      <c r="X16" s="182"/>
      <c r="Y16" s="182">
        <v>2</v>
      </c>
      <c r="Z16" s="182">
        <v>4</v>
      </c>
      <c r="AA16" s="182"/>
      <c r="AB16" s="182"/>
      <c r="AC16" s="182"/>
    </row>
    <row r="17" spans="1:29" x14ac:dyDescent="0.35">
      <c r="A17" s="187" t="s">
        <v>250</v>
      </c>
      <c r="B17" s="182"/>
      <c r="C17" s="182"/>
      <c r="D17" s="182">
        <v>1</v>
      </c>
      <c r="E17" s="182">
        <v>2</v>
      </c>
      <c r="F17" s="182"/>
      <c r="G17" s="182">
        <v>2</v>
      </c>
      <c r="H17" s="182">
        <v>2</v>
      </c>
      <c r="I17" s="182">
        <v>2</v>
      </c>
      <c r="J17" s="182"/>
      <c r="K17" s="182">
        <v>2</v>
      </c>
      <c r="L17" s="182">
        <v>2</v>
      </c>
      <c r="M17" s="182">
        <v>2</v>
      </c>
      <c r="N17" s="182">
        <v>2</v>
      </c>
      <c r="O17" s="182">
        <v>2</v>
      </c>
      <c r="P17" s="182"/>
      <c r="Q17" s="182">
        <v>2</v>
      </c>
      <c r="R17" s="182"/>
      <c r="S17" s="182"/>
      <c r="T17" s="182"/>
      <c r="U17" s="182">
        <v>2</v>
      </c>
      <c r="V17" s="182"/>
      <c r="W17" s="182">
        <v>2</v>
      </c>
      <c r="X17" s="182">
        <v>2</v>
      </c>
      <c r="Y17" s="182">
        <v>2</v>
      </c>
      <c r="Z17" s="182"/>
      <c r="AA17" s="182">
        <v>3</v>
      </c>
      <c r="AB17" s="182">
        <v>3</v>
      </c>
      <c r="AC17" s="182">
        <v>3</v>
      </c>
    </row>
    <row r="18" spans="1:29" x14ac:dyDescent="0.35">
      <c r="A18" s="187" t="s">
        <v>251</v>
      </c>
      <c r="B18" s="182"/>
      <c r="C18" s="182"/>
      <c r="D18" s="182">
        <v>1</v>
      </c>
      <c r="E18" s="182">
        <v>2</v>
      </c>
      <c r="F18" s="182"/>
      <c r="G18" s="182">
        <v>2</v>
      </c>
      <c r="H18" s="182">
        <v>2</v>
      </c>
      <c r="I18" s="182">
        <v>2</v>
      </c>
      <c r="J18" s="182"/>
      <c r="K18" s="182">
        <v>2</v>
      </c>
      <c r="L18" s="182">
        <v>2</v>
      </c>
      <c r="M18" s="182">
        <v>2</v>
      </c>
      <c r="N18" s="182">
        <v>2</v>
      </c>
      <c r="O18" s="182">
        <v>2</v>
      </c>
      <c r="P18" s="182"/>
      <c r="Q18" s="182">
        <v>2</v>
      </c>
      <c r="R18" s="182"/>
      <c r="S18" s="182"/>
      <c r="T18" s="182"/>
      <c r="U18" s="182">
        <v>2</v>
      </c>
      <c r="V18" s="182"/>
      <c r="W18" s="182">
        <v>2</v>
      </c>
      <c r="X18" s="182">
        <v>2</v>
      </c>
      <c r="Y18" s="182">
        <v>2</v>
      </c>
      <c r="Z18" s="182"/>
      <c r="AA18" s="182">
        <v>2</v>
      </c>
      <c r="AB18" s="182">
        <v>2</v>
      </c>
      <c r="AC18" s="182">
        <v>2</v>
      </c>
    </row>
    <row r="19" spans="1:29" x14ac:dyDescent="0.35">
      <c r="A19" s="187" t="s">
        <v>252</v>
      </c>
      <c r="B19" s="182"/>
      <c r="C19" s="182"/>
      <c r="D19" s="182"/>
      <c r="E19" s="182">
        <v>2</v>
      </c>
      <c r="F19" s="182"/>
      <c r="G19" s="182"/>
      <c r="H19" s="182"/>
      <c r="I19" s="182"/>
      <c r="J19" s="182"/>
      <c r="K19" s="182"/>
      <c r="L19" s="182"/>
      <c r="M19" s="182"/>
      <c r="N19" s="182"/>
      <c r="O19" s="182"/>
      <c r="P19" s="182"/>
      <c r="Q19" s="182"/>
      <c r="R19" s="182"/>
      <c r="S19" s="182"/>
      <c r="T19" s="182"/>
      <c r="U19" s="182"/>
      <c r="V19" s="182"/>
      <c r="W19" s="182"/>
      <c r="X19" s="182"/>
      <c r="Y19" s="182"/>
      <c r="Z19" s="182"/>
      <c r="AA19" s="182"/>
      <c r="AB19" s="182"/>
      <c r="AC19" s="182"/>
    </row>
    <row r="20" spans="1:29" x14ac:dyDescent="0.35">
      <c r="A20" s="187" t="s">
        <v>210</v>
      </c>
      <c r="B20" s="182"/>
      <c r="C20" s="182">
        <v>1</v>
      </c>
      <c r="D20" s="182">
        <v>2</v>
      </c>
      <c r="E20" s="182">
        <v>2</v>
      </c>
      <c r="F20" s="182"/>
      <c r="G20" s="182"/>
      <c r="H20" s="182">
        <v>2</v>
      </c>
      <c r="I20" s="182">
        <v>2</v>
      </c>
      <c r="J20" s="182"/>
      <c r="K20" s="182">
        <v>2</v>
      </c>
      <c r="L20" s="182">
        <v>2</v>
      </c>
      <c r="M20" s="182">
        <v>2</v>
      </c>
      <c r="N20" s="182">
        <v>2</v>
      </c>
      <c r="O20" s="182">
        <v>2</v>
      </c>
      <c r="P20" s="182"/>
      <c r="Q20" s="182">
        <v>2</v>
      </c>
      <c r="R20" s="182">
        <v>2</v>
      </c>
      <c r="S20" s="182">
        <v>2</v>
      </c>
      <c r="T20" s="182">
        <v>2</v>
      </c>
      <c r="U20" s="182">
        <v>2</v>
      </c>
      <c r="V20" s="182">
        <v>2</v>
      </c>
      <c r="W20" s="182"/>
      <c r="X20" s="182">
        <v>2</v>
      </c>
      <c r="Y20" s="182">
        <v>2</v>
      </c>
      <c r="Z20" s="182">
        <v>2</v>
      </c>
      <c r="AA20" s="182"/>
      <c r="AB20" s="182">
        <v>2</v>
      </c>
      <c r="AC20" s="182">
        <v>2</v>
      </c>
    </row>
    <row r="21" spans="1:29" x14ac:dyDescent="0.35">
      <c r="A21" s="187" t="s">
        <v>253</v>
      </c>
      <c r="B21" s="182"/>
      <c r="C21" s="182"/>
      <c r="D21" s="182"/>
      <c r="E21" s="182"/>
      <c r="F21" s="182"/>
      <c r="G21" s="182"/>
      <c r="H21" s="182"/>
      <c r="I21" s="182"/>
      <c r="J21" s="182"/>
      <c r="K21" s="182"/>
      <c r="L21" s="182"/>
      <c r="M21" s="182"/>
      <c r="N21" s="182"/>
      <c r="O21" s="182"/>
      <c r="P21" s="182"/>
      <c r="Q21" s="182"/>
      <c r="R21" s="182"/>
      <c r="S21" s="182"/>
      <c r="T21" s="182"/>
      <c r="U21" s="182"/>
      <c r="V21" s="182"/>
      <c r="W21" s="182"/>
      <c r="X21" s="182"/>
      <c r="Y21" s="182">
        <v>3</v>
      </c>
      <c r="Z21" s="182"/>
      <c r="AA21" s="182"/>
      <c r="AB21" s="182"/>
      <c r="AC21" s="182"/>
    </row>
    <row r="22" spans="1:29" x14ac:dyDescent="0.35">
      <c r="A22" s="187" t="s">
        <v>254</v>
      </c>
      <c r="B22" s="182"/>
      <c r="C22" s="182"/>
      <c r="D22" s="182"/>
      <c r="E22" s="182"/>
      <c r="F22" s="182">
        <v>2</v>
      </c>
      <c r="G22" s="182"/>
      <c r="H22" s="182"/>
      <c r="I22" s="182"/>
      <c r="J22" s="182"/>
      <c r="K22" s="182"/>
      <c r="L22" s="182"/>
      <c r="M22" s="182"/>
      <c r="N22" s="182"/>
      <c r="O22" s="182"/>
      <c r="P22" s="182">
        <v>1</v>
      </c>
      <c r="Q22" s="182"/>
      <c r="R22" s="182"/>
      <c r="S22" s="182"/>
      <c r="T22" s="182"/>
      <c r="U22" s="182"/>
      <c r="V22" s="182"/>
      <c r="W22" s="182"/>
      <c r="X22" s="182"/>
      <c r="Y22" s="182"/>
      <c r="Z22" s="182"/>
      <c r="AA22" s="182"/>
      <c r="AB22" s="182"/>
      <c r="AC22" s="182"/>
    </row>
    <row r="23" spans="1:29" x14ac:dyDescent="0.35">
      <c r="A23" s="187" t="s">
        <v>199</v>
      </c>
      <c r="B23" s="182"/>
      <c r="C23" s="182"/>
      <c r="D23" s="182"/>
      <c r="E23" s="182"/>
      <c r="F23" s="182">
        <v>2</v>
      </c>
      <c r="G23" s="182"/>
      <c r="H23" s="182"/>
      <c r="I23" s="182"/>
      <c r="J23" s="182"/>
      <c r="K23" s="182"/>
      <c r="L23" s="182"/>
      <c r="M23" s="182"/>
      <c r="N23" s="182"/>
      <c r="O23" s="182"/>
      <c r="P23" s="182">
        <v>1</v>
      </c>
      <c r="Q23" s="182"/>
      <c r="R23" s="182"/>
      <c r="S23" s="182"/>
      <c r="T23" s="182"/>
      <c r="U23" s="182"/>
      <c r="V23" s="182"/>
      <c r="W23" s="182"/>
      <c r="X23" s="182"/>
      <c r="Y23" s="182"/>
      <c r="Z23" s="182"/>
      <c r="AA23" s="182"/>
      <c r="AB23" s="182"/>
      <c r="AC23" s="182"/>
    </row>
    <row r="24" spans="1:29" x14ac:dyDescent="0.35">
      <c r="A24" s="187" t="s">
        <v>255</v>
      </c>
      <c r="B24" s="182">
        <v>2</v>
      </c>
      <c r="C24" s="182"/>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82"/>
      <c r="AB24" s="182"/>
      <c r="AC24" s="182"/>
    </row>
    <row r="25" spans="1:29" x14ac:dyDescent="0.35">
      <c r="A25" s="187" t="s">
        <v>256</v>
      </c>
      <c r="B25" s="182"/>
      <c r="C25" s="182"/>
      <c r="D25" s="182"/>
      <c r="E25" s="182"/>
      <c r="F25" s="182">
        <v>2</v>
      </c>
      <c r="G25" s="182"/>
      <c r="H25" s="182"/>
      <c r="I25" s="182"/>
      <c r="J25" s="182"/>
      <c r="K25" s="182"/>
      <c r="L25" s="182"/>
      <c r="M25" s="182"/>
      <c r="N25" s="182"/>
      <c r="O25" s="182"/>
      <c r="P25" s="182"/>
      <c r="Q25" s="182"/>
      <c r="R25" s="182"/>
      <c r="S25" s="182"/>
      <c r="T25" s="182"/>
      <c r="U25" s="182"/>
      <c r="V25" s="182"/>
      <c r="W25" s="182"/>
      <c r="X25" s="182"/>
      <c r="Y25" s="182"/>
      <c r="Z25" s="182"/>
      <c r="AA25" s="182"/>
      <c r="AB25" s="182"/>
      <c r="AC25" s="182"/>
    </row>
    <row r="26" spans="1:29" x14ac:dyDescent="0.35">
      <c r="A26" s="187" t="s">
        <v>173</v>
      </c>
      <c r="B26" s="182">
        <v>2</v>
      </c>
      <c r="C26" s="182"/>
      <c r="D26" s="182"/>
      <c r="E26" s="182"/>
      <c r="F26" s="182">
        <v>2</v>
      </c>
      <c r="G26" s="182"/>
      <c r="H26" s="182"/>
      <c r="I26" s="182"/>
      <c r="J26" s="182">
        <v>2</v>
      </c>
      <c r="K26" s="182"/>
      <c r="L26" s="182"/>
      <c r="M26" s="182"/>
      <c r="N26" s="182"/>
      <c r="O26" s="182"/>
      <c r="P26" s="182">
        <v>2</v>
      </c>
      <c r="Q26" s="182"/>
      <c r="R26" s="182"/>
      <c r="S26" s="182"/>
      <c r="T26" s="182"/>
      <c r="U26" s="182"/>
      <c r="V26" s="182"/>
      <c r="W26" s="182"/>
      <c r="X26" s="182"/>
      <c r="Y26" s="182"/>
      <c r="Z26" s="182"/>
      <c r="AA26" s="182"/>
      <c r="AB26" s="182"/>
      <c r="AC26" s="182"/>
    </row>
    <row r="27" spans="1:29" x14ac:dyDescent="0.35">
      <c r="A27" s="187" t="s">
        <v>180</v>
      </c>
      <c r="B27" s="182">
        <v>1</v>
      </c>
      <c r="C27" s="182"/>
      <c r="D27" s="182"/>
      <c r="E27" s="182"/>
      <c r="F27" s="182">
        <v>1</v>
      </c>
      <c r="G27" s="182"/>
      <c r="H27" s="182"/>
      <c r="I27" s="182"/>
      <c r="J27" s="182">
        <v>2</v>
      </c>
      <c r="K27" s="182"/>
      <c r="L27" s="182"/>
      <c r="M27" s="182"/>
      <c r="N27" s="182"/>
      <c r="O27" s="182"/>
      <c r="P27" s="182">
        <v>2</v>
      </c>
      <c r="Q27" s="182"/>
      <c r="R27" s="182">
        <v>2</v>
      </c>
      <c r="S27" s="182">
        <v>2</v>
      </c>
      <c r="T27" s="182">
        <v>2</v>
      </c>
      <c r="U27" s="182">
        <v>2</v>
      </c>
      <c r="V27" s="182">
        <v>2</v>
      </c>
      <c r="W27" s="182"/>
      <c r="X27" s="182"/>
      <c r="Y27" s="182">
        <v>2</v>
      </c>
      <c r="Z27" s="182">
        <v>2</v>
      </c>
      <c r="AA27" s="182"/>
      <c r="AB27" s="182"/>
      <c r="AC27" s="182"/>
    </row>
    <row r="28" spans="1:29" x14ac:dyDescent="0.35">
      <c r="A28" s="187" t="s">
        <v>203</v>
      </c>
      <c r="B28" s="182"/>
      <c r="C28" s="182"/>
      <c r="D28" s="182"/>
      <c r="E28" s="182"/>
      <c r="F28" s="182"/>
      <c r="G28" s="182"/>
      <c r="H28" s="182"/>
      <c r="I28" s="182"/>
      <c r="J28" s="182"/>
      <c r="K28" s="182"/>
      <c r="L28" s="182"/>
      <c r="M28" s="182">
        <v>2</v>
      </c>
      <c r="N28" s="182"/>
      <c r="O28" s="182"/>
      <c r="P28" s="182"/>
      <c r="Q28" s="182"/>
      <c r="R28" s="182"/>
      <c r="S28" s="182"/>
      <c r="T28" s="182"/>
      <c r="U28" s="182"/>
      <c r="V28" s="182"/>
      <c r="W28" s="182"/>
      <c r="X28" s="182"/>
      <c r="Y28" s="182"/>
      <c r="Z28" s="182"/>
      <c r="AA28" s="182"/>
      <c r="AB28" s="182"/>
      <c r="AC28" s="182"/>
    </row>
    <row r="29" spans="1:29" x14ac:dyDescent="0.35">
      <c r="A29" s="187" t="s">
        <v>213</v>
      </c>
      <c r="B29" s="182"/>
      <c r="C29" s="182"/>
      <c r="D29" s="182"/>
      <c r="E29" s="182"/>
      <c r="F29" s="182"/>
      <c r="G29" s="182"/>
      <c r="H29" s="182"/>
      <c r="I29" s="182"/>
      <c r="J29" s="182">
        <v>1</v>
      </c>
      <c r="K29" s="182"/>
      <c r="L29" s="182"/>
      <c r="M29" s="182"/>
      <c r="N29" s="182"/>
      <c r="O29" s="182"/>
      <c r="P29" s="182"/>
      <c r="Q29" s="182"/>
      <c r="R29" s="182"/>
      <c r="S29" s="182"/>
      <c r="T29" s="182"/>
      <c r="U29" s="182"/>
      <c r="V29" s="182"/>
      <c r="W29" s="182"/>
      <c r="X29" s="182"/>
      <c r="Y29" s="182"/>
      <c r="Z29" s="182"/>
      <c r="AA29" s="182"/>
      <c r="AB29" s="182"/>
      <c r="AC29" s="182"/>
    </row>
    <row r="30" spans="1:29" x14ac:dyDescent="0.35">
      <c r="A30" s="187" t="s">
        <v>257</v>
      </c>
      <c r="B30" s="182"/>
      <c r="C30" s="182">
        <v>2</v>
      </c>
      <c r="D30" s="182"/>
      <c r="E30" s="182">
        <v>2</v>
      </c>
      <c r="F30" s="182"/>
      <c r="G30" s="182"/>
      <c r="H30" s="182"/>
      <c r="I30" s="182"/>
      <c r="J30" s="182"/>
      <c r="K30" s="182"/>
      <c r="L30" s="182"/>
      <c r="M30" s="182"/>
      <c r="N30" s="182"/>
      <c r="O30" s="182"/>
      <c r="P30" s="182"/>
      <c r="Q30" s="182"/>
      <c r="R30" s="182"/>
      <c r="S30" s="182"/>
      <c r="T30" s="182"/>
      <c r="U30" s="182"/>
      <c r="V30" s="182">
        <v>2</v>
      </c>
      <c r="W30" s="182"/>
      <c r="X30" s="182"/>
      <c r="Y30" s="182"/>
      <c r="Z30" s="182">
        <v>2</v>
      </c>
      <c r="AA30" s="182"/>
      <c r="AB30" s="182"/>
      <c r="AC30" s="182"/>
    </row>
    <row r="31" spans="1:29" x14ac:dyDescent="0.35">
      <c r="A31" s="187" t="s">
        <v>258</v>
      </c>
      <c r="B31" s="182"/>
      <c r="C31" s="182"/>
      <c r="D31" s="182"/>
      <c r="E31" s="182"/>
      <c r="F31" s="182"/>
      <c r="G31" s="182"/>
      <c r="H31" s="182"/>
      <c r="I31" s="182"/>
      <c r="J31" s="182">
        <v>2</v>
      </c>
      <c r="K31" s="182"/>
      <c r="L31" s="182"/>
      <c r="M31" s="182"/>
      <c r="N31" s="182"/>
      <c r="O31" s="182"/>
      <c r="P31" s="182">
        <v>1</v>
      </c>
      <c r="Q31" s="182"/>
      <c r="R31" s="182">
        <v>2</v>
      </c>
      <c r="S31" s="182">
        <v>2</v>
      </c>
      <c r="T31" s="182"/>
      <c r="U31" s="182">
        <v>2</v>
      </c>
      <c r="V31" s="182"/>
      <c r="W31" s="182"/>
      <c r="X31" s="182"/>
      <c r="Y31" s="182">
        <v>2</v>
      </c>
      <c r="Z31" s="182"/>
      <c r="AA31" s="182"/>
      <c r="AB31" s="182"/>
      <c r="AC31" s="182"/>
    </row>
    <row r="32" spans="1:29" x14ac:dyDescent="0.35">
      <c r="A32" s="187" t="s">
        <v>179</v>
      </c>
      <c r="B32" s="182">
        <v>2</v>
      </c>
      <c r="C32" s="182"/>
      <c r="D32" s="182"/>
      <c r="E32" s="182"/>
      <c r="F32" s="182">
        <v>2</v>
      </c>
      <c r="G32" s="182"/>
      <c r="H32" s="182"/>
      <c r="I32" s="182"/>
      <c r="J32" s="182">
        <v>2</v>
      </c>
      <c r="K32" s="182"/>
      <c r="L32" s="182"/>
      <c r="M32" s="182"/>
      <c r="N32" s="182"/>
      <c r="O32" s="182"/>
      <c r="P32" s="182">
        <v>1</v>
      </c>
      <c r="Q32" s="182"/>
      <c r="R32" s="182"/>
      <c r="S32" s="182"/>
      <c r="T32" s="182"/>
      <c r="U32" s="182"/>
      <c r="V32" s="182"/>
      <c r="W32" s="182"/>
      <c r="X32" s="182"/>
      <c r="Y32" s="182"/>
      <c r="Z32" s="182"/>
      <c r="AA32" s="182"/>
      <c r="AB32" s="182"/>
      <c r="AC32" s="182"/>
    </row>
    <row r="33" spans="1:29" x14ac:dyDescent="0.35">
      <c r="A33" s="187" t="s">
        <v>259</v>
      </c>
      <c r="B33" s="182"/>
      <c r="C33" s="182"/>
      <c r="D33" s="182"/>
      <c r="E33" s="182"/>
      <c r="F33" s="182"/>
      <c r="G33" s="182"/>
      <c r="H33" s="182"/>
      <c r="I33" s="182"/>
      <c r="J33" s="182">
        <v>3</v>
      </c>
      <c r="K33" s="182"/>
      <c r="L33" s="182"/>
      <c r="M33" s="182"/>
      <c r="N33" s="182"/>
      <c r="O33" s="182"/>
      <c r="P33" s="182">
        <v>2</v>
      </c>
      <c r="Q33" s="182"/>
      <c r="R33" s="182">
        <v>4</v>
      </c>
      <c r="S33" s="182">
        <v>4</v>
      </c>
      <c r="T33" s="182">
        <v>4</v>
      </c>
      <c r="U33" s="182">
        <v>2</v>
      </c>
      <c r="V33" s="182">
        <v>1</v>
      </c>
      <c r="W33" s="182"/>
      <c r="X33" s="182"/>
      <c r="Y33" s="182"/>
      <c r="Z33" s="182"/>
      <c r="AA33" s="182"/>
      <c r="AB33" s="182"/>
      <c r="AC33" s="182"/>
    </row>
    <row r="34" spans="1:29" x14ac:dyDescent="0.35">
      <c r="A34" s="187" t="s">
        <v>175</v>
      </c>
      <c r="B34" s="182"/>
      <c r="C34" s="182"/>
      <c r="D34" s="182"/>
      <c r="E34" s="182"/>
      <c r="F34" s="182"/>
      <c r="G34" s="182"/>
      <c r="H34" s="182"/>
      <c r="I34" s="182"/>
      <c r="J34" s="182">
        <v>2</v>
      </c>
      <c r="K34" s="182"/>
      <c r="L34" s="182"/>
      <c r="M34" s="182"/>
      <c r="N34" s="182"/>
      <c r="O34" s="182"/>
      <c r="P34" s="182"/>
      <c r="Q34" s="182"/>
      <c r="R34" s="182">
        <v>1</v>
      </c>
      <c r="S34" s="182"/>
      <c r="T34" s="182">
        <v>1</v>
      </c>
      <c r="U34" s="182"/>
      <c r="V34" s="182"/>
      <c r="W34" s="182"/>
      <c r="X34" s="182"/>
      <c r="Y34" s="182"/>
      <c r="Z34" s="182"/>
      <c r="AA34" s="182"/>
      <c r="AB34" s="182"/>
      <c r="AC34" s="182"/>
    </row>
    <row r="35" spans="1:29" x14ac:dyDescent="0.35">
      <c r="A35" s="187" t="s">
        <v>212</v>
      </c>
      <c r="B35" s="182"/>
      <c r="C35" s="182"/>
      <c r="D35" s="182"/>
      <c r="E35" s="182"/>
      <c r="F35" s="182"/>
      <c r="G35" s="182"/>
      <c r="H35" s="182"/>
      <c r="I35" s="182"/>
      <c r="J35" s="182">
        <v>1</v>
      </c>
      <c r="K35" s="182"/>
      <c r="L35" s="182"/>
      <c r="M35" s="182"/>
      <c r="N35" s="182"/>
      <c r="O35" s="182"/>
      <c r="P35" s="182">
        <v>3</v>
      </c>
      <c r="Q35" s="182"/>
      <c r="R35" s="182"/>
      <c r="S35" s="182"/>
      <c r="T35" s="182"/>
      <c r="U35" s="182"/>
      <c r="V35" s="182"/>
      <c r="W35" s="182"/>
      <c r="X35" s="182"/>
      <c r="Y35" s="182"/>
      <c r="Z35" s="182"/>
      <c r="AA35" s="182"/>
      <c r="AB35" s="182"/>
      <c r="AC35" s="182"/>
    </row>
    <row r="36" spans="1:29" x14ac:dyDescent="0.35">
      <c r="A36" s="187" t="s">
        <v>260</v>
      </c>
      <c r="B36" s="182"/>
      <c r="C36" s="182"/>
      <c r="D36" s="182"/>
      <c r="E36" s="182"/>
      <c r="F36" s="182"/>
      <c r="G36" s="182"/>
      <c r="H36" s="182"/>
      <c r="I36" s="182"/>
      <c r="J36" s="182"/>
      <c r="K36" s="182"/>
      <c r="L36" s="182"/>
      <c r="M36" s="182"/>
      <c r="N36" s="182"/>
      <c r="O36" s="182"/>
      <c r="P36" s="182">
        <v>1</v>
      </c>
      <c r="Q36" s="182"/>
      <c r="R36" s="182"/>
      <c r="S36" s="182"/>
      <c r="T36" s="182"/>
      <c r="U36" s="182"/>
      <c r="V36" s="182"/>
      <c r="W36" s="182"/>
      <c r="X36" s="182"/>
      <c r="Y36" s="182"/>
      <c r="Z36" s="182"/>
      <c r="AA36" s="182"/>
      <c r="AB36" s="182"/>
      <c r="AC36" s="182"/>
    </row>
    <row r="37" spans="1:29" x14ac:dyDescent="0.35">
      <c r="A37" s="187" t="s">
        <v>261</v>
      </c>
      <c r="B37" s="182"/>
      <c r="C37" s="182"/>
      <c r="D37" s="182"/>
      <c r="E37" s="182"/>
      <c r="F37" s="182">
        <v>2</v>
      </c>
      <c r="G37" s="182"/>
      <c r="H37" s="182"/>
      <c r="I37" s="182"/>
      <c r="J37" s="182">
        <v>2</v>
      </c>
      <c r="K37" s="182"/>
      <c r="L37" s="182"/>
      <c r="M37" s="182"/>
      <c r="N37" s="182"/>
      <c r="O37" s="182"/>
      <c r="P37" s="182"/>
      <c r="Q37" s="182"/>
      <c r="R37" s="182">
        <v>3</v>
      </c>
      <c r="S37" s="182">
        <v>3</v>
      </c>
      <c r="T37" s="182">
        <v>3</v>
      </c>
      <c r="U37" s="182">
        <v>3</v>
      </c>
      <c r="V37" s="182">
        <v>3</v>
      </c>
      <c r="W37" s="182"/>
      <c r="X37" s="182"/>
      <c r="Y37" s="182">
        <v>3</v>
      </c>
      <c r="Z37" s="182">
        <v>4</v>
      </c>
      <c r="AA37" s="182"/>
      <c r="AB37" s="182"/>
      <c r="AC37" s="182"/>
    </row>
    <row r="38" spans="1:29" x14ac:dyDescent="0.35">
      <c r="A38" s="187" t="s">
        <v>262</v>
      </c>
      <c r="B38" s="182"/>
      <c r="C38" s="182"/>
      <c r="D38" s="182"/>
      <c r="E38" s="182">
        <v>3</v>
      </c>
      <c r="F38" s="182"/>
      <c r="G38" s="182">
        <v>2</v>
      </c>
      <c r="H38" s="182">
        <v>2</v>
      </c>
      <c r="I38" s="182"/>
      <c r="J38" s="182"/>
      <c r="K38" s="182">
        <v>2</v>
      </c>
      <c r="L38" s="182">
        <v>2</v>
      </c>
      <c r="M38" s="182"/>
      <c r="N38" s="182">
        <v>2</v>
      </c>
      <c r="O38" s="182"/>
      <c r="P38" s="182">
        <v>2</v>
      </c>
      <c r="Q38" s="182">
        <v>2</v>
      </c>
      <c r="R38" s="182">
        <v>2</v>
      </c>
      <c r="S38" s="182">
        <v>2</v>
      </c>
      <c r="T38" s="182">
        <v>2</v>
      </c>
      <c r="U38" s="182">
        <v>3</v>
      </c>
      <c r="V38" s="182">
        <v>2</v>
      </c>
      <c r="W38" s="182">
        <v>3</v>
      </c>
      <c r="X38" s="182">
        <v>3</v>
      </c>
      <c r="Y38" s="182">
        <v>3</v>
      </c>
      <c r="Z38" s="182"/>
      <c r="AA38" s="182">
        <v>3</v>
      </c>
      <c r="AB38" s="182">
        <v>2</v>
      </c>
      <c r="AC38" s="182">
        <v>3</v>
      </c>
    </row>
    <row r="39" spans="1:29" x14ac:dyDescent="0.35">
      <c r="A39" s="187" t="s">
        <v>263</v>
      </c>
      <c r="B39" s="182"/>
      <c r="C39" s="182"/>
      <c r="D39" s="182"/>
      <c r="E39" s="182"/>
      <c r="F39" s="182"/>
      <c r="G39" s="182"/>
      <c r="H39" s="182"/>
      <c r="I39" s="182"/>
      <c r="J39" s="182"/>
      <c r="K39" s="182"/>
      <c r="L39" s="182"/>
      <c r="M39" s="182"/>
      <c r="N39" s="182"/>
      <c r="O39" s="182"/>
      <c r="P39" s="182"/>
      <c r="Q39" s="182"/>
      <c r="R39" s="182"/>
      <c r="S39" s="182">
        <v>2</v>
      </c>
      <c r="T39" s="182"/>
      <c r="U39" s="182">
        <v>3</v>
      </c>
      <c r="V39" s="182"/>
      <c r="W39" s="182">
        <v>3</v>
      </c>
      <c r="X39" s="182">
        <v>3</v>
      </c>
      <c r="Y39" s="182">
        <v>3</v>
      </c>
      <c r="Z39" s="182"/>
      <c r="AA39" s="182"/>
      <c r="AB39" s="182"/>
      <c r="AC39" s="182"/>
    </row>
    <row r="40" spans="1:29" x14ac:dyDescent="0.35">
      <c r="A40" s="187" t="s">
        <v>264</v>
      </c>
      <c r="B40" s="182"/>
      <c r="C40" s="182"/>
      <c r="D40" s="182"/>
      <c r="E40" s="182"/>
      <c r="F40" s="182"/>
      <c r="G40" s="182"/>
      <c r="H40" s="182"/>
      <c r="I40" s="182"/>
      <c r="J40" s="182"/>
      <c r="K40" s="182"/>
      <c r="L40" s="182"/>
      <c r="M40" s="182"/>
      <c r="N40" s="182"/>
      <c r="O40" s="182"/>
      <c r="P40" s="182"/>
      <c r="Q40" s="182"/>
      <c r="R40" s="182"/>
      <c r="S40" s="182"/>
      <c r="T40" s="182">
        <v>2</v>
      </c>
      <c r="U40" s="182"/>
      <c r="V40" s="182"/>
      <c r="W40" s="182"/>
      <c r="X40" s="182"/>
      <c r="Y40" s="182"/>
      <c r="Z40" s="182"/>
      <c r="AA40" s="182"/>
      <c r="AB40" s="182"/>
      <c r="AC40" s="182"/>
    </row>
    <row r="41" spans="1:29" x14ac:dyDescent="0.35">
      <c r="A41" s="187" t="s">
        <v>265</v>
      </c>
      <c r="B41" s="182"/>
      <c r="C41" s="182">
        <v>1</v>
      </c>
      <c r="D41" s="182">
        <v>2</v>
      </c>
      <c r="E41" s="182"/>
      <c r="F41" s="182"/>
      <c r="G41" s="182">
        <v>3</v>
      </c>
      <c r="H41" s="182">
        <v>3</v>
      </c>
      <c r="I41" s="182">
        <v>3</v>
      </c>
      <c r="J41" s="182"/>
      <c r="K41" s="182">
        <v>3</v>
      </c>
      <c r="L41" s="182">
        <v>3</v>
      </c>
      <c r="M41" s="182">
        <v>3</v>
      </c>
      <c r="N41" s="182">
        <v>3</v>
      </c>
      <c r="O41" s="182">
        <v>3</v>
      </c>
      <c r="P41" s="182"/>
      <c r="Q41" s="182">
        <v>3</v>
      </c>
      <c r="R41" s="182"/>
      <c r="S41" s="182"/>
      <c r="T41" s="182"/>
      <c r="U41" s="182"/>
      <c r="V41" s="182"/>
      <c r="W41" s="182">
        <v>4</v>
      </c>
      <c r="X41" s="182">
        <v>4</v>
      </c>
      <c r="Y41" s="182"/>
      <c r="Z41" s="182"/>
      <c r="AA41" s="182">
        <v>3</v>
      </c>
      <c r="AB41" s="182">
        <v>3</v>
      </c>
      <c r="AC41" s="182">
        <v>3</v>
      </c>
    </row>
    <row r="42" spans="1:29" x14ac:dyDescent="0.35">
      <c r="A42" s="187" t="s">
        <v>266</v>
      </c>
      <c r="B42" s="182"/>
      <c r="C42" s="182">
        <v>2</v>
      </c>
      <c r="D42" s="182">
        <v>3</v>
      </c>
      <c r="E42" s="182"/>
      <c r="F42" s="182"/>
      <c r="G42" s="182"/>
      <c r="H42" s="182"/>
      <c r="I42" s="182">
        <v>3</v>
      </c>
      <c r="J42" s="182"/>
      <c r="K42" s="182">
        <v>3</v>
      </c>
      <c r="L42" s="182">
        <v>2</v>
      </c>
      <c r="M42" s="182">
        <v>3</v>
      </c>
      <c r="N42" s="182">
        <v>3</v>
      </c>
      <c r="O42" s="182">
        <v>3</v>
      </c>
      <c r="P42" s="182"/>
      <c r="Q42" s="182">
        <v>3</v>
      </c>
      <c r="R42" s="182"/>
      <c r="S42" s="182"/>
      <c r="T42" s="182"/>
      <c r="U42" s="182"/>
      <c r="V42" s="182"/>
      <c r="W42" s="182">
        <v>3</v>
      </c>
      <c r="X42" s="182">
        <v>3</v>
      </c>
      <c r="Y42" s="182"/>
      <c r="Z42" s="182"/>
      <c r="AA42" s="182"/>
      <c r="AB42" s="182"/>
      <c r="AC42" s="182"/>
    </row>
    <row r="43" spans="1:29" x14ac:dyDescent="0.35">
      <c r="A43" s="187" t="s">
        <v>267</v>
      </c>
      <c r="B43" s="182"/>
      <c r="C43" s="182"/>
      <c r="D43" s="182">
        <v>3</v>
      </c>
      <c r="E43" s="182"/>
      <c r="F43" s="182"/>
      <c r="G43" s="182"/>
      <c r="H43" s="182"/>
      <c r="I43" s="182"/>
      <c r="J43" s="182"/>
      <c r="K43" s="182">
        <v>3</v>
      </c>
      <c r="L43" s="182"/>
      <c r="M43" s="182"/>
      <c r="N43" s="182"/>
      <c r="O43" s="182">
        <v>3</v>
      </c>
      <c r="P43" s="182"/>
      <c r="Q43" s="182"/>
      <c r="R43" s="182"/>
      <c r="S43" s="182"/>
      <c r="T43" s="182"/>
      <c r="U43" s="182"/>
      <c r="V43" s="182"/>
      <c r="W43" s="182"/>
      <c r="X43" s="182"/>
      <c r="Y43" s="182"/>
      <c r="Z43" s="182"/>
      <c r="AA43" s="182"/>
      <c r="AB43" s="182"/>
      <c r="AC43" s="182"/>
    </row>
    <row r="44" spans="1:29" x14ac:dyDescent="0.35">
      <c r="A44" s="187" t="s">
        <v>268</v>
      </c>
      <c r="B44" s="182"/>
      <c r="C44" s="182"/>
      <c r="D44" s="182"/>
      <c r="E44" s="182">
        <v>2</v>
      </c>
      <c r="F44" s="182"/>
      <c r="G44" s="182"/>
      <c r="H44" s="182"/>
      <c r="I44" s="182">
        <v>2</v>
      </c>
      <c r="J44" s="182"/>
      <c r="K44" s="182"/>
      <c r="L44" s="182">
        <v>2</v>
      </c>
      <c r="M44" s="182">
        <v>2</v>
      </c>
      <c r="N44" s="182">
        <v>2</v>
      </c>
      <c r="O44" s="182"/>
      <c r="P44" s="182"/>
      <c r="Q44" s="182"/>
      <c r="R44" s="182"/>
      <c r="S44" s="182"/>
      <c r="T44" s="182"/>
      <c r="U44" s="182"/>
      <c r="V44" s="182"/>
      <c r="W44" s="182">
        <v>3</v>
      </c>
      <c r="X44" s="182">
        <v>3</v>
      </c>
      <c r="Y44" s="182"/>
      <c r="Z44" s="182"/>
      <c r="AA44" s="182"/>
      <c r="AB44" s="182"/>
      <c r="AC44" s="182">
        <v>3</v>
      </c>
    </row>
    <row r="45" spans="1:29" x14ac:dyDescent="0.35">
      <c r="A45" s="187" t="s">
        <v>269</v>
      </c>
      <c r="B45" s="182"/>
      <c r="C45" s="182"/>
      <c r="D45" s="182"/>
      <c r="E45" s="182"/>
      <c r="F45" s="182"/>
      <c r="G45" s="182">
        <v>3</v>
      </c>
      <c r="H45" s="182">
        <v>3</v>
      </c>
      <c r="I45" s="182">
        <v>1</v>
      </c>
      <c r="J45" s="182"/>
      <c r="K45" s="182"/>
      <c r="L45" s="182">
        <v>2</v>
      </c>
      <c r="M45" s="182">
        <v>1</v>
      </c>
      <c r="N45" s="182"/>
      <c r="O45" s="182"/>
      <c r="P45" s="182"/>
      <c r="Q45" s="182">
        <v>3</v>
      </c>
      <c r="R45" s="182"/>
      <c r="S45" s="182"/>
      <c r="T45" s="182"/>
      <c r="U45" s="182"/>
      <c r="V45" s="182"/>
      <c r="W45" s="182">
        <v>3</v>
      </c>
      <c r="X45" s="182">
        <v>3</v>
      </c>
      <c r="Y45" s="182"/>
      <c r="Z45" s="182"/>
      <c r="AA45" s="182"/>
      <c r="AB45" s="182"/>
      <c r="AC45" s="182"/>
    </row>
    <row r="46" spans="1:29" x14ac:dyDescent="0.35">
      <c r="A46" s="187" t="s">
        <v>270</v>
      </c>
      <c r="B46" s="182"/>
      <c r="C46" s="182"/>
      <c r="D46" s="182"/>
      <c r="E46" s="182"/>
      <c r="F46" s="182"/>
      <c r="G46" s="182"/>
      <c r="H46" s="182"/>
      <c r="I46" s="182"/>
      <c r="J46" s="182"/>
      <c r="K46" s="182"/>
      <c r="L46" s="182"/>
      <c r="M46" s="182"/>
      <c r="N46" s="182">
        <v>2</v>
      </c>
      <c r="O46" s="182"/>
      <c r="P46" s="182"/>
      <c r="Q46" s="182"/>
      <c r="R46" s="182"/>
      <c r="S46" s="182"/>
      <c r="T46" s="182"/>
      <c r="U46" s="182"/>
      <c r="V46" s="182"/>
      <c r="W46" s="182"/>
      <c r="X46" s="182"/>
      <c r="Y46" s="182"/>
      <c r="Z46" s="182"/>
      <c r="AA46" s="182"/>
      <c r="AB46" s="182"/>
      <c r="AC46" s="182"/>
    </row>
    <row r="47" spans="1:29" x14ac:dyDescent="0.35">
      <c r="A47" s="187" t="s">
        <v>271</v>
      </c>
      <c r="B47" s="182"/>
      <c r="C47" s="182"/>
      <c r="D47" s="182"/>
      <c r="E47" s="182"/>
      <c r="F47" s="182"/>
      <c r="G47" s="182">
        <v>3</v>
      </c>
      <c r="H47" s="182">
        <v>2</v>
      </c>
      <c r="I47" s="182">
        <v>2</v>
      </c>
      <c r="J47" s="182"/>
      <c r="K47" s="182">
        <v>3</v>
      </c>
      <c r="L47" s="182">
        <v>3</v>
      </c>
      <c r="M47" s="182">
        <v>2</v>
      </c>
      <c r="N47" s="182">
        <v>3</v>
      </c>
      <c r="O47" s="182">
        <v>3</v>
      </c>
      <c r="P47" s="182"/>
      <c r="Q47" s="182">
        <v>2</v>
      </c>
      <c r="R47" s="182"/>
      <c r="S47" s="182"/>
      <c r="T47" s="182"/>
      <c r="U47" s="182"/>
      <c r="V47" s="182"/>
      <c r="W47" s="182">
        <v>3</v>
      </c>
      <c r="X47" s="182">
        <v>3</v>
      </c>
      <c r="Y47" s="182"/>
      <c r="Z47" s="182"/>
      <c r="AA47" s="182">
        <v>3</v>
      </c>
      <c r="AB47" s="182">
        <v>3</v>
      </c>
      <c r="AC47" s="182">
        <v>3</v>
      </c>
    </row>
    <row r="48" spans="1:29" x14ac:dyDescent="0.35">
      <c r="A48" s="187" t="s">
        <v>272</v>
      </c>
      <c r="B48" s="182"/>
      <c r="C48" s="182"/>
      <c r="D48" s="182"/>
      <c r="E48" s="182"/>
      <c r="F48" s="182"/>
      <c r="G48" s="182"/>
      <c r="H48" s="182"/>
      <c r="I48" s="182"/>
      <c r="J48" s="182"/>
      <c r="K48" s="182"/>
      <c r="L48" s="182"/>
      <c r="M48" s="182"/>
      <c r="N48" s="182"/>
      <c r="O48" s="182"/>
      <c r="P48" s="182"/>
      <c r="Q48" s="182"/>
      <c r="R48" s="182"/>
      <c r="S48" s="182"/>
      <c r="T48" s="182"/>
      <c r="U48" s="182"/>
      <c r="V48" s="182"/>
      <c r="W48" s="182"/>
      <c r="X48" s="182"/>
      <c r="Y48" s="182"/>
      <c r="Z48" s="182"/>
      <c r="AA48" s="182">
        <v>3</v>
      </c>
      <c r="AB48" s="182">
        <v>3</v>
      </c>
      <c r="AC48" s="182">
        <v>3</v>
      </c>
    </row>
    <row r="49" spans="1:29" x14ac:dyDescent="0.35">
      <c r="A49" s="187" t="s">
        <v>273</v>
      </c>
      <c r="B49" s="182"/>
      <c r="C49" s="182">
        <v>3</v>
      </c>
      <c r="D49" s="182"/>
      <c r="E49" s="182"/>
      <c r="F49" s="182"/>
      <c r="G49" s="182"/>
      <c r="H49" s="182"/>
      <c r="I49" s="182"/>
      <c r="J49" s="182"/>
      <c r="K49" s="182"/>
      <c r="L49" s="182"/>
      <c r="M49" s="182"/>
      <c r="N49" s="182"/>
      <c r="O49" s="182"/>
      <c r="P49" s="182"/>
      <c r="Q49" s="182"/>
      <c r="R49" s="182"/>
      <c r="S49" s="182"/>
      <c r="T49" s="182"/>
      <c r="U49" s="182"/>
      <c r="V49" s="182"/>
      <c r="W49" s="182"/>
      <c r="X49" s="182"/>
      <c r="Y49" s="182"/>
      <c r="Z49" s="182"/>
      <c r="AA49" s="182"/>
      <c r="AB49" s="182"/>
      <c r="AC49" s="182"/>
    </row>
    <row r="50" spans="1:29" x14ac:dyDescent="0.35">
      <c r="A50" s="187" t="s">
        <v>274</v>
      </c>
      <c r="B50" s="182"/>
      <c r="C50" s="182">
        <v>2</v>
      </c>
      <c r="D50" s="182"/>
      <c r="E50" s="182"/>
      <c r="F50" s="182"/>
      <c r="G50" s="182"/>
      <c r="H50" s="182"/>
      <c r="I50" s="182">
        <v>2</v>
      </c>
      <c r="J50" s="182"/>
      <c r="K50" s="182"/>
      <c r="L50" s="182"/>
      <c r="M50" s="182">
        <v>2</v>
      </c>
      <c r="N50" s="182"/>
      <c r="O50" s="182"/>
      <c r="P50" s="182"/>
      <c r="Q50" s="182">
        <v>2</v>
      </c>
      <c r="R50" s="182"/>
      <c r="S50" s="182"/>
      <c r="T50" s="182"/>
      <c r="U50" s="182"/>
      <c r="V50" s="182"/>
      <c r="W50" s="182">
        <v>3</v>
      </c>
      <c r="X50" s="182">
        <v>3</v>
      </c>
      <c r="Y50" s="182"/>
      <c r="Z50" s="182"/>
      <c r="AA50" s="182"/>
      <c r="AB50" s="182"/>
      <c r="AC50" s="182"/>
    </row>
    <row r="51" spans="1:29" x14ac:dyDescent="0.35">
      <c r="A51" s="187" t="s">
        <v>275</v>
      </c>
      <c r="B51" s="182"/>
      <c r="C51" s="182"/>
      <c r="D51" s="182">
        <v>2</v>
      </c>
      <c r="E51" s="182"/>
      <c r="F51" s="182"/>
      <c r="G51" s="182">
        <v>3</v>
      </c>
      <c r="H51" s="182">
        <v>3</v>
      </c>
      <c r="I51" s="182">
        <v>2</v>
      </c>
      <c r="J51" s="182"/>
      <c r="K51" s="182"/>
      <c r="L51" s="182"/>
      <c r="M51" s="182"/>
      <c r="N51" s="182"/>
      <c r="O51" s="182">
        <v>2</v>
      </c>
      <c r="P51" s="182"/>
      <c r="Q51" s="182">
        <v>3</v>
      </c>
      <c r="R51" s="182"/>
      <c r="S51" s="182"/>
      <c r="T51" s="182"/>
      <c r="U51" s="182"/>
      <c r="V51" s="182"/>
      <c r="W51" s="182"/>
      <c r="X51" s="182"/>
      <c r="Y51" s="182"/>
      <c r="Z51" s="182"/>
      <c r="AA51" s="182"/>
      <c r="AB51" s="182"/>
      <c r="AC51" s="182"/>
    </row>
    <row r="52" spans="1:29" x14ac:dyDescent="0.35">
      <c r="A52" s="187" t="s">
        <v>276</v>
      </c>
      <c r="B52" s="182"/>
      <c r="C52" s="182"/>
      <c r="D52" s="182"/>
      <c r="E52" s="182"/>
      <c r="F52" s="182"/>
      <c r="G52" s="182"/>
      <c r="H52" s="182"/>
      <c r="I52" s="182"/>
      <c r="J52" s="182"/>
      <c r="K52" s="182"/>
      <c r="L52" s="182"/>
      <c r="M52" s="182"/>
      <c r="N52" s="182"/>
      <c r="O52" s="182"/>
      <c r="P52" s="182"/>
      <c r="Q52" s="182"/>
      <c r="R52" s="182"/>
      <c r="S52" s="182"/>
      <c r="T52" s="182"/>
      <c r="U52" s="182"/>
      <c r="V52" s="182"/>
      <c r="W52" s="182"/>
      <c r="X52" s="182"/>
      <c r="Y52" s="182"/>
      <c r="Z52" s="182">
        <v>3</v>
      </c>
      <c r="AA52" s="182"/>
      <c r="AB52" s="182"/>
      <c r="AC52" s="182"/>
    </row>
  </sheetData>
  <mergeCells count="7">
    <mergeCell ref="B7:E7"/>
    <mergeCell ref="B8:E8"/>
    <mergeCell ref="B4:E4"/>
    <mergeCell ref="B1:E1"/>
    <mergeCell ref="B2:E2"/>
    <mergeCell ref="B5:E5"/>
    <mergeCell ref="B6:E6"/>
  </mergeCells>
  <conditionalFormatting sqref="A14:A52">
    <cfRule type="duplicateValues" dxfId="11" priority="138"/>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6" r:id="rId4" name="Button 4">
              <controlPr defaultSize="0" print="0" autoFill="0" autoPict="0" macro="[0]!Passerelle_metier_formacode">
                <anchor moveWithCells="1">
                  <from>
                    <xdr:col>5</xdr:col>
                    <xdr:colOff>488950</xdr:colOff>
                    <xdr:row>0</xdr:row>
                    <xdr:rowOff>133350</xdr:rowOff>
                  </from>
                  <to>
                    <xdr:col>5</xdr:col>
                    <xdr:colOff>1022350</xdr:colOff>
                    <xdr:row>2</xdr:row>
                    <xdr:rowOff>0</xdr:rowOff>
                  </to>
                </anchor>
              </controlPr>
            </control>
          </mc:Choice>
        </mc:AlternateContent>
        <mc:AlternateContent xmlns:mc="http://schemas.openxmlformats.org/markup-compatibility/2006">
          <mc:Choice Requires="x14">
            <control shapeId="23568" r:id="rId5" name="Button 16">
              <controlPr defaultSize="0" print="0" autoFill="0" autoPict="0" macro="[0]!Reset_Passerelle_metier_formacode">
                <anchor moveWithCells="1">
                  <from>
                    <xdr:col>6</xdr:col>
                    <xdr:colOff>50800</xdr:colOff>
                    <xdr:row>0</xdr:row>
                    <xdr:rowOff>133350</xdr:rowOff>
                  </from>
                  <to>
                    <xdr:col>7</xdr:col>
                    <xdr:colOff>361950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8E3E25E-41EF-4BA1-885D-8D6816D1B87B}">
          <x14:formula1>
            <xm:f>nomencl_FAMMETIERS!$B$31:$B$50</xm:f>
          </x14:formula1>
          <xm:sqref>B1:E1</xm:sqref>
        </x14:dataValidation>
        <x14:dataValidation type="list" showInputMessage="1" showErrorMessage="1" xr:uid="{6FC621A6-0434-469C-8B8C-2133C3651CD0}">
          <x14:formula1>
            <xm:f>nomencl_FAMMETIERS!$B$30:$B$50</xm:f>
          </x14:formula1>
          <xm:sqref>B2:E3</xm:sqref>
        </x14:dataValidation>
        <x14:dataValidation type="list" showInputMessage="1" showErrorMessage="1" xr:uid="{AD7C058E-FE8B-4CD7-BC18-AB324F16E3F2}">
          <x14:formula1>
            <xm:f>nomencl_FAMMETIERS!$A$5:$A$22</xm:f>
          </x14:formula1>
          <xm:sqref>B4:E8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C8A5A-5551-4BB8-8799-F2ED97BBBDCB}">
  <sheetPr codeName="Feuil20">
    <tabColor theme="9"/>
  </sheetPr>
  <dimension ref="A1:LW1000"/>
  <sheetViews>
    <sheetView zoomScale="85" zoomScaleNormal="85" workbookViewId="0">
      <pane xSplit="1" ySplit="4" topLeftCell="B5" activePane="bottomRight" state="frozen"/>
      <selection pane="topRight" activeCell="B1" sqref="B1"/>
      <selection pane="bottomLeft" activeCell="A5" sqref="A5"/>
      <selection pane="bottomRight" activeCell="C5" sqref="C5"/>
    </sheetView>
  </sheetViews>
  <sheetFormatPr baseColWidth="10" defaultColWidth="10.81640625" defaultRowHeight="15" customHeight="1" x14ac:dyDescent="0.35"/>
  <cols>
    <col min="1" max="1" width="41.453125" style="61" customWidth="1"/>
    <col min="2" max="128" width="16.453125" style="60" customWidth="1"/>
    <col min="129" max="129" width="16.453125" style="84" customWidth="1"/>
    <col min="130" max="213" width="16.453125" style="60" customWidth="1"/>
    <col min="214" max="16384" width="10.81640625" style="60"/>
  </cols>
  <sheetData>
    <row r="1" spans="1:335" ht="15" customHeight="1" x14ac:dyDescent="0.35">
      <c r="A1" s="59" t="s">
        <v>215</v>
      </c>
      <c r="B1" s="299" t="s">
        <v>277</v>
      </c>
      <c r="C1" s="299"/>
      <c r="D1" s="299"/>
      <c r="E1" s="299"/>
      <c r="J1" s="60" t="s">
        <v>278</v>
      </c>
    </row>
    <row r="2" spans="1:335" ht="15" customHeight="1" x14ac:dyDescent="0.35">
      <c r="A2" s="59" t="str">
        <f>IF(B1&lt;&gt;"Tout dossier","Dossier source N°2 (option)","")</f>
        <v>Dossier source N°2 (option)</v>
      </c>
      <c r="B2" s="300"/>
      <c r="C2" s="300"/>
      <c r="D2" s="300"/>
      <c r="E2" s="300"/>
    </row>
    <row r="4" spans="1:335" s="62" customFormat="1" ht="42.65" customHeight="1" x14ac:dyDescent="0.35">
      <c r="A4" s="57"/>
      <c r="B4" s="65" t="s">
        <v>279</v>
      </c>
      <c r="C4" s="65" t="s">
        <v>280</v>
      </c>
      <c r="D4" s="65" t="s">
        <v>281</v>
      </c>
      <c r="E4" s="65" t="s">
        <v>282</v>
      </c>
      <c r="F4" s="65" t="s">
        <v>283</v>
      </c>
      <c r="G4" s="65" t="s">
        <v>284</v>
      </c>
      <c r="H4" s="65" t="s">
        <v>285</v>
      </c>
      <c r="I4" s="65" t="s">
        <v>286</v>
      </c>
      <c r="J4" s="65" t="s">
        <v>287</v>
      </c>
      <c r="K4" s="65" t="s">
        <v>288</v>
      </c>
      <c r="L4" s="65" t="s">
        <v>289</v>
      </c>
      <c r="M4" s="65" t="s">
        <v>290</v>
      </c>
      <c r="N4" s="65" t="s">
        <v>291</v>
      </c>
      <c r="O4" s="65" t="s">
        <v>292</v>
      </c>
      <c r="P4" s="65" t="s">
        <v>186</v>
      </c>
      <c r="Q4" s="65" t="s">
        <v>293</v>
      </c>
      <c r="R4" s="65" t="s">
        <v>294</v>
      </c>
      <c r="S4" s="65" t="s">
        <v>295</v>
      </c>
      <c r="T4" s="65" t="s">
        <v>296</v>
      </c>
      <c r="U4" s="65" t="s">
        <v>297</v>
      </c>
      <c r="V4" s="65" t="s">
        <v>202</v>
      </c>
      <c r="W4" s="65" t="s">
        <v>200</v>
      </c>
      <c r="X4" s="65" t="s">
        <v>201</v>
      </c>
      <c r="Y4" s="65" t="s">
        <v>298</v>
      </c>
      <c r="Z4" s="65" t="s">
        <v>299</v>
      </c>
      <c r="AA4" s="65" t="s">
        <v>300</v>
      </c>
      <c r="AB4" s="65" t="s">
        <v>301</v>
      </c>
      <c r="AC4" s="65" t="s">
        <v>302</v>
      </c>
      <c r="AD4" s="65" t="s">
        <v>303</v>
      </c>
      <c r="AE4" s="65" t="s">
        <v>304</v>
      </c>
      <c r="AF4" s="65" t="s">
        <v>305</v>
      </c>
      <c r="AG4" s="65" t="s">
        <v>306</v>
      </c>
      <c r="AH4" s="65" t="s">
        <v>226</v>
      </c>
      <c r="AI4" s="65" t="s">
        <v>221</v>
      </c>
      <c r="AJ4" s="65" t="s">
        <v>234</v>
      </c>
      <c r="AK4" s="65" t="s">
        <v>307</v>
      </c>
      <c r="AL4" s="65" t="s">
        <v>241</v>
      </c>
      <c r="AM4" s="65" t="s">
        <v>308</v>
      </c>
      <c r="AN4" s="65" t="s">
        <v>309</v>
      </c>
      <c r="AO4" s="65" t="s">
        <v>310</v>
      </c>
      <c r="AP4" s="65" t="s">
        <v>311</v>
      </c>
      <c r="AQ4" s="65" t="s">
        <v>220</v>
      </c>
      <c r="AR4" s="65" t="s">
        <v>312</v>
      </c>
      <c r="AS4" s="65" t="s">
        <v>313</v>
      </c>
      <c r="AT4" s="65" t="s">
        <v>227</v>
      </c>
      <c r="AU4" s="65" t="s">
        <v>236</v>
      </c>
      <c r="AV4" s="65" t="s">
        <v>239</v>
      </c>
      <c r="AW4" s="65" t="s">
        <v>235</v>
      </c>
      <c r="AX4" s="65" t="s">
        <v>238</v>
      </c>
      <c r="AY4" s="65" t="s">
        <v>243</v>
      </c>
      <c r="AZ4" s="65" t="s">
        <v>314</v>
      </c>
      <c r="BA4" s="65" t="s">
        <v>315</v>
      </c>
      <c r="BB4" s="65" t="s">
        <v>316</v>
      </c>
      <c r="BC4" s="65" t="s">
        <v>317</v>
      </c>
      <c r="BD4" s="65" t="s">
        <v>318</v>
      </c>
      <c r="BE4" s="65" t="s">
        <v>319</v>
      </c>
      <c r="BF4" s="65" t="s">
        <v>320</v>
      </c>
      <c r="BG4" s="65" t="s">
        <v>321</v>
      </c>
      <c r="BH4" s="65" t="s">
        <v>322</v>
      </c>
      <c r="BI4" s="65" t="s">
        <v>323</v>
      </c>
      <c r="BJ4" s="65" t="s">
        <v>324</v>
      </c>
      <c r="BK4" s="65" t="s">
        <v>324</v>
      </c>
      <c r="BL4" s="65" t="s">
        <v>325</v>
      </c>
      <c r="BM4" s="65" t="s">
        <v>326</v>
      </c>
      <c r="BN4" s="65" t="s">
        <v>327</v>
      </c>
      <c r="BO4" s="65" t="s">
        <v>328</v>
      </c>
      <c r="BP4" s="65" t="s">
        <v>329</v>
      </c>
      <c r="BQ4" s="65" t="s">
        <v>330</v>
      </c>
      <c r="BR4" s="65" t="s">
        <v>331</v>
      </c>
      <c r="BS4" s="65" t="s">
        <v>332</v>
      </c>
      <c r="BT4" s="65" t="s">
        <v>333</v>
      </c>
      <c r="BU4" s="65" t="s">
        <v>334</v>
      </c>
      <c r="BV4" s="65" t="s">
        <v>335</v>
      </c>
      <c r="BW4" s="65" t="s">
        <v>336</v>
      </c>
      <c r="BX4" s="65" t="s">
        <v>337</v>
      </c>
      <c r="BY4" s="65" t="s">
        <v>338</v>
      </c>
      <c r="BZ4" s="65" t="s">
        <v>339</v>
      </c>
      <c r="CA4" s="65" t="s">
        <v>340</v>
      </c>
      <c r="CB4" s="65" t="s">
        <v>341</v>
      </c>
      <c r="CC4" s="65" t="s">
        <v>342</v>
      </c>
      <c r="CD4" s="65" t="s">
        <v>343</v>
      </c>
      <c r="CE4" s="65" t="s">
        <v>344</v>
      </c>
      <c r="CF4" s="65" t="s">
        <v>345</v>
      </c>
      <c r="CG4" s="65" t="s">
        <v>346</v>
      </c>
      <c r="CH4" s="65" t="s">
        <v>347</v>
      </c>
      <c r="CI4" s="65" t="s">
        <v>348</v>
      </c>
      <c r="CJ4" s="65" t="s">
        <v>349</v>
      </c>
      <c r="CK4" s="65" t="s">
        <v>350</v>
      </c>
      <c r="CL4" s="65" t="s">
        <v>351</v>
      </c>
      <c r="CM4" s="65" t="s">
        <v>352</v>
      </c>
      <c r="CN4" s="65" t="s">
        <v>353</v>
      </c>
      <c r="CO4" s="65" t="s">
        <v>354</v>
      </c>
      <c r="CP4" s="65" t="s">
        <v>355</v>
      </c>
      <c r="CQ4" s="65" t="s">
        <v>356</v>
      </c>
      <c r="CR4" s="65" t="s">
        <v>357</v>
      </c>
      <c r="CS4" s="65" t="s">
        <v>208</v>
      </c>
      <c r="CT4" s="65" t="s">
        <v>206</v>
      </c>
      <c r="CU4" s="65" t="s">
        <v>358</v>
      </c>
      <c r="CV4" s="65" t="s">
        <v>198</v>
      </c>
      <c r="CW4" s="65" t="s">
        <v>359</v>
      </c>
      <c r="CX4" s="65" t="s">
        <v>360</v>
      </c>
      <c r="CY4" s="65" t="s">
        <v>361</v>
      </c>
      <c r="CZ4" s="65" t="s">
        <v>362</v>
      </c>
      <c r="DA4" s="65" t="s">
        <v>363</v>
      </c>
      <c r="DB4" s="65" t="s">
        <v>364</v>
      </c>
      <c r="DC4" s="65" t="s">
        <v>365</v>
      </c>
      <c r="DD4" s="65" t="s">
        <v>366</v>
      </c>
      <c r="DE4" s="65" t="s">
        <v>367</v>
      </c>
      <c r="DF4" s="65"/>
      <c r="DG4" s="65"/>
      <c r="DH4" s="65"/>
      <c r="DI4" s="65"/>
      <c r="DJ4" s="65"/>
      <c r="DK4" s="65"/>
      <c r="DL4" s="65"/>
      <c r="DM4" s="65"/>
      <c r="DN4" s="65"/>
      <c r="DO4" s="65"/>
      <c r="DP4" s="65"/>
      <c r="DQ4" s="65"/>
      <c r="DR4" s="65"/>
      <c r="DS4" s="65"/>
      <c r="DT4" s="65"/>
      <c r="DU4" s="65"/>
      <c r="DV4" s="65"/>
      <c r="DW4" s="65"/>
      <c r="DX4" s="65"/>
      <c r="DY4" s="65"/>
      <c r="DZ4" s="65"/>
      <c r="EA4" s="65"/>
      <c r="EB4" s="65"/>
      <c r="EC4" s="65"/>
      <c r="ED4" s="65"/>
      <c r="EE4" s="65"/>
      <c r="EF4" s="65"/>
      <c r="EG4" s="65"/>
      <c r="EH4" s="65"/>
      <c r="EI4" s="65"/>
      <c r="EJ4" s="65"/>
      <c r="EK4" s="65"/>
      <c r="EL4" s="65"/>
      <c r="EM4" s="65"/>
      <c r="EN4" s="65"/>
      <c r="EO4" s="65"/>
      <c r="EP4" s="65"/>
      <c r="EQ4" s="65"/>
      <c r="ER4" s="65"/>
      <c r="ES4" s="65"/>
      <c r="ET4" s="65"/>
      <c r="EU4" s="65"/>
      <c r="EV4" s="65"/>
      <c r="EW4" s="65"/>
      <c r="EX4" s="65"/>
      <c r="EY4" s="65"/>
      <c r="EZ4" s="65"/>
      <c r="FA4" s="65"/>
      <c r="FB4" s="65"/>
      <c r="FC4" s="65"/>
      <c r="FD4" s="65"/>
      <c r="FE4" s="65"/>
      <c r="FF4" s="65"/>
      <c r="FG4" s="85" t="s">
        <v>209</v>
      </c>
      <c r="FH4" s="85" t="s">
        <v>368</v>
      </c>
      <c r="FI4" s="85" t="s">
        <v>246</v>
      </c>
      <c r="FJ4" s="85" t="s">
        <v>369</v>
      </c>
      <c r="FK4" s="85" t="s">
        <v>370</v>
      </c>
      <c r="FL4" s="85" t="s">
        <v>371</v>
      </c>
      <c r="FM4" s="85" t="s">
        <v>222</v>
      </c>
      <c r="FN4" s="85" t="s">
        <v>372</v>
      </c>
      <c r="FO4" s="85" t="s">
        <v>373</v>
      </c>
      <c r="FP4" s="85" t="s">
        <v>374</v>
      </c>
      <c r="FQ4" s="85" t="s">
        <v>375</v>
      </c>
      <c r="FR4" s="85" t="s">
        <v>376</v>
      </c>
      <c r="FS4" s="85" t="s">
        <v>377</v>
      </c>
      <c r="FT4" s="85" t="s">
        <v>378</v>
      </c>
      <c r="FU4" s="85" t="s">
        <v>379</v>
      </c>
      <c r="FV4" s="85" t="s">
        <v>380</v>
      </c>
      <c r="FW4" s="85" t="s">
        <v>381</v>
      </c>
      <c r="FX4" s="85" t="s">
        <v>382</v>
      </c>
      <c r="FY4" s="85" t="s">
        <v>383</v>
      </c>
      <c r="FZ4" s="85" t="s">
        <v>384</v>
      </c>
      <c r="GA4" s="85" t="s">
        <v>385</v>
      </c>
      <c r="GB4" s="85" t="s">
        <v>386</v>
      </c>
      <c r="GC4" s="85" t="s">
        <v>387</v>
      </c>
      <c r="GD4" s="85" t="s">
        <v>388</v>
      </c>
      <c r="GE4" s="85" t="s">
        <v>389</v>
      </c>
      <c r="GF4" s="85" t="s">
        <v>390</v>
      </c>
      <c r="GG4" s="85" t="s">
        <v>391</v>
      </c>
      <c r="GH4" s="85" t="s">
        <v>392</v>
      </c>
      <c r="GI4" s="85" t="s">
        <v>358</v>
      </c>
      <c r="GJ4" s="85" t="s">
        <v>198</v>
      </c>
      <c r="GK4" s="85" t="s">
        <v>359</v>
      </c>
      <c r="GL4" s="85" t="s">
        <v>360</v>
      </c>
      <c r="GM4" s="85" t="s">
        <v>361</v>
      </c>
      <c r="GN4" s="85" t="s">
        <v>362</v>
      </c>
      <c r="GO4" s="85" t="s">
        <v>363</v>
      </c>
      <c r="GP4" s="85" t="s">
        <v>364</v>
      </c>
      <c r="GQ4" s="85" t="s">
        <v>365</v>
      </c>
      <c r="GR4" s="85" t="s">
        <v>366</v>
      </c>
      <c r="GS4" s="85" t="s">
        <v>367</v>
      </c>
      <c r="GT4" s="85" t="s">
        <v>214</v>
      </c>
      <c r="GU4" s="85" t="s">
        <v>393</v>
      </c>
      <c r="GV4" s="85" t="s">
        <v>394</v>
      </c>
      <c r="GW4" s="85" t="s">
        <v>395</v>
      </c>
      <c r="GX4" s="85" t="s">
        <v>396</v>
      </c>
      <c r="GY4" s="85" t="s">
        <v>397</v>
      </c>
      <c r="GZ4" s="85" t="s">
        <v>398</v>
      </c>
      <c r="HA4" s="85" t="s">
        <v>399</v>
      </c>
      <c r="HB4" s="85" t="s">
        <v>400</v>
      </c>
      <c r="HC4" s="85" t="s">
        <v>401</v>
      </c>
      <c r="HD4" s="85" t="s">
        <v>402</v>
      </c>
      <c r="HE4" s="85" t="s">
        <v>403</v>
      </c>
      <c r="HF4" s="85" t="s">
        <v>404</v>
      </c>
      <c r="HG4" s="85" t="s">
        <v>405</v>
      </c>
      <c r="HH4" s="85" t="s">
        <v>406</v>
      </c>
      <c r="HI4" s="85" t="s">
        <v>407</v>
      </c>
      <c r="HJ4" s="85" t="s">
        <v>408</v>
      </c>
      <c r="HK4" s="85" t="s">
        <v>409</v>
      </c>
      <c r="HL4" s="85" t="s">
        <v>223</v>
      </c>
      <c r="HM4" s="85" t="s">
        <v>410</v>
      </c>
      <c r="HN4" s="85" t="s">
        <v>305</v>
      </c>
      <c r="HO4" s="85" t="s">
        <v>232</v>
      </c>
      <c r="HP4" s="85" t="s">
        <v>411</v>
      </c>
      <c r="HQ4" s="85" t="s">
        <v>233</v>
      </c>
      <c r="HR4" s="85" t="s">
        <v>412</v>
      </c>
      <c r="HS4" s="85" t="s">
        <v>413</v>
      </c>
      <c r="HT4" s="85" t="s">
        <v>414</v>
      </c>
      <c r="HU4" s="85" t="s">
        <v>415</v>
      </c>
      <c r="HV4" s="85" t="s">
        <v>416</v>
      </c>
      <c r="HW4" s="85" t="s">
        <v>417</v>
      </c>
      <c r="HX4" s="85" t="s">
        <v>418</v>
      </c>
      <c r="HY4" s="85" t="s">
        <v>419</v>
      </c>
      <c r="HZ4" s="85" t="s">
        <v>420</v>
      </c>
      <c r="IA4" s="85" t="s">
        <v>421</v>
      </c>
      <c r="IB4" s="85" t="s">
        <v>422</v>
      </c>
      <c r="IC4" s="85" t="s">
        <v>339</v>
      </c>
      <c r="ID4" s="85" t="s">
        <v>423</v>
      </c>
      <c r="IE4" s="85" t="s">
        <v>424</v>
      </c>
      <c r="IF4" s="85" t="s">
        <v>425</v>
      </c>
      <c r="IG4" s="85" t="s">
        <v>426</v>
      </c>
      <c r="IH4" s="85" t="s">
        <v>427</v>
      </c>
      <c r="II4" s="85" t="s">
        <v>428</v>
      </c>
      <c r="IJ4" s="85" t="s">
        <v>429</v>
      </c>
      <c r="IK4" s="85" t="s">
        <v>430</v>
      </c>
      <c r="IL4" s="85" t="s">
        <v>431</v>
      </c>
      <c r="IM4" s="85" t="s">
        <v>432</v>
      </c>
      <c r="IN4" s="85" t="s">
        <v>433</v>
      </c>
      <c r="IO4" s="85" t="s">
        <v>434</v>
      </c>
      <c r="IP4" s="85" t="s">
        <v>435</v>
      </c>
      <c r="IQ4" s="85" t="s">
        <v>436</v>
      </c>
      <c r="IR4" s="85" t="s">
        <v>437</v>
      </c>
      <c r="IS4" s="85" t="s">
        <v>438</v>
      </c>
      <c r="IT4" s="85" t="s">
        <v>439</v>
      </c>
      <c r="IU4" s="85" t="s">
        <v>440</v>
      </c>
      <c r="IV4" s="85" t="s">
        <v>441</v>
      </c>
      <c r="IW4" s="85" t="s">
        <v>442</v>
      </c>
      <c r="IX4" s="85" t="s">
        <v>443</v>
      </c>
      <c r="IY4" s="85" t="s">
        <v>170</v>
      </c>
      <c r="IZ4" s="85" t="s">
        <v>237</v>
      </c>
      <c r="JA4" s="85" t="s">
        <v>444</v>
      </c>
      <c r="JB4" s="85" t="s">
        <v>445</v>
      </c>
      <c r="JC4" s="85" t="s">
        <v>446</v>
      </c>
      <c r="JD4" s="85" t="s">
        <v>447</v>
      </c>
      <c r="JE4" s="85" t="s">
        <v>448</v>
      </c>
      <c r="JF4" s="85" t="s">
        <v>449</v>
      </c>
      <c r="JG4" s="85" t="s">
        <v>307</v>
      </c>
      <c r="JH4" s="85" t="s">
        <v>450</v>
      </c>
      <c r="JI4" s="85" t="s">
        <v>451</v>
      </c>
      <c r="JJ4" s="85" t="s">
        <v>452</v>
      </c>
      <c r="JK4" s="85" t="s">
        <v>453</v>
      </c>
      <c r="JL4" s="85" t="s">
        <v>454</v>
      </c>
      <c r="JM4" s="85" t="s">
        <v>455</v>
      </c>
      <c r="JN4" s="85" t="s">
        <v>456</v>
      </c>
      <c r="JO4" s="85" t="s">
        <v>242</v>
      </c>
      <c r="JP4" s="85" t="s">
        <v>457</v>
      </c>
      <c r="JQ4" s="85" t="s">
        <v>458</v>
      </c>
      <c r="JR4" s="85" t="s">
        <v>459</v>
      </c>
      <c r="JS4" s="85" t="s">
        <v>460</v>
      </c>
      <c r="JT4" s="85" t="s">
        <v>461</v>
      </c>
      <c r="JU4" s="85" t="s">
        <v>462</v>
      </c>
      <c r="JV4" s="85" t="s">
        <v>463</v>
      </c>
      <c r="JW4" s="85" t="s">
        <v>334</v>
      </c>
      <c r="JX4" s="85" t="s">
        <v>464</v>
      </c>
      <c r="JY4" s="85" t="s">
        <v>465</v>
      </c>
      <c r="JZ4" s="85" t="s">
        <v>466</v>
      </c>
      <c r="KA4" s="85" t="s">
        <v>467</v>
      </c>
      <c r="KB4" s="85" t="s">
        <v>468</v>
      </c>
      <c r="KC4" s="85" t="s">
        <v>469</v>
      </c>
      <c r="KD4" s="85" t="s">
        <v>470</v>
      </c>
      <c r="KE4" s="85" t="s">
        <v>343</v>
      </c>
      <c r="KF4" s="85" t="s">
        <v>471</v>
      </c>
      <c r="KG4" s="85" t="s">
        <v>472</v>
      </c>
      <c r="KH4" s="85" t="s">
        <v>473</v>
      </c>
      <c r="KI4" s="85" t="s">
        <v>474</v>
      </c>
      <c r="KJ4" s="85" t="s">
        <v>475</v>
      </c>
      <c r="KK4" s="85" t="s">
        <v>476</v>
      </c>
      <c r="KL4" s="85" t="s">
        <v>477</v>
      </c>
      <c r="KM4" s="85" t="s">
        <v>478</v>
      </c>
      <c r="KN4" s="85" t="s">
        <v>479</v>
      </c>
      <c r="KO4" s="85" t="s">
        <v>480</v>
      </c>
      <c r="KP4" s="85" t="s">
        <v>204</v>
      </c>
      <c r="KQ4" s="85" t="s">
        <v>481</v>
      </c>
      <c r="KR4" s="85" t="s">
        <v>315</v>
      </c>
      <c r="KS4" s="85" t="s">
        <v>230</v>
      </c>
      <c r="KT4" s="85" t="s">
        <v>482</v>
      </c>
      <c r="KU4" s="85" t="s">
        <v>207</v>
      </c>
      <c r="KV4" s="85" t="s">
        <v>205</v>
      </c>
      <c r="KW4" s="85" t="s">
        <v>483</v>
      </c>
      <c r="KX4" s="85" t="s">
        <v>195</v>
      </c>
      <c r="KY4" s="85" t="s">
        <v>484</v>
      </c>
      <c r="KZ4" s="85" t="s">
        <v>485</v>
      </c>
      <c r="LA4" s="85" t="s">
        <v>486</v>
      </c>
      <c r="LB4" s="85" t="s">
        <v>444</v>
      </c>
      <c r="LC4" s="85" t="s">
        <v>487</v>
      </c>
      <c r="LD4" s="85" t="s">
        <v>487</v>
      </c>
      <c r="LE4" s="85" t="s">
        <v>488</v>
      </c>
      <c r="LF4" s="85" t="s">
        <v>489</v>
      </c>
      <c r="LG4" s="85" t="s">
        <v>312</v>
      </c>
      <c r="LH4" s="85" t="s">
        <v>490</v>
      </c>
      <c r="LI4" s="85" t="s">
        <v>491</v>
      </c>
      <c r="LJ4" s="85" t="s">
        <v>492</v>
      </c>
      <c r="LK4" s="85" t="s">
        <v>493</v>
      </c>
      <c r="LL4" s="85" t="s">
        <v>494</v>
      </c>
      <c r="LM4" s="85" t="s">
        <v>495</v>
      </c>
      <c r="LN4" s="85" t="s">
        <v>496</v>
      </c>
      <c r="LO4" s="85" t="s">
        <v>497</v>
      </c>
      <c r="LP4" s="85" t="s">
        <v>498</v>
      </c>
      <c r="LQ4" s="85" t="s">
        <v>499</v>
      </c>
      <c r="LR4" s="85" t="s">
        <v>500</v>
      </c>
      <c r="LS4" s="85" t="s">
        <v>501</v>
      </c>
      <c r="LT4" s="85" t="s">
        <v>502</v>
      </c>
      <c r="LU4" s="85" t="s">
        <v>211</v>
      </c>
      <c r="LV4" s="85" t="s">
        <v>219</v>
      </c>
      <c r="LW4" s="85"/>
    </row>
    <row r="5" spans="1:335" ht="15" customHeight="1" x14ac:dyDescent="0.35">
      <c r="A5" s="57" t="s">
        <v>279</v>
      </c>
      <c r="B5"/>
      <c r="C5">
        <v>582</v>
      </c>
      <c r="D5">
        <v>391</v>
      </c>
      <c r="E5">
        <v>734</v>
      </c>
      <c r="F5">
        <v>1442</v>
      </c>
      <c r="G5">
        <v>876</v>
      </c>
      <c r="H5">
        <v>1442</v>
      </c>
      <c r="I5">
        <v>1108</v>
      </c>
      <c r="J5">
        <v>952</v>
      </c>
      <c r="K5">
        <v>525</v>
      </c>
      <c r="L5">
        <v>1296</v>
      </c>
      <c r="M5">
        <v>1121</v>
      </c>
      <c r="N5">
        <v>476</v>
      </c>
      <c r="O5">
        <v>1442</v>
      </c>
      <c r="P5">
        <v>806</v>
      </c>
      <c r="Q5">
        <v>582</v>
      </c>
      <c r="R5">
        <v>806</v>
      </c>
      <c r="S5">
        <v>476</v>
      </c>
      <c r="T5">
        <v>552</v>
      </c>
      <c r="U5">
        <v>1091</v>
      </c>
      <c r="V5">
        <v>876</v>
      </c>
      <c r="W5">
        <v>876</v>
      </c>
      <c r="X5">
        <v>876</v>
      </c>
      <c r="Y5">
        <v>1121</v>
      </c>
      <c r="Z5">
        <v>1121</v>
      </c>
      <c r="AA5">
        <v>1121</v>
      </c>
      <c r="AB5">
        <v>1121</v>
      </c>
      <c r="AC5">
        <v>1336</v>
      </c>
      <c r="AD5">
        <v>1127</v>
      </c>
      <c r="AE5">
        <v>958</v>
      </c>
      <c r="AF5">
        <v>1522</v>
      </c>
      <c r="AG5">
        <v>1522</v>
      </c>
      <c r="AH5">
        <v>1522</v>
      </c>
      <c r="AI5">
        <v>1522</v>
      </c>
      <c r="AJ5">
        <v>1522</v>
      </c>
      <c r="AK5">
        <v>1336</v>
      </c>
      <c r="AL5">
        <v>1416</v>
      </c>
      <c r="AM5">
        <v>1416</v>
      </c>
      <c r="AN5">
        <v>1091</v>
      </c>
      <c r="AO5">
        <v>1442</v>
      </c>
      <c r="AP5">
        <v>1522</v>
      </c>
      <c r="AQ5">
        <v>1522</v>
      </c>
      <c r="AR5">
        <v>1273</v>
      </c>
      <c r="AS5">
        <v>1336</v>
      </c>
      <c r="AT5">
        <v>658</v>
      </c>
      <c r="AU5">
        <v>1336</v>
      </c>
      <c r="AV5">
        <v>1442</v>
      </c>
      <c r="AW5">
        <v>1372</v>
      </c>
      <c r="AX5">
        <v>1336</v>
      </c>
      <c r="AY5">
        <v>1442</v>
      </c>
      <c r="AZ5">
        <v>1197</v>
      </c>
      <c r="BA5">
        <v>1442</v>
      </c>
      <c r="BB5">
        <v>1336</v>
      </c>
      <c r="BC5">
        <v>1442</v>
      </c>
      <c r="BD5">
        <v>1442</v>
      </c>
      <c r="BE5">
        <v>1416</v>
      </c>
      <c r="BF5">
        <v>1121</v>
      </c>
      <c r="BG5">
        <v>1442</v>
      </c>
      <c r="BH5">
        <v>1442</v>
      </c>
      <c r="BI5">
        <v>1336</v>
      </c>
      <c r="BJ5">
        <v>1336</v>
      </c>
      <c r="BK5">
        <v>1336</v>
      </c>
      <c r="BL5">
        <v>1442</v>
      </c>
      <c r="BM5">
        <v>1197</v>
      </c>
      <c r="BN5">
        <v>952</v>
      </c>
      <c r="BO5">
        <v>797</v>
      </c>
      <c r="BP5">
        <v>826</v>
      </c>
      <c r="BQ5">
        <v>1379</v>
      </c>
      <c r="BR5">
        <v>1134</v>
      </c>
      <c r="BS5">
        <v>1379</v>
      </c>
      <c r="BT5">
        <v>1134</v>
      </c>
      <c r="BU5">
        <v>1273</v>
      </c>
      <c r="BV5">
        <v>1197</v>
      </c>
      <c r="BW5">
        <v>1442</v>
      </c>
      <c r="BX5">
        <v>1522</v>
      </c>
      <c r="BY5">
        <v>1416</v>
      </c>
      <c r="BZ5">
        <v>1522</v>
      </c>
      <c r="CA5">
        <v>1522</v>
      </c>
      <c r="CB5">
        <v>1522</v>
      </c>
      <c r="CC5">
        <v>1522</v>
      </c>
      <c r="CD5">
        <v>1522</v>
      </c>
      <c r="CE5">
        <v>1416</v>
      </c>
      <c r="CF5">
        <v>1522</v>
      </c>
      <c r="CG5">
        <v>1522</v>
      </c>
      <c r="CH5">
        <v>1522</v>
      </c>
      <c r="CI5">
        <v>1522</v>
      </c>
      <c r="CJ5">
        <v>1197</v>
      </c>
      <c r="CK5">
        <v>917</v>
      </c>
      <c r="CL5">
        <v>1522</v>
      </c>
      <c r="CM5">
        <v>1522</v>
      </c>
      <c r="CN5">
        <v>1522</v>
      </c>
      <c r="CO5">
        <v>1522</v>
      </c>
      <c r="CP5">
        <v>1416</v>
      </c>
      <c r="CQ5">
        <v>1416</v>
      </c>
      <c r="CR5">
        <v>1522</v>
      </c>
      <c r="CS5">
        <v>876</v>
      </c>
      <c r="CT5">
        <v>876</v>
      </c>
      <c r="CU5">
        <v>391</v>
      </c>
      <c r="CV5">
        <v>806</v>
      </c>
      <c r="CW5">
        <v>470</v>
      </c>
      <c r="CX5">
        <v>658</v>
      </c>
      <c r="CY5">
        <v>734</v>
      </c>
      <c r="CZ5">
        <v>582</v>
      </c>
      <c r="DA5">
        <v>1197</v>
      </c>
      <c r="DB5">
        <v>1121</v>
      </c>
      <c r="DC5">
        <v>1134</v>
      </c>
      <c r="DD5">
        <v>1416</v>
      </c>
      <c r="DE5">
        <v>1134</v>
      </c>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s="60">
        <v>3690</v>
      </c>
      <c r="FH5" s="60">
        <v>3535</v>
      </c>
      <c r="FI5" s="60">
        <v>3214</v>
      </c>
      <c r="FJ5" s="60">
        <v>3701</v>
      </c>
      <c r="FK5" s="60">
        <v>3214</v>
      </c>
      <c r="FL5" s="60">
        <v>4152</v>
      </c>
      <c r="FM5" s="60">
        <v>4566</v>
      </c>
      <c r="FN5" s="60">
        <v>4423</v>
      </c>
      <c r="FO5" s="60">
        <v>3595</v>
      </c>
      <c r="FP5" s="60">
        <v>4406</v>
      </c>
      <c r="FQ5" s="60">
        <v>4406</v>
      </c>
      <c r="FR5" s="60">
        <v>3134</v>
      </c>
      <c r="FS5" s="60">
        <v>4203</v>
      </c>
      <c r="FT5" s="60">
        <v>3675</v>
      </c>
      <c r="FU5" s="60">
        <v>4025</v>
      </c>
      <c r="FV5" s="60">
        <v>3411</v>
      </c>
      <c r="FW5" s="60">
        <v>4406</v>
      </c>
      <c r="FX5" s="60">
        <v>4076</v>
      </c>
      <c r="FY5" s="60">
        <v>4406</v>
      </c>
      <c r="FZ5" s="60">
        <v>4194</v>
      </c>
      <c r="GA5" s="60">
        <v>4566</v>
      </c>
      <c r="GB5" s="60">
        <v>4165</v>
      </c>
      <c r="GC5" s="60">
        <v>4074</v>
      </c>
      <c r="GD5" s="60">
        <v>3629</v>
      </c>
      <c r="GE5" s="60">
        <v>4059</v>
      </c>
      <c r="GF5" s="60">
        <v>4059</v>
      </c>
      <c r="GG5" s="60">
        <v>3595</v>
      </c>
      <c r="GH5" s="60">
        <v>3793</v>
      </c>
      <c r="GI5" s="60">
        <v>1555</v>
      </c>
      <c r="GJ5" s="60">
        <v>3850</v>
      </c>
      <c r="GK5" s="60">
        <v>3062</v>
      </c>
      <c r="GL5" s="60">
        <v>1610</v>
      </c>
      <c r="GM5" s="60">
        <v>2486</v>
      </c>
      <c r="GN5" s="60">
        <v>3130</v>
      </c>
      <c r="GO5" s="60">
        <v>2849</v>
      </c>
      <c r="GP5" s="60">
        <v>3667</v>
      </c>
      <c r="GQ5" s="60">
        <v>3316</v>
      </c>
      <c r="GR5" s="60">
        <v>4174</v>
      </c>
      <c r="GS5" s="60">
        <v>4178</v>
      </c>
      <c r="GT5" s="60">
        <v>1746</v>
      </c>
      <c r="GU5" s="60">
        <v>4005</v>
      </c>
      <c r="GV5" s="60">
        <v>3793</v>
      </c>
      <c r="GW5" s="60">
        <v>3793</v>
      </c>
      <c r="GX5" s="60">
        <v>4165</v>
      </c>
      <c r="GY5" s="60">
        <v>2687</v>
      </c>
      <c r="GZ5" s="60">
        <v>4165</v>
      </c>
      <c r="HA5" s="60">
        <v>4165</v>
      </c>
      <c r="HB5" s="60">
        <v>4135</v>
      </c>
      <c r="HC5" s="60">
        <v>4165</v>
      </c>
      <c r="HD5" s="60">
        <v>4165</v>
      </c>
      <c r="HE5" s="60">
        <v>4490</v>
      </c>
      <c r="HF5" s="60">
        <v>4165</v>
      </c>
      <c r="HG5" s="60">
        <v>4165</v>
      </c>
      <c r="HH5" s="60">
        <v>3303</v>
      </c>
      <c r="HI5" s="60">
        <v>1242</v>
      </c>
      <c r="HJ5" s="60">
        <v>476</v>
      </c>
      <c r="HK5" s="60">
        <v>1416</v>
      </c>
      <c r="HL5" s="60">
        <v>672</v>
      </c>
      <c r="HM5" s="60">
        <v>1416</v>
      </c>
      <c r="HN5" s="60">
        <v>1522</v>
      </c>
      <c r="HO5" s="60">
        <v>1522</v>
      </c>
      <c r="HP5" s="60">
        <v>1416</v>
      </c>
      <c r="HQ5" s="60">
        <v>896</v>
      </c>
      <c r="HR5" s="60">
        <v>1029</v>
      </c>
      <c r="HS5" s="60">
        <v>1168</v>
      </c>
      <c r="HT5" s="60">
        <v>1446</v>
      </c>
      <c r="HU5" s="60">
        <v>1446</v>
      </c>
      <c r="HV5" s="60">
        <v>1446</v>
      </c>
      <c r="HW5" s="60">
        <v>1446</v>
      </c>
      <c r="HX5" s="60">
        <v>876</v>
      </c>
      <c r="HY5" s="60">
        <v>1522</v>
      </c>
      <c r="HZ5" s="60">
        <v>1522</v>
      </c>
      <c r="IA5" s="60">
        <v>1522</v>
      </c>
      <c r="IB5" s="60">
        <v>1522</v>
      </c>
      <c r="IC5" s="60">
        <v>1442</v>
      </c>
      <c r="ID5" s="60">
        <v>1522</v>
      </c>
      <c r="IE5" s="60">
        <v>1522</v>
      </c>
      <c r="IF5" s="60">
        <v>1522</v>
      </c>
      <c r="IG5" s="60">
        <v>1522</v>
      </c>
      <c r="IH5" s="60">
        <v>1416</v>
      </c>
      <c r="II5" s="60">
        <v>1416</v>
      </c>
      <c r="IJ5" s="60">
        <v>1522</v>
      </c>
      <c r="IK5" s="60">
        <v>1091</v>
      </c>
      <c r="IL5" s="60">
        <v>1015</v>
      </c>
      <c r="IM5" s="60">
        <v>1121</v>
      </c>
      <c r="IN5" s="60">
        <v>1197</v>
      </c>
      <c r="IO5" s="60">
        <v>1091</v>
      </c>
      <c r="IP5" s="60">
        <v>846</v>
      </c>
      <c r="IQ5" s="60">
        <v>1121</v>
      </c>
      <c r="IR5" s="60">
        <v>846</v>
      </c>
      <c r="IS5" s="60">
        <v>1522</v>
      </c>
      <c r="IT5" s="60">
        <v>1522</v>
      </c>
      <c r="IU5" s="60">
        <v>1522</v>
      </c>
      <c r="IV5" s="60">
        <v>1121</v>
      </c>
      <c r="IW5" s="60">
        <v>1442</v>
      </c>
      <c r="IX5" s="60">
        <v>1442</v>
      </c>
      <c r="IY5" s="60">
        <v>806</v>
      </c>
      <c r="IZ5" s="60">
        <v>1372</v>
      </c>
      <c r="JA5" s="60">
        <v>1108</v>
      </c>
      <c r="JB5" s="60">
        <v>1336</v>
      </c>
      <c r="JC5" s="60">
        <v>1029</v>
      </c>
      <c r="JD5" s="60">
        <v>1442</v>
      </c>
      <c r="JE5" s="60">
        <v>1277</v>
      </c>
      <c r="JF5" s="60">
        <v>1442</v>
      </c>
      <c r="JG5" s="60">
        <v>1336</v>
      </c>
      <c r="JH5" s="60">
        <v>1522</v>
      </c>
      <c r="JI5" s="60">
        <v>1522</v>
      </c>
      <c r="JJ5" s="60">
        <v>1416</v>
      </c>
      <c r="JK5" s="60">
        <v>1416</v>
      </c>
      <c r="JL5" s="60">
        <v>1522</v>
      </c>
      <c r="JM5" s="60">
        <v>1522</v>
      </c>
      <c r="JN5" s="60">
        <v>1197</v>
      </c>
      <c r="JO5" s="60">
        <v>1336</v>
      </c>
      <c r="JP5" s="60">
        <v>582</v>
      </c>
      <c r="JQ5" s="60">
        <v>1522</v>
      </c>
      <c r="JR5" s="60">
        <v>1296</v>
      </c>
      <c r="JS5" s="60">
        <v>476</v>
      </c>
      <c r="JT5" s="60">
        <v>876</v>
      </c>
      <c r="JU5" s="60">
        <v>1274</v>
      </c>
      <c r="JV5" s="60">
        <v>826</v>
      </c>
      <c r="JW5" s="60">
        <v>1273</v>
      </c>
      <c r="JX5" s="60">
        <v>1091</v>
      </c>
      <c r="JY5" s="60">
        <v>1379</v>
      </c>
      <c r="JZ5" s="60">
        <v>1522</v>
      </c>
      <c r="KA5" s="60">
        <v>582</v>
      </c>
      <c r="KB5" s="60">
        <v>1442</v>
      </c>
      <c r="KC5" s="60">
        <v>1336</v>
      </c>
      <c r="KD5" s="60">
        <v>1336</v>
      </c>
      <c r="KE5" s="60">
        <v>1522</v>
      </c>
      <c r="KF5" s="60">
        <v>923</v>
      </c>
      <c r="KG5" s="60">
        <v>1522</v>
      </c>
      <c r="KH5" s="60">
        <v>1522</v>
      </c>
      <c r="KI5" s="60">
        <v>1522</v>
      </c>
      <c r="KJ5" s="60">
        <v>1522</v>
      </c>
      <c r="KK5" s="60">
        <v>1522</v>
      </c>
      <c r="KL5" s="60">
        <v>1522</v>
      </c>
      <c r="KM5" s="60">
        <v>1522</v>
      </c>
      <c r="KN5" s="60">
        <v>1522</v>
      </c>
      <c r="KO5" s="60">
        <v>1416</v>
      </c>
      <c r="KP5" s="60">
        <v>876</v>
      </c>
      <c r="KQ5" s="60">
        <v>1442</v>
      </c>
      <c r="KR5" s="60">
        <v>1442</v>
      </c>
      <c r="KS5" s="60">
        <v>1522</v>
      </c>
      <c r="KT5" s="60">
        <v>1522</v>
      </c>
      <c r="KU5" s="60">
        <v>876</v>
      </c>
      <c r="KV5" s="60">
        <v>876</v>
      </c>
      <c r="KW5" s="60">
        <v>783</v>
      </c>
      <c r="KX5" s="60">
        <v>876</v>
      </c>
      <c r="KY5" s="60">
        <v>813</v>
      </c>
      <c r="KZ5" s="60">
        <v>476</v>
      </c>
      <c r="LA5" s="60">
        <v>582</v>
      </c>
      <c r="LB5" s="60">
        <v>1028</v>
      </c>
      <c r="LC5" s="60">
        <v>1091</v>
      </c>
      <c r="LD5" s="60">
        <v>552</v>
      </c>
      <c r="LE5" s="60">
        <v>1134</v>
      </c>
      <c r="LF5" s="60">
        <v>1121</v>
      </c>
      <c r="LG5" s="60">
        <v>1273</v>
      </c>
      <c r="LH5" s="60">
        <v>876</v>
      </c>
      <c r="LI5" s="60">
        <v>956</v>
      </c>
      <c r="LJ5" s="60">
        <v>1442</v>
      </c>
      <c r="LK5" s="60">
        <v>846</v>
      </c>
      <c r="LL5" s="60">
        <v>876</v>
      </c>
      <c r="LM5" s="60">
        <v>1121</v>
      </c>
      <c r="LN5" s="60">
        <v>1197</v>
      </c>
      <c r="LO5" s="60">
        <v>1197</v>
      </c>
      <c r="LP5" s="60">
        <v>1197</v>
      </c>
      <c r="LQ5" s="60">
        <v>876</v>
      </c>
      <c r="LR5" s="60">
        <v>952</v>
      </c>
      <c r="LS5" s="60">
        <v>1379</v>
      </c>
      <c r="LT5" s="60">
        <v>1273</v>
      </c>
      <c r="LU5" s="60">
        <v>582</v>
      </c>
      <c r="LV5" s="60">
        <v>952</v>
      </c>
    </row>
    <row r="6" spans="1:335" ht="15" customHeight="1" x14ac:dyDescent="0.35">
      <c r="A6" s="57" t="s">
        <v>280</v>
      </c>
      <c r="B6">
        <v>820</v>
      </c>
      <c r="C6"/>
      <c r="D6">
        <v>997</v>
      </c>
      <c r="E6">
        <v>1001</v>
      </c>
      <c r="F6">
        <v>1610</v>
      </c>
      <c r="G6">
        <v>685</v>
      </c>
      <c r="H6">
        <v>1680</v>
      </c>
      <c r="I6">
        <v>1445</v>
      </c>
      <c r="J6">
        <v>976</v>
      </c>
      <c r="K6">
        <v>826</v>
      </c>
      <c r="L6">
        <v>1534</v>
      </c>
      <c r="M6">
        <v>1145</v>
      </c>
      <c r="N6">
        <v>144</v>
      </c>
      <c r="O6">
        <v>1680</v>
      </c>
      <c r="P6">
        <v>1044</v>
      </c>
      <c r="Q6">
        <v>606</v>
      </c>
      <c r="R6">
        <v>1044</v>
      </c>
      <c r="S6">
        <v>606</v>
      </c>
      <c r="T6">
        <v>682</v>
      </c>
      <c r="U6">
        <v>1006</v>
      </c>
      <c r="V6">
        <v>1114</v>
      </c>
      <c r="W6">
        <v>1114</v>
      </c>
      <c r="X6">
        <v>1114</v>
      </c>
      <c r="Y6">
        <v>1145</v>
      </c>
      <c r="Z6">
        <v>1145</v>
      </c>
      <c r="AA6">
        <v>1145</v>
      </c>
      <c r="AB6">
        <v>1289</v>
      </c>
      <c r="AC6">
        <v>1610</v>
      </c>
      <c r="AD6">
        <v>1295</v>
      </c>
      <c r="AE6">
        <v>1295</v>
      </c>
      <c r="AF6">
        <v>1760</v>
      </c>
      <c r="AG6">
        <v>1760</v>
      </c>
      <c r="AH6">
        <v>1760</v>
      </c>
      <c r="AI6">
        <v>1760</v>
      </c>
      <c r="AJ6">
        <v>1760</v>
      </c>
      <c r="AK6">
        <v>1251</v>
      </c>
      <c r="AL6">
        <v>1760</v>
      </c>
      <c r="AM6">
        <v>1760</v>
      </c>
      <c r="AN6">
        <v>1006</v>
      </c>
      <c r="AO6">
        <v>1680</v>
      </c>
      <c r="AP6">
        <v>1760</v>
      </c>
      <c r="AQ6">
        <v>1760</v>
      </c>
      <c r="AR6">
        <v>1610</v>
      </c>
      <c r="AS6">
        <v>1610</v>
      </c>
      <c r="AT6">
        <v>682</v>
      </c>
      <c r="AU6">
        <v>1610</v>
      </c>
      <c r="AV6">
        <v>1610</v>
      </c>
      <c r="AW6">
        <v>1610</v>
      </c>
      <c r="AX6">
        <v>1610</v>
      </c>
      <c r="AY6">
        <v>1610</v>
      </c>
      <c r="AZ6">
        <v>1328</v>
      </c>
      <c r="BA6">
        <v>1573</v>
      </c>
      <c r="BB6">
        <v>1680</v>
      </c>
      <c r="BC6">
        <v>1380</v>
      </c>
      <c r="BD6">
        <v>1573</v>
      </c>
      <c r="BE6">
        <v>1653</v>
      </c>
      <c r="BF6">
        <v>1252</v>
      </c>
      <c r="BG6">
        <v>1573</v>
      </c>
      <c r="BH6">
        <v>1503</v>
      </c>
      <c r="BI6">
        <v>1573</v>
      </c>
      <c r="BJ6">
        <v>1573</v>
      </c>
      <c r="BK6">
        <v>1573</v>
      </c>
      <c r="BL6">
        <v>1503</v>
      </c>
      <c r="BM6">
        <v>1365</v>
      </c>
      <c r="BN6">
        <v>1120</v>
      </c>
      <c r="BO6">
        <v>820</v>
      </c>
      <c r="BP6">
        <v>1190</v>
      </c>
      <c r="BQ6">
        <v>1610</v>
      </c>
      <c r="BR6">
        <v>1365</v>
      </c>
      <c r="BS6">
        <v>1680</v>
      </c>
      <c r="BT6">
        <v>1365</v>
      </c>
      <c r="BU6">
        <v>1610</v>
      </c>
      <c r="BV6">
        <v>1435</v>
      </c>
      <c r="BW6">
        <v>1680</v>
      </c>
      <c r="BX6">
        <v>1760</v>
      </c>
      <c r="BY6">
        <v>1760</v>
      </c>
      <c r="BZ6">
        <v>1760</v>
      </c>
      <c r="CA6">
        <v>1760</v>
      </c>
      <c r="CB6">
        <v>1760</v>
      </c>
      <c r="CC6">
        <v>1760</v>
      </c>
      <c r="CD6">
        <v>1760</v>
      </c>
      <c r="CE6">
        <v>1760</v>
      </c>
      <c r="CF6">
        <v>1760</v>
      </c>
      <c r="CG6">
        <v>1760</v>
      </c>
      <c r="CH6">
        <v>1760</v>
      </c>
      <c r="CI6">
        <v>1760</v>
      </c>
      <c r="CJ6">
        <v>1365</v>
      </c>
      <c r="CK6">
        <v>1328</v>
      </c>
      <c r="CL6">
        <v>1760</v>
      </c>
      <c r="CM6">
        <v>1760</v>
      </c>
      <c r="CN6">
        <v>1760</v>
      </c>
      <c r="CO6">
        <v>1760</v>
      </c>
      <c r="CP6">
        <v>1760</v>
      </c>
      <c r="CQ6">
        <v>1760</v>
      </c>
      <c r="CR6">
        <v>1760</v>
      </c>
      <c r="CS6">
        <v>1114</v>
      </c>
      <c r="CT6">
        <v>1114</v>
      </c>
      <c r="CU6">
        <v>997</v>
      </c>
      <c r="CV6">
        <v>1044</v>
      </c>
      <c r="CW6">
        <v>1114</v>
      </c>
      <c r="CX6">
        <v>682</v>
      </c>
      <c r="CY6">
        <v>1001</v>
      </c>
      <c r="CZ6">
        <v>606</v>
      </c>
      <c r="DA6">
        <v>1221</v>
      </c>
      <c r="DB6">
        <v>1289</v>
      </c>
      <c r="DC6">
        <v>1365</v>
      </c>
      <c r="DD6">
        <v>1653</v>
      </c>
      <c r="DE6">
        <v>1365</v>
      </c>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s="60">
        <v>4404</v>
      </c>
      <c r="FH6" s="60">
        <v>4630</v>
      </c>
      <c r="FI6" s="60">
        <v>4140</v>
      </c>
      <c r="FJ6" s="60">
        <v>4478</v>
      </c>
      <c r="FK6" s="60">
        <v>4140</v>
      </c>
      <c r="FL6" s="60">
        <v>5035</v>
      </c>
      <c r="FM6" s="60">
        <v>5280</v>
      </c>
      <c r="FN6" s="60">
        <v>5056</v>
      </c>
      <c r="FO6" s="60">
        <v>4264</v>
      </c>
      <c r="FP6" s="60">
        <v>5120</v>
      </c>
      <c r="FQ6" s="60">
        <v>4692</v>
      </c>
      <c r="FR6" s="60">
        <v>3848</v>
      </c>
      <c r="FS6" s="60">
        <v>4836</v>
      </c>
      <c r="FT6" s="60">
        <v>4650</v>
      </c>
      <c r="FU6" s="60">
        <v>4976</v>
      </c>
      <c r="FV6" s="60">
        <v>4276</v>
      </c>
      <c r="FW6" s="60">
        <v>4873</v>
      </c>
      <c r="FX6" s="60">
        <v>4683</v>
      </c>
      <c r="FY6" s="60">
        <v>4413</v>
      </c>
      <c r="FZ6" s="60">
        <v>4155</v>
      </c>
      <c r="GA6" s="60">
        <v>5173</v>
      </c>
      <c r="GB6" s="60">
        <v>4879</v>
      </c>
      <c r="GC6" s="60">
        <v>5280</v>
      </c>
      <c r="GD6" s="60">
        <v>4340</v>
      </c>
      <c r="GE6" s="60">
        <v>4451</v>
      </c>
      <c r="GF6" s="60">
        <v>4665</v>
      </c>
      <c r="GG6" s="60">
        <v>4095</v>
      </c>
      <c r="GH6" s="60">
        <v>4365</v>
      </c>
      <c r="GI6" s="60">
        <v>997</v>
      </c>
      <c r="GJ6" s="60">
        <v>4564</v>
      </c>
      <c r="GK6" s="60">
        <v>4182</v>
      </c>
      <c r="GL6" s="60">
        <v>1894</v>
      </c>
      <c r="GM6" s="60">
        <v>2371</v>
      </c>
      <c r="GN6" s="60">
        <v>3752</v>
      </c>
      <c r="GO6" s="60">
        <v>3601</v>
      </c>
      <c r="GP6" s="60">
        <v>4509</v>
      </c>
      <c r="GQ6" s="60">
        <v>3377</v>
      </c>
      <c r="GR6" s="60">
        <v>5013</v>
      </c>
      <c r="GS6" s="60">
        <v>4885</v>
      </c>
      <c r="GT6" s="60">
        <v>606</v>
      </c>
      <c r="GU6" s="60">
        <v>4505</v>
      </c>
      <c r="GV6" s="60">
        <v>4505</v>
      </c>
      <c r="GW6" s="60">
        <v>4291</v>
      </c>
      <c r="GX6" s="60">
        <v>4665</v>
      </c>
      <c r="GY6" s="60">
        <v>4015</v>
      </c>
      <c r="GZ6" s="60">
        <v>4665</v>
      </c>
      <c r="HA6" s="60">
        <v>4665</v>
      </c>
      <c r="HB6" s="60">
        <v>4741</v>
      </c>
      <c r="HC6" s="60">
        <v>4665</v>
      </c>
      <c r="HD6" s="60">
        <v>4665</v>
      </c>
      <c r="HE6" s="60">
        <v>4990</v>
      </c>
      <c r="HF6" s="60">
        <v>4665</v>
      </c>
      <c r="HG6" s="60">
        <v>4665</v>
      </c>
      <c r="HH6" s="60">
        <v>3875</v>
      </c>
      <c r="HI6" s="60">
        <v>1760</v>
      </c>
      <c r="HJ6" s="60">
        <v>606</v>
      </c>
      <c r="HK6" s="60">
        <v>1760</v>
      </c>
      <c r="HL6" s="60">
        <v>1120</v>
      </c>
      <c r="HM6" s="60">
        <v>1760</v>
      </c>
      <c r="HN6" s="60">
        <v>1760</v>
      </c>
      <c r="HO6" s="60">
        <v>1760</v>
      </c>
      <c r="HP6" s="60">
        <v>1760</v>
      </c>
      <c r="HQ6" s="60">
        <v>1295</v>
      </c>
      <c r="HR6" s="60">
        <v>1328</v>
      </c>
      <c r="HS6" s="60">
        <v>1380</v>
      </c>
      <c r="HT6" s="60">
        <v>1470</v>
      </c>
      <c r="HU6" s="60">
        <v>1684</v>
      </c>
      <c r="HV6" s="60">
        <v>1470</v>
      </c>
      <c r="HW6" s="60">
        <v>1470</v>
      </c>
      <c r="HX6" s="60">
        <v>685</v>
      </c>
      <c r="HY6" s="60">
        <v>1690</v>
      </c>
      <c r="HZ6" s="60">
        <v>1690</v>
      </c>
      <c r="IA6" s="60">
        <v>1690</v>
      </c>
      <c r="IB6" s="60">
        <v>1760</v>
      </c>
      <c r="IC6" s="60">
        <v>1680</v>
      </c>
      <c r="ID6" s="60">
        <v>1760</v>
      </c>
      <c r="IE6" s="60">
        <v>1760</v>
      </c>
      <c r="IF6" s="60">
        <v>1760</v>
      </c>
      <c r="IG6" s="60">
        <v>1760</v>
      </c>
      <c r="IH6" s="60">
        <v>1690</v>
      </c>
      <c r="II6" s="60">
        <v>1690</v>
      </c>
      <c r="IJ6" s="60">
        <v>1690</v>
      </c>
      <c r="IK6" s="60">
        <v>1006</v>
      </c>
      <c r="IL6" s="60">
        <v>1359</v>
      </c>
      <c r="IM6" s="60">
        <v>1359</v>
      </c>
      <c r="IN6" s="60">
        <v>1435</v>
      </c>
      <c r="IO6" s="60">
        <v>1435</v>
      </c>
      <c r="IP6" s="60">
        <v>1190</v>
      </c>
      <c r="IQ6" s="60">
        <v>1359</v>
      </c>
      <c r="IR6" s="60">
        <v>1190</v>
      </c>
      <c r="IS6" s="60">
        <v>1760</v>
      </c>
      <c r="IT6" s="60">
        <v>1760</v>
      </c>
      <c r="IU6" s="60">
        <v>1760</v>
      </c>
      <c r="IV6" s="60">
        <v>1252</v>
      </c>
      <c r="IW6" s="60">
        <v>1680</v>
      </c>
      <c r="IX6" s="60">
        <v>1573</v>
      </c>
      <c r="IY6" s="60">
        <v>1044</v>
      </c>
      <c r="IZ6" s="60">
        <v>1610</v>
      </c>
      <c r="JA6" s="60">
        <v>1445</v>
      </c>
      <c r="JB6" s="60">
        <v>1680</v>
      </c>
      <c r="JC6" s="60">
        <v>1258</v>
      </c>
      <c r="JD6" s="60">
        <v>1610</v>
      </c>
      <c r="JE6" s="60">
        <v>1515</v>
      </c>
      <c r="JF6" s="60">
        <v>1380</v>
      </c>
      <c r="JG6" s="60">
        <v>1251</v>
      </c>
      <c r="JH6" s="60">
        <v>1760</v>
      </c>
      <c r="JI6" s="60">
        <v>1760</v>
      </c>
      <c r="JJ6" s="60">
        <v>1760</v>
      </c>
      <c r="JK6" s="60">
        <v>1760</v>
      </c>
      <c r="JL6" s="60">
        <v>1653</v>
      </c>
      <c r="JM6" s="60">
        <v>1760</v>
      </c>
      <c r="JN6" s="60">
        <v>1435</v>
      </c>
      <c r="JO6" s="60">
        <v>1610</v>
      </c>
      <c r="JQ6" s="60">
        <v>1760</v>
      </c>
      <c r="JR6" s="60">
        <v>1534</v>
      </c>
      <c r="JS6" s="60">
        <v>606</v>
      </c>
      <c r="JT6" s="60">
        <v>685</v>
      </c>
      <c r="JU6" s="60">
        <v>1573</v>
      </c>
      <c r="JV6" s="60">
        <v>1190</v>
      </c>
      <c r="JW6" s="60">
        <v>1610</v>
      </c>
      <c r="JX6" s="60">
        <v>1006</v>
      </c>
      <c r="JY6" s="60">
        <v>1680</v>
      </c>
      <c r="JZ6" s="60">
        <v>1760</v>
      </c>
      <c r="KB6" s="60">
        <v>1680</v>
      </c>
      <c r="KC6" s="60">
        <v>1680</v>
      </c>
      <c r="KD6" s="60">
        <v>1573</v>
      </c>
      <c r="KE6" s="60">
        <v>1760</v>
      </c>
      <c r="KF6" s="60">
        <v>1435</v>
      </c>
      <c r="KG6" s="60">
        <v>1760</v>
      </c>
      <c r="KH6" s="60">
        <v>1760</v>
      </c>
      <c r="KI6" s="60">
        <v>1760</v>
      </c>
      <c r="KJ6" s="60">
        <v>1760</v>
      </c>
      <c r="KK6" s="60">
        <v>1760</v>
      </c>
      <c r="KL6" s="60">
        <v>1760</v>
      </c>
      <c r="KM6" s="60">
        <v>1760</v>
      </c>
      <c r="KN6" s="60">
        <v>1760</v>
      </c>
      <c r="KO6" s="60">
        <v>1760</v>
      </c>
      <c r="KP6" s="60">
        <v>1114</v>
      </c>
      <c r="KQ6" s="60">
        <v>1573</v>
      </c>
      <c r="KR6" s="60">
        <v>1573</v>
      </c>
      <c r="KS6" s="60">
        <v>1760</v>
      </c>
      <c r="KT6" s="60">
        <v>1760</v>
      </c>
      <c r="KU6" s="60">
        <v>1114</v>
      </c>
      <c r="KV6" s="60">
        <v>1114</v>
      </c>
      <c r="KW6" s="60">
        <v>1120</v>
      </c>
      <c r="KX6" s="60">
        <v>1114</v>
      </c>
      <c r="KY6" s="60">
        <v>970</v>
      </c>
      <c r="KZ6" s="60">
        <v>606</v>
      </c>
      <c r="LA6" s="60">
        <v>606</v>
      </c>
      <c r="LB6" s="60">
        <v>1365</v>
      </c>
      <c r="LC6" s="60">
        <v>1365</v>
      </c>
      <c r="LD6" s="60">
        <v>896</v>
      </c>
      <c r="LE6" s="60">
        <v>1221</v>
      </c>
      <c r="LF6" s="60">
        <v>1145</v>
      </c>
      <c r="LG6" s="60">
        <v>1610</v>
      </c>
      <c r="LH6" s="60">
        <v>685</v>
      </c>
      <c r="LI6" s="60">
        <v>765</v>
      </c>
      <c r="LJ6" s="60">
        <v>1680</v>
      </c>
      <c r="LK6" s="60">
        <v>1190</v>
      </c>
      <c r="LL6" s="60">
        <v>1114</v>
      </c>
      <c r="LM6" s="60">
        <v>1145</v>
      </c>
      <c r="LN6" s="60">
        <v>1435</v>
      </c>
      <c r="LO6" s="60">
        <v>1435</v>
      </c>
      <c r="LP6" s="60">
        <v>1435</v>
      </c>
      <c r="LQ6" s="60">
        <v>1114</v>
      </c>
      <c r="LR6" s="60">
        <v>1120</v>
      </c>
      <c r="LS6" s="60">
        <v>1680</v>
      </c>
      <c r="LT6" s="60">
        <v>1610</v>
      </c>
      <c r="LU6" s="60">
        <v>606</v>
      </c>
      <c r="LV6" s="60">
        <v>1190</v>
      </c>
    </row>
    <row r="7" spans="1:335" ht="15" customHeight="1" x14ac:dyDescent="0.35">
      <c r="A7" s="57" t="s">
        <v>281</v>
      </c>
      <c r="B7">
        <v>1538</v>
      </c>
      <c r="C7">
        <v>1906</v>
      </c>
      <c r="D7"/>
      <c r="E7">
        <v>1086</v>
      </c>
      <c r="F7">
        <v>2078</v>
      </c>
      <c r="G7">
        <v>2344</v>
      </c>
      <c r="H7">
        <v>2209</v>
      </c>
      <c r="I7">
        <v>1528</v>
      </c>
      <c r="J7">
        <v>2200</v>
      </c>
      <c r="K7">
        <v>1296</v>
      </c>
      <c r="L7">
        <v>2519</v>
      </c>
      <c r="M7">
        <v>2445</v>
      </c>
      <c r="N7">
        <v>1433</v>
      </c>
      <c r="O7">
        <v>2078</v>
      </c>
      <c r="P7">
        <v>2274</v>
      </c>
      <c r="Q7">
        <v>1906</v>
      </c>
      <c r="R7">
        <v>2274</v>
      </c>
      <c r="S7">
        <v>1800</v>
      </c>
      <c r="T7">
        <v>1800</v>
      </c>
      <c r="U7">
        <v>1574</v>
      </c>
      <c r="V7">
        <v>2344</v>
      </c>
      <c r="W7">
        <v>2344</v>
      </c>
      <c r="X7">
        <v>2344</v>
      </c>
      <c r="Y7">
        <v>2445</v>
      </c>
      <c r="Z7">
        <v>2445</v>
      </c>
      <c r="AA7">
        <v>2445</v>
      </c>
      <c r="AB7">
        <v>2589</v>
      </c>
      <c r="AC7">
        <v>1951</v>
      </c>
      <c r="AD7">
        <v>2008</v>
      </c>
      <c r="AE7">
        <v>1506</v>
      </c>
      <c r="AF7">
        <v>2669</v>
      </c>
      <c r="AG7">
        <v>2669</v>
      </c>
      <c r="AH7">
        <v>2669</v>
      </c>
      <c r="AI7">
        <v>2669</v>
      </c>
      <c r="AJ7">
        <v>2406</v>
      </c>
      <c r="AK7">
        <v>1688</v>
      </c>
      <c r="AL7">
        <v>2016</v>
      </c>
      <c r="AM7">
        <v>2016</v>
      </c>
      <c r="AN7">
        <v>1443</v>
      </c>
      <c r="AO7">
        <v>2078</v>
      </c>
      <c r="AP7">
        <v>2669</v>
      </c>
      <c r="AQ7">
        <v>2669</v>
      </c>
      <c r="AR7">
        <v>1445</v>
      </c>
      <c r="AS7">
        <v>1688</v>
      </c>
      <c r="AT7">
        <v>1658</v>
      </c>
      <c r="AU7">
        <v>1688</v>
      </c>
      <c r="AV7">
        <v>2078</v>
      </c>
      <c r="AW7">
        <v>2008</v>
      </c>
      <c r="AX7">
        <v>1688</v>
      </c>
      <c r="AY7">
        <v>2341</v>
      </c>
      <c r="AZ7">
        <v>2589</v>
      </c>
      <c r="BA7">
        <v>2341</v>
      </c>
      <c r="BB7">
        <v>1688</v>
      </c>
      <c r="BC7">
        <v>2589</v>
      </c>
      <c r="BD7">
        <v>2589</v>
      </c>
      <c r="BE7">
        <v>2016</v>
      </c>
      <c r="BF7">
        <v>2589</v>
      </c>
      <c r="BG7">
        <v>2078</v>
      </c>
      <c r="BH7">
        <v>2209</v>
      </c>
      <c r="BI7">
        <v>1688</v>
      </c>
      <c r="BJ7">
        <v>1688</v>
      </c>
      <c r="BK7">
        <v>1688</v>
      </c>
      <c r="BL7">
        <v>2078</v>
      </c>
      <c r="BM7">
        <v>2341</v>
      </c>
      <c r="BN7">
        <v>2344</v>
      </c>
      <c r="BO7">
        <v>1782</v>
      </c>
      <c r="BP7">
        <v>1955</v>
      </c>
      <c r="BQ7">
        <v>2146</v>
      </c>
      <c r="BR7">
        <v>1901</v>
      </c>
      <c r="BS7">
        <v>2146</v>
      </c>
      <c r="BT7">
        <v>1853</v>
      </c>
      <c r="BU7">
        <v>1445</v>
      </c>
      <c r="BV7">
        <v>2341</v>
      </c>
      <c r="BW7">
        <v>2078</v>
      </c>
      <c r="BX7">
        <v>2406</v>
      </c>
      <c r="BY7">
        <v>2016</v>
      </c>
      <c r="BZ7">
        <v>2669</v>
      </c>
      <c r="CA7">
        <v>2669</v>
      </c>
      <c r="CB7">
        <v>2406</v>
      </c>
      <c r="CC7">
        <v>2406</v>
      </c>
      <c r="CD7">
        <v>2537</v>
      </c>
      <c r="CE7">
        <v>2431</v>
      </c>
      <c r="CF7">
        <v>2669</v>
      </c>
      <c r="CG7">
        <v>2669</v>
      </c>
      <c r="CH7">
        <v>2669</v>
      </c>
      <c r="CI7">
        <v>2406</v>
      </c>
      <c r="CJ7">
        <v>2589</v>
      </c>
      <c r="CK7">
        <v>2064</v>
      </c>
      <c r="CL7">
        <v>2669</v>
      </c>
      <c r="CM7">
        <v>2669</v>
      </c>
      <c r="CN7">
        <v>2669</v>
      </c>
      <c r="CO7">
        <v>2406</v>
      </c>
      <c r="CP7">
        <v>2016</v>
      </c>
      <c r="CQ7">
        <v>2016</v>
      </c>
      <c r="CR7">
        <v>2669</v>
      </c>
      <c r="CS7">
        <v>2344</v>
      </c>
      <c r="CT7">
        <v>2344</v>
      </c>
      <c r="CU7"/>
      <c r="CV7">
        <v>2274</v>
      </c>
      <c r="CW7">
        <v>1938</v>
      </c>
      <c r="CX7">
        <v>1906</v>
      </c>
      <c r="CY7">
        <v>1086</v>
      </c>
      <c r="CZ7">
        <v>1906</v>
      </c>
      <c r="DA7">
        <v>2445</v>
      </c>
      <c r="DB7">
        <v>2589</v>
      </c>
      <c r="DC7">
        <v>2033</v>
      </c>
      <c r="DD7">
        <v>2016</v>
      </c>
      <c r="DE7">
        <v>2346</v>
      </c>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s="60">
        <v>6328</v>
      </c>
      <c r="FH7" s="60">
        <v>5198</v>
      </c>
      <c r="FI7" s="60">
        <v>4182</v>
      </c>
      <c r="FJ7" s="60">
        <v>6474</v>
      </c>
      <c r="FK7" s="60">
        <v>4182</v>
      </c>
      <c r="FL7" s="60">
        <v>6135</v>
      </c>
      <c r="FM7" s="60">
        <v>6634</v>
      </c>
      <c r="FN7" s="60">
        <v>6634</v>
      </c>
      <c r="FO7" s="60">
        <v>6474</v>
      </c>
      <c r="FP7" s="60">
        <v>6210</v>
      </c>
      <c r="FQ7" s="60">
        <v>5452</v>
      </c>
      <c r="FR7" s="60">
        <v>5844</v>
      </c>
      <c r="FS7" s="60">
        <v>5312</v>
      </c>
      <c r="FT7" s="60">
        <v>4352</v>
      </c>
      <c r="FU7" s="60">
        <v>4672</v>
      </c>
      <c r="FV7" s="60">
        <v>5378</v>
      </c>
      <c r="FW7" s="60">
        <v>5452</v>
      </c>
      <c r="FX7" s="60">
        <v>5618</v>
      </c>
      <c r="FY7" s="60">
        <v>6474</v>
      </c>
      <c r="FZ7" s="60">
        <v>4672</v>
      </c>
      <c r="GA7" s="60">
        <v>6634</v>
      </c>
      <c r="GB7" s="60">
        <v>6032</v>
      </c>
      <c r="GC7" s="60">
        <v>5328</v>
      </c>
      <c r="GD7" s="60">
        <v>5328</v>
      </c>
      <c r="GE7" s="60">
        <v>6488</v>
      </c>
      <c r="GF7" s="60">
        <v>6488</v>
      </c>
      <c r="GG7" s="60">
        <v>5908</v>
      </c>
      <c r="GH7" s="60">
        <v>4596</v>
      </c>
      <c r="GI7" s="60">
        <v>4016</v>
      </c>
      <c r="GJ7" s="60">
        <v>6488</v>
      </c>
      <c r="GK7" s="60">
        <v>6188</v>
      </c>
      <c r="GL7" s="60">
        <v>4826</v>
      </c>
      <c r="GM7" s="60">
        <v>5914</v>
      </c>
      <c r="GN7" s="60">
        <v>5992</v>
      </c>
      <c r="GO7" s="60">
        <v>5206</v>
      </c>
      <c r="GP7" s="60">
        <v>4110</v>
      </c>
      <c r="GQ7" s="60">
        <v>4112</v>
      </c>
      <c r="GR7" s="60">
        <v>5326</v>
      </c>
      <c r="GS7" s="60">
        <v>6634</v>
      </c>
      <c r="GT7" s="60">
        <v>3940</v>
      </c>
      <c r="GU7" s="60">
        <v>5638</v>
      </c>
      <c r="GV7" s="60">
        <v>4596</v>
      </c>
      <c r="GW7" s="60">
        <v>4596</v>
      </c>
      <c r="GX7" s="60">
        <v>6294</v>
      </c>
      <c r="GY7" s="60">
        <v>4756</v>
      </c>
      <c r="GZ7" s="60">
        <v>6294</v>
      </c>
      <c r="HA7" s="60">
        <v>6558</v>
      </c>
      <c r="HB7" s="60">
        <v>6634</v>
      </c>
      <c r="HC7" s="60">
        <v>6558</v>
      </c>
      <c r="HD7" s="60">
        <v>6032</v>
      </c>
      <c r="HE7" s="60">
        <v>6558</v>
      </c>
      <c r="HF7" s="60">
        <v>6558</v>
      </c>
      <c r="HG7" s="60">
        <v>6558</v>
      </c>
      <c r="HH7" s="60">
        <v>4596</v>
      </c>
      <c r="HI7" s="60">
        <v>1296</v>
      </c>
      <c r="HJ7" s="60">
        <v>1150</v>
      </c>
      <c r="HK7" s="60">
        <v>1296</v>
      </c>
      <c r="HL7" s="60">
        <v>1226</v>
      </c>
      <c r="HM7" s="60">
        <v>1296</v>
      </c>
      <c r="HN7" s="60">
        <v>1296</v>
      </c>
      <c r="HO7" s="60">
        <v>1296</v>
      </c>
      <c r="HP7" s="60">
        <v>1296</v>
      </c>
      <c r="HQ7" s="60">
        <v>1226</v>
      </c>
      <c r="HR7" s="60">
        <v>1186</v>
      </c>
      <c r="HS7" s="60">
        <v>996</v>
      </c>
      <c r="HT7" s="60">
        <v>1220</v>
      </c>
      <c r="HU7" s="60">
        <v>1220</v>
      </c>
      <c r="HV7" s="60">
        <v>1220</v>
      </c>
      <c r="HW7" s="60">
        <v>1220</v>
      </c>
      <c r="HX7" s="60">
        <v>429</v>
      </c>
      <c r="HY7" s="60">
        <v>1296</v>
      </c>
      <c r="HZ7" s="60">
        <v>1296</v>
      </c>
      <c r="IA7" s="60">
        <v>1296</v>
      </c>
      <c r="IB7" s="60">
        <v>1296</v>
      </c>
      <c r="IC7" s="60">
        <v>1296</v>
      </c>
      <c r="ID7" s="60">
        <v>1296</v>
      </c>
      <c r="IE7" s="60">
        <v>1296</v>
      </c>
      <c r="IF7" s="60">
        <v>1296</v>
      </c>
      <c r="IG7" s="60">
        <v>1296</v>
      </c>
      <c r="IH7" s="60">
        <v>1296</v>
      </c>
      <c r="II7" s="60">
        <v>1296</v>
      </c>
      <c r="IJ7" s="60">
        <v>1296</v>
      </c>
      <c r="IK7" s="60">
        <v>258</v>
      </c>
      <c r="IL7" s="60">
        <v>1220</v>
      </c>
      <c r="IM7" s="60">
        <v>1220</v>
      </c>
      <c r="IN7" s="60">
        <v>1186</v>
      </c>
      <c r="IO7" s="60">
        <v>1296</v>
      </c>
      <c r="IP7" s="60">
        <v>1226</v>
      </c>
      <c r="IQ7" s="60">
        <v>1220</v>
      </c>
      <c r="IR7" s="60">
        <v>1226</v>
      </c>
      <c r="IS7" s="60">
        <v>1296</v>
      </c>
      <c r="IT7" s="60">
        <v>1296</v>
      </c>
      <c r="IU7" s="60">
        <v>1296</v>
      </c>
      <c r="IV7" s="60">
        <v>791</v>
      </c>
      <c r="IW7" s="60">
        <v>1296</v>
      </c>
      <c r="IX7" s="60">
        <v>1296</v>
      </c>
      <c r="IY7" s="60">
        <v>1150</v>
      </c>
      <c r="IZ7" s="60">
        <v>1296</v>
      </c>
      <c r="JA7" s="60">
        <v>1226</v>
      </c>
      <c r="JB7" s="60">
        <v>1186</v>
      </c>
      <c r="JC7" s="60">
        <v>1296</v>
      </c>
      <c r="JD7" s="60">
        <v>1296</v>
      </c>
      <c r="JE7" s="60">
        <v>1226</v>
      </c>
      <c r="JF7" s="60">
        <v>996</v>
      </c>
      <c r="JG7" s="60">
        <v>757</v>
      </c>
      <c r="JH7" s="60">
        <v>1296</v>
      </c>
      <c r="JI7" s="60">
        <v>1296</v>
      </c>
      <c r="JJ7" s="60">
        <v>1296</v>
      </c>
      <c r="JK7" s="60">
        <v>1296</v>
      </c>
      <c r="JL7" s="60">
        <v>1296</v>
      </c>
      <c r="JM7" s="60">
        <v>1296</v>
      </c>
      <c r="JN7" s="60">
        <v>1226</v>
      </c>
      <c r="JO7" s="60">
        <v>1296</v>
      </c>
      <c r="JP7" s="60">
        <v>721</v>
      </c>
      <c r="JQ7" s="60">
        <v>1296</v>
      </c>
      <c r="JR7" s="60">
        <v>1150</v>
      </c>
      <c r="JS7" s="60">
        <v>1150</v>
      </c>
      <c r="JT7" s="60">
        <v>110</v>
      </c>
      <c r="JU7" s="60">
        <v>1296</v>
      </c>
      <c r="JV7" s="60">
        <v>926</v>
      </c>
      <c r="JW7" s="60">
        <v>1296</v>
      </c>
      <c r="JX7" s="60">
        <v>258</v>
      </c>
      <c r="JY7" s="60">
        <v>1296</v>
      </c>
      <c r="JZ7" s="60">
        <v>1296</v>
      </c>
      <c r="KA7" s="60">
        <v>721</v>
      </c>
      <c r="KB7" s="60">
        <v>1296</v>
      </c>
      <c r="KC7" s="60">
        <v>1296</v>
      </c>
      <c r="KD7" s="60">
        <v>1296</v>
      </c>
      <c r="KE7" s="60">
        <v>1296</v>
      </c>
      <c r="KF7" s="60">
        <v>1186</v>
      </c>
      <c r="KG7" s="60">
        <v>1296</v>
      </c>
      <c r="KH7" s="60">
        <v>1296</v>
      </c>
      <c r="KI7" s="60">
        <v>1296</v>
      </c>
      <c r="KJ7" s="60">
        <v>1296</v>
      </c>
      <c r="KK7" s="60">
        <v>1296</v>
      </c>
      <c r="KL7" s="60">
        <v>1296</v>
      </c>
      <c r="KM7" s="60">
        <v>1296</v>
      </c>
      <c r="KN7" s="60">
        <v>1296</v>
      </c>
      <c r="KO7" s="60">
        <v>1296</v>
      </c>
      <c r="KP7" s="60">
        <v>1150</v>
      </c>
      <c r="KQ7" s="60">
        <v>1296</v>
      </c>
      <c r="KR7" s="60">
        <v>1296</v>
      </c>
      <c r="KS7" s="60">
        <v>1296</v>
      </c>
      <c r="KT7" s="60">
        <v>1296</v>
      </c>
      <c r="KU7" s="60">
        <v>1150</v>
      </c>
      <c r="KV7" s="60">
        <v>1150</v>
      </c>
      <c r="KW7" s="60">
        <v>1226</v>
      </c>
      <c r="KX7" s="60">
        <v>1150</v>
      </c>
      <c r="KY7" s="60">
        <v>1150</v>
      </c>
      <c r="KZ7" s="60">
        <v>1150</v>
      </c>
      <c r="LA7" s="60">
        <v>1150</v>
      </c>
      <c r="LB7" s="60">
        <v>1226</v>
      </c>
      <c r="LC7" s="60">
        <v>1296</v>
      </c>
      <c r="LD7" s="60">
        <v>1226</v>
      </c>
      <c r="LE7" s="60">
        <v>1296</v>
      </c>
      <c r="LF7" s="60">
        <v>1220</v>
      </c>
      <c r="LG7" s="60">
        <v>1296</v>
      </c>
      <c r="LI7" s="60">
        <v>129</v>
      </c>
      <c r="LJ7" s="60">
        <v>1186</v>
      </c>
      <c r="LK7" s="60">
        <v>1116</v>
      </c>
      <c r="LL7" s="60">
        <v>1150</v>
      </c>
      <c r="LM7" s="60">
        <v>1220</v>
      </c>
      <c r="LN7" s="60">
        <v>1296</v>
      </c>
      <c r="LO7" s="60">
        <v>1226</v>
      </c>
      <c r="LP7" s="60">
        <v>1226</v>
      </c>
      <c r="LQ7" s="60">
        <v>1150</v>
      </c>
      <c r="LR7" s="60">
        <v>1226</v>
      </c>
      <c r="LS7" s="60">
        <v>1296</v>
      </c>
      <c r="LT7" s="60">
        <v>1296</v>
      </c>
      <c r="LU7" s="60">
        <v>1150</v>
      </c>
      <c r="LV7" s="60">
        <v>1226</v>
      </c>
    </row>
    <row r="8" spans="1:335" ht="15" customHeight="1" x14ac:dyDescent="0.35">
      <c r="A8" s="57" t="s">
        <v>282</v>
      </c>
      <c r="B8">
        <v>1408</v>
      </c>
      <c r="C8">
        <v>1437</v>
      </c>
      <c r="D8">
        <v>613</v>
      </c>
      <c r="E8"/>
      <c r="F8">
        <v>1171</v>
      </c>
      <c r="G8">
        <v>1871</v>
      </c>
      <c r="H8">
        <v>1507</v>
      </c>
      <c r="I8">
        <v>692</v>
      </c>
      <c r="J8">
        <v>1801</v>
      </c>
      <c r="K8">
        <v>746</v>
      </c>
      <c r="L8">
        <v>2046</v>
      </c>
      <c r="M8">
        <v>2046</v>
      </c>
      <c r="N8">
        <v>820</v>
      </c>
      <c r="O8">
        <v>1521</v>
      </c>
      <c r="P8">
        <v>1801</v>
      </c>
      <c r="Q8">
        <v>1507</v>
      </c>
      <c r="R8">
        <v>1801</v>
      </c>
      <c r="S8">
        <v>1401</v>
      </c>
      <c r="T8">
        <v>1292</v>
      </c>
      <c r="U8">
        <v>908</v>
      </c>
      <c r="V8">
        <v>1871</v>
      </c>
      <c r="W8">
        <v>1871</v>
      </c>
      <c r="X8">
        <v>1871</v>
      </c>
      <c r="Y8">
        <v>1937</v>
      </c>
      <c r="Z8">
        <v>1937</v>
      </c>
      <c r="AA8">
        <v>1937</v>
      </c>
      <c r="AB8">
        <v>1937</v>
      </c>
      <c r="AC8">
        <v>1299</v>
      </c>
      <c r="AD8">
        <v>1278</v>
      </c>
      <c r="AE8">
        <v>956</v>
      </c>
      <c r="AF8">
        <v>2112</v>
      </c>
      <c r="AG8">
        <v>2112</v>
      </c>
      <c r="AH8">
        <v>2112</v>
      </c>
      <c r="AI8">
        <v>2112</v>
      </c>
      <c r="AJ8">
        <v>1849</v>
      </c>
      <c r="AK8">
        <v>742</v>
      </c>
      <c r="AL8">
        <v>1459</v>
      </c>
      <c r="AM8">
        <v>1459</v>
      </c>
      <c r="AN8">
        <v>777</v>
      </c>
      <c r="AO8">
        <v>1174</v>
      </c>
      <c r="AP8">
        <v>2196</v>
      </c>
      <c r="AQ8">
        <v>2196</v>
      </c>
      <c r="AR8">
        <v>889</v>
      </c>
      <c r="AS8">
        <v>952</v>
      </c>
      <c r="AT8">
        <v>1150</v>
      </c>
      <c r="AU8">
        <v>1036</v>
      </c>
      <c r="AV8">
        <v>1535</v>
      </c>
      <c r="AW8">
        <v>1426</v>
      </c>
      <c r="AX8">
        <v>952</v>
      </c>
      <c r="AY8">
        <v>1798</v>
      </c>
      <c r="AZ8">
        <v>2074</v>
      </c>
      <c r="BA8">
        <v>1784</v>
      </c>
      <c r="BB8">
        <v>1131</v>
      </c>
      <c r="BC8">
        <v>2032</v>
      </c>
      <c r="BD8">
        <v>2032</v>
      </c>
      <c r="BE8">
        <v>1459</v>
      </c>
      <c r="BF8">
        <v>2074</v>
      </c>
      <c r="BG8">
        <v>1563</v>
      </c>
      <c r="BH8">
        <v>1624</v>
      </c>
      <c r="BI8">
        <v>1131</v>
      </c>
      <c r="BJ8">
        <v>1131</v>
      </c>
      <c r="BK8">
        <v>1131</v>
      </c>
      <c r="BL8">
        <v>1451</v>
      </c>
      <c r="BM8">
        <v>1756</v>
      </c>
      <c r="BN8">
        <v>1801</v>
      </c>
      <c r="BO8">
        <v>1383</v>
      </c>
      <c r="BP8">
        <v>1503</v>
      </c>
      <c r="BQ8">
        <v>1582</v>
      </c>
      <c r="BR8">
        <v>1337</v>
      </c>
      <c r="BS8">
        <v>1652</v>
      </c>
      <c r="BT8">
        <v>1469</v>
      </c>
      <c r="BU8">
        <v>1061</v>
      </c>
      <c r="BV8">
        <v>1784</v>
      </c>
      <c r="BW8">
        <v>1443</v>
      </c>
      <c r="BX8">
        <v>1891</v>
      </c>
      <c r="BY8">
        <v>1459</v>
      </c>
      <c r="BZ8">
        <v>2112</v>
      </c>
      <c r="CA8">
        <v>2154</v>
      </c>
      <c r="CB8">
        <v>1849</v>
      </c>
      <c r="CC8">
        <v>1849</v>
      </c>
      <c r="CD8">
        <v>1980</v>
      </c>
      <c r="CE8">
        <v>1874</v>
      </c>
      <c r="CF8">
        <v>2154</v>
      </c>
      <c r="CG8">
        <v>2154</v>
      </c>
      <c r="CH8">
        <v>2196</v>
      </c>
      <c r="CI8">
        <v>1849</v>
      </c>
      <c r="CJ8">
        <v>2046</v>
      </c>
      <c r="CK8">
        <v>1829</v>
      </c>
      <c r="CL8">
        <v>2196</v>
      </c>
      <c r="CM8">
        <v>2196</v>
      </c>
      <c r="CN8">
        <v>2196</v>
      </c>
      <c r="CO8">
        <v>1849</v>
      </c>
      <c r="CP8">
        <v>1459</v>
      </c>
      <c r="CQ8">
        <v>1459</v>
      </c>
      <c r="CR8">
        <v>2196</v>
      </c>
      <c r="CS8">
        <v>1871</v>
      </c>
      <c r="CT8">
        <v>1871</v>
      </c>
      <c r="CU8">
        <v>613</v>
      </c>
      <c r="CV8">
        <v>1801</v>
      </c>
      <c r="CW8">
        <v>1808</v>
      </c>
      <c r="CX8">
        <v>1507</v>
      </c>
      <c r="CY8"/>
      <c r="CZ8">
        <v>1507</v>
      </c>
      <c r="DA8">
        <v>1937</v>
      </c>
      <c r="DB8">
        <v>1937</v>
      </c>
      <c r="DC8">
        <v>1553</v>
      </c>
      <c r="DD8">
        <v>1459</v>
      </c>
      <c r="DE8">
        <v>1983</v>
      </c>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s="60">
        <v>7294</v>
      </c>
      <c r="FH8" s="60">
        <v>5294</v>
      </c>
      <c r="FI8" s="60">
        <v>4321</v>
      </c>
      <c r="FJ8" s="60">
        <v>6697</v>
      </c>
      <c r="FK8" s="60">
        <v>4641</v>
      </c>
      <c r="FL8" s="60">
        <v>5709</v>
      </c>
      <c r="FM8" s="60">
        <v>7093</v>
      </c>
      <c r="FN8" s="60">
        <v>6869</v>
      </c>
      <c r="FO8" s="60">
        <v>6570</v>
      </c>
      <c r="FP8" s="60">
        <v>6932</v>
      </c>
      <c r="FQ8" s="60">
        <v>6023</v>
      </c>
      <c r="FR8" s="60">
        <v>6692</v>
      </c>
      <c r="FS8" s="60">
        <v>6020</v>
      </c>
      <c r="FT8" s="60">
        <v>4334</v>
      </c>
      <c r="FU8" s="60">
        <v>4663</v>
      </c>
      <c r="FV8" s="60">
        <v>5419</v>
      </c>
      <c r="FW8" s="60">
        <v>5950</v>
      </c>
      <c r="FX8" s="60">
        <v>6256</v>
      </c>
      <c r="FY8" s="60">
        <v>7112</v>
      </c>
      <c r="FZ8" s="60">
        <v>4269</v>
      </c>
      <c r="GA8" s="60">
        <v>7356</v>
      </c>
      <c r="GB8" s="60">
        <v>6774</v>
      </c>
      <c r="GC8" s="60">
        <v>5425</v>
      </c>
      <c r="GD8" s="60">
        <v>5121</v>
      </c>
      <c r="GE8" s="60">
        <v>6539</v>
      </c>
      <c r="GF8" s="60">
        <v>6539</v>
      </c>
      <c r="GG8" s="60">
        <v>6524</v>
      </c>
      <c r="GH8" s="60">
        <v>5036</v>
      </c>
      <c r="GI8" s="60">
        <v>4086</v>
      </c>
      <c r="GJ8" s="60">
        <v>7111</v>
      </c>
      <c r="GK8" s="60">
        <v>6979</v>
      </c>
      <c r="GL8" s="60">
        <v>5689</v>
      </c>
      <c r="GM8" s="60">
        <v>5783</v>
      </c>
      <c r="GN8" s="60">
        <v>6951</v>
      </c>
      <c r="GO8" s="60">
        <v>6029</v>
      </c>
      <c r="GP8" s="60">
        <v>5313</v>
      </c>
      <c r="GQ8" s="60">
        <v>4441</v>
      </c>
      <c r="GR8" s="60">
        <v>5521</v>
      </c>
      <c r="GS8" s="60">
        <v>7036</v>
      </c>
      <c r="GT8" s="60">
        <v>4739</v>
      </c>
      <c r="GU8" s="60">
        <v>6436</v>
      </c>
      <c r="GV8" s="60">
        <v>5394</v>
      </c>
      <c r="GW8" s="60">
        <v>5394</v>
      </c>
      <c r="GX8" s="60">
        <v>7176</v>
      </c>
      <c r="GY8" s="60">
        <v>5890</v>
      </c>
      <c r="GZ8" s="60">
        <v>7092</v>
      </c>
      <c r="HA8" s="60">
        <v>7524</v>
      </c>
      <c r="HB8" s="60">
        <v>6742</v>
      </c>
      <c r="HC8" s="60">
        <v>7216</v>
      </c>
      <c r="HD8" s="60">
        <v>6830</v>
      </c>
      <c r="HE8" s="60">
        <v>7356</v>
      </c>
      <c r="HF8" s="60">
        <v>7356</v>
      </c>
      <c r="HG8" s="60">
        <v>7440</v>
      </c>
      <c r="HH8" s="60">
        <v>5204</v>
      </c>
      <c r="HI8" s="60">
        <v>2507</v>
      </c>
      <c r="HJ8" s="60">
        <v>2781</v>
      </c>
      <c r="HK8" s="60">
        <v>2075</v>
      </c>
      <c r="HL8" s="60">
        <v>2887</v>
      </c>
      <c r="HM8" s="60">
        <v>2395</v>
      </c>
      <c r="HN8" s="60">
        <v>3048</v>
      </c>
      <c r="HO8" s="60">
        <v>2728</v>
      </c>
      <c r="HP8" s="60">
        <v>2293</v>
      </c>
      <c r="HQ8" s="60">
        <v>2370</v>
      </c>
      <c r="HR8" s="60">
        <v>3022</v>
      </c>
      <c r="HS8" s="60">
        <v>2358</v>
      </c>
      <c r="HT8" s="60">
        <v>2992</v>
      </c>
      <c r="HU8" s="60">
        <v>2992</v>
      </c>
      <c r="HV8" s="60">
        <v>2992</v>
      </c>
      <c r="HW8" s="60">
        <v>2992</v>
      </c>
      <c r="HX8" s="60">
        <v>2063</v>
      </c>
      <c r="HY8" s="60">
        <v>2908</v>
      </c>
      <c r="HZ8" s="60">
        <v>2908</v>
      </c>
      <c r="IA8" s="60">
        <v>2908</v>
      </c>
      <c r="IB8" s="60">
        <v>3048</v>
      </c>
      <c r="IC8" s="60">
        <v>3048</v>
      </c>
      <c r="ID8" s="60">
        <v>3048</v>
      </c>
      <c r="IE8" s="60">
        <v>3090</v>
      </c>
      <c r="IF8" s="60">
        <v>2950</v>
      </c>
      <c r="IG8" s="60">
        <v>2950</v>
      </c>
      <c r="IH8" s="60">
        <v>2338</v>
      </c>
      <c r="II8" s="60">
        <v>2602</v>
      </c>
      <c r="IJ8" s="60">
        <v>3048</v>
      </c>
      <c r="IK8" s="60">
        <v>180</v>
      </c>
      <c r="IL8" s="60">
        <v>2560</v>
      </c>
      <c r="IM8" s="60">
        <v>2992</v>
      </c>
      <c r="IN8" s="60">
        <v>2737</v>
      </c>
      <c r="IO8" s="60">
        <v>2560</v>
      </c>
      <c r="IP8" s="60">
        <v>1872</v>
      </c>
      <c r="IQ8" s="60">
        <v>3132</v>
      </c>
      <c r="IR8" s="60">
        <v>1872</v>
      </c>
      <c r="IS8" s="60">
        <v>2950</v>
      </c>
      <c r="IT8" s="60">
        <v>3090</v>
      </c>
      <c r="IU8" s="60">
        <v>3048</v>
      </c>
      <c r="IV8" s="60">
        <v>2661</v>
      </c>
      <c r="IW8" s="60">
        <v>2916</v>
      </c>
      <c r="IX8" s="60">
        <v>2785</v>
      </c>
      <c r="IY8" s="60">
        <v>2887</v>
      </c>
      <c r="IZ8" s="60">
        <v>2549</v>
      </c>
      <c r="JA8" s="60">
        <v>2041</v>
      </c>
      <c r="JB8" s="60">
        <v>1680</v>
      </c>
      <c r="JC8" s="60">
        <v>2916</v>
      </c>
      <c r="JD8" s="60">
        <v>2465</v>
      </c>
      <c r="JE8" s="60">
        <v>2540</v>
      </c>
      <c r="JF8" s="60">
        <v>2748</v>
      </c>
      <c r="JG8" s="60">
        <v>908</v>
      </c>
      <c r="JH8" s="60">
        <v>3090</v>
      </c>
      <c r="JI8" s="60">
        <v>2507</v>
      </c>
      <c r="JJ8" s="60">
        <v>2395</v>
      </c>
      <c r="JK8" s="60">
        <v>2075</v>
      </c>
      <c r="JL8" s="60">
        <v>3048</v>
      </c>
      <c r="JM8" s="60">
        <v>2908</v>
      </c>
      <c r="JN8" s="60">
        <v>2803</v>
      </c>
      <c r="JO8" s="60">
        <v>1966</v>
      </c>
      <c r="JP8" s="60">
        <v>2195</v>
      </c>
      <c r="JQ8" s="60">
        <v>3048</v>
      </c>
      <c r="JR8" s="60">
        <v>3062</v>
      </c>
      <c r="JS8" s="60">
        <v>2781</v>
      </c>
      <c r="JT8" s="60">
        <v>2029</v>
      </c>
      <c r="JU8" s="60">
        <v>3048</v>
      </c>
      <c r="JV8" s="60">
        <v>2282</v>
      </c>
      <c r="JW8" s="60">
        <v>2479</v>
      </c>
      <c r="JY8" s="60">
        <v>2827</v>
      </c>
      <c r="JZ8" s="60">
        <v>2908</v>
      </c>
      <c r="KA8" s="60">
        <v>2195</v>
      </c>
      <c r="KB8" s="60">
        <v>2596</v>
      </c>
      <c r="KC8" s="60">
        <v>2395</v>
      </c>
      <c r="KD8" s="60">
        <v>2395</v>
      </c>
      <c r="KE8" s="60">
        <v>2818</v>
      </c>
      <c r="KF8" s="60">
        <v>2000</v>
      </c>
      <c r="KG8" s="60">
        <v>2776</v>
      </c>
      <c r="KH8" s="60">
        <v>2812</v>
      </c>
      <c r="KI8" s="60">
        <v>2908</v>
      </c>
      <c r="KJ8" s="60">
        <v>2908</v>
      </c>
      <c r="KK8" s="60">
        <v>2465</v>
      </c>
      <c r="KL8" s="60">
        <v>2908</v>
      </c>
      <c r="KM8" s="60">
        <v>3048</v>
      </c>
      <c r="KN8" s="60">
        <v>3090</v>
      </c>
      <c r="KO8" s="60">
        <v>2395</v>
      </c>
      <c r="KP8" s="60">
        <v>2887</v>
      </c>
      <c r="KQ8" s="60">
        <v>3048</v>
      </c>
      <c r="KR8" s="60">
        <v>3048</v>
      </c>
      <c r="KS8" s="60">
        <v>3048</v>
      </c>
      <c r="KT8" s="60">
        <v>2785</v>
      </c>
      <c r="KU8" s="60">
        <v>2887</v>
      </c>
      <c r="KV8" s="60">
        <v>2887</v>
      </c>
      <c r="KW8" s="60">
        <v>2125</v>
      </c>
      <c r="KX8" s="60">
        <v>2887</v>
      </c>
      <c r="KY8" s="60">
        <v>2887</v>
      </c>
      <c r="KZ8" s="60">
        <v>2781</v>
      </c>
      <c r="LA8" s="60">
        <v>2887</v>
      </c>
      <c r="LB8" s="60">
        <v>2041</v>
      </c>
      <c r="LC8" s="60">
        <v>2370</v>
      </c>
      <c r="LD8" s="60">
        <v>2192</v>
      </c>
      <c r="LE8" s="60">
        <v>2883</v>
      </c>
      <c r="LF8" s="60">
        <v>3023</v>
      </c>
      <c r="LG8" s="60">
        <v>1966</v>
      </c>
      <c r="LH8" s="60">
        <v>1634</v>
      </c>
      <c r="LI8" s="60">
        <v>1763</v>
      </c>
      <c r="LJ8" s="60">
        <v>2003</v>
      </c>
      <c r="LK8" s="60">
        <v>1506</v>
      </c>
      <c r="LL8" s="60">
        <v>2887</v>
      </c>
      <c r="LM8" s="60">
        <v>3132</v>
      </c>
      <c r="LN8" s="60">
        <v>3048</v>
      </c>
      <c r="LO8" s="60">
        <v>2803</v>
      </c>
      <c r="LP8" s="60">
        <v>2803</v>
      </c>
      <c r="LQ8" s="60">
        <v>2887</v>
      </c>
      <c r="LR8" s="60">
        <v>2887</v>
      </c>
      <c r="LS8" s="60">
        <v>2785</v>
      </c>
      <c r="LT8" s="60">
        <v>2395</v>
      </c>
      <c r="LU8" s="60">
        <v>2887</v>
      </c>
      <c r="LV8" s="60">
        <v>2887</v>
      </c>
    </row>
    <row r="9" spans="1:335" ht="15" customHeight="1" x14ac:dyDescent="0.35">
      <c r="A9" s="57" t="s">
        <v>283</v>
      </c>
      <c r="B9">
        <v>1937</v>
      </c>
      <c r="C9">
        <v>1867</v>
      </c>
      <c r="D9">
        <v>1426</v>
      </c>
      <c r="E9">
        <v>992</v>
      </c>
      <c r="F9"/>
      <c r="G9">
        <v>1937</v>
      </c>
      <c r="H9">
        <v>1208</v>
      </c>
      <c r="I9">
        <v>608</v>
      </c>
      <c r="J9">
        <v>1937</v>
      </c>
      <c r="K9">
        <v>1082</v>
      </c>
      <c r="L9">
        <v>1937</v>
      </c>
      <c r="M9">
        <v>1937</v>
      </c>
      <c r="N9">
        <v>1277</v>
      </c>
      <c r="O9">
        <v>1042</v>
      </c>
      <c r="P9">
        <v>1937</v>
      </c>
      <c r="Q9">
        <v>1937</v>
      </c>
      <c r="R9">
        <v>1937</v>
      </c>
      <c r="S9">
        <v>1937</v>
      </c>
      <c r="T9">
        <v>1937</v>
      </c>
      <c r="U9">
        <v>1173</v>
      </c>
      <c r="V9">
        <v>1937</v>
      </c>
      <c r="W9">
        <v>1937</v>
      </c>
      <c r="X9">
        <v>1937</v>
      </c>
      <c r="Y9">
        <v>1937</v>
      </c>
      <c r="Z9">
        <v>1937</v>
      </c>
      <c r="AA9">
        <v>1937</v>
      </c>
      <c r="AB9">
        <v>1937</v>
      </c>
      <c r="AC9">
        <v>1689</v>
      </c>
      <c r="AD9">
        <v>1348</v>
      </c>
      <c r="AE9">
        <v>1479</v>
      </c>
      <c r="AF9">
        <v>1933</v>
      </c>
      <c r="AG9">
        <v>1933</v>
      </c>
      <c r="AH9">
        <v>1633</v>
      </c>
      <c r="AI9">
        <v>1933</v>
      </c>
      <c r="AJ9">
        <v>1370</v>
      </c>
      <c r="AK9">
        <v>467</v>
      </c>
      <c r="AL9">
        <v>1370</v>
      </c>
      <c r="AM9">
        <v>1370</v>
      </c>
      <c r="AN9">
        <v>1342</v>
      </c>
      <c r="AO9">
        <v>875</v>
      </c>
      <c r="AP9">
        <v>2017</v>
      </c>
      <c r="AQ9">
        <v>2017</v>
      </c>
      <c r="AR9">
        <v>1042</v>
      </c>
      <c r="AS9">
        <v>1342</v>
      </c>
      <c r="AT9">
        <v>1689</v>
      </c>
      <c r="AU9">
        <v>1160</v>
      </c>
      <c r="AV9">
        <v>1160</v>
      </c>
      <c r="AW9">
        <v>1426</v>
      </c>
      <c r="AX9">
        <v>776</v>
      </c>
      <c r="AY9">
        <v>1423</v>
      </c>
      <c r="AZ9">
        <v>1895</v>
      </c>
      <c r="BA9">
        <v>1605</v>
      </c>
      <c r="BB9">
        <v>1042</v>
      </c>
      <c r="BC9">
        <v>1853</v>
      </c>
      <c r="BD9">
        <v>1853</v>
      </c>
      <c r="BE9">
        <v>1370</v>
      </c>
      <c r="BF9">
        <v>1895</v>
      </c>
      <c r="BG9">
        <v>1234</v>
      </c>
      <c r="BH9">
        <v>1099</v>
      </c>
      <c r="BI9">
        <v>1042</v>
      </c>
      <c r="BJ9">
        <v>1042</v>
      </c>
      <c r="BK9">
        <v>1042</v>
      </c>
      <c r="BL9">
        <v>776</v>
      </c>
      <c r="BM9">
        <v>1381</v>
      </c>
      <c r="BN9">
        <v>1671</v>
      </c>
      <c r="BO9">
        <v>1604</v>
      </c>
      <c r="BP9">
        <v>1482</v>
      </c>
      <c r="BQ9">
        <v>1103</v>
      </c>
      <c r="BR9">
        <v>1103</v>
      </c>
      <c r="BS9">
        <v>1173</v>
      </c>
      <c r="BT9">
        <v>1039</v>
      </c>
      <c r="BU9">
        <v>776</v>
      </c>
      <c r="BV9">
        <v>1305</v>
      </c>
      <c r="BW9">
        <v>964</v>
      </c>
      <c r="BX9">
        <v>1712</v>
      </c>
      <c r="BY9">
        <v>1370</v>
      </c>
      <c r="BZ9">
        <v>1633</v>
      </c>
      <c r="CA9">
        <v>1825</v>
      </c>
      <c r="CB9">
        <v>1370</v>
      </c>
      <c r="CC9">
        <v>1370</v>
      </c>
      <c r="CD9">
        <v>1651</v>
      </c>
      <c r="CE9">
        <v>1422</v>
      </c>
      <c r="CF9">
        <v>1975</v>
      </c>
      <c r="CG9">
        <v>1975</v>
      </c>
      <c r="CH9">
        <v>2017</v>
      </c>
      <c r="CI9">
        <v>1370</v>
      </c>
      <c r="CJ9">
        <v>1671</v>
      </c>
      <c r="CK9">
        <v>1895</v>
      </c>
      <c r="CL9">
        <v>2017</v>
      </c>
      <c r="CM9">
        <v>2017</v>
      </c>
      <c r="CN9">
        <v>2017</v>
      </c>
      <c r="CO9">
        <v>1370</v>
      </c>
      <c r="CP9">
        <v>1370</v>
      </c>
      <c r="CQ9">
        <v>1370</v>
      </c>
      <c r="CR9">
        <v>2017</v>
      </c>
      <c r="CS9">
        <v>1937</v>
      </c>
      <c r="CT9">
        <v>1937</v>
      </c>
      <c r="CU9">
        <v>1426</v>
      </c>
      <c r="CV9">
        <v>1937</v>
      </c>
      <c r="CW9">
        <v>1937</v>
      </c>
      <c r="CX9">
        <v>1937</v>
      </c>
      <c r="CY9">
        <v>992</v>
      </c>
      <c r="CZ9">
        <v>1937</v>
      </c>
      <c r="DA9">
        <v>1937</v>
      </c>
      <c r="DB9">
        <v>1937</v>
      </c>
      <c r="DC9">
        <v>1619</v>
      </c>
      <c r="DD9">
        <v>1370</v>
      </c>
      <c r="DE9">
        <v>1937</v>
      </c>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s="60">
        <v>6393</v>
      </c>
      <c r="FH9" s="60">
        <v>5330</v>
      </c>
      <c r="FI9" s="60">
        <v>4874</v>
      </c>
      <c r="FJ9" s="60">
        <v>6037</v>
      </c>
      <c r="FK9" s="60">
        <v>4874</v>
      </c>
      <c r="FL9" s="60">
        <v>5178</v>
      </c>
      <c r="FM9" s="60">
        <v>6356</v>
      </c>
      <c r="FN9" s="60">
        <v>5737</v>
      </c>
      <c r="FO9" s="60">
        <v>5826</v>
      </c>
      <c r="FP9" s="60">
        <v>6111</v>
      </c>
      <c r="FQ9" s="60">
        <v>4609</v>
      </c>
      <c r="FR9" s="60">
        <v>6543</v>
      </c>
      <c r="FS9" s="60">
        <v>5314</v>
      </c>
      <c r="FT9" s="60">
        <v>3822</v>
      </c>
      <c r="FU9" s="60">
        <v>3839</v>
      </c>
      <c r="FV9" s="60">
        <v>3767</v>
      </c>
      <c r="FW9" s="60">
        <v>4221</v>
      </c>
      <c r="FX9" s="60">
        <v>5709</v>
      </c>
      <c r="FY9" s="60">
        <v>6375</v>
      </c>
      <c r="FZ9" s="60">
        <v>3340</v>
      </c>
      <c r="GA9" s="60">
        <v>6619</v>
      </c>
      <c r="GB9" s="60">
        <v>6013</v>
      </c>
      <c r="GC9" s="60">
        <v>5227</v>
      </c>
      <c r="GD9" s="60">
        <v>3530</v>
      </c>
      <c r="GE9" s="60">
        <v>5428</v>
      </c>
      <c r="GF9" s="60">
        <v>5428</v>
      </c>
      <c r="GG9" s="60">
        <v>5931</v>
      </c>
      <c r="GH9" s="60">
        <v>3997</v>
      </c>
      <c r="GI9" s="60">
        <v>2554</v>
      </c>
      <c r="GJ9" s="60">
        <v>6140</v>
      </c>
      <c r="GK9" s="60">
        <v>5812</v>
      </c>
      <c r="GL9" s="60">
        <v>5780</v>
      </c>
      <c r="GM9" s="60">
        <v>4960</v>
      </c>
      <c r="GN9" s="60">
        <v>5312</v>
      </c>
      <c r="GO9" s="60">
        <v>5409</v>
      </c>
      <c r="GP9" s="60">
        <v>4909</v>
      </c>
      <c r="GQ9" s="60">
        <v>4117</v>
      </c>
      <c r="GR9" s="60">
        <v>4484</v>
      </c>
      <c r="GS9" s="60">
        <v>6212</v>
      </c>
      <c r="GT9" s="60">
        <v>4460</v>
      </c>
      <c r="GU9" s="60">
        <v>4633</v>
      </c>
      <c r="GV9" s="60">
        <v>4529</v>
      </c>
      <c r="GW9" s="60">
        <v>4529</v>
      </c>
      <c r="GX9" s="60">
        <v>5831</v>
      </c>
      <c r="GY9" s="60">
        <v>5045</v>
      </c>
      <c r="GZ9" s="60">
        <v>5747</v>
      </c>
      <c r="HA9" s="60">
        <v>6479</v>
      </c>
      <c r="HB9" s="60">
        <v>5621</v>
      </c>
      <c r="HC9" s="60">
        <v>5711</v>
      </c>
      <c r="HD9" s="60">
        <v>5185</v>
      </c>
      <c r="HE9" s="60">
        <v>5791</v>
      </c>
      <c r="HF9" s="60">
        <v>6011</v>
      </c>
      <c r="HG9" s="60">
        <v>6147</v>
      </c>
      <c r="HH9" s="60">
        <v>5297</v>
      </c>
      <c r="HI9" s="60">
        <v>1887</v>
      </c>
      <c r="HJ9" s="60">
        <v>1552</v>
      </c>
      <c r="HK9" s="60">
        <v>2016</v>
      </c>
      <c r="HL9" s="60">
        <v>2064</v>
      </c>
      <c r="HM9" s="60">
        <v>2016</v>
      </c>
      <c r="HN9" s="60">
        <v>2669</v>
      </c>
      <c r="HO9" s="60">
        <v>2669</v>
      </c>
      <c r="HP9" s="60">
        <v>2016</v>
      </c>
      <c r="HQ9" s="60">
        <v>1597</v>
      </c>
      <c r="HR9" s="60">
        <v>2421</v>
      </c>
      <c r="HS9" s="60">
        <v>2031</v>
      </c>
      <c r="HT9" s="60">
        <v>2525</v>
      </c>
      <c r="HU9" s="60">
        <v>2669</v>
      </c>
      <c r="HV9" s="60">
        <v>2525</v>
      </c>
      <c r="HW9" s="60">
        <v>2525</v>
      </c>
      <c r="HX9" s="60">
        <v>2344</v>
      </c>
      <c r="HY9" s="60">
        <v>2669</v>
      </c>
      <c r="HZ9" s="60">
        <v>2669</v>
      </c>
      <c r="IA9" s="60">
        <v>2669</v>
      </c>
      <c r="IB9" s="60">
        <v>2669</v>
      </c>
      <c r="IC9" s="60">
        <v>2589</v>
      </c>
      <c r="ID9" s="60">
        <v>2669</v>
      </c>
      <c r="IE9" s="60">
        <v>2669</v>
      </c>
      <c r="IF9" s="60">
        <v>2669</v>
      </c>
      <c r="IG9" s="60">
        <v>2669</v>
      </c>
      <c r="IH9" s="60">
        <v>2279</v>
      </c>
      <c r="II9" s="60">
        <v>2279</v>
      </c>
      <c r="IJ9" s="60">
        <v>2669</v>
      </c>
      <c r="IK9" s="60">
        <v>1443</v>
      </c>
      <c r="IL9" s="60">
        <v>2199</v>
      </c>
      <c r="IM9" s="60">
        <v>2589</v>
      </c>
      <c r="IN9" s="60">
        <v>2589</v>
      </c>
      <c r="IO9" s="60">
        <v>1951</v>
      </c>
      <c r="IP9" s="60">
        <v>1443</v>
      </c>
      <c r="IQ9" s="60">
        <v>2589</v>
      </c>
      <c r="IR9" s="60">
        <v>1443</v>
      </c>
      <c r="IS9" s="60">
        <v>2669</v>
      </c>
      <c r="IT9" s="60">
        <v>2669</v>
      </c>
      <c r="IU9" s="60">
        <v>2669</v>
      </c>
      <c r="IV9" s="60">
        <v>2589</v>
      </c>
      <c r="IW9" s="60">
        <v>2457</v>
      </c>
      <c r="IX9" s="60">
        <v>2078</v>
      </c>
      <c r="IY9" s="60">
        <v>2274</v>
      </c>
      <c r="IZ9" s="60">
        <v>2008</v>
      </c>
      <c r="JA9" s="60">
        <v>1528</v>
      </c>
      <c r="JB9" s="60">
        <v>1688</v>
      </c>
      <c r="JC9" s="60">
        <v>2041</v>
      </c>
      <c r="JD9" s="60">
        <v>2078</v>
      </c>
      <c r="JE9" s="60">
        <v>2161</v>
      </c>
      <c r="JF9" s="60">
        <v>2589</v>
      </c>
      <c r="JG9" s="60">
        <v>1688</v>
      </c>
      <c r="JH9" s="60">
        <v>2669</v>
      </c>
      <c r="JI9" s="60">
        <v>2406</v>
      </c>
      <c r="JJ9" s="60">
        <v>2016</v>
      </c>
      <c r="JK9" s="60">
        <v>2016</v>
      </c>
      <c r="JL9" s="60">
        <v>2669</v>
      </c>
      <c r="JM9" s="60">
        <v>2669</v>
      </c>
      <c r="JN9" s="60">
        <v>2344</v>
      </c>
      <c r="JO9" s="60">
        <v>1688</v>
      </c>
      <c r="JP9" s="60">
        <v>1395</v>
      </c>
      <c r="JQ9" s="60">
        <v>2669</v>
      </c>
      <c r="JR9" s="60">
        <v>2519</v>
      </c>
      <c r="JS9" s="60">
        <v>1800</v>
      </c>
      <c r="JT9" s="60">
        <v>2344</v>
      </c>
      <c r="JU9" s="60">
        <v>2421</v>
      </c>
      <c r="JV9" s="60">
        <v>1955</v>
      </c>
      <c r="JW9" s="60">
        <v>1445</v>
      </c>
      <c r="JX9" s="60">
        <v>1443</v>
      </c>
      <c r="JY9" s="60">
        <v>2015</v>
      </c>
      <c r="JZ9" s="60">
        <v>2669</v>
      </c>
      <c r="KA9" s="60">
        <v>1395</v>
      </c>
      <c r="KB9" s="60">
        <v>2209</v>
      </c>
      <c r="KC9" s="60">
        <v>1688</v>
      </c>
      <c r="KD9" s="60">
        <v>1688</v>
      </c>
      <c r="KE9" s="60">
        <v>2537</v>
      </c>
      <c r="KF9" s="60">
        <v>1768</v>
      </c>
      <c r="KG9" s="60">
        <v>2537</v>
      </c>
      <c r="KH9" s="60">
        <v>2669</v>
      </c>
      <c r="KI9" s="60">
        <v>2669</v>
      </c>
      <c r="KJ9" s="60">
        <v>2669</v>
      </c>
      <c r="KK9" s="60">
        <v>2406</v>
      </c>
      <c r="KL9" s="60">
        <v>2669</v>
      </c>
      <c r="KM9" s="60">
        <v>2669</v>
      </c>
      <c r="KN9" s="60">
        <v>2669</v>
      </c>
      <c r="KO9" s="60">
        <v>2016</v>
      </c>
      <c r="KP9" s="60">
        <v>2344</v>
      </c>
      <c r="KQ9" s="60">
        <v>2589</v>
      </c>
      <c r="KR9" s="60">
        <v>2341</v>
      </c>
      <c r="KS9" s="60">
        <v>2669</v>
      </c>
      <c r="KT9" s="60">
        <v>2406</v>
      </c>
      <c r="KU9" s="60">
        <v>2344</v>
      </c>
      <c r="KV9" s="60">
        <v>2344</v>
      </c>
      <c r="KW9" s="60">
        <v>1200</v>
      </c>
      <c r="KX9" s="60">
        <v>2344</v>
      </c>
      <c r="KY9" s="60">
        <v>2137</v>
      </c>
      <c r="KZ9" s="60">
        <v>1800</v>
      </c>
      <c r="LA9" s="60">
        <v>1906</v>
      </c>
      <c r="LB9" s="60">
        <v>1200</v>
      </c>
      <c r="LC9" s="60">
        <v>1688</v>
      </c>
      <c r="LD9" s="60">
        <v>1397</v>
      </c>
      <c r="LE9" s="60">
        <v>2382</v>
      </c>
      <c r="LF9" s="60">
        <v>2445</v>
      </c>
      <c r="LG9" s="60">
        <v>1445</v>
      </c>
      <c r="LH9" s="60">
        <v>2344</v>
      </c>
      <c r="LI9" s="60">
        <v>2424</v>
      </c>
      <c r="LJ9" s="60">
        <v>2078</v>
      </c>
      <c r="LK9" s="60">
        <v>1443</v>
      </c>
      <c r="LL9" s="60">
        <v>2096</v>
      </c>
      <c r="LM9" s="60">
        <v>2445</v>
      </c>
      <c r="LN9" s="60">
        <v>2341</v>
      </c>
      <c r="LO9" s="60">
        <v>2344</v>
      </c>
      <c r="LP9" s="60">
        <v>2344</v>
      </c>
      <c r="LQ9" s="60">
        <v>2096</v>
      </c>
      <c r="LR9" s="60">
        <v>2096</v>
      </c>
      <c r="LS9" s="60">
        <v>2015</v>
      </c>
      <c r="LT9" s="60">
        <v>1445</v>
      </c>
      <c r="LU9" s="60">
        <v>1906</v>
      </c>
      <c r="LV9" s="60">
        <v>2344</v>
      </c>
    </row>
    <row r="10" spans="1:335" ht="15" customHeight="1" x14ac:dyDescent="0.35">
      <c r="A10" s="57" t="s">
        <v>284</v>
      </c>
      <c r="B10">
        <v>1150</v>
      </c>
      <c r="C10">
        <v>721</v>
      </c>
      <c r="D10">
        <v>1471</v>
      </c>
      <c r="E10">
        <v>1471</v>
      </c>
      <c r="F10">
        <v>1716</v>
      </c>
      <c r="G10"/>
      <c r="H10">
        <v>1606</v>
      </c>
      <c r="I10">
        <v>1551</v>
      </c>
      <c r="J10">
        <v>1226</v>
      </c>
      <c r="K10">
        <v>1226</v>
      </c>
      <c r="L10">
        <v>1570</v>
      </c>
      <c r="M10">
        <v>1395</v>
      </c>
      <c r="N10">
        <v>721</v>
      </c>
      <c r="O10">
        <v>1716</v>
      </c>
      <c r="P10">
        <v>1150</v>
      </c>
      <c r="Q10">
        <v>1150</v>
      </c>
      <c r="R10">
        <v>1150</v>
      </c>
      <c r="S10">
        <v>1150</v>
      </c>
      <c r="T10">
        <v>1226</v>
      </c>
      <c r="U10">
        <v>503</v>
      </c>
      <c r="V10">
        <v>1150</v>
      </c>
      <c r="W10">
        <v>1150</v>
      </c>
      <c r="X10">
        <v>1150</v>
      </c>
      <c r="Y10">
        <v>1395</v>
      </c>
      <c r="Z10">
        <v>1395</v>
      </c>
      <c r="AA10">
        <v>1395</v>
      </c>
      <c r="AB10">
        <v>1395</v>
      </c>
      <c r="AC10">
        <v>1716</v>
      </c>
      <c r="AD10">
        <v>1471</v>
      </c>
      <c r="AE10">
        <v>1471</v>
      </c>
      <c r="AF10">
        <v>1796</v>
      </c>
      <c r="AG10">
        <v>1796</v>
      </c>
      <c r="AH10">
        <v>1796</v>
      </c>
      <c r="AI10">
        <v>1796</v>
      </c>
      <c r="AJ10">
        <v>1796</v>
      </c>
      <c r="AK10">
        <v>1177</v>
      </c>
      <c r="AL10">
        <v>1796</v>
      </c>
      <c r="AM10">
        <v>1796</v>
      </c>
      <c r="AN10">
        <v>503</v>
      </c>
      <c r="AO10">
        <v>1606</v>
      </c>
      <c r="AP10">
        <v>1796</v>
      </c>
      <c r="AQ10">
        <v>1796</v>
      </c>
      <c r="AR10">
        <v>1716</v>
      </c>
      <c r="AS10">
        <v>1716</v>
      </c>
      <c r="AT10">
        <v>1226</v>
      </c>
      <c r="AU10">
        <v>1716</v>
      </c>
      <c r="AV10">
        <v>1716</v>
      </c>
      <c r="AW10">
        <v>1716</v>
      </c>
      <c r="AX10">
        <v>1716</v>
      </c>
      <c r="AY10">
        <v>1716</v>
      </c>
      <c r="AZ10">
        <v>1471</v>
      </c>
      <c r="BA10">
        <v>1716</v>
      </c>
      <c r="BB10">
        <v>1716</v>
      </c>
      <c r="BC10">
        <v>1416</v>
      </c>
      <c r="BD10">
        <v>1716</v>
      </c>
      <c r="BE10">
        <v>1796</v>
      </c>
      <c r="BF10">
        <v>966</v>
      </c>
      <c r="BG10">
        <v>1716</v>
      </c>
      <c r="BH10">
        <v>1716</v>
      </c>
      <c r="BI10">
        <v>1606</v>
      </c>
      <c r="BJ10">
        <v>1716</v>
      </c>
      <c r="BK10">
        <v>1716</v>
      </c>
      <c r="BL10">
        <v>1716</v>
      </c>
      <c r="BM10">
        <v>1471</v>
      </c>
      <c r="BN10">
        <v>1226</v>
      </c>
      <c r="BO10">
        <v>1471</v>
      </c>
      <c r="BP10">
        <v>926</v>
      </c>
      <c r="BQ10">
        <v>1716</v>
      </c>
      <c r="BR10">
        <v>1471</v>
      </c>
      <c r="BS10">
        <v>1716</v>
      </c>
      <c r="BT10">
        <v>1471</v>
      </c>
      <c r="BU10">
        <v>1716</v>
      </c>
      <c r="BV10">
        <v>1471</v>
      </c>
      <c r="BW10">
        <v>1716</v>
      </c>
      <c r="BX10">
        <v>1796</v>
      </c>
      <c r="BY10">
        <v>1796</v>
      </c>
      <c r="BZ10">
        <v>1796</v>
      </c>
      <c r="CA10">
        <v>1796</v>
      </c>
      <c r="CB10">
        <v>1796</v>
      </c>
      <c r="CC10">
        <v>1796</v>
      </c>
      <c r="CD10">
        <v>1796</v>
      </c>
      <c r="CE10">
        <v>1686</v>
      </c>
      <c r="CF10">
        <v>1796</v>
      </c>
      <c r="CG10">
        <v>1796</v>
      </c>
      <c r="CH10">
        <v>1796</v>
      </c>
      <c r="CI10">
        <v>1796</v>
      </c>
      <c r="CJ10">
        <v>1471</v>
      </c>
      <c r="CK10">
        <v>1171</v>
      </c>
      <c r="CL10">
        <v>1796</v>
      </c>
      <c r="CM10">
        <v>1796</v>
      </c>
      <c r="CN10">
        <v>1796</v>
      </c>
      <c r="CO10">
        <v>1796</v>
      </c>
      <c r="CP10">
        <v>1796</v>
      </c>
      <c r="CQ10">
        <v>1796</v>
      </c>
      <c r="CR10">
        <v>1796</v>
      </c>
      <c r="CS10">
        <v>1150</v>
      </c>
      <c r="CT10">
        <v>1150</v>
      </c>
      <c r="CU10">
        <v>1471</v>
      </c>
      <c r="CV10">
        <v>1150</v>
      </c>
      <c r="CW10">
        <v>1150</v>
      </c>
      <c r="CX10">
        <v>1226</v>
      </c>
      <c r="CY10">
        <v>1471</v>
      </c>
      <c r="CZ10">
        <v>1150</v>
      </c>
      <c r="DA10">
        <v>1471</v>
      </c>
      <c r="DB10">
        <v>1395</v>
      </c>
      <c r="DC10">
        <v>1471</v>
      </c>
      <c r="DD10">
        <v>1796</v>
      </c>
      <c r="DE10">
        <v>1471</v>
      </c>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s="60">
        <v>4768</v>
      </c>
      <c r="FH10" s="60">
        <v>4685</v>
      </c>
      <c r="FI10" s="60">
        <v>4301</v>
      </c>
      <c r="FJ10" s="60">
        <v>4576</v>
      </c>
      <c r="FK10" s="60">
        <v>4301</v>
      </c>
      <c r="FL10" s="60">
        <v>4743</v>
      </c>
      <c r="FM10" s="60">
        <v>5441</v>
      </c>
      <c r="FN10" s="60">
        <v>5050</v>
      </c>
      <c r="FO10" s="60">
        <v>3675</v>
      </c>
      <c r="FP10" s="60">
        <v>5628</v>
      </c>
      <c r="FQ10" s="60">
        <v>5407</v>
      </c>
      <c r="FR10" s="60">
        <v>4454</v>
      </c>
      <c r="FS10" s="60">
        <v>5523</v>
      </c>
      <c r="FT10" s="60">
        <v>5193</v>
      </c>
      <c r="FU10" s="60">
        <v>4934</v>
      </c>
      <c r="FV10" s="60">
        <v>4338</v>
      </c>
      <c r="FW10" s="60">
        <v>5544</v>
      </c>
      <c r="FX10" s="60">
        <v>5214</v>
      </c>
      <c r="FY10" s="60">
        <v>4944</v>
      </c>
      <c r="FZ10" s="60">
        <v>4203</v>
      </c>
      <c r="GA10" s="60">
        <v>5704</v>
      </c>
      <c r="GB10" s="60">
        <v>5708</v>
      </c>
      <c r="GC10" s="60">
        <v>5483</v>
      </c>
      <c r="GD10" s="60">
        <v>4975</v>
      </c>
      <c r="GE10" s="60">
        <v>4713</v>
      </c>
      <c r="GF10" s="60">
        <v>4713</v>
      </c>
      <c r="GG10" s="60">
        <v>5026</v>
      </c>
      <c r="GH10" s="60">
        <v>5478</v>
      </c>
      <c r="GI10" s="60">
        <v>2055</v>
      </c>
      <c r="GJ10" s="60">
        <v>5393</v>
      </c>
      <c r="GK10" s="60">
        <v>4948</v>
      </c>
      <c r="GL10" s="60">
        <v>3807</v>
      </c>
      <c r="GM10" s="60">
        <v>220</v>
      </c>
      <c r="GN10" s="60">
        <v>4939</v>
      </c>
      <c r="GO10" s="60">
        <v>3789</v>
      </c>
      <c r="GP10" s="60">
        <v>5369</v>
      </c>
      <c r="GQ10" s="60">
        <v>2559</v>
      </c>
      <c r="GR10" s="60">
        <v>4891</v>
      </c>
      <c r="GS10" s="60">
        <v>5575</v>
      </c>
      <c r="GT10" s="60">
        <v>2949</v>
      </c>
      <c r="GU10" s="60">
        <v>5478</v>
      </c>
      <c r="GV10" s="60">
        <v>5478</v>
      </c>
      <c r="GW10" s="60">
        <v>5478</v>
      </c>
      <c r="GX10" s="60">
        <v>5638</v>
      </c>
      <c r="GY10" s="60">
        <v>4768</v>
      </c>
      <c r="GZ10" s="60">
        <v>5638</v>
      </c>
      <c r="HA10" s="60">
        <v>5638</v>
      </c>
      <c r="HB10" s="60">
        <v>5164</v>
      </c>
      <c r="HC10" s="60">
        <v>5638</v>
      </c>
      <c r="HD10" s="60">
        <v>5638</v>
      </c>
      <c r="HE10" s="60">
        <v>5718</v>
      </c>
      <c r="HF10" s="60">
        <v>5638</v>
      </c>
      <c r="HG10" s="60">
        <v>5390</v>
      </c>
      <c r="HH10" s="60">
        <v>4988</v>
      </c>
      <c r="HI10" s="60">
        <v>1891</v>
      </c>
      <c r="HJ10" s="60">
        <v>1153</v>
      </c>
      <c r="HK10" s="60">
        <v>1459</v>
      </c>
      <c r="HL10" s="60">
        <v>1801</v>
      </c>
      <c r="HM10" s="60">
        <v>1459</v>
      </c>
      <c r="HN10" s="60">
        <v>2112</v>
      </c>
      <c r="HO10" s="60">
        <v>2112</v>
      </c>
      <c r="HP10" s="60">
        <v>1459</v>
      </c>
      <c r="HQ10" s="60">
        <v>1215</v>
      </c>
      <c r="HR10" s="60">
        <v>2116</v>
      </c>
      <c r="HS10" s="60">
        <v>1642</v>
      </c>
      <c r="HT10" s="60">
        <v>2126</v>
      </c>
      <c r="HU10" s="60">
        <v>2196</v>
      </c>
      <c r="HV10" s="60">
        <v>2126</v>
      </c>
      <c r="HW10" s="60">
        <v>2126</v>
      </c>
      <c r="HX10" s="60">
        <v>1871</v>
      </c>
      <c r="HY10" s="60">
        <v>2042</v>
      </c>
      <c r="HZ10" s="60">
        <v>2042</v>
      </c>
      <c r="IA10" s="60">
        <v>2042</v>
      </c>
      <c r="IB10" s="60">
        <v>2112</v>
      </c>
      <c r="IC10" s="60">
        <v>2032</v>
      </c>
      <c r="ID10" s="60">
        <v>2112</v>
      </c>
      <c r="IE10" s="60">
        <v>2154</v>
      </c>
      <c r="IF10" s="60">
        <v>2154</v>
      </c>
      <c r="IG10" s="60">
        <v>2154</v>
      </c>
      <c r="IH10" s="60">
        <v>1652</v>
      </c>
      <c r="II10" s="60">
        <v>1736</v>
      </c>
      <c r="IJ10" s="60">
        <v>2042</v>
      </c>
      <c r="IK10" s="60">
        <v>777</v>
      </c>
      <c r="IL10" s="60">
        <v>1684</v>
      </c>
      <c r="IM10" s="60">
        <v>2116</v>
      </c>
      <c r="IN10" s="60">
        <v>2116</v>
      </c>
      <c r="IO10" s="60">
        <v>1436</v>
      </c>
      <c r="IP10" s="60">
        <v>928</v>
      </c>
      <c r="IQ10" s="60">
        <v>2116</v>
      </c>
      <c r="IR10" s="60">
        <v>928</v>
      </c>
      <c r="IS10" s="60">
        <v>2154</v>
      </c>
      <c r="IT10" s="60">
        <v>2154</v>
      </c>
      <c r="IU10" s="60">
        <v>2112</v>
      </c>
      <c r="IV10" s="60">
        <v>2074</v>
      </c>
      <c r="IW10" s="60">
        <v>1900</v>
      </c>
      <c r="IX10" s="60">
        <v>1521</v>
      </c>
      <c r="IY10" s="60">
        <v>1801</v>
      </c>
      <c r="IZ10" s="60">
        <v>1535</v>
      </c>
      <c r="JA10" s="60">
        <v>692</v>
      </c>
      <c r="JB10" s="60">
        <v>1131</v>
      </c>
      <c r="JC10" s="60">
        <v>1582</v>
      </c>
      <c r="JD10" s="60">
        <v>1451</v>
      </c>
      <c r="JE10" s="60">
        <v>1604</v>
      </c>
      <c r="JF10" s="60">
        <v>2032</v>
      </c>
      <c r="JG10" s="60">
        <v>742</v>
      </c>
      <c r="JH10" s="60">
        <v>2154</v>
      </c>
      <c r="JI10" s="60">
        <v>1891</v>
      </c>
      <c r="JJ10" s="60">
        <v>1459</v>
      </c>
      <c r="JK10" s="60">
        <v>1179</v>
      </c>
      <c r="JL10" s="60">
        <v>2112</v>
      </c>
      <c r="JM10" s="60">
        <v>2112</v>
      </c>
      <c r="JN10" s="60">
        <v>1787</v>
      </c>
      <c r="JO10" s="60">
        <v>952</v>
      </c>
      <c r="JP10" s="60">
        <v>926</v>
      </c>
      <c r="JQ10" s="60">
        <v>2112</v>
      </c>
      <c r="JR10" s="60">
        <v>2046</v>
      </c>
      <c r="JS10" s="60">
        <v>1401</v>
      </c>
      <c r="JT10" s="60">
        <v>1871</v>
      </c>
      <c r="JU10" s="60">
        <v>2032</v>
      </c>
      <c r="JV10" s="60">
        <v>1503</v>
      </c>
      <c r="JW10" s="60">
        <v>1145</v>
      </c>
      <c r="JX10" s="60">
        <v>777</v>
      </c>
      <c r="JY10" s="60">
        <v>1563</v>
      </c>
      <c r="JZ10" s="60">
        <v>2112</v>
      </c>
      <c r="KA10" s="60">
        <v>926</v>
      </c>
      <c r="KB10" s="60">
        <v>1652</v>
      </c>
      <c r="KC10" s="60">
        <v>1131</v>
      </c>
      <c r="KD10" s="60">
        <v>1131</v>
      </c>
      <c r="KE10" s="60">
        <v>2022</v>
      </c>
      <c r="KF10" s="60">
        <v>1379</v>
      </c>
      <c r="KG10" s="60">
        <v>1980</v>
      </c>
      <c r="KH10" s="60">
        <v>2196</v>
      </c>
      <c r="KI10" s="60">
        <v>2112</v>
      </c>
      <c r="KJ10" s="60">
        <v>2112</v>
      </c>
      <c r="KK10" s="60">
        <v>1849</v>
      </c>
      <c r="KL10" s="60">
        <v>2112</v>
      </c>
      <c r="KM10" s="60">
        <v>2112</v>
      </c>
      <c r="KN10" s="60">
        <v>2154</v>
      </c>
      <c r="KO10" s="60">
        <v>1459</v>
      </c>
      <c r="KP10" s="60">
        <v>1871</v>
      </c>
      <c r="KQ10" s="60">
        <v>2032</v>
      </c>
      <c r="KR10" s="60">
        <v>1784</v>
      </c>
      <c r="KS10" s="60">
        <v>2112</v>
      </c>
      <c r="KT10" s="60">
        <v>1849</v>
      </c>
      <c r="KU10" s="60">
        <v>1871</v>
      </c>
      <c r="KV10" s="60">
        <v>1871</v>
      </c>
      <c r="KW10" s="60">
        <v>448</v>
      </c>
      <c r="KX10" s="60">
        <v>1871</v>
      </c>
      <c r="KY10" s="60">
        <v>1871</v>
      </c>
      <c r="KZ10" s="60">
        <v>1401</v>
      </c>
      <c r="LA10" s="60">
        <v>1507</v>
      </c>
      <c r="LB10" s="60">
        <v>364</v>
      </c>
      <c r="LC10" s="60">
        <v>1036</v>
      </c>
      <c r="LD10" s="60">
        <v>602</v>
      </c>
      <c r="LE10" s="60">
        <v>1874</v>
      </c>
      <c r="LF10" s="60">
        <v>1937</v>
      </c>
      <c r="LG10" s="60">
        <v>889</v>
      </c>
      <c r="LH10" s="60">
        <v>1871</v>
      </c>
      <c r="LI10" s="60">
        <v>1951</v>
      </c>
      <c r="LJ10" s="60">
        <v>1454</v>
      </c>
      <c r="LK10" s="60">
        <v>777</v>
      </c>
      <c r="LL10" s="60">
        <v>1623</v>
      </c>
      <c r="LM10" s="60">
        <v>2046</v>
      </c>
      <c r="LN10" s="60">
        <v>1784</v>
      </c>
      <c r="LO10" s="60">
        <v>1787</v>
      </c>
      <c r="LP10" s="60">
        <v>1787</v>
      </c>
      <c r="LQ10" s="60">
        <v>1623</v>
      </c>
      <c r="LR10" s="60">
        <v>1553</v>
      </c>
      <c r="LS10" s="60">
        <v>1521</v>
      </c>
      <c r="LT10" s="60">
        <v>1061</v>
      </c>
      <c r="LU10" s="60">
        <v>1507</v>
      </c>
      <c r="LV10" s="60">
        <v>1871</v>
      </c>
    </row>
    <row r="11" spans="1:335" ht="15" customHeight="1" x14ac:dyDescent="0.35">
      <c r="A11" s="57" t="s">
        <v>285</v>
      </c>
      <c r="B11">
        <v>2252</v>
      </c>
      <c r="C11">
        <v>2252</v>
      </c>
      <c r="D11">
        <v>1872</v>
      </c>
      <c r="E11">
        <v>1643</v>
      </c>
      <c r="F11">
        <v>1523</v>
      </c>
      <c r="G11">
        <v>2142</v>
      </c>
      <c r="H11"/>
      <c r="I11">
        <v>1685</v>
      </c>
      <c r="J11">
        <v>2252</v>
      </c>
      <c r="K11">
        <v>1549</v>
      </c>
      <c r="L11">
        <v>2252</v>
      </c>
      <c r="M11">
        <v>2252</v>
      </c>
      <c r="N11">
        <v>1645</v>
      </c>
      <c r="O11">
        <v>1265</v>
      </c>
      <c r="P11">
        <v>2252</v>
      </c>
      <c r="Q11">
        <v>2252</v>
      </c>
      <c r="R11">
        <v>2252</v>
      </c>
      <c r="S11">
        <v>2252</v>
      </c>
      <c r="T11">
        <v>2143</v>
      </c>
      <c r="U11">
        <v>720</v>
      </c>
      <c r="V11">
        <v>2252</v>
      </c>
      <c r="W11">
        <v>2252</v>
      </c>
      <c r="X11">
        <v>2252</v>
      </c>
      <c r="Y11">
        <v>2143</v>
      </c>
      <c r="Z11">
        <v>2143</v>
      </c>
      <c r="AA11">
        <v>2143</v>
      </c>
      <c r="AB11">
        <v>2007</v>
      </c>
      <c r="AC11">
        <v>1759</v>
      </c>
      <c r="AD11">
        <v>1549</v>
      </c>
      <c r="AE11">
        <v>1229</v>
      </c>
      <c r="AF11">
        <v>1890</v>
      </c>
      <c r="AG11">
        <v>1890</v>
      </c>
      <c r="AH11">
        <v>1740</v>
      </c>
      <c r="AI11">
        <v>1570</v>
      </c>
      <c r="AJ11">
        <v>1608</v>
      </c>
      <c r="AK11"/>
      <c r="AL11">
        <v>1608</v>
      </c>
      <c r="AM11">
        <v>1608</v>
      </c>
      <c r="AN11">
        <v>1186</v>
      </c>
      <c r="AO11">
        <v>15</v>
      </c>
      <c r="AP11">
        <v>1932</v>
      </c>
      <c r="AQ11">
        <v>2132</v>
      </c>
      <c r="AR11">
        <v>1115</v>
      </c>
      <c r="AS11">
        <v>1721</v>
      </c>
      <c r="AT11">
        <v>1759</v>
      </c>
      <c r="AU11">
        <v>1227</v>
      </c>
      <c r="AV11">
        <v>1472</v>
      </c>
      <c r="AW11">
        <v>907</v>
      </c>
      <c r="AX11">
        <v>715</v>
      </c>
      <c r="AY11">
        <v>1284</v>
      </c>
      <c r="AZ11">
        <v>2210</v>
      </c>
      <c r="BA11">
        <v>1962</v>
      </c>
      <c r="BB11">
        <v>1280</v>
      </c>
      <c r="BC11">
        <v>2210</v>
      </c>
      <c r="BD11">
        <v>2210</v>
      </c>
      <c r="BE11">
        <v>1608</v>
      </c>
      <c r="BF11">
        <v>2210</v>
      </c>
      <c r="BG11">
        <v>1280</v>
      </c>
      <c r="BH11">
        <v>1680</v>
      </c>
      <c r="BI11">
        <v>1285</v>
      </c>
      <c r="BJ11">
        <v>1680</v>
      </c>
      <c r="BK11">
        <v>1680</v>
      </c>
      <c r="BL11">
        <v>1680</v>
      </c>
      <c r="BM11">
        <v>2004</v>
      </c>
      <c r="BN11">
        <v>2252</v>
      </c>
      <c r="BO11">
        <v>2120</v>
      </c>
      <c r="BP11">
        <v>1913</v>
      </c>
      <c r="BQ11">
        <v>1680</v>
      </c>
      <c r="BR11">
        <v>1680</v>
      </c>
      <c r="BS11">
        <v>1680</v>
      </c>
      <c r="BT11">
        <v>1397</v>
      </c>
      <c r="BU11">
        <v>1280</v>
      </c>
      <c r="BV11">
        <v>1812</v>
      </c>
      <c r="BW11">
        <v>1202</v>
      </c>
      <c r="BX11">
        <v>2018</v>
      </c>
      <c r="BY11">
        <v>1688</v>
      </c>
      <c r="BZ11">
        <v>2140</v>
      </c>
      <c r="CA11">
        <v>2192</v>
      </c>
      <c r="CB11">
        <v>1688</v>
      </c>
      <c r="CC11">
        <v>1688</v>
      </c>
      <c r="CD11">
        <v>2018</v>
      </c>
      <c r="CE11">
        <v>1534</v>
      </c>
      <c r="CF11">
        <v>2290</v>
      </c>
      <c r="CG11">
        <v>2332</v>
      </c>
      <c r="CH11">
        <v>1932</v>
      </c>
      <c r="CI11">
        <v>2008</v>
      </c>
      <c r="CJ11">
        <v>2252</v>
      </c>
      <c r="CK11">
        <v>2010</v>
      </c>
      <c r="CL11">
        <v>1612</v>
      </c>
      <c r="CM11">
        <v>1612</v>
      </c>
      <c r="CN11">
        <v>1612</v>
      </c>
      <c r="CO11">
        <v>1288</v>
      </c>
      <c r="CP11">
        <v>2008</v>
      </c>
      <c r="CQ11">
        <v>1506</v>
      </c>
      <c r="CR11">
        <v>1612</v>
      </c>
      <c r="CS11">
        <v>2252</v>
      </c>
      <c r="CT11">
        <v>2252</v>
      </c>
      <c r="CU11">
        <v>1872</v>
      </c>
      <c r="CV11">
        <v>2252</v>
      </c>
      <c r="CW11">
        <v>2252</v>
      </c>
      <c r="CX11">
        <v>2252</v>
      </c>
      <c r="CY11">
        <v>1643</v>
      </c>
      <c r="CZ11">
        <v>2252</v>
      </c>
      <c r="DA11">
        <v>2007</v>
      </c>
      <c r="DB11">
        <v>2007</v>
      </c>
      <c r="DC11">
        <v>2004</v>
      </c>
      <c r="DD11">
        <v>1608</v>
      </c>
      <c r="DE11">
        <v>1932</v>
      </c>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s="60">
        <v>5651</v>
      </c>
      <c r="FH11" s="60">
        <v>5745</v>
      </c>
      <c r="FI11" s="60">
        <v>4474</v>
      </c>
      <c r="FJ11" s="60">
        <v>5874</v>
      </c>
      <c r="FK11" s="60">
        <v>4474</v>
      </c>
      <c r="FL11" s="60">
        <v>5754</v>
      </c>
      <c r="FM11" s="60">
        <v>6034</v>
      </c>
      <c r="FN11" s="60">
        <v>5622</v>
      </c>
      <c r="FO11" s="60">
        <v>6437</v>
      </c>
      <c r="FP11" s="60">
        <v>6173</v>
      </c>
      <c r="FQ11" s="60">
        <v>4505</v>
      </c>
      <c r="FR11" s="60">
        <v>6479</v>
      </c>
      <c r="FS11" s="60">
        <v>4279</v>
      </c>
      <c r="FT11" s="60">
        <v>5345</v>
      </c>
      <c r="FU11" s="60">
        <v>3008</v>
      </c>
      <c r="FV11" s="60">
        <v>4080</v>
      </c>
      <c r="FW11" s="60">
        <v>3853</v>
      </c>
      <c r="FX11" s="60">
        <v>5119</v>
      </c>
      <c r="FY11" s="60">
        <v>6053</v>
      </c>
      <c r="FZ11" s="60">
        <v>1370</v>
      </c>
      <c r="GA11" s="60">
        <v>6597</v>
      </c>
      <c r="GB11" s="60">
        <v>5697</v>
      </c>
      <c r="GC11" s="60">
        <v>5878</v>
      </c>
      <c r="GD11" s="60">
        <v>4824</v>
      </c>
      <c r="GE11" s="60">
        <v>6157</v>
      </c>
      <c r="GF11" s="60">
        <v>5877</v>
      </c>
      <c r="GG11" s="60">
        <v>5225</v>
      </c>
      <c r="GH11" s="60">
        <v>3297</v>
      </c>
      <c r="GI11" s="60">
        <v>4716</v>
      </c>
      <c r="GJ11" s="60">
        <v>6517</v>
      </c>
      <c r="GK11" s="60">
        <v>6441</v>
      </c>
      <c r="GL11" s="60">
        <v>6441</v>
      </c>
      <c r="GM11" s="60">
        <v>5496</v>
      </c>
      <c r="GN11" s="60">
        <v>5257</v>
      </c>
      <c r="GO11" s="60">
        <v>5763</v>
      </c>
      <c r="GP11" s="60">
        <v>5681</v>
      </c>
      <c r="GQ11" s="60">
        <v>3059</v>
      </c>
      <c r="GR11" s="60">
        <v>4730</v>
      </c>
      <c r="GS11" s="60">
        <v>6237</v>
      </c>
      <c r="GT11" s="60">
        <v>5227</v>
      </c>
      <c r="GU11" s="60">
        <v>4133</v>
      </c>
      <c r="GV11" s="60">
        <v>5197</v>
      </c>
      <c r="GW11" s="60">
        <v>5227</v>
      </c>
      <c r="GX11" s="60">
        <v>5987</v>
      </c>
      <c r="GY11" s="60">
        <v>4133</v>
      </c>
      <c r="GZ11" s="60">
        <v>5903</v>
      </c>
      <c r="HA11" s="60">
        <v>5091</v>
      </c>
      <c r="HB11" s="60">
        <v>6083</v>
      </c>
      <c r="HC11" s="60">
        <v>5867</v>
      </c>
      <c r="HD11" s="60">
        <v>5243</v>
      </c>
      <c r="HE11" s="60">
        <v>5947</v>
      </c>
      <c r="HF11" s="60">
        <v>6447</v>
      </c>
      <c r="HG11" s="60">
        <v>6283</v>
      </c>
      <c r="HH11" s="60">
        <v>5393</v>
      </c>
      <c r="HI11" s="60">
        <v>1562</v>
      </c>
      <c r="HJ11" s="60">
        <v>1689</v>
      </c>
      <c r="HK11" s="60">
        <v>1370</v>
      </c>
      <c r="HL11" s="60">
        <v>1671</v>
      </c>
      <c r="HM11" s="60">
        <v>1370</v>
      </c>
      <c r="HN11" s="60">
        <v>1933</v>
      </c>
      <c r="HO11" s="60">
        <v>1633</v>
      </c>
      <c r="HP11" s="60">
        <v>1370</v>
      </c>
      <c r="HQ11" s="60">
        <v>1348</v>
      </c>
      <c r="HR11" s="60">
        <v>1937</v>
      </c>
      <c r="HS11" s="60">
        <v>1553</v>
      </c>
      <c r="HT11" s="60">
        <v>1947</v>
      </c>
      <c r="HU11" s="60">
        <v>2017</v>
      </c>
      <c r="HV11" s="60">
        <v>1947</v>
      </c>
      <c r="HW11" s="60">
        <v>1947</v>
      </c>
      <c r="HX11" s="60">
        <v>1937</v>
      </c>
      <c r="HY11" s="60">
        <v>1863</v>
      </c>
      <c r="HZ11" s="60">
        <v>1863</v>
      </c>
      <c r="IA11" s="60">
        <v>1863</v>
      </c>
      <c r="IB11" s="60">
        <v>1783</v>
      </c>
      <c r="IC11" s="60">
        <v>1553</v>
      </c>
      <c r="ID11" s="60">
        <v>1633</v>
      </c>
      <c r="IE11" s="60">
        <v>1975</v>
      </c>
      <c r="IF11" s="60">
        <v>1825</v>
      </c>
      <c r="IG11" s="60">
        <v>1825</v>
      </c>
      <c r="IH11" s="60">
        <v>1863</v>
      </c>
      <c r="II11" s="60">
        <v>1751</v>
      </c>
      <c r="IJ11" s="60">
        <v>1713</v>
      </c>
      <c r="IK11" s="60">
        <v>1342</v>
      </c>
      <c r="IL11" s="60">
        <v>1745</v>
      </c>
      <c r="IM11" s="60">
        <v>1937</v>
      </c>
      <c r="IN11" s="60">
        <v>1937</v>
      </c>
      <c r="IO11" s="60">
        <v>1647</v>
      </c>
      <c r="IP11" s="60">
        <v>1234</v>
      </c>
      <c r="IQ11" s="60">
        <v>1937</v>
      </c>
      <c r="IR11" s="60">
        <v>1234</v>
      </c>
      <c r="IS11" s="60">
        <v>1825</v>
      </c>
      <c r="IT11" s="60">
        <v>1975</v>
      </c>
      <c r="IU11" s="60">
        <v>1933</v>
      </c>
      <c r="IV11" s="60">
        <v>1895</v>
      </c>
      <c r="IW11" s="60">
        <v>1721</v>
      </c>
      <c r="IX11" s="60">
        <v>1042</v>
      </c>
      <c r="IY11" s="60">
        <v>1937</v>
      </c>
      <c r="IZ11" s="60">
        <v>1426</v>
      </c>
      <c r="JA11" s="60">
        <v>608</v>
      </c>
      <c r="JB11" s="60">
        <v>963</v>
      </c>
      <c r="JC11" s="60">
        <v>907</v>
      </c>
      <c r="JD11" s="60">
        <v>776</v>
      </c>
      <c r="JE11" s="60">
        <v>1520</v>
      </c>
      <c r="JF11" s="60">
        <v>1853</v>
      </c>
      <c r="JG11" s="60">
        <v>467</v>
      </c>
      <c r="JH11" s="60">
        <v>1975</v>
      </c>
      <c r="JI11" s="60">
        <v>1712</v>
      </c>
      <c r="JJ11" s="60">
        <v>1670</v>
      </c>
      <c r="JK11" s="60">
        <v>874</v>
      </c>
      <c r="JL11" s="60">
        <v>1933</v>
      </c>
      <c r="JM11" s="60">
        <v>1933</v>
      </c>
      <c r="JN11" s="60">
        <v>1703</v>
      </c>
      <c r="JO11" s="60">
        <v>776</v>
      </c>
      <c r="JP11" s="60">
        <v>1277</v>
      </c>
      <c r="JQ11" s="60">
        <v>1933</v>
      </c>
      <c r="JR11" s="60">
        <v>1937</v>
      </c>
      <c r="JS11" s="60">
        <v>1937</v>
      </c>
      <c r="JT11" s="60">
        <v>1937</v>
      </c>
      <c r="JU11" s="60">
        <v>1703</v>
      </c>
      <c r="JV11" s="60">
        <v>1482</v>
      </c>
      <c r="JW11" s="60">
        <v>1160</v>
      </c>
      <c r="JX11" s="60">
        <v>1042</v>
      </c>
      <c r="JY11" s="60">
        <v>1234</v>
      </c>
      <c r="JZ11" s="60">
        <v>1933</v>
      </c>
      <c r="KA11" s="60">
        <v>1277</v>
      </c>
      <c r="KB11" s="60">
        <v>1094</v>
      </c>
      <c r="KC11" s="60">
        <v>1042</v>
      </c>
      <c r="KD11" s="60">
        <v>1042</v>
      </c>
      <c r="KE11" s="60">
        <v>1693</v>
      </c>
      <c r="KF11" s="60">
        <v>1440</v>
      </c>
      <c r="KG11" s="60">
        <v>1651</v>
      </c>
      <c r="KH11" s="60">
        <v>2017</v>
      </c>
      <c r="KI11" s="60">
        <v>1783</v>
      </c>
      <c r="KJ11" s="60">
        <v>1633</v>
      </c>
      <c r="KK11" s="60">
        <v>1370</v>
      </c>
      <c r="KL11" s="60">
        <v>1633</v>
      </c>
      <c r="KM11" s="60">
        <v>1783</v>
      </c>
      <c r="KN11" s="60">
        <v>1975</v>
      </c>
      <c r="KO11" s="60">
        <v>1370</v>
      </c>
      <c r="KP11" s="60">
        <v>1937</v>
      </c>
      <c r="KQ11" s="60">
        <v>1853</v>
      </c>
      <c r="KR11" s="60">
        <v>1605</v>
      </c>
      <c r="KS11" s="60">
        <v>1633</v>
      </c>
      <c r="KT11" s="60">
        <v>1370</v>
      </c>
      <c r="KU11" s="60">
        <v>1937</v>
      </c>
      <c r="KV11" s="60">
        <v>1937</v>
      </c>
      <c r="KW11" s="60">
        <v>664</v>
      </c>
      <c r="KX11" s="60">
        <v>1937</v>
      </c>
      <c r="KY11" s="60">
        <v>1937</v>
      </c>
      <c r="KZ11" s="60">
        <v>1937</v>
      </c>
      <c r="LA11" s="60">
        <v>1937</v>
      </c>
      <c r="LB11" s="60">
        <v>280</v>
      </c>
      <c r="LC11" s="60">
        <v>1426</v>
      </c>
      <c r="LD11" s="60">
        <v>1352</v>
      </c>
      <c r="LE11" s="60">
        <v>1937</v>
      </c>
      <c r="LF11" s="60">
        <v>1937</v>
      </c>
      <c r="LG11" s="60">
        <v>1042</v>
      </c>
      <c r="LH11" s="60">
        <v>1937</v>
      </c>
      <c r="LI11" s="60">
        <v>2017</v>
      </c>
      <c r="LJ11" s="60">
        <v>1155</v>
      </c>
      <c r="LK11" s="60">
        <v>1342</v>
      </c>
      <c r="LL11" s="60">
        <v>1689</v>
      </c>
      <c r="LM11" s="60">
        <v>1937</v>
      </c>
      <c r="LN11" s="60">
        <v>1305</v>
      </c>
      <c r="LO11" s="60">
        <v>1703</v>
      </c>
      <c r="LP11" s="60">
        <v>1703</v>
      </c>
      <c r="LQ11" s="60">
        <v>1689</v>
      </c>
      <c r="LR11" s="60">
        <v>1423</v>
      </c>
      <c r="LS11" s="60">
        <v>1342</v>
      </c>
      <c r="LT11" s="60">
        <v>776</v>
      </c>
      <c r="LU11" s="60">
        <v>1937</v>
      </c>
      <c r="LV11" s="60">
        <v>1937</v>
      </c>
    </row>
    <row r="12" spans="1:335" ht="15" customHeight="1" x14ac:dyDescent="0.35">
      <c r="A12" s="57" t="s">
        <v>286</v>
      </c>
      <c r="B12">
        <v>3907</v>
      </c>
      <c r="C12">
        <v>4006</v>
      </c>
      <c r="D12">
        <v>3180</v>
      </c>
      <c r="E12">
        <v>2817</v>
      </c>
      <c r="F12">
        <v>2912</v>
      </c>
      <c r="G12">
        <v>4076</v>
      </c>
      <c r="H12">
        <v>3674</v>
      </c>
      <c r="I12"/>
      <c r="J12">
        <v>4076</v>
      </c>
      <c r="K12">
        <v>2413</v>
      </c>
      <c r="L12">
        <v>4251</v>
      </c>
      <c r="M12">
        <v>4321</v>
      </c>
      <c r="N12">
        <v>3637</v>
      </c>
      <c r="O12">
        <v>3674</v>
      </c>
      <c r="P12">
        <v>4076</v>
      </c>
      <c r="Q12">
        <v>4076</v>
      </c>
      <c r="R12">
        <v>4076</v>
      </c>
      <c r="S12">
        <v>3970</v>
      </c>
      <c r="T12">
        <v>3626</v>
      </c>
      <c r="U12">
        <v>1989</v>
      </c>
      <c r="V12">
        <v>4076</v>
      </c>
      <c r="W12">
        <v>4076</v>
      </c>
      <c r="X12">
        <v>4076</v>
      </c>
      <c r="Y12">
        <v>4212</v>
      </c>
      <c r="Z12">
        <v>4212</v>
      </c>
      <c r="AA12">
        <v>4212</v>
      </c>
      <c r="AB12">
        <v>4076</v>
      </c>
      <c r="AC12">
        <v>3686</v>
      </c>
      <c r="AD12">
        <v>3735</v>
      </c>
      <c r="AE12">
        <v>3233</v>
      </c>
      <c r="AF12">
        <v>4237</v>
      </c>
      <c r="AG12">
        <v>4237</v>
      </c>
      <c r="AH12">
        <v>3937</v>
      </c>
      <c r="AI12">
        <v>4237</v>
      </c>
      <c r="AJ12">
        <v>3674</v>
      </c>
      <c r="AK12">
        <v>1598</v>
      </c>
      <c r="AL12">
        <v>2339</v>
      </c>
      <c r="AM12">
        <v>2339</v>
      </c>
      <c r="AN12">
        <v>3230</v>
      </c>
      <c r="AO12">
        <v>3341</v>
      </c>
      <c r="AP12">
        <v>4321</v>
      </c>
      <c r="AQ12">
        <v>4321</v>
      </c>
      <c r="AR12">
        <v>1851</v>
      </c>
      <c r="AS12">
        <v>3475</v>
      </c>
      <c r="AT12">
        <v>3263</v>
      </c>
      <c r="AU12">
        <v>2589</v>
      </c>
      <c r="AV12">
        <v>3688</v>
      </c>
      <c r="AW12">
        <v>3245</v>
      </c>
      <c r="AX12">
        <v>1593</v>
      </c>
      <c r="AY12">
        <v>4055</v>
      </c>
      <c r="AZ12">
        <v>4279</v>
      </c>
      <c r="BA12">
        <v>4237</v>
      </c>
      <c r="BB12">
        <v>3284</v>
      </c>
      <c r="BC12">
        <v>4237</v>
      </c>
      <c r="BD12">
        <v>4237</v>
      </c>
      <c r="BE12">
        <v>2339</v>
      </c>
      <c r="BF12">
        <v>4279</v>
      </c>
      <c r="BG12">
        <v>3866</v>
      </c>
      <c r="BH12">
        <v>3731</v>
      </c>
      <c r="BI12">
        <v>3284</v>
      </c>
      <c r="BJ12">
        <v>3284</v>
      </c>
      <c r="BK12">
        <v>3284</v>
      </c>
      <c r="BL12">
        <v>3408</v>
      </c>
      <c r="BM12">
        <v>4013</v>
      </c>
      <c r="BN12">
        <v>3810</v>
      </c>
      <c r="BO12">
        <v>3882</v>
      </c>
      <c r="BP12">
        <v>3558</v>
      </c>
      <c r="BQ12">
        <v>3735</v>
      </c>
      <c r="BR12">
        <v>3490</v>
      </c>
      <c r="BS12">
        <v>3805</v>
      </c>
      <c r="BT12">
        <v>3150</v>
      </c>
      <c r="BU12">
        <v>2073</v>
      </c>
      <c r="BV12">
        <v>3937</v>
      </c>
      <c r="BW12">
        <v>3596</v>
      </c>
      <c r="BX12">
        <v>4016</v>
      </c>
      <c r="BY12">
        <v>2339</v>
      </c>
      <c r="BZ12">
        <v>3937</v>
      </c>
      <c r="CA12">
        <v>4129</v>
      </c>
      <c r="CB12">
        <v>3674</v>
      </c>
      <c r="CC12">
        <v>3674</v>
      </c>
      <c r="CD12">
        <v>3955</v>
      </c>
      <c r="CE12">
        <v>3699</v>
      </c>
      <c r="CF12">
        <v>4279</v>
      </c>
      <c r="CG12">
        <v>4279</v>
      </c>
      <c r="CH12">
        <v>4321</v>
      </c>
      <c r="CI12">
        <v>3389</v>
      </c>
      <c r="CJ12">
        <v>4055</v>
      </c>
      <c r="CK12">
        <v>4034</v>
      </c>
      <c r="CL12">
        <v>4321</v>
      </c>
      <c r="CM12">
        <v>4321</v>
      </c>
      <c r="CN12">
        <v>4321</v>
      </c>
      <c r="CO12">
        <v>3389</v>
      </c>
      <c r="CP12">
        <v>2339</v>
      </c>
      <c r="CQ12">
        <v>2339</v>
      </c>
      <c r="CR12">
        <v>4321</v>
      </c>
      <c r="CS12">
        <v>4076</v>
      </c>
      <c r="CT12">
        <v>4076</v>
      </c>
      <c r="CU12">
        <v>3180</v>
      </c>
      <c r="CV12">
        <v>4076</v>
      </c>
      <c r="CW12">
        <v>4013</v>
      </c>
      <c r="CX12">
        <v>3841</v>
      </c>
      <c r="CY12">
        <v>2817</v>
      </c>
      <c r="CZ12">
        <v>4076</v>
      </c>
      <c r="DA12">
        <v>4076</v>
      </c>
      <c r="DB12">
        <v>4076</v>
      </c>
      <c r="DC12">
        <v>4006</v>
      </c>
      <c r="DD12">
        <v>2339</v>
      </c>
      <c r="DE12">
        <v>4078</v>
      </c>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s="60">
        <v>10212</v>
      </c>
      <c r="FH12" s="60">
        <v>9574</v>
      </c>
      <c r="FI12" s="60">
        <v>7688</v>
      </c>
      <c r="FJ12" s="60">
        <v>10438</v>
      </c>
      <c r="FK12" s="60">
        <v>7688</v>
      </c>
      <c r="FL12" s="60">
        <v>9380</v>
      </c>
      <c r="FM12" s="60">
        <v>10354</v>
      </c>
      <c r="FN12" s="60">
        <v>10190</v>
      </c>
      <c r="FO12" s="60">
        <v>10354</v>
      </c>
      <c r="FP12" s="60">
        <v>10006</v>
      </c>
      <c r="FQ12" s="60">
        <v>9144</v>
      </c>
      <c r="FR12" s="60">
        <v>9948</v>
      </c>
      <c r="FS12" s="60">
        <v>8776</v>
      </c>
      <c r="FT12" s="60">
        <v>2348</v>
      </c>
      <c r="FU12" s="60">
        <v>7794</v>
      </c>
      <c r="FV12" s="60">
        <v>8874</v>
      </c>
      <c r="FW12" s="60">
        <v>6906</v>
      </c>
      <c r="FX12" s="60">
        <v>8954</v>
      </c>
      <c r="FY12" s="60">
        <v>10270</v>
      </c>
      <c r="FZ12" s="60">
        <v>4992</v>
      </c>
      <c r="GA12" s="60">
        <v>10354</v>
      </c>
      <c r="GB12" s="60">
        <v>9427</v>
      </c>
      <c r="GC12" s="60">
        <v>8964</v>
      </c>
      <c r="GD12" s="60">
        <v>5157</v>
      </c>
      <c r="GE12" s="60">
        <v>9869</v>
      </c>
      <c r="GF12" s="60">
        <v>9869</v>
      </c>
      <c r="GG12" s="60">
        <v>9159</v>
      </c>
      <c r="GH12" s="60">
        <v>5051</v>
      </c>
      <c r="GI12" s="60">
        <v>8957</v>
      </c>
      <c r="GJ12" s="60">
        <v>9624</v>
      </c>
      <c r="GK12" s="60">
        <v>9652</v>
      </c>
      <c r="GL12" s="60">
        <v>9166</v>
      </c>
      <c r="GM12" s="60">
        <v>9623</v>
      </c>
      <c r="GN12" s="60">
        <v>9324</v>
      </c>
      <c r="GO12" s="60">
        <v>8587</v>
      </c>
      <c r="GP12" s="60">
        <v>6309</v>
      </c>
      <c r="GQ12" s="60">
        <v>4617</v>
      </c>
      <c r="GR12" s="60">
        <v>9528</v>
      </c>
      <c r="GS12" s="60">
        <v>9945</v>
      </c>
      <c r="GT12" s="60">
        <v>8636</v>
      </c>
      <c r="GU12" s="60">
        <v>9005</v>
      </c>
      <c r="GV12" s="60">
        <v>6073</v>
      </c>
      <c r="GW12" s="60">
        <v>7963</v>
      </c>
      <c r="GX12" s="60">
        <v>9389</v>
      </c>
      <c r="GY12" s="60">
        <v>8263</v>
      </c>
      <c r="GZ12" s="60">
        <v>9305</v>
      </c>
      <c r="HA12" s="60">
        <v>10037</v>
      </c>
      <c r="HB12" s="60">
        <v>9645</v>
      </c>
      <c r="HC12" s="60">
        <v>9269</v>
      </c>
      <c r="HD12" s="60">
        <v>8743</v>
      </c>
      <c r="HE12" s="60">
        <v>9594</v>
      </c>
      <c r="HF12" s="60">
        <v>9569</v>
      </c>
      <c r="HG12" s="60">
        <v>9953</v>
      </c>
      <c r="HH12" s="60">
        <v>8513</v>
      </c>
      <c r="HI12" s="60">
        <v>1796</v>
      </c>
      <c r="HJ12" s="60">
        <v>1150</v>
      </c>
      <c r="HK12" s="60">
        <v>1796</v>
      </c>
      <c r="HL12" s="60">
        <v>1226</v>
      </c>
      <c r="HM12" s="60">
        <v>1796</v>
      </c>
      <c r="HN12" s="60">
        <v>1796</v>
      </c>
      <c r="HO12" s="60">
        <v>1796</v>
      </c>
      <c r="HP12" s="60">
        <v>1796</v>
      </c>
      <c r="HQ12" s="60">
        <v>1401</v>
      </c>
      <c r="HR12" s="60">
        <v>1361</v>
      </c>
      <c r="HS12" s="60">
        <v>1416</v>
      </c>
      <c r="HT12" s="60">
        <v>1720</v>
      </c>
      <c r="HU12" s="60">
        <v>1720</v>
      </c>
      <c r="HV12" s="60">
        <v>1720</v>
      </c>
      <c r="HW12" s="60">
        <v>1720</v>
      </c>
      <c r="HX12" s="60">
        <v>429</v>
      </c>
      <c r="HY12" s="60">
        <v>1796</v>
      </c>
      <c r="HZ12" s="60">
        <v>1796</v>
      </c>
      <c r="IA12" s="60">
        <v>1796</v>
      </c>
      <c r="IB12" s="60">
        <v>1796</v>
      </c>
      <c r="IC12" s="60">
        <v>1716</v>
      </c>
      <c r="ID12" s="60">
        <v>1796</v>
      </c>
      <c r="IE12" s="60">
        <v>1796</v>
      </c>
      <c r="IF12" s="60">
        <v>1796</v>
      </c>
      <c r="IG12" s="60">
        <v>1796</v>
      </c>
      <c r="IH12" s="60">
        <v>1796</v>
      </c>
      <c r="II12" s="60">
        <v>1796</v>
      </c>
      <c r="IJ12" s="60">
        <v>1796</v>
      </c>
      <c r="IK12" s="60">
        <v>503</v>
      </c>
      <c r="IL12" s="60">
        <v>1395</v>
      </c>
      <c r="IM12" s="60">
        <v>1395</v>
      </c>
      <c r="IN12" s="60">
        <v>1361</v>
      </c>
      <c r="IO12" s="60">
        <v>1471</v>
      </c>
      <c r="IP12" s="60">
        <v>1226</v>
      </c>
      <c r="IQ12" s="60">
        <v>1395</v>
      </c>
      <c r="IR12" s="60">
        <v>1226</v>
      </c>
      <c r="IS12" s="60">
        <v>1796</v>
      </c>
      <c r="IT12" s="60">
        <v>1796</v>
      </c>
      <c r="IU12" s="60">
        <v>1796</v>
      </c>
      <c r="IV12" s="60">
        <v>966</v>
      </c>
      <c r="IW12" s="60">
        <v>1716</v>
      </c>
      <c r="IX12" s="60">
        <v>1716</v>
      </c>
      <c r="IY12" s="60">
        <v>1150</v>
      </c>
      <c r="IZ12" s="60">
        <v>1716</v>
      </c>
      <c r="JA12" s="60">
        <v>1551</v>
      </c>
      <c r="JB12" s="60">
        <v>1606</v>
      </c>
      <c r="JC12" s="60">
        <v>1471</v>
      </c>
      <c r="JD12" s="60">
        <v>1716</v>
      </c>
      <c r="JE12" s="60">
        <v>1551</v>
      </c>
      <c r="JF12" s="60">
        <v>1416</v>
      </c>
      <c r="JG12" s="60">
        <v>1177</v>
      </c>
      <c r="JH12" s="60">
        <v>1796</v>
      </c>
      <c r="JI12" s="60">
        <v>1796</v>
      </c>
      <c r="JJ12" s="60">
        <v>1796</v>
      </c>
      <c r="JK12" s="60">
        <v>1796</v>
      </c>
      <c r="JL12" s="60">
        <v>1796</v>
      </c>
      <c r="JM12" s="60">
        <v>1796</v>
      </c>
      <c r="JN12" s="60">
        <v>1471</v>
      </c>
      <c r="JO12" s="60">
        <v>1716</v>
      </c>
      <c r="JP12" s="60">
        <v>721</v>
      </c>
      <c r="JQ12" s="60">
        <v>1796</v>
      </c>
      <c r="JR12" s="60">
        <v>1570</v>
      </c>
      <c r="JS12" s="60">
        <v>1150</v>
      </c>
      <c r="JT12" s="60">
        <v>110</v>
      </c>
      <c r="JU12" s="60">
        <v>1716</v>
      </c>
      <c r="JV12" s="60">
        <v>926</v>
      </c>
      <c r="JW12" s="60">
        <v>1716</v>
      </c>
      <c r="JX12" s="60">
        <v>503</v>
      </c>
      <c r="JY12" s="60">
        <v>1716</v>
      </c>
      <c r="JZ12" s="60">
        <v>1796</v>
      </c>
      <c r="KA12" s="60">
        <v>721</v>
      </c>
      <c r="KB12" s="60">
        <v>1716</v>
      </c>
      <c r="KC12" s="60">
        <v>1716</v>
      </c>
      <c r="KD12" s="60">
        <v>1716</v>
      </c>
      <c r="KE12" s="60">
        <v>1796</v>
      </c>
      <c r="KF12" s="60">
        <v>1361</v>
      </c>
      <c r="KG12" s="60">
        <v>1796</v>
      </c>
      <c r="KH12" s="60">
        <v>1796</v>
      </c>
      <c r="KI12" s="60">
        <v>1796</v>
      </c>
      <c r="KJ12" s="60">
        <v>1796</v>
      </c>
      <c r="KK12" s="60">
        <v>1796</v>
      </c>
      <c r="KL12" s="60">
        <v>1796</v>
      </c>
      <c r="KM12" s="60">
        <v>1796</v>
      </c>
      <c r="KN12" s="60">
        <v>1796</v>
      </c>
      <c r="KO12" s="60">
        <v>1796</v>
      </c>
      <c r="KP12" s="60">
        <v>1150</v>
      </c>
      <c r="KQ12" s="60">
        <v>1716</v>
      </c>
      <c r="KR12" s="60">
        <v>1716</v>
      </c>
      <c r="KS12" s="60">
        <v>1796</v>
      </c>
      <c r="KT12" s="60">
        <v>1796</v>
      </c>
      <c r="KU12" s="60">
        <v>1150</v>
      </c>
      <c r="KV12" s="60">
        <v>1150</v>
      </c>
      <c r="KW12" s="60">
        <v>1226</v>
      </c>
      <c r="KX12" s="60">
        <v>1150</v>
      </c>
      <c r="KY12" s="60">
        <v>1150</v>
      </c>
      <c r="KZ12" s="60">
        <v>1150</v>
      </c>
      <c r="LA12" s="60">
        <v>1150</v>
      </c>
      <c r="LB12" s="60">
        <v>1471</v>
      </c>
      <c r="LC12" s="60">
        <v>1471</v>
      </c>
      <c r="LD12" s="60">
        <v>1226</v>
      </c>
      <c r="LE12" s="60">
        <v>1471</v>
      </c>
      <c r="LF12" s="60">
        <v>1395</v>
      </c>
      <c r="LG12" s="60">
        <v>1716</v>
      </c>
      <c r="LI12" s="60">
        <v>209</v>
      </c>
      <c r="LJ12" s="60">
        <v>1606</v>
      </c>
      <c r="LK12" s="60">
        <v>1116</v>
      </c>
      <c r="LL12" s="60">
        <v>1150</v>
      </c>
      <c r="LM12" s="60">
        <v>1395</v>
      </c>
      <c r="LN12" s="60">
        <v>1471</v>
      </c>
      <c r="LO12" s="60">
        <v>1471</v>
      </c>
      <c r="LP12" s="60">
        <v>1471</v>
      </c>
      <c r="LQ12" s="60">
        <v>1150</v>
      </c>
      <c r="LR12" s="60">
        <v>1226</v>
      </c>
      <c r="LS12" s="60">
        <v>1716</v>
      </c>
      <c r="LT12" s="60">
        <v>1716</v>
      </c>
      <c r="LU12" s="60">
        <v>1150</v>
      </c>
      <c r="LV12" s="60">
        <v>1226</v>
      </c>
    </row>
    <row r="13" spans="1:335" ht="15" customHeight="1" x14ac:dyDescent="0.35">
      <c r="A13" s="57" t="s">
        <v>287</v>
      </c>
      <c r="B13">
        <v>424</v>
      </c>
      <c r="C13">
        <v>210</v>
      </c>
      <c r="D13">
        <v>525</v>
      </c>
      <c r="E13">
        <v>599</v>
      </c>
      <c r="F13">
        <v>914</v>
      </c>
      <c r="G13">
        <v>424</v>
      </c>
      <c r="H13">
        <v>914</v>
      </c>
      <c r="I13">
        <v>749</v>
      </c>
      <c r="J13"/>
      <c r="K13">
        <v>424</v>
      </c>
      <c r="L13">
        <v>844</v>
      </c>
      <c r="M13">
        <v>455</v>
      </c>
      <c r="N13">
        <v>354</v>
      </c>
      <c r="O13">
        <v>914</v>
      </c>
      <c r="P13">
        <v>424</v>
      </c>
      <c r="Q13">
        <v>210</v>
      </c>
      <c r="R13">
        <v>424</v>
      </c>
      <c r="S13">
        <v>210</v>
      </c>
      <c r="T13">
        <v>210</v>
      </c>
      <c r="U13">
        <v>669</v>
      </c>
      <c r="V13">
        <v>424</v>
      </c>
      <c r="W13">
        <v>424</v>
      </c>
      <c r="X13">
        <v>424</v>
      </c>
      <c r="Y13">
        <v>245</v>
      </c>
      <c r="Z13">
        <v>245</v>
      </c>
      <c r="AA13">
        <v>245</v>
      </c>
      <c r="AB13">
        <v>599</v>
      </c>
      <c r="AC13">
        <v>844</v>
      </c>
      <c r="AD13">
        <v>599</v>
      </c>
      <c r="AE13">
        <v>599</v>
      </c>
      <c r="AF13">
        <v>994</v>
      </c>
      <c r="AG13">
        <v>994</v>
      </c>
      <c r="AH13">
        <v>994</v>
      </c>
      <c r="AI13">
        <v>994</v>
      </c>
      <c r="AJ13">
        <v>994</v>
      </c>
      <c r="AK13">
        <v>914</v>
      </c>
      <c r="AL13">
        <v>994</v>
      </c>
      <c r="AM13">
        <v>994</v>
      </c>
      <c r="AN13">
        <v>669</v>
      </c>
      <c r="AO13">
        <v>914</v>
      </c>
      <c r="AP13">
        <v>994</v>
      </c>
      <c r="AQ13">
        <v>994</v>
      </c>
      <c r="AR13">
        <v>844</v>
      </c>
      <c r="AS13">
        <v>844</v>
      </c>
      <c r="AT13">
        <v>210</v>
      </c>
      <c r="AU13">
        <v>914</v>
      </c>
      <c r="AV13">
        <v>914</v>
      </c>
      <c r="AW13">
        <v>914</v>
      </c>
      <c r="AX13">
        <v>914</v>
      </c>
      <c r="AY13">
        <v>914</v>
      </c>
      <c r="AZ13">
        <v>669</v>
      </c>
      <c r="BA13">
        <v>914</v>
      </c>
      <c r="BB13">
        <v>914</v>
      </c>
      <c r="BC13">
        <v>914</v>
      </c>
      <c r="BD13">
        <v>914</v>
      </c>
      <c r="BE13">
        <v>994</v>
      </c>
      <c r="BF13">
        <v>669</v>
      </c>
      <c r="BG13">
        <v>914</v>
      </c>
      <c r="BH13">
        <v>914</v>
      </c>
      <c r="BI13">
        <v>914</v>
      </c>
      <c r="BJ13">
        <v>914</v>
      </c>
      <c r="BK13">
        <v>914</v>
      </c>
      <c r="BL13">
        <v>914</v>
      </c>
      <c r="BM13">
        <v>669</v>
      </c>
      <c r="BN13">
        <v>424</v>
      </c>
      <c r="BO13">
        <v>525</v>
      </c>
      <c r="BP13">
        <v>424</v>
      </c>
      <c r="BQ13">
        <v>914</v>
      </c>
      <c r="BR13">
        <v>669</v>
      </c>
      <c r="BS13">
        <v>914</v>
      </c>
      <c r="BT13">
        <v>669</v>
      </c>
      <c r="BU13">
        <v>914</v>
      </c>
      <c r="BV13">
        <v>669</v>
      </c>
      <c r="BW13">
        <v>914</v>
      </c>
      <c r="BX13">
        <v>994</v>
      </c>
      <c r="BY13">
        <v>994</v>
      </c>
      <c r="BZ13">
        <v>994</v>
      </c>
      <c r="CA13">
        <v>994</v>
      </c>
      <c r="CB13">
        <v>994</v>
      </c>
      <c r="CC13">
        <v>994</v>
      </c>
      <c r="CD13">
        <v>994</v>
      </c>
      <c r="CE13">
        <v>994</v>
      </c>
      <c r="CF13">
        <v>994</v>
      </c>
      <c r="CG13">
        <v>994</v>
      </c>
      <c r="CH13">
        <v>994</v>
      </c>
      <c r="CI13">
        <v>994</v>
      </c>
      <c r="CJ13">
        <v>669</v>
      </c>
      <c r="CK13">
        <v>669</v>
      </c>
      <c r="CL13">
        <v>994</v>
      </c>
      <c r="CM13">
        <v>994</v>
      </c>
      <c r="CN13">
        <v>994</v>
      </c>
      <c r="CO13">
        <v>994</v>
      </c>
      <c r="CP13">
        <v>994</v>
      </c>
      <c r="CQ13">
        <v>994</v>
      </c>
      <c r="CR13">
        <v>994</v>
      </c>
      <c r="CS13">
        <v>424</v>
      </c>
      <c r="CT13">
        <v>424</v>
      </c>
      <c r="CU13">
        <v>525</v>
      </c>
      <c r="CV13">
        <v>424</v>
      </c>
      <c r="CW13">
        <v>424</v>
      </c>
      <c r="CX13">
        <v>210</v>
      </c>
      <c r="CY13">
        <v>599</v>
      </c>
      <c r="CZ13">
        <v>210</v>
      </c>
      <c r="DA13">
        <v>245</v>
      </c>
      <c r="DB13">
        <v>599</v>
      </c>
      <c r="DC13">
        <v>669</v>
      </c>
      <c r="DD13">
        <v>994</v>
      </c>
      <c r="DE13">
        <v>599</v>
      </c>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s="60">
        <v>3390</v>
      </c>
      <c r="FH13" s="60">
        <v>2950</v>
      </c>
      <c r="FI13" s="60">
        <v>2136</v>
      </c>
      <c r="FJ13" s="60">
        <v>2626</v>
      </c>
      <c r="FK13" s="60">
        <v>2456</v>
      </c>
      <c r="FL13" s="60">
        <v>3276</v>
      </c>
      <c r="FM13" s="60">
        <v>3596</v>
      </c>
      <c r="FN13" s="60">
        <v>3128</v>
      </c>
      <c r="FO13" s="60">
        <v>2950</v>
      </c>
      <c r="FP13" s="60">
        <v>4160</v>
      </c>
      <c r="FQ13" s="60">
        <v>3851</v>
      </c>
      <c r="FR13" s="60">
        <v>2980</v>
      </c>
      <c r="FS13" s="60">
        <v>3620</v>
      </c>
      <c r="FT13" s="60">
        <v>3290</v>
      </c>
      <c r="FU13" s="60">
        <v>3308</v>
      </c>
      <c r="FV13" s="60">
        <v>2956</v>
      </c>
      <c r="FW13" s="60">
        <v>4118</v>
      </c>
      <c r="FX13" s="60">
        <v>3788</v>
      </c>
      <c r="FY13" s="60">
        <v>3968</v>
      </c>
      <c r="FZ13" s="60">
        <v>3836</v>
      </c>
      <c r="GA13" s="60">
        <v>4278</v>
      </c>
      <c r="GB13" s="60">
        <v>4100</v>
      </c>
      <c r="GC13" s="60">
        <v>3668</v>
      </c>
      <c r="GD13" s="60">
        <v>4108</v>
      </c>
      <c r="GE13" s="60">
        <v>3852</v>
      </c>
      <c r="GF13" s="60">
        <v>3852</v>
      </c>
      <c r="GG13" s="60">
        <v>3530</v>
      </c>
      <c r="GH13" s="60">
        <v>4080</v>
      </c>
      <c r="GI13" s="60">
        <v>2292</v>
      </c>
      <c r="GJ13" s="60">
        <v>4240</v>
      </c>
      <c r="GK13" s="60">
        <v>3940</v>
      </c>
      <c r="GL13" s="60">
        <v>2672</v>
      </c>
      <c r="GM13" s="60">
        <v>2491</v>
      </c>
      <c r="GN13" s="60">
        <v>4080</v>
      </c>
      <c r="GO13" s="60">
        <v>2855</v>
      </c>
      <c r="GP13" s="60">
        <v>3835</v>
      </c>
      <c r="GQ13" s="60">
        <v>3342</v>
      </c>
      <c r="GR13" s="60">
        <v>3436</v>
      </c>
      <c r="GS13" s="60">
        <v>3920</v>
      </c>
      <c r="GT13" s="60">
        <v>2672</v>
      </c>
      <c r="GU13" s="60">
        <v>4080</v>
      </c>
      <c r="GV13" s="60">
        <v>4080</v>
      </c>
      <c r="GW13" s="60">
        <v>4080</v>
      </c>
      <c r="GX13" s="60">
        <v>4240</v>
      </c>
      <c r="GY13" s="60">
        <v>3590</v>
      </c>
      <c r="GZ13" s="60">
        <v>4240</v>
      </c>
      <c r="HA13" s="60">
        <v>4240</v>
      </c>
      <c r="HB13" s="60">
        <v>4058</v>
      </c>
      <c r="HC13" s="60">
        <v>4100</v>
      </c>
      <c r="HD13" s="60">
        <v>4240</v>
      </c>
      <c r="HE13" s="60">
        <v>4320</v>
      </c>
      <c r="HF13" s="60">
        <v>4240</v>
      </c>
      <c r="HG13" s="60">
        <v>3992</v>
      </c>
      <c r="HH13" s="60">
        <v>3450</v>
      </c>
      <c r="HI13" s="60">
        <v>1680</v>
      </c>
      <c r="HJ13" s="60">
        <v>2004</v>
      </c>
      <c r="HK13" s="60">
        <v>1688</v>
      </c>
      <c r="HL13" s="60">
        <v>2252</v>
      </c>
      <c r="HM13" s="60">
        <v>2008</v>
      </c>
      <c r="HN13" s="60">
        <v>1890</v>
      </c>
      <c r="HO13" s="60">
        <v>1420</v>
      </c>
      <c r="HP13" s="60">
        <v>1506</v>
      </c>
      <c r="HQ13" s="60">
        <v>1365</v>
      </c>
      <c r="HR13" s="60">
        <v>1742</v>
      </c>
      <c r="HS13" s="60">
        <v>1660</v>
      </c>
      <c r="HT13" s="60">
        <v>2192</v>
      </c>
      <c r="HU13" s="60">
        <v>2192</v>
      </c>
      <c r="HV13" s="60">
        <v>2192</v>
      </c>
      <c r="HW13" s="60">
        <v>2192</v>
      </c>
      <c r="HX13" s="60">
        <v>1857</v>
      </c>
      <c r="HY13" s="60">
        <v>2150</v>
      </c>
      <c r="HZ13" s="60">
        <v>2150</v>
      </c>
      <c r="IA13" s="60">
        <v>2150</v>
      </c>
      <c r="IB13" s="60">
        <v>2290</v>
      </c>
      <c r="IC13" s="60">
        <v>1660</v>
      </c>
      <c r="ID13" s="60">
        <v>2140</v>
      </c>
      <c r="IE13" s="60">
        <v>2290</v>
      </c>
      <c r="IF13" s="60">
        <v>2192</v>
      </c>
      <c r="IG13" s="60">
        <v>2192</v>
      </c>
      <c r="IH13" s="60">
        <v>1970</v>
      </c>
      <c r="II13" s="60">
        <v>2192</v>
      </c>
      <c r="IJ13" s="60">
        <v>2290</v>
      </c>
      <c r="IK13" s="60">
        <v>1186</v>
      </c>
      <c r="IL13" s="60">
        <v>2112</v>
      </c>
      <c r="IM13" s="60">
        <v>2112</v>
      </c>
      <c r="IN13" s="60">
        <v>1857</v>
      </c>
      <c r="IO13" s="60">
        <v>1864</v>
      </c>
      <c r="IP13" s="60">
        <v>1552</v>
      </c>
      <c r="IQ13" s="60">
        <v>2252</v>
      </c>
      <c r="IR13" s="60">
        <v>1552</v>
      </c>
      <c r="IS13" s="60">
        <v>2192</v>
      </c>
      <c r="IT13" s="60">
        <v>2332</v>
      </c>
      <c r="IU13" s="60">
        <v>2290</v>
      </c>
      <c r="IV13" s="60">
        <v>2210</v>
      </c>
      <c r="IW13" s="60">
        <v>2078</v>
      </c>
      <c r="IX13" s="60">
        <v>1265</v>
      </c>
      <c r="IY13" s="60">
        <v>2252</v>
      </c>
      <c r="IZ13" s="60">
        <v>1152</v>
      </c>
      <c r="JA13" s="60">
        <v>1685</v>
      </c>
      <c r="JB13" s="60">
        <v>723</v>
      </c>
      <c r="JC13" s="60">
        <v>1280</v>
      </c>
      <c r="JD13" s="60">
        <v>960</v>
      </c>
      <c r="JE13" s="60">
        <v>1593</v>
      </c>
      <c r="JF13" s="60">
        <v>2210</v>
      </c>
      <c r="JH13" s="60">
        <v>2332</v>
      </c>
      <c r="JI13" s="60">
        <v>1880</v>
      </c>
      <c r="JJ13" s="60">
        <v>2158</v>
      </c>
      <c r="JK13" s="60">
        <v>1610</v>
      </c>
      <c r="JL13" s="60">
        <v>2290</v>
      </c>
      <c r="JM13" s="60">
        <v>2150</v>
      </c>
      <c r="JN13" s="60">
        <v>1660</v>
      </c>
      <c r="JO13" s="60">
        <v>715</v>
      </c>
      <c r="JP13" s="60">
        <v>1645</v>
      </c>
      <c r="JQ13" s="60">
        <v>2290</v>
      </c>
      <c r="JR13" s="60">
        <v>2252</v>
      </c>
      <c r="JS13" s="60">
        <v>2252</v>
      </c>
      <c r="JT13" s="60">
        <v>2252</v>
      </c>
      <c r="JU13" s="60">
        <v>1660</v>
      </c>
      <c r="JV13" s="60">
        <v>1913</v>
      </c>
      <c r="JW13" s="60">
        <v>1872</v>
      </c>
      <c r="JX13" s="60">
        <v>720</v>
      </c>
      <c r="JY13" s="60">
        <v>1680</v>
      </c>
      <c r="JZ13" s="60">
        <v>2150</v>
      </c>
      <c r="KA13" s="60">
        <v>1645</v>
      </c>
      <c r="KB13" s="60">
        <v>1133</v>
      </c>
      <c r="KC13" s="60">
        <v>1665</v>
      </c>
      <c r="KD13" s="60">
        <v>1680</v>
      </c>
      <c r="KE13" s="60">
        <v>2060</v>
      </c>
      <c r="KF13" s="60">
        <v>1133</v>
      </c>
      <c r="KG13" s="60">
        <v>2018</v>
      </c>
      <c r="KH13" s="60">
        <v>1612</v>
      </c>
      <c r="KI13" s="60">
        <v>2150</v>
      </c>
      <c r="KJ13" s="60">
        <v>2000</v>
      </c>
      <c r="KK13" s="60">
        <v>1688</v>
      </c>
      <c r="KL13" s="60">
        <v>2000</v>
      </c>
      <c r="KM13" s="60">
        <v>2290</v>
      </c>
      <c r="KN13" s="60">
        <v>2332</v>
      </c>
      <c r="KO13" s="60">
        <v>2008</v>
      </c>
      <c r="KP13" s="60">
        <v>2252</v>
      </c>
      <c r="KQ13" s="60">
        <v>2210</v>
      </c>
      <c r="KR13" s="60">
        <v>1962</v>
      </c>
      <c r="KS13" s="60">
        <v>1740</v>
      </c>
      <c r="KT13" s="60">
        <v>2008</v>
      </c>
      <c r="KU13" s="60">
        <v>2252</v>
      </c>
      <c r="KV13" s="60">
        <v>2252</v>
      </c>
      <c r="KW13" s="60">
        <v>1549</v>
      </c>
      <c r="KX13" s="60">
        <v>2252</v>
      </c>
      <c r="KY13" s="60">
        <v>2252</v>
      </c>
      <c r="KZ13" s="60">
        <v>2252</v>
      </c>
      <c r="LA13" s="60">
        <v>2252</v>
      </c>
      <c r="LB13" s="60">
        <v>1357</v>
      </c>
      <c r="LC13" s="60">
        <v>1763</v>
      </c>
      <c r="LD13" s="60">
        <v>2042</v>
      </c>
      <c r="LE13" s="60">
        <v>2003</v>
      </c>
      <c r="LF13" s="60">
        <v>2007</v>
      </c>
      <c r="LG13" s="60">
        <v>1115</v>
      </c>
      <c r="LH13" s="60">
        <v>1857</v>
      </c>
      <c r="LI13" s="60">
        <v>1937</v>
      </c>
      <c r="LJ13" s="60">
        <v>78</v>
      </c>
      <c r="LK13" s="60">
        <v>1186</v>
      </c>
      <c r="LL13" s="60">
        <v>2004</v>
      </c>
      <c r="LM13" s="60">
        <v>2252</v>
      </c>
      <c r="LN13" s="60">
        <v>1612</v>
      </c>
      <c r="LO13" s="60">
        <v>1660</v>
      </c>
      <c r="LP13" s="60">
        <v>2060</v>
      </c>
      <c r="LQ13" s="60">
        <v>2004</v>
      </c>
      <c r="LR13" s="60">
        <v>2004</v>
      </c>
      <c r="LS13" s="60">
        <v>1630</v>
      </c>
      <c r="LT13" s="60">
        <v>1280</v>
      </c>
      <c r="LU13" s="60">
        <v>2252</v>
      </c>
      <c r="LV13" s="60">
        <v>2252</v>
      </c>
    </row>
    <row r="14" spans="1:335" ht="15" customHeight="1" x14ac:dyDescent="0.35">
      <c r="A14" s="57" t="s">
        <v>288</v>
      </c>
      <c r="B14">
        <v>1938</v>
      </c>
      <c r="C14">
        <v>2001</v>
      </c>
      <c r="D14">
        <v>1562</v>
      </c>
      <c r="E14">
        <v>1485</v>
      </c>
      <c r="F14">
        <v>2000</v>
      </c>
      <c r="G14">
        <v>2365</v>
      </c>
      <c r="H14">
        <v>2152</v>
      </c>
      <c r="I14">
        <v>1027</v>
      </c>
      <c r="J14">
        <v>2365</v>
      </c>
      <c r="K14"/>
      <c r="L14">
        <v>2785</v>
      </c>
      <c r="M14">
        <v>2610</v>
      </c>
      <c r="N14">
        <v>1490</v>
      </c>
      <c r="O14">
        <v>2344</v>
      </c>
      <c r="P14">
        <v>2295</v>
      </c>
      <c r="Q14">
        <v>2071</v>
      </c>
      <c r="R14">
        <v>2295</v>
      </c>
      <c r="S14">
        <v>2071</v>
      </c>
      <c r="T14">
        <v>1727</v>
      </c>
      <c r="U14">
        <v>1985</v>
      </c>
      <c r="V14">
        <v>2365</v>
      </c>
      <c r="W14">
        <v>2365</v>
      </c>
      <c r="X14">
        <v>2365</v>
      </c>
      <c r="Y14">
        <v>2501</v>
      </c>
      <c r="Z14">
        <v>2501</v>
      </c>
      <c r="AA14">
        <v>2501</v>
      </c>
      <c r="AB14">
        <v>2365</v>
      </c>
      <c r="AC14">
        <v>2362</v>
      </c>
      <c r="AD14">
        <v>1706</v>
      </c>
      <c r="AE14">
        <v>1594</v>
      </c>
      <c r="AF14">
        <v>2935</v>
      </c>
      <c r="AG14">
        <v>2935</v>
      </c>
      <c r="AH14">
        <v>2935</v>
      </c>
      <c r="AI14">
        <v>2935</v>
      </c>
      <c r="AJ14">
        <v>2672</v>
      </c>
      <c r="AK14">
        <v>2021</v>
      </c>
      <c r="AL14">
        <v>2672</v>
      </c>
      <c r="AM14">
        <v>2672</v>
      </c>
      <c r="AN14">
        <v>1990</v>
      </c>
      <c r="AO14">
        <v>2021</v>
      </c>
      <c r="AP14">
        <v>2935</v>
      </c>
      <c r="AQ14">
        <v>2935</v>
      </c>
      <c r="AR14">
        <v>1856</v>
      </c>
      <c r="AS14">
        <v>2235</v>
      </c>
      <c r="AT14">
        <v>1010</v>
      </c>
      <c r="AU14">
        <v>1265</v>
      </c>
      <c r="AV14">
        <v>1974</v>
      </c>
      <c r="AW14">
        <v>1461</v>
      </c>
      <c r="AX14">
        <v>1598</v>
      </c>
      <c r="AY14">
        <v>2341</v>
      </c>
      <c r="AZ14">
        <v>2610</v>
      </c>
      <c r="BA14">
        <v>2607</v>
      </c>
      <c r="BB14">
        <v>2344</v>
      </c>
      <c r="BC14">
        <v>2855</v>
      </c>
      <c r="BD14">
        <v>2855</v>
      </c>
      <c r="BE14">
        <v>2672</v>
      </c>
      <c r="BF14">
        <v>2610</v>
      </c>
      <c r="BG14">
        <v>2344</v>
      </c>
      <c r="BH14">
        <v>2209</v>
      </c>
      <c r="BI14">
        <v>2344</v>
      </c>
      <c r="BJ14">
        <v>2344</v>
      </c>
      <c r="BK14">
        <v>2344</v>
      </c>
      <c r="BL14">
        <v>2078</v>
      </c>
      <c r="BM14">
        <v>2096</v>
      </c>
      <c r="BN14">
        <v>2099</v>
      </c>
      <c r="BO14">
        <v>1983</v>
      </c>
      <c r="BP14">
        <v>2039</v>
      </c>
      <c r="BQ14">
        <v>2405</v>
      </c>
      <c r="BR14">
        <v>2160</v>
      </c>
      <c r="BS14">
        <v>2475</v>
      </c>
      <c r="BT14">
        <v>2096</v>
      </c>
      <c r="BU14">
        <v>2078</v>
      </c>
      <c r="BV14">
        <v>2362</v>
      </c>
      <c r="BW14">
        <v>2266</v>
      </c>
      <c r="BX14">
        <v>2672</v>
      </c>
      <c r="BY14">
        <v>2672</v>
      </c>
      <c r="BZ14">
        <v>2935</v>
      </c>
      <c r="CA14">
        <v>2935</v>
      </c>
      <c r="CB14">
        <v>2672</v>
      </c>
      <c r="CC14">
        <v>2672</v>
      </c>
      <c r="CD14">
        <v>2803</v>
      </c>
      <c r="CE14">
        <v>2803</v>
      </c>
      <c r="CF14">
        <v>2935</v>
      </c>
      <c r="CG14">
        <v>2935</v>
      </c>
      <c r="CH14">
        <v>2935</v>
      </c>
      <c r="CI14">
        <v>2672</v>
      </c>
      <c r="CJ14">
        <v>2344</v>
      </c>
      <c r="CK14">
        <v>2610</v>
      </c>
      <c r="CL14">
        <v>2935</v>
      </c>
      <c r="CM14">
        <v>2935</v>
      </c>
      <c r="CN14">
        <v>2935</v>
      </c>
      <c r="CO14">
        <v>2672</v>
      </c>
      <c r="CP14">
        <v>2672</v>
      </c>
      <c r="CQ14">
        <v>2672</v>
      </c>
      <c r="CR14">
        <v>2935</v>
      </c>
      <c r="CS14">
        <v>2365</v>
      </c>
      <c r="CT14">
        <v>2365</v>
      </c>
      <c r="CU14">
        <v>1562</v>
      </c>
      <c r="CV14">
        <v>2295</v>
      </c>
      <c r="CW14">
        <v>2302</v>
      </c>
      <c r="CX14">
        <v>1836</v>
      </c>
      <c r="CY14">
        <v>1485</v>
      </c>
      <c r="CZ14">
        <v>2071</v>
      </c>
      <c r="DA14">
        <v>2365</v>
      </c>
      <c r="DB14">
        <v>2365</v>
      </c>
      <c r="DC14">
        <v>2292</v>
      </c>
      <c r="DD14">
        <v>2672</v>
      </c>
      <c r="DE14">
        <v>2367</v>
      </c>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s="60">
        <v>9471</v>
      </c>
      <c r="FH14" s="60">
        <v>8412</v>
      </c>
      <c r="FI14" s="60">
        <v>7097</v>
      </c>
      <c r="FJ14" s="60">
        <v>8651</v>
      </c>
      <c r="FK14" s="60">
        <v>7097</v>
      </c>
      <c r="FL14" s="60">
        <v>8666</v>
      </c>
      <c r="FM14" s="60">
        <v>9259</v>
      </c>
      <c r="FN14" s="60">
        <v>9481</v>
      </c>
      <c r="FO14" s="60">
        <v>8908</v>
      </c>
      <c r="FP14" s="60">
        <v>9767</v>
      </c>
      <c r="FQ14" s="60">
        <v>8858</v>
      </c>
      <c r="FR14" s="60">
        <v>8869</v>
      </c>
      <c r="FS14" s="60">
        <v>7628</v>
      </c>
      <c r="FT14" s="60">
        <v>6270</v>
      </c>
      <c r="FU14" s="60">
        <v>8205</v>
      </c>
      <c r="FV14" s="60">
        <v>7299</v>
      </c>
      <c r="FW14" s="60">
        <v>7257</v>
      </c>
      <c r="FX14" s="60">
        <v>9091</v>
      </c>
      <c r="FY14" s="60">
        <v>9647</v>
      </c>
      <c r="FZ14" s="60">
        <v>7716</v>
      </c>
      <c r="GA14" s="60">
        <v>10107</v>
      </c>
      <c r="GB14" s="60">
        <v>9665</v>
      </c>
      <c r="GC14" s="60">
        <v>8925</v>
      </c>
      <c r="GD14" s="60">
        <v>9070</v>
      </c>
      <c r="GE14" s="60">
        <v>9444</v>
      </c>
      <c r="GF14" s="60">
        <v>9444</v>
      </c>
      <c r="GG14" s="60">
        <v>9429</v>
      </c>
      <c r="GH14" s="60">
        <v>7917</v>
      </c>
      <c r="GI14" s="60">
        <v>6160</v>
      </c>
      <c r="GJ14" s="60">
        <v>9946</v>
      </c>
      <c r="GK14" s="60">
        <v>9583</v>
      </c>
      <c r="GL14" s="60">
        <v>7983</v>
      </c>
      <c r="GM14" s="60">
        <v>7547</v>
      </c>
      <c r="GN14" s="60">
        <v>9786</v>
      </c>
      <c r="GO14" s="60">
        <v>8154</v>
      </c>
      <c r="GP14" s="60">
        <v>8232</v>
      </c>
      <c r="GQ14" s="60">
        <v>7714</v>
      </c>
      <c r="GR14" s="60">
        <v>7027</v>
      </c>
      <c r="GS14" s="60">
        <v>9948</v>
      </c>
      <c r="GT14" s="60">
        <v>7056</v>
      </c>
      <c r="GU14" s="60">
        <v>9201</v>
      </c>
      <c r="GV14" s="60">
        <v>8939</v>
      </c>
      <c r="GW14" s="60">
        <v>8939</v>
      </c>
      <c r="GX14" s="60">
        <v>9857</v>
      </c>
      <c r="GY14" s="60">
        <v>8945</v>
      </c>
      <c r="GZ14" s="60">
        <v>9857</v>
      </c>
      <c r="HA14" s="60">
        <v>10121</v>
      </c>
      <c r="HB14" s="60">
        <v>9647</v>
      </c>
      <c r="HC14" s="60">
        <v>10121</v>
      </c>
      <c r="HD14" s="60">
        <v>9595</v>
      </c>
      <c r="HE14" s="60">
        <v>10121</v>
      </c>
      <c r="HF14" s="60">
        <v>10121</v>
      </c>
      <c r="HG14" s="60">
        <v>10121</v>
      </c>
      <c r="HH14" s="60">
        <v>8231</v>
      </c>
      <c r="HI14" s="60">
        <v>3581</v>
      </c>
      <c r="HJ14" s="60">
        <v>3970</v>
      </c>
      <c r="HK14" s="60">
        <v>2339</v>
      </c>
      <c r="HL14" s="60">
        <v>3810</v>
      </c>
      <c r="HM14" s="60">
        <v>2339</v>
      </c>
      <c r="HN14" s="60">
        <v>4237</v>
      </c>
      <c r="HO14" s="60">
        <v>3937</v>
      </c>
      <c r="HP14" s="60">
        <v>2339</v>
      </c>
      <c r="HQ14" s="60">
        <v>3323</v>
      </c>
      <c r="HR14" s="60">
        <v>4321</v>
      </c>
      <c r="HS14" s="60">
        <v>3547</v>
      </c>
      <c r="HT14" s="60">
        <v>4251</v>
      </c>
      <c r="HU14" s="60">
        <v>4321</v>
      </c>
      <c r="HV14" s="60">
        <v>4251</v>
      </c>
      <c r="HW14" s="60">
        <v>4251</v>
      </c>
      <c r="HX14" s="60">
        <v>4076</v>
      </c>
      <c r="HY14" s="60">
        <v>4167</v>
      </c>
      <c r="HZ14" s="60">
        <v>4167</v>
      </c>
      <c r="IA14" s="60">
        <v>4167</v>
      </c>
      <c r="IB14" s="60">
        <v>4087</v>
      </c>
      <c r="IC14" s="60">
        <v>3937</v>
      </c>
      <c r="ID14" s="60">
        <v>3937</v>
      </c>
      <c r="IE14" s="60">
        <v>4279</v>
      </c>
      <c r="IF14" s="60">
        <v>4129</v>
      </c>
      <c r="IG14" s="60">
        <v>4129</v>
      </c>
      <c r="IH14" s="60">
        <v>3777</v>
      </c>
      <c r="II14" s="60">
        <v>3665</v>
      </c>
      <c r="IJ14" s="60">
        <v>4017</v>
      </c>
      <c r="IK14" s="60">
        <v>3230</v>
      </c>
      <c r="IL14" s="60">
        <v>3739</v>
      </c>
      <c r="IM14" s="60">
        <v>4321</v>
      </c>
      <c r="IN14" s="60">
        <v>4321</v>
      </c>
      <c r="IO14" s="60">
        <v>3889</v>
      </c>
      <c r="IP14" s="60">
        <v>2946</v>
      </c>
      <c r="IQ14" s="60">
        <v>4321</v>
      </c>
      <c r="IR14" s="60">
        <v>2946</v>
      </c>
      <c r="IS14" s="60">
        <v>4129</v>
      </c>
      <c r="IT14" s="60">
        <v>4279</v>
      </c>
      <c r="IU14" s="60">
        <v>4237</v>
      </c>
      <c r="IV14" s="60">
        <v>4279</v>
      </c>
      <c r="IW14" s="60">
        <v>4105</v>
      </c>
      <c r="IX14" s="60">
        <v>3674</v>
      </c>
      <c r="IY14" s="60">
        <v>4076</v>
      </c>
      <c r="IZ14" s="60">
        <v>3490</v>
      </c>
      <c r="JA14" s="60">
        <v>276</v>
      </c>
      <c r="JB14" s="60">
        <v>2999</v>
      </c>
      <c r="JC14" s="60">
        <v>3539</v>
      </c>
      <c r="JD14" s="60">
        <v>2555</v>
      </c>
      <c r="JE14" s="60">
        <v>3579</v>
      </c>
      <c r="JF14" s="60">
        <v>4237</v>
      </c>
      <c r="JG14" s="60">
        <v>1598</v>
      </c>
      <c r="JH14" s="60">
        <v>4279</v>
      </c>
      <c r="JI14" s="60">
        <v>4016</v>
      </c>
      <c r="JJ14" s="60">
        <v>3584</v>
      </c>
      <c r="JK14" s="60">
        <v>1843</v>
      </c>
      <c r="JL14" s="60">
        <v>4237</v>
      </c>
      <c r="JM14" s="60">
        <v>4237</v>
      </c>
      <c r="JN14" s="60">
        <v>3842</v>
      </c>
      <c r="JO14" s="60">
        <v>1828</v>
      </c>
      <c r="JP14" s="60">
        <v>3743</v>
      </c>
      <c r="JQ14" s="60">
        <v>4237</v>
      </c>
      <c r="JR14" s="60">
        <v>4251</v>
      </c>
      <c r="JS14" s="60">
        <v>3970</v>
      </c>
      <c r="JT14" s="60">
        <v>4076</v>
      </c>
      <c r="JU14" s="60">
        <v>4087</v>
      </c>
      <c r="JV14" s="60">
        <v>3558</v>
      </c>
      <c r="JW14" s="60">
        <v>2457</v>
      </c>
      <c r="JX14" s="60">
        <v>1573</v>
      </c>
      <c r="JY14" s="60">
        <v>3866</v>
      </c>
      <c r="JZ14" s="60">
        <v>4237</v>
      </c>
      <c r="KA14" s="60">
        <v>3743</v>
      </c>
      <c r="KB14" s="60">
        <v>3805</v>
      </c>
      <c r="KC14" s="60">
        <v>2339</v>
      </c>
      <c r="KD14" s="60">
        <v>3284</v>
      </c>
      <c r="KE14" s="60">
        <v>3997</v>
      </c>
      <c r="KF14" s="60">
        <v>3434</v>
      </c>
      <c r="KG14" s="60">
        <v>3955</v>
      </c>
      <c r="KH14" s="60">
        <v>4321</v>
      </c>
      <c r="KI14" s="60">
        <v>4087</v>
      </c>
      <c r="KJ14" s="60">
        <v>3937</v>
      </c>
      <c r="KK14" s="60">
        <v>3674</v>
      </c>
      <c r="KL14" s="60">
        <v>3937</v>
      </c>
      <c r="KM14" s="60">
        <v>4087</v>
      </c>
      <c r="KN14" s="60">
        <v>4279</v>
      </c>
      <c r="KO14" s="60">
        <v>2339</v>
      </c>
      <c r="KP14" s="60">
        <v>4076</v>
      </c>
      <c r="KQ14" s="60">
        <v>4237</v>
      </c>
      <c r="KR14" s="60">
        <v>4237</v>
      </c>
      <c r="KS14" s="60">
        <v>3937</v>
      </c>
      <c r="KT14" s="60">
        <v>3389</v>
      </c>
      <c r="KU14" s="60">
        <v>4076</v>
      </c>
      <c r="KV14" s="60">
        <v>4076</v>
      </c>
      <c r="KW14" s="60">
        <v>660</v>
      </c>
      <c r="KX14" s="60">
        <v>4076</v>
      </c>
      <c r="KY14" s="60">
        <v>4076</v>
      </c>
      <c r="KZ14" s="60">
        <v>3970</v>
      </c>
      <c r="LA14" s="60">
        <v>4076</v>
      </c>
      <c r="LB14" s="60">
        <v>276</v>
      </c>
      <c r="LC14" s="60">
        <v>3559</v>
      </c>
      <c r="LD14" s="60">
        <v>2866</v>
      </c>
      <c r="LE14" s="60">
        <v>4149</v>
      </c>
      <c r="LF14" s="60">
        <v>4076</v>
      </c>
      <c r="LG14" s="60">
        <v>1851</v>
      </c>
      <c r="LH14" s="60">
        <v>4076</v>
      </c>
      <c r="LI14" s="60">
        <v>4076</v>
      </c>
      <c r="LJ14" s="60">
        <v>3621</v>
      </c>
      <c r="LK14" s="60">
        <v>3230</v>
      </c>
      <c r="LL14" s="60">
        <v>4076</v>
      </c>
      <c r="LM14" s="60">
        <v>4321</v>
      </c>
      <c r="LN14" s="60">
        <v>3937</v>
      </c>
      <c r="LO14" s="60">
        <v>3842</v>
      </c>
      <c r="LP14" s="60">
        <v>3842</v>
      </c>
      <c r="LQ14" s="60">
        <v>4076</v>
      </c>
      <c r="LR14" s="60">
        <v>3810</v>
      </c>
      <c r="LS14" s="60">
        <v>3974</v>
      </c>
      <c r="LT14" s="60">
        <v>2073</v>
      </c>
      <c r="LU14" s="60">
        <v>4076</v>
      </c>
      <c r="LV14" s="60">
        <v>4076</v>
      </c>
    </row>
    <row r="15" spans="1:335" ht="15" customHeight="1" x14ac:dyDescent="0.35">
      <c r="A15" s="57" t="s">
        <v>289</v>
      </c>
      <c r="B15">
        <v>689</v>
      </c>
      <c r="C15">
        <v>689</v>
      </c>
      <c r="D15">
        <v>765</v>
      </c>
      <c r="E15">
        <v>765</v>
      </c>
      <c r="F15">
        <v>835</v>
      </c>
      <c r="G15">
        <v>689</v>
      </c>
      <c r="H15">
        <v>835</v>
      </c>
      <c r="I15">
        <v>845</v>
      </c>
      <c r="J15">
        <v>765</v>
      </c>
      <c r="K15">
        <v>765</v>
      </c>
      <c r="L15"/>
      <c r="M15">
        <v>759</v>
      </c>
      <c r="N15">
        <v>689</v>
      </c>
      <c r="O15">
        <v>835</v>
      </c>
      <c r="P15">
        <v>689</v>
      </c>
      <c r="Q15">
        <v>689</v>
      </c>
      <c r="R15">
        <v>689</v>
      </c>
      <c r="S15">
        <v>689</v>
      </c>
      <c r="T15">
        <v>765</v>
      </c>
      <c r="U15">
        <v>765</v>
      </c>
      <c r="V15">
        <v>689</v>
      </c>
      <c r="W15">
        <v>689</v>
      </c>
      <c r="X15">
        <v>689</v>
      </c>
      <c r="Y15">
        <v>759</v>
      </c>
      <c r="Z15">
        <v>759</v>
      </c>
      <c r="AA15">
        <v>759</v>
      </c>
      <c r="AB15">
        <v>759</v>
      </c>
      <c r="AC15">
        <v>835</v>
      </c>
      <c r="AD15">
        <v>835</v>
      </c>
      <c r="AE15">
        <v>835</v>
      </c>
      <c r="AF15">
        <v>915</v>
      </c>
      <c r="AG15">
        <v>915</v>
      </c>
      <c r="AH15">
        <v>915</v>
      </c>
      <c r="AI15">
        <v>915</v>
      </c>
      <c r="AJ15">
        <v>915</v>
      </c>
      <c r="AK15">
        <v>835</v>
      </c>
      <c r="AL15">
        <v>915</v>
      </c>
      <c r="AM15">
        <v>915</v>
      </c>
      <c r="AN15">
        <v>765</v>
      </c>
      <c r="AO15">
        <v>835</v>
      </c>
      <c r="AP15">
        <v>915</v>
      </c>
      <c r="AQ15">
        <v>915</v>
      </c>
      <c r="AR15">
        <v>835</v>
      </c>
      <c r="AS15">
        <v>835</v>
      </c>
      <c r="AT15">
        <v>765</v>
      </c>
      <c r="AU15">
        <v>835</v>
      </c>
      <c r="AV15">
        <v>835</v>
      </c>
      <c r="AW15">
        <v>835</v>
      </c>
      <c r="AX15">
        <v>835</v>
      </c>
      <c r="AY15">
        <v>835</v>
      </c>
      <c r="AZ15">
        <v>835</v>
      </c>
      <c r="BA15">
        <v>835</v>
      </c>
      <c r="BB15">
        <v>835</v>
      </c>
      <c r="BC15">
        <v>835</v>
      </c>
      <c r="BD15">
        <v>835</v>
      </c>
      <c r="BE15">
        <v>915</v>
      </c>
      <c r="BF15">
        <v>759</v>
      </c>
      <c r="BG15">
        <v>835</v>
      </c>
      <c r="BH15">
        <v>835</v>
      </c>
      <c r="BI15">
        <v>835</v>
      </c>
      <c r="BJ15">
        <v>835</v>
      </c>
      <c r="BK15">
        <v>835</v>
      </c>
      <c r="BL15">
        <v>835</v>
      </c>
      <c r="BM15">
        <v>835</v>
      </c>
      <c r="BN15">
        <v>765</v>
      </c>
      <c r="BO15">
        <v>835</v>
      </c>
      <c r="BP15">
        <v>765</v>
      </c>
      <c r="BQ15">
        <v>835</v>
      </c>
      <c r="BR15">
        <v>765</v>
      </c>
      <c r="BS15">
        <v>835</v>
      </c>
      <c r="BT15">
        <v>765</v>
      </c>
      <c r="BU15">
        <v>835</v>
      </c>
      <c r="BV15">
        <v>835</v>
      </c>
      <c r="BW15">
        <v>835</v>
      </c>
      <c r="BX15">
        <v>915</v>
      </c>
      <c r="BY15">
        <v>915</v>
      </c>
      <c r="BZ15">
        <v>915</v>
      </c>
      <c r="CA15">
        <v>915</v>
      </c>
      <c r="CB15">
        <v>915</v>
      </c>
      <c r="CC15">
        <v>915</v>
      </c>
      <c r="CD15">
        <v>915</v>
      </c>
      <c r="CE15">
        <v>915</v>
      </c>
      <c r="CF15">
        <v>915</v>
      </c>
      <c r="CG15">
        <v>915</v>
      </c>
      <c r="CH15">
        <v>915</v>
      </c>
      <c r="CI15">
        <v>915</v>
      </c>
      <c r="CJ15">
        <v>835</v>
      </c>
      <c r="CK15">
        <v>765</v>
      </c>
      <c r="CL15">
        <v>915</v>
      </c>
      <c r="CM15">
        <v>915</v>
      </c>
      <c r="CN15">
        <v>915</v>
      </c>
      <c r="CO15">
        <v>915</v>
      </c>
      <c r="CP15">
        <v>915</v>
      </c>
      <c r="CQ15">
        <v>915</v>
      </c>
      <c r="CR15">
        <v>915</v>
      </c>
      <c r="CS15">
        <v>689</v>
      </c>
      <c r="CT15">
        <v>689</v>
      </c>
      <c r="CU15">
        <v>765</v>
      </c>
      <c r="CV15">
        <v>689</v>
      </c>
      <c r="CW15">
        <v>689</v>
      </c>
      <c r="CX15">
        <v>765</v>
      </c>
      <c r="CY15">
        <v>765</v>
      </c>
      <c r="CZ15">
        <v>689</v>
      </c>
      <c r="DA15">
        <v>835</v>
      </c>
      <c r="DB15">
        <v>759</v>
      </c>
      <c r="DC15">
        <v>765</v>
      </c>
      <c r="DD15">
        <v>915</v>
      </c>
      <c r="DE15">
        <v>835</v>
      </c>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s="60">
        <v>2150</v>
      </c>
      <c r="FH15" s="60">
        <v>2505</v>
      </c>
      <c r="FI15" s="60">
        <v>2365</v>
      </c>
      <c r="FJ15" s="60">
        <v>2353</v>
      </c>
      <c r="FK15" s="60">
        <v>2365</v>
      </c>
      <c r="FL15" s="60">
        <v>2595</v>
      </c>
      <c r="FM15" s="60">
        <v>2665</v>
      </c>
      <c r="FN15" s="60">
        <v>2665</v>
      </c>
      <c r="FO15" s="60">
        <v>2353</v>
      </c>
      <c r="FP15" s="60">
        <v>2505</v>
      </c>
      <c r="FQ15" s="60">
        <v>2505</v>
      </c>
      <c r="FR15" s="60">
        <v>2213</v>
      </c>
      <c r="FS15" s="60">
        <v>2505</v>
      </c>
      <c r="FT15" s="60">
        <v>2525</v>
      </c>
      <c r="FU15" s="60">
        <v>2505</v>
      </c>
      <c r="FV15" s="60">
        <v>2505</v>
      </c>
      <c r="FW15" s="60">
        <v>2505</v>
      </c>
      <c r="FX15" s="60">
        <v>2525</v>
      </c>
      <c r="FY15" s="60">
        <v>2505</v>
      </c>
      <c r="FZ15" s="60">
        <v>2505</v>
      </c>
      <c r="GA15" s="60">
        <v>2665</v>
      </c>
      <c r="GB15" s="60">
        <v>2589</v>
      </c>
      <c r="GC15" s="60">
        <v>2665</v>
      </c>
      <c r="GD15" s="60">
        <v>2665</v>
      </c>
      <c r="GE15" s="60">
        <v>2519</v>
      </c>
      <c r="GF15" s="60">
        <v>2519</v>
      </c>
      <c r="GG15" s="60">
        <v>2289</v>
      </c>
      <c r="GH15" s="60">
        <v>2429</v>
      </c>
      <c r="GI15" s="60">
        <v>2143</v>
      </c>
      <c r="GJ15" s="60">
        <v>2519</v>
      </c>
      <c r="GK15" s="60">
        <v>689</v>
      </c>
      <c r="GL15" s="60">
        <v>2143</v>
      </c>
      <c r="GM15" s="60">
        <v>2143</v>
      </c>
      <c r="GN15" s="60">
        <v>2359</v>
      </c>
      <c r="GO15" s="60">
        <v>2365</v>
      </c>
      <c r="GP15" s="60">
        <v>2429</v>
      </c>
      <c r="GQ15" s="60">
        <v>2295</v>
      </c>
      <c r="GR15" s="60">
        <v>2505</v>
      </c>
      <c r="GS15" s="60">
        <v>2665</v>
      </c>
      <c r="GT15" s="60">
        <v>2067</v>
      </c>
      <c r="GU15" s="60">
        <v>2429</v>
      </c>
      <c r="GV15" s="60">
        <v>2429</v>
      </c>
      <c r="GW15" s="60">
        <v>2429</v>
      </c>
      <c r="GX15" s="60">
        <v>2589</v>
      </c>
      <c r="GY15" s="60">
        <v>2429</v>
      </c>
      <c r="GZ15" s="60">
        <v>2589</v>
      </c>
      <c r="HA15" s="60">
        <v>2589</v>
      </c>
      <c r="HB15" s="60">
        <v>2665</v>
      </c>
      <c r="HC15" s="60">
        <v>2589</v>
      </c>
      <c r="HD15" s="60">
        <v>2589</v>
      </c>
      <c r="HE15" s="60">
        <v>2589</v>
      </c>
      <c r="HF15" s="60">
        <v>2589</v>
      </c>
      <c r="HG15" s="60">
        <v>2589</v>
      </c>
      <c r="HH15" s="60">
        <v>2429</v>
      </c>
      <c r="HI15" s="60">
        <v>835</v>
      </c>
      <c r="HJ15" s="60">
        <v>689</v>
      </c>
      <c r="HK15" s="60">
        <v>835</v>
      </c>
      <c r="HL15" s="60">
        <v>765</v>
      </c>
      <c r="HM15" s="60">
        <v>835</v>
      </c>
      <c r="HN15" s="60">
        <v>835</v>
      </c>
      <c r="HO15" s="60">
        <v>835</v>
      </c>
      <c r="HP15" s="60">
        <v>835</v>
      </c>
      <c r="HQ15" s="60">
        <v>765</v>
      </c>
      <c r="HR15" s="60">
        <v>835</v>
      </c>
      <c r="HS15" s="60">
        <v>835</v>
      </c>
      <c r="HT15" s="60">
        <v>759</v>
      </c>
      <c r="HU15" s="60">
        <v>759</v>
      </c>
      <c r="HV15" s="60">
        <v>759</v>
      </c>
      <c r="HW15" s="60">
        <v>759</v>
      </c>
      <c r="HX15" s="60">
        <v>689</v>
      </c>
      <c r="HY15" s="60">
        <v>835</v>
      </c>
      <c r="HZ15" s="60">
        <v>835</v>
      </c>
      <c r="IA15" s="60">
        <v>835</v>
      </c>
      <c r="IB15" s="60">
        <v>835</v>
      </c>
      <c r="IC15" s="60">
        <v>835</v>
      </c>
      <c r="ID15" s="60">
        <v>835</v>
      </c>
      <c r="IE15" s="60">
        <v>835</v>
      </c>
      <c r="IF15" s="60">
        <v>835</v>
      </c>
      <c r="IG15" s="60">
        <v>835</v>
      </c>
      <c r="IH15" s="60">
        <v>835</v>
      </c>
      <c r="II15" s="60">
        <v>835</v>
      </c>
      <c r="IJ15" s="60">
        <v>835</v>
      </c>
      <c r="IK15" s="60">
        <v>765</v>
      </c>
      <c r="IL15" s="60">
        <v>759</v>
      </c>
      <c r="IM15" s="60">
        <v>759</v>
      </c>
      <c r="IN15" s="60">
        <v>835</v>
      </c>
      <c r="IO15" s="60">
        <v>835</v>
      </c>
      <c r="IP15" s="60">
        <v>765</v>
      </c>
      <c r="IQ15" s="60">
        <v>759</v>
      </c>
      <c r="IR15" s="60">
        <v>765</v>
      </c>
      <c r="IS15" s="60">
        <v>835</v>
      </c>
      <c r="IT15" s="60">
        <v>835</v>
      </c>
      <c r="IU15" s="60">
        <v>835</v>
      </c>
      <c r="IV15" s="60">
        <v>759</v>
      </c>
      <c r="IW15" s="60">
        <v>835</v>
      </c>
      <c r="IX15" s="60">
        <v>835</v>
      </c>
      <c r="IY15" s="60">
        <v>689</v>
      </c>
      <c r="IZ15" s="60">
        <v>835</v>
      </c>
      <c r="JA15" s="60">
        <v>765</v>
      </c>
      <c r="JB15" s="60">
        <v>835</v>
      </c>
      <c r="JC15" s="60">
        <v>835</v>
      </c>
      <c r="JD15" s="60">
        <v>835</v>
      </c>
      <c r="JE15" s="60">
        <v>765</v>
      </c>
      <c r="JF15" s="60">
        <v>835</v>
      </c>
      <c r="JG15" s="60">
        <v>835</v>
      </c>
      <c r="JH15" s="60">
        <v>835</v>
      </c>
      <c r="JI15" s="60">
        <v>835</v>
      </c>
      <c r="JJ15" s="60">
        <v>835</v>
      </c>
      <c r="JK15" s="60">
        <v>835</v>
      </c>
      <c r="JL15" s="60">
        <v>835</v>
      </c>
      <c r="JM15" s="60">
        <v>835</v>
      </c>
      <c r="JN15" s="60">
        <v>765</v>
      </c>
      <c r="JO15" s="60">
        <v>835</v>
      </c>
      <c r="JP15" s="60">
        <v>689</v>
      </c>
      <c r="JQ15" s="60">
        <v>835</v>
      </c>
      <c r="JS15" s="60">
        <v>689</v>
      </c>
      <c r="JT15" s="60">
        <v>689</v>
      </c>
      <c r="JU15" s="60">
        <v>835</v>
      </c>
      <c r="JV15" s="60">
        <v>765</v>
      </c>
      <c r="JW15" s="60">
        <v>835</v>
      </c>
      <c r="JX15" s="60">
        <v>765</v>
      </c>
      <c r="JY15" s="60">
        <v>835</v>
      </c>
      <c r="JZ15" s="60">
        <v>835</v>
      </c>
      <c r="KA15" s="60">
        <v>689</v>
      </c>
      <c r="KB15" s="60">
        <v>835</v>
      </c>
      <c r="KC15" s="60">
        <v>835</v>
      </c>
      <c r="KD15" s="60">
        <v>835</v>
      </c>
      <c r="KE15" s="60">
        <v>835</v>
      </c>
      <c r="KF15" s="60">
        <v>835</v>
      </c>
      <c r="KG15" s="60">
        <v>835</v>
      </c>
      <c r="KH15" s="60">
        <v>835</v>
      </c>
      <c r="KI15" s="60">
        <v>835</v>
      </c>
      <c r="KJ15" s="60">
        <v>835</v>
      </c>
      <c r="KK15" s="60">
        <v>835</v>
      </c>
      <c r="KL15" s="60">
        <v>835</v>
      </c>
      <c r="KM15" s="60">
        <v>835</v>
      </c>
      <c r="KN15" s="60">
        <v>835</v>
      </c>
      <c r="KO15" s="60">
        <v>835</v>
      </c>
      <c r="KP15" s="60">
        <v>689</v>
      </c>
      <c r="KQ15" s="60">
        <v>835</v>
      </c>
      <c r="KR15" s="60">
        <v>835</v>
      </c>
      <c r="KS15" s="60">
        <v>835</v>
      </c>
      <c r="KT15" s="60">
        <v>835</v>
      </c>
      <c r="KU15" s="60">
        <v>689</v>
      </c>
      <c r="KV15" s="60">
        <v>689</v>
      </c>
      <c r="KW15" s="60">
        <v>765</v>
      </c>
      <c r="KX15" s="60">
        <v>689</v>
      </c>
      <c r="KY15" s="60">
        <v>689</v>
      </c>
      <c r="KZ15" s="60">
        <v>689</v>
      </c>
      <c r="LA15" s="60">
        <v>689</v>
      </c>
      <c r="LB15" s="60">
        <v>765</v>
      </c>
      <c r="LC15" s="60">
        <v>835</v>
      </c>
      <c r="LD15" s="60">
        <v>765</v>
      </c>
      <c r="LE15" s="60">
        <v>835</v>
      </c>
      <c r="LF15" s="60">
        <v>759</v>
      </c>
      <c r="LG15" s="60">
        <v>835</v>
      </c>
      <c r="LH15" s="60">
        <v>689</v>
      </c>
      <c r="LI15" s="60">
        <v>689</v>
      </c>
      <c r="LJ15" s="60">
        <v>835</v>
      </c>
      <c r="LK15" s="60">
        <v>765</v>
      </c>
      <c r="LL15" s="60">
        <v>209</v>
      </c>
      <c r="LM15" s="60">
        <v>759</v>
      </c>
      <c r="LN15" s="60">
        <v>835</v>
      </c>
      <c r="LO15" s="60">
        <v>765</v>
      </c>
      <c r="LP15" s="60">
        <v>765</v>
      </c>
      <c r="LR15" s="60">
        <v>765</v>
      </c>
      <c r="LS15" s="60">
        <v>835</v>
      </c>
      <c r="LT15" s="60">
        <v>835</v>
      </c>
      <c r="LU15" s="60">
        <v>689</v>
      </c>
      <c r="LV15" s="60">
        <v>765</v>
      </c>
    </row>
    <row r="16" spans="1:335" ht="15" customHeight="1" x14ac:dyDescent="0.35">
      <c r="A16" s="57" t="s">
        <v>290</v>
      </c>
      <c r="B16">
        <v>638</v>
      </c>
      <c r="C16">
        <v>424</v>
      </c>
      <c r="D16">
        <v>815</v>
      </c>
      <c r="E16">
        <v>889</v>
      </c>
      <c r="F16">
        <v>959</v>
      </c>
      <c r="G16">
        <v>638</v>
      </c>
      <c r="H16">
        <v>959</v>
      </c>
      <c r="I16">
        <v>1039</v>
      </c>
      <c r="J16">
        <v>500</v>
      </c>
      <c r="K16">
        <v>714</v>
      </c>
      <c r="L16">
        <v>883</v>
      </c>
      <c r="M16"/>
      <c r="N16">
        <v>568</v>
      </c>
      <c r="O16">
        <v>959</v>
      </c>
      <c r="P16">
        <v>638</v>
      </c>
      <c r="Q16">
        <v>424</v>
      </c>
      <c r="R16">
        <v>638</v>
      </c>
      <c r="S16">
        <v>424</v>
      </c>
      <c r="T16">
        <v>500</v>
      </c>
      <c r="U16">
        <v>959</v>
      </c>
      <c r="V16">
        <v>638</v>
      </c>
      <c r="W16">
        <v>638</v>
      </c>
      <c r="X16">
        <v>638</v>
      </c>
      <c r="Y16">
        <v>424</v>
      </c>
      <c r="Z16">
        <v>424</v>
      </c>
      <c r="AA16">
        <v>424</v>
      </c>
      <c r="AB16">
        <v>568</v>
      </c>
      <c r="AC16">
        <v>889</v>
      </c>
      <c r="AD16">
        <v>644</v>
      </c>
      <c r="AE16">
        <v>644</v>
      </c>
      <c r="AF16">
        <v>1039</v>
      </c>
      <c r="AG16">
        <v>1039</v>
      </c>
      <c r="AH16">
        <v>1039</v>
      </c>
      <c r="AI16">
        <v>1039</v>
      </c>
      <c r="AJ16">
        <v>1039</v>
      </c>
      <c r="AK16">
        <v>959</v>
      </c>
      <c r="AL16">
        <v>1039</v>
      </c>
      <c r="AM16">
        <v>1039</v>
      </c>
      <c r="AN16">
        <v>959</v>
      </c>
      <c r="AO16">
        <v>959</v>
      </c>
      <c r="AP16">
        <v>1039</v>
      </c>
      <c r="AQ16">
        <v>1039</v>
      </c>
      <c r="AR16">
        <v>889</v>
      </c>
      <c r="AS16">
        <v>889</v>
      </c>
      <c r="AT16">
        <v>500</v>
      </c>
      <c r="AU16">
        <v>959</v>
      </c>
      <c r="AV16">
        <v>959</v>
      </c>
      <c r="AW16">
        <v>959</v>
      </c>
      <c r="AX16">
        <v>959</v>
      </c>
      <c r="AY16">
        <v>959</v>
      </c>
      <c r="AZ16">
        <v>714</v>
      </c>
      <c r="BA16">
        <v>959</v>
      </c>
      <c r="BB16">
        <v>959</v>
      </c>
      <c r="BC16">
        <v>959</v>
      </c>
      <c r="BD16">
        <v>959</v>
      </c>
      <c r="BE16">
        <v>1039</v>
      </c>
      <c r="BF16">
        <v>638</v>
      </c>
      <c r="BG16">
        <v>959</v>
      </c>
      <c r="BH16">
        <v>959</v>
      </c>
      <c r="BI16">
        <v>959</v>
      </c>
      <c r="BJ16">
        <v>959</v>
      </c>
      <c r="BK16">
        <v>959</v>
      </c>
      <c r="BL16">
        <v>959</v>
      </c>
      <c r="BM16">
        <v>714</v>
      </c>
      <c r="BN16">
        <v>714</v>
      </c>
      <c r="BO16">
        <v>570</v>
      </c>
      <c r="BP16">
        <v>714</v>
      </c>
      <c r="BQ16">
        <v>959</v>
      </c>
      <c r="BR16">
        <v>959</v>
      </c>
      <c r="BS16">
        <v>959</v>
      </c>
      <c r="BT16">
        <v>959</v>
      </c>
      <c r="BU16">
        <v>959</v>
      </c>
      <c r="BV16">
        <v>714</v>
      </c>
      <c r="BW16">
        <v>959</v>
      </c>
      <c r="BX16">
        <v>1039</v>
      </c>
      <c r="BY16">
        <v>1039</v>
      </c>
      <c r="BZ16">
        <v>1039</v>
      </c>
      <c r="CA16">
        <v>1039</v>
      </c>
      <c r="CB16">
        <v>1039</v>
      </c>
      <c r="CC16">
        <v>1039</v>
      </c>
      <c r="CD16">
        <v>1039</v>
      </c>
      <c r="CE16">
        <v>1039</v>
      </c>
      <c r="CF16">
        <v>1039</v>
      </c>
      <c r="CG16">
        <v>1039</v>
      </c>
      <c r="CH16">
        <v>1039</v>
      </c>
      <c r="CI16">
        <v>1039</v>
      </c>
      <c r="CJ16">
        <v>714</v>
      </c>
      <c r="CK16">
        <v>959</v>
      </c>
      <c r="CL16">
        <v>1039</v>
      </c>
      <c r="CM16">
        <v>1039</v>
      </c>
      <c r="CN16">
        <v>1039</v>
      </c>
      <c r="CO16">
        <v>1039</v>
      </c>
      <c r="CP16">
        <v>1039</v>
      </c>
      <c r="CQ16">
        <v>1039</v>
      </c>
      <c r="CR16">
        <v>1039</v>
      </c>
      <c r="CS16">
        <v>638</v>
      </c>
      <c r="CT16">
        <v>638</v>
      </c>
      <c r="CU16">
        <v>815</v>
      </c>
      <c r="CV16">
        <v>638</v>
      </c>
      <c r="CW16">
        <v>638</v>
      </c>
      <c r="CX16">
        <v>500</v>
      </c>
      <c r="CY16">
        <v>889</v>
      </c>
      <c r="CZ16">
        <v>424</v>
      </c>
      <c r="DA16">
        <v>500</v>
      </c>
      <c r="DB16">
        <v>568</v>
      </c>
      <c r="DC16">
        <v>959</v>
      </c>
      <c r="DD16">
        <v>1039</v>
      </c>
      <c r="DE16">
        <v>644</v>
      </c>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s="60">
        <v>2272</v>
      </c>
      <c r="FH16" s="60">
        <v>2422</v>
      </c>
      <c r="FI16" s="60">
        <v>2422</v>
      </c>
      <c r="FJ16" s="60">
        <v>2270</v>
      </c>
      <c r="FK16" s="60">
        <v>2422</v>
      </c>
      <c r="FL16" s="60">
        <v>2827</v>
      </c>
      <c r="FM16" s="60">
        <v>3072</v>
      </c>
      <c r="FN16" s="60">
        <v>2638</v>
      </c>
      <c r="FO16" s="60">
        <v>2270</v>
      </c>
      <c r="FP16" s="60">
        <v>2912</v>
      </c>
      <c r="FQ16" s="60">
        <v>2488</v>
      </c>
      <c r="FR16" s="60">
        <v>2270</v>
      </c>
      <c r="FS16" s="60">
        <v>2558</v>
      </c>
      <c r="FT16" s="60">
        <v>3072</v>
      </c>
      <c r="FU16" s="60">
        <v>2558</v>
      </c>
      <c r="FV16" s="60">
        <v>2422</v>
      </c>
      <c r="FW16" s="60">
        <v>2912</v>
      </c>
      <c r="FX16" s="60">
        <v>3072</v>
      </c>
      <c r="FY16" s="60">
        <v>2912</v>
      </c>
      <c r="FZ16" s="60">
        <v>2912</v>
      </c>
      <c r="GA16" s="60">
        <v>3072</v>
      </c>
      <c r="GB16" s="60">
        <v>2747</v>
      </c>
      <c r="GC16" s="60">
        <v>3072</v>
      </c>
      <c r="GD16" s="60">
        <v>2603</v>
      </c>
      <c r="GE16" s="60">
        <v>2393</v>
      </c>
      <c r="GF16" s="60">
        <v>2393</v>
      </c>
      <c r="GG16" s="60">
        <v>2313</v>
      </c>
      <c r="GH16" s="60">
        <v>2233</v>
      </c>
      <c r="GI16" s="60">
        <v>1373</v>
      </c>
      <c r="GJ16" s="60">
        <v>2502</v>
      </c>
      <c r="GK16" s="60">
        <v>2190</v>
      </c>
      <c r="GL16" s="60">
        <v>1058</v>
      </c>
      <c r="GM16" s="60">
        <v>1875</v>
      </c>
      <c r="GN16" s="60">
        <v>2128</v>
      </c>
      <c r="GO16" s="60">
        <v>1673</v>
      </c>
      <c r="GP16" s="60">
        <v>2517</v>
      </c>
      <c r="GQ16" s="60">
        <v>2587</v>
      </c>
      <c r="GR16" s="60">
        <v>2912</v>
      </c>
      <c r="GS16" s="60">
        <v>2677</v>
      </c>
      <c r="GT16" s="60">
        <v>1058</v>
      </c>
      <c r="GU16" s="60">
        <v>2233</v>
      </c>
      <c r="GV16" s="60">
        <v>2233</v>
      </c>
      <c r="GW16" s="60">
        <v>2233</v>
      </c>
      <c r="GX16" s="60">
        <v>2393</v>
      </c>
      <c r="GY16" s="60">
        <v>1743</v>
      </c>
      <c r="GZ16" s="60">
        <v>2393</v>
      </c>
      <c r="HA16" s="60">
        <v>2393</v>
      </c>
      <c r="HB16" s="60">
        <v>2393</v>
      </c>
      <c r="HC16" s="60">
        <v>2393</v>
      </c>
      <c r="HD16" s="60">
        <v>2393</v>
      </c>
      <c r="HE16" s="60">
        <v>2718</v>
      </c>
      <c r="HF16" s="60">
        <v>2393</v>
      </c>
      <c r="HG16" s="60">
        <v>2393</v>
      </c>
      <c r="HH16" s="60">
        <v>1603</v>
      </c>
      <c r="HI16" s="60">
        <v>994</v>
      </c>
      <c r="HJ16" s="60">
        <v>210</v>
      </c>
      <c r="HK16" s="60">
        <v>994</v>
      </c>
      <c r="HL16" s="60">
        <v>424</v>
      </c>
      <c r="HM16" s="60">
        <v>994</v>
      </c>
      <c r="HN16" s="60">
        <v>994</v>
      </c>
      <c r="HO16" s="60">
        <v>994</v>
      </c>
      <c r="HP16" s="60">
        <v>994</v>
      </c>
      <c r="HQ16" s="60">
        <v>529</v>
      </c>
      <c r="HR16" s="60">
        <v>669</v>
      </c>
      <c r="HS16" s="60">
        <v>914</v>
      </c>
      <c r="HT16" s="60">
        <v>640</v>
      </c>
      <c r="HU16" s="60">
        <v>994</v>
      </c>
      <c r="HV16" s="60">
        <v>640</v>
      </c>
      <c r="HW16" s="60">
        <v>640</v>
      </c>
      <c r="HX16" s="60">
        <v>424</v>
      </c>
      <c r="HY16" s="60">
        <v>994</v>
      </c>
      <c r="HZ16" s="60">
        <v>994</v>
      </c>
      <c r="IA16" s="60">
        <v>994</v>
      </c>
      <c r="IB16" s="60">
        <v>994</v>
      </c>
      <c r="IC16" s="60">
        <v>914</v>
      </c>
      <c r="ID16" s="60">
        <v>994</v>
      </c>
      <c r="IE16" s="60">
        <v>994</v>
      </c>
      <c r="IF16" s="60">
        <v>994</v>
      </c>
      <c r="IG16" s="60">
        <v>994</v>
      </c>
      <c r="IH16" s="60">
        <v>994</v>
      </c>
      <c r="II16" s="60">
        <v>994</v>
      </c>
      <c r="IJ16" s="60">
        <v>994</v>
      </c>
      <c r="IK16" s="60">
        <v>669</v>
      </c>
      <c r="IL16" s="60">
        <v>669</v>
      </c>
      <c r="IM16" s="60">
        <v>669</v>
      </c>
      <c r="IN16" s="60">
        <v>669</v>
      </c>
      <c r="IO16" s="60">
        <v>669</v>
      </c>
      <c r="IP16" s="60">
        <v>424</v>
      </c>
      <c r="IQ16" s="60">
        <v>669</v>
      </c>
      <c r="IR16" s="60">
        <v>424</v>
      </c>
      <c r="IS16" s="60">
        <v>994</v>
      </c>
      <c r="IT16" s="60">
        <v>994</v>
      </c>
      <c r="IU16" s="60">
        <v>994</v>
      </c>
      <c r="IV16" s="60">
        <v>669</v>
      </c>
      <c r="IW16" s="60">
        <v>914</v>
      </c>
      <c r="IX16" s="60">
        <v>914</v>
      </c>
      <c r="IY16" s="60">
        <v>424</v>
      </c>
      <c r="IZ16" s="60">
        <v>914</v>
      </c>
      <c r="JA16" s="60">
        <v>749</v>
      </c>
      <c r="JB16" s="60">
        <v>914</v>
      </c>
      <c r="JC16" s="60">
        <v>669</v>
      </c>
      <c r="JD16" s="60">
        <v>914</v>
      </c>
      <c r="JE16" s="60">
        <v>749</v>
      </c>
      <c r="JF16" s="60">
        <v>914</v>
      </c>
      <c r="JG16" s="60">
        <v>914</v>
      </c>
      <c r="JH16" s="60">
        <v>994</v>
      </c>
      <c r="JI16" s="60">
        <v>994</v>
      </c>
      <c r="JJ16" s="60">
        <v>994</v>
      </c>
      <c r="JK16" s="60">
        <v>994</v>
      </c>
      <c r="JL16" s="60">
        <v>994</v>
      </c>
      <c r="JM16" s="60">
        <v>994</v>
      </c>
      <c r="JN16" s="60">
        <v>669</v>
      </c>
      <c r="JO16" s="60">
        <v>914</v>
      </c>
      <c r="JP16" s="60">
        <v>210</v>
      </c>
      <c r="JQ16" s="60">
        <v>994</v>
      </c>
      <c r="JR16" s="60">
        <v>844</v>
      </c>
      <c r="JS16" s="60">
        <v>210</v>
      </c>
      <c r="JT16" s="60">
        <v>424</v>
      </c>
      <c r="JU16" s="60">
        <v>914</v>
      </c>
      <c r="JV16" s="60">
        <v>424</v>
      </c>
      <c r="JW16" s="60">
        <v>914</v>
      </c>
      <c r="JX16" s="60">
        <v>669</v>
      </c>
      <c r="JY16" s="60">
        <v>914</v>
      </c>
      <c r="JZ16" s="60">
        <v>994</v>
      </c>
      <c r="KA16" s="60">
        <v>210</v>
      </c>
      <c r="KB16" s="60">
        <v>914</v>
      </c>
      <c r="KC16" s="60">
        <v>914</v>
      </c>
      <c r="KD16" s="60">
        <v>914</v>
      </c>
      <c r="KE16" s="60">
        <v>994</v>
      </c>
      <c r="KF16" s="60">
        <v>669</v>
      </c>
      <c r="KG16" s="60">
        <v>994</v>
      </c>
      <c r="KH16" s="60">
        <v>994</v>
      </c>
      <c r="KI16" s="60">
        <v>994</v>
      </c>
      <c r="KJ16" s="60">
        <v>994</v>
      </c>
      <c r="KK16" s="60">
        <v>994</v>
      </c>
      <c r="KL16" s="60">
        <v>994</v>
      </c>
      <c r="KM16" s="60">
        <v>994</v>
      </c>
      <c r="KN16" s="60">
        <v>994</v>
      </c>
      <c r="KO16" s="60">
        <v>994</v>
      </c>
      <c r="KP16" s="60">
        <v>424</v>
      </c>
      <c r="KQ16" s="60">
        <v>914</v>
      </c>
      <c r="KR16" s="60">
        <v>914</v>
      </c>
      <c r="KS16" s="60">
        <v>994</v>
      </c>
      <c r="KT16" s="60">
        <v>994</v>
      </c>
      <c r="KU16" s="60">
        <v>424</v>
      </c>
      <c r="KV16" s="60">
        <v>424</v>
      </c>
      <c r="KW16" s="60">
        <v>424</v>
      </c>
      <c r="KX16" s="60">
        <v>424</v>
      </c>
      <c r="KY16" s="60">
        <v>70</v>
      </c>
      <c r="KZ16" s="60">
        <v>210</v>
      </c>
      <c r="LA16" s="60">
        <v>210</v>
      </c>
      <c r="LB16" s="60">
        <v>669</v>
      </c>
      <c r="LC16" s="60">
        <v>599</v>
      </c>
      <c r="LD16" s="60">
        <v>424</v>
      </c>
      <c r="LE16" s="60">
        <v>245</v>
      </c>
      <c r="LF16" s="60">
        <v>245</v>
      </c>
      <c r="LG16" s="60">
        <v>844</v>
      </c>
      <c r="LH16" s="60">
        <v>424</v>
      </c>
      <c r="LI16" s="60">
        <v>504</v>
      </c>
      <c r="LJ16" s="60">
        <v>914</v>
      </c>
      <c r="LK16" s="60">
        <v>424</v>
      </c>
      <c r="LL16" s="60">
        <v>424</v>
      </c>
      <c r="LM16" s="60">
        <v>455</v>
      </c>
      <c r="LN16" s="60">
        <v>669</v>
      </c>
      <c r="LO16" s="60">
        <v>669</v>
      </c>
      <c r="LP16" s="60">
        <v>669</v>
      </c>
      <c r="LQ16" s="60">
        <v>424</v>
      </c>
      <c r="LR16" s="60">
        <v>424</v>
      </c>
      <c r="LS16" s="60">
        <v>914</v>
      </c>
      <c r="LT16" s="60">
        <v>914</v>
      </c>
      <c r="LU16" s="60">
        <v>210</v>
      </c>
      <c r="LV16" s="60">
        <v>424</v>
      </c>
    </row>
    <row r="17" spans="1:334" ht="15" customHeight="1" x14ac:dyDescent="0.35">
      <c r="A17" s="57" t="s">
        <v>291</v>
      </c>
      <c r="B17">
        <v>1414</v>
      </c>
      <c r="C17">
        <v>844</v>
      </c>
      <c r="D17">
        <v>1224</v>
      </c>
      <c r="E17">
        <v>1084</v>
      </c>
      <c r="F17">
        <v>1720</v>
      </c>
      <c r="G17">
        <v>1385</v>
      </c>
      <c r="H17">
        <v>1773</v>
      </c>
      <c r="I17">
        <v>1776</v>
      </c>
      <c r="J17">
        <v>1820</v>
      </c>
      <c r="K17">
        <v>1015</v>
      </c>
      <c r="L17">
        <v>2234</v>
      </c>
      <c r="M17">
        <v>1989</v>
      </c>
      <c r="N17"/>
      <c r="O17">
        <v>1869</v>
      </c>
      <c r="P17">
        <v>1744</v>
      </c>
      <c r="Q17">
        <v>1450</v>
      </c>
      <c r="R17">
        <v>1744</v>
      </c>
      <c r="S17">
        <v>1344</v>
      </c>
      <c r="T17">
        <v>1420</v>
      </c>
      <c r="U17">
        <v>1220</v>
      </c>
      <c r="V17">
        <v>1814</v>
      </c>
      <c r="W17">
        <v>1814</v>
      </c>
      <c r="X17">
        <v>1814</v>
      </c>
      <c r="Y17">
        <v>1989</v>
      </c>
      <c r="Z17">
        <v>1989</v>
      </c>
      <c r="AA17">
        <v>1989</v>
      </c>
      <c r="AB17">
        <v>1989</v>
      </c>
      <c r="AC17">
        <v>1956</v>
      </c>
      <c r="AD17">
        <v>1484</v>
      </c>
      <c r="AE17">
        <v>1509</v>
      </c>
      <c r="AF17">
        <v>2460</v>
      </c>
      <c r="AG17">
        <v>2460</v>
      </c>
      <c r="AH17">
        <v>2460</v>
      </c>
      <c r="AI17">
        <v>2460</v>
      </c>
      <c r="AJ17">
        <v>2197</v>
      </c>
      <c r="AK17">
        <v>1107</v>
      </c>
      <c r="AL17">
        <v>2091</v>
      </c>
      <c r="AM17">
        <v>2091</v>
      </c>
      <c r="AN17">
        <v>1089</v>
      </c>
      <c r="AO17">
        <v>1642</v>
      </c>
      <c r="AP17">
        <v>2460</v>
      </c>
      <c r="AQ17">
        <v>2460</v>
      </c>
      <c r="AR17">
        <v>1693</v>
      </c>
      <c r="AS17">
        <v>1693</v>
      </c>
      <c r="AT17">
        <v>1278</v>
      </c>
      <c r="AU17">
        <v>1693</v>
      </c>
      <c r="AV17">
        <v>1799</v>
      </c>
      <c r="AW17">
        <v>1799</v>
      </c>
      <c r="AX17">
        <v>1693</v>
      </c>
      <c r="AY17">
        <v>2062</v>
      </c>
      <c r="AZ17">
        <v>2028</v>
      </c>
      <c r="BA17">
        <v>2025</v>
      </c>
      <c r="BB17">
        <v>1763</v>
      </c>
      <c r="BC17">
        <v>2080</v>
      </c>
      <c r="BD17">
        <v>2273</v>
      </c>
      <c r="BE17">
        <v>1984</v>
      </c>
      <c r="BF17">
        <v>1952</v>
      </c>
      <c r="BG17">
        <v>1762</v>
      </c>
      <c r="BH17">
        <v>1823</v>
      </c>
      <c r="BI17">
        <v>1656</v>
      </c>
      <c r="BJ17">
        <v>1656</v>
      </c>
      <c r="BK17">
        <v>1656</v>
      </c>
      <c r="BL17">
        <v>1692</v>
      </c>
      <c r="BM17">
        <v>1817</v>
      </c>
      <c r="BN17">
        <v>1820</v>
      </c>
      <c r="BO17">
        <v>1295</v>
      </c>
      <c r="BP17">
        <v>1627</v>
      </c>
      <c r="BQ17">
        <v>1930</v>
      </c>
      <c r="BR17">
        <v>1685</v>
      </c>
      <c r="BS17">
        <v>2000</v>
      </c>
      <c r="BT17">
        <v>1817</v>
      </c>
      <c r="BU17">
        <v>1693</v>
      </c>
      <c r="BV17">
        <v>1887</v>
      </c>
      <c r="BW17">
        <v>1869</v>
      </c>
      <c r="BX17">
        <v>2197</v>
      </c>
      <c r="BY17">
        <v>2091</v>
      </c>
      <c r="BZ17">
        <v>2460</v>
      </c>
      <c r="CA17">
        <v>2460</v>
      </c>
      <c r="CB17">
        <v>2197</v>
      </c>
      <c r="CC17">
        <v>2197</v>
      </c>
      <c r="CD17">
        <v>2328</v>
      </c>
      <c r="CE17">
        <v>2143</v>
      </c>
      <c r="CF17">
        <v>2460</v>
      </c>
      <c r="CG17">
        <v>2460</v>
      </c>
      <c r="CH17">
        <v>2460</v>
      </c>
      <c r="CI17">
        <v>2197</v>
      </c>
      <c r="CJ17">
        <v>2065</v>
      </c>
      <c r="CK17">
        <v>2028</v>
      </c>
      <c r="CL17">
        <v>2460</v>
      </c>
      <c r="CM17">
        <v>2460</v>
      </c>
      <c r="CN17">
        <v>2460</v>
      </c>
      <c r="CO17">
        <v>2197</v>
      </c>
      <c r="CP17">
        <v>2091</v>
      </c>
      <c r="CQ17">
        <v>2091</v>
      </c>
      <c r="CR17">
        <v>2460</v>
      </c>
      <c r="CS17">
        <v>1814</v>
      </c>
      <c r="CT17">
        <v>1814</v>
      </c>
      <c r="CU17">
        <v>1224</v>
      </c>
      <c r="CV17">
        <v>1744</v>
      </c>
      <c r="CW17">
        <v>1814</v>
      </c>
      <c r="CX17">
        <v>1526</v>
      </c>
      <c r="CY17">
        <v>1084</v>
      </c>
      <c r="CZ17">
        <v>1450</v>
      </c>
      <c r="DA17">
        <v>2065</v>
      </c>
      <c r="DB17">
        <v>1989</v>
      </c>
      <c r="DC17">
        <v>1817</v>
      </c>
      <c r="DD17">
        <v>1984</v>
      </c>
      <c r="DE17">
        <v>2065</v>
      </c>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s="60">
        <v>7055</v>
      </c>
      <c r="FH17" s="60">
        <v>6254</v>
      </c>
      <c r="FI17" s="60">
        <v>5218</v>
      </c>
      <c r="FJ17" s="60">
        <v>6547</v>
      </c>
      <c r="FK17" s="60">
        <v>5218</v>
      </c>
      <c r="FL17" s="60">
        <v>7104</v>
      </c>
      <c r="FM17" s="60">
        <v>7592</v>
      </c>
      <c r="FN17" s="60">
        <v>7201</v>
      </c>
      <c r="FO17" s="60">
        <v>6596</v>
      </c>
      <c r="FP17" s="60">
        <v>7431</v>
      </c>
      <c r="FQ17" s="60">
        <v>6350</v>
      </c>
      <c r="FR17" s="60">
        <v>6423</v>
      </c>
      <c r="FS17" s="60">
        <v>6470</v>
      </c>
      <c r="FT17" s="60">
        <v>6424</v>
      </c>
      <c r="FU17" s="60">
        <v>5501</v>
      </c>
      <c r="FV17" s="60">
        <v>5765</v>
      </c>
      <c r="FW17" s="60">
        <v>6533</v>
      </c>
      <c r="FX17" s="60">
        <v>6839</v>
      </c>
      <c r="FY17" s="60">
        <v>7095</v>
      </c>
      <c r="FZ17" s="60">
        <v>4886</v>
      </c>
      <c r="GA17" s="60">
        <v>7855</v>
      </c>
      <c r="GB17" s="60">
        <v>7004</v>
      </c>
      <c r="GC17" s="60">
        <v>6854</v>
      </c>
      <c r="GD17" s="60">
        <v>6165</v>
      </c>
      <c r="GE17" s="60">
        <v>6998</v>
      </c>
      <c r="GF17" s="60">
        <v>7212</v>
      </c>
      <c r="GG17" s="60">
        <v>6890</v>
      </c>
      <c r="GH17" s="60">
        <v>5926</v>
      </c>
      <c r="GI17" s="60">
        <v>1774</v>
      </c>
      <c r="GJ17" s="60">
        <v>7215</v>
      </c>
      <c r="GK17" s="60">
        <v>6770</v>
      </c>
      <c r="GL17" s="60">
        <v>4524</v>
      </c>
      <c r="GM17" s="60">
        <v>4255</v>
      </c>
      <c r="GN17" s="60">
        <v>6617</v>
      </c>
      <c r="GO17" s="60">
        <v>5619</v>
      </c>
      <c r="GP17" s="60">
        <v>5751</v>
      </c>
      <c r="GQ17" s="60">
        <v>4470</v>
      </c>
      <c r="GR17" s="60">
        <v>6410</v>
      </c>
      <c r="GS17" s="60">
        <v>7287</v>
      </c>
      <c r="GT17" s="60">
        <v>2283</v>
      </c>
      <c r="GU17" s="60">
        <v>6086</v>
      </c>
      <c r="GV17" s="60">
        <v>6066</v>
      </c>
      <c r="GW17" s="60">
        <v>5852</v>
      </c>
      <c r="GX17" s="60">
        <v>7196</v>
      </c>
      <c r="GY17" s="60">
        <v>6072</v>
      </c>
      <c r="GZ17" s="60">
        <v>7196</v>
      </c>
      <c r="HA17" s="60">
        <v>7460</v>
      </c>
      <c r="HB17" s="60">
        <v>7460</v>
      </c>
      <c r="HC17" s="60">
        <v>7460</v>
      </c>
      <c r="HD17" s="60">
        <v>6934</v>
      </c>
      <c r="HE17" s="60">
        <v>7785</v>
      </c>
      <c r="HF17" s="60">
        <v>7460</v>
      </c>
      <c r="HG17" s="60">
        <v>7212</v>
      </c>
      <c r="HH17" s="60">
        <v>5436</v>
      </c>
      <c r="HI17" s="60">
        <v>2672</v>
      </c>
      <c r="HJ17" s="60">
        <v>1823</v>
      </c>
      <c r="HK17" s="60">
        <v>2672</v>
      </c>
      <c r="HL17" s="60">
        <v>2099</v>
      </c>
      <c r="HM17" s="60">
        <v>2672</v>
      </c>
      <c r="HN17" s="60">
        <v>2935</v>
      </c>
      <c r="HO17" s="60">
        <v>2935</v>
      </c>
      <c r="HP17" s="60">
        <v>2672</v>
      </c>
      <c r="HQ17" s="60">
        <v>1364</v>
      </c>
      <c r="HR17" s="60">
        <v>2610</v>
      </c>
      <c r="HS17" s="60">
        <v>2855</v>
      </c>
      <c r="HT17" s="60">
        <v>2865</v>
      </c>
      <c r="HU17" s="60">
        <v>2935</v>
      </c>
      <c r="HV17" s="60">
        <v>2865</v>
      </c>
      <c r="HW17" s="60">
        <v>2865</v>
      </c>
      <c r="HX17" s="60">
        <v>2365</v>
      </c>
      <c r="HY17" s="60">
        <v>2865</v>
      </c>
      <c r="HZ17" s="60">
        <v>2865</v>
      </c>
      <c r="IA17" s="60">
        <v>2865</v>
      </c>
      <c r="IB17" s="60">
        <v>2935</v>
      </c>
      <c r="IC17" s="60">
        <v>2855</v>
      </c>
      <c r="ID17" s="60">
        <v>2935</v>
      </c>
      <c r="IE17" s="60">
        <v>2935</v>
      </c>
      <c r="IF17" s="60">
        <v>2935</v>
      </c>
      <c r="IG17" s="60">
        <v>2935</v>
      </c>
      <c r="IH17" s="60">
        <v>2865</v>
      </c>
      <c r="II17" s="60">
        <v>2669</v>
      </c>
      <c r="IJ17" s="60">
        <v>2865</v>
      </c>
      <c r="IK17" s="60">
        <v>1990</v>
      </c>
      <c r="IL17" s="60">
        <v>2610</v>
      </c>
      <c r="IM17" s="60">
        <v>2610</v>
      </c>
      <c r="IN17" s="60">
        <v>2610</v>
      </c>
      <c r="IO17" s="60">
        <v>2362</v>
      </c>
      <c r="IP17" s="60">
        <v>1854</v>
      </c>
      <c r="IQ17" s="60">
        <v>2610</v>
      </c>
      <c r="IR17" s="60">
        <v>1854</v>
      </c>
      <c r="IS17" s="60">
        <v>2935</v>
      </c>
      <c r="IT17" s="60">
        <v>2935</v>
      </c>
      <c r="IU17" s="60">
        <v>2935</v>
      </c>
      <c r="IV17" s="60">
        <v>2610</v>
      </c>
      <c r="IW17" s="60">
        <v>2723</v>
      </c>
      <c r="IX17" s="60">
        <v>2344</v>
      </c>
      <c r="IY17" s="60">
        <v>2295</v>
      </c>
      <c r="IZ17" s="60">
        <v>1706</v>
      </c>
      <c r="JA17" s="60">
        <v>1027</v>
      </c>
      <c r="JB17" s="60">
        <v>2344</v>
      </c>
      <c r="JC17" s="60">
        <v>1964</v>
      </c>
      <c r="JD17" s="60">
        <v>1510</v>
      </c>
      <c r="JE17" s="60">
        <v>2427</v>
      </c>
      <c r="JF17" s="60">
        <v>2855</v>
      </c>
      <c r="JG17" s="60">
        <v>2021</v>
      </c>
      <c r="JH17" s="60">
        <v>2935</v>
      </c>
      <c r="JI17" s="60">
        <v>2672</v>
      </c>
      <c r="JJ17" s="60">
        <v>2672</v>
      </c>
      <c r="JK17" s="60">
        <v>2594</v>
      </c>
      <c r="JL17" s="60">
        <v>2935</v>
      </c>
      <c r="JM17" s="60">
        <v>2935</v>
      </c>
      <c r="JN17" s="60">
        <v>2610</v>
      </c>
      <c r="JO17" s="60">
        <v>1833</v>
      </c>
      <c r="JP17" s="60">
        <v>1490</v>
      </c>
      <c r="JQ17" s="60">
        <v>2935</v>
      </c>
      <c r="JR17" s="60">
        <v>2785</v>
      </c>
      <c r="JS17" s="60">
        <v>2071</v>
      </c>
      <c r="JT17" s="60">
        <v>2365</v>
      </c>
      <c r="JU17" s="60">
        <v>2855</v>
      </c>
      <c r="JV17" s="60">
        <v>2039</v>
      </c>
      <c r="JW17" s="60">
        <v>2078</v>
      </c>
      <c r="JX17" s="60">
        <v>1854</v>
      </c>
      <c r="JY17" s="60">
        <v>2344</v>
      </c>
      <c r="JZ17" s="60">
        <v>2935</v>
      </c>
      <c r="KA17" s="60">
        <v>1490</v>
      </c>
      <c r="KB17" s="60">
        <v>2475</v>
      </c>
      <c r="KC17" s="60">
        <v>2344</v>
      </c>
      <c r="KD17" s="60">
        <v>2344</v>
      </c>
      <c r="KE17" s="60">
        <v>2803</v>
      </c>
      <c r="KF17" s="60">
        <v>2347</v>
      </c>
      <c r="KG17" s="60">
        <v>2803</v>
      </c>
      <c r="KH17" s="60">
        <v>2935</v>
      </c>
      <c r="KI17" s="60">
        <v>2935</v>
      </c>
      <c r="KJ17" s="60">
        <v>2935</v>
      </c>
      <c r="KK17" s="60">
        <v>2672</v>
      </c>
      <c r="KL17" s="60">
        <v>2935</v>
      </c>
      <c r="KM17" s="60">
        <v>2935</v>
      </c>
      <c r="KN17" s="60">
        <v>2935</v>
      </c>
      <c r="KO17" s="60">
        <v>2672</v>
      </c>
      <c r="KP17" s="60">
        <v>2365</v>
      </c>
      <c r="KQ17" s="60">
        <v>2855</v>
      </c>
      <c r="KR17" s="60">
        <v>2607</v>
      </c>
      <c r="KS17" s="60">
        <v>2935</v>
      </c>
      <c r="KT17" s="60">
        <v>2672</v>
      </c>
      <c r="KU17" s="60">
        <v>2365</v>
      </c>
      <c r="KV17" s="60">
        <v>2365</v>
      </c>
      <c r="KW17" s="60">
        <v>454</v>
      </c>
      <c r="KX17" s="60">
        <v>2365</v>
      </c>
      <c r="KY17" s="60">
        <v>2365</v>
      </c>
      <c r="KZ17" s="60">
        <v>2071</v>
      </c>
      <c r="LA17" s="60">
        <v>2071</v>
      </c>
      <c r="LB17" s="60">
        <v>699</v>
      </c>
      <c r="LC17" s="60">
        <v>1990</v>
      </c>
      <c r="LD17" s="60">
        <v>1495</v>
      </c>
      <c r="LE17" s="60">
        <v>2438</v>
      </c>
      <c r="LF17" s="60">
        <v>2365</v>
      </c>
      <c r="LG17" s="60">
        <v>1856</v>
      </c>
      <c r="LH17" s="60">
        <v>2365</v>
      </c>
      <c r="LI17" s="60">
        <v>2445</v>
      </c>
      <c r="LJ17" s="60">
        <v>2099</v>
      </c>
      <c r="LK17" s="60">
        <v>1745</v>
      </c>
      <c r="LL17" s="60">
        <v>2117</v>
      </c>
      <c r="LM17" s="60">
        <v>2610</v>
      </c>
      <c r="LN17" s="60">
        <v>2362</v>
      </c>
      <c r="LO17" s="60">
        <v>2610</v>
      </c>
      <c r="LP17" s="60">
        <v>2610</v>
      </c>
      <c r="LQ17" s="60">
        <v>2117</v>
      </c>
      <c r="LR17" s="60">
        <v>1851</v>
      </c>
      <c r="LS17" s="60">
        <v>2344</v>
      </c>
      <c r="LT17" s="60">
        <v>2078</v>
      </c>
      <c r="LU17" s="60">
        <v>2071</v>
      </c>
      <c r="LV17" s="60">
        <v>2365</v>
      </c>
    </row>
    <row r="18" spans="1:334" ht="15" customHeight="1" x14ac:dyDescent="0.35">
      <c r="A18" s="57" t="s">
        <v>292</v>
      </c>
      <c r="B18">
        <v>2780</v>
      </c>
      <c r="C18">
        <v>2780</v>
      </c>
      <c r="D18">
        <v>2269</v>
      </c>
      <c r="E18">
        <v>2185</v>
      </c>
      <c r="F18">
        <v>1885</v>
      </c>
      <c r="G18">
        <v>2780</v>
      </c>
      <c r="H18">
        <v>1793</v>
      </c>
      <c r="I18">
        <v>2213</v>
      </c>
      <c r="J18">
        <v>2780</v>
      </c>
      <c r="K18">
        <v>2269</v>
      </c>
      <c r="L18">
        <v>2780</v>
      </c>
      <c r="M18">
        <v>2780</v>
      </c>
      <c r="N18">
        <v>2269</v>
      </c>
      <c r="O18"/>
      <c r="P18">
        <v>2780</v>
      </c>
      <c r="Q18">
        <v>2780</v>
      </c>
      <c r="R18">
        <v>2780</v>
      </c>
      <c r="S18">
        <v>2780</v>
      </c>
      <c r="T18">
        <v>2780</v>
      </c>
      <c r="U18">
        <v>1851</v>
      </c>
      <c r="V18">
        <v>2780</v>
      </c>
      <c r="W18">
        <v>2780</v>
      </c>
      <c r="X18">
        <v>2780</v>
      </c>
      <c r="Y18">
        <v>2780</v>
      </c>
      <c r="Z18">
        <v>2780</v>
      </c>
      <c r="AA18">
        <v>2780</v>
      </c>
      <c r="AB18">
        <v>2780</v>
      </c>
      <c r="AC18">
        <v>2532</v>
      </c>
      <c r="AD18">
        <v>2269</v>
      </c>
      <c r="AE18">
        <v>2400</v>
      </c>
      <c r="AF18">
        <v>2376</v>
      </c>
      <c r="AG18">
        <v>2376</v>
      </c>
      <c r="AH18">
        <v>1978</v>
      </c>
      <c r="AI18">
        <v>2376</v>
      </c>
      <c r="AJ18">
        <v>1813</v>
      </c>
      <c r="AK18">
        <v>1170</v>
      </c>
      <c r="AL18">
        <v>1715</v>
      </c>
      <c r="AM18">
        <v>1813</v>
      </c>
      <c r="AN18">
        <v>2185</v>
      </c>
      <c r="AO18">
        <v>1579</v>
      </c>
      <c r="AP18">
        <v>2362</v>
      </c>
      <c r="AQ18">
        <v>2660</v>
      </c>
      <c r="AR18">
        <v>1885</v>
      </c>
      <c r="AS18">
        <v>2185</v>
      </c>
      <c r="AT18">
        <v>2532</v>
      </c>
      <c r="AU18">
        <v>1869</v>
      </c>
      <c r="AV18">
        <v>1869</v>
      </c>
      <c r="AW18">
        <v>1869</v>
      </c>
      <c r="AX18">
        <v>1485</v>
      </c>
      <c r="AY18">
        <v>2132</v>
      </c>
      <c r="AZ18">
        <v>2640</v>
      </c>
      <c r="BA18">
        <v>2350</v>
      </c>
      <c r="BB18">
        <v>1387</v>
      </c>
      <c r="BC18">
        <v>2598</v>
      </c>
      <c r="BD18">
        <v>2598</v>
      </c>
      <c r="BE18">
        <v>1715</v>
      </c>
      <c r="BF18">
        <v>2738</v>
      </c>
      <c r="BG18">
        <v>1579</v>
      </c>
      <c r="BH18">
        <v>2208</v>
      </c>
      <c r="BI18">
        <v>1787</v>
      </c>
      <c r="BJ18">
        <v>1787</v>
      </c>
      <c r="BK18">
        <v>1787</v>
      </c>
      <c r="BL18">
        <v>1720</v>
      </c>
      <c r="BM18">
        <v>2490</v>
      </c>
      <c r="BN18">
        <v>2780</v>
      </c>
      <c r="BO18">
        <v>2517</v>
      </c>
      <c r="BP18">
        <v>2212</v>
      </c>
      <c r="BQ18">
        <v>2016</v>
      </c>
      <c r="BR18">
        <v>2016</v>
      </c>
      <c r="BS18">
        <v>2016</v>
      </c>
      <c r="BT18">
        <v>1433</v>
      </c>
      <c r="BU18">
        <v>1320</v>
      </c>
      <c r="BV18">
        <v>2148</v>
      </c>
      <c r="BW18">
        <v>1485</v>
      </c>
      <c r="BX18">
        <v>2555</v>
      </c>
      <c r="BY18">
        <v>2213</v>
      </c>
      <c r="BZ18">
        <v>2476</v>
      </c>
      <c r="CA18">
        <v>2668</v>
      </c>
      <c r="CB18">
        <v>2213</v>
      </c>
      <c r="CC18">
        <v>2213</v>
      </c>
      <c r="CD18">
        <v>2494</v>
      </c>
      <c r="CE18">
        <v>2344</v>
      </c>
      <c r="CF18">
        <v>2818</v>
      </c>
      <c r="CG18">
        <v>2818</v>
      </c>
      <c r="CH18">
        <v>2460</v>
      </c>
      <c r="CI18">
        <v>2213</v>
      </c>
      <c r="CJ18">
        <v>2780</v>
      </c>
      <c r="CK18">
        <v>2538</v>
      </c>
      <c r="CL18">
        <v>2460</v>
      </c>
      <c r="CM18">
        <v>2460</v>
      </c>
      <c r="CN18">
        <v>2460</v>
      </c>
      <c r="CO18">
        <v>1813</v>
      </c>
      <c r="CP18">
        <v>2213</v>
      </c>
      <c r="CQ18">
        <v>1813</v>
      </c>
      <c r="CR18">
        <v>2460</v>
      </c>
      <c r="CS18">
        <v>2780</v>
      </c>
      <c r="CT18">
        <v>2780</v>
      </c>
      <c r="CU18">
        <v>2269</v>
      </c>
      <c r="CV18">
        <v>2780</v>
      </c>
      <c r="CW18">
        <v>2780</v>
      </c>
      <c r="CX18">
        <v>2780</v>
      </c>
      <c r="CY18">
        <v>2185</v>
      </c>
      <c r="CZ18">
        <v>2780</v>
      </c>
      <c r="DA18">
        <v>2780</v>
      </c>
      <c r="DB18">
        <v>2780</v>
      </c>
      <c r="DC18">
        <v>2532</v>
      </c>
      <c r="DD18">
        <v>1715</v>
      </c>
      <c r="DE18">
        <v>2780</v>
      </c>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s="60">
        <v>6040</v>
      </c>
      <c r="FH18" s="60">
        <v>5895</v>
      </c>
      <c r="FI18" s="60">
        <v>5069</v>
      </c>
      <c r="FJ18" s="60">
        <v>6475</v>
      </c>
      <c r="FK18" s="60">
        <v>5069</v>
      </c>
      <c r="FL18" s="60">
        <v>6181</v>
      </c>
      <c r="FM18" s="60">
        <v>6551</v>
      </c>
      <c r="FN18" s="60">
        <v>6387</v>
      </c>
      <c r="FO18" s="60">
        <v>6391</v>
      </c>
      <c r="FP18" s="60">
        <v>5847</v>
      </c>
      <c r="FQ18" s="60">
        <v>915</v>
      </c>
      <c r="FR18" s="60">
        <v>6475</v>
      </c>
      <c r="FS18" s="60">
        <v>3867</v>
      </c>
      <c r="FT18" s="60">
        <v>5341</v>
      </c>
      <c r="FU18" s="60">
        <v>3403</v>
      </c>
      <c r="FV18" s="60">
        <v>4147</v>
      </c>
      <c r="FW18" s="60">
        <v>3885</v>
      </c>
      <c r="FX18" s="60">
        <v>3559</v>
      </c>
      <c r="FY18" s="60">
        <v>6111</v>
      </c>
      <c r="FZ18" s="60">
        <v>3255</v>
      </c>
      <c r="GA18" s="60">
        <v>6551</v>
      </c>
      <c r="GB18" s="60">
        <v>5869</v>
      </c>
      <c r="GC18" s="60">
        <v>5941</v>
      </c>
      <c r="GD18" s="60">
        <v>5261</v>
      </c>
      <c r="GE18" s="60">
        <v>6045</v>
      </c>
      <c r="GF18" s="60">
        <v>6241</v>
      </c>
      <c r="GG18" s="60">
        <v>4149</v>
      </c>
      <c r="GH18" s="60">
        <v>3729</v>
      </c>
      <c r="GI18" s="60">
        <v>5303</v>
      </c>
      <c r="GJ18" s="60">
        <v>6241</v>
      </c>
      <c r="GK18" s="60">
        <v>6249</v>
      </c>
      <c r="GL18" s="60">
        <v>6325</v>
      </c>
      <c r="GM18" s="60">
        <v>6325</v>
      </c>
      <c r="GN18" s="60">
        <v>4785</v>
      </c>
      <c r="GO18" s="60">
        <v>5259</v>
      </c>
      <c r="GP18" s="60">
        <v>4967</v>
      </c>
      <c r="GQ18" s="60">
        <v>4205</v>
      </c>
      <c r="GR18" s="60">
        <v>5069</v>
      </c>
      <c r="GS18" s="60">
        <v>6387</v>
      </c>
      <c r="GT18" s="60">
        <v>5227</v>
      </c>
      <c r="GU18" s="60">
        <v>4791</v>
      </c>
      <c r="GV18" s="60">
        <v>2085</v>
      </c>
      <c r="GW18" s="60">
        <v>4333</v>
      </c>
      <c r="GX18" s="60">
        <v>5831</v>
      </c>
      <c r="GY18" s="60">
        <v>3543</v>
      </c>
      <c r="GZ18" s="60">
        <v>5747</v>
      </c>
      <c r="HA18" s="60">
        <v>5679</v>
      </c>
      <c r="HB18" s="60">
        <v>6087</v>
      </c>
      <c r="HC18" s="60">
        <v>5711</v>
      </c>
      <c r="HD18" s="60">
        <v>5185</v>
      </c>
      <c r="HE18" s="60">
        <v>5791</v>
      </c>
      <c r="HF18" s="60">
        <v>6011</v>
      </c>
      <c r="HG18" s="60">
        <v>6395</v>
      </c>
      <c r="HH18" s="60">
        <v>5297</v>
      </c>
      <c r="HI18" s="60">
        <v>915</v>
      </c>
      <c r="HJ18" s="60">
        <v>689</v>
      </c>
      <c r="HK18" s="60">
        <v>915</v>
      </c>
      <c r="HL18" s="60">
        <v>765</v>
      </c>
      <c r="HM18" s="60">
        <v>915</v>
      </c>
      <c r="HN18" s="60">
        <v>915</v>
      </c>
      <c r="HO18" s="60">
        <v>915</v>
      </c>
      <c r="HP18" s="60">
        <v>915</v>
      </c>
      <c r="HQ18" s="60">
        <v>765</v>
      </c>
      <c r="HR18" s="60">
        <v>835</v>
      </c>
      <c r="HS18" s="60">
        <v>835</v>
      </c>
      <c r="HT18" s="60">
        <v>839</v>
      </c>
      <c r="HU18" s="60">
        <v>839</v>
      </c>
      <c r="HV18" s="60">
        <v>839</v>
      </c>
      <c r="HW18" s="60">
        <v>839</v>
      </c>
      <c r="HX18" s="60">
        <v>689</v>
      </c>
      <c r="HY18" s="60">
        <v>915</v>
      </c>
      <c r="HZ18" s="60">
        <v>915</v>
      </c>
      <c r="IA18" s="60">
        <v>915</v>
      </c>
      <c r="IB18" s="60">
        <v>915</v>
      </c>
      <c r="IC18" s="60">
        <v>835</v>
      </c>
      <c r="ID18" s="60">
        <v>915</v>
      </c>
      <c r="IE18" s="60">
        <v>915</v>
      </c>
      <c r="IF18" s="60">
        <v>915</v>
      </c>
      <c r="IG18" s="60">
        <v>915</v>
      </c>
      <c r="IH18" s="60">
        <v>915</v>
      </c>
      <c r="II18" s="60">
        <v>915</v>
      </c>
      <c r="IJ18" s="60">
        <v>915</v>
      </c>
      <c r="IK18" s="60">
        <v>765</v>
      </c>
      <c r="IL18" s="60">
        <v>759</v>
      </c>
      <c r="IM18" s="60">
        <v>759</v>
      </c>
      <c r="IN18" s="60">
        <v>835</v>
      </c>
      <c r="IO18" s="60">
        <v>835</v>
      </c>
      <c r="IP18" s="60">
        <v>765</v>
      </c>
      <c r="IQ18" s="60">
        <v>759</v>
      </c>
      <c r="IR18" s="60">
        <v>765</v>
      </c>
      <c r="IS18" s="60">
        <v>915</v>
      </c>
      <c r="IT18" s="60">
        <v>915</v>
      </c>
      <c r="IU18" s="60">
        <v>915</v>
      </c>
      <c r="IV18" s="60">
        <v>759</v>
      </c>
      <c r="IW18" s="60">
        <v>835</v>
      </c>
      <c r="IX18" s="60">
        <v>835</v>
      </c>
      <c r="IY18" s="60">
        <v>689</v>
      </c>
      <c r="IZ18" s="60">
        <v>835</v>
      </c>
      <c r="JA18" s="60">
        <v>845</v>
      </c>
      <c r="JB18" s="60">
        <v>835</v>
      </c>
      <c r="JC18" s="60">
        <v>835</v>
      </c>
      <c r="JD18" s="60">
        <v>835</v>
      </c>
      <c r="JE18" s="60">
        <v>845</v>
      </c>
      <c r="JF18" s="60">
        <v>835</v>
      </c>
      <c r="JG18" s="60">
        <v>835</v>
      </c>
      <c r="JH18" s="60">
        <v>915</v>
      </c>
      <c r="JI18" s="60">
        <v>915</v>
      </c>
      <c r="JJ18" s="60">
        <v>915</v>
      </c>
      <c r="JK18" s="60">
        <v>915</v>
      </c>
      <c r="JL18" s="60">
        <v>915</v>
      </c>
      <c r="JM18" s="60">
        <v>915</v>
      </c>
      <c r="JN18" s="60">
        <v>765</v>
      </c>
      <c r="JO18" s="60">
        <v>835</v>
      </c>
      <c r="JP18" s="60">
        <v>689</v>
      </c>
      <c r="JQ18" s="60">
        <v>915</v>
      </c>
      <c r="JS18" s="60">
        <v>689</v>
      </c>
      <c r="JT18" s="60">
        <v>689</v>
      </c>
      <c r="JU18" s="60">
        <v>835</v>
      </c>
      <c r="JV18" s="60">
        <v>765</v>
      </c>
      <c r="JW18" s="60">
        <v>835</v>
      </c>
      <c r="JX18" s="60">
        <v>765</v>
      </c>
      <c r="JY18" s="60">
        <v>835</v>
      </c>
      <c r="JZ18" s="60">
        <v>915</v>
      </c>
      <c r="KA18" s="60">
        <v>689</v>
      </c>
      <c r="KB18" s="60">
        <v>835</v>
      </c>
      <c r="KC18" s="60">
        <v>835</v>
      </c>
      <c r="KD18" s="60">
        <v>835</v>
      </c>
      <c r="KE18" s="60">
        <v>915</v>
      </c>
      <c r="KF18" s="60">
        <v>835</v>
      </c>
      <c r="KG18" s="60">
        <v>915</v>
      </c>
      <c r="KH18" s="60">
        <v>915</v>
      </c>
      <c r="KI18" s="60">
        <v>915</v>
      </c>
      <c r="KJ18" s="60">
        <v>915</v>
      </c>
      <c r="KK18" s="60">
        <v>915</v>
      </c>
      <c r="KL18" s="60">
        <v>915</v>
      </c>
      <c r="KM18" s="60">
        <v>915</v>
      </c>
      <c r="KN18" s="60">
        <v>915</v>
      </c>
      <c r="KO18" s="60">
        <v>915</v>
      </c>
      <c r="KP18" s="60">
        <v>689</v>
      </c>
      <c r="KQ18" s="60">
        <v>835</v>
      </c>
      <c r="KR18" s="60">
        <v>835</v>
      </c>
      <c r="KS18" s="60">
        <v>915</v>
      </c>
      <c r="KT18" s="60">
        <v>915</v>
      </c>
      <c r="KU18" s="60">
        <v>689</v>
      </c>
      <c r="KV18" s="60">
        <v>689</v>
      </c>
      <c r="KW18" s="60">
        <v>765</v>
      </c>
      <c r="KX18" s="60">
        <v>689</v>
      </c>
      <c r="KY18" s="60">
        <v>689</v>
      </c>
      <c r="KZ18" s="60">
        <v>689</v>
      </c>
      <c r="LA18" s="60">
        <v>689</v>
      </c>
      <c r="LB18" s="60">
        <v>765</v>
      </c>
      <c r="LC18" s="60">
        <v>835</v>
      </c>
      <c r="LD18" s="60">
        <v>765</v>
      </c>
      <c r="LE18" s="60">
        <v>835</v>
      </c>
      <c r="LF18" s="60">
        <v>759</v>
      </c>
      <c r="LG18" s="60">
        <v>835</v>
      </c>
      <c r="LH18" s="60">
        <v>689</v>
      </c>
      <c r="LI18" s="60">
        <v>769</v>
      </c>
      <c r="LJ18" s="60">
        <v>835</v>
      </c>
      <c r="LK18" s="60">
        <v>765</v>
      </c>
      <c r="LL18" s="60">
        <v>209</v>
      </c>
      <c r="LM18" s="60">
        <v>759</v>
      </c>
      <c r="LN18" s="60">
        <v>835</v>
      </c>
      <c r="LO18" s="60">
        <v>765</v>
      </c>
      <c r="LP18" s="60">
        <v>765</v>
      </c>
      <c r="LR18" s="60">
        <v>765</v>
      </c>
      <c r="LS18" s="60">
        <v>835</v>
      </c>
      <c r="LT18" s="60">
        <v>835</v>
      </c>
      <c r="LU18" s="60">
        <v>689</v>
      </c>
      <c r="LV18" s="60">
        <v>765</v>
      </c>
    </row>
    <row r="19" spans="1:334" ht="15" customHeight="1" x14ac:dyDescent="0.35">
      <c r="A19" s="57" t="s">
        <v>186</v>
      </c>
      <c r="B19"/>
      <c r="C19"/>
      <c r="D19">
        <v>321</v>
      </c>
      <c r="E19">
        <v>321</v>
      </c>
      <c r="F19">
        <v>636</v>
      </c>
      <c r="G19">
        <v>70</v>
      </c>
      <c r="H19">
        <v>636</v>
      </c>
      <c r="I19">
        <v>471</v>
      </c>
      <c r="J19">
        <v>146</v>
      </c>
      <c r="K19">
        <v>76</v>
      </c>
      <c r="L19">
        <v>490</v>
      </c>
      <c r="M19">
        <v>315</v>
      </c>
      <c r="N19"/>
      <c r="O19">
        <v>636</v>
      </c>
      <c r="P19"/>
      <c r="Q19"/>
      <c r="R19"/>
      <c r="S19"/>
      <c r="T19">
        <v>76</v>
      </c>
      <c r="U19">
        <v>391</v>
      </c>
      <c r="V19">
        <v>70</v>
      </c>
      <c r="W19">
        <v>70</v>
      </c>
      <c r="X19">
        <v>70</v>
      </c>
      <c r="Y19">
        <v>315</v>
      </c>
      <c r="Z19">
        <v>315</v>
      </c>
      <c r="AA19">
        <v>315</v>
      </c>
      <c r="AB19">
        <v>315</v>
      </c>
      <c r="AC19">
        <v>636</v>
      </c>
      <c r="AD19">
        <v>321</v>
      </c>
      <c r="AE19">
        <v>321</v>
      </c>
      <c r="AF19">
        <v>716</v>
      </c>
      <c r="AG19">
        <v>716</v>
      </c>
      <c r="AH19">
        <v>716</v>
      </c>
      <c r="AI19">
        <v>716</v>
      </c>
      <c r="AJ19">
        <v>716</v>
      </c>
      <c r="AK19">
        <v>636</v>
      </c>
      <c r="AL19">
        <v>716</v>
      </c>
      <c r="AM19">
        <v>716</v>
      </c>
      <c r="AN19">
        <v>391</v>
      </c>
      <c r="AO19">
        <v>636</v>
      </c>
      <c r="AP19">
        <v>716</v>
      </c>
      <c r="AQ19">
        <v>716</v>
      </c>
      <c r="AR19">
        <v>636</v>
      </c>
      <c r="AS19">
        <v>636</v>
      </c>
      <c r="AT19">
        <v>76</v>
      </c>
      <c r="AU19">
        <v>636</v>
      </c>
      <c r="AV19">
        <v>636</v>
      </c>
      <c r="AW19">
        <v>566</v>
      </c>
      <c r="AX19">
        <v>636</v>
      </c>
      <c r="AY19">
        <v>636</v>
      </c>
      <c r="AZ19">
        <v>391</v>
      </c>
      <c r="BA19">
        <v>636</v>
      </c>
      <c r="BB19">
        <v>636</v>
      </c>
      <c r="BC19">
        <v>636</v>
      </c>
      <c r="BD19">
        <v>636</v>
      </c>
      <c r="BE19">
        <v>716</v>
      </c>
      <c r="BF19">
        <v>315</v>
      </c>
      <c r="BG19">
        <v>636</v>
      </c>
      <c r="BH19">
        <v>636</v>
      </c>
      <c r="BI19">
        <v>636</v>
      </c>
      <c r="BJ19">
        <v>636</v>
      </c>
      <c r="BK19">
        <v>636</v>
      </c>
      <c r="BL19">
        <v>636</v>
      </c>
      <c r="BM19">
        <v>391</v>
      </c>
      <c r="BN19">
        <v>146</v>
      </c>
      <c r="BO19">
        <v>321</v>
      </c>
      <c r="BP19">
        <v>146</v>
      </c>
      <c r="BQ19">
        <v>636</v>
      </c>
      <c r="BR19">
        <v>391</v>
      </c>
      <c r="BS19">
        <v>636</v>
      </c>
      <c r="BT19">
        <v>391</v>
      </c>
      <c r="BU19">
        <v>636</v>
      </c>
      <c r="BV19">
        <v>391</v>
      </c>
      <c r="BW19">
        <v>636</v>
      </c>
      <c r="BX19">
        <v>716</v>
      </c>
      <c r="BY19">
        <v>716</v>
      </c>
      <c r="BZ19">
        <v>716</v>
      </c>
      <c r="CA19">
        <v>716</v>
      </c>
      <c r="CB19">
        <v>716</v>
      </c>
      <c r="CC19">
        <v>716</v>
      </c>
      <c r="CD19">
        <v>716</v>
      </c>
      <c r="CE19">
        <v>716</v>
      </c>
      <c r="CF19">
        <v>716</v>
      </c>
      <c r="CG19">
        <v>716</v>
      </c>
      <c r="CH19">
        <v>716</v>
      </c>
      <c r="CI19">
        <v>716</v>
      </c>
      <c r="CJ19">
        <v>391</v>
      </c>
      <c r="CK19">
        <v>391</v>
      </c>
      <c r="CL19">
        <v>716</v>
      </c>
      <c r="CM19">
        <v>716</v>
      </c>
      <c r="CN19">
        <v>716</v>
      </c>
      <c r="CO19">
        <v>716</v>
      </c>
      <c r="CP19">
        <v>716</v>
      </c>
      <c r="CQ19">
        <v>716</v>
      </c>
      <c r="CR19">
        <v>716</v>
      </c>
      <c r="CS19">
        <v>70</v>
      </c>
      <c r="CT19">
        <v>70</v>
      </c>
      <c r="CU19">
        <v>321</v>
      </c>
      <c r="CV19"/>
      <c r="CW19">
        <v>70</v>
      </c>
      <c r="CX19">
        <v>76</v>
      </c>
      <c r="CY19">
        <v>321</v>
      </c>
      <c r="CZ19"/>
      <c r="DA19">
        <v>391</v>
      </c>
      <c r="DB19">
        <v>315</v>
      </c>
      <c r="DC19">
        <v>391</v>
      </c>
      <c r="DD19">
        <v>716</v>
      </c>
      <c r="DE19">
        <v>391</v>
      </c>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s="60">
        <v>1665</v>
      </c>
      <c r="FH19" s="60">
        <v>1821</v>
      </c>
      <c r="FI19" s="60">
        <v>1331</v>
      </c>
      <c r="FJ19" s="60">
        <v>1669</v>
      </c>
      <c r="FK19" s="60">
        <v>1331</v>
      </c>
      <c r="FL19" s="60">
        <v>2471</v>
      </c>
      <c r="FM19" s="60">
        <v>2471</v>
      </c>
      <c r="FN19" s="60">
        <v>2247</v>
      </c>
      <c r="FO19" s="60">
        <v>1669</v>
      </c>
      <c r="FP19" s="60">
        <v>2311</v>
      </c>
      <c r="FQ19" s="60">
        <v>2097</v>
      </c>
      <c r="FR19" s="60">
        <v>1039</v>
      </c>
      <c r="FS19" s="60">
        <v>2027</v>
      </c>
      <c r="FT19" s="60">
        <v>1981</v>
      </c>
      <c r="FU19" s="60">
        <v>2167</v>
      </c>
      <c r="FV19" s="60">
        <v>1821</v>
      </c>
      <c r="FW19" s="60">
        <v>2311</v>
      </c>
      <c r="FX19" s="60">
        <v>1981</v>
      </c>
      <c r="FY19" s="60">
        <v>2311</v>
      </c>
      <c r="FZ19" s="60">
        <v>2311</v>
      </c>
      <c r="GA19" s="60">
        <v>2471</v>
      </c>
      <c r="GB19" s="60">
        <v>2070</v>
      </c>
      <c r="GC19" s="60">
        <v>2471</v>
      </c>
      <c r="GD19" s="60">
        <v>2002</v>
      </c>
      <c r="GE19" s="60">
        <v>2171</v>
      </c>
      <c r="GF19" s="60">
        <v>2171</v>
      </c>
      <c r="GG19" s="60">
        <v>1356</v>
      </c>
      <c r="GH19" s="60">
        <v>1766</v>
      </c>
      <c r="GI19" s="60">
        <v>815</v>
      </c>
      <c r="GJ19" s="60">
        <v>2070</v>
      </c>
      <c r="GK19" s="60">
        <v>1618</v>
      </c>
      <c r="GL19" s="60">
        <v>500</v>
      </c>
      <c r="GM19" s="60">
        <v>1029</v>
      </c>
      <c r="GN19" s="60">
        <v>1696</v>
      </c>
      <c r="GO19" s="60">
        <v>792</v>
      </c>
      <c r="GP19" s="60">
        <v>1840</v>
      </c>
      <c r="GQ19" s="60">
        <v>1741</v>
      </c>
      <c r="GR19" s="60">
        <v>2311</v>
      </c>
      <c r="GS19" s="60">
        <v>2076</v>
      </c>
      <c r="GT19" s="60">
        <v>424</v>
      </c>
      <c r="GU19" s="60">
        <v>1766</v>
      </c>
      <c r="GV19" s="60">
        <v>1766</v>
      </c>
      <c r="GW19" s="60">
        <v>1766</v>
      </c>
      <c r="GX19" s="60">
        <v>1926</v>
      </c>
      <c r="GY19" s="60">
        <v>1276</v>
      </c>
      <c r="GZ19" s="60">
        <v>1926</v>
      </c>
      <c r="HA19" s="60">
        <v>1926</v>
      </c>
      <c r="HB19" s="60">
        <v>2002</v>
      </c>
      <c r="HC19" s="60">
        <v>1926</v>
      </c>
      <c r="HD19" s="60">
        <v>1926</v>
      </c>
      <c r="HE19" s="60">
        <v>2251</v>
      </c>
      <c r="HF19" s="60">
        <v>1926</v>
      </c>
      <c r="HG19" s="60">
        <v>1926</v>
      </c>
      <c r="HH19" s="60">
        <v>1276</v>
      </c>
      <c r="HI19" s="60">
        <v>1039</v>
      </c>
      <c r="HJ19" s="60">
        <v>424</v>
      </c>
      <c r="HK19" s="60">
        <v>1039</v>
      </c>
      <c r="HL19" s="60">
        <v>714</v>
      </c>
      <c r="HM19" s="60">
        <v>1039</v>
      </c>
      <c r="HN19" s="60">
        <v>1039</v>
      </c>
      <c r="HO19" s="60">
        <v>1039</v>
      </c>
      <c r="HP19" s="60">
        <v>1039</v>
      </c>
      <c r="HQ19" s="60">
        <v>644</v>
      </c>
      <c r="HR19" s="60">
        <v>714</v>
      </c>
      <c r="HS19" s="60">
        <v>959</v>
      </c>
      <c r="HT19" s="60">
        <v>819</v>
      </c>
      <c r="HU19" s="60">
        <v>963</v>
      </c>
      <c r="HV19" s="60">
        <v>819</v>
      </c>
      <c r="HW19" s="60">
        <v>819</v>
      </c>
      <c r="HX19" s="60">
        <v>638</v>
      </c>
      <c r="HY19" s="60">
        <v>1039</v>
      </c>
      <c r="HZ19" s="60">
        <v>1039</v>
      </c>
      <c r="IA19" s="60">
        <v>1039</v>
      </c>
      <c r="IB19" s="60">
        <v>1039</v>
      </c>
      <c r="IC19" s="60">
        <v>959</v>
      </c>
      <c r="ID19" s="60">
        <v>1039</v>
      </c>
      <c r="IE19" s="60">
        <v>1039</v>
      </c>
      <c r="IF19" s="60">
        <v>1039</v>
      </c>
      <c r="IG19" s="60">
        <v>1039</v>
      </c>
      <c r="IH19" s="60">
        <v>1039</v>
      </c>
      <c r="II19" s="60">
        <v>1039</v>
      </c>
      <c r="IJ19" s="60">
        <v>1039</v>
      </c>
      <c r="IK19" s="60">
        <v>959</v>
      </c>
      <c r="IL19" s="60">
        <v>638</v>
      </c>
      <c r="IM19" s="60">
        <v>638</v>
      </c>
      <c r="IN19" s="60">
        <v>714</v>
      </c>
      <c r="IO19" s="60">
        <v>714</v>
      </c>
      <c r="IP19" s="60">
        <v>714</v>
      </c>
      <c r="IQ19" s="60">
        <v>638</v>
      </c>
      <c r="IR19" s="60">
        <v>714</v>
      </c>
      <c r="IS19" s="60">
        <v>1039</v>
      </c>
      <c r="IT19" s="60">
        <v>1039</v>
      </c>
      <c r="IU19" s="60">
        <v>1039</v>
      </c>
      <c r="IV19" s="60">
        <v>638</v>
      </c>
      <c r="IW19" s="60">
        <v>959</v>
      </c>
      <c r="IX19" s="60">
        <v>959</v>
      </c>
      <c r="IY19" s="60">
        <v>638</v>
      </c>
      <c r="IZ19" s="60">
        <v>959</v>
      </c>
      <c r="JA19" s="60">
        <v>1039</v>
      </c>
      <c r="JB19" s="60">
        <v>959</v>
      </c>
      <c r="JC19" s="60">
        <v>714</v>
      </c>
      <c r="JD19" s="60">
        <v>959</v>
      </c>
      <c r="JE19" s="60">
        <v>1039</v>
      </c>
      <c r="JF19" s="60">
        <v>959</v>
      </c>
      <c r="JG19" s="60">
        <v>959</v>
      </c>
      <c r="JH19" s="60">
        <v>1039</v>
      </c>
      <c r="JI19" s="60">
        <v>1039</v>
      </c>
      <c r="JJ19" s="60">
        <v>1039</v>
      </c>
      <c r="JK19" s="60">
        <v>1039</v>
      </c>
      <c r="JL19" s="60">
        <v>1039</v>
      </c>
      <c r="JM19" s="60">
        <v>1039</v>
      </c>
      <c r="JN19" s="60">
        <v>959</v>
      </c>
      <c r="JO19" s="60">
        <v>959</v>
      </c>
      <c r="JP19" s="60">
        <v>424</v>
      </c>
      <c r="JQ19" s="60">
        <v>1039</v>
      </c>
      <c r="JR19" s="60">
        <v>883</v>
      </c>
      <c r="JS19" s="60">
        <v>424</v>
      </c>
      <c r="JT19" s="60">
        <v>638</v>
      </c>
      <c r="JU19" s="60">
        <v>959</v>
      </c>
      <c r="JV19" s="60">
        <v>714</v>
      </c>
      <c r="JW19" s="60">
        <v>959</v>
      </c>
      <c r="JX19" s="60">
        <v>959</v>
      </c>
      <c r="JY19" s="60">
        <v>959</v>
      </c>
      <c r="JZ19" s="60">
        <v>1039</v>
      </c>
      <c r="KA19" s="60">
        <v>424</v>
      </c>
      <c r="KB19" s="60">
        <v>959</v>
      </c>
      <c r="KC19" s="60">
        <v>959</v>
      </c>
      <c r="KD19" s="60">
        <v>959</v>
      </c>
      <c r="KE19" s="60">
        <v>1039</v>
      </c>
      <c r="KF19" s="60">
        <v>714</v>
      </c>
      <c r="KG19" s="60">
        <v>1039</v>
      </c>
      <c r="KH19" s="60">
        <v>1039</v>
      </c>
      <c r="KI19" s="60">
        <v>1039</v>
      </c>
      <c r="KJ19" s="60">
        <v>1039</v>
      </c>
      <c r="KK19" s="60">
        <v>1039</v>
      </c>
      <c r="KL19" s="60">
        <v>1039</v>
      </c>
      <c r="KM19" s="60">
        <v>1039</v>
      </c>
      <c r="KN19" s="60">
        <v>1039</v>
      </c>
      <c r="KO19" s="60">
        <v>1039</v>
      </c>
      <c r="KP19" s="60">
        <v>638</v>
      </c>
      <c r="KQ19" s="60">
        <v>959</v>
      </c>
      <c r="KR19" s="60">
        <v>959</v>
      </c>
      <c r="KS19" s="60">
        <v>1039</v>
      </c>
      <c r="KT19" s="60">
        <v>1039</v>
      </c>
      <c r="KU19" s="60">
        <v>638</v>
      </c>
      <c r="KV19" s="60">
        <v>638</v>
      </c>
      <c r="KW19" s="60">
        <v>714</v>
      </c>
      <c r="KX19" s="60">
        <v>638</v>
      </c>
      <c r="KY19" s="60">
        <v>494</v>
      </c>
      <c r="KZ19" s="60">
        <v>424</v>
      </c>
      <c r="LA19" s="60">
        <v>424</v>
      </c>
      <c r="LB19" s="60">
        <v>959</v>
      </c>
      <c r="LC19" s="60">
        <v>644</v>
      </c>
      <c r="LD19" s="60">
        <v>714</v>
      </c>
      <c r="LE19" s="60">
        <v>500</v>
      </c>
      <c r="LF19" s="60">
        <v>424</v>
      </c>
      <c r="LG19" s="60">
        <v>889</v>
      </c>
      <c r="LH19" s="60">
        <v>638</v>
      </c>
      <c r="LI19" s="60">
        <v>718</v>
      </c>
      <c r="LJ19" s="60">
        <v>959</v>
      </c>
      <c r="LK19" s="60">
        <v>714</v>
      </c>
      <c r="LL19" s="60">
        <v>638</v>
      </c>
      <c r="LN19" s="60">
        <v>714</v>
      </c>
      <c r="LO19" s="60">
        <v>959</v>
      </c>
      <c r="LP19" s="60">
        <v>959</v>
      </c>
      <c r="LQ19" s="60">
        <v>638</v>
      </c>
      <c r="LR19" s="60">
        <v>714</v>
      </c>
      <c r="LS19" s="60">
        <v>959</v>
      </c>
      <c r="LT19" s="60">
        <v>959</v>
      </c>
      <c r="LU19" s="60">
        <v>424</v>
      </c>
      <c r="LV19" s="60">
        <v>714</v>
      </c>
    </row>
    <row r="20" spans="1:334" ht="15" customHeight="1" x14ac:dyDescent="0.35">
      <c r="A20" s="57" t="s">
        <v>293</v>
      </c>
      <c r="B20">
        <v>214</v>
      </c>
      <c r="C20"/>
      <c r="D20">
        <v>391</v>
      </c>
      <c r="E20">
        <v>465</v>
      </c>
      <c r="F20">
        <v>1074</v>
      </c>
      <c r="G20">
        <v>508</v>
      </c>
      <c r="H20">
        <v>1074</v>
      </c>
      <c r="I20">
        <v>909</v>
      </c>
      <c r="J20">
        <v>370</v>
      </c>
      <c r="K20">
        <v>290</v>
      </c>
      <c r="L20">
        <v>928</v>
      </c>
      <c r="M20">
        <v>539</v>
      </c>
      <c r="N20">
        <v>144</v>
      </c>
      <c r="O20">
        <v>1074</v>
      </c>
      <c r="P20">
        <v>438</v>
      </c>
      <c r="Q20"/>
      <c r="R20">
        <v>438</v>
      </c>
      <c r="S20"/>
      <c r="T20">
        <v>76</v>
      </c>
      <c r="U20">
        <v>829</v>
      </c>
      <c r="V20">
        <v>508</v>
      </c>
      <c r="W20">
        <v>508</v>
      </c>
      <c r="X20">
        <v>508</v>
      </c>
      <c r="Y20">
        <v>539</v>
      </c>
      <c r="Z20">
        <v>539</v>
      </c>
      <c r="AA20">
        <v>539</v>
      </c>
      <c r="AB20">
        <v>683</v>
      </c>
      <c r="AC20">
        <v>1004</v>
      </c>
      <c r="AD20">
        <v>689</v>
      </c>
      <c r="AE20">
        <v>689</v>
      </c>
      <c r="AF20">
        <v>1154</v>
      </c>
      <c r="AG20">
        <v>1154</v>
      </c>
      <c r="AH20">
        <v>1154</v>
      </c>
      <c r="AI20">
        <v>1154</v>
      </c>
      <c r="AJ20">
        <v>1154</v>
      </c>
      <c r="AK20">
        <v>1074</v>
      </c>
      <c r="AL20">
        <v>1154</v>
      </c>
      <c r="AM20">
        <v>1154</v>
      </c>
      <c r="AN20">
        <v>829</v>
      </c>
      <c r="AO20">
        <v>1074</v>
      </c>
      <c r="AP20">
        <v>1154</v>
      </c>
      <c r="AQ20">
        <v>1154</v>
      </c>
      <c r="AR20">
        <v>1004</v>
      </c>
      <c r="AS20">
        <v>1004</v>
      </c>
      <c r="AT20">
        <v>76</v>
      </c>
      <c r="AU20">
        <v>1074</v>
      </c>
      <c r="AV20">
        <v>1074</v>
      </c>
      <c r="AW20">
        <v>1004</v>
      </c>
      <c r="AX20">
        <v>1074</v>
      </c>
      <c r="AY20">
        <v>1074</v>
      </c>
      <c r="AZ20">
        <v>829</v>
      </c>
      <c r="BA20">
        <v>1074</v>
      </c>
      <c r="BB20">
        <v>1074</v>
      </c>
      <c r="BC20">
        <v>1074</v>
      </c>
      <c r="BD20">
        <v>1074</v>
      </c>
      <c r="BE20">
        <v>1154</v>
      </c>
      <c r="BF20">
        <v>753</v>
      </c>
      <c r="BG20">
        <v>1074</v>
      </c>
      <c r="BH20">
        <v>1074</v>
      </c>
      <c r="BI20">
        <v>1074</v>
      </c>
      <c r="BJ20">
        <v>1074</v>
      </c>
      <c r="BK20">
        <v>1074</v>
      </c>
      <c r="BL20">
        <v>1074</v>
      </c>
      <c r="BM20">
        <v>829</v>
      </c>
      <c r="BN20">
        <v>584</v>
      </c>
      <c r="BO20">
        <v>391</v>
      </c>
      <c r="BP20">
        <v>584</v>
      </c>
      <c r="BQ20">
        <v>1074</v>
      </c>
      <c r="BR20">
        <v>829</v>
      </c>
      <c r="BS20">
        <v>1074</v>
      </c>
      <c r="BT20">
        <v>829</v>
      </c>
      <c r="BU20">
        <v>1074</v>
      </c>
      <c r="BV20">
        <v>829</v>
      </c>
      <c r="BW20">
        <v>1074</v>
      </c>
      <c r="BX20">
        <v>1154</v>
      </c>
      <c r="BY20">
        <v>1154</v>
      </c>
      <c r="BZ20">
        <v>1154</v>
      </c>
      <c r="CA20">
        <v>1154</v>
      </c>
      <c r="CB20">
        <v>1154</v>
      </c>
      <c r="CC20">
        <v>1154</v>
      </c>
      <c r="CD20">
        <v>1154</v>
      </c>
      <c r="CE20">
        <v>1154</v>
      </c>
      <c r="CF20">
        <v>1154</v>
      </c>
      <c r="CG20">
        <v>1154</v>
      </c>
      <c r="CH20">
        <v>1154</v>
      </c>
      <c r="CI20">
        <v>1154</v>
      </c>
      <c r="CJ20">
        <v>829</v>
      </c>
      <c r="CK20">
        <v>829</v>
      </c>
      <c r="CL20">
        <v>1154</v>
      </c>
      <c r="CM20">
        <v>1154</v>
      </c>
      <c r="CN20">
        <v>1154</v>
      </c>
      <c r="CO20">
        <v>1154</v>
      </c>
      <c r="CP20">
        <v>1154</v>
      </c>
      <c r="CQ20">
        <v>1154</v>
      </c>
      <c r="CR20">
        <v>1154</v>
      </c>
      <c r="CS20">
        <v>508</v>
      </c>
      <c r="CT20">
        <v>508</v>
      </c>
      <c r="CU20">
        <v>391</v>
      </c>
      <c r="CV20">
        <v>438</v>
      </c>
      <c r="CW20">
        <v>508</v>
      </c>
      <c r="CX20">
        <v>76</v>
      </c>
      <c r="CY20">
        <v>465</v>
      </c>
      <c r="CZ20"/>
      <c r="DA20">
        <v>615</v>
      </c>
      <c r="DB20">
        <v>683</v>
      </c>
      <c r="DC20">
        <v>829</v>
      </c>
      <c r="DD20">
        <v>1154</v>
      </c>
      <c r="DE20">
        <v>759</v>
      </c>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s="60">
        <v>3892</v>
      </c>
      <c r="FH20" s="60">
        <v>4012</v>
      </c>
      <c r="FI20" s="60">
        <v>3365</v>
      </c>
      <c r="FJ20" s="60">
        <v>3703</v>
      </c>
      <c r="FK20" s="60">
        <v>3365</v>
      </c>
      <c r="FL20" s="60">
        <v>4154</v>
      </c>
      <c r="FM20" s="60">
        <v>4505</v>
      </c>
      <c r="FN20" s="60">
        <v>4177</v>
      </c>
      <c r="FO20" s="60">
        <v>3860</v>
      </c>
      <c r="FP20" s="60">
        <v>4608</v>
      </c>
      <c r="FQ20" s="60">
        <v>4538</v>
      </c>
      <c r="FR20" s="60">
        <v>3336</v>
      </c>
      <c r="FS20" s="60">
        <v>4468</v>
      </c>
      <c r="FT20" s="60">
        <v>4278</v>
      </c>
      <c r="FU20" s="60">
        <v>4239</v>
      </c>
      <c r="FV20" s="60">
        <v>3749</v>
      </c>
      <c r="FW20" s="60">
        <v>4501</v>
      </c>
      <c r="FX20" s="60">
        <v>4171</v>
      </c>
      <c r="FY20" s="60">
        <v>4501</v>
      </c>
      <c r="FZ20" s="60">
        <v>4238</v>
      </c>
      <c r="GA20" s="60">
        <v>4661</v>
      </c>
      <c r="GB20" s="60">
        <v>4367</v>
      </c>
      <c r="GC20" s="60">
        <v>4505</v>
      </c>
      <c r="GD20" s="60">
        <v>3603</v>
      </c>
      <c r="GE20" s="60">
        <v>3943</v>
      </c>
      <c r="GF20" s="60">
        <v>3943</v>
      </c>
      <c r="GG20" s="60">
        <v>3727</v>
      </c>
      <c r="GH20" s="60">
        <v>4137</v>
      </c>
      <c r="GI20" s="60">
        <v>1224</v>
      </c>
      <c r="GJ20" s="60">
        <v>4052</v>
      </c>
      <c r="GK20" s="60">
        <v>3670</v>
      </c>
      <c r="GL20" s="60">
        <v>1526</v>
      </c>
      <c r="GM20" s="60">
        <v>2100</v>
      </c>
      <c r="GN20" s="60">
        <v>3598</v>
      </c>
      <c r="GO20" s="60">
        <v>3233</v>
      </c>
      <c r="GP20" s="60">
        <v>4137</v>
      </c>
      <c r="GQ20" s="60">
        <v>3475</v>
      </c>
      <c r="GR20" s="60">
        <v>4132</v>
      </c>
      <c r="GS20" s="60">
        <v>4373</v>
      </c>
      <c r="GT20" s="60">
        <v>1450</v>
      </c>
      <c r="GU20" s="60">
        <v>4137</v>
      </c>
      <c r="GV20" s="60">
        <v>4137</v>
      </c>
      <c r="GW20" s="60">
        <v>4137</v>
      </c>
      <c r="GX20" s="60">
        <v>4297</v>
      </c>
      <c r="GY20" s="60">
        <v>3647</v>
      </c>
      <c r="GZ20" s="60">
        <v>4297</v>
      </c>
      <c r="HA20" s="60">
        <v>4297</v>
      </c>
      <c r="HB20" s="60">
        <v>4267</v>
      </c>
      <c r="HC20" s="60">
        <v>4297</v>
      </c>
      <c r="HD20" s="60">
        <v>4297</v>
      </c>
      <c r="HE20" s="60">
        <v>4622</v>
      </c>
      <c r="HF20" s="60">
        <v>4297</v>
      </c>
      <c r="HG20" s="60">
        <v>4049</v>
      </c>
      <c r="HH20" s="60">
        <v>3507</v>
      </c>
      <c r="HI20" s="60">
        <v>2197</v>
      </c>
      <c r="HJ20" s="60">
        <v>1096</v>
      </c>
      <c r="HK20" s="60">
        <v>2091</v>
      </c>
      <c r="HL20" s="60">
        <v>1820</v>
      </c>
      <c r="HM20" s="60">
        <v>2091</v>
      </c>
      <c r="HN20" s="60">
        <v>2460</v>
      </c>
      <c r="HO20" s="60">
        <v>2460</v>
      </c>
      <c r="HP20" s="60">
        <v>2091</v>
      </c>
      <c r="HQ20" s="60">
        <v>1484</v>
      </c>
      <c r="HR20" s="60">
        <v>2028</v>
      </c>
      <c r="HS20" s="60">
        <v>1974</v>
      </c>
      <c r="HT20" s="60">
        <v>2314</v>
      </c>
      <c r="HU20" s="60">
        <v>2384</v>
      </c>
      <c r="HV20" s="60">
        <v>2314</v>
      </c>
      <c r="HW20" s="60">
        <v>2314</v>
      </c>
      <c r="HX20" s="60">
        <v>1385</v>
      </c>
      <c r="HY20" s="60">
        <v>2390</v>
      </c>
      <c r="HZ20" s="60">
        <v>2390</v>
      </c>
      <c r="IA20" s="60">
        <v>2390</v>
      </c>
      <c r="IB20" s="60">
        <v>2460</v>
      </c>
      <c r="IC20" s="60">
        <v>2380</v>
      </c>
      <c r="ID20" s="60">
        <v>2460</v>
      </c>
      <c r="IE20" s="60">
        <v>2460</v>
      </c>
      <c r="IF20" s="60">
        <v>2460</v>
      </c>
      <c r="IG20" s="60">
        <v>2460</v>
      </c>
      <c r="IH20" s="60">
        <v>2284</v>
      </c>
      <c r="II20" s="60">
        <v>2284</v>
      </c>
      <c r="IJ20" s="60">
        <v>2390</v>
      </c>
      <c r="IK20" s="60">
        <v>1089</v>
      </c>
      <c r="IL20" s="60">
        <v>1953</v>
      </c>
      <c r="IM20" s="60">
        <v>2059</v>
      </c>
      <c r="IN20" s="60">
        <v>2135</v>
      </c>
      <c r="IO20" s="60">
        <v>1781</v>
      </c>
      <c r="IP20" s="60">
        <v>1273</v>
      </c>
      <c r="IQ20" s="60">
        <v>2059</v>
      </c>
      <c r="IR20" s="60">
        <v>1273</v>
      </c>
      <c r="IS20" s="60">
        <v>2460</v>
      </c>
      <c r="IT20" s="60">
        <v>2460</v>
      </c>
      <c r="IU20" s="60">
        <v>2460</v>
      </c>
      <c r="IV20" s="60">
        <v>1952</v>
      </c>
      <c r="IW20" s="60">
        <v>2248</v>
      </c>
      <c r="IX20" s="60">
        <v>1762</v>
      </c>
      <c r="IY20" s="60">
        <v>1744</v>
      </c>
      <c r="IZ20" s="60">
        <v>1799</v>
      </c>
      <c r="JA20" s="60">
        <v>1776</v>
      </c>
      <c r="JB20" s="60">
        <v>1536</v>
      </c>
      <c r="JC20" s="60">
        <v>1578</v>
      </c>
      <c r="JD20" s="60">
        <v>1799</v>
      </c>
      <c r="JE20" s="60">
        <v>1952</v>
      </c>
      <c r="JF20" s="60">
        <v>2080</v>
      </c>
      <c r="JG20" s="60">
        <v>1107</v>
      </c>
      <c r="JH20" s="60">
        <v>2460</v>
      </c>
      <c r="JI20" s="60">
        <v>2197</v>
      </c>
      <c r="JJ20" s="60">
        <v>2091</v>
      </c>
      <c r="JK20" s="60">
        <v>2091</v>
      </c>
      <c r="JL20" s="60">
        <v>2353</v>
      </c>
      <c r="JM20" s="60">
        <v>2460</v>
      </c>
      <c r="JN20" s="60">
        <v>2135</v>
      </c>
      <c r="JO20" s="60">
        <v>1693</v>
      </c>
      <c r="JP20" s="60">
        <v>106</v>
      </c>
      <c r="JQ20" s="60">
        <v>2460</v>
      </c>
      <c r="JR20" s="60">
        <v>2234</v>
      </c>
      <c r="JS20" s="60">
        <v>1344</v>
      </c>
      <c r="JT20" s="60">
        <v>1385</v>
      </c>
      <c r="JU20" s="60">
        <v>2273</v>
      </c>
      <c r="JV20" s="60">
        <v>1627</v>
      </c>
      <c r="JW20" s="60">
        <v>1693</v>
      </c>
      <c r="JX20" s="60">
        <v>1089</v>
      </c>
      <c r="JY20" s="60">
        <v>1869</v>
      </c>
      <c r="JZ20" s="60">
        <v>2460</v>
      </c>
      <c r="KA20" s="60">
        <v>106</v>
      </c>
      <c r="KB20" s="60">
        <v>1773</v>
      </c>
      <c r="KC20" s="60">
        <v>1763</v>
      </c>
      <c r="KD20" s="60">
        <v>1656</v>
      </c>
      <c r="KE20" s="60">
        <v>2328</v>
      </c>
      <c r="KF20" s="60">
        <v>1766</v>
      </c>
      <c r="KG20" s="60">
        <v>2328</v>
      </c>
      <c r="KH20" s="60">
        <v>2460</v>
      </c>
      <c r="KI20" s="60">
        <v>2460</v>
      </c>
      <c r="KJ20" s="60">
        <v>2460</v>
      </c>
      <c r="KK20" s="60">
        <v>2197</v>
      </c>
      <c r="KL20" s="60">
        <v>2460</v>
      </c>
      <c r="KM20" s="60">
        <v>2460</v>
      </c>
      <c r="KN20" s="60">
        <v>2460</v>
      </c>
      <c r="KO20" s="60">
        <v>2091</v>
      </c>
      <c r="KP20" s="60">
        <v>1814</v>
      </c>
      <c r="KQ20" s="60">
        <v>2273</v>
      </c>
      <c r="KR20" s="60">
        <v>2025</v>
      </c>
      <c r="KS20" s="60">
        <v>2460</v>
      </c>
      <c r="KT20" s="60">
        <v>2197</v>
      </c>
      <c r="KU20" s="60">
        <v>1814</v>
      </c>
      <c r="KV20" s="60">
        <v>1814</v>
      </c>
      <c r="KW20" s="60">
        <v>1203</v>
      </c>
      <c r="KX20" s="60">
        <v>1814</v>
      </c>
      <c r="KY20" s="60">
        <v>1814</v>
      </c>
      <c r="KZ20" s="60">
        <v>1344</v>
      </c>
      <c r="LA20" s="60">
        <v>1450</v>
      </c>
      <c r="LB20" s="60">
        <v>1448</v>
      </c>
      <c r="LC20" s="60">
        <v>1448</v>
      </c>
      <c r="LD20" s="60">
        <v>1227</v>
      </c>
      <c r="LE20" s="60">
        <v>2065</v>
      </c>
      <c r="LF20" s="60">
        <v>1989</v>
      </c>
      <c r="LG20" s="60">
        <v>1693</v>
      </c>
      <c r="LH20" s="60">
        <v>1385</v>
      </c>
      <c r="LI20" s="60">
        <v>1465</v>
      </c>
      <c r="LJ20" s="60">
        <v>1642</v>
      </c>
      <c r="LK20" s="60">
        <v>1273</v>
      </c>
      <c r="LL20" s="60">
        <v>1566</v>
      </c>
      <c r="LM20" s="60">
        <v>1989</v>
      </c>
      <c r="LN20" s="60">
        <v>1887</v>
      </c>
      <c r="LO20" s="60">
        <v>2135</v>
      </c>
      <c r="LP20" s="60">
        <v>2135</v>
      </c>
      <c r="LQ20" s="60">
        <v>1566</v>
      </c>
      <c r="LR20" s="60">
        <v>1572</v>
      </c>
      <c r="LS20" s="60">
        <v>1869</v>
      </c>
      <c r="LT20" s="60">
        <v>1693</v>
      </c>
      <c r="LU20" s="60">
        <v>1450</v>
      </c>
      <c r="LV20" s="60">
        <v>1890</v>
      </c>
    </row>
    <row r="21" spans="1:334" ht="15" customHeight="1" x14ac:dyDescent="0.35">
      <c r="A21" s="57" t="s">
        <v>294</v>
      </c>
      <c r="B21">
        <v>272</v>
      </c>
      <c r="C21">
        <v>272</v>
      </c>
      <c r="D21">
        <v>593</v>
      </c>
      <c r="E21">
        <v>593</v>
      </c>
      <c r="F21">
        <v>908</v>
      </c>
      <c r="G21">
        <v>342</v>
      </c>
      <c r="H21">
        <v>908</v>
      </c>
      <c r="I21">
        <v>743</v>
      </c>
      <c r="J21">
        <v>418</v>
      </c>
      <c r="K21">
        <v>348</v>
      </c>
      <c r="L21">
        <v>762</v>
      </c>
      <c r="M21">
        <v>587</v>
      </c>
      <c r="N21">
        <v>272</v>
      </c>
      <c r="O21">
        <v>908</v>
      </c>
      <c r="P21">
        <v>272</v>
      </c>
      <c r="Q21">
        <v>272</v>
      </c>
      <c r="R21"/>
      <c r="S21">
        <v>272</v>
      </c>
      <c r="T21">
        <v>348</v>
      </c>
      <c r="U21">
        <v>663</v>
      </c>
      <c r="V21">
        <v>342</v>
      </c>
      <c r="W21">
        <v>342</v>
      </c>
      <c r="X21">
        <v>342</v>
      </c>
      <c r="Y21">
        <v>587</v>
      </c>
      <c r="Z21">
        <v>587</v>
      </c>
      <c r="AA21">
        <v>587</v>
      </c>
      <c r="AB21">
        <v>587</v>
      </c>
      <c r="AC21">
        <v>908</v>
      </c>
      <c r="AD21">
        <v>593</v>
      </c>
      <c r="AE21">
        <v>593</v>
      </c>
      <c r="AF21">
        <v>988</v>
      </c>
      <c r="AG21">
        <v>988</v>
      </c>
      <c r="AH21">
        <v>988</v>
      </c>
      <c r="AI21">
        <v>988</v>
      </c>
      <c r="AJ21">
        <v>988</v>
      </c>
      <c r="AK21">
        <v>908</v>
      </c>
      <c r="AL21">
        <v>988</v>
      </c>
      <c r="AM21">
        <v>988</v>
      </c>
      <c r="AN21">
        <v>663</v>
      </c>
      <c r="AO21">
        <v>908</v>
      </c>
      <c r="AP21">
        <v>988</v>
      </c>
      <c r="AQ21">
        <v>988</v>
      </c>
      <c r="AR21">
        <v>908</v>
      </c>
      <c r="AS21">
        <v>908</v>
      </c>
      <c r="AT21">
        <v>348</v>
      </c>
      <c r="AU21">
        <v>908</v>
      </c>
      <c r="AV21">
        <v>908</v>
      </c>
      <c r="AW21">
        <v>838</v>
      </c>
      <c r="AX21">
        <v>908</v>
      </c>
      <c r="AY21">
        <v>908</v>
      </c>
      <c r="AZ21">
        <v>663</v>
      </c>
      <c r="BA21">
        <v>908</v>
      </c>
      <c r="BB21">
        <v>908</v>
      </c>
      <c r="BC21">
        <v>908</v>
      </c>
      <c r="BD21">
        <v>908</v>
      </c>
      <c r="BE21">
        <v>988</v>
      </c>
      <c r="BF21">
        <v>587</v>
      </c>
      <c r="BG21">
        <v>908</v>
      </c>
      <c r="BH21">
        <v>908</v>
      </c>
      <c r="BI21">
        <v>908</v>
      </c>
      <c r="BJ21">
        <v>908</v>
      </c>
      <c r="BK21">
        <v>908</v>
      </c>
      <c r="BL21">
        <v>908</v>
      </c>
      <c r="BM21">
        <v>663</v>
      </c>
      <c r="BN21">
        <v>418</v>
      </c>
      <c r="BO21">
        <v>593</v>
      </c>
      <c r="BP21">
        <v>418</v>
      </c>
      <c r="BQ21">
        <v>908</v>
      </c>
      <c r="BR21">
        <v>663</v>
      </c>
      <c r="BS21">
        <v>908</v>
      </c>
      <c r="BT21">
        <v>663</v>
      </c>
      <c r="BU21">
        <v>908</v>
      </c>
      <c r="BV21">
        <v>663</v>
      </c>
      <c r="BW21">
        <v>908</v>
      </c>
      <c r="BX21">
        <v>988</v>
      </c>
      <c r="BY21">
        <v>988</v>
      </c>
      <c r="BZ21">
        <v>988</v>
      </c>
      <c r="CA21">
        <v>988</v>
      </c>
      <c r="CB21">
        <v>988</v>
      </c>
      <c r="CC21">
        <v>988</v>
      </c>
      <c r="CD21">
        <v>988</v>
      </c>
      <c r="CE21">
        <v>988</v>
      </c>
      <c r="CF21">
        <v>988</v>
      </c>
      <c r="CG21">
        <v>988</v>
      </c>
      <c r="CH21">
        <v>988</v>
      </c>
      <c r="CI21">
        <v>988</v>
      </c>
      <c r="CJ21">
        <v>663</v>
      </c>
      <c r="CK21">
        <v>663</v>
      </c>
      <c r="CL21">
        <v>988</v>
      </c>
      <c r="CM21">
        <v>988</v>
      </c>
      <c r="CN21">
        <v>988</v>
      </c>
      <c r="CO21">
        <v>988</v>
      </c>
      <c r="CP21">
        <v>988</v>
      </c>
      <c r="CQ21">
        <v>988</v>
      </c>
      <c r="CR21">
        <v>988</v>
      </c>
      <c r="CS21">
        <v>342</v>
      </c>
      <c r="CT21">
        <v>342</v>
      </c>
      <c r="CU21">
        <v>593</v>
      </c>
      <c r="CV21">
        <v>272</v>
      </c>
      <c r="CW21">
        <v>342</v>
      </c>
      <c r="CX21">
        <v>348</v>
      </c>
      <c r="CY21">
        <v>593</v>
      </c>
      <c r="CZ21">
        <v>272</v>
      </c>
      <c r="DA21">
        <v>663</v>
      </c>
      <c r="DB21">
        <v>587</v>
      </c>
      <c r="DC21">
        <v>663</v>
      </c>
      <c r="DD21">
        <v>988</v>
      </c>
      <c r="DE21">
        <v>663</v>
      </c>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s="60">
        <v>3906</v>
      </c>
      <c r="FH21" s="60">
        <v>3786</v>
      </c>
      <c r="FI21" s="60">
        <v>2551</v>
      </c>
      <c r="FJ21" s="60">
        <v>2987</v>
      </c>
      <c r="FK21" s="60">
        <v>2551</v>
      </c>
      <c r="FL21" s="60">
        <v>3789</v>
      </c>
      <c r="FM21" s="60">
        <v>3691</v>
      </c>
      <c r="FN21" s="60">
        <v>3461</v>
      </c>
      <c r="FO21" s="60">
        <v>3634</v>
      </c>
      <c r="FP21" s="60">
        <v>4676</v>
      </c>
      <c r="FQ21" s="60">
        <v>4434</v>
      </c>
      <c r="FR21" s="60">
        <v>3162</v>
      </c>
      <c r="FS21" s="60">
        <v>4094</v>
      </c>
      <c r="FT21" s="60">
        <v>3904</v>
      </c>
      <c r="FU21" s="60">
        <v>3428</v>
      </c>
      <c r="FV21" s="60">
        <v>2896</v>
      </c>
      <c r="FW21" s="60">
        <v>4592</v>
      </c>
      <c r="FX21" s="60">
        <v>4262</v>
      </c>
      <c r="FY21" s="60">
        <v>4194</v>
      </c>
      <c r="FZ21" s="60">
        <v>3931</v>
      </c>
      <c r="GA21" s="60">
        <v>4752</v>
      </c>
      <c r="GB21" s="60">
        <v>4756</v>
      </c>
      <c r="GC21" s="60">
        <v>4181</v>
      </c>
      <c r="GD21" s="60">
        <v>4493</v>
      </c>
      <c r="GE21" s="60">
        <v>4466</v>
      </c>
      <c r="GF21" s="60">
        <v>4466</v>
      </c>
      <c r="GG21" s="60">
        <v>4144</v>
      </c>
      <c r="GH21" s="60">
        <v>4596</v>
      </c>
      <c r="GI21" s="60">
        <v>2813</v>
      </c>
      <c r="GJ21" s="60">
        <v>4756</v>
      </c>
      <c r="GK21" s="60">
        <v>4304</v>
      </c>
      <c r="GL21" s="60">
        <v>3324</v>
      </c>
      <c r="GM21" s="60">
        <v>2869</v>
      </c>
      <c r="GN21" s="60">
        <v>4596</v>
      </c>
      <c r="GO21" s="60">
        <v>3616</v>
      </c>
      <c r="GP21" s="60">
        <v>4596</v>
      </c>
      <c r="GQ21" s="60">
        <v>3858</v>
      </c>
      <c r="GR21" s="60">
        <v>3531</v>
      </c>
      <c r="GS21" s="60">
        <v>4756</v>
      </c>
      <c r="GT21" s="60">
        <v>3324</v>
      </c>
      <c r="GU21" s="60">
        <v>4596</v>
      </c>
      <c r="GV21" s="60">
        <v>4596</v>
      </c>
      <c r="GW21" s="60">
        <v>4596</v>
      </c>
      <c r="GX21" s="60">
        <v>4756</v>
      </c>
      <c r="GY21" s="60">
        <v>4106</v>
      </c>
      <c r="GZ21" s="60">
        <v>4756</v>
      </c>
      <c r="HA21" s="60">
        <v>4756</v>
      </c>
      <c r="HB21" s="60">
        <v>4672</v>
      </c>
      <c r="HC21" s="60">
        <v>4756</v>
      </c>
      <c r="HD21" s="60">
        <v>4756</v>
      </c>
      <c r="HE21" s="60">
        <v>4836</v>
      </c>
      <c r="HF21" s="60">
        <v>4756</v>
      </c>
      <c r="HG21" s="60">
        <v>4508</v>
      </c>
      <c r="HH21" s="60">
        <v>4106</v>
      </c>
      <c r="HI21" s="60">
        <v>2205</v>
      </c>
      <c r="HJ21" s="60">
        <v>2532</v>
      </c>
      <c r="HK21" s="60">
        <v>2213</v>
      </c>
      <c r="HL21" s="60">
        <v>2780</v>
      </c>
      <c r="HM21" s="60">
        <v>2213</v>
      </c>
      <c r="HN21" s="60">
        <v>2376</v>
      </c>
      <c r="HO21" s="60">
        <v>2076</v>
      </c>
      <c r="HP21" s="60">
        <v>1813</v>
      </c>
      <c r="HQ21" s="60">
        <v>2269</v>
      </c>
      <c r="HR21" s="60">
        <v>2380</v>
      </c>
      <c r="HS21" s="60">
        <v>1996</v>
      </c>
      <c r="HT21" s="60">
        <v>2860</v>
      </c>
      <c r="HU21" s="60">
        <v>2860</v>
      </c>
      <c r="HV21" s="60">
        <v>2860</v>
      </c>
      <c r="HW21" s="60">
        <v>2860</v>
      </c>
      <c r="HX21" s="60">
        <v>2780</v>
      </c>
      <c r="HY21" s="60">
        <v>2776</v>
      </c>
      <c r="HZ21" s="60">
        <v>2776</v>
      </c>
      <c r="IA21" s="60">
        <v>2776</v>
      </c>
      <c r="IB21" s="60">
        <v>2626</v>
      </c>
      <c r="IC21" s="60">
        <v>1996</v>
      </c>
      <c r="ID21" s="60">
        <v>2476</v>
      </c>
      <c r="IE21" s="60">
        <v>2818</v>
      </c>
      <c r="IF21" s="60">
        <v>2668</v>
      </c>
      <c r="IG21" s="60">
        <v>2668</v>
      </c>
      <c r="IH21" s="60">
        <v>2776</v>
      </c>
      <c r="II21" s="60">
        <v>2860</v>
      </c>
      <c r="IJ21" s="60">
        <v>2626</v>
      </c>
      <c r="IK21" s="60">
        <v>2185</v>
      </c>
      <c r="IL21" s="60">
        <v>2588</v>
      </c>
      <c r="IM21" s="60">
        <v>2780</v>
      </c>
      <c r="IN21" s="60">
        <v>2780</v>
      </c>
      <c r="IO21" s="60">
        <v>2490</v>
      </c>
      <c r="IP21" s="60">
        <v>2077</v>
      </c>
      <c r="IQ21" s="60">
        <v>2780</v>
      </c>
      <c r="IR21" s="60">
        <v>2077</v>
      </c>
      <c r="IS21" s="60">
        <v>2668</v>
      </c>
      <c r="IT21" s="60">
        <v>2818</v>
      </c>
      <c r="IU21" s="60">
        <v>2776</v>
      </c>
      <c r="IV21" s="60">
        <v>2738</v>
      </c>
      <c r="IW21" s="60">
        <v>2466</v>
      </c>
      <c r="IY21" s="60">
        <v>2780</v>
      </c>
      <c r="IZ21" s="60">
        <v>1476</v>
      </c>
      <c r="JA21" s="60">
        <v>2213</v>
      </c>
      <c r="JB21" s="60">
        <v>1244</v>
      </c>
      <c r="JC21" s="60">
        <v>1616</v>
      </c>
      <c r="JD21" s="60">
        <v>1485</v>
      </c>
      <c r="JE21" s="60">
        <v>1322</v>
      </c>
      <c r="JF21" s="60">
        <v>2598</v>
      </c>
      <c r="JG21" s="60">
        <v>1170</v>
      </c>
      <c r="JH21" s="60">
        <v>2818</v>
      </c>
      <c r="JI21" s="60">
        <v>2555</v>
      </c>
      <c r="JJ21" s="60">
        <v>2513</v>
      </c>
      <c r="JK21" s="60">
        <v>2213</v>
      </c>
      <c r="JL21" s="60">
        <v>2678</v>
      </c>
      <c r="JM21" s="60">
        <v>2776</v>
      </c>
      <c r="JN21" s="60">
        <v>1655</v>
      </c>
      <c r="JO21" s="60">
        <v>1485</v>
      </c>
      <c r="JP21" s="60">
        <v>2269</v>
      </c>
      <c r="JQ21" s="60">
        <v>2776</v>
      </c>
      <c r="JR21" s="60">
        <v>2780</v>
      </c>
      <c r="JS21" s="60">
        <v>2780</v>
      </c>
      <c r="JT21" s="60">
        <v>2780</v>
      </c>
      <c r="JU21" s="60">
        <v>2048</v>
      </c>
      <c r="JV21" s="60">
        <v>2212</v>
      </c>
      <c r="JW21" s="60">
        <v>2104</v>
      </c>
      <c r="JX21" s="60">
        <v>1720</v>
      </c>
      <c r="JY21" s="60">
        <v>2077</v>
      </c>
      <c r="JZ21" s="60">
        <v>2776</v>
      </c>
      <c r="KA21" s="60">
        <v>2269</v>
      </c>
      <c r="KB21" s="60">
        <v>2016</v>
      </c>
      <c r="KC21" s="60">
        <v>663</v>
      </c>
      <c r="KD21" s="60">
        <v>1787</v>
      </c>
      <c r="KE21" s="60">
        <v>2536</v>
      </c>
      <c r="KF21" s="60">
        <v>1392</v>
      </c>
      <c r="KG21" s="60">
        <v>2494</v>
      </c>
      <c r="KH21" s="60">
        <v>2460</v>
      </c>
      <c r="KI21" s="60">
        <v>2626</v>
      </c>
      <c r="KJ21" s="60">
        <v>2476</v>
      </c>
      <c r="KK21" s="60">
        <v>2213</v>
      </c>
      <c r="KL21" s="60">
        <v>2476</v>
      </c>
      <c r="KM21" s="60">
        <v>2626</v>
      </c>
      <c r="KN21" s="60">
        <v>2818</v>
      </c>
      <c r="KO21" s="60">
        <v>2213</v>
      </c>
      <c r="KP21" s="60">
        <v>2780</v>
      </c>
      <c r="KQ21" s="60">
        <v>2598</v>
      </c>
      <c r="KR21" s="60">
        <v>2350</v>
      </c>
      <c r="KS21" s="60">
        <v>1978</v>
      </c>
      <c r="KT21" s="60">
        <v>2213</v>
      </c>
      <c r="KU21" s="60">
        <v>2780</v>
      </c>
      <c r="KV21" s="60">
        <v>2780</v>
      </c>
      <c r="KW21" s="60">
        <v>2269</v>
      </c>
      <c r="KX21" s="60">
        <v>2780</v>
      </c>
      <c r="KY21" s="60">
        <v>2780</v>
      </c>
      <c r="KZ21" s="60">
        <v>2780</v>
      </c>
      <c r="LA21" s="60">
        <v>2780</v>
      </c>
      <c r="LB21" s="60">
        <v>1885</v>
      </c>
      <c r="LC21" s="60">
        <v>2269</v>
      </c>
      <c r="LD21" s="60">
        <v>2475</v>
      </c>
      <c r="LE21" s="60">
        <v>2780</v>
      </c>
      <c r="LF21" s="60">
        <v>2780</v>
      </c>
      <c r="LG21" s="60">
        <v>1885</v>
      </c>
      <c r="LH21" s="60">
        <v>2780</v>
      </c>
      <c r="LI21" s="60">
        <v>2860</v>
      </c>
      <c r="LJ21" s="60">
        <v>1662</v>
      </c>
      <c r="LK21" s="60">
        <v>2185</v>
      </c>
      <c r="LL21" s="60">
        <v>2532</v>
      </c>
      <c r="LM21" s="60">
        <v>2780</v>
      </c>
      <c r="LN21" s="60">
        <v>1850</v>
      </c>
      <c r="LO21" s="60">
        <v>1655</v>
      </c>
      <c r="LP21" s="60">
        <v>2055</v>
      </c>
      <c r="LQ21" s="60">
        <v>2532</v>
      </c>
      <c r="LR21" s="60">
        <v>2532</v>
      </c>
      <c r="LS21" s="60">
        <v>1985</v>
      </c>
      <c r="LT21" s="60">
        <v>1320</v>
      </c>
      <c r="LU21" s="60">
        <v>2780</v>
      </c>
      <c r="LV21" s="60">
        <v>2780</v>
      </c>
    </row>
    <row r="22" spans="1:334" ht="15" customHeight="1" x14ac:dyDescent="0.35">
      <c r="A22" s="57" t="s">
        <v>295</v>
      </c>
      <c r="B22">
        <v>214</v>
      </c>
      <c r="C22">
        <v>106</v>
      </c>
      <c r="D22">
        <v>391</v>
      </c>
      <c r="E22">
        <v>465</v>
      </c>
      <c r="F22">
        <v>1180</v>
      </c>
      <c r="G22">
        <v>614</v>
      </c>
      <c r="H22">
        <v>1180</v>
      </c>
      <c r="I22">
        <v>909</v>
      </c>
      <c r="J22">
        <v>476</v>
      </c>
      <c r="K22">
        <v>396</v>
      </c>
      <c r="L22">
        <v>1034</v>
      </c>
      <c r="M22">
        <v>645</v>
      </c>
      <c r="N22">
        <v>144</v>
      </c>
      <c r="O22">
        <v>1180</v>
      </c>
      <c r="P22">
        <v>544</v>
      </c>
      <c r="Q22">
        <v>106</v>
      </c>
      <c r="R22">
        <v>544</v>
      </c>
      <c r="S22"/>
      <c r="T22">
        <v>76</v>
      </c>
      <c r="U22">
        <v>829</v>
      </c>
      <c r="V22">
        <v>614</v>
      </c>
      <c r="W22">
        <v>614</v>
      </c>
      <c r="X22">
        <v>614</v>
      </c>
      <c r="Y22">
        <v>645</v>
      </c>
      <c r="Z22">
        <v>645</v>
      </c>
      <c r="AA22">
        <v>645</v>
      </c>
      <c r="AB22">
        <v>789</v>
      </c>
      <c r="AC22">
        <v>1004</v>
      </c>
      <c r="AD22">
        <v>795</v>
      </c>
      <c r="AE22">
        <v>689</v>
      </c>
      <c r="AF22">
        <v>1260</v>
      </c>
      <c r="AG22">
        <v>1260</v>
      </c>
      <c r="AH22">
        <v>1260</v>
      </c>
      <c r="AI22">
        <v>1260</v>
      </c>
      <c r="AJ22">
        <v>1260</v>
      </c>
      <c r="AK22">
        <v>1074</v>
      </c>
      <c r="AL22">
        <v>1154</v>
      </c>
      <c r="AM22">
        <v>1154</v>
      </c>
      <c r="AN22">
        <v>829</v>
      </c>
      <c r="AO22">
        <v>1180</v>
      </c>
      <c r="AP22">
        <v>1260</v>
      </c>
      <c r="AQ22">
        <v>1260</v>
      </c>
      <c r="AR22">
        <v>1004</v>
      </c>
      <c r="AS22">
        <v>1004</v>
      </c>
      <c r="AT22">
        <v>182</v>
      </c>
      <c r="AU22">
        <v>1074</v>
      </c>
      <c r="AV22">
        <v>1180</v>
      </c>
      <c r="AW22">
        <v>1110</v>
      </c>
      <c r="AX22">
        <v>1074</v>
      </c>
      <c r="AY22">
        <v>1180</v>
      </c>
      <c r="AZ22">
        <v>935</v>
      </c>
      <c r="BA22">
        <v>1180</v>
      </c>
      <c r="BB22">
        <v>1074</v>
      </c>
      <c r="BC22">
        <v>1180</v>
      </c>
      <c r="BD22">
        <v>1180</v>
      </c>
      <c r="BE22">
        <v>1154</v>
      </c>
      <c r="BF22">
        <v>859</v>
      </c>
      <c r="BG22">
        <v>1180</v>
      </c>
      <c r="BH22">
        <v>1180</v>
      </c>
      <c r="BI22">
        <v>1074</v>
      </c>
      <c r="BJ22">
        <v>1074</v>
      </c>
      <c r="BK22">
        <v>1074</v>
      </c>
      <c r="BL22">
        <v>1180</v>
      </c>
      <c r="BM22">
        <v>935</v>
      </c>
      <c r="BN22">
        <v>690</v>
      </c>
      <c r="BO22">
        <v>391</v>
      </c>
      <c r="BP22">
        <v>690</v>
      </c>
      <c r="BQ22">
        <v>1180</v>
      </c>
      <c r="BR22">
        <v>935</v>
      </c>
      <c r="BS22">
        <v>1180</v>
      </c>
      <c r="BT22">
        <v>935</v>
      </c>
      <c r="BU22">
        <v>1074</v>
      </c>
      <c r="BV22">
        <v>935</v>
      </c>
      <c r="BW22">
        <v>1180</v>
      </c>
      <c r="BX22">
        <v>1260</v>
      </c>
      <c r="BY22">
        <v>1154</v>
      </c>
      <c r="BZ22">
        <v>1260</v>
      </c>
      <c r="CA22">
        <v>1260</v>
      </c>
      <c r="CB22">
        <v>1260</v>
      </c>
      <c r="CC22">
        <v>1260</v>
      </c>
      <c r="CD22">
        <v>1260</v>
      </c>
      <c r="CE22">
        <v>1154</v>
      </c>
      <c r="CF22">
        <v>1260</v>
      </c>
      <c r="CG22">
        <v>1260</v>
      </c>
      <c r="CH22">
        <v>1260</v>
      </c>
      <c r="CI22">
        <v>1260</v>
      </c>
      <c r="CJ22">
        <v>935</v>
      </c>
      <c r="CK22">
        <v>935</v>
      </c>
      <c r="CL22">
        <v>1260</v>
      </c>
      <c r="CM22">
        <v>1260</v>
      </c>
      <c r="CN22">
        <v>1260</v>
      </c>
      <c r="CO22">
        <v>1260</v>
      </c>
      <c r="CP22">
        <v>1154</v>
      </c>
      <c r="CQ22">
        <v>1154</v>
      </c>
      <c r="CR22">
        <v>1260</v>
      </c>
      <c r="CS22">
        <v>614</v>
      </c>
      <c r="CT22">
        <v>614</v>
      </c>
      <c r="CU22">
        <v>391</v>
      </c>
      <c r="CV22">
        <v>544</v>
      </c>
      <c r="CW22">
        <v>614</v>
      </c>
      <c r="CX22">
        <v>182</v>
      </c>
      <c r="CY22">
        <v>465</v>
      </c>
      <c r="CZ22">
        <v>106</v>
      </c>
      <c r="DA22">
        <v>721</v>
      </c>
      <c r="DB22">
        <v>789</v>
      </c>
      <c r="DC22">
        <v>935</v>
      </c>
      <c r="DD22">
        <v>1154</v>
      </c>
      <c r="DE22">
        <v>865</v>
      </c>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s="60">
        <v>2360</v>
      </c>
      <c r="FH22" s="60">
        <v>2374</v>
      </c>
      <c r="FI22" s="60">
        <v>1884</v>
      </c>
      <c r="FJ22" s="60">
        <v>2434</v>
      </c>
      <c r="FK22" s="60">
        <v>1884</v>
      </c>
      <c r="FL22" s="60">
        <v>2991</v>
      </c>
      <c r="FM22" s="60">
        <v>3236</v>
      </c>
      <c r="FN22" s="60">
        <v>3156</v>
      </c>
      <c r="FO22" s="60">
        <v>2434</v>
      </c>
      <c r="FP22" s="60">
        <v>3076</v>
      </c>
      <c r="FQ22" s="60">
        <v>3076</v>
      </c>
      <c r="FR22" s="60">
        <v>1804</v>
      </c>
      <c r="FS22" s="60">
        <v>2936</v>
      </c>
      <c r="FT22" s="60">
        <v>2534</v>
      </c>
      <c r="FU22" s="60">
        <v>2864</v>
      </c>
      <c r="FV22" s="60">
        <v>2586</v>
      </c>
      <c r="FW22" s="60">
        <v>3076</v>
      </c>
      <c r="FX22" s="60">
        <v>2746</v>
      </c>
      <c r="FY22" s="60">
        <v>3076</v>
      </c>
      <c r="FZ22" s="60">
        <v>2864</v>
      </c>
      <c r="GA22" s="60">
        <v>3236</v>
      </c>
      <c r="GB22" s="60">
        <v>2835</v>
      </c>
      <c r="GC22" s="60">
        <v>3024</v>
      </c>
      <c r="GD22" s="60">
        <v>2629</v>
      </c>
      <c r="GE22" s="60">
        <v>2835</v>
      </c>
      <c r="GF22" s="60">
        <v>2835</v>
      </c>
      <c r="GG22" s="60">
        <v>2265</v>
      </c>
      <c r="GH22" s="60">
        <v>2463</v>
      </c>
      <c r="GI22" s="60">
        <v>533</v>
      </c>
      <c r="GJ22" s="60">
        <v>2520</v>
      </c>
      <c r="GK22" s="60">
        <v>2138</v>
      </c>
      <c r="GL22" s="60">
        <v>76</v>
      </c>
      <c r="GM22" s="60">
        <v>1549</v>
      </c>
      <c r="GN22" s="60">
        <v>2360</v>
      </c>
      <c r="GO22" s="60">
        <v>1771</v>
      </c>
      <c r="GP22" s="60">
        <v>2463</v>
      </c>
      <c r="GQ22" s="60">
        <v>2049</v>
      </c>
      <c r="GR22" s="60">
        <v>3076</v>
      </c>
      <c r="GS22" s="60">
        <v>2911</v>
      </c>
      <c r="GT22" s="60">
        <v>212</v>
      </c>
      <c r="GU22" s="60">
        <v>2675</v>
      </c>
      <c r="GV22" s="60">
        <v>2463</v>
      </c>
      <c r="GW22" s="60">
        <v>2463</v>
      </c>
      <c r="GX22" s="60">
        <v>2835</v>
      </c>
      <c r="GY22" s="60">
        <v>1973</v>
      </c>
      <c r="GZ22" s="60">
        <v>2835</v>
      </c>
      <c r="HA22" s="60">
        <v>2835</v>
      </c>
      <c r="HB22" s="60">
        <v>2911</v>
      </c>
      <c r="HC22" s="60">
        <v>2835</v>
      </c>
      <c r="HD22" s="60">
        <v>2835</v>
      </c>
      <c r="HE22" s="60">
        <v>3160</v>
      </c>
      <c r="HF22" s="60">
        <v>2835</v>
      </c>
      <c r="HG22" s="60">
        <v>2835</v>
      </c>
      <c r="HH22" s="60">
        <v>1833</v>
      </c>
      <c r="HI22" s="60">
        <v>716</v>
      </c>
      <c r="HK22" s="60">
        <v>716</v>
      </c>
      <c r="HL22" s="60">
        <v>146</v>
      </c>
      <c r="HM22" s="60">
        <v>716</v>
      </c>
      <c r="HN22" s="60">
        <v>716</v>
      </c>
      <c r="HO22" s="60">
        <v>716</v>
      </c>
      <c r="HP22" s="60">
        <v>716</v>
      </c>
      <c r="HQ22" s="60">
        <v>321</v>
      </c>
      <c r="HR22" s="60">
        <v>391</v>
      </c>
      <c r="HS22" s="60">
        <v>636</v>
      </c>
      <c r="HT22" s="60">
        <v>640</v>
      </c>
      <c r="HU22" s="60">
        <v>640</v>
      </c>
      <c r="HV22" s="60">
        <v>640</v>
      </c>
      <c r="HW22" s="60">
        <v>640</v>
      </c>
      <c r="HX22" s="60">
        <v>70</v>
      </c>
      <c r="HY22" s="60">
        <v>716</v>
      </c>
      <c r="HZ22" s="60">
        <v>716</v>
      </c>
      <c r="IA22" s="60">
        <v>716</v>
      </c>
      <c r="IB22" s="60">
        <v>716</v>
      </c>
      <c r="IC22" s="60">
        <v>636</v>
      </c>
      <c r="ID22" s="60">
        <v>716</v>
      </c>
      <c r="IE22" s="60">
        <v>716</v>
      </c>
      <c r="IF22" s="60">
        <v>716</v>
      </c>
      <c r="IG22" s="60">
        <v>716</v>
      </c>
      <c r="IH22" s="60">
        <v>716</v>
      </c>
      <c r="II22" s="60">
        <v>716</v>
      </c>
      <c r="IJ22" s="60">
        <v>716</v>
      </c>
      <c r="IK22" s="60">
        <v>391</v>
      </c>
      <c r="IL22" s="60">
        <v>315</v>
      </c>
      <c r="IM22" s="60">
        <v>315</v>
      </c>
      <c r="IN22" s="60">
        <v>391</v>
      </c>
      <c r="IO22" s="60">
        <v>391</v>
      </c>
      <c r="IP22" s="60">
        <v>146</v>
      </c>
      <c r="IQ22" s="60">
        <v>315</v>
      </c>
      <c r="IR22" s="60">
        <v>146</v>
      </c>
      <c r="IS22" s="60">
        <v>716</v>
      </c>
      <c r="IT22" s="60">
        <v>716</v>
      </c>
      <c r="IU22" s="60">
        <v>716</v>
      </c>
      <c r="IV22" s="60">
        <v>315</v>
      </c>
      <c r="IW22" s="60">
        <v>636</v>
      </c>
      <c r="IX22" s="60">
        <v>636</v>
      </c>
      <c r="IZ22" s="60">
        <v>566</v>
      </c>
      <c r="JA22" s="60">
        <v>471</v>
      </c>
      <c r="JB22" s="60">
        <v>636</v>
      </c>
      <c r="JC22" s="60">
        <v>391</v>
      </c>
      <c r="JD22" s="60">
        <v>636</v>
      </c>
      <c r="JE22" s="60">
        <v>471</v>
      </c>
      <c r="JF22" s="60">
        <v>636</v>
      </c>
      <c r="JG22" s="60">
        <v>636</v>
      </c>
      <c r="JH22" s="60">
        <v>716</v>
      </c>
      <c r="JI22" s="60">
        <v>716</v>
      </c>
      <c r="JJ22" s="60">
        <v>716</v>
      </c>
      <c r="JK22" s="60">
        <v>716</v>
      </c>
      <c r="JL22" s="60">
        <v>716</v>
      </c>
      <c r="JM22" s="60">
        <v>716</v>
      </c>
      <c r="JN22" s="60">
        <v>391</v>
      </c>
      <c r="JO22" s="60">
        <v>636</v>
      </c>
      <c r="JQ22" s="60">
        <v>716</v>
      </c>
      <c r="JR22" s="60">
        <v>490</v>
      </c>
      <c r="JT22" s="60">
        <v>70</v>
      </c>
      <c r="JU22" s="60">
        <v>636</v>
      </c>
      <c r="JV22" s="60">
        <v>146</v>
      </c>
      <c r="JW22" s="60">
        <v>636</v>
      </c>
      <c r="JX22" s="60">
        <v>391</v>
      </c>
      <c r="JY22" s="60">
        <v>636</v>
      </c>
      <c r="JZ22" s="60">
        <v>716</v>
      </c>
      <c r="KB22" s="60">
        <v>636</v>
      </c>
      <c r="KC22" s="60">
        <v>636</v>
      </c>
      <c r="KD22" s="60">
        <v>636</v>
      </c>
      <c r="KE22" s="60">
        <v>716</v>
      </c>
      <c r="KF22" s="60">
        <v>391</v>
      </c>
      <c r="KG22" s="60">
        <v>716</v>
      </c>
      <c r="KH22" s="60">
        <v>716</v>
      </c>
      <c r="KI22" s="60">
        <v>716</v>
      </c>
      <c r="KJ22" s="60">
        <v>716</v>
      </c>
      <c r="KK22" s="60">
        <v>716</v>
      </c>
      <c r="KL22" s="60">
        <v>716</v>
      </c>
      <c r="KM22" s="60">
        <v>716</v>
      </c>
      <c r="KN22" s="60">
        <v>716</v>
      </c>
      <c r="KO22" s="60">
        <v>716</v>
      </c>
      <c r="KP22" s="60">
        <v>70</v>
      </c>
      <c r="KQ22" s="60">
        <v>636</v>
      </c>
      <c r="KR22" s="60">
        <v>636</v>
      </c>
      <c r="KS22" s="60">
        <v>716</v>
      </c>
      <c r="KT22" s="60">
        <v>716</v>
      </c>
      <c r="KU22" s="60">
        <v>70</v>
      </c>
      <c r="KV22" s="60">
        <v>70</v>
      </c>
      <c r="KW22" s="60">
        <v>146</v>
      </c>
      <c r="KX22" s="60">
        <v>70</v>
      </c>
      <c r="KY22" s="60">
        <v>70</v>
      </c>
      <c r="LB22" s="60">
        <v>391</v>
      </c>
      <c r="LC22" s="60">
        <v>391</v>
      </c>
      <c r="LD22" s="60">
        <v>76</v>
      </c>
      <c r="LE22" s="60">
        <v>391</v>
      </c>
      <c r="LF22" s="60">
        <v>315</v>
      </c>
      <c r="LG22" s="60">
        <v>636</v>
      </c>
      <c r="LH22" s="60">
        <v>70</v>
      </c>
      <c r="LI22" s="60">
        <v>150</v>
      </c>
      <c r="LJ22" s="60">
        <v>636</v>
      </c>
      <c r="LK22" s="60">
        <v>146</v>
      </c>
      <c r="LL22" s="60">
        <v>70</v>
      </c>
      <c r="LM22" s="60">
        <v>315</v>
      </c>
      <c r="LN22" s="60">
        <v>391</v>
      </c>
      <c r="LO22" s="60">
        <v>391</v>
      </c>
      <c r="LP22" s="60">
        <v>391</v>
      </c>
      <c r="LQ22" s="60">
        <v>70</v>
      </c>
      <c r="LR22" s="60">
        <v>146</v>
      </c>
      <c r="LS22" s="60">
        <v>636</v>
      </c>
      <c r="LT22" s="60">
        <v>636</v>
      </c>
      <c r="LV22" s="60">
        <v>146</v>
      </c>
    </row>
    <row r="23" spans="1:334" ht="15" customHeight="1" x14ac:dyDescent="0.35">
      <c r="A23" s="57" t="s">
        <v>296</v>
      </c>
      <c r="B23">
        <v>558</v>
      </c>
      <c r="C23">
        <v>450</v>
      </c>
      <c r="D23">
        <v>659</v>
      </c>
      <c r="E23">
        <v>624</v>
      </c>
      <c r="F23">
        <v>1448</v>
      </c>
      <c r="G23">
        <v>958</v>
      </c>
      <c r="H23">
        <v>1339</v>
      </c>
      <c r="I23">
        <v>833</v>
      </c>
      <c r="J23">
        <v>744</v>
      </c>
      <c r="K23">
        <v>320</v>
      </c>
      <c r="L23">
        <v>1378</v>
      </c>
      <c r="M23">
        <v>989</v>
      </c>
      <c r="N23">
        <v>488</v>
      </c>
      <c r="O23">
        <v>1448</v>
      </c>
      <c r="P23">
        <v>888</v>
      </c>
      <c r="Q23">
        <v>450</v>
      </c>
      <c r="R23">
        <v>888</v>
      </c>
      <c r="S23">
        <v>344</v>
      </c>
      <c r="T23"/>
      <c r="U23">
        <v>988</v>
      </c>
      <c r="V23">
        <v>958</v>
      </c>
      <c r="W23">
        <v>958</v>
      </c>
      <c r="X23">
        <v>958</v>
      </c>
      <c r="Y23">
        <v>880</v>
      </c>
      <c r="Z23">
        <v>880</v>
      </c>
      <c r="AA23">
        <v>880</v>
      </c>
      <c r="AB23">
        <v>1024</v>
      </c>
      <c r="AC23">
        <v>1163</v>
      </c>
      <c r="AD23">
        <v>954</v>
      </c>
      <c r="AE23">
        <v>848</v>
      </c>
      <c r="AF23">
        <v>1528</v>
      </c>
      <c r="AG23">
        <v>1528</v>
      </c>
      <c r="AH23">
        <v>1528</v>
      </c>
      <c r="AI23">
        <v>1528</v>
      </c>
      <c r="AJ23">
        <v>1528</v>
      </c>
      <c r="AK23">
        <v>1233</v>
      </c>
      <c r="AL23">
        <v>1422</v>
      </c>
      <c r="AM23">
        <v>1422</v>
      </c>
      <c r="AN23">
        <v>988</v>
      </c>
      <c r="AO23">
        <v>1339</v>
      </c>
      <c r="AP23">
        <v>1528</v>
      </c>
      <c r="AQ23">
        <v>1528</v>
      </c>
      <c r="AR23">
        <v>1163</v>
      </c>
      <c r="AS23">
        <v>1163</v>
      </c>
      <c r="AT23">
        <v>106</v>
      </c>
      <c r="AU23">
        <v>998</v>
      </c>
      <c r="AV23">
        <v>1344</v>
      </c>
      <c r="AW23">
        <v>1034</v>
      </c>
      <c r="AX23">
        <v>998</v>
      </c>
      <c r="AY23">
        <v>1448</v>
      </c>
      <c r="AZ23">
        <v>1203</v>
      </c>
      <c r="BA23">
        <v>1448</v>
      </c>
      <c r="BB23">
        <v>1342</v>
      </c>
      <c r="BC23">
        <v>1448</v>
      </c>
      <c r="BD23">
        <v>1448</v>
      </c>
      <c r="BE23">
        <v>1422</v>
      </c>
      <c r="BF23">
        <v>1203</v>
      </c>
      <c r="BG23">
        <v>1448</v>
      </c>
      <c r="BH23">
        <v>1448</v>
      </c>
      <c r="BI23">
        <v>1342</v>
      </c>
      <c r="BJ23">
        <v>1342</v>
      </c>
      <c r="BK23">
        <v>1342</v>
      </c>
      <c r="BL23">
        <v>1448</v>
      </c>
      <c r="BM23">
        <v>1203</v>
      </c>
      <c r="BN23">
        <v>958</v>
      </c>
      <c r="BO23">
        <v>659</v>
      </c>
      <c r="BP23">
        <v>958</v>
      </c>
      <c r="BQ23">
        <v>1448</v>
      </c>
      <c r="BR23">
        <v>1203</v>
      </c>
      <c r="BS23">
        <v>1448</v>
      </c>
      <c r="BT23">
        <v>1203</v>
      </c>
      <c r="BU23">
        <v>1342</v>
      </c>
      <c r="BV23">
        <v>1203</v>
      </c>
      <c r="BW23">
        <v>1448</v>
      </c>
      <c r="BX23">
        <v>1528</v>
      </c>
      <c r="BY23">
        <v>1422</v>
      </c>
      <c r="BZ23">
        <v>1528</v>
      </c>
      <c r="CA23">
        <v>1528</v>
      </c>
      <c r="CB23">
        <v>1528</v>
      </c>
      <c r="CC23">
        <v>1528</v>
      </c>
      <c r="CD23">
        <v>1528</v>
      </c>
      <c r="CE23">
        <v>1422</v>
      </c>
      <c r="CF23">
        <v>1528</v>
      </c>
      <c r="CG23">
        <v>1528</v>
      </c>
      <c r="CH23">
        <v>1528</v>
      </c>
      <c r="CI23">
        <v>1528</v>
      </c>
      <c r="CJ23">
        <v>1203</v>
      </c>
      <c r="CK23">
        <v>1203</v>
      </c>
      <c r="CL23">
        <v>1528</v>
      </c>
      <c r="CM23">
        <v>1528</v>
      </c>
      <c r="CN23">
        <v>1528</v>
      </c>
      <c r="CO23">
        <v>1528</v>
      </c>
      <c r="CP23">
        <v>1422</v>
      </c>
      <c r="CQ23">
        <v>1422</v>
      </c>
      <c r="CR23">
        <v>1528</v>
      </c>
      <c r="CS23">
        <v>958</v>
      </c>
      <c r="CT23">
        <v>958</v>
      </c>
      <c r="CU23">
        <v>659</v>
      </c>
      <c r="CV23">
        <v>888</v>
      </c>
      <c r="CW23">
        <v>958</v>
      </c>
      <c r="CX23">
        <v>215</v>
      </c>
      <c r="CY23">
        <v>624</v>
      </c>
      <c r="CZ23">
        <v>450</v>
      </c>
      <c r="DA23">
        <v>880</v>
      </c>
      <c r="DB23">
        <v>1024</v>
      </c>
      <c r="DC23">
        <v>1203</v>
      </c>
      <c r="DD23">
        <v>1422</v>
      </c>
      <c r="DE23">
        <v>1133</v>
      </c>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s="60">
        <v>3334</v>
      </c>
      <c r="FH23" s="60">
        <v>3348</v>
      </c>
      <c r="FI23" s="60">
        <v>2858</v>
      </c>
      <c r="FJ23" s="60">
        <v>3560</v>
      </c>
      <c r="FK23" s="60">
        <v>2858</v>
      </c>
      <c r="FL23" s="60">
        <v>3965</v>
      </c>
      <c r="FM23" s="60">
        <v>4210</v>
      </c>
      <c r="FN23" s="60">
        <v>3986</v>
      </c>
      <c r="FO23" s="60">
        <v>3560</v>
      </c>
      <c r="FP23" s="60">
        <v>4050</v>
      </c>
      <c r="FQ23" s="60">
        <v>3836</v>
      </c>
      <c r="FR23" s="60">
        <v>2930</v>
      </c>
      <c r="FS23" s="60">
        <v>3296</v>
      </c>
      <c r="FT23" s="60">
        <v>2820</v>
      </c>
      <c r="FU23" s="60">
        <v>3694</v>
      </c>
      <c r="FV23" s="60">
        <v>3560</v>
      </c>
      <c r="FW23" s="60">
        <v>3580</v>
      </c>
      <c r="FX23" s="60">
        <v>3720</v>
      </c>
      <c r="FY23" s="60">
        <v>4050</v>
      </c>
      <c r="FZ23" s="60">
        <v>3620</v>
      </c>
      <c r="GA23" s="60">
        <v>4210</v>
      </c>
      <c r="GB23" s="60">
        <v>3809</v>
      </c>
      <c r="GC23" s="60">
        <v>3998</v>
      </c>
      <c r="GD23" s="60">
        <v>3235</v>
      </c>
      <c r="GE23" s="60">
        <v>3665</v>
      </c>
      <c r="GF23" s="60">
        <v>3665</v>
      </c>
      <c r="GG23" s="60">
        <v>3095</v>
      </c>
      <c r="GH23" s="60">
        <v>3075</v>
      </c>
      <c r="GI23" s="60">
        <v>1291</v>
      </c>
      <c r="GJ23" s="60">
        <v>3494</v>
      </c>
      <c r="GK23" s="60">
        <v>3264</v>
      </c>
      <c r="GL23" s="60">
        <v>764</v>
      </c>
      <c r="GM23" s="60">
        <v>2381</v>
      </c>
      <c r="GN23" s="60">
        <v>2896</v>
      </c>
      <c r="GO23" s="60">
        <v>2531</v>
      </c>
      <c r="GP23" s="60">
        <v>3367</v>
      </c>
      <c r="GQ23" s="60">
        <v>2805</v>
      </c>
      <c r="GR23" s="60">
        <v>4050</v>
      </c>
      <c r="GS23" s="60">
        <v>3815</v>
      </c>
      <c r="GT23" s="60">
        <v>900</v>
      </c>
      <c r="GU23" s="60">
        <v>3505</v>
      </c>
      <c r="GV23" s="60">
        <v>3293</v>
      </c>
      <c r="GW23" s="60">
        <v>3293</v>
      </c>
      <c r="GX23" s="60">
        <v>3665</v>
      </c>
      <c r="GY23" s="60">
        <v>2803</v>
      </c>
      <c r="GZ23" s="60">
        <v>3665</v>
      </c>
      <c r="HA23" s="60">
        <v>3665</v>
      </c>
      <c r="HB23" s="60">
        <v>3741</v>
      </c>
      <c r="HC23" s="60">
        <v>3665</v>
      </c>
      <c r="HD23" s="60">
        <v>3665</v>
      </c>
      <c r="HE23" s="60">
        <v>3990</v>
      </c>
      <c r="HF23" s="60">
        <v>3665</v>
      </c>
      <c r="HG23" s="60">
        <v>3665</v>
      </c>
      <c r="HH23" s="60">
        <v>2445</v>
      </c>
      <c r="HI23" s="60">
        <v>1154</v>
      </c>
      <c r="HK23" s="60">
        <v>1154</v>
      </c>
      <c r="HL23" s="60">
        <v>584</v>
      </c>
      <c r="HM23" s="60">
        <v>1154</v>
      </c>
      <c r="HN23" s="60">
        <v>1154</v>
      </c>
      <c r="HO23" s="60">
        <v>1154</v>
      </c>
      <c r="HP23" s="60">
        <v>1154</v>
      </c>
      <c r="HQ23" s="60">
        <v>689</v>
      </c>
      <c r="HR23" s="60">
        <v>829</v>
      </c>
      <c r="HS23" s="60">
        <v>1074</v>
      </c>
      <c r="HT23" s="60">
        <v>934</v>
      </c>
      <c r="HU23" s="60">
        <v>1078</v>
      </c>
      <c r="HV23" s="60">
        <v>934</v>
      </c>
      <c r="HW23" s="60">
        <v>934</v>
      </c>
      <c r="HX23" s="60">
        <v>508</v>
      </c>
      <c r="HY23" s="60">
        <v>1154</v>
      </c>
      <c r="HZ23" s="60">
        <v>1154</v>
      </c>
      <c r="IA23" s="60">
        <v>1154</v>
      </c>
      <c r="IB23" s="60">
        <v>1154</v>
      </c>
      <c r="IC23" s="60">
        <v>1074</v>
      </c>
      <c r="ID23" s="60">
        <v>1154</v>
      </c>
      <c r="IE23" s="60">
        <v>1154</v>
      </c>
      <c r="IF23" s="60">
        <v>1154</v>
      </c>
      <c r="IG23" s="60">
        <v>1154</v>
      </c>
      <c r="IH23" s="60">
        <v>1154</v>
      </c>
      <c r="II23" s="60">
        <v>1154</v>
      </c>
      <c r="IJ23" s="60">
        <v>1154</v>
      </c>
      <c r="IK23" s="60">
        <v>829</v>
      </c>
      <c r="IL23" s="60">
        <v>753</v>
      </c>
      <c r="IM23" s="60">
        <v>753</v>
      </c>
      <c r="IN23" s="60">
        <v>829</v>
      </c>
      <c r="IO23" s="60">
        <v>829</v>
      </c>
      <c r="IP23" s="60">
        <v>584</v>
      </c>
      <c r="IQ23" s="60">
        <v>753</v>
      </c>
      <c r="IR23" s="60">
        <v>584</v>
      </c>
      <c r="IS23" s="60">
        <v>1154</v>
      </c>
      <c r="IT23" s="60">
        <v>1154</v>
      </c>
      <c r="IU23" s="60">
        <v>1154</v>
      </c>
      <c r="IV23" s="60">
        <v>753</v>
      </c>
      <c r="IW23" s="60">
        <v>1074</v>
      </c>
      <c r="IX23" s="60">
        <v>1074</v>
      </c>
      <c r="IY23" s="60">
        <v>438</v>
      </c>
      <c r="IZ23" s="60">
        <v>1004</v>
      </c>
      <c r="JA23" s="60">
        <v>909</v>
      </c>
      <c r="JB23" s="60">
        <v>1074</v>
      </c>
      <c r="JC23" s="60">
        <v>829</v>
      </c>
      <c r="JD23" s="60">
        <v>1074</v>
      </c>
      <c r="JE23" s="60">
        <v>909</v>
      </c>
      <c r="JF23" s="60">
        <v>1074</v>
      </c>
      <c r="JG23" s="60">
        <v>1074</v>
      </c>
      <c r="JH23" s="60">
        <v>1154</v>
      </c>
      <c r="JI23" s="60">
        <v>1154</v>
      </c>
      <c r="JJ23" s="60">
        <v>1154</v>
      </c>
      <c r="JK23" s="60">
        <v>1154</v>
      </c>
      <c r="JL23" s="60">
        <v>1154</v>
      </c>
      <c r="JM23" s="60">
        <v>1154</v>
      </c>
      <c r="JN23" s="60">
        <v>829</v>
      </c>
      <c r="JO23" s="60">
        <v>1074</v>
      </c>
      <c r="JQ23" s="60">
        <v>1154</v>
      </c>
      <c r="JR23" s="60">
        <v>928</v>
      </c>
      <c r="JT23" s="60">
        <v>508</v>
      </c>
      <c r="JU23" s="60">
        <v>1074</v>
      </c>
      <c r="JV23" s="60">
        <v>584</v>
      </c>
      <c r="JW23" s="60">
        <v>1074</v>
      </c>
      <c r="JX23" s="60">
        <v>829</v>
      </c>
      <c r="JY23" s="60">
        <v>1074</v>
      </c>
      <c r="JZ23" s="60">
        <v>1154</v>
      </c>
      <c r="KB23" s="60">
        <v>1074</v>
      </c>
      <c r="KC23" s="60">
        <v>1074</v>
      </c>
      <c r="KD23" s="60">
        <v>1074</v>
      </c>
      <c r="KE23" s="60">
        <v>1154</v>
      </c>
      <c r="KF23" s="60">
        <v>829</v>
      </c>
      <c r="KG23" s="60">
        <v>1154</v>
      </c>
      <c r="KH23" s="60">
        <v>1154</v>
      </c>
      <c r="KI23" s="60">
        <v>1154</v>
      </c>
      <c r="KJ23" s="60">
        <v>1154</v>
      </c>
      <c r="KK23" s="60">
        <v>1154</v>
      </c>
      <c r="KL23" s="60">
        <v>1154</v>
      </c>
      <c r="KM23" s="60">
        <v>1154</v>
      </c>
      <c r="KN23" s="60">
        <v>1154</v>
      </c>
      <c r="KO23" s="60">
        <v>1154</v>
      </c>
      <c r="KP23" s="60">
        <v>508</v>
      </c>
      <c r="KQ23" s="60">
        <v>1074</v>
      </c>
      <c r="KR23" s="60">
        <v>1074</v>
      </c>
      <c r="KS23" s="60">
        <v>1154</v>
      </c>
      <c r="KT23" s="60">
        <v>1154</v>
      </c>
      <c r="KU23" s="60">
        <v>508</v>
      </c>
      <c r="KV23" s="60">
        <v>508</v>
      </c>
      <c r="KW23" s="60">
        <v>584</v>
      </c>
      <c r="KX23" s="60">
        <v>508</v>
      </c>
      <c r="KY23" s="60">
        <v>364</v>
      </c>
      <c r="LB23" s="60">
        <v>829</v>
      </c>
      <c r="LC23" s="60">
        <v>759</v>
      </c>
      <c r="LD23" s="60">
        <v>290</v>
      </c>
      <c r="LE23" s="60">
        <v>615</v>
      </c>
      <c r="LF23" s="60">
        <v>539</v>
      </c>
      <c r="LG23" s="60">
        <v>1004</v>
      </c>
      <c r="LH23" s="60">
        <v>508</v>
      </c>
      <c r="LI23" s="60">
        <v>588</v>
      </c>
      <c r="LJ23" s="60">
        <v>1074</v>
      </c>
      <c r="LK23" s="60">
        <v>584</v>
      </c>
      <c r="LL23" s="60">
        <v>508</v>
      </c>
      <c r="LM23" s="60">
        <v>539</v>
      </c>
      <c r="LN23" s="60">
        <v>829</v>
      </c>
      <c r="LO23" s="60">
        <v>829</v>
      </c>
      <c r="LP23" s="60">
        <v>829</v>
      </c>
      <c r="LQ23" s="60">
        <v>508</v>
      </c>
      <c r="LR23" s="60">
        <v>584</v>
      </c>
      <c r="LS23" s="60">
        <v>1074</v>
      </c>
      <c r="LT23" s="60">
        <v>1074</v>
      </c>
      <c r="LV23" s="60">
        <v>584</v>
      </c>
    </row>
    <row r="24" spans="1:334" ht="15" customHeight="1" x14ac:dyDescent="0.35">
      <c r="A24" s="57" t="s">
        <v>297</v>
      </c>
      <c r="B24">
        <v>5372</v>
      </c>
      <c r="C24">
        <v>5049</v>
      </c>
      <c r="D24">
        <v>4708</v>
      </c>
      <c r="E24">
        <v>4515</v>
      </c>
      <c r="F24">
        <v>4959</v>
      </c>
      <c r="G24">
        <v>4510</v>
      </c>
      <c r="H24">
        <v>4191</v>
      </c>
      <c r="I24">
        <v>3471</v>
      </c>
      <c r="J24">
        <v>5478</v>
      </c>
      <c r="K24">
        <v>4853</v>
      </c>
      <c r="L24">
        <v>5653</v>
      </c>
      <c r="M24">
        <v>5723</v>
      </c>
      <c r="N24">
        <v>4563</v>
      </c>
      <c r="O24">
        <v>4794</v>
      </c>
      <c r="P24">
        <v>5478</v>
      </c>
      <c r="Q24">
        <v>5478</v>
      </c>
      <c r="R24">
        <v>5478</v>
      </c>
      <c r="S24">
        <v>5372</v>
      </c>
      <c r="T24">
        <v>5263</v>
      </c>
      <c r="U24"/>
      <c r="V24">
        <v>5478</v>
      </c>
      <c r="W24">
        <v>5478</v>
      </c>
      <c r="X24">
        <v>5478</v>
      </c>
      <c r="Y24">
        <v>5614</v>
      </c>
      <c r="Z24">
        <v>5614</v>
      </c>
      <c r="AA24">
        <v>5614</v>
      </c>
      <c r="AB24">
        <v>5478</v>
      </c>
      <c r="AC24">
        <v>4840</v>
      </c>
      <c r="AD24">
        <v>5098</v>
      </c>
      <c r="AE24">
        <v>4388</v>
      </c>
      <c r="AF24">
        <v>5719</v>
      </c>
      <c r="AG24">
        <v>5719</v>
      </c>
      <c r="AH24">
        <v>5419</v>
      </c>
      <c r="AI24">
        <v>5399</v>
      </c>
      <c r="AJ24">
        <v>5287</v>
      </c>
      <c r="AK24">
        <v>1184</v>
      </c>
      <c r="AL24">
        <v>4237</v>
      </c>
      <c r="AM24">
        <v>4237</v>
      </c>
      <c r="AN24">
        <v>2654</v>
      </c>
      <c r="AO24">
        <v>3953</v>
      </c>
      <c r="AP24">
        <v>5803</v>
      </c>
      <c r="AQ24">
        <v>5803</v>
      </c>
      <c r="AR24">
        <v>3344</v>
      </c>
      <c r="AS24">
        <v>4760</v>
      </c>
      <c r="AT24">
        <v>4985</v>
      </c>
      <c r="AU24">
        <v>4708</v>
      </c>
      <c r="AV24">
        <v>5343</v>
      </c>
      <c r="AW24">
        <v>4778</v>
      </c>
      <c r="AX24">
        <v>3344</v>
      </c>
      <c r="AY24">
        <v>5155</v>
      </c>
      <c r="AZ24">
        <v>5681</v>
      </c>
      <c r="BA24">
        <v>5391</v>
      </c>
      <c r="BB24">
        <v>4569</v>
      </c>
      <c r="BC24">
        <v>5339</v>
      </c>
      <c r="BD24">
        <v>5639</v>
      </c>
      <c r="BE24">
        <v>4237</v>
      </c>
      <c r="BF24">
        <v>5252</v>
      </c>
      <c r="BG24">
        <v>5151</v>
      </c>
      <c r="BH24">
        <v>5151</v>
      </c>
      <c r="BI24">
        <v>4174</v>
      </c>
      <c r="BJ24">
        <v>4569</v>
      </c>
      <c r="BK24">
        <v>4569</v>
      </c>
      <c r="BL24">
        <v>4794</v>
      </c>
      <c r="BM24">
        <v>5433</v>
      </c>
      <c r="BN24">
        <v>5478</v>
      </c>
      <c r="BO24">
        <v>5485</v>
      </c>
      <c r="BP24">
        <v>4854</v>
      </c>
      <c r="BQ24">
        <v>4959</v>
      </c>
      <c r="BR24">
        <v>4714</v>
      </c>
      <c r="BS24">
        <v>4959</v>
      </c>
      <c r="BT24">
        <v>4405</v>
      </c>
      <c r="BU24">
        <v>3744</v>
      </c>
      <c r="BV24">
        <v>5091</v>
      </c>
      <c r="BW24">
        <v>4959</v>
      </c>
      <c r="BX24">
        <v>5489</v>
      </c>
      <c r="BY24">
        <v>3917</v>
      </c>
      <c r="BZ24">
        <v>5419</v>
      </c>
      <c r="CA24">
        <v>5471</v>
      </c>
      <c r="CB24">
        <v>4967</v>
      </c>
      <c r="CC24">
        <v>4967</v>
      </c>
      <c r="CD24">
        <v>5297</v>
      </c>
      <c r="CE24">
        <v>4786</v>
      </c>
      <c r="CF24">
        <v>5761</v>
      </c>
      <c r="CG24">
        <v>5761</v>
      </c>
      <c r="CH24">
        <v>5803</v>
      </c>
      <c r="CI24">
        <v>5287</v>
      </c>
      <c r="CJ24">
        <v>5723</v>
      </c>
      <c r="CK24">
        <v>5136</v>
      </c>
      <c r="CL24">
        <v>5483</v>
      </c>
      <c r="CM24">
        <v>5483</v>
      </c>
      <c r="CN24">
        <v>5483</v>
      </c>
      <c r="CO24">
        <v>4967</v>
      </c>
      <c r="CP24">
        <v>4237</v>
      </c>
      <c r="CQ24">
        <v>4135</v>
      </c>
      <c r="CR24">
        <v>5483</v>
      </c>
      <c r="CS24">
        <v>5478</v>
      </c>
      <c r="CT24">
        <v>5478</v>
      </c>
      <c r="CU24">
        <v>4708</v>
      </c>
      <c r="CV24">
        <v>5478</v>
      </c>
      <c r="CW24">
        <v>5478</v>
      </c>
      <c r="CX24">
        <v>5478</v>
      </c>
      <c r="CY24">
        <v>4515</v>
      </c>
      <c r="CZ24">
        <v>5478</v>
      </c>
      <c r="DA24">
        <v>5478</v>
      </c>
      <c r="DB24">
        <v>5478</v>
      </c>
      <c r="DC24">
        <v>5230</v>
      </c>
      <c r="DD24">
        <v>4237</v>
      </c>
      <c r="DE24">
        <v>5403</v>
      </c>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s="60">
        <v>11418</v>
      </c>
      <c r="FH24" s="60">
        <v>10794</v>
      </c>
      <c r="FI24" s="60">
        <v>9380</v>
      </c>
      <c r="FJ24" s="60">
        <v>12434</v>
      </c>
      <c r="FK24" s="60">
        <v>9380</v>
      </c>
      <c r="FL24" s="60">
        <v>11685</v>
      </c>
      <c r="FM24" s="60">
        <v>12510</v>
      </c>
      <c r="FN24" s="60">
        <v>12346</v>
      </c>
      <c r="FO24" s="60">
        <v>11492</v>
      </c>
      <c r="FP24" s="60">
        <v>12002</v>
      </c>
      <c r="FQ24" s="60">
        <v>10576</v>
      </c>
      <c r="FR24" s="60">
        <v>11944</v>
      </c>
      <c r="FS24" s="60">
        <v>11034</v>
      </c>
      <c r="FT24" s="60">
        <v>8482</v>
      </c>
      <c r="FU24" s="60">
        <v>8220</v>
      </c>
      <c r="FV24" s="60">
        <v>10906</v>
      </c>
      <c r="FW24" s="60">
        <v>10266</v>
      </c>
      <c r="FX24" s="60">
        <v>11372</v>
      </c>
      <c r="FY24" s="60">
        <v>11666</v>
      </c>
      <c r="FZ24" s="60">
        <v>3356</v>
      </c>
      <c r="GA24" s="60">
        <v>12510</v>
      </c>
      <c r="GB24" s="60">
        <v>11205</v>
      </c>
      <c r="GC24" s="60">
        <v>11382</v>
      </c>
      <c r="GD24" s="60">
        <v>8427</v>
      </c>
      <c r="GE24" s="60">
        <v>12025</v>
      </c>
      <c r="GF24" s="60">
        <v>11745</v>
      </c>
      <c r="GG24" s="60">
        <v>11155</v>
      </c>
      <c r="GH24" s="60">
        <v>7275</v>
      </c>
      <c r="GI24" s="60">
        <v>9931</v>
      </c>
      <c r="GJ24" s="60">
        <v>11710</v>
      </c>
      <c r="GK24" s="60">
        <v>11648</v>
      </c>
      <c r="GL24" s="60">
        <v>11092</v>
      </c>
      <c r="GM24" s="60">
        <v>9833</v>
      </c>
      <c r="GN24" s="60">
        <v>11250</v>
      </c>
      <c r="GO24" s="60">
        <v>10371</v>
      </c>
      <c r="GP24" s="60">
        <v>8843</v>
      </c>
      <c r="GQ24" s="60">
        <v>663</v>
      </c>
      <c r="GR24" s="60">
        <v>11290</v>
      </c>
      <c r="GS24" s="60">
        <v>11821</v>
      </c>
      <c r="GT24" s="60">
        <v>9610</v>
      </c>
      <c r="GU24" s="60">
        <v>9865</v>
      </c>
      <c r="GV24" s="60">
        <v>8405</v>
      </c>
      <c r="GW24" s="60">
        <v>9725</v>
      </c>
      <c r="GX24" s="60">
        <v>11265</v>
      </c>
      <c r="GY24" s="60">
        <v>9731</v>
      </c>
      <c r="GZ24" s="60">
        <v>11181</v>
      </c>
      <c r="HA24" s="60">
        <v>11553</v>
      </c>
      <c r="HB24" s="60">
        <v>11521</v>
      </c>
      <c r="HC24" s="60">
        <v>11145</v>
      </c>
      <c r="HD24" s="60">
        <v>10521</v>
      </c>
      <c r="HE24" s="60">
        <v>11470</v>
      </c>
      <c r="HF24" s="60">
        <v>11725</v>
      </c>
      <c r="HG24" s="60">
        <v>12109</v>
      </c>
      <c r="HH24" s="60">
        <v>10275</v>
      </c>
      <c r="HI24" s="60">
        <v>988</v>
      </c>
      <c r="HJ24" s="60">
        <v>272</v>
      </c>
      <c r="HK24" s="60">
        <v>988</v>
      </c>
      <c r="HL24" s="60">
        <v>418</v>
      </c>
      <c r="HM24" s="60">
        <v>988</v>
      </c>
      <c r="HN24" s="60">
        <v>988</v>
      </c>
      <c r="HO24" s="60">
        <v>988</v>
      </c>
      <c r="HP24" s="60">
        <v>988</v>
      </c>
      <c r="HQ24" s="60">
        <v>593</v>
      </c>
      <c r="HR24" s="60">
        <v>663</v>
      </c>
      <c r="HS24" s="60">
        <v>908</v>
      </c>
      <c r="HT24" s="60">
        <v>912</v>
      </c>
      <c r="HU24" s="60">
        <v>912</v>
      </c>
      <c r="HV24" s="60">
        <v>912</v>
      </c>
      <c r="HW24" s="60">
        <v>912</v>
      </c>
      <c r="HX24" s="60">
        <v>342</v>
      </c>
      <c r="HY24" s="60">
        <v>988</v>
      </c>
      <c r="HZ24" s="60">
        <v>988</v>
      </c>
      <c r="IA24" s="60">
        <v>988</v>
      </c>
      <c r="IB24" s="60">
        <v>988</v>
      </c>
      <c r="IC24" s="60">
        <v>908</v>
      </c>
      <c r="ID24" s="60">
        <v>988</v>
      </c>
      <c r="IE24" s="60">
        <v>988</v>
      </c>
      <c r="IF24" s="60">
        <v>988</v>
      </c>
      <c r="IG24" s="60">
        <v>988</v>
      </c>
      <c r="IH24" s="60">
        <v>988</v>
      </c>
      <c r="II24" s="60">
        <v>988</v>
      </c>
      <c r="IJ24" s="60">
        <v>988</v>
      </c>
      <c r="IK24" s="60">
        <v>663</v>
      </c>
      <c r="IL24" s="60">
        <v>587</v>
      </c>
      <c r="IM24" s="60">
        <v>587</v>
      </c>
      <c r="IN24" s="60">
        <v>663</v>
      </c>
      <c r="IO24" s="60">
        <v>663</v>
      </c>
      <c r="IP24" s="60">
        <v>418</v>
      </c>
      <c r="IQ24" s="60">
        <v>587</v>
      </c>
      <c r="IR24" s="60">
        <v>418</v>
      </c>
      <c r="IS24" s="60">
        <v>988</v>
      </c>
      <c r="IT24" s="60">
        <v>988</v>
      </c>
      <c r="IU24" s="60">
        <v>988</v>
      </c>
      <c r="IV24" s="60">
        <v>587</v>
      </c>
      <c r="IW24" s="60">
        <v>908</v>
      </c>
      <c r="IX24" s="60">
        <v>908</v>
      </c>
      <c r="IY24" s="60">
        <v>272</v>
      </c>
      <c r="IZ24" s="60">
        <v>838</v>
      </c>
      <c r="JA24" s="60">
        <v>743</v>
      </c>
      <c r="JB24" s="60">
        <v>908</v>
      </c>
      <c r="JC24" s="60">
        <v>663</v>
      </c>
      <c r="JD24" s="60">
        <v>908</v>
      </c>
      <c r="JE24" s="60">
        <v>743</v>
      </c>
      <c r="JF24" s="60">
        <v>908</v>
      </c>
      <c r="JG24" s="60">
        <v>908</v>
      </c>
      <c r="JH24" s="60">
        <v>988</v>
      </c>
      <c r="JI24" s="60">
        <v>988</v>
      </c>
      <c r="JJ24" s="60">
        <v>988</v>
      </c>
      <c r="JK24" s="60">
        <v>988</v>
      </c>
      <c r="JL24" s="60">
        <v>988</v>
      </c>
      <c r="JM24" s="60">
        <v>988</v>
      </c>
      <c r="JN24" s="60">
        <v>663</v>
      </c>
      <c r="JO24" s="60">
        <v>908</v>
      </c>
      <c r="JP24" s="60">
        <v>272</v>
      </c>
      <c r="JQ24" s="60">
        <v>988</v>
      </c>
      <c r="JR24" s="60">
        <v>762</v>
      </c>
      <c r="JS24" s="60">
        <v>272</v>
      </c>
      <c r="JT24" s="60">
        <v>342</v>
      </c>
      <c r="JU24" s="60">
        <v>908</v>
      </c>
      <c r="JV24" s="60">
        <v>418</v>
      </c>
      <c r="JW24" s="60">
        <v>908</v>
      </c>
      <c r="JX24" s="60">
        <v>663</v>
      </c>
      <c r="JY24" s="60">
        <v>908</v>
      </c>
      <c r="JZ24" s="60">
        <v>988</v>
      </c>
      <c r="KA24" s="60">
        <v>272</v>
      </c>
      <c r="KB24" s="60">
        <v>908</v>
      </c>
      <c r="KC24" s="60">
        <v>908</v>
      </c>
      <c r="KD24" s="60">
        <v>908</v>
      </c>
      <c r="KE24" s="60">
        <v>988</v>
      </c>
      <c r="KF24" s="60">
        <v>663</v>
      </c>
      <c r="KG24" s="60">
        <v>988</v>
      </c>
      <c r="KH24" s="60">
        <v>988</v>
      </c>
      <c r="KI24" s="60">
        <v>988</v>
      </c>
      <c r="KJ24" s="60">
        <v>988</v>
      </c>
      <c r="KK24" s="60">
        <v>988</v>
      </c>
      <c r="KL24" s="60">
        <v>988</v>
      </c>
      <c r="KM24" s="60">
        <v>988</v>
      </c>
      <c r="KN24" s="60">
        <v>988</v>
      </c>
      <c r="KO24" s="60">
        <v>988</v>
      </c>
      <c r="KP24" s="60">
        <v>342</v>
      </c>
      <c r="KQ24" s="60">
        <v>908</v>
      </c>
      <c r="KR24" s="60">
        <v>908</v>
      </c>
      <c r="KS24" s="60">
        <v>988</v>
      </c>
      <c r="KT24" s="60">
        <v>988</v>
      </c>
      <c r="KU24" s="60">
        <v>342</v>
      </c>
      <c r="KV24" s="60">
        <v>342</v>
      </c>
      <c r="KW24" s="60">
        <v>418</v>
      </c>
      <c r="KX24" s="60">
        <v>342</v>
      </c>
      <c r="KY24" s="60">
        <v>342</v>
      </c>
      <c r="KZ24" s="60">
        <v>272</v>
      </c>
      <c r="LA24" s="60">
        <v>272</v>
      </c>
      <c r="LB24" s="60">
        <v>663</v>
      </c>
      <c r="LC24" s="60">
        <v>663</v>
      </c>
      <c r="LD24" s="60">
        <v>348</v>
      </c>
      <c r="LE24" s="60">
        <v>663</v>
      </c>
      <c r="LF24" s="60">
        <v>587</v>
      </c>
      <c r="LG24" s="60">
        <v>908</v>
      </c>
      <c r="LH24" s="60">
        <v>342</v>
      </c>
      <c r="LI24" s="60">
        <v>422</v>
      </c>
      <c r="LJ24" s="60">
        <v>908</v>
      </c>
      <c r="LK24" s="60">
        <v>418</v>
      </c>
      <c r="LL24" s="60">
        <v>342</v>
      </c>
      <c r="LM24" s="60">
        <v>587</v>
      </c>
      <c r="LN24" s="60">
        <v>663</v>
      </c>
      <c r="LO24" s="60">
        <v>663</v>
      </c>
      <c r="LP24" s="60">
        <v>663</v>
      </c>
      <c r="LQ24" s="60">
        <v>342</v>
      </c>
      <c r="LR24" s="60">
        <v>418</v>
      </c>
      <c r="LS24" s="60">
        <v>908</v>
      </c>
      <c r="LT24" s="60">
        <v>908</v>
      </c>
      <c r="LU24" s="60">
        <v>272</v>
      </c>
      <c r="LV24" s="60">
        <v>146</v>
      </c>
    </row>
    <row r="25" spans="1:334" ht="15" customHeight="1" x14ac:dyDescent="0.35">
      <c r="A25" s="57" t="s">
        <v>202</v>
      </c>
      <c r="B25">
        <v>302</v>
      </c>
      <c r="C25">
        <v>302</v>
      </c>
      <c r="D25">
        <v>623</v>
      </c>
      <c r="E25">
        <v>623</v>
      </c>
      <c r="F25">
        <v>868</v>
      </c>
      <c r="G25">
        <v>302</v>
      </c>
      <c r="H25">
        <v>868</v>
      </c>
      <c r="I25">
        <v>703</v>
      </c>
      <c r="J25">
        <v>378</v>
      </c>
      <c r="K25">
        <v>378</v>
      </c>
      <c r="L25">
        <v>722</v>
      </c>
      <c r="M25">
        <v>547</v>
      </c>
      <c r="N25">
        <v>302</v>
      </c>
      <c r="O25">
        <v>868</v>
      </c>
      <c r="P25">
        <v>302</v>
      </c>
      <c r="Q25">
        <v>302</v>
      </c>
      <c r="R25">
        <v>302</v>
      </c>
      <c r="S25">
        <v>302</v>
      </c>
      <c r="T25">
        <v>378</v>
      </c>
      <c r="U25">
        <v>623</v>
      </c>
      <c r="V25"/>
      <c r="W25">
        <v>302</v>
      </c>
      <c r="X25">
        <v>302</v>
      </c>
      <c r="Y25">
        <v>547</v>
      </c>
      <c r="Z25">
        <v>547</v>
      </c>
      <c r="AA25">
        <v>547</v>
      </c>
      <c r="AB25">
        <v>547</v>
      </c>
      <c r="AC25">
        <v>868</v>
      </c>
      <c r="AD25">
        <v>623</v>
      </c>
      <c r="AE25">
        <v>623</v>
      </c>
      <c r="AF25">
        <v>948</v>
      </c>
      <c r="AG25">
        <v>948</v>
      </c>
      <c r="AH25">
        <v>948</v>
      </c>
      <c r="AI25">
        <v>948</v>
      </c>
      <c r="AJ25">
        <v>948</v>
      </c>
      <c r="AK25">
        <v>868</v>
      </c>
      <c r="AL25">
        <v>948</v>
      </c>
      <c r="AM25">
        <v>948</v>
      </c>
      <c r="AN25">
        <v>623</v>
      </c>
      <c r="AO25">
        <v>868</v>
      </c>
      <c r="AP25">
        <v>948</v>
      </c>
      <c r="AQ25">
        <v>948</v>
      </c>
      <c r="AR25">
        <v>868</v>
      </c>
      <c r="AS25">
        <v>868</v>
      </c>
      <c r="AT25">
        <v>378</v>
      </c>
      <c r="AU25">
        <v>868</v>
      </c>
      <c r="AV25">
        <v>868</v>
      </c>
      <c r="AW25">
        <v>868</v>
      </c>
      <c r="AX25">
        <v>868</v>
      </c>
      <c r="AY25">
        <v>868</v>
      </c>
      <c r="AZ25">
        <v>623</v>
      </c>
      <c r="BA25">
        <v>868</v>
      </c>
      <c r="BB25">
        <v>868</v>
      </c>
      <c r="BC25">
        <v>868</v>
      </c>
      <c r="BD25">
        <v>868</v>
      </c>
      <c r="BE25">
        <v>948</v>
      </c>
      <c r="BF25">
        <v>547</v>
      </c>
      <c r="BG25">
        <v>868</v>
      </c>
      <c r="BH25">
        <v>868</v>
      </c>
      <c r="BI25">
        <v>868</v>
      </c>
      <c r="BJ25">
        <v>868</v>
      </c>
      <c r="BK25">
        <v>868</v>
      </c>
      <c r="BL25">
        <v>868</v>
      </c>
      <c r="BM25">
        <v>623</v>
      </c>
      <c r="BN25">
        <v>378</v>
      </c>
      <c r="BO25">
        <v>623</v>
      </c>
      <c r="BP25">
        <v>378</v>
      </c>
      <c r="BQ25">
        <v>868</v>
      </c>
      <c r="BR25">
        <v>623</v>
      </c>
      <c r="BS25">
        <v>868</v>
      </c>
      <c r="BT25">
        <v>623</v>
      </c>
      <c r="BU25">
        <v>868</v>
      </c>
      <c r="BV25">
        <v>623</v>
      </c>
      <c r="BW25">
        <v>868</v>
      </c>
      <c r="BX25">
        <v>948</v>
      </c>
      <c r="BY25">
        <v>948</v>
      </c>
      <c r="BZ25">
        <v>948</v>
      </c>
      <c r="CA25">
        <v>948</v>
      </c>
      <c r="CB25">
        <v>948</v>
      </c>
      <c r="CC25">
        <v>948</v>
      </c>
      <c r="CD25">
        <v>948</v>
      </c>
      <c r="CE25">
        <v>948</v>
      </c>
      <c r="CF25">
        <v>948</v>
      </c>
      <c r="CG25">
        <v>948</v>
      </c>
      <c r="CH25">
        <v>948</v>
      </c>
      <c r="CI25">
        <v>948</v>
      </c>
      <c r="CJ25">
        <v>623</v>
      </c>
      <c r="CK25">
        <v>623</v>
      </c>
      <c r="CL25">
        <v>948</v>
      </c>
      <c r="CM25">
        <v>948</v>
      </c>
      <c r="CN25">
        <v>948</v>
      </c>
      <c r="CO25">
        <v>948</v>
      </c>
      <c r="CP25">
        <v>948</v>
      </c>
      <c r="CQ25">
        <v>948</v>
      </c>
      <c r="CR25">
        <v>948</v>
      </c>
      <c r="CS25"/>
      <c r="CT25"/>
      <c r="CU25">
        <v>623</v>
      </c>
      <c r="CV25">
        <v>302</v>
      </c>
      <c r="CW25"/>
      <c r="CX25">
        <v>378</v>
      </c>
      <c r="CY25">
        <v>623</v>
      </c>
      <c r="CZ25">
        <v>302</v>
      </c>
      <c r="DA25">
        <v>623</v>
      </c>
      <c r="DB25">
        <v>547</v>
      </c>
      <c r="DC25">
        <v>623</v>
      </c>
      <c r="DD25">
        <v>948</v>
      </c>
      <c r="DE25">
        <v>623</v>
      </c>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s="60">
        <v>2280</v>
      </c>
      <c r="FH25" s="60">
        <v>2400</v>
      </c>
      <c r="FI25" s="60">
        <v>2016</v>
      </c>
      <c r="FJ25" s="60">
        <v>2354</v>
      </c>
      <c r="FK25" s="60">
        <v>2016</v>
      </c>
      <c r="FL25" s="60">
        <v>2805</v>
      </c>
      <c r="FM25" s="60">
        <v>3156</v>
      </c>
      <c r="FN25" s="60">
        <v>2932</v>
      </c>
      <c r="FO25" s="60">
        <v>2248</v>
      </c>
      <c r="FP25" s="60">
        <v>2996</v>
      </c>
      <c r="FQ25" s="60">
        <v>2782</v>
      </c>
      <c r="FR25" s="60">
        <v>1864</v>
      </c>
      <c r="FS25" s="60">
        <v>2852</v>
      </c>
      <c r="FT25" s="60">
        <v>2666</v>
      </c>
      <c r="FU25" s="60">
        <v>2746</v>
      </c>
      <c r="FV25" s="60">
        <v>2400</v>
      </c>
      <c r="FW25" s="60">
        <v>2996</v>
      </c>
      <c r="FX25" s="60">
        <v>2666</v>
      </c>
      <c r="FY25" s="60">
        <v>2996</v>
      </c>
      <c r="FZ25" s="60">
        <v>2996</v>
      </c>
      <c r="GA25" s="60">
        <v>3156</v>
      </c>
      <c r="GB25" s="60">
        <v>2755</v>
      </c>
      <c r="GC25" s="60">
        <v>3156</v>
      </c>
      <c r="GD25" s="60">
        <v>2287</v>
      </c>
      <c r="GE25" s="60">
        <v>2505</v>
      </c>
      <c r="GF25" s="60">
        <v>2505</v>
      </c>
      <c r="GG25" s="60">
        <v>2041</v>
      </c>
      <c r="GH25" s="60">
        <v>2451</v>
      </c>
      <c r="GI25" s="60">
        <v>995</v>
      </c>
      <c r="GJ25" s="60">
        <v>2440</v>
      </c>
      <c r="GK25" s="60">
        <v>2058</v>
      </c>
      <c r="GL25" s="60">
        <v>786</v>
      </c>
      <c r="GM25" s="60">
        <v>1069</v>
      </c>
      <c r="GN25" s="60">
        <v>1842</v>
      </c>
      <c r="GO25" s="60">
        <v>1477</v>
      </c>
      <c r="GP25" s="60">
        <v>2525</v>
      </c>
      <c r="GQ25" s="60">
        <v>2181</v>
      </c>
      <c r="GR25" s="60">
        <v>2890</v>
      </c>
      <c r="GS25" s="60">
        <v>2761</v>
      </c>
      <c r="GT25" s="60">
        <v>710</v>
      </c>
      <c r="GU25" s="60">
        <v>2451</v>
      </c>
      <c r="GV25" s="60">
        <v>2451</v>
      </c>
      <c r="GW25" s="60">
        <v>2451</v>
      </c>
      <c r="GX25" s="60">
        <v>2611</v>
      </c>
      <c r="GY25" s="60">
        <v>1961</v>
      </c>
      <c r="GZ25" s="60">
        <v>2611</v>
      </c>
      <c r="HA25" s="60">
        <v>2611</v>
      </c>
      <c r="HB25" s="60">
        <v>2581</v>
      </c>
      <c r="HC25" s="60">
        <v>2611</v>
      </c>
      <c r="HD25" s="60">
        <v>2611</v>
      </c>
      <c r="HE25" s="60">
        <v>2936</v>
      </c>
      <c r="HF25" s="60">
        <v>2611</v>
      </c>
      <c r="HG25" s="60">
        <v>2611</v>
      </c>
      <c r="HH25" s="60">
        <v>1961</v>
      </c>
      <c r="HI25" s="60">
        <v>1260</v>
      </c>
      <c r="HK25" s="60">
        <v>1154</v>
      </c>
      <c r="HL25" s="60">
        <v>690</v>
      </c>
      <c r="HM25" s="60">
        <v>1154</v>
      </c>
      <c r="HN25" s="60">
        <v>1260</v>
      </c>
      <c r="HO25" s="60">
        <v>1260</v>
      </c>
      <c r="HP25" s="60">
        <v>1154</v>
      </c>
      <c r="HQ25" s="60">
        <v>795</v>
      </c>
      <c r="HR25" s="60">
        <v>935</v>
      </c>
      <c r="HS25" s="60">
        <v>1074</v>
      </c>
      <c r="HT25" s="60">
        <v>1040</v>
      </c>
      <c r="HU25" s="60">
        <v>1184</v>
      </c>
      <c r="HV25" s="60">
        <v>1040</v>
      </c>
      <c r="HW25" s="60">
        <v>1040</v>
      </c>
      <c r="HX25" s="60">
        <v>614</v>
      </c>
      <c r="HY25" s="60">
        <v>1260</v>
      </c>
      <c r="HZ25" s="60">
        <v>1260</v>
      </c>
      <c r="IA25" s="60">
        <v>1260</v>
      </c>
      <c r="IB25" s="60">
        <v>1260</v>
      </c>
      <c r="IC25" s="60">
        <v>1180</v>
      </c>
      <c r="ID25" s="60">
        <v>1260</v>
      </c>
      <c r="IE25" s="60">
        <v>1260</v>
      </c>
      <c r="IF25" s="60">
        <v>1260</v>
      </c>
      <c r="IG25" s="60">
        <v>1260</v>
      </c>
      <c r="IH25" s="60">
        <v>1154</v>
      </c>
      <c r="II25" s="60">
        <v>1154</v>
      </c>
      <c r="IJ25" s="60">
        <v>1260</v>
      </c>
      <c r="IK25" s="60">
        <v>829</v>
      </c>
      <c r="IL25" s="60">
        <v>753</v>
      </c>
      <c r="IM25" s="60">
        <v>859</v>
      </c>
      <c r="IN25" s="60">
        <v>935</v>
      </c>
      <c r="IO25" s="60">
        <v>829</v>
      </c>
      <c r="IP25" s="60">
        <v>584</v>
      </c>
      <c r="IQ25" s="60">
        <v>859</v>
      </c>
      <c r="IR25" s="60">
        <v>584</v>
      </c>
      <c r="IS25" s="60">
        <v>1260</v>
      </c>
      <c r="IT25" s="60">
        <v>1260</v>
      </c>
      <c r="IU25" s="60">
        <v>1260</v>
      </c>
      <c r="IV25" s="60">
        <v>859</v>
      </c>
      <c r="IW25" s="60">
        <v>1180</v>
      </c>
      <c r="IX25" s="60">
        <v>1180</v>
      </c>
      <c r="IY25" s="60">
        <v>544</v>
      </c>
      <c r="IZ25" s="60">
        <v>1110</v>
      </c>
      <c r="JA25" s="60">
        <v>909</v>
      </c>
      <c r="JB25" s="60">
        <v>1074</v>
      </c>
      <c r="JC25" s="60">
        <v>935</v>
      </c>
      <c r="JD25" s="60">
        <v>1180</v>
      </c>
      <c r="JE25" s="60">
        <v>1015</v>
      </c>
      <c r="JF25" s="60">
        <v>1180</v>
      </c>
      <c r="JG25" s="60">
        <v>1074</v>
      </c>
      <c r="JH25" s="60">
        <v>1260</v>
      </c>
      <c r="JI25" s="60">
        <v>1260</v>
      </c>
      <c r="JJ25" s="60">
        <v>1154</v>
      </c>
      <c r="JK25" s="60">
        <v>1154</v>
      </c>
      <c r="JL25" s="60">
        <v>1260</v>
      </c>
      <c r="JM25" s="60">
        <v>1260</v>
      </c>
      <c r="JN25" s="60">
        <v>935</v>
      </c>
      <c r="JO25" s="60">
        <v>1074</v>
      </c>
      <c r="JP25" s="60">
        <v>106</v>
      </c>
      <c r="JQ25" s="60">
        <v>1260</v>
      </c>
      <c r="JR25" s="60">
        <v>1034</v>
      </c>
      <c r="JT25" s="60">
        <v>614</v>
      </c>
      <c r="JU25" s="60">
        <v>1180</v>
      </c>
      <c r="JV25" s="60">
        <v>690</v>
      </c>
      <c r="JW25" s="60">
        <v>1074</v>
      </c>
      <c r="JX25" s="60">
        <v>829</v>
      </c>
      <c r="JY25" s="60">
        <v>1180</v>
      </c>
      <c r="JZ25" s="60">
        <v>1260</v>
      </c>
      <c r="KA25" s="60">
        <v>106</v>
      </c>
      <c r="KB25" s="60">
        <v>1180</v>
      </c>
      <c r="KC25" s="60">
        <v>1074</v>
      </c>
      <c r="KD25" s="60">
        <v>1074</v>
      </c>
      <c r="KE25" s="60">
        <v>1260</v>
      </c>
      <c r="KF25" s="60">
        <v>829</v>
      </c>
      <c r="KG25" s="60">
        <v>1260</v>
      </c>
      <c r="KH25" s="60">
        <v>1260</v>
      </c>
      <c r="KI25" s="60">
        <v>1260</v>
      </c>
      <c r="KJ25" s="60">
        <v>1260</v>
      </c>
      <c r="KK25" s="60">
        <v>1260</v>
      </c>
      <c r="KL25" s="60">
        <v>1260</v>
      </c>
      <c r="KM25" s="60">
        <v>1260</v>
      </c>
      <c r="KN25" s="60">
        <v>1260</v>
      </c>
      <c r="KO25" s="60">
        <v>1154</v>
      </c>
      <c r="KP25" s="60">
        <v>614</v>
      </c>
      <c r="KQ25" s="60">
        <v>1180</v>
      </c>
      <c r="KR25" s="60">
        <v>1180</v>
      </c>
      <c r="KS25" s="60">
        <v>1260</v>
      </c>
      <c r="KT25" s="60">
        <v>1260</v>
      </c>
      <c r="KU25" s="60">
        <v>614</v>
      </c>
      <c r="KV25" s="60">
        <v>614</v>
      </c>
      <c r="KW25" s="60">
        <v>584</v>
      </c>
      <c r="KX25" s="60">
        <v>614</v>
      </c>
      <c r="KY25" s="60">
        <v>470</v>
      </c>
      <c r="LA25" s="60">
        <v>106</v>
      </c>
      <c r="LB25" s="60">
        <v>829</v>
      </c>
      <c r="LC25" s="60">
        <v>759</v>
      </c>
      <c r="LD25" s="60">
        <v>290</v>
      </c>
      <c r="LE25" s="60">
        <v>721</v>
      </c>
      <c r="LF25" s="60">
        <v>645</v>
      </c>
      <c r="LG25" s="60">
        <v>1004</v>
      </c>
      <c r="LH25" s="60">
        <v>614</v>
      </c>
      <c r="LI25" s="60">
        <v>694</v>
      </c>
      <c r="LJ25" s="60">
        <v>1180</v>
      </c>
      <c r="LK25" s="60">
        <v>584</v>
      </c>
      <c r="LL25" s="60">
        <v>614</v>
      </c>
      <c r="LM25" s="60">
        <v>645</v>
      </c>
      <c r="LN25" s="60">
        <v>935</v>
      </c>
      <c r="LO25" s="60">
        <v>935</v>
      </c>
      <c r="LP25" s="60">
        <v>935</v>
      </c>
      <c r="LQ25" s="60">
        <v>614</v>
      </c>
      <c r="LR25" s="60">
        <v>690</v>
      </c>
      <c r="LS25" s="60">
        <v>1180</v>
      </c>
      <c r="LT25" s="60">
        <v>1074</v>
      </c>
      <c r="LU25" s="60">
        <v>106</v>
      </c>
      <c r="LV25" s="60">
        <v>690</v>
      </c>
    </row>
    <row r="26" spans="1:334" ht="15" customHeight="1" x14ac:dyDescent="0.35">
      <c r="A26" s="57" t="s">
        <v>200</v>
      </c>
      <c r="B26">
        <v>263</v>
      </c>
      <c r="C26">
        <v>263</v>
      </c>
      <c r="D26">
        <v>584</v>
      </c>
      <c r="E26">
        <v>584</v>
      </c>
      <c r="F26">
        <v>829</v>
      </c>
      <c r="G26">
        <v>263</v>
      </c>
      <c r="H26">
        <v>829</v>
      </c>
      <c r="I26">
        <v>664</v>
      </c>
      <c r="J26">
        <v>339</v>
      </c>
      <c r="K26">
        <v>339</v>
      </c>
      <c r="L26">
        <v>683</v>
      </c>
      <c r="M26">
        <v>508</v>
      </c>
      <c r="N26">
        <v>263</v>
      </c>
      <c r="O26">
        <v>829</v>
      </c>
      <c r="P26">
        <v>263</v>
      </c>
      <c r="Q26">
        <v>263</v>
      </c>
      <c r="R26">
        <v>263</v>
      </c>
      <c r="S26">
        <v>263</v>
      </c>
      <c r="T26">
        <v>339</v>
      </c>
      <c r="U26">
        <v>584</v>
      </c>
      <c r="V26">
        <v>263</v>
      </c>
      <c r="W26"/>
      <c r="X26">
        <v>263</v>
      </c>
      <c r="Y26">
        <v>508</v>
      </c>
      <c r="Z26">
        <v>508</v>
      </c>
      <c r="AA26">
        <v>508</v>
      </c>
      <c r="AB26">
        <v>508</v>
      </c>
      <c r="AC26">
        <v>829</v>
      </c>
      <c r="AD26">
        <v>584</v>
      </c>
      <c r="AE26">
        <v>584</v>
      </c>
      <c r="AF26">
        <v>909</v>
      </c>
      <c r="AG26">
        <v>909</v>
      </c>
      <c r="AH26">
        <v>909</v>
      </c>
      <c r="AI26">
        <v>909</v>
      </c>
      <c r="AJ26">
        <v>909</v>
      </c>
      <c r="AK26">
        <v>829</v>
      </c>
      <c r="AL26">
        <v>909</v>
      </c>
      <c r="AM26">
        <v>909</v>
      </c>
      <c r="AN26">
        <v>584</v>
      </c>
      <c r="AO26">
        <v>829</v>
      </c>
      <c r="AP26">
        <v>909</v>
      </c>
      <c r="AQ26">
        <v>909</v>
      </c>
      <c r="AR26">
        <v>829</v>
      </c>
      <c r="AS26">
        <v>829</v>
      </c>
      <c r="AT26">
        <v>339</v>
      </c>
      <c r="AU26">
        <v>829</v>
      </c>
      <c r="AV26">
        <v>829</v>
      </c>
      <c r="AW26">
        <v>829</v>
      </c>
      <c r="AX26">
        <v>829</v>
      </c>
      <c r="AY26">
        <v>829</v>
      </c>
      <c r="AZ26">
        <v>584</v>
      </c>
      <c r="BA26">
        <v>829</v>
      </c>
      <c r="BB26">
        <v>829</v>
      </c>
      <c r="BC26">
        <v>829</v>
      </c>
      <c r="BD26">
        <v>829</v>
      </c>
      <c r="BE26">
        <v>909</v>
      </c>
      <c r="BF26">
        <v>508</v>
      </c>
      <c r="BG26">
        <v>829</v>
      </c>
      <c r="BH26">
        <v>829</v>
      </c>
      <c r="BI26">
        <v>829</v>
      </c>
      <c r="BJ26">
        <v>829</v>
      </c>
      <c r="BK26">
        <v>829</v>
      </c>
      <c r="BL26">
        <v>829</v>
      </c>
      <c r="BM26">
        <v>584</v>
      </c>
      <c r="BN26">
        <v>339</v>
      </c>
      <c r="BO26">
        <v>584</v>
      </c>
      <c r="BP26">
        <v>339</v>
      </c>
      <c r="BQ26">
        <v>829</v>
      </c>
      <c r="BR26">
        <v>584</v>
      </c>
      <c r="BS26">
        <v>829</v>
      </c>
      <c r="BT26">
        <v>584</v>
      </c>
      <c r="BU26">
        <v>829</v>
      </c>
      <c r="BV26">
        <v>584</v>
      </c>
      <c r="BW26">
        <v>829</v>
      </c>
      <c r="BX26">
        <v>909</v>
      </c>
      <c r="BY26">
        <v>909</v>
      </c>
      <c r="BZ26">
        <v>909</v>
      </c>
      <c r="CA26">
        <v>909</v>
      </c>
      <c r="CB26">
        <v>909</v>
      </c>
      <c r="CC26">
        <v>909</v>
      </c>
      <c r="CD26">
        <v>909</v>
      </c>
      <c r="CE26">
        <v>909</v>
      </c>
      <c r="CF26">
        <v>909</v>
      </c>
      <c r="CG26">
        <v>909</v>
      </c>
      <c r="CH26">
        <v>909</v>
      </c>
      <c r="CI26">
        <v>909</v>
      </c>
      <c r="CJ26">
        <v>584</v>
      </c>
      <c r="CK26">
        <v>584</v>
      </c>
      <c r="CL26">
        <v>909</v>
      </c>
      <c r="CM26">
        <v>909</v>
      </c>
      <c r="CN26">
        <v>909</v>
      </c>
      <c r="CO26">
        <v>909</v>
      </c>
      <c r="CP26">
        <v>909</v>
      </c>
      <c r="CQ26">
        <v>909</v>
      </c>
      <c r="CR26">
        <v>909</v>
      </c>
      <c r="CS26">
        <v>263</v>
      </c>
      <c r="CT26">
        <v>263</v>
      </c>
      <c r="CU26">
        <v>584</v>
      </c>
      <c r="CV26">
        <v>263</v>
      </c>
      <c r="CW26">
        <v>263</v>
      </c>
      <c r="CX26">
        <v>339</v>
      </c>
      <c r="CY26">
        <v>584</v>
      </c>
      <c r="CZ26">
        <v>263</v>
      </c>
      <c r="DA26">
        <v>584</v>
      </c>
      <c r="DB26">
        <v>508</v>
      </c>
      <c r="DC26">
        <v>584</v>
      </c>
      <c r="DD26">
        <v>909</v>
      </c>
      <c r="DE26">
        <v>584</v>
      </c>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s="60">
        <v>2546</v>
      </c>
      <c r="FH26" s="60">
        <v>2590</v>
      </c>
      <c r="FI26" s="60">
        <v>2206</v>
      </c>
      <c r="FJ26" s="60">
        <v>2544</v>
      </c>
      <c r="FK26" s="60">
        <v>2206</v>
      </c>
      <c r="FL26" s="60">
        <v>2995</v>
      </c>
      <c r="FM26" s="60">
        <v>3346</v>
      </c>
      <c r="FN26" s="60">
        <v>3122</v>
      </c>
      <c r="FO26" s="60">
        <v>2438</v>
      </c>
      <c r="FP26" s="60">
        <v>3186</v>
      </c>
      <c r="FQ26" s="60">
        <v>2863</v>
      </c>
      <c r="FR26" s="60">
        <v>2054</v>
      </c>
      <c r="FS26" s="60">
        <v>3042</v>
      </c>
      <c r="FT26" s="60">
        <v>2856</v>
      </c>
      <c r="FU26" s="60">
        <v>2936</v>
      </c>
      <c r="FV26" s="60">
        <v>2590</v>
      </c>
      <c r="FW26" s="60">
        <v>3186</v>
      </c>
      <c r="FX26" s="60">
        <v>2856</v>
      </c>
      <c r="FY26" s="60">
        <v>3186</v>
      </c>
      <c r="FZ26" s="60">
        <v>3186</v>
      </c>
      <c r="GA26" s="60">
        <v>3346</v>
      </c>
      <c r="GB26" s="60">
        <v>3021</v>
      </c>
      <c r="GC26" s="60">
        <v>3346</v>
      </c>
      <c r="GD26" s="60">
        <v>2477</v>
      </c>
      <c r="GE26" s="60">
        <v>2771</v>
      </c>
      <c r="GF26" s="60">
        <v>2771</v>
      </c>
      <c r="GG26" s="60">
        <v>2307</v>
      </c>
      <c r="GH26" s="60">
        <v>2717</v>
      </c>
      <c r="GI26" s="60">
        <v>1185</v>
      </c>
      <c r="GJ26" s="60">
        <v>2706</v>
      </c>
      <c r="GK26" s="60">
        <v>2324</v>
      </c>
      <c r="GL26" s="60">
        <v>741</v>
      </c>
      <c r="GM26" s="60">
        <v>1150</v>
      </c>
      <c r="GN26" s="60">
        <v>2108</v>
      </c>
      <c r="GO26" s="60">
        <v>1558</v>
      </c>
      <c r="GP26" s="60">
        <v>2682</v>
      </c>
      <c r="GQ26" s="60">
        <v>2371</v>
      </c>
      <c r="GR26" s="60">
        <v>3080</v>
      </c>
      <c r="GS26" s="60">
        <v>2951</v>
      </c>
      <c r="GT26" s="60">
        <v>976</v>
      </c>
      <c r="GU26" s="60">
        <v>2717</v>
      </c>
      <c r="GV26" s="60">
        <v>2717</v>
      </c>
      <c r="GW26" s="60">
        <v>2717</v>
      </c>
      <c r="GX26" s="60">
        <v>2877</v>
      </c>
      <c r="GY26" s="60">
        <v>2227</v>
      </c>
      <c r="GZ26" s="60">
        <v>2877</v>
      </c>
      <c r="HA26" s="60">
        <v>2877</v>
      </c>
      <c r="HB26" s="60">
        <v>2771</v>
      </c>
      <c r="HC26" s="60">
        <v>2877</v>
      </c>
      <c r="HD26" s="60">
        <v>2877</v>
      </c>
      <c r="HE26" s="60">
        <v>3202</v>
      </c>
      <c r="HF26" s="60">
        <v>2877</v>
      </c>
      <c r="HG26" s="60">
        <v>2877</v>
      </c>
      <c r="HH26" s="60">
        <v>2227</v>
      </c>
      <c r="HI26" s="60">
        <v>1528</v>
      </c>
      <c r="HJ26" s="60">
        <v>344</v>
      </c>
      <c r="HK26" s="60">
        <v>1422</v>
      </c>
      <c r="HL26" s="60">
        <v>958</v>
      </c>
      <c r="HM26" s="60">
        <v>1422</v>
      </c>
      <c r="HN26" s="60">
        <v>1528</v>
      </c>
      <c r="HO26" s="60">
        <v>1528</v>
      </c>
      <c r="HP26" s="60">
        <v>1422</v>
      </c>
      <c r="HQ26" s="60">
        <v>719</v>
      </c>
      <c r="HR26" s="60">
        <v>1203</v>
      </c>
      <c r="HS26" s="60">
        <v>1342</v>
      </c>
      <c r="HT26" s="60">
        <v>1384</v>
      </c>
      <c r="HU26" s="60">
        <v>1528</v>
      </c>
      <c r="HV26" s="60">
        <v>1384</v>
      </c>
      <c r="HW26" s="60">
        <v>1384</v>
      </c>
      <c r="HX26" s="60">
        <v>958</v>
      </c>
      <c r="HY26" s="60">
        <v>1528</v>
      </c>
      <c r="HZ26" s="60">
        <v>1528</v>
      </c>
      <c r="IA26" s="60">
        <v>1528</v>
      </c>
      <c r="IB26" s="60">
        <v>1528</v>
      </c>
      <c r="IC26" s="60">
        <v>1448</v>
      </c>
      <c r="ID26" s="60">
        <v>1528</v>
      </c>
      <c r="IE26" s="60">
        <v>1528</v>
      </c>
      <c r="IF26" s="60">
        <v>1528</v>
      </c>
      <c r="IG26" s="60">
        <v>1528</v>
      </c>
      <c r="IH26" s="60">
        <v>1422</v>
      </c>
      <c r="II26" s="60">
        <v>1422</v>
      </c>
      <c r="IJ26" s="60">
        <v>1528</v>
      </c>
      <c r="IK26" s="60">
        <v>988</v>
      </c>
      <c r="IL26" s="60">
        <v>1097</v>
      </c>
      <c r="IM26" s="60">
        <v>1203</v>
      </c>
      <c r="IN26" s="60">
        <v>1203</v>
      </c>
      <c r="IO26" s="60">
        <v>1097</v>
      </c>
      <c r="IP26" s="60">
        <v>852</v>
      </c>
      <c r="IQ26" s="60">
        <v>1203</v>
      </c>
      <c r="IR26" s="60">
        <v>852</v>
      </c>
      <c r="IS26" s="60">
        <v>1528</v>
      </c>
      <c r="IT26" s="60">
        <v>1528</v>
      </c>
      <c r="IU26" s="60">
        <v>1528</v>
      </c>
      <c r="IV26" s="60">
        <v>1203</v>
      </c>
      <c r="IW26" s="60">
        <v>1448</v>
      </c>
      <c r="IX26" s="60">
        <v>1448</v>
      </c>
      <c r="IY26" s="60">
        <v>888</v>
      </c>
      <c r="IZ26" s="60">
        <v>1143</v>
      </c>
      <c r="JA26" s="60">
        <v>833</v>
      </c>
      <c r="JB26" s="60">
        <v>1342</v>
      </c>
      <c r="JC26" s="60">
        <v>1203</v>
      </c>
      <c r="JD26" s="60">
        <v>1213</v>
      </c>
      <c r="JE26" s="60">
        <v>1283</v>
      </c>
      <c r="JF26" s="60">
        <v>1448</v>
      </c>
      <c r="JG26" s="60">
        <v>1233</v>
      </c>
      <c r="JH26" s="60">
        <v>1528</v>
      </c>
      <c r="JI26" s="60">
        <v>1528</v>
      </c>
      <c r="JJ26" s="60">
        <v>1422</v>
      </c>
      <c r="JK26" s="60">
        <v>1422</v>
      </c>
      <c r="JL26" s="60">
        <v>1528</v>
      </c>
      <c r="JM26" s="60">
        <v>1528</v>
      </c>
      <c r="JN26" s="60">
        <v>1203</v>
      </c>
      <c r="JO26" s="60">
        <v>1233</v>
      </c>
      <c r="JP26" s="60">
        <v>450</v>
      </c>
      <c r="JQ26" s="60">
        <v>1528</v>
      </c>
      <c r="JR26" s="60">
        <v>1378</v>
      </c>
      <c r="JS26" s="60">
        <v>344</v>
      </c>
      <c r="JT26" s="60">
        <v>958</v>
      </c>
      <c r="JU26" s="60">
        <v>1448</v>
      </c>
      <c r="JV26" s="60">
        <v>958</v>
      </c>
      <c r="JW26" s="60">
        <v>1342</v>
      </c>
      <c r="JX26" s="60">
        <v>988</v>
      </c>
      <c r="JY26" s="60">
        <v>1448</v>
      </c>
      <c r="JZ26" s="60">
        <v>1528</v>
      </c>
      <c r="KA26" s="60">
        <v>450</v>
      </c>
      <c r="KB26" s="60">
        <v>1448</v>
      </c>
      <c r="KC26" s="60">
        <v>1342</v>
      </c>
      <c r="KD26" s="60">
        <v>1342</v>
      </c>
      <c r="KE26" s="60">
        <v>1528</v>
      </c>
      <c r="KF26" s="60">
        <v>1097</v>
      </c>
      <c r="KG26" s="60">
        <v>1528</v>
      </c>
      <c r="KH26" s="60">
        <v>1528</v>
      </c>
      <c r="KI26" s="60">
        <v>1528</v>
      </c>
      <c r="KJ26" s="60">
        <v>1528</v>
      </c>
      <c r="KK26" s="60">
        <v>1528</v>
      </c>
      <c r="KL26" s="60">
        <v>1528</v>
      </c>
      <c r="KM26" s="60">
        <v>1528</v>
      </c>
      <c r="KN26" s="60">
        <v>1528</v>
      </c>
      <c r="KO26" s="60">
        <v>1422</v>
      </c>
      <c r="KP26" s="60">
        <v>958</v>
      </c>
      <c r="KQ26" s="60">
        <v>1448</v>
      </c>
      <c r="KR26" s="60">
        <v>1448</v>
      </c>
      <c r="KS26" s="60">
        <v>1528</v>
      </c>
      <c r="KT26" s="60">
        <v>1528</v>
      </c>
      <c r="KU26" s="60">
        <v>958</v>
      </c>
      <c r="KV26" s="60">
        <v>958</v>
      </c>
      <c r="KW26" s="60">
        <v>508</v>
      </c>
      <c r="KX26" s="60">
        <v>958</v>
      </c>
      <c r="KY26" s="60">
        <v>814</v>
      </c>
      <c r="KZ26" s="60">
        <v>344</v>
      </c>
      <c r="LA26" s="60">
        <v>450</v>
      </c>
      <c r="LB26" s="60">
        <v>753</v>
      </c>
      <c r="LC26" s="60">
        <v>918</v>
      </c>
      <c r="LD26" s="60">
        <v>323</v>
      </c>
      <c r="LE26" s="60">
        <v>880</v>
      </c>
      <c r="LF26" s="60">
        <v>880</v>
      </c>
      <c r="LG26" s="60">
        <v>1163</v>
      </c>
      <c r="LH26" s="60">
        <v>958</v>
      </c>
      <c r="LI26" s="60">
        <v>1038</v>
      </c>
      <c r="LJ26" s="60">
        <v>1339</v>
      </c>
      <c r="LK26" s="60">
        <v>743</v>
      </c>
      <c r="LL26" s="60">
        <v>958</v>
      </c>
      <c r="LM26" s="60">
        <v>989</v>
      </c>
      <c r="LN26" s="60">
        <v>1203</v>
      </c>
      <c r="LO26" s="60">
        <v>1203</v>
      </c>
      <c r="LP26" s="60">
        <v>1203</v>
      </c>
      <c r="LQ26" s="60">
        <v>958</v>
      </c>
      <c r="LR26" s="60">
        <v>958</v>
      </c>
      <c r="LS26" s="60">
        <v>1448</v>
      </c>
      <c r="LT26" s="60">
        <v>1342</v>
      </c>
      <c r="LU26" s="60">
        <v>450</v>
      </c>
      <c r="LV26" s="60">
        <v>958</v>
      </c>
    </row>
    <row r="27" spans="1:334" ht="15" customHeight="1" x14ac:dyDescent="0.35">
      <c r="A27" s="57" t="s">
        <v>201</v>
      </c>
      <c r="B27">
        <v>290</v>
      </c>
      <c r="C27">
        <v>290</v>
      </c>
      <c r="D27">
        <v>611</v>
      </c>
      <c r="E27">
        <v>611</v>
      </c>
      <c r="F27">
        <v>856</v>
      </c>
      <c r="G27">
        <v>290</v>
      </c>
      <c r="H27">
        <v>856</v>
      </c>
      <c r="I27">
        <v>691</v>
      </c>
      <c r="J27">
        <v>366</v>
      </c>
      <c r="K27">
        <v>366</v>
      </c>
      <c r="L27">
        <v>710</v>
      </c>
      <c r="M27">
        <v>535</v>
      </c>
      <c r="N27">
        <v>290</v>
      </c>
      <c r="O27">
        <v>856</v>
      </c>
      <c r="P27">
        <v>290</v>
      </c>
      <c r="Q27">
        <v>290</v>
      </c>
      <c r="R27">
        <v>290</v>
      </c>
      <c r="S27">
        <v>290</v>
      </c>
      <c r="T27">
        <v>366</v>
      </c>
      <c r="U27">
        <v>611</v>
      </c>
      <c r="V27">
        <v>290</v>
      </c>
      <c r="W27">
        <v>290</v>
      </c>
      <c r="X27"/>
      <c r="Y27">
        <v>535</v>
      </c>
      <c r="Z27">
        <v>535</v>
      </c>
      <c r="AA27">
        <v>535</v>
      </c>
      <c r="AB27">
        <v>535</v>
      </c>
      <c r="AC27">
        <v>856</v>
      </c>
      <c r="AD27">
        <v>611</v>
      </c>
      <c r="AE27">
        <v>611</v>
      </c>
      <c r="AF27">
        <v>936</v>
      </c>
      <c r="AG27">
        <v>936</v>
      </c>
      <c r="AH27">
        <v>936</v>
      </c>
      <c r="AI27">
        <v>936</v>
      </c>
      <c r="AJ27">
        <v>936</v>
      </c>
      <c r="AK27">
        <v>856</v>
      </c>
      <c r="AL27">
        <v>936</v>
      </c>
      <c r="AM27">
        <v>936</v>
      </c>
      <c r="AN27">
        <v>611</v>
      </c>
      <c r="AO27">
        <v>856</v>
      </c>
      <c r="AP27">
        <v>936</v>
      </c>
      <c r="AQ27">
        <v>936</v>
      </c>
      <c r="AR27">
        <v>856</v>
      </c>
      <c r="AS27">
        <v>856</v>
      </c>
      <c r="AT27">
        <v>366</v>
      </c>
      <c r="AU27">
        <v>856</v>
      </c>
      <c r="AV27">
        <v>856</v>
      </c>
      <c r="AW27">
        <v>856</v>
      </c>
      <c r="AX27">
        <v>856</v>
      </c>
      <c r="AY27">
        <v>856</v>
      </c>
      <c r="AZ27">
        <v>611</v>
      </c>
      <c r="BA27">
        <v>856</v>
      </c>
      <c r="BB27">
        <v>856</v>
      </c>
      <c r="BC27">
        <v>856</v>
      </c>
      <c r="BD27">
        <v>856</v>
      </c>
      <c r="BE27">
        <v>936</v>
      </c>
      <c r="BF27">
        <v>535</v>
      </c>
      <c r="BG27">
        <v>856</v>
      </c>
      <c r="BH27">
        <v>856</v>
      </c>
      <c r="BI27">
        <v>856</v>
      </c>
      <c r="BJ27">
        <v>856</v>
      </c>
      <c r="BK27">
        <v>856</v>
      </c>
      <c r="BL27">
        <v>856</v>
      </c>
      <c r="BM27">
        <v>611</v>
      </c>
      <c r="BN27">
        <v>366</v>
      </c>
      <c r="BO27">
        <v>611</v>
      </c>
      <c r="BP27">
        <v>366</v>
      </c>
      <c r="BQ27">
        <v>856</v>
      </c>
      <c r="BR27">
        <v>611</v>
      </c>
      <c r="BS27">
        <v>856</v>
      </c>
      <c r="BT27">
        <v>611</v>
      </c>
      <c r="BU27">
        <v>856</v>
      </c>
      <c r="BV27">
        <v>611</v>
      </c>
      <c r="BW27">
        <v>856</v>
      </c>
      <c r="BX27">
        <v>936</v>
      </c>
      <c r="BY27">
        <v>936</v>
      </c>
      <c r="BZ27">
        <v>936</v>
      </c>
      <c r="CA27">
        <v>936</v>
      </c>
      <c r="CB27">
        <v>936</v>
      </c>
      <c r="CC27">
        <v>936</v>
      </c>
      <c r="CD27">
        <v>936</v>
      </c>
      <c r="CE27">
        <v>936</v>
      </c>
      <c r="CF27">
        <v>936</v>
      </c>
      <c r="CG27">
        <v>936</v>
      </c>
      <c r="CH27">
        <v>936</v>
      </c>
      <c r="CI27">
        <v>936</v>
      </c>
      <c r="CJ27">
        <v>611</v>
      </c>
      <c r="CK27">
        <v>611</v>
      </c>
      <c r="CL27">
        <v>936</v>
      </c>
      <c r="CM27">
        <v>936</v>
      </c>
      <c r="CN27">
        <v>936</v>
      </c>
      <c r="CO27">
        <v>936</v>
      </c>
      <c r="CP27">
        <v>936</v>
      </c>
      <c r="CQ27">
        <v>936</v>
      </c>
      <c r="CR27">
        <v>936</v>
      </c>
      <c r="CS27">
        <v>290</v>
      </c>
      <c r="CT27">
        <v>290</v>
      </c>
      <c r="CU27">
        <v>611</v>
      </c>
      <c r="CV27">
        <v>290</v>
      </c>
      <c r="CW27">
        <v>290</v>
      </c>
      <c r="CX27">
        <v>366</v>
      </c>
      <c r="CY27">
        <v>611</v>
      </c>
      <c r="CZ27">
        <v>290</v>
      </c>
      <c r="DA27">
        <v>611</v>
      </c>
      <c r="DB27">
        <v>535</v>
      </c>
      <c r="DC27">
        <v>611</v>
      </c>
      <c r="DD27">
        <v>936</v>
      </c>
      <c r="DE27">
        <v>611</v>
      </c>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s="60">
        <v>6875</v>
      </c>
      <c r="FH27" s="60">
        <v>6015</v>
      </c>
      <c r="FI27" s="60">
        <v>5699</v>
      </c>
      <c r="FJ27" s="60">
        <v>5737</v>
      </c>
      <c r="FK27" s="60">
        <v>6019</v>
      </c>
      <c r="FL27" s="60">
        <v>5775</v>
      </c>
      <c r="FM27" s="60">
        <v>7159</v>
      </c>
      <c r="FN27" s="60">
        <v>6691</v>
      </c>
      <c r="FO27" s="60">
        <v>6163</v>
      </c>
      <c r="FP27" s="60">
        <v>7515</v>
      </c>
      <c r="FQ27" s="60">
        <v>7364</v>
      </c>
      <c r="FR27" s="60">
        <v>6341</v>
      </c>
      <c r="FS27" s="60">
        <v>7333</v>
      </c>
      <c r="FT27" s="60">
        <v>7003</v>
      </c>
      <c r="FU27" s="60">
        <v>6765</v>
      </c>
      <c r="FV27" s="60">
        <v>6129</v>
      </c>
      <c r="FW27" s="60">
        <v>7431</v>
      </c>
      <c r="FX27" s="60">
        <v>7101</v>
      </c>
      <c r="FY27" s="60">
        <v>7131</v>
      </c>
      <c r="FZ27" s="60">
        <v>6999</v>
      </c>
      <c r="GA27" s="60">
        <v>7591</v>
      </c>
      <c r="GB27" s="60">
        <v>7455</v>
      </c>
      <c r="GC27" s="60">
        <v>7031</v>
      </c>
      <c r="GD27" s="60">
        <v>7357</v>
      </c>
      <c r="GE27" s="60">
        <v>6530</v>
      </c>
      <c r="GF27" s="60">
        <v>6530</v>
      </c>
      <c r="GG27" s="60">
        <v>6843</v>
      </c>
      <c r="GH27" s="60">
        <v>7435</v>
      </c>
      <c r="GI27" s="60">
        <v>5288</v>
      </c>
      <c r="GJ27" s="60">
        <v>7350</v>
      </c>
      <c r="GK27" s="60">
        <v>6898</v>
      </c>
      <c r="GL27" s="60">
        <v>6058</v>
      </c>
      <c r="GM27" s="60">
        <v>5095</v>
      </c>
      <c r="GN27" s="60">
        <v>7190</v>
      </c>
      <c r="GO27" s="60">
        <v>6210</v>
      </c>
      <c r="GP27" s="60">
        <v>7190</v>
      </c>
      <c r="GQ27" s="60">
        <v>6452</v>
      </c>
      <c r="GR27" s="60">
        <v>5949</v>
      </c>
      <c r="GS27" s="60">
        <v>7275</v>
      </c>
      <c r="GT27" s="60">
        <v>6058</v>
      </c>
      <c r="GU27" s="60">
        <v>7435</v>
      </c>
      <c r="GV27" s="60">
        <v>7435</v>
      </c>
      <c r="GW27" s="60">
        <v>7435</v>
      </c>
      <c r="GX27" s="60">
        <v>7595</v>
      </c>
      <c r="GY27" s="60">
        <v>6945</v>
      </c>
      <c r="GZ27" s="60">
        <v>7595</v>
      </c>
      <c r="HA27" s="60">
        <v>7595</v>
      </c>
      <c r="HB27" s="60">
        <v>6981</v>
      </c>
      <c r="HC27" s="60">
        <v>7455</v>
      </c>
      <c r="HD27" s="60">
        <v>7595</v>
      </c>
      <c r="HE27" s="60">
        <v>7675</v>
      </c>
      <c r="HF27" s="60">
        <v>7595</v>
      </c>
      <c r="HG27" s="60">
        <v>7347</v>
      </c>
      <c r="HH27" s="60">
        <v>6945</v>
      </c>
      <c r="HI27" s="60">
        <v>5159</v>
      </c>
      <c r="HJ27" s="60">
        <v>5124</v>
      </c>
      <c r="HK27" s="60">
        <v>3917</v>
      </c>
      <c r="HL27" s="60">
        <v>5478</v>
      </c>
      <c r="HM27" s="60">
        <v>4237</v>
      </c>
      <c r="HN27" s="60">
        <v>5719</v>
      </c>
      <c r="HO27" s="60">
        <v>5099</v>
      </c>
      <c r="HP27" s="60">
        <v>4135</v>
      </c>
      <c r="HQ27" s="60">
        <v>4844</v>
      </c>
      <c r="HR27" s="60">
        <v>5613</v>
      </c>
      <c r="HS27" s="60">
        <v>4501.7</v>
      </c>
      <c r="HT27" s="60">
        <v>5663</v>
      </c>
      <c r="HU27" s="60">
        <v>5663</v>
      </c>
      <c r="HV27" s="60">
        <v>5663</v>
      </c>
      <c r="HW27" s="60">
        <v>5663</v>
      </c>
      <c r="HX27" s="60">
        <v>4654</v>
      </c>
      <c r="HY27" s="60">
        <v>5579</v>
      </c>
      <c r="HZ27" s="60">
        <v>5579</v>
      </c>
      <c r="IA27" s="60">
        <v>5579</v>
      </c>
      <c r="IB27" s="60">
        <v>5569</v>
      </c>
      <c r="IC27" s="60">
        <v>5339</v>
      </c>
      <c r="ID27" s="60">
        <v>5419</v>
      </c>
      <c r="IE27" s="60">
        <v>5761</v>
      </c>
      <c r="IF27" s="60">
        <v>5471</v>
      </c>
      <c r="IG27" s="60">
        <v>5471</v>
      </c>
      <c r="IH27" s="60">
        <v>5009</v>
      </c>
      <c r="II27" s="60">
        <v>5273</v>
      </c>
      <c r="IJ27" s="60">
        <v>5569</v>
      </c>
      <c r="IK27" s="60">
        <v>2654</v>
      </c>
      <c r="IL27" s="60">
        <v>5001</v>
      </c>
      <c r="IM27" s="60">
        <v>5583</v>
      </c>
      <c r="IN27" s="60">
        <v>5328</v>
      </c>
      <c r="IO27" s="60">
        <v>4903</v>
      </c>
      <c r="IP27" s="60">
        <v>4196</v>
      </c>
      <c r="IQ27" s="60">
        <v>5723</v>
      </c>
      <c r="IR27" s="60">
        <v>4196</v>
      </c>
      <c r="IS27" s="60">
        <v>5471</v>
      </c>
      <c r="IT27" s="60">
        <v>5761</v>
      </c>
      <c r="IU27" s="60">
        <v>5719</v>
      </c>
      <c r="IV27" s="60">
        <v>5252</v>
      </c>
      <c r="IW27" s="60">
        <v>5507</v>
      </c>
      <c r="IX27" s="60">
        <v>4794</v>
      </c>
      <c r="IY27" s="60">
        <v>5478</v>
      </c>
      <c r="IZ27" s="60">
        <v>5023</v>
      </c>
      <c r="JA27" s="60">
        <v>3747</v>
      </c>
      <c r="JB27" s="60">
        <v>3616</v>
      </c>
      <c r="JC27" s="60">
        <v>4959</v>
      </c>
      <c r="JD27" s="60">
        <v>4639</v>
      </c>
      <c r="JE27" s="60">
        <v>5192</v>
      </c>
      <c r="JF27" s="60">
        <v>5339</v>
      </c>
      <c r="JG27" s="60">
        <v>1184</v>
      </c>
      <c r="JH27" s="60">
        <v>5761</v>
      </c>
      <c r="JI27" s="60">
        <v>5309</v>
      </c>
      <c r="JJ27" s="60">
        <v>5197</v>
      </c>
      <c r="JK27" s="60">
        <v>3917</v>
      </c>
      <c r="JL27" s="60">
        <v>5719</v>
      </c>
      <c r="JM27" s="60">
        <v>5579</v>
      </c>
      <c r="JN27" s="60">
        <v>5244</v>
      </c>
      <c r="JO27" s="60">
        <v>3344</v>
      </c>
      <c r="JP27" s="60">
        <v>4669</v>
      </c>
      <c r="JQ27" s="60">
        <v>5719</v>
      </c>
      <c r="JR27" s="60">
        <v>5653</v>
      </c>
      <c r="JS27" s="60">
        <v>5372</v>
      </c>
      <c r="JT27" s="60">
        <v>4620</v>
      </c>
      <c r="JU27" s="60">
        <v>5489</v>
      </c>
      <c r="JV27" s="60">
        <v>4854</v>
      </c>
      <c r="JW27" s="60">
        <v>4128</v>
      </c>
      <c r="JY27" s="60">
        <v>5151</v>
      </c>
      <c r="JZ27" s="60">
        <v>5579</v>
      </c>
      <c r="KA27" s="60">
        <v>4669</v>
      </c>
      <c r="KB27" s="60">
        <v>4639</v>
      </c>
      <c r="KC27" s="60">
        <v>3909</v>
      </c>
      <c r="KD27" s="60">
        <v>4569</v>
      </c>
      <c r="KE27" s="60">
        <v>5339</v>
      </c>
      <c r="KF27" s="60">
        <v>4572</v>
      </c>
      <c r="KG27" s="60">
        <v>5297</v>
      </c>
      <c r="KH27" s="60">
        <v>5483</v>
      </c>
      <c r="KI27" s="60">
        <v>5429</v>
      </c>
      <c r="KJ27" s="60">
        <v>5279</v>
      </c>
      <c r="KK27" s="60">
        <v>4967</v>
      </c>
      <c r="KL27" s="60">
        <v>5279</v>
      </c>
      <c r="KM27" s="60">
        <v>5569</v>
      </c>
      <c r="KN27" s="60">
        <v>5761</v>
      </c>
      <c r="KO27" s="60">
        <v>4237</v>
      </c>
      <c r="KP27" s="60">
        <v>5478</v>
      </c>
      <c r="KQ27" s="60">
        <v>5639</v>
      </c>
      <c r="KR27" s="60">
        <v>5391</v>
      </c>
      <c r="KS27" s="60">
        <v>5419</v>
      </c>
      <c r="KT27" s="60">
        <v>5287</v>
      </c>
      <c r="KU27" s="60">
        <v>5478</v>
      </c>
      <c r="KV27" s="60">
        <v>5478</v>
      </c>
      <c r="KW27" s="60">
        <v>3803</v>
      </c>
      <c r="KX27" s="60">
        <v>5478</v>
      </c>
      <c r="KY27" s="60">
        <v>5478</v>
      </c>
      <c r="KZ27" s="60">
        <v>5372</v>
      </c>
      <c r="LA27" s="60">
        <v>5478</v>
      </c>
      <c r="LB27" s="60">
        <v>3419</v>
      </c>
      <c r="LC27" s="60">
        <v>4844</v>
      </c>
      <c r="LD27" s="60">
        <v>4914</v>
      </c>
      <c r="LE27" s="60">
        <v>5474</v>
      </c>
      <c r="LF27" s="60">
        <v>5478</v>
      </c>
      <c r="LG27" s="60">
        <v>3344</v>
      </c>
      <c r="LH27" s="60">
        <v>4225</v>
      </c>
      <c r="LI27" s="60">
        <v>4434</v>
      </c>
      <c r="LJ27" s="60">
        <v>4191</v>
      </c>
      <c r="LK27" s="60">
        <v>3742</v>
      </c>
      <c r="LL27" s="60">
        <v>5230</v>
      </c>
      <c r="LM27" s="60">
        <v>5723</v>
      </c>
      <c r="LN27" s="60">
        <v>5091</v>
      </c>
      <c r="LO27" s="60">
        <v>5244</v>
      </c>
      <c r="LP27" s="60">
        <v>5244</v>
      </c>
      <c r="LQ27" s="60">
        <v>5230</v>
      </c>
      <c r="LR27" s="60">
        <v>5230</v>
      </c>
      <c r="LS27" s="60">
        <v>5259</v>
      </c>
      <c r="LT27" s="60">
        <v>3744</v>
      </c>
      <c r="LU27" s="60">
        <v>5478</v>
      </c>
      <c r="LV27" s="60">
        <v>5478</v>
      </c>
    </row>
    <row r="28" spans="1:334" ht="15" customHeight="1" x14ac:dyDescent="0.35">
      <c r="A28" s="57" t="s">
        <v>298</v>
      </c>
      <c r="B28">
        <v>1215</v>
      </c>
      <c r="C28">
        <v>1001</v>
      </c>
      <c r="D28">
        <v>1392</v>
      </c>
      <c r="E28">
        <v>1357</v>
      </c>
      <c r="F28">
        <v>1536</v>
      </c>
      <c r="G28">
        <v>1215</v>
      </c>
      <c r="H28">
        <v>1427</v>
      </c>
      <c r="I28">
        <v>1507</v>
      </c>
      <c r="J28">
        <v>867</v>
      </c>
      <c r="K28">
        <v>1182</v>
      </c>
      <c r="L28">
        <v>1460</v>
      </c>
      <c r="M28">
        <v>1001</v>
      </c>
      <c r="N28">
        <v>1145</v>
      </c>
      <c r="O28">
        <v>1536</v>
      </c>
      <c r="P28">
        <v>1215</v>
      </c>
      <c r="Q28">
        <v>1001</v>
      </c>
      <c r="R28">
        <v>1215</v>
      </c>
      <c r="S28">
        <v>1001</v>
      </c>
      <c r="T28">
        <v>968</v>
      </c>
      <c r="U28">
        <v>1427</v>
      </c>
      <c r="V28">
        <v>1215</v>
      </c>
      <c r="W28">
        <v>1215</v>
      </c>
      <c r="X28">
        <v>1215</v>
      </c>
      <c r="Y28"/>
      <c r="Z28"/>
      <c r="AA28">
        <v>262</v>
      </c>
      <c r="AB28">
        <v>616</v>
      </c>
      <c r="AC28">
        <v>937</v>
      </c>
      <c r="AD28">
        <v>692</v>
      </c>
      <c r="AE28">
        <v>692</v>
      </c>
      <c r="AF28">
        <v>1616</v>
      </c>
      <c r="AG28">
        <v>1616</v>
      </c>
      <c r="AH28">
        <v>1616</v>
      </c>
      <c r="AI28">
        <v>1616</v>
      </c>
      <c r="AJ28">
        <v>1616</v>
      </c>
      <c r="AK28">
        <v>1427</v>
      </c>
      <c r="AL28">
        <v>1616</v>
      </c>
      <c r="AM28">
        <v>1616</v>
      </c>
      <c r="AN28">
        <v>1427</v>
      </c>
      <c r="AO28">
        <v>1427</v>
      </c>
      <c r="AP28">
        <v>1616</v>
      </c>
      <c r="AQ28">
        <v>1616</v>
      </c>
      <c r="AR28">
        <v>937</v>
      </c>
      <c r="AS28">
        <v>937</v>
      </c>
      <c r="AT28">
        <v>968</v>
      </c>
      <c r="AU28">
        <v>1427</v>
      </c>
      <c r="AV28">
        <v>1536</v>
      </c>
      <c r="AW28">
        <v>1427</v>
      </c>
      <c r="AX28">
        <v>1427</v>
      </c>
      <c r="AY28">
        <v>1536</v>
      </c>
      <c r="AZ28">
        <v>1291</v>
      </c>
      <c r="BA28">
        <v>1536</v>
      </c>
      <c r="BB28">
        <v>1536</v>
      </c>
      <c r="BC28">
        <v>1536</v>
      </c>
      <c r="BD28">
        <v>1536</v>
      </c>
      <c r="BE28">
        <v>1616</v>
      </c>
      <c r="BF28">
        <v>1215</v>
      </c>
      <c r="BG28">
        <v>1536</v>
      </c>
      <c r="BH28">
        <v>1536</v>
      </c>
      <c r="BI28">
        <v>1536</v>
      </c>
      <c r="BJ28">
        <v>1536</v>
      </c>
      <c r="BK28">
        <v>1536</v>
      </c>
      <c r="BL28">
        <v>1536</v>
      </c>
      <c r="BM28">
        <v>1291</v>
      </c>
      <c r="BN28">
        <v>1291</v>
      </c>
      <c r="BO28">
        <v>1147</v>
      </c>
      <c r="BP28">
        <v>1291</v>
      </c>
      <c r="BQ28">
        <v>1536</v>
      </c>
      <c r="BR28">
        <v>1536</v>
      </c>
      <c r="BS28">
        <v>1536</v>
      </c>
      <c r="BT28">
        <v>1536</v>
      </c>
      <c r="BU28">
        <v>1536</v>
      </c>
      <c r="BV28">
        <v>1291</v>
      </c>
      <c r="BW28">
        <v>1536</v>
      </c>
      <c r="BX28">
        <v>1616</v>
      </c>
      <c r="BY28">
        <v>1616</v>
      </c>
      <c r="BZ28">
        <v>1616</v>
      </c>
      <c r="CA28">
        <v>1616</v>
      </c>
      <c r="CB28">
        <v>1616</v>
      </c>
      <c r="CC28">
        <v>1616</v>
      </c>
      <c r="CD28">
        <v>1616</v>
      </c>
      <c r="CE28">
        <v>1616</v>
      </c>
      <c r="CF28">
        <v>1616</v>
      </c>
      <c r="CG28">
        <v>1616</v>
      </c>
      <c r="CH28">
        <v>1616</v>
      </c>
      <c r="CI28">
        <v>1616</v>
      </c>
      <c r="CJ28">
        <v>1291</v>
      </c>
      <c r="CK28">
        <v>1536</v>
      </c>
      <c r="CL28">
        <v>1616</v>
      </c>
      <c r="CM28">
        <v>1616</v>
      </c>
      <c r="CN28">
        <v>1616</v>
      </c>
      <c r="CO28">
        <v>1616</v>
      </c>
      <c r="CP28">
        <v>1616</v>
      </c>
      <c r="CQ28">
        <v>1616</v>
      </c>
      <c r="CR28">
        <v>1616</v>
      </c>
      <c r="CS28">
        <v>1215</v>
      </c>
      <c r="CT28">
        <v>1215</v>
      </c>
      <c r="CU28">
        <v>1392</v>
      </c>
      <c r="CV28">
        <v>1215</v>
      </c>
      <c r="CW28">
        <v>1215</v>
      </c>
      <c r="CX28">
        <v>1077</v>
      </c>
      <c r="CY28">
        <v>1357</v>
      </c>
      <c r="CZ28">
        <v>1001</v>
      </c>
      <c r="DA28">
        <v>338</v>
      </c>
      <c r="DB28">
        <v>616</v>
      </c>
      <c r="DC28">
        <v>1536</v>
      </c>
      <c r="DD28">
        <v>1616</v>
      </c>
      <c r="DE28">
        <v>801</v>
      </c>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s="60">
        <v>3304</v>
      </c>
      <c r="FH28" s="60">
        <v>3530</v>
      </c>
      <c r="FI28" s="60">
        <v>3530</v>
      </c>
      <c r="FJ28" s="60">
        <v>3378</v>
      </c>
      <c r="FK28" s="60">
        <v>3530</v>
      </c>
      <c r="FL28" s="60">
        <v>3935</v>
      </c>
      <c r="FM28" s="60">
        <v>4180</v>
      </c>
      <c r="FN28" s="60">
        <v>4100</v>
      </c>
      <c r="FO28" s="60">
        <v>3378</v>
      </c>
      <c r="FP28" s="60">
        <v>4020</v>
      </c>
      <c r="FQ28" s="60">
        <v>4020</v>
      </c>
      <c r="FR28" s="60">
        <v>3378</v>
      </c>
      <c r="FS28" s="60">
        <v>4020</v>
      </c>
      <c r="FT28" s="60">
        <v>3962</v>
      </c>
      <c r="FU28" s="60">
        <v>4020</v>
      </c>
      <c r="FV28" s="60">
        <v>3530</v>
      </c>
      <c r="FW28" s="60">
        <v>4020</v>
      </c>
      <c r="FX28" s="60">
        <v>4180</v>
      </c>
      <c r="FY28" s="60">
        <v>4020</v>
      </c>
      <c r="FZ28" s="60">
        <v>3802</v>
      </c>
      <c r="GA28" s="60">
        <v>4180</v>
      </c>
      <c r="GB28" s="60">
        <v>3779</v>
      </c>
      <c r="GC28" s="60">
        <v>4180</v>
      </c>
      <c r="GD28" s="60">
        <v>3855</v>
      </c>
      <c r="GE28" s="60">
        <v>3779</v>
      </c>
      <c r="GF28" s="60">
        <v>3779</v>
      </c>
      <c r="GG28" s="60">
        <v>3699</v>
      </c>
      <c r="GH28" s="60">
        <v>3401</v>
      </c>
      <c r="GI28" s="60">
        <v>2625</v>
      </c>
      <c r="GJ28" s="60">
        <v>3534</v>
      </c>
      <c r="GK28" s="60">
        <v>2920</v>
      </c>
      <c r="GL28" s="60">
        <v>2380</v>
      </c>
      <c r="GM28" s="60">
        <v>3053</v>
      </c>
      <c r="GN28" s="60">
        <v>3374</v>
      </c>
      <c r="GO28" s="60">
        <v>3205</v>
      </c>
      <c r="GP28" s="60">
        <v>3619</v>
      </c>
      <c r="GQ28" s="60">
        <v>3477</v>
      </c>
      <c r="GR28" s="60">
        <v>4020</v>
      </c>
      <c r="GS28" s="60">
        <v>3855</v>
      </c>
      <c r="GT28" s="60">
        <v>2304</v>
      </c>
      <c r="GU28" s="60">
        <v>3619</v>
      </c>
      <c r="GV28" s="60">
        <v>3619</v>
      </c>
      <c r="GW28" s="60">
        <v>3619</v>
      </c>
      <c r="GX28" s="60">
        <v>3779</v>
      </c>
      <c r="GY28" s="60">
        <v>3129</v>
      </c>
      <c r="GZ28" s="60">
        <v>3779</v>
      </c>
      <c r="HA28" s="60">
        <v>3779</v>
      </c>
      <c r="HB28" s="60">
        <v>3855</v>
      </c>
      <c r="HC28" s="60">
        <v>3779</v>
      </c>
      <c r="HD28" s="60">
        <v>3779</v>
      </c>
      <c r="HE28" s="60">
        <v>4104</v>
      </c>
      <c r="HF28" s="60">
        <v>3779</v>
      </c>
      <c r="HG28" s="60">
        <v>3779</v>
      </c>
      <c r="HH28" s="60">
        <v>2771</v>
      </c>
      <c r="HI28" s="60">
        <v>948</v>
      </c>
      <c r="HJ28" s="60">
        <v>302</v>
      </c>
      <c r="HK28" s="60">
        <v>948</v>
      </c>
      <c r="HL28" s="60">
        <v>378</v>
      </c>
      <c r="HM28" s="60">
        <v>948</v>
      </c>
      <c r="HN28" s="60">
        <v>948</v>
      </c>
      <c r="HO28" s="60">
        <v>948</v>
      </c>
      <c r="HP28" s="60">
        <v>948</v>
      </c>
      <c r="HQ28" s="60">
        <v>553</v>
      </c>
      <c r="HR28" s="60">
        <v>623</v>
      </c>
      <c r="HS28" s="60">
        <v>868</v>
      </c>
      <c r="HT28" s="60">
        <v>872</v>
      </c>
      <c r="HU28" s="60">
        <v>872</v>
      </c>
      <c r="HV28" s="60">
        <v>872</v>
      </c>
      <c r="HW28" s="60">
        <v>872</v>
      </c>
      <c r="HX28" s="60">
        <v>302</v>
      </c>
      <c r="HY28" s="60">
        <v>948</v>
      </c>
      <c r="HZ28" s="60">
        <v>948</v>
      </c>
      <c r="IA28" s="60">
        <v>948</v>
      </c>
      <c r="IB28" s="60">
        <v>948</v>
      </c>
      <c r="IC28" s="60">
        <v>868</v>
      </c>
      <c r="ID28" s="60">
        <v>948</v>
      </c>
      <c r="IE28" s="60">
        <v>948</v>
      </c>
      <c r="IF28" s="60">
        <v>948</v>
      </c>
      <c r="IG28" s="60">
        <v>948</v>
      </c>
      <c r="IH28" s="60">
        <v>948</v>
      </c>
      <c r="II28" s="60">
        <v>948</v>
      </c>
      <c r="IJ28" s="60">
        <v>948</v>
      </c>
      <c r="IK28" s="60">
        <v>623</v>
      </c>
      <c r="IL28" s="60">
        <v>547</v>
      </c>
      <c r="IM28" s="60">
        <v>547</v>
      </c>
      <c r="IN28" s="60">
        <v>623</v>
      </c>
      <c r="IO28" s="60">
        <v>623</v>
      </c>
      <c r="IP28" s="60">
        <v>378</v>
      </c>
      <c r="IQ28" s="60">
        <v>547</v>
      </c>
      <c r="IR28" s="60">
        <v>378</v>
      </c>
      <c r="IS28" s="60">
        <v>948</v>
      </c>
      <c r="IT28" s="60">
        <v>948</v>
      </c>
      <c r="IU28" s="60">
        <v>948</v>
      </c>
      <c r="IV28" s="60">
        <v>547</v>
      </c>
      <c r="IW28" s="60">
        <v>868</v>
      </c>
      <c r="IX28" s="60">
        <v>868</v>
      </c>
      <c r="IY28" s="60">
        <v>302</v>
      </c>
      <c r="IZ28" s="60">
        <v>868</v>
      </c>
      <c r="JA28" s="60">
        <v>703</v>
      </c>
      <c r="JB28" s="60">
        <v>868</v>
      </c>
      <c r="JC28" s="60">
        <v>623</v>
      </c>
      <c r="JD28" s="60">
        <v>868</v>
      </c>
      <c r="JE28" s="60">
        <v>703</v>
      </c>
      <c r="JF28" s="60">
        <v>868</v>
      </c>
      <c r="JG28" s="60">
        <v>868</v>
      </c>
      <c r="JH28" s="60">
        <v>948</v>
      </c>
      <c r="JI28" s="60">
        <v>948</v>
      </c>
      <c r="JJ28" s="60">
        <v>948</v>
      </c>
      <c r="JK28" s="60">
        <v>948</v>
      </c>
      <c r="JL28" s="60">
        <v>948</v>
      </c>
      <c r="JM28" s="60">
        <v>948</v>
      </c>
      <c r="JN28" s="60">
        <v>623</v>
      </c>
      <c r="JO28" s="60">
        <v>868</v>
      </c>
      <c r="JP28" s="60">
        <v>302</v>
      </c>
      <c r="JQ28" s="60">
        <v>948</v>
      </c>
      <c r="JR28" s="60">
        <v>722</v>
      </c>
      <c r="JS28" s="60">
        <v>302</v>
      </c>
      <c r="JT28" s="60">
        <v>302</v>
      </c>
      <c r="JU28" s="60">
        <v>868</v>
      </c>
      <c r="JV28" s="60">
        <v>378</v>
      </c>
      <c r="JW28" s="60">
        <v>868</v>
      </c>
      <c r="JX28" s="60">
        <v>623</v>
      </c>
      <c r="JY28" s="60">
        <v>868</v>
      </c>
      <c r="JZ28" s="60">
        <v>948</v>
      </c>
      <c r="KA28" s="60">
        <v>302</v>
      </c>
      <c r="KB28" s="60">
        <v>868</v>
      </c>
      <c r="KC28" s="60">
        <v>868</v>
      </c>
      <c r="KD28" s="60">
        <v>868</v>
      </c>
      <c r="KE28" s="60">
        <v>948</v>
      </c>
      <c r="KF28" s="60">
        <v>623</v>
      </c>
      <c r="KG28" s="60">
        <v>948</v>
      </c>
      <c r="KH28" s="60">
        <v>948</v>
      </c>
      <c r="KI28" s="60">
        <v>948</v>
      </c>
      <c r="KJ28" s="60">
        <v>948</v>
      </c>
      <c r="KK28" s="60">
        <v>948</v>
      </c>
      <c r="KL28" s="60">
        <v>948</v>
      </c>
      <c r="KM28" s="60">
        <v>948</v>
      </c>
      <c r="KN28" s="60">
        <v>948</v>
      </c>
      <c r="KO28" s="60">
        <v>948</v>
      </c>
      <c r="KQ28" s="60">
        <v>566</v>
      </c>
      <c r="KR28" s="60">
        <v>566</v>
      </c>
      <c r="KS28" s="60">
        <v>646</v>
      </c>
      <c r="KT28" s="60">
        <v>748</v>
      </c>
      <c r="KW28" s="60">
        <v>76</v>
      </c>
      <c r="KX28" s="60">
        <v>302</v>
      </c>
      <c r="KY28" s="60">
        <v>302</v>
      </c>
      <c r="KZ28" s="60">
        <v>102</v>
      </c>
      <c r="LA28" s="60">
        <v>102</v>
      </c>
      <c r="LB28" s="60">
        <v>423</v>
      </c>
      <c r="LC28" s="60">
        <v>623</v>
      </c>
      <c r="LD28" s="60">
        <v>178</v>
      </c>
      <c r="LE28" s="60">
        <v>623</v>
      </c>
      <c r="LF28" s="60">
        <v>547</v>
      </c>
      <c r="LG28" s="60">
        <v>868</v>
      </c>
      <c r="LH28" s="60">
        <v>102</v>
      </c>
      <c r="LI28" s="60">
        <v>182</v>
      </c>
      <c r="LJ28" s="60">
        <v>868</v>
      </c>
      <c r="LK28" s="60">
        <v>178</v>
      </c>
      <c r="LL28" s="60">
        <v>302</v>
      </c>
      <c r="LM28" s="60">
        <v>347</v>
      </c>
      <c r="LN28" s="60">
        <v>423</v>
      </c>
      <c r="LO28" s="60">
        <v>623</v>
      </c>
      <c r="LP28" s="60">
        <v>321</v>
      </c>
      <c r="LQ28" s="60">
        <v>102</v>
      </c>
      <c r="LR28" s="60">
        <v>76</v>
      </c>
      <c r="LS28" s="60">
        <v>868</v>
      </c>
      <c r="LT28" s="60">
        <v>868</v>
      </c>
      <c r="LU28" s="60">
        <v>302</v>
      </c>
      <c r="LV28" s="60">
        <v>378</v>
      </c>
    </row>
    <row r="29" spans="1:334" ht="15" customHeight="1" x14ac:dyDescent="0.35">
      <c r="A29" s="57" t="s">
        <v>299</v>
      </c>
      <c r="B29">
        <v>1285</v>
      </c>
      <c r="C29">
        <v>1071</v>
      </c>
      <c r="D29">
        <v>1462</v>
      </c>
      <c r="E29">
        <v>1427</v>
      </c>
      <c r="F29">
        <v>1606</v>
      </c>
      <c r="G29">
        <v>1285</v>
      </c>
      <c r="H29">
        <v>1497</v>
      </c>
      <c r="I29">
        <v>1577</v>
      </c>
      <c r="J29">
        <v>937</v>
      </c>
      <c r="K29">
        <v>1252</v>
      </c>
      <c r="L29">
        <v>1530</v>
      </c>
      <c r="M29">
        <v>1071</v>
      </c>
      <c r="N29">
        <v>1215</v>
      </c>
      <c r="O29">
        <v>1606</v>
      </c>
      <c r="P29">
        <v>1285</v>
      </c>
      <c r="Q29">
        <v>1071</v>
      </c>
      <c r="R29">
        <v>1285</v>
      </c>
      <c r="S29">
        <v>1071</v>
      </c>
      <c r="T29">
        <v>1038</v>
      </c>
      <c r="U29">
        <v>1497</v>
      </c>
      <c r="V29">
        <v>1285</v>
      </c>
      <c r="W29">
        <v>1285</v>
      </c>
      <c r="X29">
        <v>1285</v>
      </c>
      <c r="Y29">
        <v>70</v>
      </c>
      <c r="Z29"/>
      <c r="AA29">
        <v>332</v>
      </c>
      <c r="AB29">
        <v>686</v>
      </c>
      <c r="AC29">
        <v>1007</v>
      </c>
      <c r="AD29">
        <v>762</v>
      </c>
      <c r="AE29">
        <v>762</v>
      </c>
      <c r="AF29">
        <v>1686</v>
      </c>
      <c r="AG29">
        <v>1686</v>
      </c>
      <c r="AH29">
        <v>1686</v>
      </c>
      <c r="AI29">
        <v>1686</v>
      </c>
      <c r="AJ29">
        <v>1686</v>
      </c>
      <c r="AK29">
        <v>1497</v>
      </c>
      <c r="AL29">
        <v>1686</v>
      </c>
      <c r="AM29">
        <v>1686</v>
      </c>
      <c r="AN29">
        <v>1497</v>
      </c>
      <c r="AO29">
        <v>1497</v>
      </c>
      <c r="AP29">
        <v>1686</v>
      </c>
      <c r="AQ29">
        <v>1686</v>
      </c>
      <c r="AR29">
        <v>1007</v>
      </c>
      <c r="AS29">
        <v>1007</v>
      </c>
      <c r="AT29">
        <v>1038</v>
      </c>
      <c r="AU29">
        <v>1497</v>
      </c>
      <c r="AV29">
        <v>1606</v>
      </c>
      <c r="AW29">
        <v>1497</v>
      </c>
      <c r="AX29">
        <v>1497</v>
      </c>
      <c r="AY29">
        <v>1606</v>
      </c>
      <c r="AZ29">
        <v>1361</v>
      </c>
      <c r="BA29">
        <v>1606</v>
      </c>
      <c r="BB29">
        <v>1606</v>
      </c>
      <c r="BC29">
        <v>1606</v>
      </c>
      <c r="BD29">
        <v>1606</v>
      </c>
      <c r="BE29">
        <v>1686</v>
      </c>
      <c r="BF29">
        <v>1285</v>
      </c>
      <c r="BG29">
        <v>1606</v>
      </c>
      <c r="BH29">
        <v>1606</v>
      </c>
      <c r="BI29">
        <v>1606</v>
      </c>
      <c r="BJ29">
        <v>1606</v>
      </c>
      <c r="BK29">
        <v>1606</v>
      </c>
      <c r="BL29">
        <v>1606</v>
      </c>
      <c r="BM29">
        <v>1361</v>
      </c>
      <c r="BN29">
        <v>1361</v>
      </c>
      <c r="BO29">
        <v>1217</v>
      </c>
      <c r="BP29">
        <v>1361</v>
      </c>
      <c r="BQ29">
        <v>1606</v>
      </c>
      <c r="BR29">
        <v>1606</v>
      </c>
      <c r="BS29">
        <v>1606</v>
      </c>
      <c r="BT29">
        <v>1606</v>
      </c>
      <c r="BU29">
        <v>1606</v>
      </c>
      <c r="BV29">
        <v>1361</v>
      </c>
      <c r="BW29">
        <v>1606</v>
      </c>
      <c r="BX29">
        <v>1686</v>
      </c>
      <c r="BY29">
        <v>1686</v>
      </c>
      <c r="BZ29">
        <v>1686</v>
      </c>
      <c r="CA29">
        <v>1686</v>
      </c>
      <c r="CB29">
        <v>1686</v>
      </c>
      <c r="CC29">
        <v>1686</v>
      </c>
      <c r="CD29">
        <v>1686</v>
      </c>
      <c r="CE29">
        <v>1686</v>
      </c>
      <c r="CF29">
        <v>1686</v>
      </c>
      <c r="CG29">
        <v>1686</v>
      </c>
      <c r="CH29">
        <v>1686</v>
      </c>
      <c r="CI29">
        <v>1686</v>
      </c>
      <c r="CJ29">
        <v>1361</v>
      </c>
      <c r="CK29">
        <v>1606</v>
      </c>
      <c r="CL29">
        <v>1686</v>
      </c>
      <c r="CM29">
        <v>1686</v>
      </c>
      <c r="CN29">
        <v>1686</v>
      </c>
      <c r="CO29">
        <v>1686</v>
      </c>
      <c r="CP29">
        <v>1686</v>
      </c>
      <c r="CQ29">
        <v>1686</v>
      </c>
      <c r="CR29">
        <v>1686</v>
      </c>
      <c r="CS29">
        <v>1285</v>
      </c>
      <c r="CT29">
        <v>1285</v>
      </c>
      <c r="CU29">
        <v>1462</v>
      </c>
      <c r="CV29">
        <v>1285</v>
      </c>
      <c r="CW29">
        <v>1285</v>
      </c>
      <c r="CX29">
        <v>1147</v>
      </c>
      <c r="CY29">
        <v>1427</v>
      </c>
      <c r="CZ29">
        <v>1071</v>
      </c>
      <c r="DA29">
        <v>408</v>
      </c>
      <c r="DB29">
        <v>686</v>
      </c>
      <c r="DC29">
        <v>1606</v>
      </c>
      <c r="DD29">
        <v>1686</v>
      </c>
      <c r="DE29">
        <v>871</v>
      </c>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s="60">
        <v>3405</v>
      </c>
      <c r="FH29" s="60">
        <v>3631</v>
      </c>
      <c r="FI29" s="60">
        <v>3631</v>
      </c>
      <c r="FJ29" s="60">
        <v>3479</v>
      </c>
      <c r="FK29" s="60">
        <v>3631</v>
      </c>
      <c r="FL29" s="60">
        <v>4036</v>
      </c>
      <c r="FM29" s="60">
        <v>4281</v>
      </c>
      <c r="FN29" s="60">
        <v>4201</v>
      </c>
      <c r="FO29" s="60">
        <v>3479</v>
      </c>
      <c r="FP29" s="60">
        <v>4121</v>
      </c>
      <c r="FQ29" s="60">
        <v>4121</v>
      </c>
      <c r="FR29" s="60">
        <v>3479</v>
      </c>
      <c r="FS29" s="60">
        <v>4121</v>
      </c>
      <c r="FT29" s="60">
        <v>4063</v>
      </c>
      <c r="FU29" s="60">
        <v>4121</v>
      </c>
      <c r="FV29" s="60">
        <v>3631</v>
      </c>
      <c r="FW29" s="60">
        <v>4121</v>
      </c>
      <c r="FX29" s="60">
        <v>4281</v>
      </c>
      <c r="FY29" s="60">
        <v>4121</v>
      </c>
      <c r="FZ29" s="60">
        <v>3903</v>
      </c>
      <c r="GA29" s="60">
        <v>4281</v>
      </c>
      <c r="GB29" s="60">
        <v>3880</v>
      </c>
      <c r="GC29" s="60">
        <v>4281</v>
      </c>
      <c r="GD29" s="60">
        <v>3956</v>
      </c>
      <c r="GE29" s="60">
        <v>3880</v>
      </c>
      <c r="GF29" s="60">
        <v>3880</v>
      </c>
      <c r="GG29" s="60">
        <v>3800</v>
      </c>
      <c r="GH29" s="60">
        <v>3502</v>
      </c>
      <c r="GI29" s="60">
        <v>2726</v>
      </c>
      <c r="GJ29" s="60">
        <v>3635</v>
      </c>
      <c r="GK29" s="60">
        <v>3323</v>
      </c>
      <c r="GL29" s="60">
        <v>2481</v>
      </c>
      <c r="GM29" s="60">
        <v>3154</v>
      </c>
      <c r="GN29" s="60">
        <v>3475</v>
      </c>
      <c r="GO29" s="60">
        <v>3306</v>
      </c>
      <c r="GP29" s="60">
        <v>3720</v>
      </c>
      <c r="GQ29" s="60">
        <v>3578</v>
      </c>
      <c r="GR29" s="60">
        <v>4121</v>
      </c>
      <c r="GS29" s="60">
        <v>3956</v>
      </c>
      <c r="GT29" s="60">
        <v>2405</v>
      </c>
      <c r="GU29" s="60">
        <v>3720</v>
      </c>
      <c r="GV29" s="60">
        <v>3720</v>
      </c>
      <c r="GW29" s="60">
        <v>3720</v>
      </c>
      <c r="GX29" s="60">
        <v>3880</v>
      </c>
      <c r="GY29" s="60">
        <v>3230</v>
      </c>
      <c r="GZ29" s="60">
        <v>3880</v>
      </c>
      <c r="HA29" s="60">
        <v>3880</v>
      </c>
      <c r="HB29" s="60">
        <v>3956</v>
      </c>
      <c r="HC29" s="60">
        <v>3880</v>
      </c>
      <c r="HD29" s="60">
        <v>3880</v>
      </c>
      <c r="HE29" s="60">
        <v>4205</v>
      </c>
      <c r="HF29" s="60">
        <v>3880</v>
      </c>
      <c r="HG29" s="60">
        <v>3880</v>
      </c>
      <c r="HH29" s="60">
        <v>2872</v>
      </c>
      <c r="HI29" s="60">
        <v>909</v>
      </c>
      <c r="HJ29" s="60">
        <v>263</v>
      </c>
      <c r="HK29" s="60">
        <v>909</v>
      </c>
      <c r="HL29" s="60">
        <v>339</v>
      </c>
      <c r="HM29" s="60">
        <v>909</v>
      </c>
      <c r="HN29" s="60">
        <v>909</v>
      </c>
      <c r="HO29" s="60">
        <v>909</v>
      </c>
      <c r="HP29" s="60">
        <v>909</v>
      </c>
      <c r="HQ29" s="60">
        <v>514</v>
      </c>
      <c r="HR29" s="60">
        <v>584</v>
      </c>
      <c r="HS29" s="60">
        <v>829</v>
      </c>
      <c r="HT29" s="60">
        <v>833</v>
      </c>
      <c r="HU29" s="60">
        <v>833</v>
      </c>
      <c r="HV29" s="60">
        <v>833</v>
      </c>
      <c r="HW29" s="60">
        <v>833</v>
      </c>
      <c r="HX29" s="60">
        <v>263</v>
      </c>
      <c r="HY29" s="60">
        <v>909</v>
      </c>
      <c r="HZ29" s="60">
        <v>909</v>
      </c>
      <c r="IA29" s="60">
        <v>909</v>
      </c>
      <c r="IB29" s="60">
        <v>909</v>
      </c>
      <c r="IC29" s="60">
        <v>829</v>
      </c>
      <c r="ID29" s="60">
        <v>909</v>
      </c>
      <c r="IE29" s="60">
        <v>909</v>
      </c>
      <c r="IF29" s="60">
        <v>909</v>
      </c>
      <c r="IG29" s="60">
        <v>909</v>
      </c>
      <c r="IH29" s="60">
        <v>909</v>
      </c>
      <c r="II29" s="60">
        <v>909</v>
      </c>
      <c r="IJ29" s="60">
        <v>909</v>
      </c>
      <c r="IK29" s="60">
        <v>584</v>
      </c>
      <c r="IL29" s="60">
        <v>508</v>
      </c>
      <c r="IM29" s="60">
        <v>508</v>
      </c>
      <c r="IN29" s="60">
        <v>584</v>
      </c>
      <c r="IO29" s="60">
        <v>584</v>
      </c>
      <c r="IP29" s="60">
        <v>339</v>
      </c>
      <c r="IQ29" s="60">
        <v>508</v>
      </c>
      <c r="IR29" s="60">
        <v>339</v>
      </c>
      <c r="IS29" s="60">
        <v>909</v>
      </c>
      <c r="IT29" s="60">
        <v>909</v>
      </c>
      <c r="IU29" s="60">
        <v>909</v>
      </c>
      <c r="IV29" s="60">
        <v>508</v>
      </c>
      <c r="IW29" s="60">
        <v>829</v>
      </c>
      <c r="IX29" s="60">
        <v>829</v>
      </c>
      <c r="IY29" s="60">
        <v>263</v>
      </c>
      <c r="IZ29" s="60">
        <v>829</v>
      </c>
      <c r="JA29" s="60">
        <v>664</v>
      </c>
      <c r="JB29" s="60">
        <v>829</v>
      </c>
      <c r="JC29" s="60">
        <v>584</v>
      </c>
      <c r="JD29" s="60">
        <v>829</v>
      </c>
      <c r="JE29" s="60">
        <v>664</v>
      </c>
      <c r="JF29" s="60">
        <v>829</v>
      </c>
      <c r="JG29" s="60">
        <v>829</v>
      </c>
      <c r="JH29" s="60">
        <v>909</v>
      </c>
      <c r="JI29" s="60">
        <v>909</v>
      </c>
      <c r="JJ29" s="60">
        <v>909</v>
      </c>
      <c r="JK29" s="60">
        <v>909</v>
      </c>
      <c r="JL29" s="60">
        <v>909</v>
      </c>
      <c r="JM29" s="60">
        <v>909</v>
      </c>
      <c r="JN29" s="60">
        <v>584</v>
      </c>
      <c r="JO29" s="60">
        <v>829</v>
      </c>
      <c r="JP29" s="60">
        <v>263</v>
      </c>
      <c r="JQ29" s="60">
        <v>909</v>
      </c>
      <c r="JR29" s="60">
        <v>683</v>
      </c>
      <c r="JS29" s="60">
        <v>263</v>
      </c>
      <c r="JT29" s="60">
        <v>263</v>
      </c>
      <c r="JU29" s="60">
        <v>829</v>
      </c>
      <c r="JV29" s="60">
        <v>339</v>
      </c>
      <c r="JW29" s="60">
        <v>829</v>
      </c>
      <c r="JX29" s="60">
        <v>584</v>
      </c>
      <c r="JY29" s="60">
        <v>829</v>
      </c>
      <c r="JZ29" s="60">
        <v>909</v>
      </c>
      <c r="KA29" s="60">
        <v>263</v>
      </c>
      <c r="KB29" s="60">
        <v>829</v>
      </c>
      <c r="KC29" s="60">
        <v>829</v>
      </c>
      <c r="KD29" s="60">
        <v>829</v>
      </c>
      <c r="KE29" s="60">
        <v>909</v>
      </c>
      <c r="KF29" s="60">
        <v>584</v>
      </c>
      <c r="KG29" s="60">
        <v>909</v>
      </c>
      <c r="KH29" s="60">
        <v>909</v>
      </c>
      <c r="KI29" s="60">
        <v>909</v>
      </c>
      <c r="KJ29" s="60">
        <v>909</v>
      </c>
      <c r="KK29" s="60">
        <v>909</v>
      </c>
      <c r="KL29" s="60">
        <v>909</v>
      </c>
      <c r="KM29" s="60">
        <v>909</v>
      </c>
      <c r="KN29" s="60">
        <v>909</v>
      </c>
      <c r="KO29" s="60">
        <v>909</v>
      </c>
      <c r="KP29" s="60">
        <v>263</v>
      </c>
      <c r="KQ29" s="60">
        <v>829</v>
      </c>
      <c r="KR29" s="60">
        <v>829</v>
      </c>
      <c r="KS29" s="60">
        <v>909</v>
      </c>
      <c r="KT29" s="60">
        <v>909</v>
      </c>
      <c r="KU29" s="60">
        <v>263</v>
      </c>
      <c r="KV29" s="60">
        <v>263</v>
      </c>
      <c r="KW29" s="60">
        <v>339</v>
      </c>
      <c r="KX29" s="60">
        <v>263</v>
      </c>
      <c r="KY29" s="60">
        <v>263</v>
      </c>
      <c r="KZ29" s="60">
        <v>263</v>
      </c>
      <c r="LA29" s="60">
        <v>263</v>
      </c>
      <c r="LB29" s="60">
        <v>584</v>
      </c>
      <c r="LC29" s="60">
        <v>584</v>
      </c>
      <c r="LD29" s="60">
        <v>339</v>
      </c>
      <c r="LE29" s="60">
        <v>584</v>
      </c>
      <c r="LF29" s="60">
        <v>508</v>
      </c>
      <c r="LG29" s="60">
        <v>829</v>
      </c>
      <c r="LH29" s="60">
        <v>263</v>
      </c>
      <c r="LI29" s="60">
        <v>343</v>
      </c>
      <c r="LJ29" s="60">
        <v>829</v>
      </c>
      <c r="LK29" s="60">
        <v>339</v>
      </c>
      <c r="LL29" s="60">
        <v>263</v>
      </c>
      <c r="LM29" s="60">
        <v>508</v>
      </c>
      <c r="LN29" s="60">
        <v>584</v>
      </c>
      <c r="LO29" s="60">
        <v>584</v>
      </c>
      <c r="LP29" s="60">
        <v>584</v>
      </c>
      <c r="LQ29" s="60">
        <v>263</v>
      </c>
      <c r="LR29" s="60">
        <v>339</v>
      </c>
      <c r="LS29" s="60">
        <v>829</v>
      </c>
      <c r="LT29" s="60">
        <v>829</v>
      </c>
      <c r="LU29" s="60">
        <v>263</v>
      </c>
      <c r="LV29" s="60">
        <v>339</v>
      </c>
    </row>
    <row r="30" spans="1:334" ht="15" customHeight="1" x14ac:dyDescent="0.35">
      <c r="A30" s="57" t="s">
        <v>300</v>
      </c>
      <c r="B30">
        <v>2215</v>
      </c>
      <c r="C30">
        <v>2001</v>
      </c>
      <c r="D30">
        <v>2392</v>
      </c>
      <c r="E30">
        <v>2357</v>
      </c>
      <c r="F30">
        <v>2536</v>
      </c>
      <c r="G30">
        <v>2215</v>
      </c>
      <c r="H30">
        <v>2427</v>
      </c>
      <c r="I30">
        <v>2507</v>
      </c>
      <c r="J30">
        <v>1867</v>
      </c>
      <c r="K30">
        <v>2182</v>
      </c>
      <c r="L30">
        <v>2460</v>
      </c>
      <c r="M30">
        <v>2001</v>
      </c>
      <c r="N30">
        <v>2145</v>
      </c>
      <c r="O30">
        <v>2536</v>
      </c>
      <c r="P30">
        <v>2215</v>
      </c>
      <c r="Q30">
        <v>2001</v>
      </c>
      <c r="R30">
        <v>2215</v>
      </c>
      <c r="S30">
        <v>2001</v>
      </c>
      <c r="T30">
        <v>1968</v>
      </c>
      <c r="U30">
        <v>2427</v>
      </c>
      <c r="V30">
        <v>2215</v>
      </c>
      <c r="W30">
        <v>2215</v>
      </c>
      <c r="X30">
        <v>2215</v>
      </c>
      <c r="Y30">
        <v>1262</v>
      </c>
      <c r="Z30">
        <v>1262</v>
      </c>
      <c r="AA30"/>
      <c r="AB30">
        <v>1616</v>
      </c>
      <c r="AC30">
        <v>1937</v>
      </c>
      <c r="AD30">
        <v>1692</v>
      </c>
      <c r="AE30">
        <v>1692</v>
      </c>
      <c r="AF30">
        <v>2616</v>
      </c>
      <c r="AG30">
        <v>2616</v>
      </c>
      <c r="AH30">
        <v>2616</v>
      </c>
      <c r="AI30">
        <v>2616</v>
      </c>
      <c r="AJ30">
        <v>2616</v>
      </c>
      <c r="AK30">
        <v>2427</v>
      </c>
      <c r="AL30">
        <v>2616</v>
      </c>
      <c r="AM30">
        <v>2616</v>
      </c>
      <c r="AN30">
        <v>2427</v>
      </c>
      <c r="AO30">
        <v>2427</v>
      </c>
      <c r="AP30">
        <v>2616</v>
      </c>
      <c r="AQ30">
        <v>2616</v>
      </c>
      <c r="AR30">
        <v>1937</v>
      </c>
      <c r="AS30">
        <v>1937</v>
      </c>
      <c r="AT30">
        <v>1968</v>
      </c>
      <c r="AU30">
        <v>2427</v>
      </c>
      <c r="AV30">
        <v>2536</v>
      </c>
      <c r="AW30">
        <v>2427</v>
      </c>
      <c r="AX30">
        <v>2427</v>
      </c>
      <c r="AY30">
        <v>2536</v>
      </c>
      <c r="AZ30">
        <v>2291</v>
      </c>
      <c r="BA30">
        <v>2536</v>
      </c>
      <c r="BB30">
        <v>2536</v>
      </c>
      <c r="BC30">
        <v>2536</v>
      </c>
      <c r="BD30">
        <v>2536</v>
      </c>
      <c r="BE30">
        <v>2616</v>
      </c>
      <c r="BF30">
        <v>2215</v>
      </c>
      <c r="BG30">
        <v>2536</v>
      </c>
      <c r="BH30">
        <v>2536</v>
      </c>
      <c r="BI30">
        <v>2536</v>
      </c>
      <c r="BJ30">
        <v>2536</v>
      </c>
      <c r="BK30">
        <v>2536</v>
      </c>
      <c r="BL30">
        <v>2536</v>
      </c>
      <c r="BM30">
        <v>2291</v>
      </c>
      <c r="BN30">
        <v>2291</v>
      </c>
      <c r="BO30">
        <v>2147</v>
      </c>
      <c r="BP30">
        <v>2291</v>
      </c>
      <c r="BQ30">
        <v>2536</v>
      </c>
      <c r="BR30">
        <v>2536</v>
      </c>
      <c r="BS30">
        <v>2536</v>
      </c>
      <c r="BT30">
        <v>2536</v>
      </c>
      <c r="BU30">
        <v>2536</v>
      </c>
      <c r="BV30">
        <v>2291</v>
      </c>
      <c r="BW30">
        <v>2536</v>
      </c>
      <c r="BX30">
        <v>2616</v>
      </c>
      <c r="BY30">
        <v>2616</v>
      </c>
      <c r="BZ30">
        <v>2616</v>
      </c>
      <c r="CA30">
        <v>2616</v>
      </c>
      <c r="CB30">
        <v>2616</v>
      </c>
      <c r="CC30">
        <v>2616</v>
      </c>
      <c r="CD30">
        <v>2616</v>
      </c>
      <c r="CE30">
        <v>2616</v>
      </c>
      <c r="CF30">
        <v>2616</v>
      </c>
      <c r="CG30">
        <v>2616</v>
      </c>
      <c r="CH30">
        <v>2616</v>
      </c>
      <c r="CI30">
        <v>2616</v>
      </c>
      <c r="CJ30">
        <v>2291</v>
      </c>
      <c r="CK30">
        <v>2536</v>
      </c>
      <c r="CL30">
        <v>2616</v>
      </c>
      <c r="CM30">
        <v>2616</v>
      </c>
      <c r="CN30">
        <v>2616</v>
      </c>
      <c r="CO30">
        <v>2616</v>
      </c>
      <c r="CP30">
        <v>2616</v>
      </c>
      <c r="CQ30">
        <v>2616</v>
      </c>
      <c r="CR30">
        <v>2616</v>
      </c>
      <c r="CS30">
        <v>2215</v>
      </c>
      <c r="CT30">
        <v>2215</v>
      </c>
      <c r="CU30">
        <v>2392</v>
      </c>
      <c r="CV30">
        <v>2215</v>
      </c>
      <c r="CW30">
        <v>2215</v>
      </c>
      <c r="CX30">
        <v>2077</v>
      </c>
      <c r="CY30">
        <v>2357</v>
      </c>
      <c r="CZ30">
        <v>2001</v>
      </c>
      <c r="DA30">
        <v>1338</v>
      </c>
      <c r="DB30">
        <v>1616</v>
      </c>
      <c r="DC30">
        <v>2536</v>
      </c>
      <c r="DD30">
        <v>2616</v>
      </c>
      <c r="DE30">
        <v>1801</v>
      </c>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s="60">
        <v>5292</v>
      </c>
      <c r="FH30" s="60">
        <v>5518</v>
      </c>
      <c r="FI30" s="60">
        <v>5518</v>
      </c>
      <c r="FJ30" s="60">
        <v>5366</v>
      </c>
      <c r="FK30" s="60">
        <v>5518</v>
      </c>
      <c r="FL30" s="60">
        <v>5923</v>
      </c>
      <c r="FM30" s="60">
        <v>6168</v>
      </c>
      <c r="FN30" s="60">
        <v>6088</v>
      </c>
      <c r="FO30" s="60">
        <v>5366</v>
      </c>
      <c r="FP30" s="60">
        <v>6008</v>
      </c>
      <c r="FQ30" s="60">
        <v>6008</v>
      </c>
      <c r="FR30" s="60">
        <v>5366</v>
      </c>
      <c r="FS30" s="60">
        <v>6008</v>
      </c>
      <c r="FT30" s="60">
        <v>5950</v>
      </c>
      <c r="FU30" s="60">
        <v>6008</v>
      </c>
      <c r="FV30" s="60">
        <v>5518</v>
      </c>
      <c r="FW30" s="60">
        <v>6008</v>
      </c>
      <c r="FX30" s="60">
        <v>6168</v>
      </c>
      <c r="FY30" s="60">
        <v>6008</v>
      </c>
      <c r="FZ30" s="60">
        <v>5790</v>
      </c>
      <c r="GA30" s="60">
        <v>6168</v>
      </c>
      <c r="GB30" s="60">
        <v>5767</v>
      </c>
      <c r="GC30" s="60">
        <v>6168</v>
      </c>
      <c r="GD30" s="60">
        <v>5843</v>
      </c>
      <c r="GE30" s="60">
        <v>5767</v>
      </c>
      <c r="GF30" s="60">
        <v>5767</v>
      </c>
      <c r="GG30" s="60">
        <v>5687</v>
      </c>
      <c r="GH30" s="60">
        <v>5389</v>
      </c>
      <c r="GI30" s="60">
        <v>4613</v>
      </c>
      <c r="GJ30" s="60">
        <v>5522</v>
      </c>
      <c r="GK30" s="60">
        <v>5210</v>
      </c>
      <c r="GL30" s="60">
        <v>4368</v>
      </c>
      <c r="GM30" s="60">
        <v>5041</v>
      </c>
      <c r="GN30" s="60">
        <v>5362</v>
      </c>
      <c r="GO30" s="60">
        <v>5193</v>
      </c>
      <c r="GP30" s="60">
        <v>5607</v>
      </c>
      <c r="GQ30" s="60">
        <v>5465</v>
      </c>
      <c r="GR30" s="60">
        <v>6008</v>
      </c>
      <c r="GS30" s="60">
        <v>5843</v>
      </c>
      <c r="GT30" s="60">
        <v>4292</v>
      </c>
      <c r="GU30" s="60">
        <v>5607</v>
      </c>
      <c r="GV30" s="60">
        <v>5607</v>
      </c>
      <c r="GW30" s="60">
        <v>5607</v>
      </c>
      <c r="GX30" s="60">
        <v>5767</v>
      </c>
      <c r="GY30" s="60">
        <v>5117</v>
      </c>
      <c r="GZ30" s="60">
        <v>5767</v>
      </c>
      <c r="HA30" s="60">
        <v>5767</v>
      </c>
      <c r="HB30" s="60">
        <v>5843</v>
      </c>
      <c r="HC30" s="60">
        <v>5767</v>
      </c>
      <c r="HD30" s="60">
        <v>5767</v>
      </c>
      <c r="HE30" s="60">
        <v>6092</v>
      </c>
      <c r="HF30" s="60">
        <v>5767</v>
      </c>
      <c r="HG30" s="60">
        <v>5767</v>
      </c>
      <c r="HH30" s="60">
        <v>4759</v>
      </c>
      <c r="HI30" s="60">
        <v>936</v>
      </c>
      <c r="HJ30" s="60">
        <v>290</v>
      </c>
      <c r="HK30" s="60">
        <v>936</v>
      </c>
      <c r="HL30" s="60">
        <v>366</v>
      </c>
      <c r="HM30" s="60">
        <v>936</v>
      </c>
      <c r="HN30" s="60">
        <v>936</v>
      </c>
      <c r="HO30" s="60">
        <v>936</v>
      </c>
      <c r="HP30" s="60">
        <v>936</v>
      </c>
      <c r="HQ30" s="60">
        <v>541</v>
      </c>
      <c r="HR30" s="60">
        <v>611</v>
      </c>
      <c r="HS30" s="60">
        <v>856</v>
      </c>
      <c r="HT30" s="60">
        <v>860</v>
      </c>
      <c r="HU30" s="60">
        <v>860</v>
      </c>
      <c r="HV30" s="60">
        <v>860</v>
      </c>
      <c r="HW30" s="60">
        <v>860</v>
      </c>
      <c r="HX30" s="60">
        <v>290</v>
      </c>
      <c r="HY30" s="60">
        <v>936</v>
      </c>
      <c r="HZ30" s="60">
        <v>936</v>
      </c>
      <c r="IA30" s="60">
        <v>936</v>
      </c>
      <c r="IB30" s="60">
        <v>936</v>
      </c>
      <c r="IC30" s="60">
        <v>856</v>
      </c>
      <c r="ID30" s="60">
        <v>936</v>
      </c>
      <c r="IE30" s="60">
        <v>936</v>
      </c>
      <c r="IF30" s="60">
        <v>936</v>
      </c>
      <c r="IG30" s="60">
        <v>936</v>
      </c>
      <c r="IH30" s="60">
        <v>936</v>
      </c>
      <c r="II30" s="60">
        <v>936</v>
      </c>
      <c r="IJ30" s="60">
        <v>936</v>
      </c>
      <c r="IK30" s="60">
        <v>611</v>
      </c>
      <c r="IL30" s="60">
        <v>535</v>
      </c>
      <c r="IM30" s="60">
        <v>385</v>
      </c>
      <c r="IN30" s="60">
        <v>611</v>
      </c>
      <c r="IO30" s="60">
        <v>461</v>
      </c>
      <c r="IP30" s="60">
        <v>366</v>
      </c>
      <c r="IQ30" s="60">
        <v>385</v>
      </c>
      <c r="IR30" s="60">
        <v>366</v>
      </c>
      <c r="IS30" s="60">
        <v>936</v>
      </c>
      <c r="IT30" s="60">
        <v>936</v>
      </c>
      <c r="IU30" s="60">
        <v>936</v>
      </c>
      <c r="IV30" s="60">
        <v>535</v>
      </c>
      <c r="IW30" s="60">
        <v>856</v>
      </c>
      <c r="IX30" s="60">
        <v>856</v>
      </c>
      <c r="IY30" s="60">
        <v>290</v>
      </c>
      <c r="IZ30" s="60">
        <v>856</v>
      </c>
      <c r="JA30" s="60">
        <v>691</v>
      </c>
      <c r="JB30" s="60">
        <v>856</v>
      </c>
      <c r="JC30" s="60">
        <v>611</v>
      </c>
      <c r="JD30" s="60">
        <v>856</v>
      </c>
      <c r="JE30" s="60">
        <v>691</v>
      </c>
      <c r="JF30" s="60">
        <v>856</v>
      </c>
      <c r="JG30" s="60">
        <v>856</v>
      </c>
      <c r="JH30" s="60">
        <v>936</v>
      </c>
      <c r="JI30" s="60">
        <v>936</v>
      </c>
      <c r="JJ30" s="60">
        <v>936</v>
      </c>
      <c r="JK30" s="60">
        <v>936</v>
      </c>
      <c r="JL30" s="60">
        <v>936</v>
      </c>
      <c r="JM30" s="60">
        <v>936</v>
      </c>
      <c r="JN30" s="60">
        <v>611</v>
      </c>
      <c r="JO30" s="60">
        <v>856</v>
      </c>
      <c r="JP30" s="60">
        <v>290</v>
      </c>
      <c r="JQ30" s="60">
        <v>936</v>
      </c>
      <c r="JR30" s="60">
        <v>710</v>
      </c>
      <c r="JS30" s="60">
        <v>290</v>
      </c>
      <c r="JT30" s="60">
        <v>290</v>
      </c>
      <c r="JU30" s="60">
        <v>856</v>
      </c>
      <c r="JV30" s="60">
        <v>366</v>
      </c>
      <c r="JW30" s="60">
        <v>856</v>
      </c>
      <c r="JX30" s="60">
        <v>611</v>
      </c>
      <c r="JY30" s="60">
        <v>856</v>
      </c>
      <c r="JZ30" s="60">
        <v>936</v>
      </c>
      <c r="KA30" s="60">
        <v>290</v>
      </c>
      <c r="KB30" s="60">
        <v>856</v>
      </c>
      <c r="KC30" s="60">
        <v>856</v>
      </c>
      <c r="KD30" s="60">
        <v>856</v>
      </c>
      <c r="KE30" s="60">
        <v>936</v>
      </c>
      <c r="KF30" s="60">
        <v>611</v>
      </c>
      <c r="KG30" s="60">
        <v>936</v>
      </c>
      <c r="KH30" s="60">
        <v>936</v>
      </c>
      <c r="KI30" s="60">
        <v>936</v>
      </c>
      <c r="KJ30" s="60">
        <v>936</v>
      </c>
      <c r="KK30" s="60">
        <v>936</v>
      </c>
      <c r="KL30" s="60">
        <v>936</v>
      </c>
      <c r="KM30" s="60">
        <v>936</v>
      </c>
      <c r="KN30" s="60">
        <v>936</v>
      </c>
      <c r="KO30" s="60">
        <v>936</v>
      </c>
      <c r="KP30" s="60">
        <v>290</v>
      </c>
      <c r="KQ30" s="60">
        <v>856</v>
      </c>
      <c r="KR30" s="60">
        <v>856</v>
      </c>
      <c r="KS30" s="60">
        <v>936</v>
      </c>
      <c r="KT30" s="60">
        <v>936</v>
      </c>
      <c r="KU30" s="60">
        <v>290</v>
      </c>
      <c r="KV30" s="60">
        <v>290</v>
      </c>
      <c r="KW30" s="60">
        <v>366</v>
      </c>
      <c r="KX30" s="60">
        <v>290</v>
      </c>
      <c r="KY30" s="60">
        <v>290</v>
      </c>
      <c r="KZ30" s="60">
        <v>290</v>
      </c>
      <c r="LA30" s="60">
        <v>290</v>
      </c>
      <c r="LB30" s="60">
        <v>611</v>
      </c>
      <c r="LC30" s="60">
        <v>611</v>
      </c>
      <c r="LD30" s="60">
        <v>366</v>
      </c>
      <c r="LE30" s="60">
        <v>611</v>
      </c>
      <c r="LF30" s="60">
        <v>535</v>
      </c>
      <c r="LG30" s="60">
        <v>856</v>
      </c>
      <c r="LH30" s="60">
        <v>290</v>
      </c>
      <c r="LI30" s="60">
        <v>370</v>
      </c>
      <c r="LJ30" s="60">
        <v>856</v>
      </c>
      <c r="LK30" s="60">
        <v>366</v>
      </c>
      <c r="LL30" s="60">
        <v>290</v>
      </c>
      <c r="LM30" s="60">
        <v>535</v>
      </c>
      <c r="LN30" s="60">
        <v>611</v>
      </c>
      <c r="LO30" s="60">
        <v>611</v>
      </c>
      <c r="LP30" s="60">
        <v>611</v>
      </c>
      <c r="LQ30" s="60">
        <v>290</v>
      </c>
      <c r="LR30" s="60">
        <v>366</v>
      </c>
      <c r="LS30" s="60">
        <v>856</v>
      </c>
      <c r="LT30" s="60">
        <v>856</v>
      </c>
      <c r="LU30" s="60">
        <v>290</v>
      </c>
      <c r="LV30" s="60">
        <v>366</v>
      </c>
    </row>
    <row r="31" spans="1:334" ht="15" customHeight="1" x14ac:dyDescent="0.35">
      <c r="A31" s="57" t="s">
        <v>301</v>
      </c>
      <c r="B31">
        <v>1714</v>
      </c>
      <c r="C31">
        <v>1644</v>
      </c>
      <c r="D31">
        <v>2035</v>
      </c>
      <c r="E31">
        <v>1856</v>
      </c>
      <c r="F31">
        <v>2035</v>
      </c>
      <c r="G31">
        <v>1714</v>
      </c>
      <c r="H31">
        <v>1790</v>
      </c>
      <c r="I31">
        <v>1870</v>
      </c>
      <c r="J31">
        <v>1720</v>
      </c>
      <c r="K31">
        <v>1545</v>
      </c>
      <c r="L31">
        <v>1959</v>
      </c>
      <c r="M31">
        <v>1644</v>
      </c>
      <c r="N31">
        <v>1644</v>
      </c>
      <c r="O31">
        <v>2035</v>
      </c>
      <c r="P31">
        <v>1714</v>
      </c>
      <c r="Q31">
        <v>1644</v>
      </c>
      <c r="R31">
        <v>1714</v>
      </c>
      <c r="S31">
        <v>1644</v>
      </c>
      <c r="T31">
        <v>1611</v>
      </c>
      <c r="U31">
        <v>1790</v>
      </c>
      <c r="V31">
        <v>1714</v>
      </c>
      <c r="W31">
        <v>1714</v>
      </c>
      <c r="X31">
        <v>1714</v>
      </c>
      <c r="Y31">
        <v>1115</v>
      </c>
      <c r="Z31">
        <v>1115</v>
      </c>
      <c r="AA31">
        <v>1115</v>
      </c>
      <c r="AB31"/>
      <c r="AC31">
        <v>1300</v>
      </c>
      <c r="AD31">
        <v>1055</v>
      </c>
      <c r="AE31">
        <v>1055</v>
      </c>
      <c r="AF31">
        <v>2115</v>
      </c>
      <c r="AG31">
        <v>2115</v>
      </c>
      <c r="AH31">
        <v>2115</v>
      </c>
      <c r="AI31">
        <v>2115</v>
      </c>
      <c r="AJ31">
        <v>2115</v>
      </c>
      <c r="AK31">
        <v>1790</v>
      </c>
      <c r="AL31">
        <v>2115</v>
      </c>
      <c r="AM31">
        <v>2115</v>
      </c>
      <c r="AN31">
        <v>1926</v>
      </c>
      <c r="AO31">
        <v>1790</v>
      </c>
      <c r="AP31">
        <v>2115</v>
      </c>
      <c r="AQ31">
        <v>2115</v>
      </c>
      <c r="AR31">
        <v>1300</v>
      </c>
      <c r="AS31">
        <v>1436</v>
      </c>
      <c r="AT31">
        <v>1475</v>
      </c>
      <c r="AU31">
        <v>1790</v>
      </c>
      <c r="AV31">
        <v>2035</v>
      </c>
      <c r="AW31">
        <v>1790</v>
      </c>
      <c r="AX31">
        <v>1790</v>
      </c>
      <c r="AY31">
        <v>2035</v>
      </c>
      <c r="AZ31">
        <v>1790</v>
      </c>
      <c r="BA31">
        <v>2035</v>
      </c>
      <c r="BB31">
        <v>2035</v>
      </c>
      <c r="BC31">
        <v>2035</v>
      </c>
      <c r="BD31">
        <v>2035</v>
      </c>
      <c r="BE31">
        <v>2115</v>
      </c>
      <c r="BF31">
        <v>1714</v>
      </c>
      <c r="BG31">
        <v>2035</v>
      </c>
      <c r="BH31">
        <v>2035</v>
      </c>
      <c r="BI31">
        <v>2035</v>
      </c>
      <c r="BJ31">
        <v>2035</v>
      </c>
      <c r="BK31">
        <v>2035</v>
      </c>
      <c r="BL31">
        <v>2035</v>
      </c>
      <c r="BM31">
        <v>1790</v>
      </c>
      <c r="BN31">
        <v>1790</v>
      </c>
      <c r="BO31">
        <v>1790</v>
      </c>
      <c r="BP31">
        <v>1790</v>
      </c>
      <c r="BQ31">
        <v>2035</v>
      </c>
      <c r="BR31">
        <v>2035</v>
      </c>
      <c r="BS31">
        <v>2035</v>
      </c>
      <c r="BT31">
        <v>2035</v>
      </c>
      <c r="BU31">
        <v>2035</v>
      </c>
      <c r="BV31">
        <v>1790</v>
      </c>
      <c r="BW31">
        <v>2035</v>
      </c>
      <c r="BX31">
        <v>2115</v>
      </c>
      <c r="BY31">
        <v>2115</v>
      </c>
      <c r="BZ31">
        <v>2115</v>
      </c>
      <c r="CA31">
        <v>2115</v>
      </c>
      <c r="CB31">
        <v>2115</v>
      </c>
      <c r="CC31">
        <v>2115</v>
      </c>
      <c r="CD31">
        <v>2115</v>
      </c>
      <c r="CE31">
        <v>2115</v>
      </c>
      <c r="CF31">
        <v>2115</v>
      </c>
      <c r="CG31">
        <v>2115</v>
      </c>
      <c r="CH31">
        <v>2115</v>
      </c>
      <c r="CI31">
        <v>2115</v>
      </c>
      <c r="CJ31">
        <v>1790</v>
      </c>
      <c r="CK31">
        <v>2035</v>
      </c>
      <c r="CL31">
        <v>2115</v>
      </c>
      <c r="CM31">
        <v>2115</v>
      </c>
      <c r="CN31">
        <v>2115</v>
      </c>
      <c r="CO31">
        <v>2115</v>
      </c>
      <c r="CP31">
        <v>2115</v>
      </c>
      <c r="CQ31">
        <v>2115</v>
      </c>
      <c r="CR31">
        <v>2115</v>
      </c>
      <c r="CS31">
        <v>1714</v>
      </c>
      <c r="CT31">
        <v>1714</v>
      </c>
      <c r="CU31">
        <v>2035</v>
      </c>
      <c r="CV31">
        <v>1714</v>
      </c>
      <c r="CW31">
        <v>1714</v>
      </c>
      <c r="CX31">
        <v>1720</v>
      </c>
      <c r="CY31">
        <v>1856</v>
      </c>
      <c r="CZ31">
        <v>1644</v>
      </c>
      <c r="DA31">
        <v>76</v>
      </c>
      <c r="DB31"/>
      <c r="DC31">
        <v>2035</v>
      </c>
      <c r="DD31">
        <v>2115</v>
      </c>
      <c r="DE31">
        <v>1300</v>
      </c>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s="60">
        <v>5040</v>
      </c>
      <c r="FH31" s="60">
        <v>5196</v>
      </c>
      <c r="FI31" s="60">
        <v>5196</v>
      </c>
      <c r="FJ31" s="60">
        <v>5044</v>
      </c>
      <c r="FK31" s="60">
        <v>5196</v>
      </c>
      <c r="FL31" s="60">
        <v>5846</v>
      </c>
      <c r="FM31" s="60">
        <v>5846</v>
      </c>
      <c r="FN31" s="60">
        <v>5412</v>
      </c>
      <c r="FO31" s="60">
        <v>5044</v>
      </c>
      <c r="FP31" s="60">
        <v>5686</v>
      </c>
      <c r="FQ31" s="60">
        <v>4471</v>
      </c>
      <c r="FR31" s="60">
        <v>5044</v>
      </c>
      <c r="FS31" s="60">
        <v>5332</v>
      </c>
      <c r="FT31" s="60">
        <v>5356</v>
      </c>
      <c r="FU31" s="60">
        <v>5332</v>
      </c>
      <c r="FV31" s="60">
        <v>5196</v>
      </c>
      <c r="FW31" s="60">
        <v>5686</v>
      </c>
      <c r="FX31" s="60">
        <v>5846</v>
      </c>
      <c r="FY31" s="60">
        <v>5686</v>
      </c>
      <c r="FZ31" s="60">
        <v>5196</v>
      </c>
      <c r="GA31" s="60">
        <v>5846</v>
      </c>
      <c r="GB31" s="60">
        <v>5445</v>
      </c>
      <c r="GC31" s="60">
        <v>5846</v>
      </c>
      <c r="GD31" s="60">
        <v>5377</v>
      </c>
      <c r="GE31" s="60">
        <v>5336</v>
      </c>
      <c r="GF31" s="60">
        <v>5336</v>
      </c>
      <c r="GG31" s="60">
        <v>5011</v>
      </c>
      <c r="GH31" s="60">
        <v>4441</v>
      </c>
      <c r="GI31" s="60">
        <v>4680</v>
      </c>
      <c r="GJ31" s="60">
        <v>5445</v>
      </c>
      <c r="GK31" s="60">
        <v>5133</v>
      </c>
      <c r="GL31" s="60">
        <v>4365</v>
      </c>
      <c r="GM31" s="60">
        <v>4785</v>
      </c>
      <c r="GN31" s="60">
        <v>5071</v>
      </c>
      <c r="GO31" s="60">
        <v>3918</v>
      </c>
      <c r="GP31" s="60">
        <v>4686</v>
      </c>
      <c r="GQ31" s="60">
        <v>5116</v>
      </c>
      <c r="GR31" s="60">
        <v>5686</v>
      </c>
      <c r="GS31" s="60">
        <v>5031</v>
      </c>
      <c r="GT31" s="60">
        <v>4289</v>
      </c>
      <c r="GU31" s="60">
        <v>4931</v>
      </c>
      <c r="GV31" s="60">
        <v>4931</v>
      </c>
      <c r="GW31" s="60">
        <v>4931</v>
      </c>
      <c r="GX31" s="60">
        <v>5091</v>
      </c>
      <c r="GY31" s="60">
        <v>4441</v>
      </c>
      <c r="GZ31" s="60">
        <v>5091</v>
      </c>
      <c r="HA31" s="60">
        <v>5091</v>
      </c>
      <c r="HB31" s="60">
        <v>5167</v>
      </c>
      <c r="HC31" s="60">
        <v>5091</v>
      </c>
      <c r="HD31" s="60">
        <v>5091</v>
      </c>
      <c r="HE31" s="60">
        <v>5416</v>
      </c>
      <c r="HF31" s="60">
        <v>5091</v>
      </c>
      <c r="HG31" s="60">
        <v>5091</v>
      </c>
      <c r="HH31" s="60">
        <v>4083</v>
      </c>
      <c r="HI31" s="60">
        <v>1616</v>
      </c>
      <c r="HJ31" s="60">
        <v>1001</v>
      </c>
      <c r="HK31" s="60">
        <v>1616</v>
      </c>
      <c r="HL31" s="60">
        <v>1291</v>
      </c>
      <c r="HM31" s="60">
        <v>1616</v>
      </c>
      <c r="HN31" s="60">
        <v>1616</v>
      </c>
      <c r="HO31" s="60">
        <v>1616</v>
      </c>
      <c r="HP31" s="60">
        <v>1616</v>
      </c>
      <c r="HQ31" s="60">
        <v>692</v>
      </c>
      <c r="HR31" s="60">
        <v>1291</v>
      </c>
      <c r="HS31" s="60">
        <v>1536</v>
      </c>
      <c r="HT31" s="60">
        <v>1186</v>
      </c>
      <c r="HU31" s="60">
        <v>1540</v>
      </c>
      <c r="HV31" s="60">
        <v>1186</v>
      </c>
      <c r="HW31" s="60">
        <v>1186</v>
      </c>
      <c r="HX31" s="60">
        <v>1215</v>
      </c>
      <c r="HY31" s="60">
        <v>1616</v>
      </c>
      <c r="HZ31" s="60">
        <v>1616</v>
      </c>
      <c r="IA31" s="60">
        <v>1616</v>
      </c>
      <c r="IB31" s="60">
        <v>1616</v>
      </c>
      <c r="IC31" s="60">
        <v>1536</v>
      </c>
      <c r="ID31" s="60">
        <v>1616</v>
      </c>
      <c r="IE31" s="60">
        <v>1616</v>
      </c>
      <c r="IF31" s="60">
        <v>1616</v>
      </c>
      <c r="IG31" s="60">
        <v>1616</v>
      </c>
      <c r="IH31" s="60">
        <v>1616</v>
      </c>
      <c r="II31" s="60">
        <v>1616</v>
      </c>
      <c r="IJ31" s="60">
        <v>1616</v>
      </c>
      <c r="IK31" s="60">
        <v>1427</v>
      </c>
      <c r="IL31" s="60">
        <v>1215</v>
      </c>
      <c r="IM31" s="60">
        <v>1215</v>
      </c>
      <c r="IN31" s="60">
        <v>1291</v>
      </c>
      <c r="IO31" s="60">
        <v>1291</v>
      </c>
      <c r="IP31" s="60">
        <v>1291</v>
      </c>
      <c r="IQ31" s="60">
        <v>1215</v>
      </c>
      <c r="IR31" s="60">
        <v>1291</v>
      </c>
      <c r="IS31" s="60">
        <v>1616</v>
      </c>
      <c r="IT31" s="60">
        <v>1616</v>
      </c>
      <c r="IU31" s="60">
        <v>1616</v>
      </c>
      <c r="IV31" s="60">
        <v>1215</v>
      </c>
      <c r="IW31" s="60">
        <v>1536</v>
      </c>
      <c r="IX31" s="60">
        <v>1536</v>
      </c>
      <c r="IY31" s="60">
        <v>1215</v>
      </c>
      <c r="IZ31" s="60">
        <v>1536</v>
      </c>
      <c r="JA31" s="60">
        <v>1507</v>
      </c>
      <c r="JB31" s="60">
        <v>1536</v>
      </c>
      <c r="JC31" s="60">
        <v>1291</v>
      </c>
      <c r="JD31" s="60">
        <v>1536</v>
      </c>
      <c r="JE31" s="60">
        <v>1616</v>
      </c>
      <c r="JF31" s="60">
        <v>1536</v>
      </c>
      <c r="JG31" s="60">
        <v>1427</v>
      </c>
      <c r="JH31" s="60">
        <v>1616</v>
      </c>
      <c r="JI31" s="60">
        <v>1616</v>
      </c>
      <c r="JJ31" s="60">
        <v>1616</v>
      </c>
      <c r="JK31" s="60">
        <v>1616</v>
      </c>
      <c r="JL31" s="60">
        <v>1616</v>
      </c>
      <c r="JM31" s="60">
        <v>1616</v>
      </c>
      <c r="JN31" s="60">
        <v>1536</v>
      </c>
      <c r="JO31" s="60">
        <v>1427</v>
      </c>
      <c r="JP31" s="60">
        <v>1001</v>
      </c>
      <c r="JQ31" s="60">
        <v>1616</v>
      </c>
      <c r="JR31" s="60">
        <v>1460</v>
      </c>
      <c r="JS31" s="60">
        <v>1001</v>
      </c>
      <c r="JT31" s="60">
        <v>1215</v>
      </c>
      <c r="JU31" s="60">
        <v>1536</v>
      </c>
      <c r="JV31" s="60">
        <v>1291</v>
      </c>
      <c r="JW31" s="60">
        <v>1536</v>
      </c>
      <c r="JX31" s="60">
        <v>1427</v>
      </c>
      <c r="JY31" s="60">
        <v>1536</v>
      </c>
      <c r="JZ31" s="60">
        <v>1616</v>
      </c>
      <c r="KA31" s="60">
        <v>1001</v>
      </c>
      <c r="KB31" s="60">
        <v>1536</v>
      </c>
      <c r="KC31" s="60">
        <v>1536</v>
      </c>
      <c r="KD31" s="60">
        <v>1536</v>
      </c>
      <c r="KE31" s="60">
        <v>1616</v>
      </c>
      <c r="KF31" s="60">
        <v>1291</v>
      </c>
      <c r="KG31" s="60">
        <v>1616</v>
      </c>
      <c r="KH31" s="60">
        <v>1616</v>
      </c>
      <c r="KI31" s="60">
        <v>1616</v>
      </c>
      <c r="KJ31" s="60">
        <v>1616</v>
      </c>
      <c r="KK31" s="60">
        <v>1616</v>
      </c>
      <c r="KL31" s="60">
        <v>1616</v>
      </c>
      <c r="KM31" s="60">
        <v>1616</v>
      </c>
      <c r="KN31" s="60">
        <v>1616</v>
      </c>
      <c r="KO31" s="60">
        <v>1616</v>
      </c>
      <c r="KP31" s="60">
        <v>1215</v>
      </c>
      <c r="KQ31" s="60">
        <v>1536</v>
      </c>
      <c r="KR31" s="60">
        <v>1536</v>
      </c>
      <c r="KS31" s="60">
        <v>1616</v>
      </c>
      <c r="KT31" s="60">
        <v>1616</v>
      </c>
      <c r="KU31" s="60">
        <v>1215</v>
      </c>
      <c r="KV31" s="60">
        <v>1215</v>
      </c>
      <c r="KW31" s="60">
        <v>1182</v>
      </c>
      <c r="KX31" s="60">
        <v>1215</v>
      </c>
      <c r="KY31" s="60">
        <v>861</v>
      </c>
      <c r="KZ31" s="60">
        <v>581</v>
      </c>
      <c r="LA31" s="60">
        <v>1001</v>
      </c>
      <c r="LB31" s="60">
        <v>1427</v>
      </c>
      <c r="LC31" s="60">
        <v>1112</v>
      </c>
      <c r="LD31" s="60">
        <v>1291</v>
      </c>
      <c r="LE31" s="60">
        <v>338</v>
      </c>
      <c r="LF31" s="60">
        <v>262</v>
      </c>
      <c r="LG31" s="60">
        <v>937</v>
      </c>
      <c r="LH31" s="60">
        <v>1215</v>
      </c>
      <c r="LI31" s="60">
        <v>1295</v>
      </c>
      <c r="LJ31" s="60">
        <v>1427</v>
      </c>
      <c r="LK31" s="60">
        <v>1182</v>
      </c>
      <c r="LL31" s="60">
        <v>1215</v>
      </c>
      <c r="LM31" s="60">
        <v>1001</v>
      </c>
      <c r="LN31" s="60">
        <v>1291</v>
      </c>
      <c r="LO31" s="60">
        <v>1536</v>
      </c>
      <c r="LP31" s="60">
        <v>1536</v>
      </c>
      <c r="LQ31" s="60">
        <v>1215</v>
      </c>
      <c r="LR31" s="60">
        <v>1291</v>
      </c>
      <c r="LS31" s="60">
        <v>1536</v>
      </c>
      <c r="LT31" s="60">
        <v>1536</v>
      </c>
      <c r="LU31" s="60">
        <v>1001</v>
      </c>
      <c r="LV31" s="60">
        <v>1291</v>
      </c>
    </row>
    <row r="32" spans="1:334" ht="15" customHeight="1" x14ac:dyDescent="0.35">
      <c r="A32" s="57" t="s">
        <v>302</v>
      </c>
      <c r="B32">
        <v>2764</v>
      </c>
      <c r="C32">
        <v>2800</v>
      </c>
      <c r="D32">
        <v>2232</v>
      </c>
      <c r="E32">
        <v>2053</v>
      </c>
      <c r="F32">
        <v>2622</v>
      </c>
      <c r="G32">
        <v>2870</v>
      </c>
      <c r="H32">
        <v>2377</v>
      </c>
      <c r="I32">
        <v>2315</v>
      </c>
      <c r="J32">
        <v>2800</v>
      </c>
      <c r="K32">
        <v>2377</v>
      </c>
      <c r="L32">
        <v>2870</v>
      </c>
      <c r="M32">
        <v>2800</v>
      </c>
      <c r="N32">
        <v>2446</v>
      </c>
      <c r="O32">
        <v>2622</v>
      </c>
      <c r="P32">
        <v>2870</v>
      </c>
      <c r="Q32">
        <v>2800</v>
      </c>
      <c r="R32">
        <v>2870</v>
      </c>
      <c r="S32">
        <v>2694</v>
      </c>
      <c r="T32">
        <v>2585</v>
      </c>
      <c r="U32">
        <v>1987</v>
      </c>
      <c r="V32">
        <v>2870</v>
      </c>
      <c r="W32">
        <v>2870</v>
      </c>
      <c r="X32">
        <v>2870</v>
      </c>
      <c r="Y32">
        <v>2271</v>
      </c>
      <c r="Z32">
        <v>2271</v>
      </c>
      <c r="AA32">
        <v>2271</v>
      </c>
      <c r="AB32">
        <v>2135</v>
      </c>
      <c r="AC32"/>
      <c r="AD32">
        <v>1380</v>
      </c>
      <c r="AE32">
        <v>990</v>
      </c>
      <c r="AF32">
        <v>2950</v>
      </c>
      <c r="AG32">
        <v>2950</v>
      </c>
      <c r="AH32">
        <v>2950</v>
      </c>
      <c r="AI32">
        <v>2950</v>
      </c>
      <c r="AJ32">
        <v>2950</v>
      </c>
      <c r="AK32">
        <v>1987</v>
      </c>
      <c r="AL32">
        <v>2560</v>
      </c>
      <c r="AM32">
        <v>2560</v>
      </c>
      <c r="AN32">
        <v>2123</v>
      </c>
      <c r="AO32">
        <v>2377</v>
      </c>
      <c r="AP32">
        <v>2950</v>
      </c>
      <c r="AQ32">
        <v>2950</v>
      </c>
      <c r="AR32">
        <v>990</v>
      </c>
      <c r="AS32">
        <v>1126</v>
      </c>
      <c r="AT32">
        <v>2307</v>
      </c>
      <c r="AU32">
        <v>1987</v>
      </c>
      <c r="AV32">
        <v>2622</v>
      </c>
      <c r="AW32">
        <v>2377</v>
      </c>
      <c r="AX32">
        <v>1987</v>
      </c>
      <c r="AY32">
        <v>2622</v>
      </c>
      <c r="AZ32">
        <v>2870</v>
      </c>
      <c r="BA32">
        <v>2622</v>
      </c>
      <c r="BB32">
        <v>2232</v>
      </c>
      <c r="BC32">
        <v>2870</v>
      </c>
      <c r="BD32">
        <v>2870</v>
      </c>
      <c r="BE32">
        <v>2560</v>
      </c>
      <c r="BF32">
        <v>2870</v>
      </c>
      <c r="BG32">
        <v>2622</v>
      </c>
      <c r="BH32">
        <v>2622</v>
      </c>
      <c r="BI32">
        <v>2232</v>
      </c>
      <c r="BJ32">
        <v>2232</v>
      </c>
      <c r="BK32">
        <v>2232</v>
      </c>
      <c r="BL32">
        <v>2622</v>
      </c>
      <c r="BM32">
        <v>2622</v>
      </c>
      <c r="BN32">
        <v>2870</v>
      </c>
      <c r="BO32">
        <v>2764</v>
      </c>
      <c r="BP32">
        <v>2870</v>
      </c>
      <c r="BQ32">
        <v>2622</v>
      </c>
      <c r="BR32">
        <v>2622</v>
      </c>
      <c r="BS32">
        <v>2622</v>
      </c>
      <c r="BT32">
        <v>2622</v>
      </c>
      <c r="BU32">
        <v>2232</v>
      </c>
      <c r="BV32">
        <v>2622</v>
      </c>
      <c r="BW32">
        <v>2622</v>
      </c>
      <c r="BX32">
        <v>2950</v>
      </c>
      <c r="BY32">
        <v>2560</v>
      </c>
      <c r="BZ32">
        <v>2950</v>
      </c>
      <c r="CA32">
        <v>2950</v>
      </c>
      <c r="CB32">
        <v>2950</v>
      </c>
      <c r="CC32">
        <v>2950</v>
      </c>
      <c r="CD32">
        <v>2950</v>
      </c>
      <c r="CE32">
        <v>2844</v>
      </c>
      <c r="CF32">
        <v>2950</v>
      </c>
      <c r="CG32">
        <v>2950</v>
      </c>
      <c r="CH32">
        <v>2950</v>
      </c>
      <c r="CI32">
        <v>2950</v>
      </c>
      <c r="CJ32">
        <v>2870</v>
      </c>
      <c r="CK32">
        <v>2870</v>
      </c>
      <c r="CL32">
        <v>2950</v>
      </c>
      <c r="CM32">
        <v>2950</v>
      </c>
      <c r="CN32">
        <v>2950</v>
      </c>
      <c r="CO32">
        <v>2950</v>
      </c>
      <c r="CP32">
        <v>2560</v>
      </c>
      <c r="CQ32">
        <v>2560</v>
      </c>
      <c r="CR32">
        <v>2950</v>
      </c>
      <c r="CS32">
        <v>2870</v>
      </c>
      <c r="CT32">
        <v>2870</v>
      </c>
      <c r="CU32">
        <v>2232</v>
      </c>
      <c r="CV32">
        <v>2870</v>
      </c>
      <c r="CW32">
        <v>2870</v>
      </c>
      <c r="CX32">
        <v>2800</v>
      </c>
      <c r="CY32">
        <v>2053</v>
      </c>
      <c r="CZ32">
        <v>2800</v>
      </c>
      <c r="DA32">
        <v>2135</v>
      </c>
      <c r="DB32">
        <v>2135</v>
      </c>
      <c r="DC32">
        <v>2622</v>
      </c>
      <c r="DD32">
        <v>2560</v>
      </c>
      <c r="DE32">
        <v>2380</v>
      </c>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s="60">
        <v>7270</v>
      </c>
      <c r="FH32" s="60">
        <v>6150</v>
      </c>
      <c r="FI32" s="60">
        <v>6150</v>
      </c>
      <c r="FJ32" s="60">
        <v>7426</v>
      </c>
      <c r="FK32" s="60">
        <v>6150</v>
      </c>
      <c r="FL32" s="60">
        <v>7586</v>
      </c>
      <c r="FM32" s="60">
        <v>7586</v>
      </c>
      <c r="FN32" s="60">
        <v>7152</v>
      </c>
      <c r="FO32" s="60">
        <v>7426</v>
      </c>
      <c r="FP32" s="60">
        <v>7426</v>
      </c>
      <c r="FQ32" s="60">
        <v>5645</v>
      </c>
      <c r="FR32" s="60">
        <v>7426</v>
      </c>
      <c r="FS32" s="60">
        <v>6576</v>
      </c>
      <c r="FT32" s="60">
        <v>6316</v>
      </c>
      <c r="FU32" s="60">
        <v>5796</v>
      </c>
      <c r="FV32" s="60">
        <v>6930</v>
      </c>
      <c r="FW32" s="60">
        <v>6930</v>
      </c>
      <c r="FX32" s="60">
        <v>7586</v>
      </c>
      <c r="FY32" s="60">
        <v>7426</v>
      </c>
      <c r="FZ32" s="60">
        <v>5660</v>
      </c>
      <c r="GA32" s="60">
        <v>7586</v>
      </c>
      <c r="GB32" s="60">
        <v>7185</v>
      </c>
      <c r="GC32" s="60">
        <v>6806</v>
      </c>
      <c r="GD32" s="60">
        <v>6337</v>
      </c>
      <c r="GE32" s="60">
        <v>7076</v>
      </c>
      <c r="GF32" s="60">
        <v>7076</v>
      </c>
      <c r="GG32" s="60">
        <v>6751</v>
      </c>
      <c r="GH32" s="60">
        <v>4905</v>
      </c>
      <c r="GI32" s="60">
        <v>6566</v>
      </c>
      <c r="GJ32" s="60">
        <v>7185</v>
      </c>
      <c r="GK32" s="60">
        <v>7025</v>
      </c>
      <c r="GL32" s="60">
        <v>6535</v>
      </c>
      <c r="GM32" s="60">
        <v>7167</v>
      </c>
      <c r="GN32" s="60">
        <v>6811</v>
      </c>
      <c r="GO32" s="60">
        <v>6148</v>
      </c>
      <c r="GP32" s="60">
        <v>5150</v>
      </c>
      <c r="GQ32" s="60">
        <v>5580</v>
      </c>
      <c r="GR32" s="60">
        <v>6930</v>
      </c>
      <c r="GS32" s="60">
        <v>6771</v>
      </c>
      <c r="GT32" s="60">
        <v>6175</v>
      </c>
      <c r="GU32" s="60">
        <v>6175</v>
      </c>
      <c r="GV32" s="60">
        <v>5395</v>
      </c>
      <c r="GW32" s="60">
        <v>5395</v>
      </c>
      <c r="GX32" s="60">
        <v>6831</v>
      </c>
      <c r="GY32" s="60">
        <v>5891</v>
      </c>
      <c r="GZ32" s="60">
        <v>6831</v>
      </c>
      <c r="HA32" s="60">
        <v>6831</v>
      </c>
      <c r="HB32" s="60">
        <v>6907</v>
      </c>
      <c r="HC32" s="60">
        <v>6831</v>
      </c>
      <c r="HD32" s="60">
        <v>6831</v>
      </c>
      <c r="HE32" s="60">
        <v>7156</v>
      </c>
      <c r="HF32" s="60">
        <v>6831</v>
      </c>
      <c r="HG32" s="60">
        <v>6831</v>
      </c>
      <c r="HH32" s="60">
        <v>5037</v>
      </c>
      <c r="HI32" s="60">
        <v>1686</v>
      </c>
      <c r="HJ32" s="60">
        <v>1071</v>
      </c>
      <c r="HK32" s="60">
        <v>1686</v>
      </c>
      <c r="HL32" s="60">
        <v>1361</v>
      </c>
      <c r="HM32" s="60">
        <v>1686</v>
      </c>
      <c r="HN32" s="60">
        <v>1686</v>
      </c>
      <c r="HO32" s="60">
        <v>1686</v>
      </c>
      <c r="HP32" s="60">
        <v>1686</v>
      </c>
      <c r="HQ32" s="60">
        <v>762</v>
      </c>
      <c r="HR32" s="60">
        <v>1361</v>
      </c>
      <c r="HS32" s="60">
        <v>1606</v>
      </c>
      <c r="HT32" s="60">
        <v>1256</v>
      </c>
      <c r="HU32" s="60">
        <v>1610</v>
      </c>
      <c r="HV32" s="60">
        <v>1256</v>
      </c>
      <c r="HW32" s="60">
        <v>1256</v>
      </c>
      <c r="HX32" s="60">
        <v>1285</v>
      </c>
      <c r="HY32" s="60">
        <v>1686</v>
      </c>
      <c r="HZ32" s="60">
        <v>1686</v>
      </c>
      <c r="IA32" s="60">
        <v>1686</v>
      </c>
      <c r="IB32" s="60">
        <v>1686</v>
      </c>
      <c r="IC32" s="60">
        <v>1606</v>
      </c>
      <c r="ID32" s="60">
        <v>1686</v>
      </c>
      <c r="IE32" s="60">
        <v>1686</v>
      </c>
      <c r="IF32" s="60">
        <v>1686</v>
      </c>
      <c r="IG32" s="60">
        <v>1686</v>
      </c>
      <c r="IH32" s="60">
        <v>1686</v>
      </c>
      <c r="II32" s="60">
        <v>1686</v>
      </c>
      <c r="IJ32" s="60">
        <v>1686</v>
      </c>
      <c r="IK32" s="60">
        <v>1497</v>
      </c>
      <c r="IL32" s="60">
        <v>1285</v>
      </c>
      <c r="IM32" s="60">
        <v>1285</v>
      </c>
      <c r="IN32" s="60">
        <v>1361</v>
      </c>
      <c r="IO32" s="60">
        <v>1361</v>
      </c>
      <c r="IP32" s="60">
        <v>1361</v>
      </c>
      <c r="IQ32" s="60">
        <v>1285</v>
      </c>
      <c r="IR32" s="60">
        <v>1361</v>
      </c>
      <c r="IS32" s="60">
        <v>1686</v>
      </c>
      <c r="IT32" s="60">
        <v>1686</v>
      </c>
      <c r="IU32" s="60">
        <v>1686</v>
      </c>
      <c r="IV32" s="60">
        <v>1285</v>
      </c>
      <c r="IW32" s="60">
        <v>1606</v>
      </c>
      <c r="IX32" s="60">
        <v>1606</v>
      </c>
      <c r="IY32" s="60">
        <v>1285</v>
      </c>
      <c r="IZ32" s="60">
        <v>1606</v>
      </c>
      <c r="JA32" s="60">
        <v>1577</v>
      </c>
      <c r="JB32" s="60">
        <v>1606</v>
      </c>
      <c r="JC32" s="60">
        <v>1361</v>
      </c>
      <c r="JD32" s="60">
        <v>1606</v>
      </c>
      <c r="JE32" s="60">
        <v>1686</v>
      </c>
      <c r="JF32" s="60">
        <v>1606</v>
      </c>
      <c r="JG32" s="60">
        <v>1497</v>
      </c>
      <c r="JH32" s="60">
        <v>1686</v>
      </c>
      <c r="JI32" s="60">
        <v>1686</v>
      </c>
      <c r="JJ32" s="60">
        <v>1686</v>
      </c>
      <c r="JK32" s="60">
        <v>1686</v>
      </c>
      <c r="JL32" s="60">
        <v>1686</v>
      </c>
      <c r="JM32" s="60">
        <v>1686</v>
      </c>
      <c r="JN32" s="60">
        <v>1606</v>
      </c>
      <c r="JO32" s="60">
        <v>1497</v>
      </c>
      <c r="JP32" s="60">
        <v>1071</v>
      </c>
      <c r="JQ32" s="60">
        <v>1686</v>
      </c>
      <c r="JR32" s="60">
        <v>1530</v>
      </c>
      <c r="JS32" s="60">
        <v>1071</v>
      </c>
      <c r="JT32" s="60">
        <v>1285</v>
      </c>
      <c r="JU32" s="60">
        <v>1606</v>
      </c>
      <c r="JV32" s="60">
        <v>1361</v>
      </c>
      <c r="JW32" s="60">
        <v>1606</v>
      </c>
      <c r="JX32" s="60">
        <v>1497</v>
      </c>
      <c r="JY32" s="60">
        <v>1606</v>
      </c>
      <c r="JZ32" s="60">
        <v>1686</v>
      </c>
      <c r="KA32" s="60">
        <v>1071</v>
      </c>
      <c r="KB32" s="60">
        <v>1606</v>
      </c>
      <c r="KC32" s="60">
        <v>1606</v>
      </c>
      <c r="KD32" s="60">
        <v>1606</v>
      </c>
      <c r="KE32" s="60">
        <v>1686</v>
      </c>
      <c r="KF32" s="60">
        <v>1361</v>
      </c>
      <c r="KG32" s="60">
        <v>1686</v>
      </c>
      <c r="KH32" s="60">
        <v>1686</v>
      </c>
      <c r="KI32" s="60">
        <v>1686</v>
      </c>
      <c r="KJ32" s="60">
        <v>1686</v>
      </c>
      <c r="KK32" s="60">
        <v>1686</v>
      </c>
      <c r="KL32" s="60">
        <v>1686</v>
      </c>
      <c r="KM32" s="60">
        <v>1686</v>
      </c>
      <c r="KN32" s="60">
        <v>1686</v>
      </c>
      <c r="KO32" s="60">
        <v>1686</v>
      </c>
      <c r="KP32" s="60">
        <v>1285</v>
      </c>
      <c r="KQ32" s="60">
        <v>1606</v>
      </c>
      <c r="KR32" s="60">
        <v>1606</v>
      </c>
      <c r="KS32" s="60">
        <v>1686</v>
      </c>
      <c r="KT32" s="60">
        <v>1686</v>
      </c>
      <c r="KU32" s="60">
        <v>1285</v>
      </c>
      <c r="KV32" s="60">
        <v>1285</v>
      </c>
      <c r="KW32" s="60">
        <v>1252</v>
      </c>
      <c r="KX32" s="60">
        <v>1285</v>
      </c>
      <c r="KY32" s="60">
        <v>931</v>
      </c>
      <c r="KZ32" s="60">
        <v>651</v>
      </c>
      <c r="LA32" s="60">
        <v>1071</v>
      </c>
      <c r="LB32" s="60">
        <v>1497</v>
      </c>
      <c r="LC32" s="60">
        <v>1182</v>
      </c>
      <c r="LD32" s="60">
        <v>1361</v>
      </c>
      <c r="LE32" s="60">
        <v>408</v>
      </c>
      <c r="LF32" s="60">
        <v>332</v>
      </c>
      <c r="LG32" s="60">
        <v>1007</v>
      </c>
      <c r="LH32" s="60">
        <v>1285</v>
      </c>
      <c r="LI32" s="60">
        <v>1365</v>
      </c>
      <c r="LJ32" s="60">
        <v>1497</v>
      </c>
      <c r="LK32" s="60">
        <v>1252</v>
      </c>
      <c r="LL32" s="60">
        <v>1285</v>
      </c>
      <c r="LM32" s="60">
        <v>1071</v>
      </c>
      <c r="LN32" s="60">
        <v>1361</v>
      </c>
      <c r="LO32" s="60">
        <v>1606</v>
      </c>
      <c r="LP32" s="60">
        <v>1606</v>
      </c>
      <c r="LQ32" s="60">
        <v>1285</v>
      </c>
      <c r="LR32" s="60">
        <v>1361</v>
      </c>
      <c r="LS32" s="60">
        <v>1606</v>
      </c>
      <c r="LT32" s="60">
        <v>1606</v>
      </c>
      <c r="LU32" s="60">
        <v>1071</v>
      </c>
      <c r="LV32" s="60">
        <v>1361</v>
      </c>
    </row>
    <row r="33" spans="1:334" ht="15" customHeight="1" x14ac:dyDescent="0.35">
      <c r="A33" s="57" t="s">
        <v>303</v>
      </c>
      <c r="B33">
        <v>1831</v>
      </c>
      <c r="C33">
        <v>1761</v>
      </c>
      <c r="D33">
        <v>1565</v>
      </c>
      <c r="E33">
        <v>1308</v>
      </c>
      <c r="F33">
        <v>1557</v>
      </c>
      <c r="G33">
        <v>1901</v>
      </c>
      <c r="H33">
        <v>1443</v>
      </c>
      <c r="I33">
        <v>1640</v>
      </c>
      <c r="J33">
        <v>1831</v>
      </c>
      <c r="K33">
        <v>997</v>
      </c>
      <c r="L33">
        <v>2146</v>
      </c>
      <c r="M33">
        <v>1831</v>
      </c>
      <c r="N33">
        <v>1250</v>
      </c>
      <c r="O33">
        <v>1635</v>
      </c>
      <c r="P33">
        <v>1831</v>
      </c>
      <c r="Q33">
        <v>1761</v>
      </c>
      <c r="R33">
        <v>1831</v>
      </c>
      <c r="S33">
        <v>1761</v>
      </c>
      <c r="T33">
        <v>1652</v>
      </c>
      <c r="U33">
        <v>1521</v>
      </c>
      <c r="V33">
        <v>1901</v>
      </c>
      <c r="W33">
        <v>1901</v>
      </c>
      <c r="X33">
        <v>1901</v>
      </c>
      <c r="Y33">
        <v>1302</v>
      </c>
      <c r="Z33">
        <v>1302</v>
      </c>
      <c r="AA33">
        <v>1302</v>
      </c>
      <c r="AB33">
        <v>1166</v>
      </c>
      <c r="AC33">
        <v>656</v>
      </c>
      <c r="AD33"/>
      <c r="AE33">
        <v>131</v>
      </c>
      <c r="AF33">
        <v>2226</v>
      </c>
      <c r="AG33">
        <v>2226</v>
      </c>
      <c r="AH33">
        <v>2226</v>
      </c>
      <c r="AI33">
        <v>2226</v>
      </c>
      <c r="AJ33">
        <v>1963</v>
      </c>
      <c r="AK33">
        <v>1312</v>
      </c>
      <c r="AL33">
        <v>1963</v>
      </c>
      <c r="AM33">
        <v>1963</v>
      </c>
      <c r="AN33">
        <v>1526</v>
      </c>
      <c r="AO33">
        <v>1312</v>
      </c>
      <c r="AP33">
        <v>2226</v>
      </c>
      <c r="AQ33">
        <v>2226</v>
      </c>
      <c r="AR33">
        <v>393</v>
      </c>
      <c r="AS33">
        <v>529</v>
      </c>
      <c r="AT33">
        <v>1268</v>
      </c>
      <c r="AU33">
        <v>1390</v>
      </c>
      <c r="AV33">
        <v>1635</v>
      </c>
      <c r="AW33">
        <v>1320</v>
      </c>
      <c r="AX33">
        <v>1390</v>
      </c>
      <c r="AY33">
        <v>1898</v>
      </c>
      <c r="AZ33">
        <v>1901</v>
      </c>
      <c r="BA33">
        <v>1898</v>
      </c>
      <c r="BB33">
        <v>1635</v>
      </c>
      <c r="BC33">
        <v>2146</v>
      </c>
      <c r="BD33">
        <v>2146</v>
      </c>
      <c r="BE33">
        <v>1963</v>
      </c>
      <c r="BF33">
        <v>1901</v>
      </c>
      <c r="BG33">
        <v>1635</v>
      </c>
      <c r="BH33">
        <v>1766</v>
      </c>
      <c r="BI33">
        <v>1635</v>
      </c>
      <c r="BJ33">
        <v>1635</v>
      </c>
      <c r="BK33">
        <v>1635</v>
      </c>
      <c r="BL33">
        <v>1635</v>
      </c>
      <c r="BM33">
        <v>1653</v>
      </c>
      <c r="BN33">
        <v>1901</v>
      </c>
      <c r="BO33">
        <v>1568</v>
      </c>
      <c r="BP33">
        <v>1638</v>
      </c>
      <c r="BQ33">
        <v>1766</v>
      </c>
      <c r="BR33">
        <v>1766</v>
      </c>
      <c r="BS33">
        <v>1766</v>
      </c>
      <c r="BT33">
        <v>1898</v>
      </c>
      <c r="BU33">
        <v>1635</v>
      </c>
      <c r="BV33">
        <v>1653</v>
      </c>
      <c r="BW33">
        <v>1557</v>
      </c>
      <c r="BX33">
        <v>1963</v>
      </c>
      <c r="BY33">
        <v>1963</v>
      </c>
      <c r="BZ33">
        <v>2226</v>
      </c>
      <c r="CA33">
        <v>2226</v>
      </c>
      <c r="CB33">
        <v>1963</v>
      </c>
      <c r="CC33">
        <v>1963</v>
      </c>
      <c r="CD33">
        <v>2094</v>
      </c>
      <c r="CE33">
        <v>2094</v>
      </c>
      <c r="CF33">
        <v>2226</v>
      </c>
      <c r="CG33">
        <v>2226</v>
      </c>
      <c r="CH33">
        <v>2226</v>
      </c>
      <c r="CI33">
        <v>1963</v>
      </c>
      <c r="CJ33">
        <v>1901</v>
      </c>
      <c r="CK33">
        <v>2146</v>
      </c>
      <c r="CL33">
        <v>2226</v>
      </c>
      <c r="CM33">
        <v>2226</v>
      </c>
      <c r="CN33">
        <v>2226</v>
      </c>
      <c r="CO33">
        <v>1963</v>
      </c>
      <c r="CP33">
        <v>1963</v>
      </c>
      <c r="CQ33">
        <v>1963</v>
      </c>
      <c r="CR33">
        <v>2226</v>
      </c>
      <c r="CS33">
        <v>1901</v>
      </c>
      <c r="CT33">
        <v>1901</v>
      </c>
      <c r="CU33">
        <v>1565</v>
      </c>
      <c r="CV33">
        <v>1831</v>
      </c>
      <c r="CW33">
        <v>1901</v>
      </c>
      <c r="CX33">
        <v>1761</v>
      </c>
      <c r="CY33">
        <v>1308</v>
      </c>
      <c r="CZ33">
        <v>1761</v>
      </c>
      <c r="DA33">
        <v>1166</v>
      </c>
      <c r="DB33">
        <v>1166</v>
      </c>
      <c r="DC33">
        <v>1898</v>
      </c>
      <c r="DD33">
        <v>1963</v>
      </c>
      <c r="DE33">
        <v>1411</v>
      </c>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s="60">
        <v>6262</v>
      </c>
      <c r="FH33" s="60">
        <v>5922</v>
      </c>
      <c r="FI33" s="60">
        <v>5396</v>
      </c>
      <c r="FJ33" s="60">
        <v>6418</v>
      </c>
      <c r="FK33" s="60">
        <v>5396</v>
      </c>
      <c r="FL33" s="60">
        <v>7068</v>
      </c>
      <c r="FM33" s="60">
        <v>7068</v>
      </c>
      <c r="FN33" s="60">
        <v>6280</v>
      </c>
      <c r="FO33" s="60">
        <v>6418</v>
      </c>
      <c r="FP33" s="60">
        <v>6644</v>
      </c>
      <c r="FQ33" s="60">
        <v>4195</v>
      </c>
      <c r="FR33" s="60">
        <v>6278</v>
      </c>
      <c r="FS33" s="60">
        <v>5038</v>
      </c>
      <c r="FT33" s="60">
        <v>5896</v>
      </c>
      <c r="FU33" s="60">
        <v>5178</v>
      </c>
      <c r="FV33" s="60">
        <v>5658</v>
      </c>
      <c r="FW33" s="60">
        <v>5886</v>
      </c>
      <c r="FX33" s="60">
        <v>6542</v>
      </c>
      <c r="FY33" s="60">
        <v>6908</v>
      </c>
      <c r="FZ33" s="60">
        <v>5240</v>
      </c>
      <c r="GA33" s="60">
        <v>7068</v>
      </c>
      <c r="GB33" s="60">
        <v>6141</v>
      </c>
      <c r="GC33" s="60">
        <v>6542</v>
      </c>
      <c r="GD33" s="60">
        <v>5917</v>
      </c>
      <c r="GE33" s="60">
        <v>6558</v>
      </c>
      <c r="GF33" s="60">
        <v>6558</v>
      </c>
      <c r="GG33" s="60">
        <v>6233</v>
      </c>
      <c r="GH33" s="60">
        <v>4641</v>
      </c>
      <c r="GI33" s="60">
        <v>4892</v>
      </c>
      <c r="GJ33" s="60">
        <v>6667</v>
      </c>
      <c r="GK33" s="60">
        <v>6507</v>
      </c>
      <c r="GL33" s="60">
        <v>5599</v>
      </c>
      <c r="GM33" s="60">
        <v>6159</v>
      </c>
      <c r="GN33" s="60">
        <v>6293</v>
      </c>
      <c r="GO33" s="60">
        <v>4614</v>
      </c>
      <c r="GP33" s="60">
        <v>4886</v>
      </c>
      <c r="GQ33" s="60">
        <v>5316</v>
      </c>
      <c r="GR33" s="60">
        <v>5886</v>
      </c>
      <c r="GS33" s="60">
        <v>6253</v>
      </c>
      <c r="GT33" s="60">
        <v>4501</v>
      </c>
      <c r="GU33" s="60">
        <v>5393</v>
      </c>
      <c r="GV33" s="60">
        <v>5131</v>
      </c>
      <c r="GW33" s="60">
        <v>5131</v>
      </c>
      <c r="GX33" s="60">
        <v>6049</v>
      </c>
      <c r="GY33" s="60">
        <v>5137</v>
      </c>
      <c r="GZ33" s="60">
        <v>6049</v>
      </c>
      <c r="HA33" s="60">
        <v>6313</v>
      </c>
      <c r="HB33" s="60">
        <v>6389</v>
      </c>
      <c r="HC33" s="60">
        <v>6313</v>
      </c>
      <c r="HD33" s="60">
        <v>5787</v>
      </c>
      <c r="HE33" s="60">
        <v>6638</v>
      </c>
      <c r="HF33" s="60">
        <v>6313</v>
      </c>
      <c r="HG33" s="60">
        <v>6313</v>
      </c>
      <c r="HH33" s="60">
        <v>4283</v>
      </c>
      <c r="HI33" s="60">
        <v>2616</v>
      </c>
      <c r="HJ33" s="60">
        <v>2001</v>
      </c>
      <c r="HK33" s="60">
        <v>2616</v>
      </c>
      <c r="HL33" s="60">
        <v>2291</v>
      </c>
      <c r="HM33" s="60">
        <v>2616</v>
      </c>
      <c r="HN33" s="60">
        <v>2616</v>
      </c>
      <c r="HO33" s="60">
        <v>2616</v>
      </c>
      <c r="HP33" s="60">
        <v>2616</v>
      </c>
      <c r="HQ33" s="60">
        <v>1692</v>
      </c>
      <c r="HR33" s="60">
        <v>2291</v>
      </c>
      <c r="HS33" s="60">
        <v>2536</v>
      </c>
      <c r="HT33" s="60">
        <v>2186</v>
      </c>
      <c r="HU33" s="60">
        <v>2400</v>
      </c>
      <c r="HV33" s="60">
        <v>2186</v>
      </c>
      <c r="HW33" s="60">
        <v>2186</v>
      </c>
      <c r="HX33" s="60">
        <v>2215</v>
      </c>
      <c r="HY33" s="60">
        <v>2616</v>
      </c>
      <c r="HZ33" s="60">
        <v>2616</v>
      </c>
      <c r="IA33" s="60">
        <v>2616</v>
      </c>
      <c r="IB33" s="60">
        <v>2616</v>
      </c>
      <c r="IC33" s="60">
        <v>2536</v>
      </c>
      <c r="ID33" s="60">
        <v>2616</v>
      </c>
      <c r="IE33" s="60">
        <v>2616</v>
      </c>
      <c r="IF33" s="60">
        <v>2616</v>
      </c>
      <c r="IG33" s="60">
        <v>2616</v>
      </c>
      <c r="IH33" s="60">
        <v>2616</v>
      </c>
      <c r="II33" s="60">
        <v>2616</v>
      </c>
      <c r="IJ33" s="60">
        <v>2616</v>
      </c>
      <c r="IK33" s="60">
        <v>2427</v>
      </c>
      <c r="IL33" s="60">
        <v>2215</v>
      </c>
      <c r="IM33" s="60">
        <v>2215</v>
      </c>
      <c r="IN33" s="60">
        <v>2291</v>
      </c>
      <c r="IO33" s="60">
        <v>2291</v>
      </c>
      <c r="IP33" s="60">
        <v>2291</v>
      </c>
      <c r="IQ33" s="60">
        <v>2215</v>
      </c>
      <c r="IR33" s="60">
        <v>2291</v>
      </c>
      <c r="IS33" s="60">
        <v>2616</v>
      </c>
      <c r="IT33" s="60">
        <v>2616</v>
      </c>
      <c r="IU33" s="60">
        <v>2616</v>
      </c>
      <c r="IV33" s="60">
        <v>2215</v>
      </c>
      <c r="IW33" s="60">
        <v>2536</v>
      </c>
      <c r="IX33" s="60">
        <v>2536</v>
      </c>
      <c r="IY33" s="60">
        <v>2215</v>
      </c>
      <c r="IZ33" s="60">
        <v>2536</v>
      </c>
      <c r="JA33" s="60">
        <v>2507</v>
      </c>
      <c r="JB33" s="60">
        <v>2536</v>
      </c>
      <c r="JC33" s="60">
        <v>2291</v>
      </c>
      <c r="JD33" s="60">
        <v>2536</v>
      </c>
      <c r="JE33" s="60">
        <v>2616</v>
      </c>
      <c r="JF33" s="60">
        <v>2536</v>
      </c>
      <c r="JG33" s="60">
        <v>2427</v>
      </c>
      <c r="JH33" s="60">
        <v>2616</v>
      </c>
      <c r="JI33" s="60">
        <v>2616</v>
      </c>
      <c r="JJ33" s="60">
        <v>2616</v>
      </c>
      <c r="JK33" s="60">
        <v>2616</v>
      </c>
      <c r="JL33" s="60">
        <v>2616</v>
      </c>
      <c r="JM33" s="60">
        <v>2616</v>
      </c>
      <c r="JN33" s="60">
        <v>2536</v>
      </c>
      <c r="JO33" s="60">
        <v>2427</v>
      </c>
      <c r="JP33" s="60">
        <v>2001</v>
      </c>
      <c r="JQ33" s="60">
        <v>2616</v>
      </c>
      <c r="JR33" s="60">
        <v>2460</v>
      </c>
      <c r="JS33" s="60">
        <v>2001</v>
      </c>
      <c r="JT33" s="60">
        <v>2215</v>
      </c>
      <c r="JU33" s="60">
        <v>2536</v>
      </c>
      <c r="JV33" s="60">
        <v>2291</v>
      </c>
      <c r="JW33" s="60">
        <v>2536</v>
      </c>
      <c r="JX33" s="60">
        <v>2427</v>
      </c>
      <c r="JY33" s="60">
        <v>2536</v>
      </c>
      <c r="JZ33" s="60">
        <v>2616</v>
      </c>
      <c r="KA33" s="60">
        <v>2001</v>
      </c>
      <c r="KB33" s="60">
        <v>2536</v>
      </c>
      <c r="KC33" s="60">
        <v>2536</v>
      </c>
      <c r="KD33" s="60">
        <v>2536</v>
      </c>
      <c r="KE33" s="60">
        <v>2616</v>
      </c>
      <c r="KF33" s="60">
        <v>2291</v>
      </c>
      <c r="KG33" s="60">
        <v>2616</v>
      </c>
      <c r="KH33" s="60">
        <v>2616</v>
      </c>
      <c r="KI33" s="60">
        <v>2616</v>
      </c>
      <c r="KJ33" s="60">
        <v>2616</v>
      </c>
      <c r="KK33" s="60">
        <v>2616</v>
      </c>
      <c r="KL33" s="60">
        <v>2616</v>
      </c>
      <c r="KM33" s="60">
        <v>2616</v>
      </c>
      <c r="KN33" s="60">
        <v>2616</v>
      </c>
      <c r="KO33" s="60">
        <v>2616</v>
      </c>
      <c r="KP33" s="60">
        <v>2215</v>
      </c>
      <c r="KQ33" s="60">
        <v>2536</v>
      </c>
      <c r="KR33" s="60">
        <v>2536</v>
      </c>
      <c r="KS33" s="60">
        <v>2616</v>
      </c>
      <c r="KT33" s="60">
        <v>2616</v>
      </c>
      <c r="KU33" s="60">
        <v>2215</v>
      </c>
      <c r="KV33" s="60">
        <v>2215</v>
      </c>
      <c r="KW33" s="60">
        <v>2182</v>
      </c>
      <c r="KX33" s="60">
        <v>2215</v>
      </c>
      <c r="KY33" s="60">
        <v>1861</v>
      </c>
      <c r="KZ33" s="60">
        <v>1581</v>
      </c>
      <c r="LA33" s="60">
        <v>2001</v>
      </c>
      <c r="LB33" s="60">
        <v>2427</v>
      </c>
      <c r="LC33" s="60">
        <v>2112</v>
      </c>
      <c r="LD33" s="60">
        <v>2291</v>
      </c>
      <c r="LE33" s="60">
        <v>76</v>
      </c>
      <c r="LF33" s="60">
        <v>1262</v>
      </c>
      <c r="LG33" s="60">
        <v>1937</v>
      </c>
      <c r="LH33" s="60">
        <v>2215</v>
      </c>
      <c r="LI33" s="60">
        <v>2295</v>
      </c>
      <c r="LJ33" s="60">
        <v>2427</v>
      </c>
      <c r="LK33" s="60">
        <v>2182</v>
      </c>
      <c r="LL33" s="60">
        <v>2215</v>
      </c>
      <c r="LM33" s="60">
        <v>2001</v>
      </c>
      <c r="LN33" s="60">
        <v>2291</v>
      </c>
      <c r="LO33" s="60">
        <v>2536</v>
      </c>
      <c r="LP33" s="60">
        <v>2536</v>
      </c>
      <c r="LQ33" s="60">
        <v>2215</v>
      </c>
      <c r="LR33" s="60">
        <v>2291</v>
      </c>
      <c r="LS33" s="60">
        <v>2536</v>
      </c>
      <c r="LT33" s="60">
        <v>2536</v>
      </c>
      <c r="LU33" s="60">
        <v>2001</v>
      </c>
      <c r="LV33" s="60">
        <v>2291</v>
      </c>
    </row>
    <row r="34" spans="1:334" ht="15" customHeight="1" x14ac:dyDescent="0.35">
      <c r="A34" s="57" t="s">
        <v>304</v>
      </c>
      <c r="B34">
        <v>2484</v>
      </c>
      <c r="C34">
        <v>2583</v>
      </c>
      <c r="D34">
        <v>1885</v>
      </c>
      <c r="E34">
        <v>1808</v>
      </c>
      <c r="F34">
        <v>2510</v>
      </c>
      <c r="G34">
        <v>2723</v>
      </c>
      <c r="H34">
        <v>1945</v>
      </c>
      <c r="I34">
        <v>1960</v>
      </c>
      <c r="J34">
        <v>2653</v>
      </c>
      <c r="K34">
        <v>1707</v>
      </c>
      <c r="L34">
        <v>2968</v>
      </c>
      <c r="M34">
        <v>2653</v>
      </c>
      <c r="N34">
        <v>2097</v>
      </c>
      <c r="O34">
        <v>2588</v>
      </c>
      <c r="P34">
        <v>2653</v>
      </c>
      <c r="Q34">
        <v>2583</v>
      </c>
      <c r="R34">
        <v>2653</v>
      </c>
      <c r="S34">
        <v>2477</v>
      </c>
      <c r="T34">
        <v>2368</v>
      </c>
      <c r="U34">
        <v>1633</v>
      </c>
      <c r="V34">
        <v>2723</v>
      </c>
      <c r="W34">
        <v>2723</v>
      </c>
      <c r="X34">
        <v>2723</v>
      </c>
      <c r="Y34">
        <v>2124</v>
      </c>
      <c r="Z34">
        <v>2124</v>
      </c>
      <c r="AA34">
        <v>2124</v>
      </c>
      <c r="AB34">
        <v>1988</v>
      </c>
      <c r="AC34">
        <v>1088</v>
      </c>
      <c r="AD34">
        <v>953</v>
      </c>
      <c r="AE34"/>
      <c r="AF34">
        <v>3048</v>
      </c>
      <c r="AG34">
        <v>3048</v>
      </c>
      <c r="AH34">
        <v>3048</v>
      </c>
      <c r="AI34">
        <v>2728</v>
      </c>
      <c r="AJ34">
        <v>2916</v>
      </c>
      <c r="AK34">
        <v>1555</v>
      </c>
      <c r="AL34">
        <v>2526</v>
      </c>
      <c r="AM34">
        <v>2526</v>
      </c>
      <c r="AN34">
        <v>1949</v>
      </c>
      <c r="AO34">
        <v>1945</v>
      </c>
      <c r="AP34">
        <v>3048</v>
      </c>
      <c r="AQ34">
        <v>3048</v>
      </c>
      <c r="AR34">
        <v>393</v>
      </c>
      <c r="AS34">
        <v>1092</v>
      </c>
      <c r="AT34">
        <v>2090</v>
      </c>
      <c r="AU34">
        <v>1953</v>
      </c>
      <c r="AV34">
        <v>2588</v>
      </c>
      <c r="AW34">
        <v>1953</v>
      </c>
      <c r="AX34">
        <v>1633</v>
      </c>
      <c r="AY34">
        <v>2400</v>
      </c>
      <c r="AZ34">
        <v>2723</v>
      </c>
      <c r="BA34">
        <v>2720</v>
      </c>
      <c r="BB34">
        <v>2198</v>
      </c>
      <c r="BC34">
        <v>2968</v>
      </c>
      <c r="BD34">
        <v>2968</v>
      </c>
      <c r="BE34">
        <v>2526</v>
      </c>
      <c r="BF34">
        <v>2723</v>
      </c>
      <c r="BG34">
        <v>2588</v>
      </c>
      <c r="BH34">
        <v>2588</v>
      </c>
      <c r="BI34">
        <v>2198</v>
      </c>
      <c r="BJ34">
        <v>2198</v>
      </c>
      <c r="BK34">
        <v>2198</v>
      </c>
      <c r="BL34">
        <v>2588</v>
      </c>
      <c r="BM34">
        <v>2475</v>
      </c>
      <c r="BN34">
        <v>2723</v>
      </c>
      <c r="BO34">
        <v>2415</v>
      </c>
      <c r="BP34">
        <v>2528</v>
      </c>
      <c r="BQ34">
        <v>2588</v>
      </c>
      <c r="BR34">
        <v>2588</v>
      </c>
      <c r="BS34">
        <v>2588</v>
      </c>
      <c r="BT34">
        <v>2720</v>
      </c>
      <c r="BU34">
        <v>2198</v>
      </c>
      <c r="BV34">
        <v>2475</v>
      </c>
      <c r="BW34">
        <v>2510</v>
      </c>
      <c r="BX34">
        <v>2776</v>
      </c>
      <c r="BY34">
        <v>2206</v>
      </c>
      <c r="BZ34">
        <v>3048</v>
      </c>
      <c r="CA34">
        <v>2908</v>
      </c>
      <c r="CB34">
        <v>2596</v>
      </c>
      <c r="CC34">
        <v>2596</v>
      </c>
      <c r="CD34">
        <v>2776</v>
      </c>
      <c r="CE34">
        <v>2810</v>
      </c>
      <c r="CF34">
        <v>3048</v>
      </c>
      <c r="CG34">
        <v>3048</v>
      </c>
      <c r="CH34">
        <v>3048</v>
      </c>
      <c r="CI34">
        <v>2916</v>
      </c>
      <c r="CJ34">
        <v>2723</v>
      </c>
      <c r="CK34">
        <v>2968</v>
      </c>
      <c r="CL34">
        <v>2728</v>
      </c>
      <c r="CM34">
        <v>2728</v>
      </c>
      <c r="CN34">
        <v>2728</v>
      </c>
      <c r="CO34">
        <v>2596</v>
      </c>
      <c r="CP34">
        <v>2526</v>
      </c>
      <c r="CQ34">
        <v>2424</v>
      </c>
      <c r="CR34">
        <v>2728</v>
      </c>
      <c r="CS34">
        <v>2723</v>
      </c>
      <c r="CT34">
        <v>2723</v>
      </c>
      <c r="CU34">
        <v>1885</v>
      </c>
      <c r="CV34">
        <v>2653</v>
      </c>
      <c r="CW34">
        <v>2660</v>
      </c>
      <c r="CX34">
        <v>2583</v>
      </c>
      <c r="CY34">
        <v>1808</v>
      </c>
      <c r="CZ34">
        <v>2583</v>
      </c>
      <c r="DA34">
        <v>1988</v>
      </c>
      <c r="DB34">
        <v>1988</v>
      </c>
      <c r="DC34">
        <v>2720</v>
      </c>
      <c r="DD34">
        <v>2526</v>
      </c>
      <c r="DE34">
        <v>1670</v>
      </c>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s="60">
        <v>7405</v>
      </c>
      <c r="FH34" s="60">
        <v>6005</v>
      </c>
      <c r="FI34" s="60">
        <v>5381</v>
      </c>
      <c r="FJ34" s="60">
        <v>7561</v>
      </c>
      <c r="FK34" s="60">
        <v>5381</v>
      </c>
      <c r="FL34" s="60">
        <v>7931</v>
      </c>
      <c r="FM34" s="60">
        <v>8211</v>
      </c>
      <c r="FN34" s="60">
        <v>8131</v>
      </c>
      <c r="FO34" s="60">
        <v>7561</v>
      </c>
      <c r="FP34" s="60">
        <v>7787</v>
      </c>
      <c r="FQ34" s="60">
        <v>6338</v>
      </c>
      <c r="FR34" s="60">
        <v>7421</v>
      </c>
      <c r="FS34" s="60">
        <v>6511</v>
      </c>
      <c r="FT34" s="60">
        <v>6035</v>
      </c>
      <c r="FU34" s="60">
        <v>5871</v>
      </c>
      <c r="FV34" s="60">
        <v>6801</v>
      </c>
      <c r="FW34" s="60">
        <v>6651</v>
      </c>
      <c r="FX34" s="60">
        <v>7947</v>
      </c>
      <c r="FY34" s="60">
        <v>8051</v>
      </c>
      <c r="FZ34" s="60">
        <v>5225</v>
      </c>
      <c r="GA34" s="60">
        <v>8211</v>
      </c>
      <c r="GB34" s="60">
        <v>6906</v>
      </c>
      <c r="GC34" s="60">
        <v>7167</v>
      </c>
      <c r="GD34" s="60">
        <v>6046</v>
      </c>
      <c r="GE34" s="60">
        <v>8055</v>
      </c>
      <c r="GF34" s="60">
        <v>7775</v>
      </c>
      <c r="GG34" s="60">
        <v>7730</v>
      </c>
      <c r="GH34" s="60">
        <v>4980</v>
      </c>
      <c r="GI34" s="60">
        <v>6441</v>
      </c>
      <c r="GJ34" s="60">
        <v>7810</v>
      </c>
      <c r="GK34" s="60">
        <v>7650</v>
      </c>
      <c r="GL34" s="60">
        <v>6674</v>
      </c>
      <c r="GM34" s="60">
        <v>7302</v>
      </c>
      <c r="GN34" s="60">
        <v>7580</v>
      </c>
      <c r="GO34" s="60">
        <v>5132</v>
      </c>
      <c r="GP34" s="60">
        <v>4396</v>
      </c>
      <c r="GQ34" s="60">
        <v>5301</v>
      </c>
      <c r="GR34" s="60">
        <v>7291</v>
      </c>
      <c r="GS34" s="60">
        <v>7116</v>
      </c>
      <c r="GT34" s="60">
        <v>6050</v>
      </c>
      <c r="GU34" s="60">
        <v>6250</v>
      </c>
      <c r="GV34" s="60">
        <v>6110</v>
      </c>
      <c r="GW34" s="60">
        <v>6110</v>
      </c>
      <c r="GX34" s="60">
        <v>7266</v>
      </c>
      <c r="GY34" s="60">
        <v>6116</v>
      </c>
      <c r="GZ34" s="60">
        <v>7266</v>
      </c>
      <c r="HA34" s="60">
        <v>7170</v>
      </c>
      <c r="HB34" s="60">
        <v>7606</v>
      </c>
      <c r="HC34" s="60">
        <v>7530</v>
      </c>
      <c r="HD34" s="60">
        <v>6906</v>
      </c>
      <c r="HE34" s="60">
        <v>7855</v>
      </c>
      <c r="HF34" s="60">
        <v>7810</v>
      </c>
      <c r="HG34" s="60">
        <v>7810</v>
      </c>
      <c r="HH34" s="60">
        <v>5262</v>
      </c>
      <c r="HI34" s="60">
        <v>2115</v>
      </c>
      <c r="HJ34" s="60">
        <v>1644</v>
      </c>
      <c r="HK34" s="60">
        <v>2115</v>
      </c>
      <c r="HL34" s="60">
        <v>1790</v>
      </c>
      <c r="HM34" s="60">
        <v>2115</v>
      </c>
      <c r="HN34" s="60">
        <v>2115</v>
      </c>
      <c r="HO34" s="60">
        <v>2115</v>
      </c>
      <c r="HP34" s="60">
        <v>2115</v>
      </c>
      <c r="HQ34" s="60">
        <v>1191</v>
      </c>
      <c r="HR34" s="60">
        <v>1790</v>
      </c>
      <c r="HS34" s="60">
        <v>2035</v>
      </c>
      <c r="HT34" s="60">
        <v>2039</v>
      </c>
      <c r="HU34" s="60">
        <v>1684.9</v>
      </c>
      <c r="HV34" s="60">
        <v>2039</v>
      </c>
      <c r="HW34" s="60">
        <v>2039</v>
      </c>
      <c r="HX34" s="60">
        <v>1714</v>
      </c>
      <c r="HY34" s="60">
        <v>2115</v>
      </c>
      <c r="HZ34" s="60">
        <v>2115</v>
      </c>
      <c r="IA34" s="60">
        <v>2115</v>
      </c>
      <c r="IB34" s="60">
        <v>2115</v>
      </c>
      <c r="IC34" s="60">
        <v>2035</v>
      </c>
      <c r="ID34" s="60">
        <v>2115</v>
      </c>
      <c r="IE34" s="60">
        <v>2115</v>
      </c>
      <c r="IF34" s="60">
        <v>2115</v>
      </c>
      <c r="IG34" s="60">
        <v>2115</v>
      </c>
      <c r="IH34" s="60">
        <v>2115</v>
      </c>
      <c r="II34" s="60">
        <v>2115</v>
      </c>
      <c r="IJ34" s="60">
        <v>2115</v>
      </c>
      <c r="IK34" s="60">
        <v>1926</v>
      </c>
      <c r="IL34" s="60">
        <v>1714</v>
      </c>
      <c r="IM34" s="60">
        <v>1714</v>
      </c>
      <c r="IN34" s="60">
        <v>1790</v>
      </c>
      <c r="IO34" s="60">
        <v>1790</v>
      </c>
      <c r="IP34" s="60">
        <v>1790</v>
      </c>
      <c r="IQ34" s="60">
        <v>1714</v>
      </c>
      <c r="IR34" s="60">
        <v>1790</v>
      </c>
      <c r="IS34" s="60">
        <v>2115</v>
      </c>
      <c r="IT34" s="60">
        <v>2115</v>
      </c>
      <c r="IU34" s="60">
        <v>2115</v>
      </c>
      <c r="IV34" s="60">
        <v>1714</v>
      </c>
      <c r="IW34" s="60">
        <v>2035</v>
      </c>
      <c r="IX34" s="60">
        <v>2035</v>
      </c>
      <c r="IY34" s="60">
        <v>1714</v>
      </c>
      <c r="IZ34" s="60">
        <v>2035</v>
      </c>
      <c r="JA34" s="60">
        <v>1870</v>
      </c>
      <c r="JB34" s="60">
        <v>2035</v>
      </c>
      <c r="JC34" s="60">
        <v>1790</v>
      </c>
      <c r="JD34" s="60">
        <v>2035</v>
      </c>
      <c r="JE34" s="60">
        <v>2115</v>
      </c>
      <c r="JF34" s="60">
        <v>2035</v>
      </c>
      <c r="JG34" s="60">
        <v>1790</v>
      </c>
      <c r="JH34" s="60">
        <v>2115</v>
      </c>
      <c r="JI34" s="60">
        <v>2115</v>
      </c>
      <c r="JJ34" s="60">
        <v>2115</v>
      </c>
      <c r="JK34" s="60">
        <v>2115</v>
      </c>
      <c r="JL34" s="60">
        <v>2115</v>
      </c>
      <c r="JM34" s="60">
        <v>2115</v>
      </c>
      <c r="JN34" s="60">
        <v>2035</v>
      </c>
      <c r="JO34" s="60">
        <v>1790</v>
      </c>
      <c r="JP34" s="60">
        <v>1644</v>
      </c>
      <c r="JQ34" s="60">
        <v>2115</v>
      </c>
      <c r="JR34" s="60">
        <v>1959</v>
      </c>
      <c r="JS34" s="60">
        <v>1644</v>
      </c>
      <c r="JT34" s="60">
        <v>1714</v>
      </c>
      <c r="JU34" s="60">
        <v>2035</v>
      </c>
      <c r="JV34" s="60">
        <v>1790</v>
      </c>
      <c r="JW34" s="60">
        <v>2035</v>
      </c>
      <c r="JX34" s="60">
        <v>1790</v>
      </c>
      <c r="JY34" s="60">
        <v>2035</v>
      </c>
      <c r="JZ34" s="60">
        <v>2115</v>
      </c>
      <c r="KA34" s="60">
        <v>1644</v>
      </c>
      <c r="KB34" s="60">
        <v>2035</v>
      </c>
      <c r="KC34" s="60">
        <v>2035</v>
      </c>
      <c r="KD34" s="60">
        <v>2035</v>
      </c>
      <c r="KE34" s="60">
        <v>2115</v>
      </c>
      <c r="KF34" s="60">
        <v>1790</v>
      </c>
      <c r="KG34" s="60">
        <v>2115</v>
      </c>
      <c r="KH34" s="60">
        <v>2115</v>
      </c>
      <c r="KI34" s="60">
        <v>2115</v>
      </c>
      <c r="KJ34" s="60">
        <v>2115</v>
      </c>
      <c r="KK34" s="60">
        <v>2115</v>
      </c>
      <c r="KL34" s="60">
        <v>2115</v>
      </c>
      <c r="KM34" s="60">
        <v>2115</v>
      </c>
      <c r="KN34" s="60">
        <v>2115</v>
      </c>
      <c r="KO34" s="60">
        <v>2115</v>
      </c>
      <c r="KP34" s="60">
        <v>1714</v>
      </c>
      <c r="KQ34" s="60">
        <v>2035</v>
      </c>
      <c r="KR34" s="60">
        <v>2035</v>
      </c>
      <c r="KS34" s="60">
        <v>2115</v>
      </c>
      <c r="KT34" s="60">
        <v>2115</v>
      </c>
      <c r="KU34" s="60">
        <v>1714</v>
      </c>
      <c r="KV34" s="60">
        <v>1714</v>
      </c>
      <c r="KW34" s="60">
        <v>1545</v>
      </c>
      <c r="KX34" s="60">
        <v>1714</v>
      </c>
      <c r="KY34" s="60">
        <v>1714</v>
      </c>
      <c r="KZ34" s="60">
        <v>1224</v>
      </c>
      <c r="LA34" s="60">
        <v>1644</v>
      </c>
      <c r="LB34" s="60">
        <v>1790</v>
      </c>
      <c r="LC34" s="60">
        <v>1611</v>
      </c>
      <c r="LD34" s="60">
        <v>1790</v>
      </c>
      <c r="LE34" s="60">
        <v>1191</v>
      </c>
      <c r="LG34" s="60">
        <v>1300</v>
      </c>
      <c r="LH34" s="60">
        <v>1714</v>
      </c>
      <c r="LI34" s="60">
        <v>1794</v>
      </c>
      <c r="LJ34" s="60">
        <v>1790</v>
      </c>
      <c r="LK34" s="60">
        <v>1681</v>
      </c>
      <c r="LL34" s="60">
        <v>1714</v>
      </c>
      <c r="LM34" s="60">
        <v>1644</v>
      </c>
      <c r="LN34" s="60">
        <v>1790</v>
      </c>
      <c r="LO34" s="60">
        <v>2035</v>
      </c>
      <c r="LP34" s="60">
        <v>2035</v>
      </c>
      <c r="LQ34" s="60">
        <v>1714</v>
      </c>
      <c r="LR34" s="60">
        <v>1790</v>
      </c>
      <c r="LS34" s="60">
        <v>2035</v>
      </c>
      <c r="LT34" s="60">
        <v>2035</v>
      </c>
      <c r="LU34" s="60">
        <v>1644</v>
      </c>
      <c r="LV34" s="60">
        <v>1790</v>
      </c>
    </row>
    <row r="35" spans="1:334" ht="15" customHeight="1" x14ac:dyDescent="0.35">
      <c r="A35" s="57" t="s">
        <v>305</v>
      </c>
      <c r="B35">
        <v>1980</v>
      </c>
      <c r="C35">
        <v>1980</v>
      </c>
      <c r="D35">
        <v>1980</v>
      </c>
      <c r="E35">
        <v>1896</v>
      </c>
      <c r="F35">
        <v>1896</v>
      </c>
      <c r="G35">
        <v>1980</v>
      </c>
      <c r="H35">
        <v>1538</v>
      </c>
      <c r="I35">
        <v>1896</v>
      </c>
      <c r="J35">
        <v>1980</v>
      </c>
      <c r="K35">
        <v>1980</v>
      </c>
      <c r="L35">
        <v>1980</v>
      </c>
      <c r="M35">
        <v>1980</v>
      </c>
      <c r="N35">
        <v>1980</v>
      </c>
      <c r="O35">
        <v>1496</v>
      </c>
      <c r="P35">
        <v>1980</v>
      </c>
      <c r="Q35">
        <v>1980</v>
      </c>
      <c r="R35">
        <v>1980</v>
      </c>
      <c r="S35">
        <v>1980</v>
      </c>
      <c r="T35">
        <v>1980</v>
      </c>
      <c r="U35">
        <v>1896</v>
      </c>
      <c r="V35">
        <v>1980</v>
      </c>
      <c r="W35">
        <v>1980</v>
      </c>
      <c r="X35">
        <v>1980</v>
      </c>
      <c r="Y35">
        <v>1980</v>
      </c>
      <c r="Z35">
        <v>1980</v>
      </c>
      <c r="AA35">
        <v>1980</v>
      </c>
      <c r="AB35">
        <v>1980</v>
      </c>
      <c r="AC35">
        <v>1980</v>
      </c>
      <c r="AD35">
        <v>1980</v>
      </c>
      <c r="AE35">
        <v>1980</v>
      </c>
      <c r="AF35"/>
      <c r="AG35">
        <v>334</v>
      </c>
      <c r="AH35">
        <v>821</v>
      </c>
      <c r="AI35">
        <v>1210</v>
      </c>
      <c r="AJ35">
        <v>656</v>
      </c>
      <c r="AK35">
        <v>1496</v>
      </c>
      <c r="AL35">
        <v>963</v>
      </c>
      <c r="AM35">
        <v>372</v>
      </c>
      <c r="AN35">
        <v>1896</v>
      </c>
      <c r="AO35">
        <v>1538</v>
      </c>
      <c r="AP35">
        <v>1371</v>
      </c>
      <c r="AQ35">
        <v>1312</v>
      </c>
      <c r="AR35">
        <v>1896</v>
      </c>
      <c r="AS35">
        <v>1896</v>
      </c>
      <c r="AT35">
        <v>1980</v>
      </c>
      <c r="AU35">
        <v>1580</v>
      </c>
      <c r="AV35">
        <v>1580</v>
      </c>
      <c r="AW35">
        <v>1580</v>
      </c>
      <c r="AX35">
        <v>1496</v>
      </c>
      <c r="AY35">
        <v>1580</v>
      </c>
      <c r="AZ35">
        <v>1794</v>
      </c>
      <c r="BA35">
        <v>1896</v>
      </c>
      <c r="BB35">
        <v>1287</v>
      </c>
      <c r="BC35">
        <v>1896</v>
      </c>
      <c r="BD35">
        <v>1896</v>
      </c>
      <c r="BE35">
        <v>1496</v>
      </c>
      <c r="BF35">
        <v>1938</v>
      </c>
      <c r="BG35">
        <v>1538</v>
      </c>
      <c r="BH35">
        <v>1938</v>
      </c>
      <c r="BI35">
        <v>1896</v>
      </c>
      <c r="BJ35">
        <v>1896</v>
      </c>
      <c r="BK35">
        <v>1896</v>
      </c>
      <c r="BL35">
        <v>1896</v>
      </c>
      <c r="BM35">
        <v>1938</v>
      </c>
      <c r="BN35">
        <v>1980</v>
      </c>
      <c r="BO35">
        <v>1980</v>
      </c>
      <c r="BP35">
        <v>1938</v>
      </c>
      <c r="BQ35">
        <v>1896</v>
      </c>
      <c r="BR35">
        <v>1896</v>
      </c>
      <c r="BS35">
        <v>1896</v>
      </c>
      <c r="BT35">
        <v>1496</v>
      </c>
      <c r="BU35">
        <v>1496</v>
      </c>
      <c r="BV35">
        <v>1896</v>
      </c>
      <c r="BW35">
        <v>1496</v>
      </c>
      <c r="BX35">
        <v>1938</v>
      </c>
      <c r="BY35">
        <v>1896</v>
      </c>
      <c r="BZ35">
        <v>1896</v>
      </c>
      <c r="CA35">
        <v>1938</v>
      </c>
      <c r="CB35">
        <v>1896</v>
      </c>
      <c r="CC35">
        <v>1896</v>
      </c>
      <c r="CD35">
        <v>1896</v>
      </c>
      <c r="CE35">
        <v>1896</v>
      </c>
      <c r="CF35">
        <v>1938</v>
      </c>
      <c r="CG35">
        <v>1938</v>
      </c>
      <c r="CH35">
        <v>1580</v>
      </c>
      <c r="CI35">
        <v>1572</v>
      </c>
      <c r="CJ35">
        <v>1980</v>
      </c>
      <c r="CK35">
        <v>1738</v>
      </c>
      <c r="CL35">
        <v>1580</v>
      </c>
      <c r="CM35">
        <v>1580</v>
      </c>
      <c r="CN35">
        <v>1580</v>
      </c>
      <c r="CO35">
        <v>1172</v>
      </c>
      <c r="CP35">
        <v>1572</v>
      </c>
      <c r="CQ35">
        <v>1496</v>
      </c>
      <c r="CR35">
        <v>1580</v>
      </c>
      <c r="CS35">
        <v>1980</v>
      </c>
      <c r="CT35">
        <v>1980</v>
      </c>
      <c r="CU35">
        <v>1980</v>
      </c>
      <c r="CV35">
        <v>1980</v>
      </c>
      <c r="CW35">
        <v>1980</v>
      </c>
      <c r="CX35">
        <v>1980</v>
      </c>
      <c r="CY35">
        <v>1896</v>
      </c>
      <c r="CZ35">
        <v>1980</v>
      </c>
      <c r="DA35">
        <v>1980</v>
      </c>
      <c r="DB35">
        <v>1980</v>
      </c>
      <c r="DC35">
        <v>1980</v>
      </c>
      <c r="DD35">
        <v>1496</v>
      </c>
      <c r="DE35">
        <v>1980</v>
      </c>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s="60">
        <v>6830</v>
      </c>
      <c r="FH35" s="60">
        <v>6436</v>
      </c>
      <c r="FI35" s="60">
        <v>6826</v>
      </c>
      <c r="FJ35" s="60">
        <v>6910</v>
      </c>
      <c r="FK35" s="60">
        <v>6826</v>
      </c>
      <c r="FL35" s="60">
        <v>6436</v>
      </c>
      <c r="FM35" s="60">
        <v>6826</v>
      </c>
      <c r="FN35" s="60">
        <v>6414</v>
      </c>
      <c r="FO35" s="60">
        <v>6436</v>
      </c>
      <c r="FP35" s="60">
        <v>6324</v>
      </c>
      <c r="FQ35" s="60">
        <v>5343</v>
      </c>
      <c r="FR35" s="60">
        <v>6910</v>
      </c>
      <c r="FS35" s="60">
        <v>6110</v>
      </c>
      <c r="FT35" s="60">
        <v>6742</v>
      </c>
      <c r="FU35" s="60">
        <v>6636</v>
      </c>
      <c r="FV35" s="60">
        <v>5552</v>
      </c>
      <c r="FW35" s="60">
        <v>5942</v>
      </c>
      <c r="FX35" s="60">
        <v>5942</v>
      </c>
      <c r="FY35" s="60">
        <v>6742</v>
      </c>
      <c r="FZ35" s="60">
        <v>5942</v>
      </c>
      <c r="GA35" s="60">
        <v>6826</v>
      </c>
      <c r="GB35" s="60">
        <v>6746</v>
      </c>
      <c r="GC35" s="60">
        <v>6742</v>
      </c>
      <c r="GD35" s="60">
        <v>6556</v>
      </c>
      <c r="GE35" s="60">
        <v>6024</v>
      </c>
      <c r="GF35" s="60">
        <v>6024</v>
      </c>
      <c r="GG35" s="60">
        <v>5942</v>
      </c>
      <c r="GH35" s="60">
        <v>5862</v>
      </c>
      <c r="GI35" s="60">
        <v>6192</v>
      </c>
      <c r="GJ35" s="60">
        <v>6662</v>
      </c>
      <c r="GK35" s="60">
        <v>6830</v>
      </c>
      <c r="GL35" s="60">
        <v>6760</v>
      </c>
      <c r="GM35" s="60">
        <v>6013</v>
      </c>
      <c r="GN35" s="60">
        <v>5792</v>
      </c>
      <c r="GO35" s="60">
        <v>6011</v>
      </c>
      <c r="GP35" s="60">
        <v>6095</v>
      </c>
      <c r="GQ35" s="60">
        <v>6414</v>
      </c>
      <c r="GR35" s="60">
        <v>6436</v>
      </c>
      <c r="GS35" s="60">
        <v>6172</v>
      </c>
      <c r="GT35" s="60">
        <v>6760</v>
      </c>
      <c r="GU35" s="60">
        <v>6662</v>
      </c>
      <c r="GV35" s="60">
        <v>6662</v>
      </c>
      <c r="GW35" s="60">
        <v>6662</v>
      </c>
      <c r="GX35" s="60">
        <v>6746</v>
      </c>
      <c r="GY35" s="60">
        <v>5862</v>
      </c>
      <c r="GZ35" s="60">
        <v>6662</v>
      </c>
      <c r="HA35" s="60">
        <v>6030</v>
      </c>
      <c r="HB35" s="60">
        <v>6272</v>
      </c>
      <c r="HC35" s="60">
        <v>6662</v>
      </c>
      <c r="HD35" s="60">
        <v>6662</v>
      </c>
      <c r="HE35" s="60">
        <v>6742</v>
      </c>
      <c r="HF35" s="60">
        <v>6662</v>
      </c>
      <c r="HG35" s="60">
        <v>6498</v>
      </c>
      <c r="HH35" s="60">
        <v>6830</v>
      </c>
      <c r="HI35" s="60">
        <v>2950</v>
      </c>
      <c r="HJ35" s="60">
        <v>2446</v>
      </c>
      <c r="HK35" s="60">
        <v>2560</v>
      </c>
      <c r="HL35" s="60">
        <v>2870</v>
      </c>
      <c r="HM35" s="60">
        <v>2560</v>
      </c>
      <c r="HN35" s="60">
        <v>2950</v>
      </c>
      <c r="HO35" s="60">
        <v>2950</v>
      </c>
      <c r="HP35" s="60">
        <v>2560</v>
      </c>
      <c r="HQ35" s="60">
        <v>1516</v>
      </c>
      <c r="HR35" s="60">
        <v>2870</v>
      </c>
      <c r="HS35" s="60">
        <v>2480</v>
      </c>
      <c r="HT35" s="60">
        <v>2950</v>
      </c>
      <c r="HU35" s="60">
        <v>2950</v>
      </c>
      <c r="HV35" s="60">
        <v>2950</v>
      </c>
      <c r="HW35" s="60">
        <v>2950</v>
      </c>
      <c r="HX35" s="60">
        <v>2870</v>
      </c>
      <c r="HY35" s="60">
        <v>2950</v>
      </c>
      <c r="HZ35" s="60">
        <v>2950</v>
      </c>
      <c r="IA35" s="60">
        <v>2950</v>
      </c>
      <c r="IB35" s="60">
        <v>2950</v>
      </c>
      <c r="IC35" s="60">
        <v>2870</v>
      </c>
      <c r="ID35" s="60">
        <v>2950</v>
      </c>
      <c r="IE35" s="60">
        <v>2950</v>
      </c>
      <c r="IF35" s="60">
        <v>2950</v>
      </c>
      <c r="IG35" s="60">
        <v>2950</v>
      </c>
      <c r="IH35" s="60">
        <v>2560</v>
      </c>
      <c r="II35" s="60">
        <v>2560</v>
      </c>
      <c r="IJ35" s="60">
        <v>2950</v>
      </c>
      <c r="IK35" s="60">
        <v>2123</v>
      </c>
      <c r="IL35" s="60">
        <v>2480</v>
      </c>
      <c r="IM35" s="60">
        <v>2870</v>
      </c>
      <c r="IN35" s="60">
        <v>2870</v>
      </c>
      <c r="IO35" s="60">
        <v>2232</v>
      </c>
      <c r="IP35" s="60">
        <v>2232</v>
      </c>
      <c r="IQ35" s="60">
        <v>2870</v>
      </c>
      <c r="IR35" s="60">
        <v>2232</v>
      </c>
      <c r="IS35" s="60">
        <v>2950</v>
      </c>
      <c r="IT35" s="60">
        <v>2950</v>
      </c>
      <c r="IU35" s="60">
        <v>2950</v>
      </c>
      <c r="IV35" s="60">
        <v>2870</v>
      </c>
      <c r="IW35" s="60">
        <v>2870</v>
      </c>
      <c r="IX35" s="60">
        <v>2622</v>
      </c>
      <c r="IY35" s="60">
        <v>2870</v>
      </c>
      <c r="IZ35" s="60">
        <v>2622</v>
      </c>
      <c r="JA35" s="60">
        <v>2315</v>
      </c>
      <c r="JB35" s="60">
        <v>2232</v>
      </c>
      <c r="JC35" s="60">
        <v>2622</v>
      </c>
      <c r="JD35" s="60">
        <v>2622</v>
      </c>
      <c r="JE35" s="60">
        <v>2950</v>
      </c>
      <c r="JF35" s="60">
        <v>2870</v>
      </c>
      <c r="JG35" s="60">
        <v>1987</v>
      </c>
      <c r="JH35" s="60">
        <v>2950</v>
      </c>
      <c r="JI35" s="60">
        <v>2950</v>
      </c>
      <c r="JJ35" s="60">
        <v>2560</v>
      </c>
      <c r="JK35" s="60">
        <v>2560</v>
      </c>
      <c r="JL35" s="60">
        <v>2950</v>
      </c>
      <c r="JM35" s="60">
        <v>2950</v>
      </c>
      <c r="JN35" s="60">
        <v>2870</v>
      </c>
      <c r="JO35" s="60">
        <v>1987</v>
      </c>
      <c r="JP35" s="60">
        <v>2552</v>
      </c>
      <c r="JQ35" s="60">
        <v>2950</v>
      </c>
      <c r="JR35" s="60">
        <v>2870</v>
      </c>
      <c r="JS35" s="60">
        <v>2694</v>
      </c>
      <c r="JT35" s="60">
        <v>2870</v>
      </c>
      <c r="JU35" s="60">
        <v>2870</v>
      </c>
      <c r="JV35" s="60">
        <v>2870</v>
      </c>
      <c r="JW35" s="60">
        <v>2232</v>
      </c>
      <c r="JX35" s="60">
        <v>1987</v>
      </c>
      <c r="JY35" s="60">
        <v>2622</v>
      </c>
      <c r="JZ35" s="60">
        <v>2950</v>
      </c>
      <c r="KA35" s="60">
        <v>2552</v>
      </c>
      <c r="KB35" s="60">
        <v>2622</v>
      </c>
      <c r="KC35" s="60">
        <v>2232</v>
      </c>
      <c r="KD35" s="60">
        <v>2232</v>
      </c>
      <c r="KE35" s="60">
        <v>2950</v>
      </c>
      <c r="KF35" s="60">
        <v>2480</v>
      </c>
      <c r="KG35" s="60">
        <v>2950</v>
      </c>
      <c r="KH35" s="60">
        <v>2950</v>
      </c>
      <c r="KI35" s="60">
        <v>2950</v>
      </c>
      <c r="KJ35" s="60">
        <v>2950</v>
      </c>
      <c r="KK35" s="60">
        <v>2950</v>
      </c>
      <c r="KL35" s="60">
        <v>2950</v>
      </c>
      <c r="KM35" s="60">
        <v>2950</v>
      </c>
      <c r="KN35" s="60">
        <v>2950</v>
      </c>
      <c r="KO35" s="60">
        <v>2560</v>
      </c>
      <c r="KP35" s="60">
        <v>2870</v>
      </c>
      <c r="KQ35" s="60">
        <v>2870</v>
      </c>
      <c r="KR35" s="60">
        <v>2622</v>
      </c>
      <c r="KS35" s="60">
        <v>2950</v>
      </c>
      <c r="KT35" s="60">
        <v>2950</v>
      </c>
      <c r="KU35" s="60">
        <v>2870</v>
      </c>
      <c r="KV35" s="60">
        <v>2870</v>
      </c>
      <c r="KW35" s="60">
        <v>1987</v>
      </c>
      <c r="KX35" s="60">
        <v>2870</v>
      </c>
      <c r="KY35" s="60">
        <v>2870</v>
      </c>
      <c r="KZ35" s="60">
        <v>2274</v>
      </c>
      <c r="LA35" s="60">
        <v>2800</v>
      </c>
      <c r="LB35" s="60">
        <v>1987</v>
      </c>
      <c r="LC35" s="60">
        <v>2053</v>
      </c>
      <c r="LD35" s="60">
        <v>2480</v>
      </c>
      <c r="LE35" s="60">
        <v>2271</v>
      </c>
      <c r="LF35" s="60">
        <v>2135</v>
      </c>
      <c r="LG35" s="60">
        <v>990</v>
      </c>
      <c r="LH35" s="60">
        <v>2870</v>
      </c>
      <c r="LI35" s="60">
        <v>2950</v>
      </c>
      <c r="LJ35" s="60">
        <v>2377</v>
      </c>
      <c r="LK35" s="60">
        <v>2123</v>
      </c>
      <c r="LL35" s="60">
        <v>2622</v>
      </c>
      <c r="LM35" s="60">
        <v>2800</v>
      </c>
      <c r="LN35" s="60">
        <v>2622</v>
      </c>
      <c r="LO35" s="60">
        <v>2870</v>
      </c>
      <c r="LP35" s="60">
        <v>2870</v>
      </c>
      <c r="LQ35" s="60">
        <v>2622</v>
      </c>
      <c r="LR35" s="60">
        <v>2622</v>
      </c>
      <c r="LS35" s="60">
        <v>2622</v>
      </c>
      <c r="LT35" s="60">
        <v>2232</v>
      </c>
      <c r="LU35" s="60">
        <v>2800</v>
      </c>
      <c r="LV35" s="60">
        <v>2870</v>
      </c>
    </row>
    <row r="36" spans="1:334" ht="15" customHeight="1" x14ac:dyDescent="0.35">
      <c r="A36" s="57" t="s">
        <v>306</v>
      </c>
      <c r="B36">
        <v>1646</v>
      </c>
      <c r="C36">
        <v>1646</v>
      </c>
      <c r="D36">
        <v>1646</v>
      </c>
      <c r="E36">
        <v>1562</v>
      </c>
      <c r="F36">
        <v>1562</v>
      </c>
      <c r="G36">
        <v>1646</v>
      </c>
      <c r="H36">
        <v>1204</v>
      </c>
      <c r="I36">
        <v>1562</v>
      </c>
      <c r="J36">
        <v>1646</v>
      </c>
      <c r="K36">
        <v>1646</v>
      </c>
      <c r="L36">
        <v>1646</v>
      </c>
      <c r="M36">
        <v>1646</v>
      </c>
      <c r="N36">
        <v>1646</v>
      </c>
      <c r="O36">
        <v>1162</v>
      </c>
      <c r="P36">
        <v>1646</v>
      </c>
      <c r="Q36">
        <v>1646</v>
      </c>
      <c r="R36">
        <v>1646</v>
      </c>
      <c r="S36">
        <v>1646</v>
      </c>
      <c r="T36">
        <v>1646</v>
      </c>
      <c r="U36">
        <v>1562</v>
      </c>
      <c r="V36">
        <v>1646</v>
      </c>
      <c r="W36">
        <v>1646</v>
      </c>
      <c r="X36">
        <v>1646</v>
      </c>
      <c r="Y36">
        <v>1646</v>
      </c>
      <c r="Z36">
        <v>1646</v>
      </c>
      <c r="AA36">
        <v>1646</v>
      </c>
      <c r="AB36">
        <v>1646</v>
      </c>
      <c r="AC36">
        <v>1646</v>
      </c>
      <c r="AD36">
        <v>1646</v>
      </c>
      <c r="AE36">
        <v>1646</v>
      </c>
      <c r="AF36"/>
      <c r="AG36"/>
      <c r="AH36">
        <v>487</v>
      </c>
      <c r="AI36">
        <v>876</v>
      </c>
      <c r="AJ36">
        <v>322</v>
      </c>
      <c r="AK36">
        <v>1162</v>
      </c>
      <c r="AL36">
        <v>629</v>
      </c>
      <c r="AM36">
        <v>372</v>
      </c>
      <c r="AN36">
        <v>1562</v>
      </c>
      <c r="AO36">
        <v>1204</v>
      </c>
      <c r="AP36">
        <v>1037</v>
      </c>
      <c r="AQ36">
        <v>978</v>
      </c>
      <c r="AR36">
        <v>1562</v>
      </c>
      <c r="AS36">
        <v>1562</v>
      </c>
      <c r="AT36">
        <v>1646</v>
      </c>
      <c r="AU36">
        <v>1246</v>
      </c>
      <c r="AV36">
        <v>1246</v>
      </c>
      <c r="AW36">
        <v>1246</v>
      </c>
      <c r="AX36">
        <v>1162</v>
      </c>
      <c r="AY36">
        <v>1246</v>
      </c>
      <c r="AZ36">
        <v>1460</v>
      </c>
      <c r="BA36">
        <v>1562</v>
      </c>
      <c r="BB36">
        <v>953</v>
      </c>
      <c r="BC36">
        <v>1562</v>
      </c>
      <c r="BD36">
        <v>1562</v>
      </c>
      <c r="BE36">
        <v>1162</v>
      </c>
      <c r="BF36">
        <v>1604</v>
      </c>
      <c r="BG36">
        <v>1204</v>
      </c>
      <c r="BH36">
        <v>1604</v>
      </c>
      <c r="BI36">
        <v>1562</v>
      </c>
      <c r="BJ36">
        <v>1562</v>
      </c>
      <c r="BK36">
        <v>1562</v>
      </c>
      <c r="BL36">
        <v>1562</v>
      </c>
      <c r="BM36">
        <v>1604</v>
      </c>
      <c r="BN36">
        <v>1646</v>
      </c>
      <c r="BO36">
        <v>1646</v>
      </c>
      <c r="BP36">
        <v>1604</v>
      </c>
      <c r="BQ36">
        <v>1562</v>
      </c>
      <c r="BR36">
        <v>1562</v>
      </c>
      <c r="BS36">
        <v>1562</v>
      </c>
      <c r="BT36">
        <v>1162</v>
      </c>
      <c r="BU36">
        <v>1162</v>
      </c>
      <c r="BV36">
        <v>1562</v>
      </c>
      <c r="BW36">
        <v>1162</v>
      </c>
      <c r="BX36">
        <v>1604</v>
      </c>
      <c r="BY36">
        <v>1562</v>
      </c>
      <c r="BZ36">
        <v>1562</v>
      </c>
      <c r="CA36">
        <v>1604</v>
      </c>
      <c r="CB36">
        <v>1562</v>
      </c>
      <c r="CC36">
        <v>1562</v>
      </c>
      <c r="CD36">
        <v>1562</v>
      </c>
      <c r="CE36">
        <v>1562</v>
      </c>
      <c r="CF36">
        <v>1604</v>
      </c>
      <c r="CG36">
        <v>1604</v>
      </c>
      <c r="CH36">
        <v>1246</v>
      </c>
      <c r="CI36">
        <v>1238</v>
      </c>
      <c r="CJ36">
        <v>1646</v>
      </c>
      <c r="CK36">
        <v>1404</v>
      </c>
      <c r="CL36">
        <v>1246</v>
      </c>
      <c r="CM36">
        <v>1246</v>
      </c>
      <c r="CN36">
        <v>1246</v>
      </c>
      <c r="CO36">
        <v>838</v>
      </c>
      <c r="CP36">
        <v>1238</v>
      </c>
      <c r="CQ36">
        <v>1162</v>
      </c>
      <c r="CR36">
        <v>1246</v>
      </c>
      <c r="CS36">
        <v>1646</v>
      </c>
      <c r="CT36">
        <v>1646</v>
      </c>
      <c r="CU36">
        <v>1646</v>
      </c>
      <c r="CV36">
        <v>1646</v>
      </c>
      <c r="CW36">
        <v>1646</v>
      </c>
      <c r="CX36">
        <v>1646</v>
      </c>
      <c r="CY36">
        <v>1562</v>
      </c>
      <c r="CZ36">
        <v>1646</v>
      </c>
      <c r="DA36">
        <v>1646</v>
      </c>
      <c r="DB36">
        <v>1646</v>
      </c>
      <c r="DC36">
        <v>1646</v>
      </c>
      <c r="DD36">
        <v>1162</v>
      </c>
      <c r="DE36">
        <v>1646</v>
      </c>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s="60">
        <v>5438</v>
      </c>
      <c r="FH36" s="60">
        <v>5434</v>
      </c>
      <c r="FI36" s="60">
        <v>5171</v>
      </c>
      <c r="FJ36" s="60">
        <v>5255</v>
      </c>
      <c r="FK36" s="60">
        <v>5171</v>
      </c>
      <c r="FL36" s="60">
        <v>5171</v>
      </c>
      <c r="FM36" s="60">
        <v>5171</v>
      </c>
      <c r="FN36" s="60">
        <v>4759</v>
      </c>
      <c r="FO36" s="60">
        <v>5434</v>
      </c>
      <c r="FP36" s="60">
        <v>4932</v>
      </c>
      <c r="FQ36" s="60">
        <v>3951</v>
      </c>
      <c r="FR36" s="60">
        <v>5518</v>
      </c>
      <c r="FS36" s="60">
        <v>4718</v>
      </c>
      <c r="FT36" s="60">
        <v>5350</v>
      </c>
      <c r="FU36" s="60">
        <v>5087</v>
      </c>
      <c r="FV36" s="60">
        <v>4287</v>
      </c>
      <c r="FW36" s="60">
        <v>4550</v>
      </c>
      <c r="FX36" s="60">
        <v>4550</v>
      </c>
      <c r="FY36" s="60">
        <v>5350</v>
      </c>
      <c r="FZ36" s="60">
        <v>4287</v>
      </c>
      <c r="GA36" s="60">
        <v>5434</v>
      </c>
      <c r="GB36" s="60">
        <v>5109</v>
      </c>
      <c r="GC36" s="60">
        <v>5087</v>
      </c>
      <c r="GD36" s="60">
        <v>4692</v>
      </c>
      <c r="GE36" s="60">
        <v>5022</v>
      </c>
      <c r="GF36" s="60">
        <v>5022</v>
      </c>
      <c r="GG36" s="60">
        <v>4305</v>
      </c>
      <c r="GH36" s="60">
        <v>4225</v>
      </c>
      <c r="GI36" s="60">
        <v>4857</v>
      </c>
      <c r="GJ36" s="60">
        <v>4955</v>
      </c>
      <c r="GK36" s="60">
        <v>5193</v>
      </c>
      <c r="GL36" s="60">
        <v>5053</v>
      </c>
      <c r="GM36" s="60">
        <v>4600</v>
      </c>
      <c r="GN36" s="60">
        <v>4085</v>
      </c>
      <c r="GO36" s="60">
        <v>4374</v>
      </c>
      <c r="GP36" s="60">
        <v>4458</v>
      </c>
      <c r="GQ36" s="60">
        <v>5022</v>
      </c>
      <c r="GR36" s="60">
        <v>5171</v>
      </c>
      <c r="GS36" s="60">
        <v>4535</v>
      </c>
      <c r="GT36" s="60">
        <v>5053</v>
      </c>
      <c r="GU36" s="60">
        <v>5025</v>
      </c>
      <c r="GV36" s="60">
        <v>5025</v>
      </c>
      <c r="GW36" s="60">
        <v>5025</v>
      </c>
      <c r="GX36" s="60">
        <v>5109</v>
      </c>
      <c r="GY36" s="60">
        <v>4225</v>
      </c>
      <c r="GZ36" s="60">
        <v>5025</v>
      </c>
      <c r="HA36" s="60">
        <v>4393</v>
      </c>
      <c r="HB36" s="60">
        <v>5025</v>
      </c>
      <c r="HC36" s="60">
        <v>5025</v>
      </c>
      <c r="HD36" s="60">
        <v>5025</v>
      </c>
      <c r="HE36" s="60">
        <v>5350</v>
      </c>
      <c r="HF36" s="60">
        <v>5025</v>
      </c>
      <c r="HG36" s="60">
        <v>4861</v>
      </c>
      <c r="HH36" s="60">
        <v>5193</v>
      </c>
      <c r="HI36" s="60">
        <v>1963</v>
      </c>
      <c r="HJ36" s="60">
        <v>1513</v>
      </c>
      <c r="HK36" s="60">
        <v>1963</v>
      </c>
      <c r="HL36" s="60">
        <v>1901</v>
      </c>
      <c r="HM36" s="60">
        <v>1963</v>
      </c>
      <c r="HN36" s="60">
        <v>2226</v>
      </c>
      <c r="HO36" s="60">
        <v>2226</v>
      </c>
      <c r="HP36" s="60">
        <v>1963</v>
      </c>
      <c r="HQ36" s="60">
        <v>206</v>
      </c>
      <c r="HR36" s="60">
        <v>1901</v>
      </c>
      <c r="HS36" s="60">
        <v>2146</v>
      </c>
      <c r="HT36" s="60">
        <v>2226</v>
      </c>
      <c r="HU36" s="60">
        <v>2226</v>
      </c>
      <c r="HV36" s="60">
        <v>2226</v>
      </c>
      <c r="HW36" s="60">
        <v>2226</v>
      </c>
      <c r="HX36" s="60">
        <v>1901</v>
      </c>
      <c r="HY36" s="60">
        <v>2226</v>
      </c>
      <c r="HZ36" s="60">
        <v>2226</v>
      </c>
      <c r="IA36" s="60">
        <v>2226</v>
      </c>
      <c r="IB36" s="60">
        <v>2226</v>
      </c>
      <c r="IC36" s="60">
        <v>2146</v>
      </c>
      <c r="ID36" s="60">
        <v>2226</v>
      </c>
      <c r="IE36" s="60">
        <v>2226</v>
      </c>
      <c r="IF36" s="60">
        <v>2226</v>
      </c>
      <c r="IG36" s="60">
        <v>2226</v>
      </c>
      <c r="IH36" s="60">
        <v>2226</v>
      </c>
      <c r="II36" s="60">
        <v>2226</v>
      </c>
      <c r="IJ36" s="60">
        <v>2226</v>
      </c>
      <c r="IK36" s="60">
        <v>1526</v>
      </c>
      <c r="IL36" s="60">
        <v>1901</v>
      </c>
      <c r="IM36" s="60">
        <v>1901</v>
      </c>
      <c r="IN36" s="60">
        <v>1901</v>
      </c>
      <c r="IO36" s="60">
        <v>1653</v>
      </c>
      <c r="IP36" s="60">
        <v>1390</v>
      </c>
      <c r="IQ36" s="60">
        <v>1901</v>
      </c>
      <c r="IR36" s="60">
        <v>1390</v>
      </c>
      <c r="IS36" s="60">
        <v>2226</v>
      </c>
      <c r="IT36" s="60">
        <v>2226</v>
      </c>
      <c r="IU36" s="60">
        <v>2226</v>
      </c>
      <c r="IV36" s="60">
        <v>1901</v>
      </c>
      <c r="IW36" s="60">
        <v>2014</v>
      </c>
      <c r="IX36" s="60">
        <v>1635</v>
      </c>
      <c r="IY36" s="60">
        <v>1831</v>
      </c>
      <c r="IZ36" s="60">
        <v>1565</v>
      </c>
      <c r="JA36" s="60">
        <v>1640</v>
      </c>
      <c r="JB36" s="60">
        <v>1635</v>
      </c>
      <c r="JC36" s="60">
        <v>1521</v>
      </c>
      <c r="JD36" s="60">
        <v>1635</v>
      </c>
      <c r="JE36" s="60">
        <v>1963</v>
      </c>
      <c r="JF36" s="60">
        <v>2146</v>
      </c>
      <c r="JG36" s="60">
        <v>1312</v>
      </c>
      <c r="JH36" s="60">
        <v>2226</v>
      </c>
      <c r="JI36" s="60">
        <v>1963</v>
      </c>
      <c r="JJ36" s="60">
        <v>1963</v>
      </c>
      <c r="JK36" s="60">
        <v>1885</v>
      </c>
      <c r="JL36" s="60">
        <v>2226</v>
      </c>
      <c r="JM36" s="60">
        <v>2226</v>
      </c>
      <c r="JN36" s="60">
        <v>2146</v>
      </c>
      <c r="JO36" s="60">
        <v>1390</v>
      </c>
      <c r="JP36" s="60">
        <v>1250</v>
      </c>
      <c r="JQ36" s="60">
        <v>2226</v>
      </c>
      <c r="JR36" s="60">
        <v>2146</v>
      </c>
      <c r="JS36" s="60">
        <v>1761</v>
      </c>
      <c r="JT36" s="60">
        <v>1901</v>
      </c>
      <c r="JU36" s="60">
        <v>2146</v>
      </c>
      <c r="JV36" s="60">
        <v>1638</v>
      </c>
      <c r="JW36" s="60">
        <v>1635</v>
      </c>
      <c r="JX36" s="60">
        <v>1390</v>
      </c>
      <c r="JY36" s="60">
        <v>1635</v>
      </c>
      <c r="JZ36" s="60">
        <v>2226</v>
      </c>
      <c r="KA36" s="60">
        <v>1250</v>
      </c>
      <c r="KB36" s="60">
        <v>1766</v>
      </c>
      <c r="KC36" s="60">
        <v>1635</v>
      </c>
      <c r="KD36" s="60">
        <v>1635</v>
      </c>
      <c r="KE36" s="60">
        <v>2094</v>
      </c>
      <c r="KF36" s="60">
        <v>1638</v>
      </c>
      <c r="KG36" s="60">
        <v>2094</v>
      </c>
      <c r="KH36" s="60">
        <v>2226</v>
      </c>
      <c r="KI36" s="60">
        <v>2226</v>
      </c>
      <c r="KJ36" s="60">
        <v>2226</v>
      </c>
      <c r="KK36" s="60">
        <v>1963</v>
      </c>
      <c r="KL36" s="60">
        <v>2226</v>
      </c>
      <c r="KM36" s="60">
        <v>2226</v>
      </c>
      <c r="KN36" s="60">
        <v>2226</v>
      </c>
      <c r="KO36" s="60">
        <v>1963</v>
      </c>
      <c r="KP36" s="60">
        <v>1901</v>
      </c>
      <c r="KQ36" s="60">
        <v>2146</v>
      </c>
      <c r="KR36" s="60">
        <v>1898</v>
      </c>
      <c r="KS36" s="60">
        <v>2226</v>
      </c>
      <c r="KT36" s="60">
        <v>1963</v>
      </c>
      <c r="KU36" s="60">
        <v>1901</v>
      </c>
      <c r="KV36" s="60">
        <v>1901</v>
      </c>
      <c r="KW36" s="60">
        <v>1067</v>
      </c>
      <c r="KX36" s="60">
        <v>1901</v>
      </c>
      <c r="KY36" s="60">
        <v>1901</v>
      </c>
      <c r="KZ36" s="60">
        <v>1341</v>
      </c>
      <c r="LA36" s="60">
        <v>1761</v>
      </c>
      <c r="LB36" s="60">
        <v>1312</v>
      </c>
      <c r="LC36" s="60">
        <v>1211</v>
      </c>
      <c r="LD36" s="60">
        <v>1490</v>
      </c>
      <c r="LE36" s="60">
        <v>1302</v>
      </c>
      <c r="LF36" s="60">
        <v>1166</v>
      </c>
      <c r="LG36" s="60">
        <v>393</v>
      </c>
      <c r="LH36" s="60">
        <v>1901</v>
      </c>
      <c r="LI36" s="60">
        <v>1981</v>
      </c>
      <c r="LJ36" s="60">
        <v>1390</v>
      </c>
      <c r="LK36" s="60">
        <v>1281</v>
      </c>
      <c r="LL36" s="60">
        <v>1653</v>
      </c>
      <c r="LM36" s="60">
        <v>1831</v>
      </c>
      <c r="LN36" s="60">
        <v>1653</v>
      </c>
      <c r="LO36" s="60">
        <v>2146</v>
      </c>
      <c r="LP36" s="60">
        <v>2146</v>
      </c>
      <c r="LQ36" s="60">
        <v>1653</v>
      </c>
      <c r="LR36" s="60">
        <v>1653</v>
      </c>
      <c r="LS36" s="60">
        <v>1635</v>
      </c>
      <c r="LT36" s="60">
        <v>1635</v>
      </c>
      <c r="LU36" s="60">
        <v>1761</v>
      </c>
      <c r="LV36" s="60">
        <v>1901</v>
      </c>
    </row>
    <row r="37" spans="1:334" ht="15" customHeight="1" x14ac:dyDescent="0.35">
      <c r="A37" s="57" t="s">
        <v>226</v>
      </c>
      <c r="B37">
        <v>2701</v>
      </c>
      <c r="C37">
        <v>2701</v>
      </c>
      <c r="D37">
        <v>2701</v>
      </c>
      <c r="E37">
        <v>2617</v>
      </c>
      <c r="F37">
        <v>2317</v>
      </c>
      <c r="G37">
        <v>2701</v>
      </c>
      <c r="H37">
        <v>2109</v>
      </c>
      <c r="I37">
        <v>2317</v>
      </c>
      <c r="J37">
        <v>2701</v>
      </c>
      <c r="K37">
        <v>2701</v>
      </c>
      <c r="L37">
        <v>2701</v>
      </c>
      <c r="M37">
        <v>2701</v>
      </c>
      <c r="N37">
        <v>2701</v>
      </c>
      <c r="O37">
        <v>1819</v>
      </c>
      <c r="P37">
        <v>2701</v>
      </c>
      <c r="Q37">
        <v>2701</v>
      </c>
      <c r="R37">
        <v>2701</v>
      </c>
      <c r="S37">
        <v>2701</v>
      </c>
      <c r="T37">
        <v>2701</v>
      </c>
      <c r="U37">
        <v>2317</v>
      </c>
      <c r="V37">
        <v>2701</v>
      </c>
      <c r="W37">
        <v>2701</v>
      </c>
      <c r="X37">
        <v>2701</v>
      </c>
      <c r="Y37">
        <v>2701</v>
      </c>
      <c r="Z37">
        <v>2701</v>
      </c>
      <c r="AA37">
        <v>2701</v>
      </c>
      <c r="AB37">
        <v>2701</v>
      </c>
      <c r="AC37">
        <v>2701</v>
      </c>
      <c r="AD37">
        <v>2701</v>
      </c>
      <c r="AE37">
        <v>2701</v>
      </c>
      <c r="AF37">
        <v>1542</v>
      </c>
      <c r="AG37">
        <v>1542</v>
      </c>
      <c r="AH37"/>
      <c r="AI37">
        <v>1559</v>
      </c>
      <c r="AJ37">
        <v>263</v>
      </c>
      <c r="AK37">
        <v>1917</v>
      </c>
      <c r="AL37">
        <v>142</v>
      </c>
      <c r="AM37">
        <v>1383</v>
      </c>
      <c r="AN37">
        <v>2617</v>
      </c>
      <c r="AO37">
        <v>2011</v>
      </c>
      <c r="AP37">
        <v>1994</v>
      </c>
      <c r="AQ37">
        <v>1863</v>
      </c>
      <c r="AR37">
        <v>2317</v>
      </c>
      <c r="AS37">
        <v>2617</v>
      </c>
      <c r="AT37">
        <v>2701</v>
      </c>
      <c r="AU37">
        <v>2301</v>
      </c>
      <c r="AV37">
        <v>2301</v>
      </c>
      <c r="AW37">
        <v>2301</v>
      </c>
      <c r="AX37">
        <v>1917</v>
      </c>
      <c r="AY37">
        <v>2301</v>
      </c>
      <c r="AZ37">
        <v>2247</v>
      </c>
      <c r="BA37">
        <v>1875</v>
      </c>
      <c r="BB37">
        <v>900</v>
      </c>
      <c r="BC37">
        <v>2519</v>
      </c>
      <c r="BD37">
        <v>2349</v>
      </c>
      <c r="BE37">
        <v>1175</v>
      </c>
      <c r="BF37">
        <v>2659</v>
      </c>
      <c r="BG37">
        <v>1367</v>
      </c>
      <c r="BH37">
        <v>2509</v>
      </c>
      <c r="BI37">
        <v>1575</v>
      </c>
      <c r="BJ37">
        <v>1575</v>
      </c>
      <c r="BK37">
        <v>1575</v>
      </c>
      <c r="BL37">
        <v>2317</v>
      </c>
      <c r="BM37">
        <v>2659</v>
      </c>
      <c r="BN37">
        <v>2701</v>
      </c>
      <c r="BO37">
        <v>2701</v>
      </c>
      <c r="BP37">
        <v>1767</v>
      </c>
      <c r="BQ37">
        <v>2317</v>
      </c>
      <c r="BR37">
        <v>2317</v>
      </c>
      <c r="BS37">
        <v>2317</v>
      </c>
      <c r="BT37">
        <v>1917</v>
      </c>
      <c r="BU37">
        <v>1917</v>
      </c>
      <c r="BV37">
        <v>2317</v>
      </c>
      <c r="BW37">
        <v>1917</v>
      </c>
      <c r="BX37">
        <v>2659</v>
      </c>
      <c r="BY37">
        <v>2317</v>
      </c>
      <c r="BZ37">
        <v>2317</v>
      </c>
      <c r="CA37">
        <v>2509</v>
      </c>
      <c r="CB37">
        <v>2317</v>
      </c>
      <c r="CC37">
        <v>2317</v>
      </c>
      <c r="CD37">
        <v>2467</v>
      </c>
      <c r="CE37">
        <v>2317</v>
      </c>
      <c r="CF37">
        <v>2659</v>
      </c>
      <c r="CG37">
        <v>2659</v>
      </c>
      <c r="CH37">
        <v>2301</v>
      </c>
      <c r="CI37">
        <v>1993</v>
      </c>
      <c r="CJ37">
        <v>2701</v>
      </c>
      <c r="CK37">
        <v>2459</v>
      </c>
      <c r="CL37">
        <v>2301</v>
      </c>
      <c r="CM37">
        <v>2301</v>
      </c>
      <c r="CN37">
        <v>2301</v>
      </c>
      <c r="CO37">
        <v>1593</v>
      </c>
      <c r="CP37">
        <v>1993</v>
      </c>
      <c r="CQ37">
        <v>1917</v>
      </c>
      <c r="CR37">
        <v>2301</v>
      </c>
      <c r="CS37">
        <v>2701</v>
      </c>
      <c r="CT37">
        <v>2701</v>
      </c>
      <c r="CU37">
        <v>2701</v>
      </c>
      <c r="CV37">
        <v>2701</v>
      </c>
      <c r="CW37">
        <v>2701</v>
      </c>
      <c r="CX37">
        <v>2701</v>
      </c>
      <c r="CY37">
        <v>2617</v>
      </c>
      <c r="CZ37">
        <v>2701</v>
      </c>
      <c r="DA37">
        <v>2701</v>
      </c>
      <c r="DB37">
        <v>2701</v>
      </c>
      <c r="DC37">
        <v>2701</v>
      </c>
      <c r="DD37">
        <v>1175</v>
      </c>
      <c r="DE37">
        <v>2701</v>
      </c>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s="60">
        <v>8370</v>
      </c>
      <c r="FH37" s="60">
        <v>7413</v>
      </c>
      <c r="FI37" s="60">
        <v>7614</v>
      </c>
      <c r="FJ37" s="60">
        <v>7755</v>
      </c>
      <c r="FK37" s="60">
        <v>7934</v>
      </c>
      <c r="FL37" s="60">
        <v>6981</v>
      </c>
      <c r="FM37" s="60">
        <v>8234</v>
      </c>
      <c r="FN37" s="60">
        <v>7619</v>
      </c>
      <c r="FO37" s="60">
        <v>7413</v>
      </c>
      <c r="FP37" s="60">
        <v>6380</v>
      </c>
      <c r="FQ37" s="60">
        <v>4799</v>
      </c>
      <c r="FR37" s="60">
        <v>8450</v>
      </c>
      <c r="FS37" s="60">
        <v>7447</v>
      </c>
      <c r="FT37" s="60">
        <v>7479</v>
      </c>
      <c r="FU37" s="60">
        <v>6685</v>
      </c>
      <c r="FV37" s="60">
        <v>6157</v>
      </c>
      <c r="FW37" s="60">
        <v>6882</v>
      </c>
      <c r="FX37" s="60">
        <v>6028</v>
      </c>
      <c r="FY37" s="60">
        <v>8086</v>
      </c>
      <c r="FZ37" s="60">
        <v>6750</v>
      </c>
      <c r="GA37" s="60">
        <v>8366</v>
      </c>
      <c r="GB37" s="60">
        <v>7901</v>
      </c>
      <c r="GC37" s="60">
        <v>7830</v>
      </c>
      <c r="GD37" s="60">
        <v>7049</v>
      </c>
      <c r="GE37" s="60">
        <v>5940</v>
      </c>
      <c r="GF37" s="60">
        <v>7424</v>
      </c>
      <c r="GG37" s="60">
        <v>5643</v>
      </c>
      <c r="GH37" s="60">
        <v>6557</v>
      </c>
      <c r="GI37" s="60">
        <v>7287</v>
      </c>
      <c r="GJ37" s="60">
        <v>7887</v>
      </c>
      <c r="GK37" s="60">
        <v>8062</v>
      </c>
      <c r="GL37" s="60">
        <v>7985</v>
      </c>
      <c r="GM37" s="60">
        <v>7210</v>
      </c>
      <c r="GN37" s="60">
        <v>5233</v>
      </c>
      <c r="GO37" s="60">
        <v>5522</v>
      </c>
      <c r="GP37" s="60">
        <v>7390</v>
      </c>
      <c r="GQ37" s="60">
        <v>7354</v>
      </c>
      <c r="GR37" s="60">
        <v>7544</v>
      </c>
      <c r="GS37" s="60">
        <v>6904</v>
      </c>
      <c r="GT37" s="60">
        <v>7985</v>
      </c>
      <c r="GU37" s="60">
        <v>7357</v>
      </c>
      <c r="GV37" s="60">
        <v>6399</v>
      </c>
      <c r="GW37" s="60">
        <v>5873</v>
      </c>
      <c r="GX37" s="60">
        <v>7741</v>
      </c>
      <c r="GY37" s="60">
        <v>6661</v>
      </c>
      <c r="GZ37" s="60">
        <v>7657</v>
      </c>
      <c r="HA37" s="60">
        <v>7325</v>
      </c>
      <c r="HB37" s="60">
        <v>7127</v>
      </c>
      <c r="HC37" s="60">
        <v>7217</v>
      </c>
      <c r="HD37" s="60">
        <v>7357</v>
      </c>
      <c r="HE37" s="60">
        <v>7682</v>
      </c>
      <c r="HF37" s="60">
        <v>7657</v>
      </c>
      <c r="HG37" s="60">
        <v>7793</v>
      </c>
      <c r="HH37" s="60">
        <v>8125</v>
      </c>
      <c r="HI37" s="60">
        <v>2596</v>
      </c>
      <c r="HJ37" s="60">
        <v>2229</v>
      </c>
      <c r="HK37" s="60">
        <v>2206</v>
      </c>
      <c r="HL37" s="60">
        <v>2723</v>
      </c>
      <c r="HM37" s="60">
        <v>2526</v>
      </c>
      <c r="HN37" s="60">
        <v>3048</v>
      </c>
      <c r="HO37" s="60">
        <v>2728</v>
      </c>
      <c r="HP37" s="60">
        <v>2424</v>
      </c>
      <c r="HQ37" s="60">
        <v>596</v>
      </c>
      <c r="HR37" s="60">
        <v>2723</v>
      </c>
      <c r="HS37" s="60">
        <v>2578</v>
      </c>
      <c r="HT37" s="60">
        <v>2908</v>
      </c>
      <c r="HU37" s="60">
        <v>2908</v>
      </c>
      <c r="HV37" s="60">
        <v>2908</v>
      </c>
      <c r="HW37" s="60">
        <v>2908</v>
      </c>
      <c r="HX37" s="60">
        <v>2723</v>
      </c>
      <c r="HY37" s="60">
        <v>2908</v>
      </c>
      <c r="HZ37" s="60">
        <v>2908</v>
      </c>
      <c r="IA37" s="60">
        <v>2908</v>
      </c>
      <c r="IB37" s="60">
        <v>3048</v>
      </c>
      <c r="IC37" s="60">
        <v>2968</v>
      </c>
      <c r="ID37" s="60">
        <v>3048</v>
      </c>
      <c r="IE37" s="60">
        <v>3048</v>
      </c>
      <c r="IF37" s="60">
        <v>2908</v>
      </c>
      <c r="IG37" s="60">
        <v>2908</v>
      </c>
      <c r="IH37" s="60">
        <v>2338</v>
      </c>
      <c r="II37" s="60">
        <v>2518</v>
      </c>
      <c r="IJ37" s="60">
        <v>3048</v>
      </c>
      <c r="IK37" s="60">
        <v>1949</v>
      </c>
      <c r="IL37" s="60">
        <v>2193</v>
      </c>
      <c r="IM37" s="60">
        <v>2583</v>
      </c>
      <c r="IN37" s="60">
        <v>2723</v>
      </c>
      <c r="IO37" s="60">
        <v>1945</v>
      </c>
      <c r="IP37" s="60">
        <v>1633</v>
      </c>
      <c r="IQ37" s="60">
        <v>2723</v>
      </c>
      <c r="IR37" s="60">
        <v>1633</v>
      </c>
      <c r="IS37" s="60">
        <v>2908</v>
      </c>
      <c r="IT37" s="60">
        <v>3048</v>
      </c>
      <c r="IU37" s="60">
        <v>3048</v>
      </c>
      <c r="IV37" s="60">
        <v>2723</v>
      </c>
      <c r="IW37" s="60">
        <v>2836</v>
      </c>
      <c r="IX37" s="60">
        <v>2588</v>
      </c>
      <c r="IY37" s="60">
        <v>2653</v>
      </c>
      <c r="IZ37" s="60">
        <v>2198</v>
      </c>
      <c r="JA37" s="60">
        <v>1960</v>
      </c>
      <c r="JB37" s="60">
        <v>1878</v>
      </c>
      <c r="JC37" s="60">
        <v>2343</v>
      </c>
      <c r="JD37" s="60">
        <v>2268</v>
      </c>
      <c r="JE37" s="60">
        <v>2916</v>
      </c>
      <c r="JF37" s="60">
        <v>2968</v>
      </c>
      <c r="JG37" s="60">
        <v>1555</v>
      </c>
      <c r="JH37" s="60">
        <v>3048</v>
      </c>
      <c r="JI37" s="60">
        <v>2596</v>
      </c>
      <c r="JJ37" s="60">
        <v>2526</v>
      </c>
      <c r="JK37" s="60">
        <v>2128</v>
      </c>
      <c r="JL37" s="60">
        <v>3048</v>
      </c>
      <c r="JM37" s="60">
        <v>2908</v>
      </c>
      <c r="JN37" s="60">
        <v>2968</v>
      </c>
      <c r="JO37" s="60">
        <v>1633</v>
      </c>
      <c r="JP37" s="60">
        <v>2203</v>
      </c>
      <c r="JQ37" s="60">
        <v>3048</v>
      </c>
      <c r="JR37" s="60">
        <v>2968</v>
      </c>
      <c r="JS37" s="60">
        <v>2477</v>
      </c>
      <c r="JT37" s="60">
        <v>2723</v>
      </c>
      <c r="JU37" s="60">
        <v>2968</v>
      </c>
      <c r="JV37" s="60">
        <v>2528</v>
      </c>
      <c r="JW37" s="60">
        <v>2198</v>
      </c>
      <c r="JX37" s="60">
        <v>1633</v>
      </c>
      <c r="JY37" s="60">
        <v>2588</v>
      </c>
      <c r="JZ37" s="60">
        <v>2908</v>
      </c>
      <c r="KA37" s="60">
        <v>2203</v>
      </c>
      <c r="KB37" s="60">
        <v>2268</v>
      </c>
      <c r="KC37" s="60">
        <v>2198</v>
      </c>
      <c r="KD37" s="60">
        <v>2198</v>
      </c>
      <c r="KE37" s="60">
        <v>2776</v>
      </c>
      <c r="KF37" s="60">
        <v>2201</v>
      </c>
      <c r="KG37" s="60">
        <v>2776</v>
      </c>
      <c r="KH37" s="60">
        <v>2728</v>
      </c>
      <c r="KI37" s="60">
        <v>2908</v>
      </c>
      <c r="KJ37" s="60">
        <v>2908</v>
      </c>
      <c r="KK37" s="60">
        <v>2596</v>
      </c>
      <c r="KL37" s="60">
        <v>2908</v>
      </c>
      <c r="KM37" s="60">
        <v>3048</v>
      </c>
      <c r="KN37" s="60">
        <v>3048</v>
      </c>
      <c r="KO37" s="60">
        <v>2526</v>
      </c>
      <c r="KP37" s="60">
        <v>2723</v>
      </c>
      <c r="KQ37" s="60">
        <v>2968</v>
      </c>
      <c r="KR37" s="60">
        <v>2720</v>
      </c>
      <c r="KS37" s="60">
        <v>3048</v>
      </c>
      <c r="KT37" s="60">
        <v>2916</v>
      </c>
      <c r="KU37" s="60">
        <v>2723</v>
      </c>
      <c r="KV37" s="60">
        <v>2723</v>
      </c>
      <c r="KW37" s="60">
        <v>1387</v>
      </c>
      <c r="KX37" s="60">
        <v>2723</v>
      </c>
      <c r="KY37" s="60">
        <v>2723</v>
      </c>
      <c r="KZ37" s="60">
        <v>2057</v>
      </c>
      <c r="LA37" s="60">
        <v>2583</v>
      </c>
      <c r="LB37" s="60">
        <v>1632</v>
      </c>
      <c r="LC37" s="60">
        <v>1774</v>
      </c>
      <c r="LD37" s="60">
        <v>2053</v>
      </c>
      <c r="LE37" s="60">
        <v>1921</v>
      </c>
      <c r="LF37" s="60">
        <v>1988</v>
      </c>
      <c r="LG37" s="60">
        <v>393</v>
      </c>
      <c r="LH37" s="60">
        <v>2723</v>
      </c>
      <c r="LI37" s="60">
        <v>2803</v>
      </c>
      <c r="LJ37" s="60">
        <v>2023</v>
      </c>
      <c r="LK37" s="60">
        <v>1704</v>
      </c>
      <c r="LL37" s="60">
        <v>2475</v>
      </c>
      <c r="LM37" s="60">
        <v>2653</v>
      </c>
      <c r="LN37" s="60">
        <v>2475</v>
      </c>
      <c r="LO37" s="60">
        <v>2968</v>
      </c>
      <c r="LP37" s="60">
        <v>2968</v>
      </c>
      <c r="LQ37" s="60">
        <v>2475</v>
      </c>
      <c r="LR37" s="60">
        <v>2475</v>
      </c>
      <c r="LS37" s="60">
        <v>2588</v>
      </c>
      <c r="LT37" s="60">
        <v>2198</v>
      </c>
      <c r="LU37" s="60">
        <v>2583</v>
      </c>
      <c r="LV37" s="60">
        <v>2723</v>
      </c>
    </row>
    <row r="38" spans="1:334" ht="15" customHeight="1" x14ac:dyDescent="0.35">
      <c r="A38" s="57" t="s">
        <v>221</v>
      </c>
      <c r="B38">
        <v>1692</v>
      </c>
      <c r="C38">
        <v>1692</v>
      </c>
      <c r="D38">
        <v>1692</v>
      </c>
      <c r="E38">
        <v>1608</v>
      </c>
      <c r="F38">
        <v>1608</v>
      </c>
      <c r="G38">
        <v>1692</v>
      </c>
      <c r="H38">
        <v>930</v>
      </c>
      <c r="I38">
        <v>1608</v>
      </c>
      <c r="J38">
        <v>1692</v>
      </c>
      <c r="K38">
        <v>1692</v>
      </c>
      <c r="L38">
        <v>1692</v>
      </c>
      <c r="M38">
        <v>1692</v>
      </c>
      <c r="N38">
        <v>1692</v>
      </c>
      <c r="O38">
        <v>1208</v>
      </c>
      <c r="P38">
        <v>1692</v>
      </c>
      <c r="Q38">
        <v>1692</v>
      </c>
      <c r="R38">
        <v>1692</v>
      </c>
      <c r="S38">
        <v>1692</v>
      </c>
      <c r="T38">
        <v>1692</v>
      </c>
      <c r="U38">
        <v>1288</v>
      </c>
      <c r="V38">
        <v>1692</v>
      </c>
      <c r="W38">
        <v>1692</v>
      </c>
      <c r="X38">
        <v>1692</v>
      </c>
      <c r="Y38">
        <v>1692</v>
      </c>
      <c r="Z38">
        <v>1692</v>
      </c>
      <c r="AA38">
        <v>1692</v>
      </c>
      <c r="AB38">
        <v>1692</v>
      </c>
      <c r="AC38">
        <v>1692</v>
      </c>
      <c r="AD38">
        <v>1692</v>
      </c>
      <c r="AE38">
        <v>1372</v>
      </c>
      <c r="AF38">
        <v>922</v>
      </c>
      <c r="AG38">
        <v>922</v>
      </c>
      <c r="AH38">
        <v>550</v>
      </c>
      <c r="AI38"/>
      <c r="AJ38">
        <v>550</v>
      </c>
      <c r="AK38">
        <v>888</v>
      </c>
      <c r="AL38">
        <v>692</v>
      </c>
      <c r="AM38">
        <v>998</v>
      </c>
      <c r="AN38">
        <v>1468</v>
      </c>
      <c r="AO38">
        <v>930</v>
      </c>
      <c r="AP38">
        <v>1148</v>
      </c>
      <c r="AQ38">
        <v>1178</v>
      </c>
      <c r="AR38">
        <v>1288</v>
      </c>
      <c r="AS38">
        <v>1608</v>
      </c>
      <c r="AT38">
        <v>1692</v>
      </c>
      <c r="AU38">
        <v>1292</v>
      </c>
      <c r="AV38">
        <v>1292</v>
      </c>
      <c r="AW38">
        <v>972</v>
      </c>
      <c r="AX38">
        <v>888</v>
      </c>
      <c r="AY38">
        <v>972</v>
      </c>
      <c r="AZ38">
        <v>1506</v>
      </c>
      <c r="BA38">
        <v>1608</v>
      </c>
      <c r="BB38">
        <v>998</v>
      </c>
      <c r="BC38">
        <v>1608</v>
      </c>
      <c r="BD38">
        <v>1608</v>
      </c>
      <c r="BE38">
        <v>1208</v>
      </c>
      <c r="BF38">
        <v>1650</v>
      </c>
      <c r="BG38">
        <v>1250</v>
      </c>
      <c r="BH38">
        <v>1650</v>
      </c>
      <c r="BI38">
        <v>1608</v>
      </c>
      <c r="BJ38">
        <v>1608</v>
      </c>
      <c r="BK38">
        <v>1608</v>
      </c>
      <c r="BL38">
        <v>1608</v>
      </c>
      <c r="BM38">
        <v>1650</v>
      </c>
      <c r="BN38">
        <v>1692</v>
      </c>
      <c r="BO38">
        <v>1692</v>
      </c>
      <c r="BP38">
        <v>1650</v>
      </c>
      <c r="BQ38">
        <v>1608</v>
      </c>
      <c r="BR38">
        <v>1608</v>
      </c>
      <c r="BS38">
        <v>1608</v>
      </c>
      <c r="BT38">
        <v>1208</v>
      </c>
      <c r="BU38">
        <v>1208</v>
      </c>
      <c r="BV38">
        <v>1608</v>
      </c>
      <c r="BW38">
        <v>1208</v>
      </c>
      <c r="BX38">
        <v>1510</v>
      </c>
      <c r="BY38">
        <v>1288</v>
      </c>
      <c r="BZ38">
        <v>1608</v>
      </c>
      <c r="CA38">
        <v>1510</v>
      </c>
      <c r="CB38">
        <v>1288</v>
      </c>
      <c r="CC38">
        <v>1288</v>
      </c>
      <c r="CD38">
        <v>1468</v>
      </c>
      <c r="CE38">
        <v>1608</v>
      </c>
      <c r="CF38">
        <v>1650</v>
      </c>
      <c r="CG38">
        <v>1650</v>
      </c>
      <c r="CH38">
        <v>1292</v>
      </c>
      <c r="CI38">
        <v>1608</v>
      </c>
      <c r="CJ38">
        <v>1692</v>
      </c>
      <c r="CK38">
        <v>1450</v>
      </c>
      <c r="CL38">
        <v>972</v>
      </c>
      <c r="CM38">
        <v>972</v>
      </c>
      <c r="CN38">
        <v>972</v>
      </c>
      <c r="CO38">
        <v>888</v>
      </c>
      <c r="CP38">
        <v>1608</v>
      </c>
      <c r="CQ38">
        <v>1106</v>
      </c>
      <c r="CR38">
        <v>972</v>
      </c>
      <c r="CS38">
        <v>1692</v>
      </c>
      <c r="CT38">
        <v>1692</v>
      </c>
      <c r="CU38">
        <v>1692</v>
      </c>
      <c r="CV38">
        <v>1692</v>
      </c>
      <c r="CW38">
        <v>1692</v>
      </c>
      <c r="CX38">
        <v>1692</v>
      </c>
      <c r="CY38">
        <v>1608</v>
      </c>
      <c r="CZ38">
        <v>1692</v>
      </c>
      <c r="DA38">
        <v>1692</v>
      </c>
      <c r="DB38">
        <v>1692</v>
      </c>
      <c r="DC38">
        <v>1692</v>
      </c>
      <c r="DD38">
        <v>1208</v>
      </c>
      <c r="DE38">
        <v>1372</v>
      </c>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s="60">
        <v>5164</v>
      </c>
      <c r="FH38" s="60">
        <v>4600</v>
      </c>
      <c r="FI38" s="60">
        <v>4012</v>
      </c>
      <c r="FJ38" s="60">
        <v>4880</v>
      </c>
      <c r="FK38" s="60">
        <v>4156</v>
      </c>
      <c r="FL38" s="60">
        <v>4516</v>
      </c>
      <c r="FM38" s="60">
        <v>4796</v>
      </c>
      <c r="FN38" s="60">
        <v>4712</v>
      </c>
      <c r="FO38" s="60">
        <v>4880</v>
      </c>
      <c r="FP38" s="60">
        <v>4908</v>
      </c>
      <c r="FQ38" s="60">
        <v>4154</v>
      </c>
      <c r="FR38" s="60">
        <v>5122</v>
      </c>
      <c r="FS38" s="60">
        <v>3482</v>
      </c>
      <c r="FT38" s="60">
        <v>4754</v>
      </c>
      <c r="FU38" s="60">
        <v>4114</v>
      </c>
      <c r="FV38" s="60">
        <v>3912</v>
      </c>
      <c r="FW38" s="60">
        <v>3672</v>
      </c>
      <c r="FX38" s="60">
        <v>4312</v>
      </c>
      <c r="FY38" s="60">
        <v>5112</v>
      </c>
      <c r="FZ38" s="60">
        <v>3672</v>
      </c>
      <c r="GA38" s="60">
        <v>5196</v>
      </c>
      <c r="GB38" s="60">
        <v>4640</v>
      </c>
      <c r="GC38" s="60">
        <v>4954</v>
      </c>
      <c r="GD38" s="60">
        <v>4556</v>
      </c>
      <c r="GE38" s="60">
        <v>5154</v>
      </c>
      <c r="GF38" s="60">
        <v>4874</v>
      </c>
      <c r="GG38" s="60">
        <v>4354</v>
      </c>
      <c r="GH38" s="60">
        <v>3756</v>
      </c>
      <c r="GI38" s="60">
        <v>5364</v>
      </c>
      <c r="GJ38" s="60">
        <v>5196</v>
      </c>
      <c r="GK38" s="60">
        <v>5364</v>
      </c>
      <c r="GL38" s="60">
        <v>5364</v>
      </c>
      <c r="GM38" s="60">
        <v>5280</v>
      </c>
      <c r="GN38" s="60">
        <v>4396</v>
      </c>
      <c r="GO38" s="60">
        <v>5280</v>
      </c>
      <c r="GP38" s="60">
        <v>5364</v>
      </c>
      <c r="GQ38" s="60">
        <v>4556</v>
      </c>
      <c r="GR38" s="60">
        <v>4796</v>
      </c>
      <c r="GS38" s="60">
        <v>4916</v>
      </c>
      <c r="GT38" s="60">
        <v>5364</v>
      </c>
      <c r="GU38" s="60">
        <v>4556</v>
      </c>
      <c r="GV38" s="60">
        <v>5196</v>
      </c>
      <c r="GW38" s="60">
        <v>5196</v>
      </c>
      <c r="GX38" s="60">
        <v>5000</v>
      </c>
      <c r="GY38" s="60">
        <v>4396</v>
      </c>
      <c r="GZ38" s="60">
        <v>4916</v>
      </c>
      <c r="HA38" s="60">
        <v>3924</v>
      </c>
      <c r="HB38" s="60">
        <v>4832</v>
      </c>
      <c r="HC38" s="60">
        <v>4916</v>
      </c>
      <c r="HD38" s="60">
        <v>4556</v>
      </c>
      <c r="HE38" s="60">
        <v>4916</v>
      </c>
      <c r="HF38" s="60">
        <v>5196</v>
      </c>
      <c r="HG38" s="60">
        <v>5280</v>
      </c>
      <c r="HH38" s="60">
        <v>5364</v>
      </c>
      <c r="HI38" s="60">
        <v>1738</v>
      </c>
      <c r="HJ38" s="60">
        <v>1980</v>
      </c>
      <c r="HK38" s="60">
        <v>1896</v>
      </c>
      <c r="HL38" s="60">
        <v>1980</v>
      </c>
      <c r="HM38" s="60">
        <v>1572</v>
      </c>
      <c r="HO38" s="60">
        <v>1210</v>
      </c>
      <c r="HP38" s="60">
        <v>1496</v>
      </c>
      <c r="HQ38" s="60">
        <v>1980</v>
      </c>
      <c r="HR38" s="60">
        <v>1580</v>
      </c>
      <c r="HS38" s="60">
        <v>1496</v>
      </c>
      <c r="HT38" s="60">
        <v>1980</v>
      </c>
      <c r="HU38" s="60">
        <v>1980</v>
      </c>
      <c r="HV38" s="60">
        <v>1980</v>
      </c>
      <c r="HW38" s="60">
        <v>1980</v>
      </c>
      <c r="HX38" s="60">
        <v>1980</v>
      </c>
      <c r="HY38" s="60">
        <v>1896</v>
      </c>
      <c r="HZ38" s="60">
        <v>1896</v>
      </c>
      <c r="IA38" s="60">
        <v>1896</v>
      </c>
      <c r="IB38" s="60">
        <v>1896</v>
      </c>
      <c r="IC38" s="60">
        <v>1496</v>
      </c>
      <c r="ID38" s="60">
        <v>1896</v>
      </c>
      <c r="IE38" s="60">
        <v>1938</v>
      </c>
      <c r="IF38" s="60">
        <v>1938</v>
      </c>
      <c r="IG38" s="60">
        <v>1938</v>
      </c>
      <c r="IH38" s="60">
        <v>1896</v>
      </c>
      <c r="II38" s="60">
        <v>1980</v>
      </c>
      <c r="IJ38" s="60">
        <v>1896</v>
      </c>
      <c r="IK38" s="60">
        <v>1896</v>
      </c>
      <c r="IL38" s="60">
        <v>1938</v>
      </c>
      <c r="IM38" s="60">
        <v>1980</v>
      </c>
      <c r="IN38" s="60">
        <v>1980</v>
      </c>
      <c r="IO38" s="60">
        <v>1938</v>
      </c>
      <c r="IP38" s="60">
        <v>1938</v>
      </c>
      <c r="IQ38" s="60">
        <v>1980</v>
      </c>
      <c r="IR38" s="60">
        <v>1938</v>
      </c>
      <c r="IS38" s="60">
        <v>1938</v>
      </c>
      <c r="IT38" s="60">
        <v>1938</v>
      </c>
      <c r="IU38" s="60">
        <v>1896</v>
      </c>
      <c r="IV38" s="60">
        <v>1938</v>
      </c>
      <c r="IW38" s="60">
        <v>1687</v>
      </c>
      <c r="IX38" s="60">
        <v>1496</v>
      </c>
      <c r="IY38" s="60">
        <v>1980</v>
      </c>
      <c r="IZ38" s="60">
        <v>1580</v>
      </c>
      <c r="JA38" s="60">
        <v>1896</v>
      </c>
      <c r="JB38" s="60">
        <v>1896</v>
      </c>
      <c r="JC38" s="60">
        <v>1496</v>
      </c>
      <c r="JD38" s="60">
        <v>1496</v>
      </c>
      <c r="JE38" s="60">
        <v>1496</v>
      </c>
      <c r="JF38" s="60">
        <v>1896</v>
      </c>
      <c r="JG38" s="60">
        <v>1496</v>
      </c>
      <c r="JH38" s="60">
        <v>1938</v>
      </c>
      <c r="JI38" s="60">
        <v>1938</v>
      </c>
      <c r="JJ38" s="60">
        <v>1896</v>
      </c>
      <c r="JK38" s="60">
        <v>1896</v>
      </c>
      <c r="JL38" s="60">
        <v>1896</v>
      </c>
      <c r="JM38" s="60">
        <v>1896</v>
      </c>
      <c r="JN38" s="60">
        <v>1496</v>
      </c>
      <c r="JO38" s="60">
        <v>1496</v>
      </c>
      <c r="JP38" s="60">
        <v>1980</v>
      </c>
      <c r="JQ38" s="60">
        <v>1896</v>
      </c>
      <c r="JR38" s="60">
        <v>1980</v>
      </c>
      <c r="JS38" s="60">
        <v>1980</v>
      </c>
      <c r="JT38" s="60">
        <v>1980</v>
      </c>
      <c r="JU38" s="60">
        <v>1496</v>
      </c>
      <c r="JV38" s="60">
        <v>1938</v>
      </c>
      <c r="JW38" s="60">
        <v>1980</v>
      </c>
      <c r="JX38" s="60">
        <v>1896</v>
      </c>
      <c r="JY38" s="60">
        <v>1938</v>
      </c>
      <c r="JZ38" s="60">
        <v>1896</v>
      </c>
      <c r="KA38" s="60">
        <v>1980</v>
      </c>
      <c r="KB38" s="60">
        <v>1896</v>
      </c>
      <c r="KC38" s="60">
        <v>1896</v>
      </c>
      <c r="KD38" s="60">
        <v>1896</v>
      </c>
      <c r="KE38" s="60">
        <v>1938</v>
      </c>
      <c r="KF38" s="60">
        <v>1496</v>
      </c>
      <c r="KG38" s="60">
        <v>1896</v>
      </c>
      <c r="KH38" s="60">
        <v>1580</v>
      </c>
      <c r="KI38" s="60">
        <v>1896</v>
      </c>
      <c r="KJ38" s="60">
        <v>1896</v>
      </c>
      <c r="KK38" s="60">
        <v>1896</v>
      </c>
      <c r="KL38" s="60">
        <v>1896</v>
      </c>
      <c r="KM38" s="60">
        <v>1896</v>
      </c>
      <c r="KN38" s="60">
        <v>1938</v>
      </c>
      <c r="KO38" s="60">
        <v>1572</v>
      </c>
      <c r="KP38" s="60">
        <v>1980</v>
      </c>
      <c r="KQ38" s="60">
        <v>1896</v>
      </c>
      <c r="KR38" s="60">
        <v>1896</v>
      </c>
      <c r="KS38" s="60">
        <v>963</v>
      </c>
      <c r="KT38" s="60">
        <v>1572</v>
      </c>
      <c r="KU38" s="60">
        <v>1980</v>
      </c>
      <c r="KV38" s="60">
        <v>1980</v>
      </c>
      <c r="KW38" s="60">
        <v>1656</v>
      </c>
      <c r="KX38" s="60">
        <v>1980</v>
      </c>
      <c r="KY38" s="60">
        <v>1980</v>
      </c>
      <c r="KZ38" s="60">
        <v>1980</v>
      </c>
      <c r="LA38" s="60">
        <v>1980</v>
      </c>
      <c r="LB38" s="60">
        <v>1896</v>
      </c>
      <c r="LC38" s="60">
        <v>1980</v>
      </c>
      <c r="LD38" s="60">
        <v>1938</v>
      </c>
      <c r="LE38" s="60">
        <v>1980</v>
      </c>
      <c r="LF38" s="60">
        <v>1980</v>
      </c>
      <c r="LG38" s="60">
        <v>1896</v>
      </c>
      <c r="LH38" s="60">
        <v>1980</v>
      </c>
      <c r="LI38" s="60">
        <v>1980</v>
      </c>
      <c r="LJ38" s="60">
        <v>1538</v>
      </c>
      <c r="LK38" s="60">
        <v>1896</v>
      </c>
      <c r="LL38" s="60">
        <v>1980</v>
      </c>
      <c r="LM38" s="60">
        <v>1980</v>
      </c>
      <c r="LN38" s="60">
        <v>1696</v>
      </c>
      <c r="LO38" s="60">
        <v>1496</v>
      </c>
      <c r="LP38" s="60">
        <v>1896</v>
      </c>
      <c r="LQ38" s="60">
        <v>1980</v>
      </c>
      <c r="LR38" s="60">
        <v>1980</v>
      </c>
      <c r="LS38" s="60">
        <v>1696</v>
      </c>
      <c r="LT38" s="60">
        <v>1496</v>
      </c>
      <c r="LU38" s="60">
        <v>1980</v>
      </c>
      <c r="LV38" s="60">
        <v>1980</v>
      </c>
    </row>
    <row r="39" spans="1:334" ht="15" customHeight="1" x14ac:dyDescent="0.35">
      <c r="A39" s="57" t="s">
        <v>234</v>
      </c>
      <c r="B39">
        <v>3314</v>
      </c>
      <c r="C39">
        <v>3314</v>
      </c>
      <c r="D39">
        <v>3051</v>
      </c>
      <c r="E39">
        <v>2967</v>
      </c>
      <c r="F39">
        <v>2667</v>
      </c>
      <c r="G39">
        <v>3314</v>
      </c>
      <c r="H39">
        <v>2590</v>
      </c>
      <c r="I39">
        <v>2667</v>
      </c>
      <c r="J39">
        <v>3314</v>
      </c>
      <c r="K39">
        <v>3051</v>
      </c>
      <c r="L39">
        <v>3314</v>
      </c>
      <c r="M39">
        <v>3314</v>
      </c>
      <c r="N39">
        <v>3051</v>
      </c>
      <c r="O39">
        <v>2267</v>
      </c>
      <c r="P39">
        <v>3314</v>
      </c>
      <c r="Q39">
        <v>3314</v>
      </c>
      <c r="R39">
        <v>3314</v>
      </c>
      <c r="S39">
        <v>3314</v>
      </c>
      <c r="T39">
        <v>3314</v>
      </c>
      <c r="U39">
        <v>2798</v>
      </c>
      <c r="V39">
        <v>3314</v>
      </c>
      <c r="W39">
        <v>3314</v>
      </c>
      <c r="X39">
        <v>3314</v>
      </c>
      <c r="Y39">
        <v>3314</v>
      </c>
      <c r="Z39">
        <v>3314</v>
      </c>
      <c r="AA39">
        <v>3314</v>
      </c>
      <c r="AB39">
        <v>3314</v>
      </c>
      <c r="AC39">
        <v>3314</v>
      </c>
      <c r="AD39">
        <v>3051</v>
      </c>
      <c r="AE39">
        <v>3182</v>
      </c>
      <c r="AF39">
        <v>1990</v>
      </c>
      <c r="AG39">
        <v>1990</v>
      </c>
      <c r="AH39">
        <v>876</v>
      </c>
      <c r="AI39">
        <v>2172</v>
      </c>
      <c r="AJ39"/>
      <c r="AK39">
        <v>2267</v>
      </c>
      <c r="AL39">
        <v>307</v>
      </c>
      <c r="AM39">
        <v>1733</v>
      </c>
      <c r="AN39">
        <v>2967</v>
      </c>
      <c r="AO39">
        <v>2459</v>
      </c>
      <c r="AP39">
        <v>2705</v>
      </c>
      <c r="AQ39">
        <v>2476</v>
      </c>
      <c r="AR39">
        <v>2667</v>
      </c>
      <c r="AS39">
        <v>2967</v>
      </c>
      <c r="AT39">
        <v>3314</v>
      </c>
      <c r="AU39">
        <v>2651</v>
      </c>
      <c r="AV39">
        <v>2651</v>
      </c>
      <c r="AW39">
        <v>2651</v>
      </c>
      <c r="AX39">
        <v>2267</v>
      </c>
      <c r="AY39">
        <v>2914</v>
      </c>
      <c r="AZ39">
        <v>2958</v>
      </c>
      <c r="BA39">
        <v>2751</v>
      </c>
      <c r="BB39">
        <v>1422</v>
      </c>
      <c r="BC39">
        <v>3230</v>
      </c>
      <c r="BD39">
        <v>3060</v>
      </c>
      <c r="BE39">
        <v>1788</v>
      </c>
      <c r="BF39">
        <v>3272</v>
      </c>
      <c r="BG39">
        <v>1980</v>
      </c>
      <c r="BH39">
        <v>2990</v>
      </c>
      <c r="BI39">
        <v>2188</v>
      </c>
      <c r="BJ39">
        <v>2188</v>
      </c>
      <c r="BK39">
        <v>2188</v>
      </c>
      <c r="BL39">
        <v>2667</v>
      </c>
      <c r="BM39">
        <v>3272</v>
      </c>
      <c r="BN39">
        <v>3314</v>
      </c>
      <c r="BO39">
        <v>3051</v>
      </c>
      <c r="BP39">
        <v>2380</v>
      </c>
      <c r="BQ39">
        <v>2798</v>
      </c>
      <c r="BR39">
        <v>2798</v>
      </c>
      <c r="BS39">
        <v>2798</v>
      </c>
      <c r="BT39">
        <v>2530</v>
      </c>
      <c r="BU39">
        <v>2267</v>
      </c>
      <c r="BV39">
        <v>2930</v>
      </c>
      <c r="BW39">
        <v>2267</v>
      </c>
      <c r="BX39">
        <v>3009</v>
      </c>
      <c r="BY39">
        <v>2667</v>
      </c>
      <c r="BZ39">
        <v>2930</v>
      </c>
      <c r="CA39">
        <v>3122</v>
      </c>
      <c r="CB39">
        <v>2667</v>
      </c>
      <c r="CC39">
        <v>2667</v>
      </c>
      <c r="CD39">
        <v>2948</v>
      </c>
      <c r="CE39">
        <v>2798</v>
      </c>
      <c r="CF39">
        <v>3272</v>
      </c>
      <c r="CG39">
        <v>3272</v>
      </c>
      <c r="CH39">
        <v>2914</v>
      </c>
      <c r="CI39">
        <v>2343</v>
      </c>
      <c r="CJ39">
        <v>3314</v>
      </c>
      <c r="CK39">
        <v>3072</v>
      </c>
      <c r="CL39">
        <v>2914</v>
      </c>
      <c r="CM39">
        <v>2914</v>
      </c>
      <c r="CN39">
        <v>2914</v>
      </c>
      <c r="CO39">
        <v>1943</v>
      </c>
      <c r="CP39">
        <v>2343</v>
      </c>
      <c r="CQ39">
        <v>2267</v>
      </c>
      <c r="CR39">
        <v>2914</v>
      </c>
      <c r="CS39">
        <v>3314</v>
      </c>
      <c r="CT39">
        <v>3314</v>
      </c>
      <c r="CU39">
        <v>3051</v>
      </c>
      <c r="CV39">
        <v>3314</v>
      </c>
      <c r="CW39">
        <v>3314</v>
      </c>
      <c r="CX39">
        <v>3314</v>
      </c>
      <c r="CY39">
        <v>2967</v>
      </c>
      <c r="CZ39">
        <v>3314</v>
      </c>
      <c r="DA39">
        <v>3314</v>
      </c>
      <c r="DB39">
        <v>3314</v>
      </c>
      <c r="DC39">
        <v>3314</v>
      </c>
      <c r="DD39">
        <v>1788</v>
      </c>
      <c r="DE39">
        <v>3314</v>
      </c>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s="60">
        <v>8074</v>
      </c>
      <c r="FH39" s="60">
        <v>7790</v>
      </c>
      <c r="FI39" s="60">
        <v>6736</v>
      </c>
      <c r="FJ39" s="60">
        <v>7790</v>
      </c>
      <c r="FK39" s="60">
        <v>6880</v>
      </c>
      <c r="FL39" s="60">
        <v>7406</v>
      </c>
      <c r="FM39" s="60">
        <v>7706</v>
      </c>
      <c r="FN39" s="60">
        <v>7622</v>
      </c>
      <c r="FO39" s="60">
        <v>7790</v>
      </c>
      <c r="FP39" s="60">
        <v>6284</v>
      </c>
      <c r="FQ39" s="60">
        <v>4980</v>
      </c>
      <c r="FR39" s="60">
        <v>8032</v>
      </c>
      <c r="FS39" s="60">
        <v>6506</v>
      </c>
      <c r="FT39" s="60">
        <v>6538</v>
      </c>
      <c r="FU39" s="60">
        <v>6538</v>
      </c>
      <c r="FV39" s="60">
        <v>5958</v>
      </c>
      <c r="FW39" s="60">
        <v>6096</v>
      </c>
      <c r="FX39" s="60">
        <v>5438</v>
      </c>
      <c r="FY39" s="60">
        <v>8022</v>
      </c>
      <c r="FZ39" s="60">
        <v>6096</v>
      </c>
      <c r="GA39" s="60">
        <v>8106</v>
      </c>
      <c r="GB39" s="60">
        <v>7664</v>
      </c>
      <c r="GC39" s="60">
        <v>7338</v>
      </c>
      <c r="GD39" s="60">
        <v>6980</v>
      </c>
      <c r="GE39" s="60">
        <v>7106</v>
      </c>
      <c r="GF39" s="60">
        <v>8064</v>
      </c>
      <c r="GG39" s="60">
        <v>6006</v>
      </c>
      <c r="GH39" s="60">
        <v>6180</v>
      </c>
      <c r="GI39" s="60">
        <v>7748</v>
      </c>
      <c r="GJ39" s="60">
        <v>8106</v>
      </c>
      <c r="GK39" s="60">
        <v>8274</v>
      </c>
      <c r="GL39" s="60">
        <v>8274</v>
      </c>
      <c r="GM39" s="60">
        <v>8190</v>
      </c>
      <c r="GN39" s="60">
        <v>6048</v>
      </c>
      <c r="GO39" s="60">
        <v>6406</v>
      </c>
      <c r="GP39" s="60">
        <v>7748</v>
      </c>
      <c r="GQ39" s="60">
        <v>6980</v>
      </c>
      <c r="GR39" s="60">
        <v>6880</v>
      </c>
      <c r="GS39" s="60">
        <v>8106</v>
      </c>
      <c r="GT39" s="60">
        <v>7748</v>
      </c>
      <c r="GU39" s="60">
        <v>7242</v>
      </c>
      <c r="GV39" s="60">
        <v>6022</v>
      </c>
      <c r="GW39" s="60">
        <v>6022</v>
      </c>
      <c r="GX39" s="60">
        <v>7626</v>
      </c>
      <c r="GY39" s="60">
        <v>6480</v>
      </c>
      <c r="GZ39" s="60">
        <v>7542</v>
      </c>
      <c r="HA39" s="60">
        <v>7474</v>
      </c>
      <c r="HB39" s="60">
        <v>7722</v>
      </c>
      <c r="HC39" s="60">
        <v>7506</v>
      </c>
      <c r="HD39" s="60">
        <v>6980</v>
      </c>
      <c r="HE39" s="60">
        <v>7506</v>
      </c>
      <c r="HF39" s="60">
        <v>7806</v>
      </c>
      <c r="HG39" s="60">
        <v>8190</v>
      </c>
      <c r="HH39" s="60">
        <v>7748</v>
      </c>
      <c r="HI39" s="60">
        <v>1404</v>
      </c>
      <c r="HJ39" s="60">
        <v>1646</v>
      </c>
      <c r="HK39" s="60">
        <v>1562</v>
      </c>
      <c r="HL39" s="60">
        <v>1646</v>
      </c>
      <c r="HM39" s="60">
        <v>1238</v>
      </c>
      <c r="HO39" s="60">
        <v>876</v>
      </c>
      <c r="HP39" s="60">
        <v>1162</v>
      </c>
      <c r="HQ39" s="60">
        <v>1646</v>
      </c>
      <c r="HR39" s="60">
        <v>1246</v>
      </c>
      <c r="HS39" s="60">
        <v>1162</v>
      </c>
      <c r="HT39" s="60">
        <v>1646</v>
      </c>
      <c r="HU39" s="60">
        <v>1646</v>
      </c>
      <c r="HV39" s="60">
        <v>1646</v>
      </c>
      <c r="HW39" s="60">
        <v>1646</v>
      </c>
      <c r="HX39" s="60">
        <v>1646</v>
      </c>
      <c r="HY39" s="60">
        <v>1562</v>
      </c>
      <c r="HZ39" s="60">
        <v>1562</v>
      </c>
      <c r="IA39" s="60">
        <v>1562</v>
      </c>
      <c r="IB39" s="60">
        <v>1562</v>
      </c>
      <c r="IC39" s="60">
        <v>1162</v>
      </c>
      <c r="ID39" s="60">
        <v>1562</v>
      </c>
      <c r="IE39" s="60">
        <v>1604</v>
      </c>
      <c r="IF39" s="60">
        <v>1604</v>
      </c>
      <c r="IG39" s="60">
        <v>1604</v>
      </c>
      <c r="IH39" s="60">
        <v>1562</v>
      </c>
      <c r="II39" s="60">
        <v>1646</v>
      </c>
      <c r="IJ39" s="60">
        <v>1562</v>
      </c>
      <c r="IK39" s="60">
        <v>1562</v>
      </c>
      <c r="IL39" s="60">
        <v>1604</v>
      </c>
      <c r="IM39" s="60">
        <v>1646</v>
      </c>
      <c r="IN39" s="60">
        <v>1646</v>
      </c>
      <c r="IO39" s="60">
        <v>1604</v>
      </c>
      <c r="IP39" s="60">
        <v>1604</v>
      </c>
      <c r="IQ39" s="60">
        <v>1646</v>
      </c>
      <c r="IR39" s="60">
        <v>1604</v>
      </c>
      <c r="IS39" s="60">
        <v>1604</v>
      </c>
      <c r="IT39" s="60">
        <v>1604</v>
      </c>
      <c r="IU39" s="60">
        <v>1562</v>
      </c>
      <c r="IV39" s="60">
        <v>1604</v>
      </c>
      <c r="IW39" s="60">
        <v>1353</v>
      </c>
      <c r="IX39" s="60">
        <v>1162</v>
      </c>
      <c r="IY39" s="60">
        <v>1646</v>
      </c>
      <c r="IZ39" s="60">
        <v>1246</v>
      </c>
      <c r="JA39" s="60">
        <v>1562</v>
      </c>
      <c r="JB39" s="60">
        <v>1562</v>
      </c>
      <c r="JC39" s="60">
        <v>1162</v>
      </c>
      <c r="JD39" s="60">
        <v>1162</v>
      </c>
      <c r="JE39" s="60">
        <v>1162</v>
      </c>
      <c r="JF39" s="60">
        <v>1562</v>
      </c>
      <c r="JG39" s="60">
        <v>1162</v>
      </c>
      <c r="JH39" s="60">
        <v>1604</v>
      </c>
      <c r="JI39" s="60">
        <v>1604</v>
      </c>
      <c r="JJ39" s="60">
        <v>1562</v>
      </c>
      <c r="JK39" s="60">
        <v>1562</v>
      </c>
      <c r="JL39" s="60">
        <v>1562</v>
      </c>
      <c r="JM39" s="60">
        <v>1562</v>
      </c>
      <c r="JN39" s="60">
        <v>1162</v>
      </c>
      <c r="JO39" s="60">
        <v>1162</v>
      </c>
      <c r="JP39" s="60">
        <v>1646</v>
      </c>
      <c r="JQ39" s="60">
        <v>1562</v>
      </c>
      <c r="JR39" s="60">
        <v>1646</v>
      </c>
      <c r="JS39" s="60">
        <v>1646</v>
      </c>
      <c r="JT39" s="60">
        <v>1646</v>
      </c>
      <c r="JU39" s="60">
        <v>1162</v>
      </c>
      <c r="JV39" s="60">
        <v>1604</v>
      </c>
      <c r="JW39" s="60">
        <v>1646</v>
      </c>
      <c r="JX39" s="60">
        <v>1562</v>
      </c>
      <c r="JY39" s="60">
        <v>1604</v>
      </c>
      <c r="JZ39" s="60">
        <v>1562</v>
      </c>
      <c r="KA39" s="60">
        <v>1646</v>
      </c>
      <c r="KB39" s="60">
        <v>1562</v>
      </c>
      <c r="KC39" s="60">
        <v>1562</v>
      </c>
      <c r="KD39" s="60">
        <v>1562</v>
      </c>
      <c r="KE39" s="60">
        <v>1604</v>
      </c>
      <c r="KF39" s="60">
        <v>1162</v>
      </c>
      <c r="KG39" s="60">
        <v>1562</v>
      </c>
      <c r="KH39" s="60">
        <v>1246</v>
      </c>
      <c r="KI39" s="60">
        <v>1562</v>
      </c>
      <c r="KJ39" s="60">
        <v>1562</v>
      </c>
      <c r="KK39" s="60">
        <v>1562</v>
      </c>
      <c r="KL39" s="60">
        <v>1562</v>
      </c>
      <c r="KM39" s="60">
        <v>1562</v>
      </c>
      <c r="KN39" s="60">
        <v>1604</v>
      </c>
      <c r="KO39" s="60">
        <v>1238</v>
      </c>
      <c r="KP39" s="60">
        <v>1646</v>
      </c>
      <c r="KQ39" s="60">
        <v>1562</v>
      </c>
      <c r="KR39" s="60">
        <v>1562</v>
      </c>
      <c r="KS39" s="60">
        <v>629</v>
      </c>
      <c r="KT39" s="60">
        <v>1238</v>
      </c>
      <c r="KU39" s="60">
        <v>1646</v>
      </c>
      <c r="KV39" s="60">
        <v>1646</v>
      </c>
      <c r="KW39" s="60">
        <v>1322</v>
      </c>
      <c r="KX39" s="60">
        <v>1646</v>
      </c>
      <c r="KY39" s="60">
        <v>1646</v>
      </c>
      <c r="KZ39" s="60">
        <v>1646</v>
      </c>
      <c r="LA39" s="60">
        <v>1646</v>
      </c>
      <c r="LB39" s="60">
        <v>1562</v>
      </c>
      <c r="LC39" s="60">
        <v>1646</v>
      </c>
      <c r="LD39" s="60">
        <v>1604</v>
      </c>
      <c r="LE39" s="60">
        <v>1646</v>
      </c>
      <c r="LF39" s="60">
        <v>1646</v>
      </c>
      <c r="LG39" s="60">
        <v>1562</v>
      </c>
      <c r="LH39" s="60">
        <v>1646</v>
      </c>
      <c r="LI39" s="60">
        <v>1646</v>
      </c>
      <c r="LJ39" s="60">
        <v>1204</v>
      </c>
      <c r="LK39" s="60">
        <v>1562</v>
      </c>
      <c r="LL39" s="60">
        <v>1646</v>
      </c>
      <c r="LM39" s="60">
        <v>1646</v>
      </c>
      <c r="LN39" s="60">
        <v>1362</v>
      </c>
      <c r="LO39" s="60">
        <v>1162</v>
      </c>
      <c r="LP39" s="60">
        <v>1562</v>
      </c>
      <c r="LQ39" s="60">
        <v>1646</v>
      </c>
      <c r="LR39" s="60">
        <v>1646</v>
      </c>
      <c r="LS39" s="60">
        <v>1362</v>
      </c>
      <c r="LT39" s="60">
        <v>1162</v>
      </c>
      <c r="LU39" s="60">
        <v>1646</v>
      </c>
      <c r="LV39" s="60">
        <v>1646</v>
      </c>
    </row>
    <row r="40" spans="1:334" ht="15" customHeight="1" x14ac:dyDescent="0.35">
      <c r="A40" s="57" t="s">
        <v>307</v>
      </c>
      <c r="B40">
        <v>9771</v>
      </c>
      <c r="C40">
        <v>9448</v>
      </c>
      <c r="D40">
        <v>8976</v>
      </c>
      <c r="E40">
        <v>8503</v>
      </c>
      <c r="F40">
        <v>8407</v>
      </c>
      <c r="G40">
        <v>9338</v>
      </c>
      <c r="H40">
        <v>7625</v>
      </c>
      <c r="I40">
        <v>7234</v>
      </c>
      <c r="J40">
        <v>9877</v>
      </c>
      <c r="K40">
        <v>9043</v>
      </c>
      <c r="L40">
        <v>9877</v>
      </c>
      <c r="M40">
        <v>9877</v>
      </c>
      <c r="N40">
        <v>8604</v>
      </c>
      <c r="O40">
        <v>8267</v>
      </c>
      <c r="P40">
        <v>9877</v>
      </c>
      <c r="Q40">
        <v>9877</v>
      </c>
      <c r="R40">
        <v>9877</v>
      </c>
      <c r="S40">
        <v>9771</v>
      </c>
      <c r="T40">
        <v>9662</v>
      </c>
      <c r="U40">
        <v>5338</v>
      </c>
      <c r="V40">
        <v>9877</v>
      </c>
      <c r="W40">
        <v>9877</v>
      </c>
      <c r="X40">
        <v>9877</v>
      </c>
      <c r="Y40">
        <v>9768</v>
      </c>
      <c r="Z40">
        <v>9768</v>
      </c>
      <c r="AA40">
        <v>9768</v>
      </c>
      <c r="AB40">
        <v>9632</v>
      </c>
      <c r="AC40">
        <v>8994</v>
      </c>
      <c r="AD40">
        <v>9043</v>
      </c>
      <c r="AE40">
        <v>8464</v>
      </c>
      <c r="AF40">
        <v>9473</v>
      </c>
      <c r="AG40">
        <v>9473</v>
      </c>
      <c r="AH40">
        <v>9173</v>
      </c>
      <c r="AI40">
        <v>9153</v>
      </c>
      <c r="AJ40">
        <v>8910</v>
      </c>
      <c r="AK40"/>
      <c r="AL40">
        <v>7575</v>
      </c>
      <c r="AM40">
        <v>7575</v>
      </c>
      <c r="AN40">
        <v>7585</v>
      </c>
      <c r="AO40">
        <v>3640</v>
      </c>
      <c r="AP40">
        <v>9557</v>
      </c>
      <c r="AQ40">
        <v>9757</v>
      </c>
      <c r="AR40">
        <v>7082</v>
      </c>
      <c r="AS40">
        <v>8783</v>
      </c>
      <c r="AT40">
        <v>9384</v>
      </c>
      <c r="AU40">
        <v>8331</v>
      </c>
      <c r="AV40">
        <v>8966</v>
      </c>
      <c r="AW40">
        <v>8401</v>
      </c>
      <c r="AX40">
        <v>6682</v>
      </c>
      <c r="AY40">
        <v>8909</v>
      </c>
      <c r="AZ40">
        <v>9835</v>
      </c>
      <c r="BA40">
        <v>9545</v>
      </c>
      <c r="BB40">
        <v>8192</v>
      </c>
      <c r="BC40">
        <v>9493</v>
      </c>
      <c r="BD40">
        <v>9793</v>
      </c>
      <c r="BE40">
        <v>7575</v>
      </c>
      <c r="BF40">
        <v>9835</v>
      </c>
      <c r="BG40">
        <v>8774</v>
      </c>
      <c r="BH40">
        <v>9305</v>
      </c>
      <c r="BI40">
        <v>8197</v>
      </c>
      <c r="BJ40">
        <v>8592</v>
      </c>
      <c r="BK40">
        <v>8592</v>
      </c>
      <c r="BL40">
        <v>8817</v>
      </c>
      <c r="BM40">
        <v>9587</v>
      </c>
      <c r="BN40">
        <v>9877</v>
      </c>
      <c r="BO40">
        <v>9508</v>
      </c>
      <c r="BP40">
        <v>9407</v>
      </c>
      <c r="BQ40">
        <v>9113</v>
      </c>
      <c r="BR40">
        <v>9113</v>
      </c>
      <c r="BS40">
        <v>9113</v>
      </c>
      <c r="BT40">
        <v>8530</v>
      </c>
      <c r="BU40">
        <v>7082</v>
      </c>
      <c r="BV40">
        <v>9245</v>
      </c>
      <c r="BW40">
        <v>8504</v>
      </c>
      <c r="BX40">
        <v>9512</v>
      </c>
      <c r="BY40">
        <v>7655</v>
      </c>
      <c r="BZ40">
        <v>9573</v>
      </c>
      <c r="CA40">
        <v>9625</v>
      </c>
      <c r="CB40">
        <v>8990</v>
      </c>
      <c r="CC40">
        <v>8990</v>
      </c>
      <c r="CD40">
        <v>9451</v>
      </c>
      <c r="CE40">
        <v>8861</v>
      </c>
      <c r="CF40">
        <v>9915</v>
      </c>
      <c r="CG40">
        <v>9915</v>
      </c>
      <c r="CH40">
        <v>9557</v>
      </c>
      <c r="CI40">
        <v>9025</v>
      </c>
      <c r="CJ40">
        <v>9877</v>
      </c>
      <c r="CK40">
        <v>9635</v>
      </c>
      <c r="CL40">
        <v>9237</v>
      </c>
      <c r="CM40">
        <v>5982</v>
      </c>
      <c r="CN40">
        <v>5982</v>
      </c>
      <c r="CO40">
        <v>5050</v>
      </c>
      <c r="CP40">
        <v>7975</v>
      </c>
      <c r="CQ40">
        <v>7473</v>
      </c>
      <c r="CR40">
        <v>9237</v>
      </c>
      <c r="CS40">
        <v>9877</v>
      </c>
      <c r="CT40">
        <v>9877</v>
      </c>
      <c r="CU40">
        <v>8976</v>
      </c>
      <c r="CV40">
        <v>9877</v>
      </c>
      <c r="CW40">
        <v>9877</v>
      </c>
      <c r="CX40">
        <v>9877</v>
      </c>
      <c r="CY40">
        <v>8503</v>
      </c>
      <c r="CZ40">
        <v>9877</v>
      </c>
      <c r="DA40">
        <v>9632</v>
      </c>
      <c r="DB40">
        <v>9632</v>
      </c>
      <c r="DC40">
        <v>9629</v>
      </c>
      <c r="DD40">
        <v>7575</v>
      </c>
      <c r="DE40">
        <v>9377</v>
      </c>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s="60">
        <v>21465</v>
      </c>
      <c r="FH40" s="60">
        <v>20415</v>
      </c>
      <c r="FI40" s="60">
        <v>16835</v>
      </c>
      <c r="FJ40" s="60">
        <v>21671</v>
      </c>
      <c r="FK40" s="60">
        <v>17652</v>
      </c>
      <c r="FL40" s="60">
        <v>21167</v>
      </c>
      <c r="FM40" s="60">
        <v>21484</v>
      </c>
      <c r="FN40" s="60">
        <v>21663</v>
      </c>
      <c r="FO40" s="60">
        <v>21971</v>
      </c>
      <c r="FP40" s="60">
        <v>22023</v>
      </c>
      <c r="FQ40" s="60">
        <v>18993</v>
      </c>
      <c r="FR40" s="60">
        <v>22213</v>
      </c>
      <c r="FS40" s="60">
        <v>19191</v>
      </c>
      <c r="FT40" s="60">
        <v>16727</v>
      </c>
      <c r="FU40" s="60">
        <v>15355</v>
      </c>
      <c r="FV40" s="60">
        <v>19493</v>
      </c>
      <c r="FW40" s="60">
        <v>18211</v>
      </c>
      <c r="FX40" s="60">
        <v>20437</v>
      </c>
      <c r="FY40" s="60">
        <v>20726</v>
      </c>
      <c r="FZ40" s="60">
        <v>1575</v>
      </c>
      <c r="GA40" s="60">
        <v>22447</v>
      </c>
      <c r="GB40" s="60">
        <v>21005</v>
      </c>
      <c r="GC40" s="60">
        <v>20749</v>
      </c>
      <c r="GD40" s="60">
        <v>16659</v>
      </c>
      <c r="GE40" s="60">
        <v>22405</v>
      </c>
      <c r="GF40" s="60">
        <v>22125</v>
      </c>
      <c r="GG40" s="60">
        <v>21145</v>
      </c>
      <c r="GH40" s="60">
        <v>15705</v>
      </c>
      <c r="GI40" s="60">
        <v>20121</v>
      </c>
      <c r="GJ40" s="60">
        <v>22447</v>
      </c>
      <c r="GK40" s="60">
        <v>22455</v>
      </c>
      <c r="GL40" s="60">
        <v>22243</v>
      </c>
      <c r="GM40" s="60">
        <v>21513</v>
      </c>
      <c r="GN40" s="60">
        <v>21187</v>
      </c>
      <c r="GO40" s="60">
        <v>21515</v>
      </c>
      <c r="GP40" s="60">
        <v>18433</v>
      </c>
      <c r="GQ40" s="60">
        <v>12185</v>
      </c>
      <c r="GR40" s="60">
        <v>19523</v>
      </c>
      <c r="GS40" s="60">
        <v>22167</v>
      </c>
      <c r="GT40" s="60">
        <v>20121</v>
      </c>
      <c r="GU40" s="60">
        <v>19473</v>
      </c>
      <c r="GV40" s="60">
        <v>17695</v>
      </c>
      <c r="GW40" s="60">
        <v>19885</v>
      </c>
      <c r="GX40" s="60">
        <v>21687</v>
      </c>
      <c r="GY40" s="60">
        <v>19091</v>
      </c>
      <c r="GZ40" s="60">
        <v>21603</v>
      </c>
      <c r="HA40" s="60">
        <v>14665</v>
      </c>
      <c r="HB40" s="60">
        <v>21783</v>
      </c>
      <c r="HC40" s="60">
        <v>21567</v>
      </c>
      <c r="HD40" s="60">
        <v>20321</v>
      </c>
      <c r="HE40" s="60">
        <v>21567</v>
      </c>
      <c r="HF40" s="60">
        <v>22147</v>
      </c>
      <c r="HG40" s="60">
        <v>22531</v>
      </c>
      <c r="HH40" s="60">
        <v>20435</v>
      </c>
      <c r="HI40" s="60">
        <v>2309</v>
      </c>
      <c r="HJ40" s="60">
        <v>2701</v>
      </c>
      <c r="HK40" s="60">
        <v>2317</v>
      </c>
      <c r="HL40" s="60">
        <v>2701</v>
      </c>
      <c r="HM40" s="60">
        <v>1993</v>
      </c>
      <c r="HN40" s="60">
        <v>1542</v>
      </c>
      <c r="HO40" s="60">
        <v>652</v>
      </c>
      <c r="HP40" s="60">
        <v>1917</v>
      </c>
      <c r="HQ40" s="60">
        <v>2701</v>
      </c>
      <c r="HR40" s="60">
        <v>2301</v>
      </c>
      <c r="HS40" s="60">
        <v>1917</v>
      </c>
      <c r="HT40" s="60">
        <v>2701</v>
      </c>
      <c r="HU40" s="60">
        <v>2701</v>
      </c>
      <c r="HV40" s="60">
        <v>2701</v>
      </c>
      <c r="HW40" s="60">
        <v>2701</v>
      </c>
      <c r="HX40" s="60">
        <v>2701</v>
      </c>
      <c r="HY40" s="60">
        <v>2617</v>
      </c>
      <c r="HZ40" s="60">
        <v>2617</v>
      </c>
      <c r="IA40" s="60">
        <v>2617</v>
      </c>
      <c r="IB40" s="60">
        <v>2467</v>
      </c>
      <c r="IC40" s="60">
        <v>1917</v>
      </c>
      <c r="ID40" s="60">
        <v>2317</v>
      </c>
      <c r="IE40" s="60">
        <v>2659</v>
      </c>
      <c r="IF40" s="60">
        <v>2509</v>
      </c>
      <c r="IG40" s="60">
        <v>2509</v>
      </c>
      <c r="IH40" s="60">
        <v>2617</v>
      </c>
      <c r="II40" s="60">
        <v>2701</v>
      </c>
      <c r="IJ40" s="60">
        <v>2467</v>
      </c>
      <c r="IK40" s="60">
        <v>2617</v>
      </c>
      <c r="IL40" s="60">
        <v>2509</v>
      </c>
      <c r="IM40" s="60">
        <v>2701</v>
      </c>
      <c r="IN40" s="60">
        <v>2701</v>
      </c>
      <c r="IO40" s="60">
        <v>2659</v>
      </c>
      <c r="IP40" s="60">
        <v>2509</v>
      </c>
      <c r="IQ40" s="60">
        <v>2701</v>
      </c>
      <c r="IR40" s="60">
        <v>2509</v>
      </c>
      <c r="IS40" s="60">
        <v>2509</v>
      </c>
      <c r="IT40" s="60">
        <v>2659</v>
      </c>
      <c r="IU40" s="60">
        <v>2617</v>
      </c>
      <c r="IV40" s="60">
        <v>2659</v>
      </c>
      <c r="IW40" s="60">
        <v>1666</v>
      </c>
      <c r="IX40" s="60">
        <v>1175</v>
      </c>
      <c r="IY40" s="60">
        <v>2701</v>
      </c>
      <c r="IZ40" s="60">
        <v>2301</v>
      </c>
      <c r="JA40" s="60">
        <v>2317</v>
      </c>
      <c r="JB40" s="60">
        <v>2219</v>
      </c>
      <c r="JC40" s="60">
        <v>1917</v>
      </c>
      <c r="JD40" s="60">
        <v>1917</v>
      </c>
      <c r="JE40" s="60">
        <v>1490</v>
      </c>
      <c r="JF40" s="60">
        <v>2519</v>
      </c>
      <c r="JG40" s="60">
        <v>1917</v>
      </c>
      <c r="JH40" s="60">
        <v>2659</v>
      </c>
      <c r="JI40" s="60">
        <v>2659</v>
      </c>
      <c r="JJ40" s="60">
        <v>2617</v>
      </c>
      <c r="JK40" s="60">
        <v>2317</v>
      </c>
      <c r="JL40" s="60">
        <v>1875</v>
      </c>
      <c r="JM40" s="60">
        <v>2617</v>
      </c>
      <c r="JN40" s="60">
        <v>1490</v>
      </c>
      <c r="JO40" s="60">
        <v>1917</v>
      </c>
      <c r="JP40" s="60">
        <v>2701</v>
      </c>
      <c r="JQ40" s="60">
        <v>2617</v>
      </c>
      <c r="JR40" s="60">
        <v>2701</v>
      </c>
      <c r="JS40" s="60">
        <v>2701</v>
      </c>
      <c r="JT40" s="60">
        <v>2701</v>
      </c>
      <c r="JU40" s="60">
        <v>1325</v>
      </c>
      <c r="JV40" s="60">
        <v>1767</v>
      </c>
      <c r="JW40" s="60">
        <v>2701</v>
      </c>
      <c r="JX40" s="60">
        <v>2317</v>
      </c>
      <c r="JY40" s="60">
        <v>2509</v>
      </c>
      <c r="JZ40" s="60">
        <v>2617</v>
      </c>
      <c r="KA40" s="60">
        <v>2701</v>
      </c>
      <c r="KB40" s="60">
        <v>2317</v>
      </c>
      <c r="KC40" s="60">
        <v>1838</v>
      </c>
      <c r="KD40" s="60">
        <v>1575</v>
      </c>
      <c r="KE40" s="60">
        <v>2509</v>
      </c>
      <c r="KF40" s="60">
        <v>1969</v>
      </c>
      <c r="KG40" s="60">
        <v>2467</v>
      </c>
      <c r="KH40" s="60">
        <v>2301</v>
      </c>
      <c r="KI40" s="60">
        <v>2467</v>
      </c>
      <c r="KJ40" s="60">
        <v>2317</v>
      </c>
      <c r="KK40" s="60">
        <v>2317</v>
      </c>
      <c r="KL40" s="60">
        <v>2317</v>
      </c>
      <c r="KM40" s="60">
        <v>2467</v>
      </c>
      <c r="KN40" s="60">
        <v>2659</v>
      </c>
      <c r="KO40" s="60">
        <v>1993</v>
      </c>
      <c r="KP40" s="60">
        <v>2701</v>
      </c>
      <c r="KQ40" s="60">
        <v>2349</v>
      </c>
      <c r="KR40" s="60">
        <v>1875</v>
      </c>
      <c r="KS40" s="60">
        <v>142</v>
      </c>
      <c r="KT40" s="60">
        <v>1993</v>
      </c>
      <c r="KU40" s="60">
        <v>2701</v>
      </c>
      <c r="KV40" s="60">
        <v>2701</v>
      </c>
      <c r="KW40" s="60">
        <v>2377</v>
      </c>
      <c r="KX40" s="60">
        <v>2701</v>
      </c>
      <c r="KY40" s="60">
        <v>2701</v>
      </c>
      <c r="KZ40" s="60">
        <v>2701</v>
      </c>
      <c r="LA40" s="60">
        <v>2701</v>
      </c>
      <c r="LB40" s="60">
        <v>2317</v>
      </c>
      <c r="LC40" s="60">
        <v>2701</v>
      </c>
      <c r="LD40" s="60">
        <v>2659</v>
      </c>
      <c r="LE40" s="60">
        <v>2701</v>
      </c>
      <c r="LF40" s="60">
        <v>2701</v>
      </c>
      <c r="LG40" s="60">
        <v>2317</v>
      </c>
      <c r="LH40" s="60">
        <v>2701</v>
      </c>
      <c r="LI40" s="60">
        <v>2701</v>
      </c>
      <c r="LJ40" s="60">
        <v>2109</v>
      </c>
      <c r="LK40" s="60">
        <v>2617</v>
      </c>
      <c r="LL40" s="60">
        <v>2701</v>
      </c>
      <c r="LM40" s="60">
        <v>2701</v>
      </c>
      <c r="LN40" s="60">
        <v>1854</v>
      </c>
      <c r="LO40" s="60">
        <v>1490</v>
      </c>
      <c r="LP40" s="60">
        <v>1890</v>
      </c>
      <c r="LQ40" s="60">
        <v>2701</v>
      </c>
      <c r="LR40" s="60">
        <v>2701</v>
      </c>
      <c r="LS40" s="60">
        <v>2417</v>
      </c>
      <c r="LT40" s="60">
        <v>1917</v>
      </c>
      <c r="LU40" s="60">
        <v>2701</v>
      </c>
      <c r="LV40" s="60">
        <v>2701</v>
      </c>
    </row>
    <row r="41" spans="1:334" ht="15" customHeight="1" x14ac:dyDescent="0.35">
      <c r="A41" s="57" t="s">
        <v>241</v>
      </c>
      <c r="B41">
        <v>5478</v>
      </c>
      <c r="C41">
        <v>5584</v>
      </c>
      <c r="D41">
        <v>4931</v>
      </c>
      <c r="E41">
        <v>4847</v>
      </c>
      <c r="F41">
        <v>4937</v>
      </c>
      <c r="G41">
        <v>5584</v>
      </c>
      <c r="H41">
        <v>4860</v>
      </c>
      <c r="I41">
        <v>3602</v>
      </c>
      <c r="J41">
        <v>5584</v>
      </c>
      <c r="K41">
        <v>5321</v>
      </c>
      <c r="L41">
        <v>5584</v>
      </c>
      <c r="M41">
        <v>5584</v>
      </c>
      <c r="N41">
        <v>5215</v>
      </c>
      <c r="O41">
        <v>4439</v>
      </c>
      <c r="P41">
        <v>5584</v>
      </c>
      <c r="Q41">
        <v>5584</v>
      </c>
      <c r="R41">
        <v>5584</v>
      </c>
      <c r="S41">
        <v>5478</v>
      </c>
      <c r="T41">
        <v>5478</v>
      </c>
      <c r="U41">
        <v>4018</v>
      </c>
      <c r="V41">
        <v>5584</v>
      </c>
      <c r="W41">
        <v>5584</v>
      </c>
      <c r="X41">
        <v>5584</v>
      </c>
      <c r="Y41">
        <v>5584</v>
      </c>
      <c r="Z41">
        <v>5584</v>
      </c>
      <c r="AA41">
        <v>5584</v>
      </c>
      <c r="AB41">
        <v>5584</v>
      </c>
      <c r="AC41">
        <v>5194</v>
      </c>
      <c r="AD41">
        <v>5321</v>
      </c>
      <c r="AE41">
        <v>5062</v>
      </c>
      <c r="AF41">
        <v>4567</v>
      </c>
      <c r="AG41">
        <v>4567</v>
      </c>
      <c r="AH41">
        <v>3025</v>
      </c>
      <c r="AI41">
        <v>4584</v>
      </c>
      <c r="AJ41">
        <v>2577</v>
      </c>
      <c r="AK41">
        <v>3202</v>
      </c>
      <c r="AL41"/>
      <c r="AM41">
        <v>2573</v>
      </c>
      <c r="AN41">
        <v>4847</v>
      </c>
      <c r="AO41">
        <v>4631</v>
      </c>
      <c r="AP41">
        <v>4877</v>
      </c>
      <c r="AQ41">
        <v>4746</v>
      </c>
      <c r="AR41">
        <v>3602</v>
      </c>
      <c r="AS41">
        <v>4847</v>
      </c>
      <c r="AT41">
        <v>5584</v>
      </c>
      <c r="AU41">
        <v>4531</v>
      </c>
      <c r="AV41">
        <v>4921</v>
      </c>
      <c r="AW41">
        <v>4921</v>
      </c>
      <c r="AX41">
        <v>3202</v>
      </c>
      <c r="AY41">
        <v>5184</v>
      </c>
      <c r="AZ41">
        <v>5130</v>
      </c>
      <c r="BA41">
        <v>4758</v>
      </c>
      <c r="BB41">
        <v>2485</v>
      </c>
      <c r="BC41">
        <v>5402</v>
      </c>
      <c r="BD41">
        <v>5232</v>
      </c>
      <c r="BE41">
        <v>1906</v>
      </c>
      <c r="BF41">
        <v>5542</v>
      </c>
      <c r="BG41">
        <v>3433</v>
      </c>
      <c r="BH41">
        <v>5260</v>
      </c>
      <c r="BI41">
        <v>3251</v>
      </c>
      <c r="BJ41">
        <v>3251</v>
      </c>
      <c r="BK41">
        <v>3251</v>
      </c>
      <c r="BL41">
        <v>4937</v>
      </c>
      <c r="BM41">
        <v>5542</v>
      </c>
      <c r="BN41">
        <v>5584</v>
      </c>
      <c r="BO41">
        <v>5215</v>
      </c>
      <c r="BP41">
        <v>4015</v>
      </c>
      <c r="BQ41">
        <v>5068</v>
      </c>
      <c r="BR41">
        <v>5068</v>
      </c>
      <c r="BS41">
        <v>5068</v>
      </c>
      <c r="BT41">
        <v>4800</v>
      </c>
      <c r="BU41">
        <v>3202</v>
      </c>
      <c r="BV41">
        <v>5200</v>
      </c>
      <c r="BW41">
        <v>4537</v>
      </c>
      <c r="BX41">
        <v>5279</v>
      </c>
      <c r="BY41">
        <v>3602</v>
      </c>
      <c r="BZ41">
        <v>5200</v>
      </c>
      <c r="CA41">
        <v>5392</v>
      </c>
      <c r="CB41">
        <v>4937</v>
      </c>
      <c r="CC41">
        <v>4937</v>
      </c>
      <c r="CD41">
        <v>5218</v>
      </c>
      <c r="CE41">
        <v>4962</v>
      </c>
      <c r="CF41">
        <v>5542</v>
      </c>
      <c r="CG41">
        <v>5542</v>
      </c>
      <c r="CH41">
        <v>5184</v>
      </c>
      <c r="CI41">
        <v>4328</v>
      </c>
      <c r="CJ41">
        <v>5584</v>
      </c>
      <c r="CK41">
        <v>5342</v>
      </c>
      <c r="CL41">
        <v>5184</v>
      </c>
      <c r="CM41">
        <v>5184</v>
      </c>
      <c r="CN41">
        <v>5184</v>
      </c>
      <c r="CO41">
        <v>3928</v>
      </c>
      <c r="CP41">
        <v>3278</v>
      </c>
      <c r="CQ41">
        <v>3202</v>
      </c>
      <c r="CR41">
        <v>5184</v>
      </c>
      <c r="CS41">
        <v>5584</v>
      </c>
      <c r="CT41">
        <v>5584</v>
      </c>
      <c r="CU41">
        <v>4931</v>
      </c>
      <c r="CV41">
        <v>5584</v>
      </c>
      <c r="CW41">
        <v>5584</v>
      </c>
      <c r="CX41">
        <v>5584</v>
      </c>
      <c r="CY41">
        <v>4847</v>
      </c>
      <c r="CZ41">
        <v>5584</v>
      </c>
      <c r="DA41">
        <v>5584</v>
      </c>
      <c r="DB41">
        <v>5584</v>
      </c>
      <c r="DC41">
        <v>5584</v>
      </c>
      <c r="DD41">
        <v>1906</v>
      </c>
      <c r="DE41">
        <v>5584</v>
      </c>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s="60">
        <v>12660</v>
      </c>
      <c r="FH41" s="60">
        <v>11276</v>
      </c>
      <c r="FI41" s="60">
        <v>9586</v>
      </c>
      <c r="FJ41" s="60">
        <v>12056</v>
      </c>
      <c r="FK41" s="60">
        <v>10116</v>
      </c>
      <c r="FL41" s="60">
        <v>11672</v>
      </c>
      <c r="FM41" s="60">
        <v>12292</v>
      </c>
      <c r="FN41" s="60">
        <v>12068</v>
      </c>
      <c r="FO41" s="60">
        <v>12056</v>
      </c>
      <c r="FP41" s="60">
        <v>10344</v>
      </c>
      <c r="FQ41" s="60">
        <v>9040</v>
      </c>
      <c r="FR41" s="60">
        <v>12618</v>
      </c>
      <c r="FS41" s="60">
        <v>10952</v>
      </c>
      <c r="FT41" s="60">
        <v>8314</v>
      </c>
      <c r="FU41" s="60">
        <v>9258</v>
      </c>
      <c r="FV41" s="60">
        <v>10404</v>
      </c>
      <c r="FW41" s="60">
        <v>10112</v>
      </c>
      <c r="FX41" s="60">
        <v>9828</v>
      </c>
      <c r="FY41" s="60">
        <v>12412</v>
      </c>
      <c r="FZ41" s="60">
        <v>8012</v>
      </c>
      <c r="GA41" s="60">
        <v>12692</v>
      </c>
      <c r="GB41" s="60">
        <v>12110</v>
      </c>
      <c r="GC41" s="60">
        <v>10824</v>
      </c>
      <c r="GD41" s="60">
        <v>8896</v>
      </c>
      <c r="GE41" s="60">
        <v>11026</v>
      </c>
      <c r="GF41" s="60">
        <v>12510</v>
      </c>
      <c r="GG41" s="60">
        <v>10256</v>
      </c>
      <c r="GH41" s="60">
        <v>8096</v>
      </c>
      <c r="GI41" s="60">
        <v>12334</v>
      </c>
      <c r="GJ41" s="60">
        <v>12692</v>
      </c>
      <c r="GK41" s="60">
        <v>12860</v>
      </c>
      <c r="GL41" s="60">
        <v>12648</v>
      </c>
      <c r="GM41" s="60">
        <v>12776</v>
      </c>
      <c r="GN41" s="60">
        <v>10108</v>
      </c>
      <c r="GO41" s="60">
        <v>9722</v>
      </c>
      <c r="GP41" s="60">
        <v>9664</v>
      </c>
      <c r="GQ41" s="60">
        <v>8896</v>
      </c>
      <c r="GR41" s="60">
        <v>11466</v>
      </c>
      <c r="GS41" s="60">
        <v>12372</v>
      </c>
      <c r="GT41" s="60">
        <v>12334</v>
      </c>
      <c r="GU41" s="60">
        <v>11828</v>
      </c>
      <c r="GV41" s="60">
        <v>7194</v>
      </c>
      <c r="GW41" s="60">
        <v>8194</v>
      </c>
      <c r="GX41" s="60">
        <v>12212</v>
      </c>
      <c r="GY41" s="60">
        <v>10090</v>
      </c>
      <c r="GZ41" s="60">
        <v>12128</v>
      </c>
      <c r="HA41" s="60">
        <v>12060</v>
      </c>
      <c r="HB41" s="60">
        <v>12168</v>
      </c>
      <c r="HC41" s="60">
        <v>11952</v>
      </c>
      <c r="HD41" s="60">
        <v>11566</v>
      </c>
      <c r="HE41" s="60">
        <v>12092</v>
      </c>
      <c r="HF41" s="60">
        <v>12392</v>
      </c>
      <c r="HG41" s="60">
        <v>12776</v>
      </c>
      <c r="HH41" s="60">
        <v>11554</v>
      </c>
      <c r="HI41" s="60">
        <v>1130</v>
      </c>
      <c r="HJ41" s="60">
        <v>1692</v>
      </c>
      <c r="HK41" s="60">
        <v>1288</v>
      </c>
      <c r="HL41" s="60">
        <v>1692</v>
      </c>
      <c r="HM41" s="60">
        <v>1608</v>
      </c>
      <c r="HN41" s="60">
        <v>922</v>
      </c>
      <c r="HP41" s="60">
        <v>1106</v>
      </c>
      <c r="HQ41" s="60">
        <v>1372</v>
      </c>
      <c r="HR41" s="60">
        <v>1292</v>
      </c>
      <c r="HS41" s="60">
        <v>1208</v>
      </c>
      <c r="HT41" s="60">
        <v>1552</v>
      </c>
      <c r="HU41" s="60">
        <v>1552</v>
      </c>
      <c r="HV41" s="60">
        <v>1552</v>
      </c>
      <c r="HW41" s="60">
        <v>1552</v>
      </c>
      <c r="HX41" s="60">
        <v>1692</v>
      </c>
      <c r="HY41" s="60">
        <v>1468</v>
      </c>
      <c r="HZ41" s="60">
        <v>1468</v>
      </c>
      <c r="IA41" s="60">
        <v>1468</v>
      </c>
      <c r="IB41" s="60">
        <v>1608</v>
      </c>
      <c r="IC41" s="60">
        <v>1208</v>
      </c>
      <c r="ID41" s="60">
        <v>1608</v>
      </c>
      <c r="IE41" s="60">
        <v>1650</v>
      </c>
      <c r="IF41" s="60">
        <v>1510</v>
      </c>
      <c r="IG41" s="60">
        <v>1510</v>
      </c>
      <c r="IH41" s="60">
        <v>1288</v>
      </c>
      <c r="II41" s="60">
        <v>1552</v>
      </c>
      <c r="IJ41" s="60">
        <v>1608</v>
      </c>
      <c r="IK41" s="60">
        <v>1468</v>
      </c>
      <c r="IL41" s="60">
        <v>1510</v>
      </c>
      <c r="IM41" s="60">
        <v>1552</v>
      </c>
      <c r="IN41" s="60">
        <v>1692</v>
      </c>
      <c r="IO41" s="60">
        <v>1510</v>
      </c>
      <c r="IP41" s="60">
        <v>1330</v>
      </c>
      <c r="IQ41" s="60">
        <v>1692</v>
      </c>
      <c r="IR41" s="60">
        <v>1330</v>
      </c>
      <c r="IS41" s="60">
        <v>1510</v>
      </c>
      <c r="IT41" s="60">
        <v>1650</v>
      </c>
      <c r="IU41" s="60">
        <v>1608</v>
      </c>
      <c r="IV41" s="60">
        <v>1650</v>
      </c>
      <c r="IW41" s="60">
        <v>1464</v>
      </c>
      <c r="IX41" s="60">
        <v>1208</v>
      </c>
      <c r="IY41" s="60">
        <v>1692</v>
      </c>
      <c r="IZ41" s="60">
        <v>972</v>
      </c>
      <c r="JA41" s="60">
        <v>1608</v>
      </c>
      <c r="JB41" s="60">
        <v>1288</v>
      </c>
      <c r="JC41" s="60">
        <v>1208</v>
      </c>
      <c r="JD41" s="60">
        <v>888</v>
      </c>
      <c r="JE41" s="60">
        <v>1208</v>
      </c>
      <c r="JF41" s="60">
        <v>1608</v>
      </c>
      <c r="JG41" s="60">
        <v>888</v>
      </c>
      <c r="JH41" s="60">
        <v>1650</v>
      </c>
      <c r="JI41" s="60">
        <v>1330</v>
      </c>
      <c r="JJ41" s="60">
        <v>1608</v>
      </c>
      <c r="JK41" s="60">
        <v>1288</v>
      </c>
      <c r="JL41" s="60">
        <v>1608</v>
      </c>
      <c r="JM41" s="60">
        <v>1468</v>
      </c>
      <c r="JN41" s="60">
        <v>1208</v>
      </c>
      <c r="JO41" s="60">
        <v>888</v>
      </c>
      <c r="JP41" s="60">
        <v>1692</v>
      </c>
      <c r="JQ41" s="60">
        <v>1608</v>
      </c>
      <c r="JR41" s="60">
        <v>1692</v>
      </c>
      <c r="JS41" s="60">
        <v>1692</v>
      </c>
      <c r="JT41" s="60">
        <v>1692</v>
      </c>
      <c r="JU41" s="60">
        <v>1208</v>
      </c>
      <c r="JV41" s="60">
        <v>1650</v>
      </c>
      <c r="JW41" s="60">
        <v>1692</v>
      </c>
      <c r="JX41" s="60">
        <v>1288</v>
      </c>
      <c r="JY41" s="60">
        <v>1650</v>
      </c>
      <c r="JZ41" s="60">
        <v>1468</v>
      </c>
      <c r="KA41" s="60">
        <v>1692</v>
      </c>
      <c r="KB41" s="60">
        <v>1288</v>
      </c>
      <c r="KC41" s="60">
        <v>1608</v>
      </c>
      <c r="KD41" s="60">
        <v>1608</v>
      </c>
      <c r="KE41" s="60">
        <v>1510</v>
      </c>
      <c r="KF41" s="60">
        <v>1208</v>
      </c>
      <c r="KG41" s="60">
        <v>1468</v>
      </c>
      <c r="KH41" s="60">
        <v>972</v>
      </c>
      <c r="KI41" s="60">
        <v>1468</v>
      </c>
      <c r="KJ41" s="60">
        <v>1468</v>
      </c>
      <c r="KK41" s="60">
        <v>1288</v>
      </c>
      <c r="KL41" s="60">
        <v>1468</v>
      </c>
      <c r="KM41" s="60">
        <v>1608</v>
      </c>
      <c r="KN41" s="60">
        <v>1650</v>
      </c>
      <c r="KO41" s="60">
        <v>1608</v>
      </c>
      <c r="KP41" s="60">
        <v>1692</v>
      </c>
      <c r="KQ41" s="60">
        <v>1608</v>
      </c>
      <c r="KR41" s="60">
        <v>1608</v>
      </c>
      <c r="KS41" s="60">
        <v>692</v>
      </c>
      <c r="KT41" s="60">
        <v>1608</v>
      </c>
      <c r="KU41" s="60">
        <v>1692</v>
      </c>
      <c r="KV41" s="60">
        <v>1692</v>
      </c>
      <c r="KW41" s="60">
        <v>1692</v>
      </c>
      <c r="KX41" s="60">
        <v>1692</v>
      </c>
      <c r="KY41" s="60">
        <v>1692</v>
      </c>
      <c r="KZ41" s="60">
        <v>1692</v>
      </c>
      <c r="LA41" s="60">
        <v>1692</v>
      </c>
      <c r="LB41" s="60">
        <v>1608</v>
      </c>
      <c r="LC41" s="60">
        <v>1692</v>
      </c>
      <c r="LD41" s="60">
        <v>1650</v>
      </c>
      <c r="LE41" s="60">
        <v>1552</v>
      </c>
      <c r="LF41" s="60">
        <v>1692</v>
      </c>
      <c r="LG41" s="60">
        <v>1288</v>
      </c>
      <c r="LH41" s="60">
        <v>1692</v>
      </c>
      <c r="LI41" s="60">
        <v>1692</v>
      </c>
      <c r="LJ41" s="60">
        <v>930</v>
      </c>
      <c r="LK41" s="60">
        <v>1468</v>
      </c>
      <c r="LL41" s="60">
        <v>1692</v>
      </c>
      <c r="LM41" s="60">
        <v>1692</v>
      </c>
      <c r="LN41" s="60">
        <v>1408</v>
      </c>
      <c r="LO41" s="60">
        <v>1208</v>
      </c>
      <c r="LP41" s="60">
        <v>1608</v>
      </c>
      <c r="LQ41" s="60">
        <v>1692</v>
      </c>
      <c r="LR41" s="60">
        <v>1692</v>
      </c>
      <c r="LS41" s="60">
        <v>1408</v>
      </c>
      <c r="LT41" s="60">
        <v>1208</v>
      </c>
      <c r="LU41" s="60">
        <v>1692</v>
      </c>
      <c r="LV41" s="60">
        <v>1692</v>
      </c>
    </row>
    <row r="42" spans="1:334" ht="15" customHeight="1" x14ac:dyDescent="0.35">
      <c r="A42" s="57" t="s">
        <v>308</v>
      </c>
      <c r="B42">
        <v>3908</v>
      </c>
      <c r="C42">
        <v>4014</v>
      </c>
      <c r="D42">
        <v>3361</v>
      </c>
      <c r="E42">
        <v>3277</v>
      </c>
      <c r="F42">
        <v>3367</v>
      </c>
      <c r="G42">
        <v>4014</v>
      </c>
      <c r="H42">
        <v>3290</v>
      </c>
      <c r="I42">
        <v>2032</v>
      </c>
      <c r="J42">
        <v>4014</v>
      </c>
      <c r="K42">
        <v>3751</v>
      </c>
      <c r="L42">
        <v>4014</v>
      </c>
      <c r="M42">
        <v>4014</v>
      </c>
      <c r="N42">
        <v>3645</v>
      </c>
      <c r="O42">
        <v>2967</v>
      </c>
      <c r="P42">
        <v>4014</v>
      </c>
      <c r="Q42">
        <v>4014</v>
      </c>
      <c r="R42">
        <v>4014</v>
      </c>
      <c r="S42">
        <v>3908</v>
      </c>
      <c r="T42">
        <v>3908</v>
      </c>
      <c r="U42">
        <v>2448</v>
      </c>
      <c r="V42">
        <v>4014</v>
      </c>
      <c r="W42">
        <v>4014</v>
      </c>
      <c r="X42">
        <v>4014</v>
      </c>
      <c r="Y42">
        <v>4014</v>
      </c>
      <c r="Z42">
        <v>4014</v>
      </c>
      <c r="AA42">
        <v>4014</v>
      </c>
      <c r="AB42">
        <v>4014</v>
      </c>
      <c r="AC42">
        <v>3624</v>
      </c>
      <c r="AD42">
        <v>3751</v>
      </c>
      <c r="AE42">
        <v>3492</v>
      </c>
      <c r="AF42">
        <v>2406</v>
      </c>
      <c r="AG42">
        <v>2740</v>
      </c>
      <c r="AH42">
        <v>2696</v>
      </c>
      <c r="AI42">
        <v>3320</v>
      </c>
      <c r="AJ42">
        <v>2433</v>
      </c>
      <c r="AK42">
        <v>1632</v>
      </c>
      <c r="AL42">
        <v>1003</v>
      </c>
      <c r="AM42"/>
      <c r="AN42">
        <v>3277</v>
      </c>
      <c r="AO42">
        <v>3159</v>
      </c>
      <c r="AP42">
        <v>3470</v>
      </c>
      <c r="AQ42">
        <v>3346</v>
      </c>
      <c r="AR42">
        <v>2032</v>
      </c>
      <c r="AS42">
        <v>3277</v>
      </c>
      <c r="AT42">
        <v>4014</v>
      </c>
      <c r="AU42">
        <v>2961</v>
      </c>
      <c r="AV42">
        <v>3351</v>
      </c>
      <c r="AW42">
        <v>3351</v>
      </c>
      <c r="AX42">
        <v>1632</v>
      </c>
      <c r="AY42">
        <v>3614</v>
      </c>
      <c r="AZ42">
        <v>3828</v>
      </c>
      <c r="BA42">
        <v>3930</v>
      </c>
      <c r="BB42">
        <v>2367</v>
      </c>
      <c r="BC42">
        <v>3930</v>
      </c>
      <c r="BD42">
        <v>3930</v>
      </c>
      <c r="BE42">
        <v>1632</v>
      </c>
      <c r="BF42">
        <v>3972</v>
      </c>
      <c r="BG42">
        <v>3159</v>
      </c>
      <c r="BH42">
        <v>3690</v>
      </c>
      <c r="BI42">
        <v>2977</v>
      </c>
      <c r="BJ42">
        <v>2977</v>
      </c>
      <c r="BK42">
        <v>2977</v>
      </c>
      <c r="BL42">
        <v>3367</v>
      </c>
      <c r="BM42">
        <v>3972</v>
      </c>
      <c r="BN42">
        <v>4014</v>
      </c>
      <c r="BO42">
        <v>3645</v>
      </c>
      <c r="BP42">
        <v>3559</v>
      </c>
      <c r="BQ42">
        <v>3498</v>
      </c>
      <c r="BR42">
        <v>3498</v>
      </c>
      <c r="BS42">
        <v>3498</v>
      </c>
      <c r="BT42">
        <v>3230</v>
      </c>
      <c r="BU42">
        <v>1632</v>
      </c>
      <c r="BV42">
        <v>3630</v>
      </c>
      <c r="BW42">
        <v>2967</v>
      </c>
      <c r="BX42">
        <v>3709</v>
      </c>
      <c r="BY42">
        <v>2032</v>
      </c>
      <c r="BZ42">
        <v>3630</v>
      </c>
      <c r="CA42">
        <v>3822</v>
      </c>
      <c r="CB42">
        <v>3367</v>
      </c>
      <c r="CC42">
        <v>3367</v>
      </c>
      <c r="CD42">
        <v>3648</v>
      </c>
      <c r="CE42">
        <v>3392</v>
      </c>
      <c r="CF42">
        <v>3972</v>
      </c>
      <c r="CG42">
        <v>3972</v>
      </c>
      <c r="CH42">
        <v>3614</v>
      </c>
      <c r="CI42">
        <v>2758</v>
      </c>
      <c r="CJ42">
        <v>4014</v>
      </c>
      <c r="CK42">
        <v>3772</v>
      </c>
      <c r="CL42">
        <v>3614</v>
      </c>
      <c r="CM42">
        <v>3614</v>
      </c>
      <c r="CN42">
        <v>3614</v>
      </c>
      <c r="CO42">
        <v>2358</v>
      </c>
      <c r="CP42">
        <v>1708</v>
      </c>
      <c r="CQ42">
        <v>1632</v>
      </c>
      <c r="CR42">
        <v>3614</v>
      </c>
      <c r="CS42">
        <v>4014</v>
      </c>
      <c r="CT42">
        <v>4014</v>
      </c>
      <c r="CU42">
        <v>3361</v>
      </c>
      <c r="CV42">
        <v>4014</v>
      </c>
      <c r="CW42">
        <v>4014</v>
      </c>
      <c r="CX42">
        <v>4014</v>
      </c>
      <c r="CY42">
        <v>3277</v>
      </c>
      <c r="CZ42">
        <v>4014</v>
      </c>
      <c r="DA42">
        <v>4014</v>
      </c>
      <c r="DB42">
        <v>4014</v>
      </c>
      <c r="DC42">
        <v>4014</v>
      </c>
      <c r="DD42">
        <v>1632</v>
      </c>
      <c r="DE42">
        <v>4014</v>
      </c>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s="60">
        <v>11142</v>
      </c>
      <c r="FH42" s="60">
        <v>10078</v>
      </c>
      <c r="FI42" s="60">
        <v>7218</v>
      </c>
      <c r="FJ42" s="60">
        <v>10295</v>
      </c>
      <c r="FK42" s="60">
        <v>8035</v>
      </c>
      <c r="FL42" s="60">
        <v>9911</v>
      </c>
      <c r="FM42" s="60">
        <v>10211</v>
      </c>
      <c r="FN42" s="60">
        <v>10127</v>
      </c>
      <c r="FO42" s="60">
        <v>10858</v>
      </c>
      <c r="FP42" s="60">
        <v>10622</v>
      </c>
      <c r="FQ42" s="60">
        <v>9006</v>
      </c>
      <c r="FR42" s="60">
        <v>11100</v>
      </c>
      <c r="FS42" s="60">
        <v>9574</v>
      </c>
      <c r="FT42" s="60">
        <v>6936</v>
      </c>
      <c r="FU42" s="60">
        <v>7843</v>
      </c>
      <c r="FV42" s="60">
        <v>8613</v>
      </c>
      <c r="FW42" s="60">
        <v>8594</v>
      </c>
      <c r="FX42" s="60">
        <v>9464</v>
      </c>
      <c r="FY42" s="60">
        <v>10311</v>
      </c>
      <c r="FZ42" s="60">
        <v>5452</v>
      </c>
      <c r="GA42" s="60">
        <v>11174</v>
      </c>
      <c r="GB42" s="60">
        <v>10732</v>
      </c>
      <c r="GC42" s="60">
        <v>9213</v>
      </c>
      <c r="GD42" s="60">
        <v>7115</v>
      </c>
      <c r="GE42" s="60">
        <v>11132</v>
      </c>
      <c r="GF42" s="60">
        <v>11132</v>
      </c>
      <c r="GG42" s="60">
        <v>10032</v>
      </c>
      <c r="GH42" s="60">
        <v>6578</v>
      </c>
      <c r="GI42" s="60">
        <v>10553</v>
      </c>
      <c r="GJ42" s="60">
        <v>11174</v>
      </c>
      <c r="GK42" s="60">
        <v>11342</v>
      </c>
      <c r="GL42" s="60">
        <v>11130</v>
      </c>
      <c r="GM42" s="60">
        <v>10995</v>
      </c>
      <c r="GN42" s="60">
        <v>10074</v>
      </c>
      <c r="GO42" s="60">
        <v>10432</v>
      </c>
      <c r="GP42" s="60">
        <v>8146</v>
      </c>
      <c r="GQ42" s="60">
        <v>7378</v>
      </c>
      <c r="GR42" s="60">
        <v>8906</v>
      </c>
      <c r="GS42" s="60">
        <v>11174</v>
      </c>
      <c r="GT42" s="60">
        <v>10816</v>
      </c>
      <c r="GU42" s="60">
        <v>10310</v>
      </c>
      <c r="GV42" s="60">
        <v>7378</v>
      </c>
      <c r="GW42" s="60">
        <v>9268</v>
      </c>
      <c r="GX42" s="60">
        <v>10694</v>
      </c>
      <c r="GY42" s="60">
        <v>8768</v>
      </c>
      <c r="GZ42" s="60">
        <v>10610</v>
      </c>
      <c r="HA42" s="60">
        <v>10542</v>
      </c>
      <c r="HB42" s="60">
        <v>10790</v>
      </c>
      <c r="HC42" s="60">
        <v>10574</v>
      </c>
      <c r="HD42" s="60">
        <v>10048</v>
      </c>
      <c r="HE42" s="60">
        <v>10574</v>
      </c>
      <c r="HF42" s="60">
        <v>10874</v>
      </c>
      <c r="HG42" s="60">
        <v>11258</v>
      </c>
      <c r="HH42" s="60">
        <v>10036</v>
      </c>
      <c r="HI42" s="60">
        <v>2659</v>
      </c>
      <c r="HJ42" s="60">
        <v>3314</v>
      </c>
      <c r="HK42" s="60">
        <v>2667</v>
      </c>
      <c r="HL42" s="60">
        <v>3314</v>
      </c>
      <c r="HM42" s="60">
        <v>2343</v>
      </c>
      <c r="HN42" s="60">
        <v>1990</v>
      </c>
      <c r="HO42" s="60">
        <v>1265</v>
      </c>
      <c r="HP42" s="60">
        <v>2267</v>
      </c>
      <c r="HQ42" s="60">
        <v>3051</v>
      </c>
      <c r="HR42" s="60">
        <v>2914</v>
      </c>
      <c r="HS42" s="60">
        <v>2530</v>
      </c>
      <c r="HT42" s="60">
        <v>3314</v>
      </c>
      <c r="HU42" s="60">
        <v>3314</v>
      </c>
      <c r="HV42" s="60">
        <v>3314</v>
      </c>
      <c r="HW42" s="60">
        <v>3314</v>
      </c>
      <c r="HX42" s="60">
        <v>3314</v>
      </c>
      <c r="HY42" s="60">
        <v>3230</v>
      </c>
      <c r="HZ42" s="60">
        <v>3230</v>
      </c>
      <c r="IA42" s="60">
        <v>3230</v>
      </c>
      <c r="IB42" s="60">
        <v>3080</v>
      </c>
      <c r="IC42" s="60">
        <v>2530</v>
      </c>
      <c r="ID42" s="60">
        <v>2930</v>
      </c>
      <c r="IE42" s="60">
        <v>3272</v>
      </c>
      <c r="IF42" s="60">
        <v>3122</v>
      </c>
      <c r="IG42" s="60">
        <v>3122</v>
      </c>
      <c r="IH42" s="60">
        <v>3230</v>
      </c>
      <c r="II42" s="60">
        <v>3314</v>
      </c>
      <c r="IJ42" s="60">
        <v>3080</v>
      </c>
      <c r="IK42" s="60">
        <v>2967</v>
      </c>
      <c r="IL42" s="60">
        <v>3122</v>
      </c>
      <c r="IM42" s="60">
        <v>3314</v>
      </c>
      <c r="IN42" s="60">
        <v>3314</v>
      </c>
      <c r="IO42" s="60">
        <v>3272</v>
      </c>
      <c r="IP42" s="60">
        <v>2859</v>
      </c>
      <c r="IQ42" s="60">
        <v>3314</v>
      </c>
      <c r="IR42" s="60">
        <v>2859</v>
      </c>
      <c r="IS42" s="60">
        <v>3122</v>
      </c>
      <c r="IT42" s="60">
        <v>3272</v>
      </c>
      <c r="IU42" s="60">
        <v>3230</v>
      </c>
      <c r="IV42" s="60">
        <v>3272</v>
      </c>
      <c r="IW42" s="60">
        <v>2319</v>
      </c>
      <c r="IX42" s="60">
        <v>1788</v>
      </c>
      <c r="IY42" s="60">
        <v>3314</v>
      </c>
      <c r="IZ42" s="60">
        <v>2651</v>
      </c>
      <c r="JA42" s="60">
        <v>2667</v>
      </c>
      <c r="JB42" s="60">
        <v>2667</v>
      </c>
      <c r="JC42" s="60">
        <v>2398</v>
      </c>
      <c r="JD42" s="60">
        <v>2267</v>
      </c>
      <c r="JE42" s="60">
        <v>1938</v>
      </c>
      <c r="JF42" s="60">
        <v>3230</v>
      </c>
      <c r="JG42" s="60">
        <v>2267</v>
      </c>
      <c r="JH42" s="60">
        <v>3272</v>
      </c>
      <c r="JI42" s="60">
        <v>3009</v>
      </c>
      <c r="JJ42" s="60">
        <v>2967</v>
      </c>
      <c r="JK42" s="60">
        <v>2667</v>
      </c>
      <c r="JL42" s="60">
        <v>2751</v>
      </c>
      <c r="JM42" s="60">
        <v>3230</v>
      </c>
      <c r="JN42" s="60">
        <v>2201</v>
      </c>
      <c r="JO42" s="60">
        <v>2267</v>
      </c>
      <c r="JP42" s="60">
        <v>3051</v>
      </c>
      <c r="JQ42" s="60">
        <v>3230</v>
      </c>
      <c r="JR42" s="60">
        <v>3314</v>
      </c>
      <c r="JS42" s="60">
        <v>3314</v>
      </c>
      <c r="JT42" s="60">
        <v>3314</v>
      </c>
      <c r="JU42" s="60">
        <v>2201</v>
      </c>
      <c r="JV42" s="60">
        <v>2380</v>
      </c>
      <c r="JW42" s="60">
        <v>3051</v>
      </c>
      <c r="JX42" s="60">
        <v>2667</v>
      </c>
      <c r="JY42" s="60">
        <v>2859</v>
      </c>
      <c r="JZ42" s="60">
        <v>3230</v>
      </c>
      <c r="KA42" s="60">
        <v>3051</v>
      </c>
      <c r="KB42" s="60">
        <v>2798</v>
      </c>
      <c r="KC42" s="60">
        <v>2188</v>
      </c>
      <c r="KD42" s="60">
        <v>2188</v>
      </c>
      <c r="KE42" s="60">
        <v>2990</v>
      </c>
      <c r="KF42" s="60">
        <v>2417</v>
      </c>
      <c r="KG42" s="60">
        <v>2948</v>
      </c>
      <c r="KH42" s="60">
        <v>2914</v>
      </c>
      <c r="KI42" s="60">
        <v>3080</v>
      </c>
      <c r="KJ42" s="60">
        <v>2930</v>
      </c>
      <c r="KK42" s="60">
        <v>2667</v>
      </c>
      <c r="KL42" s="60">
        <v>2930</v>
      </c>
      <c r="KM42" s="60">
        <v>3080</v>
      </c>
      <c r="KN42" s="60">
        <v>3272</v>
      </c>
      <c r="KO42" s="60">
        <v>2343</v>
      </c>
      <c r="KP42" s="60">
        <v>3314</v>
      </c>
      <c r="KQ42" s="60">
        <v>3060</v>
      </c>
      <c r="KR42" s="60">
        <v>2751</v>
      </c>
      <c r="KS42" s="60">
        <v>1018</v>
      </c>
      <c r="KT42" s="60">
        <v>2343</v>
      </c>
      <c r="KU42" s="60">
        <v>3314</v>
      </c>
      <c r="KV42" s="60">
        <v>3314</v>
      </c>
      <c r="KW42" s="60">
        <v>2727</v>
      </c>
      <c r="KX42" s="60">
        <v>3314</v>
      </c>
      <c r="KY42" s="60">
        <v>3314</v>
      </c>
      <c r="KZ42" s="60">
        <v>3314</v>
      </c>
      <c r="LA42" s="60">
        <v>3314</v>
      </c>
      <c r="LB42" s="60">
        <v>2667</v>
      </c>
      <c r="LC42" s="60">
        <v>3051</v>
      </c>
      <c r="LD42" s="60">
        <v>3009</v>
      </c>
      <c r="LE42" s="60">
        <v>3314</v>
      </c>
      <c r="LF42" s="60">
        <v>3314</v>
      </c>
      <c r="LG42" s="60">
        <v>2667</v>
      </c>
      <c r="LH42" s="60">
        <v>3314</v>
      </c>
      <c r="LI42" s="60">
        <v>3314</v>
      </c>
      <c r="LJ42" s="60">
        <v>2459</v>
      </c>
      <c r="LK42" s="60">
        <v>2967</v>
      </c>
      <c r="LL42" s="60">
        <v>3314</v>
      </c>
      <c r="LM42" s="60">
        <v>3314</v>
      </c>
      <c r="LN42" s="60">
        <v>2730</v>
      </c>
      <c r="LO42" s="60">
        <v>2201</v>
      </c>
      <c r="LP42" s="60">
        <v>2601</v>
      </c>
      <c r="LQ42" s="60">
        <v>3314</v>
      </c>
      <c r="LR42" s="60">
        <v>3314</v>
      </c>
      <c r="LS42" s="60">
        <v>2767</v>
      </c>
      <c r="LT42" s="60">
        <v>2267</v>
      </c>
      <c r="LU42" s="60">
        <v>3314</v>
      </c>
      <c r="LV42" s="60">
        <v>3314</v>
      </c>
    </row>
    <row r="43" spans="1:334" ht="15" customHeight="1" x14ac:dyDescent="0.35">
      <c r="A43" s="57" t="s">
        <v>309</v>
      </c>
      <c r="B43">
        <v>2849</v>
      </c>
      <c r="C43">
        <v>2526</v>
      </c>
      <c r="D43">
        <v>2054</v>
      </c>
      <c r="E43">
        <v>1861</v>
      </c>
      <c r="F43">
        <v>2605</v>
      </c>
      <c r="G43">
        <v>1987</v>
      </c>
      <c r="H43">
        <v>2134</v>
      </c>
      <c r="I43">
        <v>2189</v>
      </c>
      <c r="J43">
        <v>2955</v>
      </c>
      <c r="K43">
        <v>2335</v>
      </c>
      <c r="L43">
        <v>3130</v>
      </c>
      <c r="M43">
        <v>3200</v>
      </c>
      <c r="N43">
        <v>1909</v>
      </c>
      <c r="O43">
        <v>2605</v>
      </c>
      <c r="P43">
        <v>2955</v>
      </c>
      <c r="Q43">
        <v>2955</v>
      </c>
      <c r="R43">
        <v>2955</v>
      </c>
      <c r="S43">
        <v>2849</v>
      </c>
      <c r="T43">
        <v>2740</v>
      </c>
      <c r="U43">
        <v>131</v>
      </c>
      <c r="V43">
        <v>2955</v>
      </c>
      <c r="W43">
        <v>2955</v>
      </c>
      <c r="X43">
        <v>2955</v>
      </c>
      <c r="Y43">
        <v>3091</v>
      </c>
      <c r="Z43">
        <v>3091</v>
      </c>
      <c r="AA43">
        <v>3091</v>
      </c>
      <c r="AB43">
        <v>3091</v>
      </c>
      <c r="AC43">
        <v>2453</v>
      </c>
      <c r="AD43">
        <v>2580</v>
      </c>
      <c r="AE43">
        <v>2181</v>
      </c>
      <c r="AF43">
        <v>3196</v>
      </c>
      <c r="AG43">
        <v>3196</v>
      </c>
      <c r="AH43">
        <v>3196</v>
      </c>
      <c r="AI43">
        <v>3056</v>
      </c>
      <c r="AJ43">
        <v>2933</v>
      </c>
      <c r="AK43">
        <v>908</v>
      </c>
      <c r="AL43">
        <v>2543</v>
      </c>
      <c r="AM43">
        <v>2543</v>
      </c>
      <c r="AN43"/>
      <c r="AO43">
        <v>2003</v>
      </c>
      <c r="AP43">
        <v>3280</v>
      </c>
      <c r="AQ43">
        <v>3280</v>
      </c>
      <c r="AR43">
        <v>1966</v>
      </c>
      <c r="AS43">
        <v>2106</v>
      </c>
      <c r="AT43">
        <v>2598</v>
      </c>
      <c r="AU43">
        <v>2190</v>
      </c>
      <c r="AV43">
        <v>2689</v>
      </c>
      <c r="AW43">
        <v>2440</v>
      </c>
      <c r="AX43">
        <v>1966</v>
      </c>
      <c r="AY43">
        <v>2812</v>
      </c>
      <c r="AZ43">
        <v>3158</v>
      </c>
      <c r="BA43">
        <v>2868</v>
      </c>
      <c r="BB43">
        <v>2215</v>
      </c>
      <c r="BC43">
        <v>2816</v>
      </c>
      <c r="BD43">
        <v>3116</v>
      </c>
      <c r="BE43">
        <v>2543</v>
      </c>
      <c r="BF43">
        <v>2729</v>
      </c>
      <c r="BG43">
        <v>2647</v>
      </c>
      <c r="BH43">
        <v>2778</v>
      </c>
      <c r="BI43">
        <v>1820</v>
      </c>
      <c r="BJ43">
        <v>2215</v>
      </c>
      <c r="BK43">
        <v>2215</v>
      </c>
      <c r="BL43">
        <v>2605</v>
      </c>
      <c r="BM43">
        <v>2910</v>
      </c>
      <c r="BN43">
        <v>2955</v>
      </c>
      <c r="BO43">
        <v>2831</v>
      </c>
      <c r="BP43">
        <v>2350</v>
      </c>
      <c r="BQ43">
        <v>2736</v>
      </c>
      <c r="BR43">
        <v>2491</v>
      </c>
      <c r="BS43">
        <v>2736</v>
      </c>
      <c r="BT43">
        <v>2623</v>
      </c>
      <c r="BU43">
        <v>2215</v>
      </c>
      <c r="BV43">
        <v>2868</v>
      </c>
      <c r="BW43">
        <v>2605</v>
      </c>
      <c r="BX43">
        <v>2835</v>
      </c>
      <c r="BY43">
        <v>2403</v>
      </c>
      <c r="BZ43">
        <v>3196</v>
      </c>
      <c r="CA43">
        <v>3098</v>
      </c>
      <c r="CB43">
        <v>2793</v>
      </c>
      <c r="CC43">
        <v>2793</v>
      </c>
      <c r="CD43">
        <v>2924</v>
      </c>
      <c r="CE43">
        <v>2563</v>
      </c>
      <c r="CF43">
        <v>3238</v>
      </c>
      <c r="CG43">
        <v>3238</v>
      </c>
      <c r="CH43">
        <v>3280</v>
      </c>
      <c r="CI43">
        <v>2933</v>
      </c>
      <c r="CJ43">
        <v>3200</v>
      </c>
      <c r="CK43">
        <v>2613</v>
      </c>
      <c r="CL43">
        <v>3140</v>
      </c>
      <c r="CM43">
        <v>3140</v>
      </c>
      <c r="CN43">
        <v>3140</v>
      </c>
      <c r="CO43">
        <v>2793</v>
      </c>
      <c r="CP43">
        <v>2543</v>
      </c>
      <c r="CQ43">
        <v>2441</v>
      </c>
      <c r="CR43">
        <v>3140</v>
      </c>
      <c r="CS43">
        <v>2955</v>
      </c>
      <c r="CT43">
        <v>2955</v>
      </c>
      <c r="CU43">
        <v>2054</v>
      </c>
      <c r="CV43">
        <v>2955</v>
      </c>
      <c r="CW43">
        <v>2955</v>
      </c>
      <c r="CX43">
        <v>2955</v>
      </c>
      <c r="CY43">
        <v>1861</v>
      </c>
      <c r="CZ43">
        <v>2955</v>
      </c>
      <c r="DA43">
        <v>3091</v>
      </c>
      <c r="DB43">
        <v>3091</v>
      </c>
      <c r="DC43">
        <v>2707</v>
      </c>
      <c r="DD43">
        <v>2543</v>
      </c>
      <c r="DE43">
        <v>3060</v>
      </c>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s="60">
        <v>6866</v>
      </c>
      <c r="FH43" s="60">
        <v>6056</v>
      </c>
      <c r="FI43" s="60">
        <v>5146</v>
      </c>
      <c r="FJ43" s="60">
        <v>7802</v>
      </c>
      <c r="FK43" s="60">
        <v>5146</v>
      </c>
      <c r="FL43" s="60">
        <v>6993</v>
      </c>
      <c r="FM43" s="60">
        <v>7878</v>
      </c>
      <c r="FN43" s="60">
        <v>7794</v>
      </c>
      <c r="FO43" s="60">
        <v>6754</v>
      </c>
      <c r="FP43" s="60">
        <v>7370</v>
      </c>
      <c r="FQ43" s="60">
        <v>6612</v>
      </c>
      <c r="FR43" s="60">
        <v>7312</v>
      </c>
      <c r="FS43" s="60">
        <v>6500</v>
      </c>
      <c r="FT43" s="60">
        <v>5780</v>
      </c>
      <c r="FU43" s="60">
        <v>4656</v>
      </c>
      <c r="FV43" s="60">
        <v>6768</v>
      </c>
      <c r="FW43" s="60">
        <v>6332</v>
      </c>
      <c r="FX43" s="60">
        <v>6778</v>
      </c>
      <c r="FY43" s="60">
        <v>7034</v>
      </c>
      <c r="FZ43" s="60">
        <v>3218</v>
      </c>
      <c r="GA43" s="60">
        <v>7878</v>
      </c>
      <c r="GB43" s="60">
        <v>6996</v>
      </c>
      <c r="GC43" s="60">
        <v>6488</v>
      </c>
      <c r="GD43" s="60">
        <v>6102</v>
      </c>
      <c r="GE43" s="60">
        <v>7542</v>
      </c>
      <c r="GF43" s="60">
        <v>7262</v>
      </c>
      <c r="GG43" s="60">
        <v>7068</v>
      </c>
      <c r="GH43" s="60">
        <v>5258</v>
      </c>
      <c r="GI43" s="60">
        <v>5256</v>
      </c>
      <c r="GJ43" s="60">
        <v>7648</v>
      </c>
      <c r="GK43" s="60">
        <v>7516</v>
      </c>
      <c r="GL43" s="60">
        <v>7030</v>
      </c>
      <c r="GM43" s="60">
        <v>5420</v>
      </c>
      <c r="GN43" s="60">
        <v>7488</v>
      </c>
      <c r="GO43" s="60">
        <v>6102</v>
      </c>
      <c r="GP43" s="60">
        <v>5924</v>
      </c>
      <c r="GQ43" s="60">
        <v>1332</v>
      </c>
      <c r="GR43" s="60">
        <v>6590</v>
      </c>
      <c r="GS43" s="60">
        <v>7514</v>
      </c>
      <c r="GT43" s="60">
        <v>5286</v>
      </c>
      <c r="GU43" s="60">
        <v>6518</v>
      </c>
      <c r="GV43" s="60">
        <v>5756</v>
      </c>
      <c r="GW43" s="60">
        <v>5756</v>
      </c>
      <c r="GX43" s="60">
        <v>7258</v>
      </c>
      <c r="GY43" s="60">
        <v>5462</v>
      </c>
      <c r="GZ43" s="60">
        <v>7174</v>
      </c>
      <c r="HA43" s="60">
        <v>7606</v>
      </c>
      <c r="HB43" s="60">
        <v>7408</v>
      </c>
      <c r="HC43" s="60">
        <v>7438</v>
      </c>
      <c r="HD43" s="60">
        <v>6912</v>
      </c>
      <c r="HE43" s="60">
        <v>7438</v>
      </c>
      <c r="HF43" s="60">
        <v>7718</v>
      </c>
      <c r="HG43" s="60">
        <v>7802</v>
      </c>
      <c r="HH43" s="60">
        <v>5706</v>
      </c>
      <c r="HI43" s="60">
        <v>1402</v>
      </c>
      <c r="HJ43" s="60">
        <v>1150</v>
      </c>
      <c r="HK43" s="60">
        <v>1296</v>
      </c>
      <c r="HL43" s="60">
        <v>1332</v>
      </c>
      <c r="HM43" s="60">
        <v>1296</v>
      </c>
      <c r="HN43" s="60">
        <v>1402</v>
      </c>
      <c r="HO43" s="60">
        <v>1402</v>
      </c>
      <c r="HP43" s="60">
        <v>1296</v>
      </c>
      <c r="HQ43" s="60">
        <v>1332</v>
      </c>
      <c r="HR43" s="60">
        <v>1292</v>
      </c>
      <c r="HS43" s="60">
        <v>996</v>
      </c>
      <c r="HT43" s="60">
        <v>1326</v>
      </c>
      <c r="HU43" s="60">
        <v>1326</v>
      </c>
      <c r="HV43" s="60">
        <v>1326</v>
      </c>
      <c r="HW43" s="60">
        <v>1326</v>
      </c>
      <c r="HX43" s="60">
        <v>535</v>
      </c>
      <c r="HY43" s="60">
        <v>1402</v>
      </c>
      <c r="HZ43" s="60">
        <v>1402</v>
      </c>
      <c r="IA43" s="60">
        <v>1402</v>
      </c>
      <c r="IB43" s="60">
        <v>1402</v>
      </c>
      <c r="IC43" s="60">
        <v>1402</v>
      </c>
      <c r="ID43" s="60">
        <v>1402</v>
      </c>
      <c r="IE43" s="60">
        <v>1402</v>
      </c>
      <c r="IF43" s="60">
        <v>1402</v>
      </c>
      <c r="IG43" s="60">
        <v>1402</v>
      </c>
      <c r="IH43" s="60">
        <v>1296</v>
      </c>
      <c r="II43" s="60">
        <v>1296</v>
      </c>
      <c r="IJ43" s="60">
        <v>1402</v>
      </c>
      <c r="IK43" s="60">
        <v>258</v>
      </c>
      <c r="IL43" s="60">
        <v>1220</v>
      </c>
      <c r="IM43" s="60">
        <v>1326</v>
      </c>
      <c r="IN43" s="60">
        <v>1292</v>
      </c>
      <c r="IO43" s="60">
        <v>1296</v>
      </c>
      <c r="IP43" s="60">
        <v>1226</v>
      </c>
      <c r="IQ43" s="60">
        <v>1326</v>
      </c>
      <c r="IR43" s="60">
        <v>1226</v>
      </c>
      <c r="IS43" s="60">
        <v>1402</v>
      </c>
      <c r="IT43" s="60">
        <v>1402</v>
      </c>
      <c r="IU43" s="60">
        <v>1402</v>
      </c>
      <c r="IV43" s="60">
        <v>897</v>
      </c>
      <c r="IW43" s="60">
        <v>1402</v>
      </c>
      <c r="IX43" s="60">
        <v>1402</v>
      </c>
      <c r="IY43" s="60">
        <v>1256</v>
      </c>
      <c r="IZ43" s="60">
        <v>1402</v>
      </c>
      <c r="JA43" s="60">
        <v>1226</v>
      </c>
      <c r="JB43" s="60">
        <v>1186</v>
      </c>
      <c r="JC43" s="60">
        <v>1402</v>
      </c>
      <c r="JD43" s="60">
        <v>1402</v>
      </c>
      <c r="JE43" s="60">
        <v>1332</v>
      </c>
      <c r="JF43" s="60">
        <v>1102</v>
      </c>
      <c r="JG43" s="60">
        <v>757</v>
      </c>
      <c r="JH43" s="60">
        <v>1402</v>
      </c>
      <c r="JI43" s="60">
        <v>1402</v>
      </c>
      <c r="JJ43" s="60">
        <v>1296</v>
      </c>
      <c r="JK43" s="60">
        <v>1296</v>
      </c>
      <c r="JL43" s="60">
        <v>1402</v>
      </c>
      <c r="JM43" s="60">
        <v>1402</v>
      </c>
      <c r="JN43" s="60">
        <v>1332</v>
      </c>
      <c r="JO43" s="60">
        <v>1296</v>
      </c>
      <c r="JP43" s="60">
        <v>827</v>
      </c>
      <c r="JQ43" s="60">
        <v>1402</v>
      </c>
      <c r="JR43" s="60">
        <v>1256</v>
      </c>
      <c r="JS43" s="60">
        <v>1150</v>
      </c>
      <c r="JT43" s="60">
        <v>216</v>
      </c>
      <c r="JU43" s="60">
        <v>1402</v>
      </c>
      <c r="JV43" s="60">
        <v>1032</v>
      </c>
      <c r="JW43" s="60">
        <v>1296</v>
      </c>
      <c r="JX43" s="60">
        <v>258</v>
      </c>
      <c r="JY43" s="60">
        <v>1402</v>
      </c>
      <c r="JZ43" s="60">
        <v>1402</v>
      </c>
      <c r="KA43" s="60">
        <v>827</v>
      </c>
      <c r="KB43" s="60">
        <v>1402</v>
      </c>
      <c r="KC43" s="60">
        <v>1296</v>
      </c>
      <c r="KD43" s="60">
        <v>1296</v>
      </c>
      <c r="KE43" s="60">
        <v>1402</v>
      </c>
      <c r="KF43" s="60">
        <v>1186</v>
      </c>
      <c r="KG43" s="60">
        <v>1402</v>
      </c>
      <c r="KH43" s="60">
        <v>1402</v>
      </c>
      <c r="KI43" s="60">
        <v>1402</v>
      </c>
      <c r="KJ43" s="60">
        <v>1402</v>
      </c>
      <c r="KK43" s="60">
        <v>1402</v>
      </c>
      <c r="KL43" s="60">
        <v>1402</v>
      </c>
      <c r="KM43" s="60">
        <v>1402</v>
      </c>
      <c r="KN43" s="60">
        <v>1402</v>
      </c>
      <c r="KO43" s="60">
        <v>1296</v>
      </c>
      <c r="KP43" s="60">
        <v>1256</v>
      </c>
      <c r="KQ43" s="60">
        <v>1402</v>
      </c>
      <c r="KR43" s="60">
        <v>1402</v>
      </c>
      <c r="KS43" s="60">
        <v>1402</v>
      </c>
      <c r="KT43" s="60">
        <v>1402</v>
      </c>
      <c r="KU43" s="60">
        <v>1256</v>
      </c>
      <c r="KV43" s="60">
        <v>1256</v>
      </c>
      <c r="KW43" s="60">
        <v>1226</v>
      </c>
      <c r="KX43" s="60">
        <v>1256</v>
      </c>
      <c r="KY43" s="60">
        <v>1256</v>
      </c>
      <c r="KZ43" s="60">
        <v>1150</v>
      </c>
      <c r="LA43" s="60">
        <v>1256</v>
      </c>
      <c r="LB43" s="60">
        <v>1226</v>
      </c>
      <c r="LC43" s="60">
        <v>1296</v>
      </c>
      <c r="LD43" s="60">
        <v>1226</v>
      </c>
      <c r="LE43" s="60">
        <v>1402</v>
      </c>
      <c r="LF43" s="60">
        <v>1326</v>
      </c>
      <c r="LG43" s="60">
        <v>1296</v>
      </c>
      <c r="LH43" s="60">
        <v>106</v>
      </c>
      <c r="LI43" s="60">
        <v>235</v>
      </c>
      <c r="LJ43" s="60">
        <v>1292</v>
      </c>
      <c r="LK43" s="60">
        <v>1116</v>
      </c>
      <c r="LL43" s="60">
        <v>1256</v>
      </c>
      <c r="LM43" s="60">
        <v>1326</v>
      </c>
      <c r="LN43" s="60">
        <v>1402</v>
      </c>
      <c r="LO43" s="60">
        <v>1332</v>
      </c>
      <c r="LP43" s="60">
        <v>1332</v>
      </c>
      <c r="LQ43" s="60">
        <v>1256</v>
      </c>
      <c r="LR43" s="60">
        <v>1332</v>
      </c>
      <c r="LS43" s="60">
        <v>1402</v>
      </c>
      <c r="LT43" s="60">
        <v>1296</v>
      </c>
      <c r="LU43" s="60">
        <v>1256</v>
      </c>
      <c r="LV43" s="60">
        <v>1332</v>
      </c>
    </row>
    <row r="44" spans="1:334" ht="15" customHeight="1" x14ac:dyDescent="0.35">
      <c r="A44" s="57" t="s">
        <v>310</v>
      </c>
      <c r="B44">
        <v>6335</v>
      </c>
      <c r="C44">
        <v>6335</v>
      </c>
      <c r="D44">
        <v>5824</v>
      </c>
      <c r="E44">
        <v>5393</v>
      </c>
      <c r="F44">
        <v>5273</v>
      </c>
      <c r="G44">
        <v>6225</v>
      </c>
      <c r="H44">
        <v>4098</v>
      </c>
      <c r="I44">
        <v>5435</v>
      </c>
      <c r="J44">
        <v>6335</v>
      </c>
      <c r="K44">
        <v>5501</v>
      </c>
      <c r="L44">
        <v>6335</v>
      </c>
      <c r="M44">
        <v>6335</v>
      </c>
      <c r="N44">
        <v>5597</v>
      </c>
      <c r="O44">
        <v>5134</v>
      </c>
      <c r="P44">
        <v>6335</v>
      </c>
      <c r="Q44">
        <v>6335</v>
      </c>
      <c r="R44">
        <v>6335</v>
      </c>
      <c r="S44">
        <v>6335</v>
      </c>
      <c r="T44">
        <v>6226</v>
      </c>
      <c r="U44">
        <v>4565</v>
      </c>
      <c r="V44">
        <v>6335</v>
      </c>
      <c r="W44">
        <v>6335</v>
      </c>
      <c r="X44">
        <v>6335</v>
      </c>
      <c r="Y44">
        <v>6226</v>
      </c>
      <c r="Z44">
        <v>6226</v>
      </c>
      <c r="AA44">
        <v>6226</v>
      </c>
      <c r="AB44">
        <v>6090</v>
      </c>
      <c r="AC44">
        <v>5842</v>
      </c>
      <c r="AD44">
        <v>5501</v>
      </c>
      <c r="AE44">
        <v>5312</v>
      </c>
      <c r="AF44">
        <v>5973</v>
      </c>
      <c r="AG44">
        <v>5973</v>
      </c>
      <c r="AH44">
        <v>5725</v>
      </c>
      <c r="AI44">
        <v>5653</v>
      </c>
      <c r="AJ44">
        <v>5560</v>
      </c>
      <c r="AK44">
        <v>98</v>
      </c>
      <c r="AL44">
        <v>5462</v>
      </c>
      <c r="AM44">
        <v>5560</v>
      </c>
      <c r="AN44">
        <v>5138</v>
      </c>
      <c r="AO44"/>
      <c r="AP44">
        <v>5917</v>
      </c>
      <c r="AQ44">
        <v>6215</v>
      </c>
      <c r="AR44">
        <v>5067</v>
      </c>
      <c r="AS44">
        <v>5673</v>
      </c>
      <c r="AT44">
        <v>5842</v>
      </c>
      <c r="AU44">
        <v>5179</v>
      </c>
      <c r="AV44">
        <v>5424</v>
      </c>
      <c r="AW44">
        <v>4859</v>
      </c>
      <c r="AX44">
        <v>4667</v>
      </c>
      <c r="AY44">
        <v>5367</v>
      </c>
      <c r="AZ44">
        <v>6195</v>
      </c>
      <c r="BA44">
        <v>5947</v>
      </c>
      <c r="BB44">
        <v>5134</v>
      </c>
      <c r="BC44">
        <v>6195</v>
      </c>
      <c r="BD44">
        <v>6195</v>
      </c>
      <c r="BE44">
        <v>5462</v>
      </c>
      <c r="BF44">
        <v>6293</v>
      </c>
      <c r="BG44">
        <v>5134</v>
      </c>
      <c r="BH44">
        <v>5763</v>
      </c>
      <c r="BI44">
        <v>5139</v>
      </c>
      <c r="BJ44">
        <v>5534</v>
      </c>
      <c r="BK44">
        <v>5534</v>
      </c>
      <c r="BL44">
        <v>5632</v>
      </c>
      <c r="BM44">
        <v>6087</v>
      </c>
      <c r="BN44">
        <v>6335</v>
      </c>
      <c r="BO44">
        <v>6072</v>
      </c>
      <c r="BP44">
        <v>5782</v>
      </c>
      <c r="BQ44">
        <v>5763</v>
      </c>
      <c r="BR44">
        <v>5763</v>
      </c>
      <c r="BS44">
        <v>5763</v>
      </c>
      <c r="BT44">
        <v>5495</v>
      </c>
      <c r="BU44">
        <v>5232</v>
      </c>
      <c r="BV44">
        <v>5895</v>
      </c>
      <c r="BW44">
        <v>5154</v>
      </c>
      <c r="BX44">
        <v>5970</v>
      </c>
      <c r="BY44">
        <v>5640</v>
      </c>
      <c r="BZ44">
        <v>6223</v>
      </c>
      <c r="CA44">
        <v>6275</v>
      </c>
      <c r="CB44">
        <v>5640</v>
      </c>
      <c r="CC44">
        <v>5640</v>
      </c>
      <c r="CD44">
        <v>6101</v>
      </c>
      <c r="CE44">
        <v>5617</v>
      </c>
      <c r="CF44">
        <v>6373</v>
      </c>
      <c r="CG44">
        <v>6415</v>
      </c>
      <c r="CH44">
        <v>6015</v>
      </c>
      <c r="CI44">
        <v>5960</v>
      </c>
      <c r="CJ44">
        <v>6335</v>
      </c>
      <c r="CK44">
        <v>6093</v>
      </c>
      <c r="CL44">
        <v>5695</v>
      </c>
      <c r="CM44">
        <v>2440</v>
      </c>
      <c r="CN44">
        <v>2440</v>
      </c>
      <c r="CO44">
        <v>1985</v>
      </c>
      <c r="CP44">
        <v>5960</v>
      </c>
      <c r="CQ44">
        <v>5458</v>
      </c>
      <c r="CR44">
        <v>5695</v>
      </c>
      <c r="CS44">
        <v>6335</v>
      </c>
      <c r="CT44">
        <v>6335</v>
      </c>
      <c r="CU44">
        <v>5824</v>
      </c>
      <c r="CV44">
        <v>6335</v>
      </c>
      <c r="CW44">
        <v>6335</v>
      </c>
      <c r="CX44">
        <v>6335</v>
      </c>
      <c r="CY44">
        <v>5393</v>
      </c>
      <c r="CZ44">
        <v>6335</v>
      </c>
      <c r="DA44">
        <v>6090</v>
      </c>
      <c r="DB44">
        <v>6090</v>
      </c>
      <c r="DC44">
        <v>6087</v>
      </c>
      <c r="DD44">
        <v>5462</v>
      </c>
      <c r="DE44">
        <v>5835</v>
      </c>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s="60">
        <v>21557</v>
      </c>
      <c r="FH44" s="60">
        <v>20741</v>
      </c>
      <c r="FI44" s="60">
        <v>18953</v>
      </c>
      <c r="FJ44" s="60">
        <v>21260</v>
      </c>
      <c r="FK44" s="60">
        <v>19273</v>
      </c>
      <c r="FL44" s="60">
        <v>20750</v>
      </c>
      <c r="FM44" s="60">
        <v>21455</v>
      </c>
      <c r="FN44" s="60">
        <v>21188</v>
      </c>
      <c r="FO44" s="60">
        <v>21433</v>
      </c>
      <c r="FP44" s="60">
        <v>22083</v>
      </c>
      <c r="FQ44" s="60">
        <v>19874</v>
      </c>
      <c r="FR44" s="60">
        <v>22385</v>
      </c>
      <c r="FS44" s="60">
        <v>19223</v>
      </c>
      <c r="FT44" s="60">
        <v>20245</v>
      </c>
      <c r="FU44" s="60">
        <v>16676</v>
      </c>
      <c r="FV44" s="60">
        <v>19256</v>
      </c>
      <c r="FW44" s="60">
        <v>19337</v>
      </c>
      <c r="FX44" s="60">
        <v>20797</v>
      </c>
      <c r="FY44" s="60">
        <v>21963</v>
      </c>
      <c r="FZ44" s="60">
        <v>9506</v>
      </c>
      <c r="GA44" s="60">
        <v>22703</v>
      </c>
      <c r="GB44" s="60">
        <v>21041</v>
      </c>
      <c r="GC44" s="60">
        <v>20737</v>
      </c>
      <c r="GD44" s="60">
        <v>19868</v>
      </c>
      <c r="GE44" s="60">
        <v>21607</v>
      </c>
      <c r="GF44" s="60">
        <v>21523</v>
      </c>
      <c r="GG44" s="60">
        <v>21065</v>
      </c>
      <c r="GH44" s="60">
        <v>18851</v>
      </c>
      <c r="GI44" s="60">
        <v>20170</v>
      </c>
      <c r="GJ44" s="60">
        <v>22623</v>
      </c>
      <c r="GK44" s="60">
        <v>22547</v>
      </c>
      <c r="GL44" s="60">
        <v>22547</v>
      </c>
      <c r="GM44" s="60">
        <v>21173</v>
      </c>
      <c r="GN44" s="60">
        <v>21167</v>
      </c>
      <c r="GO44" s="60">
        <v>21196</v>
      </c>
      <c r="GP44" s="60">
        <v>21280</v>
      </c>
      <c r="GQ44" s="60">
        <v>18137</v>
      </c>
      <c r="GR44" s="60">
        <v>18839</v>
      </c>
      <c r="GS44" s="60">
        <v>21843</v>
      </c>
      <c r="GT44" s="60">
        <v>21071</v>
      </c>
      <c r="GU44" s="60">
        <v>19949</v>
      </c>
      <c r="GV44" s="60">
        <v>21141</v>
      </c>
      <c r="GW44" s="60">
        <v>20945</v>
      </c>
      <c r="GX44" s="60">
        <v>22163</v>
      </c>
      <c r="GY44" s="60">
        <v>19851</v>
      </c>
      <c r="GZ44" s="60">
        <v>22079</v>
      </c>
      <c r="HA44" s="60">
        <v>14757</v>
      </c>
      <c r="HB44" s="60">
        <v>21729</v>
      </c>
      <c r="HC44" s="60">
        <v>21903</v>
      </c>
      <c r="HD44" s="60">
        <v>20797</v>
      </c>
      <c r="HE44" s="60">
        <v>22123</v>
      </c>
      <c r="HF44" s="60">
        <v>22623</v>
      </c>
      <c r="HG44" s="60">
        <v>22459</v>
      </c>
      <c r="HH44" s="60">
        <v>21307</v>
      </c>
      <c r="HI44" s="60">
        <v>8517</v>
      </c>
      <c r="HJ44" s="60">
        <v>9523</v>
      </c>
      <c r="HK44" s="60">
        <v>7655</v>
      </c>
      <c r="HL44" s="60">
        <v>9877</v>
      </c>
      <c r="HM44" s="60">
        <v>7975</v>
      </c>
      <c r="HN44" s="60">
        <v>9473</v>
      </c>
      <c r="HO44" s="60">
        <v>8673</v>
      </c>
      <c r="HP44" s="60">
        <v>7473</v>
      </c>
      <c r="HQ44" s="60">
        <v>8679</v>
      </c>
      <c r="HR44" s="60">
        <v>9367</v>
      </c>
      <c r="HS44" s="60">
        <v>8255.7000000000007</v>
      </c>
      <c r="HT44" s="60">
        <v>9817</v>
      </c>
      <c r="HU44" s="60">
        <v>9817</v>
      </c>
      <c r="HV44" s="60">
        <v>9817</v>
      </c>
      <c r="HW44" s="60">
        <v>9817</v>
      </c>
      <c r="HX44" s="60">
        <v>9053</v>
      </c>
      <c r="HY44" s="60">
        <v>9733</v>
      </c>
      <c r="HZ44" s="60">
        <v>9733</v>
      </c>
      <c r="IA44" s="60">
        <v>9733</v>
      </c>
      <c r="IB44" s="60">
        <v>9723</v>
      </c>
      <c r="IC44" s="60">
        <v>9093</v>
      </c>
      <c r="ID44" s="60">
        <v>9573</v>
      </c>
      <c r="IE44" s="60">
        <v>9915</v>
      </c>
      <c r="IF44" s="60">
        <v>9625</v>
      </c>
      <c r="IG44" s="60">
        <v>9625</v>
      </c>
      <c r="IH44" s="60">
        <v>8983</v>
      </c>
      <c r="II44" s="60">
        <v>9427</v>
      </c>
      <c r="IJ44" s="60">
        <v>9723</v>
      </c>
      <c r="IK44" s="60">
        <v>7585</v>
      </c>
      <c r="IL44" s="60">
        <v>9155</v>
      </c>
      <c r="IM44" s="60">
        <v>9737</v>
      </c>
      <c r="IN44" s="60">
        <v>9482</v>
      </c>
      <c r="IO44" s="60">
        <v>9057</v>
      </c>
      <c r="IP44" s="60">
        <v>7999</v>
      </c>
      <c r="IQ44" s="60">
        <v>9877</v>
      </c>
      <c r="IR44" s="60">
        <v>7999</v>
      </c>
      <c r="IS44" s="60">
        <v>9625</v>
      </c>
      <c r="IT44" s="60">
        <v>9915</v>
      </c>
      <c r="IU44" s="60">
        <v>9873</v>
      </c>
      <c r="IV44" s="60">
        <v>9835</v>
      </c>
      <c r="IW44" s="60">
        <v>9661</v>
      </c>
      <c r="IX44" s="60">
        <v>8267</v>
      </c>
      <c r="IY44" s="60">
        <v>9877</v>
      </c>
      <c r="IZ44" s="60">
        <v>8466</v>
      </c>
      <c r="JA44" s="60">
        <v>7234</v>
      </c>
      <c r="JB44" s="60">
        <v>6623</v>
      </c>
      <c r="JC44" s="60">
        <v>8713</v>
      </c>
      <c r="JD44" s="60">
        <v>7797</v>
      </c>
      <c r="JE44" s="60">
        <v>8910</v>
      </c>
      <c r="JF44" s="60">
        <v>9493</v>
      </c>
      <c r="JH44" s="60">
        <v>9915</v>
      </c>
      <c r="JI44" s="60">
        <v>9152</v>
      </c>
      <c r="JJ44" s="60">
        <v>9220</v>
      </c>
      <c r="JK44" s="60">
        <v>6979</v>
      </c>
      <c r="JL44" s="60">
        <v>9873</v>
      </c>
      <c r="JM44" s="60">
        <v>9733</v>
      </c>
      <c r="JN44" s="60">
        <v>9243</v>
      </c>
      <c r="JO44" s="60">
        <v>6502</v>
      </c>
      <c r="JP44" s="60">
        <v>8710</v>
      </c>
      <c r="JQ44" s="60">
        <v>9873</v>
      </c>
      <c r="JR44" s="60">
        <v>9877</v>
      </c>
      <c r="JS44" s="60">
        <v>9771</v>
      </c>
      <c r="JT44" s="60">
        <v>9448</v>
      </c>
      <c r="JU44" s="60">
        <v>9243</v>
      </c>
      <c r="JV44" s="60">
        <v>9407</v>
      </c>
      <c r="JW44" s="60">
        <v>7866</v>
      </c>
      <c r="JX44" s="60">
        <v>4742</v>
      </c>
      <c r="JY44" s="60">
        <v>9174</v>
      </c>
      <c r="JZ44" s="60">
        <v>9733</v>
      </c>
      <c r="KA44" s="60">
        <v>8710</v>
      </c>
      <c r="KB44" s="60">
        <v>8386</v>
      </c>
      <c r="KC44" s="60">
        <v>7497</v>
      </c>
      <c r="KD44" s="60">
        <v>8592</v>
      </c>
      <c r="KE44" s="60">
        <v>9493</v>
      </c>
      <c r="KF44" s="60">
        <v>8195</v>
      </c>
      <c r="KG44" s="60">
        <v>9451</v>
      </c>
      <c r="KH44" s="60">
        <v>5982</v>
      </c>
      <c r="KI44" s="60">
        <v>9583</v>
      </c>
      <c r="KJ44" s="60">
        <v>9433</v>
      </c>
      <c r="KK44" s="60">
        <v>8810</v>
      </c>
      <c r="KL44" s="60">
        <v>9433</v>
      </c>
      <c r="KM44" s="60">
        <v>9723</v>
      </c>
      <c r="KN44" s="60">
        <v>9915</v>
      </c>
      <c r="KO44" s="60">
        <v>7975</v>
      </c>
      <c r="KP44" s="60">
        <v>9877</v>
      </c>
      <c r="KQ44" s="60">
        <v>9793</v>
      </c>
      <c r="KR44" s="60">
        <v>9545</v>
      </c>
      <c r="KS44" s="60">
        <v>9173</v>
      </c>
      <c r="KT44" s="60">
        <v>9025</v>
      </c>
      <c r="KU44" s="60">
        <v>9877</v>
      </c>
      <c r="KV44" s="60">
        <v>9877</v>
      </c>
      <c r="KW44" s="60">
        <v>7290</v>
      </c>
      <c r="KX44" s="60">
        <v>9877</v>
      </c>
      <c r="KY44" s="60">
        <v>9877</v>
      </c>
      <c r="KZ44" s="60">
        <v>9771</v>
      </c>
      <c r="LA44" s="60">
        <v>9877</v>
      </c>
      <c r="LB44" s="60">
        <v>6906</v>
      </c>
      <c r="LC44" s="60">
        <v>8867</v>
      </c>
      <c r="LD44" s="60">
        <v>8902</v>
      </c>
      <c r="LE44" s="60">
        <v>9628</v>
      </c>
      <c r="LF44" s="60">
        <v>9632</v>
      </c>
      <c r="LG44" s="60">
        <v>7082</v>
      </c>
      <c r="LH44" s="60">
        <v>9053</v>
      </c>
      <c r="LI44" s="60">
        <v>9133</v>
      </c>
      <c r="LJ44" s="60">
        <v>7392</v>
      </c>
      <c r="LK44" s="60">
        <v>8010</v>
      </c>
      <c r="LL44" s="60">
        <v>9629</v>
      </c>
      <c r="LM44" s="60">
        <v>9877</v>
      </c>
      <c r="LN44" s="60">
        <v>9045</v>
      </c>
      <c r="LO44" s="60">
        <v>9243</v>
      </c>
      <c r="LP44" s="60">
        <v>9643</v>
      </c>
      <c r="LQ44" s="60">
        <v>9629</v>
      </c>
      <c r="LR44" s="60">
        <v>9629</v>
      </c>
      <c r="LS44" s="60">
        <v>9082</v>
      </c>
      <c r="LT44" s="60">
        <v>7082</v>
      </c>
      <c r="LU44" s="60">
        <v>9877</v>
      </c>
      <c r="LV44" s="60">
        <v>9877</v>
      </c>
    </row>
    <row r="45" spans="1:334" ht="15" customHeight="1" x14ac:dyDescent="0.35">
      <c r="A45" s="57" t="s">
        <v>311</v>
      </c>
      <c r="B45">
        <v>1477</v>
      </c>
      <c r="C45">
        <v>1477</v>
      </c>
      <c r="D45">
        <v>1477</v>
      </c>
      <c r="E45">
        <v>1477</v>
      </c>
      <c r="F45">
        <v>1477</v>
      </c>
      <c r="G45">
        <v>1477</v>
      </c>
      <c r="H45">
        <v>1077</v>
      </c>
      <c r="I45">
        <v>1477</v>
      </c>
      <c r="J45">
        <v>1477</v>
      </c>
      <c r="K45">
        <v>1477</v>
      </c>
      <c r="L45">
        <v>1477</v>
      </c>
      <c r="M45">
        <v>1477</v>
      </c>
      <c r="N45">
        <v>1477</v>
      </c>
      <c r="O45">
        <v>979</v>
      </c>
      <c r="P45">
        <v>1477</v>
      </c>
      <c r="Q45">
        <v>1477</v>
      </c>
      <c r="R45">
        <v>1477</v>
      </c>
      <c r="S45">
        <v>1477</v>
      </c>
      <c r="T45">
        <v>1477</v>
      </c>
      <c r="U45">
        <v>1477</v>
      </c>
      <c r="V45">
        <v>1477</v>
      </c>
      <c r="W45">
        <v>1477</v>
      </c>
      <c r="X45">
        <v>1477</v>
      </c>
      <c r="Y45">
        <v>1477</v>
      </c>
      <c r="Z45">
        <v>1477</v>
      </c>
      <c r="AA45">
        <v>1477</v>
      </c>
      <c r="AB45">
        <v>1477</v>
      </c>
      <c r="AC45">
        <v>1477</v>
      </c>
      <c r="AD45">
        <v>1477</v>
      </c>
      <c r="AE45">
        <v>1477</v>
      </c>
      <c r="AF45">
        <v>868</v>
      </c>
      <c r="AG45">
        <v>868</v>
      </c>
      <c r="AH45">
        <v>770</v>
      </c>
      <c r="AI45">
        <v>933</v>
      </c>
      <c r="AJ45">
        <v>868</v>
      </c>
      <c r="AK45">
        <v>1077</v>
      </c>
      <c r="AL45">
        <v>770</v>
      </c>
      <c r="AM45">
        <v>933</v>
      </c>
      <c r="AN45">
        <v>1477</v>
      </c>
      <c r="AO45">
        <v>979</v>
      </c>
      <c r="AP45"/>
      <c r="AQ45">
        <v>534</v>
      </c>
      <c r="AR45">
        <v>1477</v>
      </c>
      <c r="AS45">
        <v>1477</v>
      </c>
      <c r="AT45">
        <v>1477</v>
      </c>
      <c r="AU45">
        <v>1077</v>
      </c>
      <c r="AV45">
        <v>889</v>
      </c>
      <c r="AW45">
        <v>1077</v>
      </c>
      <c r="AX45">
        <v>1077</v>
      </c>
      <c r="AY45">
        <v>889</v>
      </c>
      <c r="AZ45">
        <v>1235</v>
      </c>
      <c r="BA45">
        <v>1379</v>
      </c>
      <c r="BB45">
        <v>770</v>
      </c>
      <c r="BC45">
        <v>1379</v>
      </c>
      <c r="BD45">
        <v>1379</v>
      </c>
      <c r="BE45">
        <v>979</v>
      </c>
      <c r="BF45">
        <v>1477</v>
      </c>
      <c r="BG45">
        <v>979</v>
      </c>
      <c r="BH45">
        <v>1477</v>
      </c>
      <c r="BI45">
        <v>1379</v>
      </c>
      <c r="BJ45">
        <v>1379</v>
      </c>
      <c r="BK45">
        <v>1379</v>
      </c>
      <c r="BL45">
        <v>1477</v>
      </c>
      <c r="BM45">
        <v>1477</v>
      </c>
      <c r="BN45">
        <v>1477</v>
      </c>
      <c r="BO45">
        <v>1477</v>
      </c>
      <c r="BP45">
        <v>1379</v>
      </c>
      <c r="BQ45">
        <v>1477</v>
      </c>
      <c r="BR45">
        <v>1477</v>
      </c>
      <c r="BS45">
        <v>1477</v>
      </c>
      <c r="BT45">
        <v>1077</v>
      </c>
      <c r="BU45">
        <v>1077</v>
      </c>
      <c r="BV45">
        <v>1477</v>
      </c>
      <c r="BW45">
        <v>1077</v>
      </c>
      <c r="BX45">
        <v>1477</v>
      </c>
      <c r="BY45">
        <v>1477</v>
      </c>
      <c r="BZ45">
        <v>1477</v>
      </c>
      <c r="CA45">
        <v>1477</v>
      </c>
      <c r="CB45">
        <v>1477</v>
      </c>
      <c r="CC45">
        <v>1477</v>
      </c>
      <c r="CD45">
        <v>1477</v>
      </c>
      <c r="CE45">
        <v>1477</v>
      </c>
      <c r="CF45">
        <v>1477</v>
      </c>
      <c r="CG45">
        <v>1477</v>
      </c>
      <c r="CH45">
        <v>889</v>
      </c>
      <c r="CI45">
        <v>1477</v>
      </c>
      <c r="CJ45">
        <v>1477</v>
      </c>
      <c r="CK45">
        <v>1277</v>
      </c>
      <c r="CL45">
        <v>889</v>
      </c>
      <c r="CM45">
        <v>889</v>
      </c>
      <c r="CN45">
        <v>889</v>
      </c>
      <c r="CO45">
        <v>889</v>
      </c>
      <c r="CP45">
        <v>1477</v>
      </c>
      <c r="CQ45">
        <v>889</v>
      </c>
      <c r="CR45">
        <v>889</v>
      </c>
      <c r="CS45">
        <v>1477</v>
      </c>
      <c r="CT45">
        <v>1477</v>
      </c>
      <c r="CU45">
        <v>1477</v>
      </c>
      <c r="CV45">
        <v>1477</v>
      </c>
      <c r="CW45">
        <v>1477</v>
      </c>
      <c r="CX45">
        <v>1477</v>
      </c>
      <c r="CY45">
        <v>1477</v>
      </c>
      <c r="CZ45">
        <v>1477</v>
      </c>
      <c r="DA45">
        <v>1477</v>
      </c>
      <c r="DB45">
        <v>1477</v>
      </c>
      <c r="DC45">
        <v>1477</v>
      </c>
      <c r="DD45">
        <v>979</v>
      </c>
      <c r="DE45">
        <v>1477</v>
      </c>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s="60">
        <v>8338</v>
      </c>
      <c r="FH45" s="60">
        <v>7748</v>
      </c>
      <c r="FI45" s="60">
        <v>5572</v>
      </c>
      <c r="FJ45" s="60">
        <v>7491</v>
      </c>
      <c r="FK45" s="60">
        <v>6761</v>
      </c>
      <c r="FL45" s="60">
        <v>7101</v>
      </c>
      <c r="FM45" s="60">
        <v>6943</v>
      </c>
      <c r="FN45" s="60">
        <v>7491</v>
      </c>
      <c r="FO45" s="60">
        <v>7748</v>
      </c>
      <c r="FP45" s="60">
        <v>7924</v>
      </c>
      <c r="FQ45" s="60">
        <v>7300</v>
      </c>
      <c r="FR45" s="60">
        <v>8296</v>
      </c>
      <c r="FS45" s="60">
        <v>7296</v>
      </c>
      <c r="FT45" s="60">
        <v>8096</v>
      </c>
      <c r="FU45" s="60">
        <v>7381</v>
      </c>
      <c r="FV45" s="60">
        <v>6451</v>
      </c>
      <c r="FW45" s="60">
        <v>7654</v>
      </c>
      <c r="FX45" s="60">
        <v>7458</v>
      </c>
      <c r="FY45" s="60">
        <v>7381</v>
      </c>
      <c r="FZ45" s="60">
        <v>5977</v>
      </c>
      <c r="GA45" s="60">
        <v>8454</v>
      </c>
      <c r="GB45" s="60">
        <v>8538</v>
      </c>
      <c r="GC45" s="60">
        <v>7598</v>
      </c>
      <c r="GD45" s="60">
        <v>8169</v>
      </c>
      <c r="GE45" s="60">
        <v>7910</v>
      </c>
      <c r="GF45" s="60">
        <v>8106</v>
      </c>
      <c r="GG45" s="60">
        <v>7500</v>
      </c>
      <c r="GH45" s="60">
        <v>7738</v>
      </c>
      <c r="GI45" s="60">
        <v>7885</v>
      </c>
      <c r="GJ45" s="60">
        <v>8538</v>
      </c>
      <c r="GK45" s="60">
        <v>8538</v>
      </c>
      <c r="GL45" s="60">
        <v>8538</v>
      </c>
      <c r="GM45" s="60">
        <v>7801</v>
      </c>
      <c r="GN45" s="60">
        <v>7542</v>
      </c>
      <c r="GO45" s="60">
        <v>8342</v>
      </c>
      <c r="GP45" s="60">
        <v>8538</v>
      </c>
      <c r="GQ45" s="60">
        <v>8538</v>
      </c>
      <c r="GR45" s="60">
        <v>4860</v>
      </c>
      <c r="GS45" s="60">
        <v>8538</v>
      </c>
      <c r="GT45" s="60">
        <v>8538</v>
      </c>
      <c r="GU45" s="60">
        <v>8538</v>
      </c>
      <c r="GV45" s="60">
        <v>8538</v>
      </c>
      <c r="GW45" s="60">
        <v>8342</v>
      </c>
      <c r="GX45" s="60">
        <v>8538</v>
      </c>
      <c r="GY45" s="60">
        <v>7542</v>
      </c>
      <c r="GZ45" s="60">
        <v>8538</v>
      </c>
      <c r="HA45" s="60">
        <v>7362</v>
      </c>
      <c r="HB45" s="60">
        <v>8064</v>
      </c>
      <c r="HC45" s="60">
        <v>8538</v>
      </c>
      <c r="HD45" s="60">
        <v>8538</v>
      </c>
      <c r="HE45" s="60">
        <v>8538</v>
      </c>
      <c r="HF45" s="60">
        <v>8538</v>
      </c>
      <c r="HG45" s="60">
        <v>8538</v>
      </c>
      <c r="HH45" s="60">
        <v>8538</v>
      </c>
      <c r="HI45" s="60">
        <v>4644</v>
      </c>
      <c r="HJ45" s="60">
        <v>5478</v>
      </c>
      <c r="HK45" s="60">
        <v>3602</v>
      </c>
      <c r="HL45" s="60">
        <v>5584</v>
      </c>
      <c r="HM45" s="60">
        <v>3278</v>
      </c>
      <c r="HN45" s="60">
        <v>4567</v>
      </c>
      <c r="HO45" s="60">
        <v>3305</v>
      </c>
      <c r="HP45" s="60">
        <v>3202</v>
      </c>
      <c r="HQ45" s="60">
        <v>5321</v>
      </c>
      <c r="HR45" s="60">
        <v>5184</v>
      </c>
      <c r="HS45" s="60">
        <v>4410</v>
      </c>
      <c r="HT45" s="60">
        <v>5584</v>
      </c>
      <c r="HU45" s="60">
        <v>5584</v>
      </c>
      <c r="HV45" s="60">
        <v>5584</v>
      </c>
      <c r="HW45" s="60">
        <v>5584</v>
      </c>
      <c r="HX45" s="60">
        <v>5584</v>
      </c>
      <c r="HY45" s="60">
        <v>5500</v>
      </c>
      <c r="HZ45" s="60">
        <v>5500</v>
      </c>
      <c r="IA45" s="60">
        <v>5500</v>
      </c>
      <c r="IB45" s="60">
        <v>5350</v>
      </c>
      <c r="IC45" s="60">
        <v>4800</v>
      </c>
      <c r="ID45" s="60">
        <v>5200</v>
      </c>
      <c r="IE45" s="60">
        <v>5542</v>
      </c>
      <c r="IF45" s="60">
        <v>5392</v>
      </c>
      <c r="IG45" s="60">
        <v>5392</v>
      </c>
      <c r="IH45" s="60">
        <v>5110</v>
      </c>
      <c r="II45" s="60">
        <v>5194</v>
      </c>
      <c r="IJ45" s="60">
        <v>5350</v>
      </c>
      <c r="IK45" s="60">
        <v>4847</v>
      </c>
      <c r="IL45" s="60">
        <v>5002</v>
      </c>
      <c r="IM45" s="60">
        <v>5584</v>
      </c>
      <c r="IN45" s="60">
        <v>5584</v>
      </c>
      <c r="IO45" s="60">
        <v>5152</v>
      </c>
      <c r="IP45" s="60">
        <v>4454</v>
      </c>
      <c r="IQ45" s="60">
        <v>5584</v>
      </c>
      <c r="IR45" s="60">
        <v>4454</v>
      </c>
      <c r="IS45" s="60">
        <v>5392</v>
      </c>
      <c r="IT45" s="60">
        <v>5542</v>
      </c>
      <c r="IU45" s="60">
        <v>5500</v>
      </c>
      <c r="IV45" s="60">
        <v>5542</v>
      </c>
      <c r="IW45" s="60">
        <v>4326</v>
      </c>
      <c r="IX45" s="60">
        <v>3795</v>
      </c>
      <c r="IY45" s="60">
        <v>5584</v>
      </c>
      <c r="IZ45" s="60">
        <v>4921</v>
      </c>
      <c r="JA45" s="60">
        <v>3602</v>
      </c>
      <c r="JB45" s="60">
        <v>4164</v>
      </c>
      <c r="JC45" s="60">
        <v>4668</v>
      </c>
      <c r="JD45" s="60">
        <v>4252</v>
      </c>
      <c r="JE45" s="60">
        <v>4110</v>
      </c>
      <c r="JF45" s="60">
        <v>5402</v>
      </c>
      <c r="JG45" s="60">
        <v>3202</v>
      </c>
      <c r="JH45" s="60">
        <v>5542</v>
      </c>
      <c r="JI45" s="60">
        <v>5279</v>
      </c>
      <c r="JJ45" s="60">
        <v>4847</v>
      </c>
      <c r="JK45" s="60">
        <v>3602</v>
      </c>
      <c r="JL45" s="60">
        <v>4758</v>
      </c>
      <c r="JM45" s="60">
        <v>5500</v>
      </c>
      <c r="JN45" s="60">
        <v>4373</v>
      </c>
      <c r="JO45" s="60">
        <v>3202</v>
      </c>
      <c r="JP45" s="60">
        <v>5321</v>
      </c>
      <c r="JQ45" s="60">
        <v>5500</v>
      </c>
      <c r="JR45" s="60">
        <v>5584</v>
      </c>
      <c r="JS45" s="60">
        <v>5478</v>
      </c>
      <c r="JT45" s="60">
        <v>5584</v>
      </c>
      <c r="JU45" s="60">
        <v>4208</v>
      </c>
      <c r="JV45" s="60">
        <v>4015</v>
      </c>
      <c r="JW45" s="60">
        <v>3986</v>
      </c>
      <c r="JX45" s="60">
        <v>3602</v>
      </c>
      <c r="JY45" s="60">
        <v>5129</v>
      </c>
      <c r="JZ45" s="60">
        <v>5500</v>
      </c>
      <c r="KA45" s="60">
        <v>5321</v>
      </c>
      <c r="KB45" s="60">
        <v>5068</v>
      </c>
      <c r="KC45" s="60">
        <v>2751</v>
      </c>
      <c r="KD45" s="60">
        <v>3251</v>
      </c>
      <c r="KE45" s="60">
        <v>5260</v>
      </c>
      <c r="KF45" s="60">
        <v>4199</v>
      </c>
      <c r="KG45" s="60">
        <v>5218</v>
      </c>
      <c r="KH45" s="60">
        <v>5184</v>
      </c>
      <c r="KI45" s="60">
        <v>5350</v>
      </c>
      <c r="KJ45" s="60">
        <v>5200</v>
      </c>
      <c r="KK45" s="60">
        <v>4937</v>
      </c>
      <c r="KL45" s="60">
        <v>5200</v>
      </c>
      <c r="KM45" s="60">
        <v>5350</v>
      </c>
      <c r="KN45" s="60">
        <v>5542</v>
      </c>
      <c r="KO45" s="60">
        <v>3278</v>
      </c>
      <c r="KP45" s="60">
        <v>5584</v>
      </c>
      <c r="KQ45" s="60">
        <v>5232</v>
      </c>
      <c r="KR45" s="60">
        <v>4758</v>
      </c>
      <c r="KS45" s="60">
        <v>3025</v>
      </c>
      <c r="KT45" s="60">
        <v>4328</v>
      </c>
      <c r="KU45" s="60">
        <v>5584</v>
      </c>
      <c r="KV45" s="60">
        <v>5584</v>
      </c>
      <c r="KW45" s="60">
        <v>3662</v>
      </c>
      <c r="KX45" s="60">
        <v>5584</v>
      </c>
      <c r="KY45" s="60">
        <v>5584</v>
      </c>
      <c r="KZ45" s="60">
        <v>5478</v>
      </c>
      <c r="LA45" s="60">
        <v>5584</v>
      </c>
      <c r="LB45" s="60">
        <v>3602</v>
      </c>
      <c r="LC45" s="60">
        <v>4931</v>
      </c>
      <c r="LD45" s="60">
        <v>4889</v>
      </c>
      <c r="LE45" s="60">
        <v>5584</v>
      </c>
      <c r="LF45" s="60">
        <v>5584</v>
      </c>
      <c r="LG45" s="60">
        <v>3602</v>
      </c>
      <c r="LH45" s="60">
        <v>5584</v>
      </c>
      <c r="LI45" s="60">
        <v>5584</v>
      </c>
      <c r="LJ45" s="60">
        <v>4729</v>
      </c>
      <c r="LK45" s="60">
        <v>4847</v>
      </c>
      <c r="LL45" s="60">
        <v>5584</v>
      </c>
      <c r="LM45" s="60">
        <v>5584</v>
      </c>
      <c r="LN45" s="60">
        <v>4555</v>
      </c>
      <c r="LO45" s="60">
        <v>4373</v>
      </c>
      <c r="LP45" s="60">
        <v>4773</v>
      </c>
      <c r="LQ45" s="60">
        <v>5584</v>
      </c>
      <c r="LR45" s="60">
        <v>5584</v>
      </c>
      <c r="LS45" s="60">
        <v>5037</v>
      </c>
      <c r="LT45" s="60">
        <v>3202</v>
      </c>
      <c r="LU45" s="60">
        <v>5584</v>
      </c>
      <c r="LV45" s="60">
        <v>5584</v>
      </c>
    </row>
    <row r="46" spans="1:334" ht="15" customHeight="1" x14ac:dyDescent="0.35">
      <c r="A46" s="57" t="s">
        <v>220</v>
      </c>
      <c r="B46">
        <v>1437</v>
      </c>
      <c r="C46">
        <v>1437</v>
      </c>
      <c r="D46">
        <v>1437</v>
      </c>
      <c r="E46">
        <v>1437</v>
      </c>
      <c r="F46">
        <v>1437</v>
      </c>
      <c r="G46">
        <v>1437</v>
      </c>
      <c r="H46">
        <v>1237</v>
      </c>
      <c r="I46">
        <v>1437</v>
      </c>
      <c r="J46">
        <v>1437</v>
      </c>
      <c r="K46">
        <v>1437</v>
      </c>
      <c r="L46">
        <v>1437</v>
      </c>
      <c r="M46">
        <v>1437</v>
      </c>
      <c r="N46">
        <v>1437</v>
      </c>
      <c r="O46">
        <v>1237</v>
      </c>
      <c r="P46">
        <v>1437</v>
      </c>
      <c r="Q46">
        <v>1437</v>
      </c>
      <c r="R46">
        <v>1437</v>
      </c>
      <c r="S46">
        <v>1437</v>
      </c>
      <c r="T46">
        <v>1437</v>
      </c>
      <c r="U46">
        <v>1437</v>
      </c>
      <c r="V46">
        <v>1437</v>
      </c>
      <c r="W46">
        <v>1437</v>
      </c>
      <c r="X46">
        <v>1437</v>
      </c>
      <c r="Y46">
        <v>1437</v>
      </c>
      <c r="Z46">
        <v>1437</v>
      </c>
      <c r="AA46">
        <v>1437</v>
      </c>
      <c r="AB46">
        <v>1437</v>
      </c>
      <c r="AC46">
        <v>1437</v>
      </c>
      <c r="AD46">
        <v>1437</v>
      </c>
      <c r="AE46">
        <v>1437</v>
      </c>
      <c r="AF46">
        <v>769</v>
      </c>
      <c r="AG46">
        <v>769</v>
      </c>
      <c r="AH46">
        <v>599</v>
      </c>
      <c r="AI46">
        <v>923</v>
      </c>
      <c r="AJ46">
        <v>599</v>
      </c>
      <c r="AK46">
        <v>1237</v>
      </c>
      <c r="AL46">
        <v>599</v>
      </c>
      <c r="AM46">
        <v>769</v>
      </c>
      <c r="AN46">
        <v>1437</v>
      </c>
      <c r="AO46">
        <v>1237</v>
      </c>
      <c r="AP46">
        <v>494</v>
      </c>
      <c r="AQ46"/>
      <c r="AR46">
        <v>1437</v>
      </c>
      <c r="AS46">
        <v>1437</v>
      </c>
      <c r="AT46">
        <v>1437</v>
      </c>
      <c r="AU46">
        <v>1237</v>
      </c>
      <c r="AV46">
        <v>1049</v>
      </c>
      <c r="AW46">
        <v>1237</v>
      </c>
      <c r="AX46">
        <v>1237</v>
      </c>
      <c r="AY46">
        <v>1049</v>
      </c>
      <c r="AZ46">
        <v>1293</v>
      </c>
      <c r="BA46">
        <v>1437</v>
      </c>
      <c r="BB46">
        <v>1093</v>
      </c>
      <c r="BC46">
        <v>1437</v>
      </c>
      <c r="BD46">
        <v>1437</v>
      </c>
      <c r="BE46">
        <v>1237</v>
      </c>
      <c r="BF46">
        <v>1437</v>
      </c>
      <c r="BG46">
        <v>1237</v>
      </c>
      <c r="BH46">
        <v>1437</v>
      </c>
      <c r="BI46">
        <v>1437</v>
      </c>
      <c r="BJ46">
        <v>1437</v>
      </c>
      <c r="BK46">
        <v>1437</v>
      </c>
      <c r="BL46">
        <v>1437</v>
      </c>
      <c r="BM46">
        <v>1437</v>
      </c>
      <c r="BN46">
        <v>1437</v>
      </c>
      <c r="BO46">
        <v>1437</v>
      </c>
      <c r="BP46">
        <v>1437</v>
      </c>
      <c r="BQ46">
        <v>1437</v>
      </c>
      <c r="BR46">
        <v>1437</v>
      </c>
      <c r="BS46">
        <v>1437</v>
      </c>
      <c r="BT46">
        <v>1237</v>
      </c>
      <c r="BU46">
        <v>1237</v>
      </c>
      <c r="BV46">
        <v>1437</v>
      </c>
      <c r="BW46">
        <v>1237</v>
      </c>
      <c r="BX46">
        <v>1437</v>
      </c>
      <c r="BY46">
        <v>1437</v>
      </c>
      <c r="BZ46">
        <v>1437</v>
      </c>
      <c r="CA46">
        <v>1437</v>
      </c>
      <c r="CB46">
        <v>1437</v>
      </c>
      <c r="CC46">
        <v>1437</v>
      </c>
      <c r="CD46">
        <v>1437</v>
      </c>
      <c r="CE46">
        <v>1437</v>
      </c>
      <c r="CF46">
        <v>1437</v>
      </c>
      <c r="CG46">
        <v>1437</v>
      </c>
      <c r="CH46">
        <v>1049</v>
      </c>
      <c r="CI46">
        <v>1113</v>
      </c>
      <c r="CJ46">
        <v>1437</v>
      </c>
      <c r="CK46">
        <v>1237</v>
      </c>
      <c r="CL46">
        <v>1049</v>
      </c>
      <c r="CM46">
        <v>1049</v>
      </c>
      <c r="CN46">
        <v>1049</v>
      </c>
      <c r="CO46">
        <v>725</v>
      </c>
      <c r="CP46">
        <v>1113</v>
      </c>
      <c r="CQ46">
        <v>1049</v>
      </c>
      <c r="CR46">
        <v>1049</v>
      </c>
      <c r="CS46">
        <v>1437</v>
      </c>
      <c r="CT46">
        <v>1437</v>
      </c>
      <c r="CU46">
        <v>1437</v>
      </c>
      <c r="CV46">
        <v>1437</v>
      </c>
      <c r="CW46">
        <v>1437</v>
      </c>
      <c r="CX46">
        <v>1437</v>
      </c>
      <c r="CY46">
        <v>1437</v>
      </c>
      <c r="CZ46">
        <v>1437</v>
      </c>
      <c r="DA46">
        <v>1437</v>
      </c>
      <c r="DB46">
        <v>1437</v>
      </c>
      <c r="DC46">
        <v>1437</v>
      </c>
      <c r="DD46">
        <v>1237</v>
      </c>
      <c r="DE46">
        <v>1437</v>
      </c>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s="60">
        <v>6688</v>
      </c>
      <c r="FH46" s="60">
        <v>6098</v>
      </c>
      <c r="FI46" s="60">
        <v>5346</v>
      </c>
      <c r="FJ46" s="60">
        <v>5841</v>
      </c>
      <c r="FK46" s="60">
        <v>5556</v>
      </c>
      <c r="FL46" s="60">
        <v>5451</v>
      </c>
      <c r="FM46" s="60">
        <v>5556</v>
      </c>
      <c r="FN46" s="60">
        <v>5841</v>
      </c>
      <c r="FO46" s="60">
        <v>6098</v>
      </c>
      <c r="FP46" s="60">
        <v>6600</v>
      </c>
      <c r="FQ46" s="60">
        <v>6246</v>
      </c>
      <c r="FR46" s="60">
        <v>6646</v>
      </c>
      <c r="FS46" s="60">
        <v>6046</v>
      </c>
      <c r="FT46" s="60">
        <v>6446</v>
      </c>
      <c r="FU46" s="60">
        <v>5927</v>
      </c>
      <c r="FV46" s="60">
        <v>5201</v>
      </c>
      <c r="FW46" s="60">
        <v>6404</v>
      </c>
      <c r="FX46" s="60">
        <v>6404</v>
      </c>
      <c r="FY46" s="60">
        <v>6504</v>
      </c>
      <c r="FZ46" s="60">
        <v>5841</v>
      </c>
      <c r="GA46" s="60">
        <v>6804</v>
      </c>
      <c r="GB46" s="60">
        <v>6888</v>
      </c>
      <c r="GC46" s="60">
        <v>5948</v>
      </c>
      <c r="GD46" s="60">
        <v>6519</v>
      </c>
      <c r="GE46" s="60">
        <v>6456</v>
      </c>
      <c r="GF46" s="60">
        <v>6456</v>
      </c>
      <c r="GG46" s="60">
        <v>6446</v>
      </c>
      <c r="GH46" s="60">
        <v>6488</v>
      </c>
      <c r="GI46" s="60">
        <v>6235</v>
      </c>
      <c r="GJ46" s="60">
        <v>6888</v>
      </c>
      <c r="GK46" s="60">
        <v>6888</v>
      </c>
      <c r="GL46" s="60">
        <v>6888</v>
      </c>
      <c r="GM46" s="60">
        <v>6151</v>
      </c>
      <c r="GN46" s="60">
        <v>6488</v>
      </c>
      <c r="GO46" s="60">
        <v>6888</v>
      </c>
      <c r="GP46" s="60">
        <v>6888</v>
      </c>
      <c r="GQ46" s="60">
        <v>6888</v>
      </c>
      <c r="GR46" s="60">
        <v>4506</v>
      </c>
      <c r="GS46" s="60">
        <v>6888</v>
      </c>
      <c r="GT46" s="60">
        <v>6888</v>
      </c>
      <c r="GU46" s="60">
        <v>6888</v>
      </c>
      <c r="GV46" s="60">
        <v>6888</v>
      </c>
      <c r="GW46" s="60">
        <v>6888</v>
      </c>
      <c r="GX46" s="60">
        <v>6888</v>
      </c>
      <c r="GY46" s="60">
        <v>6488</v>
      </c>
      <c r="GZ46" s="60">
        <v>6888</v>
      </c>
      <c r="HA46" s="60">
        <v>6112</v>
      </c>
      <c r="HB46" s="60">
        <v>6414</v>
      </c>
      <c r="HC46" s="60">
        <v>6888</v>
      </c>
      <c r="HD46" s="60">
        <v>6888</v>
      </c>
      <c r="HE46" s="60">
        <v>6888</v>
      </c>
      <c r="HF46" s="60">
        <v>6888</v>
      </c>
      <c r="HG46" s="60">
        <v>6888</v>
      </c>
      <c r="HH46" s="60">
        <v>6888</v>
      </c>
      <c r="HI46" s="60">
        <v>3074</v>
      </c>
      <c r="HJ46" s="60">
        <v>3908</v>
      </c>
      <c r="HK46" s="60">
        <v>2032</v>
      </c>
      <c r="HL46" s="60">
        <v>4014</v>
      </c>
      <c r="HM46" s="60">
        <v>1708</v>
      </c>
      <c r="HN46" s="60">
        <v>2406</v>
      </c>
      <c r="HO46" s="60">
        <v>3020</v>
      </c>
      <c r="HP46" s="60">
        <v>1632</v>
      </c>
      <c r="HQ46" s="60">
        <v>3751</v>
      </c>
      <c r="HR46" s="60">
        <v>3614</v>
      </c>
      <c r="HS46" s="60">
        <v>2840</v>
      </c>
      <c r="HT46" s="60">
        <v>4014</v>
      </c>
      <c r="HU46" s="60">
        <v>4014</v>
      </c>
      <c r="HV46" s="60">
        <v>4014</v>
      </c>
      <c r="HW46" s="60">
        <v>4014</v>
      </c>
      <c r="HX46" s="60">
        <v>4014</v>
      </c>
      <c r="HY46" s="60">
        <v>3930</v>
      </c>
      <c r="HZ46" s="60">
        <v>3930</v>
      </c>
      <c r="IA46" s="60">
        <v>3930</v>
      </c>
      <c r="IB46" s="60">
        <v>3780</v>
      </c>
      <c r="IC46" s="60">
        <v>3230</v>
      </c>
      <c r="ID46" s="60">
        <v>3630</v>
      </c>
      <c r="IE46" s="60">
        <v>3972</v>
      </c>
      <c r="IF46" s="60">
        <v>3822</v>
      </c>
      <c r="IG46" s="60">
        <v>3822</v>
      </c>
      <c r="IH46" s="60">
        <v>3540</v>
      </c>
      <c r="II46" s="60">
        <v>3624</v>
      </c>
      <c r="IJ46" s="60">
        <v>3780</v>
      </c>
      <c r="IK46" s="60">
        <v>3277</v>
      </c>
      <c r="IL46" s="60">
        <v>3432</v>
      </c>
      <c r="IM46" s="60">
        <v>4014</v>
      </c>
      <c r="IN46" s="60">
        <v>4014</v>
      </c>
      <c r="IO46" s="60">
        <v>3582</v>
      </c>
      <c r="IP46" s="60">
        <v>2884</v>
      </c>
      <c r="IQ46" s="60">
        <v>4014</v>
      </c>
      <c r="IR46" s="60">
        <v>2884</v>
      </c>
      <c r="IS46" s="60">
        <v>3822</v>
      </c>
      <c r="IT46" s="60">
        <v>3972</v>
      </c>
      <c r="IU46" s="60">
        <v>3930</v>
      </c>
      <c r="IV46" s="60">
        <v>3972</v>
      </c>
      <c r="IW46" s="60">
        <v>3654</v>
      </c>
      <c r="IX46" s="60">
        <v>2967</v>
      </c>
      <c r="IY46" s="60">
        <v>4014</v>
      </c>
      <c r="IZ46" s="60">
        <v>3351</v>
      </c>
      <c r="JA46" s="60">
        <v>2032</v>
      </c>
      <c r="JB46" s="60">
        <v>2692</v>
      </c>
      <c r="JC46" s="60">
        <v>3098</v>
      </c>
      <c r="JD46" s="60">
        <v>2682</v>
      </c>
      <c r="JE46" s="60">
        <v>3117</v>
      </c>
      <c r="JF46" s="60">
        <v>3930</v>
      </c>
      <c r="JG46" s="60">
        <v>1632</v>
      </c>
      <c r="JH46" s="60">
        <v>3972</v>
      </c>
      <c r="JI46" s="60">
        <v>3709</v>
      </c>
      <c r="JJ46" s="60">
        <v>3277</v>
      </c>
      <c r="JK46" s="60">
        <v>2032</v>
      </c>
      <c r="JL46" s="60">
        <v>3930</v>
      </c>
      <c r="JM46" s="60">
        <v>3930</v>
      </c>
      <c r="JN46" s="60">
        <v>3380</v>
      </c>
      <c r="JO46" s="60">
        <v>1632</v>
      </c>
      <c r="JP46" s="60">
        <v>3751</v>
      </c>
      <c r="JQ46" s="60">
        <v>3930</v>
      </c>
      <c r="JR46" s="60">
        <v>4014</v>
      </c>
      <c r="JS46" s="60">
        <v>3908</v>
      </c>
      <c r="JT46" s="60">
        <v>4014</v>
      </c>
      <c r="JU46" s="60">
        <v>3380</v>
      </c>
      <c r="JV46" s="60">
        <v>3559</v>
      </c>
      <c r="JW46" s="60">
        <v>2416</v>
      </c>
      <c r="JX46" s="60">
        <v>2032</v>
      </c>
      <c r="JY46" s="60">
        <v>3559</v>
      </c>
      <c r="JZ46" s="60">
        <v>3930</v>
      </c>
      <c r="KA46" s="60">
        <v>3751</v>
      </c>
      <c r="KB46" s="60">
        <v>3498</v>
      </c>
      <c r="KC46" s="60">
        <v>2032</v>
      </c>
      <c r="KD46" s="60">
        <v>2977</v>
      </c>
      <c r="KE46" s="60">
        <v>3690</v>
      </c>
      <c r="KF46" s="60">
        <v>2727</v>
      </c>
      <c r="KG46" s="60">
        <v>3648</v>
      </c>
      <c r="KH46" s="60">
        <v>3614</v>
      </c>
      <c r="KI46" s="60">
        <v>3780</v>
      </c>
      <c r="KJ46" s="60">
        <v>3630</v>
      </c>
      <c r="KK46" s="60">
        <v>3367</v>
      </c>
      <c r="KL46" s="60">
        <v>3630</v>
      </c>
      <c r="KM46" s="60">
        <v>3780</v>
      </c>
      <c r="KN46" s="60">
        <v>3972</v>
      </c>
      <c r="KO46" s="60">
        <v>1708</v>
      </c>
      <c r="KP46" s="60">
        <v>4014</v>
      </c>
      <c r="KQ46" s="60">
        <v>3930</v>
      </c>
      <c r="KR46" s="60">
        <v>3930</v>
      </c>
      <c r="KS46" s="60">
        <v>2696</v>
      </c>
      <c r="KT46" s="60">
        <v>2758</v>
      </c>
      <c r="KU46" s="60">
        <v>4014</v>
      </c>
      <c r="KV46" s="60">
        <v>4014</v>
      </c>
      <c r="KW46" s="60">
        <v>2092</v>
      </c>
      <c r="KX46" s="60">
        <v>4014</v>
      </c>
      <c r="KY46" s="60">
        <v>4014</v>
      </c>
      <c r="KZ46" s="60">
        <v>3908</v>
      </c>
      <c r="LA46" s="60">
        <v>4014</v>
      </c>
      <c r="LB46" s="60">
        <v>2032</v>
      </c>
      <c r="LC46" s="60">
        <v>3361</v>
      </c>
      <c r="LD46" s="60">
        <v>3319</v>
      </c>
      <c r="LE46" s="60">
        <v>4014</v>
      </c>
      <c r="LF46" s="60">
        <v>4014</v>
      </c>
      <c r="LG46" s="60">
        <v>2032</v>
      </c>
      <c r="LH46" s="60">
        <v>4014</v>
      </c>
      <c r="LI46" s="60">
        <v>4014</v>
      </c>
      <c r="LJ46" s="60">
        <v>3159</v>
      </c>
      <c r="LK46" s="60">
        <v>3277</v>
      </c>
      <c r="LL46" s="60">
        <v>4014</v>
      </c>
      <c r="LM46" s="60">
        <v>4014</v>
      </c>
      <c r="LN46" s="60">
        <v>3430</v>
      </c>
      <c r="LO46" s="60">
        <v>3380</v>
      </c>
      <c r="LP46" s="60">
        <v>3780</v>
      </c>
      <c r="LQ46" s="60">
        <v>4014</v>
      </c>
      <c r="LR46" s="60">
        <v>4014</v>
      </c>
      <c r="LS46" s="60">
        <v>3467</v>
      </c>
      <c r="LT46" s="60">
        <v>1632</v>
      </c>
      <c r="LU46" s="60">
        <v>4014</v>
      </c>
      <c r="LV46" s="60">
        <v>4014</v>
      </c>
    </row>
    <row r="47" spans="1:334" ht="15" customHeight="1" x14ac:dyDescent="0.35">
      <c r="A47" s="57" t="s">
        <v>312</v>
      </c>
      <c r="B47">
        <v>3866</v>
      </c>
      <c r="C47">
        <v>3965</v>
      </c>
      <c r="D47">
        <v>2891</v>
      </c>
      <c r="E47">
        <v>2808</v>
      </c>
      <c r="F47">
        <v>3140</v>
      </c>
      <c r="G47">
        <v>4035</v>
      </c>
      <c r="H47">
        <v>2898</v>
      </c>
      <c r="I47">
        <v>1645</v>
      </c>
      <c r="J47">
        <v>3965</v>
      </c>
      <c r="K47">
        <v>3036</v>
      </c>
      <c r="L47">
        <v>4035</v>
      </c>
      <c r="M47">
        <v>3965</v>
      </c>
      <c r="N47">
        <v>3348</v>
      </c>
      <c r="O47">
        <v>3140</v>
      </c>
      <c r="P47">
        <v>4035</v>
      </c>
      <c r="Q47">
        <v>3965</v>
      </c>
      <c r="R47">
        <v>4035</v>
      </c>
      <c r="S47">
        <v>3859</v>
      </c>
      <c r="T47">
        <v>3750</v>
      </c>
      <c r="U47">
        <v>1656</v>
      </c>
      <c r="V47">
        <v>4035</v>
      </c>
      <c r="W47">
        <v>4035</v>
      </c>
      <c r="X47">
        <v>4035</v>
      </c>
      <c r="Y47">
        <v>3436</v>
      </c>
      <c r="Z47">
        <v>3436</v>
      </c>
      <c r="AA47">
        <v>3436</v>
      </c>
      <c r="AB47">
        <v>3300</v>
      </c>
      <c r="AC47">
        <v>2155</v>
      </c>
      <c r="AD47">
        <v>2282</v>
      </c>
      <c r="AE47">
        <v>1460</v>
      </c>
      <c r="AF47">
        <v>4031</v>
      </c>
      <c r="AG47">
        <v>4031</v>
      </c>
      <c r="AH47">
        <v>3731</v>
      </c>
      <c r="AI47">
        <v>3711</v>
      </c>
      <c r="AJ47">
        <v>3468</v>
      </c>
      <c r="AK47">
        <v>1240</v>
      </c>
      <c r="AL47">
        <v>2133</v>
      </c>
      <c r="AM47">
        <v>2133</v>
      </c>
      <c r="AN47">
        <v>2801</v>
      </c>
      <c r="AO47">
        <v>2767</v>
      </c>
      <c r="AP47">
        <v>4115</v>
      </c>
      <c r="AQ47">
        <v>4115</v>
      </c>
      <c r="AR47"/>
      <c r="AS47">
        <v>1944</v>
      </c>
      <c r="AT47">
        <v>3472</v>
      </c>
      <c r="AU47">
        <v>2889</v>
      </c>
      <c r="AV47">
        <v>3524</v>
      </c>
      <c r="AW47">
        <v>2959</v>
      </c>
      <c r="AX47">
        <v>1240</v>
      </c>
      <c r="AY47">
        <v>3467</v>
      </c>
      <c r="AZ47">
        <v>3993</v>
      </c>
      <c r="BA47">
        <v>3703</v>
      </c>
      <c r="BB47">
        <v>2750</v>
      </c>
      <c r="BC47">
        <v>3951</v>
      </c>
      <c r="BD47">
        <v>3951</v>
      </c>
      <c r="BE47">
        <v>2133</v>
      </c>
      <c r="BF47">
        <v>3993</v>
      </c>
      <c r="BG47">
        <v>3332</v>
      </c>
      <c r="BH47">
        <v>3463</v>
      </c>
      <c r="BI47">
        <v>2750</v>
      </c>
      <c r="BJ47">
        <v>2750</v>
      </c>
      <c r="BK47">
        <v>2750</v>
      </c>
      <c r="BL47">
        <v>3140</v>
      </c>
      <c r="BM47">
        <v>3745</v>
      </c>
      <c r="BN47">
        <v>4035</v>
      </c>
      <c r="BO47">
        <v>3666</v>
      </c>
      <c r="BP47">
        <v>3517</v>
      </c>
      <c r="BQ47">
        <v>3271</v>
      </c>
      <c r="BR47">
        <v>3271</v>
      </c>
      <c r="BS47">
        <v>3271</v>
      </c>
      <c r="BT47">
        <v>3403</v>
      </c>
      <c r="BU47">
        <v>1805</v>
      </c>
      <c r="BV47">
        <v>3403</v>
      </c>
      <c r="BW47">
        <v>3140</v>
      </c>
      <c r="BX47">
        <v>3670</v>
      </c>
      <c r="BY47">
        <v>1813</v>
      </c>
      <c r="BZ47">
        <v>3731</v>
      </c>
      <c r="CA47">
        <v>3783</v>
      </c>
      <c r="CB47">
        <v>3148</v>
      </c>
      <c r="CC47">
        <v>3148</v>
      </c>
      <c r="CD47">
        <v>3609</v>
      </c>
      <c r="CE47">
        <v>3493</v>
      </c>
      <c r="CF47">
        <v>4073</v>
      </c>
      <c r="CG47">
        <v>4073</v>
      </c>
      <c r="CH47">
        <v>4115</v>
      </c>
      <c r="CI47">
        <v>3183</v>
      </c>
      <c r="CJ47">
        <v>4035</v>
      </c>
      <c r="CK47">
        <v>3993</v>
      </c>
      <c r="CL47">
        <v>3795</v>
      </c>
      <c r="CM47">
        <v>3795</v>
      </c>
      <c r="CN47">
        <v>3795</v>
      </c>
      <c r="CO47">
        <v>2863</v>
      </c>
      <c r="CP47">
        <v>2133</v>
      </c>
      <c r="CQ47">
        <v>2031</v>
      </c>
      <c r="CR47">
        <v>3795</v>
      </c>
      <c r="CS47">
        <v>4035</v>
      </c>
      <c r="CT47">
        <v>4035</v>
      </c>
      <c r="CU47">
        <v>2891</v>
      </c>
      <c r="CV47">
        <v>4035</v>
      </c>
      <c r="CW47">
        <v>3972</v>
      </c>
      <c r="CX47">
        <v>3965</v>
      </c>
      <c r="CY47">
        <v>2808</v>
      </c>
      <c r="CZ47">
        <v>3965</v>
      </c>
      <c r="DA47">
        <v>3300</v>
      </c>
      <c r="DB47">
        <v>3300</v>
      </c>
      <c r="DC47">
        <v>3787</v>
      </c>
      <c r="DD47">
        <v>2133</v>
      </c>
      <c r="DE47">
        <v>2982</v>
      </c>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s="60">
        <v>11200</v>
      </c>
      <c r="FH47" s="60">
        <v>9180</v>
      </c>
      <c r="FI47" s="60">
        <v>7467</v>
      </c>
      <c r="FJ47" s="60">
        <v>10863</v>
      </c>
      <c r="FK47" s="60">
        <v>7607</v>
      </c>
      <c r="FL47" s="60">
        <v>9295</v>
      </c>
      <c r="FM47" s="60">
        <v>11079</v>
      </c>
      <c r="FN47" s="60">
        <v>10527</v>
      </c>
      <c r="FO47" s="60">
        <v>10736</v>
      </c>
      <c r="FP47" s="60">
        <v>10918</v>
      </c>
      <c r="FQ47" s="60">
        <v>9409</v>
      </c>
      <c r="FR47" s="60">
        <v>11308</v>
      </c>
      <c r="FS47" s="60">
        <v>9506</v>
      </c>
      <c r="FT47" s="60">
        <v>6388</v>
      </c>
      <c r="FU47" s="60">
        <v>7019</v>
      </c>
      <c r="FV47" s="60">
        <v>8945</v>
      </c>
      <c r="FW47" s="60">
        <v>8266</v>
      </c>
      <c r="FX47" s="60">
        <v>10432</v>
      </c>
      <c r="FY47" s="60">
        <v>11098</v>
      </c>
      <c r="FZ47" s="60">
        <v>5413</v>
      </c>
      <c r="GA47" s="60">
        <v>11342</v>
      </c>
      <c r="GB47" s="60">
        <v>10040</v>
      </c>
      <c r="GC47" s="60">
        <v>9591</v>
      </c>
      <c r="GD47" s="60">
        <v>6457</v>
      </c>
      <c r="GE47" s="60">
        <v>10197</v>
      </c>
      <c r="GF47" s="60">
        <v>9917</v>
      </c>
      <c r="GG47" s="60">
        <v>10700</v>
      </c>
      <c r="GH47" s="60">
        <v>5680</v>
      </c>
      <c r="GI47" s="60">
        <v>8962</v>
      </c>
      <c r="GJ47" s="60">
        <v>11017</v>
      </c>
      <c r="GK47" s="60">
        <v>11025</v>
      </c>
      <c r="GL47" s="60">
        <v>10673</v>
      </c>
      <c r="GM47" s="60">
        <v>9931</v>
      </c>
      <c r="GN47" s="60">
        <v>10557</v>
      </c>
      <c r="GO47" s="60">
        <v>10125</v>
      </c>
      <c r="GP47" s="60">
        <v>7469</v>
      </c>
      <c r="GQ47" s="60">
        <v>5187</v>
      </c>
      <c r="GR47" s="60">
        <v>9207</v>
      </c>
      <c r="GS47" s="60">
        <v>10842</v>
      </c>
      <c r="GT47" s="60">
        <v>9863</v>
      </c>
      <c r="GU47" s="60">
        <v>9102</v>
      </c>
      <c r="GV47" s="60">
        <v>6810</v>
      </c>
      <c r="GW47" s="60">
        <v>8700</v>
      </c>
      <c r="GX47" s="60">
        <v>10502</v>
      </c>
      <c r="GY47" s="60">
        <v>9496</v>
      </c>
      <c r="GZ47" s="60">
        <v>10418</v>
      </c>
      <c r="HA47" s="60">
        <v>10790</v>
      </c>
      <c r="HB47" s="60">
        <v>10068</v>
      </c>
      <c r="HC47" s="60">
        <v>10242</v>
      </c>
      <c r="HD47" s="60">
        <v>9496</v>
      </c>
      <c r="HE47" s="60">
        <v>10462</v>
      </c>
      <c r="HF47" s="60">
        <v>10962</v>
      </c>
      <c r="HG47" s="60">
        <v>11098</v>
      </c>
      <c r="HH47" s="60">
        <v>9110</v>
      </c>
      <c r="HI47" s="60">
        <v>2835</v>
      </c>
      <c r="HJ47" s="60">
        <v>2601</v>
      </c>
      <c r="HK47" s="60">
        <v>2403</v>
      </c>
      <c r="HL47" s="60">
        <v>2955</v>
      </c>
      <c r="HM47" s="60">
        <v>2543</v>
      </c>
      <c r="HN47" s="60">
        <v>3196</v>
      </c>
      <c r="HO47" s="60">
        <v>3056</v>
      </c>
      <c r="HP47" s="60">
        <v>2441</v>
      </c>
      <c r="HQ47" s="60">
        <v>2370</v>
      </c>
      <c r="HR47" s="60">
        <v>3090</v>
      </c>
      <c r="HS47" s="60">
        <v>2426</v>
      </c>
      <c r="HT47" s="60">
        <v>3140</v>
      </c>
      <c r="HU47" s="60">
        <v>3140</v>
      </c>
      <c r="HV47" s="60">
        <v>3140</v>
      </c>
      <c r="HW47" s="60">
        <v>3140</v>
      </c>
      <c r="HX47" s="60">
        <v>2131</v>
      </c>
      <c r="HY47" s="60">
        <v>3056</v>
      </c>
      <c r="HZ47" s="60">
        <v>3056</v>
      </c>
      <c r="IA47" s="60">
        <v>3056</v>
      </c>
      <c r="IB47" s="60">
        <v>3196</v>
      </c>
      <c r="IC47" s="60">
        <v>3116</v>
      </c>
      <c r="ID47" s="60">
        <v>3196</v>
      </c>
      <c r="IE47" s="60">
        <v>3238</v>
      </c>
      <c r="IF47" s="60">
        <v>3098</v>
      </c>
      <c r="IG47" s="60">
        <v>3098</v>
      </c>
      <c r="IH47" s="60">
        <v>2666</v>
      </c>
      <c r="II47" s="60">
        <v>2750</v>
      </c>
      <c r="IJ47" s="60">
        <v>3196</v>
      </c>
      <c r="IL47" s="60">
        <v>2628</v>
      </c>
      <c r="IM47" s="60">
        <v>3060</v>
      </c>
      <c r="IN47" s="60">
        <v>2805</v>
      </c>
      <c r="IO47" s="60">
        <v>2380</v>
      </c>
      <c r="IP47" s="60">
        <v>1872</v>
      </c>
      <c r="IQ47" s="60">
        <v>3200</v>
      </c>
      <c r="IR47" s="60">
        <v>1872</v>
      </c>
      <c r="IS47" s="60">
        <v>3098</v>
      </c>
      <c r="IT47" s="60">
        <v>3238</v>
      </c>
      <c r="IU47" s="60">
        <v>3196</v>
      </c>
      <c r="IV47" s="60">
        <v>2729</v>
      </c>
      <c r="IW47" s="60">
        <v>2984</v>
      </c>
      <c r="IX47" s="60">
        <v>2605</v>
      </c>
      <c r="IY47" s="60">
        <v>2955</v>
      </c>
      <c r="IZ47" s="60">
        <v>2549</v>
      </c>
      <c r="JA47" s="60">
        <v>2189</v>
      </c>
      <c r="JB47" s="60">
        <v>1680</v>
      </c>
      <c r="JC47" s="60">
        <v>2736</v>
      </c>
      <c r="JD47" s="60">
        <v>2465</v>
      </c>
      <c r="JE47" s="60">
        <v>2688</v>
      </c>
      <c r="JF47" s="60">
        <v>2816</v>
      </c>
      <c r="JG47" s="60">
        <v>908</v>
      </c>
      <c r="JH47" s="60">
        <v>3238</v>
      </c>
      <c r="JI47" s="60">
        <v>2835</v>
      </c>
      <c r="JJ47" s="60">
        <v>2543</v>
      </c>
      <c r="JK47" s="60">
        <v>2403</v>
      </c>
      <c r="JL47" s="60">
        <v>3196</v>
      </c>
      <c r="JM47" s="60">
        <v>3056</v>
      </c>
      <c r="JN47" s="60">
        <v>2871</v>
      </c>
      <c r="JO47" s="60">
        <v>1966</v>
      </c>
      <c r="JP47" s="60">
        <v>2015</v>
      </c>
      <c r="JQ47" s="60">
        <v>3196</v>
      </c>
      <c r="JR47" s="60">
        <v>3130</v>
      </c>
      <c r="JS47" s="60">
        <v>2849</v>
      </c>
      <c r="JT47" s="60">
        <v>2097</v>
      </c>
      <c r="JU47" s="60">
        <v>3116</v>
      </c>
      <c r="JV47" s="60">
        <v>2350</v>
      </c>
      <c r="JW47" s="60">
        <v>2299</v>
      </c>
      <c r="JY47" s="60">
        <v>2647</v>
      </c>
      <c r="JZ47" s="60">
        <v>3056</v>
      </c>
      <c r="KA47" s="60">
        <v>2015</v>
      </c>
      <c r="KB47" s="60">
        <v>2596</v>
      </c>
      <c r="KC47" s="60">
        <v>2215</v>
      </c>
      <c r="KD47" s="60">
        <v>2215</v>
      </c>
      <c r="KE47" s="60">
        <v>2966</v>
      </c>
      <c r="KF47" s="60">
        <v>2068</v>
      </c>
      <c r="KG47" s="60">
        <v>2924</v>
      </c>
      <c r="KH47" s="60">
        <v>3140</v>
      </c>
      <c r="KI47" s="60">
        <v>3056</v>
      </c>
      <c r="KJ47" s="60">
        <v>3056</v>
      </c>
      <c r="KK47" s="60">
        <v>2793</v>
      </c>
      <c r="KL47" s="60">
        <v>3056</v>
      </c>
      <c r="KM47" s="60">
        <v>3196</v>
      </c>
      <c r="KN47" s="60">
        <v>3238</v>
      </c>
      <c r="KO47" s="60">
        <v>2543</v>
      </c>
      <c r="KP47" s="60">
        <v>2955</v>
      </c>
      <c r="KQ47" s="60">
        <v>3116</v>
      </c>
      <c r="KR47" s="60">
        <v>2868</v>
      </c>
      <c r="KS47" s="60">
        <v>3196</v>
      </c>
      <c r="KT47" s="60">
        <v>2933</v>
      </c>
      <c r="KU47" s="60">
        <v>2955</v>
      </c>
      <c r="KV47" s="60">
        <v>2955</v>
      </c>
      <c r="KW47" s="60">
        <v>1945</v>
      </c>
      <c r="KX47" s="60">
        <v>2955</v>
      </c>
      <c r="KY47" s="60">
        <v>2955</v>
      </c>
      <c r="KZ47" s="60">
        <v>2849</v>
      </c>
      <c r="LA47" s="60">
        <v>2955</v>
      </c>
      <c r="LB47" s="60">
        <v>1861</v>
      </c>
      <c r="LC47" s="60">
        <v>2190</v>
      </c>
      <c r="LD47" s="60">
        <v>2260</v>
      </c>
      <c r="LE47" s="60">
        <v>2951</v>
      </c>
      <c r="LF47" s="60">
        <v>3091</v>
      </c>
      <c r="LG47" s="60">
        <v>1966</v>
      </c>
      <c r="LH47" s="60">
        <v>1702</v>
      </c>
      <c r="LI47" s="60">
        <v>1911</v>
      </c>
      <c r="LJ47" s="60">
        <v>2003</v>
      </c>
      <c r="LK47" s="60">
        <v>1326</v>
      </c>
      <c r="LL47" s="60">
        <v>2707</v>
      </c>
      <c r="LM47" s="60">
        <v>3200</v>
      </c>
      <c r="LN47" s="60">
        <v>2868</v>
      </c>
      <c r="LO47" s="60">
        <v>2871</v>
      </c>
      <c r="LP47" s="60">
        <v>2871</v>
      </c>
      <c r="LQ47" s="60">
        <v>2707</v>
      </c>
      <c r="LR47" s="60">
        <v>2707</v>
      </c>
      <c r="LS47" s="60">
        <v>2605</v>
      </c>
      <c r="LT47" s="60">
        <v>2215</v>
      </c>
      <c r="LU47" s="60">
        <v>2955</v>
      </c>
      <c r="LV47" s="60">
        <v>2955</v>
      </c>
    </row>
    <row r="48" spans="1:334" ht="15" customHeight="1" x14ac:dyDescent="0.35">
      <c r="A48" s="57" t="s">
        <v>313</v>
      </c>
      <c r="B48">
        <v>1985</v>
      </c>
      <c r="C48">
        <v>2021</v>
      </c>
      <c r="D48">
        <v>1190</v>
      </c>
      <c r="E48">
        <v>927</v>
      </c>
      <c r="F48">
        <v>1496</v>
      </c>
      <c r="G48">
        <v>2091</v>
      </c>
      <c r="H48">
        <v>1560</v>
      </c>
      <c r="I48">
        <v>1325</v>
      </c>
      <c r="J48">
        <v>2021</v>
      </c>
      <c r="K48">
        <v>1471</v>
      </c>
      <c r="L48">
        <v>2091</v>
      </c>
      <c r="M48">
        <v>2021</v>
      </c>
      <c r="N48">
        <v>1404</v>
      </c>
      <c r="O48">
        <v>1496</v>
      </c>
      <c r="P48">
        <v>2091</v>
      </c>
      <c r="Q48">
        <v>2021</v>
      </c>
      <c r="R48">
        <v>2091</v>
      </c>
      <c r="S48">
        <v>1915</v>
      </c>
      <c r="T48">
        <v>1806</v>
      </c>
      <c r="U48">
        <v>1128</v>
      </c>
      <c r="V48">
        <v>2091</v>
      </c>
      <c r="W48">
        <v>2091</v>
      </c>
      <c r="X48">
        <v>2091</v>
      </c>
      <c r="Y48">
        <v>1492</v>
      </c>
      <c r="Z48">
        <v>1492</v>
      </c>
      <c r="AA48">
        <v>1492</v>
      </c>
      <c r="AB48">
        <v>1492</v>
      </c>
      <c r="AC48">
        <v>347</v>
      </c>
      <c r="AD48">
        <v>474</v>
      </c>
      <c r="AE48">
        <v>215</v>
      </c>
      <c r="AF48">
        <v>2087</v>
      </c>
      <c r="AG48">
        <v>2087</v>
      </c>
      <c r="AH48">
        <v>2087</v>
      </c>
      <c r="AI48">
        <v>2087</v>
      </c>
      <c r="AJ48">
        <v>1824</v>
      </c>
      <c r="AK48">
        <v>997</v>
      </c>
      <c r="AL48">
        <v>1434</v>
      </c>
      <c r="AM48">
        <v>1434</v>
      </c>
      <c r="AN48">
        <v>997</v>
      </c>
      <c r="AO48">
        <v>1429</v>
      </c>
      <c r="AP48">
        <v>2171</v>
      </c>
      <c r="AQ48">
        <v>2171</v>
      </c>
      <c r="AR48"/>
      <c r="AS48"/>
      <c r="AT48">
        <v>1664</v>
      </c>
      <c r="AU48">
        <v>1081</v>
      </c>
      <c r="AV48">
        <v>1580</v>
      </c>
      <c r="AW48">
        <v>1471</v>
      </c>
      <c r="AX48">
        <v>997</v>
      </c>
      <c r="AY48">
        <v>1843</v>
      </c>
      <c r="AZ48">
        <v>2049</v>
      </c>
      <c r="BA48">
        <v>1759</v>
      </c>
      <c r="BB48">
        <v>1106</v>
      </c>
      <c r="BC48">
        <v>2007</v>
      </c>
      <c r="BD48">
        <v>2007</v>
      </c>
      <c r="BE48">
        <v>1434</v>
      </c>
      <c r="BF48">
        <v>2049</v>
      </c>
      <c r="BG48">
        <v>1538</v>
      </c>
      <c r="BH48">
        <v>1669</v>
      </c>
      <c r="BI48">
        <v>1106</v>
      </c>
      <c r="BJ48">
        <v>1106</v>
      </c>
      <c r="BK48">
        <v>1106</v>
      </c>
      <c r="BL48">
        <v>1496</v>
      </c>
      <c r="BM48">
        <v>1801</v>
      </c>
      <c r="BN48">
        <v>2091</v>
      </c>
      <c r="BO48">
        <v>1722</v>
      </c>
      <c r="BP48">
        <v>1786</v>
      </c>
      <c r="BQ48">
        <v>1627</v>
      </c>
      <c r="BR48">
        <v>1627</v>
      </c>
      <c r="BS48">
        <v>1627</v>
      </c>
      <c r="BT48">
        <v>1759</v>
      </c>
      <c r="BU48">
        <v>1106</v>
      </c>
      <c r="BV48">
        <v>1759</v>
      </c>
      <c r="BW48">
        <v>1496</v>
      </c>
      <c r="BX48">
        <v>1866</v>
      </c>
      <c r="BY48">
        <v>1434</v>
      </c>
      <c r="BZ48">
        <v>2087</v>
      </c>
      <c r="CA48">
        <v>2129</v>
      </c>
      <c r="CB48">
        <v>1824</v>
      </c>
      <c r="CC48">
        <v>1824</v>
      </c>
      <c r="CD48">
        <v>1955</v>
      </c>
      <c r="CE48">
        <v>1849</v>
      </c>
      <c r="CF48">
        <v>2129</v>
      </c>
      <c r="CG48">
        <v>2129</v>
      </c>
      <c r="CH48">
        <v>2171</v>
      </c>
      <c r="CI48">
        <v>1824</v>
      </c>
      <c r="CJ48">
        <v>2091</v>
      </c>
      <c r="CK48">
        <v>2049</v>
      </c>
      <c r="CL48">
        <v>2171</v>
      </c>
      <c r="CM48">
        <v>2171</v>
      </c>
      <c r="CN48">
        <v>2171</v>
      </c>
      <c r="CO48">
        <v>1824</v>
      </c>
      <c r="CP48">
        <v>1434</v>
      </c>
      <c r="CQ48">
        <v>1434</v>
      </c>
      <c r="CR48">
        <v>2171</v>
      </c>
      <c r="CS48">
        <v>2091</v>
      </c>
      <c r="CT48">
        <v>2091</v>
      </c>
      <c r="CU48">
        <v>1190</v>
      </c>
      <c r="CV48">
        <v>2091</v>
      </c>
      <c r="CW48">
        <v>2091</v>
      </c>
      <c r="CX48">
        <v>2021</v>
      </c>
      <c r="CY48">
        <v>927</v>
      </c>
      <c r="CZ48">
        <v>2021</v>
      </c>
      <c r="DA48">
        <v>1492</v>
      </c>
      <c r="DB48">
        <v>1492</v>
      </c>
      <c r="DC48">
        <v>1843</v>
      </c>
      <c r="DD48">
        <v>1434</v>
      </c>
      <c r="DE48">
        <v>1601</v>
      </c>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s="60">
        <v>10317</v>
      </c>
      <c r="FH48" s="60">
        <v>8517</v>
      </c>
      <c r="FI48" s="60">
        <v>7438</v>
      </c>
      <c r="FJ48" s="60">
        <v>9422</v>
      </c>
      <c r="FK48" s="60">
        <v>7758</v>
      </c>
      <c r="FL48" s="60">
        <v>9498</v>
      </c>
      <c r="FM48" s="60">
        <v>9720</v>
      </c>
      <c r="FN48" s="60">
        <v>9266</v>
      </c>
      <c r="FO48" s="60">
        <v>9793</v>
      </c>
      <c r="FP48" s="60">
        <v>10165</v>
      </c>
      <c r="FQ48" s="60">
        <v>9098</v>
      </c>
      <c r="FR48" s="60">
        <v>10397</v>
      </c>
      <c r="FS48" s="60">
        <v>9035</v>
      </c>
      <c r="FT48" s="60">
        <v>8525</v>
      </c>
      <c r="FU48" s="60">
        <v>7644</v>
      </c>
      <c r="FV48" s="60">
        <v>8824</v>
      </c>
      <c r="FW48" s="60">
        <v>9365</v>
      </c>
      <c r="FX48" s="60">
        <v>10021</v>
      </c>
      <c r="FY48" s="60">
        <v>10139</v>
      </c>
      <c r="FZ48" s="60">
        <v>7856</v>
      </c>
      <c r="GA48" s="60">
        <v>10631</v>
      </c>
      <c r="GB48" s="60">
        <v>9927</v>
      </c>
      <c r="GC48" s="60">
        <v>8320</v>
      </c>
      <c r="GD48" s="60">
        <v>8940</v>
      </c>
      <c r="GE48" s="60">
        <v>10121</v>
      </c>
      <c r="GF48" s="60">
        <v>10121</v>
      </c>
      <c r="GG48" s="60">
        <v>10289</v>
      </c>
      <c r="GH48" s="60">
        <v>8329</v>
      </c>
      <c r="GI48" s="60">
        <v>8844</v>
      </c>
      <c r="GJ48" s="60">
        <v>10509</v>
      </c>
      <c r="GK48" s="60">
        <v>10517</v>
      </c>
      <c r="GL48" s="60">
        <v>10165</v>
      </c>
      <c r="GM48" s="60">
        <v>9575</v>
      </c>
      <c r="GN48" s="60">
        <v>10349</v>
      </c>
      <c r="GO48" s="60">
        <v>9662</v>
      </c>
      <c r="GP48" s="60">
        <v>8470</v>
      </c>
      <c r="GQ48" s="60">
        <v>8081</v>
      </c>
      <c r="GR48" s="60">
        <v>8538</v>
      </c>
      <c r="GS48" s="60">
        <v>10009</v>
      </c>
      <c r="GT48" s="60">
        <v>9355</v>
      </c>
      <c r="GU48" s="60">
        <v>9589</v>
      </c>
      <c r="GV48" s="60">
        <v>8547</v>
      </c>
      <c r="GW48" s="60">
        <v>8547</v>
      </c>
      <c r="GX48" s="60">
        <v>10329</v>
      </c>
      <c r="GY48" s="60">
        <v>9043</v>
      </c>
      <c r="GZ48" s="60">
        <v>10245</v>
      </c>
      <c r="HA48" s="60">
        <v>10677</v>
      </c>
      <c r="HB48" s="60">
        <v>10327</v>
      </c>
      <c r="HC48" s="60">
        <v>10369</v>
      </c>
      <c r="HD48" s="60">
        <v>9983</v>
      </c>
      <c r="HE48" s="60">
        <v>10589</v>
      </c>
      <c r="HF48" s="60">
        <v>10509</v>
      </c>
      <c r="HG48" s="60">
        <v>10345</v>
      </c>
      <c r="HH48" s="60">
        <v>8357</v>
      </c>
      <c r="HI48" s="60">
        <v>5452</v>
      </c>
      <c r="HJ48" s="60">
        <v>6087</v>
      </c>
      <c r="HK48" s="60">
        <v>5640</v>
      </c>
      <c r="HL48" s="60">
        <v>6335</v>
      </c>
      <c r="HM48" s="60">
        <v>5960</v>
      </c>
      <c r="HN48" s="60">
        <v>5973</v>
      </c>
      <c r="HO48" s="60">
        <v>5323</v>
      </c>
      <c r="HP48" s="60">
        <v>5458</v>
      </c>
      <c r="HQ48" s="60">
        <v>5137</v>
      </c>
      <c r="HR48" s="60">
        <v>5825</v>
      </c>
      <c r="HS48" s="60">
        <v>5743</v>
      </c>
      <c r="HT48" s="60">
        <v>6275</v>
      </c>
      <c r="HU48" s="60">
        <v>6275</v>
      </c>
      <c r="HV48" s="60">
        <v>6275</v>
      </c>
      <c r="HW48" s="60">
        <v>6275</v>
      </c>
      <c r="HX48" s="60">
        <v>5940</v>
      </c>
      <c r="HY48" s="60">
        <v>6233</v>
      </c>
      <c r="HZ48" s="60">
        <v>6233</v>
      </c>
      <c r="IA48" s="60">
        <v>6233</v>
      </c>
      <c r="IB48" s="60">
        <v>6373</v>
      </c>
      <c r="IC48" s="60">
        <v>5743</v>
      </c>
      <c r="ID48" s="60">
        <v>6223</v>
      </c>
      <c r="IE48" s="60">
        <v>6373</v>
      </c>
      <c r="IF48" s="60">
        <v>6275</v>
      </c>
      <c r="IG48" s="60">
        <v>6275</v>
      </c>
      <c r="IH48" s="60">
        <v>5873</v>
      </c>
      <c r="II48" s="60">
        <v>6275</v>
      </c>
      <c r="IJ48" s="60">
        <v>6373</v>
      </c>
      <c r="IK48" s="60">
        <v>5138</v>
      </c>
      <c r="IL48" s="60">
        <v>6195</v>
      </c>
      <c r="IM48" s="60">
        <v>6195</v>
      </c>
      <c r="IN48" s="60">
        <v>5940</v>
      </c>
      <c r="IO48" s="60">
        <v>5947</v>
      </c>
      <c r="IP48" s="60">
        <v>5324</v>
      </c>
      <c r="IQ48" s="60">
        <v>6335</v>
      </c>
      <c r="IR48" s="60">
        <v>5324</v>
      </c>
      <c r="IS48" s="60">
        <v>6275</v>
      </c>
      <c r="IT48" s="60">
        <v>6415</v>
      </c>
      <c r="IU48" s="60">
        <v>6373</v>
      </c>
      <c r="IV48" s="60">
        <v>6293</v>
      </c>
      <c r="IW48" s="60">
        <v>6063</v>
      </c>
      <c r="IX48" s="60">
        <v>5134</v>
      </c>
      <c r="IY48" s="60">
        <v>6335</v>
      </c>
      <c r="IZ48" s="60">
        <v>4924</v>
      </c>
      <c r="JA48" s="60">
        <v>5435</v>
      </c>
      <c r="JB48" s="60">
        <v>4000</v>
      </c>
      <c r="JC48" s="60">
        <v>5363</v>
      </c>
      <c r="JD48" s="60">
        <v>4732</v>
      </c>
      <c r="JE48" s="60">
        <v>5462</v>
      </c>
      <c r="JF48" s="60">
        <v>6195</v>
      </c>
      <c r="JG48" s="60">
        <v>98</v>
      </c>
      <c r="JH48" s="60">
        <v>6415</v>
      </c>
      <c r="JI48" s="60">
        <v>5652</v>
      </c>
      <c r="JJ48" s="60">
        <v>6110</v>
      </c>
      <c r="JK48" s="60">
        <v>5180</v>
      </c>
      <c r="JL48" s="60">
        <v>6275</v>
      </c>
      <c r="JM48" s="60">
        <v>6233</v>
      </c>
      <c r="JN48" s="60">
        <v>5645</v>
      </c>
      <c r="JO48" s="60">
        <v>4487</v>
      </c>
      <c r="JP48" s="60">
        <v>5597</v>
      </c>
      <c r="JQ48" s="60">
        <v>6373</v>
      </c>
      <c r="JR48" s="60">
        <v>6335</v>
      </c>
      <c r="JS48" s="60">
        <v>6335</v>
      </c>
      <c r="JT48" s="60">
        <v>6335</v>
      </c>
      <c r="JU48" s="60">
        <v>5645</v>
      </c>
      <c r="JV48" s="60">
        <v>5782</v>
      </c>
      <c r="JW48" s="60">
        <v>5824</v>
      </c>
      <c r="JX48" s="60">
        <v>4254</v>
      </c>
      <c r="JY48" s="60">
        <v>5632</v>
      </c>
      <c r="JZ48" s="60">
        <v>6233</v>
      </c>
      <c r="KA48" s="60">
        <v>5597</v>
      </c>
      <c r="KB48" s="60">
        <v>5036</v>
      </c>
      <c r="KC48" s="60">
        <v>5632</v>
      </c>
      <c r="KD48" s="60">
        <v>5534</v>
      </c>
      <c r="KE48" s="60">
        <v>6143</v>
      </c>
      <c r="KF48" s="60">
        <v>4987</v>
      </c>
      <c r="KG48" s="60">
        <v>6101</v>
      </c>
      <c r="KH48" s="60">
        <v>2440</v>
      </c>
      <c r="KI48" s="60">
        <v>6233</v>
      </c>
      <c r="KJ48" s="60">
        <v>6083</v>
      </c>
      <c r="KK48" s="60">
        <v>5460</v>
      </c>
      <c r="KL48" s="60">
        <v>6083</v>
      </c>
      <c r="KM48" s="60">
        <v>6373</v>
      </c>
      <c r="KN48" s="60">
        <v>6415</v>
      </c>
      <c r="KO48" s="60">
        <v>5960</v>
      </c>
      <c r="KP48" s="60">
        <v>6335</v>
      </c>
      <c r="KQ48" s="60">
        <v>6195</v>
      </c>
      <c r="KR48" s="60">
        <v>5947</v>
      </c>
      <c r="KS48" s="60">
        <v>5725</v>
      </c>
      <c r="KT48" s="60">
        <v>5960</v>
      </c>
      <c r="KU48" s="60">
        <v>6335</v>
      </c>
      <c r="KV48" s="60">
        <v>6335</v>
      </c>
      <c r="KW48" s="60">
        <v>5299</v>
      </c>
      <c r="KX48" s="60">
        <v>6335</v>
      </c>
      <c r="KY48" s="60">
        <v>6335</v>
      </c>
      <c r="KZ48" s="60">
        <v>6335</v>
      </c>
      <c r="LA48" s="60">
        <v>6335</v>
      </c>
      <c r="LB48" s="60">
        <v>5107</v>
      </c>
      <c r="LC48" s="60">
        <v>5715</v>
      </c>
      <c r="LD48" s="60">
        <v>5792</v>
      </c>
      <c r="LE48" s="60">
        <v>6086</v>
      </c>
      <c r="LF48" s="60">
        <v>6090</v>
      </c>
      <c r="LG48" s="60">
        <v>5067</v>
      </c>
      <c r="LH48" s="60">
        <v>5940</v>
      </c>
      <c r="LI48" s="60">
        <v>6020</v>
      </c>
      <c r="LJ48" s="60">
        <v>3865</v>
      </c>
      <c r="LK48" s="60">
        <v>4900</v>
      </c>
      <c r="LL48" s="60">
        <v>6087</v>
      </c>
      <c r="LM48" s="60">
        <v>6335</v>
      </c>
      <c r="LN48" s="60">
        <v>5597</v>
      </c>
      <c r="LO48" s="60">
        <v>5645</v>
      </c>
      <c r="LP48" s="60">
        <v>6045</v>
      </c>
      <c r="LQ48" s="60">
        <v>6087</v>
      </c>
      <c r="LR48" s="60">
        <v>6087</v>
      </c>
      <c r="LS48" s="60">
        <v>5582</v>
      </c>
      <c r="LT48" s="60">
        <v>5232</v>
      </c>
      <c r="LU48" s="60">
        <v>6335</v>
      </c>
      <c r="LV48" s="60">
        <v>6335</v>
      </c>
    </row>
    <row r="49" spans="1:334" ht="15" customHeight="1" x14ac:dyDescent="0.35">
      <c r="A49" s="57" t="s">
        <v>227</v>
      </c>
      <c r="B49">
        <v>1882</v>
      </c>
      <c r="C49">
        <v>1668</v>
      </c>
      <c r="D49">
        <v>1735</v>
      </c>
      <c r="E49">
        <v>1700</v>
      </c>
      <c r="F49">
        <v>2418</v>
      </c>
      <c r="G49">
        <v>2176</v>
      </c>
      <c r="H49">
        <v>2173</v>
      </c>
      <c r="I49">
        <v>1688</v>
      </c>
      <c r="J49">
        <v>1962</v>
      </c>
      <c r="K49">
        <v>821</v>
      </c>
      <c r="L49">
        <v>2596</v>
      </c>
      <c r="M49">
        <v>2207</v>
      </c>
      <c r="N49">
        <v>1564</v>
      </c>
      <c r="O49">
        <v>2418</v>
      </c>
      <c r="P49">
        <v>2106</v>
      </c>
      <c r="Q49">
        <v>1668</v>
      </c>
      <c r="R49">
        <v>2106</v>
      </c>
      <c r="S49">
        <v>1668</v>
      </c>
      <c r="T49">
        <v>1324</v>
      </c>
      <c r="U49">
        <v>1928</v>
      </c>
      <c r="V49">
        <v>2176</v>
      </c>
      <c r="W49">
        <v>2176</v>
      </c>
      <c r="X49">
        <v>2176</v>
      </c>
      <c r="Y49">
        <v>2098</v>
      </c>
      <c r="Z49">
        <v>2098</v>
      </c>
      <c r="AA49">
        <v>2098</v>
      </c>
      <c r="AB49">
        <v>2106</v>
      </c>
      <c r="AC49">
        <v>2103</v>
      </c>
      <c r="AD49">
        <v>1788</v>
      </c>
      <c r="AE49">
        <v>1788</v>
      </c>
      <c r="AF49">
        <v>2746</v>
      </c>
      <c r="AG49">
        <v>2746</v>
      </c>
      <c r="AH49">
        <v>2746</v>
      </c>
      <c r="AI49">
        <v>2746</v>
      </c>
      <c r="AJ49">
        <v>2746</v>
      </c>
      <c r="AK49">
        <v>2173</v>
      </c>
      <c r="AL49">
        <v>2746</v>
      </c>
      <c r="AM49">
        <v>2746</v>
      </c>
      <c r="AN49">
        <v>2064</v>
      </c>
      <c r="AO49">
        <v>2173</v>
      </c>
      <c r="AP49">
        <v>2746</v>
      </c>
      <c r="AQ49">
        <v>2746</v>
      </c>
      <c r="AR49">
        <v>2103</v>
      </c>
      <c r="AS49">
        <v>2239</v>
      </c>
      <c r="AT49"/>
      <c r="AU49">
        <v>998</v>
      </c>
      <c r="AV49">
        <v>1707</v>
      </c>
      <c r="AW49">
        <v>928</v>
      </c>
      <c r="AX49">
        <v>1331</v>
      </c>
      <c r="AY49">
        <v>1811</v>
      </c>
      <c r="AZ49">
        <v>2421</v>
      </c>
      <c r="BA49">
        <v>2418</v>
      </c>
      <c r="BB49">
        <v>2418</v>
      </c>
      <c r="BC49">
        <v>2666</v>
      </c>
      <c r="BD49">
        <v>2666</v>
      </c>
      <c r="BE49">
        <v>2746</v>
      </c>
      <c r="BF49">
        <v>2421</v>
      </c>
      <c r="BG49">
        <v>2418</v>
      </c>
      <c r="BH49">
        <v>2418</v>
      </c>
      <c r="BI49">
        <v>2418</v>
      </c>
      <c r="BJ49">
        <v>2418</v>
      </c>
      <c r="BK49">
        <v>2418</v>
      </c>
      <c r="BL49">
        <v>2418</v>
      </c>
      <c r="BM49">
        <v>2173</v>
      </c>
      <c r="BN49">
        <v>2176</v>
      </c>
      <c r="BO49">
        <v>1983</v>
      </c>
      <c r="BP49">
        <v>2176</v>
      </c>
      <c r="BQ49">
        <v>2418</v>
      </c>
      <c r="BR49">
        <v>2173</v>
      </c>
      <c r="BS49">
        <v>2418</v>
      </c>
      <c r="BT49">
        <v>2173</v>
      </c>
      <c r="BU49">
        <v>2418</v>
      </c>
      <c r="BV49">
        <v>2173</v>
      </c>
      <c r="BW49">
        <v>2418</v>
      </c>
      <c r="BX49">
        <v>2746</v>
      </c>
      <c r="BY49">
        <v>2746</v>
      </c>
      <c r="BZ49">
        <v>2746</v>
      </c>
      <c r="CA49">
        <v>2746</v>
      </c>
      <c r="CB49">
        <v>2746</v>
      </c>
      <c r="CC49">
        <v>2746</v>
      </c>
      <c r="CD49">
        <v>2746</v>
      </c>
      <c r="CE49">
        <v>2746</v>
      </c>
      <c r="CF49">
        <v>2746</v>
      </c>
      <c r="CG49">
        <v>2746</v>
      </c>
      <c r="CH49">
        <v>2746</v>
      </c>
      <c r="CI49">
        <v>2746</v>
      </c>
      <c r="CJ49">
        <v>2421</v>
      </c>
      <c r="CK49">
        <v>2421</v>
      </c>
      <c r="CL49">
        <v>2746</v>
      </c>
      <c r="CM49">
        <v>2746</v>
      </c>
      <c r="CN49">
        <v>2746</v>
      </c>
      <c r="CO49">
        <v>2746</v>
      </c>
      <c r="CP49">
        <v>2746</v>
      </c>
      <c r="CQ49">
        <v>2746</v>
      </c>
      <c r="CR49">
        <v>2746</v>
      </c>
      <c r="CS49">
        <v>2176</v>
      </c>
      <c r="CT49">
        <v>2176</v>
      </c>
      <c r="CU49">
        <v>1735</v>
      </c>
      <c r="CV49">
        <v>2106</v>
      </c>
      <c r="CW49">
        <v>2176</v>
      </c>
      <c r="CX49">
        <v>1433</v>
      </c>
      <c r="CY49">
        <v>1700</v>
      </c>
      <c r="CZ49">
        <v>1668</v>
      </c>
      <c r="DA49">
        <v>1962</v>
      </c>
      <c r="DB49">
        <v>2106</v>
      </c>
      <c r="DC49">
        <v>2173</v>
      </c>
      <c r="DD49">
        <v>2746</v>
      </c>
      <c r="DE49">
        <v>2351</v>
      </c>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s="60">
        <v>6119</v>
      </c>
      <c r="FH49" s="60">
        <v>5423</v>
      </c>
      <c r="FI49" s="60">
        <v>4691</v>
      </c>
      <c r="FJ49" s="60">
        <v>5919</v>
      </c>
      <c r="FK49" s="60">
        <v>4835</v>
      </c>
      <c r="FL49" s="60">
        <v>6569</v>
      </c>
      <c r="FM49" s="60">
        <v>6283</v>
      </c>
      <c r="FN49" s="60">
        <v>6569</v>
      </c>
      <c r="FO49" s="60">
        <v>5919</v>
      </c>
      <c r="FP49" s="60">
        <v>6809</v>
      </c>
      <c r="FQ49" s="60">
        <v>6113</v>
      </c>
      <c r="FR49" s="60">
        <v>5489</v>
      </c>
      <c r="FS49" s="60">
        <v>3423</v>
      </c>
      <c r="FT49" s="60">
        <v>4453</v>
      </c>
      <c r="FU49" s="60">
        <v>5913</v>
      </c>
      <c r="FV49" s="60">
        <v>5423</v>
      </c>
      <c r="FW49" s="60">
        <v>3963</v>
      </c>
      <c r="FX49" s="60">
        <v>6479</v>
      </c>
      <c r="FY49" s="60">
        <v>6711</v>
      </c>
      <c r="FZ49" s="60">
        <v>5725</v>
      </c>
      <c r="GA49" s="60">
        <v>6969</v>
      </c>
      <c r="GB49" s="60">
        <v>5755</v>
      </c>
      <c r="GC49" s="60">
        <v>6769</v>
      </c>
      <c r="GD49" s="60">
        <v>6969</v>
      </c>
      <c r="GE49" s="60">
        <v>6969</v>
      </c>
      <c r="GF49" s="60">
        <v>6969</v>
      </c>
      <c r="GG49" s="60">
        <v>6319</v>
      </c>
      <c r="GH49" s="60">
        <v>4609</v>
      </c>
      <c r="GI49" s="60">
        <v>4317</v>
      </c>
      <c r="GJ49" s="60">
        <v>6969</v>
      </c>
      <c r="GK49" s="60">
        <v>6669</v>
      </c>
      <c r="GL49" s="60">
        <v>4813</v>
      </c>
      <c r="GM49" s="60">
        <v>5829</v>
      </c>
      <c r="GN49" s="60">
        <v>6809</v>
      </c>
      <c r="GO49" s="60">
        <v>5829</v>
      </c>
      <c r="GP49" s="60">
        <v>6313</v>
      </c>
      <c r="GQ49" s="60">
        <v>5333</v>
      </c>
      <c r="GR49" s="60">
        <v>5815</v>
      </c>
      <c r="GS49" s="60">
        <v>6969</v>
      </c>
      <c r="GT49" s="60">
        <v>4317</v>
      </c>
      <c r="GU49" s="60">
        <v>6313</v>
      </c>
      <c r="GV49" s="60">
        <v>6313</v>
      </c>
      <c r="GW49" s="60">
        <v>6313</v>
      </c>
      <c r="GX49" s="60">
        <v>6969</v>
      </c>
      <c r="GY49" s="60">
        <v>6319</v>
      </c>
      <c r="GZ49" s="60">
        <v>6969</v>
      </c>
      <c r="HA49" s="60">
        <v>6969</v>
      </c>
      <c r="HB49" s="60">
        <v>6969</v>
      </c>
      <c r="HC49" s="60">
        <v>6969</v>
      </c>
      <c r="HD49" s="60">
        <v>6969</v>
      </c>
      <c r="HE49" s="60">
        <v>6969</v>
      </c>
      <c r="HF49" s="60">
        <v>6969</v>
      </c>
      <c r="HG49" s="60">
        <v>6969</v>
      </c>
      <c r="HH49" s="60">
        <v>5465</v>
      </c>
      <c r="HI49" s="60">
        <v>1277</v>
      </c>
      <c r="HJ49" s="60">
        <v>1477</v>
      </c>
      <c r="HK49" s="60">
        <v>1477</v>
      </c>
      <c r="HL49" s="60">
        <v>1477</v>
      </c>
      <c r="HM49" s="60">
        <v>1477</v>
      </c>
      <c r="HN49" s="60">
        <v>868</v>
      </c>
      <c r="HO49" s="60">
        <v>933</v>
      </c>
      <c r="HP49" s="60">
        <v>889</v>
      </c>
      <c r="HQ49" s="60">
        <v>1477</v>
      </c>
      <c r="HR49" s="60">
        <v>1077</v>
      </c>
      <c r="HS49" s="60">
        <v>1077</v>
      </c>
      <c r="HT49" s="60">
        <v>1477</v>
      </c>
      <c r="HU49" s="60">
        <v>1477</v>
      </c>
      <c r="HV49" s="60">
        <v>1477</v>
      </c>
      <c r="HW49" s="60">
        <v>1477</v>
      </c>
      <c r="HX49" s="60">
        <v>1477</v>
      </c>
      <c r="HY49" s="60">
        <v>1477</v>
      </c>
      <c r="HZ49" s="60">
        <v>1477</v>
      </c>
      <c r="IA49" s="60">
        <v>1477</v>
      </c>
      <c r="IB49" s="60">
        <v>1477</v>
      </c>
      <c r="IC49" s="60">
        <v>1077</v>
      </c>
      <c r="ID49" s="60">
        <v>1477</v>
      </c>
      <c r="IE49" s="60">
        <v>1477</v>
      </c>
      <c r="IF49" s="60">
        <v>1477</v>
      </c>
      <c r="IG49" s="60">
        <v>1477</v>
      </c>
      <c r="IH49" s="60">
        <v>1477</v>
      </c>
      <c r="II49" s="60">
        <v>1477</v>
      </c>
      <c r="IJ49" s="60">
        <v>1477</v>
      </c>
      <c r="IK49" s="60">
        <v>1477</v>
      </c>
      <c r="IL49" s="60">
        <v>1477</v>
      </c>
      <c r="IM49" s="60">
        <v>1477</v>
      </c>
      <c r="IN49" s="60">
        <v>1477</v>
      </c>
      <c r="IO49" s="60">
        <v>1477</v>
      </c>
      <c r="IP49" s="60">
        <v>1477</v>
      </c>
      <c r="IQ49" s="60">
        <v>1477</v>
      </c>
      <c r="IR49" s="60">
        <v>1477</v>
      </c>
      <c r="IS49" s="60">
        <v>1477</v>
      </c>
      <c r="IT49" s="60">
        <v>1477</v>
      </c>
      <c r="IU49" s="60">
        <v>1477</v>
      </c>
      <c r="IV49" s="60">
        <v>1477</v>
      </c>
      <c r="IW49" s="60">
        <v>1170</v>
      </c>
      <c r="IX49" s="60">
        <v>979</v>
      </c>
      <c r="IY49" s="60">
        <v>1477</v>
      </c>
      <c r="IZ49" s="60">
        <v>1077</v>
      </c>
      <c r="JA49" s="60">
        <v>1477</v>
      </c>
      <c r="JB49" s="60">
        <v>1379</v>
      </c>
      <c r="JC49" s="60">
        <v>1077</v>
      </c>
      <c r="JD49" s="60">
        <v>1077</v>
      </c>
      <c r="JE49" s="60">
        <v>979</v>
      </c>
      <c r="JF49" s="60">
        <v>1379</v>
      </c>
      <c r="JG49" s="60">
        <v>1077</v>
      </c>
      <c r="JH49" s="60">
        <v>1477</v>
      </c>
      <c r="JI49" s="60">
        <v>1477</v>
      </c>
      <c r="JJ49" s="60">
        <v>1477</v>
      </c>
      <c r="JK49" s="60">
        <v>1477</v>
      </c>
      <c r="JL49" s="60">
        <v>1379</v>
      </c>
      <c r="JM49" s="60">
        <v>1477</v>
      </c>
      <c r="JN49" s="60">
        <v>979</v>
      </c>
      <c r="JO49" s="60">
        <v>1077</v>
      </c>
      <c r="JP49" s="60">
        <v>1477</v>
      </c>
      <c r="JQ49" s="60">
        <v>1477</v>
      </c>
      <c r="JR49" s="60">
        <v>1477</v>
      </c>
      <c r="JS49" s="60">
        <v>1477</v>
      </c>
      <c r="JT49" s="60">
        <v>1477</v>
      </c>
      <c r="JU49" s="60">
        <v>979</v>
      </c>
      <c r="JV49" s="60">
        <v>1379</v>
      </c>
      <c r="JW49" s="60">
        <v>1477</v>
      </c>
      <c r="JX49" s="60">
        <v>1477</v>
      </c>
      <c r="JY49" s="60">
        <v>1477</v>
      </c>
      <c r="JZ49" s="60">
        <v>1477</v>
      </c>
      <c r="KA49" s="60">
        <v>1477</v>
      </c>
      <c r="KB49" s="60">
        <v>1477</v>
      </c>
      <c r="KC49" s="60">
        <v>1477</v>
      </c>
      <c r="KD49" s="60">
        <v>1379</v>
      </c>
      <c r="KE49" s="60">
        <v>1477</v>
      </c>
      <c r="KF49" s="60">
        <v>979</v>
      </c>
      <c r="KG49" s="60">
        <v>1477</v>
      </c>
      <c r="KH49" s="60">
        <v>889</v>
      </c>
      <c r="KI49" s="60">
        <v>1477</v>
      </c>
      <c r="KJ49" s="60">
        <v>1477</v>
      </c>
      <c r="KK49" s="60">
        <v>1477</v>
      </c>
      <c r="KL49" s="60">
        <v>1477</v>
      </c>
      <c r="KM49" s="60">
        <v>1477</v>
      </c>
      <c r="KN49" s="60">
        <v>1477</v>
      </c>
      <c r="KO49" s="60">
        <v>1477</v>
      </c>
      <c r="KP49" s="60">
        <v>1477</v>
      </c>
      <c r="KQ49" s="60">
        <v>1379</v>
      </c>
      <c r="KR49" s="60">
        <v>1379</v>
      </c>
      <c r="KS49" s="60">
        <v>770</v>
      </c>
      <c r="KT49" s="60">
        <v>1477</v>
      </c>
      <c r="KU49" s="60">
        <v>1477</v>
      </c>
      <c r="KV49" s="60">
        <v>1477</v>
      </c>
      <c r="KW49" s="60">
        <v>1477</v>
      </c>
      <c r="KX49" s="60">
        <v>1477</v>
      </c>
      <c r="KY49" s="60">
        <v>1477</v>
      </c>
      <c r="KZ49" s="60">
        <v>1477</v>
      </c>
      <c r="LA49" s="60">
        <v>1477</v>
      </c>
      <c r="LB49" s="60">
        <v>1477</v>
      </c>
      <c r="LC49" s="60">
        <v>1477</v>
      </c>
      <c r="LD49" s="60">
        <v>1477</v>
      </c>
      <c r="LE49" s="60">
        <v>1477</v>
      </c>
      <c r="LF49" s="60">
        <v>1477</v>
      </c>
      <c r="LG49" s="60">
        <v>1477</v>
      </c>
      <c r="LH49" s="60">
        <v>1477</v>
      </c>
      <c r="LI49" s="60">
        <v>1477</v>
      </c>
      <c r="LJ49" s="60">
        <v>1077</v>
      </c>
      <c r="LK49" s="60">
        <v>1477</v>
      </c>
      <c r="LL49" s="60">
        <v>1477</v>
      </c>
      <c r="LM49" s="60">
        <v>1477</v>
      </c>
      <c r="LN49" s="60">
        <v>1179</v>
      </c>
      <c r="LO49" s="60">
        <v>979</v>
      </c>
      <c r="LP49" s="60">
        <v>1379</v>
      </c>
      <c r="LQ49" s="60">
        <v>1477</v>
      </c>
      <c r="LR49" s="60">
        <v>1477</v>
      </c>
      <c r="LS49" s="60">
        <v>1277</v>
      </c>
      <c r="LT49" s="60">
        <v>1077</v>
      </c>
      <c r="LU49" s="60">
        <v>1477</v>
      </c>
      <c r="LV49" s="60">
        <v>1477</v>
      </c>
    </row>
    <row r="50" spans="1:334" ht="15" customHeight="1" x14ac:dyDescent="0.35">
      <c r="A50" s="57" t="s">
        <v>236</v>
      </c>
      <c r="B50">
        <v>3708</v>
      </c>
      <c r="C50">
        <v>3744</v>
      </c>
      <c r="D50">
        <v>2913</v>
      </c>
      <c r="E50">
        <v>2734</v>
      </c>
      <c r="F50">
        <v>3037</v>
      </c>
      <c r="G50">
        <v>3814</v>
      </c>
      <c r="H50">
        <v>2789</v>
      </c>
      <c r="I50">
        <v>2162</v>
      </c>
      <c r="J50">
        <v>3814</v>
      </c>
      <c r="K50">
        <v>2224</v>
      </c>
      <c r="L50">
        <v>3814</v>
      </c>
      <c r="M50">
        <v>3814</v>
      </c>
      <c r="N50">
        <v>3127</v>
      </c>
      <c r="O50">
        <v>2903</v>
      </c>
      <c r="P50">
        <v>3814</v>
      </c>
      <c r="Q50">
        <v>3814</v>
      </c>
      <c r="R50">
        <v>3814</v>
      </c>
      <c r="S50">
        <v>3708</v>
      </c>
      <c r="T50">
        <v>3364</v>
      </c>
      <c r="U50">
        <v>2799</v>
      </c>
      <c r="V50">
        <v>3814</v>
      </c>
      <c r="W50">
        <v>3814</v>
      </c>
      <c r="X50">
        <v>3814</v>
      </c>
      <c r="Y50">
        <v>3705</v>
      </c>
      <c r="Z50">
        <v>3705</v>
      </c>
      <c r="AA50">
        <v>3705</v>
      </c>
      <c r="AB50">
        <v>3569</v>
      </c>
      <c r="AC50">
        <v>2931</v>
      </c>
      <c r="AD50">
        <v>3058</v>
      </c>
      <c r="AE50">
        <v>2799</v>
      </c>
      <c r="AF50">
        <v>3494</v>
      </c>
      <c r="AG50">
        <v>3494</v>
      </c>
      <c r="AH50">
        <v>3494</v>
      </c>
      <c r="AI50">
        <v>3494</v>
      </c>
      <c r="AJ50">
        <v>3231</v>
      </c>
      <c r="AK50">
        <v>2268</v>
      </c>
      <c r="AL50">
        <v>2841</v>
      </c>
      <c r="AM50">
        <v>2841</v>
      </c>
      <c r="AN50">
        <v>2804</v>
      </c>
      <c r="AO50">
        <v>2658</v>
      </c>
      <c r="AP50">
        <v>3494</v>
      </c>
      <c r="AQ50">
        <v>3694</v>
      </c>
      <c r="AR50">
        <v>2668</v>
      </c>
      <c r="AS50">
        <v>2804</v>
      </c>
      <c r="AT50">
        <v>2146</v>
      </c>
      <c r="AU50"/>
      <c r="AV50">
        <v>1679</v>
      </c>
      <c r="AW50">
        <v>656</v>
      </c>
      <c r="AX50">
        <v>913</v>
      </c>
      <c r="AY50">
        <v>2046</v>
      </c>
      <c r="AZ50">
        <v>3814</v>
      </c>
      <c r="BA50">
        <v>3566</v>
      </c>
      <c r="BB50">
        <v>2513</v>
      </c>
      <c r="BC50">
        <v>3814</v>
      </c>
      <c r="BD50">
        <v>3814</v>
      </c>
      <c r="BE50">
        <v>2841</v>
      </c>
      <c r="BF50">
        <v>3814</v>
      </c>
      <c r="BG50">
        <v>2903</v>
      </c>
      <c r="BH50">
        <v>3168</v>
      </c>
      <c r="BI50">
        <v>2913</v>
      </c>
      <c r="BJ50">
        <v>2913</v>
      </c>
      <c r="BK50">
        <v>2913</v>
      </c>
      <c r="BL50">
        <v>3037</v>
      </c>
      <c r="BM50">
        <v>3300</v>
      </c>
      <c r="BN50">
        <v>3548</v>
      </c>
      <c r="BO50">
        <v>3375</v>
      </c>
      <c r="BP50">
        <v>3551</v>
      </c>
      <c r="BQ50">
        <v>3364</v>
      </c>
      <c r="BR50">
        <v>3364</v>
      </c>
      <c r="BS50">
        <v>3434</v>
      </c>
      <c r="BT50">
        <v>2900</v>
      </c>
      <c r="BU50">
        <v>2247</v>
      </c>
      <c r="BV50">
        <v>3566</v>
      </c>
      <c r="BW50">
        <v>2903</v>
      </c>
      <c r="BX50">
        <v>3631</v>
      </c>
      <c r="BY50">
        <v>3241</v>
      </c>
      <c r="BZ50">
        <v>3894</v>
      </c>
      <c r="CA50">
        <v>3894</v>
      </c>
      <c r="CB50">
        <v>3631</v>
      </c>
      <c r="CC50">
        <v>3631</v>
      </c>
      <c r="CD50">
        <v>3762</v>
      </c>
      <c r="CE50">
        <v>3656</v>
      </c>
      <c r="CF50">
        <v>3894</v>
      </c>
      <c r="CG50">
        <v>3894</v>
      </c>
      <c r="CH50">
        <v>3494</v>
      </c>
      <c r="CI50">
        <v>3631</v>
      </c>
      <c r="CJ50">
        <v>3548</v>
      </c>
      <c r="CK50">
        <v>3614</v>
      </c>
      <c r="CL50">
        <v>3494</v>
      </c>
      <c r="CM50">
        <v>3494</v>
      </c>
      <c r="CN50">
        <v>3494</v>
      </c>
      <c r="CO50">
        <v>3231</v>
      </c>
      <c r="CP50">
        <v>3241</v>
      </c>
      <c r="CQ50">
        <v>2841</v>
      </c>
      <c r="CR50">
        <v>3494</v>
      </c>
      <c r="CS50">
        <v>3814</v>
      </c>
      <c r="CT50">
        <v>3814</v>
      </c>
      <c r="CU50">
        <v>2913</v>
      </c>
      <c r="CV50">
        <v>3814</v>
      </c>
      <c r="CW50">
        <v>3814</v>
      </c>
      <c r="CX50">
        <v>3579</v>
      </c>
      <c r="CY50">
        <v>2734</v>
      </c>
      <c r="CZ50">
        <v>3814</v>
      </c>
      <c r="DA50">
        <v>3569</v>
      </c>
      <c r="DB50">
        <v>3569</v>
      </c>
      <c r="DC50">
        <v>3496</v>
      </c>
      <c r="DD50">
        <v>2841</v>
      </c>
      <c r="DE50">
        <v>3814</v>
      </c>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s="60">
        <v>8865</v>
      </c>
      <c r="FH50" s="60">
        <v>7589</v>
      </c>
      <c r="FI50" s="60">
        <v>6919</v>
      </c>
      <c r="FJ50" s="60">
        <v>8865</v>
      </c>
      <c r="FK50" s="60">
        <v>7063</v>
      </c>
      <c r="FL50" s="60">
        <v>9025</v>
      </c>
      <c r="FM50" s="60">
        <v>8837</v>
      </c>
      <c r="FN50" s="60">
        <v>9025</v>
      </c>
      <c r="FO50" s="60">
        <v>8865</v>
      </c>
      <c r="FP50" s="60">
        <v>8801</v>
      </c>
      <c r="FQ50" s="60">
        <v>7043</v>
      </c>
      <c r="FR50" s="60">
        <v>8865</v>
      </c>
      <c r="FS50" s="60">
        <v>3039</v>
      </c>
      <c r="FT50" s="60">
        <v>5561</v>
      </c>
      <c r="FU50" s="60">
        <v>7063</v>
      </c>
      <c r="FV50" s="60">
        <v>6773</v>
      </c>
      <c r="FW50" s="60">
        <v>2707</v>
      </c>
      <c r="FX50" s="60">
        <v>7899</v>
      </c>
      <c r="FY50" s="60">
        <v>9065</v>
      </c>
      <c r="FZ50" s="60">
        <v>5973</v>
      </c>
      <c r="GA50" s="60">
        <v>9225</v>
      </c>
      <c r="GB50" s="60">
        <v>7485</v>
      </c>
      <c r="GC50" s="60">
        <v>7719</v>
      </c>
      <c r="GD50" s="60">
        <v>7919</v>
      </c>
      <c r="GE50" s="60">
        <v>9225</v>
      </c>
      <c r="GF50" s="60">
        <v>9225</v>
      </c>
      <c r="GG50" s="60">
        <v>8265</v>
      </c>
      <c r="GH50" s="60">
        <v>3733</v>
      </c>
      <c r="GI50" s="60">
        <v>7903</v>
      </c>
      <c r="GJ50" s="60">
        <v>9225</v>
      </c>
      <c r="GK50" s="60">
        <v>9065</v>
      </c>
      <c r="GL50" s="60">
        <v>8853</v>
      </c>
      <c r="GM50" s="60">
        <v>9065</v>
      </c>
      <c r="GN50" s="60">
        <v>8265</v>
      </c>
      <c r="GO50" s="60">
        <v>8539</v>
      </c>
      <c r="GP50" s="60">
        <v>6731</v>
      </c>
      <c r="GQ50" s="60">
        <v>6773</v>
      </c>
      <c r="GR50" s="60">
        <v>7843</v>
      </c>
      <c r="GS50" s="60">
        <v>9225</v>
      </c>
      <c r="GT50" s="60">
        <v>7903</v>
      </c>
      <c r="GU50" s="60">
        <v>8305</v>
      </c>
      <c r="GV50" s="60">
        <v>7263</v>
      </c>
      <c r="GW50" s="60">
        <v>7263</v>
      </c>
      <c r="GX50" s="60">
        <v>8961</v>
      </c>
      <c r="GY50" s="60">
        <v>6959</v>
      </c>
      <c r="GZ50" s="60">
        <v>8961</v>
      </c>
      <c r="HA50" s="60">
        <v>8425</v>
      </c>
      <c r="HB50" s="60">
        <v>9225</v>
      </c>
      <c r="HC50" s="60">
        <v>9225</v>
      </c>
      <c r="HD50" s="60">
        <v>8699</v>
      </c>
      <c r="HE50" s="60">
        <v>9225</v>
      </c>
      <c r="HF50" s="60">
        <v>9225</v>
      </c>
      <c r="HG50" s="60">
        <v>9225</v>
      </c>
      <c r="HH50" s="60">
        <v>7045</v>
      </c>
      <c r="HI50" s="60">
        <v>1237</v>
      </c>
      <c r="HJ50" s="60">
        <v>1437</v>
      </c>
      <c r="HK50" s="60">
        <v>1437</v>
      </c>
      <c r="HL50" s="60">
        <v>1437</v>
      </c>
      <c r="HM50" s="60">
        <v>1113</v>
      </c>
      <c r="HN50" s="60">
        <v>769</v>
      </c>
      <c r="HO50" s="60">
        <v>923</v>
      </c>
      <c r="HP50" s="60">
        <v>1049</v>
      </c>
      <c r="HQ50" s="60">
        <v>1437</v>
      </c>
      <c r="HR50" s="60">
        <v>1237</v>
      </c>
      <c r="HS50" s="60">
        <v>1237</v>
      </c>
      <c r="HT50" s="60">
        <v>1437</v>
      </c>
      <c r="HU50" s="60">
        <v>1437</v>
      </c>
      <c r="HV50" s="60">
        <v>1437</v>
      </c>
      <c r="HW50" s="60">
        <v>1437</v>
      </c>
      <c r="HX50" s="60">
        <v>1437</v>
      </c>
      <c r="HY50" s="60">
        <v>1437</v>
      </c>
      <c r="HZ50" s="60">
        <v>1437</v>
      </c>
      <c r="IA50" s="60">
        <v>1437</v>
      </c>
      <c r="IB50" s="60">
        <v>1437</v>
      </c>
      <c r="IC50" s="60">
        <v>1237</v>
      </c>
      <c r="ID50" s="60">
        <v>1437</v>
      </c>
      <c r="IE50" s="60">
        <v>1437</v>
      </c>
      <c r="IF50" s="60">
        <v>1437</v>
      </c>
      <c r="IG50" s="60">
        <v>1437</v>
      </c>
      <c r="IH50" s="60">
        <v>1437</v>
      </c>
      <c r="II50" s="60">
        <v>1437</v>
      </c>
      <c r="IJ50" s="60">
        <v>1437</v>
      </c>
      <c r="IK50" s="60">
        <v>1437</v>
      </c>
      <c r="IL50" s="60">
        <v>1437</v>
      </c>
      <c r="IM50" s="60">
        <v>1437</v>
      </c>
      <c r="IN50" s="60">
        <v>1437</v>
      </c>
      <c r="IO50" s="60">
        <v>1437</v>
      </c>
      <c r="IP50" s="60">
        <v>1437</v>
      </c>
      <c r="IQ50" s="60">
        <v>1437</v>
      </c>
      <c r="IR50" s="60">
        <v>1437</v>
      </c>
      <c r="IS50" s="60">
        <v>1437</v>
      </c>
      <c r="IT50" s="60">
        <v>1437</v>
      </c>
      <c r="IU50" s="60">
        <v>1437</v>
      </c>
      <c r="IV50" s="60">
        <v>1437</v>
      </c>
      <c r="IW50" s="60">
        <v>1293</v>
      </c>
      <c r="IX50" s="60">
        <v>1237</v>
      </c>
      <c r="IY50" s="60">
        <v>1437</v>
      </c>
      <c r="IZ50" s="60">
        <v>1237</v>
      </c>
      <c r="JA50" s="60">
        <v>1437</v>
      </c>
      <c r="JB50" s="60">
        <v>1437</v>
      </c>
      <c r="JC50" s="60">
        <v>1237</v>
      </c>
      <c r="JD50" s="60">
        <v>1237</v>
      </c>
      <c r="JE50" s="60">
        <v>1237</v>
      </c>
      <c r="JF50" s="60">
        <v>1437</v>
      </c>
      <c r="JG50" s="60">
        <v>1237</v>
      </c>
      <c r="JH50" s="60">
        <v>1437</v>
      </c>
      <c r="JI50" s="60">
        <v>1437</v>
      </c>
      <c r="JJ50" s="60">
        <v>1437</v>
      </c>
      <c r="JK50" s="60">
        <v>1437</v>
      </c>
      <c r="JL50" s="60">
        <v>1437</v>
      </c>
      <c r="JM50" s="60">
        <v>1437</v>
      </c>
      <c r="JN50" s="60">
        <v>1237</v>
      </c>
      <c r="JO50" s="60">
        <v>1237</v>
      </c>
      <c r="JP50" s="60">
        <v>1437</v>
      </c>
      <c r="JQ50" s="60">
        <v>1437</v>
      </c>
      <c r="JR50" s="60">
        <v>1437</v>
      </c>
      <c r="JS50" s="60">
        <v>1437</v>
      </c>
      <c r="JT50" s="60">
        <v>1437</v>
      </c>
      <c r="JU50" s="60">
        <v>1237</v>
      </c>
      <c r="JV50" s="60">
        <v>1437</v>
      </c>
      <c r="JW50" s="60">
        <v>1437</v>
      </c>
      <c r="JX50" s="60">
        <v>1437</v>
      </c>
      <c r="JY50" s="60">
        <v>1437</v>
      </c>
      <c r="JZ50" s="60">
        <v>1437</v>
      </c>
      <c r="KA50" s="60">
        <v>1437</v>
      </c>
      <c r="KB50" s="60">
        <v>1437</v>
      </c>
      <c r="KC50" s="60">
        <v>1437</v>
      </c>
      <c r="KD50" s="60">
        <v>1437</v>
      </c>
      <c r="KE50" s="60">
        <v>1437</v>
      </c>
      <c r="KF50" s="60">
        <v>1237</v>
      </c>
      <c r="KG50" s="60">
        <v>1437</v>
      </c>
      <c r="KH50" s="60">
        <v>1049</v>
      </c>
      <c r="KI50" s="60">
        <v>1437</v>
      </c>
      <c r="KJ50" s="60">
        <v>1437</v>
      </c>
      <c r="KK50" s="60">
        <v>1437</v>
      </c>
      <c r="KL50" s="60">
        <v>1437</v>
      </c>
      <c r="KM50" s="60">
        <v>1437</v>
      </c>
      <c r="KN50" s="60">
        <v>1437</v>
      </c>
      <c r="KO50" s="60">
        <v>1113</v>
      </c>
      <c r="KP50" s="60">
        <v>1437</v>
      </c>
      <c r="KQ50" s="60">
        <v>1437</v>
      </c>
      <c r="KR50" s="60">
        <v>1437</v>
      </c>
      <c r="KS50" s="60">
        <v>599</v>
      </c>
      <c r="KT50" s="60">
        <v>1113</v>
      </c>
      <c r="KU50" s="60">
        <v>1437</v>
      </c>
      <c r="KV50" s="60">
        <v>1437</v>
      </c>
      <c r="KW50" s="60">
        <v>1113</v>
      </c>
      <c r="KX50" s="60">
        <v>1437</v>
      </c>
      <c r="KY50" s="60">
        <v>1437</v>
      </c>
      <c r="KZ50" s="60">
        <v>1437</v>
      </c>
      <c r="LA50" s="60">
        <v>1437</v>
      </c>
      <c r="LB50" s="60">
        <v>1437</v>
      </c>
      <c r="LC50" s="60">
        <v>1437</v>
      </c>
      <c r="LD50" s="60">
        <v>1437</v>
      </c>
      <c r="LE50" s="60">
        <v>1437</v>
      </c>
      <c r="LF50" s="60">
        <v>1437</v>
      </c>
      <c r="LG50" s="60">
        <v>1437</v>
      </c>
      <c r="LH50" s="60">
        <v>1437</v>
      </c>
      <c r="LI50" s="60">
        <v>1437</v>
      </c>
      <c r="LJ50" s="60">
        <v>1237</v>
      </c>
      <c r="LK50" s="60">
        <v>1437</v>
      </c>
      <c r="LL50" s="60">
        <v>1437</v>
      </c>
      <c r="LM50" s="60">
        <v>1437</v>
      </c>
      <c r="LN50" s="60">
        <v>1237</v>
      </c>
      <c r="LO50" s="60">
        <v>1237</v>
      </c>
      <c r="LP50" s="60">
        <v>1437</v>
      </c>
      <c r="LQ50" s="60">
        <v>1437</v>
      </c>
      <c r="LR50" s="60">
        <v>1437</v>
      </c>
      <c r="LS50" s="60">
        <v>1237</v>
      </c>
      <c r="LT50" s="60">
        <v>1237</v>
      </c>
      <c r="LU50" s="60">
        <v>1437</v>
      </c>
      <c r="LV50" s="60">
        <v>1437</v>
      </c>
    </row>
    <row r="51" spans="1:334" ht="15" customHeight="1" x14ac:dyDescent="0.35">
      <c r="A51" s="57" t="s">
        <v>239</v>
      </c>
      <c r="B51">
        <v>4862</v>
      </c>
      <c r="C51">
        <v>4792</v>
      </c>
      <c r="D51">
        <v>4351</v>
      </c>
      <c r="E51">
        <v>4281</v>
      </c>
      <c r="F51">
        <v>4085</v>
      </c>
      <c r="G51">
        <v>4862</v>
      </c>
      <c r="H51">
        <v>4082</v>
      </c>
      <c r="I51">
        <v>4309</v>
      </c>
      <c r="J51">
        <v>4862</v>
      </c>
      <c r="K51">
        <v>3981</v>
      </c>
      <c r="L51">
        <v>4862</v>
      </c>
      <c r="M51">
        <v>4862</v>
      </c>
      <c r="N51">
        <v>4281</v>
      </c>
      <c r="O51">
        <v>3951</v>
      </c>
      <c r="P51">
        <v>4862</v>
      </c>
      <c r="Q51">
        <v>4862</v>
      </c>
      <c r="R51">
        <v>4862</v>
      </c>
      <c r="S51">
        <v>4862</v>
      </c>
      <c r="T51">
        <v>4758</v>
      </c>
      <c r="U51">
        <v>4482</v>
      </c>
      <c r="V51">
        <v>4862</v>
      </c>
      <c r="W51">
        <v>4862</v>
      </c>
      <c r="X51">
        <v>4862</v>
      </c>
      <c r="Y51">
        <v>4862</v>
      </c>
      <c r="Z51">
        <v>4862</v>
      </c>
      <c r="AA51">
        <v>4862</v>
      </c>
      <c r="AB51">
        <v>4862</v>
      </c>
      <c r="AC51">
        <v>4614</v>
      </c>
      <c r="AD51">
        <v>4351</v>
      </c>
      <c r="AE51">
        <v>4482</v>
      </c>
      <c r="AF51">
        <v>4542</v>
      </c>
      <c r="AG51">
        <v>4542</v>
      </c>
      <c r="AH51">
        <v>4542</v>
      </c>
      <c r="AI51">
        <v>4542</v>
      </c>
      <c r="AJ51">
        <v>4279</v>
      </c>
      <c r="AK51">
        <v>3951</v>
      </c>
      <c r="AL51">
        <v>4279</v>
      </c>
      <c r="AM51">
        <v>4279</v>
      </c>
      <c r="AN51">
        <v>4351</v>
      </c>
      <c r="AO51">
        <v>3951</v>
      </c>
      <c r="AP51">
        <v>4354</v>
      </c>
      <c r="AQ51">
        <v>4554</v>
      </c>
      <c r="AR51">
        <v>4351</v>
      </c>
      <c r="AS51">
        <v>4351</v>
      </c>
      <c r="AT51">
        <v>3903</v>
      </c>
      <c r="AU51">
        <v>2727</v>
      </c>
      <c r="AV51"/>
      <c r="AW51">
        <v>2993</v>
      </c>
      <c r="AX51">
        <v>2727</v>
      </c>
      <c r="AY51">
        <v>367</v>
      </c>
      <c r="AZ51">
        <v>4862</v>
      </c>
      <c r="BA51">
        <v>4614</v>
      </c>
      <c r="BB51">
        <v>3951</v>
      </c>
      <c r="BC51">
        <v>4862</v>
      </c>
      <c r="BD51">
        <v>4862</v>
      </c>
      <c r="BE51">
        <v>4279</v>
      </c>
      <c r="BF51">
        <v>4862</v>
      </c>
      <c r="BG51">
        <v>3951</v>
      </c>
      <c r="BH51">
        <v>4216</v>
      </c>
      <c r="BI51">
        <v>4351</v>
      </c>
      <c r="BJ51">
        <v>4351</v>
      </c>
      <c r="BK51">
        <v>4351</v>
      </c>
      <c r="BL51">
        <v>4085</v>
      </c>
      <c r="BM51">
        <v>1809</v>
      </c>
      <c r="BN51">
        <v>4596</v>
      </c>
      <c r="BO51">
        <v>4529</v>
      </c>
      <c r="BP51">
        <v>4599</v>
      </c>
      <c r="BQ51">
        <v>4412</v>
      </c>
      <c r="BR51">
        <v>4412</v>
      </c>
      <c r="BS51">
        <v>4482</v>
      </c>
      <c r="BT51">
        <v>3948</v>
      </c>
      <c r="BU51">
        <v>3685</v>
      </c>
      <c r="BV51">
        <v>4614</v>
      </c>
      <c r="BW51">
        <v>3951</v>
      </c>
      <c r="BX51">
        <v>4679</v>
      </c>
      <c r="BY51">
        <v>4679</v>
      </c>
      <c r="BZ51">
        <v>4942</v>
      </c>
      <c r="CA51">
        <v>4942</v>
      </c>
      <c r="CB51">
        <v>4679</v>
      </c>
      <c r="CC51">
        <v>4679</v>
      </c>
      <c r="CD51">
        <v>4810</v>
      </c>
      <c r="CE51">
        <v>4810</v>
      </c>
      <c r="CF51">
        <v>4942</v>
      </c>
      <c r="CG51">
        <v>4942</v>
      </c>
      <c r="CH51">
        <v>4354</v>
      </c>
      <c r="CI51">
        <v>4679</v>
      </c>
      <c r="CJ51">
        <v>4596</v>
      </c>
      <c r="CK51">
        <v>4662</v>
      </c>
      <c r="CL51">
        <v>4354</v>
      </c>
      <c r="CM51">
        <v>4354</v>
      </c>
      <c r="CN51">
        <v>4354</v>
      </c>
      <c r="CO51">
        <v>4091</v>
      </c>
      <c r="CP51">
        <v>4679</v>
      </c>
      <c r="CQ51">
        <v>4091</v>
      </c>
      <c r="CR51">
        <v>4354</v>
      </c>
      <c r="CS51">
        <v>4862</v>
      </c>
      <c r="CT51">
        <v>4862</v>
      </c>
      <c r="CU51">
        <v>4351</v>
      </c>
      <c r="CV51">
        <v>4862</v>
      </c>
      <c r="CW51">
        <v>4862</v>
      </c>
      <c r="CX51">
        <v>4758</v>
      </c>
      <c r="CY51">
        <v>4281</v>
      </c>
      <c r="CZ51">
        <v>4862</v>
      </c>
      <c r="DA51">
        <v>4862</v>
      </c>
      <c r="DB51">
        <v>4862</v>
      </c>
      <c r="DC51">
        <v>4544</v>
      </c>
      <c r="DD51">
        <v>4279</v>
      </c>
      <c r="DE51">
        <v>4862</v>
      </c>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s="60">
        <v>13759</v>
      </c>
      <c r="FH51" s="60">
        <v>12390</v>
      </c>
      <c r="FI51" s="60">
        <v>11565</v>
      </c>
      <c r="FJ51" s="60">
        <v>12629</v>
      </c>
      <c r="FK51" s="60">
        <v>11885</v>
      </c>
      <c r="FL51" s="60">
        <v>12399</v>
      </c>
      <c r="FM51" s="60">
        <v>13067</v>
      </c>
      <c r="FN51" s="60">
        <v>12821</v>
      </c>
      <c r="FO51" s="60">
        <v>12886</v>
      </c>
      <c r="FP51" s="60">
        <v>13575</v>
      </c>
      <c r="FQ51" s="60">
        <v>11376</v>
      </c>
      <c r="FR51" s="60">
        <v>13797</v>
      </c>
      <c r="FS51" s="60">
        <v>9856</v>
      </c>
      <c r="FT51" s="60">
        <v>12488</v>
      </c>
      <c r="FU51" s="60">
        <v>11693</v>
      </c>
      <c r="FV51" s="60">
        <v>10657</v>
      </c>
      <c r="FW51" s="60">
        <v>9485</v>
      </c>
      <c r="FX51" s="60">
        <v>12589</v>
      </c>
      <c r="FY51" s="60">
        <v>13455</v>
      </c>
      <c r="FZ51" s="60">
        <v>11370</v>
      </c>
      <c r="GA51" s="60">
        <v>13915</v>
      </c>
      <c r="GB51" s="60">
        <v>12039</v>
      </c>
      <c r="GC51" s="60">
        <v>12413</v>
      </c>
      <c r="GD51" s="60">
        <v>13024</v>
      </c>
      <c r="GE51" s="60">
        <v>13099</v>
      </c>
      <c r="GF51" s="60">
        <v>13099</v>
      </c>
      <c r="GG51" s="60">
        <v>12857</v>
      </c>
      <c r="GH51" s="60">
        <v>9697</v>
      </c>
      <c r="GI51" s="60">
        <v>11453</v>
      </c>
      <c r="GJ51" s="60">
        <v>13919</v>
      </c>
      <c r="GK51" s="60">
        <v>13696</v>
      </c>
      <c r="GL51" s="60">
        <v>13689</v>
      </c>
      <c r="GM51" s="60">
        <v>12532</v>
      </c>
      <c r="GN51" s="60">
        <v>12889</v>
      </c>
      <c r="GO51" s="60">
        <v>12498</v>
      </c>
      <c r="GP51" s="60">
        <v>11470</v>
      </c>
      <c r="GQ51" s="60">
        <v>12489</v>
      </c>
      <c r="GR51" s="60">
        <v>10835</v>
      </c>
      <c r="GS51" s="60">
        <v>12866</v>
      </c>
      <c r="GT51" s="60">
        <v>12527</v>
      </c>
      <c r="GU51" s="60">
        <v>12999</v>
      </c>
      <c r="GV51" s="60">
        <v>12737</v>
      </c>
      <c r="GW51" s="60">
        <v>12737</v>
      </c>
      <c r="GX51" s="60">
        <v>13655</v>
      </c>
      <c r="GY51" s="60">
        <v>12433</v>
      </c>
      <c r="GZ51" s="60">
        <v>13655</v>
      </c>
      <c r="HA51" s="60">
        <v>12743</v>
      </c>
      <c r="HB51" s="60">
        <v>13305</v>
      </c>
      <c r="HC51" s="60">
        <v>13779</v>
      </c>
      <c r="HD51" s="60">
        <v>13393</v>
      </c>
      <c r="HE51" s="60">
        <v>13999</v>
      </c>
      <c r="HF51" s="60">
        <v>13919</v>
      </c>
      <c r="HG51" s="60">
        <v>13671</v>
      </c>
      <c r="HH51" s="60">
        <v>12737</v>
      </c>
      <c r="HI51" s="60">
        <v>3055</v>
      </c>
      <c r="HJ51" s="60">
        <v>3611</v>
      </c>
      <c r="HK51" s="60">
        <v>1813</v>
      </c>
      <c r="HL51" s="60">
        <v>4035</v>
      </c>
      <c r="HM51" s="60">
        <v>2133</v>
      </c>
      <c r="HN51" s="60">
        <v>4031</v>
      </c>
      <c r="HO51" s="60">
        <v>3411</v>
      </c>
      <c r="HP51" s="60">
        <v>2031</v>
      </c>
      <c r="HQ51" s="60">
        <v>1855</v>
      </c>
      <c r="HR51" s="60">
        <v>4035</v>
      </c>
      <c r="HS51" s="60">
        <v>3261</v>
      </c>
      <c r="HT51" s="60">
        <v>3975</v>
      </c>
      <c r="HU51" s="60">
        <v>3975</v>
      </c>
      <c r="HV51" s="60">
        <v>3975</v>
      </c>
      <c r="HW51" s="60">
        <v>3975</v>
      </c>
      <c r="HX51" s="60">
        <v>4035</v>
      </c>
      <c r="HY51" s="60">
        <v>3891</v>
      </c>
      <c r="HZ51" s="60">
        <v>3891</v>
      </c>
      <c r="IA51" s="60">
        <v>3891</v>
      </c>
      <c r="IB51" s="60">
        <v>3881</v>
      </c>
      <c r="IC51" s="60">
        <v>3651</v>
      </c>
      <c r="ID51" s="60">
        <v>3731</v>
      </c>
      <c r="IE51" s="60">
        <v>4073</v>
      </c>
      <c r="IF51" s="60">
        <v>3783</v>
      </c>
      <c r="IG51" s="60">
        <v>3783</v>
      </c>
      <c r="IH51" s="60">
        <v>3321</v>
      </c>
      <c r="II51" s="60">
        <v>3585</v>
      </c>
      <c r="IJ51" s="60">
        <v>3881</v>
      </c>
      <c r="IK51" s="60">
        <v>2801</v>
      </c>
      <c r="IL51" s="60">
        <v>3313</v>
      </c>
      <c r="IM51" s="60">
        <v>3895</v>
      </c>
      <c r="IN51" s="60">
        <v>4035</v>
      </c>
      <c r="IO51" s="60">
        <v>3215</v>
      </c>
      <c r="IP51" s="60">
        <v>2337</v>
      </c>
      <c r="IQ51" s="60">
        <v>4035</v>
      </c>
      <c r="IR51" s="60">
        <v>2337</v>
      </c>
      <c r="IS51" s="60">
        <v>3783</v>
      </c>
      <c r="IT51" s="60">
        <v>4073</v>
      </c>
      <c r="IU51" s="60">
        <v>4031</v>
      </c>
      <c r="IV51" s="60">
        <v>3993</v>
      </c>
      <c r="IW51" s="60">
        <v>3819</v>
      </c>
      <c r="IX51" s="60">
        <v>3140</v>
      </c>
      <c r="IY51" s="60">
        <v>4035</v>
      </c>
      <c r="IZ51" s="60">
        <v>3204</v>
      </c>
      <c r="JA51" s="60">
        <v>1645</v>
      </c>
      <c r="JB51" s="60">
        <v>2145</v>
      </c>
      <c r="JC51" s="60">
        <v>3271</v>
      </c>
      <c r="JD51" s="60">
        <v>2535</v>
      </c>
      <c r="JE51" s="60">
        <v>3618</v>
      </c>
      <c r="JF51" s="60">
        <v>3951</v>
      </c>
      <c r="JG51" s="60">
        <v>1240</v>
      </c>
      <c r="JH51" s="60">
        <v>4073</v>
      </c>
      <c r="JI51" s="60">
        <v>3490</v>
      </c>
      <c r="JJ51" s="60">
        <v>3378</v>
      </c>
      <c r="JK51" s="60">
        <v>1813</v>
      </c>
      <c r="JL51" s="60">
        <v>4031</v>
      </c>
      <c r="JM51" s="60">
        <v>3891</v>
      </c>
      <c r="JN51" s="60">
        <v>3801</v>
      </c>
      <c r="JO51" s="60">
        <v>1240</v>
      </c>
      <c r="JP51" s="60">
        <v>3454</v>
      </c>
      <c r="JQ51" s="60">
        <v>4031</v>
      </c>
      <c r="JR51" s="60">
        <v>4035</v>
      </c>
      <c r="JS51" s="60">
        <v>3859</v>
      </c>
      <c r="JT51" s="60">
        <v>4035</v>
      </c>
      <c r="JU51" s="60">
        <v>3801</v>
      </c>
      <c r="JV51" s="60">
        <v>3517</v>
      </c>
      <c r="JW51" s="60">
        <v>2189</v>
      </c>
      <c r="JX51" s="60">
        <v>1240</v>
      </c>
      <c r="JY51" s="60">
        <v>3332</v>
      </c>
      <c r="JZ51" s="60">
        <v>3891</v>
      </c>
      <c r="KA51" s="60">
        <v>3454</v>
      </c>
      <c r="KB51" s="60">
        <v>2951</v>
      </c>
      <c r="KC51" s="60">
        <v>1805</v>
      </c>
      <c r="KD51" s="60">
        <v>2750</v>
      </c>
      <c r="KE51" s="60">
        <v>3651</v>
      </c>
      <c r="KF51" s="60">
        <v>3148</v>
      </c>
      <c r="KG51" s="60">
        <v>3609</v>
      </c>
      <c r="KH51" s="60">
        <v>3795</v>
      </c>
      <c r="KI51" s="60">
        <v>3741</v>
      </c>
      <c r="KJ51" s="60">
        <v>3591</v>
      </c>
      <c r="KK51" s="60">
        <v>3148</v>
      </c>
      <c r="KL51" s="60">
        <v>3591</v>
      </c>
      <c r="KM51" s="60">
        <v>3881</v>
      </c>
      <c r="KN51" s="60">
        <v>4073</v>
      </c>
      <c r="KO51" s="60">
        <v>2133</v>
      </c>
      <c r="KP51" s="60">
        <v>4035</v>
      </c>
      <c r="KQ51" s="60">
        <v>3951</v>
      </c>
      <c r="KR51" s="60">
        <v>3703</v>
      </c>
      <c r="KS51" s="60">
        <v>3731</v>
      </c>
      <c r="KT51" s="60">
        <v>3183</v>
      </c>
      <c r="KU51" s="60">
        <v>4035</v>
      </c>
      <c r="KV51" s="60">
        <v>4035</v>
      </c>
      <c r="KW51" s="60">
        <v>1701</v>
      </c>
      <c r="KX51" s="60">
        <v>4035</v>
      </c>
      <c r="KY51" s="60">
        <v>4035</v>
      </c>
      <c r="KZ51" s="60">
        <v>3439</v>
      </c>
      <c r="LA51" s="60">
        <v>3965</v>
      </c>
      <c r="LB51" s="60">
        <v>1317</v>
      </c>
      <c r="LC51" s="60">
        <v>2955</v>
      </c>
      <c r="LD51" s="60">
        <v>3340</v>
      </c>
      <c r="LE51" s="60">
        <v>3233</v>
      </c>
      <c r="LF51" s="60">
        <v>3300</v>
      </c>
      <c r="LH51" s="60">
        <v>4035</v>
      </c>
      <c r="LI51" s="60">
        <v>4115</v>
      </c>
      <c r="LJ51" s="60">
        <v>2767</v>
      </c>
      <c r="LK51" s="60">
        <v>2801</v>
      </c>
      <c r="LL51" s="60">
        <v>3787</v>
      </c>
      <c r="LM51" s="60">
        <v>3965</v>
      </c>
      <c r="LN51" s="60">
        <v>3403</v>
      </c>
      <c r="LO51" s="60">
        <v>3801</v>
      </c>
      <c r="LP51" s="60">
        <v>3801</v>
      </c>
      <c r="LQ51" s="60">
        <v>3787</v>
      </c>
      <c r="LR51" s="60">
        <v>3787</v>
      </c>
      <c r="LS51" s="60">
        <v>3440</v>
      </c>
      <c r="LT51" s="60">
        <v>1805</v>
      </c>
      <c r="LU51" s="60">
        <v>3965</v>
      </c>
      <c r="LV51" s="60">
        <v>4035</v>
      </c>
    </row>
    <row r="52" spans="1:334" ht="15" customHeight="1" x14ac:dyDescent="0.35">
      <c r="A52" s="57" t="s">
        <v>235</v>
      </c>
      <c r="B52">
        <v>3478</v>
      </c>
      <c r="C52">
        <v>3478</v>
      </c>
      <c r="D52">
        <v>2967</v>
      </c>
      <c r="E52">
        <v>2858</v>
      </c>
      <c r="F52">
        <v>3037</v>
      </c>
      <c r="G52">
        <v>3548</v>
      </c>
      <c r="H52">
        <v>2203</v>
      </c>
      <c r="I52">
        <v>2552</v>
      </c>
      <c r="J52">
        <v>3548</v>
      </c>
      <c r="K52">
        <v>2154</v>
      </c>
      <c r="L52">
        <v>3548</v>
      </c>
      <c r="M52">
        <v>3548</v>
      </c>
      <c r="N52">
        <v>2967</v>
      </c>
      <c r="O52">
        <v>2637</v>
      </c>
      <c r="P52">
        <v>3478</v>
      </c>
      <c r="Q52">
        <v>3478</v>
      </c>
      <c r="R52">
        <v>3478</v>
      </c>
      <c r="S52">
        <v>3478</v>
      </c>
      <c r="T52">
        <v>3134</v>
      </c>
      <c r="U52">
        <v>2603</v>
      </c>
      <c r="V52">
        <v>3548</v>
      </c>
      <c r="W52">
        <v>3548</v>
      </c>
      <c r="X52">
        <v>3548</v>
      </c>
      <c r="Y52">
        <v>3439</v>
      </c>
      <c r="Z52">
        <v>3439</v>
      </c>
      <c r="AA52">
        <v>3439</v>
      </c>
      <c r="AB52">
        <v>3303</v>
      </c>
      <c r="AC52">
        <v>3055</v>
      </c>
      <c r="AD52">
        <v>2722</v>
      </c>
      <c r="AE52">
        <v>2533</v>
      </c>
      <c r="AF52">
        <v>3228</v>
      </c>
      <c r="AG52">
        <v>3228</v>
      </c>
      <c r="AH52">
        <v>3228</v>
      </c>
      <c r="AI52">
        <v>2908</v>
      </c>
      <c r="AJ52">
        <v>2965</v>
      </c>
      <c r="AK52">
        <v>2072</v>
      </c>
      <c r="AL52">
        <v>2965</v>
      </c>
      <c r="AM52">
        <v>2965</v>
      </c>
      <c r="AN52">
        <v>2788</v>
      </c>
      <c r="AO52">
        <v>2072</v>
      </c>
      <c r="AP52">
        <v>3228</v>
      </c>
      <c r="AQ52">
        <v>3428</v>
      </c>
      <c r="AR52">
        <v>2472</v>
      </c>
      <c r="AS52">
        <v>2928</v>
      </c>
      <c r="AT52">
        <v>1810</v>
      </c>
      <c r="AU52">
        <v>390</v>
      </c>
      <c r="AV52">
        <v>1679</v>
      </c>
      <c r="AW52"/>
      <c r="AX52">
        <v>983</v>
      </c>
      <c r="AY52">
        <v>1726</v>
      </c>
      <c r="AZ52">
        <v>3548</v>
      </c>
      <c r="BA52">
        <v>3300</v>
      </c>
      <c r="BB52">
        <v>2637</v>
      </c>
      <c r="BC52">
        <v>3548</v>
      </c>
      <c r="BD52">
        <v>3548</v>
      </c>
      <c r="BE52">
        <v>2965</v>
      </c>
      <c r="BF52">
        <v>3548</v>
      </c>
      <c r="BG52">
        <v>2637</v>
      </c>
      <c r="BH52">
        <v>3168</v>
      </c>
      <c r="BI52">
        <v>3037</v>
      </c>
      <c r="BJ52">
        <v>3037</v>
      </c>
      <c r="BK52">
        <v>3037</v>
      </c>
      <c r="BL52">
        <v>3037</v>
      </c>
      <c r="BM52">
        <v>3300</v>
      </c>
      <c r="BN52">
        <v>3548</v>
      </c>
      <c r="BO52">
        <v>3215</v>
      </c>
      <c r="BP52">
        <v>3285</v>
      </c>
      <c r="BQ52">
        <v>3168</v>
      </c>
      <c r="BR52">
        <v>3168</v>
      </c>
      <c r="BS52">
        <v>3168</v>
      </c>
      <c r="BT52">
        <v>2900</v>
      </c>
      <c r="BU52">
        <v>2637</v>
      </c>
      <c r="BV52">
        <v>3300</v>
      </c>
      <c r="BW52">
        <v>2637</v>
      </c>
      <c r="BX52">
        <v>3225</v>
      </c>
      <c r="BY52">
        <v>3045</v>
      </c>
      <c r="BZ52">
        <v>3628</v>
      </c>
      <c r="CA52">
        <v>3488</v>
      </c>
      <c r="CB52">
        <v>3045</v>
      </c>
      <c r="CC52">
        <v>3045</v>
      </c>
      <c r="CD52">
        <v>3356</v>
      </c>
      <c r="CE52">
        <v>3496</v>
      </c>
      <c r="CF52">
        <v>3628</v>
      </c>
      <c r="CG52">
        <v>3628</v>
      </c>
      <c r="CH52">
        <v>3228</v>
      </c>
      <c r="CI52">
        <v>3365</v>
      </c>
      <c r="CJ52">
        <v>3548</v>
      </c>
      <c r="CK52">
        <v>3348</v>
      </c>
      <c r="CL52">
        <v>2908</v>
      </c>
      <c r="CM52">
        <v>2908</v>
      </c>
      <c r="CN52">
        <v>2908</v>
      </c>
      <c r="CO52">
        <v>2645</v>
      </c>
      <c r="CP52">
        <v>3365</v>
      </c>
      <c r="CQ52">
        <v>2863</v>
      </c>
      <c r="CR52">
        <v>2908</v>
      </c>
      <c r="CS52">
        <v>3548</v>
      </c>
      <c r="CT52">
        <v>3548</v>
      </c>
      <c r="CU52">
        <v>2967</v>
      </c>
      <c r="CV52">
        <v>3478</v>
      </c>
      <c r="CW52">
        <v>3548</v>
      </c>
      <c r="CX52">
        <v>3243</v>
      </c>
      <c r="CY52">
        <v>2858</v>
      </c>
      <c r="CZ52">
        <v>3478</v>
      </c>
      <c r="DA52">
        <v>3303</v>
      </c>
      <c r="DB52">
        <v>3303</v>
      </c>
      <c r="DC52">
        <v>3300</v>
      </c>
      <c r="DD52">
        <v>2965</v>
      </c>
      <c r="DE52">
        <v>3228</v>
      </c>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s="60">
        <v>9187</v>
      </c>
      <c r="FH52" s="60">
        <v>8101</v>
      </c>
      <c r="FI52" s="60">
        <v>7258</v>
      </c>
      <c r="FJ52" s="60">
        <v>8920</v>
      </c>
      <c r="FK52" s="60">
        <v>7258</v>
      </c>
      <c r="FL52" s="60">
        <v>8410</v>
      </c>
      <c r="FM52" s="60">
        <v>9080</v>
      </c>
      <c r="FN52" s="60">
        <v>8752</v>
      </c>
      <c r="FO52" s="60">
        <v>8877</v>
      </c>
      <c r="FP52" s="60">
        <v>9003</v>
      </c>
      <c r="FQ52" s="60">
        <v>6804</v>
      </c>
      <c r="FR52" s="60">
        <v>9085</v>
      </c>
      <c r="FS52" s="60">
        <v>2619</v>
      </c>
      <c r="FT52" s="60">
        <v>7233</v>
      </c>
      <c r="FU52" s="60">
        <v>7194</v>
      </c>
      <c r="FV52" s="60">
        <v>6970</v>
      </c>
      <c r="FW52" s="60">
        <v>2717</v>
      </c>
      <c r="FX52" s="60">
        <v>8017</v>
      </c>
      <c r="FY52" s="60">
        <v>9183</v>
      </c>
      <c r="FZ52" s="60">
        <v>5968</v>
      </c>
      <c r="GA52" s="60">
        <v>9343</v>
      </c>
      <c r="GB52" s="60">
        <v>6967</v>
      </c>
      <c r="GC52" s="60">
        <v>8596</v>
      </c>
      <c r="GD52" s="60">
        <v>7812</v>
      </c>
      <c r="GE52" s="60">
        <v>8667</v>
      </c>
      <c r="GF52" s="60">
        <v>8387</v>
      </c>
      <c r="GG52" s="60">
        <v>8425</v>
      </c>
      <c r="GH52" s="60">
        <v>4527</v>
      </c>
      <c r="GI52" s="60">
        <v>7124</v>
      </c>
      <c r="GJ52" s="60">
        <v>9347</v>
      </c>
      <c r="GK52" s="60">
        <v>9187</v>
      </c>
      <c r="GL52" s="60">
        <v>8977</v>
      </c>
      <c r="GM52" s="60">
        <v>8023</v>
      </c>
      <c r="GN52" s="60">
        <v>8317</v>
      </c>
      <c r="GO52" s="60">
        <v>8062</v>
      </c>
      <c r="GP52" s="60">
        <v>7566</v>
      </c>
      <c r="GQ52" s="60">
        <v>6787</v>
      </c>
      <c r="GR52" s="60">
        <v>7508</v>
      </c>
      <c r="GS52" s="60">
        <v>8577</v>
      </c>
      <c r="GT52" s="60">
        <v>7955</v>
      </c>
      <c r="GU52" s="60">
        <v>7787</v>
      </c>
      <c r="GV52" s="60">
        <v>8165</v>
      </c>
      <c r="GW52" s="60">
        <v>8165</v>
      </c>
      <c r="GX52" s="60">
        <v>8803</v>
      </c>
      <c r="GY52" s="60">
        <v>7861</v>
      </c>
      <c r="GZ52" s="60">
        <v>8803</v>
      </c>
      <c r="HA52" s="60">
        <v>7907</v>
      </c>
      <c r="HB52" s="60">
        <v>8593</v>
      </c>
      <c r="HC52" s="60">
        <v>9067</v>
      </c>
      <c r="HD52" s="60">
        <v>8181</v>
      </c>
      <c r="HE52" s="60">
        <v>9147</v>
      </c>
      <c r="HF52" s="60">
        <v>9347</v>
      </c>
      <c r="HG52" s="60">
        <v>9099</v>
      </c>
      <c r="HH52" s="60">
        <v>7947</v>
      </c>
      <c r="HI52" s="60">
        <v>1866</v>
      </c>
      <c r="HJ52" s="60">
        <v>1667</v>
      </c>
      <c r="HK52" s="60">
        <v>1434</v>
      </c>
      <c r="HL52" s="60">
        <v>2091</v>
      </c>
      <c r="HM52" s="60">
        <v>1434</v>
      </c>
      <c r="HN52" s="60">
        <v>2087</v>
      </c>
      <c r="HO52" s="60">
        <v>2087</v>
      </c>
      <c r="HP52" s="60">
        <v>1434</v>
      </c>
      <c r="HQ52" s="60">
        <v>474</v>
      </c>
      <c r="HR52" s="60">
        <v>2091</v>
      </c>
      <c r="HS52" s="60">
        <v>1617</v>
      </c>
      <c r="HT52" s="60">
        <v>2171</v>
      </c>
      <c r="HU52" s="60">
        <v>2171</v>
      </c>
      <c r="HV52" s="60">
        <v>2171</v>
      </c>
      <c r="HW52" s="60">
        <v>2171</v>
      </c>
      <c r="HX52" s="60">
        <v>2091</v>
      </c>
      <c r="HY52" s="60">
        <v>2087</v>
      </c>
      <c r="HZ52" s="60">
        <v>2087</v>
      </c>
      <c r="IA52" s="60">
        <v>2087</v>
      </c>
      <c r="IB52" s="60">
        <v>2087</v>
      </c>
      <c r="IC52" s="60">
        <v>2007</v>
      </c>
      <c r="ID52" s="60">
        <v>2087</v>
      </c>
      <c r="IE52" s="60">
        <v>2129</v>
      </c>
      <c r="IF52" s="60">
        <v>2129</v>
      </c>
      <c r="IG52" s="60">
        <v>2129</v>
      </c>
      <c r="IH52" s="60">
        <v>1697</v>
      </c>
      <c r="II52" s="60">
        <v>1781</v>
      </c>
      <c r="IJ52" s="60">
        <v>2087</v>
      </c>
      <c r="IK52" s="60">
        <v>997</v>
      </c>
      <c r="IL52" s="60">
        <v>1659</v>
      </c>
      <c r="IM52" s="60">
        <v>2091</v>
      </c>
      <c r="IN52" s="60">
        <v>2091</v>
      </c>
      <c r="IO52" s="60">
        <v>1411</v>
      </c>
      <c r="IP52" s="60">
        <v>1148</v>
      </c>
      <c r="IQ52" s="60">
        <v>2091</v>
      </c>
      <c r="IR52" s="60">
        <v>1148</v>
      </c>
      <c r="IS52" s="60">
        <v>2129</v>
      </c>
      <c r="IT52" s="60">
        <v>2129</v>
      </c>
      <c r="IU52" s="60">
        <v>2087</v>
      </c>
      <c r="IV52" s="60">
        <v>2049</v>
      </c>
      <c r="IW52" s="60">
        <v>1875</v>
      </c>
      <c r="IX52" s="60">
        <v>1496</v>
      </c>
      <c r="IY52" s="60">
        <v>2091</v>
      </c>
      <c r="IZ52" s="60">
        <v>1580</v>
      </c>
      <c r="JA52" s="60">
        <v>1325</v>
      </c>
      <c r="JB52" s="60">
        <v>1106</v>
      </c>
      <c r="JC52" s="60">
        <v>1627</v>
      </c>
      <c r="JD52" s="60">
        <v>1496</v>
      </c>
      <c r="JE52" s="60">
        <v>1824</v>
      </c>
      <c r="JF52" s="60">
        <v>2007</v>
      </c>
      <c r="JG52" s="60">
        <v>997</v>
      </c>
      <c r="JH52" s="60">
        <v>2129</v>
      </c>
      <c r="JI52" s="60">
        <v>1866</v>
      </c>
      <c r="JJ52" s="60">
        <v>1434</v>
      </c>
      <c r="JK52" s="60">
        <v>1434</v>
      </c>
      <c r="JL52" s="60">
        <v>2087</v>
      </c>
      <c r="JM52" s="60">
        <v>2087</v>
      </c>
      <c r="JN52" s="60">
        <v>2007</v>
      </c>
      <c r="JO52" s="60">
        <v>997</v>
      </c>
      <c r="JP52" s="60">
        <v>1510</v>
      </c>
      <c r="JQ52" s="60">
        <v>2087</v>
      </c>
      <c r="JR52" s="60">
        <v>2091</v>
      </c>
      <c r="JS52" s="60">
        <v>1915</v>
      </c>
      <c r="JT52" s="60">
        <v>2091</v>
      </c>
      <c r="JU52" s="60">
        <v>2007</v>
      </c>
      <c r="JV52" s="60">
        <v>1786</v>
      </c>
      <c r="JW52" s="60">
        <v>1190</v>
      </c>
      <c r="JX52" s="60">
        <v>997</v>
      </c>
      <c r="JY52" s="60">
        <v>1538</v>
      </c>
      <c r="JZ52" s="60">
        <v>2087</v>
      </c>
      <c r="KA52" s="60">
        <v>1510</v>
      </c>
      <c r="KB52" s="60">
        <v>1627</v>
      </c>
      <c r="KC52" s="60">
        <v>1106</v>
      </c>
      <c r="KD52" s="60">
        <v>1106</v>
      </c>
      <c r="KE52" s="60">
        <v>1997</v>
      </c>
      <c r="KF52" s="60">
        <v>1354</v>
      </c>
      <c r="KG52" s="60">
        <v>1955</v>
      </c>
      <c r="KH52" s="60">
        <v>2171</v>
      </c>
      <c r="KI52" s="60">
        <v>2087</v>
      </c>
      <c r="KJ52" s="60">
        <v>2087</v>
      </c>
      <c r="KK52" s="60">
        <v>1824</v>
      </c>
      <c r="KL52" s="60">
        <v>2087</v>
      </c>
      <c r="KM52" s="60">
        <v>2087</v>
      </c>
      <c r="KN52" s="60">
        <v>2129</v>
      </c>
      <c r="KO52" s="60">
        <v>1434</v>
      </c>
      <c r="KP52" s="60">
        <v>2091</v>
      </c>
      <c r="KQ52" s="60">
        <v>2007</v>
      </c>
      <c r="KR52" s="60">
        <v>1759</v>
      </c>
      <c r="KS52" s="60">
        <v>2087</v>
      </c>
      <c r="KT52" s="60">
        <v>1824</v>
      </c>
      <c r="KU52" s="60">
        <v>2091</v>
      </c>
      <c r="KV52" s="60">
        <v>2091</v>
      </c>
      <c r="KW52" s="60">
        <v>1081</v>
      </c>
      <c r="KX52" s="60">
        <v>2091</v>
      </c>
      <c r="KY52" s="60">
        <v>2091</v>
      </c>
      <c r="KZ52" s="60">
        <v>1495</v>
      </c>
      <c r="LA52" s="60">
        <v>2021</v>
      </c>
      <c r="LB52" s="60">
        <v>997</v>
      </c>
      <c r="LC52" s="60">
        <v>1011</v>
      </c>
      <c r="LD52" s="60">
        <v>1396</v>
      </c>
      <c r="LE52" s="60">
        <v>1492</v>
      </c>
      <c r="LF52" s="60">
        <v>1492</v>
      </c>
      <c r="LH52" s="60">
        <v>2091</v>
      </c>
      <c r="LI52" s="60">
        <v>2171</v>
      </c>
      <c r="LJ52" s="60">
        <v>1429</v>
      </c>
      <c r="LK52" s="60">
        <v>997</v>
      </c>
      <c r="LL52" s="60">
        <v>1843</v>
      </c>
      <c r="LM52" s="60">
        <v>2021</v>
      </c>
      <c r="LN52" s="60">
        <v>1759</v>
      </c>
      <c r="LO52" s="60">
        <v>2007</v>
      </c>
      <c r="LP52" s="60">
        <v>2007</v>
      </c>
      <c r="LQ52" s="60">
        <v>1843</v>
      </c>
      <c r="LR52" s="60">
        <v>1843</v>
      </c>
      <c r="LS52" s="60">
        <v>1496</v>
      </c>
      <c r="LT52" s="60">
        <v>1106</v>
      </c>
      <c r="LU52" s="60">
        <v>2021</v>
      </c>
      <c r="LV52" s="60">
        <v>2091</v>
      </c>
    </row>
    <row r="53" spans="1:334" ht="15" customHeight="1" x14ac:dyDescent="0.35">
      <c r="A53" s="57" t="s">
        <v>238</v>
      </c>
      <c r="B53">
        <v>4444</v>
      </c>
      <c r="C53">
        <v>4480</v>
      </c>
      <c r="D53">
        <v>3649</v>
      </c>
      <c r="E53">
        <v>3386</v>
      </c>
      <c r="F53">
        <v>3389</v>
      </c>
      <c r="G53">
        <v>4550</v>
      </c>
      <c r="H53">
        <v>3013</v>
      </c>
      <c r="I53">
        <v>1902</v>
      </c>
      <c r="J53">
        <v>4550</v>
      </c>
      <c r="K53">
        <v>3293</v>
      </c>
      <c r="L53">
        <v>4550</v>
      </c>
      <c r="M53">
        <v>4550</v>
      </c>
      <c r="N53">
        <v>3863</v>
      </c>
      <c r="O53">
        <v>3255</v>
      </c>
      <c r="P53">
        <v>4550</v>
      </c>
      <c r="Q53">
        <v>4550</v>
      </c>
      <c r="R53">
        <v>4550</v>
      </c>
      <c r="S53">
        <v>4444</v>
      </c>
      <c r="T53">
        <v>4100</v>
      </c>
      <c r="U53">
        <v>2171</v>
      </c>
      <c r="V53">
        <v>4550</v>
      </c>
      <c r="W53">
        <v>4550</v>
      </c>
      <c r="X53">
        <v>4550</v>
      </c>
      <c r="Y53">
        <v>4441</v>
      </c>
      <c r="Z53">
        <v>4441</v>
      </c>
      <c r="AA53">
        <v>4441</v>
      </c>
      <c r="AB53">
        <v>4305</v>
      </c>
      <c r="AC53">
        <v>3667</v>
      </c>
      <c r="AD53">
        <v>3794</v>
      </c>
      <c r="AE53">
        <v>3215</v>
      </c>
      <c r="AF53">
        <v>4146</v>
      </c>
      <c r="AG53">
        <v>4146</v>
      </c>
      <c r="AH53">
        <v>3846</v>
      </c>
      <c r="AI53">
        <v>3826</v>
      </c>
      <c r="AJ53">
        <v>3583</v>
      </c>
      <c r="AK53">
        <v>1355</v>
      </c>
      <c r="AL53">
        <v>2248</v>
      </c>
      <c r="AM53">
        <v>2248</v>
      </c>
      <c r="AN53">
        <v>3316</v>
      </c>
      <c r="AO53">
        <v>2882</v>
      </c>
      <c r="AP53">
        <v>4230</v>
      </c>
      <c r="AQ53">
        <v>4430</v>
      </c>
      <c r="AR53">
        <v>1755</v>
      </c>
      <c r="AS53">
        <v>3456</v>
      </c>
      <c r="AT53">
        <v>3215</v>
      </c>
      <c r="AU53">
        <v>1649</v>
      </c>
      <c r="AV53">
        <v>2415</v>
      </c>
      <c r="AW53">
        <v>1985</v>
      </c>
      <c r="AX53"/>
      <c r="AY53">
        <v>2462</v>
      </c>
      <c r="AZ53">
        <v>4508</v>
      </c>
      <c r="BA53">
        <v>4218</v>
      </c>
      <c r="BB53">
        <v>2865</v>
      </c>
      <c r="BC53">
        <v>4466</v>
      </c>
      <c r="BD53">
        <v>4466</v>
      </c>
      <c r="BE53">
        <v>2248</v>
      </c>
      <c r="BF53">
        <v>4508</v>
      </c>
      <c r="BG53">
        <v>3447</v>
      </c>
      <c r="BH53">
        <v>3712</v>
      </c>
      <c r="BI53">
        <v>3265</v>
      </c>
      <c r="BJ53">
        <v>3265</v>
      </c>
      <c r="BK53">
        <v>3265</v>
      </c>
      <c r="BL53">
        <v>3389</v>
      </c>
      <c r="BM53">
        <v>3994</v>
      </c>
      <c r="BN53">
        <v>4284</v>
      </c>
      <c r="BO53">
        <v>4111</v>
      </c>
      <c r="BP53">
        <v>4095</v>
      </c>
      <c r="BQ53">
        <v>3716</v>
      </c>
      <c r="BR53">
        <v>3716</v>
      </c>
      <c r="BS53">
        <v>3786</v>
      </c>
      <c r="BT53">
        <v>3252</v>
      </c>
      <c r="BU53">
        <v>1654</v>
      </c>
      <c r="BV53">
        <v>3918</v>
      </c>
      <c r="BW53">
        <v>3255</v>
      </c>
      <c r="BX53">
        <v>4185</v>
      </c>
      <c r="BY53">
        <v>2328</v>
      </c>
      <c r="BZ53">
        <v>4246</v>
      </c>
      <c r="CA53">
        <v>4298</v>
      </c>
      <c r="CB53">
        <v>3663</v>
      </c>
      <c r="CC53">
        <v>3663</v>
      </c>
      <c r="CD53">
        <v>4124</v>
      </c>
      <c r="CE53">
        <v>4008</v>
      </c>
      <c r="CF53">
        <v>4588</v>
      </c>
      <c r="CG53">
        <v>4588</v>
      </c>
      <c r="CH53">
        <v>4230</v>
      </c>
      <c r="CI53">
        <v>3698</v>
      </c>
      <c r="CJ53">
        <v>4284</v>
      </c>
      <c r="CK53">
        <v>4308</v>
      </c>
      <c r="CL53">
        <v>3910</v>
      </c>
      <c r="CM53">
        <v>3910</v>
      </c>
      <c r="CN53">
        <v>3910</v>
      </c>
      <c r="CO53">
        <v>2978</v>
      </c>
      <c r="CP53">
        <v>2648</v>
      </c>
      <c r="CQ53">
        <v>2146</v>
      </c>
      <c r="CR53">
        <v>3910</v>
      </c>
      <c r="CS53">
        <v>4550</v>
      </c>
      <c r="CT53">
        <v>4550</v>
      </c>
      <c r="CU53">
        <v>3649</v>
      </c>
      <c r="CV53">
        <v>4550</v>
      </c>
      <c r="CW53">
        <v>4550</v>
      </c>
      <c r="CX53">
        <v>4315</v>
      </c>
      <c r="CY53">
        <v>3386</v>
      </c>
      <c r="CZ53">
        <v>4550</v>
      </c>
      <c r="DA53">
        <v>4305</v>
      </c>
      <c r="DB53">
        <v>4305</v>
      </c>
      <c r="DC53">
        <v>4232</v>
      </c>
      <c r="DD53">
        <v>2248</v>
      </c>
      <c r="DE53">
        <v>4230</v>
      </c>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s="60">
        <v>11696</v>
      </c>
      <c r="FH53" s="60">
        <v>10206</v>
      </c>
      <c r="FI53" s="60">
        <v>8450</v>
      </c>
      <c r="FJ53" s="60">
        <v>11846</v>
      </c>
      <c r="FK53" s="60">
        <v>8450</v>
      </c>
      <c r="FL53" s="60">
        <v>11097</v>
      </c>
      <c r="FM53" s="60">
        <v>11922</v>
      </c>
      <c r="FN53" s="60">
        <v>11366</v>
      </c>
      <c r="FO53" s="60">
        <v>11762</v>
      </c>
      <c r="FP53" s="60">
        <v>11414</v>
      </c>
      <c r="FQ53" s="60">
        <v>8933</v>
      </c>
      <c r="FR53" s="60">
        <v>11846</v>
      </c>
      <c r="FS53" s="60">
        <v>7062</v>
      </c>
      <c r="FT53" s="60">
        <v>6550</v>
      </c>
      <c r="FU53" s="60">
        <v>7922</v>
      </c>
      <c r="FV53" s="60">
        <v>8986</v>
      </c>
      <c r="FW53" s="60">
        <v>5336</v>
      </c>
      <c r="FX53" s="60">
        <v>10212</v>
      </c>
      <c r="FY53" s="60">
        <v>11678</v>
      </c>
      <c r="FZ53" s="60">
        <v>5456</v>
      </c>
      <c r="GA53" s="60">
        <v>11922</v>
      </c>
      <c r="GB53" s="60">
        <v>9217</v>
      </c>
      <c r="GC53" s="60">
        <v>10532</v>
      </c>
      <c r="GD53" s="60">
        <v>6639</v>
      </c>
      <c r="GE53" s="60">
        <v>11121</v>
      </c>
      <c r="GF53" s="60">
        <v>10841</v>
      </c>
      <c r="GG53" s="60">
        <v>10189</v>
      </c>
      <c r="GH53" s="60">
        <v>2747</v>
      </c>
      <c r="GI53" s="60">
        <v>9673</v>
      </c>
      <c r="GJ53" s="60">
        <v>11198</v>
      </c>
      <c r="GK53" s="60">
        <v>11276</v>
      </c>
      <c r="GL53" s="60">
        <v>10321</v>
      </c>
      <c r="GM53" s="60">
        <v>10800</v>
      </c>
      <c r="GN53" s="60">
        <v>9500</v>
      </c>
      <c r="GO53" s="60">
        <v>10152</v>
      </c>
      <c r="GP53" s="60">
        <v>6982</v>
      </c>
      <c r="GQ53" s="60">
        <v>5683</v>
      </c>
      <c r="GR53" s="60">
        <v>10440</v>
      </c>
      <c r="GS53" s="60">
        <v>11163</v>
      </c>
      <c r="GT53" s="60">
        <v>9606</v>
      </c>
      <c r="GU53" s="60">
        <v>9209</v>
      </c>
      <c r="GV53" s="60">
        <v>6917</v>
      </c>
      <c r="GW53" s="60">
        <v>8807</v>
      </c>
      <c r="GX53" s="60">
        <v>10609</v>
      </c>
      <c r="GY53" s="60">
        <v>8803</v>
      </c>
      <c r="GZ53" s="60">
        <v>10525</v>
      </c>
      <c r="HA53" s="60">
        <v>10097</v>
      </c>
      <c r="HB53" s="60">
        <v>10789</v>
      </c>
      <c r="HC53" s="60">
        <v>10489</v>
      </c>
      <c r="HD53" s="60">
        <v>9603</v>
      </c>
      <c r="HE53" s="60">
        <v>10814</v>
      </c>
      <c r="HF53" s="60">
        <v>11069</v>
      </c>
      <c r="HG53" s="60">
        <v>11205</v>
      </c>
      <c r="HH53" s="60">
        <v>9357</v>
      </c>
      <c r="HI53" s="60">
        <v>2746</v>
      </c>
      <c r="HJ53" s="60">
        <v>1420</v>
      </c>
      <c r="HK53" s="60">
        <v>2746</v>
      </c>
      <c r="HL53" s="60">
        <v>1569</v>
      </c>
      <c r="HM53" s="60">
        <v>2746</v>
      </c>
      <c r="HN53" s="60">
        <v>2746</v>
      </c>
      <c r="HO53" s="60">
        <v>2746</v>
      </c>
      <c r="HP53" s="60">
        <v>2746</v>
      </c>
      <c r="HQ53" s="60">
        <v>1689</v>
      </c>
      <c r="HR53" s="60">
        <v>2421</v>
      </c>
      <c r="HS53" s="60">
        <v>2666</v>
      </c>
      <c r="HT53" s="60">
        <v>2602</v>
      </c>
      <c r="HU53" s="60">
        <v>2746</v>
      </c>
      <c r="HV53" s="60">
        <v>2602</v>
      </c>
      <c r="HW53" s="60">
        <v>2602</v>
      </c>
      <c r="HX53" s="60">
        <v>2176</v>
      </c>
      <c r="HY53" s="60">
        <v>2746</v>
      </c>
      <c r="HZ53" s="60">
        <v>2746</v>
      </c>
      <c r="IA53" s="60">
        <v>2746</v>
      </c>
      <c r="IB53" s="60">
        <v>2746</v>
      </c>
      <c r="IC53" s="60">
        <v>2666</v>
      </c>
      <c r="ID53" s="60">
        <v>2746</v>
      </c>
      <c r="IE53" s="60">
        <v>2746</v>
      </c>
      <c r="IF53" s="60">
        <v>2746</v>
      </c>
      <c r="IG53" s="60">
        <v>2746</v>
      </c>
      <c r="IH53" s="60">
        <v>2746</v>
      </c>
      <c r="II53" s="60">
        <v>2746</v>
      </c>
      <c r="IJ53" s="60">
        <v>2746</v>
      </c>
      <c r="IK53" s="60">
        <v>2064</v>
      </c>
      <c r="IL53" s="60">
        <v>2421</v>
      </c>
      <c r="IM53" s="60">
        <v>2421</v>
      </c>
      <c r="IN53" s="60">
        <v>2421</v>
      </c>
      <c r="IO53" s="60">
        <v>2173</v>
      </c>
      <c r="IP53" s="60">
        <v>1928</v>
      </c>
      <c r="IQ53" s="60">
        <v>2421</v>
      </c>
      <c r="IR53" s="60">
        <v>1928</v>
      </c>
      <c r="IS53" s="60">
        <v>2746</v>
      </c>
      <c r="IT53" s="60">
        <v>2746</v>
      </c>
      <c r="IU53" s="60">
        <v>2746</v>
      </c>
      <c r="IV53" s="60">
        <v>2421</v>
      </c>
      <c r="IW53" s="60">
        <v>2666</v>
      </c>
      <c r="IX53" s="60">
        <v>2418</v>
      </c>
      <c r="IY53" s="60">
        <v>2106</v>
      </c>
      <c r="IZ53" s="60">
        <v>1173</v>
      </c>
      <c r="JA53" s="60">
        <v>1688</v>
      </c>
      <c r="JB53" s="60">
        <v>2418</v>
      </c>
      <c r="JC53" s="60">
        <v>2173</v>
      </c>
      <c r="JD53" s="60">
        <v>1243</v>
      </c>
      <c r="JE53" s="60">
        <v>2501</v>
      </c>
      <c r="JF53" s="60">
        <v>2666</v>
      </c>
      <c r="JG53" s="60">
        <v>2173</v>
      </c>
      <c r="JH53" s="60">
        <v>2746</v>
      </c>
      <c r="JI53" s="60">
        <v>2139</v>
      </c>
      <c r="JJ53" s="60">
        <v>2746</v>
      </c>
      <c r="JK53" s="60">
        <v>2746</v>
      </c>
      <c r="JL53" s="60">
        <v>2746</v>
      </c>
      <c r="JM53" s="60">
        <v>2746</v>
      </c>
      <c r="JN53" s="60">
        <v>2421</v>
      </c>
      <c r="JO53" s="60">
        <v>1566</v>
      </c>
      <c r="JP53" s="60">
        <v>1420</v>
      </c>
      <c r="JQ53" s="60">
        <v>2746</v>
      </c>
      <c r="JR53" s="60">
        <v>2596</v>
      </c>
      <c r="JS53" s="60">
        <v>1668</v>
      </c>
      <c r="JT53" s="60">
        <v>2176</v>
      </c>
      <c r="JU53" s="60">
        <v>2666</v>
      </c>
      <c r="JV53" s="60">
        <v>2176</v>
      </c>
      <c r="JW53" s="60">
        <v>2418</v>
      </c>
      <c r="JX53" s="60">
        <v>1928</v>
      </c>
      <c r="JY53" s="60">
        <v>2418</v>
      </c>
      <c r="JZ53" s="60">
        <v>2746</v>
      </c>
      <c r="KA53" s="60">
        <v>1420</v>
      </c>
      <c r="KB53" s="60">
        <v>2418</v>
      </c>
      <c r="KC53" s="60">
        <v>2418</v>
      </c>
      <c r="KD53" s="60">
        <v>2418</v>
      </c>
      <c r="KE53" s="60">
        <v>2746</v>
      </c>
      <c r="KF53" s="60">
        <v>2421</v>
      </c>
      <c r="KG53" s="60">
        <v>2746</v>
      </c>
      <c r="KH53" s="60">
        <v>2746</v>
      </c>
      <c r="KI53" s="60">
        <v>2746</v>
      </c>
      <c r="KJ53" s="60">
        <v>2746</v>
      </c>
      <c r="KK53" s="60">
        <v>2746</v>
      </c>
      <c r="KL53" s="60">
        <v>2746</v>
      </c>
      <c r="KM53" s="60">
        <v>2746</v>
      </c>
      <c r="KN53" s="60">
        <v>2746</v>
      </c>
      <c r="KO53" s="60">
        <v>2746</v>
      </c>
      <c r="KP53" s="60">
        <v>2176</v>
      </c>
      <c r="KQ53" s="60">
        <v>2666</v>
      </c>
      <c r="KR53" s="60">
        <v>2418</v>
      </c>
      <c r="KS53" s="60">
        <v>2746</v>
      </c>
      <c r="KT53" s="60">
        <v>2746</v>
      </c>
      <c r="KU53" s="60">
        <v>2176</v>
      </c>
      <c r="KV53" s="60">
        <v>2176</v>
      </c>
      <c r="KW53" s="60">
        <v>1115</v>
      </c>
      <c r="KX53" s="60">
        <v>2176</v>
      </c>
      <c r="KY53" s="60">
        <v>2032</v>
      </c>
      <c r="KZ53" s="60">
        <v>1668</v>
      </c>
      <c r="LA53" s="60">
        <v>1668</v>
      </c>
      <c r="LB53" s="60">
        <v>1360</v>
      </c>
      <c r="LC53" s="60">
        <v>1994</v>
      </c>
      <c r="LD53" s="60">
        <v>1647</v>
      </c>
      <c r="LE53" s="60">
        <v>2098</v>
      </c>
      <c r="LF53" s="60">
        <v>1962</v>
      </c>
      <c r="LG53" s="60">
        <v>2103</v>
      </c>
      <c r="LH53" s="60">
        <v>2176</v>
      </c>
      <c r="LI53" s="60">
        <v>2256</v>
      </c>
      <c r="LJ53" s="60">
        <v>2173</v>
      </c>
      <c r="LK53" s="60">
        <v>1819</v>
      </c>
      <c r="LL53" s="60">
        <v>1928</v>
      </c>
      <c r="LM53" s="60">
        <v>2207</v>
      </c>
      <c r="LN53" s="60">
        <v>2173</v>
      </c>
      <c r="LO53" s="60">
        <v>2421</v>
      </c>
      <c r="LP53" s="60">
        <v>2421</v>
      </c>
      <c r="LQ53" s="60">
        <v>1928</v>
      </c>
      <c r="LR53" s="60">
        <v>1928</v>
      </c>
      <c r="LS53" s="60">
        <v>2418</v>
      </c>
      <c r="LT53" s="60">
        <v>2418</v>
      </c>
      <c r="LU53" s="60">
        <v>1668</v>
      </c>
      <c r="LV53" s="60">
        <v>2176</v>
      </c>
    </row>
    <row r="54" spans="1:334" ht="15" customHeight="1" x14ac:dyDescent="0.35">
      <c r="A54" s="57" t="s">
        <v>243</v>
      </c>
      <c r="B54">
        <v>6464</v>
      </c>
      <c r="C54">
        <v>6394</v>
      </c>
      <c r="D54">
        <v>6216</v>
      </c>
      <c r="E54">
        <v>6146</v>
      </c>
      <c r="F54">
        <v>5950</v>
      </c>
      <c r="G54">
        <v>6464</v>
      </c>
      <c r="H54">
        <v>5496</v>
      </c>
      <c r="I54">
        <v>6278</v>
      </c>
      <c r="J54">
        <v>6464</v>
      </c>
      <c r="K54">
        <v>5950</v>
      </c>
      <c r="L54">
        <v>6464</v>
      </c>
      <c r="M54">
        <v>6464</v>
      </c>
      <c r="N54">
        <v>6146</v>
      </c>
      <c r="O54">
        <v>5816</v>
      </c>
      <c r="P54">
        <v>6464</v>
      </c>
      <c r="Q54">
        <v>6464</v>
      </c>
      <c r="R54">
        <v>6464</v>
      </c>
      <c r="S54">
        <v>6464</v>
      </c>
      <c r="T54">
        <v>6464</v>
      </c>
      <c r="U54">
        <v>5896</v>
      </c>
      <c r="V54">
        <v>6464</v>
      </c>
      <c r="W54">
        <v>6464</v>
      </c>
      <c r="X54">
        <v>6464</v>
      </c>
      <c r="Y54">
        <v>6464</v>
      </c>
      <c r="Z54">
        <v>6464</v>
      </c>
      <c r="AA54">
        <v>6464</v>
      </c>
      <c r="AB54">
        <v>6464</v>
      </c>
      <c r="AC54">
        <v>6216</v>
      </c>
      <c r="AD54">
        <v>6216</v>
      </c>
      <c r="AE54">
        <v>5896</v>
      </c>
      <c r="AF54">
        <v>6144</v>
      </c>
      <c r="AG54">
        <v>6144</v>
      </c>
      <c r="AH54">
        <v>6144</v>
      </c>
      <c r="AI54">
        <v>5824</v>
      </c>
      <c r="AJ54">
        <v>6144</v>
      </c>
      <c r="AK54">
        <v>5496</v>
      </c>
      <c r="AL54">
        <v>6144</v>
      </c>
      <c r="AM54">
        <v>6144</v>
      </c>
      <c r="AN54">
        <v>6076</v>
      </c>
      <c r="AO54">
        <v>5496</v>
      </c>
      <c r="AP54">
        <v>5956</v>
      </c>
      <c r="AQ54">
        <v>6156</v>
      </c>
      <c r="AR54">
        <v>5896</v>
      </c>
      <c r="AS54">
        <v>6216</v>
      </c>
      <c r="AT54">
        <v>5609</v>
      </c>
      <c r="AU54">
        <v>4696</v>
      </c>
      <c r="AV54">
        <v>1969</v>
      </c>
      <c r="AW54">
        <v>4642</v>
      </c>
      <c r="AX54">
        <v>4376</v>
      </c>
      <c r="AY54"/>
      <c r="AZ54">
        <v>6464</v>
      </c>
      <c r="BA54">
        <v>6216</v>
      </c>
      <c r="BB54">
        <v>5816</v>
      </c>
      <c r="BC54">
        <v>6464</v>
      </c>
      <c r="BD54">
        <v>6464</v>
      </c>
      <c r="BE54">
        <v>6144</v>
      </c>
      <c r="BF54">
        <v>6464</v>
      </c>
      <c r="BG54">
        <v>5816</v>
      </c>
      <c r="BH54">
        <v>5950</v>
      </c>
      <c r="BI54">
        <v>6216</v>
      </c>
      <c r="BJ54">
        <v>6216</v>
      </c>
      <c r="BK54">
        <v>6216</v>
      </c>
      <c r="BL54">
        <v>5950</v>
      </c>
      <c r="BM54">
        <v>3411</v>
      </c>
      <c r="BN54">
        <v>6198</v>
      </c>
      <c r="BO54">
        <v>6394</v>
      </c>
      <c r="BP54">
        <v>6464</v>
      </c>
      <c r="BQ54">
        <v>6146</v>
      </c>
      <c r="BR54">
        <v>6146</v>
      </c>
      <c r="BS54">
        <v>6216</v>
      </c>
      <c r="BT54">
        <v>5550</v>
      </c>
      <c r="BU54">
        <v>5550</v>
      </c>
      <c r="BV54">
        <v>6216</v>
      </c>
      <c r="BW54">
        <v>5816</v>
      </c>
      <c r="BX54">
        <v>6404</v>
      </c>
      <c r="BY54">
        <v>6224</v>
      </c>
      <c r="BZ54">
        <v>6544</v>
      </c>
      <c r="CA54">
        <v>6404</v>
      </c>
      <c r="CB54">
        <v>6224</v>
      </c>
      <c r="CC54">
        <v>6224</v>
      </c>
      <c r="CD54">
        <v>6404</v>
      </c>
      <c r="CE54">
        <v>6544</v>
      </c>
      <c r="CF54">
        <v>6544</v>
      </c>
      <c r="CG54">
        <v>6544</v>
      </c>
      <c r="CH54">
        <v>5956</v>
      </c>
      <c r="CI54">
        <v>6544</v>
      </c>
      <c r="CJ54">
        <v>6198</v>
      </c>
      <c r="CK54">
        <v>6264</v>
      </c>
      <c r="CL54">
        <v>5636</v>
      </c>
      <c r="CM54">
        <v>5636</v>
      </c>
      <c r="CN54">
        <v>5636</v>
      </c>
      <c r="CO54">
        <v>5636</v>
      </c>
      <c r="CP54">
        <v>6544</v>
      </c>
      <c r="CQ54">
        <v>5854</v>
      </c>
      <c r="CR54">
        <v>5636</v>
      </c>
      <c r="CS54">
        <v>6464</v>
      </c>
      <c r="CT54">
        <v>6464</v>
      </c>
      <c r="CU54">
        <v>6216</v>
      </c>
      <c r="CV54">
        <v>6464</v>
      </c>
      <c r="CW54">
        <v>6464</v>
      </c>
      <c r="CX54">
        <v>6464</v>
      </c>
      <c r="CY54">
        <v>6146</v>
      </c>
      <c r="CZ54">
        <v>6464</v>
      </c>
      <c r="DA54">
        <v>6464</v>
      </c>
      <c r="DB54">
        <v>6464</v>
      </c>
      <c r="DC54">
        <v>6146</v>
      </c>
      <c r="DD54">
        <v>6144</v>
      </c>
      <c r="DE54">
        <v>6144</v>
      </c>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s="60">
        <v>16542</v>
      </c>
      <c r="FH54" s="60">
        <v>15256</v>
      </c>
      <c r="FI54" s="60">
        <v>15023</v>
      </c>
      <c r="FJ54" s="60">
        <v>16159</v>
      </c>
      <c r="FK54" s="60">
        <v>15023</v>
      </c>
      <c r="FL54" s="60">
        <v>15649</v>
      </c>
      <c r="FM54" s="60">
        <v>16319</v>
      </c>
      <c r="FN54" s="60">
        <v>15991</v>
      </c>
      <c r="FO54" s="60">
        <v>16032</v>
      </c>
      <c r="FP54" s="60">
        <v>16822</v>
      </c>
      <c r="FQ54" s="60">
        <v>15217</v>
      </c>
      <c r="FR54" s="60">
        <v>16622</v>
      </c>
      <c r="FS54" s="60">
        <v>12778</v>
      </c>
      <c r="FT54" s="60">
        <v>16050</v>
      </c>
      <c r="FU54" s="60">
        <v>14917</v>
      </c>
      <c r="FV54" s="60">
        <v>13941</v>
      </c>
      <c r="FW54" s="60">
        <v>12646</v>
      </c>
      <c r="FX54" s="60">
        <v>16182</v>
      </c>
      <c r="FY54" s="60">
        <v>16822</v>
      </c>
      <c r="FZ54" s="60">
        <v>14623</v>
      </c>
      <c r="GA54" s="60">
        <v>16982</v>
      </c>
      <c r="GB54" s="60">
        <v>15048</v>
      </c>
      <c r="GC54" s="60">
        <v>16519</v>
      </c>
      <c r="GD54" s="60">
        <v>15823</v>
      </c>
      <c r="GE54" s="60">
        <v>16194</v>
      </c>
      <c r="GF54" s="60">
        <v>15914</v>
      </c>
      <c r="GG54" s="60">
        <v>15952</v>
      </c>
      <c r="GH54" s="60">
        <v>12496</v>
      </c>
      <c r="GI54" s="60">
        <v>15205</v>
      </c>
      <c r="GJ54" s="60">
        <v>16902</v>
      </c>
      <c r="GK54" s="60">
        <v>16742</v>
      </c>
      <c r="GL54" s="60">
        <v>16507</v>
      </c>
      <c r="GM54" s="60">
        <v>15662</v>
      </c>
      <c r="GN54" s="60">
        <v>15942</v>
      </c>
      <c r="GO54" s="60">
        <v>16497</v>
      </c>
      <c r="GP54" s="60">
        <v>15469</v>
      </c>
      <c r="GQ54" s="60">
        <v>15288</v>
      </c>
      <c r="GR54" s="60">
        <v>15273</v>
      </c>
      <c r="GS54" s="60">
        <v>16622</v>
      </c>
      <c r="GT54" s="60">
        <v>16106</v>
      </c>
      <c r="GU54" s="60">
        <v>15536</v>
      </c>
      <c r="GV54" s="60">
        <v>16176</v>
      </c>
      <c r="GW54" s="60">
        <v>16176</v>
      </c>
      <c r="GX54" s="60">
        <v>16552</v>
      </c>
      <c r="GY54" s="60">
        <v>15872</v>
      </c>
      <c r="GZ54" s="60">
        <v>16552</v>
      </c>
      <c r="HA54" s="60">
        <v>15016</v>
      </c>
      <c r="HB54" s="60">
        <v>16162</v>
      </c>
      <c r="HC54" s="60">
        <v>16552</v>
      </c>
      <c r="HD54" s="60">
        <v>16192</v>
      </c>
      <c r="HE54" s="60">
        <v>16632</v>
      </c>
      <c r="HF54" s="60">
        <v>16832</v>
      </c>
      <c r="HG54" s="60">
        <v>16584</v>
      </c>
      <c r="HH54" s="60">
        <v>16176</v>
      </c>
      <c r="HI54" s="60">
        <v>3431</v>
      </c>
      <c r="HJ54" s="60">
        <v>3460</v>
      </c>
      <c r="HK54" s="60">
        <v>3241</v>
      </c>
      <c r="HL54" s="60">
        <v>2941</v>
      </c>
      <c r="HM54" s="60">
        <v>3241</v>
      </c>
      <c r="HN54" s="60">
        <v>3494</v>
      </c>
      <c r="HO54" s="60">
        <v>3494</v>
      </c>
      <c r="HP54" s="60">
        <v>2841</v>
      </c>
      <c r="HQ54" s="60">
        <v>2959</v>
      </c>
      <c r="HR54" s="60">
        <v>3414</v>
      </c>
      <c r="HS54" s="60">
        <v>3024</v>
      </c>
      <c r="HT54" s="60">
        <v>3824</v>
      </c>
      <c r="HU54" s="60">
        <v>3894</v>
      </c>
      <c r="HV54" s="60">
        <v>3824</v>
      </c>
      <c r="HW54" s="60">
        <v>3824</v>
      </c>
      <c r="HX54" s="60">
        <v>3814</v>
      </c>
      <c r="HY54" s="60">
        <v>3824</v>
      </c>
      <c r="HZ54" s="60">
        <v>3824</v>
      </c>
      <c r="IA54" s="60">
        <v>3824</v>
      </c>
      <c r="IB54" s="60">
        <v>3894</v>
      </c>
      <c r="IC54" s="60">
        <v>3414</v>
      </c>
      <c r="ID54" s="60">
        <v>3894</v>
      </c>
      <c r="IE54" s="60">
        <v>3894</v>
      </c>
      <c r="IF54" s="60">
        <v>3894</v>
      </c>
      <c r="IG54" s="60">
        <v>3894</v>
      </c>
      <c r="IH54" s="60">
        <v>3434</v>
      </c>
      <c r="II54" s="60">
        <v>3238</v>
      </c>
      <c r="IJ54" s="60">
        <v>3824</v>
      </c>
      <c r="IK54" s="60">
        <v>2804</v>
      </c>
      <c r="IL54" s="60">
        <v>3424</v>
      </c>
      <c r="IM54" s="60">
        <v>3814</v>
      </c>
      <c r="IN54" s="60">
        <v>3814</v>
      </c>
      <c r="IO54" s="60">
        <v>3176</v>
      </c>
      <c r="IP54" s="60">
        <v>2913</v>
      </c>
      <c r="IQ54" s="60">
        <v>3814</v>
      </c>
      <c r="IR54" s="60">
        <v>2913</v>
      </c>
      <c r="IS54" s="60">
        <v>3894</v>
      </c>
      <c r="IT54" s="60">
        <v>3894</v>
      </c>
      <c r="IU54" s="60">
        <v>3894</v>
      </c>
      <c r="IV54" s="60">
        <v>3814</v>
      </c>
      <c r="IW54" s="60">
        <v>3682</v>
      </c>
      <c r="IX54" s="60">
        <v>2903</v>
      </c>
      <c r="IY54" s="60">
        <v>3814</v>
      </c>
      <c r="IZ54" s="60">
        <v>901</v>
      </c>
      <c r="JA54" s="60">
        <v>2162</v>
      </c>
      <c r="JB54" s="60">
        <v>2913</v>
      </c>
      <c r="JC54" s="60">
        <v>2768</v>
      </c>
      <c r="JD54" s="60">
        <v>635</v>
      </c>
      <c r="JE54" s="60">
        <v>3231</v>
      </c>
      <c r="JF54" s="60">
        <v>3814</v>
      </c>
      <c r="JG54" s="60">
        <v>2268</v>
      </c>
      <c r="JH54" s="60">
        <v>3894</v>
      </c>
      <c r="JI54" s="60">
        <v>3024</v>
      </c>
      <c r="JJ54" s="60">
        <v>3241</v>
      </c>
      <c r="JK54" s="60">
        <v>3241</v>
      </c>
      <c r="JL54" s="60">
        <v>3894</v>
      </c>
      <c r="JM54" s="60">
        <v>3894</v>
      </c>
      <c r="JN54" s="60">
        <v>3414</v>
      </c>
      <c r="JO54" s="60">
        <v>1148</v>
      </c>
      <c r="JP54" s="60">
        <v>3233</v>
      </c>
      <c r="JQ54" s="60">
        <v>3894</v>
      </c>
      <c r="JR54" s="60">
        <v>3814</v>
      </c>
      <c r="JS54" s="60">
        <v>3708</v>
      </c>
      <c r="JT54" s="60">
        <v>3814</v>
      </c>
      <c r="JU54" s="60">
        <v>3414</v>
      </c>
      <c r="JV54" s="60">
        <v>3551</v>
      </c>
      <c r="JW54" s="60">
        <v>2647</v>
      </c>
      <c r="JX54" s="60">
        <v>2668</v>
      </c>
      <c r="JY54" s="60">
        <v>3303</v>
      </c>
      <c r="JZ54" s="60">
        <v>3894</v>
      </c>
      <c r="KA54" s="60">
        <v>3233</v>
      </c>
      <c r="KB54" s="60">
        <v>3434</v>
      </c>
      <c r="KC54" s="60">
        <v>2913</v>
      </c>
      <c r="KD54" s="60">
        <v>2913</v>
      </c>
      <c r="KE54" s="60">
        <v>3762</v>
      </c>
      <c r="KF54" s="60">
        <v>2761</v>
      </c>
      <c r="KG54" s="60">
        <v>3762</v>
      </c>
      <c r="KH54" s="60">
        <v>3494</v>
      </c>
      <c r="KI54" s="60">
        <v>3894</v>
      </c>
      <c r="KJ54" s="60">
        <v>3894</v>
      </c>
      <c r="KK54" s="60">
        <v>3631</v>
      </c>
      <c r="KL54" s="60">
        <v>3894</v>
      </c>
      <c r="KM54" s="60">
        <v>3894</v>
      </c>
      <c r="KN54" s="60">
        <v>3894</v>
      </c>
      <c r="KO54" s="60">
        <v>3241</v>
      </c>
      <c r="KP54" s="60">
        <v>3814</v>
      </c>
      <c r="KQ54" s="60">
        <v>3814</v>
      </c>
      <c r="KR54" s="60">
        <v>3566</v>
      </c>
      <c r="KS54" s="60">
        <v>3494</v>
      </c>
      <c r="KT54" s="60">
        <v>3631</v>
      </c>
      <c r="KU54" s="60">
        <v>3814</v>
      </c>
      <c r="KV54" s="60">
        <v>3814</v>
      </c>
      <c r="KW54" s="60">
        <v>1834</v>
      </c>
      <c r="KX54" s="60">
        <v>3814</v>
      </c>
      <c r="KY54" s="60">
        <v>3814</v>
      </c>
      <c r="KZ54" s="60">
        <v>3708</v>
      </c>
      <c r="LA54" s="60">
        <v>3814</v>
      </c>
      <c r="LB54" s="60">
        <v>1834</v>
      </c>
      <c r="LC54" s="60">
        <v>2804</v>
      </c>
      <c r="LD54" s="60">
        <v>2926</v>
      </c>
      <c r="LE54" s="60">
        <v>3705</v>
      </c>
      <c r="LF54" s="60">
        <v>3569</v>
      </c>
      <c r="LG54" s="60">
        <v>2668</v>
      </c>
      <c r="LH54" s="60">
        <v>3814</v>
      </c>
      <c r="LI54" s="60">
        <v>3894</v>
      </c>
      <c r="LJ54" s="60">
        <v>2658</v>
      </c>
      <c r="LK54" s="60">
        <v>2804</v>
      </c>
      <c r="LL54" s="60">
        <v>3566</v>
      </c>
      <c r="LM54" s="60">
        <v>3814</v>
      </c>
      <c r="LN54" s="60">
        <v>3366</v>
      </c>
      <c r="LO54" s="60">
        <v>3414</v>
      </c>
      <c r="LP54" s="60">
        <v>3814</v>
      </c>
      <c r="LQ54" s="60">
        <v>3566</v>
      </c>
      <c r="LR54" s="60">
        <v>3300</v>
      </c>
      <c r="LS54" s="60">
        <v>3103</v>
      </c>
      <c r="LT54" s="60">
        <v>2247</v>
      </c>
      <c r="LU54" s="60">
        <v>3814</v>
      </c>
      <c r="LV54" s="60">
        <v>3814</v>
      </c>
    </row>
    <row r="55" spans="1:334" ht="15" customHeight="1" x14ac:dyDescent="0.35">
      <c r="A55" s="57" t="s">
        <v>314</v>
      </c>
      <c r="B55">
        <v>1116</v>
      </c>
      <c r="C55">
        <v>1009</v>
      </c>
      <c r="D55">
        <v>1361</v>
      </c>
      <c r="E55">
        <v>1319</v>
      </c>
      <c r="F55">
        <v>1319</v>
      </c>
      <c r="G55">
        <v>1116</v>
      </c>
      <c r="H55">
        <v>1319</v>
      </c>
      <c r="I55">
        <v>1399</v>
      </c>
      <c r="J55">
        <v>1116</v>
      </c>
      <c r="K55">
        <v>1116</v>
      </c>
      <c r="L55">
        <v>1361</v>
      </c>
      <c r="M55">
        <v>1116</v>
      </c>
      <c r="N55">
        <v>1009</v>
      </c>
      <c r="O55">
        <v>1221</v>
      </c>
      <c r="P55">
        <v>1116</v>
      </c>
      <c r="Q55">
        <v>1116</v>
      </c>
      <c r="R55">
        <v>1116</v>
      </c>
      <c r="S55">
        <v>1116</v>
      </c>
      <c r="T55">
        <v>1116</v>
      </c>
      <c r="U55">
        <v>1319</v>
      </c>
      <c r="V55">
        <v>1116</v>
      </c>
      <c r="W55">
        <v>1116</v>
      </c>
      <c r="X55">
        <v>1116</v>
      </c>
      <c r="Y55">
        <v>1116</v>
      </c>
      <c r="Z55">
        <v>1116</v>
      </c>
      <c r="AA55">
        <v>1116</v>
      </c>
      <c r="AB55">
        <v>1116</v>
      </c>
      <c r="AC55">
        <v>1361</v>
      </c>
      <c r="AD55">
        <v>1116</v>
      </c>
      <c r="AE55">
        <v>1116</v>
      </c>
      <c r="AF55">
        <v>1255</v>
      </c>
      <c r="AG55">
        <v>1255</v>
      </c>
      <c r="AH55">
        <v>987</v>
      </c>
      <c r="AI55">
        <v>1255</v>
      </c>
      <c r="AJ55">
        <v>1085</v>
      </c>
      <c r="AK55">
        <v>1319</v>
      </c>
      <c r="AL55">
        <v>987</v>
      </c>
      <c r="AM55">
        <v>1255</v>
      </c>
      <c r="AN55">
        <v>1319</v>
      </c>
      <c r="AO55">
        <v>1221</v>
      </c>
      <c r="AP55">
        <v>1199</v>
      </c>
      <c r="AQ55">
        <v>1297</v>
      </c>
      <c r="AR55">
        <v>1319</v>
      </c>
      <c r="AS55">
        <v>1319</v>
      </c>
      <c r="AT55">
        <v>1116</v>
      </c>
      <c r="AU55">
        <v>1361</v>
      </c>
      <c r="AV55">
        <v>1361</v>
      </c>
      <c r="AW55">
        <v>1361</v>
      </c>
      <c r="AX55">
        <v>1319</v>
      </c>
      <c r="AY55">
        <v>1361</v>
      </c>
      <c r="AZ55"/>
      <c r="BA55">
        <v>830</v>
      </c>
      <c r="BB55">
        <v>907</v>
      </c>
      <c r="BC55">
        <v>1221</v>
      </c>
      <c r="BD55">
        <v>830</v>
      </c>
      <c r="BE55">
        <v>910</v>
      </c>
      <c r="BF55">
        <v>538</v>
      </c>
      <c r="BG55">
        <v>830</v>
      </c>
      <c r="BH55">
        <v>1098</v>
      </c>
      <c r="BI55">
        <v>830</v>
      </c>
      <c r="BJ55">
        <v>830</v>
      </c>
      <c r="BK55">
        <v>830</v>
      </c>
      <c r="BL55">
        <v>1212</v>
      </c>
      <c r="BM55">
        <v>1116</v>
      </c>
      <c r="BN55">
        <v>1116</v>
      </c>
      <c r="BO55">
        <v>1009</v>
      </c>
      <c r="BP55">
        <v>806</v>
      </c>
      <c r="BQ55">
        <v>1319</v>
      </c>
      <c r="BR55">
        <v>1319</v>
      </c>
      <c r="BS55">
        <v>1319</v>
      </c>
      <c r="BT55">
        <v>1319</v>
      </c>
      <c r="BU55">
        <v>1319</v>
      </c>
      <c r="BV55">
        <v>1074</v>
      </c>
      <c r="BW55">
        <v>1319</v>
      </c>
      <c r="BX55">
        <v>1399</v>
      </c>
      <c r="BY55">
        <v>1399</v>
      </c>
      <c r="BZ55">
        <v>1399</v>
      </c>
      <c r="CA55">
        <v>1441</v>
      </c>
      <c r="CB55">
        <v>1399</v>
      </c>
      <c r="CC55">
        <v>1399</v>
      </c>
      <c r="CD55">
        <v>1399</v>
      </c>
      <c r="CE55">
        <v>1399</v>
      </c>
      <c r="CF55">
        <v>1399</v>
      </c>
      <c r="CG55">
        <v>1441</v>
      </c>
      <c r="CH55">
        <v>1441</v>
      </c>
      <c r="CI55">
        <v>1399</v>
      </c>
      <c r="CJ55">
        <v>1116</v>
      </c>
      <c r="CK55">
        <v>783</v>
      </c>
      <c r="CL55">
        <v>1441</v>
      </c>
      <c r="CM55">
        <v>1441</v>
      </c>
      <c r="CN55">
        <v>1441</v>
      </c>
      <c r="CO55">
        <v>1399</v>
      </c>
      <c r="CP55">
        <v>1399</v>
      </c>
      <c r="CQ55">
        <v>1399</v>
      </c>
      <c r="CR55">
        <v>1441</v>
      </c>
      <c r="CS55">
        <v>1116</v>
      </c>
      <c r="CT55">
        <v>1116</v>
      </c>
      <c r="CU55">
        <v>1361</v>
      </c>
      <c r="CV55">
        <v>1116</v>
      </c>
      <c r="CW55">
        <v>1116</v>
      </c>
      <c r="CX55">
        <v>1116</v>
      </c>
      <c r="CY55">
        <v>1319</v>
      </c>
      <c r="CZ55">
        <v>1116</v>
      </c>
      <c r="DA55">
        <v>1116</v>
      </c>
      <c r="DB55">
        <v>1116</v>
      </c>
      <c r="DC55">
        <v>1361</v>
      </c>
      <c r="DD55">
        <v>910</v>
      </c>
      <c r="DE55">
        <v>1116</v>
      </c>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s="60">
        <v>6894</v>
      </c>
      <c r="FH55" s="60">
        <v>6774</v>
      </c>
      <c r="FI55" s="60">
        <v>6511</v>
      </c>
      <c r="FJ55" s="60">
        <v>6511</v>
      </c>
      <c r="FK55" s="60">
        <v>6511</v>
      </c>
      <c r="FL55" s="60">
        <v>7161</v>
      </c>
      <c r="FM55" s="60">
        <v>6973</v>
      </c>
      <c r="FN55" s="60">
        <v>6749</v>
      </c>
      <c r="FO55" s="60">
        <v>5618</v>
      </c>
      <c r="FP55" s="60">
        <v>6756</v>
      </c>
      <c r="FQ55" s="60">
        <v>6402</v>
      </c>
      <c r="FR55" s="60">
        <v>6974</v>
      </c>
      <c r="FS55" s="60">
        <v>7264</v>
      </c>
      <c r="FT55" s="60">
        <v>7340</v>
      </c>
      <c r="FU55" s="60">
        <v>6721</v>
      </c>
      <c r="FV55" s="60">
        <v>5985</v>
      </c>
      <c r="FW55" s="60">
        <v>7580</v>
      </c>
      <c r="FX55" s="60">
        <v>7204</v>
      </c>
      <c r="FY55" s="60">
        <v>7384</v>
      </c>
      <c r="FZ55" s="60">
        <v>7317</v>
      </c>
      <c r="GA55" s="60">
        <v>7824</v>
      </c>
      <c r="GB55" s="60">
        <v>7744</v>
      </c>
      <c r="GC55" s="60">
        <v>7277</v>
      </c>
      <c r="GD55" s="60">
        <v>7327</v>
      </c>
      <c r="GE55" s="60">
        <v>6364</v>
      </c>
      <c r="GF55" s="60">
        <v>7342</v>
      </c>
      <c r="GG55" s="60">
        <v>6974</v>
      </c>
      <c r="GH55" s="60">
        <v>7430</v>
      </c>
      <c r="GI55" s="60">
        <v>6369</v>
      </c>
      <c r="GJ55" s="60">
        <v>7660</v>
      </c>
      <c r="GK55" s="60">
        <v>7584</v>
      </c>
      <c r="GL55" s="60">
        <v>6990</v>
      </c>
      <c r="GM55" s="60">
        <v>6513</v>
      </c>
      <c r="GN55" s="60">
        <v>6522</v>
      </c>
      <c r="GO55" s="60">
        <v>6474</v>
      </c>
      <c r="GP55" s="60">
        <v>7584</v>
      </c>
      <c r="GQ55" s="60">
        <v>7182</v>
      </c>
      <c r="GR55" s="60">
        <v>6917</v>
      </c>
      <c r="GS55" s="60">
        <v>7660</v>
      </c>
      <c r="GT55" s="60">
        <v>6880</v>
      </c>
      <c r="GU55" s="60">
        <v>7430</v>
      </c>
      <c r="GV55" s="60">
        <v>7090</v>
      </c>
      <c r="GW55" s="60">
        <v>6452</v>
      </c>
      <c r="GX55" s="60">
        <v>7674</v>
      </c>
      <c r="GY55" s="60">
        <v>6744</v>
      </c>
      <c r="GZ55" s="60">
        <v>7590</v>
      </c>
      <c r="HA55" s="60">
        <v>7674</v>
      </c>
      <c r="HB55" s="60">
        <v>7590</v>
      </c>
      <c r="HC55" s="60">
        <v>7590</v>
      </c>
      <c r="HD55" s="60">
        <v>7590</v>
      </c>
      <c r="HE55" s="60">
        <v>7670</v>
      </c>
      <c r="HF55" s="60">
        <v>7590</v>
      </c>
      <c r="HG55" s="60">
        <v>7426</v>
      </c>
      <c r="HH55" s="60">
        <v>7024</v>
      </c>
      <c r="HI55" s="60">
        <v>4479</v>
      </c>
      <c r="HJ55" s="60">
        <v>4614</v>
      </c>
      <c r="HK55" s="60">
        <v>4679</v>
      </c>
      <c r="HL55" s="60">
        <v>3989</v>
      </c>
      <c r="HM55" s="60">
        <v>4679</v>
      </c>
      <c r="HN55" s="60">
        <v>4542</v>
      </c>
      <c r="HO55" s="60">
        <v>4542</v>
      </c>
      <c r="HP55" s="60">
        <v>4091</v>
      </c>
      <c r="HQ55" s="60">
        <v>4247</v>
      </c>
      <c r="HR55" s="60">
        <v>4462</v>
      </c>
      <c r="HS55" s="60">
        <v>4462</v>
      </c>
      <c r="HT55" s="60">
        <v>4872</v>
      </c>
      <c r="HU55" s="60">
        <v>4942</v>
      </c>
      <c r="HV55" s="60">
        <v>4872</v>
      </c>
      <c r="HW55" s="60">
        <v>4872</v>
      </c>
      <c r="HX55" s="60">
        <v>4862</v>
      </c>
      <c r="HY55" s="60">
        <v>4872</v>
      </c>
      <c r="HZ55" s="60">
        <v>4872</v>
      </c>
      <c r="IA55" s="60">
        <v>4872</v>
      </c>
      <c r="IB55" s="60">
        <v>4942</v>
      </c>
      <c r="IC55" s="60">
        <v>4462</v>
      </c>
      <c r="ID55" s="60">
        <v>4942</v>
      </c>
      <c r="IE55" s="60">
        <v>4942</v>
      </c>
      <c r="IF55" s="60">
        <v>4942</v>
      </c>
      <c r="IG55" s="60">
        <v>4942</v>
      </c>
      <c r="IH55" s="60">
        <v>4872</v>
      </c>
      <c r="II55" s="60">
        <v>4676</v>
      </c>
      <c r="IJ55" s="60">
        <v>4872</v>
      </c>
      <c r="IK55" s="60">
        <v>4351</v>
      </c>
      <c r="IL55" s="60">
        <v>4862</v>
      </c>
      <c r="IM55" s="60">
        <v>4862</v>
      </c>
      <c r="IN55" s="60">
        <v>4862</v>
      </c>
      <c r="IO55" s="60">
        <v>4614</v>
      </c>
      <c r="IP55" s="60">
        <v>4351</v>
      </c>
      <c r="IQ55" s="60">
        <v>4862</v>
      </c>
      <c r="IR55" s="60">
        <v>4351</v>
      </c>
      <c r="IS55" s="60">
        <v>4942</v>
      </c>
      <c r="IT55" s="60">
        <v>4942</v>
      </c>
      <c r="IU55" s="60">
        <v>4942</v>
      </c>
      <c r="IV55" s="60">
        <v>4862</v>
      </c>
      <c r="IW55" s="60">
        <v>4730</v>
      </c>
      <c r="IX55" s="60">
        <v>3951</v>
      </c>
      <c r="IY55" s="60">
        <v>4862</v>
      </c>
      <c r="IZ55" s="60">
        <v>2993</v>
      </c>
      <c r="JA55" s="60">
        <v>4309</v>
      </c>
      <c r="JB55" s="60">
        <v>4351</v>
      </c>
      <c r="JC55" s="60">
        <v>3816</v>
      </c>
      <c r="JD55" s="60">
        <v>2727</v>
      </c>
      <c r="JE55" s="60">
        <v>4279</v>
      </c>
      <c r="JF55" s="60">
        <v>4862</v>
      </c>
      <c r="JG55" s="60">
        <v>3951</v>
      </c>
      <c r="JH55" s="60">
        <v>4942</v>
      </c>
      <c r="JI55" s="60">
        <v>4072</v>
      </c>
      <c r="JJ55" s="60">
        <v>4679</v>
      </c>
      <c r="JK55" s="60">
        <v>4679</v>
      </c>
      <c r="JL55" s="60">
        <v>4942</v>
      </c>
      <c r="JM55" s="60">
        <v>4942</v>
      </c>
      <c r="JN55" s="60">
        <v>4462</v>
      </c>
      <c r="JO55" s="60">
        <v>2831</v>
      </c>
      <c r="JP55" s="60">
        <v>4281</v>
      </c>
      <c r="JQ55" s="60">
        <v>4942</v>
      </c>
      <c r="JR55" s="60">
        <v>4862</v>
      </c>
      <c r="JS55" s="60">
        <v>4862</v>
      </c>
      <c r="JT55" s="60">
        <v>4862</v>
      </c>
      <c r="JU55" s="60">
        <v>4462</v>
      </c>
      <c r="JV55" s="60">
        <v>4599</v>
      </c>
      <c r="JW55" s="60">
        <v>4085</v>
      </c>
      <c r="JX55" s="60">
        <v>4351</v>
      </c>
      <c r="JY55" s="60">
        <v>4351</v>
      </c>
      <c r="JZ55" s="60">
        <v>4942</v>
      </c>
      <c r="KA55" s="60">
        <v>4281</v>
      </c>
      <c r="KB55" s="60">
        <v>4482</v>
      </c>
      <c r="KC55" s="60">
        <v>4351</v>
      </c>
      <c r="KD55" s="60">
        <v>4351</v>
      </c>
      <c r="KE55" s="60">
        <v>4810</v>
      </c>
      <c r="KF55" s="60">
        <v>4199</v>
      </c>
      <c r="KG55" s="60">
        <v>4810</v>
      </c>
      <c r="KH55" s="60">
        <v>4354</v>
      </c>
      <c r="KI55" s="60">
        <v>4942</v>
      </c>
      <c r="KJ55" s="60">
        <v>4942</v>
      </c>
      <c r="KK55" s="60">
        <v>4679</v>
      </c>
      <c r="KL55" s="60">
        <v>4942</v>
      </c>
      <c r="KM55" s="60">
        <v>4942</v>
      </c>
      <c r="KN55" s="60">
        <v>4942</v>
      </c>
      <c r="KO55" s="60">
        <v>4679</v>
      </c>
      <c r="KP55" s="60">
        <v>4862</v>
      </c>
      <c r="KQ55" s="60">
        <v>4862</v>
      </c>
      <c r="KR55" s="60">
        <v>4614</v>
      </c>
      <c r="KS55" s="60">
        <v>4542</v>
      </c>
      <c r="KT55" s="60">
        <v>4679</v>
      </c>
      <c r="KU55" s="60">
        <v>4862</v>
      </c>
      <c r="KV55" s="60">
        <v>4862</v>
      </c>
      <c r="KW55" s="60">
        <v>3981</v>
      </c>
      <c r="KX55" s="60">
        <v>4862</v>
      </c>
      <c r="KY55" s="60">
        <v>4862</v>
      </c>
      <c r="KZ55" s="60">
        <v>4862</v>
      </c>
      <c r="LA55" s="60">
        <v>4862</v>
      </c>
      <c r="LB55" s="60">
        <v>3981</v>
      </c>
      <c r="LC55" s="60">
        <v>4351</v>
      </c>
      <c r="LD55" s="60">
        <v>4495</v>
      </c>
      <c r="LE55" s="60">
        <v>4862</v>
      </c>
      <c r="LF55" s="60">
        <v>4862</v>
      </c>
      <c r="LG55" s="60">
        <v>4351</v>
      </c>
      <c r="LH55" s="60">
        <v>4862</v>
      </c>
      <c r="LI55" s="60">
        <v>4942</v>
      </c>
      <c r="LJ55" s="60">
        <v>3951</v>
      </c>
      <c r="LK55" s="60">
        <v>4351</v>
      </c>
      <c r="LL55" s="60">
        <v>4614</v>
      </c>
      <c r="LM55" s="60">
        <v>4862</v>
      </c>
      <c r="LN55" s="60">
        <v>4414</v>
      </c>
      <c r="LO55" s="60">
        <v>4462</v>
      </c>
      <c r="LP55" s="60">
        <v>4862</v>
      </c>
      <c r="LQ55" s="60">
        <v>4614</v>
      </c>
      <c r="LR55" s="60">
        <v>4348</v>
      </c>
      <c r="LS55" s="60">
        <v>4151</v>
      </c>
      <c r="LT55" s="60">
        <v>3685</v>
      </c>
      <c r="LU55" s="60">
        <v>4862</v>
      </c>
      <c r="LV55" s="60">
        <v>4862</v>
      </c>
    </row>
    <row r="56" spans="1:334" ht="15" customHeight="1" x14ac:dyDescent="0.35">
      <c r="A56" s="57" t="s">
        <v>315</v>
      </c>
      <c r="B56">
        <v>1781</v>
      </c>
      <c r="C56">
        <v>1674</v>
      </c>
      <c r="D56">
        <v>1533</v>
      </c>
      <c r="E56">
        <v>1449</v>
      </c>
      <c r="F56">
        <v>1449</v>
      </c>
      <c r="G56">
        <v>1781</v>
      </c>
      <c r="H56">
        <v>1491</v>
      </c>
      <c r="I56">
        <v>1777</v>
      </c>
      <c r="J56">
        <v>1781</v>
      </c>
      <c r="K56">
        <v>1533</v>
      </c>
      <c r="L56">
        <v>1781</v>
      </c>
      <c r="M56">
        <v>1781</v>
      </c>
      <c r="N56">
        <v>1426</v>
      </c>
      <c r="O56">
        <v>1351</v>
      </c>
      <c r="P56">
        <v>1781</v>
      </c>
      <c r="Q56">
        <v>1781</v>
      </c>
      <c r="R56">
        <v>1781</v>
      </c>
      <c r="S56">
        <v>1781</v>
      </c>
      <c r="T56">
        <v>1781</v>
      </c>
      <c r="U56">
        <v>1449</v>
      </c>
      <c r="V56">
        <v>1781</v>
      </c>
      <c r="W56">
        <v>1781</v>
      </c>
      <c r="X56">
        <v>1781</v>
      </c>
      <c r="Y56">
        <v>1781</v>
      </c>
      <c r="Z56">
        <v>1781</v>
      </c>
      <c r="AA56">
        <v>1781</v>
      </c>
      <c r="AB56">
        <v>1781</v>
      </c>
      <c r="AC56">
        <v>1533</v>
      </c>
      <c r="AD56">
        <v>1533</v>
      </c>
      <c r="AE56">
        <v>1533</v>
      </c>
      <c r="AF56">
        <v>1777</v>
      </c>
      <c r="AG56">
        <v>1777</v>
      </c>
      <c r="AH56">
        <v>1035</v>
      </c>
      <c r="AI56">
        <v>1777</v>
      </c>
      <c r="AJ56">
        <v>1298</v>
      </c>
      <c r="AK56">
        <v>1449</v>
      </c>
      <c r="AL56">
        <v>1035</v>
      </c>
      <c r="AM56">
        <v>1777</v>
      </c>
      <c r="AN56">
        <v>1449</v>
      </c>
      <c r="AO56">
        <v>1393</v>
      </c>
      <c r="AP56">
        <v>1763</v>
      </c>
      <c r="AQ56">
        <v>1861</v>
      </c>
      <c r="AR56">
        <v>1449</v>
      </c>
      <c r="AS56">
        <v>1449</v>
      </c>
      <c r="AT56">
        <v>1533</v>
      </c>
      <c r="AU56">
        <v>1533</v>
      </c>
      <c r="AV56">
        <v>1533</v>
      </c>
      <c r="AW56">
        <v>1533</v>
      </c>
      <c r="AX56">
        <v>1449</v>
      </c>
      <c r="AY56">
        <v>1533</v>
      </c>
      <c r="AZ56">
        <v>1250</v>
      </c>
      <c r="BA56"/>
      <c r="BB56">
        <v>707</v>
      </c>
      <c r="BC56">
        <v>1599</v>
      </c>
      <c r="BD56">
        <v>1208</v>
      </c>
      <c r="BE56">
        <v>328</v>
      </c>
      <c r="BF56">
        <v>1518</v>
      </c>
      <c r="BG56">
        <v>42</v>
      </c>
      <c r="BH56">
        <v>1270</v>
      </c>
      <c r="BI56"/>
      <c r="BJ56"/>
      <c r="BK56"/>
      <c r="BL56">
        <v>1342</v>
      </c>
      <c r="BM56">
        <v>1491</v>
      </c>
      <c r="BN56">
        <v>1781</v>
      </c>
      <c r="BO56">
        <v>1674</v>
      </c>
      <c r="BP56">
        <v>997</v>
      </c>
      <c r="BQ56">
        <v>1449</v>
      </c>
      <c r="BR56">
        <v>1449</v>
      </c>
      <c r="BS56">
        <v>1449</v>
      </c>
      <c r="BT56">
        <v>1449</v>
      </c>
      <c r="BU56">
        <v>1449</v>
      </c>
      <c r="BV56">
        <v>1449</v>
      </c>
      <c r="BW56">
        <v>1449</v>
      </c>
      <c r="BX56">
        <v>1819</v>
      </c>
      <c r="BY56">
        <v>1777</v>
      </c>
      <c r="BZ56">
        <v>1777</v>
      </c>
      <c r="CA56">
        <v>1819</v>
      </c>
      <c r="CB56">
        <v>1777</v>
      </c>
      <c r="CC56">
        <v>1777</v>
      </c>
      <c r="CD56">
        <v>1777</v>
      </c>
      <c r="CE56">
        <v>1777</v>
      </c>
      <c r="CF56">
        <v>1819</v>
      </c>
      <c r="CG56">
        <v>1819</v>
      </c>
      <c r="CH56">
        <v>1861</v>
      </c>
      <c r="CI56">
        <v>1777</v>
      </c>
      <c r="CJ56">
        <v>1781</v>
      </c>
      <c r="CK56">
        <v>1518</v>
      </c>
      <c r="CL56">
        <v>1861</v>
      </c>
      <c r="CM56">
        <v>1861</v>
      </c>
      <c r="CN56">
        <v>1861</v>
      </c>
      <c r="CO56">
        <v>1777</v>
      </c>
      <c r="CP56">
        <v>1777</v>
      </c>
      <c r="CQ56">
        <v>1777</v>
      </c>
      <c r="CR56">
        <v>1861</v>
      </c>
      <c r="CS56">
        <v>1781</v>
      </c>
      <c r="CT56">
        <v>1781</v>
      </c>
      <c r="CU56">
        <v>1533</v>
      </c>
      <c r="CV56">
        <v>1781</v>
      </c>
      <c r="CW56">
        <v>1781</v>
      </c>
      <c r="CX56">
        <v>1781</v>
      </c>
      <c r="CY56">
        <v>1449</v>
      </c>
      <c r="CZ56">
        <v>1781</v>
      </c>
      <c r="DA56">
        <v>1781</v>
      </c>
      <c r="DB56">
        <v>1781</v>
      </c>
      <c r="DC56">
        <v>1533</v>
      </c>
      <c r="DD56">
        <v>328</v>
      </c>
      <c r="DE56">
        <v>1781</v>
      </c>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s="60">
        <v>6910</v>
      </c>
      <c r="FH56" s="60">
        <v>5890</v>
      </c>
      <c r="FI56" s="60">
        <v>5627</v>
      </c>
      <c r="FJ56" s="60">
        <v>6207</v>
      </c>
      <c r="FK56" s="60">
        <v>5947</v>
      </c>
      <c r="FL56" s="60">
        <v>6283</v>
      </c>
      <c r="FM56" s="60">
        <v>6603</v>
      </c>
      <c r="FN56" s="60">
        <v>6051</v>
      </c>
      <c r="FO56" s="60">
        <v>5944</v>
      </c>
      <c r="FP56" s="60">
        <v>5538</v>
      </c>
      <c r="FQ56" s="60">
        <v>3691</v>
      </c>
      <c r="FR56" s="60">
        <v>6990</v>
      </c>
      <c r="FS56" s="60">
        <v>6154</v>
      </c>
      <c r="FT56" s="60">
        <v>6642</v>
      </c>
      <c r="FU56" s="60">
        <v>5347</v>
      </c>
      <c r="FV56" s="60">
        <v>5281</v>
      </c>
      <c r="FW56" s="60">
        <v>6526</v>
      </c>
      <c r="FX56" s="60">
        <v>5428</v>
      </c>
      <c r="FY56" s="60">
        <v>6826</v>
      </c>
      <c r="FZ56" s="60">
        <v>6263</v>
      </c>
      <c r="GA56" s="60">
        <v>7266</v>
      </c>
      <c r="GB56" s="60">
        <v>7046</v>
      </c>
      <c r="GC56" s="60">
        <v>6399</v>
      </c>
      <c r="GD56" s="60">
        <v>6769</v>
      </c>
      <c r="GE56" s="60">
        <v>3816</v>
      </c>
      <c r="GF56" s="60">
        <v>6714</v>
      </c>
      <c r="GG56" s="60">
        <v>5128</v>
      </c>
      <c r="GH56" s="60">
        <v>6446</v>
      </c>
      <c r="GI56" s="60">
        <v>5819</v>
      </c>
      <c r="GJ56" s="60">
        <v>7032</v>
      </c>
      <c r="GK56" s="60">
        <v>7110</v>
      </c>
      <c r="GL56" s="60">
        <v>6805</v>
      </c>
      <c r="GM56" s="60">
        <v>6420</v>
      </c>
      <c r="GN56" s="60">
        <v>3974</v>
      </c>
      <c r="GO56" s="60">
        <v>5297</v>
      </c>
      <c r="GP56" s="60">
        <v>6369</v>
      </c>
      <c r="GQ56" s="60">
        <v>6198</v>
      </c>
      <c r="GR56" s="60">
        <v>5947</v>
      </c>
      <c r="GS56" s="60">
        <v>6782</v>
      </c>
      <c r="GT56" s="60">
        <v>6330</v>
      </c>
      <c r="GU56" s="60">
        <v>6446</v>
      </c>
      <c r="GV56" s="60">
        <v>5488</v>
      </c>
      <c r="GW56" s="60">
        <v>3548</v>
      </c>
      <c r="GX56" s="60">
        <v>7186</v>
      </c>
      <c r="GY56" s="60">
        <v>6746</v>
      </c>
      <c r="GZ56" s="60">
        <v>7102</v>
      </c>
      <c r="HA56" s="60">
        <v>7270</v>
      </c>
      <c r="HB56" s="60">
        <v>6962</v>
      </c>
      <c r="HC56" s="60">
        <v>6962</v>
      </c>
      <c r="HD56" s="60">
        <v>7102</v>
      </c>
      <c r="HE56" s="60">
        <v>7182</v>
      </c>
      <c r="HF56" s="60">
        <v>7102</v>
      </c>
      <c r="HG56" s="60">
        <v>6938</v>
      </c>
      <c r="HH56" s="60">
        <v>6614</v>
      </c>
      <c r="HI56" s="60">
        <v>2845</v>
      </c>
      <c r="HJ56" s="60">
        <v>3230</v>
      </c>
      <c r="HK56" s="60">
        <v>3045</v>
      </c>
      <c r="HL56" s="60">
        <v>2941</v>
      </c>
      <c r="HM56" s="60">
        <v>3365</v>
      </c>
      <c r="HN56" s="60">
        <v>3228</v>
      </c>
      <c r="HO56" s="60">
        <v>2908</v>
      </c>
      <c r="HP56" s="60">
        <v>2863</v>
      </c>
      <c r="HQ56" s="60">
        <v>2373</v>
      </c>
      <c r="HR56" s="60">
        <v>3148</v>
      </c>
      <c r="HS56" s="60">
        <v>3148</v>
      </c>
      <c r="HT56" s="60">
        <v>3488</v>
      </c>
      <c r="HU56" s="60">
        <v>3488</v>
      </c>
      <c r="HV56" s="60">
        <v>3488</v>
      </c>
      <c r="HW56" s="60">
        <v>3488</v>
      </c>
      <c r="HX56" s="60">
        <v>3548</v>
      </c>
      <c r="HY56" s="60">
        <v>3488</v>
      </c>
      <c r="HZ56" s="60">
        <v>3488</v>
      </c>
      <c r="IA56" s="60">
        <v>3488</v>
      </c>
      <c r="IB56" s="60">
        <v>3628</v>
      </c>
      <c r="IC56" s="60">
        <v>3148</v>
      </c>
      <c r="ID56" s="60">
        <v>3628</v>
      </c>
      <c r="IE56" s="60">
        <v>3628</v>
      </c>
      <c r="IF56" s="60">
        <v>3488</v>
      </c>
      <c r="IG56" s="60">
        <v>3488</v>
      </c>
      <c r="IH56" s="60">
        <v>3308</v>
      </c>
      <c r="II56" s="60">
        <v>3488</v>
      </c>
      <c r="IJ56" s="60">
        <v>3628</v>
      </c>
      <c r="IK56" s="60">
        <v>2788</v>
      </c>
      <c r="IL56" s="60">
        <v>3408</v>
      </c>
      <c r="IM56" s="60">
        <v>3408</v>
      </c>
      <c r="IN56" s="60">
        <v>3548</v>
      </c>
      <c r="IO56" s="60">
        <v>3160</v>
      </c>
      <c r="IP56" s="60">
        <v>2717</v>
      </c>
      <c r="IQ56" s="60">
        <v>3548</v>
      </c>
      <c r="IR56" s="60">
        <v>2717</v>
      </c>
      <c r="IS56" s="60">
        <v>3488</v>
      </c>
      <c r="IT56" s="60">
        <v>3628</v>
      </c>
      <c r="IU56" s="60">
        <v>3628</v>
      </c>
      <c r="IV56" s="60">
        <v>3548</v>
      </c>
      <c r="IW56" s="60">
        <v>3416</v>
      </c>
      <c r="IX56" s="60">
        <v>2637</v>
      </c>
      <c r="IY56" s="60">
        <v>3478</v>
      </c>
      <c r="IZ56" s="60">
        <v>245</v>
      </c>
      <c r="JA56" s="60">
        <v>2552</v>
      </c>
      <c r="JB56" s="60">
        <v>2717</v>
      </c>
      <c r="JC56" s="60">
        <v>2768</v>
      </c>
      <c r="JD56" s="60">
        <v>315</v>
      </c>
      <c r="JE56" s="60">
        <v>2965</v>
      </c>
      <c r="JF56" s="60">
        <v>3548</v>
      </c>
      <c r="JG56" s="60">
        <v>2072</v>
      </c>
      <c r="JH56" s="60">
        <v>3628</v>
      </c>
      <c r="JI56" s="60">
        <v>2438</v>
      </c>
      <c r="JJ56" s="60">
        <v>3365</v>
      </c>
      <c r="JK56" s="60">
        <v>3045</v>
      </c>
      <c r="JL56" s="60">
        <v>3628</v>
      </c>
      <c r="JM56" s="60">
        <v>3488</v>
      </c>
      <c r="JN56" s="60">
        <v>3148</v>
      </c>
      <c r="JO56" s="60">
        <v>1218</v>
      </c>
      <c r="JP56" s="60">
        <v>2967</v>
      </c>
      <c r="JQ56" s="60">
        <v>3628</v>
      </c>
      <c r="JR56" s="60">
        <v>3548</v>
      </c>
      <c r="JS56" s="60">
        <v>3478</v>
      </c>
      <c r="JT56" s="60">
        <v>3548</v>
      </c>
      <c r="JU56" s="60">
        <v>3148</v>
      </c>
      <c r="JV56" s="60">
        <v>3285</v>
      </c>
      <c r="JW56" s="60">
        <v>3037</v>
      </c>
      <c r="JX56" s="60">
        <v>2472</v>
      </c>
      <c r="JY56" s="60">
        <v>3037</v>
      </c>
      <c r="JZ56" s="60">
        <v>3488</v>
      </c>
      <c r="KA56" s="60">
        <v>2967</v>
      </c>
      <c r="KB56" s="60">
        <v>2848</v>
      </c>
      <c r="KC56" s="60">
        <v>3037</v>
      </c>
      <c r="KD56" s="60">
        <v>3037</v>
      </c>
      <c r="KE56" s="60">
        <v>3356</v>
      </c>
      <c r="KF56" s="60">
        <v>2885</v>
      </c>
      <c r="KG56" s="60">
        <v>3356</v>
      </c>
      <c r="KH56" s="60">
        <v>2908</v>
      </c>
      <c r="KI56" s="60">
        <v>3488</v>
      </c>
      <c r="KJ56" s="60">
        <v>3488</v>
      </c>
      <c r="KK56" s="60">
        <v>3045</v>
      </c>
      <c r="KL56" s="60">
        <v>3488</v>
      </c>
      <c r="KM56" s="60">
        <v>3628</v>
      </c>
      <c r="KN56" s="60">
        <v>3628</v>
      </c>
      <c r="KO56" s="60">
        <v>3365</v>
      </c>
      <c r="KP56" s="60">
        <v>3548</v>
      </c>
      <c r="KQ56" s="60">
        <v>3548</v>
      </c>
      <c r="KR56" s="60">
        <v>3300</v>
      </c>
      <c r="KS56" s="60">
        <v>3228</v>
      </c>
      <c r="KT56" s="60">
        <v>3365</v>
      </c>
      <c r="KU56" s="60">
        <v>3548</v>
      </c>
      <c r="KV56" s="60">
        <v>3548</v>
      </c>
      <c r="KW56" s="60">
        <v>2224</v>
      </c>
      <c r="KX56" s="60">
        <v>3548</v>
      </c>
      <c r="KY56" s="60">
        <v>3548</v>
      </c>
      <c r="KZ56" s="60">
        <v>3478</v>
      </c>
      <c r="LA56" s="60">
        <v>3478</v>
      </c>
      <c r="LB56" s="60">
        <v>2224</v>
      </c>
      <c r="LC56" s="60">
        <v>2928</v>
      </c>
      <c r="LD56" s="60">
        <v>2980</v>
      </c>
      <c r="LE56" s="60">
        <v>3299</v>
      </c>
      <c r="LF56" s="60">
        <v>3303</v>
      </c>
      <c r="LG56" s="60">
        <v>2472</v>
      </c>
      <c r="LH56" s="60">
        <v>3548</v>
      </c>
      <c r="LI56" s="60">
        <v>3628</v>
      </c>
      <c r="LJ56" s="60">
        <v>2072</v>
      </c>
      <c r="LK56" s="60">
        <v>2788</v>
      </c>
      <c r="LL56" s="60">
        <v>3300</v>
      </c>
      <c r="LM56" s="60">
        <v>3548</v>
      </c>
      <c r="LN56" s="60">
        <v>3100</v>
      </c>
      <c r="LO56" s="60">
        <v>3148</v>
      </c>
      <c r="LP56" s="60">
        <v>3548</v>
      </c>
      <c r="LQ56" s="60">
        <v>3300</v>
      </c>
      <c r="LR56" s="60">
        <v>3300</v>
      </c>
      <c r="LS56" s="60">
        <v>2837</v>
      </c>
      <c r="LT56" s="60">
        <v>2637</v>
      </c>
      <c r="LU56" s="60">
        <v>3478</v>
      </c>
      <c r="LV56" s="60">
        <v>3548</v>
      </c>
    </row>
    <row r="57" spans="1:334" ht="15" customHeight="1" x14ac:dyDescent="0.35">
      <c r="A57" s="57" t="s">
        <v>316</v>
      </c>
      <c r="B57">
        <v>3830</v>
      </c>
      <c r="C57">
        <v>3936</v>
      </c>
      <c r="D57">
        <v>3035</v>
      </c>
      <c r="E57">
        <v>2951</v>
      </c>
      <c r="F57">
        <v>3041</v>
      </c>
      <c r="G57">
        <v>3936</v>
      </c>
      <c r="H57">
        <v>2964</v>
      </c>
      <c r="I57">
        <v>2979</v>
      </c>
      <c r="J57">
        <v>3936</v>
      </c>
      <c r="K57">
        <v>3425</v>
      </c>
      <c r="L57">
        <v>3936</v>
      </c>
      <c r="M57">
        <v>3936</v>
      </c>
      <c r="N57">
        <v>3319</v>
      </c>
      <c r="O57">
        <v>2543</v>
      </c>
      <c r="P57">
        <v>3936</v>
      </c>
      <c r="Q57">
        <v>3936</v>
      </c>
      <c r="R57">
        <v>3936</v>
      </c>
      <c r="S57">
        <v>3830</v>
      </c>
      <c r="T57">
        <v>3830</v>
      </c>
      <c r="U57">
        <v>2782</v>
      </c>
      <c r="V57">
        <v>3936</v>
      </c>
      <c r="W57">
        <v>3936</v>
      </c>
      <c r="X57">
        <v>3936</v>
      </c>
      <c r="Y57">
        <v>3936</v>
      </c>
      <c r="Z57">
        <v>3936</v>
      </c>
      <c r="AA57">
        <v>3936</v>
      </c>
      <c r="AB57">
        <v>3936</v>
      </c>
      <c r="AC57">
        <v>3298</v>
      </c>
      <c r="AD57">
        <v>3425</v>
      </c>
      <c r="AE57">
        <v>3166</v>
      </c>
      <c r="AF57">
        <v>3323</v>
      </c>
      <c r="AG57">
        <v>3323</v>
      </c>
      <c r="AH57">
        <v>2215</v>
      </c>
      <c r="AI57">
        <v>3322</v>
      </c>
      <c r="AJ57">
        <v>2124</v>
      </c>
      <c r="AK57">
        <v>2251</v>
      </c>
      <c r="AL57">
        <v>917</v>
      </c>
      <c r="AM57">
        <v>2369</v>
      </c>
      <c r="AN57">
        <v>2951</v>
      </c>
      <c r="AO57">
        <v>2735</v>
      </c>
      <c r="AP57">
        <v>3309</v>
      </c>
      <c r="AQ57">
        <v>3672</v>
      </c>
      <c r="AR57">
        <v>2651</v>
      </c>
      <c r="AS57">
        <v>2951</v>
      </c>
      <c r="AT57">
        <v>3688</v>
      </c>
      <c r="AU57">
        <v>2635</v>
      </c>
      <c r="AV57">
        <v>3025</v>
      </c>
      <c r="AW57">
        <v>3025</v>
      </c>
      <c r="AX57">
        <v>2251</v>
      </c>
      <c r="AY57">
        <v>3288</v>
      </c>
      <c r="AZ57">
        <v>3482</v>
      </c>
      <c r="BA57">
        <v>2862</v>
      </c>
      <c r="BB57"/>
      <c r="BC57">
        <v>3474</v>
      </c>
      <c r="BD57">
        <v>3304</v>
      </c>
      <c r="BE57">
        <v>1103</v>
      </c>
      <c r="BF57">
        <v>3894</v>
      </c>
      <c r="BG57">
        <v>1537</v>
      </c>
      <c r="BH57">
        <v>3364</v>
      </c>
      <c r="BI57">
        <v>1355</v>
      </c>
      <c r="BJ57">
        <v>1175</v>
      </c>
      <c r="BK57">
        <v>1175</v>
      </c>
      <c r="BL57">
        <v>3041</v>
      </c>
      <c r="BM57">
        <v>3646</v>
      </c>
      <c r="BN57">
        <v>3936</v>
      </c>
      <c r="BO57">
        <v>3567</v>
      </c>
      <c r="BP57">
        <v>2367</v>
      </c>
      <c r="BQ57">
        <v>3172</v>
      </c>
      <c r="BR57">
        <v>3172</v>
      </c>
      <c r="BS57">
        <v>3172</v>
      </c>
      <c r="BT57">
        <v>2904</v>
      </c>
      <c r="BU57">
        <v>2251</v>
      </c>
      <c r="BV57">
        <v>3304</v>
      </c>
      <c r="BW57">
        <v>2641</v>
      </c>
      <c r="BX57">
        <v>3711</v>
      </c>
      <c r="BY57">
        <v>2979</v>
      </c>
      <c r="BZ57">
        <v>3632</v>
      </c>
      <c r="CA57">
        <v>3824</v>
      </c>
      <c r="CB57">
        <v>3369</v>
      </c>
      <c r="CC57">
        <v>3369</v>
      </c>
      <c r="CD57">
        <v>3650</v>
      </c>
      <c r="CE57">
        <v>3394</v>
      </c>
      <c r="CF57">
        <v>3974</v>
      </c>
      <c r="CG57">
        <v>3974</v>
      </c>
      <c r="CH57">
        <v>3616</v>
      </c>
      <c r="CI57">
        <v>3369</v>
      </c>
      <c r="CJ57">
        <v>3936</v>
      </c>
      <c r="CK57">
        <v>3694</v>
      </c>
      <c r="CL57">
        <v>3616</v>
      </c>
      <c r="CM57">
        <v>3616</v>
      </c>
      <c r="CN57">
        <v>3616</v>
      </c>
      <c r="CO57">
        <v>2969</v>
      </c>
      <c r="CP57">
        <v>2979</v>
      </c>
      <c r="CQ57">
        <v>2579</v>
      </c>
      <c r="CR57">
        <v>3616</v>
      </c>
      <c r="CS57">
        <v>3936</v>
      </c>
      <c r="CT57">
        <v>3936</v>
      </c>
      <c r="CU57">
        <v>3035</v>
      </c>
      <c r="CV57">
        <v>3936</v>
      </c>
      <c r="CW57">
        <v>3936</v>
      </c>
      <c r="CX57">
        <v>3936</v>
      </c>
      <c r="CY57">
        <v>2951</v>
      </c>
      <c r="CZ57">
        <v>3936</v>
      </c>
      <c r="DA57">
        <v>3936</v>
      </c>
      <c r="DB57">
        <v>3936</v>
      </c>
      <c r="DC57">
        <v>3688</v>
      </c>
      <c r="DD57">
        <v>1103</v>
      </c>
      <c r="DE57">
        <v>3936</v>
      </c>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s="60">
        <v>12222</v>
      </c>
      <c r="FH57" s="60">
        <v>10032</v>
      </c>
      <c r="FI57" s="60">
        <v>8664</v>
      </c>
      <c r="FJ57" s="60">
        <v>11135</v>
      </c>
      <c r="FK57" s="60">
        <v>8984</v>
      </c>
      <c r="FL57" s="60">
        <v>10521</v>
      </c>
      <c r="FM57" s="60">
        <v>11246</v>
      </c>
      <c r="FN57" s="60">
        <v>10979</v>
      </c>
      <c r="FO57" s="60">
        <v>11308</v>
      </c>
      <c r="FP57" s="60">
        <v>9426</v>
      </c>
      <c r="FQ57" s="60">
        <v>8077</v>
      </c>
      <c r="FR57" s="60">
        <v>12260</v>
      </c>
      <c r="FS57" s="60">
        <v>10098</v>
      </c>
      <c r="FT57" s="60">
        <v>10006</v>
      </c>
      <c r="FU57" s="60">
        <v>8455</v>
      </c>
      <c r="FV57" s="60">
        <v>8747</v>
      </c>
      <c r="FW57" s="60">
        <v>9828</v>
      </c>
      <c r="FX57" s="60">
        <v>9630</v>
      </c>
      <c r="FY57" s="60">
        <v>11194</v>
      </c>
      <c r="FZ57" s="60">
        <v>8485</v>
      </c>
      <c r="GA57" s="60">
        <v>12494</v>
      </c>
      <c r="GB57" s="60">
        <v>11832</v>
      </c>
      <c r="GC57" s="60">
        <v>9928</v>
      </c>
      <c r="GD57" s="60">
        <v>10069</v>
      </c>
      <c r="GE57" s="60">
        <v>10040</v>
      </c>
      <c r="GF57" s="60">
        <v>11524</v>
      </c>
      <c r="GG57" s="60">
        <v>9828</v>
      </c>
      <c r="GH57" s="60">
        <v>8982</v>
      </c>
      <c r="GI57" s="60">
        <v>10499</v>
      </c>
      <c r="GJ57" s="60">
        <v>12414</v>
      </c>
      <c r="GK57" s="60">
        <v>12422</v>
      </c>
      <c r="GL57" s="60">
        <v>11975</v>
      </c>
      <c r="GM57" s="60">
        <v>11258</v>
      </c>
      <c r="GN57" s="60">
        <v>9670</v>
      </c>
      <c r="GO57" s="60">
        <v>9039</v>
      </c>
      <c r="GP57" s="60">
        <v>10375</v>
      </c>
      <c r="GQ57" s="60">
        <v>9534</v>
      </c>
      <c r="GR57" s="60">
        <v>8714</v>
      </c>
      <c r="GS57" s="60">
        <v>12094</v>
      </c>
      <c r="GT57" s="60">
        <v>11400</v>
      </c>
      <c r="GU57" s="60">
        <v>10824</v>
      </c>
      <c r="GV57" s="60">
        <v>8080</v>
      </c>
      <c r="GW57" s="60">
        <v>6830</v>
      </c>
      <c r="GX57" s="60">
        <v>11864</v>
      </c>
      <c r="GY57" s="60">
        <v>9582</v>
      </c>
      <c r="GZ57" s="60">
        <v>11780</v>
      </c>
      <c r="HA57" s="60">
        <v>11712</v>
      </c>
      <c r="HB57" s="60">
        <v>11430</v>
      </c>
      <c r="HC57" s="60">
        <v>11604</v>
      </c>
      <c r="HD57" s="60">
        <v>11218</v>
      </c>
      <c r="HE57" s="60">
        <v>11824</v>
      </c>
      <c r="HF57" s="60">
        <v>12044</v>
      </c>
      <c r="HG57" s="60">
        <v>12180</v>
      </c>
      <c r="HH57" s="60">
        <v>10550</v>
      </c>
      <c r="HI57" s="60">
        <v>3370</v>
      </c>
      <c r="HJ57" s="60">
        <v>4196</v>
      </c>
      <c r="HK57" s="60">
        <v>2328</v>
      </c>
      <c r="HL57" s="60">
        <v>3677</v>
      </c>
      <c r="HM57" s="60">
        <v>2648</v>
      </c>
      <c r="HN57" s="60">
        <v>4146</v>
      </c>
      <c r="HO57" s="60">
        <v>3526</v>
      </c>
      <c r="HP57" s="60">
        <v>2146</v>
      </c>
      <c r="HQ57" s="60">
        <v>3375</v>
      </c>
      <c r="HR57" s="60">
        <v>4150</v>
      </c>
      <c r="HS57" s="60">
        <v>3376</v>
      </c>
      <c r="HT57" s="60">
        <v>4420</v>
      </c>
      <c r="HU57" s="60">
        <v>4490</v>
      </c>
      <c r="HV57" s="60">
        <v>4420</v>
      </c>
      <c r="HW57" s="60">
        <v>4420</v>
      </c>
      <c r="HX57" s="60">
        <v>4550</v>
      </c>
      <c r="HY57" s="60">
        <v>4336</v>
      </c>
      <c r="HZ57" s="60">
        <v>4336</v>
      </c>
      <c r="IA57" s="60">
        <v>4336</v>
      </c>
      <c r="IB57" s="60">
        <v>4396</v>
      </c>
      <c r="IC57" s="60">
        <v>3766</v>
      </c>
      <c r="ID57" s="60">
        <v>4246</v>
      </c>
      <c r="IE57" s="60">
        <v>4588</v>
      </c>
      <c r="IF57" s="60">
        <v>4298</v>
      </c>
      <c r="IG57" s="60">
        <v>4298</v>
      </c>
      <c r="IH57" s="60">
        <v>3766</v>
      </c>
      <c r="II57" s="60">
        <v>3834</v>
      </c>
      <c r="IJ57" s="60">
        <v>4326</v>
      </c>
      <c r="IK57" s="60">
        <v>3316</v>
      </c>
      <c r="IL57" s="60">
        <v>3828</v>
      </c>
      <c r="IM57" s="60">
        <v>4410</v>
      </c>
      <c r="IN57" s="60">
        <v>4550</v>
      </c>
      <c r="IO57" s="60">
        <v>3730</v>
      </c>
      <c r="IP57" s="60">
        <v>2852</v>
      </c>
      <c r="IQ57" s="60">
        <v>4550</v>
      </c>
      <c r="IR57" s="60">
        <v>2852</v>
      </c>
      <c r="IS57" s="60">
        <v>4298</v>
      </c>
      <c r="IT57" s="60">
        <v>4588</v>
      </c>
      <c r="IU57" s="60">
        <v>4546</v>
      </c>
      <c r="IV57" s="60">
        <v>4508</v>
      </c>
      <c r="IW57" s="60">
        <v>4334</v>
      </c>
      <c r="IX57" s="60">
        <v>3255</v>
      </c>
      <c r="IY57" s="60">
        <v>4550</v>
      </c>
      <c r="IZ57" s="60">
        <v>2230</v>
      </c>
      <c r="JA57" s="60">
        <v>1902</v>
      </c>
      <c r="JB57" s="60">
        <v>2660</v>
      </c>
      <c r="JC57" s="60">
        <v>3120</v>
      </c>
      <c r="JD57" s="60">
        <v>1295</v>
      </c>
      <c r="JE57" s="60">
        <v>3733</v>
      </c>
      <c r="JF57" s="60">
        <v>4466</v>
      </c>
      <c r="JG57" s="60">
        <v>1355</v>
      </c>
      <c r="JH57" s="60">
        <v>4588</v>
      </c>
      <c r="JI57" s="60">
        <v>3398</v>
      </c>
      <c r="JJ57" s="60">
        <v>3893</v>
      </c>
      <c r="JK57" s="60">
        <v>2328</v>
      </c>
      <c r="JL57" s="60">
        <v>4546</v>
      </c>
      <c r="JM57" s="60">
        <v>4406</v>
      </c>
      <c r="JN57" s="60">
        <v>3916</v>
      </c>
      <c r="JO57" s="60">
        <v>235</v>
      </c>
      <c r="JP57" s="60">
        <v>3969</v>
      </c>
      <c r="JQ57" s="60">
        <v>4546</v>
      </c>
      <c r="JR57" s="60">
        <v>4550</v>
      </c>
      <c r="JS57" s="60">
        <v>4444</v>
      </c>
      <c r="JT57" s="60">
        <v>4550</v>
      </c>
      <c r="JU57" s="60">
        <v>3916</v>
      </c>
      <c r="JV57" s="60">
        <v>4095</v>
      </c>
      <c r="JW57" s="60">
        <v>2438</v>
      </c>
      <c r="JX57" s="60">
        <v>1755</v>
      </c>
      <c r="JY57" s="60">
        <v>3847</v>
      </c>
      <c r="JZ57" s="60">
        <v>4406</v>
      </c>
      <c r="KA57" s="60">
        <v>3969</v>
      </c>
      <c r="KB57" s="60">
        <v>3466</v>
      </c>
      <c r="KC57" s="60">
        <v>2320</v>
      </c>
      <c r="KD57" s="60">
        <v>3265</v>
      </c>
      <c r="KE57" s="60">
        <v>4166</v>
      </c>
      <c r="KF57" s="60">
        <v>3263</v>
      </c>
      <c r="KG57" s="60">
        <v>4124</v>
      </c>
      <c r="KH57" s="60">
        <v>3910</v>
      </c>
      <c r="KI57" s="60">
        <v>4256</v>
      </c>
      <c r="KJ57" s="60">
        <v>4106</v>
      </c>
      <c r="KK57" s="60">
        <v>3663</v>
      </c>
      <c r="KL57" s="60">
        <v>4106</v>
      </c>
      <c r="KM57" s="60">
        <v>4396</v>
      </c>
      <c r="KN57" s="60">
        <v>4588</v>
      </c>
      <c r="KO57" s="60">
        <v>2648</v>
      </c>
      <c r="KP57" s="60">
        <v>4550</v>
      </c>
      <c r="KQ57" s="60">
        <v>4466</v>
      </c>
      <c r="KR57" s="60">
        <v>4218</v>
      </c>
      <c r="KS57" s="60">
        <v>3846</v>
      </c>
      <c r="KT57" s="60">
        <v>3698</v>
      </c>
      <c r="KU57" s="60">
        <v>4550</v>
      </c>
      <c r="KV57" s="60">
        <v>4550</v>
      </c>
      <c r="KW57" s="60">
        <v>1958</v>
      </c>
      <c r="KX57" s="60">
        <v>4550</v>
      </c>
      <c r="KY57" s="60">
        <v>4550</v>
      </c>
      <c r="KZ57" s="60">
        <v>4444</v>
      </c>
      <c r="LA57" s="60">
        <v>4550</v>
      </c>
      <c r="LB57" s="60">
        <v>1574</v>
      </c>
      <c r="LC57" s="60">
        <v>3540</v>
      </c>
      <c r="LD57" s="60">
        <v>3620</v>
      </c>
      <c r="LE57" s="60">
        <v>4301</v>
      </c>
      <c r="LF57" s="60">
        <v>4305</v>
      </c>
      <c r="LG57" s="60">
        <v>1755</v>
      </c>
      <c r="LH57" s="60">
        <v>4550</v>
      </c>
      <c r="LI57" s="60">
        <v>4630</v>
      </c>
      <c r="LJ57" s="60">
        <v>2882</v>
      </c>
      <c r="LK57" s="60">
        <v>3316</v>
      </c>
      <c r="LL57" s="60">
        <v>4302</v>
      </c>
      <c r="LM57" s="60">
        <v>4550</v>
      </c>
      <c r="LN57" s="60">
        <v>3718</v>
      </c>
      <c r="LO57" s="60">
        <v>3916</v>
      </c>
      <c r="LP57" s="60">
        <v>4316</v>
      </c>
      <c r="LQ57" s="60">
        <v>4302</v>
      </c>
      <c r="LR57" s="60">
        <v>4036</v>
      </c>
      <c r="LS57" s="60">
        <v>3755</v>
      </c>
      <c r="LT57" s="60">
        <v>1654</v>
      </c>
      <c r="LU57" s="60">
        <v>4550</v>
      </c>
      <c r="LV57" s="60">
        <v>4550</v>
      </c>
    </row>
    <row r="58" spans="1:334" ht="15" customHeight="1" x14ac:dyDescent="0.35">
      <c r="A58" s="57" t="s">
        <v>317</v>
      </c>
      <c r="B58">
        <v>1191</v>
      </c>
      <c r="C58">
        <v>891</v>
      </c>
      <c r="D58">
        <v>1191</v>
      </c>
      <c r="E58">
        <v>1107</v>
      </c>
      <c r="F58">
        <v>1107</v>
      </c>
      <c r="G58">
        <v>891</v>
      </c>
      <c r="H58">
        <v>1149</v>
      </c>
      <c r="I58">
        <v>1187</v>
      </c>
      <c r="J58">
        <v>1191</v>
      </c>
      <c r="K58">
        <v>1191</v>
      </c>
      <c r="L58">
        <v>1191</v>
      </c>
      <c r="M58">
        <v>1191</v>
      </c>
      <c r="N58">
        <v>891</v>
      </c>
      <c r="O58">
        <v>1009</v>
      </c>
      <c r="P58">
        <v>1191</v>
      </c>
      <c r="Q58">
        <v>1191</v>
      </c>
      <c r="R58">
        <v>1191</v>
      </c>
      <c r="S58">
        <v>1191</v>
      </c>
      <c r="T58">
        <v>1191</v>
      </c>
      <c r="U58">
        <v>807</v>
      </c>
      <c r="V58">
        <v>1191</v>
      </c>
      <c r="W58">
        <v>1191</v>
      </c>
      <c r="X58">
        <v>1191</v>
      </c>
      <c r="Y58">
        <v>1191</v>
      </c>
      <c r="Z58">
        <v>1191</v>
      </c>
      <c r="AA58">
        <v>1191</v>
      </c>
      <c r="AB58">
        <v>1191</v>
      </c>
      <c r="AC58">
        <v>1191</v>
      </c>
      <c r="AD58">
        <v>1191</v>
      </c>
      <c r="AE58">
        <v>1191</v>
      </c>
      <c r="AF58">
        <v>1187</v>
      </c>
      <c r="AG58">
        <v>1187</v>
      </c>
      <c r="AH58">
        <v>1089</v>
      </c>
      <c r="AI58">
        <v>1187</v>
      </c>
      <c r="AJ58">
        <v>1187</v>
      </c>
      <c r="AK58">
        <v>807</v>
      </c>
      <c r="AL58">
        <v>1089</v>
      </c>
      <c r="AM58">
        <v>1187</v>
      </c>
      <c r="AN58">
        <v>807</v>
      </c>
      <c r="AO58">
        <v>1051</v>
      </c>
      <c r="AP58">
        <v>1173</v>
      </c>
      <c r="AQ58">
        <v>1271</v>
      </c>
      <c r="AR58">
        <v>1107</v>
      </c>
      <c r="AS58">
        <v>1107</v>
      </c>
      <c r="AT58">
        <v>1191</v>
      </c>
      <c r="AU58">
        <v>1191</v>
      </c>
      <c r="AV58">
        <v>1191</v>
      </c>
      <c r="AW58">
        <v>1191</v>
      </c>
      <c r="AX58">
        <v>1107</v>
      </c>
      <c r="AY58">
        <v>1191</v>
      </c>
      <c r="AZ58">
        <v>1051</v>
      </c>
      <c r="BA58">
        <v>1009</v>
      </c>
      <c r="BB58">
        <v>729</v>
      </c>
      <c r="BC58"/>
      <c r="BD58">
        <v>729</v>
      </c>
      <c r="BE58">
        <v>1089</v>
      </c>
      <c r="BF58">
        <v>1149</v>
      </c>
      <c r="BG58">
        <v>1051</v>
      </c>
      <c r="BH58">
        <v>1149</v>
      </c>
      <c r="BI58">
        <v>1009</v>
      </c>
      <c r="BJ58">
        <v>1009</v>
      </c>
      <c r="BK58">
        <v>1009</v>
      </c>
      <c r="BL58">
        <v>1107</v>
      </c>
      <c r="BM58">
        <v>1149</v>
      </c>
      <c r="BN58">
        <v>1191</v>
      </c>
      <c r="BO58">
        <v>1191</v>
      </c>
      <c r="BP58">
        <v>1051</v>
      </c>
      <c r="BQ58">
        <v>1107</v>
      </c>
      <c r="BR58">
        <v>1107</v>
      </c>
      <c r="BS58">
        <v>1107</v>
      </c>
      <c r="BT58">
        <v>1107</v>
      </c>
      <c r="BU58">
        <v>1107</v>
      </c>
      <c r="BV58">
        <v>1107</v>
      </c>
      <c r="BW58">
        <v>1107</v>
      </c>
      <c r="BX58">
        <v>1229</v>
      </c>
      <c r="BY58">
        <v>1187</v>
      </c>
      <c r="BZ58">
        <v>1187</v>
      </c>
      <c r="CA58">
        <v>1229</v>
      </c>
      <c r="CB58">
        <v>1187</v>
      </c>
      <c r="CC58">
        <v>1187</v>
      </c>
      <c r="CD58">
        <v>1187</v>
      </c>
      <c r="CE58">
        <v>1187</v>
      </c>
      <c r="CF58">
        <v>1229</v>
      </c>
      <c r="CG58">
        <v>1229</v>
      </c>
      <c r="CH58">
        <v>1271</v>
      </c>
      <c r="CI58">
        <v>1187</v>
      </c>
      <c r="CJ58">
        <v>1191</v>
      </c>
      <c r="CK58">
        <v>1149</v>
      </c>
      <c r="CL58">
        <v>1271</v>
      </c>
      <c r="CM58">
        <v>1271</v>
      </c>
      <c r="CN58">
        <v>1271</v>
      </c>
      <c r="CO58">
        <v>1187</v>
      </c>
      <c r="CP58">
        <v>1187</v>
      </c>
      <c r="CQ58">
        <v>1187</v>
      </c>
      <c r="CR58">
        <v>1271</v>
      </c>
      <c r="CS58">
        <v>1191</v>
      </c>
      <c r="CT58">
        <v>1191</v>
      </c>
      <c r="CU58">
        <v>1191</v>
      </c>
      <c r="CV58">
        <v>1191</v>
      </c>
      <c r="CW58">
        <v>1191</v>
      </c>
      <c r="CX58">
        <v>1191</v>
      </c>
      <c r="CY58">
        <v>1107</v>
      </c>
      <c r="CZ58">
        <v>1191</v>
      </c>
      <c r="DA58">
        <v>1191</v>
      </c>
      <c r="DB58">
        <v>1191</v>
      </c>
      <c r="DC58">
        <v>1191</v>
      </c>
      <c r="DD58">
        <v>1089</v>
      </c>
      <c r="DE58">
        <v>1191</v>
      </c>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s="60">
        <v>8646</v>
      </c>
      <c r="FH58" s="60">
        <v>8122</v>
      </c>
      <c r="FI58" s="60">
        <v>8122</v>
      </c>
      <c r="FJ58" s="60">
        <v>8206</v>
      </c>
      <c r="FK58" s="60">
        <v>8442</v>
      </c>
      <c r="FL58" s="60">
        <v>8282</v>
      </c>
      <c r="FM58" s="60">
        <v>8414</v>
      </c>
      <c r="FN58" s="60">
        <v>8050</v>
      </c>
      <c r="FO58" s="60">
        <v>8122</v>
      </c>
      <c r="FP58" s="60">
        <v>8002</v>
      </c>
      <c r="FQ58" s="60">
        <v>8362</v>
      </c>
      <c r="FR58" s="60">
        <v>8726</v>
      </c>
      <c r="FS58" s="60">
        <v>8386</v>
      </c>
      <c r="FT58" s="60">
        <v>8378</v>
      </c>
      <c r="FU58" s="60">
        <v>7842</v>
      </c>
      <c r="FV58" s="60">
        <v>8218</v>
      </c>
      <c r="FW58" s="60">
        <v>8758</v>
      </c>
      <c r="FX58" s="60">
        <v>8722</v>
      </c>
      <c r="FY58" s="60">
        <v>6544</v>
      </c>
      <c r="FZ58" s="60">
        <v>8158</v>
      </c>
      <c r="GA58" s="60">
        <v>9002</v>
      </c>
      <c r="GB58" s="60">
        <v>8782</v>
      </c>
      <c r="GC58" s="60">
        <v>8398</v>
      </c>
      <c r="GD58" s="60">
        <v>8768</v>
      </c>
      <c r="GE58" s="60">
        <v>8184</v>
      </c>
      <c r="GF58" s="60">
        <v>8380</v>
      </c>
      <c r="GG58" s="60">
        <v>8352</v>
      </c>
      <c r="GH58" s="60">
        <v>8608</v>
      </c>
      <c r="GI58" s="60">
        <v>7998</v>
      </c>
      <c r="GJ58" s="60">
        <v>8838</v>
      </c>
      <c r="GK58" s="60">
        <v>8846</v>
      </c>
      <c r="GL58" s="60">
        <v>8846</v>
      </c>
      <c r="GM58" s="60">
        <v>7928</v>
      </c>
      <c r="GN58" s="60">
        <v>8482</v>
      </c>
      <c r="GO58" s="60">
        <v>8566</v>
      </c>
      <c r="GP58" s="60">
        <v>8846</v>
      </c>
      <c r="GQ58" s="60">
        <v>7760</v>
      </c>
      <c r="GR58" s="60">
        <v>8442</v>
      </c>
      <c r="GS58" s="60">
        <v>8518</v>
      </c>
      <c r="GT58" s="60">
        <v>8246</v>
      </c>
      <c r="GU58" s="60">
        <v>8608</v>
      </c>
      <c r="GV58" s="60">
        <v>8608</v>
      </c>
      <c r="GW58" s="60">
        <v>8412</v>
      </c>
      <c r="GX58" s="60">
        <v>8852</v>
      </c>
      <c r="GY58" s="60">
        <v>8412</v>
      </c>
      <c r="GZ58" s="60">
        <v>8768</v>
      </c>
      <c r="HA58" s="60">
        <v>8936</v>
      </c>
      <c r="HB58" s="60">
        <v>8628</v>
      </c>
      <c r="HC58" s="60">
        <v>8628</v>
      </c>
      <c r="HD58" s="60">
        <v>8768</v>
      </c>
      <c r="HE58" s="60">
        <v>8848</v>
      </c>
      <c r="HF58" s="60">
        <v>8768</v>
      </c>
      <c r="HG58" s="60">
        <v>8604</v>
      </c>
      <c r="HH58" s="60">
        <v>8776</v>
      </c>
      <c r="HI58" s="60">
        <v>6024</v>
      </c>
      <c r="HJ58" s="60">
        <v>6216</v>
      </c>
      <c r="HK58" s="60">
        <v>6224</v>
      </c>
      <c r="HL58" s="60">
        <v>5591</v>
      </c>
      <c r="HM58" s="60">
        <v>6544</v>
      </c>
      <c r="HN58" s="60">
        <v>6144</v>
      </c>
      <c r="HO58" s="60">
        <v>5824</v>
      </c>
      <c r="HP58" s="60">
        <v>5854</v>
      </c>
      <c r="HQ58" s="60">
        <v>5896</v>
      </c>
      <c r="HR58" s="60">
        <v>6064</v>
      </c>
      <c r="HS58" s="60">
        <v>6064</v>
      </c>
      <c r="HT58" s="60">
        <v>6334</v>
      </c>
      <c r="HU58" s="60">
        <v>6404</v>
      </c>
      <c r="HV58" s="60">
        <v>6334</v>
      </c>
      <c r="HW58" s="60">
        <v>6334</v>
      </c>
      <c r="HX58" s="60">
        <v>6464</v>
      </c>
      <c r="HY58" s="60">
        <v>6334</v>
      </c>
      <c r="HZ58" s="60">
        <v>6334</v>
      </c>
      <c r="IA58" s="60">
        <v>6334</v>
      </c>
      <c r="IB58" s="60">
        <v>6544</v>
      </c>
      <c r="IC58" s="60">
        <v>6064</v>
      </c>
      <c r="ID58" s="60">
        <v>6544</v>
      </c>
      <c r="IE58" s="60">
        <v>6544</v>
      </c>
      <c r="IF58" s="60">
        <v>6404</v>
      </c>
      <c r="IG58" s="60">
        <v>6404</v>
      </c>
      <c r="IH58" s="60">
        <v>6154</v>
      </c>
      <c r="II58" s="60">
        <v>6138</v>
      </c>
      <c r="IJ58" s="60">
        <v>6474</v>
      </c>
      <c r="IK58" s="60">
        <v>6076</v>
      </c>
      <c r="IL58" s="60">
        <v>6324</v>
      </c>
      <c r="IM58" s="60">
        <v>6324</v>
      </c>
      <c r="IN58" s="60">
        <v>6464</v>
      </c>
      <c r="IO58" s="60">
        <v>6076</v>
      </c>
      <c r="IP58" s="60">
        <v>5896</v>
      </c>
      <c r="IQ58" s="60">
        <v>6464</v>
      </c>
      <c r="IR58" s="60">
        <v>5896</v>
      </c>
      <c r="IS58" s="60">
        <v>6404</v>
      </c>
      <c r="IT58" s="60">
        <v>6544</v>
      </c>
      <c r="IU58" s="60">
        <v>6544</v>
      </c>
      <c r="IV58" s="60">
        <v>6464</v>
      </c>
      <c r="IW58" s="60">
        <v>6464</v>
      </c>
      <c r="IX58" s="60">
        <v>5816</v>
      </c>
      <c r="IY58" s="60">
        <v>6464</v>
      </c>
      <c r="IZ58" s="60">
        <v>4642</v>
      </c>
      <c r="JA58" s="60">
        <v>6278</v>
      </c>
      <c r="JB58" s="60">
        <v>5896</v>
      </c>
      <c r="JC58" s="60">
        <v>5550</v>
      </c>
      <c r="JD58" s="60">
        <v>4376</v>
      </c>
      <c r="JE58" s="60">
        <v>6144</v>
      </c>
      <c r="JF58" s="60">
        <v>6464</v>
      </c>
      <c r="JG58" s="60">
        <v>5496</v>
      </c>
      <c r="JH58" s="60">
        <v>6544</v>
      </c>
      <c r="JI58" s="60">
        <v>5617</v>
      </c>
      <c r="JJ58" s="60">
        <v>6544</v>
      </c>
      <c r="JK58" s="60">
        <v>6224</v>
      </c>
      <c r="JL58" s="60">
        <v>6544</v>
      </c>
      <c r="JM58" s="60">
        <v>6404</v>
      </c>
      <c r="JN58" s="60">
        <v>6064</v>
      </c>
      <c r="JO58" s="60">
        <v>4376</v>
      </c>
      <c r="JP58" s="60">
        <v>6146</v>
      </c>
      <c r="JQ58" s="60">
        <v>6544</v>
      </c>
      <c r="JR58" s="60">
        <v>6464</v>
      </c>
      <c r="JS58" s="60">
        <v>6464</v>
      </c>
      <c r="JT58" s="60">
        <v>6464</v>
      </c>
      <c r="JU58" s="60">
        <v>6064</v>
      </c>
      <c r="JV58" s="60">
        <v>6464</v>
      </c>
      <c r="JW58" s="60">
        <v>5950</v>
      </c>
      <c r="JX58" s="60">
        <v>5896</v>
      </c>
      <c r="JY58" s="60">
        <v>6216</v>
      </c>
      <c r="JZ58" s="60">
        <v>6404</v>
      </c>
      <c r="KA58" s="60">
        <v>6146</v>
      </c>
      <c r="KB58" s="60">
        <v>5896</v>
      </c>
      <c r="KC58" s="60">
        <v>6216</v>
      </c>
      <c r="KD58" s="60">
        <v>6216</v>
      </c>
      <c r="KE58" s="60">
        <v>6404</v>
      </c>
      <c r="KF58" s="60">
        <v>6064</v>
      </c>
      <c r="KG58" s="60">
        <v>6404</v>
      </c>
      <c r="KH58" s="60">
        <v>5636</v>
      </c>
      <c r="KI58" s="60">
        <v>6404</v>
      </c>
      <c r="KJ58" s="60">
        <v>6404</v>
      </c>
      <c r="KK58" s="60">
        <v>6224</v>
      </c>
      <c r="KL58" s="60">
        <v>6404</v>
      </c>
      <c r="KM58" s="60">
        <v>6544</v>
      </c>
      <c r="KN58" s="60">
        <v>6544</v>
      </c>
      <c r="KO58" s="60">
        <v>6544</v>
      </c>
      <c r="KP58" s="60">
        <v>6464</v>
      </c>
      <c r="KQ58" s="60">
        <v>6464</v>
      </c>
      <c r="KR58" s="60">
        <v>6216</v>
      </c>
      <c r="KS58" s="60">
        <v>6144</v>
      </c>
      <c r="KT58" s="60">
        <v>6544</v>
      </c>
      <c r="KU58" s="60">
        <v>6464</v>
      </c>
      <c r="KV58" s="60">
        <v>6464</v>
      </c>
      <c r="KW58" s="60">
        <v>5950</v>
      </c>
      <c r="KX58" s="60">
        <v>6464</v>
      </c>
      <c r="KY58" s="60">
        <v>6464</v>
      </c>
      <c r="KZ58" s="60">
        <v>6464</v>
      </c>
      <c r="LA58" s="60">
        <v>6464</v>
      </c>
      <c r="LB58" s="60">
        <v>5950</v>
      </c>
      <c r="LC58" s="60">
        <v>6216</v>
      </c>
      <c r="LD58" s="60">
        <v>6464</v>
      </c>
      <c r="LE58" s="60">
        <v>6324</v>
      </c>
      <c r="LF58" s="60">
        <v>6464</v>
      </c>
      <c r="LG58" s="60">
        <v>5896</v>
      </c>
      <c r="LH58" s="60">
        <v>6464</v>
      </c>
      <c r="LI58" s="60">
        <v>6544</v>
      </c>
      <c r="LJ58" s="60">
        <v>5496</v>
      </c>
      <c r="LK58" s="60">
        <v>6076</v>
      </c>
      <c r="LL58" s="60">
        <v>6216</v>
      </c>
      <c r="LM58" s="60">
        <v>6464</v>
      </c>
      <c r="LN58" s="60">
        <v>6016</v>
      </c>
      <c r="LO58" s="60">
        <v>6064</v>
      </c>
      <c r="LP58" s="60">
        <v>6464</v>
      </c>
      <c r="LQ58" s="60">
        <v>6216</v>
      </c>
      <c r="LR58" s="60">
        <v>5950</v>
      </c>
      <c r="LS58" s="60">
        <v>6016</v>
      </c>
      <c r="LT58" s="60">
        <v>5550</v>
      </c>
      <c r="LU58" s="60">
        <v>6464</v>
      </c>
      <c r="LV58" s="60">
        <v>6464</v>
      </c>
    </row>
    <row r="59" spans="1:334" ht="15" customHeight="1" x14ac:dyDescent="0.35">
      <c r="A59" s="57" t="s">
        <v>318</v>
      </c>
      <c r="B59">
        <v>853</v>
      </c>
      <c r="C59">
        <v>746</v>
      </c>
      <c r="D59">
        <v>853</v>
      </c>
      <c r="E59">
        <v>769</v>
      </c>
      <c r="F59">
        <v>769</v>
      </c>
      <c r="G59">
        <v>853</v>
      </c>
      <c r="H59">
        <v>811</v>
      </c>
      <c r="I59">
        <v>849</v>
      </c>
      <c r="J59">
        <v>853</v>
      </c>
      <c r="K59">
        <v>853</v>
      </c>
      <c r="L59">
        <v>853</v>
      </c>
      <c r="M59">
        <v>853</v>
      </c>
      <c r="N59">
        <v>746</v>
      </c>
      <c r="O59">
        <v>671</v>
      </c>
      <c r="P59">
        <v>853</v>
      </c>
      <c r="Q59">
        <v>853</v>
      </c>
      <c r="R59">
        <v>853</v>
      </c>
      <c r="S59">
        <v>853</v>
      </c>
      <c r="T59">
        <v>853</v>
      </c>
      <c r="U59">
        <v>769</v>
      </c>
      <c r="V59">
        <v>853</v>
      </c>
      <c r="W59">
        <v>853</v>
      </c>
      <c r="X59">
        <v>853</v>
      </c>
      <c r="Y59">
        <v>853</v>
      </c>
      <c r="Z59">
        <v>853</v>
      </c>
      <c r="AA59">
        <v>853</v>
      </c>
      <c r="AB59">
        <v>853</v>
      </c>
      <c r="AC59">
        <v>853</v>
      </c>
      <c r="AD59">
        <v>853</v>
      </c>
      <c r="AE59">
        <v>853</v>
      </c>
      <c r="AF59">
        <v>849</v>
      </c>
      <c r="AG59">
        <v>849</v>
      </c>
      <c r="AH59">
        <v>581</v>
      </c>
      <c r="AI59">
        <v>849</v>
      </c>
      <c r="AJ59">
        <v>679</v>
      </c>
      <c r="AK59">
        <v>769</v>
      </c>
      <c r="AL59">
        <v>581</v>
      </c>
      <c r="AM59">
        <v>849</v>
      </c>
      <c r="AN59">
        <v>769</v>
      </c>
      <c r="AO59">
        <v>713</v>
      </c>
      <c r="AP59">
        <v>835</v>
      </c>
      <c r="AQ59">
        <v>933</v>
      </c>
      <c r="AR59">
        <v>769</v>
      </c>
      <c r="AS59">
        <v>769</v>
      </c>
      <c r="AT59">
        <v>853</v>
      </c>
      <c r="AU59">
        <v>853</v>
      </c>
      <c r="AV59">
        <v>853</v>
      </c>
      <c r="AW59">
        <v>853</v>
      </c>
      <c r="AX59">
        <v>769</v>
      </c>
      <c r="AY59">
        <v>853</v>
      </c>
      <c r="AZ59">
        <v>322</v>
      </c>
      <c r="BA59">
        <v>280</v>
      </c>
      <c r="BB59">
        <v>221</v>
      </c>
      <c r="BC59">
        <v>391</v>
      </c>
      <c r="BD59"/>
      <c r="BE59">
        <v>360</v>
      </c>
      <c r="BF59">
        <v>590</v>
      </c>
      <c r="BG59">
        <v>322</v>
      </c>
      <c r="BH59">
        <v>590</v>
      </c>
      <c r="BI59">
        <v>280</v>
      </c>
      <c r="BJ59">
        <v>280</v>
      </c>
      <c r="BK59">
        <v>280</v>
      </c>
      <c r="BL59">
        <v>662</v>
      </c>
      <c r="BM59">
        <v>811</v>
      </c>
      <c r="BN59">
        <v>853</v>
      </c>
      <c r="BO59">
        <v>746</v>
      </c>
      <c r="BP59">
        <v>543</v>
      </c>
      <c r="BQ59">
        <v>769</v>
      </c>
      <c r="BR59">
        <v>769</v>
      </c>
      <c r="BS59">
        <v>769</v>
      </c>
      <c r="BT59">
        <v>769</v>
      </c>
      <c r="BU59">
        <v>769</v>
      </c>
      <c r="BV59">
        <v>769</v>
      </c>
      <c r="BW59">
        <v>769</v>
      </c>
      <c r="BX59">
        <v>891</v>
      </c>
      <c r="BY59">
        <v>849</v>
      </c>
      <c r="BZ59">
        <v>849</v>
      </c>
      <c r="CA59">
        <v>891</v>
      </c>
      <c r="CB59">
        <v>849</v>
      </c>
      <c r="CC59">
        <v>849</v>
      </c>
      <c r="CD59">
        <v>849</v>
      </c>
      <c r="CE59">
        <v>849</v>
      </c>
      <c r="CF59">
        <v>891</v>
      </c>
      <c r="CG59">
        <v>891</v>
      </c>
      <c r="CH59">
        <v>933</v>
      </c>
      <c r="CI59">
        <v>849</v>
      </c>
      <c r="CJ59">
        <v>853</v>
      </c>
      <c r="CK59">
        <v>590</v>
      </c>
      <c r="CL59">
        <v>933</v>
      </c>
      <c r="CM59">
        <v>933</v>
      </c>
      <c r="CN59">
        <v>933</v>
      </c>
      <c r="CO59">
        <v>849</v>
      </c>
      <c r="CP59">
        <v>849</v>
      </c>
      <c r="CQ59">
        <v>849</v>
      </c>
      <c r="CR59">
        <v>933</v>
      </c>
      <c r="CS59">
        <v>853</v>
      </c>
      <c r="CT59">
        <v>853</v>
      </c>
      <c r="CU59">
        <v>853</v>
      </c>
      <c r="CV59">
        <v>853</v>
      </c>
      <c r="CW59">
        <v>853</v>
      </c>
      <c r="CX59">
        <v>853</v>
      </c>
      <c r="CY59">
        <v>769</v>
      </c>
      <c r="CZ59">
        <v>853</v>
      </c>
      <c r="DA59">
        <v>853</v>
      </c>
      <c r="DB59">
        <v>853</v>
      </c>
      <c r="DC59">
        <v>853</v>
      </c>
      <c r="DD59">
        <v>360</v>
      </c>
      <c r="DE59">
        <v>853</v>
      </c>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s="60">
        <v>3067</v>
      </c>
      <c r="FH59" s="60">
        <v>3063</v>
      </c>
      <c r="FI59" s="60">
        <v>2609</v>
      </c>
      <c r="FJ59" s="60">
        <v>3105</v>
      </c>
      <c r="FK59" s="60">
        <v>2923</v>
      </c>
      <c r="FL59" s="60">
        <v>3181</v>
      </c>
      <c r="FM59" s="60">
        <v>3083</v>
      </c>
      <c r="FN59" s="60">
        <v>3017</v>
      </c>
      <c r="FO59" s="60">
        <v>2621</v>
      </c>
      <c r="FP59" s="60">
        <v>1883</v>
      </c>
      <c r="FQ59" s="60">
        <v>2001</v>
      </c>
      <c r="FR59" s="60">
        <v>3147</v>
      </c>
      <c r="FS59" s="60">
        <v>3147</v>
      </c>
      <c r="FT59" s="60">
        <v>3139</v>
      </c>
      <c r="FU59" s="60">
        <v>2783</v>
      </c>
      <c r="FV59" s="60">
        <v>2495</v>
      </c>
      <c r="FW59" s="60">
        <v>2716</v>
      </c>
      <c r="FX59" s="60">
        <v>2025</v>
      </c>
      <c r="FY59" s="60">
        <v>1692</v>
      </c>
      <c r="FZ59" s="60">
        <v>2448</v>
      </c>
      <c r="GA59" s="60">
        <v>2645</v>
      </c>
      <c r="GB59" s="60">
        <v>2898</v>
      </c>
      <c r="GC59" s="60">
        <v>3139</v>
      </c>
      <c r="GD59" s="60">
        <v>2707</v>
      </c>
      <c r="GE59" s="60">
        <v>2081</v>
      </c>
      <c r="GF59" s="60">
        <v>3059</v>
      </c>
      <c r="GG59" s="60">
        <v>2198</v>
      </c>
      <c r="GH59" s="60">
        <v>2654</v>
      </c>
      <c r="GI59" s="60">
        <v>2853</v>
      </c>
      <c r="GJ59" s="60">
        <v>2814</v>
      </c>
      <c r="GK59" s="60">
        <v>2822</v>
      </c>
      <c r="GL59" s="60">
        <v>2822</v>
      </c>
      <c r="GM59" s="60">
        <v>3025</v>
      </c>
      <c r="GN59" s="60">
        <v>1676</v>
      </c>
      <c r="GO59" s="60">
        <v>2202</v>
      </c>
      <c r="GP59" s="60">
        <v>2822</v>
      </c>
      <c r="GQ59" s="60">
        <v>2899</v>
      </c>
      <c r="GR59" s="60">
        <v>2532</v>
      </c>
      <c r="GS59" s="60">
        <v>2814</v>
      </c>
      <c r="GT59" s="60">
        <v>2608</v>
      </c>
      <c r="GU59" s="60">
        <v>2654</v>
      </c>
      <c r="GV59" s="60">
        <v>2314</v>
      </c>
      <c r="GW59" s="60">
        <v>1676</v>
      </c>
      <c r="GX59" s="60">
        <v>2898</v>
      </c>
      <c r="GY59" s="60">
        <v>2458</v>
      </c>
      <c r="GZ59" s="60">
        <v>2814</v>
      </c>
      <c r="HA59" s="60">
        <v>2982</v>
      </c>
      <c r="HB59" s="60">
        <v>2772</v>
      </c>
      <c r="HC59" s="60">
        <v>2814</v>
      </c>
      <c r="HD59" s="60">
        <v>2814</v>
      </c>
      <c r="HE59" s="60">
        <v>3139</v>
      </c>
      <c r="HF59" s="60">
        <v>2814</v>
      </c>
      <c r="HG59" s="60">
        <v>2898</v>
      </c>
      <c r="HH59" s="60">
        <v>2822</v>
      </c>
      <c r="HI59" s="60">
        <v>1441</v>
      </c>
      <c r="HJ59" s="60">
        <v>1116</v>
      </c>
      <c r="HK59" s="60">
        <v>1399</v>
      </c>
      <c r="HL59" s="60">
        <v>1116</v>
      </c>
      <c r="HM59" s="60">
        <v>1399</v>
      </c>
      <c r="HN59" s="60">
        <v>1255</v>
      </c>
      <c r="HO59" s="60">
        <v>1085</v>
      </c>
      <c r="HP59" s="60">
        <v>1399</v>
      </c>
      <c r="HQ59" s="60">
        <v>1116</v>
      </c>
      <c r="HR59" s="60">
        <v>895</v>
      </c>
      <c r="HS59" s="60">
        <v>1319</v>
      </c>
      <c r="HT59" s="60">
        <v>1441</v>
      </c>
      <c r="HU59" s="60">
        <v>1441</v>
      </c>
      <c r="HV59" s="60">
        <v>1441</v>
      </c>
      <c r="HW59" s="60">
        <v>1441</v>
      </c>
      <c r="HX59" s="60">
        <v>1116</v>
      </c>
      <c r="HY59" s="60">
        <v>1399</v>
      </c>
      <c r="HZ59" s="60">
        <v>1399</v>
      </c>
      <c r="IA59" s="60">
        <v>1399</v>
      </c>
      <c r="IB59" s="60">
        <v>1399</v>
      </c>
      <c r="IC59" s="60">
        <v>1319</v>
      </c>
      <c r="ID59" s="60">
        <v>1399</v>
      </c>
      <c r="IE59" s="60">
        <v>1399</v>
      </c>
      <c r="IF59" s="60">
        <v>1441</v>
      </c>
      <c r="IG59" s="60">
        <v>1441</v>
      </c>
      <c r="IH59" s="60">
        <v>1399</v>
      </c>
      <c r="II59" s="60">
        <v>1441</v>
      </c>
      <c r="IJ59" s="60">
        <v>1399</v>
      </c>
      <c r="IK59" s="60">
        <v>1319</v>
      </c>
      <c r="IL59" s="60">
        <v>1116</v>
      </c>
      <c r="IM59" s="60">
        <v>1116</v>
      </c>
      <c r="IN59" s="60">
        <v>1116</v>
      </c>
      <c r="IO59" s="60">
        <v>1116</v>
      </c>
      <c r="IP59" s="60">
        <v>1116</v>
      </c>
      <c r="IQ59" s="60">
        <v>1116</v>
      </c>
      <c r="IR59" s="60">
        <v>1116</v>
      </c>
      <c r="IS59" s="60">
        <v>1441</v>
      </c>
      <c r="IT59" s="60">
        <v>1441</v>
      </c>
      <c r="IU59" s="60">
        <v>1399</v>
      </c>
      <c r="IV59" s="60">
        <v>538</v>
      </c>
      <c r="IW59" s="60">
        <v>907</v>
      </c>
      <c r="IX59" s="60">
        <v>830</v>
      </c>
      <c r="IY59" s="60">
        <v>1116</v>
      </c>
      <c r="IZ59" s="60">
        <v>1361</v>
      </c>
      <c r="JA59" s="60">
        <v>1399</v>
      </c>
      <c r="JB59" s="60">
        <v>1221</v>
      </c>
      <c r="JC59" s="60">
        <v>853</v>
      </c>
      <c r="JD59" s="60">
        <v>1319</v>
      </c>
      <c r="JE59" s="60">
        <v>1131</v>
      </c>
      <c r="JF59" s="60">
        <v>1221</v>
      </c>
      <c r="JG59" s="60">
        <v>1319</v>
      </c>
      <c r="JH59" s="60">
        <v>1441</v>
      </c>
      <c r="JI59" s="60">
        <v>1441</v>
      </c>
      <c r="JJ59" s="60">
        <v>1399</v>
      </c>
      <c r="JK59" s="60">
        <v>1399</v>
      </c>
      <c r="JL59" s="60">
        <v>910</v>
      </c>
      <c r="JM59" s="60">
        <v>1399</v>
      </c>
      <c r="JN59" s="60">
        <v>1051</v>
      </c>
      <c r="JO59" s="60">
        <v>1319</v>
      </c>
      <c r="JP59" s="60">
        <v>1009</v>
      </c>
      <c r="JQ59" s="60">
        <v>1399</v>
      </c>
      <c r="JR59" s="60">
        <v>1361</v>
      </c>
      <c r="JS59" s="60">
        <v>1116</v>
      </c>
      <c r="JT59" s="60">
        <v>1116</v>
      </c>
      <c r="JU59" s="60">
        <v>830</v>
      </c>
      <c r="JV59" s="60">
        <v>806</v>
      </c>
      <c r="JW59" s="60">
        <v>1361</v>
      </c>
      <c r="JX59" s="60">
        <v>1319</v>
      </c>
      <c r="JY59" s="60">
        <v>1319</v>
      </c>
      <c r="JZ59" s="60">
        <v>1399</v>
      </c>
      <c r="KA59" s="60">
        <v>1009</v>
      </c>
      <c r="KB59" s="60">
        <v>1319</v>
      </c>
      <c r="KC59" s="60">
        <v>1149</v>
      </c>
      <c r="KD59" s="60">
        <v>830</v>
      </c>
      <c r="KE59" s="60">
        <v>1441</v>
      </c>
      <c r="KF59" s="60">
        <v>976</v>
      </c>
      <c r="KG59" s="60">
        <v>1399</v>
      </c>
      <c r="KH59" s="60">
        <v>1441</v>
      </c>
      <c r="KI59" s="60">
        <v>1399</v>
      </c>
      <c r="KJ59" s="60">
        <v>1399</v>
      </c>
      <c r="KK59" s="60">
        <v>1399</v>
      </c>
      <c r="KL59" s="60">
        <v>1399</v>
      </c>
      <c r="KM59" s="60">
        <v>1399</v>
      </c>
      <c r="KN59" s="60">
        <v>1441</v>
      </c>
      <c r="KO59" s="60">
        <v>1399</v>
      </c>
      <c r="KP59" s="60">
        <v>1116</v>
      </c>
      <c r="KQ59" s="60">
        <v>830</v>
      </c>
      <c r="KR59" s="60">
        <v>830</v>
      </c>
      <c r="KS59" s="60">
        <v>987</v>
      </c>
      <c r="KT59" s="60">
        <v>1399</v>
      </c>
      <c r="KU59" s="60">
        <v>1116</v>
      </c>
      <c r="KV59" s="60">
        <v>1116</v>
      </c>
      <c r="KW59" s="60">
        <v>1116</v>
      </c>
      <c r="KX59" s="60">
        <v>1116</v>
      </c>
      <c r="KY59" s="60">
        <v>1116</v>
      </c>
      <c r="KZ59" s="60">
        <v>1116</v>
      </c>
      <c r="LA59" s="60">
        <v>1116</v>
      </c>
      <c r="LB59" s="60">
        <v>1319</v>
      </c>
      <c r="LC59" s="60">
        <v>1116</v>
      </c>
      <c r="LD59" s="60">
        <v>1116</v>
      </c>
      <c r="LE59" s="60">
        <v>1116</v>
      </c>
      <c r="LF59" s="60">
        <v>1116</v>
      </c>
      <c r="LG59" s="60">
        <v>1319</v>
      </c>
      <c r="LH59" s="60">
        <v>1116</v>
      </c>
      <c r="LI59" s="60">
        <v>1196</v>
      </c>
      <c r="LJ59" s="60">
        <v>1319</v>
      </c>
      <c r="LK59" s="60">
        <v>1074</v>
      </c>
      <c r="LL59" s="60">
        <v>1116</v>
      </c>
      <c r="LM59" s="60">
        <v>1116</v>
      </c>
      <c r="LN59" s="60">
        <v>976</v>
      </c>
      <c r="LO59" s="60">
        <v>1051</v>
      </c>
      <c r="LP59" s="60">
        <v>1051</v>
      </c>
      <c r="LQ59" s="60">
        <v>1116</v>
      </c>
      <c r="LR59" s="60">
        <v>1116</v>
      </c>
      <c r="LS59" s="60">
        <v>1319</v>
      </c>
      <c r="LT59" s="60">
        <v>1319</v>
      </c>
      <c r="LU59" s="60">
        <v>1116</v>
      </c>
      <c r="LV59" s="60">
        <v>1116</v>
      </c>
    </row>
    <row r="60" spans="1:334" ht="15" customHeight="1" x14ac:dyDescent="0.35">
      <c r="A60" s="57" t="s">
        <v>319</v>
      </c>
      <c r="B60">
        <v>5230</v>
      </c>
      <c r="C60">
        <v>5229</v>
      </c>
      <c r="D60">
        <v>4683</v>
      </c>
      <c r="E60">
        <v>4599</v>
      </c>
      <c r="F60">
        <v>4689</v>
      </c>
      <c r="G60">
        <v>5336</v>
      </c>
      <c r="H60">
        <v>4612</v>
      </c>
      <c r="I60">
        <v>3354</v>
      </c>
      <c r="J60">
        <v>5336</v>
      </c>
      <c r="K60">
        <v>5073</v>
      </c>
      <c r="L60">
        <v>5336</v>
      </c>
      <c r="M60">
        <v>5336</v>
      </c>
      <c r="N60">
        <v>4860</v>
      </c>
      <c r="O60">
        <v>4191</v>
      </c>
      <c r="P60">
        <v>5336</v>
      </c>
      <c r="Q60">
        <v>5336</v>
      </c>
      <c r="R60">
        <v>5336</v>
      </c>
      <c r="S60">
        <v>5230</v>
      </c>
      <c r="T60">
        <v>5230</v>
      </c>
      <c r="U60">
        <v>3770</v>
      </c>
      <c r="V60">
        <v>5336</v>
      </c>
      <c r="W60">
        <v>5336</v>
      </c>
      <c r="X60">
        <v>5336</v>
      </c>
      <c r="Y60">
        <v>5336</v>
      </c>
      <c r="Z60">
        <v>5336</v>
      </c>
      <c r="AA60">
        <v>5336</v>
      </c>
      <c r="AB60">
        <v>5336</v>
      </c>
      <c r="AC60">
        <v>4946</v>
      </c>
      <c r="AD60">
        <v>5073</v>
      </c>
      <c r="AE60">
        <v>4814</v>
      </c>
      <c r="AF60">
        <v>4852</v>
      </c>
      <c r="AG60">
        <v>4852</v>
      </c>
      <c r="AH60">
        <v>3810</v>
      </c>
      <c r="AI60">
        <v>4852</v>
      </c>
      <c r="AJ60">
        <v>3810</v>
      </c>
      <c r="AK60">
        <v>2954</v>
      </c>
      <c r="AL60">
        <v>1658</v>
      </c>
      <c r="AM60">
        <v>2954</v>
      </c>
      <c r="AN60">
        <v>4599</v>
      </c>
      <c r="AO60">
        <v>4383</v>
      </c>
      <c r="AP60">
        <v>4838</v>
      </c>
      <c r="AQ60">
        <v>5136</v>
      </c>
      <c r="AR60">
        <v>3354</v>
      </c>
      <c r="AS60">
        <v>4599</v>
      </c>
      <c r="AT60">
        <v>5336</v>
      </c>
      <c r="AU60">
        <v>4283</v>
      </c>
      <c r="AV60">
        <v>4673</v>
      </c>
      <c r="AW60">
        <v>4673</v>
      </c>
      <c r="AX60">
        <v>2954</v>
      </c>
      <c r="AY60">
        <v>4936</v>
      </c>
      <c r="AZ60">
        <v>4805</v>
      </c>
      <c r="BA60">
        <v>3803</v>
      </c>
      <c r="BB60">
        <v>2423</v>
      </c>
      <c r="BC60">
        <v>5154</v>
      </c>
      <c r="BD60">
        <v>4763</v>
      </c>
      <c r="BE60"/>
      <c r="BF60">
        <v>5073</v>
      </c>
      <c r="BG60">
        <v>2351</v>
      </c>
      <c r="BH60">
        <v>4791</v>
      </c>
      <c r="BI60">
        <v>2169</v>
      </c>
      <c r="BJ60">
        <v>1989</v>
      </c>
      <c r="BK60">
        <v>1989</v>
      </c>
      <c r="BL60">
        <v>4582</v>
      </c>
      <c r="BM60">
        <v>5294</v>
      </c>
      <c r="BN60">
        <v>5336</v>
      </c>
      <c r="BO60">
        <v>4860</v>
      </c>
      <c r="BP60">
        <v>3767</v>
      </c>
      <c r="BQ60">
        <v>4820</v>
      </c>
      <c r="BR60">
        <v>4820</v>
      </c>
      <c r="BS60">
        <v>4820</v>
      </c>
      <c r="BT60">
        <v>4552</v>
      </c>
      <c r="BU60">
        <v>2954</v>
      </c>
      <c r="BV60">
        <v>4952</v>
      </c>
      <c r="BW60">
        <v>4289</v>
      </c>
      <c r="BX60">
        <v>5031</v>
      </c>
      <c r="BY60">
        <v>3354</v>
      </c>
      <c r="BZ60">
        <v>4952</v>
      </c>
      <c r="CA60">
        <v>5144</v>
      </c>
      <c r="CB60">
        <v>4689</v>
      </c>
      <c r="CC60">
        <v>4689</v>
      </c>
      <c r="CD60">
        <v>4970</v>
      </c>
      <c r="CE60">
        <v>4714</v>
      </c>
      <c r="CF60">
        <v>5294</v>
      </c>
      <c r="CG60">
        <v>5294</v>
      </c>
      <c r="CH60">
        <v>4936</v>
      </c>
      <c r="CI60">
        <v>4404</v>
      </c>
      <c r="CJ60">
        <v>5336</v>
      </c>
      <c r="CK60">
        <v>4873</v>
      </c>
      <c r="CL60">
        <v>4936</v>
      </c>
      <c r="CM60">
        <v>4936</v>
      </c>
      <c r="CN60">
        <v>4936</v>
      </c>
      <c r="CO60">
        <v>4004</v>
      </c>
      <c r="CP60">
        <v>3354</v>
      </c>
      <c r="CQ60">
        <v>2954</v>
      </c>
      <c r="CR60">
        <v>4936</v>
      </c>
      <c r="CS60">
        <v>5336</v>
      </c>
      <c r="CT60">
        <v>5336</v>
      </c>
      <c r="CU60">
        <v>4683</v>
      </c>
      <c r="CV60">
        <v>5336</v>
      </c>
      <c r="CW60">
        <v>5336</v>
      </c>
      <c r="CX60">
        <v>5336</v>
      </c>
      <c r="CY60">
        <v>4599</v>
      </c>
      <c r="CZ60">
        <v>5336</v>
      </c>
      <c r="DA60">
        <v>5336</v>
      </c>
      <c r="DB60">
        <v>5336</v>
      </c>
      <c r="DC60">
        <v>5336</v>
      </c>
      <c r="DD60"/>
      <c r="DE60">
        <v>5336</v>
      </c>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s="60">
        <v>12453</v>
      </c>
      <c r="FH60" s="60">
        <v>11669</v>
      </c>
      <c r="FI60" s="60">
        <v>9447</v>
      </c>
      <c r="FJ60" s="60">
        <v>12449</v>
      </c>
      <c r="FK60" s="60">
        <v>9926</v>
      </c>
      <c r="FL60" s="60">
        <v>12065</v>
      </c>
      <c r="FM60" s="60">
        <v>12102</v>
      </c>
      <c r="FN60" s="60">
        <v>11953</v>
      </c>
      <c r="FO60" s="60">
        <v>12007</v>
      </c>
      <c r="FP60" s="60">
        <v>10617</v>
      </c>
      <c r="FQ60" s="60">
        <v>7871</v>
      </c>
      <c r="FR60" s="60">
        <v>12491</v>
      </c>
      <c r="FS60" s="60">
        <v>11165</v>
      </c>
      <c r="FT60" s="60">
        <v>8527</v>
      </c>
      <c r="FU60" s="60">
        <v>9651</v>
      </c>
      <c r="FV60" s="60">
        <v>10175</v>
      </c>
      <c r="FW60" s="60">
        <v>9564</v>
      </c>
      <c r="FX60" s="60">
        <v>8426</v>
      </c>
      <c r="FY60" s="60">
        <v>10987</v>
      </c>
      <c r="FZ60" s="60">
        <v>6236</v>
      </c>
      <c r="GA60" s="60">
        <v>12144</v>
      </c>
      <c r="GB60" s="60">
        <v>11843</v>
      </c>
      <c r="GC60" s="60">
        <v>11017</v>
      </c>
      <c r="GD60" s="60">
        <v>8382</v>
      </c>
      <c r="GE60" s="60">
        <v>9097</v>
      </c>
      <c r="GF60" s="60">
        <v>11995</v>
      </c>
      <c r="GG60" s="60">
        <v>9215</v>
      </c>
      <c r="GH60" s="60">
        <v>7689</v>
      </c>
      <c r="GI60" s="60">
        <v>11465</v>
      </c>
      <c r="GJ60" s="60">
        <v>12285</v>
      </c>
      <c r="GK60" s="60">
        <v>12453</v>
      </c>
      <c r="GL60" s="60">
        <v>12241</v>
      </c>
      <c r="GM60" s="60">
        <v>12121</v>
      </c>
      <c r="GN60" s="60">
        <v>8287</v>
      </c>
      <c r="GO60" s="60">
        <v>9315</v>
      </c>
      <c r="GP60" s="60">
        <v>9257</v>
      </c>
      <c r="GQ60" s="60">
        <v>8241</v>
      </c>
      <c r="GR60" s="60">
        <v>10090</v>
      </c>
      <c r="GS60" s="60">
        <v>12285</v>
      </c>
      <c r="GT60" s="60">
        <v>11713</v>
      </c>
      <c r="GU60" s="60">
        <v>11421</v>
      </c>
      <c r="GV60" s="60">
        <v>6787</v>
      </c>
      <c r="GW60" s="60">
        <v>5759</v>
      </c>
      <c r="GX60" s="60">
        <v>11805</v>
      </c>
      <c r="GY60" s="60">
        <v>9683</v>
      </c>
      <c r="GZ60" s="60">
        <v>11721</v>
      </c>
      <c r="HA60" s="60">
        <v>11653</v>
      </c>
      <c r="HB60" s="60">
        <v>11901</v>
      </c>
      <c r="HC60" s="60">
        <v>11685</v>
      </c>
      <c r="HD60" s="60">
        <v>11159</v>
      </c>
      <c r="HE60" s="60">
        <v>11765</v>
      </c>
      <c r="HF60" s="60">
        <v>11985</v>
      </c>
      <c r="HG60" s="60">
        <v>12121</v>
      </c>
      <c r="HH60" s="60">
        <v>11147</v>
      </c>
      <c r="HI60" s="60">
        <v>1819</v>
      </c>
      <c r="HJ60" s="60">
        <v>1533</v>
      </c>
      <c r="HK60" s="60">
        <v>1777</v>
      </c>
      <c r="HL60" s="60">
        <v>1781</v>
      </c>
      <c r="HM60" s="60">
        <v>1777</v>
      </c>
      <c r="HN60" s="60">
        <v>1777</v>
      </c>
      <c r="HO60" s="60">
        <v>1298</v>
      </c>
      <c r="HP60" s="60">
        <v>1777</v>
      </c>
      <c r="HQ60" s="60">
        <v>1533</v>
      </c>
      <c r="HR60" s="60">
        <v>1560</v>
      </c>
      <c r="HS60" s="60">
        <v>1697</v>
      </c>
      <c r="HT60" s="60">
        <v>1861</v>
      </c>
      <c r="HU60" s="60">
        <v>1861</v>
      </c>
      <c r="HV60" s="60">
        <v>1861</v>
      </c>
      <c r="HW60" s="60">
        <v>1861</v>
      </c>
      <c r="HX60" s="60">
        <v>1781</v>
      </c>
      <c r="HY60" s="60">
        <v>1777</v>
      </c>
      <c r="HZ60" s="60">
        <v>1777</v>
      </c>
      <c r="IA60" s="60">
        <v>1777</v>
      </c>
      <c r="IB60" s="60">
        <v>1777</v>
      </c>
      <c r="IC60" s="60">
        <v>1697</v>
      </c>
      <c r="ID60" s="60">
        <v>1777</v>
      </c>
      <c r="IE60" s="60">
        <v>1819</v>
      </c>
      <c r="IF60" s="60">
        <v>1819</v>
      </c>
      <c r="IG60" s="60">
        <v>1819</v>
      </c>
      <c r="IH60" s="60">
        <v>1477</v>
      </c>
      <c r="II60" s="60">
        <v>1861</v>
      </c>
      <c r="IJ60" s="60">
        <v>1777</v>
      </c>
      <c r="IK60" s="60">
        <v>1449</v>
      </c>
      <c r="IL60" s="60">
        <v>1739</v>
      </c>
      <c r="IM60" s="60">
        <v>1781</v>
      </c>
      <c r="IN60" s="60">
        <v>1781</v>
      </c>
      <c r="IO60" s="60">
        <v>1491</v>
      </c>
      <c r="IP60" s="60">
        <v>1491</v>
      </c>
      <c r="IQ60" s="60">
        <v>1781</v>
      </c>
      <c r="IR60" s="60">
        <v>1491</v>
      </c>
      <c r="IS60" s="60">
        <v>1819</v>
      </c>
      <c r="IT60" s="60">
        <v>1819</v>
      </c>
      <c r="IU60" s="60">
        <v>1777</v>
      </c>
      <c r="IV60" s="60">
        <v>1518</v>
      </c>
      <c r="IW60" s="60">
        <v>955</v>
      </c>
      <c r="IX60" s="60">
        <v>186</v>
      </c>
      <c r="IY60" s="60">
        <v>1781</v>
      </c>
      <c r="IZ60" s="60">
        <v>1533</v>
      </c>
      <c r="JA60" s="60">
        <v>1777</v>
      </c>
      <c r="JB60" s="60">
        <v>1351</v>
      </c>
      <c r="JC60" s="60">
        <v>1228</v>
      </c>
      <c r="JD60" s="60">
        <v>1449</v>
      </c>
      <c r="JE60" s="60">
        <v>900</v>
      </c>
      <c r="JF60" s="60">
        <v>1599</v>
      </c>
      <c r="JG60" s="60">
        <v>1449</v>
      </c>
      <c r="JH60" s="60">
        <v>1819</v>
      </c>
      <c r="JI60" s="60">
        <v>1819</v>
      </c>
      <c r="JJ60" s="60">
        <v>1777</v>
      </c>
      <c r="JK60" s="60">
        <v>1777</v>
      </c>
      <c r="JL60" s="60">
        <v>328</v>
      </c>
      <c r="JM60" s="60">
        <v>1777</v>
      </c>
      <c r="JN60" s="60">
        <v>820</v>
      </c>
      <c r="JO60" s="60">
        <v>1449</v>
      </c>
      <c r="JP60" s="60">
        <v>1426</v>
      </c>
      <c r="JQ60" s="60">
        <v>1777</v>
      </c>
      <c r="JR60" s="60">
        <v>1781</v>
      </c>
      <c r="JS60" s="60">
        <v>1781</v>
      </c>
      <c r="JT60" s="60">
        <v>1781</v>
      </c>
      <c r="JU60" s="60">
        <v>248</v>
      </c>
      <c r="JV60" s="60">
        <v>997</v>
      </c>
      <c r="JW60" s="60">
        <v>1533</v>
      </c>
      <c r="JX60" s="60">
        <v>1449</v>
      </c>
      <c r="JY60" s="60">
        <v>1491</v>
      </c>
      <c r="JZ60" s="60">
        <v>1777</v>
      </c>
      <c r="KA60" s="60">
        <v>1426</v>
      </c>
      <c r="KB60" s="60">
        <v>1449</v>
      </c>
      <c r="KC60" s="60">
        <v>970</v>
      </c>
      <c r="KE60" s="60">
        <v>1819</v>
      </c>
      <c r="KF60" s="60">
        <v>1599</v>
      </c>
      <c r="KG60" s="60">
        <v>1777</v>
      </c>
      <c r="KH60" s="60">
        <v>1861</v>
      </c>
      <c r="KI60" s="60">
        <v>1777</v>
      </c>
      <c r="KJ60" s="60">
        <v>1777</v>
      </c>
      <c r="KK60" s="60">
        <v>1777</v>
      </c>
      <c r="KL60" s="60">
        <v>1777</v>
      </c>
      <c r="KM60" s="60">
        <v>1777</v>
      </c>
      <c r="KN60" s="60">
        <v>1819</v>
      </c>
      <c r="KO60" s="60">
        <v>1777</v>
      </c>
      <c r="KP60" s="60">
        <v>1781</v>
      </c>
      <c r="KQ60" s="60">
        <v>1208</v>
      </c>
      <c r="KS60" s="60">
        <v>1035</v>
      </c>
      <c r="KT60" s="60">
        <v>1777</v>
      </c>
      <c r="KU60" s="60">
        <v>1781</v>
      </c>
      <c r="KV60" s="60">
        <v>1781</v>
      </c>
      <c r="KW60" s="60">
        <v>1533</v>
      </c>
      <c r="KX60" s="60">
        <v>1781</v>
      </c>
      <c r="KY60" s="60">
        <v>1781</v>
      </c>
      <c r="KZ60" s="60">
        <v>1781</v>
      </c>
      <c r="LA60" s="60">
        <v>1781</v>
      </c>
      <c r="LB60" s="60">
        <v>1449</v>
      </c>
      <c r="LC60" s="60">
        <v>1533</v>
      </c>
      <c r="LD60" s="60">
        <v>1739</v>
      </c>
      <c r="LE60" s="60">
        <v>1781</v>
      </c>
      <c r="LF60" s="60">
        <v>1781</v>
      </c>
      <c r="LG60" s="60">
        <v>1449</v>
      </c>
      <c r="LH60" s="60">
        <v>1781</v>
      </c>
      <c r="LI60" s="60">
        <v>1861</v>
      </c>
      <c r="LJ60" s="60">
        <v>1491</v>
      </c>
      <c r="LK60" s="60">
        <v>1449</v>
      </c>
      <c r="LL60" s="60">
        <v>1533</v>
      </c>
      <c r="LM60" s="60">
        <v>1781</v>
      </c>
      <c r="LN60" s="60">
        <v>1186</v>
      </c>
      <c r="LO60" s="60">
        <v>820</v>
      </c>
      <c r="LP60" s="60">
        <v>820</v>
      </c>
      <c r="LQ60" s="60">
        <v>1533</v>
      </c>
      <c r="LR60" s="60">
        <v>1533</v>
      </c>
      <c r="LS60" s="60">
        <v>1449</v>
      </c>
      <c r="LT60" s="60">
        <v>1449</v>
      </c>
      <c r="LU60" s="60">
        <v>1781</v>
      </c>
      <c r="LV60" s="60">
        <v>1781</v>
      </c>
    </row>
    <row r="61" spans="1:334" ht="15" customHeight="1" x14ac:dyDescent="0.35">
      <c r="A61" s="57" t="s">
        <v>320</v>
      </c>
      <c r="B61">
        <v>1007</v>
      </c>
      <c r="C61">
        <v>900</v>
      </c>
      <c r="D61">
        <v>1328</v>
      </c>
      <c r="E61">
        <v>1286</v>
      </c>
      <c r="F61">
        <v>1286</v>
      </c>
      <c r="G61">
        <v>578</v>
      </c>
      <c r="H61">
        <v>1286</v>
      </c>
      <c r="I61">
        <v>1366</v>
      </c>
      <c r="J61">
        <v>1083</v>
      </c>
      <c r="K61">
        <v>1083</v>
      </c>
      <c r="L61">
        <v>1252</v>
      </c>
      <c r="M61">
        <v>1007</v>
      </c>
      <c r="N61">
        <v>900</v>
      </c>
      <c r="O61">
        <v>1286</v>
      </c>
      <c r="P61">
        <v>1007</v>
      </c>
      <c r="Q61">
        <v>1007</v>
      </c>
      <c r="R61">
        <v>1007</v>
      </c>
      <c r="S61">
        <v>1007</v>
      </c>
      <c r="T61">
        <v>1083</v>
      </c>
      <c r="U61">
        <v>857</v>
      </c>
      <c r="V61">
        <v>1007</v>
      </c>
      <c r="W61">
        <v>1007</v>
      </c>
      <c r="X61">
        <v>1007</v>
      </c>
      <c r="Y61">
        <v>1007</v>
      </c>
      <c r="Z61">
        <v>1007</v>
      </c>
      <c r="AA61">
        <v>1007</v>
      </c>
      <c r="AB61">
        <v>1007</v>
      </c>
      <c r="AC61">
        <v>1328</v>
      </c>
      <c r="AD61">
        <v>1083</v>
      </c>
      <c r="AE61">
        <v>1083</v>
      </c>
      <c r="AF61">
        <v>1366</v>
      </c>
      <c r="AG61">
        <v>1366</v>
      </c>
      <c r="AH61">
        <v>1366</v>
      </c>
      <c r="AI61">
        <v>1366</v>
      </c>
      <c r="AJ61">
        <v>1366</v>
      </c>
      <c r="AK61">
        <v>1286</v>
      </c>
      <c r="AL61">
        <v>1366</v>
      </c>
      <c r="AM61">
        <v>1366</v>
      </c>
      <c r="AN61">
        <v>857</v>
      </c>
      <c r="AO61">
        <v>1286</v>
      </c>
      <c r="AP61">
        <v>1408</v>
      </c>
      <c r="AQ61">
        <v>1408</v>
      </c>
      <c r="AR61">
        <v>1286</v>
      </c>
      <c r="AS61">
        <v>1286</v>
      </c>
      <c r="AT61">
        <v>1083</v>
      </c>
      <c r="AU61">
        <v>1328</v>
      </c>
      <c r="AV61">
        <v>1328</v>
      </c>
      <c r="AW61">
        <v>1328</v>
      </c>
      <c r="AX61">
        <v>1286</v>
      </c>
      <c r="AY61">
        <v>1328</v>
      </c>
      <c r="AZ61">
        <v>505</v>
      </c>
      <c r="BA61">
        <v>1065</v>
      </c>
      <c r="BB61">
        <v>1286</v>
      </c>
      <c r="BC61">
        <v>1286</v>
      </c>
      <c r="BD61">
        <v>1065</v>
      </c>
      <c r="BE61">
        <v>1145</v>
      </c>
      <c r="BF61"/>
      <c r="BG61">
        <v>1065</v>
      </c>
      <c r="BH61">
        <v>1065</v>
      </c>
      <c r="BI61">
        <v>1065</v>
      </c>
      <c r="BJ61">
        <v>1065</v>
      </c>
      <c r="BK61">
        <v>1065</v>
      </c>
      <c r="BL61">
        <v>1179</v>
      </c>
      <c r="BM61">
        <v>1083</v>
      </c>
      <c r="BN61">
        <v>1083</v>
      </c>
      <c r="BO61">
        <v>976</v>
      </c>
      <c r="BP61">
        <v>741</v>
      </c>
      <c r="BQ61">
        <v>1286</v>
      </c>
      <c r="BR61">
        <v>1286</v>
      </c>
      <c r="BS61">
        <v>1286</v>
      </c>
      <c r="BT61">
        <v>1286</v>
      </c>
      <c r="BU61">
        <v>1286</v>
      </c>
      <c r="BV61">
        <v>1041</v>
      </c>
      <c r="BW61">
        <v>1286</v>
      </c>
      <c r="BX61">
        <v>1366</v>
      </c>
      <c r="BY61">
        <v>1366</v>
      </c>
      <c r="BZ61">
        <v>1366</v>
      </c>
      <c r="CA61">
        <v>1408</v>
      </c>
      <c r="CB61">
        <v>1366</v>
      </c>
      <c r="CC61">
        <v>1366</v>
      </c>
      <c r="CD61">
        <v>1366</v>
      </c>
      <c r="CE61">
        <v>1366</v>
      </c>
      <c r="CF61">
        <v>1366</v>
      </c>
      <c r="CG61">
        <v>1408</v>
      </c>
      <c r="CH61">
        <v>1408</v>
      </c>
      <c r="CI61">
        <v>1366</v>
      </c>
      <c r="CJ61">
        <v>1083</v>
      </c>
      <c r="CK61">
        <v>450</v>
      </c>
      <c r="CL61">
        <v>1408</v>
      </c>
      <c r="CM61">
        <v>1408</v>
      </c>
      <c r="CN61">
        <v>1408</v>
      </c>
      <c r="CO61">
        <v>1366</v>
      </c>
      <c r="CP61">
        <v>1366</v>
      </c>
      <c r="CQ61">
        <v>1366</v>
      </c>
      <c r="CR61">
        <v>1408</v>
      </c>
      <c r="CS61">
        <v>1007</v>
      </c>
      <c r="CT61">
        <v>1007</v>
      </c>
      <c r="CU61">
        <v>1328</v>
      </c>
      <c r="CV61">
        <v>1007</v>
      </c>
      <c r="CW61">
        <v>1007</v>
      </c>
      <c r="CX61">
        <v>1083</v>
      </c>
      <c r="CY61">
        <v>1286</v>
      </c>
      <c r="CZ61">
        <v>1007</v>
      </c>
      <c r="DA61">
        <v>1083</v>
      </c>
      <c r="DB61">
        <v>1007</v>
      </c>
      <c r="DC61">
        <v>1328</v>
      </c>
      <c r="DD61">
        <v>1145</v>
      </c>
      <c r="DE61">
        <v>1083</v>
      </c>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s="60">
        <v>5902</v>
      </c>
      <c r="FH61" s="60">
        <v>5392</v>
      </c>
      <c r="FI61" s="60">
        <v>3629</v>
      </c>
      <c r="FJ61" s="60">
        <v>4983</v>
      </c>
      <c r="FK61" s="60">
        <v>4690</v>
      </c>
      <c r="FL61" s="60">
        <v>5395</v>
      </c>
      <c r="FM61" s="60">
        <v>5522</v>
      </c>
      <c r="FN61" s="60">
        <v>5373</v>
      </c>
      <c r="FO61" s="60">
        <v>3226</v>
      </c>
      <c r="FP61" s="60">
        <v>6588</v>
      </c>
      <c r="FQ61" s="60">
        <v>5904</v>
      </c>
      <c r="FR61" s="60">
        <v>5788</v>
      </c>
      <c r="FS61" s="60">
        <v>6230</v>
      </c>
      <c r="FT61" s="60">
        <v>6306</v>
      </c>
      <c r="FU61" s="60">
        <v>5627</v>
      </c>
      <c r="FV61" s="60">
        <v>4369</v>
      </c>
      <c r="FW61" s="60">
        <v>6224</v>
      </c>
      <c r="FX61" s="60">
        <v>6664</v>
      </c>
      <c r="FY61" s="60">
        <v>5627</v>
      </c>
      <c r="FZ61" s="60">
        <v>4827</v>
      </c>
      <c r="GA61" s="60">
        <v>6748</v>
      </c>
      <c r="GB61" s="60">
        <v>6752</v>
      </c>
      <c r="GC61" s="60">
        <v>6093</v>
      </c>
      <c r="GD61" s="60">
        <v>6299</v>
      </c>
      <c r="GE61" s="60">
        <v>5546</v>
      </c>
      <c r="GF61" s="60">
        <v>5988</v>
      </c>
      <c r="GG61" s="60">
        <v>6546</v>
      </c>
      <c r="GH61" s="60">
        <v>6508</v>
      </c>
      <c r="GI61" s="60">
        <v>4835</v>
      </c>
      <c r="GJ61" s="60">
        <v>6668</v>
      </c>
      <c r="GK61" s="60">
        <v>6440</v>
      </c>
      <c r="GL61" s="60">
        <v>5950</v>
      </c>
      <c r="GM61" s="60">
        <v>4107</v>
      </c>
      <c r="GN61" s="60">
        <v>6066</v>
      </c>
      <c r="GO61" s="60">
        <v>5418</v>
      </c>
      <c r="GP61" s="60">
        <v>6592</v>
      </c>
      <c r="GQ61" s="60">
        <v>5402</v>
      </c>
      <c r="GR61" s="60">
        <v>3675</v>
      </c>
      <c r="GS61" s="60">
        <v>6668</v>
      </c>
      <c r="GT61" s="60">
        <v>5736</v>
      </c>
      <c r="GU61" s="60">
        <v>6508</v>
      </c>
      <c r="GV61" s="60">
        <v>6508</v>
      </c>
      <c r="GW61" s="60">
        <v>6066</v>
      </c>
      <c r="GX61" s="60">
        <v>6752</v>
      </c>
      <c r="GY61" s="60">
        <v>6018</v>
      </c>
      <c r="GZ61" s="60">
        <v>6668</v>
      </c>
      <c r="HA61" s="60">
        <v>6752</v>
      </c>
      <c r="HB61" s="60">
        <v>6194</v>
      </c>
      <c r="HC61" s="60">
        <v>6668</v>
      </c>
      <c r="HD61" s="60">
        <v>6668</v>
      </c>
      <c r="HE61" s="60">
        <v>6748</v>
      </c>
      <c r="HF61" s="60">
        <v>6668</v>
      </c>
      <c r="HG61" s="60">
        <v>6504</v>
      </c>
      <c r="HH61" s="60">
        <v>6102</v>
      </c>
      <c r="HI61" s="60">
        <v>3361</v>
      </c>
      <c r="HJ61" s="60">
        <v>3582</v>
      </c>
      <c r="HK61" s="60">
        <v>2979</v>
      </c>
      <c r="HL61" s="60">
        <v>3936</v>
      </c>
      <c r="HM61" s="60">
        <v>2979</v>
      </c>
      <c r="HN61" s="60">
        <v>3323</v>
      </c>
      <c r="HO61" s="60">
        <v>2171</v>
      </c>
      <c r="HP61" s="60">
        <v>2579</v>
      </c>
      <c r="HQ61" s="60">
        <v>3425</v>
      </c>
      <c r="HR61" s="60">
        <v>3536</v>
      </c>
      <c r="HS61" s="60">
        <v>2762</v>
      </c>
      <c r="HT61" s="60">
        <v>4016</v>
      </c>
      <c r="HU61" s="60">
        <v>4016</v>
      </c>
      <c r="HV61" s="60">
        <v>4016</v>
      </c>
      <c r="HW61" s="60">
        <v>4016</v>
      </c>
      <c r="HX61" s="60">
        <v>3936</v>
      </c>
      <c r="HY61" s="60">
        <v>3932</v>
      </c>
      <c r="HZ61" s="60">
        <v>3932</v>
      </c>
      <c r="IA61" s="60">
        <v>3932</v>
      </c>
      <c r="IB61" s="60">
        <v>3782</v>
      </c>
      <c r="IC61" s="60">
        <v>3152</v>
      </c>
      <c r="ID61" s="60">
        <v>3632</v>
      </c>
      <c r="IE61" s="60">
        <v>3974</v>
      </c>
      <c r="IF61" s="60">
        <v>3824</v>
      </c>
      <c r="IG61" s="60">
        <v>3824</v>
      </c>
      <c r="IH61" s="60">
        <v>3542</v>
      </c>
      <c r="II61" s="60">
        <v>3626</v>
      </c>
      <c r="IJ61" s="60">
        <v>3782</v>
      </c>
      <c r="IK61" s="60">
        <v>2951</v>
      </c>
      <c r="IL61" s="60">
        <v>3354</v>
      </c>
      <c r="IM61" s="60">
        <v>3936</v>
      </c>
      <c r="IN61" s="60">
        <v>3936</v>
      </c>
      <c r="IO61" s="60">
        <v>3256</v>
      </c>
      <c r="IP61" s="60">
        <v>2843</v>
      </c>
      <c r="IQ61" s="60">
        <v>3936</v>
      </c>
      <c r="IR61" s="60">
        <v>2843</v>
      </c>
      <c r="IS61" s="60">
        <v>3824</v>
      </c>
      <c r="IT61" s="60">
        <v>3974</v>
      </c>
      <c r="IU61" s="60">
        <v>3932</v>
      </c>
      <c r="IV61" s="60">
        <v>3894</v>
      </c>
      <c r="IW61" s="60">
        <v>2398</v>
      </c>
      <c r="IX61" s="60">
        <v>1899</v>
      </c>
      <c r="IY61" s="60">
        <v>3936</v>
      </c>
      <c r="IZ61" s="60">
        <v>3025</v>
      </c>
      <c r="JA61" s="60">
        <v>2979</v>
      </c>
      <c r="JB61" s="60">
        <v>2553</v>
      </c>
      <c r="JC61" s="60">
        <v>2772</v>
      </c>
      <c r="JD61" s="60">
        <v>2641</v>
      </c>
      <c r="JE61" s="60">
        <v>2542</v>
      </c>
      <c r="JF61" s="60">
        <v>3474</v>
      </c>
      <c r="JG61" s="60">
        <v>2251</v>
      </c>
      <c r="JH61" s="60">
        <v>3974</v>
      </c>
      <c r="JI61" s="60">
        <v>3711</v>
      </c>
      <c r="JJ61" s="60">
        <v>3279</v>
      </c>
      <c r="JK61" s="60">
        <v>2979</v>
      </c>
      <c r="JL61" s="60">
        <v>3190</v>
      </c>
      <c r="JM61" s="60">
        <v>3932</v>
      </c>
      <c r="JN61" s="60">
        <v>2725</v>
      </c>
      <c r="JO61" s="60">
        <v>2251</v>
      </c>
      <c r="JP61" s="60">
        <v>3425</v>
      </c>
      <c r="JQ61" s="60">
        <v>3932</v>
      </c>
      <c r="JR61" s="60">
        <v>3936</v>
      </c>
      <c r="JS61" s="60">
        <v>3830</v>
      </c>
      <c r="JT61" s="60">
        <v>3936</v>
      </c>
      <c r="JU61" s="60">
        <v>2560</v>
      </c>
      <c r="JV61" s="60">
        <v>2367</v>
      </c>
      <c r="JW61" s="60">
        <v>3035</v>
      </c>
      <c r="JX61" s="60">
        <v>2651</v>
      </c>
      <c r="JY61" s="60">
        <v>3233</v>
      </c>
      <c r="JZ61" s="60">
        <v>3932</v>
      </c>
      <c r="KA61" s="60">
        <v>3425</v>
      </c>
      <c r="KB61" s="60">
        <v>3172</v>
      </c>
      <c r="KC61" s="60">
        <v>1800</v>
      </c>
      <c r="KD61" s="60">
        <v>1175</v>
      </c>
      <c r="KE61" s="60">
        <v>3692</v>
      </c>
      <c r="KF61" s="60">
        <v>2551</v>
      </c>
      <c r="KG61" s="60">
        <v>3650</v>
      </c>
      <c r="KH61" s="60">
        <v>3616</v>
      </c>
      <c r="KI61" s="60">
        <v>3782</v>
      </c>
      <c r="KJ61" s="60">
        <v>3632</v>
      </c>
      <c r="KK61" s="60">
        <v>3369</v>
      </c>
      <c r="KL61" s="60">
        <v>3632</v>
      </c>
      <c r="KM61" s="60">
        <v>3782</v>
      </c>
      <c r="KN61" s="60">
        <v>3974</v>
      </c>
      <c r="KO61" s="60">
        <v>2979</v>
      </c>
      <c r="KP61" s="60">
        <v>3936</v>
      </c>
      <c r="KQ61" s="60">
        <v>3304</v>
      </c>
      <c r="KR61" s="60">
        <v>2862</v>
      </c>
      <c r="KS61" s="60">
        <v>2215</v>
      </c>
      <c r="KT61" s="60">
        <v>3369</v>
      </c>
      <c r="KU61" s="60">
        <v>3936</v>
      </c>
      <c r="KV61" s="60">
        <v>3936</v>
      </c>
      <c r="KW61" s="60">
        <v>3035</v>
      </c>
      <c r="KX61" s="60">
        <v>3936</v>
      </c>
      <c r="KY61" s="60">
        <v>3936</v>
      </c>
      <c r="KZ61" s="60">
        <v>3830</v>
      </c>
      <c r="LA61" s="60">
        <v>3936</v>
      </c>
      <c r="LB61" s="60">
        <v>2651</v>
      </c>
      <c r="LC61" s="60">
        <v>3035</v>
      </c>
      <c r="LD61" s="60">
        <v>3241</v>
      </c>
      <c r="LE61" s="60">
        <v>3936</v>
      </c>
      <c r="LF61" s="60">
        <v>3936</v>
      </c>
      <c r="LG61" s="60">
        <v>2651</v>
      </c>
      <c r="LH61" s="60">
        <v>3936</v>
      </c>
      <c r="LI61" s="60">
        <v>4016</v>
      </c>
      <c r="LJ61" s="60">
        <v>2833</v>
      </c>
      <c r="LK61" s="60">
        <v>2951</v>
      </c>
      <c r="LL61" s="60">
        <v>3688</v>
      </c>
      <c r="LM61" s="60">
        <v>3936</v>
      </c>
      <c r="LN61" s="60">
        <v>2659</v>
      </c>
      <c r="LO61" s="60">
        <v>2725</v>
      </c>
      <c r="LP61" s="60">
        <v>3125</v>
      </c>
      <c r="LQ61" s="60">
        <v>3688</v>
      </c>
      <c r="LR61" s="60">
        <v>3688</v>
      </c>
      <c r="LS61" s="60">
        <v>3141</v>
      </c>
      <c r="LT61" s="60">
        <v>2251</v>
      </c>
      <c r="LU61" s="60">
        <v>3936</v>
      </c>
      <c r="LV61" s="60">
        <v>3936</v>
      </c>
    </row>
    <row r="62" spans="1:334" ht="15" customHeight="1" x14ac:dyDescent="0.35">
      <c r="A62" s="57" t="s">
        <v>321</v>
      </c>
      <c r="B62">
        <v>3233</v>
      </c>
      <c r="C62">
        <v>3126</v>
      </c>
      <c r="D62">
        <v>2722</v>
      </c>
      <c r="E62">
        <v>2680</v>
      </c>
      <c r="F62">
        <v>2530</v>
      </c>
      <c r="G62">
        <v>3233</v>
      </c>
      <c r="H62">
        <v>2261</v>
      </c>
      <c r="I62">
        <v>2858</v>
      </c>
      <c r="J62">
        <v>3233</v>
      </c>
      <c r="K62">
        <v>2722</v>
      </c>
      <c r="L62">
        <v>3233</v>
      </c>
      <c r="M62">
        <v>3233</v>
      </c>
      <c r="N62">
        <v>2615</v>
      </c>
      <c r="O62">
        <v>2032</v>
      </c>
      <c r="P62">
        <v>3233</v>
      </c>
      <c r="Q62">
        <v>3233</v>
      </c>
      <c r="R62">
        <v>3233</v>
      </c>
      <c r="S62">
        <v>3233</v>
      </c>
      <c r="T62">
        <v>3233</v>
      </c>
      <c r="U62">
        <v>2661</v>
      </c>
      <c r="V62">
        <v>3233</v>
      </c>
      <c r="W62">
        <v>3233</v>
      </c>
      <c r="X62">
        <v>3233</v>
      </c>
      <c r="Y62">
        <v>3233</v>
      </c>
      <c r="Z62">
        <v>3233</v>
      </c>
      <c r="AA62">
        <v>3233</v>
      </c>
      <c r="AB62">
        <v>3233</v>
      </c>
      <c r="AC62">
        <v>2985</v>
      </c>
      <c r="AD62">
        <v>2722</v>
      </c>
      <c r="AE62">
        <v>2853</v>
      </c>
      <c r="AF62">
        <v>2871</v>
      </c>
      <c r="AG62">
        <v>2871</v>
      </c>
      <c r="AH62">
        <v>1979</v>
      </c>
      <c r="AI62">
        <v>2871</v>
      </c>
      <c r="AJ62">
        <v>1979</v>
      </c>
      <c r="AK62">
        <v>2130</v>
      </c>
      <c r="AL62">
        <v>1162</v>
      </c>
      <c r="AM62">
        <v>2458</v>
      </c>
      <c r="AN62">
        <v>2680</v>
      </c>
      <c r="AO62">
        <v>2032</v>
      </c>
      <c r="AP62">
        <v>2815</v>
      </c>
      <c r="AQ62">
        <v>3113</v>
      </c>
      <c r="AR62">
        <v>2530</v>
      </c>
      <c r="AS62">
        <v>2680</v>
      </c>
      <c r="AT62">
        <v>2985</v>
      </c>
      <c r="AU62">
        <v>2322</v>
      </c>
      <c r="AV62">
        <v>2322</v>
      </c>
      <c r="AW62">
        <v>2322</v>
      </c>
      <c r="AX62">
        <v>2130</v>
      </c>
      <c r="AY62">
        <v>2585</v>
      </c>
      <c r="AZ62">
        <v>2702</v>
      </c>
      <c r="BA62">
        <v>1494</v>
      </c>
      <c r="BB62">
        <v>834</v>
      </c>
      <c r="BC62">
        <v>3093</v>
      </c>
      <c r="BD62">
        <v>2702</v>
      </c>
      <c r="BE62">
        <v>328</v>
      </c>
      <c r="BF62">
        <v>2970</v>
      </c>
      <c r="BG62"/>
      <c r="BH62">
        <v>2440</v>
      </c>
      <c r="BI62">
        <v>400</v>
      </c>
      <c r="BJ62">
        <v>400</v>
      </c>
      <c r="BK62">
        <v>400</v>
      </c>
      <c r="BL62">
        <v>2423</v>
      </c>
      <c r="BM62">
        <v>2985</v>
      </c>
      <c r="BN62">
        <v>3233</v>
      </c>
      <c r="BO62">
        <v>2863</v>
      </c>
      <c r="BP62">
        <v>1664</v>
      </c>
      <c r="BQ62">
        <v>2661</v>
      </c>
      <c r="BR62">
        <v>2661</v>
      </c>
      <c r="BS62">
        <v>2661</v>
      </c>
      <c r="BT62">
        <v>2393</v>
      </c>
      <c r="BU62">
        <v>2130</v>
      </c>
      <c r="BV62">
        <v>2793</v>
      </c>
      <c r="BW62">
        <v>2130</v>
      </c>
      <c r="BX62">
        <v>3008</v>
      </c>
      <c r="BY62">
        <v>2858</v>
      </c>
      <c r="BZ62">
        <v>3121</v>
      </c>
      <c r="CA62">
        <v>3313</v>
      </c>
      <c r="CB62">
        <v>2858</v>
      </c>
      <c r="CC62">
        <v>2858</v>
      </c>
      <c r="CD62">
        <v>3139</v>
      </c>
      <c r="CE62">
        <v>2989</v>
      </c>
      <c r="CF62">
        <v>3271</v>
      </c>
      <c r="CG62">
        <v>3313</v>
      </c>
      <c r="CH62">
        <v>2913</v>
      </c>
      <c r="CI62">
        <v>2858</v>
      </c>
      <c r="CJ62">
        <v>3233</v>
      </c>
      <c r="CK62">
        <v>2770</v>
      </c>
      <c r="CL62">
        <v>2913</v>
      </c>
      <c r="CM62">
        <v>2913</v>
      </c>
      <c r="CN62">
        <v>2913</v>
      </c>
      <c r="CO62">
        <v>2458</v>
      </c>
      <c r="CP62">
        <v>2858</v>
      </c>
      <c r="CQ62">
        <v>2458</v>
      </c>
      <c r="CR62">
        <v>2913</v>
      </c>
      <c r="CS62">
        <v>3233</v>
      </c>
      <c r="CT62">
        <v>3233</v>
      </c>
      <c r="CU62">
        <v>2722</v>
      </c>
      <c r="CV62">
        <v>3233</v>
      </c>
      <c r="CW62">
        <v>3233</v>
      </c>
      <c r="CX62">
        <v>3233</v>
      </c>
      <c r="CY62">
        <v>2680</v>
      </c>
      <c r="CZ62">
        <v>3233</v>
      </c>
      <c r="DA62">
        <v>3233</v>
      </c>
      <c r="DB62">
        <v>3233</v>
      </c>
      <c r="DC62">
        <v>2985</v>
      </c>
      <c r="DD62">
        <v>328</v>
      </c>
      <c r="DE62">
        <v>3233</v>
      </c>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s="60">
        <v>7657</v>
      </c>
      <c r="FH62" s="60">
        <v>7241</v>
      </c>
      <c r="FI62" s="60">
        <v>6533</v>
      </c>
      <c r="FJ62" s="60">
        <v>7653</v>
      </c>
      <c r="FK62" s="60">
        <v>6533</v>
      </c>
      <c r="FL62" s="60">
        <v>7813</v>
      </c>
      <c r="FM62" s="60">
        <v>7715</v>
      </c>
      <c r="FN62" s="60">
        <v>7649</v>
      </c>
      <c r="FO62" s="60">
        <v>7211</v>
      </c>
      <c r="FP62" s="60">
        <v>5905</v>
      </c>
      <c r="FQ62" s="60">
        <v>2963</v>
      </c>
      <c r="FR62" s="60">
        <v>7695</v>
      </c>
      <c r="FS62" s="60">
        <v>5873</v>
      </c>
      <c r="FT62" s="60">
        <v>6945</v>
      </c>
      <c r="FU62" s="60">
        <v>6093</v>
      </c>
      <c r="FV62" s="60">
        <v>5267</v>
      </c>
      <c r="FW62" s="60">
        <v>5167</v>
      </c>
      <c r="FX62" s="60">
        <v>4095</v>
      </c>
      <c r="FY62" s="60">
        <v>7275</v>
      </c>
      <c r="FZ62" s="60">
        <v>5349</v>
      </c>
      <c r="GA62" s="60">
        <v>7813</v>
      </c>
      <c r="GB62" s="60">
        <v>7291</v>
      </c>
      <c r="GC62" s="60">
        <v>7245</v>
      </c>
      <c r="GD62" s="60">
        <v>6907</v>
      </c>
      <c r="GE62" s="60">
        <v>4793</v>
      </c>
      <c r="GF62" s="60">
        <v>7691</v>
      </c>
      <c r="GG62" s="60">
        <v>4503</v>
      </c>
      <c r="GH62" s="60">
        <v>5451</v>
      </c>
      <c r="GI62" s="60">
        <v>6421</v>
      </c>
      <c r="GJ62" s="60">
        <v>7733</v>
      </c>
      <c r="GK62" s="60">
        <v>7657</v>
      </c>
      <c r="GL62" s="60">
        <v>7657</v>
      </c>
      <c r="GM62" s="60">
        <v>7573</v>
      </c>
      <c r="GN62" s="60">
        <v>3575</v>
      </c>
      <c r="GO62" s="60">
        <v>4519</v>
      </c>
      <c r="GP62" s="60">
        <v>6635</v>
      </c>
      <c r="GQ62" s="60">
        <v>6251</v>
      </c>
      <c r="GR62" s="60">
        <v>6149</v>
      </c>
      <c r="GS62" s="60">
        <v>7733</v>
      </c>
      <c r="GT62" s="60">
        <v>6421</v>
      </c>
      <c r="GU62" s="60">
        <v>6513</v>
      </c>
      <c r="GV62" s="60">
        <v>4549</v>
      </c>
      <c r="GW62" s="60">
        <v>1991</v>
      </c>
      <c r="GX62" s="60">
        <v>7553</v>
      </c>
      <c r="GY62" s="60">
        <v>5751</v>
      </c>
      <c r="GZ62" s="60">
        <v>7469</v>
      </c>
      <c r="HA62" s="60">
        <v>7017</v>
      </c>
      <c r="HB62" s="60">
        <v>7649</v>
      </c>
      <c r="HC62" s="60">
        <v>7433</v>
      </c>
      <c r="HD62" s="60">
        <v>6907</v>
      </c>
      <c r="HE62" s="60">
        <v>7513</v>
      </c>
      <c r="HF62" s="60">
        <v>7733</v>
      </c>
      <c r="HG62" s="60">
        <v>7817</v>
      </c>
      <c r="HH62" s="60">
        <v>6635</v>
      </c>
      <c r="HI62" s="60">
        <v>1229</v>
      </c>
      <c r="HJ62" s="60">
        <v>1191</v>
      </c>
      <c r="HK62" s="60">
        <v>1187</v>
      </c>
      <c r="HL62" s="60">
        <v>1191</v>
      </c>
      <c r="HM62" s="60">
        <v>1187</v>
      </c>
      <c r="HN62" s="60">
        <v>1187</v>
      </c>
      <c r="HO62" s="60">
        <v>1187</v>
      </c>
      <c r="HP62" s="60">
        <v>1187</v>
      </c>
      <c r="HQ62" s="60">
        <v>1191</v>
      </c>
      <c r="HR62" s="60">
        <v>1191</v>
      </c>
      <c r="HS62" s="60">
        <v>807</v>
      </c>
      <c r="HT62" s="60">
        <v>1271</v>
      </c>
      <c r="HU62" s="60">
        <v>1271</v>
      </c>
      <c r="HV62" s="60">
        <v>1271</v>
      </c>
      <c r="HW62" s="60">
        <v>1271</v>
      </c>
      <c r="HX62" s="60">
        <v>891</v>
      </c>
      <c r="HY62" s="60">
        <v>1187</v>
      </c>
      <c r="HZ62" s="60">
        <v>1187</v>
      </c>
      <c r="IA62" s="60">
        <v>1187</v>
      </c>
      <c r="IB62" s="60">
        <v>1187</v>
      </c>
      <c r="IC62" s="60">
        <v>1107</v>
      </c>
      <c r="ID62" s="60">
        <v>1187</v>
      </c>
      <c r="IE62" s="60">
        <v>1229</v>
      </c>
      <c r="IF62" s="60">
        <v>1229</v>
      </c>
      <c r="IG62" s="60">
        <v>1229</v>
      </c>
      <c r="IH62" s="60">
        <v>1187</v>
      </c>
      <c r="II62" s="60">
        <v>1271</v>
      </c>
      <c r="IJ62" s="60">
        <v>1187</v>
      </c>
      <c r="IK62" s="60">
        <v>807</v>
      </c>
      <c r="IL62" s="60">
        <v>1149</v>
      </c>
      <c r="IM62" s="60">
        <v>1191</v>
      </c>
      <c r="IN62" s="60">
        <v>1191</v>
      </c>
      <c r="IO62" s="60">
        <v>1149</v>
      </c>
      <c r="IP62" s="60">
        <v>1149</v>
      </c>
      <c r="IQ62" s="60">
        <v>1191</v>
      </c>
      <c r="IR62" s="60">
        <v>1149</v>
      </c>
      <c r="IS62" s="60">
        <v>1229</v>
      </c>
      <c r="IT62" s="60">
        <v>1229</v>
      </c>
      <c r="IU62" s="60">
        <v>1187</v>
      </c>
      <c r="IV62" s="60">
        <v>1149</v>
      </c>
      <c r="IW62" s="60">
        <v>729</v>
      </c>
      <c r="IX62" s="60">
        <v>1009</v>
      </c>
      <c r="IY62" s="60">
        <v>1191</v>
      </c>
      <c r="IZ62" s="60">
        <v>1191</v>
      </c>
      <c r="JA62" s="60">
        <v>1187</v>
      </c>
      <c r="JB62" s="60">
        <v>1009</v>
      </c>
      <c r="JC62" s="60">
        <v>1107</v>
      </c>
      <c r="JD62" s="60">
        <v>1107</v>
      </c>
      <c r="JE62" s="60">
        <v>1089</v>
      </c>
      <c r="JG62" s="60">
        <v>807</v>
      </c>
      <c r="JH62" s="60">
        <v>1229</v>
      </c>
      <c r="JI62" s="60">
        <v>1229</v>
      </c>
      <c r="JJ62" s="60">
        <v>1187</v>
      </c>
      <c r="JK62" s="60">
        <v>1187</v>
      </c>
      <c r="JL62" s="60">
        <v>1089</v>
      </c>
      <c r="JM62" s="60">
        <v>1187</v>
      </c>
      <c r="JN62" s="60">
        <v>1009</v>
      </c>
      <c r="JO62" s="60">
        <v>1107</v>
      </c>
      <c r="JP62" s="60">
        <v>891</v>
      </c>
      <c r="JQ62" s="60">
        <v>1187</v>
      </c>
      <c r="JR62" s="60">
        <v>1191</v>
      </c>
      <c r="JS62" s="60">
        <v>1191</v>
      </c>
      <c r="JT62" s="60">
        <v>891</v>
      </c>
      <c r="JU62" s="60">
        <v>1009</v>
      </c>
      <c r="JV62" s="60">
        <v>1051</v>
      </c>
      <c r="JW62" s="60">
        <v>1191</v>
      </c>
      <c r="JX62" s="60">
        <v>807</v>
      </c>
      <c r="JY62" s="60">
        <v>1149</v>
      </c>
      <c r="JZ62" s="60">
        <v>1187</v>
      </c>
      <c r="KA62" s="60">
        <v>891</v>
      </c>
      <c r="KB62" s="60">
        <v>1107</v>
      </c>
      <c r="KC62" s="60">
        <v>1107</v>
      </c>
      <c r="KD62" s="60">
        <v>1009</v>
      </c>
      <c r="KE62" s="60">
        <v>1229</v>
      </c>
      <c r="KF62" s="60">
        <v>1009</v>
      </c>
      <c r="KG62" s="60">
        <v>1187</v>
      </c>
      <c r="KH62" s="60">
        <v>1271</v>
      </c>
      <c r="KI62" s="60">
        <v>1187</v>
      </c>
      <c r="KJ62" s="60">
        <v>1187</v>
      </c>
      <c r="KK62" s="60">
        <v>1187</v>
      </c>
      <c r="KL62" s="60">
        <v>1187</v>
      </c>
      <c r="KM62" s="60">
        <v>1187</v>
      </c>
      <c r="KN62" s="60">
        <v>1229</v>
      </c>
      <c r="KO62" s="60">
        <v>1187</v>
      </c>
      <c r="KP62" s="60">
        <v>1191</v>
      </c>
      <c r="KQ62" s="60">
        <v>729</v>
      </c>
      <c r="KR62" s="60">
        <v>1009</v>
      </c>
      <c r="KS62" s="60">
        <v>1089</v>
      </c>
      <c r="KT62" s="60">
        <v>1187</v>
      </c>
      <c r="KU62" s="60">
        <v>1191</v>
      </c>
      <c r="KV62" s="60">
        <v>1191</v>
      </c>
      <c r="KW62" s="60">
        <v>1191</v>
      </c>
      <c r="KX62" s="60">
        <v>1191</v>
      </c>
      <c r="KY62" s="60">
        <v>1191</v>
      </c>
      <c r="KZ62" s="60">
        <v>1191</v>
      </c>
      <c r="LA62" s="60">
        <v>1191</v>
      </c>
      <c r="LB62" s="60">
        <v>1107</v>
      </c>
      <c r="LC62" s="60">
        <v>1191</v>
      </c>
      <c r="LD62" s="60">
        <v>1149</v>
      </c>
      <c r="LE62" s="60">
        <v>1191</v>
      </c>
      <c r="LF62" s="60">
        <v>1191</v>
      </c>
      <c r="LG62" s="60">
        <v>1107</v>
      </c>
      <c r="LH62" s="60">
        <v>891</v>
      </c>
      <c r="LI62" s="60">
        <v>971</v>
      </c>
      <c r="LJ62" s="60">
        <v>1149</v>
      </c>
      <c r="LK62" s="60">
        <v>1107</v>
      </c>
      <c r="LL62" s="60">
        <v>1191</v>
      </c>
      <c r="LM62" s="60">
        <v>1191</v>
      </c>
      <c r="LN62" s="60">
        <v>1009</v>
      </c>
      <c r="LO62" s="60">
        <v>1009</v>
      </c>
      <c r="LP62" s="60">
        <v>1009</v>
      </c>
      <c r="LQ62" s="60">
        <v>1191</v>
      </c>
      <c r="LR62" s="60">
        <v>1191</v>
      </c>
      <c r="LS62" s="60">
        <v>1107</v>
      </c>
      <c r="LT62" s="60">
        <v>1107</v>
      </c>
      <c r="LU62" s="60">
        <v>1191</v>
      </c>
      <c r="LV62" s="60">
        <v>1191</v>
      </c>
    </row>
    <row r="63" spans="1:334" ht="15" customHeight="1" x14ac:dyDescent="0.35">
      <c r="A63" s="57" t="s">
        <v>322</v>
      </c>
      <c r="B63">
        <v>2473</v>
      </c>
      <c r="C63">
        <v>2296</v>
      </c>
      <c r="D63">
        <v>2093</v>
      </c>
      <c r="E63">
        <v>1981</v>
      </c>
      <c r="F63">
        <v>1635</v>
      </c>
      <c r="G63">
        <v>2473</v>
      </c>
      <c r="H63">
        <v>1901</v>
      </c>
      <c r="I63">
        <v>1963</v>
      </c>
      <c r="J63">
        <v>2473</v>
      </c>
      <c r="K63">
        <v>1827</v>
      </c>
      <c r="L63">
        <v>2473</v>
      </c>
      <c r="M63">
        <v>2473</v>
      </c>
      <c r="N63">
        <v>1916</v>
      </c>
      <c r="O63">
        <v>1901</v>
      </c>
      <c r="P63">
        <v>2473</v>
      </c>
      <c r="Q63">
        <v>2473</v>
      </c>
      <c r="R63">
        <v>2473</v>
      </c>
      <c r="S63">
        <v>2473</v>
      </c>
      <c r="T63">
        <v>2473</v>
      </c>
      <c r="U63">
        <v>1901</v>
      </c>
      <c r="V63">
        <v>2473</v>
      </c>
      <c r="W63">
        <v>2473</v>
      </c>
      <c r="X63">
        <v>2473</v>
      </c>
      <c r="Y63">
        <v>2473</v>
      </c>
      <c r="Z63">
        <v>2473</v>
      </c>
      <c r="AA63">
        <v>2473</v>
      </c>
      <c r="AB63">
        <v>2473</v>
      </c>
      <c r="AC63">
        <v>2225</v>
      </c>
      <c r="AD63">
        <v>2093</v>
      </c>
      <c r="AE63">
        <v>2093</v>
      </c>
      <c r="AF63">
        <v>2511</v>
      </c>
      <c r="AG63">
        <v>2511</v>
      </c>
      <c r="AH63">
        <v>2361</v>
      </c>
      <c r="AI63">
        <v>2511</v>
      </c>
      <c r="AJ63">
        <v>2229</v>
      </c>
      <c r="AK63">
        <v>1901</v>
      </c>
      <c r="AL63">
        <v>2229</v>
      </c>
      <c r="AM63">
        <v>2229</v>
      </c>
      <c r="AN63">
        <v>2051</v>
      </c>
      <c r="AO63">
        <v>1901</v>
      </c>
      <c r="AP63">
        <v>2553</v>
      </c>
      <c r="AQ63">
        <v>2553</v>
      </c>
      <c r="AR63">
        <v>1901</v>
      </c>
      <c r="AS63">
        <v>2051</v>
      </c>
      <c r="AT63">
        <v>2225</v>
      </c>
      <c r="AU63">
        <v>1827</v>
      </c>
      <c r="AV63">
        <v>1827</v>
      </c>
      <c r="AW63">
        <v>2093</v>
      </c>
      <c r="AX63">
        <v>1635</v>
      </c>
      <c r="AY63">
        <v>1959</v>
      </c>
      <c r="AZ63">
        <v>2210</v>
      </c>
      <c r="BA63">
        <v>1962</v>
      </c>
      <c r="BB63">
        <v>1901</v>
      </c>
      <c r="BC63">
        <v>2431</v>
      </c>
      <c r="BD63">
        <v>2210</v>
      </c>
      <c r="BE63">
        <v>2008</v>
      </c>
      <c r="BF63">
        <v>2210</v>
      </c>
      <c r="BG63">
        <v>1680</v>
      </c>
      <c r="BH63"/>
      <c r="BI63">
        <v>1680</v>
      </c>
      <c r="BJ63">
        <v>1680</v>
      </c>
      <c r="BK63">
        <v>1680</v>
      </c>
      <c r="BL63">
        <v>516</v>
      </c>
      <c r="BM63">
        <v>1462</v>
      </c>
      <c r="BN63">
        <v>2207</v>
      </c>
      <c r="BO63">
        <v>2164</v>
      </c>
      <c r="BP63">
        <v>2149</v>
      </c>
      <c r="BQ63">
        <v>1831</v>
      </c>
      <c r="BR63">
        <v>1831</v>
      </c>
      <c r="BS63">
        <v>1901</v>
      </c>
      <c r="BT63">
        <v>1767</v>
      </c>
      <c r="BU63">
        <v>1635</v>
      </c>
      <c r="BV63">
        <v>2033</v>
      </c>
      <c r="BW63">
        <v>1901</v>
      </c>
      <c r="BX63">
        <v>2379</v>
      </c>
      <c r="BY63">
        <v>2229</v>
      </c>
      <c r="BZ63">
        <v>2361</v>
      </c>
      <c r="CA63">
        <v>2553</v>
      </c>
      <c r="CB63">
        <v>2229</v>
      </c>
      <c r="CC63">
        <v>2229</v>
      </c>
      <c r="CD63">
        <v>2379</v>
      </c>
      <c r="CE63">
        <v>2229</v>
      </c>
      <c r="CF63">
        <v>2511</v>
      </c>
      <c r="CG63">
        <v>2553</v>
      </c>
      <c r="CH63">
        <v>2553</v>
      </c>
      <c r="CI63">
        <v>2229</v>
      </c>
      <c r="CJ63">
        <v>1710</v>
      </c>
      <c r="CK63">
        <v>2210</v>
      </c>
      <c r="CL63">
        <v>2553</v>
      </c>
      <c r="CM63">
        <v>2553</v>
      </c>
      <c r="CN63">
        <v>2553</v>
      </c>
      <c r="CO63">
        <v>2229</v>
      </c>
      <c r="CP63">
        <v>2229</v>
      </c>
      <c r="CQ63">
        <v>2229</v>
      </c>
      <c r="CR63">
        <v>2553</v>
      </c>
      <c r="CS63">
        <v>2473</v>
      </c>
      <c r="CT63">
        <v>2473</v>
      </c>
      <c r="CU63">
        <v>2093</v>
      </c>
      <c r="CV63">
        <v>2473</v>
      </c>
      <c r="CW63">
        <v>2473</v>
      </c>
      <c r="CX63">
        <v>2473</v>
      </c>
      <c r="CY63">
        <v>1981</v>
      </c>
      <c r="CZ63">
        <v>2473</v>
      </c>
      <c r="DA63">
        <v>2473</v>
      </c>
      <c r="DB63">
        <v>2473</v>
      </c>
      <c r="DC63">
        <v>2155</v>
      </c>
      <c r="DD63">
        <v>2008</v>
      </c>
      <c r="DE63">
        <v>2473</v>
      </c>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s="60">
        <v>5799</v>
      </c>
      <c r="FH63" s="60">
        <v>5383</v>
      </c>
      <c r="FI63" s="60">
        <v>3873</v>
      </c>
      <c r="FJ63" s="60">
        <v>5795</v>
      </c>
      <c r="FK63" s="60">
        <v>4043</v>
      </c>
      <c r="FL63" s="60">
        <v>5955</v>
      </c>
      <c r="FM63" s="60">
        <v>5857</v>
      </c>
      <c r="FN63" s="60">
        <v>5791</v>
      </c>
      <c r="FO63" s="60">
        <v>5353</v>
      </c>
      <c r="FP63" s="60">
        <v>5531</v>
      </c>
      <c r="FQ63" s="60">
        <v>4251</v>
      </c>
      <c r="FR63" s="60">
        <v>5837</v>
      </c>
      <c r="FS63" s="60">
        <v>5077</v>
      </c>
      <c r="FT63" s="60">
        <v>4817</v>
      </c>
      <c r="FU63" s="60">
        <v>4693</v>
      </c>
      <c r="FV63" s="60">
        <v>1653</v>
      </c>
      <c r="FW63" s="60">
        <v>2724</v>
      </c>
      <c r="FX63" s="60">
        <v>5086</v>
      </c>
      <c r="FY63" s="60">
        <v>5222</v>
      </c>
      <c r="FZ63" s="60">
        <v>4162</v>
      </c>
      <c r="GA63" s="60">
        <v>5734</v>
      </c>
      <c r="GB63" s="60">
        <v>5695</v>
      </c>
      <c r="GC63" s="60">
        <v>5649</v>
      </c>
      <c r="GD63" s="60">
        <v>5204</v>
      </c>
      <c r="GE63" s="60">
        <v>5391</v>
      </c>
      <c r="GF63" s="60">
        <v>5833</v>
      </c>
      <c r="GG63" s="60">
        <v>5453</v>
      </c>
      <c r="GH63" s="60">
        <v>2993</v>
      </c>
      <c r="GI63" s="60">
        <v>4685</v>
      </c>
      <c r="GJ63" s="60">
        <v>5875</v>
      </c>
      <c r="GK63" s="60">
        <v>5799</v>
      </c>
      <c r="GL63" s="60">
        <v>5799</v>
      </c>
      <c r="GM63" s="60">
        <v>5715</v>
      </c>
      <c r="GN63" s="60">
        <v>4973</v>
      </c>
      <c r="GO63" s="60">
        <v>5151</v>
      </c>
      <c r="GP63" s="60">
        <v>4507</v>
      </c>
      <c r="GQ63" s="60">
        <v>4655</v>
      </c>
      <c r="GR63" s="60">
        <v>4162</v>
      </c>
      <c r="GS63" s="60">
        <v>5875</v>
      </c>
      <c r="GT63" s="60">
        <v>4685</v>
      </c>
      <c r="GU63" s="60">
        <v>4655</v>
      </c>
      <c r="GV63" s="60">
        <v>4655</v>
      </c>
      <c r="GW63" s="60">
        <v>4213</v>
      </c>
      <c r="GX63" s="60">
        <v>5695</v>
      </c>
      <c r="GY63" s="60">
        <v>5151</v>
      </c>
      <c r="GZ63" s="60">
        <v>5611</v>
      </c>
      <c r="HA63" s="60">
        <v>5959</v>
      </c>
      <c r="HB63" s="60">
        <v>5791</v>
      </c>
      <c r="HC63" s="60">
        <v>5575</v>
      </c>
      <c r="HD63" s="60">
        <v>5311</v>
      </c>
      <c r="HE63" s="60">
        <v>5655</v>
      </c>
      <c r="HF63" s="60">
        <v>5685</v>
      </c>
      <c r="HG63" s="60">
        <v>5959</v>
      </c>
      <c r="HH63" s="60">
        <v>5039</v>
      </c>
      <c r="HI63" s="60">
        <v>891</v>
      </c>
      <c r="HJ63" s="60">
        <v>853</v>
      </c>
      <c r="HK63" s="60">
        <v>849</v>
      </c>
      <c r="HL63" s="60">
        <v>853</v>
      </c>
      <c r="HM63" s="60">
        <v>849</v>
      </c>
      <c r="HN63" s="60">
        <v>849</v>
      </c>
      <c r="HO63" s="60">
        <v>679</v>
      </c>
      <c r="HP63" s="60">
        <v>849</v>
      </c>
      <c r="HQ63" s="60">
        <v>853</v>
      </c>
      <c r="HR63" s="60">
        <v>632</v>
      </c>
      <c r="HS63" s="60">
        <v>769</v>
      </c>
      <c r="HT63" s="60">
        <v>933</v>
      </c>
      <c r="HU63" s="60">
        <v>933</v>
      </c>
      <c r="HV63" s="60">
        <v>933</v>
      </c>
      <c r="HW63" s="60">
        <v>933</v>
      </c>
      <c r="HX63" s="60">
        <v>853</v>
      </c>
      <c r="HY63" s="60">
        <v>849</v>
      </c>
      <c r="HZ63" s="60">
        <v>849</v>
      </c>
      <c r="IA63" s="60">
        <v>849</v>
      </c>
      <c r="IB63" s="60">
        <v>849</v>
      </c>
      <c r="IC63" s="60">
        <v>769</v>
      </c>
      <c r="ID63" s="60">
        <v>849</v>
      </c>
      <c r="IE63" s="60">
        <v>891</v>
      </c>
      <c r="IF63" s="60">
        <v>891</v>
      </c>
      <c r="IG63" s="60">
        <v>891</v>
      </c>
      <c r="IH63" s="60">
        <v>849</v>
      </c>
      <c r="II63" s="60">
        <v>933</v>
      </c>
      <c r="IJ63" s="60">
        <v>849</v>
      </c>
      <c r="IK63" s="60">
        <v>769</v>
      </c>
      <c r="IL63" s="60">
        <v>811</v>
      </c>
      <c r="IM63" s="60">
        <v>853</v>
      </c>
      <c r="IN63" s="60">
        <v>853</v>
      </c>
      <c r="IO63" s="60">
        <v>811</v>
      </c>
      <c r="IP63" s="60">
        <v>811</v>
      </c>
      <c r="IQ63" s="60">
        <v>853</v>
      </c>
      <c r="IR63" s="60">
        <v>811</v>
      </c>
      <c r="IS63" s="60">
        <v>891</v>
      </c>
      <c r="IT63" s="60">
        <v>891</v>
      </c>
      <c r="IU63" s="60">
        <v>849</v>
      </c>
      <c r="IV63" s="60">
        <v>590</v>
      </c>
      <c r="IW63" s="60">
        <v>221</v>
      </c>
      <c r="IX63" s="60">
        <v>280</v>
      </c>
      <c r="IY63" s="60">
        <v>853</v>
      </c>
      <c r="IZ63" s="60">
        <v>853</v>
      </c>
      <c r="JA63" s="60">
        <v>849</v>
      </c>
      <c r="JB63" s="60">
        <v>671</v>
      </c>
      <c r="JC63" s="60">
        <v>548</v>
      </c>
      <c r="JD63" s="60">
        <v>769</v>
      </c>
      <c r="JE63" s="60">
        <v>581</v>
      </c>
      <c r="JF63" s="60">
        <v>391</v>
      </c>
      <c r="JG63" s="60">
        <v>769</v>
      </c>
      <c r="JH63" s="60">
        <v>891</v>
      </c>
      <c r="JI63" s="60">
        <v>891</v>
      </c>
      <c r="JJ63" s="60">
        <v>849</v>
      </c>
      <c r="JK63" s="60">
        <v>849</v>
      </c>
      <c r="JL63" s="60">
        <v>360</v>
      </c>
      <c r="JM63" s="60">
        <v>849</v>
      </c>
      <c r="JN63" s="60">
        <v>501</v>
      </c>
      <c r="JO63" s="60">
        <v>769</v>
      </c>
      <c r="JP63" s="60">
        <v>746</v>
      </c>
      <c r="JQ63" s="60">
        <v>849</v>
      </c>
      <c r="JR63" s="60">
        <v>853</v>
      </c>
      <c r="JS63" s="60">
        <v>853</v>
      </c>
      <c r="JT63" s="60">
        <v>853</v>
      </c>
      <c r="JU63" s="60">
        <v>280</v>
      </c>
      <c r="JV63" s="60">
        <v>543</v>
      </c>
      <c r="JW63" s="60">
        <v>853</v>
      </c>
      <c r="JX63" s="60">
        <v>769</v>
      </c>
      <c r="JY63" s="60">
        <v>811</v>
      </c>
      <c r="JZ63" s="60">
        <v>849</v>
      </c>
      <c r="KA63" s="60">
        <v>746</v>
      </c>
      <c r="KB63" s="60">
        <v>769</v>
      </c>
      <c r="KC63" s="60">
        <v>599</v>
      </c>
      <c r="KD63" s="60">
        <v>280</v>
      </c>
      <c r="KE63" s="60">
        <v>891</v>
      </c>
      <c r="KF63" s="60">
        <v>671</v>
      </c>
      <c r="KG63" s="60">
        <v>849</v>
      </c>
      <c r="KH63" s="60">
        <v>933</v>
      </c>
      <c r="KI63" s="60">
        <v>849</v>
      </c>
      <c r="KJ63" s="60">
        <v>849</v>
      </c>
      <c r="KK63" s="60">
        <v>849</v>
      </c>
      <c r="KL63" s="60">
        <v>849</v>
      </c>
      <c r="KM63" s="60">
        <v>849</v>
      </c>
      <c r="KN63" s="60">
        <v>891</v>
      </c>
      <c r="KO63" s="60">
        <v>849</v>
      </c>
      <c r="KP63" s="60">
        <v>853</v>
      </c>
      <c r="KR63" s="60">
        <v>280</v>
      </c>
      <c r="KS63" s="60">
        <v>581</v>
      </c>
      <c r="KT63" s="60">
        <v>849</v>
      </c>
      <c r="KU63" s="60">
        <v>853</v>
      </c>
      <c r="KV63" s="60">
        <v>853</v>
      </c>
      <c r="KW63" s="60">
        <v>853</v>
      </c>
      <c r="KX63" s="60">
        <v>853</v>
      </c>
      <c r="KY63" s="60">
        <v>853</v>
      </c>
      <c r="KZ63" s="60">
        <v>853</v>
      </c>
      <c r="LA63" s="60">
        <v>853</v>
      </c>
      <c r="LB63" s="60">
        <v>769</v>
      </c>
      <c r="LC63" s="60">
        <v>853</v>
      </c>
      <c r="LD63" s="60">
        <v>811</v>
      </c>
      <c r="LE63" s="60">
        <v>853</v>
      </c>
      <c r="LF63" s="60">
        <v>853</v>
      </c>
      <c r="LG63" s="60">
        <v>769</v>
      </c>
      <c r="LH63" s="60">
        <v>853</v>
      </c>
      <c r="LI63" s="60">
        <v>933</v>
      </c>
      <c r="LJ63" s="60">
        <v>811</v>
      </c>
      <c r="LK63" s="60">
        <v>769</v>
      </c>
      <c r="LL63" s="60">
        <v>853</v>
      </c>
      <c r="LM63" s="60">
        <v>853</v>
      </c>
      <c r="LN63" s="60">
        <v>671</v>
      </c>
      <c r="LO63" s="60">
        <v>501</v>
      </c>
      <c r="LP63" s="60">
        <v>501</v>
      </c>
      <c r="LQ63" s="60">
        <v>853</v>
      </c>
      <c r="LR63" s="60">
        <v>853</v>
      </c>
      <c r="LS63" s="60">
        <v>769</v>
      </c>
      <c r="LT63" s="60">
        <v>769</v>
      </c>
      <c r="LU63" s="60">
        <v>853</v>
      </c>
      <c r="LV63" s="60">
        <v>853</v>
      </c>
    </row>
    <row r="64" spans="1:334" ht="15" customHeight="1" x14ac:dyDescent="0.35">
      <c r="A64" s="57" t="s">
        <v>323</v>
      </c>
      <c r="B64">
        <v>3704</v>
      </c>
      <c r="C64">
        <v>3703</v>
      </c>
      <c r="D64">
        <v>2909</v>
      </c>
      <c r="E64">
        <v>2825</v>
      </c>
      <c r="F64">
        <v>2915</v>
      </c>
      <c r="G64">
        <v>3700</v>
      </c>
      <c r="H64">
        <v>2843</v>
      </c>
      <c r="I64">
        <v>2853</v>
      </c>
      <c r="J64">
        <v>3810</v>
      </c>
      <c r="K64">
        <v>3299</v>
      </c>
      <c r="L64">
        <v>3810</v>
      </c>
      <c r="M64">
        <v>3810</v>
      </c>
      <c r="N64">
        <v>3086</v>
      </c>
      <c r="O64">
        <v>2817</v>
      </c>
      <c r="P64">
        <v>3810</v>
      </c>
      <c r="Q64">
        <v>3810</v>
      </c>
      <c r="R64">
        <v>3810</v>
      </c>
      <c r="S64">
        <v>3704</v>
      </c>
      <c r="T64">
        <v>3704</v>
      </c>
      <c r="U64">
        <v>2261</v>
      </c>
      <c r="V64">
        <v>3810</v>
      </c>
      <c r="W64">
        <v>3810</v>
      </c>
      <c r="X64">
        <v>3810</v>
      </c>
      <c r="Y64">
        <v>3810</v>
      </c>
      <c r="Z64">
        <v>3810</v>
      </c>
      <c r="AA64">
        <v>3810</v>
      </c>
      <c r="AB64">
        <v>3810</v>
      </c>
      <c r="AC64">
        <v>3172</v>
      </c>
      <c r="AD64">
        <v>3299</v>
      </c>
      <c r="AE64">
        <v>3040</v>
      </c>
      <c r="AF64">
        <v>3806</v>
      </c>
      <c r="AG64">
        <v>3806</v>
      </c>
      <c r="AH64">
        <v>2764</v>
      </c>
      <c r="AI64">
        <v>3806</v>
      </c>
      <c r="AJ64">
        <v>2764</v>
      </c>
      <c r="AK64">
        <v>2130</v>
      </c>
      <c r="AL64">
        <v>1557</v>
      </c>
      <c r="AM64">
        <v>2853</v>
      </c>
      <c r="AN64">
        <v>2430</v>
      </c>
      <c r="AO64">
        <v>2614</v>
      </c>
      <c r="AP64">
        <v>3792</v>
      </c>
      <c r="AQ64">
        <v>3890</v>
      </c>
      <c r="AR64">
        <v>2525</v>
      </c>
      <c r="AS64">
        <v>2825</v>
      </c>
      <c r="AT64">
        <v>3562</v>
      </c>
      <c r="AU64">
        <v>2909</v>
      </c>
      <c r="AV64">
        <v>3299</v>
      </c>
      <c r="AW64">
        <v>3299</v>
      </c>
      <c r="AX64">
        <v>2525</v>
      </c>
      <c r="AY64">
        <v>3562</v>
      </c>
      <c r="AZ64">
        <v>3279</v>
      </c>
      <c r="BA64">
        <v>2029</v>
      </c>
      <c r="BB64">
        <v>1229</v>
      </c>
      <c r="BC64">
        <v>3628</v>
      </c>
      <c r="BD64">
        <v>3237</v>
      </c>
      <c r="BE64">
        <v>723</v>
      </c>
      <c r="BF64">
        <v>3547</v>
      </c>
      <c r="BG64">
        <v>977</v>
      </c>
      <c r="BH64">
        <v>3017</v>
      </c>
      <c r="BI64"/>
      <c r="BJ64">
        <v>395</v>
      </c>
      <c r="BK64">
        <v>395</v>
      </c>
      <c r="BL64">
        <v>2808</v>
      </c>
      <c r="BM64">
        <v>3520</v>
      </c>
      <c r="BN64">
        <v>3810</v>
      </c>
      <c r="BO64">
        <v>3334</v>
      </c>
      <c r="BP64">
        <v>2241</v>
      </c>
      <c r="BQ64">
        <v>3046</v>
      </c>
      <c r="BR64">
        <v>3046</v>
      </c>
      <c r="BS64">
        <v>3046</v>
      </c>
      <c r="BT64">
        <v>3178</v>
      </c>
      <c r="BU64">
        <v>2525</v>
      </c>
      <c r="BV64">
        <v>3178</v>
      </c>
      <c r="BW64">
        <v>2915</v>
      </c>
      <c r="BX64">
        <v>3585</v>
      </c>
      <c r="BY64">
        <v>2853</v>
      </c>
      <c r="BZ64">
        <v>3506</v>
      </c>
      <c r="CA64">
        <v>3698</v>
      </c>
      <c r="CB64">
        <v>3243</v>
      </c>
      <c r="CC64">
        <v>3243</v>
      </c>
      <c r="CD64">
        <v>3524</v>
      </c>
      <c r="CE64">
        <v>2873</v>
      </c>
      <c r="CF64">
        <v>3848</v>
      </c>
      <c r="CG64">
        <v>3848</v>
      </c>
      <c r="CH64">
        <v>3890</v>
      </c>
      <c r="CI64">
        <v>3243</v>
      </c>
      <c r="CJ64">
        <v>3810</v>
      </c>
      <c r="CK64">
        <v>3547</v>
      </c>
      <c r="CL64">
        <v>3890</v>
      </c>
      <c r="CM64">
        <v>3890</v>
      </c>
      <c r="CN64">
        <v>3890</v>
      </c>
      <c r="CO64">
        <v>3243</v>
      </c>
      <c r="CP64">
        <v>2853</v>
      </c>
      <c r="CQ64">
        <v>2853</v>
      </c>
      <c r="CR64">
        <v>3890</v>
      </c>
      <c r="CS64">
        <v>3810</v>
      </c>
      <c r="CT64">
        <v>3810</v>
      </c>
      <c r="CU64">
        <v>2909</v>
      </c>
      <c r="CV64">
        <v>3810</v>
      </c>
      <c r="CW64">
        <v>3810</v>
      </c>
      <c r="CX64">
        <v>3810</v>
      </c>
      <c r="CY64">
        <v>2825</v>
      </c>
      <c r="CZ64">
        <v>3810</v>
      </c>
      <c r="DA64">
        <v>3810</v>
      </c>
      <c r="DB64">
        <v>3810</v>
      </c>
      <c r="DC64">
        <v>3562</v>
      </c>
      <c r="DD64">
        <v>723</v>
      </c>
      <c r="DE64">
        <v>3810</v>
      </c>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s="60">
        <v>11966</v>
      </c>
      <c r="FH64" s="60">
        <v>10806</v>
      </c>
      <c r="FI64" s="60">
        <v>8142</v>
      </c>
      <c r="FJ64" s="60">
        <v>11909</v>
      </c>
      <c r="FK64" s="60">
        <v>8993</v>
      </c>
      <c r="FL64" s="60">
        <v>11295</v>
      </c>
      <c r="FM64" s="60">
        <v>11437</v>
      </c>
      <c r="FN64" s="60">
        <v>11901</v>
      </c>
      <c r="FO64" s="60">
        <v>11640</v>
      </c>
      <c r="FP64" s="60">
        <v>11040</v>
      </c>
      <c r="FQ64" s="60">
        <v>8398</v>
      </c>
      <c r="FR64" s="60">
        <v>12714</v>
      </c>
      <c r="FS64" s="60">
        <v>11492</v>
      </c>
      <c r="FT64" s="60">
        <v>10600</v>
      </c>
      <c r="FU64" s="60">
        <v>8439</v>
      </c>
      <c r="FV64" s="60">
        <v>9699</v>
      </c>
      <c r="FW64" s="60">
        <v>10861</v>
      </c>
      <c r="FX64" s="60">
        <v>9809</v>
      </c>
      <c r="FY64" s="60">
        <v>11110</v>
      </c>
      <c r="FZ64" s="60">
        <v>7001</v>
      </c>
      <c r="GA64" s="60">
        <v>12727</v>
      </c>
      <c r="GB64" s="60">
        <v>12506</v>
      </c>
      <c r="GC64" s="60">
        <v>10702</v>
      </c>
      <c r="GD64" s="60">
        <v>10566</v>
      </c>
      <c r="GE64" s="60">
        <v>9618</v>
      </c>
      <c r="GF64" s="60">
        <v>12516</v>
      </c>
      <c r="GG64" s="60">
        <v>10438</v>
      </c>
      <c r="GH64" s="60">
        <v>10386</v>
      </c>
      <c r="GI64" s="60">
        <v>11067</v>
      </c>
      <c r="GJ64" s="60">
        <v>12948</v>
      </c>
      <c r="GK64" s="60">
        <v>12956</v>
      </c>
      <c r="GL64" s="60">
        <v>12744</v>
      </c>
      <c r="GM64" s="60">
        <v>12219</v>
      </c>
      <c r="GN64" s="60">
        <v>9590</v>
      </c>
      <c r="GO64" s="60">
        <v>9818</v>
      </c>
      <c r="GP64" s="60">
        <v>11154</v>
      </c>
      <c r="GQ64" s="60">
        <v>9596</v>
      </c>
      <c r="GR64" s="60">
        <v>6214</v>
      </c>
      <c r="GS64" s="60">
        <v>12948</v>
      </c>
      <c r="GT64" s="60">
        <v>11720</v>
      </c>
      <c r="GU64" s="60">
        <v>11428</v>
      </c>
      <c r="GV64" s="60">
        <v>8684</v>
      </c>
      <c r="GW64" s="60">
        <v>6126</v>
      </c>
      <c r="GX64" s="60">
        <v>12468</v>
      </c>
      <c r="GY64" s="60">
        <v>10196</v>
      </c>
      <c r="GZ64" s="60">
        <v>12384</v>
      </c>
      <c r="HA64" s="60">
        <v>13116</v>
      </c>
      <c r="HB64" s="60">
        <v>12174</v>
      </c>
      <c r="HC64" s="60">
        <v>12348</v>
      </c>
      <c r="HD64" s="60">
        <v>11822</v>
      </c>
      <c r="HE64" s="60">
        <v>12348</v>
      </c>
      <c r="HF64" s="60">
        <v>12648</v>
      </c>
      <c r="HG64" s="60">
        <v>13032</v>
      </c>
      <c r="HH64" s="60">
        <v>11154</v>
      </c>
      <c r="HI64" s="60">
        <v>4396</v>
      </c>
      <c r="HJ64" s="60">
        <v>5230</v>
      </c>
      <c r="HK64" s="60">
        <v>3354</v>
      </c>
      <c r="HL64" s="60">
        <v>5336</v>
      </c>
      <c r="HM64" s="60">
        <v>3354</v>
      </c>
      <c r="HN64" s="60">
        <v>4852</v>
      </c>
      <c r="HO64" s="60">
        <v>3701</v>
      </c>
      <c r="HP64" s="60">
        <v>2954</v>
      </c>
      <c r="HQ64" s="60">
        <v>5073</v>
      </c>
      <c r="HR64" s="60">
        <v>4715</v>
      </c>
      <c r="HS64" s="60">
        <v>4162</v>
      </c>
      <c r="HT64" s="60">
        <v>5336</v>
      </c>
      <c r="HU64" s="60">
        <v>5336</v>
      </c>
      <c r="HV64" s="60">
        <v>5336</v>
      </c>
      <c r="HW64" s="60">
        <v>5336</v>
      </c>
      <c r="HX64" s="60">
        <v>5336</v>
      </c>
      <c r="HY64" s="60">
        <v>5252</v>
      </c>
      <c r="HZ64" s="60">
        <v>5252</v>
      </c>
      <c r="IA64" s="60">
        <v>5252</v>
      </c>
      <c r="IB64" s="60">
        <v>5102</v>
      </c>
      <c r="IC64" s="60">
        <v>4552</v>
      </c>
      <c r="ID64" s="60">
        <v>4952</v>
      </c>
      <c r="IE64" s="60">
        <v>5294</v>
      </c>
      <c r="IF64" s="60">
        <v>5144</v>
      </c>
      <c r="IG64" s="60">
        <v>5144</v>
      </c>
      <c r="IH64" s="60">
        <v>4562</v>
      </c>
      <c r="II64" s="60">
        <v>4946</v>
      </c>
      <c r="IJ64" s="60">
        <v>5102</v>
      </c>
      <c r="IK64" s="60">
        <v>4599</v>
      </c>
      <c r="IL64" s="60">
        <v>4754</v>
      </c>
      <c r="IM64" s="60">
        <v>5336</v>
      </c>
      <c r="IN64" s="60">
        <v>5336</v>
      </c>
      <c r="IO64" s="60">
        <v>4904</v>
      </c>
      <c r="IP64" s="60">
        <v>4206</v>
      </c>
      <c r="IQ64" s="60">
        <v>5336</v>
      </c>
      <c r="IR64" s="60">
        <v>4206</v>
      </c>
      <c r="IS64" s="60">
        <v>5144</v>
      </c>
      <c r="IT64" s="60">
        <v>5294</v>
      </c>
      <c r="IU64" s="60">
        <v>5252</v>
      </c>
      <c r="IV64" s="60">
        <v>5073</v>
      </c>
      <c r="IW64" s="60">
        <v>4378</v>
      </c>
      <c r="IX64" s="60">
        <v>3026</v>
      </c>
      <c r="IY64" s="60">
        <v>5336</v>
      </c>
      <c r="IZ64" s="60">
        <v>4673</v>
      </c>
      <c r="JA64" s="60">
        <v>3354</v>
      </c>
      <c r="JB64" s="60">
        <v>3916</v>
      </c>
      <c r="JC64" s="60">
        <v>4199</v>
      </c>
      <c r="JD64" s="60">
        <v>4004</v>
      </c>
      <c r="JE64" s="60">
        <v>3435</v>
      </c>
      <c r="JF64" s="60">
        <v>5154</v>
      </c>
      <c r="JG64" s="60">
        <v>2954</v>
      </c>
      <c r="JH64" s="60">
        <v>5294</v>
      </c>
      <c r="JI64" s="60">
        <v>5031</v>
      </c>
      <c r="JJ64" s="60">
        <v>4599</v>
      </c>
      <c r="JK64" s="60">
        <v>3354</v>
      </c>
      <c r="JL64" s="60">
        <v>3803</v>
      </c>
      <c r="JM64" s="60">
        <v>5252</v>
      </c>
      <c r="JN64" s="60">
        <v>3698</v>
      </c>
      <c r="JO64" s="60">
        <v>2954</v>
      </c>
      <c r="JP64" s="60">
        <v>4966</v>
      </c>
      <c r="JQ64" s="60">
        <v>5252</v>
      </c>
      <c r="JR64" s="60">
        <v>5336</v>
      </c>
      <c r="JS64" s="60">
        <v>5230</v>
      </c>
      <c r="JT64" s="60">
        <v>5336</v>
      </c>
      <c r="JU64" s="60">
        <v>3253</v>
      </c>
      <c r="JV64" s="60">
        <v>3767</v>
      </c>
      <c r="JW64" s="60">
        <v>3738</v>
      </c>
      <c r="JX64" s="60">
        <v>3354</v>
      </c>
      <c r="JY64" s="60">
        <v>4881</v>
      </c>
      <c r="JZ64" s="60">
        <v>5252</v>
      </c>
      <c r="KA64" s="60">
        <v>4966</v>
      </c>
      <c r="KB64" s="60">
        <v>4820</v>
      </c>
      <c r="KC64" s="60">
        <v>2503</v>
      </c>
      <c r="KD64" s="60">
        <v>1989</v>
      </c>
      <c r="KE64" s="60">
        <v>5012</v>
      </c>
      <c r="KF64" s="60">
        <v>3951</v>
      </c>
      <c r="KG64" s="60">
        <v>4970</v>
      </c>
      <c r="KH64" s="60">
        <v>4936</v>
      </c>
      <c r="KI64" s="60">
        <v>5102</v>
      </c>
      <c r="KJ64" s="60">
        <v>4952</v>
      </c>
      <c r="KK64" s="60">
        <v>4689</v>
      </c>
      <c r="KL64" s="60">
        <v>4952</v>
      </c>
      <c r="KM64" s="60">
        <v>5102</v>
      </c>
      <c r="KN64" s="60">
        <v>5294</v>
      </c>
      <c r="KO64" s="60">
        <v>3354</v>
      </c>
      <c r="KP64" s="60">
        <v>5336</v>
      </c>
      <c r="KQ64" s="60">
        <v>4763</v>
      </c>
      <c r="KR64" s="60">
        <v>3803</v>
      </c>
      <c r="KS64" s="60">
        <v>3810</v>
      </c>
      <c r="KT64" s="60">
        <v>4404</v>
      </c>
      <c r="KU64" s="60">
        <v>5336</v>
      </c>
      <c r="KV64" s="60">
        <v>5336</v>
      </c>
      <c r="KW64" s="60">
        <v>3738</v>
      </c>
      <c r="KX64" s="60">
        <v>5336</v>
      </c>
      <c r="KY64" s="60">
        <v>5336</v>
      </c>
      <c r="KZ64" s="60">
        <v>5230</v>
      </c>
      <c r="LA64" s="60">
        <v>5336</v>
      </c>
      <c r="LB64" s="60">
        <v>3354</v>
      </c>
      <c r="LC64" s="60">
        <v>4683</v>
      </c>
      <c r="LD64" s="60">
        <v>4641</v>
      </c>
      <c r="LE64" s="60">
        <v>5336</v>
      </c>
      <c r="LF64" s="60">
        <v>5336</v>
      </c>
      <c r="LG64" s="60">
        <v>3354</v>
      </c>
      <c r="LH64" s="60">
        <v>5336</v>
      </c>
      <c r="LI64" s="60">
        <v>5336</v>
      </c>
      <c r="LJ64" s="60">
        <v>4481</v>
      </c>
      <c r="LK64" s="60">
        <v>4599</v>
      </c>
      <c r="LL64" s="60">
        <v>5336</v>
      </c>
      <c r="LM64" s="60">
        <v>5336</v>
      </c>
      <c r="LN64" s="60">
        <v>4307</v>
      </c>
      <c r="LO64" s="60">
        <v>3698</v>
      </c>
      <c r="LP64" s="60">
        <v>4225</v>
      </c>
      <c r="LQ64" s="60">
        <v>5336</v>
      </c>
      <c r="LR64" s="60">
        <v>5336</v>
      </c>
      <c r="LS64" s="60">
        <v>4789</v>
      </c>
      <c r="LT64" s="60">
        <v>2954</v>
      </c>
      <c r="LU64" s="60">
        <v>5336</v>
      </c>
      <c r="LV64" s="60">
        <v>5336</v>
      </c>
    </row>
    <row r="65" spans="1:334" ht="15" customHeight="1" x14ac:dyDescent="0.35">
      <c r="A65" s="57" t="s">
        <v>324</v>
      </c>
      <c r="B65">
        <v>3489</v>
      </c>
      <c r="C65">
        <v>3488</v>
      </c>
      <c r="D65">
        <v>2694</v>
      </c>
      <c r="E65">
        <v>2610</v>
      </c>
      <c r="F65">
        <v>2700</v>
      </c>
      <c r="G65">
        <v>3595</v>
      </c>
      <c r="H65">
        <v>3023</v>
      </c>
      <c r="I65">
        <v>2638</v>
      </c>
      <c r="J65">
        <v>3595</v>
      </c>
      <c r="K65">
        <v>3084</v>
      </c>
      <c r="L65">
        <v>3595</v>
      </c>
      <c r="M65">
        <v>3595</v>
      </c>
      <c r="N65">
        <v>2871</v>
      </c>
      <c r="O65">
        <v>2602</v>
      </c>
      <c r="P65">
        <v>3595</v>
      </c>
      <c r="Q65">
        <v>3595</v>
      </c>
      <c r="R65">
        <v>3595</v>
      </c>
      <c r="S65">
        <v>3489</v>
      </c>
      <c r="T65">
        <v>3489</v>
      </c>
      <c r="U65">
        <v>2441</v>
      </c>
      <c r="V65">
        <v>3595</v>
      </c>
      <c r="W65">
        <v>3595</v>
      </c>
      <c r="X65">
        <v>3595</v>
      </c>
      <c r="Y65">
        <v>3595</v>
      </c>
      <c r="Z65">
        <v>3595</v>
      </c>
      <c r="AA65">
        <v>3595</v>
      </c>
      <c r="AB65">
        <v>3595</v>
      </c>
      <c r="AC65">
        <v>2957</v>
      </c>
      <c r="AD65">
        <v>3084</v>
      </c>
      <c r="AE65">
        <v>2825</v>
      </c>
      <c r="AF65">
        <v>3591</v>
      </c>
      <c r="AG65">
        <v>3591</v>
      </c>
      <c r="AH65">
        <v>2549</v>
      </c>
      <c r="AI65">
        <v>3591</v>
      </c>
      <c r="AJ65">
        <v>2549</v>
      </c>
      <c r="AK65">
        <v>2310</v>
      </c>
      <c r="AL65">
        <v>1342</v>
      </c>
      <c r="AM65">
        <v>2638</v>
      </c>
      <c r="AN65">
        <v>2610</v>
      </c>
      <c r="AO65">
        <v>2794</v>
      </c>
      <c r="AP65">
        <v>3577</v>
      </c>
      <c r="AQ65">
        <v>3675</v>
      </c>
      <c r="AR65">
        <v>2310</v>
      </c>
      <c r="AS65">
        <v>2610</v>
      </c>
      <c r="AT65">
        <v>3347</v>
      </c>
      <c r="AU65">
        <v>2694</v>
      </c>
      <c r="AV65">
        <v>3084</v>
      </c>
      <c r="AW65">
        <v>3084</v>
      </c>
      <c r="AX65">
        <v>2310</v>
      </c>
      <c r="AY65">
        <v>3347</v>
      </c>
      <c r="AZ65">
        <v>3064</v>
      </c>
      <c r="BA65">
        <v>1814</v>
      </c>
      <c r="BB65">
        <v>834</v>
      </c>
      <c r="BC65">
        <v>3413</v>
      </c>
      <c r="BD65">
        <v>3022</v>
      </c>
      <c r="BE65">
        <v>328</v>
      </c>
      <c r="BF65">
        <v>3332</v>
      </c>
      <c r="BG65">
        <v>762</v>
      </c>
      <c r="BH65">
        <v>2802</v>
      </c>
      <c r="BI65">
        <v>180</v>
      </c>
      <c r="BJ65"/>
      <c r="BK65"/>
      <c r="BL65">
        <v>2593</v>
      </c>
      <c r="BM65">
        <v>3305</v>
      </c>
      <c r="BN65">
        <v>3595</v>
      </c>
      <c r="BO65">
        <v>3119</v>
      </c>
      <c r="BP65">
        <v>2026</v>
      </c>
      <c r="BQ65">
        <v>2831</v>
      </c>
      <c r="BR65">
        <v>2831</v>
      </c>
      <c r="BS65">
        <v>2831</v>
      </c>
      <c r="BT65">
        <v>2963</v>
      </c>
      <c r="BU65">
        <v>2310</v>
      </c>
      <c r="BV65">
        <v>2963</v>
      </c>
      <c r="BW65">
        <v>2700</v>
      </c>
      <c r="BX65">
        <v>3370</v>
      </c>
      <c r="BY65">
        <v>2638</v>
      </c>
      <c r="BZ65">
        <v>3291</v>
      </c>
      <c r="CA65">
        <v>3483</v>
      </c>
      <c r="CB65">
        <v>3028</v>
      </c>
      <c r="CC65">
        <v>3028</v>
      </c>
      <c r="CD65">
        <v>3309</v>
      </c>
      <c r="CE65">
        <v>3053</v>
      </c>
      <c r="CF65">
        <v>3633</v>
      </c>
      <c r="CG65">
        <v>3633</v>
      </c>
      <c r="CH65">
        <v>3675</v>
      </c>
      <c r="CI65">
        <v>3028</v>
      </c>
      <c r="CJ65">
        <v>3595</v>
      </c>
      <c r="CK65">
        <v>3332</v>
      </c>
      <c r="CL65">
        <v>3675</v>
      </c>
      <c r="CM65">
        <v>3675</v>
      </c>
      <c r="CN65">
        <v>3675</v>
      </c>
      <c r="CO65">
        <v>3028</v>
      </c>
      <c r="CP65">
        <v>2638</v>
      </c>
      <c r="CQ65">
        <v>2638</v>
      </c>
      <c r="CR65">
        <v>3675</v>
      </c>
      <c r="CS65">
        <v>3595</v>
      </c>
      <c r="CT65">
        <v>3595</v>
      </c>
      <c r="CU65">
        <v>2694</v>
      </c>
      <c r="CV65">
        <v>3595</v>
      </c>
      <c r="CW65">
        <v>3595</v>
      </c>
      <c r="CX65">
        <v>3595</v>
      </c>
      <c r="CY65">
        <v>2610</v>
      </c>
      <c r="CZ65">
        <v>3595</v>
      </c>
      <c r="DA65">
        <v>3595</v>
      </c>
      <c r="DB65">
        <v>3595</v>
      </c>
      <c r="DC65">
        <v>3347</v>
      </c>
      <c r="DD65">
        <v>328</v>
      </c>
      <c r="DE65">
        <v>3595</v>
      </c>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s="60">
        <v>8442</v>
      </c>
      <c r="FH65" s="60">
        <v>7238</v>
      </c>
      <c r="FI65" s="60">
        <v>6370</v>
      </c>
      <c r="FJ65" s="60">
        <v>8556</v>
      </c>
      <c r="FK65" s="60">
        <v>6370</v>
      </c>
      <c r="FL65" s="60">
        <v>7903</v>
      </c>
      <c r="FM65" s="60">
        <v>8632</v>
      </c>
      <c r="FN65" s="60">
        <v>8468</v>
      </c>
      <c r="FO65" s="60">
        <v>8072</v>
      </c>
      <c r="FP65" s="60">
        <v>6682</v>
      </c>
      <c r="FQ65" s="60">
        <v>4282</v>
      </c>
      <c r="FR65" s="60">
        <v>8598</v>
      </c>
      <c r="FS65" s="60">
        <v>7576</v>
      </c>
      <c r="FT65" s="60">
        <v>6684</v>
      </c>
      <c r="FU65" s="60">
        <v>5832</v>
      </c>
      <c r="FV65" s="60">
        <v>6586</v>
      </c>
      <c r="FW65" s="60">
        <v>6545</v>
      </c>
      <c r="FX65" s="60">
        <v>5178</v>
      </c>
      <c r="FY65" s="60">
        <v>7971</v>
      </c>
      <c r="FZ65" s="60">
        <v>5765</v>
      </c>
      <c r="GA65" s="60">
        <v>8096</v>
      </c>
      <c r="GB65" s="60">
        <v>7747</v>
      </c>
      <c r="GC65" s="60">
        <v>7284</v>
      </c>
      <c r="GD65" s="60">
        <v>6252</v>
      </c>
      <c r="GE65" s="60">
        <v>5536</v>
      </c>
      <c r="GF65" s="60">
        <v>8434</v>
      </c>
      <c r="GG65" s="60">
        <v>5801</v>
      </c>
      <c r="GH65" s="60">
        <v>5627</v>
      </c>
      <c r="GI65" s="60">
        <v>7282</v>
      </c>
      <c r="GJ65" s="60">
        <v>8189</v>
      </c>
      <c r="GK65" s="60">
        <v>8197</v>
      </c>
      <c r="GL65" s="60">
        <v>8061</v>
      </c>
      <c r="GM65" s="60">
        <v>8476</v>
      </c>
      <c r="GN65" s="60">
        <v>4831</v>
      </c>
      <c r="GO65" s="60">
        <v>5135</v>
      </c>
      <c r="GP65" s="60">
        <v>6395</v>
      </c>
      <c r="GQ65" s="60">
        <v>5948</v>
      </c>
      <c r="GR65" s="60">
        <v>6929</v>
      </c>
      <c r="GS65" s="60">
        <v>8265</v>
      </c>
      <c r="GT65" s="60">
        <v>6961</v>
      </c>
      <c r="GU65" s="60">
        <v>6669</v>
      </c>
      <c r="GV65" s="60">
        <v>3925</v>
      </c>
      <c r="GW65" s="60">
        <v>1007</v>
      </c>
      <c r="GX65" s="60">
        <v>7709</v>
      </c>
      <c r="GY65" s="60">
        <v>6227</v>
      </c>
      <c r="GZ65" s="60">
        <v>7625</v>
      </c>
      <c r="HA65" s="60">
        <v>8357</v>
      </c>
      <c r="HB65" s="60">
        <v>7923</v>
      </c>
      <c r="HC65" s="60">
        <v>7589</v>
      </c>
      <c r="HD65" s="60">
        <v>7063</v>
      </c>
      <c r="HE65" s="60">
        <v>7914</v>
      </c>
      <c r="HF65" s="60">
        <v>7889</v>
      </c>
      <c r="HG65" s="60">
        <v>8273</v>
      </c>
      <c r="HH65" s="60">
        <v>6395</v>
      </c>
      <c r="HI65" s="60">
        <v>1408</v>
      </c>
      <c r="HJ65" s="60">
        <v>1007</v>
      </c>
      <c r="HK65" s="60">
        <v>1366</v>
      </c>
      <c r="HL65" s="60">
        <v>1083</v>
      </c>
      <c r="HM65" s="60">
        <v>1366</v>
      </c>
      <c r="HN65" s="60">
        <v>1366</v>
      </c>
      <c r="HO65" s="60">
        <v>1366</v>
      </c>
      <c r="HP65" s="60">
        <v>1366</v>
      </c>
      <c r="HQ65" s="60">
        <v>1083</v>
      </c>
      <c r="HR65" s="60">
        <v>862</v>
      </c>
      <c r="HS65" s="60">
        <v>1286</v>
      </c>
      <c r="HT65" s="60">
        <v>1332</v>
      </c>
      <c r="HU65" s="60">
        <v>1332</v>
      </c>
      <c r="HV65" s="60">
        <v>1332</v>
      </c>
      <c r="HW65" s="60">
        <v>1332</v>
      </c>
      <c r="HX65" s="60">
        <v>1007</v>
      </c>
      <c r="HY65" s="60">
        <v>1366</v>
      </c>
      <c r="HZ65" s="60">
        <v>1366</v>
      </c>
      <c r="IA65" s="60">
        <v>1366</v>
      </c>
      <c r="IB65" s="60">
        <v>1366</v>
      </c>
      <c r="IC65" s="60">
        <v>1286</v>
      </c>
      <c r="ID65" s="60">
        <v>1366</v>
      </c>
      <c r="IE65" s="60">
        <v>1366</v>
      </c>
      <c r="IF65" s="60">
        <v>1408</v>
      </c>
      <c r="IG65" s="60">
        <v>1408</v>
      </c>
      <c r="IH65" s="60">
        <v>1366</v>
      </c>
      <c r="II65" s="60">
        <v>1408</v>
      </c>
      <c r="IJ65" s="60">
        <v>1366</v>
      </c>
      <c r="IK65" s="60">
        <v>857</v>
      </c>
      <c r="IL65" s="60">
        <v>1007</v>
      </c>
      <c r="IM65" s="60">
        <v>1007</v>
      </c>
      <c r="IN65" s="60">
        <v>1083</v>
      </c>
      <c r="IO65" s="60">
        <v>1083</v>
      </c>
      <c r="IP65" s="60">
        <v>1083</v>
      </c>
      <c r="IQ65" s="60">
        <v>1007</v>
      </c>
      <c r="IR65" s="60">
        <v>1083</v>
      </c>
      <c r="IS65" s="60">
        <v>1408</v>
      </c>
      <c r="IT65" s="60">
        <v>1408</v>
      </c>
      <c r="IU65" s="60">
        <v>1366</v>
      </c>
      <c r="IW65" s="60">
        <v>1286</v>
      </c>
      <c r="IX65" s="60">
        <v>1065</v>
      </c>
      <c r="IY65" s="60">
        <v>1007</v>
      </c>
      <c r="IZ65" s="60">
        <v>1328</v>
      </c>
      <c r="JA65" s="60">
        <v>1366</v>
      </c>
      <c r="JB65" s="60">
        <v>1286</v>
      </c>
      <c r="JC65" s="60">
        <v>820</v>
      </c>
      <c r="JD65" s="60">
        <v>1286</v>
      </c>
      <c r="JE65" s="60">
        <v>1366</v>
      </c>
      <c r="JF65" s="60">
        <v>1286</v>
      </c>
      <c r="JG65" s="60">
        <v>1286</v>
      </c>
      <c r="JH65" s="60">
        <v>1408</v>
      </c>
      <c r="JI65" s="60">
        <v>1408</v>
      </c>
      <c r="JJ65" s="60">
        <v>1366</v>
      </c>
      <c r="JK65" s="60">
        <v>1366</v>
      </c>
      <c r="JL65" s="60">
        <v>1145</v>
      </c>
      <c r="JM65" s="60">
        <v>1366</v>
      </c>
      <c r="JN65" s="60">
        <v>1286</v>
      </c>
      <c r="JO65" s="60">
        <v>1286</v>
      </c>
      <c r="JP65" s="60">
        <v>900</v>
      </c>
      <c r="JQ65" s="60">
        <v>1366</v>
      </c>
      <c r="JR65" s="60">
        <v>1252</v>
      </c>
      <c r="JS65" s="60">
        <v>1007</v>
      </c>
      <c r="JT65" s="60">
        <v>578</v>
      </c>
      <c r="JU65" s="60">
        <v>1065</v>
      </c>
      <c r="JV65" s="60">
        <v>741</v>
      </c>
      <c r="JW65" s="60">
        <v>1328</v>
      </c>
      <c r="JX65" s="60">
        <v>857</v>
      </c>
      <c r="JY65" s="60">
        <v>1286</v>
      </c>
      <c r="JZ65" s="60">
        <v>1366</v>
      </c>
      <c r="KA65" s="60">
        <v>900</v>
      </c>
      <c r="KB65" s="60">
        <v>1286</v>
      </c>
      <c r="KC65" s="60">
        <v>1286</v>
      </c>
      <c r="KD65" s="60">
        <v>1065</v>
      </c>
      <c r="KE65" s="60">
        <v>1408</v>
      </c>
      <c r="KF65" s="60">
        <v>1041</v>
      </c>
      <c r="KG65" s="60">
        <v>1366</v>
      </c>
      <c r="KH65" s="60">
        <v>1408</v>
      </c>
      <c r="KI65" s="60">
        <v>1366</v>
      </c>
      <c r="KJ65" s="60">
        <v>1366</v>
      </c>
      <c r="KK65" s="60">
        <v>1366</v>
      </c>
      <c r="KL65" s="60">
        <v>1366</v>
      </c>
      <c r="KM65" s="60">
        <v>1366</v>
      </c>
      <c r="KN65" s="60">
        <v>1408</v>
      </c>
      <c r="KO65" s="60">
        <v>1366</v>
      </c>
      <c r="KP65" s="60">
        <v>1007</v>
      </c>
      <c r="KQ65" s="60">
        <v>1065</v>
      </c>
      <c r="KR65" s="60">
        <v>1065</v>
      </c>
      <c r="KS65" s="60">
        <v>1366</v>
      </c>
      <c r="KT65" s="60">
        <v>1366</v>
      </c>
      <c r="KU65" s="60">
        <v>1007</v>
      </c>
      <c r="KV65" s="60">
        <v>1007</v>
      </c>
      <c r="KW65" s="60">
        <v>1083</v>
      </c>
      <c r="KX65" s="60">
        <v>1007</v>
      </c>
      <c r="KY65" s="60">
        <v>1007</v>
      </c>
      <c r="KZ65" s="60">
        <v>1007</v>
      </c>
      <c r="LA65" s="60">
        <v>1007</v>
      </c>
      <c r="LB65" s="60">
        <v>1286</v>
      </c>
      <c r="LC65" s="60">
        <v>1083</v>
      </c>
      <c r="LD65" s="60">
        <v>1083</v>
      </c>
      <c r="LE65" s="60">
        <v>1083</v>
      </c>
      <c r="LF65" s="60">
        <v>1007</v>
      </c>
      <c r="LG65" s="60">
        <v>1286</v>
      </c>
      <c r="LH65" s="60">
        <v>578</v>
      </c>
      <c r="LI65" s="60">
        <v>787</v>
      </c>
      <c r="LJ65" s="60">
        <v>1286</v>
      </c>
      <c r="LK65" s="60">
        <v>1041</v>
      </c>
      <c r="LL65" s="60">
        <v>1007</v>
      </c>
      <c r="LM65" s="60">
        <v>1007</v>
      </c>
      <c r="LN65" s="60">
        <v>1041</v>
      </c>
      <c r="LO65" s="60">
        <v>1286</v>
      </c>
      <c r="LP65" s="60">
        <v>1286</v>
      </c>
      <c r="LQ65" s="60">
        <v>1007</v>
      </c>
      <c r="LR65" s="60">
        <v>1083</v>
      </c>
      <c r="LS65" s="60">
        <v>1286</v>
      </c>
      <c r="LT65" s="60">
        <v>1286</v>
      </c>
      <c r="LU65" s="60">
        <v>1007</v>
      </c>
      <c r="LV65" s="60">
        <v>1083</v>
      </c>
    </row>
    <row r="66" spans="1:334" ht="15" customHeight="1" x14ac:dyDescent="0.35">
      <c r="A66" s="57" t="s">
        <v>324</v>
      </c>
      <c r="B66">
        <v>3489</v>
      </c>
      <c r="C66">
        <v>3488</v>
      </c>
      <c r="D66">
        <v>2694</v>
      </c>
      <c r="E66">
        <v>2610</v>
      </c>
      <c r="F66">
        <v>2700</v>
      </c>
      <c r="G66">
        <v>3595</v>
      </c>
      <c r="H66">
        <v>3023</v>
      </c>
      <c r="I66">
        <v>2638</v>
      </c>
      <c r="J66">
        <v>3595</v>
      </c>
      <c r="K66">
        <v>3084</v>
      </c>
      <c r="L66">
        <v>3595</v>
      </c>
      <c r="M66">
        <v>3595</v>
      </c>
      <c r="N66">
        <v>2871</v>
      </c>
      <c r="O66">
        <v>2602</v>
      </c>
      <c r="P66">
        <v>3595</v>
      </c>
      <c r="Q66">
        <v>3595</v>
      </c>
      <c r="R66">
        <v>3595</v>
      </c>
      <c r="S66">
        <v>3489</v>
      </c>
      <c r="T66">
        <v>3489</v>
      </c>
      <c r="U66">
        <v>2441</v>
      </c>
      <c r="V66">
        <v>3595</v>
      </c>
      <c r="W66">
        <v>3595</v>
      </c>
      <c r="X66">
        <v>3595</v>
      </c>
      <c r="Y66">
        <v>3595</v>
      </c>
      <c r="Z66">
        <v>3595</v>
      </c>
      <c r="AA66">
        <v>3595</v>
      </c>
      <c r="AB66">
        <v>3595</v>
      </c>
      <c r="AC66">
        <v>2957</v>
      </c>
      <c r="AD66">
        <v>3084</v>
      </c>
      <c r="AE66">
        <v>2825</v>
      </c>
      <c r="AF66">
        <v>3591</v>
      </c>
      <c r="AG66">
        <v>3591</v>
      </c>
      <c r="AH66">
        <v>2549</v>
      </c>
      <c r="AI66">
        <v>3591</v>
      </c>
      <c r="AJ66">
        <v>2549</v>
      </c>
      <c r="AK66">
        <v>2310</v>
      </c>
      <c r="AL66">
        <v>1342</v>
      </c>
      <c r="AM66">
        <v>2638</v>
      </c>
      <c r="AN66">
        <v>2610</v>
      </c>
      <c r="AO66">
        <v>2794</v>
      </c>
      <c r="AP66">
        <v>3577</v>
      </c>
      <c r="AQ66">
        <v>3675</v>
      </c>
      <c r="AR66">
        <v>2310</v>
      </c>
      <c r="AS66">
        <v>2610</v>
      </c>
      <c r="AT66">
        <v>3347</v>
      </c>
      <c r="AU66">
        <v>2694</v>
      </c>
      <c r="AV66">
        <v>3084</v>
      </c>
      <c r="AW66">
        <v>3084</v>
      </c>
      <c r="AX66">
        <v>2310</v>
      </c>
      <c r="AY66">
        <v>3347</v>
      </c>
      <c r="AZ66">
        <v>3064</v>
      </c>
      <c r="BA66">
        <v>1814</v>
      </c>
      <c r="BB66">
        <v>834</v>
      </c>
      <c r="BC66">
        <v>3413</v>
      </c>
      <c r="BD66">
        <v>3022</v>
      </c>
      <c r="BE66">
        <v>328</v>
      </c>
      <c r="BF66">
        <v>3332</v>
      </c>
      <c r="BG66">
        <v>762</v>
      </c>
      <c r="BH66">
        <v>2802</v>
      </c>
      <c r="BI66">
        <v>180</v>
      </c>
      <c r="BJ66"/>
      <c r="BK66"/>
      <c r="BL66">
        <v>2593</v>
      </c>
      <c r="BM66">
        <v>3305</v>
      </c>
      <c r="BN66">
        <v>3595</v>
      </c>
      <c r="BO66">
        <v>3119</v>
      </c>
      <c r="BP66">
        <v>2026</v>
      </c>
      <c r="BQ66">
        <v>2831</v>
      </c>
      <c r="BR66">
        <v>2831</v>
      </c>
      <c r="BS66">
        <v>2831</v>
      </c>
      <c r="BT66">
        <v>2963</v>
      </c>
      <c r="BU66">
        <v>2310</v>
      </c>
      <c r="BV66">
        <v>2963</v>
      </c>
      <c r="BW66">
        <v>2700</v>
      </c>
      <c r="BX66">
        <v>3370</v>
      </c>
      <c r="BY66">
        <v>2638</v>
      </c>
      <c r="BZ66">
        <v>3291</v>
      </c>
      <c r="CA66">
        <v>3483</v>
      </c>
      <c r="CB66">
        <v>3028</v>
      </c>
      <c r="CC66">
        <v>3028</v>
      </c>
      <c r="CD66">
        <v>3309</v>
      </c>
      <c r="CE66">
        <v>3053</v>
      </c>
      <c r="CF66">
        <v>3633</v>
      </c>
      <c r="CG66">
        <v>3633</v>
      </c>
      <c r="CH66">
        <v>3675</v>
      </c>
      <c r="CI66">
        <v>3028</v>
      </c>
      <c r="CJ66">
        <v>3595</v>
      </c>
      <c r="CK66">
        <v>3332</v>
      </c>
      <c r="CL66">
        <v>3675</v>
      </c>
      <c r="CM66">
        <v>3675</v>
      </c>
      <c r="CN66">
        <v>3675</v>
      </c>
      <c r="CO66">
        <v>3028</v>
      </c>
      <c r="CP66">
        <v>2638</v>
      </c>
      <c r="CQ66">
        <v>2638</v>
      </c>
      <c r="CR66">
        <v>3675</v>
      </c>
      <c r="CS66">
        <v>3595</v>
      </c>
      <c r="CT66">
        <v>3595</v>
      </c>
      <c r="CU66">
        <v>2694</v>
      </c>
      <c r="CV66">
        <v>3595</v>
      </c>
      <c r="CW66">
        <v>3595</v>
      </c>
      <c r="CX66">
        <v>3595</v>
      </c>
      <c r="CY66">
        <v>2610</v>
      </c>
      <c r="CZ66">
        <v>3595</v>
      </c>
      <c r="DA66">
        <v>3595</v>
      </c>
      <c r="DB66">
        <v>3595</v>
      </c>
      <c r="DC66">
        <v>3347</v>
      </c>
      <c r="DD66">
        <v>328</v>
      </c>
      <c r="DE66">
        <v>3595</v>
      </c>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s="60">
        <v>10223</v>
      </c>
      <c r="FH66" s="60">
        <v>8743</v>
      </c>
      <c r="FI66" s="60">
        <v>6166</v>
      </c>
      <c r="FJ66" s="60">
        <v>9648</v>
      </c>
      <c r="FK66" s="60">
        <v>7017</v>
      </c>
      <c r="FL66" s="60">
        <v>9424</v>
      </c>
      <c r="FM66" s="60">
        <v>9461</v>
      </c>
      <c r="FN66" s="60">
        <v>9312</v>
      </c>
      <c r="FO66" s="60">
        <v>9577</v>
      </c>
      <c r="FP66" s="60">
        <v>8587</v>
      </c>
      <c r="FQ66" s="60">
        <v>5987</v>
      </c>
      <c r="FR66" s="60">
        <v>10303</v>
      </c>
      <c r="FS66" s="60">
        <v>9081</v>
      </c>
      <c r="FT66" s="60">
        <v>8189</v>
      </c>
      <c r="FU66" s="60">
        <v>7074</v>
      </c>
      <c r="FV66" s="60">
        <v>7828</v>
      </c>
      <c r="FW66" s="60">
        <v>8450</v>
      </c>
      <c r="FX66" s="60">
        <v>7398</v>
      </c>
      <c r="FY66" s="60">
        <v>8849</v>
      </c>
      <c r="FZ66" s="60">
        <v>5530</v>
      </c>
      <c r="GA66" s="60">
        <v>10316</v>
      </c>
      <c r="GB66" s="60">
        <v>9973</v>
      </c>
      <c r="GC66" s="60">
        <v>8726</v>
      </c>
      <c r="GD66" s="60">
        <v>8139</v>
      </c>
      <c r="GE66" s="60">
        <v>7269</v>
      </c>
      <c r="GF66" s="60">
        <v>10167</v>
      </c>
      <c r="GG66" s="60">
        <v>8027</v>
      </c>
      <c r="GH66" s="60">
        <v>7853</v>
      </c>
      <c r="GI66" s="60">
        <v>8676</v>
      </c>
      <c r="GJ66" s="60">
        <v>10415</v>
      </c>
      <c r="GK66" s="60">
        <v>10423</v>
      </c>
      <c r="GL66" s="60">
        <v>10211</v>
      </c>
      <c r="GM66" s="60">
        <v>9870</v>
      </c>
      <c r="GN66" s="60">
        <v>7057</v>
      </c>
      <c r="GO66" s="60">
        <v>7285</v>
      </c>
      <c r="GP66" s="60">
        <v>8621</v>
      </c>
      <c r="GQ66" s="60">
        <v>7605</v>
      </c>
      <c r="GR66" s="60">
        <v>6112</v>
      </c>
      <c r="GS66" s="60">
        <v>10415</v>
      </c>
      <c r="GT66" s="60">
        <v>9187</v>
      </c>
      <c r="GU66" s="60">
        <v>8895</v>
      </c>
      <c r="GV66" s="60">
        <v>6151</v>
      </c>
      <c r="GW66" s="60">
        <v>3233</v>
      </c>
      <c r="GX66" s="60">
        <v>9935</v>
      </c>
      <c r="GY66" s="60">
        <v>8453</v>
      </c>
      <c r="GZ66" s="60">
        <v>9851</v>
      </c>
      <c r="HA66" s="60">
        <v>10583</v>
      </c>
      <c r="HB66" s="60">
        <v>10073</v>
      </c>
      <c r="HC66" s="60">
        <v>9815</v>
      </c>
      <c r="HD66" s="60">
        <v>9289</v>
      </c>
      <c r="HE66" s="60">
        <v>9895</v>
      </c>
      <c r="HF66" s="60">
        <v>10115</v>
      </c>
      <c r="HG66" s="60">
        <v>10251</v>
      </c>
      <c r="HH66" s="60">
        <v>8621</v>
      </c>
      <c r="HI66" s="60">
        <v>2850</v>
      </c>
      <c r="HJ66" s="60">
        <v>2985</v>
      </c>
      <c r="HK66" s="60">
        <v>2858</v>
      </c>
      <c r="HL66" s="60">
        <v>3233</v>
      </c>
      <c r="HM66" s="60">
        <v>2858</v>
      </c>
      <c r="HN66" s="60">
        <v>2871</v>
      </c>
      <c r="HO66" s="60">
        <v>1870</v>
      </c>
      <c r="HP66" s="60">
        <v>2458</v>
      </c>
      <c r="HQ66" s="60">
        <v>2722</v>
      </c>
      <c r="HR66" s="60">
        <v>2612</v>
      </c>
      <c r="HS66" s="60">
        <v>2641</v>
      </c>
      <c r="HT66" s="60">
        <v>3313</v>
      </c>
      <c r="HU66" s="60">
        <v>3313</v>
      </c>
      <c r="HV66" s="60">
        <v>3313</v>
      </c>
      <c r="HW66" s="60">
        <v>3313</v>
      </c>
      <c r="HX66" s="60">
        <v>3233</v>
      </c>
      <c r="HY66" s="60">
        <v>3271</v>
      </c>
      <c r="HZ66" s="60">
        <v>3271</v>
      </c>
      <c r="IA66" s="60">
        <v>3271</v>
      </c>
      <c r="IB66" s="60">
        <v>3271</v>
      </c>
      <c r="IC66" s="60">
        <v>2641</v>
      </c>
      <c r="ID66" s="60">
        <v>3121</v>
      </c>
      <c r="IE66" s="60">
        <v>3271</v>
      </c>
      <c r="IF66" s="60">
        <v>3313</v>
      </c>
      <c r="IG66" s="60">
        <v>3313</v>
      </c>
      <c r="IH66" s="60">
        <v>2971</v>
      </c>
      <c r="II66" s="60">
        <v>3313</v>
      </c>
      <c r="IJ66" s="60">
        <v>3271</v>
      </c>
      <c r="IK66" s="60">
        <v>2680</v>
      </c>
      <c r="IL66" s="60">
        <v>3233</v>
      </c>
      <c r="IM66" s="60">
        <v>3233</v>
      </c>
      <c r="IN66" s="60">
        <v>3233</v>
      </c>
      <c r="IO66" s="60">
        <v>2985</v>
      </c>
      <c r="IP66" s="60">
        <v>2722</v>
      </c>
      <c r="IQ66" s="60">
        <v>3233</v>
      </c>
      <c r="IR66" s="60">
        <v>2722</v>
      </c>
      <c r="IS66" s="60">
        <v>3313</v>
      </c>
      <c r="IT66" s="60">
        <v>3313</v>
      </c>
      <c r="IU66" s="60">
        <v>3271</v>
      </c>
      <c r="IV66" s="60">
        <v>2970</v>
      </c>
      <c r="IW66" s="60">
        <v>2317</v>
      </c>
      <c r="IX66" s="60">
        <v>867</v>
      </c>
      <c r="IY66" s="60">
        <v>3233</v>
      </c>
      <c r="IZ66" s="60">
        <v>2322</v>
      </c>
      <c r="JA66" s="60">
        <v>2858</v>
      </c>
      <c r="JB66" s="60">
        <v>2432</v>
      </c>
      <c r="JC66" s="60">
        <v>2040</v>
      </c>
      <c r="JD66" s="60">
        <v>2130</v>
      </c>
      <c r="JE66" s="60">
        <v>1454</v>
      </c>
      <c r="JF66" s="60">
        <v>3093</v>
      </c>
      <c r="JG66" s="60">
        <v>2130</v>
      </c>
      <c r="JH66" s="60">
        <v>3313</v>
      </c>
      <c r="JI66" s="60">
        <v>3050</v>
      </c>
      <c r="JJ66" s="60">
        <v>3008</v>
      </c>
      <c r="JK66" s="60">
        <v>2858</v>
      </c>
      <c r="JL66" s="60">
        <v>1822</v>
      </c>
      <c r="JM66" s="60">
        <v>3271</v>
      </c>
      <c r="JN66" s="60">
        <v>1637</v>
      </c>
      <c r="JO66" s="60">
        <v>2130</v>
      </c>
      <c r="JP66" s="60">
        <v>2615</v>
      </c>
      <c r="JQ66" s="60">
        <v>3271</v>
      </c>
      <c r="JR66" s="60">
        <v>3233</v>
      </c>
      <c r="JS66" s="60">
        <v>3233</v>
      </c>
      <c r="JT66" s="60">
        <v>3233</v>
      </c>
      <c r="JU66" s="60">
        <v>1192</v>
      </c>
      <c r="JV66" s="60">
        <v>1664</v>
      </c>
      <c r="JW66" s="60">
        <v>2722</v>
      </c>
      <c r="JX66" s="60">
        <v>2530</v>
      </c>
      <c r="JY66" s="60">
        <v>2530</v>
      </c>
      <c r="JZ66" s="60">
        <v>3271</v>
      </c>
      <c r="KA66" s="60">
        <v>2615</v>
      </c>
      <c r="KB66" s="60">
        <v>2661</v>
      </c>
      <c r="KC66" s="60">
        <v>1679</v>
      </c>
      <c r="KD66" s="60">
        <v>400</v>
      </c>
      <c r="KE66" s="60">
        <v>3181</v>
      </c>
      <c r="KF66" s="60">
        <v>2280</v>
      </c>
      <c r="KG66" s="60">
        <v>3139</v>
      </c>
      <c r="KH66" s="60">
        <v>2913</v>
      </c>
      <c r="KI66" s="60">
        <v>3271</v>
      </c>
      <c r="KJ66" s="60">
        <v>3121</v>
      </c>
      <c r="KK66" s="60">
        <v>2858</v>
      </c>
      <c r="KL66" s="60">
        <v>3121</v>
      </c>
      <c r="KM66" s="60">
        <v>3271</v>
      </c>
      <c r="KN66" s="60">
        <v>3313</v>
      </c>
      <c r="KO66" s="60">
        <v>2858</v>
      </c>
      <c r="KP66" s="60">
        <v>3233</v>
      </c>
      <c r="KQ66" s="60">
        <v>2702</v>
      </c>
      <c r="KR66" s="60">
        <v>1494</v>
      </c>
      <c r="KS66" s="60">
        <v>1979</v>
      </c>
      <c r="KT66" s="60">
        <v>2858</v>
      </c>
      <c r="KU66" s="60">
        <v>3233</v>
      </c>
      <c r="KV66" s="60">
        <v>3233</v>
      </c>
      <c r="KW66" s="60">
        <v>2722</v>
      </c>
      <c r="KX66" s="60">
        <v>3233</v>
      </c>
      <c r="KY66" s="60">
        <v>3233</v>
      </c>
      <c r="KZ66" s="60">
        <v>3233</v>
      </c>
      <c r="LA66" s="60">
        <v>3233</v>
      </c>
      <c r="LB66" s="60">
        <v>2530</v>
      </c>
      <c r="LC66" s="60">
        <v>2722</v>
      </c>
      <c r="LD66" s="60">
        <v>2970</v>
      </c>
      <c r="LE66" s="60">
        <v>3233</v>
      </c>
      <c r="LF66" s="60">
        <v>3233</v>
      </c>
      <c r="LG66" s="60">
        <v>2530</v>
      </c>
      <c r="LH66" s="60">
        <v>3233</v>
      </c>
      <c r="LI66" s="60">
        <v>3313</v>
      </c>
      <c r="LJ66" s="60">
        <v>2130</v>
      </c>
      <c r="LK66" s="60">
        <v>2680</v>
      </c>
      <c r="LL66" s="60">
        <v>2985</v>
      </c>
      <c r="LM66" s="60">
        <v>3233</v>
      </c>
      <c r="LN66" s="60">
        <v>2148</v>
      </c>
      <c r="LO66" s="60">
        <v>1637</v>
      </c>
      <c r="LP66" s="60">
        <v>2164</v>
      </c>
      <c r="LQ66" s="60">
        <v>2985</v>
      </c>
      <c r="LR66" s="60">
        <v>2985</v>
      </c>
      <c r="LS66" s="60">
        <v>2480</v>
      </c>
      <c r="LT66" s="60">
        <v>2130</v>
      </c>
      <c r="LU66" s="60">
        <v>3233</v>
      </c>
      <c r="LV66" s="60">
        <v>3233</v>
      </c>
    </row>
    <row r="67" spans="1:334" ht="15" customHeight="1" x14ac:dyDescent="0.35">
      <c r="A67" s="57" t="s">
        <v>325</v>
      </c>
      <c r="B67">
        <v>4724</v>
      </c>
      <c r="C67">
        <v>4547</v>
      </c>
      <c r="D67">
        <v>4213</v>
      </c>
      <c r="E67">
        <v>4059</v>
      </c>
      <c r="F67">
        <v>3563</v>
      </c>
      <c r="G67">
        <v>4724</v>
      </c>
      <c r="H67">
        <v>4152</v>
      </c>
      <c r="I67">
        <v>3891</v>
      </c>
      <c r="J67">
        <v>4724</v>
      </c>
      <c r="K67">
        <v>3947</v>
      </c>
      <c r="L67">
        <v>4724</v>
      </c>
      <c r="M67">
        <v>4724</v>
      </c>
      <c r="N67">
        <v>4036</v>
      </c>
      <c r="O67">
        <v>3664</v>
      </c>
      <c r="P67">
        <v>4724</v>
      </c>
      <c r="Q67">
        <v>4724</v>
      </c>
      <c r="R67">
        <v>4724</v>
      </c>
      <c r="S67">
        <v>4724</v>
      </c>
      <c r="T67">
        <v>4724</v>
      </c>
      <c r="U67">
        <v>3795</v>
      </c>
      <c r="V67">
        <v>4724</v>
      </c>
      <c r="W67">
        <v>4724</v>
      </c>
      <c r="X67">
        <v>4724</v>
      </c>
      <c r="Y67">
        <v>4724</v>
      </c>
      <c r="Z67">
        <v>4724</v>
      </c>
      <c r="AA67">
        <v>4724</v>
      </c>
      <c r="AB67">
        <v>4724</v>
      </c>
      <c r="AC67">
        <v>4476</v>
      </c>
      <c r="AD67">
        <v>4213</v>
      </c>
      <c r="AE67">
        <v>4344</v>
      </c>
      <c r="AF67">
        <v>4720</v>
      </c>
      <c r="AG67">
        <v>4720</v>
      </c>
      <c r="AH67">
        <v>4420</v>
      </c>
      <c r="AI67">
        <v>4720</v>
      </c>
      <c r="AJ67">
        <v>4157</v>
      </c>
      <c r="AK67">
        <v>3664</v>
      </c>
      <c r="AL67">
        <v>4157</v>
      </c>
      <c r="AM67">
        <v>4157</v>
      </c>
      <c r="AN67">
        <v>4129</v>
      </c>
      <c r="AO67">
        <v>4021</v>
      </c>
      <c r="AP67">
        <v>4804</v>
      </c>
      <c r="AQ67">
        <v>4804</v>
      </c>
      <c r="AR67">
        <v>3829</v>
      </c>
      <c r="AS67">
        <v>4129</v>
      </c>
      <c r="AT67">
        <v>4476</v>
      </c>
      <c r="AU67">
        <v>3947</v>
      </c>
      <c r="AV67">
        <v>3947</v>
      </c>
      <c r="AW67">
        <v>4213</v>
      </c>
      <c r="AX67">
        <v>3563</v>
      </c>
      <c r="AY67">
        <v>4210</v>
      </c>
      <c r="AZ67">
        <v>4575</v>
      </c>
      <c r="BA67">
        <v>4285</v>
      </c>
      <c r="BB67">
        <v>3829</v>
      </c>
      <c r="BC67">
        <v>4640</v>
      </c>
      <c r="BD67">
        <v>4533</v>
      </c>
      <c r="BE67">
        <v>4050</v>
      </c>
      <c r="BF67">
        <v>4575</v>
      </c>
      <c r="BG67">
        <v>3914</v>
      </c>
      <c r="BH67">
        <v>2767</v>
      </c>
      <c r="BI67">
        <v>3722</v>
      </c>
      <c r="BJ67">
        <v>3722</v>
      </c>
      <c r="BK67">
        <v>3722</v>
      </c>
      <c r="BL67"/>
      <c r="BM67">
        <v>4073</v>
      </c>
      <c r="BN67">
        <v>4458</v>
      </c>
      <c r="BO67">
        <v>4284</v>
      </c>
      <c r="BP67">
        <v>4269</v>
      </c>
      <c r="BQ67">
        <v>3890</v>
      </c>
      <c r="BR67">
        <v>3890</v>
      </c>
      <c r="BS67">
        <v>3960</v>
      </c>
      <c r="BT67">
        <v>3661</v>
      </c>
      <c r="BU67">
        <v>3398</v>
      </c>
      <c r="BV67">
        <v>4092</v>
      </c>
      <c r="BW67">
        <v>3829</v>
      </c>
      <c r="BX67">
        <v>4499</v>
      </c>
      <c r="BY67">
        <v>4157</v>
      </c>
      <c r="BZ67">
        <v>4420</v>
      </c>
      <c r="CA67">
        <v>4612</v>
      </c>
      <c r="CB67">
        <v>4157</v>
      </c>
      <c r="CC67">
        <v>4157</v>
      </c>
      <c r="CD67">
        <v>4438</v>
      </c>
      <c r="CE67">
        <v>4288</v>
      </c>
      <c r="CF67">
        <v>4762</v>
      </c>
      <c r="CG67">
        <v>4762</v>
      </c>
      <c r="CH67">
        <v>4804</v>
      </c>
      <c r="CI67">
        <v>4157</v>
      </c>
      <c r="CJ67">
        <v>4363</v>
      </c>
      <c r="CK67">
        <v>4575</v>
      </c>
      <c r="CL67">
        <v>4804</v>
      </c>
      <c r="CM67">
        <v>4804</v>
      </c>
      <c r="CN67">
        <v>4804</v>
      </c>
      <c r="CO67">
        <v>4157</v>
      </c>
      <c r="CP67">
        <v>4157</v>
      </c>
      <c r="CQ67">
        <v>4157</v>
      </c>
      <c r="CR67">
        <v>4804</v>
      </c>
      <c r="CS67">
        <v>4724</v>
      </c>
      <c r="CT67">
        <v>4724</v>
      </c>
      <c r="CU67">
        <v>4213</v>
      </c>
      <c r="CV67">
        <v>4724</v>
      </c>
      <c r="CW67">
        <v>4724</v>
      </c>
      <c r="CX67">
        <v>4724</v>
      </c>
      <c r="CY67">
        <v>4059</v>
      </c>
      <c r="CZ67">
        <v>4724</v>
      </c>
      <c r="DA67">
        <v>4724</v>
      </c>
      <c r="DB67">
        <v>4724</v>
      </c>
      <c r="DC67">
        <v>4406</v>
      </c>
      <c r="DD67">
        <v>4050</v>
      </c>
      <c r="DE67">
        <v>4724</v>
      </c>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s="60">
        <v>11921</v>
      </c>
      <c r="FH67" s="60">
        <v>11421</v>
      </c>
      <c r="FI67" s="60">
        <v>8709</v>
      </c>
      <c r="FJ67" s="60">
        <v>11677</v>
      </c>
      <c r="FK67" s="60">
        <v>8709</v>
      </c>
      <c r="FL67" s="60">
        <v>11453</v>
      </c>
      <c r="FM67" s="60">
        <v>11753</v>
      </c>
      <c r="FN67" s="60">
        <v>11341</v>
      </c>
      <c r="FO67" s="60">
        <v>11703</v>
      </c>
      <c r="FP67" s="60">
        <v>11569</v>
      </c>
      <c r="FQ67" s="60">
        <v>9667</v>
      </c>
      <c r="FR67" s="60">
        <v>12001</v>
      </c>
      <c r="FS67" s="60">
        <v>10979</v>
      </c>
      <c r="FT67" s="60">
        <v>10335</v>
      </c>
      <c r="FU67" s="60">
        <v>10079</v>
      </c>
      <c r="FV67" s="60">
        <v>7529</v>
      </c>
      <c r="FW67" s="60">
        <v>8522</v>
      </c>
      <c r="FX67" s="60">
        <v>10904</v>
      </c>
      <c r="FY67" s="60">
        <v>11420</v>
      </c>
      <c r="FZ67" s="60">
        <v>9336</v>
      </c>
      <c r="GA67" s="60">
        <v>11814</v>
      </c>
      <c r="GB67" s="60">
        <v>11471</v>
      </c>
      <c r="GC67" s="60">
        <v>10323</v>
      </c>
      <c r="GD67" s="60">
        <v>10478</v>
      </c>
      <c r="GE67" s="60">
        <v>10369</v>
      </c>
      <c r="GF67" s="60">
        <v>10583</v>
      </c>
      <c r="GG67" s="60">
        <v>10451</v>
      </c>
      <c r="GH67" s="60">
        <v>7383.7</v>
      </c>
      <c r="GI67" s="60">
        <v>10165</v>
      </c>
      <c r="GJ67" s="60">
        <v>11913</v>
      </c>
      <c r="GK67" s="60">
        <v>11921</v>
      </c>
      <c r="GL67" s="60">
        <v>11921</v>
      </c>
      <c r="GM67" s="60">
        <v>11429</v>
      </c>
      <c r="GN67" s="60">
        <v>11239</v>
      </c>
      <c r="GO67" s="60">
        <v>11011</v>
      </c>
      <c r="GP67" s="60">
        <v>10037</v>
      </c>
      <c r="GQ67" s="60">
        <v>9483</v>
      </c>
      <c r="GR67" s="60">
        <v>10050</v>
      </c>
      <c r="GS67" s="60">
        <v>11913</v>
      </c>
      <c r="GT67" s="60">
        <v>10545</v>
      </c>
      <c r="GU67" s="60">
        <v>10198.700000000001</v>
      </c>
      <c r="GV67" s="60">
        <v>9936.7000000000007</v>
      </c>
      <c r="GW67" s="60">
        <v>9722.7000000000007</v>
      </c>
      <c r="GX67" s="60">
        <v>11238.7</v>
      </c>
      <c r="GY67" s="60">
        <v>10732.7</v>
      </c>
      <c r="GZ67" s="60">
        <v>11154.7</v>
      </c>
      <c r="HA67" s="60">
        <v>11886.7</v>
      </c>
      <c r="HB67" s="60">
        <v>11054</v>
      </c>
      <c r="HC67" s="60">
        <v>10796</v>
      </c>
      <c r="HD67" s="60">
        <v>10315</v>
      </c>
      <c r="HE67" s="60">
        <v>10921</v>
      </c>
      <c r="HF67" s="60">
        <v>10951</v>
      </c>
      <c r="HG67" s="60">
        <v>11277</v>
      </c>
      <c r="HH67" s="60">
        <v>10427</v>
      </c>
      <c r="HI67" s="60">
        <v>1409</v>
      </c>
      <c r="HJ67" s="60">
        <v>2225</v>
      </c>
      <c r="HK67" s="60">
        <v>2229</v>
      </c>
      <c r="HL67" s="60">
        <v>2207</v>
      </c>
      <c r="HM67" s="60">
        <v>2229</v>
      </c>
      <c r="HN67" s="60">
        <v>2511</v>
      </c>
      <c r="HO67" s="60">
        <v>2361</v>
      </c>
      <c r="HP67" s="60">
        <v>2229</v>
      </c>
      <c r="HQ67" s="60">
        <v>2093</v>
      </c>
      <c r="HR67" s="60">
        <v>2252</v>
      </c>
      <c r="HS67" s="60">
        <v>2281</v>
      </c>
      <c r="HT67" s="60">
        <v>2483</v>
      </c>
      <c r="HU67" s="60">
        <v>2553</v>
      </c>
      <c r="HV67" s="60">
        <v>2483</v>
      </c>
      <c r="HW67" s="60">
        <v>2483</v>
      </c>
      <c r="HX67" s="60">
        <v>2473</v>
      </c>
      <c r="HY67" s="60">
        <v>2039</v>
      </c>
      <c r="HZ67" s="60">
        <v>2039</v>
      </c>
      <c r="IA67" s="60">
        <v>2039</v>
      </c>
      <c r="IB67" s="60">
        <v>2511</v>
      </c>
      <c r="IC67" s="60">
        <v>2281</v>
      </c>
      <c r="ID67" s="60">
        <v>2361</v>
      </c>
      <c r="IE67" s="60">
        <v>2511</v>
      </c>
      <c r="IF67" s="60">
        <v>2553</v>
      </c>
      <c r="IG67" s="60">
        <v>2553</v>
      </c>
      <c r="IH67" s="60">
        <v>2441</v>
      </c>
      <c r="II67" s="60">
        <v>2287</v>
      </c>
      <c r="IJ67" s="60">
        <v>2441</v>
      </c>
      <c r="IK67" s="60">
        <v>2051</v>
      </c>
      <c r="IL67" s="60">
        <v>2473</v>
      </c>
      <c r="IM67" s="60">
        <v>2473</v>
      </c>
      <c r="IN67" s="60">
        <v>2473</v>
      </c>
      <c r="IO67" s="60">
        <v>2225</v>
      </c>
      <c r="IP67" s="60">
        <v>1646</v>
      </c>
      <c r="IQ67" s="60">
        <v>2473</v>
      </c>
      <c r="IR67" s="60">
        <v>1646</v>
      </c>
      <c r="IS67" s="60">
        <v>2553</v>
      </c>
      <c r="IT67" s="60">
        <v>2553</v>
      </c>
      <c r="IU67" s="60">
        <v>2511</v>
      </c>
      <c r="IV67" s="60">
        <v>2210</v>
      </c>
      <c r="IW67" s="60">
        <v>2299</v>
      </c>
      <c r="IX67" s="60">
        <v>1680</v>
      </c>
      <c r="IY67" s="60">
        <v>2473</v>
      </c>
      <c r="IZ67" s="60">
        <v>2093</v>
      </c>
      <c r="JA67" s="60">
        <v>1963</v>
      </c>
      <c r="JB67" s="60">
        <v>1901</v>
      </c>
      <c r="JC67" s="60">
        <v>402</v>
      </c>
      <c r="JD67" s="60">
        <v>1188</v>
      </c>
      <c r="JE67" s="60">
        <v>2229</v>
      </c>
      <c r="JF67" s="60">
        <v>2431</v>
      </c>
      <c r="JG67" s="60">
        <v>1901</v>
      </c>
      <c r="JH67" s="60">
        <v>2553</v>
      </c>
      <c r="JI67" s="60">
        <v>2421</v>
      </c>
      <c r="JJ67" s="60">
        <v>2379</v>
      </c>
      <c r="JK67" s="60">
        <v>2229</v>
      </c>
      <c r="JL67" s="60">
        <v>2290</v>
      </c>
      <c r="JM67" s="60">
        <v>2511</v>
      </c>
      <c r="JN67" s="60">
        <v>2281</v>
      </c>
      <c r="JO67" s="60">
        <v>1070</v>
      </c>
      <c r="JP67" s="60">
        <v>1916</v>
      </c>
      <c r="JQ67" s="60">
        <v>2511</v>
      </c>
      <c r="JR67" s="60">
        <v>2473</v>
      </c>
      <c r="JS67" s="60">
        <v>2473</v>
      </c>
      <c r="JT67" s="60">
        <v>2473</v>
      </c>
      <c r="JU67" s="60">
        <v>2060</v>
      </c>
      <c r="JV67" s="60">
        <v>2149</v>
      </c>
      <c r="JW67" s="60">
        <v>1827</v>
      </c>
      <c r="JX67" s="60">
        <v>1901</v>
      </c>
      <c r="JY67" s="60">
        <v>1901</v>
      </c>
      <c r="JZ67" s="60">
        <v>2511</v>
      </c>
      <c r="KA67" s="60">
        <v>1916</v>
      </c>
      <c r="KB67" s="60">
        <v>1901</v>
      </c>
      <c r="KC67" s="60">
        <v>1901</v>
      </c>
      <c r="KD67" s="60">
        <v>1680</v>
      </c>
      <c r="KE67" s="60">
        <v>2421</v>
      </c>
      <c r="KF67" s="60">
        <v>2149</v>
      </c>
      <c r="KG67" s="60">
        <v>2379</v>
      </c>
      <c r="KH67" s="60">
        <v>2553</v>
      </c>
      <c r="KI67" s="60">
        <v>2511</v>
      </c>
      <c r="KJ67" s="60">
        <v>2361</v>
      </c>
      <c r="KK67" s="60">
        <v>2229</v>
      </c>
      <c r="KL67" s="60">
        <v>2361</v>
      </c>
      <c r="KM67" s="60">
        <v>2416</v>
      </c>
      <c r="KN67" s="60">
        <v>2553</v>
      </c>
      <c r="KO67" s="60">
        <v>2229</v>
      </c>
      <c r="KP67" s="60">
        <v>2473</v>
      </c>
      <c r="KQ67" s="60">
        <v>2210</v>
      </c>
      <c r="KR67" s="60">
        <v>1962</v>
      </c>
      <c r="KS67" s="60">
        <v>2361</v>
      </c>
      <c r="KT67" s="60">
        <v>2229</v>
      </c>
      <c r="KU67" s="60">
        <v>2473</v>
      </c>
      <c r="KV67" s="60">
        <v>2473</v>
      </c>
      <c r="KW67" s="60">
        <v>1827</v>
      </c>
      <c r="KX67" s="60">
        <v>2402</v>
      </c>
      <c r="KY67" s="60">
        <v>2473</v>
      </c>
      <c r="KZ67" s="60">
        <v>2473</v>
      </c>
      <c r="LA67" s="60">
        <v>2473</v>
      </c>
      <c r="LB67" s="60">
        <v>1635</v>
      </c>
      <c r="LC67" s="60">
        <v>2093</v>
      </c>
      <c r="LD67" s="60">
        <v>2341</v>
      </c>
      <c r="LE67" s="60">
        <v>2473</v>
      </c>
      <c r="LF67" s="60">
        <v>2473</v>
      </c>
      <c r="LG67" s="60">
        <v>1901</v>
      </c>
      <c r="LH67" s="60">
        <v>2473</v>
      </c>
      <c r="LI67" s="60">
        <v>2553</v>
      </c>
      <c r="LJ67" s="60">
        <v>1901</v>
      </c>
      <c r="LK67" s="60">
        <v>2051</v>
      </c>
      <c r="LL67" s="60">
        <v>2154</v>
      </c>
      <c r="LM67" s="60">
        <v>2473</v>
      </c>
      <c r="LN67" s="60">
        <v>2033</v>
      </c>
      <c r="LO67" s="60">
        <v>2281</v>
      </c>
      <c r="LP67" s="60">
        <v>1879</v>
      </c>
      <c r="LQ67" s="60">
        <v>2225</v>
      </c>
      <c r="LR67" s="60">
        <v>1959</v>
      </c>
      <c r="LS67" s="60">
        <v>2051</v>
      </c>
      <c r="LT67" s="60">
        <v>1635</v>
      </c>
      <c r="LU67" s="60">
        <v>2473</v>
      </c>
      <c r="LV67" s="60">
        <v>2473</v>
      </c>
    </row>
    <row r="68" spans="1:334" ht="15" customHeight="1" x14ac:dyDescent="0.35">
      <c r="A68" s="57" t="s">
        <v>326</v>
      </c>
      <c r="B68">
        <v>8062</v>
      </c>
      <c r="C68">
        <v>7992</v>
      </c>
      <c r="D68">
        <v>8059</v>
      </c>
      <c r="E68">
        <v>7947</v>
      </c>
      <c r="F68">
        <v>7751</v>
      </c>
      <c r="G68">
        <v>8062</v>
      </c>
      <c r="H68">
        <v>8059</v>
      </c>
      <c r="I68">
        <v>8079</v>
      </c>
      <c r="J68">
        <v>8062</v>
      </c>
      <c r="K68">
        <v>7548</v>
      </c>
      <c r="L68">
        <v>8307</v>
      </c>
      <c r="M68">
        <v>8062</v>
      </c>
      <c r="N68">
        <v>7744</v>
      </c>
      <c r="O68">
        <v>8017</v>
      </c>
      <c r="P68">
        <v>8062</v>
      </c>
      <c r="Q68">
        <v>8062</v>
      </c>
      <c r="R68">
        <v>8062</v>
      </c>
      <c r="S68">
        <v>8062</v>
      </c>
      <c r="T68">
        <v>8062</v>
      </c>
      <c r="U68">
        <v>8017</v>
      </c>
      <c r="V68">
        <v>8062</v>
      </c>
      <c r="W68">
        <v>8062</v>
      </c>
      <c r="X68">
        <v>8062</v>
      </c>
      <c r="Y68">
        <v>8062</v>
      </c>
      <c r="Z68">
        <v>8062</v>
      </c>
      <c r="AA68">
        <v>8062</v>
      </c>
      <c r="AB68">
        <v>8062</v>
      </c>
      <c r="AC68">
        <v>8059</v>
      </c>
      <c r="AD68">
        <v>7814</v>
      </c>
      <c r="AE68">
        <v>7814</v>
      </c>
      <c r="AF68">
        <v>8345</v>
      </c>
      <c r="AG68">
        <v>8345</v>
      </c>
      <c r="AH68">
        <v>8345</v>
      </c>
      <c r="AI68">
        <v>8345</v>
      </c>
      <c r="AJ68">
        <v>8345</v>
      </c>
      <c r="AK68">
        <v>8017</v>
      </c>
      <c r="AL68">
        <v>8345</v>
      </c>
      <c r="AM68">
        <v>8345</v>
      </c>
      <c r="AN68">
        <v>8017</v>
      </c>
      <c r="AO68">
        <v>8059</v>
      </c>
      <c r="AP68">
        <v>8387</v>
      </c>
      <c r="AQ68">
        <v>8387</v>
      </c>
      <c r="AR68">
        <v>8017</v>
      </c>
      <c r="AS68">
        <v>8017</v>
      </c>
      <c r="AT68">
        <v>7814</v>
      </c>
      <c r="AU68">
        <v>7793</v>
      </c>
      <c r="AV68">
        <v>5254</v>
      </c>
      <c r="AW68">
        <v>8059</v>
      </c>
      <c r="AX68">
        <v>7751</v>
      </c>
      <c r="AY68">
        <v>5254</v>
      </c>
      <c r="AZ68">
        <v>8062</v>
      </c>
      <c r="BA68">
        <v>8017</v>
      </c>
      <c r="BB68">
        <v>8017</v>
      </c>
      <c r="BC68">
        <v>8265</v>
      </c>
      <c r="BD68">
        <v>8265</v>
      </c>
      <c r="BE68">
        <v>8345</v>
      </c>
      <c r="BF68">
        <v>8062</v>
      </c>
      <c r="BG68">
        <v>8059</v>
      </c>
      <c r="BH68">
        <v>7296</v>
      </c>
      <c r="BI68">
        <v>8017</v>
      </c>
      <c r="BJ68">
        <v>8017</v>
      </c>
      <c r="BK68">
        <v>8017</v>
      </c>
      <c r="BL68">
        <v>7656</v>
      </c>
      <c r="BM68"/>
      <c r="BN68">
        <v>7796</v>
      </c>
      <c r="BO68">
        <v>7992</v>
      </c>
      <c r="BP68">
        <v>8062</v>
      </c>
      <c r="BQ68">
        <v>7947</v>
      </c>
      <c r="BR68">
        <v>7947</v>
      </c>
      <c r="BS68">
        <v>8017</v>
      </c>
      <c r="BT68">
        <v>7751</v>
      </c>
      <c r="BU68">
        <v>7751</v>
      </c>
      <c r="BV68">
        <v>7772</v>
      </c>
      <c r="BW68">
        <v>8017</v>
      </c>
      <c r="BX68">
        <v>8387</v>
      </c>
      <c r="BY68">
        <v>8345</v>
      </c>
      <c r="BZ68">
        <v>8345</v>
      </c>
      <c r="CA68">
        <v>8345</v>
      </c>
      <c r="CB68">
        <v>8345</v>
      </c>
      <c r="CC68">
        <v>8345</v>
      </c>
      <c r="CD68">
        <v>8345</v>
      </c>
      <c r="CE68">
        <v>8345</v>
      </c>
      <c r="CF68">
        <v>8387</v>
      </c>
      <c r="CG68">
        <v>8345</v>
      </c>
      <c r="CH68">
        <v>8387</v>
      </c>
      <c r="CI68">
        <v>8345</v>
      </c>
      <c r="CJ68">
        <v>6864</v>
      </c>
      <c r="CK68">
        <v>8307</v>
      </c>
      <c r="CL68">
        <v>8387</v>
      </c>
      <c r="CM68">
        <v>8387</v>
      </c>
      <c r="CN68">
        <v>8387</v>
      </c>
      <c r="CO68">
        <v>8345</v>
      </c>
      <c r="CP68">
        <v>8345</v>
      </c>
      <c r="CQ68">
        <v>8345</v>
      </c>
      <c r="CR68">
        <v>8387</v>
      </c>
      <c r="CS68">
        <v>8062</v>
      </c>
      <c r="CT68">
        <v>8062</v>
      </c>
      <c r="CU68">
        <v>8059</v>
      </c>
      <c r="CV68">
        <v>8062</v>
      </c>
      <c r="CW68">
        <v>8062</v>
      </c>
      <c r="CX68">
        <v>8062</v>
      </c>
      <c r="CY68">
        <v>7947</v>
      </c>
      <c r="CZ68">
        <v>8062</v>
      </c>
      <c r="DA68">
        <v>8062</v>
      </c>
      <c r="DB68">
        <v>8062</v>
      </c>
      <c r="DC68">
        <v>7989</v>
      </c>
      <c r="DD68">
        <v>8345</v>
      </c>
      <c r="DE68">
        <v>8062</v>
      </c>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s="60">
        <v>19934</v>
      </c>
      <c r="FH68" s="60">
        <v>19044</v>
      </c>
      <c r="FI68" s="60">
        <v>17301</v>
      </c>
      <c r="FJ68" s="60">
        <v>19367</v>
      </c>
      <c r="FK68" s="60">
        <v>18152</v>
      </c>
      <c r="FL68" s="60">
        <v>19543</v>
      </c>
      <c r="FM68" s="60">
        <v>19670</v>
      </c>
      <c r="FN68" s="60">
        <v>19605</v>
      </c>
      <c r="FO68" s="60">
        <v>19624</v>
      </c>
      <c r="FP68" s="60">
        <v>20420</v>
      </c>
      <c r="FQ68" s="60">
        <v>19882</v>
      </c>
      <c r="FR68" s="60">
        <v>19972</v>
      </c>
      <c r="FS68" s="60">
        <v>19966</v>
      </c>
      <c r="FT68" s="60">
        <v>20006</v>
      </c>
      <c r="FU68" s="60">
        <v>19363</v>
      </c>
      <c r="FV68" s="60">
        <v>17825</v>
      </c>
      <c r="FW68" s="60">
        <v>18897</v>
      </c>
      <c r="FX68" s="60">
        <v>20275</v>
      </c>
      <c r="FY68" s="60">
        <v>18938</v>
      </c>
      <c r="FZ68" s="60">
        <v>17329</v>
      </c>
      <c r="GA68" s="60">
        <v>20275</v>
      </c>
      <c r="GB68" s="60">
        <v>20500</v>
      </c>
      <c r="GC68" s="60">
        <v>20125</v>
      </c>
      <c r="GD68" s="60">
        <v>20024</v>
      </c>
      <c r="GE68" s="60">
        <v>19820</v>
      </c>
      <c r="GF68" s="60">
        <v>19820</v>
      </c>
      <c r="GG68" s="60">
        <v>20378</v>
      </c>
      <c r="GH68" s="60">
        <v>19312</v>
      </c>
      <c r="GI68" s="60">
        <v>18397</v>
      </c>
      <c r="GJ68" s="60">
        <v>20500</v>
      </c>
      <c r="GK68" s="60">
        <v>20424</v>
      </c>
      <c r="GL68" s="60">
        <v>19934</v>
      </c>
      <c r="GM68" s="60">
        <v>18949</v>
      </c>
      <c r="GN68" s="60">
        <v>20340</v>
      </c>
      <c r="GO68" s="60">
        <v>19934</v>
      </c>
      <c r="GP68" s="60">
        <v>19396</v>
      </c>
      <c r="GQ68" s="60">
        <v>19596</v>
      </c>
      <c r="GR68" s="60">
        <v>16841</v>
      </c>
      <c r="GS68" s="60">
        <v>20500</v>
      </c>
      <c r="GT68" s="60">
        <v>19298</v>
      </c>
      <c r="GU68" s="60">
        <v>19844</v>
      </c>
      <c r="GV68" s="60">
        <v>19844</v>
      </c>
      <c r="GW68" s="60">
        <v>19844</v>
      </c>
      <c r="GX68" s="60">
        <v>20500</v>
      </c>
      <c r="GY68" s="60">
        <v>19850</v>
      </c>
      <c r="GZ68" s="60">
        <v>20500</v>
      </c>
      <c r="HA68" s="60">
        <v>20584</v>
      </c>
      <c r="HB68" s="60">
        <v>20026</v>
      </c>
      <c r="HC68" s="60">
        <v>20500</v>
      </c>
      <c r="HD68" s="60">
        <v>20500</v>
      </c>
      <c r="HE68" s="60">
        <v>20580</v>
      </c>
      <c r="HF68" s="60">
        <v>20310</v>
      </c>
      <c r="HG68" s="60">
        <v>20252</v>
      </c>
      <c r="HH68" s="60">
        <v>19438</v>
      </c>
      <c r="HI68" s="60">
        <v>3435</v>
      </c>
      <c r="HJ68" s="60">
        <v>3456</v>
      </c>
      <c r="HK68" s="60">
        <v>2853</v>
      </c>
      <c r="HL68" s="60">
        <v>3810</v>
      </c>
      <c r="HM68" s="60">
        <v>2853</v>
      </c>
      <c r="HN68" s="60">
        <v>3806</v>
      </c>
      <c r="HO68" s="60">
        <v>2655</v>
      </c>
      <c r="HP68" s="60">
        <v>2853</v>
      </c>
      <c r="HQ68" s="60">
        <v>3299</v>
      </c>
      <c r="HR68" s="60">
        <v>3479</v>
      </c>
      <c r="HS68" s="60">
        <v>3036</v>
      </c>
      <c r="HT68" s="60">
        <v>3890</v>
      </c>
      <c r="HU68" s="60">
        <v>3890</v>
      </c>
      <c r="HV68" s="60">
        <v>3890</v>
      </c>
      <c r="HW68" s="60">
        <v>3890</v>
      </c>
      <c r="HX68" s="60">
        <v>3415</v>
      </c>
      <c r="HY68" s="60">
        <v>3806</v>
      </c>
      <c r="HZ68" s="60">
        <v>3806</v>
      </c>
      <c r="IA68" s="60">
        <v>3806</v>
      </c>
      <c r="IB68" s="60">
        <v>3656</v>
      </c>
      <c r="IC68" s="60">
        <v>3426</v>
      </c>
      <c r="ID68" s="60">
        <v>3506</v>
      </c>
      <c r="IE68" s="60">
        <v>3848</v>
      </c>
      <c r="IF68" s="60">
        <v>3698</v>
      </c>
      <c r="IG68" s="60">
        <v>3698</v>
      </c>
      <c r="IH68" s="60">
        <v>3116</v>
      </c>
      <c r="II68" s="60">
        <v>3500</v>
      </c>
      <c r="IJ68" s="60">
        <v>3656</v>
      </c>
      <c r="IK68" s="60">
        <v>2430</v>
      </c>
      <c r="IL68" s="60">
        <v>3228</v>
      </c>
      <c r="IM68" s="60">
        <v>3810</v>
      </c>
      <c r="IN68" s="60">
        <v>3415</v>
      </c>
      <c r="IO68" s="60">
        <v>3130</v>
      </c>
      <c r="IP68" s="60">
        <v>2717</v>
      </c>
      <c r="IQ68" s="60">
        <v>3810</v>
      </c>
      <c r="IR68" s="60">
        <v>2717</v>
      </c>
      <c r="IS68" s="60">
        <v>3698</v>
      </c>
      <c r="IT68" s="60">
        <v>3848</v>
      </c>
      <c r="IU68" s="60">
        <v>3806</v>
      </c>
      <c r="IV68" s="60">
        <v>3547</v>
      </c>
      <c r="IW68" s="60">
        <v>2852</v>
      </c>
      <c r="IX68" s="60">
        <v>1652</v>
      </c>
      <c r="IY68" s="60">
        <v>3810</v>
      </c>
      <c r="IZ68" s="60">
        <v>3299</v>
      </c>
      <c r="JA68" s="60">
        <v>2853</v>
      </c>
      <c r="JB68" s="60">
        <v>2032</v>
      </c>
      <c r="JC68" s="60">
        <v>2825</v>
      </c>
      <c r="JD68" s="60">
        <v>2915</v>
      </c>
      <c r="JE68" s="60">
        <v>2389</v>
      </c>
      <c r="JF68" s="60">
        <v>3628</v>
      </c>
      <c r="JG68" s="60">
        <v>2130</v>
      </c>
      <c r="JH68" s="60">
        <v>3848</v>
      </c>
      <c r="JI68" s="60">
        <v>3585</v>
      </c>
      <c r="JJ68" s="60">
        <v>3153</v>
      </c>
      <c r="JK68" s="60">
        <v>2853</v>
      </c>
      <c r="JL68" s="60">
        <v>2357</v>
      </c>
      <c r="JM68" s="60">
        <v>3806</v>
      </c>
      <c r="JN68" s="60">
        <v>2572</v>
      </c>
      <c r="JO68" s="60">
        <v>2525</v>
      </c>
      <c r="JP68" s="60">
        <v>3192</v>
      </c>
      <c r="JQ68" s="60">
        <v>3806</v>
      </c>
      <c r="JR68" s="60">
        <v>3810</v>
      </c>
      <c r="JS68" s="60">
        <v>3704</v>
      </c>
      <c r="JT68" s="60">
        <v>3810</v>
      </c>
      <c r="JU68" s="60">
        <v>2127</v>
      </c>
      <c r="JV68" s="60">
        <v>2241</v>
      </c>
      <c r="JW68" s="60">
        <v>2909</v>
      </c>
      <c r="JX68" s="60">
        <v>2130</v>
      </c>
      <c r="JY68" s="60">
        <v>3107</v>
      </c>
      <c r="JZ68" s="60">
        <v>3806</v>
      </c>
      <c r="KA68" s="60">
        <v>3192</v>
      </c>
      <c r="KB68" s="60">
        <v>3046</v>
      </c>
      <c r="KC68" s="60">
        <v>1674</v>
      </c>
      <c r="KD68" s="60">
        <v>395</v>
      </c>
      <c r="KE68" s="60">
        <v>3566</v>
      </c>
      <c r="KF68" s="60">
        <v>2430</v>
      </c>
      <c r="KG68" s="60">
        <v>3524</v>
      </c>
      <c r="KH68" s="60">
        <v>3890</v>
      </c>
      <c r="KI68" s="60">
        <v>3656</v>
      </c>
      <c r="KJ68" s="60">
        <v>3506</v>
      </c>
      <c r="KK68" s="60">
        <v>3243</v>
      </c>
      <c r="KL68" s="60">
        <v>3506</v>
      </c>
      <c r="KM68" s="60">
        <v>3656</v>
      </c>
      <c r="KN68" s="60">
        <v>3848</v>
      </c>
      <c r="KO68" s="60">
        <v>2853</v>
      </c>
      <c r="KP68" s="60">
        <v>3810</v>
      </c>
      <c r="KQ68" s="60">
        <v>3237</v>
      </c>
      <c r="KR68" s="60">
        <v>2029</v>
      </c>
      <c r="KS68" s="60">
        <v>2764</v>
      </c>
      <c r="KT68" s="60">
        <v>3243</v>
      </c>
      <c r="KU68" s="60">
        <v>3810</v>
      </c>
      <c r="KV68" s="60">
        <v>3810</v>
      </c>
      <c r="KW68" s="60">
        <v>2909</v>
      </c>
      <c r="KX68" s="60">
        <v>3810</v>
      </c>
      <c r="KY68" s="60">
        <v>3810</v>
      </c>
      <c r="KZ68" s="60">
        <v>3704</v>
      </c>
      <c r="LA68" s="60">
        <v>3810</v>
      </c>
      <c r="LB68" s="60">
        <v>2525</v>
      </c>
      <c r="LC68" s="60">
        <v>2909</v>
      </c>
      <c r="LD68" s="60">
        <v>3115</v>
      </c>
      <c r="LE68" s="60">
        <v>3810</v>
      </c>
      <c r="LF68" s="60">
        <v>3810</v>
      </c>
      <c r="LG68" s="60">
        <v>2525</v>
      </c>
      <c r="LH68" s="60">
        <v>3415</v>
      </c>
      <c r="LI68" s="60">
        <v>3495</v>
      </c>
      <c r="LJ68" s="60">
        <v>2712</v>
      </c>
      <c r="LK68" s="60">
        <v>2430</v>
      </c>
      <c r="LL68" s="60">
        <v>3562</v>
      </c>
      <c r="LM68" s="60">
        <v>3810</v>
      </c>
      <c r="LN68" s="60">
        <v>2733</v>
      </c>
      <c r="LO68" s="60">
        <v>2572</v>
      </c>
      <c r="LP68" s="60">
        <v>2699</v>
      </c>
      <c r="LQ68" s="60">
        <v>3562</v>
      </c>
      <c r="LR68" s="60">
        <v>3562</v>
      </c>
      <c r="LS68" s="60">
        <v>3215</v>
      </c>
      <c r="LT68" s="60">
        <v>2525</v>
      </c>
      <c r="LU68" s="60">
        <v>3810</v>
      </c>
      <c r="LV68" s="60">
        <v>3810</v>
      </c>
    </row>
    <row r="69" spans="1:334" ht="15" customHeight="1" x14ac:dyDescent="0.35">
      <c r="A69" s="57" t="s">
        <v>327</v>
      </c>
      <c r="B69">
        <v>700</v>
      </c>
      <c r="C69">
        <v>630</v>
      </c>
      <c r="D69">
        <v>945</v>
      </c>
      <c r="E69">
        <v>875</v>
      </c>
      <c r="F69">
        <v>924</v>
      </c>
      <c r="G69">
        <v>700</v>
      </c>
      <c r="H69">
        <v>1190</v>
      </c>
      <c r="I69">
        <v>759</v>
      </c>
      <c r="J69">
        <v>700</v>
      </c>
      <c r="K69">
        <v>434</v>
      </c>
      <c r="L69">
        <v>1120</v>
      </c>
      <c r="M69">
        <v>945</v>
      </c>
      <c r="N69">
        <v>630</v>
      </c>
      <c r="O69">
        <v>1190</v>
      </c>
      <c r="P69">
        <v>700</v>
      </c>
      <c r="Q69">
        <v>700</v>
      </c>
      <c r="R69">
        <v>700</v>
      </c>
      <c r="S69">
        <v>700</v>
      </c>
      <c r="T69">
        <v>700</v>
      </c>
      <c r="U69">
        <v>945</v>
      </c>
      <c r="V69">
        <v>700</v>
      </c>
      <c r="W69">
        <v>700</v>
      </c>
      <c r="X69">
        <v>700</v>
      </c>
      <c r="Y69">
        <v>945</v>
      </c>
      <c r="Z69">
        <v>945</v>
      </c>
      <c r="AA69">
        <v>945</v>
      </c>
      <c r="AB69">
        <v>945</v>
      </c>
      <c r="AC69">
        <v>1190</v>
      </c>
      <c r="AD69">
        <v>945</v>
      </c>
      <c r="AE69">
        <v>945</v>
      </c>
      <c r="AF69">
        <v>1270</v>
      </c>
      <c r="AG69">
        <v>1270</v>
      </c>
      <c r="AH69">
        <v>1270</v>
      </c>
      <c r="AI69">
        <v>1270</v>
      </c>
      <c r="AJ69">
        <v>1270</v>
      </c>
      <c r="AK69">
        <v>1190</v>
      </c>
      <c r="AL69">
        <v>1270</v>
      </c>
      <c r="AM69">
        <v>1270</v>
      </c>
      <c r="AN69">
        <v>945</v>
      </c>
      <c r="AO69">
        <v>1190</v>
      </c>
      <c r="AP69">
        <v>1270</v>
      </c>
      <c r="AQ69">
        <v>1270</v>
      </c>
      <c r="AR69">
        <v>1190</v>
      </c>
      <c r="AS69">
        <v>1190</v>
      </c>
      <c r="AT69">
        <v>700</v>
      </c>
      <c r="AU69">
        <v>924</v>
      </c>
      <c r="AV69">
        <v>924</v>
      </c>
      <c r="AW69">
        <v>1190</v>
      </c>
      <c r="AX69">
        <v>924</v>
      </c>
      <c r="AY69">
        <v>924</v>
      </c>
      <c r="AZ69">
        <v>945</v>
      </c>
      <c r="BA69">
        <v>1190</v>
      </c>
      <c r="BB69">
        <v>1190</v>
      </c>
      <c r="BC69">
        <v>1190</v>
      </c>
      <c r="BD69">
        <v>1190</v>
      </c>
      <c r="BE69">
        <v>1270</v>
      </c>
      <c r="BF69">
        <v>945</v>
      </c>
      <c r="BG69">
        <v>1190</v>
      </c>
      <c r="BH69">
        <v>924</v>
      </c>
      <c r="BI69">
        <v>1190</v>
      </c>
      <c r="BJ69">
        <v>1190</v>
      </c>
      <c r="BK69">
        <v>1190</v>
      </c>
      <c r="BL69">
        <v>924</v>
      </c>
      <c r="BM69">
        <v>679</v>
      </c>
      <c r="BN69"/>
      <c r="BO69">
        <v>875</v>
      </c>
      <c r="BP69">
        <v>266</v>
      </c>
      <c r="BQ69">
        <v>1120</v>
      </c>
      <c r="BR69">
        <v>875</v>
      </c>
      <c r="BS69">
        <v>1190</v>
      </c>
      <c r="BT69">
        <v>679</v>
      </c>
      <c r="BU69">
        <v>924</v>
      </c>
      <c r="BV69">
        <v>945</v>
      </c>
      <c r="BW69">
        <v>1190</v>
      </c>
      <c r="BX69">
        <v>1270</v>
      </c>
      <c r="BY69">
        <v>1270</v>
      </c>
      <c r="BZ69">
        <v>1270</v>
      </c>
      <c r="CA69">
        <v>1270</v>
      </c>
      <c r="CB69">
        <v>1270</v>
      </c>
      <c r="CC69">
        <v>1270</v>
      </c>
      <c r="CD69">
        <v>1270</v>
      </c>
      <c r="CE69">
        <v>1270</v>
      </c>
      <c r="CF69">
        <v>1270</v>
      </c>
      <c r="CG69">
        <v>1270</v>
      </c>
      <c r="CH69">
        <v>1270</v>
      </c>
      <c r="CI69">
        <v>1270</v>
      </c>
      <c r="CJ69">
        <v>679</v>
      </c>
      <c r="CK69">
        <v>945</v>
      </c>
      <c r="CL69">
        <v>1270</v>
      </c>
      <c r="CM69">
        <v>1270</v>
      </c>
      <c r="CN69">
        <v>1270</v>
      </c>
      <c r="CO69">
        <v>1270</v>
      </c>
      <c r="CP69">
        <v>1270</v>
      </c>
      <c r="CQ69">
        <v>1270</v>
      </c>
      <c r="CR69">
        <v>1270</v>
      </c>
      <c r="CS69">
        <v>700</v>
      </c>
      <c r="CT69">
        <v>700</v>
      </c>
      <c r="CU69">
        <v>945</v>
      </c>
      <c r="CV69">
        <v>700</v>
      </c>
      <c r="CW69">
        <v>700</v>
      </c>
      <c r="CX69">
        <v>700</v>
      </c>
      <c r="CY69">
        <v>875</v>
      </c>
      <c r="CZ69">
        <v>700</v>
      </c>
      <c r="DA69">
        <v>945</v>
      </c>
      <c r="DB69">
        <v>945</v>
      </c>
      <c r="DC69">
        <v>875</v>
      </c>
      <c r="DD69">
        <v>1270</v>
      </c>
      <c r="DE69">
        <v>945</v>
      </c>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s="60">
        <v>5485</v>
      </c>
      <c r="FH69" s="60">
        <v>5175</v>
      </c>
      <c r="FI69" s="60">
        <v>3132</v>
      </c>
      <c r="FJ69" s="60">
        <v>4918</v>
      </c>
      <c r="FK69" s="60">
        <v>3983</v>
      </c>
      <c r="FL69" s="60">
        <v>5178</v>
      </c>
      <c r="FM69" s="60">
        <v>5305</v>
      </c>
      <c r="FN69" s="60">
        <v>5240</v>
      </c>
      <c r="FO69" s="60">
        <v>5175</v>
      </c>
      <c r="FP69" s="60">
        <v>6055</v>
      </c>
      <c r="FQ69" s="60">
        <v>6013</v>
      </c>
      <c r="FR69" s="60">
        <v>5033</v>
      </c>
      <c r="FS69" s="60">
        <v>6013</v>
      </c>
      <c r="FT69" s="60">
        <v>5151</v>
      </c>
      <c r="FU69" s="60">
        <v>5494</v>
      </c>
      <c r="FV69" s="60">
        <v>4146</v>
      </c>
      <c r="FW69" s="60">
        <v>5218</v>
      </c>
      <c r="FX69" s="60">
        <v>5420</v>
      </c>
      <c r="FY69" s="60">
        <v>4573</v>
      </c>
      <c r="FZ69" s="60">
        <v>3460</v>
      </c>
      <c r="GA69" s="60">
        <v>5910</v>
      </c>
      <c r="GB69" s="60">
        <v>6135</v>
      </c>
      <c r="GC69" s="60">
        <v>5760</v>
      </c>
      <c r="GD69" s="60">
        <v>5659</v>
      </c>
      <c r="GE69" s="60">
        <v>5455</v>
      </c>
      <c r="GF69" s="60">
        <v>5455</v>
      </c>
      <c r="GG69" s="60">
        <v>5523</v>
      </c>
      <c r="GH69" s="60">
        <v>5443</v>
      </c>
      <c r="GI69" s="60">
        <v>3954</v>
      </c>
      <c r="GJ69" s="60">
        <v>6135</v>
      </c>
      <c r="GK69" s="60">
        <v>5835</v>
      </c>
      <c r="GL69" s="60">
        <v>4995</v>
      </c>
      <c r="GM69" s="60">
        <v>4010</v>
      </c>
      <c r="GN69" s="60">
        <v>5975</v>
      </c>
      <c r="GO69" s="60">
        <v>4127</v>
      </c>
      <c r="GP69" s="60">
        <v>5443</v>
      </c>
      <c r="GQ69" s="60">
        <v>5237</v>
      </c>
      <c r="GR69" s="60">
        <v>2708</v>
      </c>
      <c r="GS69" s="60">
        <v>6135</v>
      </c>
      <c r="GT69" s="60">
        <v>4855</v>
      </c>
      <c r="GU69" s="60">
        <v>5975</v>
      </c>
      <c r="GV69" s="60">
        <v>5975</v>
      </c>
      <c r="GW69" s="60">
        <v>5975</v>
      </c>
      <c r="GX69" s="60">
        <v>6135</v>
      </c>
      <c r="GY69" s="60">
        <v>5485</v>
      </c>
      <c r="GZ69" s="60">
        <v>6135</v>
      </c>
      <c r="HA69" s="60">
        <v>6135</v>
      </c>
      <c r="HB69" s="60">
        <v>5661</v>
      </c>
      <c r="HC69" s="60">
        <v>6135</v>
      </c>
      <c r="HD69" s="60">
        <v>6135</v>
      </c>
      <c r="HE69" s="60">
        <v>6215</v>
      </c>
      <c r="HF69" s="60">
        <v>6135</v>
      </c>
      <c r="HG69" s="60">
        <v>5887</v>
      </c>
      <c r="HH69" s="60">
        <v>5485</v>
      </c>
      <c r="HI69" s="60">
        <v>3220</v>
      </c>
      <c r="HJ69" s="60">
        <v>3241</v>
      </c>
      <c r="HK69" s="60">
        <v>2638</v>
      </c>
      <c r="HL69" s="60">
        <v>3595</v>
      </c>
      <c r="HM69" s="60">
        <v>2638</v>
      </c>
      <c r="HN69" s="60">
        <v>3591</v>
      </c>
      <c r="HO69" s="60">
        <v>2440</v>
      </c>
      <c r="HP69" s="60">
        <v>2638</v>
      </c>
      <c r="HQ69" s="60">
        <v>3084</v>
      </c>
      <c r="HR69" s="60">
        <v>3374</v>
      </c>
      <c r="HS69" s="60">
        <v>2821</v>
      </c>
      <c r="HT69" s="60">
        <v>3675</v>
      </c>
      <c r="HU69" s="60">
        <v>3675</v>
      </c>
      <c r="HV69" s="60">
        <v>3675</v>
      </c>
      <c r="HW69" s="60">
        <v>3675</v>
      </c>
      <c r="HX69" s="60">
        <v>3595</v>
      </c>
      <c r="HY69" s="60">
        <v>3591</v>
      </c>
      <c r="HZ69" s="60">
        <v>3591</v>
      </c>
      <c r="IA69" s="60">
        <v>3591</v>
      </c>
      <c r="IB69" s="60">
        <v>3441</v>
      </c>
      <c r="IC69" s="60">
        <v>3211</v>
      </c>
      <c r="ID69" s="60">
        <v>3291</v>
      </c>
      <c r="IE69" s="60">
        <v>3633</v>
      </c>
      <c r="IF69" s="60">
        <v>3483</v>
      </c>
      <c r="IG69" s="60">
        <v>3483</v>
      </c>
      <c r="IH69" s="60">
        <v>2901</v>
      </c>
      <c r="II69" s="60">
        <v>3285</v>
      </c>
      <c r="IJ69" s="60">
        <v>3441</v>
      </c>
      <c r="IK69" s="60">
        <v>2610</v>
      </c>
      <c r="IL69" s="60">
        <v>3013</v>
      </c>
      <c r="IM69" s="60">
        <v>3595</v>
      </c>
      <c r="IN69" s="60">
        <v>3595</v>
      </c>
      <c r="IO69" s="60">
        <v>2915</v>
      </c>
      <c r="IP69" s="60">
        <v>2502</v>
      </c>
      <c r="IQ69" s="60">
        <v>3595</v>
      </c>
      <c r="IR69" s="60">
        <v>2502</v>
      </c>
      <c r="IS69" s="60">
        <v>3483</v>
      </c>
      <c r="IT69" s="60">
        <v>3633</v>
      </c>
      <c r="IU69" s="60">
        <v>3591</v>
      </c>
      <c r="IV69" s="60">
        <v>3332</v>
      </c>
      <c r="IW69" s="60">
        <v>2637</v>
      </c>
      <c r="IX69" s="60">
        <v>1437</v>
      </c>
      <c r="IY69" s="60">
        <v>3595</v>
      </c>
      <c r="IZ69" s="60">
        <v>3084</v>
      </c>
      <c r="JA69" s="60">
        <v>2638</v>
      </c>
      <c r="JB69" s="60">
        <v>2212</v>
      </c>
      <c r="JC69" s="60">
        <v>2610</v>
      </c>
      <c r="JD69" s="60">
        <v>2700</v>
      </c>
      <c r="JE69" s="60">
        <v>2174</v>
      </c>
      <c r="JF69" s="60">
        <v>3413</v>
      </c>
      <c r="JG69" s="60">
        <v>2310</v>
      </c>
      <c r="JH69" s="60">
        <v>3633</v>
      </c>
      <c r="JI69" s="60">
        <v>3370</v>
      </c>
      <c r="JJ69" s="60">
        <v>2938</v>
      </c>
      <c r="JK69" s="60">
        <v>2638</v>
      </c>
      <c r="JL69" s="60">
        <v>2142</v>
      </c>
      <c r="JM69" s="60">
        <v>3591</v>
      </c>
      <c r="JN69" s="60">
        <v>2357</v>
      </c>
      <c r="JO69" s="60">
        <v>2310</v>
      </c>
      <c r="JP69" s="60">
        <v>2977</v>
      </c>
      <c r="JQ69" s="60">
        <v>3591</v>
      </c>
      <c r="JR69" s="60">
        <v>3595</v>
      </c>
      <c r="JS69" s="60">
        <v>3489</v>
      </c>
      <c r="JT69" s="60">
        <v>3595</v>
      </c>
      <c r="JU69" s="60">
        <v>1912</v>
      </c>
      <c r="JV69" s="60">
        <v>2026</v>
      </c>
      <c r="JW69" s="60">
        <v>2694</v>
      </c>
      <c r="JX69" s="60">
        <v>2310</v>
      </c>
      <c r="JY69" s="60">
        <v>2892</v>
      </c>
      <c r="JZ69" s="60">
        <v>3591</v>
      </c>
      <c r="KA69" s="60">
        <v>2977</v>
      </c>
      <c r="KB69" s="60">
        <v>2831</v>
      </c>
      <c r="KC69" s="60">
        <v>1459</v>
      </c>
      <c r="KE69" s="60">
        <v>3351</v>
      </c>
      <c r="KF69" s="60">
        <v>2610</v>
      </c>
      <c r="KG69" s="60">
        <v>3309</v>
      </c>
      <c r="KH69" s="60">
        <v>3675</v>
      </c>
      <c r="KI69" s="60">
        <v>3441</v>
      </c>
      <c r="KJ69" s="60">
        <v>3291</v>
      </c>
      <c r="KK69" s="60">
        <v>3028</v>
      </c>
      <c r="KL69" s="60">
        <v>3291</v>
      </c>
      <c r="KM69" s="60">
        <v>3441</v>
      </c>
      <c r="KN69" s="60">
        <v>3633</v>
      </c>
      <c r="KO69" s="60">
        <v>2638</v>
      </c>
      <c r="KP69" s="60">
        <v>3595</v>
      </c>
      <c r="KQ69" s="60">
        <v>3022</v>
      </c>
      <c r="KR69" s="60">
        <v>1814</v>
      </c>
      <c r="KS69" s="60">
        <v>2549</v>
      </c>
      <c r="KT69" s="60">
        <v>3028</v>
      </c>
      <c r="KU69" s="60">
        <v>3595</v>
      </c>
      <c r="KV69" s="60">
        <v>3595</v>
      </c>
      <c r="KW69" s="60">
        <v>2694</v>
      </c>
      <c r="KX69" s="60">
        <v>3595</v>
      </c>
      <c r="KY69" s="60">
        <v>3595</v>
      </c>
      <c r="KZ69" s="60">
        <v>3489</v>
      </c>
      <c r="LA69" s="60">
        <v>3595</v>
      </c>
      <c r="LB69" s="60">
        <v>2310</v>
      </c>
      <c r="LC69" s="60">
        <v>2694</v>
      </c>
      <c r="LD69" s="60">
        <v>2900</v>
      </c>
      <c r="LE69" s="60">
        <v>3595</v>
      </c>
      <c r="LF69" s="60">
        <v>3595</v>
      </c>
      <c r="LG69" s="60">
        <v>2310</v>
      </c>
      <c r="LH69" s="60">
        <v>3595</v>
      </c>
      <c r="LI69" s="60">
        <v>3675</v>
      </c>
      <c r="LJ69" s="60">
        <v>2892</v>
      </c>
      <c r="LK69" s="60">
        <v>2610</v>
      </c>
      <c r="LL69" s="60">
        <v>3347</v>
      </c>
      <c r="LM69" s="60">
        <v>3595</v>
      </c>
      <c r="LN69" s="60">
        <v>2518</v>
      </c>
      <c r="LO69" s="60">
        <v>2357</v>
      </c>
      <c r="LP69" s="60">
        <v>2484</v>
      </c>
      <c r="LQ69" s="60">
        <v>3347</v>
      </c>
      <c r="LR69" s="60">
        <v>3347</v>
      </c>
      <c r="LS69" s="60">
        <v>3000</v>
      </c>
      <c r="LT69" s="60">
        <v>2310</v>
      </c>
      <c r="LU69" s="60">
        <v>3595</v>
      </c>
      <c r="LV69" s="60">
        <v>3595</v>
      </c>
    </row>
    <row r="70" spans="1:334" ht="15" customHeight="1" x14ac:dyDescent="0.35">
      <c r="A70" s="57" t="s">
        <v>328</v>
      </c>
      <c r="B70">
        <v>1184</v>
      </c>
      <c r="C70">
        <v>969</v>
      </c>
      <c r="D70">
        <v>1022</v>
      </c>
      <c r="E70">
        <v>1096</v>
      </c>
      <c r="F70">
        <v>1496</v>
      </c>
      <c r="G70">
        <v>1584</v>
      </c>
      <c r="H70">
        <v>1697</v>
      </c>
      <c r="I70">
        <v>1470</v>
      </c>
      <c r="J70">
        <v>1440</v>
      </c>
      <c r="K70">
        <v>957</v>
      </c>
      <c r="L70">
        <v>1829</v>
      </c>
      <c r="M70">
        <v>1440</v>
      </c>
      <c r="N70">
        <v>744</v>
      </c>
      <c r="O70">
        <v>1566</v>
      </c>
      <c r="P70">
        <v>1514</v>
      </c>
      <c r="Q70">
        <v>1146</v>
      </c>
      <c r="R70">
        <v>1514</v>
      </c>
      <c r="S70">
        <v>1040</v>
      </c>
      <c r="T70">
        <v>1040</v>
      </c>
      <c r="U70">
        <v>1591</v>
      </c>
      <c r="V70">
        <v>1584</v>
      </c>
      <c r="W70">
        <v>1584</v>
      </c>
      <c r="X70">
        <v>1584</v>
      </c>
      <c r="Y70">
        <v>1440</v>
      </c>
      <c r="Z70">
        <v>1440</v>
      </c>
      <c r="AA70">
        <v>1440</v>
      </c>
      <c r="AB70">
        <v>1584</v>
      </c>
      <c r="AC70">
        <v>1723</v>
      </c>
      <c r="AD70">
        <v>1251</v>
      </c>
      <c r="AE70">
        <v>1276</v>
      </c>
      <c r="AF70">
        <v>1909</v>
      </c>
      <c r="AG70">
        <v>1909</v>
      </c>
      <c r="AH70">
        <v>1909</v>
      </c>
      <c r="AI70">
        <v>1909</v>
      </c>
      <c r="AJ70">
        <v>1646</v>
      </c>
      <c r="AK70">
        <v>1460</v>
      </c>
      <c r="AL70">
        <v>1540</v>
      </c>
      <c r="AM70">
        <v>1540</v>
      </c>
      <c r="AN70">
        <v>1460</v>
      </c>
      <c r="AO70">
        <v>1566</v>
      </c>
      <c r="AP70">
        <v>1909</v>
      </c>
      <c r="AQ70">
        <v>1909</v>
      </c>
      <c r="AR70">
        <v>1460</v>
      </c>
      <c r="AS70">
        <v>1460</v>
      </c>
      <c r="AT70">
        <v>1146</v>
      </c>
      <c r="AU70">
        <v>1390</v>
      </c>
      <c r="AV70">
        <v>1496</v>
      </c>
      <c r="AW70">
        <v>1496</v>
      </c>
      <c r="AX70">
        <v>1390</v>
      </c>
      <c r="AY70">
        <v>1759</v>
      </c>
      <c r="AZ70">
        <v>1477</v>
      </c>
      <c r="BA70">
        <v>1722</v>
      </c>
      <c r="BB70">
        <v>1460</v>
      </c>
      <c r="BC70">
        <v>1829</v>
      </c>
      <c r="BD70">
        <v>1722</v>
      </c>
      <c r="BE70">
        <v>1433</v>
      </c>
      <c r="BF70">
        <v>1477</v>
      </c>
      <c r="BG70">
        <v>1459</v>
      </c>
      <c r="BH70">
        <v>1520</v>
      </c>
      <c r="BI70">
        <v>1353</v>
      </c>
      <c r="BJ70">
        <v>1353</v>
      </c>
      <c r="BK70">
        <v>1353</v>
      </c>
      <c r="BL70">
        <v>1389</v>
      </c>
      <c r="BM70">
        <v>1514</v>
      </c>
      <c r="BN70">
        <v>1514</v>
      </c>
      <c r="BO70"/>
      <c r="BP70">
        <v>1321</v>
      </c>
      <c r="BQ70">
        <v>1627</v>
      </c>
      <c r="BR70">
        <v>1627</v>
      </c>
      <c r="BS70">
        <v>1697</v>
      </c>
      <c r="BT70">
        <v>1759</v>
      </c>
      <c r="BU70">
        <v>1390</v>
      </c>
      <c r="BV70">
        <v>1584</v>
      </c>
      <c r="BW70">
        <v>1566</v>
      </c>
      <c r="BX70">
        <v>1646</v>
      </c>
      <c r="BY70">
        <v>1540</v>
      </c>
      <c r="BZ70">
        <v>1909</v>
      </c>
      <c r="CA70">
        <v>1909</v>
      </c>
      <c r="CB70">
        <v>1646</v>
      </c>
      <c r="CC70">
        <v>1646</v>
      </c>
      <c r="CD70">
        <v>1777</v>
      </c>
      <c r="CE70">
        <v>1671</v>
      </c>
      <c r="CF70">
        <v>1909</v>
      </c>
      <c r="CG70">
        <v>1909</v>
      </c>
      <c r="CH70">
        <v>1909</v>
      </c>
      <c r="CI70">
        <v>1646</v>
      </c>
      <c r="CJ70">
        <v>1514</v>
      </c>
      <c r="CK70">
        <v>1722</v>
      </c>
      <c r="CL70">
        <v>1909</v>
      </c>
      <c r="CM70">
        <v>1909</v>
      </c>
      <c r="CN70">
        <v>1909</v>
      </c>
      <c r="CO70">
        <v>1646</v>
      </c>
      <c r="CP70">
        <v>1540</v>
      </c>
      <c r="CQ70">
        <v>1540</v>
      </c>
      <c r="CR70">
        <v>1909</v>
      </c>
      <c r="CS70">
        <v>1584</v>
      </c>
      <c r="CT70">
        <v>1584</v>
      </c>
      <c r="CU70">
        <v>1022</v>
      </c>
      <c r="CV70">
        <v>1514</v>
      </c>
      <c r="CW70">
        <v>1584</v>
      </c>
      <c r="CX70">
        <v>1146</v>
      </c>
      <c r="CY70">
        <v>1096</v>
      </c>
      <c r="CZ70">
        <v>1146</v>
      </c>
      <c r="DA70">
        <v>1440</v>
      </c>
      <c r="DB70">
        <v>1584</v>
      </c>
      <c r="DC70">
        <v>1759</v>
      </c>
      <c r="DD70">
        <v>1433</v>
      </c>
      <c r="DE70">
        <v>1584</v>
      </c>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s="60">
        <v>6763</v>
      </c>
      <c r="FH70" s="60">
        <v>6241</v>
      </c>
      <c r="FI70" s="60">
        <v>4162</v>
      </c>
      <c r="FJ70" s="60">
        <v>6196</v>
      </c>
      <c r="FK70" s="60">
        <v>5013</v>
      </c>
      <c r="FL70" s="60">
        <v>6456</v>
      </c>
      <c r="FM70" s="60">
        <v>6583</v>
      </c>
      <c r="FN70" s="60">
        <v>6518</v>
      </c>
      <c r="FO70" s="60">
        <v>6239</v>
      </c>
      <c r="FP70" s="60">
        <v>7069</v>
      </c>
      <c r="FQ70" s="60">
        <v>6551</v>
      </c>
      <c r="FR70" s="60">
        <v>6661</v>
      </c>
      <c r="FS70" s="60">
        <v>6625</v>
      </c>
      <c r="FT70" s="60">
        <v>6573</v>
      </c>
      <c r="FU70" s="60">
        <v>6034</v>
      </c>
      <c r="FV70" s="60">
        <v>5338</v>
      </c>
      <c r="FW70" s="60">
        <v>6362</v>
      </c>
      <c r="FX70" s="60">
        <v>6662</v>
      </c>
      <c r="FY70" s="60">
        <v>5851</v>
      </c>
      <c r="FZ70" s="60">
        <v>4000</v>
      </c>
      <c r="GA70" s="60">
        <v>7188</v>
      </c>
      <c r="GB70" s="60">
        <v>6887</v>
      </c>
      <c r="GC70" s="60">
        <v>6300</v>
      </c>
      <c r="GD70" s="60">
        <v>6199</v>
      </c>
      <c r="GE70" s="60">
        <v>6519</v>
      </c>
      <c r="GF70" s="60">
        <v>6733</v>
      </c>
      <c r="GG70" s="60">
        <v>7291</v>
      </c>
      <c r="GH70" s="60">
        <v>6375</v>
      </c>
      <c r="GI70" s="60">
        <v>4106</v>
      </c>
      <c r="GJ70" s="60">
        <v>7413</v>
      </c>
      <c r="GK70" s="60">
        <v>7253</v>
      </c>
      <c r="GL70" s="60">
        <v>5675</v>
      </c>
      <c r="GM70" s="60">
        <v>5778</v>
      </c>
      <c r="GN70" s="60">
        <v>7039</v>
      </c>
      <c r="GO70" s="60">
        <v>6237</v>
      </c>
      <c r="GP70" s="60">
        <v>6375</v>
      </c>
      <c r="GQ70" s="60">
        <v>6267</v>
      </c>
      <c r="GR70" s="60">
        <v>3460</v>
      </c>
      <c r="GS70" s="60">
        <v>7413</v>
      </c>
      <c r="GT70" s="60">
        <v>5007</v>
      </c>
      <c r="GU70" s="60">
        <v>6989</v>
      </c>
      <c r="GV70" s="60">
        <v>6515</v>
      </c>
      <c r="GW70" s="60">
        <v>6301</v>
      </c>
      <c r="GX70" s="60">
        <v>7149</v>
      </c>
      <c r="GY70" s="60">
        <v>6025</v>
      </c>
      <c r="GZ70" s="60">
        <v>7149</v>
      </c>
      <c r="HA70" s="60">
        <v>7413</v>
      </c>
      <c r="HB70" s="60">
        <v>6939</v>
      </c>
      <c r="HC70" s="60">
        <v>7413</v>
      </c>
      <c r="HD70" s="60">
        <v>6887</v>
      </c>
      <c r="HE70" s="60">
        <v>7493</v>
      </c>
      <c r="HF70" s="60">
        <v>7413</v>
      </c>
      <c r="HG70" s="60">
        <v>7165</v>
      </c>
      <c r="HH70" s="60">
        <v>6025</v>
      </c>
      <c r="HI70" s="60">
        <v>3220</v>
      </c>
      <c r="HJ70" s="60">
        <v>3241</v>
      </c>
      <c r="HK70" s="60">
        <v>2638</v>
      </c>
      <c r="HL70" s="60">
        <v>3595</v>
      </c>
      <c r="HM70" s="60">
        <v>2638</v>
      </c>
      <c r="HN70" s="60">
        <v>3591</v>
      </c>
      <c r="HO70" s="60">
        <v>2440</v>
      </c>
      <c r="HP70" s="60">
        <v>2638</v>
      </c>
      <c r="HQ70" s="60">
        <v>3084</v>
      </c>
      <c r="HR70" s="60">
        <v>3374</v>
      </c>
      <c r="HS70" s="60">
        <v>2821</v>
      </c>
      <c r="HT70" s="60">
        <v>3675</v>
      </c>
      <c r="HU70" s="60">
        <v>3675</v>
      </c>
      <c r="HV70" s="60">
        <v>3675</v>
      </c>
      <c r="HW70" s="60">
        <v>3675</v>
      </c>
      <c r="HX70" s="60">
        <v>3595</v>
      </c>
      <c r="HY70" s="60">
        <v>3591</v>
      </c>
      <c r="HZ70" s="60">
        <v>3591</v>
      </c>
      <c r="IA70" s="60">
        <v>3591</v>
      </c>
      <c r="IB70" s="60">
        <v>3441</v>
      </c>
      <c r="IC70" s="60">
        <v>3211</v>
      </c>
      <c r="ID70" s="60">
        <v>3291</v>
      </c>
      <c r="IE70" s="60">
        <v>3633</v>
      </c>
      <c r="IF70" s="60">
        <v>3483</v>
      </c>
      <c r="IG70" s="60">
        <v>3483</v>
      </c>
      <c r="IH70" s="60">
        <v>2901</v>
      </c>
      <c r="II70" s="60">
        <v>3285</v>
      </c>
      <c r="IJ70" s="60">
        <v>3441</v>
      </c>
      <c r="IK70" s="60">
        <v>2610</v>
      </c>
      <c r="IL70" s="60">
        <v>3013</v>
      </c>
      <c r="IM70" s="60">
        <v>3595</v>
      </c>
      <c r="IN70" s="60">
        <v>3595</v>
      </c>
      <c r="IO70" s="60">
        <v>2915</v>
      </c>
      <c r="IP70" s="60">
        <v>2502</v>
      </c>
      <c r="IQ70" s="60">
        <v>3595</v>
      </c>
      <c r="IR70" s="60">
        <v>2502</v>
      </c>
      <c r="IS70" s="60">
        <v>3483</v>
      </c>
      <c r="IT70" s="60">
        <v>3633</v>
      </c>
      <c r="IU70" s="60">
        <v>3591</v>
      </c>
      <c r="IV70" s="60">
        <v>3332</v>
      </c>
      <c r="IW70" s="60">
        <v>2637</v>
      </c>
      <c r="IX70" s="60">
        <v>1437</v>
      </c>
      <c r="IY70" s="60">
        <v>3595</v>
      </c>
      <c r="IZ70" s="60">
        <v>3084</v>
      </c>
      <c r="JA70" s="60">
        <v>2638</v>
      </c>
      <c r="JB70" s="60">
        <v>2212</v>
      </c>
      <c r="JC70" s="60">
        <v>2610</v>
      </c>
      <c r="JD70" s="60">
        <v>2700</v>
      </c>
      <c r="JE70" s="60">
        <v>2174</v>
      </c>
      <c r="JF70" s="60">
        <v>3413</v>
      </c>
      <c r="JG70" s="60">
        <v>2310</v>
      </c>
      <c r="JH70" s="60">
        <v>3633</v>
      </c>
      <c r="JI70" s="60">
        <v>3370</v>
      </c>
      <c r="JJ70" s="60">
        <v>2938</v>
      </c>
      <c r="JK70" s="60">
        <v>2638</v>
      </c>
      <c r="JL70" s="60">
        <v>2142</v>
      </c>
      <c r="JM70" s="60">
        <v>3591</v>
      </c>
      <c r="JN70" s="60">
        <v>2357</v>
      </c>
      <c r="JO70" s="60">
        <v>2310</v>
      </c>
      <c r="JP70" s="60">
        <v>2977</v>
      </c>
      <c r="JQ70" s="60">
        <v>3591</v>
      </c>
      <c r="JR70" s="60">
        <v>3595</v>
      </c>
      <c r="JS70" s="60">
        <v>3489</v>
      </c>
      <c r="JT70" s="60">
        <v>3595</v>
      </c>
      <c r="JU70" s="60">
        <v>1912</v>
      </c>
      <c r="JV70" s="60">
        <v>2026</v>
      </c>
      <c r="JW70" s="60">
        <v>2694</v>
      </c>
      <c r="JX70" s="60">
        <v>2310</v>
      </c>
      <c r="JY70" s="60">
        <v>2892</v>
      </c>
      <c r="JZ70" s="60">
        <v>3591</v>
      </c>
      <c r="KA70" s="60">
        <v>2977</v>
      </c>
      <c r="KB70" s="60">
        <v>2831</v>
      </c>
      <c r="KC70" s="60">
        <v>1459</v>
      </c>
      <c r="KE70" s="60">
        <v>3351</v>
      </c>
      <c r="KF70" s="60">
        <v>2610</v>
      </c>
      <c r="KG70" s="60">
        <v>3309</v>
      </c>
      <c r="KH70" s="60">
        <v>3675</v>
      </c>
      <c r="KI70" s="60">
        <v>3441</v>
      </c>
      <c r="KJ70" s="60">
        <v>3291</v>
      </c>
      <c r="KK70" s="60">
        <v>3028</v>
      </c>
      <c r="KL70" s="60">
        <v>3291</v>
      </c>
      <c r="KM70" s="60">
        <v>3441</v>
      </c>
      <c r="KN70" s="60">
        <v>3633</v>
      </c>
      <c r="KO70" s="60">
        <v>2638</v>
      </c>
      <c r="KP70" s="60">
        <v>3595</v>
      </c>
      <c r="KQ70" s="60">
        <v>3022</v>
      </c>
      <c r="KR70" s="60">
        <v>1814</v>
      </c>
      <c r="KS70" s="60">
        <v>2549</v>
      </c>
      <c r="KT70" s="60">
        <v>3028</v>
      </c>
      <c r="KU70" s="60">
        <v>3595</v>
      </c>
      <c r="KV70" s="60">
        <v>3595</v>
      </c>
      <c r="KW70" s="60">
        <v>2694</v>
      </c>
      <c r="KX70" s="60">
        <v>3595</v>
      </c>
      <c r="KY70" s="60">
        <v>3595</v>
      </c>
      <c r="KZ70" s="60">
        <v>3489</v>
      </c>
      <c r="LA70" s="60">
        <v>3595</v>
      </c>
      <c r="LB70" s="60">
        <v>2310</v>
      </c>
      <c r="LC70" s="60">
        <v>2694</v>
      </c>
      <c r="LD70" s="60">
        <v>2900</v>
      </c>
      <c r="LE70" s="60">
        <v>3595</v>
      </c>
      <c r="LF70" s="60">
        <v>3595</v>
      </c>
      <c r="LG70" s="60">
        <v>2310</v>
      </c>
      <c r="LH70" s="60">
        <v>3595</v>
      </c>
      <c r="LI70" s="60">
        <v>3675</v>
      </c>
      <c r="LJ70" s="60">
        <v>2892</v>
      </c>
      <c r="LK70" s="60">
        <v>2610</v>
      </c>
      <c r="LL70" s="60">
        <v>3347</v>
      </c>
      <c r="LM70" s="60">
        <v>3595</v>
      </c>
      <c r="LN70" s="60">
        <v>2518</v>
      </c>
      <c r="LO70" s="60">
        <v>2357</v>
      </c>
      <c r="LP70" s="60">
        <v>2484</v>
      </c>
      <c r="LQ70" s="60">
        <v>3347</v>
      </c>
      <c r="LR70" s="60">
        <v>3347</v>
      </c>
      <c r="LS70" s="60">
        <v>3000</v>
      </c>
      <c r="LT70" s="60">
        <v>2310</v>
      </c>
      <c r="LU70" s="60">
        <v>3595</v>
      </c>
      <c r="LV70" s="60">
        <v>3595</v>
      </c>
    </row>
    <row r="71" spans="1:334" ht="15" customHeight="1" x14ac:dyDescent="0.35">
      <c r="A71" s="57" t="s">
        <v>329</v>
      </c>
      <c r="B71">
        <v>2318</v>
      </c>
      <c r="C71">
        <v>2444</v>
      </c>
      <c r="D71">
        <v>2300</v>
      </c>
      <c r="E71">
        <v>2321</v>
      </c>
      <c r="F71">
        <v>2479</v>
      </c>
      <c r="G71">
        <v>2144</v>
      </c>
      <c r="H71">
        <v>2595</v>
      </c>
      <c r="I71">
        <v>2251</v>
      </c>
      <c r="J71">
        <v>2444</v>
      </c>
      <c r="K71">
        <v>2118</v>
      </c>
      <c r="L71">
        <v>2864</v>
      </c>
      <c r="M71">
        <v>2689</v>
      </c>
      <c r="N71">
        <v>2181</v>
      </c>
      <c r="O71">
        <v>2366</v>
      </c>
      <c r="P71">
        <v>2444</v>
      </c>
      <c r="Q71">
        <v>2444</v>
      </c>
      <c r="R71">
        <v>2444</v>
      </c>
      <c r="S71">
        <v>2444</v>
      </c>
      <c r="T71">
        <v>2444</v>
      </c>
      <c r="U71">
        <v>2065</v>
      </c>
      <c r="V71">
        <v>2444</v>
      </c>
      <c r="W71">
        <v>2444</v>
      </c>
      <c r="X71">
        <v>2444</v>
      </c>
      <c r="Y71">
        <v>2689</v>
      </c>
      <c r="Z71">
        <v>2689</v>
      </c>
      <c r="AA71">
        <v>2689</v>
      </c>
      <c r="AB71">
        <v>2689</v>
      </c>
      <c r="AC71">
        <v>2934</v>
      </c>
      <c r="AD71">
        <v>2426</v>
      </c>
      <c r="AE71">
        <v>2494</v>
      </c>
      <c r="AF71">
        <v>2972</v>
      </c>
      <c r="AG71">
        <v>2972</v>
      </c>
      <c r="AH71">
        <v>2080</v>
      </c>
      <c r="AI71">
        <v>2972</v>
      </c>
      <c r="AJ71">
        <v>2080</v>
      </c>
      <c r="AK71">
        <v>2464</v>
      </c>
      <c r="AL71">
        <v>1445</v>
      </c>
      <c r="AM71">
        <v>2559</v>
      </c>
      <c r="AN71">
        <v>2084</v>
      </c>
      <c r="AO71">
        <v>2381</v>
      </c>
      <c r="AP71">
        <v>2916</v>
      </c>
      <c r="AQ71">
        <v>3014</v>
      </c>
      <c r="AR71">
        <v>2416</v>
      </c>
      <c r="AS71">
        <v>2629</v>
      </c>
      <c r="AT71">
        <v>2444</v>
      </c>
      <c r="AU71">
        <v>2671</v>
      </c>
      <c r="AV71">
        <v>2671</v>
      </c>
      <c r="AW71">
        <v>2671</v>
      </c>
      <c r="AX71">
        <v>2479</v>
      </c>
      <c r="AY71">
        <v>2934</v>
      </c>
      <c r="AZ71">
        <v>2379</v>
      </c>
      <c r="BA71">
        <v>2150</v>
      </c>
      <c r="BB71">
        <v>1365</v>
      </c>
      <c r="BC71">
        <v>2794</v>
      </c>
      <c r="BD71">
        <v>2624</v>
      </c>
      <c r="BE71">
        <v>1445</v>
      </c>
      <c r="BF71">
        <v>2347</v>
      </c>
      <c r="BG71">
        <v>1365</v>
      </c>
      <c r="BH71">
        <v>2610</v>
      </c>
      <c r="BI71">
        <v>1365</v>
      </c>
      <c r="BJ71">
        <v>1365</v>
      </c>
      <c r="BK71">
        <v>1365</v>
      </c>
      <c r="BL71">
        <v>2479</v>
      </c>
      <c r="BM71">
        <v>2689</v>
      </c>
      <c r="BN71">
        <v>2010</v>
      </c>
      <c r="BO71">
        <v>2426</v>
      </c>
      <c r="BP71"/>
      <c r="BQ71">
        <v>2547</v>
      </c>
      <c r="BR71">
        <v>2302</v>
      </c>
      <c r="BS71">
        <v>2547</v>
      </c>
      <c r="BT71">
        <v>2419</v>
      </c>
      <c r="BU71">
        <v>2416</v>
      </c>
      <c r="BV71">
        <v>2497</v>
      </c>
      <c r="BW71">
        <v>2479</v>
      </c>
      <c r="BX71">
        <v>2709</v>
      </c>
      <c r="BY71">
        <v>2559</v>
      </c>
      <c r="BZ71">
        <v>2822</v>
      </c>
      <c r="CA71">
        <v>3014</v>
      </c>
      <c r="CB71">
        <v>2559</v>
      </c>
      <c r="CC71">
        <v>2559</v>
      </c>
      <c r="CD71">
        <v>2840</v>
      </c>
      <c r="CE71">
        <v>2690</v>
      </c>
      <c r="CF71">
        <v>2972</v>
      </c>
      <c r="CG71">
        <v>3014</v>
      </c>
      <c r="CH71">
        <v>3014</v>
      </c>
      <c r="CI71">
        <v>2559</v>
      </c>
      <c r="CJ71">
        <v>2689</v>
      </c>
      <c r="CK71">
        <v>2347</v>
      </c>
      <c r="CL71">
        <v>3014</v>
      </c>
      <c r="CM71">
        <v>3014</v>
      </c>
      <c r="CN71">
        <v>3014</v>
      </c>
      <c r="CO71">
        <v>2559</v>
      </c>
      <c r="CP71">
        <v>2559</v>
      </c>
      <c r="CQ71">
        <v>2559</v>
      </c>
      <c r="CR71">
        <v>3014</v>
      </c>
      <c r="CS71">
        <v>2444</v>
      </c>
      <c r="CT71">
        <v>2444</v>
      </c>
      <c r="CU71">
        <v>2300</v>
      </c>
      <c r="CV71">
        <v>2444</v>
      </c>
      <c r="CW71">
        <v>2318</v>
      </c>
      <c r="CX71">
        <v>2444</v>
      </c>
      <c r="CY71">
        <v>2321</v>
      </c>
      <c r="CZ71">
        <v>2444</v>
      </c>
      <c r="DA71">
        <v>2689</v>
      </c>
      <c r="DB71">
        <v>2689</v>
      </c>
      <c r="DC71">
        <v>2626</v>
      </c>
      <c r="DD71">
        <v>1445</v>
      </c>
      <c r="DE71">
        <v>2626</v>
      </c>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s="60">
        <v>10102</v>
      </c>
      <c r="FH71" s="60">
        <v>10182</v>
      </c>
      <c r="FI71" s="60">
        <v>8519</v>
      </c>
      <c r="FJ71" s="60">
        <v>9535</v>
      </c>
      <c r="FK71" s="60">
        <v>8519</v>
      </c>
      <c r="FL71" s="60">
        <v>10185</v>
      </c>
      <c r="FM71" s="60">
        <v>10185</v>
      </c>
      <c r="FN71" s="60">
        <v>9773</v>
      </c>
      <c r="FO71" s="60">
        <v>9498</v>
      </c>
      <c r="FP71" s="60">
        <v>8840</v>
      </c>
      <c r="FQ71" s="60">
        <v>8206</v>
      </c>
      <c r="FR71" s="60">
        <v>9650</v>
      </c>
      <c r="FS71" s="60">
        <v>10104</v>
      </c>
      <c r="FT71" s="60">
        <v>9264</v>
      </c>
      <c r="FU71" s="60">
        <v>9081</v>
      </c>
      <c r="FV71" s="60">
        <v>9037</v>
      </c>
      <c r="FW71" s="60">
        <v>9571</v>
      </c>
      <c r="FX71" s="60">
        <v>8057</v>
      </c>
      <c r="FY71" s="60">
        <v>9901</v>
      </c>
      <c r="FZ71" s="60">
        <v>8978</v>
      </c>
      <c r="GA71" s="60">
        <v>10641</v>
      </c>
      <c r="GB71" s="60">
        <v>10226</v>
      </c>
      <c r="GC71" s="60">
        <v>7975.5</v>
      </c>
      <c r="GD71" s="60">
        <v>9402</v>
      </c>
      <c r="GE71" s="60">
        <v>7812</v>
      </c>
      <c r="GF71" s="60">
        <v>9296</v>
      </c>
      <c r="GG71" s="60">
        <v>7520</v>
      </c>
      <c r="GH71" s="60">
        <v>9487.7000000000007</v>
      </c>
      <c r="GI71" s="60">
        <v>8575</v>
      </c>
      <c r="GJ71" s="60">
        <v>10668</v>
      </c>
      <c r="GK71" s="60">
        <v>10452</v>
      </c>
      <c r="GL71" s="60">
        <v>9612</v>
      </c>
      <c r="GM71" s="60">
        <v>8347</v>
      </c>
      <c r="GN71" s="60">
        <v>8724</v>
      </c>
      <c r="GO71" s="60">
        <v>4724</v>
      </c>
      <c r="GP71" s="60">
        <v>9940</v>
      </c>
      <c r="GQ71" s="60">
        <v>8274</v>
      </c>
      <c r="GR71" s="60">
        <v>8882</v>
      </c>
      <c r="GS71" s="60">
        <v>10668</v>
      </c>
      <c r="GT71" s="60">
        <v>9086</v>
      </c>
      <c r="GU71" s="60">
        <v>9749.7000000000007</v>
      </c>
      <c r="GV71" s="60">
        <v>7755.7</v>
      </c>
      <c r="GW71" s="60">
        <v>7259.7</v>
      </c>
      <c r="GX71" s="60">
        <v>10293.700000000001</v>
      </c>
      <c r="GY71" s="60">
        <v>8801.7000000000007</v>
      </c>
      <c r="GZ71" s="60">
        <v>10209.700000000001</v>
      </c>
      <c r="HA71" s="60">
        <v>10557.7</v>
      </c>
      <c r="HB71" s="60">
        <v>10067</v>
      </c>
      <c r="HC71" s="60">
        <v>9851</v>
      </c>
      <c r="HD71" s="60">
        <v>9772</v>
      </c>
      <c r="HE71" s="60">
        <v>10378</v>
      </c>
      <c r="HF71" s="60">
        <v>10598</v>
      </c>
      <c r="HG71" s="60">
        <v>10434</v>
      </c>
      <c r="HH71" s="60">
        <v>9506</v>
      </c>
      <c r="HI71" s="60">
        <v>2557.5</v>
      </c>
      <c r="HJ71" s="60">
        <v>4476</v>
      </c>
      <c r="HK71" s="60">
        <v>4157</v>
      </c>
      <c r="HL71" s="60">
        <v>4458</v>
      </c>
      <c r="HM71" s="60">
        <v>4157</v>
      </c>
      <c r="HN71" s="60">
        <v>4720</v>
      </c>
      <c r="HO71" s="60">
        <v>4420</v>
      </c>
      <c r="HP71" s="60">
        <v>4157</v>
      </c>
      <c r="HQ71" s="60">
        <v>4213</v>
      </c>
      <c r="HR71" s="60">
        <v>4617</v>
      </c>
      <c r="HS71" s="60">
        <v>4340</v>
      </c>
      <c r="HT71" s="60">
        <v>4734</v>
      </c>
      <c r="HU71" s="60">
        <v>4804</v>
      </c>
      <c r="HV71" s="60">
        <v>4734</v>
      </c>
      <c r="HW71" s="60">
        <v>4734</v>
      </c>
      <c r="HX71" s="60">
        <v>4724</v>
      </c>
      <c r="HY71" s="60">
        <v>4650</v>
      </c>
      <c r="HZ71" s="60">
        <v>4650</v>
      </c>
      <c r="IA71" s="60">
        <v>4650</v>
      </c>
      <c r="IB71" s="60">
        <v>4570</v>
      </c>
      <c r="IC71" s="60">
        <v>4340</v>
      </c>
      <c r="ID71" s="60">
        <v>4420</v>
      </c>
      <c r="IE71" s="60">
        <v>4762</v>
      </c>
      <c r="IF71" s="60">
        <v>4612</v>
      </c>
      <c r="IG71" s="60">
        <v>4612</v>
      </c>
      <c r="IH71" s="60">
        <v>4650</v>
      </c>
      <c r="II71" s="60">
        <v>4538</v>
      </c>
      <c r="IJ71" s="60">
        <v>4500</v>
      </c>
      <c r="IK71" s="60">
        <v>4129</v>
      </c>
      <c r="IL71" s="60">
        <v>4532</v>
      </c>
      <c r="IM71" s="60">
        <v>4724</v>
      </c>
      <c r="IN71" s="60">
        <v>4724</v>
      </c>
      <c r="IO71" s="60">
        <v>4434</v>
      </c>
      <c r="IP71" s="60">
        <v>3240</v>
      </c>
      <c r="IQ71" s="60">
        <v>4724</v>
      </c>
      <c r="IR71" s="60">
        <v>3240</v>
      </c>
      <c r="IS71" s="60">
        <v>4612</v>
      </c>
      <c r="IT71" s="60">
        <v>4762</v>
      </c>
      <c r="IU71" s="60">
        <v>4720</v>
      </c>
      <c r="IV71" s="60">
        <v>4575</v>
      </c>
      <c r="IW71" s="60">
        <v>4508</v>
      </c>
      <c r="IX71" s="60">
        <v>3557</v>
      </c>
      <c r="IY71" s="60">
        <v>4724</v>
      </c>
      <c r="IZ71" s="60">
        <v>4213</v>
      </c>
      <c r="JA71" s="60">
        <v>3891</v>
      </c>
      <c r="JB71" s="60">
        <v>3829</v>
      </c>
      <c r="JC71" s="60">
        <v>2575</v>
      </c>
      <c r="JD71" s="60">
        <v>3116</v>
      </c>
      <c r="JE71" s="60">
        <v>4307</v>
      </c>
      <c r="JF71" s="60">
        <v>4640</v>
      </c>
      <c r="JG71" s="60">
        <v>3664</v>
      </c>
      <c r="JH71" s="60">
        <v>4762</v>
      </c>
      <c r="JI71" s="60">
        <v>4499</v>
      </c>
      <c r="JJ71" s="60">
        <v>4457</v>
      </c>
      <c r="JK71" s="60">
        <v>4157</v>
      </c>
      <c r="JL71" s="60">
        <v>4613</v>
      </c>
      <c r="JM71" s="60">
        <v>4720</v>
      </c>
      <c r="JN71" s="60">
        <v>4490</v>
      </c>
      <c r="JO71" s="60">
        <v>2552.5</v>
      </c>
      <c r="JP71" s="60">
        <v>4036</v>
      </c>
      <c r="JQ71" s="60">
        <v>4720</v>
      </c>
      <c r="JR71" s="60">
        <v>4724</v>
      </c>
      <c r="JS71" s="60">
        <v>4724</v>
      </c>
      <c r="JT71" s="60">
        <v>4724</v>
      </c>
      <c r="JU71" s="60">
        <v>4383</v>
      </c>
      <c r="JV71" s="60">
        <v>4269</v>
      </c>
      <c r="JW71" s="60">
        <v>3782</v>
      </c>
      <c r="JX71" s="60">
        <v>3664</v>
      </c>
      <c r="JY71" s="60">
        <v>4021</v>
      </c>
      <c r="JZ71" s="60">
        <v>4720</v>
      </c>
      <c r="KA71" s="60">
        <v>4036</v>
      </c>
      <c r="KB71" s="60">
        <v>3960</v>
      </c>
      <c r="KC71" s="60">
        <v>3829</v>
      </c>
      <c r="KD71" s="60">
        <v>3722</v>
      </c>
      <c r="KE71" s="60">
        <v>4480</v>
      </c>
      <c r="KF71" s="60">
        <v>4227</v>
      </c>
      <c r="KG71" s="60">
        <v>4438</v>
      </c>
      <c r="KH71" s="60">
        <v>4804</v>
      </c>
      <c r="KI71" s="60">
        <v>4570</v>
      </c>
      <c r="KJ71" s="60">
        <v>4420</v>
      </c>
      <c r="KK71" s="60">
        <v>4157</v>
      </c>
      <c r="KL71" s="60">
        <v>4420</v>
      </c>
      <c r="KM71" s="60">
        <v>4475</v>
      </c>
      <c r="KN71" s="60">
        <v>4762</v>
      </c>
      <c r="KO71" s="60">
        <v>4157</v>
      </c>
      <c r="KP71" s="60">
        <v>4724</v>
      </c>
      <c r="KQ71" s="60">
        <v>4533</v>
      </c>
      <c r="KR71" s="60">
        <v>4285</v>
      </c>
      <c r="KS71" s="60">
        <v>4420</v>
      </c>
      <c r="KT71" s="60">
        <v>4157</v>
      </c>
      <c r="KU71" s="60">
        <v>4724</v>
      </c>
      <c r="KV71" s="60">
        <v>4724</v>
      </c>
      <c r="KW71" s="60">
        <v>3947</v>
      </c>
      <c r="KX71" s="60">
        <v>4724</v>
      </c>
      <c r="KY71" s="60">
        <v>4724</v>
      </c>
      <c r="KZ71" s="60">
        <v>4724</v>
      </c>
      <c r="LA71" s="60">
        <v>4724</v>
      </c>
      <c r="LB71" s="60">
        <v>3563</v>
      </c>
      <c r="LC71" s="60">
        <v>4213</v>
      </c>
      <c r="LD71" s="60">
        <v>4419</v>
      </c>
      <c r="LE71" s="60">
        <v>4724</v>
      </c>
      <c r="LF71" s="60">
        <v>4724</v>
      </c>
      <c r="LG71" s="60">
        <v>3829</v>
      </c>
      <c r="LH71" s="60">
        <v>4724</v>
      </c>
      <c r="LI71" s="60">
        <v>4804</v>
      </c>
      <c r="LJ71" s="60">
        <v>4021</v>
      </c>
      <c r="LK71" s="60">
        <v>4129</v>
      </c>
      <c r="LL71" s="60">
        <v>4476</v>
      </c>
      <c r="LM71" s="60">
        <v>4724</v>
      </c>
      <c r="LN71" s="60">
        <v>4092</v>
      </c>
      <c r="LO71" s="60">
        <v>4490</v>
      </c>
      <c r="LP71" s="60">
        <v>4490</v>
      </c>
      <c r="LQ71" s="60">
        <v>4476</v>
      </c>
      <c r="LR71" s="60">
        <v>4210</v>
      </c>
      <c r="LS71" s="60">
        <v>4129</v>
      </c>
      <c r="LT71" s="60">
        <v>3398</v>
      </c>
      <c r="LU71" s="60">
        <v>4724</v>
      </c>
      <c r="LV71" s="60">
        <v>4724</v>
      </c>
    </row>
    <row r="72" spans="1:334" ht="15" customHeight="1" x14ac:dyDescent="0.35">
      <c r="A72" s="57" t="s">
        <v>330</v>
      </c>
      <c r="B72">
        <v>1681</v>
      </c>
      <c r="C72">
        <v>1674</v>
      </c>
      <c r="D72">
        <v>1301</v>
      </c>
      <c r="E72">
        <v>1210</v>
      </c>
      <c r="F72">
        <v>910</v>
      </c>
      <c r="G72">
        <v>1744</v>
      </c>
      <c r="H72">
        <v>1172</v>
      </c>
      <c r="I72">
        <v>1238</v>
      </c>
      <c r="J72">
        <v>1744</v>
      </c>
      <c r="K72">
        <v>1294</v>
      </c>
      <c r="L72">
        <v>1744</v>
      </c>
      <c r="M72">
        <v>1744</v>
      </c>
      <c r="N72">
        <v>1294</v>
      </c>
      <c r="O72">
        <v>980</v>
      </c>
      <c r="P72">
        <v>1744</v>
      </c>
      <c r="Q72">
        <v>1744</v>
      </c>
      <c r="R72">
        <v>1744</v>
      </c>
      <c r="S72">
        <v>1744</v>
      </c>
      <c r="T72">
        <v>1744</v>
      </c>
      <c r="U72">
        <v>980</v>
      </c>
      <c r="V72">
        <v>1744</v>
      </c>
      <c r="W72">
        <v>1744</v>
      </c>
      <c r="X72">
        <v>1744</v>
      </c>
      <c r="Y72">
        <v>1744</v>
      </c>
      <c r="Z72">
        <v>1744</v>
      </c>
      <c r="AA72">
        <v>1744</v>
      </c>
      <c r="AB72">
        <v>1744</v>
      </c>
      <c r="AC72">
        <v>1496</v>
      </c>
      <c r="AD72">
        <v>1364</v>
      </c>
      <c r="AE72">
        <v>1364</v>
      </c>
      <c r="AF72">
        <v>1740</v>
      </c>
      <c r="AG72">
        <v>1740</v>
      </c>
      <c r="AH72">
        <v>1440</v>
      </c>
      <c r="AI72">
        <v>1740</v>
      </c>
      <c r="AJ72">
        <v>1308</v>
      </c>
      <c r="AK72">
        <v>980</v>
      </c>
      <c r="AL72">
        <v>1308</v>
      </c>
      <c r="AM72">
        <v>1308</v>
      </c>
      <c r="AN72">
        <v>1280</v>
      </c>
      <c r="AO72">
        <v>1172</v>
      </c>
      <c r="AP72">
        <v>1824</v>
      </c>
      <c r="AQ72">
        <v>1824</v>
      </c>
      <c r="AR72">
        <v>980</v>
      </c>
      <c r="AS72">
        <v>1280</v>
      </c>
      <c r="AT72">
        <v>1496</v>
      </c>
      <c r="AU72">
        <v>1294</v>
      </c>
      <c r="AV72">
        <v>1294</v>
      </c>
      <c r="AW72">
        <v>1364</v>
      </c>
      <c r="AX72">
        <v>910</v>
      </c>
      <c r="AY72">
        <v>1426</v>
      </c>
      <c r="AZ72">
        <v>1702</v>
      </c>
      <c r="BA72">
        <v>1412</v>
      </c>
      <c r="BB72">
        <v>980</v>
      </c>
      <c r="BC72">
        <v>1660</v>
      </c>
      <c r="BD72">
        <v>1660</v>
      </c>
      <c r="BE72">
        <v>1308</v>
      </c>
      <c r="BF72">
        <v>1702</v>
      </c>
      <c r="BG72">
        <v>1172</v>
      </c>
      <c r="BH72">
        <v>1102</v>
      </c>
      <c r="BI72">
        <v>980</v>
      </c>
      <c r="BJ72">
        <v>980</v>
      </c>
      <c r="BK72">
        <v>980</v>
      </c>
      <c r="BL72">
        <v>910</v>
      </c>
      <c r="BM72">
        <v>1384</v>
      </c>
      <c r="BN72">
        <v>1674</v>
      </c>
      <c r="BO72">
        <v>1542</v>
      </c>
      <c r="BP72">
        <v>1357</v>
      </c>
      <c r="BQ72"/>
      <c r="BR72">
        <v>471</v>
      </c>
      <c r="BS72">
        <v>441</v>
      </c>
      <c r="BT72">
        <v>805</v>
      </c>
      <c r="BU72">
        <v>534</v>
      </c>
      <c r="BV72">
        <v>1088</v>
      </c>
      <c r="BW72">
        <v>604</v>
      </c>
      <c r="BX72">
        <v>1650</v>
      </c>
      <c r="BY72">
        <v>1308</v>
      </c>
      <c r="BZ72">
        <v>1440</v>
      </c>
      <c r="CA72">
        <v>1632</v>
      </c>
      <c r="CB72">
        <v>1308</v>
      </c>
      <c r="CC72">
        <v>1308</v>
      </c>
      <c r="CD72">
        <v>1458</v>
      </c>
      <c r="CE72">
        <v>1308</v>
      </c>
      <c r="CF72">
        <v>1782</v>
      </c>
      <c r="CG72">
        <v>1782</v>
      </c>
      <c r="CH72">
        <v>1824</v>
      </c>
      <c r="CI72">
        <v>1308</v>
      </c>
      <c r="CJ72">
        <v>1674</v>
      </c>
      <c r="CK72">
        <v>1702</v>
      </c>
      <c r="CL72">
        <v>1824</v>
      </c>
      <c r="CM72">
        <v>1824</v>
      </c>
      <c r="CN72">
        <v>1824</v>
      </c>
      <c r="CO72">
        <v>1308</v>
      </c>
      <c r="CP72">
        <v>1308</v>
      </c>
      <c r="CQ72">
        <v>1308</v>
      </c>
      <c r="CR72">
        <v>1824</v>
      </c>
      <c r="CS72">
        <v>1744</v>
      </c>
      <c r="CT72">
        <v>1744</v>
      </c>
      <c r="CU72">
        <v>1301</v>
      </c>
      <c r="CV72">
        <v>1744</v>
      </c>
      <c r="CW72">
        <v>1681</v>
      </c>
      <c r="CX72">
        <v>1744</v>
      </c>
      <c r="CY72">
        <v>1210</v>
      </c>
      <c r="CZ72">
        <v>1744</v>
      </c>
      <c r="DA72">
        <v>1744</v>
      </c>
      <c r="DB72">
        <v>1744</v>
      </c>
      <c r="DC72">
        <v>987</v>
      </c>
      <c r="DD72">
        <v>1308</v>
      </c>
      <c r="DE72">
        <v>1744</v>
      </c>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s="60">
        <v>11795</v>
      </c>
      <c r="FH72" s="60">
        <v>10977</v>
      </c>
      <c r="FI72" s="60">
        <v>10689</v>
      </c>
      <c r="FJ72" s="60">
        <v>11515</v>
      </c>
      <c r="FK72" s="60">
        <v>10689</v>
      </c>
      <c r="FL72" s="60">
        <v>11609</v>
      </c>
      <c r="FM72" s="60">
        <v>11691</v>
      </c>
      <c r="FN72" s="60">
        <v>10863</v>
      </c>
      <c r="FO72" s="60">
        <v>11791</v>
      </c>
      <c r="FP72" s="60">
        <v>11443</v>
      </c>
      <c r="FQ72" s="60">
        <v>10305</v>
      </c>
      <c r="FR72" s="60">
        <v>11833</v>
      </c>
      <c r="FS72" s="60">
        <v>11073</v>
      </c>
      <c r="FT72" s="60">
        <v>10821</v>
      </c>
      <c r="FU72" s="60">
        <v>10305</v>
      </c>
      <c r="FV72" s="60">
        <v>10165</v>
      </c>
      <c r="FW72" s="60">
        <v>10165</v>
      </c>
      <c r="FX72" s="60">
        <v>11261</v>
      </c>
      <c r="FY72" s="60">
        <v>11665</v>
      </c>
      <c r="FZ72" s="60">
        <v>10305</v>
      </c>
      <c r="GA72" s="60">
        <v>11909</v>
      </c>
      <c r="GB72" s="60">
        <v>11362</v>
      </c>
      <c r="GC72" s="60">
        <v>11466</v>
      </c>
      <c r="GD72" s="60">
        <v>10608</v>
      </c>
      <c r="GE72" s="60">
        <v>11332</v>
      </c>
      <c r="GF72" s="60">
        <v>11332</v>
      </c>
      <c r="GG72" s="60">
        <v>10937</v>
      </c>
      <c r="GH72" s="60">
        <v>9812</v>
      </c>
      <c r="GI72" s="60">
        <v>10647</v>
      </c>
      <c r="GJ72" s="60">
        <v>10908</v>
      </c>
      <c r="GK72" s="60">
        <v>11550</v>
      </c>
      <c r="GL72" s="60">
        <v>11550</v>
      </c>
      <c r="GM72" s="60">
        <v>11435</v>
      </c>
      <c r="GN72" s="60">
        <v>11064</v>
      </c>
      <c r="GO72" s="60">
        <v>10776</v>
      </c>
      <c r="GP72" s="60">
        <v>9898</v>
      </c>
      <c r="GQ72" s="60">
        <v>9949</v>
      </c>
      <c r="GR72" s="60">
        <v>10545</v>
      </c>
      <c r="GS72" s="60">
        <v>11542</v>
      </c>
      <c r="GT72" s="60">
        <v>10650</v>
      </c>
      <c r="GU72" s="60">
        <v>9952</v>
      </c>
      <c r="GV72" s="60">
        <v>9952</v>
      </c>
      <c r="GW72" s="60">
        <v>9952</v>
      </c>
      <c r="GX72" s="60">
        <v>10992</v>
      </c>
      <c r="GY72" s="60">
        <v>10748</v>
      </c>
      <c r="GZ72" s="60">
        <v>10908</v>
      </c>
      <c r="HA72" s="60">
        <v>11640</v>
      </c>
      <c r="HB72" s="60">
        <v>11035</v>
      </c>
      <c r="HC72" s="60">
        <v>10777</v>
      </c>
      <c r="HD72" s="60">
        <v>10206</v>
      </c>
      <c r="HE72" s="60">
        <v>10795</v>
      </c>
      <c r="HF72" s="60">
        <v>10118</v>
      </c>
      <c r="HG72" s="60">
        <v>10906</v>
      </c>
      <c r="HH72" s="60">
        <v>10318</v>
      </c>
      <c r="HI72" s="60">
        <v>8250</v>
      </c>
      <c r="HJ72" s="60">
        <v>7814</v>
      </c>
      <c r="HK72" s="60">
        <v>8345</v>
      </c>
      <c r="HL72" s="60">
        <v>7796</v>
      </c>
      <c r="HM72" s="60">
        <v>8345</v>
      </c>
      <c r="HN72" s="60">
        <v>8345</v>
      </c>
      <c r="HO72" s="60">
        <v>8345</v>
      </c>
      <c r="HP72" s="60">
        <v>8345</v>
      </c>
      <c r="HQ72" s="60">
        <v>7814</v>
      </c>
      <c r="HR72" s="60">
        <v>8062</v>
      </c>
      <c r="HS72" s="60">
        <v>8265</v>
      </c>
      <c r="HT72" s="60">
        <v>8317</v>
      </c>
      <c r="HU72" s="60">
        <v>8387</v>
      </c>
      <c r="HV72" s="60">
        <v>8317</v>
      </c>
      <c r="HW72" s="60">
        <v>8317</v>
      </c>
      <c r="HX72" s="60">
        <v>8062</v>
      </c>
      <c r="HY72" s="60">
        <v>7873</v>
      </c>
      <c r="HZ72" s="60">
        <v>7873</v>
      </c>
      <c r="IA72" s="60">
        <v>7873</v>
      </c>
      <c r="IB72" s="60">
        <v>8345</v>
      </c>
      <c r="IC72" s="60">
        <v>8265</v>
      </c>
      <c r="ID72" s="60">
        <v>8345</v>
      </c>
      <c r="IE72" s="60">
        <v>8387</v>
      </c>
      <c r="IF72" s="60">
        <v>8345</v>
      </c>
      <c r="IG72" s="60">
        <v>8345</v>
      </c>
      <c r="IH72" s="60">
        <v>8275</v>
      </c>
      <c r="II72" s="60">
        <v>8121</v>
      </c>
      <c r="IJ72" s="60">
        <v>8275</v>
      </c>
      <c r="IK72" s="60">
        <v>8017</v>
      </c>
      <c r="IL72" s="60">
        <v>8020</v>
      </c>
      <c r="IM72" s="60">
        <v>8062</v>
      </c>
      <c r="IN72" s="60">
        <v>8062</v>
      </c>
      <c r="IO72" s="60">
        <v>7772</v>
      </c>
      <c r="IP72" s="60">
        <v>7677</v>
      </c>
      <c r="IQ72" s="60">
        <v>8062</v>
      </c>
      <c r="IR72" s="60">
        <v>7677</v>
      </c>
      <c r="IS72" s="60">
        <v>8345</v>
      </c>
      <c r="IT72" s="60">
        <v>8345</v>
      </c>
      <c r="IU72" s="60">
        <v>8345</v>
      </c>
      <c r="IV72" s="60">
        <v>8062</v>
      </c>
      <c r="IW72" s="60">
        <v>8265</v>
      </c>
      <c r="IX72" s="60">
        <v>8017</v>
      </c>
      <c r="IY72" s="60">
        <v>8062</v>
      </c>
      <c r="IZ72" s="60">
        <v>8059</v>
      </c>
      <c r="JA72" s="60">
        <v>8079</v>
      </c>
      <c r="JB72" s="60">
        <v>8017</v>
      </c>
      <c r="JC72" s="60">
        <v>7411</v>
      </c>
      <c r="JD72" s="60">
        <v>7656</v>
      </c>
      <c r="JE72" s="60">
        <v>8345</v>
      </c>
      <c r="JF72" s="60">
        <v>8265</v>
      </c>
      <c r="JG72" s="60">
        <v>8017</v>
      </c>
      <c r="JH72" s="60">
        <v>8345</v>
      </c>
      <c r="JI72" s="60">
        <v>8345</v>
      </c>
      <c r="JJ72" s="60">
        <v>8345</v>
      </c>
      <c r="JK72" s="60">
        <v>8345</v>
      </c>
      <c r="JL72" s="60">
        <v>8345</v>
      </c>
      <c r="JM72" s="60">
        <v>8345</v>
      </c>
      <c r="JN72" s="60">
        <v>8265</v>
      </c>
      <c r="JO72" s="60">
        <v>7751</v>
      </c>
      <c r="JP72" s="60">
        <v>7744</v>
      </c>
      <c r="JQ72" s="60">
        <v>8345</v>
      </c>
      <c r="JR72" s="60">
        <v>8307</v>
      </c>
      <c r="JS72" s="60">
        <v>8062</v>
      </c>
      <c r="JT72" s="60">
        <v>8062</v>
      </c>
      <c r="JU72" s="60">
        <v>8265</v>
      </c>
      <c r="JV72" s="60">
        <v>8062</v>
      </c>
      <c r="JW72" s="60">
        <v>7793</v>
      </c>
      <c r="JX72" s="60">
        <v>8017</v>
      </c>
      <c r="JY72" s="60">
        <v>8059</v>
      </c>
      <c r="JZ72" s="60">
        <v>8345</v>
      </c>
      <c r="KA72" s="60">
        <v>7744</v>
      </c>
      <c r="KB72" s="60">
        <v>8017</v>
      </c>
      <c r="KC72" s="60">
        <v>8017</v>
      </c>
      <c r="KD72" s="60">
        <v>8017</v>
      </c>
      <c r="KE72" s="60">
        <v>8345</v>
      </c>
      <c r="KF72" s="60">
        <v>8020</v>
      </c>
      <c r="KG72" s="60">
        <v>8345</v>
      </c>
      <c r="KH72" s="60">
        <v>8387</v>
      </c>
      <c r="KI72" s="60">
        <v>8345</v>
      </c>
      <c r="KJ72" s="60">
        <v>8345</v>
      </c>
      <c r="KK72" s="60">
        <v>8345</v>
      </c>
      <c r="KL72" s="60">
        <v>8345</v>
      </c>
      <c r="KM72" s="60">
        <v>8250</v>
      </c>
      <c r="KN72" s="60">
        <v>8345</v>
      </c>
      <c r="KO72" s="60">
        <v>8345</v>
      </c>
      <c r="KP72" s="60">
        <v>8062</v>
      </c>
      <c r="KQ72" s="60">
        <v>8265</v>
      </c>
      <c r="KR72" s="60">
        <v>8017</v>
      </c>
      <c r="KS72" s="60">
        <v>8345</v>
      </c>
      <c r="KT72" s="60">
        <v>8345</v>
      </c>
      <c r="KU72" s="60">
        <v>8062</v>
      </c>
      <c r="KV72" s="60">
        <v>8062</v>
      </c>
      <c r="KW72" s="60">
        <v>7548</v>
      </c>
      <c r="KX72" s="60">
        <v>7991</v>
      </c>
      <c r="KY72" s="60">
        <v>8062</v>
      </c>
      <c r="KZ72" s="60">
        <v>8062</v>
      </c>
      <c r="LA72" s="60">
        <v>8062</v>
      </c>
      <c r="LB72" s="60">
        <v>7751</v>
      </c>
      <c r="LC72" s="60">
        <v>7814</v>
      </c>
      <c r="LD72" s="60">
        <v>8020</v>
      </c>
      <c r="LE72" s="60">
        <v>8062</v>
      </c>
      <c r="LF72" s="60">
        <v>8062</v>
      </c>
      <c r="LG72" s="60">
        <v>8017</v>
      </c>
      <c r="LH72" s="60">
        <v>8062</v>
      </c>
      <c r="LI72" s="60">
        <v>8142</v>
      </c>
      <c r="LJ72" s="60">
        <v>8059</v>
      </c>
      <c r="LK72" s="60">
        <v>7772</v>
      </c>
      <c r="LL72" s="60">
        <v>7743</v>
      </c>
      <c r="LM72" s="60">
        <v>8062</v>
      </c>
      <c r="LN72" s="60">
        <v>7772</v>
      </c>
      <c r="LO72" s="60">
        <v>8265</v>
      </c>
      <c r="LP72" s="60">
        <v>7863</v>
      </c>
      <c r="LQ72" s="60">
        <v>7814</v>
      </c>
      <c r="LR72" s="60">
        <v>7548</v>
      </c>
      <c r="LS72" s="60">
        <v>8017</v>
      </c>
      <c r="LT72" s="60">
        <v>7751</v>
      </c>
      <c r="LU72" s="60">
        <v>8062</v>
      </c>
      <c r="LV72" s="60">
        <v>8062</v>
      </c>
    </row>
    <row r="73" spans="1:334" ht="15" customHeight="1" x14ac:dyDescent="0.35">
      <c r="A73" s="57" t="s">
        <v>331</v>
      </c>
      <c r="B73">
        <v>2138.1999999999998</v>
      </c>
      <c r="C73">
        <v>2131.1999999999998</v>
      </c>
      <c r="D73">
        <v>1758.1999999999998</v>
      </c>
      <c r="E73">
        <v>1667.1999999999998</v>
      </c>
      <c r="F73">
        <v>1612.1999999999998</v>
      </c>
      <c r="G73">
        <v>2201.1999999999998</v>
      </c>
      <c r="H73">
        <v>1874.1999999999998</v>
      </c>
      <c r="I73">
        <v>1695.1999999999998</v>
      </c>
      <c r="J73">
        <v>2201.1999999999998</v>
      </c>
      <c r="K73">
        <v>1751.1999999999998</v>
      </c>
      <c r="L73">
        <v>2376.1999999999998</v>
      </c>
      <c r="M73">
        <v>2446.1999999999998</v>
      </c>
      <c r="N73">
        <v>1751.1999999999998</v>
      </c>
      <c r="O73">
        <v>1682.1999999999998</v>
      </c>
      <c r="P73">
        <v>2201.1999999999998</v>
      </c>
      <c r="Q73">
        <v>2201.1999999999998</v>
      </c>
      <c r="R73">
        <v>2201.1999999999998</v>
      </c>
      <c r="S73">
        <v>2201.1999999999998</v>
      </c>
      <c r="T73">
        <v>2201.1999999999998</v>
      </c>
      <c r="U73">
        <v>1437.1999999999998</v>
      </c>
      <c r="V73">
        <v>2201.1999999999998</v>
      </c>
      <c r="W73">
        <v>2201.1999999999998</v>
      </c>
      <c r="X73">
        <v>2201.1999999999998</v>
      </c>
      <c r="Y73">
        <v>2446.1999999999998</v>
      </c>
      <c r="Z73">
        <v>2446.1999999999998</v>
      </c>
      <c r="AA73">
        <v>2446.1999999999998</v>
      </c>
      <c r="AB73">
        <v>2446.1999999999998</v>
      </c>
      <c r="AC73">
        <v>2198.1999999999998</v>
      </c>
      <c r="AD73">
        <v>2066.1999999999998</v>
      </c>
      <c r="AE73">
        <v>2066.1999999999998</v>
      </c>
      <c r="AF73">
        <v>2442.1999999999998</v>
      </c>
      <c r="AG73">
        <v>2442.1999999999998</v>
      </c>
      <c r="AH73">
        <v>2142.1999999999998</v>
      </c>
      <c r="AI73">
        <v>2442.1999999999998</v>
      </c>
      <c r="AJ73">
        <v>2010.1999999999998</v>
      </c>
      <c r="AK73">
        <v>1682.1999999999998</v>
      </c>
      <c r="AL73">
        <v>2010.1999999999998</v>
      </c>
      <c r="AM73">
        <v>2010.1999999999998</v>
      </c>
      <c r="AN73">
        <v>1737.1999999999998</v>
      </c>
      <c r="AO73">
        <v>1874.1999999999998</v>
      </c>
      <c r="AP73">
        <v>2526.1999999999998</v>
      </c>
      <c r="AQ73">
        <v>2526.1999999999998</v>
      </c>
      <c r="AR73">
        <v>1682.1999999999998</v>
      </c>
      <c r="AS73">
        <v>1982.1999999999998</v>
      </c>
      <c r="AT73">
        <v>1953.1999999999998</v>
      </c>
      <c r="AU73">
        <v>1996.1999999999998</v>
      </c>
      <c r="AV73">
        <v>1996.1999999999998</v>
      </c>
      <c r="AW73">
        <v>2066.1999999999998</v>
      </c>
      <c r="AX73">
        <v>1612.1999999999998</v>
      </c>
      <c r="AY73">
        <v>2128.1999999999998</v>
      </c>
      <c r="AZ73">
        <v>2404.1999999999998</v>
      </c>
      <c r="BA73">
        <v>2114.1999999999998</v>
      </c>
      <c r="BB73">
        <v>1682.1999999999998</v>
      </c>
      <c r="BC73">
        <v>2362.1999999999998</v>
      </c>
      <c r="BD73">
        <v>2362.1999999999998</v>
      </c>
      <c r="BE73">
        <v>2010.1999999999998</v>
      </c>
      <c r="BF73">
        <v>2404.1999999999998</v>
      </c>
      <c r="BG73">
        <v>1874.1999999999998</v>
      </c>
      <c r="BH73">
        <v>1804.1999999999998</v>
      </c>
      <c r="BI73">
        <v>1682.1999999999998</v>
      </c>
      <c r="BJ73">
        <v>1682.1999999999998</v>
      </c>
      <c r="BK73">
        <v>1682.1999999999998</v>
      </c>
      <c r="BL73">
        <v>1612.1999999999998</v>
      </c>
      <c r="BM73">
        <v>2086.1999999999998</v>
      </c>
      <c r="BN73">
        <v>2131.1999999999998</v>
      </c>
      <c r="BO73">
        <v>2244.1999999999998</v>
      </c>
      <c r="BP73">
        <v>1814.1999999999998</v>
      </c>
      <c r="BQ73">
        <v>1173.1999999999998</v>
      </c>
      <c r="BR73"/>
      <c r="BS73">
        <v>1460.1999999999998</v>
      </c>
      <c r="BT73">
        <v>1277.1999999999998</v>
      </c>
      <c r="BU73">
        <v>1390.1999999999998</v>
      </c>
      <c r="BV73">
        <v>1805.1999999999998</v>
      </c>
      <c r="BW73">
        <v>1306.1999999999998</v>
      </c>
      <c r="BX73">
        <v>2352.1999999999998</v>
      </c>
      <c r="BY73">
        <v>2010.1999999999998</v>
      </c>
      <c r="BZ73">
        <v>2142.1999999999998</v>
      </c>
      <c r="CA73">
        <v>2334.1999999999998</v>
      </c>
      <c r="CB73">
        <v>2010.1999999999998</v>
      </c>
      <c r="CC73">
        <v>2010.1999999999998</v>
      </c>
      <c r="CD73">
        <v>2160.1999999999998</v>
      </c>
      <c r="CE73">
        <v>2010.1999999999998</v>
      </c>
      <c r="CF73">
        <v>2484.1999999999998</v>
      </c>
      <c r="CG73">
        <v>2484.1999999999998</v>
      </c>
      <c r="CH73">
        <v>2526.1999999999998</v>
      </c>
      <c r="CI73">
        <v>2010.1999999999998</v>
      </c>
      <c r="CJ73">
        <v>2376.1999999999998</v>
      </c>
      <c r="CK73">
        <v>2159.1999999999998</v>
      </c>
      <c r="CL73">
        <v>2526.1999999999998</v>
      </c>
      <c r="CM73">
        <v>2526.1999999999998</v>
      </c>
      <c r="CN73">
        <v>2526.1999999999998</v>
      </c>
      <c r="CO73">
        <v>2010.1999999999998</v>
      </c>
      <c r="CP73">
        <v>2010.1999999999998</v>
      </c>
      <c r="CQ73">
        <v>2010.1999999999998</v>
      </c>
      <c r="CR73">
        <v>2526.1999999999998</v>
      </c>
      <c r="CS73">
        <v>2201.1999999999998</v>
      </c>
      <c r="CT73">
        <v>2201.1999999999998</v>
      </c>
      <c r="CU73">
        <v>1758.1999999999998</v>
      </c>
      <c r="CV73">
        <v>2201.1999999999998</v>
      </c>
      <c r="CW73">
        <v>2138.1999999999998</v>
      </c>
      <c r="CX73">
        <v>2201.1999999999998</v>
      </c>
      <c r="CY73">
        <v>1667.1999999999998</v>
      </c>
      <c r="CZ73">
        <v>2201.1999999999998</v>
      </c>
      <c r="DA73">
        <v>2446.1999999999998</v>
      </c>
      <c r="DB73">
        <v>2446.1999999999998</v>
      </c>
      <c r="DC73">
        <v>1444.1999999999998</v>
      </c>
      <c r="DD73">
        <v>2010.1999999999998</v>
      </c>
      <c r="DE73">
        <v>2446.1999999999998</v>
      </c>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s="60">
        <v>6012.4</v>
      </c>
      <c r="FH73" s="60">
        <v>5264.4</v>
      </c>
      <c r="FI73" s="60">
        <v>4528.3999999999996</v>
      </c>
      <c r="FJ73" s="60">
        <v>5844.4</v>
      </c>
      <c r="FK73" s="60">
        <v>4528.3999999999996</v>
      </c>
      <c r="FL73" s="60">
        <v>5693.4</v>
      </c>
      <c r="FM73" s="60">
        <v>6238.4</v>
      </c>
      <c r="FN73" s="60">
        <v>6074.4</v>
      </c>
      <c r="FO73" s="60">
        <v>6078.4</v>
      </c>
      <c r="FP73" s="60">
        <v>5730.4</v>
      </c>
      <c r="FQ73" s="60">
        <v>4634.3999999999996</v>
      </c>
      <c r="FR73" s="60">
        <v>5672.4</v>
      </c>
      <c r="FS73" s="60">
        <v>5402.4</v>
      </c>
      <c r="FT73" s="60">
        <v>4660.3999999999996</v>
      </c>
      <c r="FU73" s="60">
        <v>4634.3999999999996</v>
      </c>
      <c r="FV73" s="60">
        <v>2638</v>
      </c>
      <c r="FW73" s="60">
        <v>4494.3999999999996</v>
      </c>
      <c r="FX73" s="60">
        <v>5100.3999999999996</v>
      </c>
      <c r="FY73" s="60">
        <v>5994.4</v>
      </c>
      <c r="FZ73" s="60">
        <v>4634.3999999999996</v>
      </c>
      <c r="GA73" s="60">
        <v>6238.4</v>
      </c>
      <c r="GB73" s="60">
        <v>5649.4</v>
      </c>
      <c r="GC73" s="60">
        <v>5890.4</v>
      </c>
      <c r="GD73" s="60">
        <v>4895.3999999999996</v>
      </c>
      <c r="GE73" s="60">
        <v>5759.4</v>
      </c>
      <c r="GF73" s="60">
        <v>5759.4</v>
      </c>
      <c r="GG73" s="60">
        <v>4871.3999999999996</v>
      </c>
      <c r="GH73" s="60">
        <v>4099.3999999999996</v>
      </c>
      <c r="GI73" s="60">
        <v>4447.3999999999996</v>
      </c>
      <c r="GJ73" s="60">
        <v>5584.4</v>
      </c>
      <c r="GK73" s="60">
        <v>5452.4</v>
      </c>
      <c r="GL73" s="60">
        <v>5102.3999999999996</v>
      </c>
      <c r="GM73" s="60">
        <v>5277.4</v>
      </c>
      <c r="GN73" s="60">
        <v>5106.3999999999996</v>
      </c>
      <c r="GO73" s="60">
        <v>4573.3999999999996</v>
      </c>
      <c r="GP73" s="60">
        <v>4493.3999999999996</v>
      </c>
      <c r="GQ73" s="60">
        <v>3749.3999999999996</v>
      </c>
      <c r="GR73" s="60">
        <v>4874.3999999999996</v>
      </c>
      <c r="GS73" s="60">
        <v>5829.4</v>
      </c>
      <c r="GT73" s="60">
        <v>4202.3999999999996</v>
      </c>
      <c r="GU73" s="60">
        <v>4239.3999999999996</v>
      </c>
      <c r="GV73" s="60">
        <v>4239.3999999999996</v>
      </c>
      <c r="GW73" s="60">
        <v>4239.3999999999996</v>
      </c>
      <c r="GX73" s="60">
        <v>5279.4</v>
      </c>
      <c r="GY73" s="60">
        <v>5035.3999999999996</v>
      </c>
      <c r="GZ73" s="60">
        <v>5195.3999999999996</v>
      </c>
      <c r="HA73" s="60">
        <v>5927.4</v>
      </c>
      <c r="HB73" s="60">
        <v>5459.4</v>
      </c>
      <c r="HC73" s="60">
        <v>5159.3999999999996</v>
      </c>
      <c r="HD73" s="60">
        <v>4895.3999999999996</v>
      </c>
      <c r="HE73" s="60">
        <v>5484.4</v>
      </c>
      <c r="HF73" s="60">
        <v>5441.4</v>
      </c>
      <c r="HG73" s="60">
        <v>5843.4</v>
      </c>
      <c r="HH73" s="60">
        <v>5007.3999999999996</v>
      </c>
      <c r="HI73" s="60">
        <v>1270</v>
      </c>
      <c r="HJ73" s="60">
        <v>700</v>
      </c>
      <c r="HK73" s="60">
        <v>1270</v>
      </c>
      <c r="HM73" s="60">
        <v>1270</v>
      </c>
      <c r="HN73" s="60">
        <v>1270</v>
      </c>
      <c r="HO73" s="60">
        <v>1270</v>
      </c>
      <c r="HP73" s="60">
        <v>1270</v>
      </c>
      <c r="HQ73" s="60">
        <v>875</v>
      </c>
      <c r="HR73" s="60">
        <v>945</v>
      </c>
      <c r="HS73" s="60">
        <v>1190</v>
      </c>
      <c r="HT73" s="60">
        <v>1200</v>
      </c>
      <c r="HU73" s="60">
        <v>1270</v>
      </c>
      <c r="HV73" s="60">
        <v>1200</v>
      </c>
      <c r="HW73" s="60">
        <v>1200</v>
      </c>
      <c r="HX73" s="60">
        <v>700</v>
      </c>
      <c r="HY73" s="60">
        <v>1200</v>
      </c>
      <c r="HZ73" s="60">
        <v>1200</v>
      </c>
      <c r="IA73" s="60">
        <v>1200</v>
      </c>
      <c r="IB73" s="60">
        <v>1270</v>
      </c>
      <c r="IC73" s="60">
        <v>1190</v>
      </c>
      <c r="ID73" s="60">
        <v>1270</v>
      </c>
      <c r="IE73" s="60">
        <v>1270</v>
      </c>
      <c r="IF73" s="60">
        <v>1270</v>
      </c>
      <c r="IG73" s="60">
        <v>1270</v>
      </c>
      <c r="IH73" s="60">
        <v>1200</v>
      </c>
      <c r="II73" s="60">
        <v>1004</v>
      </c>
      <c r="IJ73" s="60">
        <v>1200</v>
      </c>
      <c r="IK73" s="60">
        <v>945</v>
      </c>
      <c r="IL73" s="60">
        <v>945</v>
      </c>
      <c r="IM73" s="60">
        <v>945</v>
      </c>
      <c r="IN73" s="60">
        <v>945</v>
      </c>
      <c r="IO73" s="60">
        <v>945</v>
      </c>
      <c r="IP73" s="60">
        <v>700</v>
      </c>
      <c r="IQ73" s="60">
        <v>945</v>
      </c>
      <c r="IR73" s="60">
        <v>700</v>
      </c>
      <c r="IS73" s="60">
        <v>1270</v>
      </c>
      <c r="IT73" s="60">
        <v>1270</v>
      </c>
      <c r="IU73" s="60">
        <v>1270</v>
      </c>
      <c r="IV73" s="60">
        <v>945</v>
      </c>
      <c r="IW73" s="60">
        <v>1190</v>
      </c>
      <c r="IX73" s="60">
        <v>1190</v>
      </c>
      <c r="IY73" s="60">
        <v>700</v>
      </c>
      <c r="IZ73" s="60">
        <v>1190</v>
      </c>
      <c r="JA73" s="60">
        <v>759</v>
      </c>
      <c r="JB73" s="60">
        <v>1190</v>
      </c>
      <c r="JC73" s="60">
        <v>679</v>
      </c>
      <c r="JD73" s="60">
        <v>924</v>
      </c>
      <c r="JE73" s="60">
        <v>1025</v>
      </c>
      <c r="JF73" s="60">
        <v>1190</v>
      </c>
      <c r="JG73" s="60">
        <v>1190</v>
      </c>
      <c r="JH73" s="60">
        <v>1270</v>
      </c>
      <c r="JI73" s="60">
        <v>1270</v>
      </c>
      <c r="JJ73" s="60">
        <v>1270</v>
      </c>
      <c r="JK73" s="60">
        <v>1270</v>
      </c>
      <c r="JL73" s="60">
        <v>1270</v>
      </c>
      <c r="JM73" s="60">
        <v>1270</v>
      </c>
      <c r="JN73" s="60">
        <v>945</v>
      </c>
      <c r="JO73" s="60">
        <v>924</v>
      </c>
      <c r="JP73" s="60">
        <v>630</v>
      </c>
      <c r="JQ73" s="60">
        <v>1270</v>
      </c>
      <c r="JR73" s="60">
        <v>1120</v>
      </c>
      <c r="JS73" s="60">
        <v>700</v>
      </c>
      <c r="JT73" s="60">
        <v>700</v>
      </c>
      <c r="JU73" s="60">
        <v>1190</v>
      </c>
      <c r="JV73" s="60">
        <v>266</v>
      </c>
      <c r="JW73" s="60">
        <v>924</v>
      </c>
      <c r="JX73" s="60">
        <v>945</v>
      </c>
      <c r="JY73" s="60">
        <v>1190</v>
      </c>
      <c r="JZ73" s="60">
        <v>1270</v>
      </c>
      <c r="KA73" s="60">
        <v>630</v>
      </c>
      <c r="KB73" s="60">
        <v>1190</v>
      </c>
      <c r="KC73" s="60">
        <v>1190</v>
      </c>
      <c r="KD73" s="60">
        <v>1190</v>
      </c>
      <c r="KE73" s="60">
        <v>1270</v>
      </c>
      <c r="KF73" s="60">
        <v>945</v>
      </c>
      <c r="KG73" s="60">
        <v>1270</v>
      </c>
      <c r="KH73" s="60">
        <v>1270</v>
      </c>
      <c r="KI73" s="60">
        <v>1270</v>
      </c>
      <c r="KJ73" s="60">
        <v>1270</v>
      </c>
      <c r="KK73" s="60">
        <v>1270</v>
      </c>
      <c r="KL73" s="60">
        <v>1270</v>
      </c>
      <c r="KM73" s="60">
        <v>1270</v>
      </c>
      <c r="KN73" s="60">
        <v>1270</v>
      </c>
      <c r="KO73" s="60">
        <v>1270</v>
      </c>
      <c r="KP73" s="60">
        <v>700</v>
      </c>
      <c r="KQ73" s="60">
        <v>1190</v>
      </c>
      <c r="KR73" s="60">
        <v>1190</v>
      </c>
      <c r="KS73" s="60">
        <v>1270</v>
      </c>
      <c r="KT73" s="60">
        <v>1270</v>
      </c>
      <c r="KU73" s="60">
        <v>700</v>
      </c>
      <c r="KV73" s="60">
        <v>700</v>
      </c>
      <c r="KW73" s="60">
        <v>434</v>
      </c>
      <c r="KX73" s="60">
        <v>700</v>
      </c>
      <c r="KY73" s="60">
        <v>700</v>
      </c>
      <c r="KZ73" s="60">
        <v>700</v>
      </c>
      <c r="LA73" s="60">
        <v>700</v>
      </c>
      <c r="LB73" s="60">
        <v>679</v>
      </c>
      <c r="LC73" s="60">
        <v>945</v>
      </c>
      <c r="LD73" s="60">
        <v>700</v>
      </c>
      <c r="LE73" s="60">
        <v>945</v>
      </c>
      <c r="LF73" s="60">
        <v>945</v>
      </c>
      <c r="LG73" s="60">
        <v>1190</v>
      </c>
      <c r="LH73" s="60">
        <v>700</v>
      </c>
      <c r="LI73" s="60">
        <v>780</v>
      </c>
      <c r="LJ73" s="60">
        <v>1190</v>
      </c>
      <c r="LK73" s="60">
        <v>700</v>
      </c>
      <c r="LL73" s="60">
        <v>700</v>
      </c>
      <c r="LM73" s="60">
        <v>945</v>
      </c>
      <c r="LN73" s="60">
        <v>945</v>
      </c>
      <c r="LO73" s="60">
        <v>945</v>
      </c>
      <c r="LP73" s="60">
        <v>945</v>
      </c>
      <c r="LQ73" s="60">
        <v>700</v>
      </c>
      <c r="LS73" s="60">
        <v>1190</v>
      </c>
      <c r="LT73" s="60">
        <v>924</v>
      </c>
      <c r="LU73" s="60">
        <v>700</v>
      </c>
      <c r="LV73" s="60">
        <v>700</v>
      </c>
    </row>
    <row r="74" spans="1:334" ht="15" customHeight="1" x14ac:dyDescent="0.35">
      <c r="A74" s="57" t="s">
        <v>332</v>
      </c>
      <c r="B74">
        <v>1536</v>
      </c>
      <c r="C74">
        <v>1599</v>
      </c>
      <c r="D74">
        <v>1156</v>
      </c>
      <c r="E74">
        <v>1135</v>
      </c>
      <c r="F74">
        <v>835</v>
      </c>
      <c r="G74">
        <v>1599</v>
      </c>
      <c r="H74">
        <v>1027</v>
      </c>
      <c r="I74">
        <v>1163</v>
      </c>
      <c r="J74">
        <v>1599</v>
      </c>
      <c r="K74">
        <v>1219</v>
      </c>
      <c r="L74">
        <v>1599</v>
      </c>
      <c r="M74">
        <v>1599</v>
      </c>
      <c r="N74">
        <v>1219</v>
      </c>
      <c r="O74">
        <v>835</v>
      </c>
      <c r="P74">
        <v>1599</v>
      </c>
      <c r="Q74">
        <v>1599</v>
      </c>
      <c r="R74">
        <v>1599</v>
      </c>
      <c r="S74">
        <v>1599</v>
      </c>
      <c r="T74">
        <v>1599</v>
      </c>
      <c r="U74">
        <v>835</v>
      </c>
      <c r="V74">
        <v>1599</v>
      </c>
      <c r="W74">
        <v>1599</v>
      </c>
      <c r="X74">
        <v>1599</v>
      </c>
      <c r="Y74">
        <v>1599</v>
      </c>
      <c r="Z74">
        <v>1599</v>
      </c>
      <c r="AA74">
        <v>1599</v>
      </c>
      <c r="AB74">
        <v>1599</v>
      </c>
      <c r="AC74">
        <v>1351</v>
      </c>
      <c r="AD74">
        <v>1219</v>
      </c>
      <c r="AE74">
        <v>1219</v>
      </c>
      <c r="AF74">
        <v>1595</v>
      </c>
      <c r="AG74">
        <v>1595</v>
      </c>
      <c r="AH74">
        <v>1295</v>
      </c>
      <c r="AI74">
        <v>1595</v>
      </c>
      <c r="AJ74">
        <v>1163</v>
      </c>
      <c r="AK74">
        <v>835</v>
      </c>
      <c r="AL74">
        <v>1163</v>
      </c>
      <c r="AM74">
        <v>1163</v>
      </c>
      <c r="AN74">
        <v>1135</v>
      </c>
      <c r="AO74">
        <v>1027</v>
      </c>
      <c r="AP74">
        <v>1679</v>
      </c>
      <c r="AQ74">
        <v>1679</v>
      </c>
      <c r="AR74">
        <v>835</v>
      </c>
      <c r="AS74">
        <v>1135</v>
      </c>
      <c r="AT74">
        <v>1351</v>
      </c>
      <c r="AU74">
        <v>1219</v>
      </c>
      <c r="AV74">
        <v>1219</v>
      </c>
      <c r="AW74">
        <v>1219</v>
      </c>
      <c r="AX74">
        <v>835</v>
      </c>
      <c r="AY74">
        <v>1351</v>
      </c>
      <c r="AZ74">
        <v>1557</v>
      </c>
      <c r="BA74">
        <v>1267</v>
      </c>
      <c r="BB74">
        <v>835</v>
      </c>
      <c r="BC74">
        <v>1515</v>
      </c>
      <c r="BD74">
        <v>1515</v>
      </c>
      <c r="BE74">
        <v>1163</v>
      </c>
      <c r="BF74">
        <v>1557</v>
      </c>
      <c r="BG74">
        <v>1027</v>
      </c>
      <c r="BH74">
        <v>1027</v>
      </c>
      <c r="BI74">
        <v>835</v>
      </c>
      <c r="BJ74">
        <v>835</v>
      </c>
      <c r="BK74">
        <v>835</v>
      </c>
      <c r="BL74">
        <v>835</v>
      </c>
      <c r="BM74">
        <v>1309</v>
      </c>
      <c r="BN74">
        <v>1599</v>
      </c>
      <c r="BO74">
        <v>1467</v>
      </c>
      <c r="BP74">
        <v>1212</v>
      </c>
      <c r="BQ74">
        <v>296</v>
      </c>
      <c r="BR74">
        <v>613</v>
      </c>
      <c r="BS74"/>
      <c r="BT74">
        <v>745</v>
      </c>
      <c r="BU74">
        <v>317</v>
      </c>
      <c r="BV74">
        <v>938</v>
      </c>
      <c r="BW74">
        <v>676</v>
      </c>
      <c r="BX74">
        <v>1505</v>
      </c>
      <c r="BY74">
        <v>1163</v>
      </c>
      <c r="BZ74">
        <v>1295</v>
      </c>
      <c r="CA74">
        <v>1487</v>
      </c>
      <c r="CB74">
        <v>1163</v>
      </c>
      <c r="CC74">
        <v>1163</v>
      </c>
      <c r="CD74">
        <v>1313</v>
      </c>
      <c r="CE74">
        <v>1163</v>
      </c>
      <c r="CF74">
        <v>1637</v>
      </c>
      <c r="CG74">
        <v>1637</v>
      </c>
      <c r="CH74">
        <v>1679</v>
      </c>
      <c r="CI74">
        <v>1163</v>
      </c>
      <c r="CJ74">
        <v>1599</v>
      </c>
      <c r="CK74">
        <v>1557</v>
      </c>
      <c r="CL74">
        <v>1679</v>
      </c>
      <c r="CM74">
        <v>1679</v>
      </c>
      <c r="CN74">
        <v>1679</v>
      </c>
      <c r="CO74">
        <v>1163</v>
      </c>
      <c r="CP74">
        <v>1163</v>
      </c>
      <c r="CQ74">
        <v>1163</v>
      </c>
      <c r="CR74">
        <v>1679</v>
      </c>
      <c r="CS74">
        <v>1599</v>
      </c>
      <c r="CT74">
        <v>1599</v>
      </c>
      <c r="CU74">
        <v>1156</v>
      </c>
      <c r="CV74">
        <v>1599</v>
      </c>
      <c r="CW74">
        <v>1536</v>
      </c>
      <c r="CX74">
        <v>1599</v>
      </c>
      <c r="CY74">
        <v>1135</v>
      </c>
      <c r="CZ74">
        <v>1599</v>
      </c>
      <c r="DA74">
        <v>1599</v>
      </c>
      <c r="DB74">
        <v>1599</v>
      </c>
      <c r="DC74">
        <v>1129</v>
      </c>
      <c r="DD74">
        <v>1163</v>
      </c>
      <c r="DE74">
        <v>1599</v>
      </c>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s="60">
        <v>5027</v>
      </c>
      <c r="FH74" s="60">
        <v>4103</v>
      </c>
      <c r="FI74" s="60">
        <v>3700</v>
      </c>
      <c r="FJ74" s="60">
        <v>4526</v>
      </c>
      <c r="FK74" s="60">
        <v>3700</v>
      </c>
      <c r="FL74" s="60">
        <v>4514</v>
      </c>
      <c r="FM74" s="60">
        <v>4702</v>
      </c>
      <c r="FN74" s="60">
        <v>3978</v>
      </c>
      <c r="FO74" s="60">
        <v>4917</v>
      </c>
      <c r="FP74" s="60">
        <v>4675</v>
      </c>
      <c r="FQ74" s="60">
        <v>3435</v>
      </c>
      <c r="FR74" s="60">
        <v>5107</v>
      </c>
      <c r="FS74" s="60">
        <v>4203</v>
      </c>
      <c r="FT74" s="60">
        <v>4235</v>
      </c>
      <c r="FU74" s="60">
        <v>3066</v>
      </c>
      <c r="FV74" s="60">
        <v>3210</v>
      </c>
      <c r="FW74" s="60">
        <v>3472</v>
      </c>
      <c r="FX74" s="60">
        <v>4428</v>
      </c>
      <c r="FY74" s="60">
        <v>4832</v>
      </c>
      <c r="FZ74" s="60">
        <v>3209</v>
      </c>
      <c r="GA74" s="60">
        <v>5076</v>
      </c>
      <c r="GB74" s="60">
        <v>4594</v>
      </c>
      <c r="GC74" s="60">
        <v>4572</v>
      </c>
      <c r="GD74" s="60">
        <v>2326</v>
      </c>
      <c r="GE74" s="60">
        <v>4699</v>
      </c>
      <c r="GF74" s="60">
        <v>4699</v>
      </c>
      <c r="GG74" s="60">
        <v>4162</v>
      </c>
      <c r="GH74" s="60">
        <v>3040</v>
      </c>
      <c r="GI74" s="60">
        <v>3460</v>
      </c>
      <c r="GJ74" s="60">
        <v>4070</v>
      </c>
      <c r="GK74" s="60">
        <v>4782</v>
      </c>
      <c r="GL74" s="60">
        <v>4344</v>
      </c>
      <c r="GM74" s="60">
        <v>4294</v>
      </c>
      <c r="GN74" s="60">
        <v>3858</v>
      </c>
      <c r="GO74" s="60">
        <v>3864</v>
      </c>
      <c r="GP74" s="60">
        <v>2986</v>
      </c>
      <c r="GQ74" s="60">
        <v>3429</v>
      </c>
      <c r="GR74" s="60">
        <v>2751</v>
      </c>
      <c r="GS74" s="60">
        <v>4774</v>
      </c>
      <c r="GT74" s="60">
        <v>3584</v>
      </c>
      <c r="GU74" s="60">
        <v>3040</v>
      </c>
      <c r="GV74" s="60">
        <v>3040</v>
      </c>
      <c r="GW74" s="60">
        <v>3040</v>
      </c>
      <c r="GX74" s="60">
        <v>4080</v>
      </c>
      <c r="GY74" s="60">
        <v>3836</v>
      </c>
      <c r="GZ74" s="60">
        <v>3996</v>
      </c>
      <c r="HA74" s="60">
        <v>4728</v>
      </c>
      <c r="HB74" s="60">
        <v>4154</v>
      </c>
      <c r="HC74" s="60">
        <v>3960</v>
      </c>
      <c r="HD74" s="60">
        <v>3696</v>
      </c>
      <c r="HE74" s="60">
        <v>4285</v>
      </c>
      <c r="HF74" s="60">
        <v>3016</v>
      </c>
      <c r="HG74" s="60">
        <v>4644</v>
      </c>
      <c r="HH74" s="60">
        <v>3808</v>
      </c>
      <c r="HI74" s="60">
        <v>1646</v>
      </c>
      <c r="HJ74" s="60">
        <v>1040</v>
      </c>
      <c r="HK74" s="60">
        <v>1540</v>
      </c>
      <c r="HL74" s="60">
        <v>1514</v>
      </c>
      <c r="HM74" s="60">
        <v>1540</v>
      </c>
      <c r="HN74" s="60">
        <v>1909</v>
      </c>
      <c r="HO74" s="60">
        <v>1909</v>
      </c>
      <c r="HP74" s="60">
        <v>1540</v>
      </c>
      <c r="HQ74" s="60">
        <v>1321</v>
      </c>
      <c r="HR74" s="60">
        <v>1477</v>
      </c>
      <c r="HS74" s="60">
        <v>1723</v>
      </c>
      <c r="HT74" s="60">
        <v>1695</v>
      </c>
      <c r="HU74" s="60">
        <v>1909</v>
      </c>
      <c r="HV74" s="60">
        <v>1695</v>
      </c>
      <c r="HW74" s="60">
        <v>1695</v>
      </c>
      <c r="HX74" s="60">
        <v>1584</v>
      </c>
      <c r="HY74" s="60">
        <v>1839</v>
      </c>
      <c r="HZ74" s="60">
        <v>1839</v>
      </c>
      <c r="IA74" s="60">
        <v>1839</v>
      </c>
      <c r="IB74" s="60">
        <v>1909</v>
      </c>
      <c r="IC74" s="60">
        <v>1829</v>
      </c>
      <c r="ID74" s="60">
        <v>1909</v>
      </c>
      <c r="IE74" s="60">
        <v>1909</v>
      </c>
      <c r="IF74" s="60">
        <v>1909</v>
      </c>
      <c r="IG74" s="60">
        <v>1909</v>
      </c>
      <c r="IH74" s="60">
        <v>1733</v>
      </c>
      <c r="II74" s="60">
        <v>1733</v>
      </c>
      <c r="IJ74" s="60">
        <v>1839</v>
      </c>
      <c r="IK74" s="60">
        <v>1460</v>
      </c>
      <c r="IL74" s="60">
        <v>1478</v>
      </c>
      <c r="IM74" s="60">
        <v>1584</v>
      </c>
      <c r="IN74" s="60">
        <v>1584</v>
      </c>
      <c r="IO74" s="60">
        <v>1478</v>
      </c>
      <c r="IP74" s="60">
        <v>1215</v>
      </c>
      <c r="IQ74" s="60">
        <v>1584</v>
      </c>
      <c r="IR74" s="60">
        <v>1215</v>
      </c>
      <c r="IS74" s="60">
        <v>1909</v>
      </c>
      <c r="IT74" s="60">
        <v>1909</v>
      </c>
      <c r="IU74" s="60">
        <v>1909</v>
      </c>
      <c r="IV74" s="60">
        <v>1477</v>
      </c>
      <c r="IW74" s="60">
        <v>1697</v>
      </c>
      <c r="IX74" s="60">
        <v>1459</v>
      </c>
      <c r="IY74" s="60">
        <v>1514</v>
      </c>
      <c r="IZ74" s="60">
        <v>1496</v>
      </c>
      <c r="JA74" s="60">
        <v>1470</v>
      </c>
      <c r="JB74" s="60">
        <v>1460</v>
      </c>
      <c r="JC74" s="60">
        <v>1275</v>
      </c>
      <c r="JD74" s="60">
        <v>1496</v>
      </c>
      <c r="JE74" s="60">
        <v>1646</v>
      </c>
      <c r="JF74" s="60">
        <v>1829</v>
      </c>
      <c r="JG74" s="60">
        <v>1460</v>
      </c>
      <c r="JH74" s="60">
        <v>1909</v>
      </c>
      <c r="JI74" s="60">
        <v>1646</v>
      </c>
      <c r="JJ74" s="60">
        <v>1540</v>
      </c>
      <c r="JK74" s="60">
        <v>1540</v>
      </c>
      <c r="JL74" s="60">
        <v>1802</v>
      </c>
      <c r="JM74" s="60">
        <v>1909</v>
      </c>
      <c r="JN74" s="60">
        <v>1829</v>
      </c>
      <c r="JO74" s="60">
        <v>1390</v>
      </c>
      <c r="JP74" s="60">
        <v>706</v>
      </c>
      <c r="JQ74" s="60">
        <v>1909</v>
      </c>
      <c r="JR74" s="60">
        <v>1829</v>
      </c>
      <c r="JS74" s="60">
        <v>1040</v>
      </c>
      <c r="JT74" s="60">
        <v>1584</v>
      </c>
      <c r="JU74" s="60">
        <v>1722</v>
      </c>
      <c r="JV74" s="60">
        <v>1321</v>
      </c>
      <c r="JW74" s="60">
        <v>1390</v>
      </c>
      <c r="JX74" s="60">
        <v>1460</v>
      </c>
      <c r="JY74" s="60">
        <v>1566</v>
      </c>
      <c r="JZ74" s="60">
        <v>1909</v>
      </c>
      <c r="KA74" s="60">
        <v>706</v>
      </c>
      <c r="KB74" s="60">
        <v>1697</v>
      </c>
      <c r="KC74" s="60">
        <v>1460</v>
      </c>
      <c r="KD74" s="60">
        <v>1353</v>
      </c>
      <c r="KE74" s="60">
        <v>1777</v>
      </c>
      <c r="KF74" s="60">
        <v>1215</v>
      </c>
      <c r="KG74" s="60">
        <v>1777</v>
      </c>
      <c r="KH74" s="60">
        <v>1909</v>
      </c>
      <c r="KI74" s="60">
        <v>1909</v>
      </c>
      <c r="KJ74" s="60">
        <v>1909</v>
      </c>
      <c r="KK74" s="60">
        <v>1646</v>
      </c>
      <c r="KL74" s="60">
        <v>1909</v>
      </c>
      <c r="KM74" s="60">
        <v>1909</v>
      </c>
      <c r="KN74" s="60">
        <v>1909</v>
      </c>
      <c r="KO74" s="60">
        <v>1540</v>
      </c>
      <c r="KP74" s="60">
        <v>1584</v>
      </c>
      <c r="KQ74" s="60">
        <v>1722</v>
      </c>
      <c r="KR74" s="60">
        <v>1722</v>
      </c>
      <c r="KS74" s="60">
        <v>1909</v>
      </c>
      <c r="KT74" s="60">
        <v>1646</v>
      </c>
      <c r="KU74" s="60">
        <v>1584</v>
      </c>
      <c r="KV74" s="60">
        <v>1584</v>
      </c>
      <c r="KW74" s="60">
        <v>1145</v>
      </c>
      <c r="KX74" s="60">
        <v>1584</v>
      </c>
      <c r="KY74" s="60">
        <v>1440</v>
      </c>
      <c r="KZ74" s="60">
        <v>1040</v>
      </c>
      <c r="LA74" s="60">
        <v>1146</v>
      </c>
      <c r="LB74" s="60">
        <v>1390</v>
      </c>
      <c r="LC74" s="60">
        <v>1215</v>
      </c>
      <c r="LD74" s="60">
        <v>921</v>
      </c>
      <c r="LE74" s="60">
        <v>1440</v>
      </c>
      <c r="LF74" s="60">
        <v>1440</v>
      </c>
      <c r="LG74" s="60">
        <v>1460</v>
      </c>
      <c r="LH74" s="60">
        <v>1584</v>
      </c>
      <c r="LI74" s="60">
        <v>1664</v>
      </c>
      <c r="LJ74" s="60">
        <v>1566</v>
      </c>
      <c r="LK74" s="60">
        <v>1215</v>
      </c>
      <c r="LL74" s="60">
        <v>1584</v>
      </c>
      <c r="LM74" s="60">
        <v>1440</v>
      </c>
      <c r="LN74" s="60">
        <v>1584</v>
      </c>
      <c r="LO74" s="60">
        <v>1829</v>
      </c>
      <c r="LP74" s="60">
        <v>1829</v>
      </c>
      <c r="LQ74" s="60">
        <v>1584</v>
      </c>
      <c r="LR74" s="60">
        <v>1514</v>
      </c>
      <c r="LS74" s="60">
        <v>1566</v>
      </c>
      <c r="LT74" s="60">
        <v>1390</v>
      </c>
      <c r="LU74" s="60">
        <v>1146</v>
      </c>
      <c r="LV74" s="60">
        <v>1584</v>
      </c>
    </row>
    <row r="75" spans="1:334" ht="15" customHeight="1" x14ac:dyDescent="0.35">
      <c r="A75" s="57" t="s">
        <v>333</v>
      </c>
      <c r="B75">
        <v>2969</v>
      </c>
      <c r="C75">
        <v>2962</v>
      </c>
      <c r="D75">
        <v>2541</v>
      </c>
      <c r="E75">
        <v>2630</v>
      </c>
      <c r="F75">
        <v>2379</v>
      </c>
      <c r="G75">
        <v>3032</v>
      </c>
      <c r="H75">
        <v>2422</v>
      </c>
      <c r="I75">
        <v>2186</v>
      </c>
      <c r="J75">
        <v>3032</v>
      </c>
      <c r="K75">
        <v>2518</v>
      </c>
      <c r="L75">
        <v>3207</v>
      </c>
      <c r="M75">
        <v>3277</v>
      </c>
      <c r="N75">
        <v>2714</v>
      </c>
      <c r="O75">
        <v>1930</v>
      </c>
      <c r="P75">
        <v>3032</v>
      </c>
      <c r="Q75">
        <v>3032</v>
      </c>
      <c r="R75">
        <v>3032</v>
      </c>
      <c r="S75">
        <v>3032</v>
      </c>
      <c r="T75">
        <v>3032</v>
      </c>
      <c r="U75">
        <v>1959</v>
      </c>
      <c r="V75">
        <v>3032</v>
      </c>
      <c r="W75">
        <v>3032</v>
      </c>
      <c r="X75">
        <v>3032</v>
      </c>
      <c r="Y75">
        <v>3277</v>
      </c>
      <c r="Z75">
        <v>3277</v>
      </c>
      <c r="AA75">
        <v>3277</v>
      </c>
      <c r="AB75">
        <v>3277</v>
      </c>
      <c r="AC75">
        <v>3029</v>
      </c>
      <c r="AD75">
        <v>3029</v>
      </c>
      <c r="AE75">
        <v>3029</v>
      </c>
      <c r="AF75">
        <v>2873</v>
      </c>
      <c r="AG75">
        <v>2873</v>
      </c>
      <c r="AH75">
        <v>2573</v>
      </c>
      <c r="AI75">
        <v>2873</v>
      </c>
      <c r="AJ75">
        <v>2573</v>
      </c>
      <c r="AK75">
        <v>1930</v>
      </c>
      <c r="AL75">
        <v>2573</v>
      </c>
      <c r="AM75">
        <v>2573</v>
      </c>
      <c r="AN75">
        <v>2700</v>
      </c>
      <c r="AO75">
        <v>2437</v>
      </c>
      <c r="AP75">
        <v>2957</v>
      </c>
      <c r="AQ75">
        <v>3157</v>
      </c>
      <c r="AR75">
        <v>2645</v>
      </c>
      <c r="AS75">
        <v>2945</v>
      </c>
      <c r="AT75">
        <v>2784</v>
      </c>
      <c r="AU75">
        <v>2363</v>
      </c>
      <c r="AV75">
        <v>2363</v>
      </c>
      <c r="AW75">
        <v>2629</v>
      </c>
      <c r="AX75">
        <v>1979</v>
      </c>
      <c r="AY75">
        <v>2363</v>
      </c>
      <c r="AZ75">
        <v>3235</v>
      </c>
      <c r="BA75">
        <v>2945</v>
      </c>
      <c r="BB75">
        <v>2245</v>
      </c>
      <c r="BC75">
        <v>3193</v>
      </c>
      <c r="BD75">
        <v>3193</v>
      </c>
      <c r="BE75">
        <v>2573</v>
      </c>
      <c r="BF75">
        <v>3235</v>
      </c>
      <c r="BG75">
        <v>2437</v>
      </c>
      <c r="BH75">
        <v>2571</v>
      </c>
      <c r="BI75">
        <v>2645</v>
      </c>
      <c r="BJ75">
        <v>2645</v>
      </c>
      <c r="BK75">
        <v>2645</v>
      </c>
      <c r="BL75">
        <v>2214</v>
      </c>
      <c r="BM75">
        <v>2721</v>
      </c>
      <c r="BN75">
        <v>2766</v>
      </c>
      <c r="BO75">
        <v>3207</v>
      </c>
      <c r="BP75">
        <v>2762</v>
      </c>
      <c r="BQ75">
        <v>2338</v>
      </c>
      <c r="BR75">
        <v>2108</v>
      </c>
      <c r="BS75">
        <v>2423</v>
      </c>
      <c r="BT75"/>
      <c r="BU75">
        <v>825</v>
      </c>
      <c r="BV75">
        <v>2621</v>
      </c>
      <c r="BW75">
        <v>2086</v>
      </c>
      <c r="BX75">
        <v>3315</v>
      </c>
      <c r="BY75">
        <v>2973</v>
      </c>
      <c r="BZ75">
        <v>2973</v>
      </c>
      <c r="CA75">
        <v>3165</v>
      </c>
      <c r="CB75">
        <v>2973</v>
      </c>
      <c r="CC75">
        <v>2973</v>
      </c>
      <c r="CD75">
        <v>3123</v>
      </c>
      <c r="CE75">
        <v>2973</v>
      </c>
      <c r="CF75">
        <v>3315</v>
      </c>
      <c r="CG75">
        <v>3315</v>
      </c>
      <c r="CH75">
        <v>2957</v>
      </c>
      <c r="CI75">
        <v>2973</v>
      </c>
      <c r="CJ75">
        <v>3011</v>
      </c>
      <c r="CK75">
        <v>2790</v>
      </c>
      <c r="CL75">
        <v>2957</v>
      </c>
      <c r="CM75">
        <v>2957</v>
      </c>
      <c r="CN75">
        <v>2957</v>
      </c>
      <c r="CO75">
        <v>2573</v>
      </c>
      <c r="CP75">
        <v>2973</v>
      </c>
      <c r="CQ75">
        <v>2573</v>
      </c>
      <c r="CR75">
        <v>2957</v>
      </c>
      <c r="CS75">
        <v>3032</v>
      </c>
      <c r="CT75">
        <v>3032</v>
      </c>
      <c r="CU75">
        <v>2541</v>
      </c>
      <c r="CV75">
        <v>3032</v>
      </c>
      <c r="CW75">
        <v>2969</v>
      </c>
      <c r="CX75">
        <v>3032</v>
      </c>
      <c r="CY75">
        <v>2630</v>
      </c>
      <c r="CZ75">
        <v>3032</v>
      </c>
      <c r="DA75">
        <v>3277</v>
      </c>
      <c r="DB75">
        <v>3277</v>
      </c>
      <c r="DC75">
        <v>2492</v>
      </c>
      <c r="DD75">
        <v>2573</v>
      </c>
      <c r="DE75">
        <v>3277</v>
      </c>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s="60">
        <v>9418</v>
      </c>
      <c r="FH75" s="60">
        <v>8607</v>
      </c>
      <c r="FI75" s="60">
        <v>6629</v>
      </c>
      <c r="FJ75" s="60">
        <v>8732</v>
      </c>
      <c r="FK75" s="60">
        <v>7480</v>
      </c>
      <c r="FL75" s="60">
        <v>8281</v>
      </c>
      <c r="FM75" s="60">
        <v>8926</v>
      </c>
      <c r="FN75" s="60">
        <v>8962</v>
      </c>
      <c r="FO75" s="60">
        <v>9421</v>
      </c>
      <c r="FP75" s="60">
        <v>9400</v>
      </c>
      <c r="FQ75" s="60">
        <v>6874</v>
      </c>
      <c r="FR75" s="60">
        <v>9078</v>
      </c>
      <c r="FS75" s="60">
        <v>8209</v>
      </c>
      <c r="FT75" s="60">
        <v>7875</v>
      </c>
      <c r="FU75" s="60">
        <v>7678</v>
      </c>
      <c r="FV75" s="60">
        <v>6604</v>
      </c>
      <c r="FW75" s="60">
        <v>6930</v>
      </c>
      <c r="FX75" s="60">
        <v>7628</v>
      </c>
      <c r="FY75" s="60">
        <v>8631</v>
      </c>
      <c r="FZ75" s="60">
        <v>5305</v>
      </c>
      <c r="GA75" s="60">
        <v>9602</v>
      </c>
      <c r="GB75" s="60">
        <v>9319</v>
      </c>
      <c r="GC75" s="60">
        <v>9297</v>
      </c>
      <c r="GD75" s="60">
        <v>8372</v>
      </c>
      <c r="GE75" s="60">
        <v>9235</v>
      </c>
      <c r="GF75" s="60">
        <v>9235</v>
      </c>
      <c r="GG75" s="60">
        <v>7547</v>
      </c>
      <c r="GH75" s="60">
        <v>6647</v>
      </c>
      <c r="GI75" s="60">
        <v>7728</v>
      </c>
      <c r="GJ75" s="60">
        <v>8990</v>
      </c>
      <c r="GK75" s="60">
        <v>8732</v>
      </c>
      <c r="GL75" s="60">
        <v>8508</v>
      </c>
      <c r="GM75" s="60">
        <v>8385</v>
      </c>
      <c r="GN75" s="60">
        <v>7712</v>
      </c>
      <c r="GO75" s="60">
        <v>8213</v>
      </c>
      <c r="GP75" s="60">
        <v>7051</v>
      </c>
      <c r="GQ75" s="60">
        <v>6544</v>
      </c>
      <c r="GR75" s="60">
        <v>6975</v>
      </c>
      <c r="GS75" s="60">
        <v>9172</v>
      </c>
      <c r="GT75" s="60">
        <v>7872</v>
      </c>
      <c r="GU75" s="60">
        <v>7979</v>
      </c>
      <c r="GV75" s="60">
        <v>7371</v>
      </c>
      <c r="GW75" s="60">
        <v>7979</v>
      </c>
      <c r="GX75" s="60">
        <v>9019</v>
      </c>
      <c r="GY75" s="60">
        <v>7975</v>
      </c>
      <c r="GZ75" s="60">
        <v>8935</v>
      </c>
      <c r="HA75" s="60">
        <v>8603</v>
      </c>
      <c r="HB75" s="60">
        <v>8893</v>
      </c>
      <c r="HC75" s="60">
        <v>8635</v>
      </c>
      <c r="HD75" s="60">
        <v>8635</v>
      </c>
      <c r="HE75" s="60">
        <v>8960</v>
      </c>
      <c r="HF75" s="60">
        <v>8917</v>
      </c>
      <c r="HG75" s="60">
        <v>9319</v>
      </c>
      <c r="HH75" s="60">
        <v>8747</v>
      </c>
      <c r="HI75" s="60">
        <v>2751</v>
      </c>
      <c r="HJ75" s="60">
        <v>2444</v>
      </c>
      <c r="HK75" s="60">
        <v>2559</v>
      </c>
      <c r="HL75" s="60">
        <v>2010</v>
      </c>
      <c r="HM75" s="60">
        <v>2559</v>
      </c>
      <c r="HN75" s="60">
        <v>2972</v>
      </c>
      <c r="HO75" s="60">
        <v>1971</v>
      </c>
      <c r="HP75" s="60">
        <v>2559</v>
      </c>
      <c r="HQ75" s="60">
        <v>2293</v>
      </c>
      <c r="HR75" s="60">
        <v>2689</v>
      </c>
      <c r="HS75" s="60">
        <v>2742</v>
      </c>
      <c r="HT75" s="60">
        <v>3014</v>
      </c>
      <c r="HU75" s="60">
        <v>3014</v>
      </c>
      <c r="HV75" s="60">
        <v>3014</v>
      </c>
      <c r="HW75" s="60">
        <v>3014</v>
      </c>
      <c r="HX75" s="60">
        <v>2444</v>
      </c>
      <c r="HY75" s="60">
        <v>2972</v>
      </c>
      <c r="HZ75" s="60">
        <v>2972</v>
      </c>
      <c r="IA75" s="60">
        <v>2972</v>
      </c>
      <c r="IB75" s="60">
        <v>2972</v>
      </c>
      <c r="IC75" s="60">
        <v>2742</v>
      </c>
      <c r="ID75" s="60">
        <v>2822</v>
      </c>
      <c r="IE75" s="60">
        <v>2972</v>
      </c>
      <c r="IF75" s="60">
        <v>3014</v>
      </c>
      <c r="IG75" s="60">
        <v>3014</v>
      </c>
      <c r="IH75" s="60">
        <v>2972</v>
      </c>
      <c r="II75" s="60">
        <v>3014</v>
      </c>
      <c r="IJ75" s="60">
        <v>2972</v>
      </c>
      <c r="IK75" s="60">
        <v>2084</v>
      </c>
      <c r="IL75" s="60">
        <v>2689</v>
      </c>
      <c r="IM75" s="60">
        <v>2689</v>
      </c>
      <c r="IN75" s="60">
        <v>2689</v>
      </c>
      <c r="IO75" s="60">
        <v>2689</v>
      </c>
      <c r="IP75" s="60">
        <v>2181</v>
      </c>
      <c r="IQ75" s="60">
        <v>2689</v>
      </c>
      <c r="IR75" s="60">
        <v>2181</v>
      </c>
      <c r="IS75" s="60">
        <v>3014</v>
      </c>
      <c r="IT75" s="60">
        <v>3014</v>
      </c>
      <c r="IU75" s="60">
        <v>2972</v>
      </c>
      <c r="IV75" s="60">
        <v>2347</v>
      </c>
      <c r="IW75" s="60">
        <v>2018</v>
      </c>
      <c r="IX75" s="60">
        <v>1722</v>
      </c>
      <c r="IY75" s="60">
        <v>2444</v>
      </c>
      <c r="IZ75" s="60">
        <v>2671</v>
      </c>
      <c r="JA75" s="60">
        <v>2251</v>
      </c>
      <c r="JB75" s="60">
        <v>2366</v>
      </c>
      <c r="JC75" s="60">
        <v>2365</v>
      </c>
      <c r="JD75" s="60">
        <v>2479</v>
      </c>
      <c r="JE75" s="60">
        <v>1722</v>
      </c>
      <c r="JF75" s="60">
        <v>2794</v>
      </c>
      <c r="JG75" s="60">
        <v>2464</v>
      </c>
      <c r="JH75" s="60">
        <v>3014</v>
      </c>
      <c r="JI75" s="60">
        <v>2751</v>
      </c>
      <c r="JJ75" s="60">
        <v>2709</v>
      </c>
      <c r="JK75" s="60">
        <v>2559</v>
      </c>
      <c r="JL75" s="60">
        <v>2230</v>
      </c>
      <c r="JM75" s="60">
        <v>2972</v>
      </c>
      <c r="JN75" s="60">
        <v>1920</v>
      </c>
      <c r="JO75" s="60">
        <v>2479</v>
      </c>
      <c r="JP75" s="60">
        <v>2181</v>
      </c>
      <c r="JQ75" s="60">
        <v>2972</v>
      </c>
      <c r="JR75" s="60">
        <v>2864</v>
      </c>
      <c r="JS75" s="60">
        <v>2444</v>
      </c>
      <c r="JT75" s="60">
        <v>2144</v>
      </c>
      <c r="JU75" s="60">
        <v>2000</v>
      </c>
      <c r="JW75" s="60">
        <v>2608</v>
      </c>
      <c r="JX75" s="60">
        <v>1934</v>
      </c>
      <c r="JY75" s="60">
        <v>2416</v>
      </c>
      <c r="JZ75" s="60">
        <v>2972</v>
      </c>
      <c r="KA75" s="60">
        <v>2181</v>
      </c>
      <c r="KB75" s="60">
        <v>2610</v>
      </c>
      <c r="KC75" s="60">
        <v>1613</v>
      </c>
      <c r="KD75" s="60">
        <v>1365</v>
      </c>
      <c r="KE75" s="60">
        <v>2882</v>
      </c>
      <c r="KF75" s="60">
        <v>2136</v>
      </c>
      <c r="KG75" s="60">
        <v>2840</v>
      </c>
      <c r="KH75" s="60">
        <v>3014</v>
      </c>
      <c r="KI75" s="60">
        <v>2972</v>
      </c>
      <c r="KJ75" s="60">
        <v>2822</v>
      </c>
      <c r="KK75" s="60">
        <v>2559</v>
      </c>
      <c r="KL75" s="60">
        <v>2822</v>
      </c>
      <c r="KM75" s="60">
        <v>2972</v>
      </c>
      <c r="KN75" s="60">
        <v>3014</v>
      </c>
      <c r="KO75" s="60">
        <v>2559</v>
      </c>
      <c r="KP75" s="60">
        <v>2444</v>
      </c>
      <c r="KQ75" s="60">
        <v>2624</v>
      </c>
      <c r="KR75" s="60">
        <v>2150</v>
      </c>
      <c r="KS75" s="60">
        <v>2080</v>
      </c>
      <c r="KT75" s="60">
        <v>2559</v>
      </c>
      <c r="KU75" s="60">
        <v>2444</v>
      </c>
      <c r="KV75" s="60">
        <v>2444</v>
      </c>
      <c r="KW75" s="60">
        <v>2118</v>
      </c>
      <c r="KX75" s="60">
        <v>2444</v>
      </c>
      <c r="KY75" s="60">
        <v>2381</v>
      </c>
      <c r="KZ75" s="60">
        <v>2444</v>
      </c>
      <c r="LA75" s="60">
        <v>2444</v>
      </c>
      <c r="LB75" s="60">
        <v>2171</v>
      </c>
      <c r="LC75" s="60">
        <v>2426</v>
      </c>
      <c r="LD75" s="60">
        <v>2181</v>
      </c>
      <c r="LE75" s="60">
        <v>2626</v>
      </c>
      <c r="LF75" s="60">
        <v>2689</v>
      </c>
      <c r="LG75" s="60">
        <v>2416</v>
      </c>
      <c r="LH75" s="60">
        <v>2144</v>
      </c>
      <c r="LI75" s="60">
        <v>2224</v>
      </c>
      <c r="LJ75" s="60">
        <v>2464</v>
      </c>
      <c r="LK75" s="60">
        <v>2139</v>
      </c>
      <c r="LL75" s="60">
        <v>2444</v>
      </c>
      <c r="LM75" s="60">
        <v>2689</v>
      </c>
      <c r="LN75" s="60">
        <v>2234</v>
      </c>
      <c r="LO75" s="60">
        <v>1920</v>
      </c>
      <c r="LP75" s="60">
        <v>1920</v>
      </c>
      <c r="LQ75" s="60">
        <v>2444</v>
      </c>
      <c r="LR75" s="60">
        <v>2010</v>
      </c>
      <c r="LS75" s="60">
        <v>2566</v>
      </c>
      <c r="LT75" s="60">
        <v>2416</v>
      </c>
      <c r="LU75" s="60">
        <v>2444</v>
      </c>
      <c r="LV75" s="60">
        <v>2444</v>
      </c>
    </row>
    <row r="76" spans="1:334" ht="15" customHeight="1" x14ac:dyDescent="0.35">
      <c r="A76" s="57" t="s">
        <v>334</v>
      </c>
      <c r="B76">
        <v>4316</v>
      </c>
      <c r="C76">
        <v>4415</v>
      </c>
      <c r="D76">
        <v>3341</v>
      </c>
      <c r="E76">
        <v>3430</v>
      </c>
      <c r="F76">
        <v>3324</v>
      </c>
      <c r="G76">
        <v>4485</v>
      </c>
      <c r="H76">
        <v>3513</v>
      </c>
      <c r="I76">
        <v>2317</v>
      </c>
      <c r="J76">
        <v>4485</v>
      </c>
      <c r="K76">
        <v>3708</v>
      </c>
      <c r="L76">
        <v>4485</v>
      </c>
      <c r="M76">
        <v>4485</v>
      </c>
      <c r="N76">
        <v>3798</v>
      </c>
      <c r="O76">
        <v>3025</v>
      </c>
      <c r="P76">
        <v>4485</v>
      </c>
      <c r="Q76">
        <v>4485</v>
      </c>
      <c r="R76">
        <v>4485</v>
      </c>
      <c r="S76">
        <v>4379</v>
      </c>
      <c r="T76">
        <v>4379</v>
      </c>
      <c r="U76">
        <v>2506</v>
      </c>
      <c r="V76">
        <v>4485</v>
      </c>
      <c r="W76">
        <v>4485</v>
      </c>
      <c r="X76">
        <v>4485</v>
      </c>
      <c r="Y76">
        <v>4485</v>
      </c>
      <c r="Z76">
        <v>4485</v>
      </c>
      <c r="AA76">
        <v>4485</v>
      </c>
      <c r="AB76">
        <v>4485</v>
      </c>
      <c r="AC76">
        <v>3847</v>
      </c>
      <c r="AD76">
        <v>3974</v>
      </c>
      <c r="AE76">
        <v>3715</v>
      </c>
      <c r="AF76">
        <v>4081</v>
      </c>
      <c r="AG76">
        <v>4081</v>
      </c>
      <c r="AH76">
        <v>3781</v>
      </c>
      <c r="AI76">
        <v>4081</v>
      </c>
      <c r="AJ76">
        <v>3518</v>
      </c>
      <c r="AK76">
        <v>1690</v>
      </c>
      <c r="AL76">
        <v>2183</v>
      </c>
      <c r="AM76">
        <v>2183</v>
      </c>
      <c r="AN76">
        <v>3500</v>
      </c>
      <c r="AO76">
        <v>3382</v>
      </c>
      <c r="AP76">
        <v>4165</v>
      </c>
      <c r="AQ76">
        <v>4365</v>
      </c>
      <c r="AR76">
        <v>2255</v>
      </c>
      <c r="AS76">
        <v>3500</v>
      </c>
      <c r="AT76">
        <v>4237</v>
      </c>
      <c r="AU76">
        <v>2918</v>
      </c>
      <c r="AV76">
        <v>3308</v>
      </c>
      <c r="AW76">
        <v>3574</v>
      </c>
      <c r="AX76">
        <v>1589</v>
      </c>
      <c r="AY76">
        <v>3571</v>
      </c>
      <c r="AZ76">
        <v>4443</v>
      </c>
      <c r="BA76">
        <v>4153</v>
      </c>
      <c r="BB76">
        <v>2800</v>
      </c>
      <c r="BC76">
        <v>4401</v>
      </c>
      <c r="BD76">
        <v>4401</v>
      </c>
      <c r="BE76">
        <v>2183</v>
      </c>
      <c r="BF76">
        <v>4443</v>
      </c>
      <c r="BG76">
        <v>3382</v>
      </c>
      <c r="BH76">
        <v>3647</v>
      </c>
      <c r="BI76">
        <v>3200</v>
      </c>
      <c r="BJ76">
        <v>3200</v>
      </c>
      <c r="BK76">
        <v>3200</v>
      </c>
      <c r="BL76">
        <v>3159</v>
      </c>
      <c r="BM76">
        <v>3929</v>
      </c>
      <c r="BN76">
        <v>4219</v>
      </c>
      <c r="BO76">
        <v>4046</v>
      </c>
      <c r="BP76">
        <v>3967</v>
      </c>
      <c r="BQ76">
        <v>3275</v>
      </c>
      <c r="BR76">
        <v>3429</v>
      </c>
      <c r="BS76">
        <v>3203</v>
      </c>
      <c r="BT76">
        <v>2033</v>
      </c>
      <c r="BU76"/>
      <c r="BV76">
        <v>3809</v>
      </c>
      <c r="BW76">
        <v>3031</v>
      </c>
      <c r="BX76">
        <v>4260</v>
      </c>
      <c r="BY76">
        <v>2583</v>
      </c>
      <c r="BZ76">
        <v>4181</v>
      </c>
      <c r="CA76">
        <v>4373</v>
      </c>
      <c r="CB76">
        <v>3918</v>
      </c>
      <c r="CC76">
        <v>3918</v>
      </c>
      <c r="CD76">
        <v>4199</v>
      </c>
      <c r="CE76">
        <v>3943</v>
      </c>
      <c r="CF76">
        <v>4523</v>
      </c>
      <c r="CG76">
        <v>4523</v>
      </c>
      <c r="CH76">
        <v>4165</v>
      </c>
      <c r="CI76">
        <v>3633</v>
      </c>
      <c r="CJ76">
        <v>4219</v>
      </c>
      <c r="CK76">
        <v>4243</v>
      </c>
      <c r="CL76">
        <v>4165</v>
      </c>
      <c r="CM76">
        <v>4165</v>
      </c>
      <c r="CN76">
        <v>4165</v>
      </c>
      <c r="CO76">
        <v>3233</v>
      </c>
      <c r="CP76">
        <v>2583</v>
      </c>
      <c r="CQ76">
        <v>2183</v>
      </c>
      <c r="CR76">
        <v>4165</v>
      </c>
      <c r="CS76">
        <v>4485</v>
      </c>
      <c r="CT76">
        <v>4485</v>
      </c>
      <c r="CU76">
        <v>3341</v>
      </c>
      <c r="CV76">
        <v>4485</v>
      </c>
      <c r="CW76">
        <v>4422</v>
      </c>
      <c r="CX76">
        <v>4485</v>
      </c>
      <c r="CY76">
        <v>3430</v>
      </c>
      <c r="CZ76">
        <v>4485</v>
      </c>
      <c r="DA76">
        <v>4485</v>
      </c>
      <c r="DB76">
        <v>4485</v>
      </c>
      <c r="DC76">
        <v>3945</v>
      </c>
      <c r="DD76">
        <v>2183</v>
      </c>
      <c r="DE76">
        <v>4485</v>
      </c>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s="60">
        <v>10714</v>
      </c>
      <c r="FH76" s="60">
        <v>9116</v>
      </c>
      <c r="FI76" s="60">
        <v>7522</v>
      </c>
      <c r="FJ76" s="60">
        <v>9960</v>
      </c>
      <c r="FK76" s="60">
        <v>7522</v>
      </c>
      <c r="FL76" s="60">
        <v>10054</v>
      </c>
      <c r="FM76" s="60">
        <v>10354</v>
      </c>
      <c r="FN76" s="60">
        <v>9942</v>
      </c>
      <c r="FO76" s="60">
        <v>10710</v>
      </c>
      <c r="FP76" s="60">
        <v>10362</v>
      </c>
      <c r="FQ76" s="60">
        <v>7832</v>
      </c>
      <c r="FR76" s="60">
        <v>10752</v>
      </c>
      <c r="FS76" s="60">
        <v>8930</v>
      </c>
      <c r="FT76" s="60">
        <v>6416</v>
      </c>
      <c r="FU76" s="60">
        <v>7330</v>
      </c>
      <c r="FV76" s="60">
        <v>7568</v>
      </c>
      <c r="FW76" s="60">
        <v>7018</v>
      </c>
      <c r="FX76" s="60">
        <v>9076</v>
      </c>
      <c r="FY76" s="60">
        <v>10242</v>
      </c>
      <c r="FZ76" s="60">
        <v>4688</v>
      </c>
      <c r="GA76" s="60">
        <v>10786</v>
      </c>
      <c r="GB76" s="60">
        <v>10105</v>
      </c>
      <c r="GC76" s="60">
        <v>9156</v>
      </c>
      <c r="GD76" s="60">
        <v>6708</v>
      </c>
      <c r="GE76" s="60">
        <v>10187</v>
      </c>
      <c r="GF76" s="60">
        <v>10187</v>
      </c>
      <c r="GG76" s="60">
        <v>9237</v>
      </c>
      <c r="GH76" s="60">
        <v>4693</v>
      </c>
      <c r="GI76" s="60">
        <v>9109</v>
      </c>
      <c r="GJ76" s="60">
        <v>10706</v>
      </c>
      <c r="GK76" s="60">
        <v>10651</v>
      </c>
      <c r="GL76" s="60">
        <v>10502</v>
      </c>
      <c r="GM76" s="60">
        <v>10180</v>
      </c>
      <c r="GN76" s="60">
        <v>9428</v>
      </c>
      <c r="GO76" s="60">
        <v>9678</v>
      </c>
      <c r="GP76" s="60">
        <v>4456</v>
      </c>
      <c r="GQ76" s="60">
        <v>5167</v>
      </c>
      <c r="GR76" s="60">
        <v>8136</v>
      </c>
      <c r="GS76" s="60">
        <v>10706</v>
      </c>
      <c r="GT76" s="60">
        <v>9552</v>
      </c>
      <c r="GU76" s="60">
        <v>8957</v>
      </c>
      <c r="GV76" s="60">
        <v>6025</v>
      </c>
      <c r="GW76" s="60">
        <v>7915</v>
      </c>
      <c r="GX76" s="60">
        <v>9997</v>
      </c>
      <c r="GY76" s="60">
        <v>7911</v>
      </c>
      <c r="GZ76" s="60">
        <v>9913</v>
      </c>
      <c r="HA76" s="60">
        <v>9845</v>
      </c>
      <c r="HB76" s="60">
        <v>10252</v>
      </c>
      <c r="HC76" s="60">
        <v>9877</v>
      </c>
      <c r="HD76" s="60">
        <v>9351</v>
      </c>
      <c r="HE76" s="60">
        <v>9957</v>
      </c>
      <c r="HF76" s="60">
        <v>9567</v>
      </c>
      <c r="HG76" s="60">
        <v>10313</v>
      </c>
      <c r="HH76" s="60">
        <v>8683</v>
      </c>
      <c r="HI76" s="60">
        <v>1500</v>
      </c>
      <c r="HJ76" s="60">
        <v>1496</v>
      </c>
      <c r="HK76" s="60">
        <v>1308</v>
      </c>
      <c r="HL76" s="60">
        <v>1674</v>
      </c>
      <c r="HM76" s="60">
        <v>1308</v>
      </c>
      <c r="HN76" s="60">
        <v>1740</v>
      </c>
      <c r="HO76" s="60">
        <v>1440</v>
      </c>
      <c r="HP76" s="60">
        <v>1308</v>
      </c>
      <c r="HQ76" s="60">
        <v>1364</v>
      </c>
      <c r="HR76" s="60">
        <v>1744</v>
      </c>
      <c r="HS76" s="60">
        <v>1360</v>
      </c>
      <c r="HT76" s="60">
        <v>1595</v>
      </c>
      <c r="HU76" s="60">
        <v>1665</v>
      </c>
      <c r="HV76" s="60">
        <v>1595</v>
      </c>
      <c r="HW76" s="60">
        <v>1595</v>
      </c>
      <c r="HX76" s="60">
        <v>1744</v>
      </c>
      <c r="HY76" s="60">
        <v>1511</v>
      </c>
      <c r="HZ76" s="60">
        <v>1511</v>
      </c>
      <c r="IA76" s="60">
        <v>1511</v>
      </c>
      <c r="IB76" s="60">
        <v>1273</v>
      </c>
      <c r="IC76" s="60">
        <v>1360</v>
      </c>
      <c r="ID76" s="60">
        <v>1440</v>
      </c>
      <c r="IE76" s="60">
        <v>1782</v>
      </c>
      <c r="IF76" s="60">
        <v>1632</v>
      </c>
      <c r="IG76" s="60">
        <v>1632</v>
      </c>
      <c r="IH76" s="60">
        <v>1511</v>
      </c>
      <c r="II76" s="60">
        <v>1595</v>
      </c>
      <c r="IJ76" s="60">
        <v>1520</v>
      </c>
      <c r="IK76" s="60">
        <v>1280</v>
      </c>
      <c r="IL76" s="60">
        <v>1393</v>
      </c>
      <c r="IM76" s="60">
        <v>1585</v>
      </c>
      <c r="IN76" s="60">
        <v>1744</v>
      </c>
      <c r="IO76" s="60">
        <v>1295</v>
      </c>
      <c r="IP76" s="60">
        <v>1172</v>
      </c>
      <c r="IQ76" s="60">
        <v>1585</v>
      </c>
      <c r="IR76" s="60">
        <v>1172</v>
      </c>
      <c r="IS76" s="60">
        <v>1632</v>
      </c>
      <c r="IT76" s="60">
        <v>1673</v>
      </c>
      <c r="IU76" s="60">
        <v>1423</v>
      </c>
      <c r="IV76" s="60">
        <v>1702</v>
      </c>
      <c r="IW76" s="60">
        <v>1528</v>
      </c>
      <c r="IX76" s="60">
        <v>980</v>
      </c>
      <c r="IY76" s="60">
        <v>1744</v>
      </c>
      <c r="IZ76" s="60">
        <v>1364</v>
      </c>
      <c r="JA76" s="60">
        <v>1238</v>
      </c>
      <c r="JB76" s="60">
        <v>980</v>
      </c>
      <c r="JC76" s="60">
        <v>910</v>
      </c>
      <c r="JD76" s="60">
        <v>910</v>
      </c>
      <c r="JE76" s="60">
        <v>1458</v>
      </c>
      <c r="JF76" s="60">
        <v>1660</v>
      </c>
      <c r="JG76" s="60">
        <v>980</v>
      </c>
      <c r="JH76" s="60">
        <v>1782</v>
      </c>
      <c r="JI76" s="60">
        <v>1650</v>
      </c>
      <c r="JJ76" s="60">
        <v>1608</v>
      </c>
      <c r="JK76" s="60">
        <v>1308</v>
      </c>
      <c r="JL76" s="60">
        <v>1740</v>
      </c>
      <c r="JM76" s="60">
        <v>1740</v>
      </c>
      <c r="JN76" s="60">
        <v>1501</v>
      </c>
      <c r="JO76" s="60">
        <v>910</v>
      </c>
      <c r="JP76" s="60">
        <v>1294</v>
      </c>
      <c r="JQ76" s="60">
        <v>1423</v>
      </c>
      <c r="JR76" s="60">
        <v>1744</v>
      </c>
      <c r="JS76" s="60">
        <v>1744</v>
      </c>
      <c r="JT76" s="60">
        <v>1744</v>
      </c>
      <c r="JU76" s="60">
        <v>1501</v>
      </c>
      <c r="JV76" s="60">
        <v>1357</v>
      </c>
      <c r="JW76" s="60">
        <v>918</v>
      </c>
      <c r="JX76" s="60">
        <v>980</v>
      </c>
      <c r="JY76" s="60">
        <v>1100</v>
      </c>
      <c r="JZ76" s="60">
        <v>1740</v>
      </c>
      <c r="KA76" s="60">
        <v>1294</v>
      </c>
      <c r="KB76" s="60">
        <v>980</v>
      </c>
      <c r="KC76" s="60">
        <v>980</v>
      </c>
      <c r="KD76" s="60">
        <v>980</v>
      </c>
      <c r="KE76" s="60">
        <v>1500</v>
      </c>
      <c r="KF76" s="60">
        <v>1378</v>
      </c>
      <c r="KG76" s="60">
        <v>1458</v>
      </c>
      <c r="KH76" s="60">
        <v>1824</v>
      </c>
      <c r="KI76" s="60">
        <v>1590</v>
      </c>
      <c r="KJ76" s="60">
        <v>1440</v>
      </c>
      <c r="KK76" s="60">
        <v>1308</v>
      </c>
      <c r="KL76" s="60">
        <v>1440</v>
      </c>
      <c r="KM76" s="60">
        <v>1264</v>
      </c>
      <c r="KN76" s="60">
        <v>1782</v>
      </c>
      <c r="KO76" s="60">
        <v>1308</v>
      </c>
      <c r="KP76" s="60">
        <v>1744</v>
      </c>
      <c r="KQ76" s="60">
        <v>1660</v>
      </c>
      <c r="KR76" s="60">
        <v>1412</v>
      </c>
      <c r="KS76" s="60">
        <v>1440</v>
      </c>
      <c r="KT76" s="60">
        <v>1308</v>
      </c>
      <c r="KU76" s="60">
        <v>1744</v>
      </c>
      <c r="KV76" s="60">
        <v>1744</v>
      </c>
      <c r="KW76" s="60">
        <v>1135</v>
      </c>
      <c r="KX76" s="60">
        <v>1744</v>
      </c>
      <c r="KY76" s="60">
        <v>1681</v>
      </c>
      <c r="KZ76" s="60">
        <v>1744</v>
      </c>
      <c r="LA76" s="60">
        <v>1744</v>
      </c>
      <c r="LB76" s="60">
        <v>910</v>
      </c>
      <c r="LC76" s="60">
        <v>1364</v>
      </c>
      <c r="LD76" s="60">
        <v>1570</v>
      </c>
      <c r="LE76" s="60">
        <v>1744</v>
      </c>
      <c r="LF76" s="60">
        <v>1744</v>
      </c>
      <c r="LG76" s="60">
        <v>980</v>
      </c>
      <c r="LH76" s="60">
        <v>1744</v>
      </c>
      <c r="LI76" s="60">
        <v>1824</v>
      </c>
      <c r="LJ76" s="60">
        <v>1172</v>
      </c>
      <c r="LK76" s="60">
        <v>1280</v>
      </c>
      <c r="LL76" s="60">
        <v>1496</v>
      </c>
      <c r="LM76" s="60">
        <v>1744</v>
      </c>
      <c r="LN76" s="60">
        <v>621</v>
      </c>
      <c r="LO76" s="60">
        <v>1510</v>
      </c>
      <c r="LP76" s="60">
        <v>1510</v>
      </c>
      <c r="LQ76" s="60">
        <v>1496</v>
      </c>
      <c r="LR76" s="60">
        <v>1426</v>
      </c>
      <c r="LS76" s="60">
        <v>1208</v>
      </c>
      <c r="LT76" s="60">
        <v>534</v>
      </c>
      <c r="LU76" s="60">
        <v>1744</v>
      </c>
      <c r="LV76" s="60">
        <v>1744</v>
      </c>
    </row>
    <row r="77" spans="1:334" ht="15" customHeight="1" x14ac:dyDescent="0.35">
      <c r="A77" s="57" t="s">
        <v>335</v>
      </c>
      <c r="B77">
        <v>676</v>
      </c>
      <c r="C77">
        <v>676</v>
      </c>
      <c r="D77">
        <v>673</v>
      </c>
      <c r="E77">
        <v>589</v>
      </c>
      <c r="F77">
        <v>289</v>
      </c>
      <c r="G77">
        <v>676</v>
      </c>
      <c r="H77">
        <v>481</v>
      </c>
      <c r="I77">
        <v>617</v>
      </c>
      <c r="J77">
        <v>676</v>
      </c>
      <c r="K77">
        <v>428</v>
      </c>
      <c r="L77">
        <v>921</v>
      </c>
      <c r="M77">
        <v>676</v>
      </c>
      <c r="N77">
        <v>428</v>
      </c>
      <c r="O77">
        <v>289</v>
      </c>
      <c r="P77">
        <v>676</v>
      </c>
      <c r="Q77">
        <v>676</v>
      </c>
      <c r="R77">
        <v>676</v>
      </c>
      <c r="S77">
        <v>676</v>
      </c>
      <c r="T77">
        <v>676</v>
      </c>
      <c r="U77">
        <v>289</v>
      </c>
      <c r="V77">
        <v>676</v>
      </c>
      <c r="W77">
        <v>676</v>
      </c>
      <c r="X77">
        <v>676</v>
      </c>
      <c r="Y77">
        <v>676</v>
      </c>
      <c r="Z77">
        <v>676</v>
      </c>
      <c r="AA77">
        <v>676</v>
      </c>
      <c r="AB77">
        <v>676</v>
      </c>
      <c r="AC77">
        <v>673</v>
      </c>
      <c r="AD77">
        <v>428</v>
      </c>
      <c r="AE77">
        <v>428</v>
      </c>
      <c r="AF77">
        <v>917</v>
      </c>
      <c r="AG77">
        <v>917</v>
      </c>
      <c r="AH77">
        <v>617</v>
      </c>
      <c r="AI77">
        <v>917</v>
      </c>
      <c r="AJ77">
        <v>617</v>
      </c>
      <c r="AK77">
        <v>289</v>
      </c>
      <c r="AL77">
        <v>617</v>
      </c>
      <c r="AM77">
        <v>617</v>
      </c>
      <c r="AN77">
        <v>589</v>
      </c>
      <c r="AO77">
        <v>481</v>
      </c>
      <c r="AP77">
        <v>1001</v>
      </c>
      <c r="AQ77">
        <v>1001</v>
      </c>
      <c r="AR77">
        <v>289</v>
      </c>
      <c r="AS77">
        <v>589</v>
      </c>
      <c r="AT77">
        <v>428</v>
      </c>
      <c r="AU77">
        <v>673</v>
      </c>
      <c r="AV77">
        <v>673</v>
      </c>
      <c r="AW77">
        <v>673</v>
      </c>
      <c r="AX77">
        <v>289</v>
      </c>
      <c r="AY77">
        <v>673</v>
      </c>
      <c r="AZ77">
        <v>634</v>
      </c>
      <c r="BA77">
        <v>589</v>
      </c>
      <c r="BB77">
        <v>289</v>
      </c>
      <c r="BC77">
        <v>837</v>
      </c>
      <c r="BD77">
        <v>837</v>
      </c>
      <c r="BE77">
        <v>617</v>
      </c>
      <c r="BF77">
        <v>634</v>
      </c>
      <c r="BG77">
        <v>481</v>
      </c>
      <c r="BH77">
        <v>481</v>
      </c>
      <c r="BI77">
        <v>289</v>
      </c>
      <c r="BJ77">
        <v>289</v>
      </c>
      <c r="BK77">
        <v>289</v>
      </c>
      <c r="BL77">
        <v>289</v>
      </c>
      <c r="BM77">
        <v>386</v>
      </c>
      <c r="BN77">
        <v>676</v>
      </c>
      <c r="BO77">
        <v>676</v>
      </c>
      <c r="BP77">
        <v>484</v>
      </c>
      <c r="BQ77">
        <v>265</v>
      </c>
      <c r="BR77">
        <v>280</v>
      </c>
      <c r="BS77">
        <v>260</v>
      </c>
      <c r="BT77">
        <v>265</v>
      </c>
      <c r="BU77">
        <v>245</v>
      </c>
      <c r="BV77"/>
      <c r="BW77">
        <v>280</v>
      </c>
      <c r="BX77">
        <v>959</v>
      </c>
      <c r="BY77">
        <v>617</v>
      </c>
      <c r="BZ77">
        <v>617</v>
      </c>
      <c r="CA77">
        <v>809</v>
      </c>
      <c r="CB77">
        <v>617</v>
      </c>
      <c r="CC77">
        <v>617</v>
      </c>
      <c r="CD77">
        <v>767</v>
      </c>
      <c r="CE77">
        <v>617</v>
      </c>
      <c r="CF77">
        <v>959</v>
      </c>
      <c r="CG77">
        <v>959</v>
      </c>
      <c r="CH77">
        <v>1001</v>
      </c>
      <c r="CI77">
        <v>617</v>
      </c>
      <c r="CJ77">
        <v>676</v>
      </c>
      <c r="CK77">
        <v>879</v>
      </c>
      <c r="CL77">
        <v>1001</v>
      </c>
      <c r="CM77">
        <v>1001</v>
      </c>
      <c r="CN77">
        <v>1001</v>
      </c>
      <c r="CO77">
        <v>617</v>
      </c>
      <c r="CP77">
        <v>617</v>
      </c>
      <c r="CQ77">
        <v>617</v>
      </c>
      <c r="CR77">
        <v>1001</v>
      </c>
      <c r="CS77">
        <v>676</v>
      </c>
      <c r="CT77">
        <v>676</v>
      </c>
      <c r="CU77">
        <v>673</v>
      </c>
      <c r="CV77">
        <v>676</v>
      </c>
      <c r="CW77">
        <v>676</v>
      </c>
      <c r="CX77">
        <v>676</v>
      </c>
      <c r="CY77">
        <v>589</v>
      </c>
      <c r="CZ77">
        <v>676</v>
      </c>
      <c r="DA77">
        <v>676</v>
      </c>
      <c r="DB77">
        <v>676</v>
      </c>
      <c r="DC77">
        <v>664</v>
      </c>
      <c r="DD77">
        <v>617</v>
      </c>
      <c r="DE77">
        <v>676</v>
      </c>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s="60">
        <v>3728.2</v>
      </c>
      <c r="FH77" s="60">
        <v>3280.2</v>
      </c>
      <c r="FI77" s="60">
        <v>2482.1999999999998</v>
      </c>
      <c r="FJ77" s="60">
        <v>3344.2</v>
      </c>
      <c r="FK77" s="60">
        <v>2482.1999999999998</v>
      </c>
      <c r="FL77" s="60">
        <v>3383.2</v>
      </c>
      <c r="FM77" s="60">
        <v>3928.2</v>
      </c>
      <c r="FN77" s="60">
        <v>3516.2</v>
      </c>
      <c r="FO77" s="60">
        <v>3794.2</v>
      </c>
      <c r="FP77" s="60">
        <v>4200.2</v>
      </c>
      <c r="FQ77" s="60">
        <v>3062.2</v>
      </c>
      <c r="FR77" s="60">
        <v>3836.2</v>
      </c>
      <c r="FS77" s="60">
        <v>3830.2</v>
      </c>
      <c r="FT77" s="60">
        <v>3718.2</v>
      </c>
      <c r="FU77" s="60">
        <v>2780.2</v>
      </c>
      <c r="FV77" s="60">
        <v>2248.1999999999998</v>
      </c>
      <c r="FW77" s="60">
        <v>3020.2</v>
      </c>
      <c r="FX77" s="60">
        <v>3976.2</v>
      </c>
      <c r="FY77" s="60">
        <v>3816.2</v>
      </c>
      <c r="FZ77" s="60">
        <v>2588.1999999999998</v>
      </c>
      <c r="GA77" s="60">
        <v>4360.2</v>
      </c>
      <c r="GB77" s="60">
        <v>4205.2</v>
      </c>
      <c r="GC77" s="60">
        <v>4036.2</v>
      </c>
      <c r="GD77" s="60">
        <v>3478.2</v>
      </c>
      <c r="GE77" s="60">
        <v>3516.2</v>
      </c>
      <c r="GF77" s="60">
        <v>3516.2</v>
      </c>
      <c r="GG77" s="60">
        <v>3611.2</v>
      </c>
      <c r="GH77" s="60">
        <v>2795.2</v>
      </c>
      <c r="GI77" s="60">
        <v>2614.1999999999998</v>
      </c>
      <c r="GJ77" s="60">
        <v>4035.2</v>
      </c>
      <c r="GK77" s="60">
        <v>3980.2</v>
      </c>
      <c r="GL77" s="60">
        <v>3553.2</v>
      </c>
      <c r="GM77" s="60">
        <v>3019.2</v>
      </c>
      <c r="GN77" s="60">
        <v>3557.2</v>
      </c>
      <c r="GO77" s="60">
        <v>3414.2</v>
      </c>
      <c r="GP77" s="60">
        <v>3704.2</v>
      </c>
      <c r="GQ77" s="60">
        <v>2022.1999999999998</v>
      </c>
      <c r="GR77" s="60">
        <v>2914.2</v>
      </c>
      <c r="GS77" s="60">
        <v>4280.2</v>
      </c>
      <c r="GT77" s="60">
        <v>3057.2</v>
      </c>
      <c r="GU77" s="60">
        <v>2795.2</v>
      </c>
      <c r="GV77" s="60">
        <v>2795.2</v>
      </c>
      <c r="GW77" s="60">
        <v>2795.2</v>
      </c>
      <c r="GX77" s="60">
        <v>3835.2</v>
      </c>
      <c r="GY77" s="60">
        <v>3101.2</v>
      </c>
      <c r="GZ77" s="60">
        <v>3751.2</v>
      </c>
      <c r="HA77" s="60">
        <v>4219.2</v>
      </c>
      <c r="HB77" s="60">
        <v>3826.2</v>
      </c>
      <c r="HC77" s="60">
        <v>3451.2</v>
      </c>
      <c r="HD77" s="60">
        <v>3451.2</v>
      </c>
      <c r="HE77" s="60">
        <v>3531.2</v>
      </c>
      <c r="HF77" s="60">
        <v>3693.2</v>
      </c>
      <c r="HG77" s="60">
        <v>3887.2</v>
      </c>
      <c r="HH77" s="60">
        <v>3073.2</v>
      </c>
      <c r="HI77" s="60">
        <v>2202.1999999999998</v>
      </c>
      <c r="HJ77" s="60">
        <v>1953.1999999999998</v>
      </c>
      <c r="HK77" s="60">
        <v>2010.1999999999998</v>
      </c>
      <c r="HL77" s="60">
        <v>2131.1999999999998</v>
      </c>
      <c r="HM77" s="60">
        <v>2010.1999999999998</v>
      </c>
      <c r="HN77" s="60">
        <v>2442.1999999999998</v>
      </c>
      <c r="HO77" s="60">
        <v>2142.1999999999998</v>
      </c>
      <c r="HP77" s="60">
        <v>2010.1999999999998</v>
      </c>
      <c r="HQ77" s="60">
        <v>1996.1999999999998</v>
      </c>
      <c r="HR77" s="60">
        <v>2446.1999999999998</v>
      </c>
      <c r="HS77" s="60">
        <v>2062.1999999999998</v>
      </c>
      <c r="HT77" s="60">
        <v>1907.7999999999997</v>
      </c>
      <c r="HU77" s="60">
        <v>1977.7999999999997</v>
      </c>
      <c r="HV77" s="60">
        <v>1907.7999999999997</v>
      </c>
      <c r="HW77" s="60">
        <v>1907.7999999999997</v>
      </c>
      <c r="HX77" s="60">
        <v>2201.1999999999998</v>
      </c>
      <c r="HY77" s="60">
        <v>2213.1999999999998</v>
      </c>
      <c r="HZ77" s="60">
        <v>2213.1999999999998</v>
      </c>
      <c r="IA77" s="60">
        <v>2213.1999999999998</v>
      </c>
      <c r="IB77" s="60">
        <v>2292.1999999999998</v>
      </c>
      <c r="IC77" s="60">
        <v>2062.1999999999998</v>
      </c>
      <c r="ID77" s="60">
        <v>2142.1999999999998</v>
      </c>
      <c r="IE77" s="60">
        <v>2484.1999999999998</v>
      </c>
      <c r="IF77" s="60">
        <v>2334.1999999999998</v>
      </c>
      <c r="IG77" s="60">
        <v>2334.1999999999998</v>
      </c>
      <c r="IH77" s="60">
        <v>1285</v>
      </c>
      <c r="II77" s="60">
        <v>1907.7999999999997</v>
      </c>
      <c r="IJ77" s="60">
        <v>1294</v>
      </c>
      <c r="IK77" s="60">
        <v>1737.1999999999998</v>
      </c>
      <c r="IL77" s="60">
        <v>2095.1999999999998</v>
      </c>
      <c r="IM77" s="60">
        <v>2287.1999999999998</v>
      </c>
      <c r="IN77" s="60">
        <v>2446.1999999999998</v>
      </c>
      <c r="IO77" s="60">
        <v>1997.1999999999998</v>
      </c>
      <c r="IP77" s="60">
        <v>1629.1999999999998</v>
      </c>
      <c r="IQ77" s="60">
        <v>2287.1999999999998</v>
      </c>
      <c r="IR77" s="60">
        <v>1629.1999999999998</v>
      </c>
      <c r="IS77" s="60">
        <v>2334.1999999999998</v>
      </c>
      <c r="IT77" s="60">
        <v>2484.1999999999998</v>
      </c>
      <c r="IU77" s="60">
        <v>2442.1999999999998</v>
      </c>
      <c r="IV77" s="60">
        <v>2404.1999999999998</v>
      </c>
      <c r="IW77" s="60">
        <v>2230.1999999999998</v>
      </c>
      <c r="IX77" s="60">
        <v>1682.1999999999998</v>
      </c>
      <c r="IY77" s="60">
        <v>2201.1999999999998</v>
      </c>
      <c r="IZ77" s="60">
        <v>2066.1999999999998</v>
      </c>
      <c r="JA77" s="60">
        <v>1695.1999999999998</v>
      </c>
      <c r="JB77" s="60">
        <v>1682.1999999999998</v>
      </c>
      <c r="JC77" s="60">
        <v>684</v>
      </c>
      <c r="JD77" s="60">
        <v>1612.1999999999998</v>
      </c>
      <c r="JE77" s="60">
        <v>1915.1999999999998</v>
      </c>
      <c r="JF77" s="60">
        <v>2362.1999999999998</v>
      </c>
      <c r="JG77" s="60">
        <v>1682.1999999999998</v>
      </c>
      <c r="JH77" s="60">
        <v>2484.1999999999998</v>
      </c>
      <c r="JI77" s="60">
        <v>2352.1999999999998</v>
      </c>
      <c r="JJ77" s="60">
        <v>2310.1999999999998</v>
      </c>
      <c r="JK77" s="60">
        <v>2010.1999999999998</v>
      </c>
      <c r="JL77" s="60">
        <v>2442.1999999999998</v>
      </c>
      <c r="JM77" s="60">
        <v>2442.1999999999998</v>
      </c>
      <c r="JN77" s="60">
        <v>1958.1999999999998</v>
      </c>
      <c r="JO77" s="60">
        <v>1612.1999999999998</v>
      </c>
      <c r="JP77" s="60">
        <v>1751.1999999999998</v>
      </c>
      <c r="JQ77" s="60">
        <v>2442.1999999999998</v>
      </c>
      <c r="JR77" s="60">
        <v>2376.1999999999998</v>
      </c>
      <c r="JS77" s="60">
        <v>2201.1999999999998</v>
      </c>
      <c r="JT77" s="60">
        <v>2201.1999999999998</v>
      </c>
      <c r="JU77" s="60">
        <v>2203.1999999999998</v>
      </c>
      <c r="JV77" s="60">
        <v>1814.1999999999998</v>
      </c>
      <c r="JW77" s="60">
        <v>1774.1999999999998</v>
      </c>
      <c r="JX77" s="60">
        <v>1437.1999999999998</v>
      </c>
      <c r="JY77" s="60">
        <v>1802.1999999999998</v>
      </c>
      <c r="JZ77" s="60">
        <v>2442.1999999999998</v>
      </c>
      <c r="KA77" s="60">
        <v>1751.1999999999998</v>
      </c>
      <c r="KB77" s="60">
        <v>1682.1999999999998</v>
      </c>
      <c r="KC77" s="60">
        <v>1682.1999999999998</v>
      </c>
      <c r="KD77" s="60">
        <v>1682.1999999999998</v>
      </c>
      <c r="KE77" s="60">
        <v>2202.1999999999998</v>
      </c>
      <c r="KF77" s="60">
        <v>2080.1999999999998</v>
      </c>
      <c r="KG77" s="60">
        <v>2160.1999999999998</v>
      </c>
      <c r="KH77" s="60">
        <v>2526.1999999999998</v>
      </c>
      <c r="KI77" s="60">
        <v>2292.1999999999998</v>
      </c>
      <c r="KJ77" s="60">
        <v>2142.1999999999998</v>
      </c>
      <c r="KK77" s="60">
        <v>2010.1999999999998</v>
      </c>
      <c r="KL77" s="60">
        <v>2142.1999999999998</v>
      </c>
      <c r="KM77" s="60">
        <v>2283.1999999999998</v>
      </c>
      <c r="KN77" s="60">
        <v>2484.1999999999998</v>
      </c>
      <c r="KO77" s="60">
        <v>2010.1999999999998</v>
      </c>
      <c r="KP77" s="60">
        <v>2201.1999999999998</v>
      </c>
      <c r="KQ77" s="60">
        <v>2362.1999999999998</v>
      </c>
      <c r="KR77" s="60">
        <v>2114.1999999999998</v>
      </c>
      <c r="KS77" s="60">
        <v>2142.1999999999998</v>
      </c>
      <c r="KT77" s="60">
        <v>2010.1999999999998</v>
      </c>
      <c r="KU77" s="60">
        <v>2201.1999999999998</v>
      </c>
      <c r="KV77" s="60">
        <v>2201.1999999999998</v>
      </c>
      <c r="KW77" s="60">
        <v>1592.1999999999998</v>
      </c>
      <c r="KX77" s="60">
        <v>2201.1999999999998</v>
      </c>
      <c r="KY77" s="60">
        <v>2138.1999999999998</v>
      </c>
      <c r="KZ77" s="60">
        <v>2201.1999999999998</v>
      </c>
      <c r="LA77" s="60">
        <v>2201.1999999999998</v>
      </c>
      <c r="LB77" s="60">
        <v>1367.1999999999998</v>
      </c>
      <c r="LC77" s="60">
        <v>2066.1999999999998</v>
      </c>
      <c r="LD77" s="60">
        <v>2027.1999999999998</v>
      </c>
      <c r="LE77" s="60">
        <v>2446.1999999999998</v>
      </c>
      <c r="LF77" s="60">
        <v>2446.1999999999998</v>
      </c>
      <c r="LG77" s="60">
        <v>1682.1999999999998</v>
      </c>
      <c r="LH77" s="60">
        <v>2201.1999999999998</v>
      </c>
      <c r="LI77" s="60">
        <v>2281.1999999999998</v>
      </c>
      <c r="LJ77" s="60">
        <v>1874.1999999999998</v>
      </c>
      <c r="LK77" s="60">
        <v>1737.1999999999998</v>
      </c>
      <c r="LL77" s="60">
        <v>1953.1999999999998</v>
      </c>
      <c r="LM77" s="60">
        <v>2446.1999999999998</v>
      </c>
      <c r="LN77" s="60">
        <v>1655.1999999999998</v>
      </c>
      <c r="LO77" s="60">
        <v>1967.1999999999998</v>
      </c>
      <c r="LP77" s="60">
        <v>1967.1999999999998</v>
      </c>
      <c r="LQ77" s="60">
        <v>1953.1999999999998</v>
      </c>
      <c r="LR77" s="60">
        <v>1883.1999999999998</v>
      </c>
      <c r="LS77" s="60">
        <v>1910.1999999999998</v>
      </c>
      <c r="LT77" s="60">
        <v>1390.1999999999998</v>
      </c>
      <c r="LU77" s="60">
        <v>2201.1999999999998</v>
      </c>
      <c r="LV77" s="60">
        <v>2201.1999999999998</v>
      </c>
    </row>
    <row r="78" spans="1:334" ht="15" customHeight="1" x14ac:dyDescent="0.35">
      <c r="A78" s="57" t="s">
        <v>336</v>
      </c>
      <c r="B78">
        <v>2262</v>
      </c>
      <c r="C78">
        <v>2262</v>
      </c>
      <c r="D78">
        <v>1751</v>
      </c>
      <c r="E78">
        <v>1589</v>
      </c>
      <c r="F78">
        <v>1289</v>
      </c>
      <c r="G78">
        <v>2262</v>
      </c>
      <c r="H78">
        <v>1212</v>
      </c>
      <c r="I78">
        <v>1617</v>
      </c>
      <c r="J78">
        <v>2262</v>
      </c>
      <c r="K78">
        <v>1673</v>
      </c>
      <c r="L78">
        <v>2262</v>
      </c>
      <c r="M78">
        <v>2262</v>
      </c>
      <c r="N78">
        <v>1751</v>
      </c>
      <c r="O78">
        <v>967</v>
      </c>
      <c r="P78">
        <v>2262</v>
      </c>
      <c r="Q78">
        <v>2262</v>
      </c>
      <c r="R78">
        <v>2262</v>
      </c>
      <c r="S78">
        <v>2262</v>
      </c>
      <c r="T78">
        <v>2262</v>
      </c>
      <c r="U78">
        <v>1498</v>
      </c>
      <c r="V78">
        <v>2262</v>
      </c>
      <c r="W78">
        <v>2262</v>
      </c>
      <c r="X78">
        <v>2262</v>
      </c>
      <c r="Y78">
        <v>2262</v>
      </c>
      <c r="Z78">
        <v>2262</v>
      </c>
      <c r="AA78">
        <v>2262</v>
      </c>
      <c r="AB78">
        <v>2262</v>
      </c>
      <c r="AC78">
        <v>2014</v>
      </c>
      <c r="AD78">
        <v>1673</v>
      </c>
      <c r="AE78">
        <v>1804</v>
      </c>
      <c r="AF78">
        <v>1858</v>
      </c>
      <c r="AG78">
        <v>1858</v>
      </c>
      <c r="AH78">
        <v>1558</v>
      </c>
      <c r="AI78">
        <v>1858</v>
      </c>
      <c r="AJ78">
        <v>1295</v>
      </c>
      <c r="AK78">
        <v>889</v>
      </c>
      <c r="AL78">
        <v>1295</v>
      </c>
      <c r="AM78">
        <v>1295</v>
      </c>
      <c r="AN78">
        <v>1667</v>
      </c>
      <c r="AO78">
        <v>1081</v>
      </c>
      <c r="AP78">
        <v>1942</v>
      </c>
      <c r="AQ78">
        <v>2142</v>
      </c>
      <c r="AR78">
        <v>1367</v>
      </c>
      <c r="AS78">
        <v>1667</v>
      </c>
      <c r="AT78">
        <v>2014</v>
      </c>
      <c r="AU78">
        <v>1351</v>
      </c>
      <c r="AV78">
        <v>1351</v>
      </c>
      <c r="AW78">
        <v>1351</v>
      </c>
      <c r="AX78">
        <v>967</v>
      </c>
      <c r="AY78">
        <v>1614</v>
      </c>
      <c r="AZ78">
        <v>2220</v>
      </c>
      <c r="BA78">
        <v>1930</v>
      </c>
      <c r="BB78">
        <v>967</v>
      </c>
      <c r="BC78">
        <v>2178</v>
      </c>
      <c r="BD78">
        <v>2178</v>
      </c>
      <c r="BE78">
        <v>1295</v>
      </c>
      <c r="BF78">
        <v>2220</v>
      </c>
      <c r="BG78">
        <v>1159</v>
      </c>
      <c r="BH78">
        <v>1690</v>
      </c>
      <c r="BI78">
        <v>1367</v>
      </c>
      <c r="BJ78">
        <v>1367</v>
      </c>
      <c r="BK78">
        <v>1367</v>
      </c>
      <c r="BL78">
        <v>1367</v>
      </c>
      <c r="BM78">
        <v>1972</v>
      </c>
      <c r="BN78">
        <v>2262</v>
      </c>
      <c r="BO78">
        <v>1999</v>
      </c>
      <c r="BP78">
        <v>1807</v>
      </c>
      <c r="BQ78">
        <v>1122</v>
      </c>
      <c r="BR78">
        <v>1122</v>
      </c>
      <c r="BS78">
        <v>1339</v>
      </c>
      <c r="BT78">
        <v>1071</v>
      </c>
      <c r="BU78">
        <v>808</v>
      </c>
      <c r="BV78">
        <v>1621</v>
      </c>
      <c r="BW78"/>
      <c r="BX78">
        <v>2037</v>
      </c>
      <c r="BY78">
        <v>1695</v>
      </c>
      <c r="BZ78">
        <v>1958</v>
      </c>
      <c r="CA78">
        <v>2150</v>
      </c>
      <c r="CB78">
        <v>1695</v>
      </c>
      <c r="CC78">
        <v>1695</v>
      </c>
      <c r="CD78">
        <v>1976</v>
      </c>
      <c r="CE78">
        <v>1826</v>
      </c>
      <c r="CF78">
        <v>2300</v>
      </c>
      <c r="CG78">
        <v>2300</v>
      </c>
      <c r="CH78">
        <v>1942</v>
      </c>
      <c r="CI78">
        <v>1695</v>
      </c>
      <c r="CJ78">
        <v>2262</v>
      </c>
      <c r="CK78">
        <v>2020</v>
      </c>
      <c r="CL78">
        <v>1942</v>
      </c>
      <c r="CM78">
        <v>1942</v>
      </c>
      <c r="CN78">
        <v>1942</v>
      </c>
      <c r="CO78">
        <v>1295</v>
      </c>
      <c r="CP78">
        <v>1695</v>
      </c>
      <c r="CQ78">
        <v>1295</v>
      </c>
      <c r="CR78">
        <v>1942</v>
      </c>
      <c r="CS78">
        <v>2262</v>
      </c>
      <c r="CT78">
        <v>2262</v>
      </c>
      <c r="CU78">
        <v>1751</v>
      </c>
      <c r="CV78">
        <v>2262</v>
      </c>
      <c r="CW78">
        <v>2262</v>
      </c>
      <c r="CX78">
        <v>2262</v>
      </c>
      <c r="CY78">
        <v>1589</v>
      </c>
      <c r="CZ78">
        <v>2262</v>
      </c>
      <c r="DA78">
        <v>2262</v>
      </c>
      <c r="DB78">
        <v>2262</v>
      </c>
      <c r="DC78">
        <v>1638</v>
      </c>
      <c r="DD78">
        <v>1295</v>
      </c>
      <c r="DE78">
        <v>2262</v>
      </c>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s="60">
        <v>6123</v>
      </c>
      <c r="FH78" s="60">
        <v>5305</v>
      </c>
      <c r="FI78" s="60">
        <v>4281</v>
      </c>
      <c r="FJ78" s="60">
        <v>5369</v>
      </c>
      <c r="FK78" s="60">
        <v>4281</v>
      </c>
      <c r="FL78" s="60">
        <v>5463</v>
      </c>
      <c r="FM78" s="60">
        <v>5763</v>
      </c>
      <c r="FN78" s="60">
        <v>5351</v>
      </c>
      <c r="FO78" s="60">
        <v>6119</v>
      </c>
      <c r="FP78" s="60">
        <v>5771</v>
      </c>
      <c r="FQ78" s="60">
        <v>3571</v>
      </c>
      <c r="FR78" s="60">
        <v>6161</v>
      </c>
      <c r="FS78" s="60">
        <v>4339</v>
      </c>
      <c r="FT78" s="60">
        <v>4871</v>
      </c>
      <c r="FU78" s="60">
        <v>4089</v>
      </c>
      <c r="FV78" s="60">
        <v>3509</v>
      </c>
      <c r="FW78" s="60">
        <v>3529</v>
      </c>
      <c r="FX78" s="60">
        <v>4485</v>
      </c>
      <c r="FY78" s="60">
        <v>5651</v>
      </c>
      <c r="FZ78" s="60">
        <v>2941</v>
      </c>
      <c r="GA78" s="60">
        <v>6195</v>
      </c>
      <c r="GB78" s="60">
        <v>5514</v>
      </c>
      <c r="GC78" s="60">
        <v>5345</v>
      </c>
      <c r="GD78" s="60">
        <v>4701</v>
      </c>
      <c r="GE78" s="60">
        <v>5666</v>
      </c>
      <c r="GF78" s="60">
        <v>5666</v>
      </c>
      <c r="GG78" s="60">
        <v>4716</v>
      </c>
      <c r="GH78" s="60">
        <v>3374</v>
      </c>
      <c r="GI78" s="60">
        <v>4658</v>
      </c>
      <c r="GJ78" s="60">
        <v>6115</v>
      </c>
      <c r="GK78" s="60">
        <v>6060</v>
      </c>
      <c r="GL78" s="60">
        <v>6123</v>
      </c>
      <c r="GM78" s="60">
        <v>5659</v>
      </c>
      <c r="GN78" s="60">
        <v>4837</v>
      </c>
      <c r="GO78" s="60">
        <v>5213</v>
      </c>
      <c r="GP78" s="60">
        <v>4783</v>
      </c>
      <c r="GQ78" s="60">
        <v>3863</v>
      </c>
      <c r="GR78" s="60">
        <v>4263</v>
      </c>
      <c r="GS78" s="60">
        <v>6115</v>
      </c>
      <c r="GT78" s="60">
        <v>5101</v>
      </c>
      <c r="GU78" s="60">
        <v>4436</v>
      </c>
      <c r="GV78" s="60">
        <v>4174</v>
      </c>
      <c r="GW78" s="60">
        <v>4174</v>
      </c>
      <c r="GX78" s="60">
        <v>5476</v>
      </c>
      <c r="GY78" s="60">
        <v>4170</v>
      </c>
      <c r="GZ78" s="60">
        <v>5392</v>
      </c>
      <c r="HA78" s="60">
        <v>5324</v>
      </c>
      <c r="HB78" s="60">
        <v>5731</v>
      </c>
      <c r="HC78" s="60">
        <v>5356</v>
      </c>
      <c r="HD78" s="60">
        <v>4830</v>
      </c>
      <c r="HE78" s="60">
        <v>5436</v>
      </c>
      <c r="HF78" s="60">
        <v>5638</v>
      </c>
      <c r="HG78" s="60">
        <v>5792</v>
      </c>
      <c r="HH78" s="60">
        <v>4942</v>
      </c>
      <c r="HI78" s="60">
        <v>1355</v>
      </c>
      <c r="HJ78" s="60">
        <v>1351</v>
      </c>
      <c r="HK78" s="60">
        <v>1163</v>
      </c>
      <c r="HL78" s="60">
        <v>1599</v>
      </c>
      <c r="HM78" s="60">
        <v>1163</v>
      </c>
      <c r="HN78" s="60">
        <v>1595</v>
      </c>
      <c r="HO78" s="60">
        <v>1295</v>
      </c>
      <c r="HP78" s="60">
        <v>1163</v>
      </c>
      <c r="HQ78" s="60">
        <v>1219</v>
      </c>
      <c r="HR78" s="60">
        <v>1599</v>
      </c>
      <c r="HS78" s="60">
        <v>1215</v>
      </c>
      <c r="HT78" s="60">
        <v>1520</v>
      </c>
      <c r="HU78" s="60">
        <v>1520</v>
      </c>
      <c r="HV78" s="60">
        <v>1520</v>
      </c>
      <c r="HW78" s="60">
        <v>1520</v>
      </c>
      <c r="HX78" s="60">
        <v>1599</v>
      </c>
      <c r="HY78" s="60">
        <v>1436</v>
      </c>
      <c r="HZ78" s="60">
        <v>1436</v>
      </c>
      <c r="IA78" s="60">
        <v>1436</v>
      </c>
      <c r="IB78" s="60">
        <v>1128</v>
      </c>
      <c r="IC78" s="60">
        <v>1215</v>
      </c>
      <c r="ID78" s="60">
        <v>1295</v>
      </c>
      <c r="IE78" s="60">
        <v>1637</v>
      </c>
      <c r="IF78" s="60">
        <v>1487</v>
      </c>
      <c r="IG78" s="60">
        <v>1487</v>
      </c>
      <c r="IH78" s="60">
        <v>1436</v>
      </c>
      <c r="II78" s="60">
        <v>1520</v>
      </c>
      <c r="IJ78" s="60">
        <v>1445</v>
      </c>
      <c r="IK78" s="60">
        <v>1135</v>
      </c>
      <c r="IL78" s="60">
        <v>1248</v>
      </c>
      <c r="IM78" s="60">
        <v>1440</v>
      </c>
      <c r="IN78" s="60">
        <v>1599</v>
      </c>
      <c r="IO78" s="60">
        <v>1150</v>
      </c>
      <c r="IP78" s="60">
        <v>1027</v>
      </c>
      <c r="IQ78" s="60">
        <v>1440</v>
      </c>
      <c r="IR78" s="60">
        <v>1027</v>
      </c>
      <c r="IS78" s="60">
        <v>1487</v>
      </c>
      <c r="IT78" s="60">
        <v>1528</v>
      </c>
      <c r="IU78" s="60">
        <v>1278</v>
      </c>
      <c r="IV78" s="60">
        <v>1557</v>
      </c>
      <c r="IW78" s="60">
        <v>1383</v>
      </c>
      <c r="IX78" s="60">
        <v>835</v>
      </c>
      <c r="IY78" s="60">
        <v>1599</v>
      </c>
      <c r="IZ78" s="60">
        <v>1219</v>
      </c>
      <c r="JA78" s="60">
        <v>1163</v>
      </c>
      <c r="JB78" s="60">
        <v>835</v>
      </c>
      <c r="JC78" s="60">
        <v>835</v>
      </c>
      <c r="JD78" s="60">
        <v>835</v>
      </c>
      <c r="JE78" s="60">
        <v>1313</v>
      </c>
      <c r="JF78" s="60">
        <v>1515</v>
      </c>
      <c r="JG78" s="60">
        <v>835</v>
      </c>
      <c r="JH78" s="60">
        <v>1637</v>
      </c>
      <c r="JI78" s="60">
        <v>1505</v>
      </c>
      <c r="JJ78" s="60">
        <v>1463</v>
      </c>
      <c r="JK78" s="60">
        <v>1163</v>
      </c>
      <c r="JL78" s="60">
        <v>1595</v>
      </c>
      <c r="JM78" s="60">
        <v>1595</v>
      </c>
      <c r="JN78" s="60">
        <v>1356</v>
      </c>
      <c r="JO78" s="60">
        <v>835</v>
      </c>
      <c r="JP78" s="60">
        <v>1219</v>
      </c>
      <c r="JQ78" s="60">
        <v>1278</v>
      </c>
      <c r="JR78" s="60">
        <v>1599</v>
      </c>
      <c r="JS78" s="60">
        <v>1599</v>
      </c>
      <c r="JT78" s="60">
        <v>1599</v>
      </c>
      <c r="JU78" s="60">
        <v>1356</v>
      </c>
      <c r="JV78" s="60">
        <v>1212</v>
      </c>
      <c r="JW78" s="60">
        <v>701</v>
      </c>
      <c r="JX78" s="60">
        <v>835</v>
      </c>
      <c r="JY78" s="60">
        <v>659</v>
      </c>
      <c r="JZ78" s="60">
        <v>1595</v>
      </c>
      <c r="KA78" s="60">
        <v>1219</v>
      </c>
      <c r="KB78" s="60">
        <v>835</v>
      </c>
      <c r="KC78" s="60">
        <v>835</v>
      </c>
      <c r="KD78" s="60">
        <v>835</v>
      </c>
      <c r="KE78" s="60">
        <v>1355</v>
      </c>
      <c r="KF78" s="60">
        <v>1233</v>
      </c>
      <c r="KG78" s="60">
        <v>1313</v>
      </c>
      <c r="KH78" s="60">
        <v>1679</v>
      </c>
      <c r="KI78" s="60">
        <v>1445</v>
      </c>
      <c r="KJ78" s="60">
        <v>1295</v>
      </c>
      <c r="KK78" s="60">
        <v>1163</v>
      </c>
      <c r="KL78" s="60">
        <v>1295</v>
      </c>
      <c r="KM78" s="60">
        <v>823</v>
      </c>
      <c r="KN78" s="60">
        <v>1637</v>
      </c>
      <c r="KO78" s="60">
        <v>1163</v>
      </c>
      <c r="KP78" s="60">
        <v>1599</v>
      </c>
      <c r="KQ78" s="60">
        <v>1515</v>
      </c>
      <c r="KR78" s="60">
        <v>1267</v>
      </c>
      <c r="KS78" s="60">
        <v>1295</v>
      </c>
      <c r="KT78" s="60">
        <v>1163</v>
      </c>
      <c r="KU78" s="60">
        <v>1599</v>
      </c>
      <c r="KV78" s="60">
        <v>1599</v>
      </c>
      <c r="KW78" s="60">
        <v>1060</v>
      </c>
      <c r="KX78" s="60">
        <v>1599</v>
      </c>
      <c r="KY78" s="60">
        <v>1536</v>
      </c>
      <c r="KZ78" s="60">
        <v>1599</v>
      </c>
      <c r="LA78" s="60">
        <v>1599</v>
      </c>
      <c r="LB78" s="60">
        <v>835</v>
      </c>
      <c r="LC78" s="60">
        <v>1219</v>
      </c>
      <c r="LD78" s="60">
        <v>1425</v>
      </c>
      <c r="LE78" s="60">
        <v>1599</v>
      </c>
      <c r="LF78" s="60">
        <v>1599</v>
      </c>
      <c r="LG78" s="60">
        <v>835</v>
      </c>
      <c r="LH78" s="60">
        <v>1599</v>
      </c>
      <c r="LI78" s="60">
        <v>1679</v>
      </c>
      <c r="LJ78" s="60">
        <v>1027</v>
      </c>
      <c r="LK78" s="60">
        <v>1135</v>
      </c>
      <c r="LL78" s="60">
        <v>1351</v>
      </c>
      <c r="LM78" s="60">
        <v>1599</v>
      </c>
      <c r="LN78" s="60">
        <v>195</v>
      </c>
      <c r="LO78" s="60">
        <v>1365</v>
      </c>
      <c r="LP78" s="60">
        <v>1365</v>
      </c>
      <c r="LQ78" s="60">
        <v>1351</v>
      </c>
      <c r="LR78" s="60">
        <v>1351</v>
      </c>
      <c r="LS78" s="60">
        <v>767</v>
      </c>
      <c r="LT78" s="60">
        <v>317</v>
      </c>
      <c r="LU78" s="60">
        <v>1599</v>
      </c>
      <c r="LV78" s="60">
        <v>1599</v>
      </c>
    </row>
    <row r="79" spans="1:334" ht="15" customHeight="1" x14ac:dyDescent="0.35">
      <c r="A79" s="57" t="s">
        <v>337</v>
      </c>
      <c r="B79">
        <v>1387</v>
      </c>
      <c r="C79">
        <v>1387</v>
      </c>
      <c r="D79">
        <v>1124</v>
      </c>
      <c r="E79">
        <v>1082</v>
      </c>
      <c r="F79">
        <v>1082</v>
      </c>
      <c r="G79">
        <v>1387</v>
      </c>
      <c r="H79">
        <v>1073</v>
      </c>
      <c r="I79">
        <v>1082</v>
      </c>
      <c r="J79">
        <v>1387</v>
      </c>
      <c r="K79">
        <v>1124</v>
      </c>
      <c r="L79">
        <v>1387</v>
      </c>
      <c r="M79">
        <v>1387</v>
      </c>
      <c r="N79">
        <v>1124</v>
      </c>
      <c r="O79">
        <v>1082</v>
      </c>
      <c r="P79">
        <v>1387</v>
      </c>
      <c r="Q79">
        <v>1387</v>
      </c>
      <c r="R79">
        <v>1387</v>
      </c>
      <c r="S79">
        <v>1387</v>
      </c>
      <c r="T79">
        <v>1387</v>
      </c>
      <c r="U79">
        <v>1073</v>
      </c>
      <c r="V79">
        <v>1387</v>
      </c>
      <c r="W79">
        <v>1387</v>
      </c>
      <c r="X79">
        <v>1387</v>
      </c>
      <c r="Y79">
        <v>1387</v>
      </c>
      <c r="Z79">
        <v>1387</v>
      </c>
      <c r="AA79">
        <v>1387</v>
      </c>
      <c r="AB79">
        <v>1387</v>
      </c>
      <c r="AC79">
        <v>1387</v>
      </c>
      <c r="AD79">
        <v>1124</v>
      </c>
      <c r="AE79">
        <v>1115</v>
      </c>
      <c r="AF79">
        <v>1345</v>
      </c>
      <c r="AG79">
        <v>1345</v>
      </c>
      <c r="AH79">
        <v>1345</v>
      </c>
      <c r="AI79">
        <v>1205</v>
      </c>
      <c r="AJ79">
        <v>1082</v>
      </c>
      <c r="AK79">
        <v>942</v>
      </c>
      <c r="AL79">
        <v>1082</v>
      </c>
      <c r="AM79">
        <v>1082</v>
      </c>
      <c r="AN79">
        <v>942</v>
      </c>
      <c r="AO79">
        <v>942</v>
      </c>
      <c r="AP79">
        <v>1387</v>
      </c>
      <c r="AQ79">
        <v>1387</v>
      </c>
      <c r="AR79">
        <v>942</v>
      </c>
      <c r="AS79">
        <v>1082</v>
      </c>
      <c r="AT79">
        <v>1387</v>
      </c>
      <c r="AU79">
        <v>1124</v>
      </c>
      <c r="AV79">
        <v>1124</v>
      </c>
      <c r="AW79">
        <v>984</v>
      </c>
      <c r="AX79">
        <v>942</v>
      </c>
      <c r="AY79">
        <v>1247</v>
      </c>
      <c r="AZ79">
        <v>1345</v>
      </c>
      <c r="BA79">
        <v>1345</v>
      </c>
      <c r="BB79">
        <v>1082</v>
      </c>
      <c r="BC79">
        <v>1345</v>
      </c>
      <c r="BD79">
        <v>1345</v>
      </c>
      <c r="BE79">
        <v>1082</v>
      </c>
      <c r="BF79">
        <v>1345</v>
      </c>
      <c r="BG79">
        <v>1082</v>
      </c>
      <c r="BH79">
        <v>1213</v>
      </c>
      <c r="BI79">
        <v>1082</v>
      </c>
      <c r="BJ79">
        <v>1082</v>
      </c>
      <c r="BK79">
        <v>1082</v>
      </c>
      <c r="BL79">
        <v>1082</v>
      </c>
      <c r="BM79">
        <v>1387</v>
      </c>
      <c r="BN79">
        <v>1387</v>
      </c>
      <c r="BO79">
        <v>1124</v>
      </c>
      <c r="BP79">
        <v>1082</v>
      </c>
      <c r="BQ79">
        <v>1213</v>
      </c>
      <c r="BR79">
        <v>1213</v>
      </c>
      <c r="BS79">
        <v>1213</v>
      </c>
      <c r="BT79">
        <v>1345</v>
      </c>
      <c r="BU79">
        <v>1082</v>
      </c>
      <c r="BV79">
        <v>1345</v>
      </c>
      <c r="BW79">
        <v>1082</v>
      </c>
      <c r="BX79"/>
      <c r="BY79">
        <v>371</v>
      </c>
      <c r="BZ79">
        <v>1345</v>
      </c>
      <c r="CA79">
        <v>1176</v>
      </c>
      <c r="CB79">
        <v>528</v>
      </c>
      <c r="CC79">
        <v>371</v>
      </c>
      <c r="CD79">
        <v>502</v>
      </c>
      <c r="CE79">
        <v>1056</v>
      </c>
      <c r="CF79">
        <v>1048</v>
      </c>
      <c r="CG79">
        <v>788</v>
      </c>
      <c r="CH79">
        <v>1387</v>
      </c>
      <c r="CI79">
        <v>1082</v>
      </c>
      <c r="CJ79">
        <v>1387</v>
      </c>
      <c r="CK79">
        <v>1345</v>
      </c>
      <c r="CL79">
        <v>1247</v>
      </c>
      <c r="CM79">
        <v>1247</v>
      </c>
      <c r="CN79">
        <v>1247</v>
      </c>
      <c r="CO79">
        <v>942</v>
      </c>
      <c r="CP79">
        <v>1082</v>
      </c>
      <c r="CQ79">
        <v>980</v>
      </c>
      <c r="CR79">
        <v>1247</v>
      </c>
      <c r="CS79">
        <v>1387</v>
      </c>
      <c r="CT79">
        <v>1387</v>
      </c>
      <c r="CU79">
        <v>1124</v>
      </c>
      <c r="CV79">
        <v>1387</v>
      </c>
      <c r="CW79">
        <v>1387</v>
      </c>
      <c r="CX79">
        <v>1387</v>
      </c>
      <c r="CY79">
        <v>1082</v>
      </c>
      <c r="CZ79">
        <v>1387</v>
      </c>
      <c r="DA79">
        <v>1387</v>
      </c>
      <c r="DB79">
        <v>1387</v>
      </c>
      <c r="DC79">
        <v>1387</v>
      </c>
      <c r="DD79">
        <v>1082</v>
      </c>
      <c r="DE79">
        <v>1247</v>
      </c>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s="60">
        <v>5781</v>
      </c>
      <c r="FH79" s="60">
        <v>5451</v>
      </c>
      <c r="FI79" s="60">
        <v>4541</v>
      </c>
      <c r="FJ79" s="60">
        <v>5347</v>
      </c>
      <c r="FK79" s="60">
        <v>4541</v>
      </c>
      <c r="FL79" s="60">
        <v>4822</v>
      </c>
      <c r="FM79" s="60">
        <v>4400</v>
      </c>
      <c r="FN79" s="60">
        <v>4621</v>
      </c>
      <c r="FO79" s="60">
        <v>5647</v>
      </c>
      <c r="FP79" s="60">
        <v>5783</v>
      </c>
      <c r="FQ79" s="60">
        <v>5279</v>
      </c>
      <c r="FR79" s="60">
        <v>5889</v>
      </c>
      <c r="FS79" s="60">
        <v>4883</v>
      </c>
      <c r="FT79" s="60">
        <v>5079</v>
      </c>
      <c r="FU79" s="60">
        <v>4649</v>
      </c>
      <c r="FV79" s="60">
        <v>5149</v>
      </c>
      <c r="FW79" s="60">
        <v>4843</v>
      </c>
      <c r="FX79" s="60">
        <v>5437</v>
      </c>
      <c r="FY79" s="60">
        <v>5663</v>
      </c>
      <c r="FZ79" s="60">
        <v>4857</v>
      </c>
      <c r="GA79" s="60">
        <v>4849</v>
      </c>
      <c r="GB79" s="60">
        <v>4772</v>
      </c>
      <c r="GC79" s="60">
        <v>5129</v>
      </c>
      <c r="GD79" s="60">
        <v>4777</v>
      </c>
      <c r="GE79" s="60">
        <v>5203</v>
      </c>
      <c r="GF79" s="60">
        <v>4147</v>
      </c>
      <c r="GG79" s="60">
        <v>5776</v>
      </c>
      <c r="GH79" s="60">
        <v>4932</v>
      </c>
      <c r="GI79" s="60">
        <v>4789</v>
      </c>
      <c r="GJ79" s="60">
        <v>5722</v>
      </c>
      <c r="GK79" s="60">
        <v>5743</v>
      </c>
      <c r="GL79" s="60">
        <v>5806</v>
      </c>
      <c r="GM79" s="60">
        <v>5404</v>
      </c>
      <c r="GN79" s="60">
        <v>5722</v>
      </c>
      <c r="GO79" s="60">
        <v>5441</v>
      </c>
      <c r="GP79" s="60">
        <v>5525</v>
      </c>
      <c r="GQ79" s="60">
        <v>4376</v>
      </c>
      <c r="GR79" s="60">
        <v>4737</v>
      </c>
      <c r="GS79" s="60">
        <v>4083</v>
      </c>
      <c r="GT79" s="60">
        <v>5280</v>
      </c>
      <c r="GU79" s="60">
        <v>5194</v>
      </c>
      <c r="GV79" s="60">
        <v>5212</v>
      </c>
      <c r="GW79" s="60">
        <v>5212</v>
      </c>
      <c r="GX79" s="60">
        <v>4136</v>
      </c>
      <c r="GY79" s="60">
        <v>5212</v>
      </c>
      <c r="GZ79" s="60">
        <v>4052</v>
      </c>
      <c r="HA79" s="60">
        <v>5542</v>
      </c>
      <c r="HB79" s="60">
        <v>4391</v>
      </c>
      <c r="HC79" s="60">
        <v>4316</v>
      </c>
      <c r="HD79" s="60">
        <v>3790</v>
      </c>
      <c r="HE79" s="60">
        <v>4396</v>
      </c>
      <c r="HF79" s="60">
        <v>5738</v>
      </c>
      <c r="HG79" s="60">
        <v>5574</v>
      </c>
      <c r="HH79" s="60">
        <v>5296</v>
      </c>
      <c r="HI79" s="60">
        <v>2965</v>
      </c>
      <c r="HJ79" s="60">
        <v>2784</v>
      </c>
      <c r="HK79" s="60">
        <v>2973</v>
      </c>
      <c r="HL79" s="60">
        <v>2766</v>
      </c>
      <c r="HM79" s="60">
        <v>2973</v>
      </c>
      <c r="HN79" s="60">
        <v>2873</v>
      </c>
      <c r="HO79" s="60">
        <v>2573</v>
      </c>
      <c r="HP79" s="60">
        <v>2573</v>
      </c>
      <c r="HQ79" s="60">
        <v>2959</v>
      </c>
      <c r="HR79" s="60">
        <v>2877</v>
      </c>
      <c r="HS79" s="60">
        <v>2493</v>
      </c>
      <c r="HT79" s="60">
        <v>3128</v>
      </c>
      <c r="HU79" s="60">
        <v>3198</v>
      </c>
      <c r="HV79" s="60">
        <v>3128</v>
      </c>
      <c r="HW79" s="60">
        <v>3128</v>
      </c>
      <c r="HX79" s="60">
        <v>3032</v>
      </c>
      <c r="HY79" s="60">
        <v>3044</v>
      </c>
      <c r="HZ79" s="60">
        <v>3044</v>
      </c>
      <c r="IA79" s="60">
        <v>3044</v>
      </c>
      <c r="IB79" s="60">
        <v>3123</v>
      </c>
      <c r="IC79" s="60">
        <v>2493</v>
      </c>
      <c r="ID79" s="60">
        <v>2973</v>
      </c>
      <c r="IE79" s="60">
        <v>3315</v>
      </c>
      <c r="IF79" s="60">
        <v>3165</v>
      </c>
      <c r="IG79" s="60">
        <v>3165</v>
      </c>
      <c r="IH79" s="60">
        <v>3044</v>
      </c>
      <c r="II79" s="60">
        <v>2932</v>
      </c>
      <c r="IJ79" s="60">
        <v>3053</v>
      </c>
      <c r="IK79" s="60">
        <v>2700</v>
      </c>
      <c r="IL79" s="60">
        <v>2926</v>
      </c>
      <c r="IM79" s="60">
        <v>3118</v>
      </c>
      <c r="IN79" s="60">
        <v>3277</v>
      </c>
      <c r="IO79" s="60">
        <v>2828</v>
      </c>
      <c r="IP79" s="60">
        <v>2592</v>
      </c>
      <c r="IQ79" s="60">
        <v>3118</v>
      </c>
      <c r="IR79" s="60">
        <v>2592</v>
      </c>
      <c r="IS79" s="60">
        <v>3165</v>
      </c>
      <c r="IT79" s="60">
        <v>3315</v>
      </c>
      <c r="IU79" s="60">
        <v>3273</v>
      </c>
      <c r="IV79" s="60">
        <v>3235</v>
      </c>
      <c r="IW79" s="60">
        <v>3193</v>
      </c>
      <c r="IX79" s="60">
        <v>1930</v>
      </c>
      <c r="IY79" s="60">
        <v>3032</v>
      </c>
      <c r="IZ79" s="60">
        <v>2629</v>
      </c>
      <c r="JA79" s="60">
        <v>2462</v>
      </c>
      <c r="JB79" s="60">
        <v>2495</v>
      </c>
      <c r="JC79" s="60">
        <v>1979</v>
      </c>
      <c r="JD79" s="60">
        <v>1979</v>
      </c>
      <c r="JE79" s="60">
        <v>2328</v>
      </c>
      <c r="JF79" s="60">
        <v>3193</v>
      </c>
      <c r="JG79" s="60">
        <v>1930</v>
      </c>
      <c r="JH79" s="60">
        <v>3315</v>
      </c>
      <c r="JI79" s="60">
        <v>3315</v>
      </c>
      <c r="JJ79" s="60">
        <v>3273</v>
      </c>
      <c r="JK79" s="60">
        <v>2973</v>
      </c>
      <c r="JL79" s="60">
        <v>3273</v>
      </c>
      <c r="JM79" s="60">
        <v>3273</v>
      </c>
      <c r="JN79" s="60">
        <v>2389</v>
      </c>
      <c r="JO79" s="60">
        <v>1979</v>
      </c>
      <c r="JP79" s="60">
        <v>2714</v>
      </c>
      <c r="JQ79" s="60">
        <v>3273</v>
      </c>
      <c r="JR79" s="60">
        <v>3207</v>
      </c>
      <c r="JS79" s="60">
        <v>3032</v>
      </c>
      <c r="JT79" s="60">
        <v>3032</v>
      </c>
      <c r="JU79" s="60">
        <v>2634</v>
      </c>
      <c r="JV79" s="60">
        <v>2762</v>
      </c>
      <c r="JW79" s="60">
        <v>2181</v>
      </c>
      <c r="JX79" s="60">
        <v>1959</v>
      </c>
      <c r="JY79" s="60">
        <v>2765</v>
      </c>
      <c r="JZ79" s="60">
        <v>3273</v>
      </c>
      <c r="KA79" s="60">
        <v>2714</v>
      </c>
      <c r="KB79" s="60">
        <v>2645</v>
      </c>
      <c r="KC79" s="60">
        <v>2341</v>
      </c>
      <c r="KD79" s="60">
        <v>2645</v>
      </c>
      <c r="KE79" s="60">
        <v>3165</v>
      </c>
      <c r="KF79" s="60">
        <v>2643</v>
      </c>
      <c r="KG79" s="60">
        <v>3123</v>
      </c>
      <c r="KH79" s="60">
        <v>2957</v>
      </c>
      <c r="KI79" s="60">
        <v>3123</v>
      </c>
      <c r="KJ79" s="60">
        <v>2973</v>
      </c>
      <c r="KK79" s="60">
        <v>2973</v>
      </c>
      <c r="KL79" s="60">
        <v>2973</v>
      </c>
      <c r="KM79" s="60">
        <v>3114</v>
      </c>
      <c r="KN79" s="60">
        <v>3315</v>
      </c>
      <c r="KO79" s="60">
        <v>2973</v>
      </c>
      <c r="KP79" s="60">
        <v>3032</v>
      </c>
      <c r="KQ79" s="60">
        <v>3193</v>
      </c>
      <c r="KR79" s="60">
        <v>2945</v>
      </c>
      <c r="KS79" s="60">
        <v>2573</v>
      </c>
      <c r="KT79" s="60">
        <v>2973</v>
      </c>
      <c r="KU79" s="60">
        <v>3032</v>
      </c>
      <c r="KV79" s="60">
        <v>3032</v>
      </c>
      <c r="KW79" s="60">
        <v>2303</v>
      </c>
      <c r="KX79" s="60">
        <v>3032</v>
      </c>
      <c r="KY79" s="60">
        <v>2969</v>
      </c>
      <c r="KZ79" s="60">
        <v>3032</v>
      </c>
      <c r="LA79" s="60">
        <v>3032</v>
      </c>
      <c r="LB79" s="60">
        <v>2134</v>
      </c>
      <c r="LC79" s="60">
        <v>3029</v>
      </c>
      <c r="LD79" s="60">
        <v>2990</v>
      </c>
      <c r="LE79" s="60">
        <v>3277</v>
      </c>
      <c r="LF79" s="60">
        <v>3277</v>
      </c>
      <c r="LG79" s="60">
        <v>2645</v>
      </c>
      <c r="LH79" s="60">
        <v>3032</v>
      </c>
      <c r="LI79" s="60">
        <v>3112</v>
      </c>
      <c r="LJ79" s="60">
        <v>2422</v>
      </c>
      <c r="LK79" s="60">
        <v>2700</v>
      </c>
      <c r="LL79" s="60">
        <v>2784</v>
      </c>
      <c r="LM79" s="60">
        <v>3277</v>
      </c>
      <c r="LN79" s="60">
        <v>2271</v>
      </c>
      <c r="LO79" s="60">
        <v>2398</v>
      </c>
      <c r="LP79" s="60">
        <v>2798</v>
      </c>
      <c r="LQ79" s="60">
        <v>2784</v>
      </c>
      <c r="LR79" s="60">
        <v>2518</v>
      </c>
      <c r="LS79" s="60">
        <v>2673</v>
      </c>
      <c r="LT79" s="60">
        <v>825</v>
      </c>
      <c r="LU79" s="60">
        <v>3032</v>
      </c>
      <c r="LV79" s="60">
        <v>3032</v>
      </c>
    </row>
    <row r="80" spans="1:334" ht="15" customHeight="1" x14ac:dyDescent="0.35">
      <c r="A80" s="57" t="s">
        <v>338</v>
      </c>
      <c r="B80">
        <v>4480</v>
      </c>
      <c r="C80">
        <v>4586</v>
      </c>
      <c r="D80">
        <v>3933</v>
      </c>
      <c r="E80">
        <v>3849</v>
      </c>
      <c r="F80">
        <v>3939</v>
      </c>
      <c r="G80">
        <v>4586</v>
      </c>
      <c r="H80">
        <v>3942</v>
      </c>
      <c r="I80">
        <v>2604</v>
      </c>
      <c r="J80">
        <v>4586</v>
      </c>
      <c r="K80">
        <v>4323</v>
      </c>
      <c r="L80">
        <v>4586</v>
      </c>
      <c r="M80">
        <v>4586</v>
      </c>
      <c r="N80">
        <v>4217</v>
      </c>
      <c r="O80">
        <v>3939</v>
      </c>
      <c r="P80">
        <v>4586</v>
      </c>
      <c r="Q80">
        <v>4586</v>
      </c>
      <c r="R80">
        <v>4586</v>
      </c>
      <c r="S80">
        <v>4480</v>
      </c>
      <c r="T80">
        <v>4480</v>
      </c>
      <c r="U80">
        <v>2700</v>
      </c>
      <c r="V80">
        <v>4586</v>
      </c>
      <c r="W80">
        <v>4586</v>
      </c>
      <c r="X80">
        <v>4586</v>
      </c>
      <c r="Y80">
        <v>4586</v>
      </c>
      <c r="Z80">
        <v>4586</v>
      </c>
      <c r="AA80">
        <v>4586</v>
      </c>
      <c r="AB80">
        <v>4586</v>
      </c>
      <c r="AC80">
        <v>4196</v>
      </c>
      <c r="AD80">
        <v>4323</v>
      </c>
      <c r="AE80">
        <v>3744</v>
      </c>
      <c r="AF80">
        <v>4502</v>
      </c>
      <c r="AG80">
        <v>4502</v>
      </c>
      <c r="AH80">
        <v>4202</v>
      </c>
      <c r="AI80">
        <v>4182</v>
      </c>
      <c r="AJ80">
        <v>3939</v>
      </c>
      <c r="AK80">
        <v>2284</v>
      </c>
      <c r="AL80">
        <v>2604</v>
      </c>
      <c r="AM80">
        <v>2604</v>
      </c>
      <c r="AN80">
        <v>3709</v>
      </c>
      <c r="AO80">
        <v>3811</v>
      </c>
      <c r="AP80">
        <v>4586</v>
      </c>
      <c r="AQ80">
        <v>4586</v>
      </c>
      <c r="AR80">
        <v>2284</v>
      </c>
      <c r="AS80">
        <v>3849</v>
      </c>
      <c r="AT80">
        <v>4586</v>
      </c>
      <c r="AU80">
        <v>3933</v>
      </c>
      <c r="AV80">
        <v>4323</v>
      </c>
      <c r="AW80">
        <v>4003</v>
      </c>
      <c r="AX80">
        <v>2284</v>
      </c>
      <c r="AY80">
        <v>4266</v>
      </c>
      <c r="AZ80">
        <v>4544</v>
      </c>
      <c r="BA80">
        <v>4502</v>
      </c>
      <c r="BB80">
        <v>3549</v>
      </c>
      <c r="BC80">
        <v>4502</v>
      </c>
      <c r="BD80">
        <v>4502</v>
      </c>
      <c r="BE80">
        <v>2604</v>
      </c>
      <c r="BF80">
        <v>4544</v>
      </c>
      <c r="BG80">
        <v>4131</v>
      </c>
      <c r="BH80">
        <v>4262</v>
      </c>
      <c r="BI80">
        <v>3549</v>
      </c>
      <c r="BJ80">
        <v>3549</v>
      </c>
      <c r="BK80">
        <v>3549</v>
      </c>
      <c r="BL80">
        <v>3939</v>
      </c>
      <c r="BM80">
        <v>4544</v>
      </c>
      <c r="BN80">
        <v>4586</v>
      </c>
      <c r="BO80">
        <v>4217</v>
      </c>
      <c r="BP80">
        <v>4131</v>
      </c>
      <c r="BQ80">
        <v>4070</v>
      </c>
      <c r="BR80">
        <v>4070</v>
      </c>
      <c r="BS80">
        <v>4070</v>
      </c>
      <c r="BT80">
        <v>4202</v>
      </c>
      <c r="BU80">
        <v>2604</v>
      </c>
      <c r="BV80">
        <v>4202</v>
      </c>
      <c r="BW80">
        <v>3939</v>
      </c>
      <c r="BX80">
        <v>3570</v>
      </c>
      <c r="BY80"/>
      <c r="BZ80">
        <v>3901</v>
      </c>
      <c r="CA80">
        <v>4183</v>
      </c>
      <c r="CB80">
        <v>2556</v>
      </c>
      <c r="CC80">
        <v>2740</v>
      </c>
      <c r="CD80">
        <v>3208</v>
      </c>
      <c r="CE80">
        <v>3721</v>
      </c>
      <c r="CF80">
        <v>4473</v>
      </c>
      <c r="CG80">
        <v>4316</v>
      </c>
      <c r="CH80">
        <v>4586</v>
      </c>
      <c r="CI80">
        <v>3654</v>
      </c>
      <c r="CJ80">
        <v>4586</v>
      </c>
      <c r="CK80">
        <v>4544</v>
      </c>
      <c r="CL80">
        <v>4266</v>
      </c>
      <c r="CM80">
        <v>4266</v>
      </c>
      <c r="CN80">
        <v>4266</v>
      </c>
      <c r="CO80">
        <v>3334</v>
      </c>
      <c r="CP80">
        <v>2604</v>
      </c>
      <c r="CQ80">
        <v>2502</v>
      </c>
      <c r="CR80">
        <v>4266</v>
      </c>
      <c r="CS80">
        <v>4586</v>
      </c>
      <c r="CT80">
        <v>4586</v>
      </c>
      <c r="CU80">
        <v>3933</v>
      </c>
      <c r="CV80">
        <v>4586</v>
      </c>
      <c r="CW80">
        <v>4586</v>
      </c>
      <c r="CX80">
        <v>4586</v>
      </c>
      <c r="CY80">
        <v>3849</v>
      </c>
      <c r="CZ80">
        <v>4586</v>
      </c>
      <c r="DA80">
        <v>4586</v>
      </c>
      <c r="DB80">
        <v>4586</v>
      </c>
      <c r="DC80">
        <v>4586</v>
      </c>
      <c r="DD80">
        <v>2604</v>
      </c>
      <c r="DE80">
        <v>4266</v>
      </c>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s="60">
        <v>13457</v>
      </c>
      <c r="FH80" s="60">
        <v>11803</v>
      </c>
      <c r="FI80" s="60">
        <v>9505</v>
      </c>
      <c r="FJ80" s="60">
        <v>12690</v>
      </c>
      <c r="FK80" s="60">
        <v>9505</v>
      </c>
      <c r="FL80" s="60">
        <v>11636</v>
      </c>
      <c r="FM80" s="60">
        <v>12007</v>
      </c>
      <c r="FN80" s="60">
        <v>11708</v>
      </c>
      <c r="FO80" s="60">
        <v>12863</v>
      </c>
      <c r="FP80" s="60">
        <v>13305</v>
      </c>
      <c r="FQ80" s="60">
        <v>12201</v>
      </c>
      <c r="FR80" s="60">
        <v>13495</v>
      </c>
      <c r="FS80" s="60">
        <v>12129</v>
      </c>
      <c r="FT80" s="60">
        <v>9331</v>
      </c>
      <c r="FU80" s="60">
        <v>9492</v>
      </c>
      <c r="FV80" s="60">
        <v>11418</v>
      </c>
      <c r="FW80" s="60">
        <v>9943</v>
      </c>
      <c r="FX80" s="60">
        <v>12659</v>
      </c>
      <c r="FY80" s="60">
        <v>13185</v>
      </c>
      <c r="FZ80" s="60">
        <v>8486</v>
      </c>
      <c r="GA80" s="60">
        <v>13113</v>
      </c>
      <c r="GB80" s="60">
        <v>11934</v>
      </c>
      <c r="GC80" s="60">
        <v>11323</v>
      </c>
      <c r="GD80" s="60">
        <v>7408</v>
      </c>
      <c r="GE80" s="60">
        <v>12580</v>
      </c>
      <c r="GF80" s="60">
        <v>11986</v>
      </c>
      <c r="GG80" s="60">
        <v>12998</v>
      </c>
      <c r="GH80" s="60">
        <v>8824</v>
      </c>
      <c r="GI80" s="60">
        <v>11987</v>
      </c>
      <c r="GJ80" s="60">
        <v>13489</v>
      </c>
      <c r="GK80" s="60">
        <v>13594</v>
      </c>
      <c r="GL80" s="60">
        <v>13445</v>
      </c>
      <c r="GM80" s="60">
        <v>12602</v>
      </c>
      <c r="GN80" s="60">
        <v>13189</v>
      </c>
      <c r="GO80" s="60">
        <v>12747</v>
      </c>
      <c r="GP80" s="60">
        <v>10461</v>
      </c>
      <c r="GQ80" s="60">
        <v>8513</v>
      </c>
      <c r="GR80" s="60">
        <v>10445</v>
      </c>
      <c r="GS80" s="60">
        <v>11895</v>
      </c>
      <c r="GT80" s="60">
        <v>13131</v>
      </c>
      <c r="GU80" s="60">
        <v>11756</v>
      </c>
      <c r="GV80" s="60">
        <v>9464</v>
      </c>
      <c r="GW80" s="60">
        <v>11354</v>
      </c>
      <c r="GX80" s="60">
        <v>11358</v>
      </c>
      <c r="GY80" s="60">
        <v>11654</v>
      </c>
      <c r="GZ80" s="60">
        <v>9708</v>
      </c>
      <c r="HA80" s="60">
        <v>12788</v>
      </c>
      <c r="HB80" s="60">
        <v>10621</v>
      </c>
      <c r="HC80" s="60">
        <v>10464</v>
      </c>
      <c r="HD80" s="60">
        <v>9736</v>
      </c>
      <c r="HE80" s="60">
        <v>9824</v>
      </c>
      <c r="HF80" s="60">
        <v>12960</v>
      </c>
      <c r="HG80" s="60">
        <v>13096</v>
      </c>
      <c r="HH80" s="60">
        <v>12122</v>
      </c>
      <c r="HI80" s="60">
        <v>3625</v>
      </c>
      <c r="HJ80" s="60">
        <v>4131</v>
      </c>
      <c r="HK80" s="60">
        <v>2583</v>
      </c>
      <c r="HL80" s="60">
        <v>4219</v>
      </c>
      <c r="HM80" s="60">
        <v>2583</v>
      </c>
      <c r="HN80" s="60">
        <v>4081</v>
      </c>
      <c r="HO80" s="60">
        <v>3781</v>
      </c>
      <c r="HP80" s="60">
        <v>2183</v>
      </c>
      <c r="HQ80" s="60">
        <v>3974</v>
      </c>
      <c r="HR80" s="60">
        <v>4085</v>
      </c>
      <c r="HS80" s="60">
        <v>3311</v>
      </c>
      <c r="HT80" s="60">
        <v>4336</v>
      </c>
      <c r="HU80" s="60">
        <v>4406</v>
      </c>
      <c r="HV80" s="60">
        <v>4336</v>
      </c>
      <c r="HW80" s="60">
        <v>4336</v>
      </c>
      <c r="HX80" s="60">
        <v>4485</v>
      </c>
      <c r="HY80" s="60">
        <v>4252</v>
      </c>
      <c r="HZ80" s="60">
        <v>4252</v>
      </c>
      <c r="IA80" s="60">
        <v>4252</v>
      </c>
      <c r="IB80" s="60">
        <v>4331</v>
      </c>
      <c r="IC80" s="60">
        <v>3701</v>
      </c>
      <c r="ID80" s="60">
        <v>4181</v>
      </c>
      <c r="IE80" s="60">
        <v>4523</v>
      </c>
      <c r="IF80" s="60">
        <v>4373</v>
      </c>
      <c r="IG80" s="60">
        <v>4373</v>
      </c>
      <c r="IH80" s="60">
        <v>3862</v>
      </c>
      <c r="II80" s="60">
        <v>3750</v>
      </c>
      <c r="IJ80" s="60">
        <v>4261</v>
      </c>
      <c r="IK80" s="60">
        <v>3500</v>
      </c>
      <c r="IL80" s="60">
        <v>3744</v>
      </c>
      <c r="IM80" s="60">
        <v>4326</v>
      </c>
      <c r="IN80" s="60">
        <v>4485</v>
      </c>
      <c r="IO80" s="60">
        <v>3646</v>
      </c>
      <c r="IP80" s="60">
        <v>3107</v>
      </c>
      <c r="IQ80" s="60">
        <v>4326</v>
      </c>
      <c r="IR80" s="60">
        <v>3107</v>
      </c>
      <c r="IS80" s="60">
        <v>4373</v>
      </c>
      <c r="IT80" s="60">
        <v>4523</v>
      </c>
      <c r="IU80" s="60">
        <v>4481</v>
      </c>
      <c r="IV80" s="60">
        <v>4443</v>
      </c>
      <c r="IW80" s="60">
        <v>4269</v>
      </c>
      <c r="IX80" s="60">
        <v>3025</v>
      </c>
      <c r="IY80" s="60">
        <v>4485</v>
      </c>
      <c r="IZ80" s="60">
        <v>3574</v>
      </c>
      <c r="JA80" s="60">
        <v>2317</v>
      </c>
      <c r="JB80" s="60">
        <v>2915</v>
      </c>
      <c r="JC80" s="60">
        <v>3055</v>
      </c>
      <c r="JD80" s="60">
        <v>2639</v>
      </c>
      <c r="JE80" s="60">
        <v>3668</v>
      </c>
      <c r="JF80" s="60">
        <v>4401</v>
      </c>
      <c r="JG80" s="60">
        <v>1690</v>
      </c>
      <c r="JH80" s="60">
        <v>4523</v>
      </c>
      <c r="JI80" s="60">
        <v>4260</v>
      </c>
      <c r="JJ80" s="60">
        <v>3828</v>
      </c>
      <c r="JK80" s="60">
        <v>2583</v>
      </c>
      <c r="JL80" s="60">
        <v>4481</v>
      </c>
      <c r="JM80" s="60">
        <v>4481</v>
      </c>
      <c r="JN80" s="60">
        <v>3842</v>
      </c>
      <c r="JO80" s="60">
        <v>1589</v>
      </c>
      <c r="JP80" s="60">
        <v>3904</v>
      </c>
      <c r="JQ80" s="60">
        <v>4481</v>
      </c>
      <c r="JR80" s="60">
        <v>4485</v>
      </c>
      <c r="JS80" s="60">
        <v>4379</v>
      </c>
      <c r="JT80" s="60">
        <v>4485</v>
      </c>
      <c r="JU80" s="60">
        <v>3842</v>
      </c>
      <c r="JV80" s="60">
        <v>3967</v>
      </c>
      <c r="JW80" s="60">
        <v>1356</v>
      </c>
      <c r="JX80" s="60">
        <v>2090</v>
      </c>
      <c r="JY80" s="60">
        <v>3414</v>
      </c>
      <c r="JZ80" s="60">
        <v>4481</v>
      </c>
      <c r="KA80" s="60">
        <v>3904</v>
      </c>
      <c r="KB80" s="60">
        <v>3721</v>
      </c>
      <c r="KC80" s="60">
        <v>2255</v>
      </c>
      <c r="KD80" s="60">
        <v>3200</v>
      </c>
      <c r="KE80" s="60">
        <v>4241</v>
      </c>
      <c r="KF80" s="60">
        <v>3198</v>
      </c>
      <c r="KG80" s="60">
        <v>4199</v>
      </c>
      <c r="KH80" s="60">
        <v>4165</v>
      </c>
      <c r="KI80" s="60">
        <v>4331</v>
      </c>
      <c r="KJ80" s="60">
        <v>4181</v>
      </c>
      <c r="KK80" s="60">
        <v>3918</v>
      </c>
      <c r="KL80" s="60">
        <v>4181</v>
      </c>
      <c r="KM80" s="60">
        <v>4026</v>
      </c>
      <c r="KN80" s="60">
        <v>4523</v>
      </c>
      <c r="KO80" s="60">
        <v>2583</v>
      </c>
      <c r="KP80" s="60">
        <v>4485</v>
      </c>
      <c r="KQ80" s="60">
        <v>4401</v>
      </c>
      <c r="KR80" s="60">
        <v>4153</v>
      </c>
      <c r="KS80" s="60">
        <v>3781</v>
      </c>
      <c r="KT80" s="60">
        <v>3633</v>
      </c>
      <c r="KU80" s="60">
        <v>4485</v>
      </c>
      <c r="KV80" s="60">
        <v>4485</v>
      </c>
      <c r="KW80" s="60">
        <v>2158</v>
      </c>
      <c r="KX80" s="60">
        <v>4485</v>
      </c>
      <c r="KY80" s="60">
        <v>4422</v>
      </c>
      <c r="KZ80" s="60">
        <v>4379</v>
      </c>
      <c r="LA80" s="60">
        <v>4485</v>
      </c>
      <c r="LB80" s="60">
        <v>1989</v>
      </c>
      <c r="LC80" s="60">
        <v>3584</v>
      </c>
      <c r="LD80" s="60">
        <v>3790</v>
      </c>
      <c r="LE80" s="60">
        <v>4485</v>
      </c>
      <c r="LF80" s="60">
        <v>4485</v>
      </c>
      <c r="LG80" s="60">
        <v>2255</v>
      </c>
      <c r="LH80" s="60">
        <v>4485</v>
      </c>
      <c r="LI80" s="60">
        <v>4565</v>
      </c>
      <c r="LJ80" s="60">
        <v>3382</v>
      </c>
      <c r="LK80" s="60">
        <v>3500</v>
      </c>
      <c r="LL80" s="60">
        <v>4237</v>
      </c>
      <c r="LM80" s="60">
        <v>4485</v>
      </c>
      <c r="LN80" s="60">
        <v>3183</v>
      </c>
      <c r="LO80" s="60">
        <v>3851</v>
      </c>
      <c r="LP80" s="60">
        <v>4251</v>
      </c>
      <c r="LQ80" s="60">
        <v>4237</v>
      </c>
      <c r="LR80" s="60">
        <v>3971</v>
      </c>
      <c r="LS80" s="60">
        <v>3322</v>
      </c>
      <c r="LU80" s="60">
        <v>4485</v>
      </c>
      <c r="LV80" s="60">
        <v>4485</v>
      </c>
    </row>
    <row r="81" spans="1:334" ht="15" customHeight="1" x14ac:dyDescent="0.35">
      <c r="A81" s="57" t="s">
        <v>339</v>
      </c>
      <c r="B81">
        <v>5781</v>
      </c>
      <c r="C81">
        <v>5781</v>
      </c>
      <c r="D81">
        <v>5781</v>
      </c>
      <c r="E81">
        <v>5697</v>
      </c>
      <c r="F81">
        <v>5397</v>
      </c>
      <c r="G81">
        <v>5781</v>
      </c>
      <c r="H81">
        <v>5589</v>
      </c>
      <c r="I81">
        <v>5397</v>
      </c>
      <c r="J81">
        <v>5781</v>
      </c>
      <c r="K81">
        <v>5781</v>
      </c>
      <c r="L81">
        <v>5781</v>
      </c>
      <c r="M81">
        <v>5781</v>
      </c>
      <c r="N81">
        <v>5781</v>
      </c>
      <c r="O81">
        <v>5397</v>
      </c>
      <c r="P81">
        <v>5781</v>
      </c>
      <c r="Q81">
        <v>5781</v>
      </c>
      <c r="R81">
        <v>5781</v>
      </c>
      <c r="S81">
        <v>5781</v>
      </c>
      <c r="T81">
        <v>5781</v>
      </c>
      <c r="U81">
        <v>5397</v>
      </c>
      <c r="V81">
        <v>5781</v>
      </c>
      <c r="W81">
        <v>5781</v>
      </c>
      <c r="X81">
        <v>5781</v>
      </c>
      <c r="Y81">
        <v>5781</v>
      </c>
      <c r="Z81">
        <v>5781</v>
      </c>
      <c r="AA81">
        <v>5781</v>
      </c>
      <c r="AB81">
        <v>5781</v>
      </c>
      <c r="AC81">
        <v>5781</v>
      </c>
      <c r="AD81">
        <v>5781</v>
      </c>
      <c r="AE81">
        <v>5781</v>
      </c>
      <c r="AF81">
        <v>5697</v>
      </c>
      <c r="AG81">
        <v>5697</v>
      </c>
      <c r="AH81">
        <v>5397</v>
      </c>
      <c r="AI81">
        <v>5697</v>
      </c>
      <c r="AJ81">
        <v>5397</v>
      </c>
      <c r="AK81">
        <v>5397</v>
      </c>
      <c r="AL81">
        <v>5397</v>
      </c>
      <c r="AM81">
        <v>5397</v>
      </c>
      <c r="AN81">
        <v>5697</v>
      </c>
      <c r="AO81">
        <v>5589</v>
      </c>
      <c r="AP81">
        <v>5781</v>
      </c>
      <c r="AQ81">
        <v>5781</v>
      </c>
      <c r="AR81">
        <v>5397</v>
      </c>
      <c r="AS81">
        <v>5697</v>
      </c>
      <c r="AT81">
        <v>5781</v>
      </c>
      <c r="AU81">
        <v>5781</v>
      </c>
      <c r="AV81">
        <v>5781</v>
      </c>
      <c r="AW81">
        <v>5781</v>
      </c>
      <c r="AX81">
        <v>5397</v>
      </c>
      <c r="AY81">
        <v>5781</v>
      </c>
      <c r="AZ81">
        <v>5739</v>
      </c>
      <c r="BA81">
        <v>5697</v>
      </c>
      <c r="BB81">
        <v>5397</v>
      </c>
      <c r="BC81">
        <v>5697</v>
      </c>
      <c r="BD81">
        <v>5697</v>
      </c>
      <c r="BE81">
        <v>5397</v>
      </c>
      <c r="BF81">
        <v>5739</v>
      </c>
      <c r="BG81">
        <v>5589</v>
      </c>
      <c r="BH81">
        <v>5589</v>
      </c>
      <c r="BI81">
        <v>5397</v>
      </c>
      <c r="BJ81">
        <v>5397</v>
      </c>
      <c r="BK81">
        <v>5397</v>
      </c>
      <c r="BL81">
        <v>5397</v>
      </c>
      <c r="BM81">
        <v>5739</v>
      </c>
      <c r="BN81">
        <v>5781</v>
      </c>
      <c r="BO81">
        <v>5781</v>
      </c>
      <c r="BP81">
        <v>5589</v>
      </c>
      <c r="BQ81">
        <v>5397</v>
      </c>
      <c r="BR81">
        <v>5397</v>
      </c>
      <c r="BS81">
        <v>5397</v>
      </c>
      <c r="BT81">
        <v>5397</v>
      </c>
      <c r="BU81">
        <v>5397</v>
      </c>
      <c r="BV81">
        <v>5397</v>
      </c>
      <c r="BW81">
        <v>5397</v>
      </c>
      <c r="BX81">
        <v>5739</v>
      </c>
      <c r="BY81">
        <v>5096</v>
      </c>
      <c r="BZ81"/>
      <c r="CA81">
        <v>5589</v>
      </c>
      <c r="CB81">
        <v>5096</v>
      </c>
      <c r="CC81">
        <v>5397</v>
      </c>
      <c r="CD81">
        <v>5246</v>
      </c>
      <c r="CE81">
        <v>5397</v>
      </c>
      <c r="CF81">
        <v>5739</v>
      </c>
      <c r="CG81">
        <v>5739</v>
      </c>
      <c r="CH81">
        <v>5781</v>
      </c>
      <c r="CI81">
        <v>5397</v>
      </c>
      <c r="CJ81">
        <v>5781</v>
      </c>
      <c r="CK81">
        <v>5739</v>
      </c>
      <c r="CL81">
        <v>5781</v>
      </c>
      <c r="CM81">
        <v>5781</v>
      </c>
      <c r="CN81">
        <v>5781</v>
      </c>
      <c r="CO81">
        <v>5397</v>
      </c>
      <c r="CP81">
        <v>5397</v>
      </c>
      <c r="CQ81">
        <v>5397</v>
      </c>
      <c r="CR81">
        <v>5781</v>
      </c>
      <c r="CS81">
        <v>5781</v>
      </c>
      <c r="CT81">
        <v>5781</v>
      </c>
      <c r="CU81">
        <v>5781</v>
      </c>
      <c r="CV81">
        <v>5781</v>
      </c>
      <c r="CW81">
        <v>5781</v>
      </c>
      <c r="CX81">
        <v>5781</v>
      </c>
      <c r="CY81">
        <v>5697</v>
      </c>
      <c r="CZ81">
        <v>5781</v>
      </c>
      <c r="DA81">
        <v>5781</v>
      </c>
      <c r="DB81">
        <v>5781</v>
      </c>
      <c r="DC81">
        <v>5781</v>
      </c>
      <c r="DD81">
        <v>5397</v>
      </c>
      <c r="DE81">
        <v>5781</v>
      </c>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s="60">
        <v>12483</v>
      </c>
      <c r="FH81" s="60">
        <v>12479</v>
      </c>
      <c r="FI81" s="60">
        <v>11795</v>
      </c>
      <c r="FJ81" s="60">
        <v>12179</v>
      </c>
      <c r="FK81" s="60">
        <v>11795</v>
      </c>
      <c r="FL81" s="60">
        <v>11795</v>
      </c>
      <c r="FM81" s="60">
        <v>12095</v>
      </c>
      <c r="FN81" s="60">
        <v>11683</v>
      </c>
      <c r="FO81" s="60">
        <v>12479</v>
      </c>
      <c r="FP81" s="60">
        <v>12395</v>
      </c>
      <c r="FQ81" s="60">
        <v>11753</v>
      </c>
      <c r="FR81" s="60">
        <v>12521</v>
      </c>
      <c r="FS81" s="60">
        <v>12521</v>
      </c>
      <c r="FT81" s="60">
        <v>11753</v>
      </c>
      <c r="FU81" s="60">
        <v>11603</v>
      </c>
      <c r="FV81" s="60">
        <v>11561</v>
      </c>
      <c r="FW81" s="60">
        <v>11711</v>
      </c>
      <c r="FX81" s="60">
        <v>12011</v>
      </c>
      <c r="FY81" s="60">
        <v>12011</v>
      </c>
      <c r="FZ81" s="60">
        <v>11411</v>
      </c>
      <c r="GA81" s="60">
        <v>12395</v>
      </c>
      <c r="GB81" s="60">
        <v>12145</v>
      </c>
      <c r="GC81" s="60">
        <v>12203</v>
      </c>
      <c r="GD81" s="60">
        <v>11470</v>
      </c>
      <c r="GE81" s="60">
        <v>12016</v>
      </c>
      <c r="GF81" s="60">
        <v>12016</v>
      </c>
      <c r="GG81" s="60">
        <v>11799</v>
      </c>
      <c r="GH81" s="60">
        <v>11461</v>
      </c>
      <c r="GI81" s="60">
        <v>12235</v>
      </c>
      <c r="GJ81" s="60">
        <v>12070</v>
      </c>
      <c r="GK81" s="60">
        <v>12238</v>
      </c>
      <c r="GL81" s="60">
        <v>12238</v>
      </c>
      <c r="GM81" s="60">
        <v>12151</v>
      </c>
      <c r="GN81" s="60">
        <v>11770</v>
      </c>
      <c r="GO81" s="60">
        <v>11854</v>
      </c>
      <c r="GP81" s="60">
        <v>12238</v>
      </c>
      <c r="GQ81" s="60">
        <v>11458</v>
      </c>
      <c r="GR81" s="60">
        <v>11795</v>
      </c>
      <c r="GS81" s="60">
        <v>12070</v>
      </c>
      <c r="GT81" s="60">
        <v>12238</v>
      </c>
      <c r="GU81" s="60">
        <v>11461</v>
      </c>
      <c r="GV81" s="60">
        <v>11461</v>
      </c>
      <c r="GW81" s="60">
        <v>11461</v>
      </c>
      <c r="GX81" s="60">
        <v>11845</v>
      </c>
      <c r="GY81" s="60">
        <v>11761</v>
      </c>
      <c r="GZ81" s="60">
        <v>11159</v>
      </c>
      <c r="HA81" s="60">
        <v>12229</v>
      </c>
      <c r="HB81" s="60">
        <v>11084</v>
      </c>
      <c r="HC81" s="60">
        <v>10859</v>
      </c>
      <c r="HD81" s="60">
        <v>11461</v>
      </c>
      <c r="HE81" s="60">
        <v>11184</v>
      </c>
      <c r="HF81" s="60">
        <v>11761</v>
      </c>
      <c r="HG81" s="60">
        <v>11897</v>
      </c>
      <c r="HH81" s="60">
        <v>12229</v>
      </c>
      <c r="HI81" s="60">
        <v>809</v>
      </c>
      <c r="HJ81" s="60">
        <v>428</v>
      </c>
      <c r="HK81" s="60">
        <v>617</v>
      </c>
      <c r="HL81" s="60">
        <v>676</v>
      </c>
      <c r="HM81" s="60">
        <v>617</v>
      </c>
      <c r="HN81" s="60">
        <v>917</v>
      </c>
      <c r="HO81" s="60">
        <v>617</v>
      </c>
      <c r="HP81" s="60">
        <v>617</v>
      </c>
      <c r="HQ81" s="60">
        <v>428</v>
      </c>
      <c r="HR81" s="60">
        <v>676</v>
      </c>
      <c r="HS81" s="60">
        <v>537</v>
      </c>
      <c r="HT81" s="60">
        <v>992</v>
      </c>
      <c r="HU81" s="60">
        <v>992</v>
      </c>
      <c r="HV81" s="60">
        <v>992</v>
      </c>
      <c r="HW81" s="60">
        <v>992</v>
      </c>
      <c r="HX81" s="60">
        <v>676</v>
      </c>
      <c r="HY81" s="60">
        <v>908</v>
      </c>
      <c r="HZ81" s="60">
        <v>908</v>
      </c>
      <c r="IA81" s="60">
        <v>908</v>
      </c>
      <c r="IB81" s="60">
        <v>767</v>
      </c>
      <c r="IC81" s="60">
        <v>537</v>
      </c>
      <c r="ID81" s="60">
        <v>617</v>
      </c>
      <c r="IE81" s="60">
        <v>959</v>
      </c>
      <c r="IF81" s="60">
        <v>809</v>
      </c>
      <c r="IG81" s="60">
        <v>809</v>
      </c>
      <c r="IH81" s="60">
        <v>908</v>
      </c>
      <c r="II81" s="60">
        <v>992</v>
      </c>
      <c r="IJ81" s="60">
        <v>767</v>
      </c>
      <c r="IK81" s="60">
        <v>589</v>
      </c>
      <c r="IL81" s="60">
        <v>475</v>
      </c>
      <c r="IM81" s="60">
        <v>667</v>
      </c>
      <c r="IN81" s="60">
        <v>676</v>
      </c>
      <c r="IO81" s="60">
        <v>377</v>
      </c>
      <c r="IP81" s="60">
        <v>236</v>
      </c>
      <c r="IQ81" s="60">
        <v>667</v>
      </c>
      <c r="IR81" s="60">
        <v>236</v>
      </c>
      <c r="IS81" s="60">
        <v>809</v>
      </c>
      <c r="IT81" s="60">
        <v>959</v>
      </c>
      <c r="IU81" s="60">
        <v>917</v>
      </c>
      <c r="IV81" s="60">
        <v>634</v>
      </c>
      <c r="IW81" s="60">
        <v>837</v>
      </c>
      <c r="IX81" s="60">
        <v>289</v>
      </c>
      <c r="IY81" s="60">
        <v>676</v>
      </c>
      <c r="IZ81" s="60">
        <v>673</v>
      </c>
      <c r="JA81" s="60">
        <v>617</v>
      </c>
      <c r="JB81" s="60">
        <v>289</v>
      </c>
      <c r="JC81" s="60">
        <v>44</v>
      </c>
      <c r="JD81" s="60">
        <v>289</v>
      </c>
      <c r="JE81" s="60">
        <v>767</v>
      </c>
      <c r="JF81" s="60">
        <v>837</v>
      </c>
      <c r="JG81" s="60">
        <v>289</v>
      </c>
      <c r="JH81" s="60">
        <v>959</v>
      </c>
      <c r="JI81" s="60">
        <v>959</v>
      </c>
      <c r="JJ81" s="60">
        <v>917</v>
      </c>
      <c r="JK81" s="60">
        <v>617</v>
      </c>
      <c r="JL81" s="60">
        <v>917</v>
      </c>
      <c r="JM81" s="60">
        <v>917</v>
      </c>
      <c r="JN81" s="60">
        <v>678</v>
      </c>
      <c r="JO81" s="60">
        <v>289</v>
      </c>
      <c r="JP81" s="60">
        <v>428</v>
      </c>
      <c r="JQ81" s="60">
        <v>917</v>
      </c>
      <c r="JR81" s="60">
        <v>921</v>
      </c>
      <c r="JS81" s="60">
        <v>676</v>
      </c>
      <c r="JT81" s="60">
        <v>676</v>
      </c>
      <c r="JU81" s="60">
        <v>678</v>
      </c>
      <c r="JV81" s="60">
        <v>484</v>
      </c>
      <c r="JW81" s="60">
        <v>629</v>
      </c>
      <c r="JX81" s="60">
        <v>289</v>
      </c>
      <c r="JY81" s="60">
        <v>452</v>
      </c>
      <c r="JZ81" s="60">
        <v>917</v>
      </c>
      <c r="KA81" s="60">
        <v>428</v>
      </c>
      <c r="KB81" s="60">
        <v>289</v>
      </c>
      <c r="KC81" s="60">
        <v>289</v>
      </c>
      <c r="KD81" s="60">
        <v>289</v>
      </c>
      <c r="KE81" s="60">
        <v>809</v>
      </c>
      <c r="KF81" s="60">
        <v>442</v>
      </c>
      <c r="KG81" s="60">
        <v>767</v>
      </c>
      <c r="KH81" s="60">
        <v>1001</v>
      </c>
      <c r="KI81" s="60">
        <v>767</v>
      </c>
      <c r="KJ81" s="60">
        <v>617</v>
      </c>
      <c r="KK81" s="60">
        <v>617</v>
      </c>
      <c r="KL81" s="60">
        <v>617</v>
      </c>
      <c r="KM81" s="60">
        <v>738</v>
      </c>
      <c r="KN81" s="60">
        <v>959</v>
      </c>
      <c r="KO81" s="60">
        <v>617</v>
      </c>
      <c r="KP81" s="60">
        <v>676</v>
      </c>
      <c r="KQ81" s="60">
        <v>837</v>
      </c>
      <c r="KR81" s="60">
        <v>589</v>
      </c>
      <c r="KS81" s="60">
        <v>617</v>
      </c>
      <c r="KT81" s="60">
        <v>617</v>
      </c>
      <c r="KU81" s="60">
        <v>676</v>
      </c>
      <c r="KV81" s="60">
        <v>676</v>
      </c>
      <c r="KW81" s="60">
        <v>419</v>
      </c>
      <c r="KX81" s="60">
        <v>676</v>
      </c>
      <c r="KY81" s="60">
        <v>676</v>
      </c>
      <c r="KZ81" s="60">
        <v>676</v>
      </c>
      <c r="LA81" s="60">
        <v>676</v>
      </c>
      <c r="LB81" s="60">
        <v>289</v>
      </c>
      <c r="LC81" s="60">
        <v>428</v>
      </c>
      <c r="LD81" s="60">
        <v>634</v>
      </c>
      <c r="LE81" s="60">
        <v>676</v>
      </c>
      <c r="LF81" s="60">
        <v>676</v>
      </c>
      <c r="LG81" s="60">
        <v>289</v>
      </c>
      <c r="LH81" s="60">
        <v>676</v>
      </c>
      <c r="LI81" s="60">
        <v>756</v>
      </c>
      <c r="LJ81" s="60">
        <v>481</v>
      </c>
      <c r="LK81" s="60">
        <v>344</v>
      </c>
      <c r="LL81" s="60">
        <v>428</v>
      </c>
      <c r="LM81" s="60">
        <v>676</v>
      </c>
      <c r="LO81" s="60">
        <v>687</v>
      </c>
      <c r="LP81" s="60">
        <v>687</v>
      </c>
      <c r="LQ81" s="60">
        <v>428</v>
      </c>
      <c r="LR81" s="60">
        <v>428</v>
      </c>
      <c r="LS81" s="60">
        <v>560</v>
      </c>
      <c r="LT81" s="60">
        <v>245</v>
      </c>
      <c r="LU81" s="60">
        <v>676</v>
      </c>
      <c r="LV81" s="60">
        <v>676</v>
      </c>
    </row>
    <row r="82" spans="1:334" ht="15" customHeight="1" x14ac:dyDescent="0.35">
      <c r="A82" s="57" t="s">
        <v>340</v>
      </c>
      <c r="B82">
        <v>992</v>
      </c>
      <c r="C82">
        <v>992</v>
      </c>
      <c r="D82">
        <v>992</v>
      </c>
      <c r="E82">
        <v>950</v>
      </c>
      <c r="F82">
        <v>800</v>
      </c>
      <c r="G82">
        <v>992</v>
      </c>
      <c r="H82">
        <v>852</v>
      </c>
      <c r="I82">
        <v>800</v>
      </c>
      <c r="J82">
        <v>992</v>
      </c>
      <c r="K82">
        <v>992</v>
      </c>
      <c r="L82">
        <v>992</v>
      </c>
      <c r="M82">
        <v>992</v>
      </c>
      <c r="N82">
        <v>992</v>
      </c>
      <c r="O82">
        <v>800</v>
      </c>
      <c r="P82">
        <v>992</v>
      </c>
      <c r="Q82">
        <v>992</v>
      </c>
      <c r="R82">
        <v>992</v>
      </c>
      <c r="S82">
        <v>992</v>
      </c>
      <c r="T82">
        <v>992</v>
      </c>
      <c r="U82">
        <v>660</v>
      </c>
      <c r="V82">
        <v>992</v>
      </c>
      <c r="W82">
        <v>992</v>
      </c>
      <c r="X82">
        <v>992</v>
      </c>
      <c r="Y82">
        <v>992</v>
      </c>
      <c r="Z82">
        <v>992</v>
      </c>
      <c r="AA82">
        <v>992</v>
      </c>
      <c r="AB82">
        <v>992</v>
      </c>
      <c r="AC82">
        <v>992</v>
      </c>
      <c r="AD82">
        <v>992</v>
      </c>
      <c r="AE82">
        <v>852</v>
      </c>
      <c r="AF82">
        <v>950</v>
      </c>
      <c r="AG82">
        <v>950</v>
      </c>
      <c r="AH82">
        <v>800</v>
      </c>
      <c r="AI82">
        <v>810</v>
      </c>
      <c r="AJ82">
        <v>800</v>
      </c>
      <c r="AK82">
        <v>660</v>
      </c>
      <c r="AL82">
        <v>800</v>
      </c>
      <c r="AM82">
        <v>800</v>
      </c>
      <c r="AN82">
        <v>810</v>
      </c>
      <c r="AO82">
        <v>852</v>
      </c>
      <c r="AP82">
        <v>992</v>
      </c>
      <c r="AQ82">
        <v>992</v>
      </c>
      <c r="AR82">
        <v>660</v>
      </c>
      <c r="AS82">
        <v>950</v>
      </c>
      <c r="AT82">
        <v>992</v>
      </c>
      <c r="AU82">
        <v>992</v>
      </c>
      <c r="AV82">
        <v>992</v>
      </c>
      <c r="AW82">
        <v>852</v>
      </c>
      <c r="AX82">
        <v>660</v>
      </c>
      <c r="AY82">
        <v>852</v>
      </c>
      <c r="AZ82">
        <v>992</v>
      </c>
      <c r="BA82">
        <v>950</v>
      </c>
      <c r="BB82">
        <v>800</v>
      </c>
      <c r="BC82">
        <v>950</v>
      </c>
      <c r="BD82">
        <v>950</v>
      </c>
      <c r="BE82">
        <v>800</v>
      </c>
      <c r="BF82">
        <v>992</v>
      </c>
      <c r="BG82">
        <v>992</v>
      </c>
      <c r="BH82">
        <v>992</v>
      </c>
      <c r="BI82">
        <v>800</v>
      </c>
      <c r="BJ82">
        <v>800</v>
      </c>
      <c r="BK82">
        <v>800</v>
      </c>
      <c r="BL82">
        <v>800</v>
      </c>
      <c r="BM82">
        <v>950</v>
      </c>
      <c r="BN82">
        <v>992</v>
      </c>
      <c r="BO82">
        <v>992</v>
      </c>
      <c r="BP82">
        <v>992</v>
      </c>
      <c r="BQ82">
        <v>800</v>
      </c>
      <c r="BR82">
        <v>800</v>
      </c>
      <c r="BS82">
        <v>800</v>
      </c>
      <c r="BT82">
        <v>800</v>
      </c>
      <c r="BU82">
        <v>800</v>
      </c>
      <c r="BV82">
        <v>800</v>
      </c>
      <c r="BW82">
        <v>800</v>
      </c>
      <c r="BX82">
        <v>781</v>
      </c>
      <c r="BY82">
        <v>589</v>
      </c>
      <c r="BZ82">
        <v>800</v>
      </c>
      <c r="CA82"/>
      <c r="CB82">
        <v>589</v>
      </c>
      <c r="CC82">
        <v>589</v>
      </c>
      <c r="CD82">
        <v>589</v>
      </c>
      <c r="CE82">
        <v>800</v>
      </c>
      <c r="CF82">
        <v>921</v>
      </c>
      <c r="CG82">
        <v>879</v>
      </c>
      <c r="CH82">
        <v>992</v>
      </c>
      <c r="CI82">
        <v>800</v>
      </c>
      <c r="CJ82">
        <v>992</v>
      </c>
      <c r="CK82">
        <v>992</v>
      </c>
      <c r="CL82">
        <v>852</v>
      </c>
      <c r="CM82">
        <v>852</v>
      </c>
      <c r="CN82">
        <v>852</v>
      </c>
      <c r="CO82">
        <v>660</v>
      </c>
      <c r="CP82">
        <v>582</v>
      </c>
      <c r="CQ82">
        <v>698</v>
      </c>
      <c r="CR82">
        <v>852</v>
      </c>
      <c r="CS82">
        <v>992</v>
      </c>
      <c r="CT82">
        <v>992</v>
      </c>
      <c r="CU82">
        <v>992</v>
      </c>
      <c r="CV82">
        <v>992</v>
      </c>
      <c r="CW82">
        <v>992</v>
      </c>
      <c r="CX82">
        <v>992</v>
      </c>
      <c r="CY82">
        <v>950</v>
      </c>
      <c r="CZ82">
        <v>992</v>
      </c>
      <c r="DA82">
        <v>992</v>
      </c>
      <c r="DB82">
        <v>992</v>
      </c>
      <c r="DC82">
        <v>992</v>
      </c>
      <c r="DD82">
        <v>800</v>
      </c>
      <c r="DE82">
        <v>852</v>
      </c>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s="60">
        <v>4046</v>
      </c>
      <c r="FH82" s="60">
        <v>3562</v>
      </c>
      <c r="FI82" s="60">
        <v>2179</v>
      </c>
      <c r="FJ82" s="60">
        <v>3279</v>
      </c>
      <c r="FK82" s="60">
        <v>2179</v>
      </c>
      <c r="FL82" s="60">
        <v>1437</v>
      </c>
      <c r="FM82" s="60">
        <v>2759</v>
      </c>
      <c r="FN82" s="60">
        <v>2431</v>
      </c>
      <c r="FO82" s="60">
        <v>3926</v>
      </c>
      <c r="FP82" s="60">
        <v>4242</v>
      </c>
      <c r="FQ82" s="60">
        <v>3700</v>
      </c>
      <c r="FR82" s="60">
        <v>4084</v>
      </c>
      <c r="FS82" s="60">
        <v>3604</v>
      </c>
      <c r="FT82" s="60">
        <v>3500</v>
      </c>
      <c r="FU82" s="60">
        <v>2807</v>
      </c>
      <c r="FV82" s="60">
        <v>3045</v>
      </c>
      <c r="FW82" s="60">
        <v>3578</v>
      </c>
      <c r="FX82" s="60">
        <v>4158</v>
      </c>
      <c r="FY82" s="60">
        <v>3858</v>
      </c>
      <c r="FZ82" s="60">
        <v>3015</v>
      </c>
      <c r="GA82" s="60">
        <v>4016</v>
      </c>
      <c r="GB82" s="60">
        <v>3723</v>
      </c>
      <c r="GC82" s="60">
        <v>3587</v>
      </c>
      <c r="GD82" s="60">
        <v>3319</v>
      </c>
      <c r="GE82" s="60">
        <v>3713</v>
      </c>
      <c r="GF82" s="60">
        <v>3433</v>
      </c>
      <c r="GG82" s="60">
        <v>4041</v>
      </c>
      <c r="GH82" s="60">
        <v>3423</v>
      </c>
      <c r="GI82" s="60">
        <v>3735</v>
      </c>
      <c r="GJ82" s="60">
        <v>4162</v>
      </c>
      <c r="GK82" s="60">
        <v>4246</v>
      </c>
      <c r="GL82" s="60">
        <v>4246</v>
      </c>
      <c r="GM82" s="60">
        <v>3573</v>
      </c>
      <c r="GN82" s="60">
        <v>4162</v>
      </c>
      <c r="GO82" s="60">
        <v>4246</v>
      </c>
      <c r="GP82" s="60">
        <v>4246</v>
      </c>
      <c r="GQ82" s="60">
        <v>2958</v>
      </c>
      <c r="GR82" s="60">
        <v>3279</v>
      </c>
      <c r="GS82" s="60">
        <v>3740</v>
      </c>
      <c r="GT82" s="60">
        <v>4246</v>
      </c>
      <c r="GU82" s="60">
        <v>3423</v>
      </c>
      <c r="GV82" s="60">
        <v>3703</v>
      </c>
      <c r="GW82" s="60">
        <v>3703</v>
      </c>
      <c r="GX82" s="60">
        <v>3281</v>
      </c>
      <c r="GY82" s="60">
        <v>4003</v>
      </c>
      <c r="GZ82" s="60">
        <v>3281</v>
      </c>
      <c r="HA82" s="60">
        <v>3807</v>
      </c>
      <c r="HB82" s="60">
        <v>3356</v>
      </c>
      <c r="HC82" s="60">
        <v>3281</v>
      </c>
      <c r="HD82" s="60">
        <v>3281</v>
      </c>
      <c r="HE82" s="60">
        <v>3361</v>
      </c>
      <c r="HF82" s="60">
        <v>3703</v>
      </c>
      <c r="HG82" s="60">
        <v>3755</v>
      </c>
      <c r="HH82" s="60">
        <v>4087</v>
      </c>
      <c r="HI82" s="60">
        <v>1687</v>
      </c>
      <c r="HJ82" s="60">
        <v>2014</v>
      </c>
      <c r="HK82" s="60">
        <v>1695</v>
      </c>
      <c r="HL82" s="60">
        <v>2262</v>
      </c>
      <c r="HM82" s="60">
        <v>1695</v>
      </c>
      <c r="HN82" s="60">
        <v>1858</v>
      </c>
      <c r="HO82" s="60">
        <v>1558</v>
      </c>
      <c r="HP82" s="60">
        <v>1295</v>
      </c>
      <c r="HQ82" s="60">
        <v>1673</v>
      </c>
      <c r="HR82" s="60">
        <v>1862</v>
      </c>
      <c r="HS82" s="60">
        <v>1478</v>
      </c>
      <c r="HT82" s="60">
        <v>2183</v>
      </c>
      <c r="HU82" s="60">
        <v>2183</v>
      </c>
      <c r="HV82" s="60">
        <v>2183</v>
      </c>
      <c r="HW82" s="60">
        <v>2183</v>
      </c>
      <c r="HX82" s="60">
        <v>2262</v>
      </c>
      <c r="HY82" s="60">
        <v>2099</v>
      </c>
      <c r="HZ82" s="60">
        <v>2099</v>
      </c>
      <c r="IA82" s="60">
        <v>2099</v>
      </c>
      <c r="IB82" s="60">
        <v>2108</v>
      </c>
      <c r="IC82" s="60">
        <v>1478</v>
      </c>
      <c r="ID82" s="60">
        <v>1958</v>
      </c>
      <c r="IE82" s="60">
        <v>2300</v>
      </c>
      <c r="IF82" s="60">
        <v>2150</v>
      </c>
      <c r="IG82" s="60">
        <v>2150</v>
      </c>
      <c r="IH82" s="60">
        <v>2099</v>
      </c>
      <c r="II82" s="60">
        <v>2183</v>
      </c>
      <c r="IJ82" s="60">
        <v>2108</v>
      </c>
      <c r="IK82" s="60">
        <v>1667</v>
      </c>
      <c r="IL82" s="60">
        <v>1911</v>
      </c>
      <c r="IM82" s="60">
        <v>2103</v>
      </c>
      <c r="IN82" s="60">
        <v>2262</v>
      </c>
      <c r="IO82" s="60">
        <v>1813</v>
      </c>
      <c r="IP82" s="60">
        <v>1559</v>
      </c>
      <c r="IQ82" s="60">
        <v>2103</v>
      </c>
      <c r="IR82" s="60">
        <v>1559</v>
      </c>
      <c r="IS82" s="60">
        <v>2150</v>
      </c>
      <c r="IT82" s="60">
        <v>2300</v>
      </c>
      <c r="IU82" s="60">
        <v>2258</v>
      </c>
      <c r="IV82" s="60">
        <v>2220</v>
      </c>
      <c r="IW82" s="60">
        <v>2046</v>
      </c>
      <c r="IX82" s="60">
        <v>967</v>
      </c>
      <c r="IY82" s="60">
        <v>2262</v>
      </c>
      <c r="IZ82" s="60">
        <v>1351</v>
      </c>
      <c r="JA82" s="60">
        <v>1617</v>
      </c>
      <c r="JB82" s="60">
        <v>1367</v>
      </c>
      <c r="JC82" s="60">
        <v>1098</v>
      </c>
      <c r="JD82" s="60">
        <v>967</v>
      </c>
      <c r="JE82" s="60">
        <v>1445</v>
      </c>
      <c r="JF82" s="60">
        <v>2178</v>
      </c>
      <c r="JG82" s="60">
        <v>889</v>
      </c>
      <c r="JH82" s="60">
        <v>2300</v>
      </c>
      <c r="JI82" s="60">
        <v>2037</v>
      </c>
      <c r="JJ82" s="60">
        <v>1995</v>
      </c>
      <c r="JK82" s="60">
        <v>1617</v>
      </c>
      <c r="JL82" s="60">
        <v>2258</v>
      </c>
      <c r="JM82" s="60">
        <v>2258</v>
      </c>
      <c r="JN82" s="60">
        <v>1619</v>
      </c>
      <c r="JO82" s="60">
        <v>967</v>
      </c>
      <c r="JP82" s="60">
        <v>1751</v>
      </c>
      <c r="JQ82" s="60">
        <v>2258</v>
      </c>
      <c r="JR82" s="60">
        <v>2262</v>
      </c>
      <c r="JS82" s="60">
        <v>2262</v>
      </c>
      <c r="JT82" s="60">
        <v>2262</v>
      </c>
      <c r="JU82" s="60">
        <v>1619</v>
      </c>
      <c r="JV82" s="60">
        <v>1807</v>
      </c>
      <c r="JW82" s="60">
        <v>1592</v>
      </c>
      <c r="JX82" s="60">
        <v>1367</v>
      </c>
      <c r="JY82" s="60">
        <v>1550</v>
      </c>
      <c r="JZ82" s="60">
        <v>2258</v>
      </c>
      <c r="KA82" s="60">
        <v>1751</v>
      </c>
      <c r="KB82" s="60">
        <v>1498</v>
      </c>
      <c r="KC82" s="60">
        <v>1367</v>
      </c>
      <c r="KD82" s="60">
        <v>1367</v>
      </c>
      <c r="KE82" s="60">
        <v>2018</v>
      </c>
      <c r="KF82" s="60">
        <v>1365</v>
      </c>
      <c r="KG82" s="60">
        <v>1976</v>
      </c>
      <c r="KH82" s="60">
        <v>1942</v>
      </c>
      <c r="KI82" s="60">
        <v>2108</v>
      </c>
      <c r="KJ82" s="60">
        <v>1958</v>
      </c>
      <c r="KK82" s="60">
        <v>1695</v>
      </c>
      <c r="KL82" s="60">
        <v>1958</v>
      </c>
      <c r="KM82" s="60">
        <v>2099</v>
      </c>
      <c r="KN82" s="60">
        <v>2300</v>
      </c>
      <c r="KO82" s="60">
        <v>1695</v>
      </c>
      <c r="KP82" s="60">
        <v>2262</v>
      </c>
      <c r="KQ82" s="60">
        <v>2178</v>
      </c>
      <c r="KR82" s="60">
        <v>1930</v>
      </c>
      <c r="KS82" s="60">
        <v>1558</v>
      </c>
      <c r="KT82" s="60">
        <v>1695</v>
      </c>
      <c r="KU82" s="60">
        <v>2262</v>
      </c>
      <c r="KV82" s="60">
        <v>2262</v>
      </c>
      <c r="KW82" s="60">
        <v>1514</v>
      </c>
      <c r="KX82" s="60">
        <v>2262</v>
      </c>
      <c r="KY82" s="60">
        <v>2262</v>
      </c>
      <c r="KZ82" s="60">
        <v>2262</v>
      </c>
      <c r="LA82" s="60">
        <v>2262</v>
      </c>
      <c r="LB82" s="60">
        <v>1289</v>
      </c>
      <c r="LC82" s="60">
        <v>1751</v>
      </c>
      <c r="LD82" s="60">
        <v>1879</v>
      </c>
      <c r="LE82" s="60">
        <v>2262</v>
      </c>
      <c r="LF82" s="60">
        <v>2262</v>
      </c>
      <c r="LG82" s="60">
        <v>1367</v>
      </c>
      <c r="LH82" s="60">
        <v>2262</v>
      </c>
      <c r="LI82" s="60">
        <v>2342</v>
      </c>
      <c r="LJ82" s="60">
        <v>1159</v>
      </c>
      <c r="LK82" s="60">
        <v>1667</v>
      </c>
      <c r="LL82" s="60">
        <v>2014</v>
      </c>
      <c r="LM82" s="60">
        <v>2262</v>
      </c>
      <c r="LN82" s="60">
        <v>1271</v>
      </c>
      <c r="LO82" s="60">
        <v>1628</v>
      </c>
      <c r="LP82" s="60">
        <v>2028</v>
      </c>
      <c r="LQ82" s="60">
        <v>2014</v>
      </c>
      <c r="LR82" s="60">
        <v>2014</v>
      </c>
      <c r="LS82" s="60">
        <v>1458</v>
      </c>
      <c r="LT82" s="60">
        <v>808</v>
      </c>
      <c r="LU82" s="60">
        <v>2262</v>
      </c>
      <c r="LV82" s="60">
        <v>2262</v>
      </c>
    </row>
    <row r="83" spans="1:334" ht="15" customHeight="1" x14ac:dyDescent="0.35">
      <c r="A83" s="57" t="s">
        <v>341</v>
      </c>
      <c r="B83">
        <v>2478</v>
      </c>
      <c r="C83">
        <v>2478</v>
      </c>
      <c r="D83">
        <v>2215</v>
      </c>
      <c r="E83">
        <v>2131</v>
      </c>
      <c r="F83">
        <v>1831</v>
      </c>
      <c r="G83">
        <v>2478</v>
      </c>
      <c r="H83">
        <v>1834</v>
      </c>
      <c r="I83">
        <v>1831</v>
      </c>
      <c r="J83">
        <v>2478</v>
      </c>
      <c r="K83">
        <v>2215</v>
      </c>
      <c r="L83">
        <v>2478</v>
      </c>
      <c r="M83">
        <v>2478</v>
      </c>
      <c r="N83">
        <v>2215</v>
      </c>
      <c r="O83">
        <v>1831</v>
      </c>
      <c r="P83">
        <v>2478</v>
      </c>
      <c r="Q83">
        <v>2478</v>
      </c>
      <c r="R83">
        <v>2478</v>
      </c>
      <c r="S83">
        <v>2478</v>
      </c>
      <c r="T83">
        <v>2478</v>
      </c>
      <c r="U83">
        <v>1642</v>
      </c>
      <c r="V83">
        <v>2478</v>
      </c>
      <c r="W83">
        <v>2478</v>
      </c>
      <c r="X83">
        <v>2478</v>
      </c>
      <c r="Y83">
        <v>2478</v>
      </c>
      <c r="Z83">
        <v>2478</v>
      </c>
      <c r="AA83">
        <v>2478</v>
      </c>
      <c r="AB83">
        <v>2478</v>
      </c>
      <c r="AC83">
        <v>2478</v>
      </c>
      <c r="AD83">
        <v>2215</v>
      </c>
      <c r="AE83">
        <v>2026</v>
      </c>
      <c r="AF83">
        <v>2394</v>
      </c>
      <c r="AG83">
        <v>2394</v>
      </c>
      <c r="AH83">
        <v>2094</v>
      </c>
      <c r="AI83">
        <v>2074</v>
      </c>
      <c r="AJ83">
        <v>1831</v>
      </c>
      <c r="AK83">
        <v>1511</v>
      </c>
      <c r="AL83">
        <v>1831</v>
      </c>
      <c r="AM83">
        <v>1831</v>
      </c>
      <c r="AN83">
        <v>1991</v>
      </c>
      <c r="AO83">
        <v>1703</v>
      </c>
      <c r="AP83">
        <v>2478</v>
      </c>
      <c r="AQ83">
        <v>2478</v>
      </c>
      <c r="AR83">
        <v>1511</v>
      </c>
      <c r="AS83">
        <v>2131</v>
      </c>
      <c r="AT83">
        <v>2478</v>
      </c>
      <c r="AU83">
        <v>2215</v>
      </c>
      <c r="AV83">
        <v>2215</v>
      </c>
      <c r="AW83">
        <v>1895</v>
      </c>
      <c r="AX83">
        <v>1511</v>
      </c>
      <c r="AY83">
        <v>2158</v>
      </c>
      <c r="AZ83">
        <v>2436</v>
      </c>
      <c r="BA83">
        <v>2394</v>
      </c>
      <c r="BB83">
        <v>1831</v>
      </c>
      <c r="BC83">
        <v>2394</v>
      </c>
      <c r="BD83">
        <v>2394</v>
      </c>
      <c r="BE83">
        <v>1831</v>
      </c>
      <c r="BF83">
        <v>2436</v>
      </c>
      <c r="BG83">
        <v>2023</v>
      </c>
      <c r="BH83">
        <v>2154</v>
      </c>
      <c r="BI83">
        <v>1831</v>
      </c>
      <c r="BJ83">
        <v>1831</v>
      </c>
      <c r="BK83">
        <v>1831</v>
      </c>
      <c r="BL83">
        <v>1831</v>
      </c>
      <c r="BM83">
        <v>2436</v>
      </c>
      <c r="BN83">
        <v>2478</v>
      </c>
      <c r="BO83">
        <v>2215</v>
      </c>
      <c r="BP83">
        <v>2023</v>
      </c>
      <c r="BQ83">
        <v>1962</v>
      </c>
      <c r="BR83">
        <v>1962</v>
      </c>
      <c r="BS83">
        <v>1962</v>
      </c>
      <c r="BT83">
        <v>2094</v>
      </c>
      <c r="BU83">
        <v>1831</v>
      </c>
      <c r="BV83">
        <v>2094</v>
      </c>
      <c r="BW83">
        <v>1831</v>
      </c>
      <c r="BX83">
        <v>1619</v>
      </c>
      <c r="BY83">
        <v>448</v>
      </c>
      <c r="BZ83">
        <v>1793</v>
      </c>
      <c r="CA83">
        <v>2075</v>
      </c>
      <c r="CB83"/>
      <c r="CC83">
        <v>1097</v>
      </c>
      <c r="CD83">
        <v>1257</v>
      </c>
      <c r="CE83">
        <v>1962</v>
      </c>
      <c r="CF83">
        <v>2365</v>
      </c>
      <c r="CG83">
        <v>2365</v>
      </c>
      <c r="CH83">
        <v>2478</v>
      </c>
      <c r="CI83">
        <v>1831</v>
      </c>
      <c r="CJ83">
        <v>2478</v>
      </c>
      <c r="CK83">
        <v>2436</v>
      </c>
      <c r="CL83">
        <v>2158</v>
      </c>
      <c r="CM83">
        <v>2158</v>
      </c>
      <c r="CN83">
        <v>2158</v>
      </c>
      <c r="CO83">
        <v>1511</v>
      </c>
      <c r="CP83">
        <v>1831</v>
      </c>
      <c r="CQ83">
        <v>1729</v>
      </c>
      <c r="CR83">
        <v>2158</v>
      </c>
      <c r="CS83">
        <v>2478</v>
      </c>
      <c r="CT83">
        <v>2478</v>
      </c>
      <c r="CU83">
        <v>2215</v>
      </c>
      <c r="CV83">
        <v>2478</v>
      </c>
      <c r="CW83">
        <v>2478</v>
      </c>
      <c r="CX83">
        <v>2478</v>
      </c>
      <c r="CY83">
        <v>2131</v>
      </c>
      <c r="CZ83">
        <v>2478</v>
      </c>
      <c r="DA83">
        <v>2478</v>
      </c>
      <c r="DB83">
        <v>2478</v>
      </c>
      <c r="DC83">
        <v>2478</v>
      </c>
      <c r="DD83">
        <v>1831</v>
      </c>
      <c r="DE83">
        <v>2158</v>
      </c>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s="60">
        <v>5876</v>
      </c>
      <c r="FH83" s="60">
        <v>5512</v>
      </c>
      <c r="FI83" s="60">
        <v>4242</v>
      </c>
      <c r="FJ83" s="60">
        <v>5792</v>
      </c>
      <c r="FK83" s="60">
        <v>4242</v>
      </c>
      <c r="FL83" s="60">
        <v>5128</v>
      </c>
      <c r="FM83" s="60">
        <v>5708</v>
      </c>
      <c r="FN83" s="60">
        <v>5624</v>
      </c>
      <c r="FO83" s="60">
        <v>5792</v>
      </c>
      <c r="FP83" s="60">
        <v>5444</v>
      </c>
      <c r="FQ83" s="60">
        <v>4540</v>
      </c>
      <c r="FR83" s="60">
        <v>5834</v>
      </c>
      <c r="FS83" s="60">
        <v>4668</v>
      </c>
      <c r="FT83" s="60">
        <v>4540</v>
      </c>
      <c r="FU83" s="60">
        <v>3900</v>
      </c>
      <c r="FV83" s="60">
        <v>4760</v>
      </c>
      <c r="FW83" s="60">
        <v>3637</v>
      </c>
      <c r="FX83" s="60">
        <v>4262</v>
      </c>
      <c r="FY83" s="60">
        <v>5103</v>
      </c>
      <c r="FZ83" s="60">
        <v>3337</v>
      </c>
      <c r="GA83" s="60">
        <v>5030</v>
      </c>
      <c r="GB83" s="60">
        <v>4626</v>
      </c>
      <c r="GC83" s="60">
        <v>5140</v>
      </c>
      <c r="GD83" s="60">
        <v>3835</v>
      </c>
      <c r="GE83" s="60">
        <v>5666</v>
      </c>
      <c r="GF83" s="60">
        <v>5386</v>
      </c>
      <c r="GG83" s="60">
        <v>5366</v>
      </c>
      <c r="GH83" s="60">
        <v>3942</v>
      </c>
      <c r="GI83" s="60">
        <v>5350</v>
      </c>
      <c r="GJ83" s="60">
        <v>5708</v>
      </c>
      <c r="GK83" s="60">
        <v>5876</v>
      </c>
      <c r="GL83" s="60">
        <v>5876</v>
      </c>
      <c r="GM83" s="60">
        <v>5792</v>
      </c>
      <c r="GN83" s="60">
        <v>5408</v>
      </c>
      <c r="GO83" s="60">
        <v>4966</v>
      </c>
      <c r="GP83" s="60">
        <v>5350</v>
      </c>
      <c r="GQ83" s="60">
        <v>3942</v>
      </c>
      <c r="GR83" s="60">
        <v>4361</v>
      </c>
      <c r="GS83" s="60">
        <v>4600</v>
      </c>
      <c r="GT83" s="60">
        <v>5350</v>
      </c>
      <c r="GU83" s="60">
        <v>4204</v>
      </c>
      <c r="GV83" s="60">
        <v>4582</v>
      </c>
      <c r="GW83" s="60">
        <v>4582</v>
      </c>
      <c r="GX83" s="60">
        <v>4120</v>
      </c>
      <c r="GY83" s="60">
        <v>4882</v>
      </c>
      <c r="GZ83" s="60">
        <v>3434</v>
      </c>
      <c r="HA83" s="60">
        <v>5236</v>
      </c>
      <c r="HB83" s="60">
        <v>3614</v>
      </c>
      <c r="HC83" s="60">
        <v>3398</v>
      </c>
      <c r="HD83" s="60">
        <v>3114</v>
      </c>
      <c r="HE83" s="60">
        <v>3398</v>
      </c>
      <c r="HF83" s="60">
        <v>5408</v>
      </c>
      <c r="HG83" s="60">
        <v>5792</v>
      </c>
      <c r="HH83" s="60">
        <v>5350</v>
      </c>
      <c r="HI83" s="60">
        <v>878</v>
      </c>
      <c r="HJ83" s="60">
        <v>920</v>
      </c>
      <c r="HK83" s="60">
        <v>836</v>
      </c>
      <c r="HL83" s="60">
        <v>920</v>
      </c>
      <c r="HM83" s="60">
        <v>836</v>
      </c>
      <c r="HN83" s="60">
        <v>836</v>
      </c>
      <c r="HO83" s="60">
        <v>836</v>
      </c>
      <c r="HP83" s="60">
        <v>836</v>
      </c>
      <c r="HQ83" s="60">
        <v>920</v>
      </c>
      <c r="HR83" s="60">
        <v>699</v>
      </c>
      <c r="HS83" s="60">
        <v>836</v>
      </c>
      <c r="HT83" s="60">
        <v>920</v>
      </c>
      <c r="HU83" s="60">
        <v>920</v>
      </c>
      <c r="HV83" s="60">
        <v>920</v>
      </c>
      <c r="HW83" s="60">
        <v>920</v>
      </c>
      <c r="HX83" s="60">
        <v>920</v>
      </c>
      <c r="HY83" s="60">
        <v>836</v>
      </c>
      <c r="HZ83" s="60">
        <v>836</v>
      </c>
      <c r="IA83" s="60">
        <v>836</v>
      </c>
      <c r="IB83" s="60">
        <v>836</v>
      </c>
      <c r="IC83" s="60">
        <v>836</v>
      </c>
      <c r="ID83" s="60">
        <v>836</v>
      </c>
      <c r="IE83" s="60">
        <v>878</v>
      </c>
      <c r="IF83" s="60">
        <v>878</v>
      </c>
      <c r="IG83" s="60">
        <v>878</v>
      </c>
      <c r="IH83" s="60">
        <v>536</v>
      </c>
      <c r="II83" s="60">
        <v>920</v>
      </c>
      <c r="IJ83" s="60">
        <v>836</v>
      </c>
      <c r="IK83" s="60">
        <v>836</v>
      </c>
      <c r="IL83" s="60">
        <v>878</v>
      </c>
      <c r="IM83" s="60">
        <v>920</v>
      </c>
      <c r="IN83" s="60">
        <v>920</v>
      </c>
      <c r="IO83" s="60">
        <v>878</v>
      </c>
      <c r="IP83" s="60">
        <v>878</v>
      </c>
      <c r="IQ83" s="60">
        <v>920</v>
      </c>
      <c r="IR83" s="60">
        <v>878</v>
      </c>
      <c r="IS83" s="60">
        <v>878</v>
      </c>
      <c r="IT83" s="60">
        <v>878</v>
      </c>
      <c r="IU83" s="60">
        <v>836</v>
      </c>
      <c r="IV83" s="60">
        <v>342</v>
      </c>
      <c r="IW83" s="60">
        <v>836</v>
      </c>
      <c r="IX83" s="60">
        <v>315</v>
      </c>
      <c r="IY83" s="60">
        <v>920</v>
      </c>
      <c r="IZ83" s="60">
        <v>920</v>
      </c>
      <c r="JA83" s="60">
        <v>836</v>
      </c>
      <c r="JB83" s="60">
        <v>836</v>
      </c>
      <c r="JC83" s="60">
        <v>615</v>
      </c>
      <c r="JD83" s="60">
        <v>836</v>
      </c>
      <c r="JE83" s="60">
        <v>536</v>
      </c>
      <c r="JF83" s="60">
        <v>836</v>
      </c>
      <c r="JG83" s="60">
        <v>836</v>
      </c>
      <c r="JH83" s="60">
        <v>878</v>
      </c>
      <c r="JI83" s="60">
        <v>878</v>
      </c>
      <c r="JJ83" s="60">
        <v>836</v>
      </c>
      <c r="JK83" s="60">
        <v>836</v>
      </c>
      <c r="JL83" s="60">
        <v>315</v>
      </c>
      <c r="JM83" s="60">
        <v>836</v>
      </c>
      <c r="JN83" s="60">
        <v>536</v>
      </c>
      <c r="JO83" s="60">
        <v>836</v>
      </c>
      <c r="JP83" s="60">
        <v>813</v>
      </c>
      <c r="JQ83" s="60">
        <v>836</v>
      </c>
      <c r="JR83" s="60">
        <v>920</v>
      </c>
      <c r="JS83" s="60">
        <v>920</v>
      </c>
      <c r="JT83" s="60">
        <v>920</v>
      </c>
      <c r="JU83" s="60">
        <v>315</v>
      </c>
      <c r="JV83" s="60">
        <v>878</v>
      </c>
      <c r="JW83" s="60">
        <v>920</v>
      </c>
      <c r="JX83" s="60">
        <v>836</v>
      </c>
      <c r="JY83" s="60">
        <v>878</v>
      </c>
      <c r="JZ83" s="60">
        <v>836</v>
      </c>
      <c r="KA83" s="60">
        <v>813</v>
      </c>
      <c r="KB83" s="60">
        <v>836</v>
      </c>
      <c r="KC83" s="60">
        <v>836</v>
      </c>
      <c r="KD83" s="60">
        <v>315</v>
      </c>
      <c r="KE83" s="60">
        <v>878</v>
      </c>
      <c r="KF83" s="60">
        <v>836</v>
      </c>
      <c r="KG83" s="60">
        <v>836</v>
      </c>
      <c r="KH83" s="60">
        <v>920</v>
      </c>
      <c r="KI83" s="60">
        <v>836</v>
      </c>
      <c r="KJ83" s="60">
        <v>836</v>
      </c>
      <c r="KK83" s="60">
        <v>836</v>
      </c>
      <c r="KL83" s="60">
        <v>836</v>
      </c>
      <c r="KM83" s="60">
        <v>836</v>
      </c>
      <c r="KN83" s="60">
        <v>878</v>
      </c>
      <c r="KO83" s="60">
        <v>836</v>
      </c>
      <c r="KP83" s="60">
        <v>920</v>
      </c>
      <c r="KQ83" s="60">
        <v>615</v>
      </c>
      <c r="KR83" s="60">
        <v>315</v>
      </c>
      <c r="KS83" s="60">
        <v>836</v>
      </c>
      <c r="KT83" s="60">
        <v>836</v>
      </c>
      <c r="KU83" s="60">
        <v>920</v>
      </c>
      <c r="KV83" s="60">
        <v>920</v>
      </c>
      <c r="KW83" s="60">
        <v>920</v>
      </c>
      <c r="KX83" s="60">
        <v>920</v>
      </c>
      <c r="KY83" s="60">
        <v>920</v>
      </c>
      <c r="KZ83" s="60">
        <v>920</v>
      </c>
      <c r="LA83" s="60">
        <v>920</v>
      </c>
      <c r="LB83" s="60">
        <v>836</v>
      </c>
      <c r="LC83" s="60">
        <v>920</v>
      </c>
      <c r="LD83" s="60">
        <v>878</v>
      </c>
      <c r="LE83" s="60">
        <v>920</v>
      </c>
      <c r="LF83" s="60">
        <v>920</v>
      </c>
      <c r="LG83" s="60">
        <v>836</v>
      </c>
      <c r="LH83" s="60">
        <v>920</v>
      </c>
      <c r="LI83" s="60">
        <v>920</v>
      </c>
      <c r="LJ83" s="60">
        <v>878</v>
      </c>
      <c r="LK83" s="60">
        <v>836</v>
      </c>
      <c r="LL83" s="60">
        <v>920</v>
      </c>
      <c r="LM83" s="60">
        <v>920</v>
      </c>
      <c r="LN83" s="60">
        <v>836</v>
      </c>
      <c r="LO83" s="60">
        <v>536</v>
      </c>
      <c r="LP83" s="60">
        <v>536</v>
      </c>
      <c r="LQ83" s="60">
        <v>920</v>
      </c>
      <c r="LR83" s="60">
        <v>920</v>
      </c>
      <c r="LS83" s="60">
        <v>836</v>
      </c>
      <c r="LT83" s="60">
        <v>836</v>
      </c>
      <c r="LU83" s="60">
        <v>920</v>
      </c>
      <c r="LV83" s="60">
        <v>920</v>
      </c>
    </row>
    <row r="84" spans="1:334" ht="15" customHeight="1" x14ac:dyDescent="0.35">
      <c r="A84" s="57" t="s">
        <v>342</v>
      </c>
      <c r="B84">
        <v>2242</v>
      </c>
      <c r="C84">
        <v>2242</v>
      </c>
      <c r="D84">
        <v>1979</v>
      </c>
      <c r="E84">
        <v>1895</v>
      </c>
      <c r="F84">
        <v>1595</v>
      </c>
      <c r="G84">
        <v>2242</v>
      </c>
      <c r="H84">
        <v>1598</v>
      </c>
      <c r="I84">
        <v>1595</v>
      </c>
      <c r="J84">
        <v>2242</v>
      </c>
      <c r="K84">
        <v>1979</v>
      </c>
      <c r="L84">
        <v>2242</v>
      </c>
      <c r="M84">
        <v>2242</v>
      </c>
      <c r="N84">
        <v>1979</v>
      </c>
      <c r="O84">
        <v>1595</v>
      </c>
      <c r="P84">
        <v>2242</v>
      </c>
      <c r="Q84">
        <v>2242</v>
      </c>
      <c r="R84">
        <v>2242</v>
      </c>
      <c r="S84">
        <v>2242</v>
      </c>
      <c r="T84">
        <v>2242</v>
      </c>
      <c r="U84">
        <v>1406</v>
      </c>
      <c r="V84">
        <v>2242</v>
      </c>
      <c r="W84">
        <v>2242</v>
      </c>
      <c r="X84">
        <v>2242</v>
      </c>
      <c r="Y84">
        <v>2242</v>
      </c>
      <c r="Z84">
        <v>2242</v>
      </c>
      <c r="AA84">
        <v>2242</v>
      </c>
      <c r="AB84">
        <v>2242</v>
      </c>
      <c r="AC84">
        <v>2242</v>
      </c>
      <c r="AD84">
        <v>1979</v>
      </c>
      <c r="AE84">
        <v>1790</v>
      </c>
      <c r="AF84">
        <v>2158</v>
      </c>
      <c r="AG84">
        <v>2158</v>
      </c>
      <c r="AH84">
        <v>1858</v>
      </c>
      <c r="AI84">
        <v>1838</v>
      </c>
      <c r="AJ84">
        <v>1595</v>
      </c>
      <c r="AK84">
        <v>1275</v>
      </c>
      <c r="AL84">
        <v>1595</v>
      </c>
      <c r="AM84">
        <v>1595</v>
      </c>
      <c r="AN84">
        <v>1755</v>
      </c>
      <c r="AO84">
        <v>1467</v>
      </c>
      <c r="AP84">
        <v>2242</v>
      </c>
      <c r="AQ84">
        <v>2242</v>
      </c>
      <c r="AR84">
        <v>1275</v>
      </c>
      <c r="AS84">
        <v>1895</v>
      </c>
      <c r="AT84">
        <v>2242</v>
      </c>
      <c r="AU84">
        <v>1979</v>
      </c>
      <c r="AV84">
        <v>1979</v>
      </c>
      <c r="AW84">
        <v>1659</v>
      </c>
      <c r="AX84">
        <v>1275</v>
      </c>
      <c r="AY84">
        <v>1922</v>
      </c>
      <c r="AZ84">
        <v>2200</v>
      </c>
      <c r="BA84">
        <v>2158</v>
      </c>
      <c r="BB84">
        <v>1595</v>
      </c>
      <c r="BC84">
        <v>2158</v>
      </c>
      <c r="BD84">
        <v>2158</v>
      </c>
      <c r="BE84">
        <v>1595</v>
      </c>
      <c r="BF84">
        <v>2200</v>
      </c>
      <c r="BG84">
        <v>1787</v>
      </c>
      <c r="BH84">
        <v>1918</v>
      </c>
      <c r="BI84">
        <v>1595</v>
      </c>
      <c r="BJ84">
        <v>1595</v>
      </c>
      <c r="BK84">
        <v>1595</v>
      </c>
      <c r="BL84">
        <v>1595</v>
      </c>
      <c r="BM84">
        <v>2200</v>
      </c>
      <c r="BN84">
        <v>2242</v>
      </c>
      <c r="BO84">
        <v>1979</v>
      </c>
      <c r="BP84">
        <v>1787</v>
      </c>
      <c r="BQ84">
        <v>1726</v>
      </c>
      <c r="BR84">
        <v>1726</v>
      </c>
      <c r="BS84">
        <v>1726</v>
      </c>
      <c r="BT84">
        <v>1858</v>
      </c>
      <c r="BU84">
        <v>1595</v>
      </c>
      <c r="BV84">
        <v>1858</v>
      </c>
      <c r="BW84">
        <v>1595</v>
      </c>
      <c r="BX84">
        <v>1226</v>
      </c>
      <c r="BY84">
        <v>396</v>
      </c>
      <c r="BZ84">
        <v>1858</v>
      </c>
      <c r="CA84">
        <v>1839</v>
      </c>
      <c r="CB84">
        <v>861</v>
      </c>
      <c r="CC84"/>
      <c r="CD84">
        <v>1165</v>
      </c>
      <c r="CE84">
        <v>1483</v>
      </c>
      <c r="CF84">
        <v>2129</v>
      </c>
      <c r="CG84">
        <v>1972</v>
      </c>
      <c r="CH84">
        <v>2242</v>
      </c>
      <c r="CI84">
        <v>1595</v>
      </c>
      <c r="CJ84">
        <v>2242</v>
      </c>
      <c r="CK84">
        <v>2200</v>
      </c>
      <c r="CL84">
        <v>1922</v>
      </c>
      <c r="CM84">
        <v>1922</v>
      </c>
      <c r="CN84">
        <v>1922</v>
      </c>
      <c r="CO84">
        <v>1275</v>
      </c>
      <c r="CP84">
        <v>1595</v>
      </c>
      <c r="CQ84">
        <v>1493</v>
      </c>
      <c r="CR84">
        <v>1922</v>
      </c>
      <c r="CS84">
        <v>2242</v>
      </c>
      <c r="CT84">
        <v>2242</v>
      </c>
      <c r="CU84">
        <v>1979</v>
      </c>
      <c r="CV84">
        <v>2242</v>
      </c>
      <c r="CW84">
        <v>2242</v>
      </c>
      <c r="CX84">
        <v>2242</v>
      </c>
      <c r="CY84">
        <v>1895</v>
      </c>
      <c r="CZ84">
        <v>2242</v>
      </c>
      <c r="DA84">
        <v>2242</v>
      </c>
      <c r="DB84">
        <v>2242</v>
      </c>
      <c r="DC84">
        <v>2242</v>
      </c>
      <c r="DD84">
        <v>1595</v>
      </c>
      <c r="DE84">
        <v>1922</v>
      </c>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s="60">
        <v>6451</v>
      </c>
      <c r="FH84" s="60">
        <v>6087</v>
      </c>
      <c r="FI84" s="60">
        <v>4156</v>
      </c>
      <c r="FJ84" s="60">
        <v>5804</v>
      </c>
      <c r="FK84" s="60">
        <v>4156</v>
      </c>
      <c r="FL84" s="60">
        <v>5140</v>
      </c>
      <c r="FM84" s="60">
        <v>5308</v>
      </c>
      <c r="FN84" s="60">
        <v>5150</v>
      </c>
      <c r="FO84" s="60">
        <v>6367</v>
      </c>
      <c r="FP84" s="60">
        <v>6019</v>
      </c>
      <c r="FQ84" s="60">
        <v>5115</v>
      </c>
      <c r="FR84" s="60">
        <v>6409</v>
      </c>
      <c r="FS84" s="60">
        <v>5243</v>
      </c>
      <c r="FT84" s="60">
        <v>5115</v>
      </c>
      <c r="FU84" s="60">
        <v>3669</v>
      </c>
      <c r="FV84" s="60">
        <v>4529</v>
      </c>
      <c r="FW84" s="60">
        <v>3947</v>
      </c>
      <c r="FX84" s="60">
        <v>5373</v>
      </c>
      <c r="FY84" s="60">
        <v>5801</v>
      </c>
      <c r="FZ84" s="60">
        <v>3772</v>
      </c>
      <c r="GA84" s="60">
        <v>5827</v>
      </c>
      <c r="GB84" s="60">
        <v>4887</v>
      </c>
      <c r="GC84" s="60">
        <v>5302</v>
      </c>
      <c r="GD84" s="60">
        <v>3768</v>
      </c>
      <c r="GE84" s="60">
        <v>6241</v>
      </c>
      <c r="GF84" s="60">
        <v>5647</v>
      </c>
      <c r="GG84" s="60">
        <v>5941</v>
      </c>
      <c r="GH84" s="60">
        <v>4517</v>
      </c>
      <c r="GI84" s="60">
        <v>5662</v>
      </c>
      <c r="GJ84" s="60">
        <v>6283</v>
      </c>
      <c r="GK84" s="60">
        <v>6451</v>
      </c>
      <c r="GL84" s="60">
        <v>6451</v>
      </c>
      <c r="GM84" s="60">
        <v>6104</v>
      </c>
      <c r="GN84" s="60">
        <v>5983</v>
      </c>
      <c r="GO84" s="60">
        <v>5541</v>
      </c>
      <c r="GP84" s="60">
        <v>5925</v>
      </c>
      <c r="GQ84" s="60">
        <v>4517</v>
      </c>
      <c r="GR84" s="60">
        <v>4796</v>
      </c>
      <c r="GS84" s="60">
        <v>4689</v>
      </c>
      <c r="GT84" s="60">
        <v>5925</v>
      </c>
      <c r="GU84" s="60">
        <v>4779</v>
      </c>
      <c r="GV84" s="60">
        <v>5157</v>
      </c>
      <c r="GW84" s="60">
        <v>5157</v>
      </c>
      <c r="GX84" s="60">
        <v>4381</v>
      </c>
      <c r="GY84" s="60">
        <v>5457</v>
      </c>
      <c r="GZ84" s="60">
        <v>4125</v>
      </c>
      <c r="HA84" s="60">
        <v>5811</v>
      </c>
      <c r="HB84" s="60">
        <v>4477</v>
      </c>
      <c r="HC84" s="60">
        <v>4089</v>
      </c>
      <c r="HD84" s="60">
        <v>1967</v>
      </c>
      <c r="HE84" s="60">
        <v>4089</v>
      </c>
      <c r="HF84" s="60">
        <v>5983</v>
      </c>
      <c r="HG84" s="60">
        <v>6367</v>
      </c>
      <c r="HH84" s="60">
        <v>5925</v>
      </c>
      <c r="HI84" s="60">
        <v>1512</v>
      </c>
      <c r="HJ84" s="60">
        <v>1967</v>
      </c>
      <c r="HK84" s="60">
        <v>1320</v>
      </c>
      <c r="HL84" s="60">
        <v>1967</v>
      </c>
      <c r="HM84" s="60">
        <v>1320</v>
      </c>
      <c r="HN84" s="60">
        <v>1883</v>
      </c>
      <c r="HO84" s="60">
        <v>1583</v>
      </c>
      <c r="HP84" s="60">
        <v>1320</v>
      </c>
      <c r="HQ84" s="60">
        <v>1704</v>
      </c>
      <c r="HR84" s="60">
        <v>1967</v>
      </c>
      <c r="HS84" s="60">
        <v>1583</v>
      </c>
      <c r="HT84" s="60">
        <v>1967</v>
      </c>
      <c r="HU84" s="60">
        <v>1967</v>
      </c>
      <c r="HV84" s="60">
        <v>1967</v>
      </c>
      <c r="HW84" s="60">
        <v>1967</v>
      </c>
      <c r="HX84" s="60">
        <v>1967</v>
      </c>
      <c r="HY84" s="60">
        <v>1883</v>
      </c>
      <c r="HZ84" s="60">
        <v>1883</v>
      </c>
      <c r="IA84" s="60">
        <v>1883</v>
      </c>
      <c r="IB84" s="60">
        <v>1733</v>
      </c>
      <c r="IC84" s="60">
        <v>1583</v>
      </c>
      <c r="ID84" s="60">
        <v>1583</v>
      </c>
      <c r="IE84" s="60">
        <v>1925</v>
      </c>
      <c r="IF84" s="60">
        <v>1775</v>
      </c>
      <c r="IG84" s="60">
        <v>1775</v>
      </c>
      <c r="IH84" s="60">
        <v>1883</v>
      </c>
      <c r="II84" s="60">
        <v>1967</v>
      </c>
      <c r="IJ84" s="60">
        <v>1733</v>
      </c>
      <c r="IK84" s="60">
        <v>1620</v>
      </c>
      <c r="IL84" s="60">
        <v>1775</v>
      </c>
      <c r="IM84" s="60">
        <v>1967</v>
      </c>
      <c r="IN84" s="60">
        <v>1967</v>
      </c>
      <c r="IO84" s="60">
        <v>1925</v>
      </c>
      <c r="IP84" s="60">
        <v>1512</v>
      </c>
      <c r="IQ84" s="60">
        <v>1967</v>
      </c>
      <c r="IR84" s="60">
        <v>1512</v>
      </c>
      <c r="IS84" s="60">
        <v>1775</v>
      </c>
      <c r="IT84" s="60">
        <v>1925</v>
      </c>
      <c r="IU84" s="60">
        <v>1883</v>
      </c>
      <c r="IV84" s="60">
        <v>1925</v>
      </c>
      <c r="IW84" s="60">
        <v>1653</v>
      </c>
      <c r="IY84" s="60">
        <v>1967</v>
      </c>
      <c r="IZ84" s="60">
        <v>1311</v>
      </c>
      <c r="JA84" s="60">
        <v>1320</v>
      </c>
      <c r="JB84" s="60">
        <v>679</v>
      </c>
      <c r="JC84" s="60">
        <v>1451</v>
      </c>
      <c r="JD84" s="60">
        <v>1320</v>
      </c>
      <c r="JE84" s="60">
        <v>829</v>
      </c>
      <c r="JF84" s="60">
        <v>1785</v>
      </c>
      <c r="JG84" s="60">
        <v>1170</v>
      </c>
      <c r="JH84" s="60">
        <v>1925</v>
      </c>
      <c r="JI84" s="60">
        <v>1662</v>
      </c>
      <c r="JJ84" s="60">
        <v>1620</v>
      </c>
      <c r="JK84" s="60">
        <v>1320</v>
      </c>
      <c r="JL84" s="60">
        <v>1785</v>
      </c>
      <c r="JM84" s="60">
        <v>1883</v>
      </c>
      <c r="JN84" s="60">
        <v>1242</v>
      </c>
      <c r="JO84" s="60">
        <v>1320</v>
      </c>
      <c r="JP84" s="60">
        <v>1704</v>
      </c>
      <c r="JQ84" s="60">
        <v>1883</v>
      </c>
      <c r="JR84" s="60">
        <v>1967</v>
      </c>
      <c r="JS84" s="60">
        <v>1967</v>
      </c>
      <c r="JT84" s="60">
        <v>1967</v>
      </c>
      <c r="JU84" s="60">
        <v>1635</v>
      </c>
      <c r="JV84" s="60">
        <v>1399</v>
      </c>
      <c r="JW84" s="60">
        <v>1704</v>
      </c>
      <c r="JX84" s="60">
        <v>1320</v>
      </c>
      <c r="JY84" s="60">
        <v>1512</v>
      </c>
      <c r="JZ84" s="60">
        <v>1883</v>
      </c>
      <c r="KA84" s="60">
        <v>1704</v>
      </c>
      <c r="KB84" s="60">
        <v>1451</v>
      </c>
      <c r="KC84" s="60">
        <v>98</v>
      </c>
      <c r="KD84" s="60">
        <v>1222</v>
      </c>
      <c r="KE84" s="60">
        <v>1643</v>
      </c>
      <c r="KF84" s="60">
        <v>979</v>
      </c>
      <c r="KG84" s="60">
        <v>1601</v>
      </c>
      <c r="KH84" s="60">
        <v>1967</v>
      </c>
      <c r="KI84" s="60">
        <v>1733</v>
      </c>
      <c r="KJ84" s="60">
        <v>1583</v>
      </c>
      <c r="KK84" s="60">
        <v>1320</v>
      </c>
      <c r="KL84" s="60">
        <v>1583</v>
      </c>
      <c r="KM84" s="60">
        <v>1733</v>
      </c>
      <c r="KN84" s="60">
        <v>1925</v>
      </c>
      <c r="KO84" s="60">
        <v>1320</v>
      </c>
      <c r="KP84" s="60">
        <v>1967</v>
      </c>
      <c r="KQ84" s="60">
        <v>1785</v>
      </c>
      <c r="KR84" s="60">
        <v>1785</v>
      </c>
      <c r="KS84" s="60">
        <v>1485</v>
      </c>
      <c r="KT84" s="60">
        <v>1320</v>
      </c>
      <c r="KU84" s="60">
        <v>1967</v>
      </c>
      <c r="KV84" s="60">
        <v>1967</v>
      </c>
      <c r="KW84" s="60">
        <v>1704</v>
      </c>
      <c r="KX84" s="60">
        <v>1967</v>
      </c>
      <c r="KY84" s="60">
        <v>1967</v>
      </c>
      <c r="KZ84" s="60">
        <v>1967</v>
      </c>
      <c r="LA84" s="60">
        <v>1967</v>
      </c>
      <c r="LB84" s="60">
        <v>1320</v>
      </c>
      <c r="LC84" s="60">
        <v>1704</v>
      </c>
      <c r="LD84" s="60">
        <v>1662</v>
      </c>
      <c r="LE84" s="60">
        <v>1967</v>
      </c>
      <c r="LF84" s="60">
        <v>1967</v>
      </c>
      <c r="LG84" s="60">
        <v>1320</v>
      </c>
      <c r="LH84" s="60">
        <v>1967</v>
      </c>
      <c r="LI84" s="60">
        <v>1967</v>
      </c>
      <c r="LJ84" s="60">
        <v>1497</v>
      </c>
      <c r="LK84" s="60">
        <v>1620</v>
      </c>
      <c r="LL84" s="60">
        <v>1967</v>
      </c>
      <c r="LM84" s="60">
        <v>1967</v>
      </c>
      <c r="LN84" s="60">
        <v>1485</v>
      </c>
      <c r="LO84" s="60">
        <v>1242</v>
      </c>
      <c r="LP84" s="60">
        <v>1242</v>
      </c>
      <c r="LQ84" s="60">
        <v>1967</v>
      </c>
      <c r="LR84" s="60">
        <v>1967</v>
      </c>
      <c r="LS84" s="60">
        <v>1620</v>
      </c>
      <c r="LT84" s="60">
        <v>1320</v>
      </c>
      <c r="LU84" s="60">
        <v>1967</v>
      </c>
      <c r="LV84" s="60">
        <v>1967</v>
      </c>
    </row>
    <row r="85" spans="1:334" ht="15" customHeight="1" x14ac:dyDescent="0.35">
      <c r="A85" s="57" t="s">
        <v>343</v>
      </c>
      <c r="B85">
        <v>1378</v>
      </c>
      <c r="C85">
        <v>1378</v>
      </c>
      <c r="D85">
        <v>1246</v>
      </c>
      <c r="E85">
        <v>1162</v>
      </c>
      <c r="F85">
        <v>1012</v>
      </c>
      <c r="G85">
        <v>1378</v>
      </c>
      <c r="H85">
        <v>1064</v>
      </c>
      <c r="I85">
        <v>1012</v>
      </c>
      <c r="J85">
        <v>1378</v>
      </c>
      <c r="K85">
        <v>1246</v>
      </c>
      <c r="L85">
        <v>1378</v>
      </c>
      <c r="M85">
        <v>1378</v>
      </c>
      <c r="N85">
        <v>1246</v>
      </c>
      <c r="O85">
        <v>1012</v>
      </c>
      <c r="P85">
        <v>1378</v>
      </c>
      <c r="Q85">
        <v>1378</v>
      </c>
      <c r="R85">
        <v>1378</v>
      </c>
      <c r="S85">
        <v>1378</v>
      </c>
      <c r="T85">
        <v>1378</v>
      </c>
      <c r="U85">
        <v>872</v>
      </c>
      <c r="V85">
        <v>1378</v>
      </c>
      <c r="W85">
        <v>1378</v>
      </c>
      <c r="X85">
        <v>1378</v>
      </c>
      <c r="Y85">
        <v>1378</v>
      </c>
      <c r="Z85">
        <v>1378</v>
      </c>
      <c r="AA85">
        <v>1378</v>
      </c>
      <c r="AB85">
        <v>1378</v>
      </c>
      <c r="AC85">
        <v>1378</v>
      </c>
      <c r="AD85">
        <v>1246</v>
      </c>
      <c r="AE85">
        <v>1106</v>
      </c>
      <c r="AF85">
        <v>1294</v>
      </c>
      <c r="AG85">
        <v>1294</v>
      </c>
      <c r="AH85">
        <v>1144</v>
      </c>
      <c r="AI85">
        <v>1154</v>
      </c>
      <c r="AJ85">
        <v>1012</v>
      </c>
      <c r="AK85">
        <v>872</v>
      </c>
      <c r="AL85">
        <v>1012</v>
      </c>
      <c r="AM85">
        <v>1012</v>
      </c>
      <c r="AN85">
        <v>1022</v>
      </c>
      <c r="AO85">
        <v>1064</v>
      </c>
      <c r="AP85">
        <v>1378</v>
      </c>
      <c r="AQ85">
        <v>1378</v>
      </c>
      <c r="AR85">
        <v>872</v>
      </c>
      <c r="AS85">
        <v>1162</v>
      </c>
      <c r="AT85">
        <v>1378</v>
      </c>
      <c r="AU85">
        <v>1246</v>
      </c>
      <c r="AV85">
        <v>1246</v>
      </c>
      <c r="AW85">
        <v>1106</v>
      </c>
      <c r="AX85">
        <v>872</v>
      </c>
      <c r="AY85">
        <v>1238</v>
      </c>
      <c r="AZ85">
        <v>1336</v>
      </c>
      <c r="BA85">
        <v>1294</v>
      </c>
      <c r="BB85">
        <v>1012</v>
      </c>
      <c r="BC85">
        <v>1294</v>
      </c>
      <c r="BD85">
        <v>1294</v>
      </c>
      <c r="BE85">
        <v>1012</v>
      </c>
      <c r="BF85">
        <v>1336</v>
      </c>
      <c r="BG85">
        <v>1204</v>
      </c>
      <c r="BH85">
        <v>1204</v>
      </c>
      <c r="BI85">
        <v>1012</v>
      </c>
      <c r="BJ85">
        <v>1012</v>
      </c>
      <c r="BK85">
        <v>1012</v>
      </c>
      <c r="BL85">
        <v>1012</v>
      </c>
      <c r="BM85">
        <v>1336</v>
      </c>
      <c r="BN85">
        <v>1378</v>
      </c>
      <c r="BO85">
        <v>1246</v>
      </c>
      <c r="BP85">
        <v>1204</v>
      </c>
      <c r="BQ85">
        <v>1012</v>
      </c>
      <c r="BR85">
        <v>1012</v>
      </c>
      <c r="BS85">
        <v>1012</v>
      </c>
      <c r="BT85">
        <v>1144</v>
      </c>
      <c r="BU85">
        <v>1012</v>
      </c>
      <c r="BV85">
        <v>1144</v>
      </c>
      <c r="BW85">
        <v>1012</v>
      </c>
      <c r="BX85">
        <v>493</v>
      </c>
      <c r="BY85"/>
      <c r="BZ85">
        <v>843</v>
      </c>
      <c r="CA85">
        <v>975</v>
      </c>
      <c r="CB85">
        <v>157</v>
      </c>
      <c r="CC85">
        <v>301</v>
      </c>
      <c r="CD85"/>
      <c r="CE85">
        <v>855</v>
      </c>
      <c r="CF85">
        <v>1265</v>
      </c>
      <c r="CG85">
        <v>1108</v>
      </c>
      <c r="CH85">
        <v>1378</v>
      </c>
      <c r="CI85">
        <v>1012</v>
      </c>
      <c r="CJ85">
        <v>1378</v>
      </c>
      <c r="CK85">
        <v>1336</v>
      </c>
      <c r="CL85">
        <v>1238</v>
      </c>
      <c r="CM85">
        <v>1238</v>
      </c>
      <c r="CN85">
        <v>1238</v>
      </c>
      <c r="CO85">
        <v>872</v>
      </c>
      <c r="CP85">
        <v>1012</v>
      </c>
      <c r="CQ85">
        <v>910</v>
      </c>
      <c r="CR85">
        <v>1238</v>
      </c>
      <c r="CS85">
        <v>1378</v>
      </c>
      <c r="CT85">
        <v>1378</v>
      </c>
      <c r="CU85">
        <v>1246</v>
      </c>
      <c r="CV85">
        <v>1378</v>
      </c>
      <c r="CW85">
        <v>1378</v>
      </c>
      <c r="CX85">
        <v>1378</v>
      </c>
      <c r="CY85">
        <v>1162</v>
      </c>
      <c r="CZ85">
        <v>1378</v>
      </c>
      <c r="DA85">
        <v>1378</v>
      </c>
      <c r="DB85">
        <v>1378</v>
      </c>
      <c r="DC85">
        <v>1378</v>
      </c>
      <c r="DD85">
        <v>1012</v>
      </c>
      <c r="DE85">
        <v>1238</v>
      </c>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s="60">
        <v>5014</v>
      </c>
      <c r="FH85" s="60">
        <v>4400</v>
      </c>
      <c r="FI85" s="60">
        <v>3794</v>
      </c>
      <c r="FJ85" s="60">
        <v>4722</v>
      </c>
      <c r="FK85" s="60">
        <v>4114</v>
      </c>
      <c r="FL85" s="60">
        <v>3384</v>
      </c>
      <c r="FM85" s="60">
        <v>4644</v>
      </c>
      <c r="FN85" s="60">
        <v>4420</v>
      </c>
      <c r="FO85" s="60">
        <v>4680</v>
      </c>
      <c r="FP85" s="60">
        <v>4652</v>
      </c>
      <c r="FQ85" s="60">
        <v>4352</v>
      </c>
      <c r="FR85" s="60">
        <v>5084</v>
      </c>
      <c r="FS85" s="60">
        <v>4400</v>
      </c>
      <c r="FT85" s="60">
        <v>4212</v>
      </c>
      <c r="FU85" s="60">
        <v>3752</v>
      </c>
      <c r="FV85" s="60">
        <v>4170</v>
      </c>
      <c r="FW85" s="60">
        <v>3716</v>
      </c>
      <c r="FX85" s="60">
        <v>4610</v>
      </c>
      <c r="FY85" s="60">
        <v>4874</v>
      </c>
      <c r="FZ85" s="60">
        <v>4030</v>
      </c>
      <c r="GA85" s="60">
        <v>4502</v>
      </c>
      <c r="GB85" s="60">
        <v>4002</v>
      </c>
      <c r="GC85" s="60">
        <v>4332</v>
      </c>
      <c r="GD85" s="60">
        <v>3758</v>
      </c>
      <c r="GE85" s="60">
        <v>4531</v>
      </c>
      <c r="GF85" s="60">
        <v>3937</v>
      </c>
      <c r="GG85" s="60">
        <v>4776</v>
      </c>
      <c r="GH85" s="60">
        <v>4072</v>
      </c>
      <c r="GI85" s="60">
        <v>4575</v>
      </c>
      <c r="GJ85" s="60">
        <v>4671</v>
      </c>
      <c r="GK85" s="60">
        <v>4839</v>
      </c>
      <c r="GL85" s="60">
        <v>4839</v>
      </c>
      <c r="GM85" s="60">
        <v>4797</v>
      </c>
      <c r="GN85" s="60">
        <v>4671</v>
      </c>
      <c r="GO85" s="60">
        <v>4736</v>
      </c>
      <c r="GP85" s="60">
        <v>4820</v>
      </c>
      <c r="GQ85" s="60">
        <v>3827</v>
      </c>
      <c r="GR85" s="60">
        <v>4694</v>
      </c>
      <c r="GS85" s="60">
        <v>3174</v>
      </c>
      <c r="GT85" s="60">
        <v>4575</v>
      </c>
      <c r="GU85" s="60">
        <v>4072</v>
      </c>
      <c r="GV85" s="60">
        <v>4352</v>
      </c>
      <c r="GW85" s="60">
        <v>4352</v>
      </c>
      <c r="GX85" s="60">
        <v>3014</v>
      </c>
      <c r="GY85" s="60">
        <v>4652</v>
      </c>
      <c r="GZ85" s="60">
        <v>2328</v>
      </c>
      <c r="HA85" s="60">
        <v>4804</v>
      </c>
      <c r="HB85" s="60">
        <v>2410</v>
      </c>
      <c r="HC85" s="60">
        <v>2452</v>
      </c>
      <c r="HD85" s="60">
        <v>2930</v>
      </c>
      <c r="HE85" s="60">
        <v>2592</v>
      </c>
      <c r="HF85" s="60">
        <v>4616</v>
      </c>
      <c r="HG85" s="60">
        <v>5000</v>
      </c>
      <c r="HH85" s="60">
        <v>4820</v>
      </c>
      <c r="HI85" s="60">
        <v>2008</v>
      </c>
      <c r="HJ85" s="60">
        <v>2083</v>
      </c>
      <c r="HK85" s="60">
        <v>1966</v>
      </c>
      <c r="HL85" s="60">
        <v>2083</v>
      </c>
      <c r="HM85" s="60">
        <v>2286</v>
      </c>
      <c r="HN85" s="60">
        <v>2286</v>
      </c>
      <c r="HO85" s="60">
        <v>1966</v>
      </c>
      <c r="HP85" s="60">
        <v>2184</v>
      </c>
      <c r="HQ85" s="60">
        <v>1938</v>
      </c>
      <c r="HR85" s="60">
        <v>2218</v>
      </c>
      <c r="HS85" s="60">
        <v>1986</v>
      </c>
      <c r="HT85" s="60">
        <v>2188</v>
      </c>
      <c r="HU85" s="60">
        <v>2188</v>
      </c>
      <c r="HV85" s="60">
        <v>2188</v>
      </c>
      <c r="HW85" s="60">
        <v>2188</v>
      </c>
      <c r="HX85" s="60">
        <v>1259</v>
      </c>
      <c r="HY85" s="60">
        <v>2146</v>
      </c>
      <c r="HZ85" s="60">
        <v>2146</v>
      </c>
      <c r="IA85" s="60">
        <v>2146</v>
      </c>
      <c r="IB85" s="60">
        <v>2286</v>
      </c>
      <c r="IC85" s="60">
        <v>2286</v>
      </c>
      <c r="ID85" s="60">
        <v>2286</v>
      </c>
      <c r="IE85" s="60">
        <v>2286</v>
      </c>
      <c r="IF85" s="60">
        <v>2188</v>
      </c>
      <c r="IG85" s="60">
        <v>2188</v>
      </c>
      <c r="IH85" s="60">
        <v>1966</v>
      </c>
      <c r="II85" s="60">
        <v>2188</v>
      </c>
      <c r="IJ85" s="60">
        <v>2286</v>
      </c>
      <c r="IK85" s="60">
        <v>180</v>
      </c>
      <c r="IL85" s="60">
        <v>2188</v>
      </c>
      <c r="IM85" s="60">
        <v>2188</v>
      </c>
      <c r="IN85" s="60">
        <v>1933</v>
      </c>
      <c r="IO85" s="60">
        <v>2188</v>
      </c>
      <c r="IP85" s="60">
        <v>1763</v>
      </c>
      <c r="IQ85" s="60">
        <v>2328</v>
      </c>
      <c r="IR85" s="60">
        <v>1763</v>
      </c>
      <c r="IS85" s="60">
        <v>2188</v>
      </c>
      <c r="IT85" s="60">
        <v>2328</v>
      </c>
      <c r="IU85" s="60">
        <v>2286</v>
      </c>
      <c r="IV85" s="60">
        <v>1857</v>
      </c>
      <c r="IW85" s="60">
        <v>2286</v>
      </c>
      <c r="IX85" s="60">
        <v>2286</v>
      </c>
      <c r="IY85" s="60">
        <v>2083</v>
      </c>
      <c r="IZ85" s="60">
        <v>2008</v>
      </c>
      <c r="JA85" s="60">
        <v>2041</v>
      </c>
      <c r="JB85" s="60">
        <v>1571</v>
      </c>
      <c r="JC85" s="60">
        <v>2286</v>
      </c>
      <c r="JD85" s="60">
        <v>1966</v>
      </c>
      <c r="JE85" s="60">
        <v>2041</v>
      </c>
      <c r="JF85" s="60">
        <v>1986</v>
      </c>
      <c r="JG85" s="60">
        <v>908</v>
      </c>
      <c r="JH85" s="60">
        <v>2328</v>
      </c>
      <c r="JI85" s="60">
        <v>2008</v>
      </c>
      <c r="JJ85" s="60">
        <v>2286</v>
      </c>
      <c r="JK85" s="60">
        <v>1966</v>
      </c>
      <c r="JL85" s="60">
        <v>2286</v>
      </c>
      <c r="JM85" s="60">
        <v>2146</v>
      </c>
      <c r="JN85" s="60">
        <v>2041</v>
      </c>
      <c r="JO85" s="60">
        <v>1966</v>
      </c>
      <c r="JP85" s="60">
        <v>1654</v>
      </c>
      <c r="JQ85" s="60">
        <v>2286</v>
      </c>
      <c r="JR85" s="60">
        <v>2258</v>
      </c>
      <c r="JS85" s="60">
        <v>2083</v>
      </c>
      <c r="JT85" s="60">
        <v>1225</v>
      </c>
      <c r="JU85" s="60">
        <v>2286</v>
      </c>
      <c r="JV85" s="60">
        <v>1741</v>
      </c>
      <c r="JW85" s="60">
        <v>2328</v>
      </c>
      <c r="JY85" s="60">
        <v>2286</v>
      </c>
      <c r="JZ85" s="60">
        <v>2146</v>
      </c>
      <c r="KA85" s="60">
        <v>1654</v>
      </c>
      <c r="KB85" s="60">
        <v>1966</v>
      </c>
      <c r="KC85" s="60">
        <v>2286</v>
      </c>
      <c r="KD85" s="60">
        <v>2286</v>
      </c>
      <c r="KE85" s="60">
        <v>2188</v>
      </c>
      <c r="KF85" s="60">
        <v>1891</v>
      </c>
      <c r="KG85" s="60">
        <v>2146</v>
      </c>
      <c r="KH85" s="60">
        <v>2008</v>
      </c>
      <c r="KI85" s="60">
        <v>2146</v>
      </c>
      <c r="KJ85" s="60">
        <v>2146</v>
      </c>
      <c r="KK85" s="60">
        <v>1966</v>
      </c>
      <c r="KL85" s="60">
        <v>2146</v>
      </c>
      <c r="KM85" s="60">
        <v>2286</v>
      </c>
      <c r="KN85" s="60">
        <v>2328</v>
      </c>
      <c r="KO85" s="60">
        <v>2286</v>
      </c>
      <c r="KP85" s="60">
        <v>2083</v>
      </c>
      <c r="KQ85" s="60">
        <v>2286</v>
      </c>
      <c r="KR85" s="60">
        <v>2286</v>
      </c>
      <c r="KS85" s="60">
        <v>2286</v>
      </c>
      <c r="KT85" s="60">
        <v>2286</v>
      </c>
      <c r="KU85" s="60">
        <v>2083</v>
      </c>
      <c r="KV85" s="60">
        <v>2083</v>
      </c>
      <c r="KW85" s="60">
        <v>2083</v>
      </c>
      <c r="KX85" s="60">
        <v>2083</v>
      </c>
      <c r="KY85" s="60">
        <v>2083</v>
      </c>
      <c r="KZ85" s="60">
        <v>2083</v>
      </c>
      <c r="LA85" s="60">
        <v>2083</v>
      </c>
      <c r="LB85" s="60">
        <v>2041</v>
      </c>
      <c r="LC85" s="60">
        <v>2328</v>
      </c>
      <c r="LD85" s="60">
        <v>2083</v>
      </c>
      <c r="LE85" s="60">
        <v>2188</v>
      </c>
      <c r="LF85" s="60">
        <v>2328</v>
      </c>
      <c r="LG85" s="60">
        <v>1966</v>
      </c>
      <c r="LH85" s="60">
        <v>830</v>
      </c>
      <c r="LI85" s="60">
        <v>959</v>
      </c>
      <c r="LJ85" s="60">
        <v>1571</v>
      </c>
      <c r="LK85" s="60">
        <v>1506</v>
      </c>
      <c r="LL85" s="60">
        <v>2083</v>
      </c>
      <c r="LM85" s="60">
        <v>2328</v>
      </c>
      <c r="LN85" s="60">
        <v>2286</v>
      </c>
      <c r="LO85" s="60">
        <v>2041</v>
      </c>
      <c r="LP85" s="60">
        <v>2041</v>
      </c>
      <c r="LQ85" s="60">
        <v>2083</v>
      </c>
      <c r="LR85" s="60">
        <v>2083</v>
      </c>
      <c r="LS85" s="60">
        <v>2286</v>
      </c>
      <c r="LT85" s="60">
        <v>2286</v>
      </c>
      <c r="LU85" s="60">
        <v>2083</v>
      </c>
      <c r="LV85" s="60">
        <v>2083</v>
      </c>
    </row>
    <row r="86" spans="1:334" ht="15" customHeight="1" x14ac:dyDescent="0.35">
      <c r="A86" s="57" t="s">
        <v>344</v>
      </c>
      <c r="B86">
        <v>1863</v>
      </c>
      <c r="C86">
        <v>1969</v>
      </c>
      <c r="D86">
        <v>1731</v>
      </c>
      <c r="E86">
        <v>1647</v>
      </c>
      <c r="F86">
        <v>1374</v>
      </c>
      <c r="G86">
        <v>1859</v>
      </c>
      <c r="H86">
        <v>1171</v>
      </c>
      <c r="I86">
        <v>1347</v>
      </c>
      <c r="J86">
        <v>1969</v>
      </c>
      <c r="K86">
        <v>1837</v>
      </c>
      <c r="L86">
        <v>1969</v>
      </c>
      <c r="M86">
        <v>1969</v>
      </c>
      <c r="N86">
        <v>1652</v>
      </c>
      <c r="O86">
        <v>1453</v>
      </c>
      <c r="P86">
        <v>1969</v>
      </c>
      <c r="Q86">
        <v>1969</v>
      </c>
      <c r="R86">
        <v>1969</v>
      </c>
      <c r="S86">
        <v>1863</v>
      </c>
      <c r="T86">
        <v>1863</v>
      </c>
      <c r="U86">
        <v>952</v>
      </c>
      <c r="V86">
        <v>1969</v>
      </c>
      <c r="W86">
        <v>1969</v>
      </c>
      <c r="X86">
        <v>1969</v>
      </c>
      <c r="Y86">
        <v>1969</v>
      </c>
      <c r="Z86">
        <v>1969</v>
      </c>
      <c r="AA86">
        <v>1969</v>
      </c>
      <c r="AB86">
        <v>1969</v>
      </c>
      <c r="AC86">
        <v>1863</v>
      </c>
      <c r="AD86">
        <v>1837</v>
      </c>
      <c r="AE86">
        <v>1731</v>
      </c>
      <c r="AF86">
        <v>1885</v>
      </c>
      <c r="AG86">
        <v>1885</v>
      </c>
      <c r="AH86">
        <v>1585</v>
      </c>
      <c r="AI86">
        <v>1885</v>
      </c>
      <c r="AJ86">
        <v>1453</v>
      </c>
      <c r="AK86">
        <v>873</v>
      </c>
      <c r="AL86">
        <v>1347</v>
      </c>
      <c r="AM86">
        <v>1347</v>
      </c>
      <c r="AN86">
        <v>1252</v>
      </c>
      <c r="AO86">
        <v>1171</v>
      </c>
      <c r="AP86">
        <v>1969</v>
      </c>
      <c r="AQ86">
        <v>1969</v>
      </c>
      <c r="AR86">
        <v>1347</v>
      </c>
      <c r="AS86">
        <v>1647</v>
      </c>
      <c r="AT86">
        <v>1969</v>
      </c>
      <c r="AU86">
        <v>1731</v>
      </c>
      <c r="AV86">
        <v>1837</v>
      </c>
      <c r="AW86">
        <v>1837</v>
      </c>
      <c r="AX86">
        <v>1347</v>
      </c>
      <c r="AY86">
        <v>1969</v>
      </c>
      <c r="AZ86">
        <v>1927</v>
      </c>
      <c r="BA86">
        <v>1885</v>
      </c>
      <c r="BB86">
        <v>1347</v>
      </c>
      <c r="BC86">
        <v>1885</v>
      </c>
      <c r="BD86">
        <v>1885</v>
      </c>
      <c r="BE86">
        <v>1347</v>
      </c>
      <c r="BF86">
        <v>1927</v>
      </c>
      <c r="BG86">
        <v>1645</v>
      </c>
      <c r="BH86">
        <v>1645</v>
      </c>
      <c r="BI86">
        <v>952</v>
      </c>
      <c r="BJ86">
        <v>1347</v>
      </c>
      <c r="BK86">
        <v>1347</v>
      </c>
      <c r="BL86">
        <v>1453</v>
      </c>
      <c r="BM86">
        <v>1927</v>
      </c>
      <c r="BN86">
        <v>1969</v>
      </c>
      <c r="BO86">
        <v>1731</v>
      </c>
      <c r="BP86">
        <v>1645</v>
      </c>
      <c r="BQ86">
        <v>1453</v>
      </c>
      <c r="BR86">
        <v>1453</v>
      </c>
      <c r="BS86">
        <v>1453</v>
      </c>
      <c r="BT86">
        <v>1585</v>
      </c>
      <c r="BU86">
        <v>1347</v>
      </c>
      <c r="BV86">
        <v>1585</v>
      </c>
      <c r="BW86">
        <v>1453</v>
      </c>
      <c r="BX86">
        <v>1638</v>
      </c>
      <c r="BY86">
        <v>1104</v>
      </c>
      <c r="BZ86">
        <v>1585</v>
      </c>
      <c r="CA86">
        <v>1777</v>
      </c>
      <c r="CB86">
        <v>1453</v>
      </c>
      <c r="CC86">
        <v>1210</v>
      </c>
      <c r="CD86">
        <v>1446</v>
      </c>
      <c r="CE86"/>
      <c r="CF86">
        <v>1927</v>
      </c>
      <c r="CG86">
        <v>1770</v>
      </c>
      <c r="CH86">
        <v>1969</v>
      </c>
      <c r="CI86">
        <v>1453</v>
      </c>
      <c r="CJ86">
        <v>1969</v>
      </c>
      <c r="CK86">
        <v>1927</v>
      </c>
      <c r="CL86">
        <v>1969</v>
      </c>
      <c r="CM86">
        <v>1969</v>
      </c>
      <c r="CN86">
        <v>1969</v>
      </c>
      <c r="CO86">
        <v>1453</v>
      </c>
      <c r="CP86">
        <v>1347</v>
      </c>
      <c r="CQ86">
        <v>1347</v>
      </c>
      <c r="CR86">
        <v>1969</v>
      </c>
      <c r="CS86">
        <v>1969</v>
      </c>
      <c r="CT86">
        <v>1969</v>
      </c>
      <c r="CU86">
        <v>1731</v>
      </c>
      <c r="CV86">
        <v>1969</v>
      </c>
      <c r="CW86">
        <v>1969</v>
      </c>
      <c r="CX86">
        <v>1969</v>
      </c>
      <c r="CY86">
        <v>1647</v>
      </c>
      <c r="CZ86">
        <v>1969</v>
      </c>
      <c r="DA86">
        <v>1969</v>
      </c>
      <c r="DB86">
        <v>1969</v>
      </c>
      <c r="DC86">
        <v>1969</v>
      </c>
      <c r="DD86">
        <v>1347</v>
      </c>
      <c r="DE86">
        <v>1969</v>
      </c>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s="60">
        <v>4752</v>
      </c>
      <c r="FH86" s="60">
        <v>4926</v>
      </c>
      <c r="FI86" s="60">
        <v>3715</v>
      </c>
      <c r="FJ86" s="60">
        <v>4575</v>
      </c>
      <c r="FK86" s="60">
        <v>4035</v>
      </c>
      <c r="FL86" s="60">
        <v>4191</v>
      </c>
      <c r="FM86" s="60">
        <v>4497</v>
      </c>
      <c r="FN86" s="60">
        <v>4101</v>
      </c>
      <c r="FO86" s="60">
        <v>5138</v>
      </c>
      <c r="FP86" s="60">
        <v>5110</v>
      </c>
      <c r="FQ86" s="60">
        <v>4468</v>
      </c>
      <c r="FR86" s="60">
        <v>5500</v>
      </c>
      <c r="FS86" s="60">
        <v>5096</v>
      </c>
      <c r="FT86" s="60">
        <v>4116</v>
      </c>
      <c r="FU86" s="60">
        <v>2575</v>
      </c>
      <c r="FV86" s="60">
        <v>3873</v>
      </c>
      <c r="FW86" s="60">
        <v>3940</v>
      </c>
      <c r="FX86" s="60">
        <v>4726</v>
      </c>
      <c r="FY86" s="60">
        <v>4990</v>
      </c>
      <c r="FZ86" s="60">
        <v>2703</v>
      </c>
      <c r="GA86" s="60">
        <v>5060</v>
      </c>
      <c r="GB86" s="60">
        <v>4740</v>
      </c>
      <c r="GC86" s="60">
        <v>4123</v>
      </c>
      <c r="GD86" s="60">
        <v>3549</v>
      </c>
      <c r="GE86" s="60">
        <v>5192</v>
      </c>
      <c r="GF86" s="60">
        <v>4878</v>
      </c>
      <c r="GG86" s="60">
        <v>4892</v>
      </c>
      <c r="GH86" s="60">
        <v>4298</v>
      </c>
      <c r="GI86" s="60">
        <v>4857</v>
      </c>
      <c r="GJ86" s="60">
        <v>5374</v>
      </c>
      <c r="GK86" s="60">
        <v>5542</v>
      </c>
      <c r="GL86" s="60">
        <v>5330</v>
      </c>
      <c r="GM86" s="60">
        <v>5195</v>
      </c>
      <c r="GN86" s="60">
        <v>5074</v>
      </c>
      <c r="GO86" s="60">
        <v>4894</v>
      </c>
      <c r="GP86" s="60">
        <v>5066</v>
      </c>
      <c r="GQ86" s="60">
        <v>3508</v>
      </c>
      <c r="GR86" s="60">
        <v>4247</v>
      </c>
      <c r="GS86" s="60">
        <v>4568</v>
      </c>
      <c r="GT86" s="60">
        <v>5120</v>
      </c>
      <c r="GU86" s="60">
        <v>4352</v>
      </c>
      <c r="GV86" s="60">
        <v>4298</v>
      </c>
      <c r="GW86" s="60">
        <v>4298</v>
      </c>
      <c r="GX86" s="60">
        <v>4580</v>
      </c>
      <c r="GY86" s="60">
        <v>3808</v>
      </c>
      <c r="GZ86" s="60">
        <v>4324</v>
      </c>
      <c r="HA86" s="60">
        <v>5542</v>
      </c>
      <c r="HB86" s="60">
        <v>4536</v>
      </c>
      <c r="HC86" s="60">
        <v>4148</v>
      </c>
      <c r="HD86" s="60">
        <v>4024</v>
      </c>
      <c r="HE86" s="60">
        <v>4288</v>
      </c>
      <c r="HF86" s="60">
        <v>5074</v>
      </c>
      <c r="HG86" s="60">
        <v>5458</v>
      </c>
      <c r="HH86" s="60">
        <v>5066</v>
      </c>
      <c r="HI86" s="60">
        <v>829</v>
      </c>
      <c r="HJ86" s="60">
        <v>1604</v>
      </c>
      <c r="HK86" s="60">
        <v>637</v>
      </c>
      <c r="HL86" s="60">
        <v>1604</v>
      </c>
      <c r="HM86" s="60">
        <v>957</v>
      </c>
      <c r="HN86" s="60">
        <v>1520</v>
      </c>
      <c r="HO86" s="60">
        <v>900</v>
      </c>
      <c r="HP86" s="60">
        <v>855</v>
      </c>
      <c r="HQ86" s="60">
        <v>1021</v>
      </c>
      <c r="HR86" s="60">
        <v>1494</v>
      </c>
      <c r="HS86" s="60">
        <v>1220</v>
      </c>
      <c r="HT86" s="60">
        <v>1464</v>
      </c>
      <c r="HU86" s="60">
        <v>1464</v>
      </c>
      <c r="HV86" s="60">
        <v>1464</v>
      </c>
      <c r="HW86" s="60">
        <v>1464</v>
      </c>
      <c r="HX86" s="60">
        <v>1209</v>
      </c>
      <c r="HY86" s="60">
        <v>1380</v>
      </c>
      <c r="HZ86" s="60">
        <v>1380</v>
      </c>
      <c r="IA86" s="60">
        <v>1380</v>
      </c>
      <c r="IB86" s="60">
        <v>1370</v>
      </c>
      <c r="IC86" s="60">
        <v>1220</v>
      </c>
      <c r="ID86" s="60">
        <v>1220</v>
      </c>
      <c r="IE86" s="60">
        <v>1562</v>
      </c>
      <c r="IF86" s="60">
        <v>1272</v>
      </c>
      <c r="IG86" s="60">
        <v>1272</v>
      </c>
      <c r="IH86" s="60">
        <v>1200</v>
      </c>
      <c r="II86" s="60">
        <v>1464</v>
      </c>
      <c r="IJ86" s="60">
        <v>1370</v>
      </c>
      <c r="IK86" s="60">
        <v>722</v>
      </c>
      <c r="IL86" s="60">
        <v>1272</v>
      </c>
      <c r="IM86" s="60">
        <v>1464</v>
      </c>
      <c r="IN86" s="60">
        <v>1209</v>
      </c>
      <c r="IO86" s="60">
        <v>1422</v>
      </c>
      <c r="IP86" s="60">
        <v>829</v>
      </c>
      <c r="IQ86" s="60">
        <v>1604</v>
      </c>
      <c r="IR86" s="60">
        <v>829</v>
      </c>
      <c r="IS86" s="60">
        <v>1272</v>
      </c>
      <c r="IT86" s="60">
        <v>1562</v>
      </c>
      <c r="IU86" s="60">
        <v>1520</v>
      </c>
      <c r="IV86" s="60">
        <v>1562</v>
      </c>
      <c r="IW86" s="60">
        <v>1388</v>
      </c>
      <c r="IX86" s="60">
        <v>942</v>
      </c>
      <c r="IY86" s="60">
        <v>1604</v>
      </c>
      <c r="IZ86" s="60">
        <v>1021</v>
      </c>
      <c r="JA86" s="60">
        <v>957</v>
      </c>
      <c r="JC86" s="60">
        <v>1088</v>
      </c>
      <c r="JD86" s="60">
        <v>637</v>
      </c>
      <c r="JE86" s="60">
        <v>1092</v>
      </c>
      <c r="JF86" s="60">
        <v>1520</v>
      </c>
      <c r="JH86" s="60">
        <v>1562</v>
      </c>
      <c r="JI86" s="60">
        <v>979</v>
      </c>
      <c r="JJ86" s="60">
        <v>1257</v>
      </c>
      <c r="JK86" s="60">
        <v>637</v>
      </c>
      <c r="JL86" s="60">
        <v>1520</v>
      </c>
      <c r="JM86" s="60">
        <v>1380</v>
      </c>
      <c r="JN86" s="60">
        <v>1370</v>
      </c>
      <c r="JO86" s="60">
        <v>637</v>
      </c>
      <c r="JP86" s="60">
        <v>1114</v>
      </c>
      <c r="JQ86" s="60">
        <v>1520</v>
      </c>
      <c r="JR86" s="60">
        <v>1604</v>
      </c>
      <c r="JS86" s="60">
        <v>1604</v>
      </c>
      <c r="JT86" s="60">
        <v>1604</v>
      </c>
      <c r="JU86" s="60">
        <v>1370</v>
      </c>
      <c r="JV86" s="60">
        <v>1134</v>
      </c>
      <c r="JW86" s="60">
        <v>1341</v>
      </c>
      <c r="JX86" s="60">
        <v>242</v>
      </c>
      <c r="JY86" s="60">
        <v>1149</v>
      </c>
      <c r="JZ86" s="60">
        <v>1380</v>
      </c>
      <c r="KA86" s="60">
        <v>1114</v>
      </c>
      <c r="KB86" s="60">
        <v>541</v>
      </c>
      <c r="KC86" s="60">
        <v>942</v>
      </c>
      <c r="KD86" s="60">
        <v>957</v>
      </c>
      <c r="KE86" s="60">
        <v>1140</v>
      </c>
      <c r="KF86" s="60">
        <v>712</v>
      </c>
      <c r="KG86" s="60">
        <v>1098</v>
      </c>
      <c r="KH86" s="60">
        <v>1284</v>
      </c>
      <c r="KI86" s="60">
        <v>1230</v>
      </c>
      <c r="KJ86" s="60">
        <v>1080</v>
      </c>
      <c r="KK86" s="60">
        <v>637</v>
      </c>
      <c r="KL86" s="60">
        <v>1080</v>
      </c>
      <c r="KM86" s="60">
        <v>1370</v>
      </c>
      <c r="KN86" s="60">
        <v>1562</v>
      </c>
      <c r="KO86" s="60">
        <v>957</v>
      </c>
      <c r="KP86" s="60">
        <v>1604</v>
      </c>
      <c r="KQ86" s="60">
        <v>1520</v>
      </c>
      <c r="KR86" s="60">
        <v>1520</v>
      </c>
      <c r="KS86" s="60">
        <v>1220</v>
      </c>
      <c r="KT86" s="60">
        <v>957</v>
      </c>
      <c r="KU86" s="60">
        <v>1604</v>
      </c>
      <c r="KV86" s="60">
        <v>1604</v>
      </c>
      <c r="KW86" s="60">
        <v>1341</v>
      </c>
      <c r="KX86" s="60">
        <v>1604</v>
      </c>
      <c r="KY86" s="60">
        <v>1604</v>
      </c>
      <c r="KZ86" s="60">
        <v>1604</v>
      </c>
      <c r="LA86" s="60">
        <v>1604</v>
      </c>
      <c r="LB86" s="60">
        <v>957</v>
      </c>
      <c r="LC86" s="60">
        <v>1341</v>
      </c>
      <c r="LD86" s="60">
        <v>1299</v>
      </c>
      <c r="LE86" s="60">
        <v>1464</v>
      </c>
      <c r="LF86" s="60">
        <v>1604</v>
      </c>
      <c r="LG86" s="60">
        <v>637</v>
      </c>
      <c r="LH86" s="60">
        <v>1209</v>
      </c>
      <c r="LI86" s="60">
        <v>1209</v>
      </c>
      <c r="LJ86" s="60">
        <v>192</v>
      </c>
      <c r="LK86" s="60">
        <v>722</v>
      </c>
      <c r="LL86" s="60">
        <v>1604</v>
      </c>
      <c r="LM86" s="60">
        <v>1604</v>
      </c>
      <c r="LN86" s="60">
        <v>1220</v>
      </c>
      <c r="LO86" s="60">
        <v>1370</v>
      </c>
      <c r="LP86" s="60">
        <v>1370</v>
      </c>
      <c r="LQ86" s="60">
        <v>1604</v>
      </c>
      <c r="LR86" s="60">
        <v>1604</v>
      </c>
      <c r="LS86" s="60">
        <v>1257</v>
      </c>
      <c r="LT86" s="60">
        <v>957</v>
      </c>
      <c r="LU86" s="60">
        <v>1604</v>
      </c>
      <c r="LV86" s="60">
        <v>1604</v>
      </c>
    </row>
    <row r="87" spans="1:334" ht="15" customHeight="1" x14ac:dyDescent="0.35">
      <c r="A87" s="57" t="s">
        <v>345</v>
      </c>
      <c r="B87">
        <v>339</v>
      </c>
      <c r="C87">
        <v>339</v>
      </c>
      <c r="D87">
        <v>339</v>
      </c>
      <c r="E87">
        <v>297</v>
      </c>
      <c r="F87">
        <v>297</v>
      </c>
      <c r="G87">
        <v>339</v>
      </c>
      <c r="H87">
        <v>297</v>
      </c>
      <c r="I87">
        <v>297</v>
      </c>
      <c r="J87">
        <v>339</v>
      </c>
      <c r="K87">
        <v>339</v>
      </c>
      <c r="L87">
        <v>339</v>
      </c>
      <c r="M87">
        <v>339</v>
      </c>
      <c r="N87">
        <v>339</v>
      </c>
      <c r="O87">
        <v>297</v>
      </c>
      <c r="P87">
        <v>339</v>
      </c>
      <c r="Q87">
        <v>339</v>
      </c>
      <c r="R87">
        <v>339</v>
      </c>
      <c r="S87">
        <v>339</v>
      </c>
      <c r="T87">
        <v>339</v>
      </c>
      <c r="U87">
        <v>297</v>
      </c>
      <c r="V87">
        <v>339</v>
      </c>
      <c r="W87">
        <v>339</v>
      </c>
      <c r="X87">
        <v>339</v>
      </c>
      <c r="Y87">
        <v>339</v>
      </c>
      <c r="Z87">
        <v>339</v>
      </c>
      <c r="AA87">
        <v>339</v>
      </c>
      <c r="AB87">
        <v>339</v>
      </c>
      <c r="AC87">
        <v>339</v>
      </c>
      <c r="AD87">
        <v>339</v>
      </c>
      <c r="AE87">
        <v>339</v>
      </c>
      <c r="AF87">
        <v>297</v>
      </c>
      <c r="AG87">
        <v>297</v>
      </c>
      <c r="AH87">
        <v>297</v>
      </c>
      <c r="AI87">
        <v>297</v>
      </c>
      <c r="AJ87">
        <v>297</v>
      </c>
      <c r="AK87">
        <v>297</v>
      </c>
      <c r="AL87">
        <v>297</v>
      </c>
      <c r="AM87">
        <v>297</v>
      </c>
      <c r="AN87">
        <v>297</v>
      </c>
      <c r="AO87">
        <v>297</v>
      </c>
      <c r="AP87">
        <v>339</v>
      </c>
      <c r="AQ87">
        <v>339</v>
      </c>
      <c r="AR87">
        <v>297</v>
      </c>
      <c r="AS87">
        <v>297</v>
      </c>
      <c r="AT87">
        <v>339</v>
      </c>
      <c r="AU87">
        <v>339</v>
      </c>
      <c r="AV87">
        <v>339</v>
      </c>
      <c r="AW87">
        <v>339</v>
      </c>
      <c r="AX87">
        <v>297</v>
      </c>
      <c r="AY87">
        <v>339</v>
      </c>
      <c r="AZ87">
        <v>297</v>
      </c>
      <c r="BA87">
        <v>297</v>
      </c>
      <c r="BB87">
        <v>297</v>
      </c>
      <c r="BC87">
        <v>297</v>
      </c>
      <c r="BD87">
        <v>297</v>
      </c>
      <c r="BE87">
        <v>297</v>
      </c>
      <c r="BF87">
        <v>297</v>
      </c>
      <c r="BG87">
        <v>297</v>
      </c>
      <c r="BH87">
        <v>297</v>
      </c>
      <c r="BI87">
        <v>297</v>
      </c>
      <c r="BJ87">
        <v>297</v>
      </c>
      <c r="BK87">
        <v>297</v>
      </c>
      <c r="BL87">
        <v>297</v>
      </c>
      <c r="BM87">
        <v>339</v>
      </c>
      <c r="BN87">
        <v>339</v>
      </c>
      <c r="BO87">
        <v>339</v>
      </c>
      <c r="BP87">
        <v>297</v>
      </c>
      <c r="BQ87">
        <v>297</v>
      </c>
      <c r="BR87">
        <v>297</v>
      </c>
      <c r="BS87">
        <v>297</v>
      </c>
      <c r="BT87">
        <v>297</v>
      </c>
      <c r="BU87">
        <v>297</v>
      </c>
      <c r="BV87">
        <v>297</v>
      </c>
      <c r="BW87">
        <v>297</v>
      </c>
      <c r="BX87"/>
      <c r="BY87">
        <v>226</v>
      </c>
      <c r="BZ87">
        <v>297</v>
      </c>
      <c r="CA87">
        <v>268</v>
      </c>
      <c r="CB87">
        <v>226</v>
      </c>
      <c r="CC87">
        <v>226</v>
      </c>
      <c r="CD87">
        <v>226</v>
      </c>
      <c r="CE87">
        <v>297</v>
      </c>
      <c r="CF87"/>
      <c r="CG87">
        <v>42</v>
      </c>
      <c r="CH87">
        <v>339</v>
      </c>
      <c r="CI87">
        <v>297</v>
      </c>
      <c r="CJ87">
        <v>339</v>
      </c>
      <c r="CK87">
        <v>297</v>
      </c>
      <c r="CL87">
        <v>339</v>
      </c>
      <c r="CM87">
        <v>339</v>
      </c>
      <c r="CN87">
        <v>339</v>
      </c>
      <c r="CO87">
        <v>297</v>
      </c>
      <c r="CP87">
        <v>297</v>
      </c>
      <c r="CQ87">
        <v>297</v>
      </c>
      <c r="CR87">
        <v>339</v>
      </c>
      <c r="CS87">
        <v>339</v>
      </c>
      <c r="CT87">
        <v>339</v>
      </c>
      <c r="CU87">
        <v>339</v>
      </c>
      <c r="CV87">
        <v>339</v>
      </c>
      <c r="CW87">
        <v>339</v>
      </c>
      <c r="CX87">
        <v>339</v>
      </c>
      <c r="CY87">
        <v>297</v>
      </c>
      <c r="CZ87">
        <v>339</v>
      </c>
      <c r="DA87">
        <v>339</v>
      </c>
      <c r="DB87">
        <v>339</v>
      </c>
      <c r="DC87">
        <v>339</v>
      </c>
      <c r="DD87">
        <v>297</v>
      </c>
      <c r="DE87">
        <v>339</v>
      </c>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s="60">
        <v>3542</v>
      </c>
      <c r="FH87" s="60">
        <v>3629</v>
      </c>
      <c r="FI87" s="60">
        <v>2123</v>
      </c>
      <c r="FJ87" s="60">
        <v>3174</v>
      </c>
      <c r="FK87" s="60">
        <v>2974</v>
      </c>
      <c r="FL87" s="60">
        <v>2629</v>
      </c>
      <c r="FM87" s="60">
        <v>2631</v>
      </c>
      <c r="FN87" s="60">
        <v>3010</v>
      </c>
      <c r="FO87" s="60">
        <v>3545</v>
      </c>
      <c r="FP87" s="60">
        <v>3608</v>
      </c>
      <c r="FQ87" s="60">
        <v>3608</v>
      </c>
      <c r="FR87" s="60">
        <v>3692</v>
      </c>
      <c r="FS87" s="60">
        <v>3629</v>
      </c>
      <c r="FT87" s="60">
        <v>3545</v>
      </c>
      <c r="FU87" s="60">
        <v>3282</v>
      </c>
      <c r="FV87" s="60">
        <v>3240</v>
      </c>
      <c r="FW87" s="60">
        <v>3566</v>
      </c>
      <c r="FX87" s="60">
        <v>3566</v>
      </c>
      <c r="FY87" s="60">
        <v>2839</v>
      </c>
      <c r="FZ87" s="60">
        <v>2039</v>
      </c>
      <c r="GA87" s="60">
        <v>3056</v>
      </c>
      <c r="GB87" s="60">
        <v>3367</v>
      </c>
      <c r="GC87" s="60">
        <v>3345</v>
      </c>
      <c r="GD87" s="60">
        <v>3020</v>
      </c>
      <c r="GE87" s="60">
        <v>3283</v>
      </c>
      <c r="GF87" s="60">
        <v>3111</v>
      </c>
      <c r="GG87" s="60">
        <v>3363</v>
      </c>
      <c r="GH87" s="60">
        <v>3283</v>
      </c>
      <c r="GI87" s="60">
        <v>2978</v>
      </c>
      <c r="GJ87" s="60">
        <v>3038</v>
      </c>
      <c r="GK87" s="60">
        <v>2996</v>
      </c>
      <c r="GL87" s="60">
        <v>3122</v>
      </c>
      <c r="GM87" s="60">
        <v>2999</v>
      </c>
      <c r="GN87" s="60">
        <v>3038</v>
      </c>
      <c r="GO87" s="60">
        <v>3283</v>
      </c>
      <c r="GP87" s="60">
        <v>3367</v>
      </c>
      <c r="GQ87" s="60">
        <v>3220</v>
      </c>
      <c r="GR87" s="60">
        <v>2039</v>
      </c>
      <c r="GS87" s="60">
        <v>2906</v>
      </c>
      <c r="GT87" s="60">
        <v>3122</v>
      </c>
      <c r="GU87" s="60">
        <v>3283</v>
      </c>
      <c r="GV87" s="60">
        <v>3283</v>
      </c>
      <c r="GW87" s="60">
        <v>3283</v>
      </c>
      <c r="GX87" s="60">
        <v>3225</v>
      </c>
      <c r="GY87" s="60">
        <v>3283</v>
      </c>
      <c r="GZ87" s="60">
        <v>3141</v>
      </c>
      <c r="HA87" s="60">
        <v>3367</v>
      </c>
      <c r="HB87" s="60">
        <v>3099</v>
      </c>
      <c r="HC87" s="60">
        <v>3141</v>
      </c>
      <c r="HD87" s="60">
        <v>3141</v>
      </c>
      <c r="HE87" s="60">
        <v>3466</v>
      </c>
      <c r="HF87" s="60">
        <v>3283</v>
      </c>
      <c r="HG87" s="60">
        <v>3367</v>
      </c>
      <c r="HH87" s="60">
        <v>3367</v>
      </c>
      <c r="HI87" s="60">
        <v>2751</v>
      </c>
      <c r="HJ87" s="60">
        <v>2444</v>
      </c>
      <c r="HK87" s="60">
        <v>2559</v>
      </c>
      <c r="HL87" s="60">
        <v>2010</v>
      </c>
      <c r="HM87" s="60">
        <v>2559</v>
      </c>
      <c r="HN87" s="60">
        <v>2972</v>
      </c>
      <c r="HO87" s="60">
        <v>1971</v>
      </c>
      <c r="HP87" s="60">
        <v>2559</v>
      </c>
      <c r="HQ87" s="60">
        <v>2293</v>
      </c>
      <c r="HR87" s="60">
        <v>2689</v>
      </c>
      <c r="HS87" s="60">
        <v>2742</v>
      </c>
      <c r="HT87" s="60">
        <v>3014</v>
      </c>
      <c r="HU87" s="60">
        <v>3014</v>
      </c>
      <c r="HV87" s="60">
        <v>3014</v>
      </c>
      <c r="HW87" s="60">
        <v>3014</v>
      </c>
      <c r="HX87" s="60">
        <v>2444</v>
      </c>
      <c r="HY87" s="60">
        <v>2972</v>
      </c>
      <c r="HZ87" s="60">
        <v>2972</v>
      </c>
      <c r="IA87" s="60">
        <v>2972</v>
      </c>
      <c r="IB87" s="60">
        <v>2972</v>
      </c>
      <c r="IC87" s="60">
        <v>2742</v>
      </c>
      <c r="ID87" s="60">
        <v>2822</v>
      </c>
      <c r="IE87" s="60">
        <v>2972</v>
      </c>
      <c r="IF87" s="60">
        <v>3014</v>
      </c>
      <c r="IG87" s="60">
        <v>3014</v>
      </c>
      <c r="IH87" s="60">
        <v>2972</v>
      </c>
      <c r="II87" s="60">
        <v>3014</v>
      </c>
      <c r="IJ87" s="60">
        <v>2972</v>
      </c>
      <c r="IK87" s="60">
        <v>2084</v>
      </c>
      <c r="IL87" s="60">
        <v>2689</v>
      </c>
      <c r="IM87" s="60">
        <v>2689</v>
      </c>
      <c r="IN87" s="60">
        <v>2689</v>
      </c>
      <c r="IO87" s="60">
        <v>2689</v>
      </c>
      <c r="IP87" s="60">
        <v>2181</v>
      </c>
      <c r="IQ87" s="60">
        <v>2689</v>
      </c>
      <c r="IR87" s="60">
        <v>2181</v>
      </c>
      <c r="IS87" s="60">
        <v>3014</v>
      </c>
      <c r="IT87" s="60">
        <v>3014</v>
      </c>
      <c r="IU87" s="60">
        <v>2972</v>
      </c>
      <c r="IV87" s="60">
        <v>2347</v>
      </c>
      <c r="IW87" s="60">
        <v>2018</v>
      </c>
      <c r="IX87" s="60">
        <v>1722</v>
      </c>
      <c r="IY87" s="60">
        <v>2444</v>
      </c>
      <c r="IZ87" s="60">
        <v>2671</v>
      </c>
      <c r="JA87" s="60">
        <v>2251</v>
      </c>
      <c r="JB87" s="60">
        <v>2366</v>
      </c>
      <c r="JC87" s="60">
        <v>2365</v>
      </c>
      <c r="JD87" s="60">
        <v>2479</v>
      </c>
      <c r="JE87" s="60">
        <v>1722</v>
      </c>
      <c r="JF87" s="60">
        <v>2794</v>
      </c>
      <c r="JG87" s="60">
        <v>2464</v>
      </c>
      <c r="JH87" s="60">
        <v>3014</v>
      </c>
      <c r="JI87" s="60">
        <v>2751</v>
      </c>
      <c r="JJ87" s="60">
        <v>2709</v>
      </c>
      <c r="JK87" s="60">
        <v>2559</v>
      </c>
      <c r="JL87" s="60">
        <v>2230</v>
      </c>
      <c r="JM87" s="60">
        <v>2972</v>
      </c>
      <c r="JN87" s="60">
        <v>1920</v>
      </c>
      <c r="JO87" s="60">
        <v>2479</v>
      </c>
      <c r="JP87" s="60">
        <v>2181</v>
      </c>
      <c r="JQ87" s="60">
        <v>2972</v>
      </c>
      <c r="JR87" s="60">
        <v>2864</v>
      </c>
      <c r="JS87" s="60">
        <v>2444</v>
      </c>
      <c r="JT87" s="60">
        <v>2144</v>
      </c>
      <c r="JU87" s="60">
        <v>2000</v>
      </c>
      <c r="JW87" s="60">
        <v>2608</v>
      </c>
      <c r="JX87" s="60">
        <v>1934</v>
      </c>
      <c r="JY87" s="60">
        <v>2416</v>
      </c>
      <c r="JZ87" s="60">
        <v>2972</v>
      </c>
      <c r="KA87" s="60">
        <v>2181</v>
      </c>
      <c r="KB87" s="60">
        <v>2610</v>
      </c>
      <c r="KC87" s="60">
        <v>1613</v>
      </c>
      <c r="KD87" s="60">
        <v>1365</v>
      </c>
      <c r="KE87" s="60">
        <v>2882</v>
      </c>
      <c r="KF87" s="60">
        <v>2136</v>
      </c>
      <c r="KG87" s="60">
        <v>2840</v>
      </c>
      <c r="KH87" s="60">
        <v>3014</v>
      </c>
      <c r="KI87" s="60">
        <v>2972</v>
      </c>
      <c r="KJ87" s="60">
        <v>2822</v>
      </c>
      <c r="KK87" s="60">
        <v>2559</v>
      </c>
      <c r="KL87" s="60">
        <v>2822</v>
      </c>
      <c r="KM87" s="60">
        <v>2972</v>
      </c>
      <c r="KN87" s="60">
        <v>3014</v>
      </c>
      <c r="KO87" s="60">
        <v>2559</v>
      </c>
      <c r="KP87" s="60">
        <v>2444</v>
      </c>
      <c r="KQ87" s="60">
        <v>2624</v>
      </c>
      <c r="KR87" s="60">
        <v>2150</v>
      </c>
      <c r="KS87" s="60">
        <v>2080</v>
      </c>
      <c r="KT87" s="60">
        <v>2559</v>
      </c>
      <c r="KU87" s="60">
        <v>2444</v>
      </c>
      <c r="KV87" s="60">
        <v>2444</v>
      </c>
      <c r="KW87" s="60">
        <v>2118</v>
      </c>
      <c r="KX87" s="60">
        <v>2444</v>
      </c>
      <c r="KY87" s="60">
        <v>2381</v>
      </c>
      <c r="KZ87" s="60">
        <v>2444</v>
      </c>
      <c r="LA87" s="60">
        <v>2444</v>
      </c>
      <c r="LB87" s="60">
        <v>2171</v>
      </c>
      <c r="LC87" s="60">
        <v>2426</v>
      </c>
      <c r="LD87" s="60">
        <v>2181</v>
      </c>
      <c r="LE87" s="60">
        <v>2626</v>
      </c>
      <c r="LF87" s="60">
        <v>2689</v>
      </c>
      <c r="LG87" s="60">
        <v>2416</v>
      </c>
      <c r="LH87" s="60">
        <v>2144</v>
      </c>
      <c r="LI87" s="60">
        <v>2224</v>
      </c>
      <c r="LJ87" s="60">
        <v>2464</v>
      </c>
      <c r="LK87" s="60">
        <v>2139</v>
      </c>
      <c r="LL87" s="60">
        <v>2444</v>
      </c>
      <c r="LM87" s="60">
        <v>2689</v>
      </c>
      <c r="LN87" s="60">
        <v>2234</v>
      </c>
      <c r="LO87" s="60">
        <v>1920</v>
      </c>
      <c r="LP87" s="60">
        <v>1920</v>
      </c>
      <c r="LQ87" s="60">
        <v>2444</v>
      </c>
      <c r="LR87" s="60">
        <v>2010</v>
      </c>
      <c r="LS87" s="60">
        <v>2566</v>
      </c>
      <c r="LT87" s="60">
        <v>2416</v>
      </c>
      <c r="LU87" s="60">
        <v>2444</v>
      </c>
      <c r="LV87" s="60">
        <v>2444</v>
      </c>
    </row>
    <row r="88" spans="1:334" ht="15" customHeight="1" x14ac:dyDescent="0.35">
      <c r="A88" s="57" t="s">
        <v>346</v>
      </c>
      <c r="B88">
        <v>641</v>
      </c>
      <c r="C88">
        <v>641</v>
      </c>
      <c r="D88">
        <v>641</v>
      </c>
      <c r="E88">
        <v>599</v>
      </c>
      <c r="F88">
        <v>599</v>
      </c>
      <c r="G88">
        <v>641</v>
      </c>
      <c r="H88">
        <v>641</v>
      </c>
      <c r="I88">
        <v>599</v>
      </c>
      <c r="J88">
        <v>641</v>
      </c>
      <c r="K88">
        <v>641</v>
      </c>
      <c r="L88">
        <v>641</v>
      </c>
      <c r="M88">
        <v>641</v>
      </c>
      <c r="N88">
        <v>641</v>
      </c>
      <c r="O88">
        <v>599</v>
      </c>
      <c r="P88">
        <v>641</v>
      </c>
      <c r="Q88">
        <v>641</v>
      </c>
      <c r="R88">
        <v>641</v>
      </c>
      <c r="S88">
        <v>641</v>
      </c>
      <c r="T88">
        <v>641</v>
      </c>
      <c r="U88">
        <v>599</v>
      </c>
      <c r="V88">
        <v>641</v>
      </c>
      <c r="W88">
        <v>641</v>
      </c>
      <c r="X88">
        <v>641</v>
      </c>
      <c r="Y88">
        <v>641</v>
      </c>
      <c r="Z88">
        <v>641</v>
      </c>
      <c r="AA88">
        <v>641</v>
      </c>
      <c r="AB88">
        <v>641</v>
      </c>
      <c r="AC88">
        <v>641</v>
      </c>
      <c r="AD88">
        <v>641</v>
      </c>
      <c r="AE88">
        <v>641</v>
      </c>
      <c r="AF88">
        <v>599</v>
      </c>
      <c r="AG88">
        <v>599</v>
      </c>
      <c r="AH88">
        <v>599</v>
      </c>
      <c r="AI88">
        <v>599</v>
      </c>
      <c r="AJ88">
        <v>599</v>
      </c>
      <c r="AK88">
        <v>599</v>
      </c>
      <c r="AL88">
        <v>599</v>
      </c>
      <c r="AM88">
        <v>599</v>
      </c>
      <c r="AN88">
        <v>599</v>
      </c>
      <c r="AO88">
        <v>641</v>
      </c>
      <c r="AP88">
        <v>641</v>
      </c>
      <c r="AQ88">
        <v>641</v>
      </c>
      <c r="AR88">
        <v>599</v>
      </c>
      <c r="AS88">
        <v>599</v>
      </c>
      <c r="AT88">
        <v>641</v>
      </c>
      <c r="AU88">
        <v>641</v>
      </c>
      <c r="AV88">
        <v>641</v>
      </c>
      <c r="AW88">
        <v>641</v>
      </c>
      <c r="AX88">
        <v>599</v>
      </c>
      <c r="AY88">
        <v>641</v>
      </c>
      <c r="AZ88">
        <v>641</v>
      </c>
      <c r="BA88">
        <v>599</v>
      </c>
      <c r="BB88">
        <v>599</v>
      </c>
      <c r="BC88">
        <v>599</v>
      </c>
      <c r="BD88">
        <v>599</v>
      </c>
      <c r="BE88">
        <v>599</v>
      </c>
      <c r="BF88">
        <v>641</v>
      </c>
      <c r="BG88">
        <v>641</v>
      </c>
      <c r="BH88">
        <v>641</v>
      </c>
      <c r="BI88">
        <v>599</v>
      </c>
      <c r="BJ88">
        <v>599</v>
      </c>
      <c r="BK88">
        <v>599</v>
      </c>
      <c r="BL88">
        <v>599</v>
      </c>
      <c r="BM88">
        <v>599</v>
      </c>
      <c r="BN88">
        <v>641</v>
      </c>
      <c r="BO88">
        <v>641</v>
      </c>
      <c r="BP88">
        <v>641</v>
      </c>
      <c r="BQ88">
        <v>599</v>
      </c>
      <c r="BR88">
        <v>599</v>
      </c>
      <c r="BS88">
        <v>599</v>
      </c>
      <c r="BT88">
        <v>599</v>
      </c>
      <c r="BU88">
        <v>599</v>
      </c>
      <c r="BV88">
        <v>599</v>
      </c>
      <c r="BW88">
        <v>599</v>
      </c>
      <c r="BX88">
        <v>42</v>
      </c>
      <c r="BY88">
        <v>371</v>
      </c>
      <c r="BZ88">
        <v>599</v>
      </c>
      <c r="CA88">
        <v>528</v>
      </c>
      <c r="CB88">
        <v>528</v>
      </c>
      <c r="CC88">
        <v>371</v>
      </c>
      <c r="CD88">
        <v>371</v>
      </c>
      <c r="CE88">
        <v>442</v>
      </c>
      <c r="CF88">
        <v>344</v>
      </c>
      <c r="CG88"/>
      <c r="CH88">
        <v>641</v>
      </c>
      <c r="CI88">
        <v>599</v>
      </c>
      <c r="CJ88">
        <v>641</v>
      </c>
      <c r="CK88">
        <v>641</v>
      </c>
      <c r="CL88">
        <v>641</v>
      </c>
      <c r="CM88">
        <v>641</v>
      </c>
      <c r="CN88">
        <v>641</v>
      </c>
      <c r="CO88">
        <v>599</v>
      </c>
      <c r="CP88">
        <v>599</v>
      </c>
      <c r="CQ88">
        <v>599</v>
      </c>
      <c r="CR88">
        <v>641</v>
      </c>
      <c r="CS88">
        <v>641</v>
      </c>
      <c r="CT88">
        <v>641</v>
      </c>
      <c r="CU88">
        <v>641</v>
      </c>
      <c r="CV88">
        <v>641</v>
      </c>
      <c r="CW88">
        <v>641</v>
      </c>
      <c r="CX88">
        <v>641</v>
      </c>
      <c r="CY88">
        <v>599</v>
      </c>
      <c r="CZ88">
        <v>641</v>
      </c>
      <c r="DA88">
        <v>641</v>
      </c>
      <c r="DB88">
        <v>641</v>
      </c>
      <c r="DC88">
        <v>641</v>
      </c>
      <c r="DD88">
        <v>599</v>
      </c>
      <c r="DE88">
        <v>641</v>
      </c>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s="60">
        <v>4008</v>
      </c>
      <c r="FH88" s="60">
        <v>4004</v>
      </c>
      <c r="FI88" s="60">
        <v>3094</v>
      </c>
      <c r="FJ88" s="60">
        <v>3441</v>
      </c>
      <c r="FK88" s="60">
        <v>3094</v>
      </c>
      <c r="FL88" s="60">
        <v>3357</v>
      </c>
      <c r="FM88" s="60">
        <v>2147</v>
      </c>
      <c r="FN88" s="60">
        <v>2963</v>
      </c>
      <c r="FO88" s="60">
        <v>4088</v>
      </c>
      <c r="FP88" s="60">
        <v>4004</v>
      </c>
      <c r="FQ88" s="60">
        <v>3962</v>
      </c>
      <c r="FR88" s="60">
        <v>4046</v>
      </c>
      <c r="FS88" s="60">
        <v>4046</v>
      </c>
      <c r="FT88" s="60">
        <v>3962</v>
      </c>
      <c r="FU88" s="60">
        <v>3156</v>
      </c>
      <c r="FV88" s="60">
        <v>3114</v>
      </c>
      <c r="FW88" s="60">
        <v>3385</v>
      </c>
      <c r="FX88" s="60">
        <v>3384</v>
      </c>
      <c r="FY88" s="60">
        <v>3001</v>
      </c>
      <c r="FZ88" s="60">
        <v>2573</v>
      </c>
      <c r="GA88" s="60">
        <v>2186</v>
      </c>
      <c r="GB88" s="60">
        <v>3610</v>
      </c>
      <c r="GC88" s="60">
        <v>3549</v>
      </c>
      <c r="GD88" s="60">
        <v>3240</v>
      </c>
      <c r="GE88" s="60">
        <v>3882</v>
      </c>
      <c r="GF88" s="60">
        <v>3106</v>
      </c>
      <c r="GG88" s="60">
        <v>3962</v>
      </c>
      <c r="GH88" s="60">
        <v>3924</v>
      </c>
      <c r="GI88" s="60">
        <v>3745</v>
      </c>
      <c r="GJ88" s="60">
        <v>3924</v>
      </c>
      <c r="GK88" s="60">
        <v>4008</v>
      </c>
      <c r="GL88" s="60">
        <v>4008</v>
      </c>
      <c r="GM88" s="60">
        <v>3661</v>
      </c>
      <c r="GN88" s="60">
        <v>3924</v>
      </c>
      <c r="GO88" s="60">
        <v>4008</v>
      </c>
      <c r="GP88" s="60">
        <v>4008</v>
      </c>
      <c r="GQ88" s="60">
        <v>3924</v>
      </c>
      <c r="GR88" s="60">
        <v>2657</v>
      </c>
      <c r="GS88" s="60">
        <v>3006</v>
      </c>
      <c r="GT88" s="60">
        <v>4008</v>
      </c>
      <c r="GU88" s="60">
        <v>3924</v>
      </c>
      <c r="GV88" s="60">
        <v>3924</v>
      </c>
      <c r="GW88" s="60">
        <v>3924</v>
      </c>
      <c r="GX88" s="60">
        <v>3468</v>
      </c>
      <c r="GY88" s="60">
        <v>3924</v>
      </c>
      <c r="GZ88" s="60">
        <v>3468</v>
      </c>
      <c r="HA88" s="60">
        <v>4008</v>
      </c>
      <c r="HB88" s="60">
        <v>3384</v>
      </c>
      <c r="HC88" s="60">
        <v>3468</v>
      </c>
      <c r="HD88" s="60">
        <v>3468</v>
      </c>
      <c r="HE88" s="60">
        <v>3548</v>
      </c>
      <c r="HF88" s="60">
        <v>3924</v>
      </c>
      <c r="HG88" s="60">
        <v>3924</v>
      </c>
      <c r="HH88" s="60">
        <v>4008</v>
      </c>
      <c r="HI88" s="60">
        <v>2351</v>
      </c>
      <c r="HJ88" s="60">
        <v>2726</v>
      </c>
      <c r="HK88" s="60">
        <v>2159</v>
      </c>
      <c r="HL88" s="60">
        <v>2726</v>
      </c>
      <c r="HM88" s="60">
        <v>2159</v>
      </c>
      <c r="HN88" s="60">
        <v>2722</v>
      </c>
      <c r="HO88" s="60">
        <v>2422</v>
      </c>
      <c r="HP88" s="60">
        <v>2159</v>
      </c>
      <c r="HQ88" s="60">
        <v>2463</v>
      </c>
      <c r="HR88" s="60">
        <v>2505</v>
      </c>
      <c r="HS88" s="60">
        <v>2342</v>
      </c>
      <c r="HT88" s="60">
        <v>2806</v>
      </c>
      <c r="HU88" s="60">
        <v>2806</v>
      </c>
      <c r="HV88" s="60">
        <v>2806</v>
      </c>
      <c r="HW88" s="60">
        <v>2806</v>
      </c>
      <c r="HX88" s="60">
        <v>2726</v>
      </c>
      <c r="HY88" s="60">
        <v>2722</v>
      </c>
      <c r="HZ88" s="60">
        <v>2722</v>
      </c>
      <c r="IA88" s="60">
        <v>2722</v>
      </c>
      <c r="IB88" s="60">
        <v>2572</v>
      </c>
      <c r="IC88" s="60">
        <v>2342</v>
      </c>
      <c r="ID88" s="60">
        <v>2422</v>
      </c>
      <c r="IE88" s="60">
        <v>2764</v>
      </c>
      <c r="IF88" s="60">
        <v>2614</v>
      </c>
      <c r="IG88" s="60">
        <v>2614</v>
      </c>
      <c r="IH88" s="60">
        <v>2422</v>
      </c>
      <c r="II88" s="60">
        <v>2806</v>
      </c>
      <c r="IJ88" s="60">
        <v>2572</v>
      </c>
      <c r="IK88" s="60">
        <v>2379</v>
      </c>
      <c r="IL88" s="60">
        <v>2534</v>
      </c>
      <c r="IM88" s="60">
        <v>2726</v>
      </c>
      <c r="IN88" s="60">
        <v>2726</v>
      </c>
      <c r="IO88" s="60">
        <v>2684</v>
      </c>
      <c r="IP88" s="60">
        <v>2271</v>
      </c>
      <c r="IQ88" s="60">
        <v>2726</v>
      </c>
      <c r="IR88" s="60">
        <v>2271</v>
      </c>
      <c r="IS88" s="60">
        <v>2614</v>
      </c>
      <c r="IT88" s="60">
        <v>2764</v>
      </c>
      <c r="IU88" s="60">
        <v>2722</v>
      </c>
      <c r="IV88" s="60">
        <v>2148</v>
      </c>
      <c r="IW88" s="60">
        <v>2247</v>
      </c>
      <c r="IX88" s="60">
        <v>441</v>
      </c>
      <c r="IY88" s="60">
        <v>2726</v>
      </c>
      <c r="IZ88" s="60">
        <v>2070</v>
      </c>
      <c r="JA88" s="60">
        <v>2159</v>
      </c>
      <c r="JB88" s="60">
        <v>1438</v>
      </c>
      <c r="JC88" s="60">
        <v>1989</v>
      </c>
      <c r="JD88" s="60">
        <v>2079</v>
      </c>
      <c r="JE88" s="60">
        <v>1368</v>
      </c>
      <c r="JF88" s="60">
        <v>2544</v>
      </c>
      <c r="JG88" s="60">
        <v>1929</v>
      </c>
      <c r="JH88" s="60">
        <v>2764</v>
      </c>
      <c r="JI88" s="60">
        <v>2501</v>
      </c>
      <c r="JJ88" s="60">
        <v>2459</v>
      </c>
      <c r="JK88" s="60">
        <v>2159</v>
      </c>
      <c r="JL88" s="60">
        <v>1938</v>
      </c>
      <c r="JM88" s="60">
        <v>2722</v>
      </c>
      <c r="JN88" s="60">
        <v>1701</v>
      </c>
      <c r="JO88" s="60">
        <v>2079</v>
      </c>
      <c r="JP88" s="60">
        <v>2356</v>
      </c>
      <c r="JQ88" s="60">
        <v>2722</v>
      </c>
      <c r="JR88" s="60">
        <v>2726</v>
      </c>
      <c r="JS88" s="60">
        <v>2726</v>
      </c>
      <c r="JT88" s="60">
        <v>2726</v>
      </c>
      <c r="JU88" s="60">
        <v>1708</v>
      </c>
      <c r="JV88" s="60">
        <v>1993</v>
      </c>
      <c r="JW88" s="60">
        <v>2463</v>
      </c>
      <c r="JX88" s="60">
        <v>2079</v>
      </c>
      <c r="JY88" s="60">
        <v>2271</v>
      </c>
      <c r="JZ88" s="60">
        <v>2722</v>
      </c>
      <c r="KA88" s="60">
        <v>2356</v>
      </c>
      <c r="KB88" s="60">
        <v>2210</v>
      </c>
      <c r="KC88" s="60">
        <v>1225</v>
      </c>
      <c r="KD88" s="60">
        <v>1295</v>
      </c>
      <c r="KE88" s="60">
        <v>2482</v>
      </c>
      <c r="KF88" s="60">
        <v>1738</v>
      </c>
      <c r="KG88" s="60">
        <v>2440</v>
      </c>
      <c r="KH88" s="60">
        <v>2806</v>
      </c>
      <c r="KI88" s="60">
        <v>2572</v>
      </c>
      <c r="KJ88" s="60">
        <v>2422</v>
      </c>
      <c r="KK88" s="60">
        <v>2159</v>
      </c>
      <c r="KL88" s="60">
        <v>2422</v>
      </c>
      <c r="KM88" s="60">
        <v>2572</v>
      </c>
      <c r="KN88" s="60">
        <v>2764</v>
      </c>
      <c r="KO88" s="60">
        <v>2159</v>
      </c>
      <c r="KP88" s="60">
        <v>2726</v>
      </c>
      <c r="KQ88" s="60">
        <v>2323</v>
      </c>
      <c r="KR88" s="60">
        <v>1858</v>
      </c>
      <c r="KS88" s="60">
        <v>2159</v>
      </c>
      <c r="KT88" s="60">
        <v>2159</v>
      </c>
      <c r="KU88" s="60">
        <v>2726</v>
      </c>
      <c r="KV88" s="60">
        <v>2726</v>
      </c>
      <c r="KW88" s="60">
        <v>2463</v>
      </c>
      <c r="KX88" s="60">
        <v>2726</v>
      </c>
      <c r="KY88" s="60">
        <v>2726</v>
      </c>
      <c r="KZ88" s="60">
        <v>2726</v>
      </c>
      <c r="LA88" s="60">
        <v>2726</v>
      </c>
      <c r="LB88" s="60">
        <v>2079</v>
      </c>
      <c r="LC88" s="60">
        <v>2463</v>
      </c>
      <c r="LD88" s="60">
        <v>2421</v>
      </c>
      <c r="LE88" s="60">
        <v>2726</v>
      </c>
      <c r="LF88" s="60">
        <v>2726</v>
      </c>
      <c r="LG88" s="60">
        <v>2079</v>
      </c>
      <c r="LH88" s="60">
        <v>2726</v>
      </c>
      <c r="LI88" s="60">
        <v>2806</v>
      </c>
      <c r="LJ88" s="60">
        <v>2256</v>
      </c>
      <c r="LK88" s="60">
        <v>2379</v>
      </c>
      <c r="LL88" s="60">
        <v>2726</v>
      </c>
      <c r="LM88" s="60">
        <v>2726</v>
      </c>
      <c r="LN88" s="60">
        <v>2079</v>
      </c>
      <c r="LO88" s="60">
        <v>1701</v>
      </c>
      <c r="LP88" s="60">
        <v>1701</v>
      </c>
      <c r="LQ88" s="60">
        <v>2726</v>
      </c>
      <c r="LR88" s="60">
        <v>2726</v>
      </c>
      <c r="LS88" s="60">
        <v>2379</v>
      </c>
      <c r="LT88" s="60">
        <v>2079</v>
      </c>
      <c r="LU88" s="60">
        <v>2726</v>
      </c>
      <c r="LV88" s="60">
        <v>2726</v>
      </c>
    </row>
    <row r="89" spans="1:334" ht="15" customHeight="1" x14ac:dyDescent="0.35">
      <c r="A89" s="57" t="s">
        <v>347</v>
      </c>
      <c r="B89">
        <v>788</v>
      </c>
      <c r="C89">
        <v>788</v>
      </c>
      <c r="D89">
        <v>788</v>
      </c>
      <c r="E89">
        <v>788</v>
      </c>
      <c r="F89">
        <v>788</v>
      </c>
      <c r="G89">
        <v>788</v>
      </c>
      <c r="H89">
        <v>388</v>
      </c>
      <c r="I89">
        <v>788</v>
      </c>
      <c r="J89">
        <v>788</v>
      </c>
      <c r="K89">
        <v>788</v>
      </c>
      <c r="L89">
        <v>788</v>
      </c>
      <c r="M89">
        <v>788</v>
      </c>
      <c r="N89">
        <v>788</v>
      </c>
      <c r="O89">
        <v>388</v>
      </c>
      <c r="P89">
        <v>788</v>
      </c>
      <c r="Q89">
        <v>788</v>
      </c>
      <c r="R89">
        <v>788</v>
      </c>
      <c r="S89">
        <v>788</v>
      </c>
      <c r="T89">
        <v>788</v>
      </c>
      <c r="U89">
        <v>788</v>
      </c>
      <c r="V89">
        <v>788</v>
      </c>
      <c r="W89">
        <v>788</v>
      </c>
      <c r="X89">
        <v>788</v>
      </c>
      <c r="Y89">
        <v>788</v>
      </c>
      <c r="Z89">
        <v>788</v>
      </c>
      <c r="AA89">
        <v>788</v>
      </c>
      <c r="AB89">
        <v>788</v>
      </c>
      <c r="AC89">
        <v>788</v>
      </c>
      <c r="AD89">
        <v>788</v>
      </c>
      <c r="AE89">
        <v>788</v>
      </c>
      <c r="AF89">
        <v>388</v>
      </c>
      <c r="AG89">
        <v>388</v>
      </c>
      <c r="AH89">
        <v>388</v>
      </c>
      <c r="AI89">
        <v>388</v>
      </c>
      <c r="AJ89">
        <v>388</v>
      </c>
      <c r="AK89">
        <v>388</v>
      </c>
      <c r="AL89">
        <v>388</v>
      </c>
      <c r="AM89">
        <v>388</v>
      </c>
      <c r="AN89">
        <v>788</v>
      </c>
      <c r="AO89">
        <v>388</v>
      </c>
      <c r="AP89">
        <v>200</v>
      </c>
      <c r="AQ89">
        <v>400</v>
      </c>
      <c r="AR89">
        <v>788</v>
      </c>
      <c r="AS89">
        <v>788</v>
      </c>
      <c r="AT89">
        <v>788</v>
      </c>
      <c r="AU89">
        <v>388</v>
      </c>
      <c r="AV89">
        <v>200</v>
      </c>
      <c r="AW89">
        <v>388</v>
      </c>
      <c r="AX89">
        <v>388</v>
      </c>
      <c r="AY89">
        <v>200</v>
      </c>
      <c r="AZ89">
        <v>788</v>
      </c>
      <c r="BA89">
        <v>788</v>
      </c>
      <c r="BB89">
        <v>388</v>
      </c>
      <c r="BC89">
        <v>788</v>
      </c>
      <c r="BD89">
        <v>788</v>
      </c>
      <c r="BE89">
        <v>388</v>
      </c>
      <c r="BF89">
        <v>788</v>
      </c>
      <c r="BG89">
        <v>388</v>
      </c>
      <c r="BH89">
        <v>788</v>
      </c>
      <c r="BI89">
        <v>788</v>
      </c>
      <c r="BJ89">
        <v>788</v>
      </c>
      <c r="BK89">
        <v>788</v>
      </c>
      <c r="BL89">
        <v>788</v>
      </c>
      <c r="BM89">
        <v>788</v>
      </c>
      <c r="BN89">
        <v>788</v>
      </c>
      <c r="BO89">
        <v>788</v>
      </c>
      <c r="BP89">
        <v>788</v>
      </c>
      <c r="BQ89">
        <v>788</v>
      </c>
      <c r="BR89">
        <v>788</v>
      </c>
      <c r="BS89">
        <v>788</v>
      </c>
      <c r="BT89">
        <v>388</v>
      </c>
      <c r="BU89">
        <v>388</v>
      </c>
      <c r="BV89">
        <v>788</v>
      </c>
      <c r="BW89">
        <v>388</v>
      </c>
      <c r="BX89">
        <v>788</v>
      </c>
      <c r="BY89">
        <v>788</v>
      </c>
      <c r="BZ89">
        <v>788</v>
      </c>
      <c r="CA89">
        <v>788</v>
      </c>
      <c r="CB89">
        <v>788</v>
      </c>
      <c r="CC89">
        <v>788</v>
      </c>
      <c r="CD89">
        <v>788</v>
      </c>
      <c r="CE89">
        <v>788</v>
      </c>
      <c r="CF89">
        <v>788</v>
      </c>
      <c r="CG89">
        <v>788</v>
      </c>
      <c r="CH89"/>
      <c r="CI89">
        <v>788</v>
      </c>
      <c r="CJ89">
        <v>788</v>
      </c>
      <c r="CK89">
        <v>588</v>
      </c>
      <c r="CL89"/>
      <c r="CM89">
        <v>200</v>
      </c>
      <c r="CN89">
        <v>200</v>
      </c>
      <c r="CO89">
        <v>200</v>
      </c>
      <c r="CP89">
        <v>788</v>
      </c>
      <c r="CQ89">
        <v>200</v>
      </c>
      <c r="CR89">
        <v>200</v>
      </c>
      <c r="CS89">
        <v>788</v>
      </c>
      <c r="CT89">
        <v>788</v>
      </c>
      <c r="CU89">
        <v>788</v>
      </c>
      <c r="CV89">
        <v>788</v>
      </c>
      <c r="CW89">
        <v>788</v>
      </c>
      <c r="CX89">
        <v>788</v>
      </c>
      <c r="CY89">
        <v>788</v>
      </c>
      <c r="CZ89">
        <v>788</v>
      </c>
      <c r="DA89">
        <v>788</v>
      </c>
      <c r="DB89">
        <v>788</v>
      </c>
      <c r="DC89">
        <v>788</v>
      </c>
      <c r="DD89">
        <v>388</v>
      </c>
      <c r="DE89">
        <v>788</v>
      </c>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s="60">
        <v>5197</v>
      </c>
      <c r="FH89" s="60">
        <v>4807</v>
      </c>
      <c r="FI89" s="60">
        <v>4002</v>
      </c>
      <c r="FJ89" s="60">
        <v>4550</v>
      </c>
      <c r="FK89" s="60">
        <v>4002</v>
      </c>
      <c r="FL89" s="60">
        <v>4160</v>
      </c>
      <c r="FM89" s="60">
        <v>4002</v>
      </c>
      <c r="FN89" s="60">
        <v>4550</v>
      </c>
      <c r="FO89" s="60">
        <v>4807</v>
      </c>
      <c r="FP89" s="60">
        <v>5197</v>
      </c>
      <c r="FQ89" s="60">
        <v>4355</v>
      </c>
      <c r="FR89" s="60">
        <v>5155</v>
      </c>
      <c r="FS89" s="60">
        <v>4355</v>
      </c>
      <c r="FT89" s="60">
        <v>5155</v>
      </c>
      <c r="FU89" s="60">
        <v>4243</v>
      </c>
      <c r="FV89" s="60">
        <v>3117</v>
      </c>
      <c r="FW89" s="60">
        <v>4313</v>
      </c>
      <c r="FX89" s="60">
        <v>4313</v>
      </c>
      <c r="FY89" s="60">
        <v>4715</v>
      </c>
      <c r="FZ89" s="60">
        <v>3487</v>
      </c>
      <c r="GA89" s="60">
        <v>5113</v>
      </c>
      <c r="GB89" s="60">
        <v>5197</v>
      </c>
      <c r="GC89" s="60">
        <v>4457</v>
      </c>
      <c r="GD89" s="60">
        <v>4828</v>
      </c>
      <c r="GE89" s="60">
        <v>4765</v>
      </c>
      <c r="GF89" s="60">
        <v>4765</v>
      </c>
      <c r="GG89" s="60">
        <v>4355</v>
      </c>
      <c r="GH89" s="60">
        <v>4397</v>
      </c>
      <c r="GI89" s="60">
        <v>4544</v>
      </c>
      <c r="GJ89" s="60">
        <v>5197</v>
      </c>
      <c r="GK89" s="60">
        <v>5197</v>
      </c>
      <c r="GL89" s="60">
        <v>5197</v>
      </c>
      <c r="GM89" s="60">
        <v>4460</v>
      </c>
      <c r="GN89" s="60">
        <v>4397</v>
      </c>
      <c r="GO89" s="60">
        <v>5197</v>
      </c>
      <c r="GP89" s="60">
        <v>5197</v>
      </c>
      <c r="GQ89" s="60">
        <v>5197</v>
      </c>
      <c r="GR89" s="60">
        <v>2952</v>
      </c>
      <c r="GS89" s="60">
        <v>5197</v>
      </c>
      <c r="GT89" s="60">
        <v>5197</v>
      </c>
      <c r="GU89" s="60">
        <v>5197</v>
      </c>
      <c r="GV89" s="60">
        <v>5197</v>
      </c>
      <c r="GW89" s="60">
        <v>5197</v>
      </c>
      <c r="GX89" s="60">
        <v>5197</v>
      </c>
      <c r="GY89" s="60">
        <v>4397</v>
      </c>
      <c r="GZ89" s="60">
        <v>5197</v>
      </c>
      <c r="HA89" s="60">
        <v>4021</v>
      </c>
      <c r="HB89" s="60">
        <v>4723</v>
      </c>
      <c r="HC89" s="60">
        <v>5197</v>
      </c>
      <c r="HD89" s="60">
        <v>5197</v>
      </c>
      <c r="HE89" s="60">
        <v>5197</v>
      </c>
      <c r="HF89" s="60">
        <v>5197</v>
      </c>
      <c r="HG89" s="60">
        <v>5197</v>
      </c>
      <c r="HH89" s="60">
        <v>5197</v>
      </c>
      <c r="HI89" s="60">
        <v>2881</v>
      </c>
      <c r="HJ89" s="60">
        <v>3515</v>
      </c>
      <c r="HK89" s="60">
        <v>1639</v>
      </c>
      <c r="HL89" s="60">
        <v>3621</v>
      </c>
      <c r="HM89" s="60">
        <v>1639</v>
      </c>
      <c r="HN89" s="60">
        <v>3537</v>
      </c>
      <c r="HO89" s="60">
        <v>3237</v>
      </c>
      <c r="HP89" s="60">
        <v>1639</v>
      </c>
      <c r="HQ89" s="60">
        <v>3358</v>
      </c>
      <c r="HR89" s="60">
        <v>3621</v>
      </c>
      <c r="HS89" s="60">
        <v>2847</v>
      </c>
      <c r="HT89" s="60">
        <v>3621</v>
      </c>
      <c r="HU89" s="60">
        <v>3621</v>
      </c>
      <c r="HV89" s="60">
        <v>3621</v>
      </c>
      <c r="HW89" s="60">
        <v>3621</v>
      </c>
      <c r="HX89" s="60">
        <v>3621</v>
      </c>
      <c r="HY89" s="60">
        <v>3537</v>
      </c>
      <c r="HZ89" s="60">
        <v>3537</v>
      </c>
      <c r="IA89" s="60">
        <v>3537</v>
      </c>
      <c r="IB89" s="60">
        <v>3387</v>
      </c>
      <c r="IC89" s="60">
        <v>3237</v>
      </c>
      <c r="ID89" s="60">
        <v>3237</v>
      </c>
      <c r="IE89" s="60">
        <v>3579</v>
      </c>
      <c r="IF89" s="60">
        <v>3429</v>
      </c>
      <c r="IG89" s="60">
        <v>3429</v>
      </c>
      <c r="IH89" s="60">
        <v>3147</v>
      </c>
      <c r="II89" s="60">
        <v>3231</v>
      </c>
      <c r="IJ89" s="60">
        <v>3387</v>
      </c>
      <c r="IK89" s="60">
        <v>2884</v>
      </c>
      <c r="IL89" s="60">
        <v>3039</v>
      </c>
      <c r="IM89" s="60">
        <v>3621</v>
      </c>
      <c r="IN89" s="60">
        <v>3621</v>
      </c>
      <c r="IO89" s="60">
        <v>3189</v>
      </c>
      <c r="IP89" s="60">
        <v>2491</v>
      </c>
      <c r="IQ89" s="60">
        <v>3621</v>
      </c>
      <c r="IR89" s="60">
        <v>2491</v>
      </c>
      <c r="IS89" s="60">
        <v>3429</v>
      </c>
      <c r="IT89" s="60">
        <v>3579</v>
      </c>
      <c r="IU89" s="60">
        <v>3537</v>
      </c>
      <c r="IV89" s="60">
        <v>3579</v>
      </c>
      <c r="IW89" s="60">
        <v>3142</v>
      </c>
      <c r="IX89" s="60">
        <v>1489</v>
      </c>
      <c r="IY89" s="60">
        <v>3621</v>
      </c>
      <c r="IZ89" s="60">
        <v>2965</v>
      </c>
      <c r="JA89" s="60">
        <v>1639</v>
      </c>
      <c r="JB89" s="60">
        <v>1658</v>
      </c>
      <c r="JC89" s="60">
        <v>3105</v>
      </c>
      <c r="JD89" s="60">
        <v>2689</v>
      </c>
      <c r="JE89" s="60">
        <v>2483</v>
      </c>
      <c r="JF89" s="60">
        <v>3439</v>
      </c>
      <c r="JG89" s="60">
        <v>1489</v>
      </c>
      <c r="JH89" s="60">
        <v>3579</v>
      </c>
      <c r="JI89" s="60">
        <v>3316</v>
      </c>
      <c r="JJ89" s="60">
        <v>2884</v>
      </c>
      <c r="JK89" s="60">
        <v>1639</v>
      </c>
      <c r="JL89" s="60">
        <v>3274</v>
      </c>
      <c r="JM89" s="60">
        <v>3537</v>
      </c>
      <c r="JN89" s="60">
        <v>2896</v>
      </c>
      <c r="JO89" s="60">
        <v>1639</v>
      </c>
      <c r="JP89" s="60">
        <v>3358</v>
      </c>
      <c r="JQ89" s="60">
        <v>3537</v>
      </c>
      <c r="JR89" s="60">
        <v>3621</v>
      </c>
      <c r="JS89" s="60">
        <v>3515</v>
      </c>
      <c r="JT89" s="60">
        <v>3621</v>
      </c>
      <c r="JU89" s="60">
        <v>3124</v>
      </c>
      <c r="JV89" s="60">
        <v>2888</v>
      </c>
      <c r="JW89" s="60">
        <v>2023</v>
      </c>
      <c r="JX89" s="60">
        <v>1639</v>
      </c>
      <c r="JY89" s="60">
        <v>3166</v>
      </c>
      <c r="JZ89" s="60">
        <v>3537</v>
      </c>
      <c r="KA89" s="60">
        <v>3358</v>
      </c>
      <c r="KB89" s="60">
        <v>3105</v>
      </c>
      <c r="KC89" s="60">
        <v>263</v>
      </c>
      <c r="KD89" s="60">
        <v>2321</v>
      </c>
      <c r="KE89" s="60">
        <v>3297</v>
      </c>
      <c r="KF89" s="60">
        <v>2243</v>
      </c>
      <c r="KG89" s="60">
        <v>3255</v>
      </c>
      <c r="KH89" s="60">
        <v>3621</v>
      </c>
      <c r="KI89" s="60">
        <v>3387</v>
      </c>
      <c r="KJ89" s="60">
        <v>3237</v>
      </c>
      <c r="KK89" s="60">
        <v>2974</v>
      </c>
      <c r="KL89" s="60">
        <v>3237</v>
      </c>
      <c r="KM89" s="60">
        <v>3387</v>
      </c>
      <c r="KN89" s="60">
        <v>3579</v>
      </c>
      <c r="KO89" s="60">
        <v>1639</v>
      </c>
      <c r="KP89" s="60">
        <v>3621</v>
      </c>
      <c r="KQ89" s="60">
        <v>3439</v>
      </c>
      <c r="KR89" s="60">
        <v>3274</v>
      </c>
      <c r="KS89" s="60">
        <v>2974</v>
      </c>
      <c r="KT89" s="60">
        <v>2689</v>
      </c>
      <c r="KU89" s="60">
        <v>3621</v>
      </c>
      <c r="KV89" s="60">
        <v>3621</v>
      </c>
      <c r="KW89" s="60">
        <v>2023</v>
      </c>
      <c r="KX89" s="60">
        <v>3621</v>
      </c>
      <c r="KY89" s="60">
        <v>3621</v>
      </c>
      <c r="KZ89" s="60">
        <v>3515</v>
      </c>
      <c r="LA89" s="60">
        <v>3621</v>
      </c>
      <c r="LB89" s="60">
        <v>1639</v>
      </c>
      <c r="LC89" s="60">
        <v>2968</v>
      </c>
      <c r="LD89" s="60">
        <v>2926</v>
      </c>
      <c r="LE89" s="60">
        <v>3621</v>
      </c>
      <c r="LF89" s="60">
        <v>3621</v>
      </c>
      <c r="LG89" s="60">
        <v>1639</v>
      </c>
      <c r="LH89" s="60">
        <v>3621</v>
      </c>
      <c r="LI89" s="60">
        <v>3621</v>
      </c>
      <c r="LJ89" s="60">
        <v>3151</v>
      </c>
      <c r="LK89" s="60">
        <v>2884</v>
      </c>
      <c r="LL89" s="60">
        <v>3621</v>
      </c>
      <c r="LM89" s="60">
        <v>3621</v>
      </c>
      <c r="LN89" s="60">
        <v>2974</v>
      </c>
      <c r="LO89" s="60">
        <v>2896</v>
      </c>
      <c r="LP89" s="60">
        <v>2896</v>
      </c>
      <c r="LQ89" s="60">
        <v>3621</v>
      </c>
      <c r="LR89" s="60">
        <v>3621</v>
      </c>
      <c r="LS89" s="60">
        <v>3274</v>
      </c>
      <c r="LT89" s="60">
        <v>1639</v>
      </c>
      <c r="LU89" s="60">
        <v>3621</v>
      </c>
      <c r="LV89" s="60">
        <v>3621</v>
      </c>
    </row>
    <row r="90" spans="1:334" ht="15" customHeight="1" x14ac:dyDescent="0.35">
      <c r="A90" s="57" t="s">
        <v>348</v>
      </c>
      <c r="B90">
        <v>2677</v>
      </c>
      <c r="C90">
        <v>2677</v>
      </c>
      <c r="D90">
        <v>2414</v>
      </c>
      <c r="E90">
        <v>2330</v>
      </c>
      <c r="F90">
        <v>2030</v>
      </c>
      <c r="G90">
        <v>2677</v>
      </c>
      <c r="H90">
        <v>2353</v>
      </c>
      <c r="I90">
        <v>1745</v>
      </c>
      <c r="J90">
        <v>2677</v>
      </c>
      <c r="K90">
        <v>2414</v>
      </c>
      <c r="L90">
        <v>2677</v>
      </c>
      <c r="M90">
        <v>2677</v>
      </c>
      <c r="N90">
        <v>2414</v>
      </c>
      <c r="O90">
        <v>2030</v>
      </c>
      <c r="P90">
        <v>2677</v>
      </c>
      <c r="Q90">
        <v>2677</v>
      </c>
      <c r="R90">
        <v>2677</v>
      </c>
      <c r="S90">
        <v>2677</v>
      </c>
      <c r="T90">
        <v>2677</v>
      </c>
      <c r="U90">
        <v>2161</v>
      </c>
      <c r="V90">
        <v>2677</v>
      </c>
      <c r="W90">
        <v>2677</v>
      </c>
      <c r="X90">
        <v>2677</v>
      </c>
      <c r="Y90">
        <v>2677</v>
      </c>
      <c r="Z90">
        <v>2677</v>
      </c>
      <c r="AA90">
        <v>2677</v>
      </c>
      <c r="AB90">
        <v>2677</v>
      </c>
      <c r="AC90">
        <v>2677</v>
      </c>
      <c r="AD90">
        <v>2414</v>
      </c>
      <c r="AE90">
        <v>2545</v>
      </c>
      <c r="AF90">
        <v>2269</v>
      </c>
      <c r="AG90">
        <v>2269</v>
      </c>
      <c r="AH90">
        <v>1969</v>
      </c>
      <c r="AI90">
        <v>2593</v>
      </c>
      <c r="AJ90">
        <v>1706</v>
      </c>
      <c r="AK90">
        <v>1745</v>
      </c>
      <c r="AL90">
        <v>1421</v>
      </c>
      <c r="AM90">
        <v>1421</v>
      </c>
      <c r="AN90">
        <v>2330</v>
      </c>
      <c r="AO90">
        <v>2222</v>
      </c>
      <c r="AP90">
        <v>2677</v>
      </c>
      <c r="AQ90">
        <v>2353</v>
      </c>
      <c r="AR90">
        <v>1745</v>
      </c>
      <c r="AS90">
        <v>2330</v>
      </c>
      <c r="AT90">
        <v>2677</v>
      </c>
      <c r="AU90">
        <v>2414</v>
      </c>
      <c r="AV90">
        <v>2414</v>
      </c>
      <c r="AW90">
        <v>2414</v>
      </c>
      <c r="AX90">
        <v>1745</v>
      </c>
      <c r="AY90">
        <v>2677</v>
      </c>
      <c r="AZ90">
        <v>2635</v>
      </c>
      <c r="BA90">
        <v>2593</v>
      </c>
      <c r="BB90">
        <v>2030</v>
      </c>
      <c r="BC90">
        <v>2593</v>
      </c>
      <c r="BD90">
        <v>2593</v>
      </c>
      <c r="BE90">
        <v>1745</v>
      </c>
      <c r="BF90">
        <v>2635</v>
      </c>
      <c r="BG90">
        <v>2222</v>
      </c>
      <c r="BH90">
        <v>2353</v>
      </c>
      <c r="BI90">
        <v>2030</v>
      </c>
      <c r="BJ90">
        <v>2030</v>
      </c>
      <c r="BK90">
        <v>2030</v>
      </c>
      <c r="BL90">
        <v>2030</v>
      </c>
      <c r="BM90">
        <v>2635</v>
      </c>
      <c r="BN90">
        <v>2677</v>
      </c>
      <c r="BO90">
        <v>2414</v>
      </c>
      <c r="BP90">
        <v>2222</v>
      </c>
      <c r="BQ90">
        <v>2161</v>
      </c>
      <c r="BR90">
        <v>2161</v>
      </c>
      <c r="BS90">
        <v>2161</v>
      </c>
      <c r="BT90">
        <v>2293</v>
      </c>
      <c r="BU90">
        <v>1745</v>
      </c>
      <c r="BV90">
        <v>2293</v>
      </c>
      <c r="BW90">
        <v>2030</v>
      </c>
      <c r="BX90">
        <v>2372</v>
      </c>
      <c r="BY90">
        <v>1745</v>
      </c>
      <c r="BZ90">
        <v>2293</v>
      </c>
      <c r="CA90">
        <v>2485</v>
      </c>
      <c r="CB90">
        <v>2030</v>
      </c>
      <c r="CC90">
        <v>2030</v>
      </c>
      <c r="CD90">
        <v>2311</v>
      </c>
      <c r="CE90">
        <v>2161</v>
      </c>
      <c r="CF90">
        <v>2635</v>
      </c>
      <c r="CG90">
        <v>2635</v>
      </c>
      <c r="CH90">
        <v>2677</v>
      </c>
      <c r="CI90"/>
      <c r="CJ90">
        <v>2677</v>
      </c>
      <c r="CK90">
        <v>2635</v>
      </c>
      <c r="CL90">
        <v>2677</v>
      </c>
      <c r="CM90">
        <v>2677</v>
      </c>
      <c r="CN90">
        <v>2677</v>
      </c>
      <c r="CO90">
        <v>1122</v>
      </c>
      <c r="CP90">
        <v>1421</v>
      </c>
      <c r="CQ90">
        <v>1745</v>
      </c>
      <c r="CR90">
        <v>2677</v>
      </c>
      <c r="CS90">
        <v>2677</v>
      </c>
      <c r="CT90">
        <v>2677</v>
      </c>
      <c r="CU90">
        <v>2414</v>
      </c>
      <c r="CV90">
        <v>2677</v>
      </c>
      <c r="CW90">
        <v>2677</v>
      </c>
      <c r="CX90">
        <v>2677</v>
      </c>
      <c r="CY90">
        <v>2330</v>
      </c>
      <c r="CZ90">
        <v>2677</v>
      </c>
      <c r="DA90">
        <v>2677</v>
      </c>
      <c r="DB90">
        <v>2677</v>
      </c>
      <c r="DC90">
        <v>2677</v>
      </c>
      <c r="DD90">
        <v>1745</v>
      </c>
      <c r="DE90">
        <v>2677</v>
      </c>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s="60">
        <v>8180</v>
      </c>
      <c r="FH90" s="60">
        <v>7386</v>
      </c>
      <c r="FI90" s="60">
        <v>5448</v>
      </c>
      <c r="FJ90" s="60">
        <v>7213</v>
      </c>
      <c r="FK90" s="60">
        <v>5768</v>
      </c>
      <c r="FL90" s="60">
        <v>6439</v>
      </c>
      <c r="FM90" s="60">
        <v>7164</v>
      </c>
      <c r="FN90" s="60">
        <v>7225</v>
      </c>
      <c r="FO90" s="60">
        <v>7386</v>
      </c>
      <c r="FP90" s="60">
        <v>7748</v>
      </c>
      <c r="FQ90" s="60">
        <v>6844</v>
      </c>
      <c r="FR90" s="60">
        <v>8138</v>
      </c>
      <c r="FS90" s="60">
        <v>7472</v>
      </c>
      <c r="FT90" s="60">
        <v>6134</v>
      </c>
      <c r="FU90" s="60">
        <v>5435</v>
      </c>
      <c r="FV90" s="60">
        <v>6121</v>
      </c>
      <c r="FW90" s="60">
        <v>6232</v>
      </c>
      <c r="FX90" s="60">
        <v>7102</v>
      </c>
      <c r="FY90" s="60">
        <v>7628</v>
      </c>
      <c r="FZ90" s="60">
        <v>5669</v>
      </c>
      <c r="GA90" s="60">
        <v>8012</v>
      </c>
      <c r="GB90" s="60">
        <v>7430</v>
      </c>
      <c r="GC90" s="60">
        <v>6426</v>
      </c>
      <c r="GD90" s="60">
        <v>5947</v>
      </c>
      <c r="GE90" s="60">
        <v>7440</v>
      </c>
      <c r="GF90" s="60">
        <v>7440</v>
      </c>
      <c r="GG90" s="60">
        <v>7530</v>
      </c>
      <c r="GH90" s="60">
        <v>6316</v>
      </c>
      <c r="GI90" s="60">
        <v>7001</v>
      </c>
      <c r="GJ90" s="60">
        <v>8012</v>
      </c>
      <c r="GK90" s="60">
        <v>8180</v>
      </c>
      <c r="GL90" s="60">
        <v>8180</v>
      </c>
      <c r="GM90" s="60">
        <v>7443</v>
      </c>
      <c r="GN90" s="60">
        <v>7712</v>
      </c>
      <c r="GO90" s="60">
        <v>7270</v>
      </c>
      <c r="GP90" s="60">
        <v>7084</v>
      </c>
      <c r="GQ90" s="60">
        <v>6316</v>
      </c>
      <c r="GR90" s="60">
        <v>5948</v>
      </c>
      <c r="GS90" s="60">
        <v>7692</v>
      </c>
      <c r="GT90" s="60">
        <v>7654</v>
      </c>
      <c r="GU90" s="60">
        <v>7148</v>
      </c>
      <c r="GV90" s="60">
        <v>6316</v>
      </c>
      <c r="GW90" s="60">
        <v>6886</v>
      </c>
      <c r="GX90" s="60">
        <v>7532</v>
      </c>
      <c r="GY90" s="60">
        <v>7186</v>
      </c>
      <c r="GZ90" s="60">
        <v>7448</v>
      </c>
      <c r="HA90" s="60">
        <v>8180</v>
      </c>
      <c r="HB90" s="60">
        <v>7098</v>
      </c>
      <c r="HC90" s="60">
        <v>7272</v>
      </c>
      <c r="HD90" s="60">
        <v>6886</v>
      </c>
      <c r="HE90" s="60">
        <v>7412</v>
      </c>
      <c r="HF90" s="60">
        <v>7712</v>
      </c>
      <c r="HG90" s="60">
        <v>8096</v>
      </c>
      <c r="HH90" s="60">
        <v>7654</v>
      </c>
      <c r="HI90" s="60">
        <v>1766</v>
      </c>
      <c r="HJ90" s="60">
        <v>2720</v>
      </c>
      <c r="HK90" s="60">
        <v>1184</v>
      </c>
      <c r="HL90" s="60">
        <v>2826</v>
      </c>
      <c r="HM90" s="60">
        <v>1504</v>
      </c>
      <c r="HN90" s="60">
        <v>2742</v>
      </c>
      <c r="HO90" s="60">
        <v>2122</v>
      </c>
      <c r="HP90" s="60">
        <v>1402</v>
      </c>
      <c r="HQ90" s="60">
        <v>2243</v>
      </c>
      <c r="HR90" s="60">
        <v>2716</v>
      </c>
      <c r="HS90" s="60">
        <v>2052</v>
      </c>
      <c r="HT90" s="60">
        <v>2686</v>
      </c>
      <c r="HU90" s="60">
        <v>2686</v>
      </c>
      <c r="HV90" s="60">
        <v>2686</v>
      </c>
      <c r="HW90" s="60">
        <v>2686</v>
      </c>
      <c r="HX90" s="60">
        <v>2431</v>
      </c>
      <c r="HY90" s="60">
        <v>2602</v>
      </c>
      <c r="HZ90" s="60">
        <v>2602</v>
      </c>
      <c r="IA90" s="60">
        <v>2602</v>
      </c>
      <c r="IB90" s="60">
        <v>2592</v>
      </c>
      <c r="IC90" s="60">
        <v>2442</v>
      </c>
      <c r="ID90" s="60">
        <v>2442</v>
      </c>
      <c r="IE90" s="60">
        <v>2784</v>
      </c>
      <c r="IF90" s="60">
        <v>2494</v>
      </c>
      <c r="IG90" s="60">
        <v>2494</v>
      </c>
      <c r="IH90" s="60">
        <v>2032</v>
      </c>
      <c r="II90" s="60">
        <v>2296</v>
      </c>
      <c r="IJ90" s="60">
        <v>2592</v>
      </c>
      <c r="IK90" s="60">
        <v>1554</v>
      </c>
      <c r="IL90" s="60">
        <v>2104</v>
      </c>
      <c r="IM90" s="60">
        <v>2686</v>
      </c>
      <c r="IN90" s="60">
        <v>2431</v>
      </c>
      <c r="IO90" s="60">
        <v>2254</v>
      </c>
      <c r="IP90" s="60">
        <v>1376</v>
      </c>
      <c r="IQ90" s="60">
        <v>2826</v>
      </c>
      <c r="IR90" s="60">
        <v>1376</v>
      </c>
      <c r="IS90" s="60">
        <v>2494</v>
      </c>
      <c r="IT90" s="60">
        <v>2784</v>
      </c>
      <c r="IU90" s="60">
        <v>2742</v>
      </c>
      <c r="IV90" s="60">
        <v>2784</v>
      </c>
      <c r="IW90" s="60">
        <v>2610</v>
      </c>
      <c r="IX90" s="60">
        <v>2029</v>
      </c>
      <c r="IY90" s="60">
        <v>2826</v>
      </c>
      <c r="IZ90" s="60">
        <v>2243</v>
      </c>
      <c r="JA90" s="60">
        <v>1504</v>
      </c>
      <c r="JC90" s="60">
        <v>2310</v>
      </c>
      <c r="JD90" s="60">
        <v>1574</v>
      </c>
      <c r="JE90" s="60">
        <v>2179</v>
      </c>
      <c r="JF90" s="60">
        <v>2742</v>
      </c>
      <c r="JH90" s="60">
        <v>2784</v>
      </c>
      <c r="JI90" s="60">
        <v>2201</v>
      </c>
      <c r="JJ90" s="60">
        <v>2089</v>
      </c>
      <c r="JK90" s="60">
        <v>1184</v>
      </c>
      <c r="JL90" s="60">
        <v>2742</v>
      </c>
      <c r="JM90" s="60">
        <v>2602</v>
      </c>
      <c r="JN90" s="60">
        <v>2592</v>
      </c>
      <c r="JO90" s="60">
        <v>1184</v>
      </c>
      <c r="JP90" s="60">
        <v>2336</v>
      </c>
      <c r="JQ90" s="60">
        <v>2742</v>
      </c>
      <c r="JR90" s="60">
        <v>2826</v>
      </c>
      <c r="JS90" s="60">
        <v>2720</v>
      </c>
      <c r="JT90" s="60">
        <v>2826</v>
      </c>
      <c r="JU90" s="60">
        <v>2592</v>
      </c>
      <c r="JV90" s="60">
        <v>2356</v>
      </c>
      <c r="JW90" s="60">
        <v>1888</v>
      </c>
      <c r="JX90" s="60">
        <v>551</v>
      </c>
      <c r="JY90" s="60">
        <v>2371</v>
      </c>
      <c r="JZ90" s="60">
        <v>2602</v>
      </c>
      <c r="KA90" s="60">
        <v>2336</v>
      </c>
      <c r="KB90" s="60">
        <v>1763</v>
      </c>
      <c r="KC90" s="60">
        <v>1354</v>
      </c>
      <c r="KD90" s="60">
        <v>1789</v>
      </c>
      <c r="KE90" s="60">
        <v>2362</v>
      </c>
      <c r="KF90" s="60">
        <v>1544</v>
      </c>
      <c r="KG90" s="60">
        <v>2320</v>
      </c>
      <c r="KH90" s="60">
        <v>2506</v>
      </c>
      <c r="KI90" s="60">
        <v>2452</v>
      </c>
      <c r="KJ90" s="60">
        <v>2302</v>
      </c>
      <c r="KK90" s="60">
        <v>1859</v>
      </c>
      <c r="KL90" s="60">
        <v>2302</v>
      </c>
      <c r="KM90" s="60">
        <v>2592</v>
      </c>
      <c r="KN90" s="60">
        <v>2784</v>
      </c>
      <c r="KO90" s="60">
        <v>1504</v>
      </c>
      <c r="KP90" s="60">
        <v>2826</v>
      </c>
      <c r="KQ90" s="60">
        <v>2742</v>
      </c>
      <c r="KR90" s="60">
        <v>2742</v>
      </c>
      <c r="KS90" s="60">
        <v>2442</v>
      </c>
      <c r="KT90" s="60">
        <v>1894</v>
      </c>
      <c r="KU90" s="60">
        <v>2826</v>
      </c>
      <c r="KV90" s="60">
        <v>2826</v>
      </c>
      <c r="KW90" s="60">
        <v>1888</v>
      </c>
      <c r="KX90" s="60">
        <v>2826</v>
      </c>
      <c r="KY90" s="60">
        <v>2826</v>
      </c>
      <c r="KZ90" s="60">
        <v>2720</v>
      </c>
      <c r="LA90" s="60">
        <v>2826</v>
      </c>
      <c r="LB90" s="60">
        <v>1504</v>
      </c>
      <c r="LC90" s="60">
        <v>2173</v>
      </c>
      <c r="LD90" s="60">
        <v>2131</v>
      </c>
      <c r="LE90" s="60">
        <v>2686</v>
      </c>
      <c r="LF90" s="60">
        <v>2826</v>
      </c>
      <c r="LG90" s="60">
        <v>1184</v>
      </c>
      <c r="LH90" s="60">
        <v>2431</v>
      </c>
      <c r="LI90" s="60">
        <v>2431</v>
      </c>
      <c r="LJ90" s="60">
        <v>1414</v>
      </c>
      <c r="LK90" s="60">
        <v>1316</v>
      </c>
      <c r="LL90" s="60">
        <v>2826</v>
      </c>
      <c r="LM90" s="60">
        <v>2826</v>
      </c>
      <c r="LN90" s="60">
        <v>2442</v>
      </c>
      <c r="LO90" s="60">
        <v>2592</v>
      </c>
      <c r="LP90" s="60">
        <v>2592</v>
      </c>
      <c r="LQ90" s="60">
        <v>2826</v>
      </c>
      <c r="LR90" s="60">
        <v>2826</v>
      </c>
      <c r="LS90" s="60">
        <v>2479</v>
      </c>
      <c r="LT90" s="60">
        <v>1504</v>
      </c>
      <c r="LU90" s="60">
        <v>2826</v>
      </c>
      <c r="LV90" s="60">
        <v>2826</v>
      </c>
    </row>
    <row r="91" spans="1:334" ht="15" customHeight="1" x14ac:dyDescent="0.35">
      <c r="A91" s="57" t="s">
        <v>349</v>
      </c>
      <c r="B91">
        <v>1598</v>
      </c>
      <c r="C91">
        <v>1528</v>
      </c>
      <c r="D91">
        <v>1843</v>
      </c>
      <c r="E91">
        <v>1773</v>
      </c>
      <c r="F91">
        <v>1577</v>
      </c>
      <c r="G91">
        <v>1598</v>
      </c>
      <c r="H91">
        <v>1843</v>
      </c>
      <c r="I91">
        <v>1657</v>
      </c>
      <c r="J91">
        <v>1598</v>
      </c>
      <c r="K91">
        <v>1332</v>
      </c>
      <c r="L91">
        <v>1843</v>
      </c>
      <c r="M91">
        <v>1598</v>
      </c>
      <c r="N91">
        <v>1528</v>
      </c>
      <c r="O91">
        <v>1843</v>
      </c>
      <c r="P91">
        <v>1598</v>
      </c>
      <c r="Q91">
        <v>1598</v>
      </c>
      <c r="R91">
        <v>1598</v>
      </c>
      <c r="S91">
        <v>1598</v>
      </c>
      <c r="T91">
        <v>1598</v>
      </c>
      <c r="U91">
        <v>1843</v>
      </c>
      <c r="V91">
        <v>1598</v>
      </c>
      <c r="W91">
        <v>1598</v>
      </c>
      <c r="X91">
        <v>1598</v>
      </c>
      <c r="Y91">
        <v>1598</v>
      </c>
      <c r="Z91">
        <v>1598</v>
      </c>
      <c r="AA91">
        <v>1598</v>
      </c>
      <c r="AB91">
        <v>1598</v>
      </c>
      <c r="AC91">
        <v>1843</v>
      </c>
      <c r="AD91">
        <v>1598</v>
      </c>
      <c r="AE91">
        <v>1598</v>
      </c>
      <c r="AF91">
        <v>1923</v>
      </c>
      <c r="AG91">
        <v>1923</v>
      </c>
      <c r="AH91">
        <v>1923</v>
      </c>
      <c r="AI91">
        <v>1923</v>
      </c>
      <c r="AJ91">
        <v>1923</v>
      </c>
      <c r="AK91">
        <v>1843</v>
      </c>
      <c r="AL91">
        <v>1923</v>
      </c>
      <c r="AM91">
        <v>1923</v>
      </c>
      <c r="AN91">
        <v>1843</v>
      </c>
      <c r="AO91">
        <v>1843</v>
      </c>
      <c r="AP91">
        <v>1923</v>
      </c>
      <c r="AQ91">
        <v>1923</v>
      </c>
      <c r="AR91">
        <v>1843</v>
      </c>
      <c r="AS91">
        <v>1843</v>
      </c>
      <c r="AT91">
        <v>1598</v>
      </c>
      <c r="AU91">
        <v>1577</v>
      </c>
      <c r="AV91">
        <v>1577</v>
      </c>
      <c r="AW91">
        <v>1843</v>
      </c>
      <c r="AX91">
        <v>1577</v>
      </c>
      <c r="AY91">
        <v>1577</v>
      </c>
      <c r="AZ91">
        <v>1598</v>
      </c>
      <c r="BA91">
        <v>1843</v>
      </c>
      <c r="BB91">
        <v>1843</v>
      </c>
      <c r="BC91">
        <v>1843</v>
      </c>
      <c r="BD91">
        <v>1843</v>
      </c>
      <c r="BE91">
        <v>1923</v>
      </c>
      <c r="BF91">
        <v>1598</v>
      </c>
      <c r="BG91">
        <v>1843</v>
      </c>
      <c r="BH91">
        <v>1080</v>
      </c>
      <c r="BI91">
        <v>1843</v>
      </c>
      <c r="BJ91">
        <v>1843</v>
      </c>
      <c r="BK91">
        <v>1843</v>
      </c>
      <c r="BL91">
        <v>1482</v>
      </c>
      <c r="BM91">
        <v>400</v>
      </c>
      <c r="BN91">
        <v>1332</v>
      </c>
      <c r="BO91">
        <v>1528</v>
      </c>
      <c r="BP91">
        <v>1598</v>
      </c>
      <c r="BQ91">
        <v>1773</v>
      </c>
      <c r="BR91">
        <v>1773</v>
      </c>
      <c r="BS91">
        <v>1843</v>
      </c>
      <c r="BT91">
        <v>1577</v>
      </c>
      <c r="BU91">
        <v>1577</v>
      </c>
      <c r="BV91">
        <v>1598</v>
      </c>
      <c r="BW91">
        <v>1843</v>
      </c>
      <c r="BX91">
        <v>1923</v>
      </c>
      <c r="BY91">
        <v>1923</v>
      </c>
      <c r="BZ91">
        <v>1923</v>
      </c>
      <c r="CA91">
        <v>1923</v>
      </c>
      <c r="CB91">
        <v>1923</v>
      </c>
      <c r="CC91">
        <v>1923</v>
      </c>
      <c r="CD91">
        <v>1923</v>
      </c>
      <c r="CE91">
        <v>1923</v>
      </c>
      <c r="CF91">
        <v>1923</v>
      </c>
      <c r="CG91">
        <v>1923</v>
      </c>
      <c r="CH91">
        <v>1923</v>
      </c>
      <c r="CI91">
        <v>1923</v>
      </c>
      <c r="CJ91"/>
      <c r="CK91">
        <v>1843</v>
      </c>
      <c r="CL91">
        <v>1923</v>
      </c>
      <c r="CM91">
        <v>1923</v>
      </c>
      <c r="CN91">
        <v>1923</v>
      </c>
      <c r="CO91">
        <v>1923</v>
      </c>
      <c r="CP91">
        <v>1923</v>
      </c>
      <c r="CQ91">
        <v>1923</v>
      </c>
      <c r="CR91">
        <v>1923</v>
      </c>
      <c r="CS91">
        <v>1598</v>
      </c>
      <c r="CT91">
        <v>1598</v>
      </c>
      <c r="CU91">
        <v>1843</v>
      </c>
      <c r="CV91">
        <v>1598</v>
      </c>
      <c r="CW91">
        <v>1598</v>
      </c>
      <c r="CX91">
        <v>1598</v>
      </c>
      <c r="CY91">
        <v>1773</v>
      </c>
      <c r="CZ91">
        <v>1598</v>
      </c>
      <c r="DA91">
        <v>1598</v>
      </c>
      <c r="DB91">
        <v>1598</v>
      </c>
      <c r="DC91">
        <v>1773</v>
      </c>
      <c r="DD91">
        <v>1923</v>
      </c>
      <c r="DE91">
        <v>1598</v>
      </c>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s="60">
        <v>5768</v>
      </c>
      <c r="FH91" s="60">
        <v>5568</v>
      </c>
      <c r="FI91" s="60">
        <v>3542</v>
      </c>
      <c r="FJ91" s="60">
        <v>4921</v>
      </c>
      <c r="FK91" s="60">
        <v>4731</v>
      </c>
      <c r="FL91" s="60">
        <v>5571</v>
      </c>
      <c r="FM91" s="60">
        <v>5571</v>
      </c>
      <c r="FN91" s="60">
        <v>5571</v>
      </c>
      <c r="FO91" s="60">
        <v>5568</v>
      </c>
      <c r="FP91" s="60">
        <v>6458</v>
      </c>
      <c r="FQ91" s="60">
        <v>6216</v>
      </c>
      <c r="FR91" s="60">
        <v>5726</v>
      </c>
      <c r="FS91" s="60">
        <v>6016</v>
      </c>
      <c r="FT91" s="60">
        <v>5644</v>
      </c>
      <c r="FU91" s="60">
        <v>5603</v>
      </c>
      <c r="FV91" s="60">
        <v>4349</v>
      </c>
      <c r="FW91" s="60">
        <v>5652</v>
      </c>
      <c r="FX91" s="60">
        <v>6534</v>
      </c>
      <c r="FY91" s="60">
        <v>5595</v>
      </c>
      <c r="FZ91" s="60">
        <v>4960</v>
      </c>
      <c r="GA91" s="60">
        <v>6534</v>
      </c>
      <c r="GB91" s="60">
        <v>6618</v>
      </c>
      <c r="GC91" s="60">
        <v>5963</v>
      </c>
      <c r="GD91" s="60">
        <v>6355</v>
      </c>
      <c r="GE91" s="60">
        <v>6576</v>
      </c>
      <c r="GF91" s="60">
        <v>6576</v>
      </c>
      <c r="GG91" s="60">
        <v>6416</v>
      </c>
      <c r="GH91" s="60">
        <v>5926</v>
      </c>
      <c r="GI91" s="60">
        <v>5565</v>
      </c>
      <c r="GJ91" s="60">
        <v>6618</v>
      </c>
      <c r="GK91" s="60">
        <v>6458</v>
      </c>
      <c r="GL91" s="60">
        <v>5968</v>
      </c>
      <c r="GM91" s="60">
        <v>5621</v>
      </c>
      <c r="GN91" s="60">
        <v>6458</v>
      </c>
      <c r="GO91" s="60">
        <v>5968</v>
      </c>
      <c r="GP91" s="60">
        <v>5926</v>
      </c>
      <c r="GQ91" s="60">
        <v>6458</v>
      </c>
      <c r="GR91" s="60">
        <v>4560</v>
      </c>
      <c r="GS91" s="60">
        <v>6618</v>
      </c>
      <c r="GT91" s="60">
        <v>5828</v>
      </c>
      <c r="GU91" s="60">
        <v>6458</v>
      </c>
      <c r="GV91" s="60">
        <v>6458</v>
      </c>
      <c r="GW91" s="60">
        <v>6458</v>
      </c>
      <c r="GX91" s="60">
        <v>6618</v>
      </c>
      <c r="GY91" s="60">
        <v>5968</v>
      </c>
      <c r="GZ91" s="60">
        <v>6618</v>
      </c>
      <c r="HA91" s="60">
        <v>6618</v>
      </c>
      <c r="HB91" s="60">
        <v>6534</v>
      </c>
      <c r="HC91" s="60">
        <v>6618</v>
      </c>
      <c r="HD91" s="60">
        <v>6618</v>
      </c>
      <c r="HE91" s="60">
        <v>6618</v>
      </c>
      <c r="HF91" s="60">
        <v>6428</v>
      </c>
      <c r="HG91" s="60">
        <v>6618</v>
      </c>
      <c r="HH91" s="60">
        <v>5968</v>
      </c>
      <c r="HI91" s="60">
        <v>2117</v>
      </c>
      <c r="HJ91" s="60">
        <v>2772</v>
      </c>
      <c r="HK91" s="60">
        <v>2125</v>
      </c>
      <c r="HL91" s="60">
        <v>2772</v>
      </c>
      <c r="HM91" s="60">
        <v>2125</v>
      </c>
      <c r="HN91" s="60">
        <v>2144</v>
      </c>
      <c r="HO91" s="60">
        <v>263</v>
      </c>
      <c r="HP91" s="60">
        <v>1725</v>
      </c>
      <c r="HQ91" s="60">
        <v>2509</v>
      </c>
      <c r="HR91" s="60">
        <v>2372</v>
      </c>
      <c r="HS91" s="60">
        <v>1988</v>
      </c>
      <c r="HT91" s="60">
        <v>2772</v>
      </c>
      <c r="HU91" s="60">
        <v>2772</v>
      </c>
      <c r="HV91" s="60">
        <v>2772</v>
      </c>
      <c r="HW91" s="60">
        <v>2772</v>
      </c>
      <c r="HX91" s="60">
        <v>2772</v>
      </c>
      <c r="HY91" s="60">
        <v>2688</v>
      </c>
      <c r="HZ91" s="60">
        <v>2688</v>
      </c>
      <c r="IA91" s="60">
        <v>2688</v>
      </c>
      <c r="IB91" s="60">
        <v>2538</v>
      </c>
      <c r="IC91" s="60">
        <v>1988</v>
      </c>
      <c r="ID91" s="60">
        <v>2388</v>
      </c>
      <c r="IE91" s="60">
        <v>2730</v>
      </c>
      <c r="IF91" s="60">
        <v>2580</v>
      </c>
      <c r="IG91" s="60">
        <v>2580</v>
      </c>
      <c r="IH91" s="60">
        <v>2688</v>
      </c>
      <c r="II91" s="60">
        <v>2772</v>
      </c>
      <c r="IJ91" s="60">
        <v>2538</v>
      </c>
      <c r="IK91" s="60">
        <v>2425</v>
      </c>
      <c r="IL91" s="60">
        <v>2580</v>
      </c>
      <c r="IM91" s="60">
        <v>2772</v>
      </c>
      <c r="IN91" s="60">
        <v>2772</v>
      </c>
      <c r="IO91" s="60">
        <v>2730</v>
      </c>
      <c r="IP91" s="60">
        <v>2317</v>
      </c>
      <c r="IQ91" s="60">
        <v>2772</v>
      </c>
      <c r="IR91" s="60">
        <v>2317</v>
      </c>
      <c r="IS91" s="60">
        <v>2580</v>
      </c>
      <c r="IT91" s="60">
        <v>2730</v>
      </c>
      <c r="IU91" s="60">
        <v>2688</v>
      </c>
      <c r="IV91" s="60">
        <v>2730</v>
      </c>
      <c r="IW91" s="60">
        <v>1933</v>
      </c>
      <c r="IX91" s="60">
        <v>1246</v>
      </c>
      <c r="IY91" s="60">
        <v>2772</v>
      </c>
      <c r="IZ91" s="60">
        <v>2109</v>
      </c>
      <c r="JA91" s="60">
        <v>2125</v>
      </c>
      <c r="JB91" s="60">
        <v>2125</v>
      </c>
      <c r="JC91" s="60">
        <v>1856</v>
      </c>
      <c r="JD91" s="60">
        <v>1725</v>
      </c>
      <c r="JE91" s="60">
        <v>1396</v>
      </c>
      <c r="JF91" s="60">
        <v>2688</v>
      </c>
      <c r="JG91" s="60">
        <v>1725</v>
      </c>
      <c r="JH91" s="60">
        <v>2730</v>
      </c>
      <c r="JI91" s="60">
        <v>2467</v>
      </c>
      <c r="JJ91" s="60">
        <v>2425</v>
      </c>
      <c r="JK91" s="60">
        <v>2125</v>
      </c>
      <c r="JL91" s="60">
        <v>2209</v>
      </c>
      <c r="JM91" s="60">
        <v>2688</v>
      </c>
      <c r="JN91" s="60">
        <v>1659</v>
      </c>
      <c r="JO91" s="60">
        <v>1725</v>
      </c>
      <c r="JP91" s="60">
        <v>2509</v>
      </c>
      <c r="JQ91" s="60">
        <v>2688</v>
      </c>
      <c r="JR91" s="60">
        <v>2772</v>
      </c>
      <c r="JS91" s="60">
        <v>2772</v>
      </c>
      <c r="JT91" s="60">
        <v>2772</v>
      </c>
      <c r="JU91" s="60">
        <v>1659</v>
      </c>
      <c r="JV91" s="60">
        <v>1466</v>
      </c>
      <c r="JW91" s="60">
        <v>2509</v>
      </c>
      <c r="JX91" s="60">
        <v>2125</v>
      </c>
      <c r="JY91" s="60">
        <v>2317</v>
      </c>
      <c r="JZ91" s="60">
        <v>2688</v>
      </c>
      <c r="KA91" s="60">
        <v>2509</v>
      </c>
      <c r="KB91" s="60">
        <v>2256</v>
      </c>
      <c r="KC91" s="60">
        <v>1274</v>
      </c>
      <c r="KD91" s="60">
        <v>1274</v>
      </c>
      <c r="KE91" s="60">
        <v>2448</v>
      </c>
      <c r="KF91" s="60">
        <v>1875</v>
      </c>
      <c r="KG91" s="60">
        <v>2406</v>
      </c>
      <c r="KH91" s="60">
        <v>2372</v>
      </c>
      <c r="KI91" s="60">
        <v>2538</v>
      </c>
      <c r="KJ91" s="60">
        <v>2388</v>
      </c>
      <c r="KK91" s="60">
        <v>2125</v>
      </c>
      <c r="KL91" s="60">
        <v>2388</v>
      </c>
      <c r="KM91" s="60">
        <v>2538</v>
      </c>
      <c r="KN91" s="60">
        <v>2730</v>
      </c>
      <c r="KO91" s="60">
        <v>2125</v>
      </c>
      <c r="KP91" s="60">
        <v>2772</v>
      </c>
      <c r="KQ91" s="60">
        <v>2518</v>
      </c>
      <c r="KR91" s="60">
        <v>2209</v>
      </c>
      <c r="KS91" s="60">
        <v>865</v>
      </c>
      <c r="KT91" s="60">
        <v>2125</v>
      </c>
      <c r="KU91" s="60">
        <v>2772</v>
      </c>
      <c r="KV91" s="60">
        <v>2772</v>
      </c>
      <c r="KW91" s="60">
        <v>2509</v>
      </c>
      <c r="KX91" s="60">
        <v>2772</v>
      </c>
      <c r="KY91" s="60">
        <v>2772</v>
      </c>
      <c r="KZ91" s="60">
        <v>2772</v>
      </c>
      <c r="LA91" s="60">
        <v>2772</v>
      </c>
      <c r="LB91" s="60">
        <v>2125</v>
      </c>
      <c r="LC91" s="60">
        <v>2509</v>
      </c>
      <c r="LD91" s="60">
        <v>2467</v>
      </c>
      <c r="LE91" s="60">
        <v>2772</v>
      </c>
      <c r="LF91" s="60">
        <v>2772</v>
      </c>
      <c r="LG91" s="60">
        <v>2125</v>
      </c>
      <c r="LH91" s="60">
        <v>2772</v>
      </c>
      <c r="LI91" s="60">
        <v>2772</v>
      </c>
      <c r="LJ91" s="60">
        <v>1917</v>
      </c>
      <c r="LK91" s="60">
        <v>2425</v>
      </c>
      <c r="LL91" s="60">
        <v>2772</v>
      </c>
      <c r="LM91" s="60">
        <v>2772</v>
      </c>
      <c r="LN91" s="60">
        <v>2188</v>
      </c>
      <c r="LO91" s="60">
        <v>1659</v>
      </c>
      <c r="LP91" s="60">
        <v>2059</v>
      </c>
      <c r="LQ91" s="60">
        <v>2772</v>
      </c>
      <c r="LR91" s="60">
        <v>2772</v>
      </c>
      <c r="LS91" s="60">
        <v>2225</v>
      </c>
      <c r="LT91" s="60">
        <v>1725</v>
      </c>
      <c r="LU91" s="60">
        <v>2772</v>
      </c>
      <c r="LV91" s="60">
        <v>2772</v>
      </c>
    </row>
    <row r="92" spans="1:334" ht="15" customHeight="1" x14ac:dyDescent="0.35">
      <c r="A92" s="57" t="s">
        <v>350</v>
      </c>
      <c r="B92">
        <v>1078</v>
      </c>
      <c r="C92">
        <v>1251</v>
      </c>
      <c r="D92">
        <v>1078</v>
      </c>
      <c r="E92">
        <v>1316</v>
      </c>
      <c r="F92">
        <v>1561</v>
      </c>
      <c r="G92">
        <v>1058</v>
      </c>
      <c r="H92">
        <v>1361</v>
      </c>
      <c r="I92">
        <v>1396</v>
      </c>
      <c r="J92">
        <v>1358</v>
      </c>
      <c r="K92">
        <v>1358</v>
      </c>
      <c r="L92">
        <v>1533</v>
      </c>
      <c r="M92">
        <v>1603</v>
      </c>
      <c r="N92">
        <v>1251</v>
      </c>
      <c r="O92">
        <v>1361</v>
      </c>
      <c r="P92">
        <v>1358</v>
      </c>
      <c r="Q92">
        <v>1358</v>
      </c>
      <c r="R92">
        <v>1358</v>
      </c>
      <c r="S92">
        <v>1358</v>
      </c>
      <c r="T92">
        <v>1358</v>
      </c>
      <c r="U92">
        <v>1016</v>
      </c>
      <c r="V92">
        <v>1358</v>
      </c>
      <c r="W92">
        <v>1358</v>
      </c>
      <c r="X92">
        <v>1358</v>
      </c>
      <c r="Y92">
        <v>1603</v>
      </c>
      <c r="Z92">
        <v>1603</v>
      </c>
      <c r="AA92">
        <v>1603</v>
      </c>
      <c r="AB92">
        <v>1603</v>
      </c>
      <c r="AC92">
        <v>1603</v>
      </c>
      <c r="AD92">
        <v>1603</v>
      </c>
      <c r="AE92">
        <v>1603</v>
      </c>
      <c r="AF92">
        <v>1441</v>
      </c>
      <c r="AG92">
        <v>1441</v>
      </c>
      <c r="AH92">
        <v>1441</v>
      </c>
      <c r="AI92">
        <v>1441</v>
      </c>
      <c r="AJ92">
        <v>1441</v>
      </c>
      <c r="AK92">
        <v>1361</v>
      </c>
      <c r="AL92">
        <v>1441</v>
      </c>
      <c r="AM92">
        <v>1441</v>
      </c>
      <c r="AN92">
        <v>1016</v>
      </c>
      <c r="AO92">
        <v>1361</v>
      </c>
      <c r="AP92">
        <v>1483</v>
      </c>
      <c r="AQ92">
        <v>1483</v>
      </c>
      <c r="AR92">
        <v>1561</v>
      </c>
      <c r="AS92">
        <v>1561</v>
      </c>
      <c r="AT92">
        <v>1358</v>
      </c>
      <c r="AU92">
        <v>1403</v>
      </c>
      <c r="AV92">
        <v>1403</v>
      </c>
      <c r="AW92">
        <v>1403</v>
      </c>
      <c r="AX92">
        <v>1361</v>
      </c>
      <c r="AY92">
        <v>1403</v>
      </c>
      <c r="AZ92">
        <v>1025</v>
      </c>
      <c r="BA92">
        <v>1340</v>
      </c>
      <c r="BB92">
        <v>1361</v>
      </c>
      <c r="BC92">
        <v>1561</v>
      </c>
      <c r="BD92">
        <v>1340</v>
      </c>
      <c r="BE92">
        <v>1220</v>
      </c>
      <c r="BF92">
        <v>725</v>
      </c>
      <c r="BG92">
        <v>1140</v>
      </c>
      <c r="BH92">
        <v>1340</v>
      </c>
      <c r="BI92">
        <v>1340</v>
      </c>
      <c r="BJ92">
        <v>1340</v>
      </c>
      <c r="BK92">
        <v>1340</v>
      </c>
      <c r="BL92">
        <v>1454</v>
      </c>
      <c r="BM92">
        <v>1603</v>
      </c>
      <c r="BN92">
        <v>1358</v>
      </c>
      <c r="BO92">
        <v>1496</v>
      </c>
      <c r="BP92">
        <v>1016</v>
      </c>
      <c r="BQ92">
        <v>1561</v>
      </c>
      <c r="BR92">
        <v>1316</v>
      </c>
      <c r="BS92">
        <v>1561</v>
      </c>
      <c r="BT92">
        <v>1116</v>
      </c>
      <c r="BU92">
        <v>1361</v>
      </c>
      <c r="BV92">
        <v>1561</v>
      </c>
      <c r="BW92">
        <v>1361</v>
      </c>
      <c r="BX92">
        <v>1641</v>
      </c>
      <c r="BY92">
        <v>1641</v>
      </c>
      <c r="BZ92">
        <v>1641</v>
      </c>
      <c r="CA92">
        <v>1683</v>
      </c>
      <c r="CB92">
        <v>1641</v>
      </c>
      <c r="CC92">
        <v>1641</v>
      </c>
      <c r="CD92">
        <v>1641</v>
      </c>
      <c r="CE92">
        <v>1641</v>
      </c>
      <c r="CF92">
        <v>1641</v>
      </c>
      <c r="CG92">
        <v>1683</v>
      </c>
      <c r="CH92">
        <v>1483</v>
      </c>
      <c r="CI92">
        <v>1641</v>
      </c>
      <c r="CJ92">
        <v>1603</v>
      </c>
      <c r="CK92"/>
      <c r="CL92">
        <v>1483</v>
      </c>
      <c r="CM92">
        <v>1483</v>
      </c>
      <c r="CN92">
        <v>1483</v>
      </c>
      <c r="CO92">
        <v>1441</v>
      </c>
      <c r="CP92">
        <v>1641</v>
      </c>
      <c r="CQ92">
        <v>1441</v>
      </c>
      <c r="CR92">
        <v>1483</v>
      </c>
      <c r="CS92">
        <v>1358</v>
      </c>
      <c r="CT92">
        <v>1358</v>
      </c>
      <c r="CU92">
        <v>1078</v>
      </c>
      <c r="CV92">
        <v>1358</v>
      </c>
      <c r="CW92">
        <v>1078</v>
      </c>
      <c r="CX92">
        <v>1358</v>
      </c>
      <c r="CY92">
        <v>1316</v>
      </c>
      <c r="CZ92">
        <v>1358</v>
      </c>
      <c r="DA92">
        <v>1603</v>
      </c>
      <c r="DB92">
        <v>1603</v>
      </c>
      <c r="DC92">
        <v>1358</v>
      </c>
      <c r="DD92">
        <v>1220</v>
      </c>
      <c r="DE92">
        <v>1603</v>
      </c>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s="60">
        <v>6230</v>
      </c>
      <c r="FH92" s="60">
        <v>5840</v>
      </c>
      <c r="FI92" s="60">
        <v>4808</v>
      </c>
      <c r="FJ92" s="60">
        <v>5583</v>
      </c>
      <c r="FK92" s="60">
        <v>4808</v>
      </c>
      <c r="FL92" s="60">
        <v>5353</v>
      </c>
      <c r="FM92" s="60">
        <v>5458</v>
      </c>
      <c r="FN92" s="60">
        <v>5659</v>
      </c>
      <c r="FO92" s="60">
        <v>4084</v>
      </c>
      <c r="FP92" s="60">
        <v>6146</v>
      </c>
      <c r="FQ92" s="60">
        <v>5262</v>
      </c>
      <c r="FR92" s="60">
        <v>5698</v>
      </c>
      <c r="FS92" s="60">
        <v>5788</v>
      </c>
      <c r="FT92" s="60">
        <v>5774</v>
      </c>
      <c r="FU92" s="60">
        <v>5585</v>
      </c>
      <c r="FV92" s="60">
        <v>4081</v>
      </c>
      <c r="FW92" s="60">
        <v>5662</v>
      </c>
      <c r="FX92" s="60">
        <v>5332</v>
      </c>
      <c r="FY92" s="60">
        <v>5762</v>
      </c>
      <c r="FZ92" s="60">
        <v>5099</v>
      </c>
      <c r="GA92" s="60">
        <v>6306</v>
      </c>
      <c r="GB92" s="60">
        <v>6390</v>
      </c>
      <c r="GC92" s="60">
        <v>4848</v>
      </c>
      <c r="GD92" s="60">
        <v>5937</v>
      </c>
      <c r="GE92" s="60">
        <v>5432</v>
      </c>
      <c r="GF92" s="60">
        <v>5874</v>
      </c>
      <c r="GG92" s="60">
        <v>5214</v>
      </c>
      <c r="GH92" s="60">
        <v>5746</v>
      </c>
      <c r="GI92" s="60">
        <v>4873</v>
      </c>
      <c r="GJ92" s="60">
        <v>6306</v>
      </c>
      <c r="GK92" s="60">
        <v>6090</v>
      </c>
      <c r="GL92" s="60">
        <v>5740</v>
      </c>
      <c r="GM92" s="60">
        <v>4403</v>
      </c>
      <c r="GN92" s="60">
        <v>4968</v>
      </c>
      <c r="GO92" s="60">
        <v>5056</v>
      </c>
      <c r="GP92" s="60">
        <v>6230</v>
      </c>
      <c r="GQ92" s="60">
        <v>5056</v>
      </c>
      <c r="GR92" s="60">
        <v>4164</v>
      </c>
      <c r="GS92" s="60">
        <v>6306</v>
      </c>
      <c r="GT92" s="60">
        <v>5526</v>
      </c>
      <c r="GU92" s="60">
        <v>6146</v>
      </c>
      <c r="GV92" s="60">
        <v>6146</v>
      </c>
      <c r="GW92" s="60">
        <v>5704</v>
      </c>
      <c r="GX92" s="60">
        <v>6390</v>
      </c>
      <c r="GY92" s="60">
        <v>5410</v>
      </c>
      <c r="GZ92" s="60">
        <v>6306</v>
      </c>
      <c r="HA92" s="60">
        <v>5990</v>
      </c>
      <c r="HB92" s="60">
        <v>5832</v>
      </c>
      <c r="HC92" s="60">
        <v>6306</v>
      </c>
      <c r="HD92" s="60">
        <v>6306</v>
      </c>
      <c r="HE92" s="60">
        <v>6306</v>
      </c>
      <c r="HF92" s="60">
        <v>6306</v>
      </c>
      <c r="HG92" s="60">
        <v>6390</v>
      </c>
      <c r="HH92" s="60">
        <v>6230</v>
      </c>
      <c r="HI92" s="60">
        <v>1566</v>
      </c>
      <c r="HJ92" s="60">
        <v>2918</v>
      </c>
      <c r="HK92" s="60">
        <v>1042</v>
      </c>
      <c r="HL92" s="60">
        <v>3024</v>
      </c>
      <c r="HN92" s="60">
        <v>2616</v>
      </c>
      <c r="HO92" s="60">
        <v>2640</v>
      </c>
      <c r="HP92" s="60">
        <v>1042</v>
      </c>
      <c r="HQ92" s="60">
        <v>2761</v>
      </c>
      <c r="HR92" s="60">
        <v>3024</v>
      </c>
      <c r="HS92" s="60">
        <v>2250</v>
      </c>
      <c r="HT92" s="60">
        <v>3024</v>
      </c>
      <c r="HU92" s="60">
        <v>3024</v>
      </c>
      <c r="HV92" s="60">
        <v>3024</v>
      </c>
      <c r="HW92" s="60">
        <v>3024</v>
      </c>
      <c r="HX92" s="60">
        <v>3024</v>
      </c>
      <c r="HY92" s="60">
        <v>2940</v>
      </c>
      <c r="HZ92" s="60">
        <v>2662</v>
      </c>
      <c r="IA92" s="60">
        <v>2940</v>
      </c>
      <c r="IB92" s="60">
        <v>2790</v>
      </c>
      <c r="IC92" s="60">
        <v>2640</v>
      </c>
      <c r="ID92" s="60">
        <v>2640</v>
      </c>
      <c r="IE92" s="60">
        <v>2982</v>
      </c>
      <c r="IF92" s="60">
        <v>2614</v>
      </c>
      <c r="IG92" s="60">
        <v>2554</v>
      </c>
      <c r="IH92" s="60">
        <v>2332</v>
      </c>
      <c r="II92" s="60">
        <v>2416</v>
      </c>
      <c r="IJ92" s="60">
        <v>2790</v>
      </c>
      <c r="IK92" s="60">
        <v>2287</v>
      </c>
      <c r="IL92" s="60">
        <v>2442</v>
      </c>
      <c r="IM92" s="60">
        <v>3024</v>
      </c>
      <c r="IN92" s="60">
        <v>3024</v>
      </c>
      <c r="IO92" s="60">
        <v>2592</v>
      </c>
      <c r="IP92" s="60">
        <v>1176</v>
      </c>
      <c r="IQ92" s="60">
        <v>3024</v>
      </c>
      <c r="IR92" s="60">
        <v>1176</v>
      </c>
      <c r="IS92" s="60">
        <v>2614</v>
      </c>
      <c r="IT92" s="60">
        <v>2764</v>
      </c>
      <c r="IU92" s="60">
        <v>2662</v>
      </c>
      <c r="IV92" s="60">
        <v>2982</v>
      </c>
      <c r="IW92" s="60">
        <v>2808</v>
      </c>
      <c r="IX92" s="60">
        <v>2377</v>
      </c>
      <c r="IY92" s="60">
        <v>3024</v>
      </c>
      <c r="IZ92" s="60">
        <v>2761</v>
      </c>
      <c r="JA92" s="60">
        <v>1042</v>
      </c>
      <c r="JB92" s="60">
        <v>1702</v>
      </c>
      <c r="JC92" s="60">
        <v>2508</v>
      </c>
      <c r="JD92" s="60">
        <v>2092</v>
      </c>
      <c r="JE92" s="60">
        <v>2527</v>
      </c>
      <c r="JF92" s="60">
        <v>2940</v>
      </c>
      <c r="JG92" s="60">
        <v>1042</v>
      </c>
      <c r="JH92" s="60">
        <v>2982</v>
      </c>
      <c r="JI92" s="60">
        <v>2719</v>
      </c>
      <c r="JJ92" s="60">
        <v>2287</v>
      </c>
      <c r="JK92" s="60">
        <v>1042</v>
      </c>
      <c r="JL92" s="60">
        <v>2940</v>
      </c>
      <c r="JM92" s="60">
        <v>2940</v>
      </c>
      <c r="JN92" s="60">
        <v>2790</v>
      </c>
      <c r="JO92" s="60">
        <v>1042</v>
      </c>
      <c r="JP92" s="60">
        <v>2761</v>
      </c>
      <c r="JQ92" s="60">
        <v>2940</v>
      </c>
      <c r="JR92" s="60">
        <v>3024</v>
      </c>
      <c r="JS92" s="60">
        <v>2918</v>
      </c>
      <c r="JT92" s="60">
        <v>3024</v>
      </c>
      <c r="JU92" s="60">
        <v>2790</v>
      </c>
      <c r="JV92" s="60">
        <v>2569</v>
      </c>
      <c r="JW92" s="60">
        <v>1426</v>
      </c>
      <c r="JX92" s="60">
        <v>1042</v>
      </c>
      <c r="JY92" s="60">
        <v>2569</v>
      </c>
      <c r="JZ92" s="60">
        <v>2940</v>
      </c>
      <c r="KA92" s="60">
        <v>2761</v>
      </c>
      <c r="KB92" s="60">
        <v>2508</v>
      </c>
      <c r="KC92" s="60">
        <v>1042</v>
      </c>
      <c r="KD92" s="60">
        <v>1987</v>
      </c>
      <c r="KE92" s="60">
        <v>2700</v>
      </c>
      <c r="KF92" s="60">
        <v>2137</v>
      </c>
      <c r="KG92" s="60">
        <v>2658</v>
      </c>
      <c r="KH92" s="60">
        <v>3024</v>
      </c>
      <c r="KI92" s="60">
        <v>2790</v>
      </c>
      <c r="KJ92" s="60">
        <v>2640</v>
      </c>
      <c r="KK92" s="60">
        <v>2377</v>
      </c>
      <c r="KL92" s="60">
        <v>2640</v>
      </c>
      <c r="KM92" s="60">
        <v>2790</v>
      </c>
      <c r="KN92" s="60">
        <v>2982</v>
      </c>
      <c r="KP92" s="60">
        <v>3024</v>
      </c>
      <c r="KQ92" s="60">
        <v>2940</v>
      </c>
      <c r="KR92" s="60">
        <v>2940</v>
      </c>
      <c r="KS92" s="60">
        <v>2316</v>
      </c>
      <c r="KT92" s="60">
        <v>1768</v>
      </c>
      <c r="KU92" s="60">
        <v>3024</v>
      </c>
      <c r="KV92" s="60">
        <v>3024</v>
      </c>
      <c r="KW92" s="60">
        <v>1102</v>
      </c>
      <c r="KX92" s="60">
        <v>3024</v>
      </c>
      <c r="KY92" s="60">
        <v>3024</v>
      </c>
      <c r="KZ92" s="60">
        <v>2918</v>
      </c>
      <c r="LA92" s="60">
        <v>3024</v>
      </c>
      <c r="LB92" s="60">
        <v>1042</v>
      </c>
      <c r="LC92" s="60">
        <v>2371</v>
      </c>
      <c r="LD92" s="60">
        <v>2329</v>
      </c>
      <c r="LE92" s="60">
        <v>3024</v>
      </c>
      <c r="LF92" s="60">
        <v>3024</v>
      </c>
      <c r="LG92" s="60">
        <v>1042</v>
      </c>
      <c r="LH92" s="60">
        <v>3024</v>
      </c>
      <c r="LI92" s="60">
        <v>3024</v>
      </c>
      <c r="LJ92" s="60">
        <v>2569</v>
      </c>
      <c r="LK92" s="60">
        <v>2287</v>
      </c>
      <c r="LL92" s="60">
        <v>3024</v>
      </c>
      <c r="LM92" s="60">
        <v>3024</v>
      </c>
      <c r="LN92" s="60">
        <v>2640</v>
      </c>
      <c r="LO92" s="60">
        <v>2790</v>
      </c>
      <c r="LP92" s="60">
        <v>2790</v>
      </c>
      <c r="LQ92" s="60">
        <v>3024</v>
      </c>
      <c r="LR92" s="60">
        <v>3024</v>
      </c>
      <c r="LS92" s="60">
        <v>2677</v>
      </c>
      <c r="LT92" s="60">
        <v>1042</v>
      </c>
      <c r="LU92" s="60">
        <v>3024</v>
      </c>
      <c r="LV92" s="60">
        <v>3024</v>
      </c>
    </row>
    <row r="93" spans="1:334" ht="15" customHeight="1" x14ac:dyDescent="0.35">
      <c r="A93" s="57" t="s">
        <v>351</v>
      </c>
      <c r="B93">
        <v>1108</v>
      </c>
      <c r="C93">
        <v>1108</v>
      </c>
      <c r="D93">
        <v>1108</v>
      </c>
      <c r="E93">
        <v>1108</v>
      </c>
      <c r="F93">
        <v>1108</v>
      </c>
      <c r="G93">
        <v>1108</v>
      </c>
      <c r="H93">
        <v>388</v>
      </c>
      <c r="I93">
        <v>1108</v>
      </c>
      <c r="J93">
        <v>1108</v>
      </c>
      <c r="K93">
        <v>1108</v>
      </c>
      <c r="L93">
        <v>1108</v>
      </c>
      <c r="M93">
        <v>1108</v>
      </c>
      <c r="N93">
        <v>1108</v>
      </c>
      <c r="O93">
        <v>708</v>
      </c>
      <c r="P93">
        <v>1108</v>
      </c>
      <c r="Q93">
        <v>1108</v>
      </c>
      <c r="R93">
        <v>1108</v>
      </c>
      <c r="S93">
        <v>1108</v>
      </c>
      <c r="T93">
        <v>1108</v>
      </c>
      <c r="U93">
        <v>788</v>
      </c>
      <c r="V93">
        <v>1108</v>
      </c>
      <c r="W93">
        <v>1108</v>
      </c>
      <c r="X93">
        <v>1108</v>
      </c>
      <c r="Y93">
        <v>1108</v>
      </c>
      <c r="Z93">
        <v>1108</v>
      </c>
      <c r="AA93">
        <v>1108</v>
      </c>
      <c r="AB93">
        <v>1108</v>
      </c>
      <c r="AC93">
        <v>1108</v>
      </c>
      <c r="AD93">
        <v>1108</v>
      </c>
      <c r="AE93">
        <v>788</v>
      </c>
      <c r="AF93">
        <v>708</v>
      </c>
      <c r="AG93">
        <v>708</v>
      </c>
      <c r="AH93">
        <v>708</v>
      </c>
      <c r="AI93">
        <v>388</v>
      </c>
      <c r="AJ93">
        <v>708</v>
      </c>
      <c r="AK93">
        <v>388</v>
      </c>
      <c r="AL93">
        <v>708</v>
      </c>
      <c r="AM93">
        <v>708</v>
      </c>
      <c r="AN93">
        <v>968</v>
      </c>
      <c r="AO93">
        <v>388</v>
      </c>
      <c r="AP93">
        <v>520</v>
      </c>
      <c r="AQ93">
        <v>720</v>
      </c>
      <c r="AR93">
        <v>788</v>
      </c>
      <c r="AS93">
        <v>1108</v>
      </c>
      <c r="AT93">
        <v>1108</v>
      </c>
      <c r="AU93">
        <v>708</v>
      </c>
      <c r="AV93">
        <v>520</v>
      </c>
      <c r="AW93">
        <v>388</v>
      </c>
      <c r="AX93">
        <v>388</v>
      </c>
      <c r="AY93">
        <v>200</v>
      </c>
      <c r="AZ93">
        <v>1108</v>
      </c>
      <c r="BA93">
        <v>1108</v>
      </c>
      <c r="BB93">
        <v>708</v>
      </c>
      <c r="BC93">
        <v>1108</v>
      </c>
      <c r="BD93">
        <v>1108</v>
      </c>
      <c r="BE93">
        <v>708</v>
      </c>
      <c r="BF93">
        <v>1108</v>
      </c>
      <c r="BG93">
        <v>708</v>
      </c>
      <c r="BH93">
        <v>1108</v>
      </c>
      <c r="BI93">
        <v>1108</v>
      </c>
      <c r="BJ93">
        <v>1108</v>
      </c>
      <c r="BK93">
        <v>1108</v>
      </c>
      <c r="BL93">
        <v>1108</v>
      </c>
      <c r="BM93">
        <v>1108</v>
      </c>
      <c r="BN93">
        <v>1108</v>
      </c>
      <c r="BO93">
        <v>1108</v>
      </c>
      <c r="BP93">
        <v>1108</v>
      </c>
      <c r="BQ93">
        <v>1108</v>
      </c>
      <c r="BR93">
        <v>1108</v>
      </c>
      <c r="BS93">
        <v>1108</v>
      </c>
      <c r="BT93">
        <v>708</v>
      </c>
      <c r="BU93">
        <v>708</v>
      </c>
      <c r="BV93">
        <v>1108</v>
      </c>
      <c r="BW93">
        <v>708</v>
      </c>
      <c r="BX93">
        <v>968</v>
      </c>
      <c r="BY93">
        <v>788</v>
      </c>
      <c r="BZ93">
        <v>1108</v>
      </c>
      <c r="CA93">
        <v>968</v>
      </c>
      <c r="CB93">
        <v>788</v>
      </c>
      <c r="CC93">
        <v>788</v>
      </c>
      <c r="CD93">
        <v>968</v>
      </c>
      <c r="CE93">
        <v>1108</v>
      </c>
      <c r="CF93">
        <v>1108</v>
      </c>
      <c r="CG93">
        <v>1108</v>
      </c>
      <c r="CH93">
        <v>320</v>
      </c>
      <c r="CI93">
        <v>1108</v>
      </c>
      <c r="CJ93">
        <v>1108</v>
      </c>
      <c r="CK93">
        <v>908</v>
      </c>
      <c r="CL93"/>
      <c r="CM93">
        <v>200</v>
      </c>
      <c r="CN93">
        <v>200</v>
      </c>
      <c r="CO93">
        <v>200</v>
      </c>
      <c r="CP93">
        <v>1108</v>
      </c>
      <c r="CQ93">
        <v>418</v>
      </c>
      <c r="CR93">
        <v>200</v>
      </c>
      <c r="CS93">
        <v>1108</v>
      </c>
      <c r="CT93">
        <v>1108</v>
      </c>
      <c r="CU93">
        <v>1108</v>
      </c>
      <c r="CV93">
        <v>1108</v>
      </c>
      <c r="CW93">
        <v>1108</v>
      </c>
      <c r="CX93">
        <v>1108</v>
      </c>
      <c r="CY93">
        <v>1108</v>
      </c>
      <c r="CZ93">
        <v>1108</v>
      </c>
      <c r="DA93">
        <v>1108</v>
      </c>
      <c r="DB93">
        <v>1108</v>
      </c>
      <c r="DC93">
        <v>1108</v>
      </c>
      <c r="DD93">
        <v>708</v>
      </c>
      <c r="DE93">
        <v>788</v>
      </c>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s="60">
        <v>3281</v>
      </c>
      <c r="FH93" s="60">
        <v>3001</v>
      </c>
      <c r="FI93" s="60">
        <v>2641</v>
      </c>
      <c r="FJ93" s="60">
        <v>3281</v>
      </c>
      <c r="FK93" s="60">
        <v>2641</v>
      </c>
      <c r="FL93" s="60">
        <v>3001</v>
      </c>
      <c r="FM93" s="60">
        <v>3281</v>
      </c>
      <c r="FN93" s="60">
        <v>2927</v>
      </c>
      <c r="FO93" s="60">
        <v>3281</v>
      </c>
      <c r="FP93" s="60">
        <v>3281</v>
      </c>
      <c r="FQ93" s="60">
        <v>1637</v>
      </c>
      <c r="FR93" s="60">
        <v>3281</v>
      </c>
      <c r="FS93" s="60">
        <v>1487</v>
      </c>
      <c r="FT93" s="60">
        <v>3281</v>
      </c>
      <c r="FU93" s="60">
        <v>2287</v>
      </c>
      <c r="FV93" s="60">
        <v>2481</v>
      </c>
      <c r="FW93" s="60">
        <v>1620</v>
      </c>
      <c r="FX93" s="60">
        <v>2260</v>
      </c>
      <c r="FY93" s="60">
        <v>3060</v>
      </c>
      <c r="FZ93" s="60">
        <v>1620</v>
      </c>
      <c r="GA93" s="60">
        <v>3060</v>
      </c>
      <c r="GB93" s="60">
        <v>2641</v>
      </c>
      <c r="GC93" s="60">
        <v>3281</v>
      </c>
      <c r="GD93" s="60">
        <v>2390</v>
      </c>
      <c r="GE93" s="60">
        <v>2927</v>
      </c>
      <c r="GF93" s="60">
        <v>2647</v>
      </c>
      <c r="GG93" s="60">
        <v>2127</v>
      </c>
      <c r="GH93" s="60">
        <v>1487</v>
      </c>
      <c r="GI93" s="60">
        <v>3137</v>
      </c>
      <c r="GJ93" s="60">
        <v>3281</v>
      </c>
      <c r="GK93" s="60">
        <v>3281</v>
      </c>
      <c r="GL93" s="60">
        <v>3067</v>
      </c>
      <c r="GM93" s="60">
        <v>3211</v>
      </c>
      <c r="GN93" s="60">
        <v>2267</v>
      </c>
      <c r="GO93" s="60">
        <v>2437</v>
      </c>
      <c r="GP93" s="60">
        <v>2791</v>
      </c>
      <c r="GQ93" s="60">
        <v>2641</v>
      </c>
      <c r="GR93" s="60">
        <v>3060</v>
      </c>
      <c r="GS93" s="60">
        <v>2511</v>
      </c>
      <c r="GT93" s="60">
        <v>3067</v>
      </c>
      <c r="GU93" s="60">
        <v>2287</v>
      </c>
      <c r="GV93" s="60">
        <v>2927</v>
      </c>
      <c r="GW93" s="60">
        <v>2927</v>
      </c>
      <c r="GX93" s="60">
        <v>2647</v>
      </c>
      <c r="GY93" s="60">
        <v>2127</v>
      </c>
      <c r="GZ93" s="60">
        <v>2647</v>
      </c>
      <c r="HA93" s="60">
        <v>1111</v>
      </c>
      <c r="HB93" s="60">
        <v>2647</v>
      </c>
      <c r="HC93" s="60">
        <v>2647</v>
      </c>
      <c r="HD93" s="60">
        <v>2287</v>
      </c>
      <c r="HE93" s="60">
        <v>2647</v>
      </c>
      <c r="HF93" s="60">
        <v>2927</v>
      </c>
      <c r="HG93" s="60">
        <v>2927</v>
      </c>
      <c r="HH93" s="60">
        <v>2927</v>
      </c>
      <c r="HI93" s="60">
        <v>1065</v>
      </c>
      <c r="HJ93" s="60">
        <v>851</v>
      </c>
      <c r="HK93" s="60">
        <v>1065</v>
      </c>
      <c r="HL93" s="60">
        <v>1065</v>
      </c>
      <c r="HM93" s="60">
        <v>1065</v>
      </c>
      <c r="HN93" s="60">
        <v>1065</v>
      </c>
      <c r="HO93" s="60">
        <v>1065</v>
      </c>
      <c r="HP93" s="60">
        <v>1065</v>
      </c>
      <c r="HQ93" s="60">
        <v>575</v>
      </c>
      <c r="HR93" s="60">
        <v>844</v>
      </c>
      <c r="HS93" s="60">
        <v>1065</v>
      </c>
      <c r="HT93" s="60">
        <v>711</v>
      </c>
      <c r="HU93" s="60">
        <v>1065</v>
      </c>
      <c r="HV93" s="60">
        <v>711</v>
      </c>
      <c r="HW93" s="60">
        <v>711</v>
      </c>
      <c r="HX93" s="60">
        <v>1065</v>
      </c>
      <c r="HY93" s="60">
        <v>1065</v>
      </c>
      <c r="HZ93" s="60">
        <v>1065</v>
      </c>
      <c r="IA93" s="60">
        <v>1065</v>
      </c>
      <c r="IB93" s="60">
        <v>1065</v>
      </c>
      <c r="IC93" s="60">
        <v>1065</v>
      </c>
      <c r="ID93" s="60">
        <v>1065</v>
      </c>
      <c r="IE93" s="60">
        <v>1065</v>
      </c>
      <c r="IF93" s="60">
        <v>1065</v>
      </c>
      <c r="IG93" s="60">
        <v>1065</v>
      </c>
      <c r="IH93" s="60">
        <v>1065</v>
      </c>
      <c r="II93" s="60">
        <v>1065</v>
      </c>
      <c r="IJ93" s="60">
        <v>1065</v>
      </c>
      <c r="IK93" s="60">
        <v>1065</v>
      </c>
      <c r="IL93" s="60">
        <v>1065</v>
      </c>
      <c r="IM93" s="60">
        <v>1065</v>
      </c>
      <c r="IN93" s="60">
        <v>1065</v>
      </c>
      <c r="IO93" s="60">
        <v>1065</v>
      </c>
      <c r="IP93" s="60">
        <v>1065</v>
      </c>
      <c r="IQ93" s="60">
        <v>1065</v>
      </c>
      <c r="IR93" s="60">
        <v>1065</v>
      </c>
      <c r="IS93" s="60">
        <v>1065</v>
      </c>
      <c r="IT93" s="60">
        <v>1065</v>
      </c>
      <c r="IU93" s="60">
        <v>1065</v>
      </c>
      <c r="IV93" s="60">
        <v>844</v>
      </c>
      <c r="IW93" s="60">
        <v>1065</v>
      </c>
      <c r="IX93" s="60">
        <v>844</v>
      </c>
      <c r="IY93" s="60">
        <v>1065</v>
      </c>
      <c r="IZ93" s="60">
        <v>1065</v>
      </c>
      <c r="JA93" s="60">
        <v>1065</v>
      </c>
      <c r="JB93" s="60">
        <v>1065</v>
      </c>
      <c r="JC93" s="60">
        <v>844</v>
      </c>
      <c r="JD93" s="60">
        <v>1065</v>
      </c>
      <c r="JE93" s="60">
        <v>1065</v>
      </c>
      <c r="JF93" s="60">
        <v>1065</v>
      </c>
      <c r="JG93" s="60">
        <v>1065</v>
      </c>
      <c r="JH93" s="60">
        <v>1065</v>
      </c>
      <c r="JI93" s="60">
        <v>1065</v>
      </c>
      <c r="JJ93" s="60">
        <v>1065</v>
      </c>
      <c r="JK93" s="60">
        <v>1065</v>
      </c>
      <c r="JL93" s="60">
        <v>844</v>
      </c>
      <c r="JM93" s="60">
        <v>1065</v>
      </c>
      <c r="JN93" s="60">
        <v>1065</v>
      </c>
      <c r="JO93" s="60">
        <v>1065</v>
      </c>
      <c r="JP93" s="60">
        <v>744</v>
      </c>
      <c r="JQ93" s="60">
        <v>1065</v>
      </c>
      <c r="JR93" s="60">
        <v>1065</v>
      </c>
      <c r="JS93" s="60">
        <v>851</v>
      </c>
      <c r="JT93" s="60">
        <v>1065</v>
      </c>
      <c r="JU93" s="60">
        <v>844</v>
      </c>
      <c r="JV93" s="60">
        <v>1065</v>
      </c>
      <c r="JW93" s="60">
        <v>1065</v>
      </c>
      <c r="JX93" s="60">
        <v>1065</v>
      </c>
      <c r="JY93" s="60">
        <v>1065</v>
      </c>
      <c r="JZ93" s="60">
        <v>1065</v>
      </c>
      <c r="KA93" s="60">
        <v>744</v>
      </c>
      <c r="KB93" s="60">
        <v>1065</v>
      </c>
      <c r="KC93" s="60">
        <v>1065</v>
      </c>
      <c r="KD93" s="60">
        <v>844</v>
      </c>
      <c r="KE93" s="60">
        <v>1065</v>
      </c>
      <c r="KF93" s="60">
        <v>1065</v>
      </c>
      <c r="KG93" s="60">
        <v>1065</v>
      </c>
      <c r="KH93" s="60">
        <v>1065</v>
      </c>
      <c r="KI93" s="60">
        <v>1065</v>
      </c>
      <c r="KJ93" s="60">
        <v>1065</v>
      </c>
      <c r="KK93" s="60">
        <v>1065</v>
      </c>
      <c r="KL93" s="60">
        <v>1065</v>
      </c>
      <c r="KM93" s="60">
        <v>1065</v>
      </c>
      <c r="KN93" s="60">
        <v>1065</v>
      </c>
      <c r="KO93" s="60">
        <v>1065</v>
      </c>
      <c r="KP93" s="60">
        <v>1065</v>
      </c>
      <c r="KQ93" s="60">
        <v>844</v>
      </c>
      <c r="KR93" s="60">
        <v>844</v>
      </c>
      <c r="KS93" s="60">
        <v>1065</v>
      </c>
      <c r="KT93" s="60">
        <v>1065</v>
      </c>
      <c r="KU93" s="60">
        <v>1065</v>
      </c>
      <c r="KV93" s="60">
        <v>1065</v>
      </c>
      <c r="KW93" s="60">
        <v>1065</v>
      </c>
      <c r="KX93" s="60">
        <v>1065</v>
      </c>
      <c r="KY93" s="60">
        <v>711</v>
      </c>
      <c r="KZ93" s="60">
        <v>431</v>
      </c>
      <c r="LA93" s="60">
        <v>851</v>
      </c>
      <c r="LB93" s="60">
        <v>1065</v>
      </c>
      <c r="LC93" s="60">
        <v>995</v>
      </c>
      <c r="LD93" s="60">
        <v>1065</v>
      </c>
      <c r="LE93" s="60">
        <v>221</v>
      </c>
      <c r="LF93" s="60">
        <v>221</v>
      </c>
      <c r="LG93" s="60">
        <v>575</v>
      </c>
      <c r="LH93" s="60">
        <v>1065</v>
      </c>
      <c r="LI93" s="60">
        <v>1065</v>
      </c>
      <c r="LJ93" s="60">
        <v>1065</v>
      </c>
      <c r="LK93" s="60">
        <v>1065</v>
      </c>
      <c r="LL93" s="60">
        <v>1065</v>
      </c>
      <c r="LM93" s="60">
        <v>851</v>
      </c>
      <c r="LN93" s="60">
        <v>1065</v>
      </c>
      <c r="LO93" s="60">
        <v>1065</v>
      </c>
      <c r="LP93" s="60">
        <v>1065</v>
      </c>
      <c r="LQ93" s="60">
        <v>1065</v>
      </c>
      <c r="LR93" s="60">
        <v>1065</v>
      </c>
      <c r="LS93" s="60">
        <v>1065</v>
      </c>
      <c r="LT93" s="60">
        <v>1065</v>
      </c>
      <c r="LU93" s="60">
        <v>851</v>
      </c>
      <c r="LV93" s="60">
        <v>1065</v>
      </c>
    </row>
    <row r="94" spans="1:334" ht="15" customHeight="1" x14ac:dyDescent="0.35">
      <c r="A94" s="57" t="s">
        <v>352</v>
      </c>
      <c r="B94">
        <v>5804</v>
      </c>
      <c r="C94">
        <v>5804</v>
      </c>
      <c r="D94">
        <v>5804</v>
      </c>
      <c r="E94">
        <v>5804</v>
      </c>
      <c r="F94">
        <v>5804</v>
      </c>
      <c r="G94">
        <v>5804</v>
      </c>
      <c r="H94">
        <v>5084</v>
      </c>
      <c r="I94">
        <v>5804</v>
      </c>
      <c r="J94">
        <v>5804</v>
      </c>
      <c r="K94">
        <v>5804</v>
      </c>
      <c r="L94">
        <v>5804</v>
      </c>
      <c r="M94">
        <v>5804</v>
      </c>
      <c r="N94">
        <v>5804</v>
      </c>
      <c r="O94">
        <v>5404</v>
      </c>
      <c r="P94">
        <v>5804</v>
      </c>
      <c r="Q94">
        <v>5804</v>
      </c>
      <c r="R94">
        <v>5804</v>
      </c>
      <c r="S94">
        <v>5804</v>
      </c>
      <c r="T94">
        <v>5804</v>
      </c>
      <c r="U94">
        <v>5484</v>
      </c>
      <c r="V94">
        <v>5804</v>
      </c>
      <c r="W94">
        <v>5804</v>
      </c>
      <c r="X94">
        <v>5804</v>
      </c>
      <c r="Y94">
        <v>5804</v>
      </c>
      <c r="Z94">
        <v>5804</v>
      </c>
      <c r="AA94">
        <v>5804</v>
      </c>
      <c r="AB94">
        <v>5804</v>
      </c>
      <c r="AC94">
        <v>5804</v>
      </c>
      <c r="AD94">
        <v>5804</v>
      </c>
      <c r="AE94">
        <v>5484</v>
      </c>
      <c r="AF94">
        <v>5404</v>
      </c>
      <c r="AG94">
        <v>5404</v>
      </c>
      <c r="AH94">
        <v>5404</v>
      </c>
      <c r="AI94">
        <v>5084</v>
      </c>
      <c r="AJ94">
        <v>5404</v>
      </c>
      <c r="AK94">
        <v>1829</v>
      </c>
      <c r="AL94">
        <v>5404</v>
      </c>
      <c r="AM94">
        <v>5404</v>
      </c>
      <c r="AN94">
        <v>5664</v>
      </c>
      <c r="AO94">
        <v>1829</v>
      </c>
      <c r="AP94">
        <v>5216</v>
      </c>
      <c r="AQ94">
        <v>5416</v>
      </c>
      <c r="AR94">
        <v>5484</v>
      </c>
      <c r="AS94">
        <v>5804</v>
      </c>
      <c r="AT94">
        <v>5804</v>
      </c>
      <c r="AU94">
        <v>5404</v>
      </c>
      <c r="AV94">
        <v>5216</v>
      </c>
      <c r="AW94">
        <v>5084</v>
      </c>
      <c r="AX94">
        <v>5084</v>
      </c>
      <c r="AY94">
        <v>4896</v>
      </c>
      <c r="AZ94">
        <v>5804</v>
      </c>
      <c r="BA94">
        <v>5804</v>
      </c>
      <c r="BB94">
        <v>5404</v>
      </c>
      <c r="BC94">
        <v>5804</v>
      </c>
      <c r="BD94">
        <v>5804</v>
      </c>
      <c r="BE94">
        <v>5404</v>
      </c>
      <c r="BF94">
        <v>5804</v>
      </c>
      <c r="BG94">
        <v>5404</v>
      </c>
      <c r="BH94">
        <v>5804</v>
      </c>
      <c r="BI94">
        <v>5804</v>
      </c>
      <c r="BJ94">
        <v>5804</v>
      </c>
      <c r="BK94">
        <v>5804</v>
      </c>
      <c r="BL94">
        <v>5804</v>
      </c>
      <c r="BM94">
        <v>5804</v>
      </c>
      <c r="BN94">
        <v>5804</v>
      </c>
      <c r="BO94">
        <v>5804</v>
      </c>
      <c r="BP94">
        <v>5804</v>
      </c>
      <c r="BQ94">
        <v>5804</v>
      </c>
      <c r="BR94">
        <v>5804</v>
      </c>
      <c r="BS94">
        <v>5804</v>
      </c>
      <c r="BT94">
        <v>5404</v>
      </c>
      <c r="BU94">
        <v>5404</v>
      </c>
      <c r="BV94">
        <v>5804</v>
      </c>
      <c r="BW94">
        <v>5404</v>
      </c>
      <c r="BX94">
        <v>5664</v>
      </c>
      <c r="BY94">
        <v>5484</v>
      </c>
      <c r="BZ94">
        <v>5804</v>
      </c>
      <c r="CA94">
        <v>5664</v>
      </c>
      <c r="CB94">
        <v>5484</v>
      </c>
      <c r="CC94">
        <v>5484</v>
      </c>
      <c r="CD94">
        <v>5664</v>
      </c>
      <c r="CE94">
        <v>5804</v>
      </c>
      <c r="CF94">
        <v>5804</v>
      </c>
      <c r="CG94">
        <v>5804</v>
      </c>
      <c r="CH94">
        <v>5216</v>
      </c>
      <c r="CI94">
        <v>5804</v>
      </c>
      <c r="CJ94">
        <v>5804</v>
      </c>
      <c r="CK94">
        <v>5604</v>
      </c>
      <c r="CL94">
        <v>4896</v>
      </c>
      <c r="CM94"/>
      <c r="CN94"/>
      <c r="CO94">
        <v>1422</v>
      </c>
      <c r="CP94">
        <v>5804</v>
      </c>
      <c r="CQ94">
        <v>4895</v>
      </c>
      <c r="CR94">
        <v>4896</v>
      </c>
      <c r="CS94">
        <v>5804</v>
      </c>
      <c r="CT94">
        <v>5804</v>
      </c>
      <c r="CU94">
        <v>5804</v>
      </c>
      <c r="CV94">
        <v>5804</v>
      </c>
      <c r="CW94">
        <v>5804</v>
      </c>
      <c r="CX94">
        <v>5804</v>
      </c>
      <c r="CY94">
        <v>5804</v>
      </c>
      <c r="CZ94">
        <v>5804</v>
      </c>
      <c r="DA94">
        <v>5804</v>
      </c>
      <c r="DB94">
        <v>5804</v>
      </c>
      <c r="DC94">
        <v>5804</v>
      </c>
      <c r="DD94">
        <v>5404</v>
      </c>
      <c r="DE94">
        <v>5304</v>
      </c>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s="60">
        <v>16337</v>
      </c>
      <c r="FH94" s="60">
        <v>15467</v>
      </c>
      <c r="FI94" s="60">
        <v>12909</v>
      </c>
      <c r="FJ94" s="60">
        <v>15490</v>
      </c>
      <c r="FK94" s="60">
        <v>13760</v>
      </c>
      <c r="FL94" s="60">
        <v>14820</v>
      </c>
      <c r="FM94" s="60">
        <v>14942</v>
      </c>
      <c r="FN94" s="60">
        <v>15490</v>
      </c>
      <c r="FO94" s="60">
        <v>15747</v>
      </c>
      <c r="FP94" s="60">
        <v>16537</v>
      </c>
      <c r="FQ94" s="60">
        <v>15495</v>
      </c>
      <c r="FR94" s="60">
        <v>16295</v>
      </c>
      <c r="FS94" s="60">
        <v>14295</v>
      </c>
      <c r="FT94" s="60">
        <v>16095</v>
      </c>
      <c r="FU94" s="60">
        <v>14576</v>
      </c>
      <c r="FV94" s="60">
        <v>14450</v>
      </c>
      <c r="FW94" s="60">
        <v>14653</v>
      </c>
      <c r="FX94" s="60">
        <v>15653</v>
      </c>
      <c r="FY94" s="60">
        <v>15276</v>
      </c>
      <c r="FZ94" s="60">
        <v>6399</v>
      </c>
      <c r="GA94" s="60">
        <v>16453</v>
      </c>
      <c r="GB94" s="60">
        <v>15537</v>
      </c>
      <c r="GC94" s="60">
        <v>15597</v>
      </c>
      <c r="GD94" s="60">
        <v>15168</v>
      </c>
      <c r="GE94" s="60">
        <v>16105</v>
      </c>
      <c r="GF94" s="60">
        <v>15825</v>
      </c>
      <c r="GG94" s="60">
        <v>15695</v>
      </c>
      <c r="GH94" s="60">
        <v>14737</v>
      </c>
      <c r="GI94" s="60">
        <v>15884</v>
      </c>
      <c r="GJ94" s="60">
        <v>16537</v>
      </c>
      <c r="GK94" s="60">
        <v>16537</v>
      </c>
      <c r="GL94" s="60">
        <v>16537</v>
      </c>
      <c r="GM94" s="60">
        <v>15800</v>
      </c>
      <c r="GN94" s="60">
        <v>15737</v>
      </c>
      <c r="GO94" s="60">
        <v>16537</v>
      </c>
      <c r="GP94" s="60">
        <v>16537</v>
      </c>
      <c r="GQ94" s="60">
        <v>15537</v>
      </c>
      <c r="GR94" s="60">
        <v>11608</v>
      </c>
      <c r="GS94" s="60">
        <v>16257</v>
      </c>
      <c r="GT94" s="60">
        <v>16537</v>
      </c>
      <c r="GU94" s="60">
        <v>15537</v>
      </c>
      <c r="GV94" s="60">
        <v>16537</v>
      </c>
      <c r="GW94" s="60">
        <v>16537</v>
      </c>
      <c r="GX94" s="60">
        <v>16257</v>
      </c>
      <c r="GY94" s="60">
        <v>15737</v>
      </c>
      <c r="GZ94" s="60">
        <v>16257</v>
      </c>
      <c r="HA94" s="60">
        <v>4929</v>
      </c>
      <c r="HB94" s="60">
        <v>15783</v>
      </c>
      <c r="HC94" s="60">
        <v>16257</v>
      </c>
      <c r="HD94" s="60">
        <v>15537</v>
      </c>
      <c r="HE94" s="60">
        <v>16257</v>
      </c>
      <c r="HF94" s="60">
        <v>16537</v>
      </c>
      <c r="HG94" s="60">
        <v>16537</v>
      </c>
      <c r="HH94" s="60">
        <v>16537</v>
      </c>
      <c r="HI94" s="60">
        <v>3989</v>
      </c>
      <c r="HJ94" s="60">
        <v>4823</v>
      </c>
      <c r="HK94" s="60">
        <v>2947</v>
      </c>
      <c r="HL94" s="60">
        <v>4929</v>
      </c>
      <c r="HM94" s="60">
        <v>2947</v>
      </c>
      <c r="HN94" s="60">
        <v>4445</v>
      </c>
      <c r="HO94" s="60">
        <v>3294</v>
      </c>
      <c r="HP94" s="60">
        <v>2547</v>
      </c>
      <c r="HQ94" s="60">
        <v>4666</v>
      </c>
      <c r="HR94" s="60">
        <v>4529</v>
      </c>
      <c r="HS94" s="60">
        <v>3755</v>
      </c>
      <c r="HT94" s="60">
        <v>4929</v>
      </c>
      <c r="HU94" s="60">
        <v>4929</v>
      </c>
      <c r="HV94" s="60">
        <v>4929</v>
      </c>
      <c r="HW94" s="60">
        <v>4929</v>
      </c>
      <c r="HX94" s="60">
        <v>4929</v>
      </c>
      <c r="HY94" s="60">
        <v>4845</v>
      </c>
      <c r="HZ94" s="60">
        <v>4845</v>
      </c>
      <c r="IA94" s="60">
        <v>4845</v>
      </c>
      <c r="IB94" s="60">
        <v>4695</v>
      </c>
      <c r="IC94" s="60">
        <v>4145</v>
      </c>
      <c r="ID94" s="60">
        <v>4545</v>
      </c>
      <c r="IE94" s="60">
        <v>4887</v>
      </c>
      <c r="IF94" s="60">
        <v>4737</v>
      </c>
      <c r="IG94" s="60">
        <v>4737</v>
      </c>
      <c r="IH94" s="60">
        <v>4155</v>
      </c>
      <c r="II94" s="60">
        <v>4539</v>
      </c>
      <c r="IJ94" s="60">
        <v>4695</v>
      </c>
      <c r="IK94" s="60">
        <v>4192</v>
      </c>
      <c r="IL94" s="60">
        <v>4347</v>
      </c>
      <c r="IM94" s="60">
        <v>4929</v>
      </c>
      <c r="IN94" s="60">
        <v>4929</v>
      </c>
      <c r="IO94" s="60">
        <v>4497</v>
      </c>
      <c r="IP94" s="60">
        <v>3799</v>
      </c>
      <c r="IQ94" s="60">
        <v>4929</v>
      </c>
      <c r="IR94" s="60">
        <v>3799</v>
      </c>
      <c r="IS94" s="60">
        <v>4737</v>
      </c>
      <c r="IT94" s="60">
        <v>4887</v>
      </c>
      <c r="IU94" s="60">
        <v>4845</v>
      </c>
      <c r="IV94" s="60">
        <v>4887</v>
      </c>
      <c r="IW94" s="60">
        <v>3971</v>
      </c>
      <c r="IX94" s="60">
        <v>2840</v>
      </c>
      <c r="IY94" s="60">
        <v>4929</v>
      </c>
      <c r="IZ94" s="60">
        <v>4266</v>
      </c>
      <c r="JA94" s="60">
        <v>2947</v>
      </c>
      <c r="JB94" s="60">
        <v>3509</v>
      </c>
      <c r="JC94" s="60">
        <v>4013</v>
      </c>
      <c r="JD94" s="60">
        <v>3597</v>
      </c>
      <c r="JE94" s="60">
        <v>3028</v>
      </c>
      <c r="JF94" s="60">
        <v>4747</v>
      </c>
      <c r="JG94" s="60">
        <v>2547</v>
      </c>
      <c r="JH94" s="60">
        <v>4887</v>
      </c>
      <c r="JI94" s="60">
        <v>4624</v>
      </c>
      <c r="JJ94" s="60">
        <v>4192</v>
      </c>
      <c r="JK94" s="60">
        <v>2947</v>
      </c>
      <c r="JL94" s="60">
        <v>3803</v>
      </c>
      <c r="JM94" s="60">
        <v>4845</v>
      </c>
      <c r="JN94" s="60">
        <v>3291</v>
      </c>
      <c r="JO94" s="60">
        <v>2547</v>
      </c>
      <c r="JP94" s="60">
        <v>4666</v>
      </c>
      <c r="JQ94" s="60">
        <v>4845</v>
      </c>
      <c r="JR94" s="60">
        <v>4929</v>
      </c>
      <c r="JS94" s="60">
        <v>4823</v>
      </c>
      <c r="JT94" s="60">
        <v>4929</v>
      </c>
      <c r="JU94" s="60">
        <v>3253</v>
      </c>
      <c r="JV94" s="60">
        <v>3360</v>
      </c>
      <c r="JW94" s="60">
        <v>3331</v>
      </c>
      <c r="JX94" s="60">
        <v>2947</v>
      </c>
      <c r="JY94" s="60">
        <v>4474</v>
      </c>
      <c r="JZ94" s="60">
        <v>4845</v>
      </c>
      <c r="KA94" s="60">
        <v>4666</v>
      </c>
      <c r="KB94" s="60">
        <v>4413</v>
      </c>
      <c r="KC94" s="60">
        <v>2096</v>
      </c>
      <c r="KD94" s="60">
        <v>1989</v>
      </c>
      <c r="KE94" s="60">
        <v>4605</v>
      </c>
      <c r="KF94" s="60">
        <v>3544</v>
      </c>
      <c r="KG94" s="60">
        <v>4563</v>
      </c>
      <c r="KH94" s="60">
        <v>4529</v>
      </c>
      <c r="KI94" s="60">
        <v>4695</v>
      </c>
      <c r="KJ94" s="60">
        <v>4545</v>
      </c>
      <c r="KK94" s="60">
        <v>4282</v>
      </c>
      <c r="KL94" s="60">
        <v>4545</v>
      </c>
      <c r="KM94" s="60">
        <v>4695</v>
      </c>
      <c r="KN94" s="60">
        <v>4887</v>
      </c>
      <c r="KO94" s="60">
        <v>2947</v>
      </c>
      <c r="KP94" s="60">
        <v>4929</v>
      </c>
      <c r="KQ94" s="60">
        <v>4577</v>
      </c>
      <c r="KR94" s="60">
        <v>3803</v>
      </c>
      <c r="KS94" s="60">
        <v>3403</v>
      </c>
      <c r="KT94" s="60">
        <v>3997</v>
      </c>
      <c r="KU94" s="60">
        <v>4929</v>
      </c>
      <c r="KV94" s="60">
        <v>4929</v>
      </c>
      <c r="KW94" s="60">
        <v>3331</v>
      </c>
      <c r="KX94" s="60">
        <v>4929</v>
      </c>
      <c r="KY94" s="60">
        <v>4929</v>
      </c>
      <c r="KZ94" s="60">
        <v>4823</v>
      </c>
      <c r="LA94" s="60">
        <v>4929</v>
      </c>
      <c r="LB94" s="60">
        <v>2947</v>
      </c>
      <c r="LC94" s="60">
        <v>4276</v>
      </c>
      <c r="LD94" s="60">
        <v>4234</v>
      </c>
      <c r="LE94" s="60">
        <v>4929</v>
      </c>
      <c r="LF94" s="60">
        <v>4929</v>
      </c>
      <c r="LG94" s="60">
        <v>2947</v>
      </c>
      <c r="LH94" s="60">
        <v>4929</v>
      </c>
      <c r="LI94" s="60">
        <v>4929</v>
      </c>
      <c r="LJ94" s="60">
        <v>4074</v>
      </c>
      <c r="LK94" s="60">
        <v>4192</v>
      </c>
      <c r="LL94" s="60">
        <v>4929</v>
      </c>
      <c r="LM94" s="60">
        <v>4929</v>
      </c>
      <c r="LN94" s="60">
        <v>3900</v>
      </c>
      <c r="LO94" s="60">
        <v>3291</v>
      </c>
      <c r="LP94" s="60">
        <v>3818</v>
      </c>
      <c r="LQ94" s="60">
        <v>4929</v>
      </c>
      <c r="LR94" s="60">
        <v>4929</v>
      </c>
      <c r="LS94" s="60">
        <v>4382</v>
      </c>
      <c r="LT94" s="60">
        <v>2547</v>
      </c>
      <c r="LU94" s="60">
        <v>4929</v>
      </c>
      <c r="LV94" s="60">
        <v>4929</v>
      </c>
    </row>
    <row r="95" spans="1:334" ht="15" customHeight="1" x14ac:dyDescent="0.35">
      <c r="A95" s="57" t="s">
        <v>353</v>
      </c>
      <c r="B95">
        <v>5804</v>
      </c>
      <c r="C95">
        <v>5804</v>
      </c>
      <c r="D95">
        <v>5804</v>
      </c>
      <c r="E95">
        <v>5804</v>
      </c>
      <c r="F95">
        <v>5804</v>
      </c>
      <c r="G95">
        <v>5804</v>
      </c>
      <c r="H95">
        <v>5084</v>
      </c>
      <c r="I95">
        <v>5804</v>
      </c>
      <c r="J95">
        <v>5804</v>
      </c>
      <c r="K95">
        <v>5804</v>
      </c>
      <c r="L95">
        <v>5804</v>
      </c>
      <c r="M95">
        <v>5804</v>
      </c>
      <c r="N95">
        <v>5804</v>
      </c>
      <c r="O95">
        <v>5404</v>
      </c>
      <c r="P95">
        <v>5804</v>
      </c>
      <c r="Q95">
        <v>5804</v>
      </c>
      <c r="R95">
        <v>5804</v>
      </c>
      <c r="S95">
        <v>5804</v>
      </c>
      <c r="T95">
        <v>5804</v>
      </c>
      <c r="U95">
        <v>5484</v>
      </c>
      <c r="V95">
        <v>5804</v>
      </c>
      <c r="W95">
        <v>5804</v>
      </c>
      <c r="X95">
        <v>5804</v>
      </c>
      <c r="Y95">
        <v>5804</v>
      </c>
      <c r="Z95">
        <v>5804</v>
      </c>
      <c r="AA95">
        <v>5804</v>
      </c>
      <c r="AB95">
        <v>5804</v>
      </c>
      <c r="AC95">
        <v>5804</v>
      </c>
      <c r="AD95">
        <v>5804</v>
      </c>
      <c r="AE95">
        <v>5484</v>
      </c>
      <c r="AF95">
        <v>5404</v>
      </c>
      <c r="AG95">
        <v>5404</v>
      </c>
      <c r="AH95">
        <v>5404</v>
      </c>
      <c r="AI95">
        <v>5084</v>
      </c>
      <c r="AJ95">
        <v>5404</v>
      </c>
      <c r="AK95">
        <v>1829</v>
      </c>
      <c r="AL95">
        <v>5404</v>
      </c>
      <c r="AM95">
        <v>5404</v>
      </c>
      <c r="AN95">
        <v>5664</v>
      </c>
      <c r="AO95">
        <v>1829</v>
      </c>
      <c r="AP95">
        <v>5216</v>
      </c>
      <c r="AQ95">
        <v>5416</v>
      </c>
      <c r="AR95">
        <v>5484</v>
      </c>
      <c r="AS95">
        <v>5804</v>
      </c>
      <c r="AT95">
        <v>5804</v>
      </c>
      <c r="AU95">
        <v>5404</v>
      </c>
      <c r="AV95">
        <v>5216</v>
      </c>
      <c r="AW95">
        <v>5084</v>
      </c>
      <c r="AX95">
        <v>5084</v>
      </c>
      <c r="AY95">
        <v>4896</v>
      </c>
      <c r="AZ95">
        <v>5804</v>
      </c>
      <c r="BA95">
        <v>5804</v>
      </c>
      <c r="BB95">
        <v>5404</v>
      </c>
      <c r="BC95">
        <v>5804</v>
      </c>
      <c r="BD95">
        <v>5804</v>
      </c>
      <c r="BE95">
        <v>5404</v>
      </c>
      <c r="BF95">
        <v>5804</v>
      </c>
      <c r="BG95">
        <v>5404</v>
      </c>
      <c r="BH95">
        <v>5804</v>
      </c>
      <c r="BI95">
        <v>5804</v>
      </c>
      <c r="BJ95">
        <v>5804</v>
      </c>
      <c r="BK95">
        <v>5804</v>
      </c>
      <c r="BL95">
        <v>5804</v>
      </c>
      <c r="BM95">
        <v>5804</v>
      </c>
      <c r="BN95">
        <v>5804</v>
      </c>
      <c r="BO95">
        <v>5804</v>
      </c>
      <c r="BP95">
        <v>5804</v>
      </c>
      <c r="BQ95">
        <v>5804</v>
      </c>
      <c r="BR95">
        <v>5804</v>
      </c>
      <c r="BS95">
        <v>5804</v>
      </c>
      <c r="BT95">
        <v>5404</v>
      </c>
      <c r="BU95">
        <v>5404</v>
      </c>
      <c r="BV95">
        <v>5804</v>
      </c>
      <c r="BW95">
        <v>5404</v>
      </c>
      <c r="BX95">
        <v>5664</v>
      </c>
      <c r="BY95">
        <v>5484</v>
      </c>
      <c r="BZ95">
        <v>5804</v>
      </c>
      <c r="CA95">
        <v>5664</v>
      </c>
      <c r="CB95">
        <v>5484</v>
      </c>
      <c r="CC95">
        <v>5484</v>
      </c>
      <c r="CD95">
        <v>5664</v>
      </c>
      <c r="CE95">
        <v>5804</v>
      </c>
      <c r="CF95">
        <v>5804</v>
      </c>
      <c r="CG95">
        <v>5804</v>
      </c>
      <c r="CH95">
        <v>5216</v>
      </c>
      <c r="CI95">
        <v>5804</v>
      </c>
      <c r="CJ95">
        <v>5804</v>
      </c>
      <c r="CK95">
        <v>5604</v>
      </c>
      <c r="CL95">
        <v>4896</v>
      </c>
      <c r="CM95"/>
      <c r="CN95"/>
      <c r="CO95">
        <v>1422</v>
      </c>
      <c r="CP95">
        <v>5804</v>
      </c>
      <c r="CQ95">
        <v>4895</v>
      </c>
      <c r="CR95">
        <v>4896</v>
      </c>
      <c r="CS95">
        <v>5804</v>
      </c>
      <c r="CT95">
        <v>5804</v>
      </c>
      <c r="CU95">
        <v>5804</v>
      </c>
      <c r="CV95">
        <v>5804</v>
      </c>
      <c r="CW95">
        <v>5804</v>
      </c>
      <c r="CX95">
        <v>5804</v>
      </c>
      <c r="CY95">
        <v>5804</v>
      </c>
      <c r="CZ95">
        <v>5804</v>
      </c>
      <c r="DA95">
        <v>5804</v>
      </c>
      <c r="DB95">
        <v>5804</v>
      </c>
      <c r="DC95">
        <v>5804</v>
      </c>
      <c r="DD95">
        <v>5404</v>
      </c>
      <c r="DE95">
        <v>5304</v>
      </c>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s="60">
        <v>15597</v>
      </c>
      <c r="FH95" s="60">
        <v>14807</v>
      </c>
      <c r="FI95" s="60">
        <v>13545</v>
      </c>
      <c r="FJ95" s="60">
        <v>14830</v>
      </c>
      <c r="FK95" s="60">
        <v>13545</v>
      </c>
      <c r="FL95" s="60">
        <v>14160</v>
      </c>
      <c r="FM95" s="60">
        <v>14545</v>
      </c>
      <c r="FN95" s="60">
        <v>14502</v>
      </c>
      <c r="FO95" s="60">
        <v>15087</v>
      </c>
      <c r="FP95" s="60">
        <v>15877</v>
      </c>
      <c r="FQ95" s="60">
        <v>14835</v>
      </c>
      <c r="FR95" s="60">
        <v>15635</v>
      </c>
      <c r="FS95" s="60">
        <v>13635</v>
      </c>
      <c r="FT95" s="60">
        <v>15435</v>
      </c>
      <c r="FU95" s="60">
        <v>13916</v>
      </c>
      <c r="FV95" s="60">
        <v>13790</v>
      </c>
      <c r="FW95" s="60">
        <v>13993</v>
      </c>
      <c r="FX95" s="60">
        <v>14993</v>
      </c>
      <c r="FY95" s="60">
        <v>15493</v>
      </c>
      <c r="FZ95" s="60">
        <v>7280</v>
      </c>
      <c r="GA95" s="60">
        <v>15793</v>
      </c>
      <c r="GB95" s="60">
        <v>14638</v>
      </c>
      <c r="GC95" s="60">
        <v>14937</v>
      </c>
      <c r="GD95" s="60">
        <v>14358</v>
      </c>
      <c r="GE95" s="60">
        <v>14888</v>
      </c>
      <c r="GF95" s="60">
        <v>14608</v>
      </c>
      <c r="GG95" s="60">
        <v>14806</v>
      </c>
      <c r="GH95" s="60">
        <v>13768</v>
      </c>
      <c r="GI95" s="60">
        <v>14653</v>
      </c>
      <c r="GJ95" s="60">
        <v>15797</v>
      </c>
      <c r="GK95" s="60">
        <v>15734</v>
      </c>
      <c r="GL95" s="60">
        <v>15797</v>
      </c>
      <c r="GM95" s="60">
        <v>14742</v>
      </c>
      <c r="GN95" s="60">
        <v>14997</v>
      </c>
      <c r="GO95" s="60">
        <v>15797</v>
      </c>
      <c r="GP95" s="60">
        <v>15797</v>
      </c>
      <c r="GQ95" s="60">
        <v>14257</v>
      </c>
      <c r="GR95" s="60">
        <v>13495</v>
      </c>
      <c r="GS95" s="60">
        <v>15517</v>
      </c>
      <c r="GT95" s="60">
        <v>15797</v>
      </c>
      <c r="GU95" s="60">
        <v>14568</v>
      </c>
      <c r="GV95" s="60">
        <v>15568</v>
      </c>
      <c r="GW95" s="60">
        <v>15568</v>
      </c>
      <c r="GX95" s="60">
        <v>15288</v>
      </c>
      <c r="GY95" s="60">
        <v>14768</v>
      </c>
      <c r="GZ95" s="60">
        <v>15288</v>
      </c>
      <c r="HA95" s="60">
        <v>3960</v>
      </c>
      <c r="HB95" s="60">
        <v>14973</v>
      </c>
      <c r="HC95" s="60">
        <v>15288</v>
      </c>
      <c r="HD95" s="60">
        <v>14568</v>
      </c>
      <c r="HE95" s="60">
        <v>15368</v>
      </c>
      <c r="HF95" s="60">
        <v>15568</v>
      </c>
      <c r="HG95" s="60">
        <v>15320</v>
      </c>
      <c r="HH95" s="60">
        <v>15568</v>
      </c>
      <c r="HI95" s="60">
        <v>3329</v>
      </c>
      <c r="HJ95" s="60">
        <v>3835</v>
      </c>
      <c r="HK95" s="60">
        <v>2287</v>
      </c>
      <c r="HL95" s="60">
        <v>3923</v>
      </c>
      <c r="HM95" s="60">
        <v>2287</v>
      </c>
      <c r="HN95" s="60">
        <v>3785</v>
      </c>
      <c r="HO95" s="60">
        <v>3485</v>
      </c>
      <c r="HP95" s="60">
        <v>1887</v>
      </c>
      <c r="HQ95" s="60">
        <v>3678</v>
      </c>
      <c r="HR95" s="60">
        <v>3789</v>
      </c>
      <c r="HS95" s="60">
        <v>3015</v>
      </c>
      <c r="HT95" s="60">
        <v>4040</v>
      </c>
      <c r="HU95" s="60">
        <v>4110</v>
      </c>
      <c r="HV95" s="60">
        <v>4040</v>
      </c>
      <c r="HW95" s="60">
        <v>4040</v>
      </c>
      <c r="HX95" s="60">
        <v>4189</v>
      </c>
      <c r="HY95" s="60">
        <v>3956</v>
      </c>
      <c r="HZ95" s="60">
        <v>3956</v>
      </c>
      <c r="IA95" s="60">
        <v>3956</v>
      </c>
      <c r="IB95" s="60">
        <v>4035</v>
      </c>
      <c r="IC95" s="60">
        <v>3405</v>
      </c>
      <c r="ID95" s="60">
        <v>3885</v>
      </c>
      <c r="IE95" s="60">
        <v>4227</v>
      </c>
      <c r="IF95" s="60">
        <v>4077</v>
      </c>
      <c r="IG95" s="60">
        <v>4077</v>
      </c>
      <c r="IH95" s="60">
        <v>3566</v>
      </c>
      <c r="II95" s="60">
        <v>3454</v>
      </c>
      <c r="IJ95" s="60">
        <v>3965</v>
      </c>
      <c r="IK95" s="60">
        <v>3204</v>
      </c>
      <c r="IL95" s="60">
        <v>3448</v>
      </c>
      <c r="IM95" s="60">
        <v>4030</v>
      </c>
      <c r="IN95" s="60">
        <v>4189</v>
      </c>
      <c r="IO95" s="60">
        <v>3350</v>
      </c>
      <c r="IP95" s="60">
        <v>2811</v>
      </c>
      <c r="IQ95" s="60">
        <v>4030</v>
      </c>
      <c r="IR95" s="60">
        <v>2811</v>
      </c>
      <c r="IS95" s="60">
        <v>4077</v>
      </c>
      <c r="IT95" s="60">
        <v>4227</v>
      </c>
      <c r="IU95" s="60">
        <v>4185</v>
      </c>
      <c r="IV95" s="60">
        <v>4147</v>
      </c>
      <c r="IW95" s="60">
        <v>3973</v>
      </c>
      <c r="IX95" s="60">
        <v>2729</v>
      </c>
      <c r="IY95" s="60">
        <v>4189</v>
      </c>
      <c r="IZ95" s="60">
        <v>3278</v>
      </c>
      <c r="JA95" s="60">
        <v>2021</v>
      </c>
      <c r="JB95" s="60">
        <v>2619</v>
      </c>
      <c r="JC95" s="60">
        <v>2759</v>
      </c>
      <c r="JD95" s="60">
        <v>2343</v>
      </c>
      <c r="JE95" s="60">
        <v>3372</v>
      </c>
      <c r="JF95" s="60">
        <v>4105</v>
      </c>
      <c r="JG95" s="60">
        <v>1394</v>
      </c>
      <c r="JH95" s="60">
        <v>4227</v>
      </c>
      <c r="JI95" s="60">
        <v>3964</v>
      </c>
      <c r="JJ95" s="60">
        <v>3532</v>
      </c>
      <c r="JK95" s="60">
        <v>2287</v>
      </c>
      <c r="JL95" s="60">
        <v>4185</v>
      </c>
      <c r="JM95" s="60">
        <v>4185</v>
      </c>
      <c r="JN95" s="60">
        <v>3546</v>
      </c>
      <c r="JO95" s="60">
        <v>1293</v>
      </c>
      <c r="JP95" s="60">
        <v>3608</v>
      </c>
      <c r="JQ95" s="60">
        <v>4185</v>
      </c>
      <c r="JR95" s="60">
        <v>4189</v>
      </c>
      <c r="JS95" s="60">
        <v>4083</v>
      </c>
      <c r="JT95" s="60">
        <v>4189</v>
      </c>
      <c r="JU95" s="60">
        <v>3546</v>
      </c>
      <c r="JV95" s="60">
        <v>3671</v>
      </c>
      <c r="JW95" s="60">
        <v>1356</v>
      </c>
      <c r="JX95" s="60">
        <v>1794</v>
      </c>
      <c r="JY95" s="60">
        <v>3414</v>
      </c>
      <c r="JZ95" s="60">
        <v>4185</v>
      </c>
      <c r="KA95" s="60">
        <v>3608</v>
      </c>
      <c r="KB95" s="60">
        <v>3425</v>
      </c>
      <c r="KC95" s="60">
        <v>1959</v>
      </c>
      <c r="KD95" s="60">
        <v>2904</v>
      </c>
      <c r="KE95" s="60">
        <v>3945</v>
      </c>
      <c r="KF95" s="60">
        <v>2902</v>
      </c>
      <c r="KG95" s="60">
        <v>3903</v>
      </c>
      <c r="KH95" s="60">
        <v>3869</v>
      </c>
      <c r="KI95" s="60">
        <v>4035</v>
      </c>
      <c r="KJ95" s="60">
        <v>3885</v>
      </c>
      <c r="KK95" s="60">
        <v>3622</v>
      </c>
      <c r="KL95" s="60">
        <v>3885</v>
      </c>
      <c r="KM95" s="60">
        <v>4026</v>
      </c>
      <c r="KN95" s="60">
        <v>4227</v>
      </c>
      <c r="KO95" s="60">
        <v>2287</v>
      </c>
      <c r="KP95" s="60">
        <v>4189</v>
      </c>
      <c r="KQ95" s="60">
        <v>4105</v>
      </c>
      <c r="KR95" s="60">
        <v>3857</v>
      </c>
      <c r="KS95" s="60">
        <v>3485</v>
      </c>
      <c r="KT95" s="60">
        <v>3337</v>
      </c>
      <c r="KU95" s="60">
        <v>4189</v>
      </c>
      <c r="KV95" s="60">
        <v>4189</v>
      </c>
      <c r="KW95" s="60">
        <v>1862</v>
      </c>
      <c r="KX95" s="60">
        <v>4189</v>
      </c>
      <c r="KY95" s="60">
        <v>4126</v>
      </c>
      <c r="KZ95" s="60">
        <v>4083</v>
      </c>
      <c r="LA95" s="60">
        <v>4189</v>
      </c>
      <c r="LB95" s="60">
        <v>1693</v>
      </c>
      <c r="LC95" s="60">
        <v>3288</v>
      </c>
      <c r="LD95" s="60">
        <v>3494</v>
      </c>
      <c r="LE95" s="60">
        <v>4189</v>
      </c>
      <c r="LF95" s="60">
        <v>4189</v>
      </c>
      <c r="LG95" s="60">
        <v>1959</v>
      </c>
      <c r="LH95" s="60">
        <v>4189</v>
      </c>
      <c r="LI95" s="60">
        <v>4269</v>
      </c>
      <c r="LJ95" s="60">
        <v>3086</v>
      </c>
      <c r="LK95" s="60">
        <v>3204</v>
      </c>
      <c r="LL95" s="60">
        <v>3941</v>
      </c>
      <c r="LM95" s="60">
        <v>4189</v>
      </c>
      <c r="LN95" s="60">
        <v>3183</v>
      </c>
      <c r="LO95" s="60">
        <v>3555</v>
      </c>
      <c r="LP95" s="60">
        <v>3955</v>
      </c>
      <c r="LQ95" s="60">
        <v>3941</v>
      </c>
      <c r="LR95" s="60">
        <v>3675</v>
      </c>
      <c r="LS95" s="60">
        <v>3322</v>
      </c>
      <c r="LU95" s="60">
        <v>4189</v>
      </c>
      <c r="LV95" s="60">
        <v>4189</v>
      </c>
    </row>
    <row r="96" spans="1:334" ht="15" customHeight="1" x14ac:dyDescent="0.35">
      <c r="A96" s="57" t="s">
        <v>354</v>
      </c>
      <c r="B96">
        <v>5937</v>
      </c>
      <c r="C96">
        <v>5937</v>
      </c>
      <c r="D96">
        <v>5674</v>
      </c>
      <c r="E96">
        <v>5590</v>
      </c>
      <c r="F96">
        <v>5290</v>
      </c>
      <c r="G96">
        <v>5937</v>
      </c>
      <c r="H96">
        <v>4893</v>
      </c>
      <c r="I96">
        <v>5005</v>
      </c>
      <c r="J96">
        <v>5937</v>
      </c>
      <c r="K96">
        <v>5674</v>
      </c>
      <c r="L96">
        <v>5937</v>
      </c>
      <c r="M96">
        <v>5937</v>
      </c>
      <c r="N96">
        <v>5674</v>
      </c>
      <c r="O96">
        <v>4890</v>
      </c>
      <c r="P96">
        <v>5937</v>
      </c>
      <c r="Q96">
        <v>5937</v>
      </c>
      <c r="R96">
        <v>5937</v>
      </c>
      <c r="S96">
        <v>5937</v>
      </c>
      <c r="T96">
        <v>5937</v>
      </c>
      <c r="U96">
        <v>5101</v>
      </c>
      <c r="V96">
        <v>5937</v>
      </c>
      <c r="W96">
        <v>5937</v>
      </c>
      <c r="X96">
        <v>5937</v>
      </c>
      <c r="Y96">
        <v>5937</v>
      </c>
      <c r="Z96">
        <v>5937</v>
      </c>
      <c r="AA96">
        <v>5937</v>
      </c>
      <c r="AB96">
        <v>5937</v>
      </c>
      <c r="AC96">
        <v>5937</v>
      </c>
      <c r="AD96">
        <v>5674</v>
      </c>
      <c r="AE96">
        <v>5485</v>
      </c>
      <c r="AF96">
        <v>5129</v>
      </c>
      <c r="AG96">
        <v>5129</v>
      </c>
      <c r="AH96">
        <v>4829</v>
      </c>
      <c r="AI96">
        <v>5133</v>
      </c>
      <c r="AJ96">
        <v>4566</v>
      </c>
      <c r="AK96">
        <v>1030</v>
      </c>
      <c r="AL96">
        <v>4281</v>
      </c>
      <c r="AM96">
        <v>4281</v>
      </c>
      <c r="AN96">
        <v>5450</v>
      </c>
      <c r="AO96">
        <v>1507</v>
      </c>
      <c r="AP96">
        <v>5349</v>
      </c>
      <c r="AQ96">
        <v>5225</v>
      </c>
      <c r="AR96">
        <v>4685</v>
      </c>
      <c r="AS96">
        <v>5590</v>
      </c>
      <c r="AT96">
        <v>5937</v>
      </c>
      <c r="AU96">
        <v>5274</v>
      </c>
      <c r="AV96">
        <v>5086</v>
      </c>
      <c r="AW96">
        <v>4954</v>
      </c>
      <c r="AX96">
        <v>4285</v>
      </c>
      <c r="AY96">
        <v>5029</v>
      </c>
      <c r="AZ96">
        <v>5895</v>
      </c>
      <c r="BA96">
        <v>5853</v>
      </c>
      <c r="BB96">
        <v>4890</v>
      </c>
      <c r="BC96">
        <v>5853</v>
      </c>
      <c r="BD96">
        <v>5853</v>
      </c>
      <c r="BE96">
        <v>4605</v>
      </c>
      <c r="BF96">
        <v>5895</v>
      </c>
      <c r="BG96">
        <v>5082</v>
      </c>
      <c r="BH96">
        <v>5613</v>
      </c>
      <c r="BI96">
        <v>5290</v>
      </c>
      <c r="BJ96">
        <v>5290</v>
      </c>
      <c r="BK96">
        <v>5290</v>
      </c>
      <c r="BL96">
        <v>5290</v>
      </c>
      <c r="BM96">
        <v>5895</v>
      </c>
      <c r="BN96">
        <v>5937</v>
      </c>
      <c r="BO96">
        <v>5674</v>
      </c>
      <c r="BP96">
        <v>5482</v>
      </c>
      <c r="BQ96">
        <v>5421</v>
      </c>
      <c r="BR96">
        <v>5421</v>
      </c>
      <c r="BS96">
        <v>5421</v>
      </c>
      <c r="BT96">
        <v>5153</v>
      </c>
      <c r="BU96">
        <v>4605</v>
      </c>
      <c r="BV96">
        <v>5553</v>
      </c>
      <c r="BW96">
        <v>4890</v>
      </c>
      <c r="BX96">
        <v>5492</v>
      </c>
      <c r="BY96">
        <v>4685</v>
      </c>
      <c r="BZ96">
        <v>5553</v>
      </c>
      <c r="CA96">
        <v>5605</v>
      </c>
      <c r="CB96">
        <v>4970</v>
      </c>
      <c r="CC96">
        <v>4970</v>
      </c>
      <c r="CD96">
        <v>5431</v>
      </c>
      <c r="CE96">
        <v>5421</v>
      </c>
      <c r="CF96">
        <v>5895</v>
      </c>
      <c r="CG96">
        <v>5895</v>
      </c>
      <c r="CH96">
        <v>5349</v>
      </c>
      <c r="CI96">
        <v>4382</v>
      </c>
      <c r="CJ96">
        <v>5937</v>
      </c>
      <c r="CK96">
        <v>5695</v>
      </c>
      <c r="CL96">
        <v>5029</v>
      </c>
      <c r="CM96">
        <v>1555</v>
      </c>
      <c r="CN96">
        <v>1555</v>
      </c>
      <c r="CO96"/>
      <c r="CP96">
        <v>4681</v>
      </c>
      <c r="CQ96">
        <v>4096</v>
      </c>
      <c r="CR96">
        <v>5029</v>
      </c>
      <c r="CS96">
        <v>5937</v>
      </c>
      <c r="CT96">
        <v>5937</v>
      </c>
      <c r="CU96">
        <v>5674</v>
      </c>
      <c r="CV96">
        <v>5937</v>
      </c>
      <c r="CW96">
        <v>5937</v>
      </c>
      <c r="CX96">
        <v>5937</v>
      </c>
      <c r="CY96">
        <v>5590</v>
      </c>
      <c r="CZ96">
        <v>5937</v>
      </c>
      <c r="DA96">
        <v>5937</v>
      </c>
      <c r="DB96">
        <v>5937</v>
      </c>
      <c r="DC96">
        <v>5937</v>
      </c>
      <c r="DD96">
        <v>4605</v>
      </c>
      <c r="DE96">
        <v>5437</v>
      </c>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s="60">
        <v>12602</v>
      </c>
      <c r="FH96" s="60">
        <v>11898</v>
      </c>
      <c r="FI96" s="60">
        <v>9782</v>
      </c>
      <c r="FJ96" s="60">
        <v>12262</v>
      </c>
      <c r="FK96" s="60">
        <v>9922</v>
      </c>
      <c r="FL96" s="60">
        <v>11598</v>
      </c>
      <c r="FM96" s="60">
        <v>12130</v>
      </c>
      <c r="FN96" s="60">
        <v>12094</v>
      </c>
      <c r="FO96" s="60">
        <v>12178</v>
      </c>
      <c r="FP96" s="60">
        <v>12370</v>
      </c>
      <c r="FQ96" s="60">
        <v>10508</v>
      </c>
      <c r="FR96" s="60">
        <v>12602</v>
      </c>
      <c r="FS96" s="60">
        <v>9936</v>
      </c>
      <c r="FT96" s="60">
        <v>10398</v>
      </c>
      <c r="FU96" s="60">
        <v>9398</v>
      </c>
      <c r="FV96" s="60">
        <v>10430</v>
      </c>
      <c r="FW96" s="60">
        <v>9138</v>
      </c>
      <c r="FX96" s="60">
        <v>11008</v>
      </c>
      <c r="FY96" s="60">
        <v>12634</v>
      </c>
      <c r="FZ96" s="60">
        <v>2988</v>
      </c>
      <c r="GA96" s="60">
        <v>12718</v>
      </c>
      <c r="GB96" s="60">
        <v>11052</v>
      </c>
      <c r="GC96" s="60">
        <v>11768</v>
      </c>
      <c r="GD96" s="60">
        <v>9938</v>
      </c>
      <c r="GE96" s="60">
        <v>12494</v>
      </c>
      <c r="GF96" s="60">
        <v>12214</v>
      </c>
      <c r="GG96" s="60">
        <v>11394</v>
      </c>
      <c r="GH96" s="60">
        <v>9138</v>
      </c>
      <c r="GI96" s="60">
        <v>12276</v>
      </c>
      <c r="GJ96" s="60">
        <v>12634</v>
      </c>
      <c r="GK96" s="60">
        <v>12802</v>
      </c>
      <c r="GL96" s="60">
        <v>12802</v>
      </c>
      <c r="GM96" s="60">
        <v>12802</v>
      </c>
      <c r="GN96" s="60">
        <v>11534</v>
      </c>
      <c r="GO96" s="60">
        <v>11892</v>
      </c>
      <c r="GP96" s="60">
        <v>11706</v>
      </c>
      <c r="GQ96" s="60">
        <v>9938</v>
      </c>
      <c r="GR96" s="60">
        <v>11492</v>
      </c>
      <c r="GS96" s="60">
        <v>12214</v>
      </c>
      <c r="GT96" s="60">
        <v>12276</v>
      </c>
      <c r="GU96" s="60">
        <v>10770</v>
      </c>
      <c r="GV96" s="60">
        <v>10938</v>
      </c>
      <c r="GW96" s="60">
        <v>11508</v>
      </c>
      <c r="GX96" s="60">
        <v>11874</v>
      </c>
      <c r="GY96" s="60">
        <v>11008</v>
      </c>
      <c r="GZ96" s="60">
        <v>11790</v>
      </c>
      <c r="HA96" s="60">
        <v>4038</v>
      </c>
      <c r="HB96" s="60">
        <v>11914</v>
      </c>
      <c r="HC96" s="60">
        <v>11614</v>
      </c>
      <c r="HD96" s="60">
        <v>10508</v>
      </c>
      <c r="HE96" s="60">
        <v>11754</v>
      </c>
      <c r="HF96" s="60">
        <v>12334</v>
      </c>
      <c r="HG96" s="60">
        <v>12718</v>
      </c>
      <c r="HH96" s="60">
        <v>12276</v>
      </c>
      <c r="HI96" s="60">
        <v>588</v>
      </c>
      <c r="HJ96" s="60">
        <v>928</v>
      </c>
      <c r="HK96" s="60">
        <v>788</v>
      </c>
      <c r="HL96" s="60">
        <v>928</v>
      </c>
      <c r="HM96" s="60">
        <v>928</v>
      </c>
      <c r="HN96" s="60">
        <v>528</v>
      </c>
      <c r="HO96" s="60">
        <v>388</v>
      </c>
      <c r="HP96" s="60">
        <v>238</v>
      </c>
      <c r="HQ96" s="60">
        <v>788</v>
      </c>
      <c r="HR96" s="60">
        <v>528</v>
      </c>
      <c r="HS96" s="60">
        <v>528</v>
      </c>
      <c r="HT96" s="60">
        <v>788</v>
      </c>
      <c r="HU96" s="60">
        <v>788</v>
      </c>
      <c r="HV96" s="60">
        <v>788</v>
      </c>
      <c r="HW96" s="60">
        <v>788</v>
      </c>
      <c r="HX96" s="60">
        <v>928</v>
      </c>
      <c r="HY96" s="60">
        <v>788</v>
      </c>
      <c r="HZ96" s="60">
        <v>788</v>
      </c>
      <c r="IA96" s="60">
        <v>788</v>
      </c>
      <c r="IB96" s="60">
        <v>928</v>
      </c>
      <c r="IC96" s="60">
        <v>528</v>
      </c>
      <c r="ID96" s="60">
        <v>928</v>
      </c>
      <c r="IE96" s="60">
        <v>928</v>
      </c>
      <c r="IF96" s="60">
        <v>788</v>
      </c>
      <c r="IG96" s="60">
        <v>788</v>
      </c>
      <c r="IH96" s="60">
        <v>788</v>
      </c>
      <c r="II96" s="60">
        <v>788</v>
      </c>
      <c r="IJ96" s="60">
        <v>928</v>
      </c>
      <c r="IK96" s="60">
        <v>788</v>
      </c>
      <c r="IL96" s="60">
        <v>788</v>
      </c>
      <c r="IM96" s="60">
        <v>788</v>
      </c>
      <c r="IN96" s="60">
        <v>928</v>
      </c>
      <c r="IO96" s="60">
        <v>788</v>
      </c>
      <c r="IP96" s="60">
        <v>788</v>
      </c>
      <c r="IQ96" s="60">
        <v>928</v>
      </c>
      <c r="IR96" s="60">
        <v>788</v>
      </c>
      <c r="IS96" s="60">
        <v>788</v>
      </c>
      <c r="IT96" s="60">
        <v>928</v>
      </c>
      <c r="IU96" s="60">
        <v>928</v>
      </c>
      <c r="IV96" s="60">
        <v>928</v>
      </c>
      <c r="IW96" s="60">
        <v>928</v>
      </c>
      <c r="IX96" s="60">
        <v>528</v>
      </c>
      <c r="IY96" s="60">
        <v>928</v>
      </c>
      <c r="IZ96" s="60">
        <v>388</v>
      </c>
      <c r="JA96" s="60">
        <v>928</v>
      </c>
      <c r="JB96" s="60">
        <v>788</v>
      </c>
      <c r="JC96" s="60">
        <v>528</v>
      </c>
      <c r="JD96" s="60">
        <v>388</v>
      </c>
      <c r="JE96" s="60">
        <v>528</v>
      </c>
      <c r="JF96" s="60">
        <v>928</v>
      </c>
      <c r="JG96" s="60">
        <v>388</v>
      </c>
      <c r="JH96" s="60">
        <v>928</v>
      </c>
      <c r="JI96" s="60">
        <v>788</v>
      </c>
      <c r="JJ96" s="60">
        <v>928</v>
      </c>
      <c r="JK96" s="60">
        <v>788</v>
      </c>
      <c r="JL96" s="60">
        <v>928</v>
      </c>
      <c r="JM96" s="60">
        <v>788</v>
      </c>
      <c r="JN96" s="60">
        <v>528</v>
      </c>
      <c r="JO96" s="60">
        <v>388</v>
      </c>
      <c r="JP96" s="60">
        <v>928</v>
      </c>
      <c r="JQ96" s="60">
        <v>928</v>
      </c>
      <c r="JR96" s="60">
        <v>928</v>
      </c>
      <c r="JS96" s="60">
        <v>928</v>
      </c>
      <c r="JT96" s="60">
        <v>928</v>
      </c>
      <c r="JU96" s="60">
        <v>528</v>
      </c>
      <c r="JV96" s="60">
        <v>928</v>
      </c>
      <c r="JW96" s="60">
        <v>928</v>
      </c>
      <c r="JX96" s="60">
        <v>788</v>
      </c>
      <c r="JY96" s="60">
        <v>928</v>
      </c>
      <c r="JZ96" s="60">
        <v>788</v>
      </c>
      <c r="KA96" s="60">
        <v>928</v>
      </c>
      <c r="KB96" s="60">
        <v>788</v>
      </c>
      <c r="KC96" s="60">
        <v>928</v>
      </c>
      <c r="KD96" s="60">
        <v>928</v>
      </c>
      <c r="KE96" s="60">
        <v>788</v>
      </c>
      <c r="KF96" s="60">
        <v>528</v>
      </c>
      <c r="KG96" s="60">
        <v>788</v>
      </c>
      <c r="KH96" s="60">
        <v>200</v>
      </c>
      <c r="KI96" s="60">
        <v>788</v>
      </c>
      <c r="KJ96" s="60">
        <v>788</v>
      </c>
      <c r="KK96" s="60">
        <v>788</v>
      </c>
      <c r="KL96" s="60">
        <v>788</v>
      </c>
      <c r="KM96" s="60">
        <v>928</v>
      </c>
      <c r="KN96" s="60">
        <v>928</v>
      </c>
      <c r="KO96" s="60">
        <v>928</v>
      </c>
      <c r="KP96" s="60">
        <v>928</v>
      </c>
      <c r="KQ96" s="60">
        <v>928</v>
      </c>
      <c r="KR96" s="60">
        <v>928</v>
      </c>
      <c r="KS96" s="60">
        <v>528</v>
      </c>
      <c r="KT96" s="60">
        <v>928</v>
      </c>
      <c r="KU96" s="60">
        <v>928</v>
      </c>
      <c r="KV96" s="60">
        <v>928</v>
      </c>
      <c r="KW96" s="60">
        <v>928</v>
      </c>
      <c r="KX96" s="60">
        <v>928</v>
      </c>
      <c r="KY96" s="60">
        <v>928</v>
      </c>
      <c r="KZ96" s="60">
        <v>928</v>
      </c>
      <c r="LA96" s="60">
        <v>928</v>
      </c>
      <c r="LB96" s="60">
        <v>928</v>
      </c>
      <c r="LC96" s="60">
        <v>928</v>
      </c>
      <c r="LD96" s="60">
        <v>928</v>
      </c>
      <c r="LE96" s="60">
        <v>788</v>
      </c>
      <c r="LF96" s="60">
        <v>928</v>
      </c>
      <c r="LG96" s="60">
        <v>788</v>
      </c>
      <c r="LH96" s="60">
        <v>928</v>
      </c>
      <c r="LI96" s="60">
        <v>928</v>
      </c>
      <c r="LJ96" s="60">
        <v>388</v>
      </c>
      <c r="LK96" s="60">
        <v>788</v>
      </c>
      <c r="LL96" s="60">
        <v>928</v>
      </c>
      <c r="LM96" s="60">
        <v>928</v>
      </c>
      <c r="LN96" s="60">
        <v>728</v>
      </c>
      <c r="LO96" s="60">
        <v>528</v>
      </c>
      <c r="LP96" s="60">
        <v>928</v>
      </c>
      <c r="LQ96" s="60">
        <v>928</v>
      </c>
      <c r="LR96" s="60">
        <v>928</v>
      </c>
      <c r="LS96" s="60">
        <v>728</v>
      </c>
      <c r="LT96" s="60">
        <v>528</v>
      </c>
      <c r="LU96" s="60">
        <v>928</v>
      </c>
      <c r="LV96" s="60">
        <v>928</v>
      </c>
    </row>
    <row r="97" spans="1:334" ht="15" customHeight="1" x14ac:dyDescent="0.35">
      <c r="A97" s="57" t="s">
        <v>355</v>
      </c>
      <c r="B97">
        <v>2918</v>
      </c>
      <c r="C97">
        <v>3024</v>
      </c>
      <c r="D97">
        <v>2371</v>
      </c>
      <c r="E97">
        <v>2287</v>
      </c>
      <c r="F97">
        <v>2377</v>
      </c>
      <c r="G97">
        <v>3024</v>
      </c>
      <c r="H97">
        <v>2700</v>
      </c>
      <c r="I97">
        <v>1042</v>
      </c>
      <c r="J97">
        <v>3024</v>
      </c>
      <c r="K97">
        <v>2761</v>
      </c>
      <c r="L97">
        <v>3024</v>
      </c>
      <c r="M97">
        <v>3024</v>
      </c>
      <c r="N97">
        <v>2655</v>
      </c>
      <c r="O97">
        <v>2377</v>
      </c>
      <c r="P97">
        <v>3024</v>
      </c>
      <c r="Q97">
        <v>3024</v>
      </c>
      <c r="R97">
        <v>3024</v>
      </c>
      <c r="S97">
        <v>2918</v>
      </c>
      <c r="T97">
        <v>2918</v>
      </c>
      <c r="U97">
        <v>1458</v>
      </c>
      <c r="V97">
        <v>3024</v>
      </c>
      <c r="W97">
        <v>3024</v>
      </c>
      <c r="X97">
        <v>3024</v>
      </c>
      <c r="Y97">
        <v>3024</v>
      </c>
      <c r="Z97">
        <v>3024</v>
      </c>
      <c r="AA97">
        <v>3024</v>
      </c>
      <c r="AB97">
        <v>3024</v>
      </c>
      <c r="AC97">
        <v>2634</v>
      </c>
      <c r="AD97">
        <v>2761</v>
      </c>
      <c r="AE97">
        <v>2502</v>
      </c>
      <c r="AF97">
        <v>2616</v>
      </c>
      <c r="AG97">
        <v>2616</v>
      </c>
      <c r="AH97">
        <v>2316</v>
      </c>
      <c r="AI97">
        <v>2940</v>
      </c>
      <c r="AJ97">
        <v>2053</v>
      </c>
      <c r="AK97">
        <v>1042</v>
      </c>
      <c r="AL97">
        <v>718</v>
      </c>
      <c r="AM97">
        <v>718</v>
      </c>
      <c r="AN97">
        <v>2287</v>
      </c>
      <c r="AO97">
        <v>2569</v>
      </c>
      <c r="AP97">
        <v>3024</v>
      </c>
      <c r="AQ97">
        <v>2700</v>
      </c>
      <c r="AR97">
        <v>1042</v>
      </c>
      <c r="AS97">
        <v>2287</v>
      </c>
      <c r="AT97">
        <v>3024</v>
      </c>
      <c r="AU97">
        <v>2371</v>
      </c>
      <c r="AV97">
        <v>2761</v>
      </c>
      <c r="AW97">
        <v>2761</v>
      </c>
      <c r="AX97">
        <v>1042</v>
      </c>
      <c r="AY97">
        <v>3024</v>
      </c>
      <c r="AZ97">
        <v>2982</v>
      </c>
      <c r="BA97">
        <v>2940</v>
      </c>
      <c r="BB97">
        <v>1987</v>
      </c>
      <c r="BC97">
        <v>2940</v>
      </c>
      <c r="BD97">
        <v>2940</v>
      </c>
      <c r="BE97">
        <v>1042</v>
      </c>
      <c r="BF97">
        <v>2982</v>
      </c>
      <c r="BG97">
        <v>2569</v>
      </c>
      <c r="BH97">
        <v>2700</v>
      </c>
      <c r="BI97">
        <v>1987</v>
      </c>
      <c r="BJ97">
        <v>1987</v>
      </c>
      <c r="BK97">
        <v>1987</v>
      </c>
      <c r="BL97">
        <v>2377</v>
      </c>
      <c r="BM97">
        <v>2982</v>
      </c>
      <c r="BN97">
        <v>3024</v>
      </c>
      <c r="BO97">
        <v>2655</v>
      </c>
      <c r="BP97">
        <v>2569</v>
      </c>
      <c r="BQ97">
        <v>2508</v>
      </c>
      <c r="BR97">
        <v>2508</v>
      </c>
      <c r="BS97">
        <v>2508</v>
      </c>
      <c r="BT97">
        <v>2640</v>
      </c>
      <c r="BU97">
        <v>1042</v>
      </c>
      <c r="BV97">
        <v>2640</v>
      </c>
      <c r="BW97">
        <v>2377</v>
      </c>
      <c r="BX97">
        <v>2719</v>
      </c>
      <c r="BY97">
        <v>1042</v>
      </c>
      <c r="BZ97">
        <v>2640</v>
      </c>
      <c r="CA97">
        <v>2614</v>
      </c>
      <c r="CB97">
        <v>2377</v>
      </c>
      <c r="CC97">
        <v>2377</v>
      </c>
      <c r="CD97">
        <v>2658</v>
      </c>
      <c r="CE97">
        <v>2402</v>
      </c>
      <c r="CF97">
        <v>2982</v>
      </c>
      <c r="CG97">
        <v>2982</v>
      </c>
      <c r="CH97">
        <v>3024</v>
      </c>
      <c r="CI97">
        <v>1768</v>
      </c>
      <c r="CJ97">
        <v>3024</v>
      </c>
      <c r="CK97">
        <v>2982</v>
      </c>
      <c r="CL97">
        <v>3024</v>
      </c>
      <c r="CM97">
        <v>3024</v>
      </c>
      <c r="CN97">
        <v>3024</v>
      </c>
      <c r="CO97">
        <v>1768</v>
      </c>
      <c r="CP97"/>
      <c r="CQ97">
        <v>1042</v>
      </c>
      <c r="CR97">
        <v>3024</v>
      </c>
      <c r="CS97">
        <v>3024</v>
      </c>
      <c r="CT97">
        <v>3024</v>
      </c>
      <c r="CU97">
        <v>2371</v>
      </c>
      <c r="CV97">
        <v>3024</v>
      </c>
      <c r="CW97">
        <v>3024</v>
      </c>
      <c r="CX97">
        <v>3024</v>
      </c>
      <c r="CY97">
        <v>2287</v>
      </c>
      <c r="CZ97">
        <v>3024</v>
      </c>
      <c r="DA97">
        <v>3024</v>
      </c>
      <c r="DB97">
        <v>3024</v>
      </c>
      <c r="DC97">
        <v>3024</v>
      </c>
      <c r="DD97">
        <v>1042</v>
      </c>
      <c r="DE97">
        <v>3024</v>
      </c>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s="60">
        <v>11732</v>
      </c>
      <c r="FH97" s="60">
        <v>10348</v>
      </c>
      <c r="FI97" s="60">
        <v>6974</v>
      </c>
      <c r="FJ97" s="60">
        <v>10955</v>
      </c>
      <c r="FK97" s="60">
        <v>6974</v>
      </c>
      <c r="FL97" s="60">
        <v>9071</v>
      </c>
      <c r="FM97" s="60">
        <v>10150</v>
      </c>
      <c r="FN97" s="60">
        <v>10231</v>
      </c>
      <c r="FO97" s="60">
        <v>11128</v>
      </c>
      <c r="FP97" s="60">
        <v>11570</v>
      </c>
      <c r="FQ97" s="60">
        <v>10466</v>
      </c>
      <c r="FR97" s="60">
        <v>11760</v>
      </c>
      <c r="FS97" s="60">
        <v>11034</v>
      </c>
      <c r="FT97" s="60">
        <v>7596</v>
      </c>
      <c r="FU97" s="60">
        <v>8004</v>
      </c>
      <c r="FV97" s="60">
        <v>9290</v>
      </c>
      <c r="FW97" s="60">
        <v>10054</v>
      </c>
      <c r="FX97" s="60">
        <v>10924</v>
      </c>
      <c r="FY97" s="60">
        <v>11450</v>
      </c>
      <c r="FZ97" s="60">
        <v>7391</v>
      </c>
      <c r="GA97" s="60">
        <v>11834</v>
      </c>
      <c r="GB97" s="60">
        <v>11392</v>
      </c>
      <c r="GC97" s="60">
        <v>9588</v>
      </c>
      <c r="GD97" s="60">
        <v>7669</v>
      </c>
      <c r="GE97" s="60">
        <v>11157</v>
      </c>
      <c r="GF97" s="60">
        <v>11157</v>
      </c>
      <c r="GG97" s="60">
        <v>11492</v>
      </c>
      <c r="GH97" s="60">
        <v>8038</v>
      </c>
      <c r="GI97" s="60">
        <v>10578</v>
      </c>
      <c r="GJ97" s="60">
        <v>11589</v>
      </c>
      <c r="GK97" s="60">
        <v>11757</v>
      </c>
      <c r="GL97" s="60">
        <v>11545</v>
      </c>
      <c r="GM97" s="60">
        <v>11020</v>
      </c>
      <c r="GN97" s="60">
        <v>11289</v>
      </c>
      <c r="GO97" s="60">
        <v>11092</v>
      </c>
      <c r="GP97" s="60">
        <v>8806</v>
      </c>
      <c r="GQ97" s="60">
        <v>7793</v>
      </c>
      <c r="GR97" s="60">
        <v>8710</v>
      </c>
      <c r="GS97" s="60">
        <v>11834</v>
      </c>
      <c r="GT97" s="60">
        <v>11231</v>
      </c>
      <c r="GU97" s="60">
        <v>10970</v>
      </c>
      <c r="GV97" s="60">
        <v>8038</v>
      </c>
      <c r="GW97" s="60">
        <v>9928</v>
      </c>
      <c r="GX97" s="60">
        <v>11354</v>
      </c>
      <c r="GY97" s="60">
        <v>10228</v>
      </c>
      <c r="GZ97" s="60">
        <v>11270</v>
      </c>
      <c r="HA97" s="60">
        <v>12002</v>
      </c>
      <c r="HB97" s="60">
        <v>11060</v>
      </c>
      <c r="HC97" s="60">
        <v>11234</v>
      </c>
      <c r="HD97" s="60">
        <v>10708</v>
      </c>
      <c r="HE97" s="60">
        <v>11234</v>
      </c>
      <c r="HF97" s="60">
        <v>11534</v>
      </c>
      <c r="HG97" s="60">
        <v>11918</v>
      </c>
      <c r="HH97" s="60">
        <v>10696</v>
      </c>
      <c r="HI97" s="60">
        <v>5014</v>
      </c>
      <c r="HJ97" s="60">
        <v>5603</v>
      </c>
      <c r="HK97" s="60">
        <v>3972</v>
      </c>
      <c r="HL97" s="60">
        <v>5709</v>
      </c>
      <c r="HM97" s="60">
        <v>3972</v>
      </c>
      <c r="HN97" s="60">
        <v>5470</v>
      </c>
      <c r="HO97" s="60">
        <v>5170</v>
      </c>
      <c r="HP97" s="60">
        <v>3572</v>
      </c>
      <c r="HQ97" s="60">
        <v>5621</v>
      </c>
      <c r="HR97" s="60">
        <v>5444</v>
      </c>
      <c r="HS97" s="60">
        <v>4332.7</v>
      </c>
      <c r="HT97" s="60">
        <v>5954</v>
      </c>
      <c r="HU97" s="60">
        <v>5954</v>
      </c>
      <c r="HV97" s="60">
        <v>5954</v>
      </c>
      <c r="HW97" s="60">
        <v>5954</v>
      </c>
      <c r="HX97" s="60">
        <v>4885</v>
      </c>
      <c r="HY97" s="60">
        <v>5870</v>
      </c>
      <c r="HZ97" s="60">
        <v>5870</v>
      </c>
      <c r="IA97" s="60">
        <v>5870</v>
      </c>
      <c r="IB97" s="60">
        <v>5720</v>
      </c>
      <c r="IC97" s="60">
        <v>5170</v>
      </c>
      <c r="ID97" s="60">
        <v>5570</v>
      </c>
      <c r="IE97" s="60">
        <v>5912</v>
      </c>
      <c r="IF97" s="60">
        <v>5762</v>
      </c>
      <c r="IG97" s="60">
        <v>5762</v>
      </c>
      <c r="IH97" s="60">
        <v>5480</v>
      </c>
      <c r="II97" s="60">
        <v>5564</v>
      </c>
      <c r="IJ97" s="60">
        <v>5720</v>
      </c>
      <c r="IK97" s="60">
        <v>3251</v>
      </c>
      <c r="IL97" s="60">
        <v>5372</v>
      </c>
      <c r="IM97" s="60">
        <v>5954</v>
      </c>
      <c r="IN97" s="60">
        <v>5559</v>
      </c>
      <c r="IO97" s="60">
        <v>5522</v>
      </c>
      <c r="IP97" s="60">
        <v>4579</v>
      </c>
      <c r="IQ97" s="60">
        <v>5954</v>
      </c>
      <c r="IR97" s="60">
        <v>4579</v>
      </c>
      <c r="IS97" s="60">
        <v>5762</v>
      </c>
      <c r="IT97" s="60">
        <v>5912</v>
      </c>
      <c r="IU97" s="60">
        <v>5870</v>
      </c>
      <c r="IV97" s="60">
        <v>5483</v>
      </c>
      <c r="IW97" s="60">
        <v>5738</v>
      </c>
      <c r="IX97" s="60">
        <v>4514</v>
      </c>
      <c r="IY97" s="60">
        <v>5709</v>
      </c>
      <c r="IZ97" s="60">
        <v>4898</v>
      </c>
      <c r="JA97" s="60">
        <v>3727</v>
      </c>
      <c r="JB97" s="60">
        <v>3606</v>
      </c>
      <c r="JC97" s="60">
        <v>5038</v>
      </c>
      <c r="JD97" s="60">
        <v>4622</v>
      </c>
      <c r="JE97" s="60">
        <v>4419</v>
      </c>
      <c r="JF97" s="60">
        <v>5570</v>
      </c>
      <c r="JG97" s="60">
        <v>1577</v>
      </c>
      <c r="JH97" s="60">
        <v>5912</v>
      </c>
      <c r="JI97" s="60">
        <v>5649</v>
      </c>
      <c r="JJ97" s="60">
        <v>5217</v>
      </c>
      <c r="JK97" s="60">
        <v>3972</v>
      </c>
      <c r="JL97" s="60">
        <v>5870</v>
      </c>
      <c r="JM97" s="60">
        <v>5870</v>
      </c>
      <c r="JN97" s="60">
        <v>4682</v>
      </c>
      <c r="JO97" s="60">
        <v>3572</v>
      </c>
      <c r="JP97" s="60">
        <v>5017</v>
      </c>
      <c r="JQ97" s="60">
        <v>5870</v>
      </c>
      <c r="JR97" s="60">
        <v>5884</v>
      </c>
      <c r="JS97" s="60">
        <v>5603</v>
      </c>
      <c r="JT97" s="60">
        <v>4851</v>
      </c>
      <c r="JU97" s="60">
        <v>5320</v>
      </c>
      <c r="JV97" s="60">
        <v>4954</v>
      </c>
      <c r="JW97" s="60">
        <v>4356</v>
      </c>
      <c r="JX97" s="60">
        <v>793</v>
      </c>
      <c r="JY97" s="60">
        <v>5499</v>
      </c>
      <c r="JZ97" s="60">
        <v>5870</v>
      </c>
      <c r="KA97" s="60">
        <v>5017</v>
      </c>
      <c r="KB97" s="60">
        <v>5438</v>
      </c>
      <c r="KC97" s="60">
        <v>3579</v>
      </c>
      <c r="KD97" s="60">
        <v>4917</v>
      </c>
      <c r="KE97" s="60">
        <v>5630</v>
      </c>
      <c r="KF97" s="60">
        <v>3879</v>
      </c>
      <c r="KG97" s="60">
        <v>5588</v>
      </c>
      <c r="KH97" s="60">
        <v>5554</v>
      </c>
      <c r="KI97" s="60">
        <v>5720</v>
      </c>
      <c r="KJ97" s="60">
        <v>5570</v>
      </c>
      <c r="KK97" s="60">
        <v>5307</v>
      </c>
      <c r="KL97" s="60">
        <v>5570</v>
      </c>
      <c r="KM97" s="60">
        <v>5720</v>
      </c>
      <c r="KN97" s="60">
        <v>5912</v>
      </c>
      <c r="KO97" s="60">
        <v>3972</v>
      </c>
      <c r="KP97" s="60">
        <v>5709</v>
      </c>
      <c r="KQ97" s="60">
        <v>5870</v>
      </c>
      <c r="KR97" s="60">
        <v>5870</v>
      </c>
      <c r="KS97" s="60">
        <v>5170</v>
      </c>
      <c r="KT97" s="60">
        <v>5022</v>
      </c>
      <c r="KU97" s="60">
        <v>5709</v>
      </c>
      <c r="KV97" s="60">
        <v>5709</v>
      </c>
      <c r="KW97" s="60">
        <v>4111</v>
      </c>
      <c r="KX97" s="60">
        <v>5709</v>
      </c>
      <c r="KY97" s="60">
        <v>5709</v>
      </c>
      <c r="KZ97" s="60">
        <v>5603</v>
      </c>
      <c r="LA97" s="60">
        <v>5709</v>
      </c>
      <c r="LB97" s="60">
        <v>3727</v>
      </c>
      <c r="LC97" s="60">
        <v>5301</v>
      </c>
      <c r="LD97" s="60">
        <v>5014</v>
      </c>
      <c r="LE97" s="60">
        <v>5954</v>
      </c>
      <c r="LF97" s="60">
        <v>5954</v>
      </c>
      <c r="LG97" s="60">
        <v>3972</v>
      </c>
      <c r="LH97" s="60">
        <v>4456</v>
      </c>
      <c r="LI97" s="60">
        <v>4585</v>
      </c>
      <c r="LJ97" s="60">
        <v>4704</v>
      </c>
      <c r="LK97" s="60">
        <v>4339</v>
      </c>
      <c r="LL97" s="60">
        <v>5709</v>
      </c>
      <c r="LM97" s="60">
        <v>5954</v>
      </c>
      <c r="LN97" s="60">
        <v>5370</v>
      </c>
      <c r="LO97" s="60">
        <v>4682</v>
      </c>
      <c r="LP97" s="60">
        <v>5082</v>
      </c>
      <c r="LQ97" s="60">
        <v>5709</v>
      </c>
      <c r="LR97" s="60">
        <v>5709</v>
      </c>
      <c r="LS97" s="60">
        <v>5407</v>
      </c>
      <c r="LT97" s="60">
        <v>3572</v>
      </c>
      <c r="LU97" s="60">
        <v>5709</v>
      </c>
      <c r="LV97" s="60">
        <v>5709</v>
      </c>
    </row>
    <row r="98" spans="1:334" ht="15" customHeight="1" x14ac:dyDescent="0.35">
      <c r="A98" s="57" t="s">
        <v>356</v>
      </c>
      <c r="B98">
        <v>2785</v>
      </c>
      <c r="C98">
        <v>2891</v>
      </c>
      <c r="D98">
        <v>2238</v>
      </c>
      <c r="E98">
        <v>2154</v>
      </c>
      <c r="F98">
        <v>2244</v>
      </c>
      <c r="G98">
        <v>2891</v>
      </c>
      <c r="H98">
        <v>2065</v>
      </c>
      <c r="I98">
        <v>909</v>
      </c>
      <c r="J98">
        <v>2891</v>
      </c>
      <c r="K98">
        <v>2628</v>
      </c>
      <c r="L98">
        <v>2891</v>
      </c>
      <c r="M98">
        <v>2891</v>
      </c>
      <c r="N98">
        <v>2522</v>
      </c>
      <c r="O98">
        <v>1844</v>
      </c>
      <c r="P98">
        <v>2891</v>
      </c>
      <c r="Q98">
        <v>2891</v>
      </c>
      <c r="R98">
        <v>2891</v>
      </c>
      <c r="S98">
        <v>2785</v>
      </c>
      <c r="T98">
        <v>2785</v>
      </c>
      <c r="U98">
        <v>1223</v>
      </c>
      <c r="V98">
        <v>2891</v>
      </c>
      <c r="W98">
        <v>2891</v>
      </c>
      <c r="X98">
        <v>2891</v>
      </c>
      <c r="Y98">
        <v>2891</v>
      </c>
      <c r="Z98">
        <v>2891</v>
      </c>
      <c r="AA98">
        <v>2891</v>
      </c>
      <c r="AB98">
        <v>2891</v>
      </c>
      <c r="AC98">
        <v>2501</v>
      </c>
      <c r="AD98">
        <v>2628</v>
      </c>
      <c r="AE98">
        <v>2267</v>
      </c>
      <c r="AF98">
        <v>2407</v>
      </c>
      <c r="AG98">
        <v>2407</v>
      </c>
      <c r="AH98">
        <v>2107</v>
      </c>
      <c r="AI98">
        <v>2305</v>
      </c>
      <c r="AJ98">
        <v>1844</v>
      </c>
      <c r="AK98">
        <v>407</v>
      </c>
      <c r="AL98">
        <v>509</v>
      </c>
      <c r="AM98">
        <v>509</v>
      </c>
      <c r="AN98">
        <v>2052</v>
      </c>
      <c r="AO98">
        <v>1934</v>
      </c>
      <c r="AP98">
        <v>2303</v>
      </c>
      <c r="AQ98">
        <v>2503</v>
      </c>
      <c r="AR98">
        <v>807</v>
      </c>
      <c r="AS98">
        <v>2154</v>
      </c>
      <c r="AT98">
        <v>2891</v>
      </c>
      <c r="AU98">
        <v>1838</v>
      </c>
      <c r="AV98">
        <v>2040</v>
      </c>
      <c r="AW98">
        <v>2126</v>
      </c>
      <c r="AX98">
        <v>407</v>
      </c>
      <c r="AY98">
        <v>2201</v>
      </c>
      <c r="AZ98">
        <v>2849</v>
      </c>
      <c r="BA98">
        <v>2807</v>
      </c>
      <c r="BB98">
        <v>1454</v>
      </c>
      <c r="BC98">
        <v>2807</v>
      </c>
      <c r="BD98">
        <v>2807</v>
      </c>
      <c r="BE98">
        <v>509</v>
      </c>
      <c r="BF98">
        <v>2849</v>
      </c>
      <c r="BG98">
        <v>2036</v>
      </c>
      <c r="BH98">
        <v>2567</v>
      </c>
      <c r="BI98">
        <v>1854</v>
      </c>
      <c r="BJ98">
        <v>1854</v>
      </c>
      <c r="BK98">
        <v>1854</v>
      </c>
      <c r="BL98">
        <v>2244</v>
      </c>
      <c r="BM98">
        <v>2849</v>
      </c>
      <c r="BN98">
        <v>2891</v>
      </c>
      <c r="BO98">
        <v>2522</v>
      </c>
      <c r="BP98">
        <v>2436</v>
      </c>
      <c r="BQ98">
        <v>2375</v>
      </c>
      <c r="BR98">
        <v>2375</v>
      </c>
      <c r="BS98">
        <v>2375</v>
      </c>
      <c r="BT98">
        <v>2107</v>
      </c>
      <c r="BU98">
        <v>509</v>
      </c>
      <c r="BV98">
        <v>2507</v>
      </c>
      <c r="BW98">
        <v>1844</v>
      </c>
      <c r="BX98">
        <v>2484</v>
      </c>
      <c r="BY98">
        <v>807</v>
      </c>
      <c r="BZ98">
        <v>2507</v>
      </c>
      <c r="CA98">
        <v>2597</v>
      </c>
      <c r="CB98">
        <v>2142</v>
      </c>
      <c r="CC98">
        <v>2142</v>
      </c>
      <c r="CD98">
        <v>2423</v>
      </c>
      <c r="CE98">
        <v>2269</v>
      </c>
      <c r="CF98">
        <v>2849</v>
      </c>
      <c r="CG98">
        <v>2849</v>
      </c>
      <c r="CH98">
        <v>2303</v>
      </c>
      <c r="CI98">
        <v>1959</v>
      </c>
      <c r="CJ98">
        <v>2891</v>
      </c>
      <c r="CK98">
        <v>2649</v>
      </c>
      <c r="CL98">
        <v>2201</v>
      </c>
      <c r="CM98">
        <v>1982</v>
      </c>
      <c r="CN98">
        <v>1982</v>
      </c>
      <c r="CO98">
        <v>1050</v>
      </c>
      <c r="CP98">
        <v>909</v>
      </c>
      <c r="CQ98"/>
      <c r="CR98">
        <v>2201</v>
      </c>
      <c r="CS98">
        <v>2891</v>
      </c>
      <c r="CT98">
        <v>2891</v>
      </c>
      <c r="CU98">
        <v>2238</v>
      </c>
      <c r="CV98">
        <v>2891</v>
      </c>
      <c r="CW98">
        <v>2891</v>
      </c>
      <c r="CX98">
        <v>2891</v>
      </c>
      <c r="CY98">
        <v>2154</v>
      </c>
      <c r="CZ98">
        <v>2891</v>
      </c>
      <c r="DA98">
        <v>2891</v>
      </c>
      <c r="DB98">
        <v>2891</v>
      </c>
      <c r="DC98">
        <v>2891</v>
      </c>
      <c r="DD98">
        <v>509</v>
      </c>
      <c r="DE98">
        <v>2789</v>
      </c>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s="60">
        <v>8446</v>
      </c>
      <c r="FH98" s="60">
        <v>7378</v>
      </c>
      <c r="FI98" s="60">
        <v>4484</v>
      </c>
      <c r="FJ98" s="60">
        <v>7799</v>
      </c>
      <c r="FK98" s="60">
        <v>5335</v>
      </c>
      <c r="FL98" s="60">
        <v>7211</v>
      </c>
      <c r="FM98" s="60">
        <v>7715</v>
      </c>
      <c r="FN98" s="60">
        <v>7631</v>
      </c>
      <c r="FO98" s="60">
        <v>8362</v>
      </c>
      <c r="FP98" s="60">
        <v>8014</v>
      </c>
      <c r="FQ98" s="60">
        <v>6310</v>
      </c>
      <c r="FR98" s="60">
        <v>8404</v>
      </c>
      <c r="FS98" s="60">
        <v>6874</v>
      </c>
      <c r="FT98" s="60">
        <v>4440</v>
      </c>
      <c r="FU98" s="60">
        <v>5143</v>
      </c>
      <c r="FV98" s="60">
        <v>6117</v>
      </c>
      <c r="FW98" s="60">
        <v>5273</v>
      </c>
      <c r="FX98" s="60">
        <v>6347</v>
      </c>
      <c r="FY98" s="60">
        <v>6894</v>
      </c>
      <c r="FZ98" s="60">
        <v>1273</v>
      </c>
      <c r="GA98" s="60">
        <v>8057</v>
      </c>
      <c r="GB98" s="60">
        <v>7632</v>
      </c>
      <c r="GC98" s="60">
        <v>6517</v>
      </c>
      <c r="GD98" s="60">
        <v>3908</v>
      </c>
      <c r="GE98" s="60">
        <v>8236</v>
      </c>
      <c r="GF98" s="60">
        <v>8032</v>
      </c>
      <c r="GG98" s="60">
        <v>7136</v>
      </c>
      <c r="GH98" s="60">
        <v>3478</v>
      </c>
      <c r="GI98" s="60">
        <v>7657</v>
      </c>
      <c r="GJ98" s="60">
        <v>8278</v>
      </c>
      <c r="GK98" s="60">
        <v>8446</v>
      </c>
      <c r="GL98" s="60">
        <v>8234</v>
      </c>
      <c r="GM98" s="60">
        <v>8099</v>
      </c>
      <c r="GN98" s="60">
        <v>7178</v>
      </c>
      <c r="GO98" s="60">
        <v>7536</v>
      </c>
      <c r="GP98" s="60">
        <v>5250</v>
      </c>
      <c r="GQ98" s="60">
        <v>4278</v>
      </c>
      <c r="GR98" s="60">
        <v>5331</v>
      </c>
      <c r="GS98" s="60">
        <v>8074</v>
      </c>
      <c r="GT98" s="60">
        <v>7920</v>
      </c>
      <c r="GU98" s="60">
        <v>7210</v>
      </c>
      <c r="GV98" s="60">
        <v>4482</v>
      </c>
      <c r="GW98" s="60">
        <v>6372</v>
      </c>
      <c r="GX98" s="60">
        <v>7594</v>
      </c>
      <c r="GY98" s="60">
        <v>5872</v>
      </c>
      <c r="GZ98" s="60">
        <v>7510</v>
      </c>
      <c r="HA98" s="60">
        <v>6628</v>
      </c>
      <c r="HB98" s="60">
        <v>7690</v>
      </c>
      <c r="HC98" s="60">
        <v>7474</v>
      </c>
      <c r="HD98" s="60">
        <v>6948</v>
      </c>
      <c r="HE98" s="60">
        <v>7474</v>
      </c>
      <c r="HF98" s="60">
        <v>7978</v>
      </c>
      <c r="HG98" s="60">
        <v>8362</v>
      </c>
      <c r="HH98" s="60">
        <v>7140</v>
      </c>
      <c r="HI98" s="60">
        <v>2209</v>
      </c>
      <c r="HJ98" s="60">
        <v>2664</v>
      </c>
      <c r="HK98" s="60">
        <v>2017</v>
      </c>
      <c r="HL98" s="60">
        <v>2664</v>
      </c>
      <c r="HM98" s="60">
        <v>2017</v>
      </c>
      <c r="HN98" s="60">
        <v>2438</v>
      </c>
      <c r="HO98" s="60">
        <v>1287</v>
      </c>
      <c r="HP98" s="60">
        <v>2017</v>
      </c>
      <c r="HQ98" s="60">
        <v>2401</v>
      </c>
      <c r="HR98" s="60">
        <v>2443</v>
      </c>
      <c r="HS98" s="60">
        <v>2280</v>
      </c>
      <c r="HT98" s="60">
        <v>2664</v>
      </c>
      <c r="HU98" s="60">
        <v>2664</v>
      </c>
      <c r="HV98" s="60">
        <v>2664</v>
      </c>
      <c r="HW98" s="60">
        <v>2664</v>
      </c>
      <c r="HX98" s="60">
        <v>2664</v>
      </c>
      <c r="HY98" s="60">
        <v>2580</v>
      </c>
      <c r="HZ98" s="60">
        <v>2580</v>
      </c>
      <c r="IA98" s="60">
        <v>2580</v>
      </c>
      <c r="IB98" s="60">
        <v>2113</v>
      </c>
      <c r="IC98" s="60">
        <v>2280</v>
      </c>
      <c r="ID98" s="60">
        <v>2280</v>
      </c>
      <c r="IE98" s="60">
        <v>2622</v>
      </c>
      <c r="IF98" s="60">
        <v>2472</v>
      </c>
      <c r="IG98" s="60">
        <v>2472</v>
      </c>
      <c r="IH98" s="60">
        <v>2280</v>
      </c>
      <c r="II98" s="60">
        <v>2664</v>
      </c>
      <c r="IJ98" s="60">
        <v>2430</v>
      </c>
      <c r="IK98" s="60">
        <v>2317</v>
      </c>
      <c r="IL98" s="60">
        <v>2472</v>
      </c>
      <c r="IM98" s="60">
        <v>2664</v>
      </c>
      <c r="IN98" s="60">
        <v>2664</v>
      </c>
      <c r="IO98" s="60">
        <v>2622</v>
      </c>
      <c r="IP98" s="60">
        <v>2209</v>
      </c>
      <c r="IQ98" s="60">
        <v>2664</v>
      </c>
      <c r="IR98" s="60">
        <v>2209</v>
      </c>
      <c r="IS98" s="60">
        <v>2472</v>
      </c>
      <c r="IT98" s="60">
        <v>2513</v>
      </c>
      <c r="IU98" s="60">
        <v>2263</v>
      </c>
      <c r="IV98" s="60">
        <v>2401</v>
      </c>
      <c r="IW98" s="60">
        <v>1969</v>
      </c>
      <c r="IX98" s="60">
        <v>1017</v>
      </c>
      <c r="IY98" s="60">
        <v>2664</v>
      </c>
      <c r="IZ98" s="60">
        <v>2401</v>
      </c>
      <c r="JA98" s="60">
        <v>2017</v>
      </c>
      <c r="JB98" s="60">
        <v>2017</v>
      </c>
      <c r="JC98" s="60">
        <v>1927</v>
      </c>
      <c r="JD98" s="60">
        <v>2017</v>
      </c>
      <c r="JE98" s="60">
        <v>1388</v>
      </c>
      <c r="JF98" s="60">
        <v>2580</v>
      </c>
      <c r="JG98" s="60">
        <v>2017</v>
      </c>
      <c r="JH98" s="60">
        <v>2622</v>
      </c>
      <c r="JI98" s="60">
        <v>2359</v>
      </c>
      <c r="JJ98" s="60">
        <v>2317</v>
      </c>
      <c r="JK98" s="60">
        <v>2017</v>
      </c>
      <c r="JL98" s="60">
        <v>1394</v>
      </c>
      <c r="JM98" s="60">
        <v>2580</v>
      </c>
      <c r="JN98" s="60">
        <v>1651</v>
      </c>
      <c r="JO98" s="60">
        <v>2017</v>
      </c>
      <c r="JP98" s="60">
        <v>2294</v>
      </c>
      <c r="JQ98" s="60">
        <v>2263</v>
      </c>
      <c r="JR98" s="60">
        <v>2664</v>
      </c>
      <c r="JS98" s="60">
        <v>2664</v>
      </c>
      <c r="JT98" s="60">
        <v>2664</v>
      </c>
      <c r="JU98" s="60">
        <v>1244</v>
      </c>
      <c r="JV98" s="60">
        <v>1358</v>
      </c>
      <c r="JW98" s="60">
        <v>2401</v>
      </c>
      <c r="JX98" s="60">
        <v>2017</v>
      </c>
      <c r="JY98" s="60">
        <v>2209</v>
      </c>
      <c r="JZ98" s="60">
        <v>2580</v>
      </c>
      <c r="KA98" s="60">
        <v>2294</v>
      </c>
      <c r="KB98" s="60">
        <v>2148</v>
      </c>
      <c r="KC98" s="60">
        <v>1166</v>
      </c>
      <c r="KD98" s="60">
        <v>459</v>
      </c>
      <c r="KE98" s="60">
        <v>2340</v>
      </c>
      <c r="KF98" s="60">
        <v>2167</v>
      </c>
      <c r="KG98" s="60">
        <v>2298</v>
      </c>
      <c r="KH98" s="60">
        <v>2664</v>
      </c>
      <c r="KI98" s="60">
        <v>2430</v>
      </c>
      <c r="KJ98" s="60">
        <v>2280</v>
      </c>
      <c r="KK98" s="60">
        <v>2017</v>
      </c>
      <c r="KL98" s="60">
        <v>2280</v>
      </c>
      <c r="KM98" s="60">
        <v>2113</v>
      </c>
      <c r="KN98" s="60">
        <v>2622</v>
      </c>
      <c r="KO98" s="60">
        <v>2017</v>
      </c>
      <c r="KP98" s="60">
        <v>2664</v>
      </c>
      <c r="KQ98" s="60">
        <v>2189</v>
      </c>
      <c r="KR98" s="60">
        <v>1394</v>
      </c>
      <c r="KS98" s="60">
        <v>1801</v>
      </c>
      <c r="KT98" s="60">
        <v>2017</v>
      </c>
      <c r="KU98" s="60">
        <v>2664</v>
      </c>
      <c r="KV98" s="60">
        <v>2664</v>
      </c>
      <c r="KW98" s="60">
        <v>2401</v>
      </c>
      <c r="KX98" s="60">
        <v>2664</v>
      </c>
      <c r="KY98" s="60">
        <v>2664</v>
      </c>
      <c r="KZ98" s="60">
        <v>2664</v>
      </c>
      <c r="LA98" s="60">
        <v>2664</v>
      </c>
      <c r="LB98" s="60">
        <v>2017</v>
      </c>
      <c r="LC98" s="60">
        <v>2401</v>
      </c>
      <c r="LD98" s="60">
        <v>2359</v>
      </c>
      <c r="LE98" s="60">
        <v>2664</v>
      </c>
      <c r="LF98" s="60">
        <v>2664</v>
      </c>
      <c r="LG98" s="60">
        <v>2017</v>
      </c>
      <c r="LH98" s="60">
        <v>2664</v>
      </c>
      <c r="LI98" s="60">
        <v>2664</v>
      </c>
      <c r="LJ98" s="60">
        <v>2209</v>
      </c>
      <c r="LK98" s="60">
        <v>2317</v>
      </c>
      <c r="LL98" s="60">
        <v>2664</v>
      </c>
      <c r="LM98" s="60">
        <v>2664</v>
      </c>
      <c r="LN98" s="60">
        <v>1963</v>
      </c>
      <c r="LO98" s="60">
        <v>1651</v>
      </c>
      <c r="LP98" s="60">
        <v>1651</v>
      </c>
      <c r="LQ98" s="60">
        <v>2664</v>
      </c>
      <c r="LR98" s="60">
        <v>2664</v>
      </c>
      <c r="LS98" s="60">
        <v>2317</v>
      </c>
      <c r="LT98" s="60">
        <v>2017</v>
      </c>
      <c r="LU98" s="60">
        <v>2664</v>
      </c>
      <c r="LV98" s="60">
        <v>2664</v>
      </c>
    </row>
    <row r="99" spans="1:334" ht="15" customHeight="1" x14ac:dyDescent="0.35">
      <c r="A99" s="57" t="s">
        <v>357</v>
      </c>
      <c r="B99">
        <v>1976</v>
      </c>
      <c r="C99">
        <v>1976</v>
      </c>
      <c r="D99">
        <v>1976</v>
      </c>
      <c r="E99">
        <v>1976</v>
      </c>
      <c r="F99">
        <v>1976</v>
      </c>
      <c r="G99">
        <v>1976</v>
      </c>
      <c r="H99">
        <v>1256</v>
      </c>
      <c r="I99">
        <v>1976</v>
      </c>
      <c r="J99">
        <v>1976</v>
      </c>
      <c r="K99">
        <v>1976</v>
      </c>
      <c r="L99">
        <v>1976</v>
      </c>
      <c r="M99">
        <v>1976</v>
      </c>
      <c r="N99">
        <v>1976</v>
      </c>
      <c r="O99">
        <v>1576</v>
      </c>
      <c r="P99">
        <v>1976</v>
      </c>
      <c r="Q99">
        <v>1976</v>
      </c>
      <c r="R99">
        <v>1976</v>
      </c>
      <c r="S99">
        <v>1976</v>
      </c>
      <c r="T99">
        <v>1976</v>
      </c>
      <c r="U99">
        <v>1656</v>
      </c>
      <c r="V99">
        <v>1976</v>
      </c>
      <c r="W99">
        <v>1976</v>
      </c>
      <c r="X99">
        <v>1976</v>
      </c>
      <c r="Y99">
        <v>1976</v>
      </c>
      <c r="Z99">
        <v>1976</v>
      </c>
      <c r="AA99">
        <v>1976</v>
      </c>
      <c r="AB99">
        <v>1976</v>
      </c>
      <c r="AC99">
        <v>1976</v>
      </c>
      <c r="AD99">
        <v>1976</v>
      </c>
      <c r="AE99">
        <v>1656</v>
      </c>
      <c r="AF99">
        <v>1576</v>
      </c>
      <c r="AG99">
        <v>1576</v>
      </c>
      <c r="AH99">
        <v>1576</v>
      </c>
      <c r="AI99">
        <v>1256</v>
      </c>
      <c r="AJ99">
        <v>1576</v>
      </c>
      <c r="AK99">
        <v>1256</v>
      </c>
      <c r="AL99">
        <v>1576</v>
      </c>
      <c r="AM99">
        <v>1576</v>
      </c>
      <c r="AN99">
        <v>1836</v>
      </c>
      <c r="AO99">
        <v>1256</v>
      </c>
      <c r="AP99">
        <v>1388</v>
      </c>
      <c r="AQ99">
        <v>1588</v>
      </c>
      <c r="AR99">
        <v>1656</v>
      </c>
      <c r="AS99">
        <v>1976</v>
      </c>
      <c r="AT99">
        <v>1976</v>
      </c>
      <c r="AU99">
        <v>1576</v>
      </c>
      <c r="AV99">
        <v>1388</v>
      </c>
      <c r="AW99">
        <v>1256</v>
      </c>
      <c r="AX99">
        <v>1256</v>
      </c>
      <c r="AY99">
        <v>1068</v>
      </c>
      <c r="AZ99">
        <v>1976</v>
      </c>
      <c r="BA99">
        <v>1976</v>
      </c>
      <c r="BB99">
        <v>1576</v>
      </c>
      <c r="BC99">
        <v>1976</v>
      </c>
      <c r="BD99">
        <v>1976</v>
      </c>
      <c r="BE99">
        <v>1576</v>
      </c>
      <c r="BF99">
        <v>1976</v>
      </c>
      <c r="BG99">
        <v>1576</v>
      </c>
      <c r="BH99">
        <v>1976</v>
      </c>
      <c r="BI99">
        <v>1976</v>
      </c>
      <c r="BJ99">
        <v>1976</v>
      </c>
      <c r="BK99">
        <v>1976</v>
      </c>
      <c r="BL99">
        <v>1976</v>
      </c>
      <c r="BM99">
        <v>1976</v>
      </c>
      <c r="BN99">
        <v>1976</v>
      </c>
      <c r="BO99">
        <v>1976</v>
      </c>
      <c r="BP99">
        <v>1976</v>
      </c>
      <c r="BQ99">
        <v>1976</v>
      </c>
      <c r="BR99">
        <v>1976</v>
      </c>
      <c r="BS99">
        <v>1976</v>
      </c>
      <c r="BT99">
        <v>1576</v>
      </c>
      <c r="BU99">
        <v>1576</v>
      </c>
      <c r="BV99">
        <v>1976</v>
      </c>
      <c r="BW99">
        <v>1576</v>
      </c>
      <c r="BX99">
        <v>1836</v>
      </c>
      <c r="BY99">
        <v>1656</v>
      </c>
      <c r="BZ99">
        <v>1976</v>
      </c>
      <c r="CA99">
        <v>1836</v>
      </c>
      <c r="CB99">
        <v>1656</v>
      </c>
      <c r="CC99">
        <v>1656</v>
      </c>
      <c r="CD99">
        <v>1836</v>
      </c>
      <c r="CE99">
        <v>1976</v>
      </c>
      <c r="CF99">
        <v>1976</v>
      </c>
      <c r="CG99">
        <v>1976</v>
      </c>
      <c r="CH99">
        <v>1388</v>
      </c>
      <c r="CI99">
        <v>1976</v>
      </c>
      <c r="CJ99">
        <v>1976</v>
      </c>
      <c r="CK99">
        <v>1776</v>
      </c>
      <c r="CL99">
        <v>1068</v>
      </c>
      <c r="CM99">
        <v>1068</v>
      </c>
      <c r="CN99">
        <v>1068</v>
      </c>
      <c r="CO99">
        <v>1068</v>
      </c>
      <c r="CP99">
        <v>1976</v>
      </c>
      <c r="CQ99">
        <v>1286</v>
      </c>
      <c r="CR99"/>
      <c r="CS99">
        <v>1976</v>
      </c>
      <c r="CT99">
        <v>1976</v>
      </c>
      <c r="CU99">
        <v>1976</v>
      </c>
      <c r="CV99">
        <v>1976</v>
      </c>
      <c r="CW99">
        <v>1976</v>
      </c>
      <c r="CX99">
        <v>1976</v>
      </c>
      <c r="CY99">
        <v>1976</v>
      </c>
      <c r="CZ99">
        <v>1976</v>
      </c>
      <c r="DA99">
        <v>1976</v>
      </c>
      <c r="DB99">
        <v>1976</v>
      </c>
      <c r="DC99">
        <v>1976</v>
      </c>
      <c r="DD99">
        <v>1576</v>
      </c>
      <c r="DE99">
        <v>1656</v>
      </c>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s="60">
        <v>5845</v>
      </c>
      <c r="FH99" s="60">
        <v>5565</v>
      </c>
      <c r="FI99" s="60">
        <v>5023</v>
      </c>
      <c r="FJ99" s="60">
        <v>5761</v>
      </c>
      <c r="FK99" s="60">
        <v>5023</v>
      </c>
      <c r="FL99" s="60">
        <v>5481</v>
      </c>
      <c r="FM99" s="60">
        <v>5663</v>
      </c>
      <c r="FN99" s="60">
        <v>5761</v>
      </c>
      <c r="FO99" s="60">
        <v>5845</v>
      </c>
      <c r="FP99" s="60">
        <v>5845</v>
      </c>
      <c r="FQ99" s="60">
        <v>5003</v>
      </c>
      <c r="FR99" s="60">
        <v>5803</v>
      </c>
      <c r="FS99" s="60">
        <v>4363</v>
      </c>
      <c r="FT99" s="60">
        <v>5803</v>
      </c>
      <c r="FU99" s="60">
        <v>5163</v>
      </c>
      <c r="FV99" s="60">
        <v>4961</v>
      </c>
      <c r="FW99" s="60">
        <v>3820</v>
      </c>
      <c r="FX99" s="60">
        <v>4740</v>
      </c>
      <c r="FY99" s="60">
        <v>5442</v>
      </c>
      <c r="FZ99" s="60">
        <v>4002</v>
      </c>
      <c r="GA99" s="60">
        <v>5540</v>
      </c>
      <c r="GB99" s="60">
        <v>5205</v>
      </c>
      <c r="GC99" s="60">
        <v>5803</v>
      </c>
      <c r="GD99" s="60">
        <v>5098</v>
      </c>
      <c r="GE99" s="60">
        <v>5803</v>
      </c>
      <c r="GF99" s="60">
        <v>5523</v>
      </c>
      <c r="GG99" s="60">
        <v>5003</v>
      </c>
      <c r="GH99" s="60">
        <v>4405</v>
      </c>
      <c r="GI99" s="60">
        <v>5845</v>
      </c>
      <c r="GJ99" s="60">
        <v>5845</v>
      </c>
      <c r="GK99" s="60">
        <v>5845</v>
      </c>
      <c r="GL99" s="60">
        <v>5845</v>
      </c>
      <c r="GM99" s="60">
        <v>5761</v>
      </c>
      <c r="GN99" s="60">
        <v>5045</v>
      </c>
      <c r="GO99" s="60">
        <v>5845</v>
      </c>
      <c r="GP99" s="60">
        <v>5845</v>
      </c>
      <c r="GQ99" s="60">
        <v>5205</v>
      </c>
      <c r="GR99" s="60">
        <v>5442</v>
      </c>
      <c r="GS99" s="60">
        <v>5565</v>
      </c>
      <c r="GT99" s="60">
        <v>5845</v>
      </c>
      <c r="GU99" s="60">
        <v>5205</v>
      </c>
      <c r="GV99" s="60">
        <v>5845</v>
      </c>
      <c r="GW99" s="60">
        <v>5845</v>
      </c>
      <c r="GX99" s="60">
        <v>5565</v>
      </c>
      <c r="GY99" s="60">
        <v>5045</v>
      </c>
      <c r="GZ99" s="60">
        <v>5565</v>
      </c>
      <c r="HA99" s="60">
        <v>4029</v>
      </c>
      <c r="HB99" s="60">
        <v>5481</v>
      </c>
      <c r="HC99" s="60">
        <v>5565</v>
      </c>
      <c r="HD99" s="60">
        <v>5205</v>
      </c>
      <c r="HE99" s="60">
        <v>5565</v>
      </c>
      <c r="HF99" s="60">
        <v>5845</v>
      </c>
      <c r="HG99" s="60">
        <v>5845</v>
      </c>
      <c r="HH99" s="60">
        <v>5845</v>
      </c>
      <c r="HI99" s="60">
        <v>1851</v>
      </c>
      <c r="HJ99" s="60">
        <v>1893</v>
      </c>
      <c r="HK99" s="60">
        <v>1809</v>
      </c>
      <c r="HL99" s="60">
        <v>1893</v>
      </c>
      <c r="HM99" s="60">
        <v>1809</v>
      </c>
      <c r="HN99" s="60">
        <v>1809</v>
      </c>
      <c r="HO99" s="60">
        <v>1809</v>
      </c>
      <c r="HP99" s="60">
        <v>1809</v>
      </c>
      <c r="HQ99" s="60">
        <v>1893</v>
      </c>
      <c r="HR99" s="60">
        <v>1562</v>
      </c>
      <c r="HS99" s="60">
        <v>1509</v>
      </c>
      <c r="HT99" s="60">
        <v>1893</v>
      </c>
      <c r="HU99" s="60">
        <v>1662</v>
      </c>
      <c r="HV99" s="60">
        <v>1893</v>
      </c>
      <c r="HW99" s="60">
        <v>1893</v>
      </c>
      <c r="HX99" s="60">
        <v>1483</v>
      </c>
      <c r="HY99" s="60">
        <v>1578</v>
      </c>
      <c r="HZ99" s="60">
        <v>1578</v>
      </c>
      <c r="IA99" s="60">
        <v>1578</v>
      </c>
      <c r="IB99" s="60">
        <v>1809</v>
      </c>
      <c r="IC99" s="60">
        <v>1809</v>
      </c>
      <c r="ID99" s="60">
        <v>1809</v>
      </c>
      <c r="IE99" s="60">
        <v>1480</v>
      </c>
      <c r="IF99" s="60">
        <v>1851</v>
      </c>
      <c r="IG99" s="60">
        <v>1851</v>
      </c>
      <c r="IH99" s="60">
        <v>1809</v>
      </c>
      <c r="II99" s="60">
        <v>1893</v>
      </c>
      <c r="IJ99" s="60">
        <v>1809</v>
      </c>
      <c r="IK99" s="60">
        <v>1399</v>
      </c>
      <c r="IL99" s="60">
        <v>1851</v>
      </c>
      <c r="IM99" s="60">
        <v>1893</v>
      </c>
      <c r="IN99" s="60">
        <v>1783</v>
      </c>
      <c r="IO99" s="60">
        <v>1851</v>
      </c>
      <c r="IP99" s="60">
        <v>1851</v>
      </c>
      <c r="IQ99" s="60">
        <v>1893</v>
      </c>
      <c r="IR99" s="60">
        <v>1851</v>
      </c>
      <c r="IS99" s="60">
        <v>1851</v>
      </c>
      <c r="IT99" s="60">
        <v>1534.5</v>
      </c>
      <c r="IU99" s="60">
        <v>1809</v>
      </c>
      <c r="IV99" s="60">
        <v>1630</v>
      </c>
      <c r="IW99" s="60">
        <v>1431</v>
      </c>
      <c r="IX99" s="60">
        <v>1490</v>
      </c>
      <c r="IY99" s="60">
        <v>1893</v>
      </c>
      <c r="IZ99" s="60">
        <v>1893</v>
      </c>
      <c r="JA99" s="60">
        <v>1809</v>
      </c>
      <c r="JB99" s="60">
        <v>1601</v>
      </c>
      <c r="JC99" s="60">
        <v>1588</v>
      </c>
      <c r="JD99" s="60">
        <v>1809</v>
      </c>
      <c r="JE99" s="60">
        <v>1711</v>
      </c>
      <c r="JF99" s="60">
        <v>702</v>
      </c>
      <c r="JG99" s="60">
        <v>1399</v>
      </c>
      <c r="JH99" s="60">
        <v>1480</v>
      </c>
      <c r="JI99" s="60">
        <v>1851</v>
      </c>
      <c r="JJ99" s="60">
        <v>1809</v>
      </c>
      <c r="JK99" s="60">
        <v>1809</v>
      </c>
      <c r="JL99" s="60">
        <v>1490</v>
      </c>
      <c r="JM99" s="60">
        <v>1578</v>
      </c>
      <c r="JN99" s="60">
        <v>1711</v>
      </c>
      <c r="JO99" s="60">
        <v>1809</v>
      </c>
      <c r="JP99" s="60">
        <v>1486</v>
      </c>
      <c r="JQ99" s="60">
        <v>1809</v>
      </c>
      <c r="JR99" s="60">
        <v>1893</v>
      </c>
      <c r="JS99" s="60">
        <v>1893</v>
      </c>
      <c r="JT99" s="60">
        <v>1593</v>
      </c>
      <c r="JU99" s="60">
        <v>1490</v>
      </c>
      <c r="JV99" s="60">
        <v>1753</v>
      </c>
      <c r="JW99" s="60">
        <v>1893</v>
      </c>
      <c r="JX99" s="60">
        <v>1399</v>
      </c>
      <c r="JY99" s="60">
        <v>1851</v>
      </c>
      <c r="JZ99" s="60">
        <v>1578</v>
      </c>
      <c r="KA99" s="60">
        <v>1486</v>
      </c>
      <c r="KB99" s="60">
        <v>1809</v>
      </c>
      <c r="KC99" s="60">
        <v>1809</v>
      </c>
      <c r="KD99" s="60">
        <v>1490</v>
      </c>
      <c r="KE99" s="60">
        <v>1851</v>
      </c>
      <c r="KF99" s="60">
        <v>1601</v>
      </c>
      <c r="KG99" s="60">
        <v>1809</v>
      </c>
      <c r="KH99" s="60">
        <v>1893</v>
      </c>
      <c r="KI99" s="60">
        <v>1809</v>
      </c>
      <c r="KJ99" s="60">
        <v>1809</v>
      </c>
      <c r="KK99" s="60">
        <v>1809</v>
      </c>
      <c r="KL99" s="60">
        <v>1809</v>
      </c>
      <c r="KM99" s="60">
        <v>1809</v>
      </c>
      <c r="KN99" s="60">
        <v>1851</v>
      </c>
      <c r="KO99" s="60">
        <v>1809</v>
      </c>
      <c r="KP99" s="60">
        <v>1893</v>
      </c>
      <c r="KQ99" s="60">
        <v>1210</v>
      </c>
      <c r="KR99" s="60">
        <v>1490</v>
      </c>
      <c r="KS99" s="60">
        <v>1711</v>
      </c>
      <c r="KT99" s="60">
        <v>1809</v>
      </c>
      <c r="KU99" s="60">
        <v>1893</v>
      </c>
      <c r="KV99" s="60">
        <v>1893</v>
      </c>
      <c r="KW99" s="60">
        <v>1893</v>
      </c>
      <c r="KX99" s="60">
        <v>1893</v>
      </c>
      <c r="KY99" s="60">
        <v>1893</v>
      </c>
      <c r="KZ99" s="60">
        <v>1893</v>
      </c>
      <c r="LA99" s="60">
        <v>1893</v>
      </c>
      <c r="LB99" s="60">
        <v>1809</v>
      </c>
      <c r="LC99" s="60">
        <v>1893</v>
      </c>
      <c r="LD99" s="60">
        <v>1851</v>
      </c>
      <c r="LE99" s="60">
        <v>1893</v>
      </c>
      <c r="LF99" s="60">
        <v>1893</v>
      </c>
      <c r="LG99" s="60">
        <v>1809</v>
      </c>
      <c r="LH99" s="60">
        <v>1483</v>
      </c>
      <c r="LI99" s="60">
        <v>1483</v>
      </c>
      <c r="LJ99" s="60">
        <v>1741</v>
      </c>
      <c r="LK99" s="60">
        <v>1699</v>
      </c>
      <c r="LL99" s="60">
        <v>1662</v>
      </c>
      <c r="LM99" s="60">
        <v>1893</v>
      </c>
      <c r="LN99" s="60">
        <v>1711</v>
      </c>
      <c r="LO99" s="60">
        <v>1711</v>
      </c>
      <c r="LP99" s="60">
        <v>1711</v>
      </c>
      <c r="LQ99" s="60">
        <v>1893</v>
      </c>
      <c r="LR99" s="60">
        <v>1893</v>
      </c>
      <c r="LS99" s="60">
        <v>1809</v>
      </c>
      <c r="LT99" s="60">
        <v>1809</v>
      </c>
      <c r="LU99" s="60">
        <v>1893</v>
      </c>
      <c r="LV99" s="60">
        <v>1893</v>
      </c>
    </row>
    <row r="100" spans="1:334" ht="15" customHeight="1" x14ac:dyDescent="0.35">
      <c r="A100" s="57" t="s">
        <v>208</v>
      </c>
      <c r="B100">
        <v>372</v>
      </c>
      <c r="C100">
        <v>372</v>
      </c>
      <c r="D100">
        <v>693</v>
      </c>
      <c r="E100">
        <v>693</v>
      </c>
      <c r="F100">
        <v>938</v>
      </c>
      <c r="G100">
        <v>372</v>
      </c>
      <c r="H100">
        <v>938</v>
      </c>
      <c r="I100">
        <v>773</v>
      </c>
      <c r="J100">
        <v>448</v>
      </c>
      <c r="K100">
        <v>448</v>
      </c>
      <c r="L100">
        <v>792</v>
      </c>
      <c r="M100">
        <v>617</v>
      </c>
      <c r="N100">
        <v>372</v>
      </c>
      <c r="O100">
        <v>938</v>
      </c>
      <c r="P100">
        <v>372</v>
      </c>
      <c r="Q100">
        <v>372</v>
      </c>
      <c r="R100">
        <v>372</v>
      </c>
      <c r="S100">
        <v>372</v>
      </c>
      <c r="T100">
        <v>448</v>
      </c>
      <c r="U100">
        <v>693</v>
      </c>
      <c r="V100">
        <v>70</v>
      </c>
      <c r="W100">
        <v>372</v>
      </c>
      <c r="X100">
        <v>372</v>
      </c>
      <c r="Y100">
        <v>617</v>
      </c>
      <c r="Z100">
        <v>617</v>
      </c>
      <c r="AA100">
        <v>617</v>
      </c>
      <c r="AB100">
        <v>617</v>
      </c>
      <c r="AC100">
        <v>938</v>
      </c>
      <c r="AD100">
        <v>693</v>
      </c>
      <c r="AE100">
        <v>693</v>
      </c>
      <c r="AF100">
        <v>1018</v>
      </c>
      <c r="AG100">
        <v>1018</v>
      </c>
      <c r="AH100">
        <v>1018</v>
      </c>
      <c r="AI100">
        <v>1018</v>
      </c>
      <c r="AJ100">
        <v>1018</v>
      </c>
      <c r="AK100">
        <v>938</v>
      </c>
      <c r="AL100">
        <v>1018</v>
      </c>
      <c r="AM100">
        <v>1018</v>
      </c>
      <c r="AN100">
        <v>693</v>
      </c>
      <c r="AO100">
        <v>938</v>
      </c>
      <c r="AP100">
        <v>1018</v>
      </c>
      <c r="AQ100">
        <v>1018</v>
      </c>
      <c r="AR100">
        <v>938</v>
      </c>
      <c r="AS100">
        <v>938</v>
      </c>
      <c r="AT100">
        <v>448</v>
      </c>
      <c r="AU100">
        <v>938</v>
      </c>
      <c r="AV100">
        <v>938</v>
      </c>
      <c r="AW100">
        <v>938</v>
      </c>
      <c r="AX100">
        <v>938</v>
      </c>
      <c r="AY100">
        <v>938</v>
      </c>
      <c r="AZ100">
        <v>693</v>
      </c>
      <c r="BA100">
        <v>938</v>
      </c>
      <c r="BB100">
        <v>938</v>
      </c>
      <c r="BC100">
        <v>938</v>
      </c>
      <c r="BD100">
        <v>938</v>
      </c>
      <c r="BE100">
        <v>1018</v>
      </c>
      <c r="BF100">
        <v>617</v>
      </c>
      <c r="BG100">
        <v>938</v>
      </c>
      <c r="BH100">
        <v>938</v>
      </c>
      <c r="BI100">
        <v>938</v>
      </c>
      <c r="BJ100">
        <v>938</v>
      </c>
      <c r="BK100">
        <v>938</v>
      </c>
      <c r="BL100">
        <v>938</v>
      </c>
      <c r="BM100">
        <v>693</v>
      </c>
      <c r="BN100">
        <v>448</v>
      </c>
      <c r="BO100">
        <v>693</v>
      </c>
      <c r="BP100">
        <v>448</v>
      </c>
      <c r="BQ100">
        <v>938</v>
      </c>
      <c r="BR100">
        <v>693</v>
      </c>
      <c r="BS100">
        <v>938</v>
      </c>
      <c r="BT100">
        <v>693</v>
      </c>
      <c r="BU100">
        <v>938</v>
      </c>
      <c r="BV100">
        <v>693</v>
      </c>
      <c r="BW100">
        <v>938</v>
      </c>
      <c r="BX100">
        <v>1018</v>
      </c>
      <c r="BY100">
        <v>1018</v>
      </c>
      <c r="BZ100">
        <v>1018</v>
      </c>
      <c r="CA100">
        <v>1018</v>
      </c>
      <c r="CB100">
        <v>1018</v>
      </c>
      <c r="CC100">
        <v>1018</v>
      </c>
      <c r="CD100">
        <v>1018</v>
      </c>
      <c r="CE100">
        <v>1018</v>
      </c>
      <c r="CF100">
        <v>1018</v>
      </c>
      <c r="CG100">
        <v>1018</v>
      </c>
      <c r="CH100">
        <v>1018</v>
      </c>
      <c r="CI100">
        <v>1018</v>
      </c>
      <c r="CJ100">
        <v>693</v>
      </c>
      <c r="CK100">
        <v>693</v>
      </c>
      <c r="CL100">
        <v>1018</v>
      </c>
      <c r="CM100">
        <v>1018</v>
      </c>
      <c r="CN100">
        <v>1018</v>
      </c>
      <c r="CO100">
        <v>1018</v>
      </c>
      <c r="CP100">
        <v>1018</v>
      </c>
      <c r="CQ100">
        <v>1018</v>
      </c>
      <c r="CR100">
        <v>1018</v>
      </c>
      <c r="CS100"/>
      <c r="CT100"/>
      <c r="CU100">
        <v>693</v>
      </c>
      <c r="CV100">
        <v>372</v>
      </c>
      <c r="CW100"/>
      <c r="CX100">
        <v>378</v>
      </c>
      <c r="CY100">
        <v>693</v>
      </c>
      <c r="CZ100">
        <v>372</v>
      </c>
      <c r="DA100">
        <v>693</v>
      </c>
      <c r="DB100">
        <v>617</v>
      </c>
      <c r="DC100">
        <v>693</v>
      </c>
      <c r="DD100">
        <v>1018</v>
      </c>
      <c r="DE100">
        <v>693</v>
      </c>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s="60">
        <v>4924</v>
      </c>
      <c r="FH100" s="60">
        <v>4924</v>
      </c>
      <c r="FI100" s="60">
        <v>2398</v>
      </c>
      <c r="FJ100" s="60">
        <v>4317</v>
      </c>
      <c r="FK100" s="60">
        <v>3249</v>
      </c>
      <c r="FL100" s="60">
        <v>5119</v>
      </c>
      <c r="FM100" s="60">
        <v>4571</v>
      </c>
      <c r="FN100" s="60">
        <v>5119</v>
      </c>
      <c r="FO100" s="60">
        <v>4772</v>
      </c>
      <c r="FP100" s="60">
        <v>5414</v>
      </c>
      <c r="FQ100" s="60">
        <v>5414</v>
      </c>
      <c r="FR100" s="60">
        <v>4282</v>
      </c>
      <c r="FS100" s="60">
        <v>5414</v>
      </c>
      <c r="FT100" s="60">
        <v>5084</v>
      </c>
      <c r="FU100" s="60">
        <v>5151</v>
      </c>
      <c r="FV100" s="60">
        <v>4619</v>
      </c>
      <c r="FW100" s="60">
        <v>5372</v>
      </c>
      <c r="FX100" s="60">
        <v>5042</v>
      </c>
      <c r="FY100" s="60">
        <v>4345</v>
      </c>
      <c r="FZ100" s="60">
        <v>3418</v>
      </c>
      <c r="GA100" s="60">
        <v>5532</v>
      </c>
      <c r="GB100" s="60">
        <v>5574</v>
      </c>
      <c r="GC100" s="60">
        <v>5026</v>
      </c>
      <c r="GD100" s="60">
        <v>5311</v>
      </c>
      <c r="GE100" s="60">
        <v>5574</v>
      </c>
      <c r="GF100" s="60">
        <v>5574</v>
      </c>
      <c r="GG100" s="60">
        <v>4924</v>
      </c>
      <c r="GH100" s="60">
        <v>5414</v>
      </c>
      <c r="GI100" s="60">
        <v>4019</v>
      </c>
      <c r="GJ100" s="60">
        <v>5574</v>
      </c>
      <c r="GK100" s="60">
        <v>5122</v>
      </c>
      <c r="GL100" s="60">
        <v>4282</v>
      </c>
      <c r="GM100" s="60">
        <v>3977</v>
      </c>
      <c r="GN100" s="60">
        <v>5414</v>
      </c>
      <c r="GO100" s="60">
        <v>4434</v>
      </c>
      <c r="GP100" s="60">
        <v>5414</v>
      </c>
      <c r="GQ100" s="60">
        <v>4924</v>
      </c>
      <c r="GR100" s="60">
        <v>2606</v>
      </c>
      <c r="GS100" s="60">
        <v>5574</v>
      </c>
      <c r="GT100" s="60">
        <v>4282</v>
      </c>
      <c r="GU100" s="60">
        <v>5414</v>
      </c>
      <c r="GV100" s="60">
        <v>5414</v>
      </c>
      <c r="GW100" s="60">
        <v>5414</v>
      </c>
      <c r="GX100" s="60">
        <v>5574</v>
      </c>
      <c r="GY100" s="60">
        <v>4924</v>
      </c>
      <c r="GZ100" s="60">
        <v>5574</v>
      </c>
      <c r="HA100" s="60">
        <v>5574</v>
      </c>
      <c r="HB100" s="60">
        <v>5532</v>
      </c>
      <c r="HC100" s="60">
        <v>5574</v>
      </c>
      <c r="HD100" s="60">
        <v>5574</v>
      </c>
      <c r="HE100" s="60">
        <v>5574</v>
      </c>
      <c r="HF100" s="60">
        <v>5574</v>
      </c>
      <c r="HG100" s="60">
        <v>5574</v>
      </c>
      <c r="HH100" s="60">
        <v>4924</v>
      </c>
      <c r="HI100" s="60">
        <v>2990</v>
      </c>
      <c r="HJ100" s="60">
        <v>3538</v>
      </c>
      <c r="HK100" s="60">
        <v>2798</v>
      </c>
      <c r="HL100" s="60">
        <v>3538</v>
      </c>
      <c r="HM100" s="60">
        <v>2798</v>
      </c>
      <c r="HN100" s="60">
        <v>3496</v>
      </c>
      <c r="HO100" s="60">
        <v>2495</v>
      </c>
      <c r="HP100" s="60">
        <v>2798</v>
      </c>
      <c r="HQ100" s="60">
        <v>3275</v>
      </c>
      <c r="HR100" s="60">
        <v>3538</v>
      </c>
      <c r="HS100" s="60">
        <v>3346</v>
      </c>
      <c r="HT100" s="60">
        <v>3538</v>
      </c>
      <c r="HU100" s="60">
        <v>3538</v>
      </c>
      <c r="HV100" s="60">
        <v>3538</v>
      </c>
      <c r="HW100" s="60">
        <v>3538</v>
      </c>
      <c r="HX100" s="60">
        <v>3538</v>
      </c>
      <c r="HY100" s="60">
        <v>3496</v>
      </c>
      <c r="HZ100" s="60">
        <v>3496</v>
      </c>
      <c r="IA100" s="60">
        <v>3496</v>
      </c>
      <c r="IB100" s="60">
        <v>3179</v>
      </c>
      <c r="IC100" s="60">
        <v>3346</v>
      </c>
      <c r="ID100" s="60">
        <v>3346</v>
      </c>
      <c r="IE100" s="60">
        <v>3496</v>
      </c>
      <c r="IF100" s="60">
        <v>3538</v>
      </c>
      <c r="IG100" s="60">
        <v>3538</v>
      </c>
      <c r="IH100" s="60">
        <v>3196</v>
      </c>
      <c r="II100" s="60">
        <v>3538</v>
      </c>
      <c r="IJ100" s="60">
        <v>3496</v>
      </c>
      <c r="IK100" s="60">
        <v>3233</v>
      </c>
      <c r="IL100" s="60">
        <v>3538</v>
      </c>
      <c r="IM100" s="60">
        <v>3538</v>
      </c>
      <c r="IN100" s="60">
        <v>3538</v>
      </c>
      <c r="IO100" s="60">
        <v>3538</v>
      </c>
      <c r="IP100" s="60">
        <v>2990</v>
      </c>
      <c r="IQ100" s="60">
        <v>3538</v>
      </c>
      <c r="IR100" s="60">
        <v>2990</v>
      </c>
      <c r="IS100" s="60">
        <v>3538</v>
      </c>
      <c r="IT100" s="60">
        <v>3429</v>
      </c>
      <c r="IU100" s="60">
        <v>3179</v>
      </c>
      <c r="IV100" s="60">
        <v>3496</v>
      </c>
      <c r="IW100" s="60">
        <v>2622</v>
      </c>
      <c r="IX100" s="60">
        <v>2041</v>
      </c>
      <c r="IY100" s="60">
        <v>3538</v>
      </c>
      <c r="IZ100" s="60">
        <v>3275</v>
      </c>
      <c r="JA100" s="60">
        <v>2798</v>
      </c>
      <c r="JB100" s="60">
        <v>2700</v>
      </c>
      <c r="JC100" s="60">
        <v>3214</v>
      </c>
      <c r="JD100" s="60">
        <v>2798</v>
      </c>
      <c r="JE100" s="60">
        <v>2079</v>
      </c>
      <c r="JF100" s="60">
        <v>3398</v>
      </c>
      <c r="JG100" s="60">
        <v>2798</v>
      </c>
      <c r="JH100" s="60">
        <v>3538</v>
      </c>
      <c r="JI100" s="60">
        <v>3275</v>
      </c>
      <c r="JJ100" s="60">
        <v>3233</v>
      </c>
      <c r="JK100" s="60">
        <v>2798</v>
      </c>
      <c r="JL100" s="60">
        <v>2454</v>
      </c>
      <c r="JM100" s="60">
        <v>3496</v>
      </c>
      <c r="JN100" s="60">
        <v>2342</v>
      </c>
      <c r="JO100" s="60">
        <v>2798</v>
      </c>
      <c r="JP100" s="60">
        <v>3275</v>
      </c>
      <c r="JQ100" s="60">
        <v>3179</v>
      </c>
      <c r="JR100" s="60">
        <v>3538</v>
      </c>
      <c r="JS100" s="60">
        <v>3538</v>
      </c>
      <c r="JT100" s="60">
        <v>3538</v>
      </c>
      <c r="JU100" s="60">
        <v>2304</v>
      </c>
      <c r="JV100" s="60">
        <v>1969</v>
      </c>
      <c r="JW100" s="60">
        <v>2990</v>
      </c>
      <c r="JX100" s="60">
        <v>2798</v>
      </c>
      <c r="JY100" s="60">
        <v>3083</v>
      </c>
      <c r="JZ100" s="60">
        <v>3496</v>
      </c>
      <c r="KA100" s="60">
        <v>3275</v>
      </c>
      <c r="KB100" s="60">
        <v>3214</v>
      </c>
      <c r="KC100" s="60">
        <v>1947</v>
      </c>
      <c r="KD100" s="60">
        <v>1180</v>
      </c>
      <c r="KE100" s="60">
        <v>3406</v>
      </c>
      <c r="KF100" s="60">
        <v>2985</v>
      </c>
      <c r="KG100" s="60">
        <v>3364</v>
      </c>
      <c r="KH100" s="60">
        <v>3538</v>
      </c>
      <c r="KI100" s="60">
        <v>3496</v>
      </c>
      <c r="KJ100" s="60">
        <v>3346</v>
      </c>
      <c r="KK100" s="60">
        <v>3083</v>
      </c>
      <c r="KL100" s="60">
        <v>3346</v>
      </c>
      <c r="KM100" s="60">
        <v>3179</v>
      </c>
      <c r="KN100" s="60">
        <v>3538</v>
      </c>
      <c r="KO100" s="60">
        <v>2798</v>
      </c>
      <c r="KP100" s="60">
        <v>3538</v>
      </c>
      <c r="KQ100" s="60">
        <v>3228</v>
      </c>
      <c r="KR100" s="60">
        <v>2454</v>
      </c>
      <c r="KS100" s="60">
        <v>2604</v>
      </c>
      <c r="KT100" s="60">
        <v>2798</v>
      </c>
      <c r="KU100" s="60">
        <v>3538</v>
      </c>
      <c r="KV100" s="60">
        <v>3538</v>
      </c>
      <c r="KW100" s="60">
        <v>2990</v>
      </c>
      <c r="KX100" s="60">
        <v>3538</v>
      </c>
      <c r="KY100" s="60">
        <v>3538</v>
      </c>
      <c r="KZ100" s="60">
        <v>3538</v>
      </c>
      <c r="LA100" s="60">
        <v>3538</v>
      </c>
      <c r="LB100" s="60">
        <v>2798</v>
      </c>
      <c r="LC100" s="60">
        <v>3275</v>
      </c>
      <c r="LD100" s="60">
        <v>3275</v>
      </c>
      <c r="LE100" s="60">
        <v>3538</v>
      </c>
      <c r="LF100" s="60">
        <v>3538</v>
      </c>
      <c r="LG100" s="60">
        <v>2798</v>
      </c>
      <c r="LH100" s="60">
        <v>3538</v>
      </c>
      <c r="LI100" s="60">
        <v>3538</v>
      </c>
      <c r="LJ100" s="60">
        <v>3083</v>
      </c>
      <c r="LK100" s="60">
        <v>3233</v>
      </c>
      <c r="LL100" s="60">
        <v>3538</v>
      </c>
      <c r="LM100" s="60">
        <v>3538</v>
      </c>
      <c r="LN100" s="60">
        <v>2584</v>
      </c>
      <c r="LO100" s="60">
        <v>2342</v>
      </c>
      <c r="LP100" s="60">
        <v>2469</v>
      </c>
      <c r="LQ100" s="60">
        <v>3538</v>
      </c>
      <c r="LR100" s="60">
        <v>3538</v>
      </c>
      <c r="LS100" s="60">
        <v>3233</v>
      </c>
      <c r="LT100" s="60">
        <v>2798</v>
      </c>
      <c r="LU100" s="60">
        <v>3538</v>
      </c>
      <c r="LV100" s="60">
        <v>3538</v>
      </c>
    </row>
    <row r="101" spans="1:334" ht="15" customHeight="1" x14ac:dyDescent="0.35">
      <c r="A101" s="57" t="s">
        <v>206</v>
      </c>
      <c r="B101">
        <v>372</v>
      </c>
      <c r="C101">
        <v>372</v>
      </c>
      <c r="D101">
        <v>693</v>
      </c>
      <c r="E101">
        <v>693</v>
      </c>
      <c r="F101">
        <v>938</v>
      </c>
      <c r="G101">
        <v>372</v>
      </c>
      <c r="H101">
        <v>938</v>
      </c>
      <c r="I101">
        <v>773</v>
      </c>
      <c r="J101">
        <v>448</v>
      </c>
      <c r="K101">
        <v>448</v>
      </c>
      <c r="L101">
        <v>792</v>
      </c>
      <c r="M101">
        <v>617</v>
      </c>
      <c r="N101">
        <v>372</v>
      </c>
      <c r="O101">
        <v>938</v>
      </c>
      <c r="P101">
        <v>372</v>
      </c>
      <c r="Q101">
        <v>372</v>
      </c>
      <c r="R101">
        <v>372</v>
      </c>
      <c r="S101">
        <v>372</v>
      </c>
      <c r="T101">
        <v>448</v>
      </c>
      <c r="U101">
        <v>693</v>
      </c>
      <c r="V101">
        <v>70</v>
      </c>
      <c r="W101">
        <v>372</v>
      </c>
      <c r="X101">
        <v>372</v>
      </c>
      <c r="Y101">
        <v>617</v>
      </c>
      <c r="Z101">
        <v>617</v>
      </c>
      <c r="AA101">
        <v>617</v>
      </c>
      <c r="AB101">
        <v>617</v>
      </c>
      <c r="AC101">
        <v>938</v>
      </c>
      <c r="AD101">
        <v>693</v>
      </c>
      <c r="AE101">
        <v>693</v>
      </c>
      <c r="AF101">
        <v>1018</v>
      </c>
      <c r="AG101">
        <v>1018</v>
      </c>
      <c r="AH101">
        <v>1018</v>
      </c>
      <c r="AI101">
        <v>1018</v>
      </c>
      <c r="AJ101">
        <v>1018</v>
      </c>
      <c r="AK101">
        <v>938</v>
      </c>
      <c r="AL101">
        <v>1018</v>
      </c>
      <c r="AM101">
        <v>1018</v>
      </c>
      <c r="AN101">
        <v>693</v>
      </c>
      <c r="AO101">
        <v>938</v>
      </c>
      <c r="AP101">
        <v>1018</v>
      </c>
      <c r="AQ101">
        <v>1018</v>
      </c>
      <c r="AR101">
        <v>938</v>
      </c>
      <c r="AS101">
        <v>938</v>
      </c>
      <c r="AT101">
        <v>448</v>
      </c>
      <c r="AU101">
        <v>938</v>
      </c>
      <c r="AV101">
        <v>938</v>
      </c>
      <c r="AW101">
        <v>938</v>
      </c>
      <c r="AX101">
        <v>938</v>
      </c>
      <c r="AY101">
        <v>938</v>
      </c>
      <c r="AZ101">
        <v>693</v>
      </c>
      <c r="BA101">
        <v>938</v>
      </c>
      <c r="BB101">
        <v>938</v>
      </c>
      <c r="BC101">
        <v>938</v>
      </c>
      <c r="BD101">
        <v>938</v>
      </c>
      <c r="BE101">
        <v>1018</v>
      </c>
      <c r="BF101">
        <v>617</v>
      </c>
      <c r="BG101">
        <v>938</v>
      </c>
      <c r="BH101">
        <v>938</v>
      </c>
      <c r="BI101">
        <v>938</v>
      </c>
      <c r="BJ101">
        <v>938</v>
      </c>
      <c r="BK101">
        <v>938</v>
      </c>
      <c r="BL101">
        <v>938</v>
      </c>
      <c r="BM101">
        <v>693</v>
      </c>
      <c r="BN101">
        <v>448</v>
      </c>
      <c r="BO101">
        <v>693</v>
      </c>
      <c r="BP101">
        <v>448</v>
      </c>
      <c r="BQ101">
        <v>938</v>
      </c>
      <c r="BR101">
        <v>693</v>
      </c>
      <c r="BS101">
        <v>938</v>
      </c>
      <c r="BT101">
        <v>693</v>
      </c>
      <c r="BU101">
        <v>938</v>
      </c>
      <c r="BV101">
        <v>693</v>
      </c>
      <c r="BW101">
        <v>938</v>
      </c>
      <c r="BX101">
        <v>1018</v>
      </c>
      <c r="BY101">
        <v>1018</v>
      </c>
      <c r="BZ101">
        <v>1018</v>
      </c>
      <c r="CA101">
        <v>1018</v>
      </c>
      <c r="CB101">
        <v>1018</v>
      </c>
      <c r="CC101">
        <v>1018</v>
      </c>
      <c r="CD101">
        <v>1018</v>
      </c>
      <c r="CE101">
        <v>1018</v>
      </c>
      <c r="CF101">
        <v>1018</v>
      </c>
      <c r="CG101">
        <v>1018</v>
      </c>
      <c r="CH101">
        <v>1018</v>
      </c>
      <c r="CI101">
        <v>1018</v>
      </c>
      <c r="CJ101">
        <v>693</v>
      </c>
      <c r="CK101">
        <v>693</v>
      </c>
      <c r="CL101">
        <v>1018</v>
      </c>
      <c r="CM101">
        <v>1018</v>
      </c>
      <c r="CN101">
        <v>1018</v>
      </c>
      <c r="CO101">
        <v>1018</v>
      </c>
      <c r="CP101">
        <v>1018</v>
      </c>
      <c r="CQ101">
        <v>1018</v>
      </c>
      <c r="CR101">
        <v>1018</v>
      </c>
      <c r="CS101"/>
      <c r="CT101"/>
      <c r="CU101">
        <v>693</v>
      </c>
      <c r="CV101">
        <v>372</v>
      </c>
      <c r="CW101"/>
      <c r="CX101">
        <v>378</v>
      </c>
      <c r="CY101">
        <v>693</v>
      </c>
      <c r="CZ101">
        <v>372</v>
      </c>
      <c r="DA101">
        <v>693</v>
      </c>
      <c r="DB101">
        <v>617</v>
      </c>
      <c r="DC101">
        <v>693</v>
      </c>
      <c r="DD101">
        <v>1018</v>
      </c>
      <c r="DE101">
        <v>693</v>
      </c>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s="60">
        <v>4291</v>
      </c>
      <c r="FH101" s="60">
        <v>4091</v>
      </c>
      <c r="FI101" s="60">
        <v>1502</v>
      </c>
      <c r="FJ101" s="60">
        <v>3292</v>
      </c>
      <c r="FK101" s="60">
        <v>2691</v>
      </c>
      <c r="FL101" s="60">
        <v>4094</v>
      </c>
      <c r="FM101" s="60">
        <v>3831</v>
      </c>
      <c r="FN101" s="60">
        <v>4094</v>
      </c>
      <c r="FO101" s="60">
        <v>3939</v>
      </c>
      <c r="FP101" s="60">
        <v>4981</v>
      </c>
      <c r="FQ101" s="60">
        <v>4739</v>
      </c>
      <c r="FR101" s="60">
        <v>3607</v>
      </c>
      <c r="FS101" s="60">
        <v>4539</v>
      </c>
      <c r="FT101" s="60">
        <v>4209</v>
      </c>
      <c r="FU101" s="60">
        <v>4126</v>
      </c>
      <c r="FV101" s="60">
        <v>3594</v>
      </c>
      <c r="FW101" s="60">
        <v>4897</v>
      </c>
      <c r="FX101" s="60">
        <v>4567</v>
      </c>
      <c r="FY101" s="60">
        <v>3720</v>
      </c>
      <c r="FZ101" s="60">
        <v>2920</v>
      </c>
      <c r="GA101" s="60">
        <v>5057</v>
      </c>
      <c r="GB101" s="60">
        <v>5141</v>
      </c>
      <c r="GC101" s="60">
        <v>4486</v>
      </c>
      <c r="GD101" s="60">
        <v>4878</v>
      </c>
      <c r="GE101" s="60">
        <v>5099</v>
      </c>
      <c r="GF101" s="60">
        <v>5099</v>
      </c>
      <c r="GG101" s="60">
        <v>4449</v>
      </c>
      <c r="GH101" s="60">
        <v>4981</v>
      </c>
      <c r="GI101" s="60">
        <v>3586</v>
      </c>
      <c r="GJ101" s="60">
        <v>5141</v>
      </c>
      <c r="GK101" s="60">
        <v>4689</v>
      </c>
      <c r="GL101" s="60">
        <v>3849</v>
      </c>
      <c r="GM101" s="60">
        <v>3502</v>
      </c>
      <c r="GN101" s="60">
        <v>4981</v>
      </c>
      <c r="GO101" s="60">
        <v>4001</v>
      </c>
      <c r="GP101" s="60">
        <v>4981</v>
      </c>
      <c r="GQ101" s="60">
        <v>4491</v>
      </c>
      <c r="GR101" s="60">
        <v>2520</v>
      </c>
      <c r="GS101" s="60">
        <v>5141</v>
      </c>
      <c r="GT101" s="60">
        <v>3849</v>
      </c>
      <c r="GU101" s="60">
        <v>4981</v>
      </c>
      <c r="GV101" s="60">
        <v>4981</v>
      </c>
      <c r="GW101" s="60">
        <v>4981</v>
      </c>
      <c r="GX101" s="60">
        <v>5141</v>
      </c>
      <c r="GY101" s="60">
        <v>4491</v>
      </c>
      <c r="GZ101" s="60">
        <v>5141</v>
      </c>
      <c r="HA101" s="60">
        <v>5141</v>
      </c>
      <c r="HB101" s="60">
        <v>5057</v>
      </c>
      <c r="HC101" s="60">
        <v>5141</v>
      </c>
      <c r="HD101" s="60">
        <v>5141</v>
      </c>
      <c r="HE101" s="60">
        <v>5141</v>
      </c>
      <c r="HF101" s="60">
        <v>5141</v>
      </c>
      <c r="HG101" s="60">
        <v>5141</v>
      </c>
      <c r="HH101" s="60">
        <v>4491</v>
      </c>
      <c r="HI101" s="60">
        <v>2450</v>
      </c>
      <c r="HJ101" s="60">
        <v>3105</v>
      </c>
      <c r="HK101" s="60">
        <v>2458</v>
      </c>
      <c r="HL101" s="60">
        <v>3105</v>
      </c>
      <c r="HM101" s="60">
        <v>2458</v>
      </c>
      <c r="HN101" s="60">
        <v>2477</v>
      </c>
      <c r="HO101" s="60">
        <v>826</v>
      </c>
      <c r="HP101" s="60">
        <v>2058</v>
      </c>
      <c r="HQ101" s="60">
        <v>2842</v>
      </c>
      <c r="HR101" s="60">
        <v>2705</v>
      </c>
      <c r="HS101" s="60">
        <v>2321</v>
      </c>
      <c r="HT101" s="60">
        <v>3105</v>
      </c>
      <c r="HU101" s="60">
        <v>3105</v>
      </c>
      <c r="HV101" s="60">
        <v>3105</v>
      </c>
      <c r="HW101" s="60">
        <v>3105</v>
      </c>
      <c r="HX101" s="60">
        <v>3105</v>
      </c>
      <c r="HY101" s="60">
        <v>3021</v>
      </c>
      <c r="HZ101" s="60">
        <v>3021</v>
      </c>
      <c r="IA101" s="60">
        <v>3021</v>
      </c>
      <c r="IB101" s="60">
        <v>2871</v>
      </c>
      <c r="IC101" s="60">
        <v>2321</v>
      </c>
      <c r="ID101" s="60">
        <v>2721</v>
      </c>
      <c r="IE101" s="60">
        <v>3063</v>
      </c>
      <c r="IF101" s="60">
        <v>2913</v>
      </c>
      <c r="IG101" s="60">
        <v>2913</v>
      </c>
      <c r="IH101" s="60">
        <v>2721</v>
      </c>
      <c r="II101" s="60">
        <v>3105</v>
      </c>
      <c r="IJ101" s="60">
        <v>2871</v>
      </c>
      <c r="IK101" s="60">
        <v>2758</v>
      </c>
      <c r="IL101" s="60">
        <v>2913</v>
      </c>
      <c r="IM101" s="60">
        <v>3105</v>
      </c>
      <c r="IN101" s="60">
        <v>3105</v>
      </c>
      <c r="IO101" s="60">
        <v>3063</v>
      </c>
      <c r="IP101" s="60">
        <v>2650</v>
      </c>
      <c r="IQ101" s="60">
        <v>3105</v>
      </c>
      <c r="IR101" s="60">
        <v>2650</v>
      </c>
      <c r="IS101" s="60">
        <v>2913</v>
      </c>
      <c r="IT101" s="60">
        <v>3063</v>
      </c>
      <c r="IU101" s="60">
        <v>3021</v>
      </c>
      <c r="IV101" s="60">
        <v>3063</v>
      </c>
      <c r="IW101" s="60">
        <v>2003</v>
      </c>
      <c r="IX101" s="60">
        <v>1016</v>
      </c>
      <c r="IY101" s="60">
        <v>3105</v>
      </c>
      <c r="IZ101" s="60">
        <v>2442</v>
      </c>
      <c r="JA101" s="60">
        <v>2458</v>
      </c>
      <c r="JB101" s="60">
        <v>2360</v>
      </c>
      <c r="JC101" s="60">
        <v>2189</v>
      </c>
      <c r="JD101" s="60">
        <v>2058</v>
      </c>
      <c r="JE101" s="60">
        <v>1331</v>
      </c>
      <c r="JF101" s="60">
        <v>2923</v>
      </c>
      <c r="JG101" s="60">
        <v>2058</v>
      </c>
      <c r="JH101" s="60">
        <v>3063</v>
      </c>
      <c r="JI101" s="60">
        <v>2800</v>
      </c>
      <c r="JJ101" s="60">
        <v>2758</v>
      </c>
      <c r="JK101" s="60">
        <v>2458</v>
      </c>
      <c r="JL101" s="60">
        <v>1979</v>
      </c>
      <c r="JM101" s="60">
        <v>3021</v>
      </c>
      <c r="JN101" s="60">
        <v>1594</v>
      </c>
      <c r="JO101" s="60">
        <v>2058</v>
      </c>
      <c r="JP101" s="60">
        <v>2842</v>
      </c>
      <c r="JQ101" s="60">
        <v>3021</v>
      </c>
      <c r="JR101" s="60">
        <v>3105</v>
      </c>
      <c r="JS101" s="60">
        <v>3105</v>
      </c>
      <c r="JT101" s="60">
        <v>3105</v>
      </c>
      <c r="JU101" s="60">
        <v>1429</v>
      </c>
      <c r="JV101" s="60">
        <v>1536</v>
      </c>
      <c r="JW101" s="60">
        <v>2842</v>
      </c>
      <c r="JX101" s="60">
        <v>2458</v>
      </c>
      <c r="JY101" s="60">
        <v>2650</v>
      </c>
      <c r="JZ101" s="60">
        <v>3021</v>
      </c>
      <c r="KA101" s="60">
        <v>2842</v>
      </c>
      <c r="KB101" s="60">
        <v>2589</v>
      </c>
      <c r="KC101" s="60">
        <v>1607</v>
      </c>
      <c r="KD101" s="60">
        <v>1044</v>
      </c>
      <c r="KE101" s="60">
        <v>2781</v>
      </c>
      <c r="KF101" s="60">
        <v>2110</v>
      </c>
      <c r="KG101" s="60">
        <v>2739</v>
      </c>
      <c r="KH101" s="60">
        <v>2705</v>
      </c>
      <c r="KI101" s="60">
        <v>2871</v>
      </c>
      <c r="KJ101" s="60">
        <v>2721</v>
      </c>
      <c r="KK101" s="60">
        <v>2458</v>
      </c>
      <c r="KL101" s="60">
        <v>2721</v>
      </c>
      <c r="KM101" s="60">
        <v>2871</v>
      </c>
      <c r="KN101" s="60">
        <v>3063</v>
      </c>
      <c r="KO101" s="60">
        <v>2458</v>
      </c>
      <c r="KP101" s="60">
        <v>3105</v>
      </c>
      <c r="KQ101" s="60">
        <v>2753</v>
      </c>
      <c r="KR101" s="60">
        <v>1979</v>
      </c>
      <c r="KS101" s="60">
        <v>935</v>
      </c>
      <c r="KT101" s="60">
        <v>2458</v>
      </c>
      <c r="KU101" s="60">
        <v>3105</v>
      </c>
      <c r="KV101" s="60">
        <v>3105</v>
      </c>
      <c r="KW101" s="60">
        <v>2842</v>
      </c>
      <c r="KX101" s="60">
        <v>3105</v>
      </c>
      <c r="KY101" s="60">
        <v>3105</v>
      </c>
      <c r="KZ101" s="60">
        <v>3105</v>
      </c>
      <c r="LA101" s="60">
        <v>3105</v>
      </c>
      <c r="LB101" s="60">
        <v>2458</v>
      </c>
      <c r="LC101" s="60">
        <v>2842</v>
      </c>
      <c r="LD101" s="60">
        <v>2800</v>
      </c>
      <c r="LE101" s="60">
        <v>3105</v>
      </c>
      <c r="LF101" s="60">
        <v>3105</v>
      </c>
      <c r="LG101" s="60">
        <v>2458</v>
      </c>
      <c r="LH101" s="60">
        <v>3105</v>
      </c>
      <c r="LI101" s="60">
        <v>3105</v>
      </c>
      <c r="LJ101" s="60">
        <v>2250</v>
      </c>
      <c r="LK101" s="60">
        <v>2758</v>
      </c>
      <c r="LL101" s="60">
        <v>3105</v>
      </c>
      <c r="LM101" s="60">
        <v>3105</v>
      </c>
      <c r="LN101" s="60">
        <v>2258</v>
      </c>
      <c r="LO101" s="60">
        <v>1594</v>
      </c>
      <c r="LP101" s="60">
        <v>1994</v>
      </c>
      <c r="LQ101" s="60">
        <v>3105</v>
      </c>
      <c r="LR101" s="60">
        <v>3105</v>
      </c>
      <c r="LS101" s="60">
        <v>2558</v>
      </c>
      <c r="LT101" s="60">
        <v>2058</v>
      </c>
      <c r="LU101" s="60">
        <v>3105</v>
      </c>
      <c r="LV101" s="60">
        <v>3105</v>
      </c>
    </row>
    <row r="102" spans="1:334" ht="15" customHeight="1" x14ac:dyDescent="0.35">
      <c r="A102" s="57" t="s">
        <v>358</v>
      </c>
      <c r="B102">
        <v>1538</v>
      </c>
      <c r="C102">
        <v>1906</v>
      </c>
      <c r="D102"/>
      <c r="E102">
        <v>1086</v>
      </c>
      <c r="F102">
        <v>2078</v>
      </c>
      <c r="G102">
        <v>2344</v>
      </c>
      <c r="H102">
        <v>2209</v>
      </c>
      <c r="I102">
        <v>1528</v>
      </c>
      <c r="J102">
        <v>2200</v>
      </c>
      <c r="K102">
        <v>1296</v>
      </c>
      <c r="L102">
        <v>2519</v>
      </c>
      <c r="M102">
        <v>2445</v>
      </c>
      <c r="N102">
        <v>1433</v>
      </c>
      <c r="O102">
        <v>2078</v>
      </c>
      <c r="P102">
        <v>2274</v>
      </c>
      <c r="Q102">
        <v>1906</v>
      </c>
      <c r="R102">
        <v>2274</v>
      </c>
      <c r="S102">
        <v>1800</v>
      </c>
      <c r="T102">
        <v>1800</v>
      </c>
      <c r="U102">
        <v>1574</v>
      </c>
      <c r="V102">
        <v>2344</v>
      </c>
      <c r="W102">
        <v>2344</v>
      </c>
      <c r="X102">
        <v>2344</v>
      </c>
      <c r="Y102">
        <v>2445</v>
      </c>
      <c r="Z102">
        <v>2445</v>
      </c>
      <c r="AA102">
        <v>2445</v>
      </c>
      <c r="AB102">
        <v>2589</v>
      </c>
      <c r="AC102">
        <v>1951</v>
      </c>
      <c r="AD102">
        <v>2008</v>
      </c>
      <c r="AE102">
        <v>1506</v>
      </c>
      <c r="AF102">
        <v>2669</v>
      </c>
      <c r="AG102">
        <v>2669</v>
      </c>
      <c r="AH102">
        <v>2669</v>
      </c>
      <c r="AI102">
        <v>2669</v>
      </c>
      <c r="AJ102">
        <v>2406</v>
      </c>
      <c r="AK102">
        <v>1688</v>
      </c>
      <c r="AL102">
        <v>2016</v>
      </c>
      <c r="AM102">
        <v>2016</v>
      </c>
      <c r="AN102">
        <v>1443</v>
      </c>
      <c r="AO102">
        <v>2078</v>
      </c>
      <c r="AP102">
        <v>2669</v>
      </c>
      <c r="AQ102">
        <v>2669</v>
      </c>
      <c r="AR102">
        <v>1445</v>
      </c>
      <c r="AS102">
        <v>1688</v>
      </c>
      <c r="AT102">
        <v>1658</v>
      </c>
      <c r="AU102">
        <v>1688</v>
      </c>
      <c r="AV102">
        <v>2078</v>
      </c>
      <c r="AW102">
        <v>2008</v>
      </c>
      <c r="AX102">
        <v>1688</v>
      </c>
      <c r="AY102">
        <v>2341</v>
      </c>
      <c r="AZ102">
        <v>2589</v>
      </c>
      <c r="BA102">
        <v>2341</v>
      </c>
      <c r="BB102">
        <v>1688</v>
      </c>
      <c r="BC102">
        <v>2589</v>
      </c>
      <c r="BD102">
        <v>2589</v>
      </c>
      <c r="BE102">
        <v>2016</v>
      </c>
      <c r="BF102">
        <v>2589</v>
      </c>
      <c r="BG102">
        <v>2078</v>
      </c>
      <c r="BH102">
        <v>2209</v>
      </c>
      <c r="BI102">
        <v>1688</v>
      </c>
      <c r="BJ102">
        <v>1688</v>
      </c>
      <c r="BK102">
        <v>1688</v>
      </c>
      <c r="BL102">
        <v>2078</v>
      </c>
      <c r="BM102">
        <v>2341</v>
      </c>
      <c r="BN102">
        <v>2344</v>
      </c>
      <c r="BO102">
        <v>1782</v>
      </c>
      <c r="BP102">
        <v>1955</v>
      </c>
      <c r="BQ102">
        <v>2146</v>
      </c>
      <c r="BR102">
        <v>1901</v>
      </c>
      <c r="BS102">
        <v>2146</v>
      </c>
      <c r="BT102">
        <v>1853</v>
      </c>
      <c r="BU102">
        <v>1445</v>
      </c>
      <c r="BV102">
        <v>2341</v>
      </c>
      <c r="BW102">
        <v>2078</v>
      </c>
      <c r="BX102">
        <v>2406</v>
      </c>
      <c r="BY102">
        <v>2016</v>
      </c>
      <c r="BZ102">
        <v>2669</v>
      </c>
      <c r="CA102">
        <v>2669</v>
      </c>
      <c r="CB102">
        <v>2406</v>
      </c>
      <c r="CC102">
        <v>2406</v>
      </c>
      <c r="CD102">
        <v>2537</v>
      </c>
      <c r="CE102">
        <v>2431</v>
      </c>
      <c r="CF102">
        <v>2669</v>
      </c>
      <c r="CG102">
        <v>2669</v>
      </c>
      <c r="CH102">
        <v>2669</v>
      </c>
      <c r="CI102">
        <v>2406</v>
      </c>
      <c r="CJ102">
        <v>2589</v>
      </c>
      <c r="CK102">
        <v>2064</v>
      </c>
      <c r="CL102">
        <v>2669</v>
      </c>
      <c r="CM102">
        <v>2669</v>
      </c>
      <c r="CN102">
        <v>2669</v>
      </c>
      <c r="CO102">
        <v>2406</v>
      </c>
      <c r="CP102">
        <v>2016</v>
      </c>
      <c r="CQ102">
        <v>2016</v>
      </c>
      <c r="CR102">
        <v>2669</v>
      </c>
      <c r="CS102">
        <v>2344</v>
      </c>
      <c r="CT102">
        <v>2344</v>
      </c>
      <c r="CU102"/>
      <c r="CV102">
        <v>2274</v>
      </c>
      <c r="CW102">
        <v>1938</v>
      </c>
      <c r="CX102">
        <v>1906</v>
      </c>
      <c r="CY102">
        <v>1086</v>
      </c>
      <c r="CZ102">
        <v>1906</v>
      </c>
      <c r="DA102">
        <v>2445</v>
      </c>
      <c r="DB102">
        <v>2589</v>
      </c>
      <c r="DC102">
        <v>2033</v>
      </c>
      <c r="DD102">
        <v>2016</v>
      </c>
      <c r="DE102">
        <v>2346</v>
      </c>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s="60">
        <v>3289</v>
      </c>
      <c r="FH102" s="60">
        <v>2008</v>
      </c>
      <c r="FI102" s="60">
        <v>2497</v>
      </c>
      <c r="FJ102" s="60">
        <v>2307</v>
      </c>
      <c r="FK102" s="60">
        <v>2817</v>
      </c>
      <c r="FL102" s="60">
        <v>3147</v>
      </c>
      <c r="FM102" s="60">
        <v>3747</v>
      </c>
      <c r="FN102" s="60">
        <v>3607</v>
      </c>
      <c r="FO102" s="60">
        <v>2817</v>
      </c>
      <c r="FP102" s="60">
        <v>3779</v>
      </c>
      <c r="FQ102" s="60">
        <v>3779</v>
      </c>
      <c r="FR102" s="60">
        <v>3137</v>
      </c>
      <c r="FS102" s="60">
        <v>3359</v>
      </c>
      <c r="FT102" s="60">
        <v>3799</v>
      </c>
      <c r="FU102" s="60">
        <v>3179</v>
      </c>
      <c r="FV102" s="60">
        <v>3107</v>
      </c>
      <c r="FW102" s="60">
        <v>3350</v>
      </c>
      <c r="FX102" s="60">
        <v>3790</v>
      </c>
      <c r="FY102" s="60">
        <v>3480</v>
      </c>
      <c r="FZ102" s="60">
        <v>3200</v>
      </c>
      <c r="GA102" s="60">
        <v>3790</v>
      </c>
      <c r="GB102" s="60">
        <v>3519</v>
      </c>
      <c r="GC102" s="60">
        <v>3619</v>
      </c>
      <c r="GD102" s="60">
        <v>3552</v>
      </c>
      <c r="GE102" s="60">
        <v>3799</v>
      </c>
      <c r="GF102" s="60">
        <v>3519</v>
      </c>
      <c r="GG102" s="60">
        <v>3621</v>
      </c>
      <c r="GH102" s="60">
        <v>3499</v>
      </c>
      <c r="GI102" s="60">
        <v>3137</v>
      </c>
      <c r="GJ102" s="60">
        <v>3939</v>
      </c>
      <c r="GK102" s="60">
        <v>3627</v>
      </c>
      <c r="GL102" s="60">
        <v>3137</v>
      </c>
      <c r="GM102" s="60">
        <v>3095</v>
      </c>
      <c r="GN102" s="60">
        <v>3761</v>
      </c>
      <c r="GO102" s="60">
        <v>3289</v>
      </c>
      <c r="GP102" s="60">
        <v>3461</v>
      </c>
      <c r="GQ102" s="60">
        <v>3499</v>
      </c>
      <c r="GR102" s="60">
        <v>3462</v>
      </c>
      <c r="GS102" s="60">
        <v>3339</v>
      </c>
      <c r="GT102" s="60">
        <v>3137</v>
      </c>
      <c r="GU102" s="60">
        <v>3499</v>
      </c>
      <c r="GV102" s="60">
        <v>3779</v>
      </c>
      <c r="GW102" s="60">
        <v>3779</v>
      </c>
      <c r="GX102" s="60">
        <v>3659</v>
      </c>
      <c r="GY102" s="60">
        <v>3289</v>
      </c>
      <c r="GZ102" s="60">
        <v>3659</v>
      </c>
      <c r="HA102" s="60">
        <v>3659</v>
      </c>
      <c r="HB102" s="60">
        <v>3477</v>
      </c>
      <c r="HC102" s="60">
        <v>3519</v>
      </c>
      <c r="HD102" s="60">
        <v>3659</v>
      </c>
      <c r="HE102" s="60">
        <v>3659</v>
      </c>
      <c r="HF102" s="60">
        <v>3921</v>
      </c>
      <c r="HG102" s="60">
        <v>3939</v>
      </c>
      <c r="HH102" s="60">
        <v>3289</v>
      </c>
      <c r="HI102" s="60">
        <v>848</v>
      </c>
      <c r="HJ102" s="60">
        <v>1168</v>
      </c>
      <c r="HK102" s="60">
        <v>656</v>
      </c>
      <c r="HL102" s="60">
        <v>1168</v>
      </c>
      <c r="HM102" s="60">
        <v>976</v>
      </c>
      <c r="HN102" s="60">
        <v>1126</v>
      </c>
      <c r="HO102" s="60">
        <v>656</v>
      </c>
      <c r="HP102" s="60">
        <v>874</v>
      </c>
      <c r="HQ102" s="60">
        <v>848</v>
      </c>
      <c r="HR102" s="60">
        <v>1061</v>
      </c>
      <c r="HS102" s="60">
        <v>976</v>
      </c>
      <c r="HT102" s="60">
        <v>1028</v>
      </c>
      <c r="HU102" s="60">
        <v>797</v>
      </c>
      <c r="HV102" s="60">
        <v>1028</v>
      </c>
      <c r="HW102" s="60">
        <v>1028</v>
      </c>
      <c r="HX102" s="60">
        <v>1168</v>
      </c>
      <c r="HY102" s="60">
        <v>755</v>
      </c>
      <c r="HZ102" s="60">
        <v>755</v>
      </c>
      <c r="IA102" s="60">
        <v>755</v>
      </c>
      <c r="IB102" s="60">
        <v>1126</v>
      </c>
      <c r="IC102" s="60">
        <v>976</v>
      </c>
      <c r="ID102" s="60">
        <v>976</v>
      </c>
      <c r="IE102" s="60">
        <v>755</v>
      </c>
      <c r="IF102" s="60">
        <v>1028</v>
      </c>
      <c r="IG102" s="60">
        <v>1028</v>
      </c>
      <c r="IH102" s="60">
        <v>806</v>
      </c>
      <c r="II102" s="60">
        <v>1028</v>
      </c>
      <c r="IJ102" s="60">
        <v>1126</v>
      </c>
      <c r="IK102" s="60">
        <v>986</v>
      </c>
      <c r="IL102" s="60">
        <v>1028</v>
      </c>
      <c r="IM102" s="60">
        <v>1028</v>
      </c>
      <c r="IN102" s="60">
        <v>1168</v>
      </c>
      <c r="IO102" s="60">
        <v>1028</v>
      </c>
      <c r="IP102" s="60">
        <v>848</v>
      </c>
      <c r="IQ102" s="60">
        <v>1168</v>
      </c>
      <c r="IR102" s="60">
        <v>848</v>
      </c>
      <c r="IS102" s="60">
        <v>1028</v>
      </c>
      <c r="IT102" s="60">
        <v>851.5</v>
      </c>
      <c r="IU102" s="60">
        <v>1126</v>
      </c>
      <c r="IV102" s="60">
        <v>1019</v>
      </c>
      <c r="IW102" s="60">
        <v>1126</v>
      </c>
      <c r="IX102" s="60">
        <v>869</v>
      </c>
      <c r="IY102" s="60">
        <v>1168</v>
      </c>
      <c r="IZ102" s="60">
        <v>848</v>
      </c>
      <c r="JA102" s="60">
        <v>976</v>
      </c>
      <c r="JB102" s="60">
        <v>656</v>
      </c>
      <c r="JC102" s="60">
        <v>869</v>
      </c>
      <c r="JD102" s="60">
        <v>656</v>
      </c>
      <c r="JE102" s="60">
        <v>976</v>
      </c>
      <c r="JF102" s="60">
        <v>948</v>
      </c>
      <c r="JG102" s="60">
        <v>656</v>
      </c>
      <c r="JH102" s="60">
        <v>797</v>
      </c>
      <c r="JI102" s="60">
        <v>848</v>
      </c>
      <c r="JJ102" s="60">
        <v>1126</v>
      </c>
      <c r="JK102" s="60">
        <v>656</v>
      </c>
      <c r="JL102" s="60">
        <v>1019</v>
      </c>
      <c r="JM102" s="60">
        <v>755</v>
      </c>
      <c r="JN102" s="60">
        <v>976</v>
      </c>
      <c r="JO102" s="60">
        <v>656</v>
      </c>
      <c r="JP102" s="60">
        <v>1061</v>
      </c>
      <c r="JQ102" s="60">
        <v>1126</v>
      </c>
      <c r="JR102" s="60">
        <v>1168</v>
      </c>
      <c r="JS102" s="60">
        <v>1168</v>
      </c>
      <c r="JT102" s="60">
        <v>1168</v>
      </c>
      <c r="JU102" s="60">
        <v>869</v>
      </c>
      <c r="JV102" s="60">
        <v>976</v>
      </c>
      <c r="JW102" s="60">
        <v>1168</v>
      </c>
      <c r="JX102" s="60">
        <v>656</v>
      </c>
      <c r="JY102" s="60">
        <v>976</v>
      </c>
      <c r="JZ102" s="60">
        <v>755</v>
      </c>
      <c r="KA102" s="60">
        <v>1061</v>
      </c>
      <c r="KB102" s="60">
        <v>656</v>
      </c>
      <c r="KC102" s="60">
        <v>976</v>
      </c>
      <c r="KD102" s="60">
        <v>869</v>
      </c>
      <c r="KE102" s="60">
        <v>1028</v>
      </c>
      <c r="KF102" s="60">
        <v>976</v>
      </c>
      <c r="KG102" s="60">
        <v>986</v>
      </c>
      <c r="KH102" s="60">
        <v>848</v>
      </c>
      <c r="KI102" s="60">
        <v>986</v>
      </c>
      <c r="KJ102" s="60">
        <v>836</v>
      </c>
      <c r="KK102" s="60">
        <v>656</v>
      </c>
      <c r="KL102" s="60">
        <v>836</v>
      </c>
      <c r="KM102" s="60">
        <v>1126</v>
      </c>
      <c r="KN102" s="60">
        <v>1168</v>
      </c>
      <c r="KO102" s="60">
        <v>976</v>
      </c>
      <c r="KP102" s="60">
        <v>1168</v>
      </c>
      <c r="KQ102" s="60">
        <v>1019</v>
      </c>
      <c r="KR102" s="60">
        <v>1019</v>
      </c>
      <c r="KS102" s="60">
        <v>976</v>
      </c>
      <c r="KT102" s="60">
        <v>976</v>
      </c>
      <c r="KU102" s="60">
        <v>1168</v>
      </c>
      <c r="KV102" s="60">
        <v>1168</v>
      </c>
      <c r="KW102" s="60">
        <v>1168</v>
      </c>
      <c r="KX102" s="60">
        <v>1168</v>
      </c>
      <c r="KY102" s="60">
        <v>1168</v>
      </c>
      <c r="KZ102" s="60">
        <v>1168</v>
      </c>
      <c r="LA102" s="60">
        <v>1168</v>
      </c>
      <c r="LB102" s="60">
        <v>976</v>
      </c>
      <c r="LC102" s="60">
        <v>1168</v>
      </c>
      <c r="LD102" s="60">
        <v>1168</v>
      </c>
      <c r="LE102" s="60">
        <v>1028</v>
      </c>
      <c r="LF102" s="60">
        <v>1168</v>
      </c>
      <c r="LG102" s="60">
        <v>656</v>
      </c>
      <c r="LH102" s="60">
        <v>1168</v>
      </c>
      <c r="LI102" s="60">
        <v>1168</v>
      </c>
      <c r="LJ102" s="60">
        <v>656</v>
      </c>
      <c r="LK102" s="60">
        <v>986</v>
      </c>
      <c r="LL102" s="60">
        <v>937</v>
      </c>
      <c r="LM102" s="60">
        <v>1168</v>
      </c>
      <c r="LN102" s="60">
        <v>976</v>
      </c>
      <c r="LO102" s="60">
        <v>976</v>
      </c>
      <c r="LP102" s="60">
        <v>976</v>
      </c>
      <c r="LQ102" s="60">
        <v>1168</v>
      </c>
      <c r="LR102" s="60">
        <v>1168</v>
      </c>
      <c r="LS102" s="60">
        <v>1126</v>
      </c>
      <c r="LT102" s="60">
        <v>976</v>
      </c>
      <c r="LU102" s="60">
        <v>1168</v>
      </c>
      <c r="LV102" s="60">
        <v>1168</v>
      </c>
    </row>
    <row r="103" spans="1:334" ht="15" customHeight="1" x14ac:dyDescent="0.35">
      <c r="A103" s="57" t="s">
        <v>198</v>
      </c>
      <c r="B103">
        <v>233.5</v>
      </c>
      <c r="C103">
        <v>233.5</v>
      </c>
      <c r="D103">
        <v>554.5</v>
      </c>
      <c r="E103">
        <v>554.5</v>
      </c>
      <c r="F103">
        <v>869.5</v>
      </c>
      <c r="G103">
        <v>303.5</v>
      </c>
      <c r="H103">
        <v>869.5</v>
      </c>
      <c r="I103">
        <v>704.5</v>
      </c>
      <c r="J103">
        <v>379.5</v>
      </c>
      <c r="K103">
        <v>309.5</v>
      </c>
      <c r="L103">
        <v>723.5</v>
      </c>
      <c r="M103">
        <v>548.5</v>
      </c>
      <c r="N103">
        <v>233.5</v>
      </c>
      <c r="O103">
        <v>869.5</v>
      </c>
      <c r="P103">
        <v>233.5</v>
      </c>
      <c r="Q103">
        <v>233.5</v>
      </c>
      <c r="R103">
        <v>233.5</v>
      </c>
      <c r="S103">
        <v>233.5</v>
      </c>
      <c r="T103">
        <v>309.5</v>
      </c>
      <c r="U103">
        <v>624.5</v>
      </c>
      <c r="V103">
        <v>303.5</v>
      </c>
      <c r="W103">
        <v>303.5</v>
      </c>
      <c r="X103">
        <v>303.5</v>
      </c>
      <c r="Y103">
        <v>548.5</v>
      </c>
      <c r="Z103">
        <v>548.5</v>
      </c>
      <c r="AA103">
        <v>548.5</v>
      </c>
      <c r="AB103">
        <v>548.5</v>
      </c>
      <c r="AC103">
        <v>869.5</v>
      </c>
      <c r="AD103">
        <v>554.5</v>
      </c>
      <c r="AE103">
        <v>554.5</v>
      </c>
      <c r="AF103">
        <v>949.5</v>
      </c>
      <c r="AG103">
        <v>949.5</v>
      </c>
      <c r="AH103">
        <v>949.5</v>
      </c>
      <c r="AI103">
        <v>949.5</v>
      </c>
      <c r="AJ103">
        <v>949.5</v>
      </c>
      <c r="AK103">
        <v>869.5</v>
      </c>
      <c r="AL103">
        <v>949.5</v>
      </c>
      <c r="AM103">
        <v>949.5</v>
      </c>
      <c r="AN103">
        <v>624.5</v>
      </c>
      <c r="AO103">
        <v>869.5</v>
      </c>
      <c r="AP103">
        <v>949.5</v>
      </c>
      <c r="AQ103">
        <v>949.5</v>
      </c>
      <c r="AR103">
        <v>869.5</v>
      </c>
      <c r="AS103">
        <v>869.5</v>
      </c>
      <c r="AT103">
        <v>309.5</v>
      </c>
      <c r="AU103">
        <v>869.5</v>
      </c>
      <c r="AV103">
        <v>869.5</v>
      </c>
      <c r="AW103">
        <v>799.5</v>
      </c>
      <c r="AX103">
        <v>869.5</v>
      </c>
      <c r="AY103">
        <v>869.5</v>
      </c>
      <c r="AZ103">
        <v>624.5</v>
      </c>
      <c r="BA103">
        <v>869.5</v>
      </c>
      <c r="BB103">
        <v>869.5</v>
      </c>
      <c r="BC103">
        <v>869.5</v>
      </c>
      <c r="BD103">
        <v>869.5</v>
      </c>
      <c r="BE103">
        <v>949.5</v>
      </c>
      <c r="BF103">
        <v>548.5</v>
      </c>
      <c r="BG103">
        <v>869.5</v>
      </c>
      <c r="BH103">
        <v>869.5</v>
      </c>
      <c r="BI103">
        <v>869.5</v>
      </c>
      <c r="BJ103">
        <v>869.5</v>
      </c>
      <c r="BK103">
        <v>869.5</v>
      </c>
      <c r="BL103">
        <v>869.5</v>
      </c>
      <c r="BM103">
        <v>624.5</v>
      </c>
      <c r="BN103">
        <v>379.5</v>
      </c>
      <c r="BO103">
        <v>554.5</v>
      </c>
      <c r="BP103">
        <v>379.5</v>
      </c>
      <c r="BQ103">
        <v>869.5</v>
      </c>
      <c r="BR103">
        <v>624.5</v>
      </c>
      <c r="BS103">
        <v>869.5</v>
      </c>
      <c r="BT103">
        <v>624.5</v>
      </c>
      <c r="BU103">
        <v>869.5</v>
      </c>
      <c r="BV103">
        <v>624.5</v>
      </c>
      <c r="BW103">
        <v>869.5</v>
      </c>
      <c r="BX103">
        <v>949.5</v>
      </c>
      <c r="BY103">
        <v>949.5</v>
      </c>
      <c r="BZ103">
        <v>949.5</v>
      </c>
      <c r="CA103">
        <v>949.5</v>
      </c>
      <c r="CB103">
        <v>949.5</v>
      </c>
      <c r="CC103">
        <v>949.5</v>
      </c>
      <c r="CD103">
        <v>949.5</v>
      </c>
      <c r="CE103">
        <v>949.5</v>
      </c>
      <c r="CF103">
        <v>949.5</v>
      </c>
      <c r="CG103">
        <v>949.5</v>
      </c>
      <c r="CH103">
        <v>949.5</v>
      </c>
      <c r="CI103">
        <v>949.5</v>
      </c>
      <c r="CJ103">
        <v>624.5</v>
      </c>
      <c r="CK103">
        <v>624.5</v>
      </c>
      <c r="CL103">
        <v>949.5</v>
      </c>
      <c r="CM103">
        <v>949.5</v>
      </c>
      <c r="CN103">
        <v>949.5</v>
      </c>
      <c r="CO103">
        <v>949.5</v>
      </c>
      <c r="CP103">
        <v>949.5</v>
      </c>
      <c r="CQ103">
        <v>949.5</v>
      </c>
      <c r="CR103">
        <v>949.5</v>
      </c>
      <c r="CS103">
        <v>303.5</v>
      </c>
      <c r="CT103">
        <v>303.5</v>
      </c>
      <c r="CU103">
        <v>554.5</v>
      </c>
      <c r="CV103"/>
      <c r="CW103">
        <v>303.5</v>
      </c>
      <c r="CX103">
        <v>76</v>
      </c>
      <c r="CY103">
        <v>554.5</v>
      </c>
      <c r="CZ103">
        <v>233.5</v>
      </c>
      <c r="DA103">
        <v>624.5</v>
      </c>
      <c r="DB103">
        <v>548.5</v>
      </c>
      <c r="DC103">
        <v>391</v>
      </c>
      <c r="DD103">
        <v>949.5</v>
      </c>
      <c r="DE103">
        <v>624.5</v>
      </c>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s="60">
        <v>12650</v>
      </c>
      <c r="FH103" s="60">
        <v>12286</v>
      </c>
      <c r="FI103" s="60">
        <v>6938</v>
      </c>
      <c r="FJ103" s="60">
        <v>12416</v>
      </c>
      <c r="FK103" s="60">
        <v>6938</v>
      </c>
      <c r="FL103" s="60">
        <v>11316</v>
      </c>
      <c r="FM103" s="60">
        <v>11896</v>
      </c>
      <c r="FN103" s="60">
        <v>11776</v>
      </c>
      <c r="FO103" s="60">
        <v>12650</v>
      </c>
      <c r="FP103" s="60">
        <v>12302</v>
      </c>
      <c r="FQ103" s="60">
        <v>11298</v>
      </c>
      <c r="FR103" s="60">
        <v>12608</v>
      </c>
      <c r="FS103" s="60">
        <v>10682</v>
      </c>
      <c r="FT103" s="60">
        <v>11128</v>
      </c>
      <c r="FU103" s="60">
        <v>9978</v>
      </c>
      <c r="FV103" s="60">
        <v>9008</v>
      </c>
      <c r="FW103" s="60">
        <v>8792</v>
      </c>
      <c r="FX103" s="60">
        <v>11556</v>
      </c>
      <c r="FY103" s="60">
        <v>12332</v>
      </c>
      <c r="FZ103" s="60">
        <v>9536</v>
      </c>
      <c r="GA103" s="60">
        <v>12482</v>
      </c>
      <c r="GB103" s="60">
        <v>11040</v>
      </c>
      <c r="GC103" s="60">
        <v>11570</v>
      </c>
      <c r="GD103" s="60">
        <v>10170</v>
      </c>
      <c r="GE103" s="60">
        <v>12391.400000000001</v>
      </c>
      <c r="GF103" s="60">
        <v>12244</v>
      </c>
      <c r="GG103" s="60">
        <v>12124</v>
      </c>
      <c r="GH103" s="60">
        <v>7749</v>
      </c>
      <c r="GI103" s="60">
        <v>12124</v>
      </c>
      <c r="GJ103" s="60">
        <v>12566</v>
      </c>
      <c r="GK103" s="60">
        <v>12650</v>
      </c>
      <c r="GL103" s="60">
        <v>12650</v>
      </c>
      <c r="GM103" s="60">
        <v>12566</v>
      </c>
      <c r="GN103" s="60">
        <v>11830</v>
      </c>
      <c r="GO103" s="60">
        <v>12124</v>
      </c>
      <c r="GP103" s="60">
        <v>11554</v>
      </c>
      <c r="GQ103" s="60">
        <v>10170</v>
      </c>
      <c r="GR103" s="60">
        <v>11890</v>
      </c>
      <c r="GS103" s="60">
        <v>12286</v>
      </c>
      <c r="GT103" s="60">
        <v>12124</v>
      </c>
      <c r="GU103" s="60">
        <v>11002</v>
      </c>
      <c r="GV103" s="60">
        <v>11170</v>
      </c>
      <c r="GW103" s="60">
        <v>11740</v>
      </c>
      <c r="GX103" s="60">
        <v>11722</v>
      </c>
      <c r="GY103" s="60">
        <v>11304</v>
      </c>
      <c r="GZ103" s="60">
        <v>11722</v>
      </c>
      <c r="HA103" s="60">
        <v>11250</v>
      </c>
      <c r="HB103" s="60">
        <v>11902</v>
      </c>
      <c r="HC103" s="60">
        <v>11986</v>
      </c>
      <c r="HD103" s="60">
        <v>10740</v>
      </c>
      <c r="HE103" s="60">
        <v>11986</v>
      </c>
      <c r="HF103" s="60">
        <v>12076</v>
      </c>
      <c r="HG103" s="60">
        <v>12566</v>
      </c>
      <c r="HH103" s="60">
        <v>12124</v>
      </c>
      <c r="HI103" s="60">
        <v>201</v>
      </c>
      <c r="HJ103" s="60">
        <v>671</v>
      </c>
      <c r="HK103" s="60">
        <v>437</v>
      </c>
      <c r="HL103" s="60">
        <v>671</v>
      </c>
      <c r="HN103" s="60">
        <v>428</v>
      </c>
      <c r="HO103" s="60">
        <v>437</v>
      </c>
      <c r="HP103" s="60">
        <v>437</v>
      </c>
      <c r="HQ103" s="60">
        <v>671</v>
      </c>
      <c r="HR103" s="60">
        <v>671</v>
      </c>
      <c r="HS103" s="60">
        <v>437</v>
      </c>
      <c r="HT103" s="60">
        <v>671</v>
      </c>
      <c r="HU103" s="60">
        <v>671</v>
      </c>
      <c r="HV103" s="60">
        <v>671</v>
      </c>
      <c r="HW103" s="60">
        <v>671</v>
      </c>
      <c r="HX103" s="60">
        <v>671</v>
      </c>
      <c r="HY103" s="60">
        <v>587</v>
      </c>
      <c r="HZ103" s="60">
        <v>309</v>
      </c>
      <c r="IA103" s="60">
        <v>587</v>
      </c>
      <c r="IB103" s="60">
        <v>437</v>
      </c>
      <c r="IC103" s="60">
        <v>437</v>
      </c>
      <c r="ID103" s="60">
        <v>437</v>
      </c>
      <c r="IE103" s="60">
        <v>629</v>
      </c>
      <c r="IF103" s="60">
        <v>261</v>
      </c>
      <c r="IG103" s="60">
        <v>201</v>
      </c>
      <c r="IH103" s="60">
        <v>369</v>
      </c>
      <c r="II103" s="60">
        <v>453</v>
      </c>
      <c r="IJ103" s="60">
        <v>437</v>
      </c>
      <c r="IK103" s="60">
        <v>587</v>
      </c>
      <c r="IL103" s="60">
        <v>479</v>
      </c>
      <c r="IM103" s="60">
        <v>671</v>
      </c>
      <c r="IN103" s="60">
        <v>671</v>
      </c>
      <c r="IO103" s="60">
        <v>629</v>
      </c>
      <c r="IP103" s="60">
        <v>201</v>
      </c>
      <c r="IQ103" s="60">
        <v>671</v>
      </c>
      <c r="IR103" s="60">
        <v>201</v>
      </c>
      <c r="IS103" s="60">
        <v>261</v>
      </c>
      <c r="IT103" s="60">
        <v>411</v>
      </c>
      <c r="IU103" s="60">
        <v>309</v>
      </c>
      <c r="IV103" s="60">
        <v>629</v>
      </c>
      <c r="IW103" s="60">
        <v>587</v>
      </c>
      <c r="IX103" s="60">
        <v>437</v>
      </c>
      <c r="IY103" s="60">
        <v>671</v>
      </c>
      <c r="IZ103" s="60">
        <v>671</v>
      </c>
      <c r="JA103" s="60">
        <v>437</v>
      </c>
      <c r="JB103" s="60">
        <v>437</v>
      </c>
      <c r="JC103" s="60">
        <v>437</v>
      </c>
      <c r="JD103" s="60">
        <v>437</v>
      </c>
      <c r="JE103" s="60">
        <v>587</v>
      </c>
      <c r="JF103" s="60">
        <v>587</v>
      </c>
      <c r="JG103" s="60">
        <v>437</v>
      </c>
      <c r="JH103" s="60">
        <v>629</v>
      </c>
      <c r="JI103" s="60">
        <v>629</v>
      </c>
      <c r="JJ103" s="60">
        <v>587</v>
      </c>
      <c r="JK103" s="60">
        <v>437</v>
      </c>
      <c r="JL103" s="60">
        <v>587</v>
      </c>
      <c r="JM103" s="60">
        <v>587</v>
      </c>
      <c r="JN103" s="60">
        <v>587</v>
      </c>
      <c r="JO103" s="60">
        <v>437</v>
      </c>
      <c r="JP103" s="60">
        <v>671</v>
      </c>
      <c r="JQ103" s="60">
        <v>587</v>
      </c>
      <c r="JR103" s="60">
        <v>671</v>
      </c>
      <c r="JS103" s="60">
        <v>671</v>
      </c>
      <c r="JT103" s="60">
        <v>671</v>
      </c>
      <c r="JU103" s="60">
        <v>587</v>
      </c>
      <c r="JV103" s="60">
        <v>629</v>
      </c>
      <c r="JW103" s="60">
        <v>671</v>
      </c>
      <c r="JX103" s="60">
        <v>437</v>
      </c>
      <c r="JY103" s="60">
        <v>629</v>
      </c>
      <c r="JZ103" s="60">
        <v>587</v>
      </c>
      <c r="KA103" s="60">
        <v>671</v>
      </c>
      <c r="KB103" s="60">
        <v>437</v>
      </c>
      <c r="KC103" s="60">
        <v>437</v>
      </c>
      <c r="KD103" s="60">
        <v>437</v>
      </c>
      <c r="KE103" s="60">
        <v>479</v>
      </c>
      <c r="KF103" s="60">
        <v>587</v>
      </c>
      <c r="KG103" s="60">
        <v>437</v>
      </c>
      <c r="KH103" s="60">
        <v>671</v>
      </c>
      <c r="KI103" s="60">
        <v>437</v>
      </c>
      <c r="KJ103" s="60">
        <v>437</v>
      </c>
      <c r="KK103" s="60">
        <v>437</v>
      </c>
      <c r="KL103" s="60">
        <v>437</v>
      </c>
      <c r="KM103" s="60">
        <v>437</v>
      </c>
      <c r="KN103" s="60">
        <v>629</v>
      </c>
      <c r="KP103" s="60">
        <v>671</v>
      </c>
      <c r="KQ103" s="60">
        <v>587</v>
      </c>
      <c r="KR103" s="60">
        <v>587</v>
      </c>
      <c r="KS103" s="60">
        <v>278</v>
      </c>
      <c r="KT103" s="60">
        <v>278</v>
      </c>
      <c r="KU103" s="60">
        <v>671</v>
      </c>
      <c r="KV103" s="60">
        <v>671</v>
      </c>
      <c r="KW103" s="60">
        <v>512</v>
      </c>
      <c r="KX103" s="60">
        <v>671</v>
      </c>
      <c r="KY103" s="60">
        <v>671</v>
      </c>
      <c r="KZ103" s="60">
        <v>671</v>
      </c>
      <c r="LA103" s="60">
        <v>671</v>
      </c>
      <c r="LB103" s="60">
        <v>437</v>
      </c>
      <c r="LC103" s="60">
        <v>671</v>
      </c>
      <c r="LD103" s="60">
        <v>629</v>
      </c>
      <c r="LE103" s="60">
        <v>671</v>
      </c>
      <c r="LF103" s="60">
        <v>671</v>
      </c>
      <c r="LG103" s="60">
        <v>437</v>
      </c>
      <c r="LH103" s="60">
        <v>671</v>
      </c>
      <c r="LI103" s="60">
        <v>671</v>
      </c>
      <c r="LJ103" s="60">
        <v>629</v>
      </c>
      <c r="LK103" s="60">
        <v>587</v>
      </c>
      <c r="LL103" s="60">
        <v>671</v>
      </c>
      <c r="LM103" s="60">
        <v>671</v>
      </c>
      <c r="LN103" s="60">
        <v>437</v>
      </c>
      <c r="LO103" s="60">
        <v>587</v>
      </c>
      <c r="LP103" s="60">
        <v>587</v>
      </c>
      <c r="LQ103" s="60">
        <v>671</v>
      </c>
      <c r="LR103" s="60">
        <v>671</v>
      </c>
      <c r="LS103" s="60">
        <v>587</v>
      </c>
      <c r="LT103" s="60">
        <v>437</v>
      </c>
      <c r="LU103" s="60">
        <v>671</v>
      </c>
      <c r="LV103" s="60">
        <v>671</v>
      </c>
    </row>
    <row r="104" spans="1:334" ht="15" customHeight="1" x14ac:dyDescent="0.35">
      <c r="A104" s="57" t="s">
        <v>359</v>
      </c>
      <c r="B104">
        <v>372</v>
      </c>
      <c r="C104">
        <v>778</v>
      </c>
      <c r="D104">
        <v>693</v>
      </c>
      <c r="E104">
        <v>1036</v>
      </c>
      <c r="F104">
        <v>1344</v>
      </c>
      <c r="G104">
        <v>778</v>
      </c>
      <c r="H104">
        <v>1344</v>
      </c>
      <c r="I104">
        <v>1116</v>
      </c>
      <c r="J104">
        <v>854</v>
      </c>
      <c r="K104">
        <v>791</v>
      </c>
      <c r="L104">
        <v>1198</v>
      </c>
      <c r="M104">
        <v>1023</v>
      </c>
      <c r="N104">
        <v>778</v>
      </c>
      <c r="O104">
        <v>1344</v>
      </c>
      <c r="P104">
        <v>778</v>
      </c>
      <c r="Q104">
        <v>778</v>
      </c>
      <c r="R104">
        <v>778</v>
      </c>
      <c r="S104">
        <v>778</v>
      </c>
      <c r="T104">
        <v>854</v>
      </c>
      <c r="U104">
        <v>1099</v>
      </c>
      <c r="V104">
        <v>476</v>
      </c>
      <c r="W104">
        <v>778</v>
      </c>
      <c r="X104">
        <v>778</v>
      </c>
      <c r="Y104">
        <v>1023</v>
      </c>
      <c r="Z104">
        <v>1023</v>
      </c>
      <c r="AA104">
        <v>1023</v>
      </c>
      <c r="AB104">
        <v>1023</v>
      </c>
      <c r="AC104">
        <v>1344</v>
      </c>
      <c r="AD104">
        <v>1099</v>
      </c>
      <c r="AE104">
        <v>1036</v>
      </c>
      <c r="AF104">
        <v>1424</v>
      </c>
      <c r="AG104">
        <v>1424</v>
      </c>
      <c r="AH104">
        <v>1424</v>
      </c>
      <c r="AI104">
        <v>1424</v>
      </c>
      <c r="AJ104">
        <v>1424</v>
      </c>
      <c r="AK104">
        <v>1344</v>
      </c>
      <c r="AL104">
        <v>1424</v>
      </c>
      <c r="AM104">
        <v>1424</v>
      </c>
      <c r="AN104">
        <v>1099</v>
      </c>
      <c r="AO104">
        <v>1344</v>
      </c>
      <c r="AP104">
        <v>1424</v>
      </c>
      <c r="AQ104">
        <v>1424</v>
      </c>
      <c r="AR104">
        <v>1281</v>
      </c>
      <c r="AS104">
        <v>1344</v>
      </c>
      <c r="AT104">
        <v>854</v>
      </c>
      <c r="AU104">
        <v>1344</v>
      </c>
      <c r="AV104">
        <v>1344</v>
      </c>
      <c r="AW104">
        <v>1344</v>
      </c>
      <c r="AX104">
        <v>1344</v>
      </c>
      <c r="AY104">
        <v>1344</v>
      </c>
      <c r="AZ104">
        <v>1099</v>
      </c>
      <c r="BA104">
        <v>1344</v>
      </c>
      <c r="BB104">
        <v>1344</v>
      </c>
      <c r="BC104">
        <v>1344</v>
      </c>
      <c r="BD104">
        <v>1344</v>
      </c>
      <c r="BE104">
        <v>1424</v>
      </c>
      <c r="BF104">
        <v>1023</v>
      </c>
      <c r="BG104">
        <v>1344</v>
      </c>
      <c r="BH104">
        <v>1344</v>
      </c>
      <c r="BI104">
        <v>1344</v>
      </c>
      <c r="BJ104">
        <v>1344</v>
      </c>
      <c r="BK104">
        <v>1344</v>
      </c>
      <c r="BL104">
        <v>1344</v>
      </c>
      <c r="BM104">
        <v>1099</v>
      </c>
      <c r="BN104">
        <v>854</v>
      </c>
      <c r="BO104">
        <v>1099</v>
      </c>
      <c r="BP104">
        <v>728</v>
      </c>
      <c r="BQ104">
        <v>1281</v>
      </c>
      <c r="BR104">
        <v>1036</v>
      </c>
      <c r="BS104">
        <v>1281</v>
      </c>
      <c r="BT104">
        <v>1036</v>
      </c>
      <c r="BU104">
        <v>1281</v>
      </c>
      <c r="BV104">
        <v>1099</v>
      </c>
      <c r="BW104">
        <v>1344</v>
      </c>
      <c r="BX104">
        <v>1424</v>
      </c>
      <c r="BY104">
        <v>1424</v>
      </c>
      <c r="BZ104">
        <v>1424</v>
      </c>
      <c r="CA104">
        <v>1424</v>
      </c>
      <c r="CB104">
        <v>1424</v>
      </c>
      <c r="CC104">
        <v>1424</v>
      </c>
      <c r="CD104">
        <v>1424</v>
      </c>
      <c r="CE104">
        <v>1424</v>
      </c>
      <c r="CF104">
        <v>1424</v>
      </c>
      <c r="CG104">
        <v>1424</v>
      </c>
      <c r="CH104">
        <v>1424</v>
      </c>
      <c r="CI104">
        <v>1424</v>
      </c>
      <c r="CJ104">
        <v>1099</v>
      </c>
      <c r="CK104">
        <v>819</v>
      </c>
      <c r="CL104">
        <v>1424</v>
      </c>
      <c r="CM104">
        <v>1424</v>
      </c>
      <c r="CN104">
        <v>1424</v>
      </c>
      <c r="CO104">
        <v>1424</v>
      </c>
      <c r="CP104">
        <v>1424</v>
      </c>
      <c r="CQ104">
        <v>1424</v>
      </c>
      <c r="CR104">
        <v>1424</v>
      </c>
      <c r="CS104">
        <v>406</v>
      </c>
      <c r="CT104">
        <v>406</v>
      </c>
      <c r="CU104">
        <v>693</v>
      </c>
      <c r="CV104">
        <v>778</v>
      </c>
      <c r="CW104"/>
      <c r="CX104">
        <v>784</v>
      </c>
      <c r="CY104">
        <v>1036</v>
      </c>
      <c r="CZ104">
        <v>778</v>
      </c>
      <c r="DA104">
        <v>1099</v>
      </c>
      <c r="DB104">
        <v>1023</v>
      </c>
      <c r="DC104">
        <v>1036</v>
      </c>
      <c r="DD104">
        <v>1424</v>
      </c>
      <c r="DE104">
        <v>1036</v>
      </c>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s="60">
        <v>13710</v>
      </c>
      <c r="FH104" s="60">
        <v>12908</v>
      </c>
      <c r="FI104" s="60">
        <v>8039</v>
      </c>
      <c r="FJ104" s="60">
        <v>12863</v>
      </c>
      <c r="FK104" s="60">
        <v>8039</v>
      </c>
      <c r="FL104" s="60">
        <v>13123</v>
      </c>
      <c r="FM104" s="60">
        <v>12965</v>
      </c>
      <c r="FN104" s="60">
        <v>13513</v>
      </c>
      <c r="FO104" s="60">
        <v>12906</v>
      </c>
      <c r="FP104" s="60">
        <v>14136</v>
      </c>
      <c r="FQ104" s="60">
        <v>13418</v>
      </c>
      <c r="FR104" s="60">
        <v>13528</v>
      </c>
      <c r="FS104" s="60">
        <v>13292</v>
      </c>
      <c r="FT104" s="60">
        <v>13240</v>
      </c>
      <c r="FU104" s="60">
        <v>12701</v>
      </c>
      <c r="FV104" s="60">
        <v>12005</v>
      </c>
      <c r="FW104" s="60">
        <v>13650</v>
      </c>
      <c r="FX104" s="60">
        <v>13950</v>
      </c>
      <c r="FY104" s="60">
        <v>13918</v>
      </c>
      <c r="FZ104" s="60">
        <v>12752</v>
      </c>
      <c r="GA104" s="60">
        <v>14476</v>
      </c>
      <c r="GB104" s="60">
        <v>14034</v>
      </c>
      <c r="GC104" s="60">
        <v>12604</v>
      </c>
      <c r="GD104" s="60">
        <v>13453</v>
      </c>
      <c r="GE104" s="60">
        <v>13914</v>
      </c>
      <c r="GF104" s="60">
        <v>14128</v>
      </c>
      <c r="GG104" s="60">
        <v>14358</v>
      </c>
      <c r="GH104" s="60">
        <v>13522</v>
      </c>
      <c r="GI104" s="60">
        <v>11501</v>
      </c>
      <c r="GJ104" s="60">
        <v>14560</v>
      </c>
      <c r="GK104" s="60">
        <v>14400</v>
      </c>
      <c r="GL104" s="60">
        <v>12822</v>
      </c>
      <c r="GM104" s="60">
        <v>13173</v>
      </c>
      <c r="GN104" s="60">
        <v>14186</v>
      </c>
      <c r="GO104" s="60">
        <v>13384</v>
      </c>
      <c r="GP104" s="60">
        <v>13522</v>
      </c>
      <c r="GQ104" s="60">
        <v>13662</v>
      </c>
      <c r="GR104" s="60">
        <v>11047</v>
      </c>
      <c r="GS104" s="60">
        <v>14560</v>
      </c>
      <c r="GT104" s="60">
        <v>12154</v>
      </c>
      <c r="GU104" s="60">
        <v>14136</v>
      </c>
      <c r="GV104" s="60">
        <v>13662</v>
      </c>
      <c r="GW104" s="60">
        <v>13448</v>
      </c>
      <c r="GX104" s="60">
        <v>14296</v>
      </c>
      <c r="GY104" s="60">
        <v>13172</v>
      </c>
      <c r="GZ104" s="60">
        <v>14296</v>
      </c>
      <c r="HA104" s="60">
        <v>14560</v>
      </c>
      <c r="HB104" s="60">
        <v>14086</v>
      </c>
      <c r="HC104" s="60">
        <v>14560</v>
      </c>
      <c r="HD104" s="60">
        <v>14034</v>
      </c>
      <c r="HE104" s="60">
        <v>14560</v>
      </c>
      <c r="HF104" s="60">
        <v>14560</v>
      </c>
      <c r="HG104" s="60">
        <v>14560</v>
      </c>
      <c r="HH104" s="60">
        <v>13172</v>
      </c>
      <c r="HI104" s="60">
        <v>9524</v>
      </c>
      <c r="HJ104" s="60">
        <v>10636</v>
      </c>
      <c r="HK104" s="60">
        <v>8157</v>
      </c>
      <c r="HL104" s="60">
        <v>10742</v>
      </c>
      <c r="HM104" s="60">
        <v>8158</v>
      </c>
      <c r="HN104" s="60">
        <v>9934</v>
      </c>
      <c r="HO104" s="60">
        <v>9958</v>
      </c>
      <c r="HP104" s="60">
        <v>8360</v>
      </c>
      <c r="HQ104" s="60">
        <v>10479</v>
      </c>
      <c r="HR104" s="60">
        <v>10342</v>
      </c>
      <c r="HS104" s="60">
        <v>6309</v>
      </c>
      <c r="HT104" s="60">
        <v>10742</v>
      </c>
      <c r="HU104" s="60">
        <v>10742</v>
      </c>
      <c r="HV104" s="60">
        <v>10742</v>
      </c>
      <c r="HW104" s="60">
        <v>10742</v>
      </c>
      <c r="HX104" s="60">
        <v>10742</v>
      </c>
      <c r="HY104" s="60">
        <v>10501</v>
      </c>
      <c r="HZ104" s="60">
        <v>10223</v>
      </c>
      <c r="IA104" s="60">
        <v>10415</v>
      </c>
      <c r="IB104" s="60">
        <v>10508</v>
      </c>
      <c r="IC104" s="60">
        <v>6699</v>
      </c>
      <c r="ID104" s="60">
        <v>7099</v>
      </c>
      <c r="IE104" s="60">
        <v>10700</v>
      </c>
      <c r="IF104" s="60">
        <v>10332</v>
      </c>
      <c r="IG104" s="60">
        <v>10272</v>
      </c>
      <c r="IH104" s="60">
        <v>10050</v>
      </c>
      <c r="II104" s="60">
        <v>10134</v>
      </c>
      <c r="IJ104" s="60">
        <v>10508</v>
      </c>
      <c r="IK104" s="60">
        <v>10005</v>
      </c>
      <c r="IL104" s="60">
        <v>10160</v>
      </c>
      <c r="IM104" s="60">
        <v>10742</v>
      </c>
      <c r="IN104" s="60">
        <v>10742</v>
      </c>
      <c r="IO104" s="60">
        <v>10310</v>
      </c>
      <c r="IP104" s="60">
        <v>9334</v>
      </c>
      <c r="IQ104" s="60">
        <v>10742</v>
      </c>
      <c r="IR104" s="60">
        <v>9334</v>
      </c>
      <c r="IS104" s="60">
        <v>10332</v>
      </c>
      <c r="IT104" s="60">
        <v>10325</v>
      </c>
      <c r="IU104" s="60">
        <v>10137</v>
      </c>
      <c r="IV104" s="60">
        <v>10700</v>
      </c>
      <c r="IW104" s="60">
        <v>10263</v>
      </c>
      <c r="IX104" s="60">
        <v>9432</v>
      </c>
      <c r="IY104" s="60">
        <v>10742</v>
      </c>
      <c r="IZ104" s="60">
        <v>10079</v>
      </c>
      <c r="JA104" s="60">
        <v>8760</v>
      </c>
      <c r="JB104" s="60">
        <v>9322</v>
      </c>
      <c r="JC104" s="60">
        <v>9826</v>
      </c>
      <c r="JD104" s="60">
        <v>8807</v>
      </c>
      <c r="JE104" s="60">
        <v>9747</v>
      </c>
      <c r="JF104" s="60">
        <v>10560</v>
      </c>
      <c r="JG104" s="60">
        <v>8360</v>
      </c>
      <c r="JH104" s="60">
        <v>10543</v>
      </c>
      <c r="JI104" s="60">
        <v>10280</v>
      </c>
      <c r="JJ104" s="60">
        <v>10005</v>
      </c>
      <c r="JK104" s="60">
        <v>8157</v>
      </c>
      <c r="JL104" s="60">
        <v>10395</v>
      </c>
      <c r="JM104" s="60">
        <v>10501</v>
      </c>
      <c r="JN104" s="60">
        <v>10010</v>
      </c>
      <c r="JO104" s="60">
        <v>8360</v>
      </c>
      <c r="JP104" s="60">
        <v>10479</v>
      </c>
      <c r="JQ104" s="60">
        <v>10658</v>
      </c>
      <c r="JR104" s="60">
        <v>10742</v>
      </c>
      <c r="JS104" s="60">
        <v>10636</v>
      </c>
      <c r="JT104" s="60">
        <v>10742</v>
      </c>
      <c r="JU104" s="60">
        <v>9845</v>
      </c>
      <c r="JV104" s="60">
        <v>10024</v>
      </c>
      <c r="JW104" s="60">
        <v>9144</v>
      </c>
      <c r="JX104" s="60">
        <v>8760</v>
      </c>
      <c r="JY104" s="60">
        <v>10287</v>
      </c>
      <c r="JZ104" s="60">
        <v>10415</v>
      </c>
      <c r="KA104" s="60">
        <v>10479</v>
      </c>
      <c r="KB104" s="60">
        <v>10226</v>
      </c>
      <c r="KC104" s="60">
        <v>8760</v>
      </c>
      <c r="KD104" s="60">
        <v>9260</v>
      </c>
      <c r="KE104" s="60">
        <v>10261</v>
      </c>
      <c r="KF104" s="60">
        <v>9357</v>
      </c>
      <c r="KG104" s="60">
        <v>10133</v>
      </c>
      <c r="KH104" s="60">
        <v>10342</v>
      </c>
      <c r="KI104" s="60">
        <v>10351</v>
      </c>
      <c r="KJ104" s="60">
        <v>10115</v>
      </c>
      <c r="KK104" s="60">
        <v>9852</v>
      </c>
      <c r="KL104" s="60">
        <v>6399.5</v>
      </c>
      <c r="KM104" s="60">
        <v>10508</v>
      </c>
      <c r="KN104" s="60">
        <v>10700</v>
      </c>
      <c r="KO104" s="60">
        <v>8158</v>
      </c>
      <c r="KP104" s="60">
        <v>10742</v>
      </c>
      <c r="KQ104" s="60">
        <v>10560</v>
      </c>
      <c r="KR104" s="60">
        <v>10395</v>
      </c>
      <c r="KS104" s="60">
        <v>9371</v>
      </c>
      <c r="KT104" s="60">
        <v>9486</v>
      </c>
      <c r="KU104" s="60">
        <v>10742</v>
      </c>
      <c r="KV104" s="60">
        <v>10742</v>
      </c>
      <c r="KW104" s="60">
        <v>8820</v>
      </c>
      <c r="KX104" s="60">
        <v>10742</v>
      </c>
      <c r="KY104" s="60">
        <v>10742</v>
      </c>
      <c r="KZ104" s="60">
        <v>10636</v>
      </c>
      <c r="LA104" s="60">
        <v>10742</v>
      </c>
      <c r="LB104" s="60">
        <v>8760</v>
      </c>
      <c r="LC104" s="60">
        <v>10089</v>
      </c>
      <c r="LD104" s="60">
        <v>10047</v>
      </c>
      <c r="LE104" s="60">
        <v>10742</v>
      </c>
      <c r="LF104" s="60">
        <v>10742</v>
      </c>
      <c r="LG104" s="60">
        <v>8760</v>
      </c>
      <c r="LH104" s="60">
        <v>10742</v>
      </c>
      <c r="LI104" s="60">
        <v>10742</v>
      </c>
      <c r="LJ104" s="60">
        <v>9887</v>
      </c>
      <c r="LK104" s="60">
        <v>10005</v>
      </c>
      <c r="LL104" s="60">
        <v>10742</v>
      </c>
      <c r="LM104" s="60">
        <v>10742</v>
      </c>
      <c r="LN104" s="60">
        <v>3098</v>
      </c>
      <c r="LO104" s="60">
        <v>10010</v>
      </c>
      <c r="LP104" s="60">
        <v>10410</v>
      </c>
      <c r="LQ104" s="60">
        <v>10742</v>
      </c>
      <c r="LR104" s="60">
        <v>10742</v>
      </c>
      <c r="LS104" s="60">
        <v>10195</v>
      </c>
      <c r="LT104" s="60">
        <v>8360</v>
      </c>
      <c r="LU104" s="60">
        <v>10742</v>
      </c>
      <c r="LV104" s="60">
        <v>10742</v>
      </c>
    </row>
    <row r="105" spans="1:334" ht="15" customHeight="1" x14ac:dyDescent="0.35">
      <c r="A105" s="57" t="s">
        <v>360</v>
      </c>
      <c r="B105">
        <v>752.5</v>
      </c>
      <c r="C105">
        <v>538.5</v>
      </c>
      <c r="D105">
        <v>853.5</v>
      </c>
      <c r="E105">
        <v>927.5</v>
      </c>
      <c r="F105">
        <v>1536.5</v>
      </c>
      <c r="G105">
        <v>1046.5</v>
      </c>
      <c r="H105">
        <v>1536.5</v>
      </c>
      <c r="I105">
        <v>1136.5</v>
      </c>
      <c r="J105">
        <v>832.5</v>
      </c>
      <c r="K105">
        <v>517.5</v>
      </c>
      <c r="L105">
        <v>1466.5</v>
      </c>
      <c r="M105">
        <v>1077.5</v>
      </c>
      <c r="N105">
        <v>682.5</v>
      </c>
      <c r="O105">
        <v>1536.5</v>
      </c>
      <c r="P105">
        <v>976.5</v>
      </c>
      <c r="Q105">
        <v>538.5</v>
      </c>
      <c r="R105">
        <v>976.5</v>
      </c>
      <c r="S105">
        <v>538.5</v>
      </c>
      <c r="T105">
        <v>303.5</v>
      </c>
      <c r="U105">
        <v>1291.5</v>
      </c>
      <c r="V105">
        <v>1046.5</v>
      </c>
      <c r="W105">
        <v>1046.5</v>
      </c>
      <c r="X105">
        <v>1046.5</v>
      </c>
      <c r="Y105">
        <v>1077.5</v>
      </c>
      <c r="Z105">
        <v>1077.5</v>
      </c>
      <c r="AA105">
        <v>1077.5</v>
      </c>
      <c r="AB105">
        <v>1221.5</v>
      </c>
      <c r="AC105">
        <v>1466.5</v>
      </c>
      <c r="AD105">
        <v>1151.5</v>
      </c>
      <c r="AE105">
        <v>1151.5</v>
      </c>
      <c r="AF105">
        <v>1616.5</v>
      </c>
      <c r="AG105">
        <v>1616.5</v>
      </c>
      <c r="AH105">
        <v>1616.5</v>
      </c>
      <c r="AI105">
        <v>1616.5</v>
      </c>
      <c r="AJ105">
        <v>1616.5</v>
      </c>
      <c r="AK105">
        <v>1536.5</v>
      </c>
      <c r="AL105">
        <v>1616.5</v>
      </c>
      <c r="AM105">
        <v>1616.5</v>
      </c>
      <c r="AN105">
        <v>1291.5</v>
      </c>
      <c r="AO105">
        <v>1536.5</v>
      </c>
      <c r="AP105">
        <v>1616.5</v>
      </c>
      <c r="AQ105">
        <v>1616.5</v>
      </c>
      <c r="AR105">
        <v>1466.5</v>
      </c>
      <c r="AS105">
        <v>1466.5</v>
      </c>
      <c r="AT105">
        <v>303.5</v>
      </c>
      <c r="AU105">
        <v>1301.5</v>
      </c>
      <c r="AV105">
        <v>1432.5</v>
      </c>
      <c r="AW105">
        <v>1231.5</v>
      </c>
      <c r="AX105">
        <v>1301.5</v>
      </c>
      <c r="AY105">
        <v>1536.5</v>
      </c>
      <c r="AZ105">
        <v>1291.5</v>
      </c>
      <c r="BA105">
        <v>1536.5</v>
      </c>
      <c r="BB105">
        <v>1536.5</v>
      </c>
      <c r="BC105">
        <v>1536.5</v>
      </c>
      <c r="BD105">
        <v>1536.5</v>
      </c>
      <c r="BE105">
        <v>1616.5</v>
      </c>
      <c r="BF105">
        <v>1291.5</v>
      </c>
      <c r="BG105">
        <v>1536.5</v>
      </c>
      <c r="BH105">
        <v>1536.5</v>
      </c>
      <c r="BI105">
        <v>1536.5</v>
      </c>
      <c r="BJ105">
        <v>1536.5</v>
      </c>
      <c r="BK105">
        <v>1536.5</v>
      </c>
      <c r="BL105">
        <v>1536.5</v>
      </c>
      <c r="BM105">
        <v>1291.5</v>
      </c>
      <c r="BN105">
        <v>1046.5</v>
      </c>
      <c r="BO105">
        <v>853.5</v>
      </c>
      <c r="BP105">
        <v>1046.5</v>
      </c>
      <c r="BQ105">
        <v>1536.5</v>
      </c>
      <c r="BR105">
        <v>1291.5</v>
      </c>
      <c r="BS105">
        <v>1536.5</v>
      </c>
      <c r="BT105">
        <v>1291.5</v>
      </c>
      <c r="BU105">
        <v>1536.5</v>
      </c>
      <c r="BV105">
        <v>1291.5</v>
      </c>
      <c r="BW105">
        <v>1536.5</v>
      </c>
      <c r="BX105">
        <v>1616.5</v>
      </c>
      <c r="BY105">
        <v>1616.5</v>
      </c>
      <c r="BZ105">
        <v>1616.5</v>
      </c>
      <c r="CA105">
        <v>1616.5</v>
      </c>
      <c r="CB105">
        <v>1616.5</v>
      </c>
      <c r="CC105">
        <v>1616.5</v>
      </c>
      <c r="CD105">
        <v>1616.5</v>
      </c>
      <c r="CE105">
        <v>1616.5</v>
      </c>
      <c r="CF105">
        <v>1616.5</v>
      </c>
      <c r="CG105">
        <v>1616.5</v>
      </c>
      <c r="CH105">
        <v>1616.5</v>
      </c>
      <c r="CI105">
        <v>1616.5</v>
      </c>
      <c r="CJ105">
        <v>1291.5</v>
      </c>
      <c r="CK105">
        <v>1291.5</v>
      </c>
      <c r="CL105">
        <v>1616.5</v>
      </c>
      <c r="CM105">
        <v>1616.5</v>
      </c>
      <c r="CN105">
        <v>1616.5</v>
      </c>
      <c r="CO105">
        <v>1616.5</v>
      </c>
      <c r="CP105">
        <v>1616.5</v>
      </c>
      <c r="CQ105">
        <v>1616.5</v>
      </c>
      <c r="CR105">
        <v>1616.5</v>
      </c>
      <c r="CS105">
        <v>976.5</v>
      </c>
      <c r="CT105">
        <v>976.5</v>
      </c>
      <c r="CU105">
        <v>853.5</v>
      </c>
      <c r="CV105">
        <v>743</v>
      </c>
      <c r="CW105">
        <v>976.5</v>
      </c>
      <c r="CX105"/>
      <c r="CY105">
        <v>927.5</v>
      </c>
      <c r="CZ105">
        <v>538.5</v>
      </c>
      <c r="DA105">
        <v>1077.5</v>
      </c>
      <c r="DB105">
        <v>1221.5</v>
      </c>
      <c r="DC105">
        <v>1058</v>
      </c>
      <c r="DD105">
        <v>1616.5</v>
      </c>
      <c r="DE105">
        <v>1221.5</v>
      </c>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s="60">
        <v>13698</v>
      </c>
      <c r="FH105" s="60">
        <v>11350</v>
      </c>
      <c r="FI105" s="60">
        <v>8108</v>
      </c>
      <c r="FJ105" s="60">
        <v>12581</v>
      </c>
      <c r="FK105" s="60">
        <v>9297</v>
      </c>
      <c r="FL105" s="60">
        <v>12457</v>
      </c>
      <c r="FM105" s="60">
        <v>12579</v>
      </c>
      <c r="FN105" s="60">
        <v>13127</v>
      </c>
      <c r="FO105" s="60">
        <v>13156</v>
      </c>
      <c r="FP105" s="60">
        <v>13614</v>
      </c>
      <c r="FQ105" s="60">
        <v>13076</v>
      </c>
      <c r="FR105" s="60">
        <v>13014</v>
      </c>
      <c r="FS105" s="60">
        <v>12880</v>
      </c>
      <c r="FT105" s="60">
        <v>12322</v>
      </c>
      <c r="FU105" s="60">
        <v>11497</v>
      </c>
      <c r="FV105" s="60">
        <v>10067</v>
      </c>
      <c r="FW105" s="60">
        <v>11720</v>
      </c>
      <c r="FX105" s="60">
        <v>13200</v>
      </c>
      <c r="FY105" s="60">
        <v>12653</v>
      </c>
      <c r="FZ105" s="60">
        <v>10297</v>
      </c>
      <c r="GA105" s="60">
        <v>13690</v>
      </c>
      <c r="GB105" s="60">
        <v>13494</v>
      </c>
      <c r="GC105" s="60">
        <v>12254</v>
      </c>
      <c r="GD105" s="60">
        <v>12345</v>
      </c>
      <c r="GE105" s="60">
        <v>13209.400000000001</v>
      </c>
      <c r="GF105" s="60">
        <v>13062</v>
      </c>
      <c r="GG105" s="60">
        <v>13064</v>
      </c>
      <c r="GH105" s="60">
        <v>10788</v>
      </c>
      <c r="GI105" s="60">
        <v>11479</v>
      </c>
      <c r="GJ105" s="60">
        <v>13774</v>
      </c>
      <c r="GK105" s="60">
        <v>13406</v>
      </c>
      <c r="GL105" s="60">
        <v>12556</v>
      </c>
      <c r="GM105" s="60">
        <v>12319</v>
      </c>
      <c r="GN105" s="60">
        <v>13596</v>
      </c>
      <c r="GO105" s="60">
        <v>13208</v>
      </c>
      <c r="GP105" s="60">
        <v>11964</v>
      </c>
      <c r="GQ105" s="60">
        <v>11568</v>
      </c>
      <c r="GR105" s="60">
        <v>9906</v>
      </c>
      <c r="GS105" s="60">
        <v>13494</v>
      </c>
      <c r="GT105" s="60">
        <v>12132</v>
      </c>
      <c r="GU105" s="60">
        <v>12838</v>
      </c>
      <c r="GV105" s="60">
        <v>12338</v>
      </c>
      <c r="GW105" s="60">
        <v>12338</v>
      </c>
      <c r="GX105" s="60">
        <v>13494</v>
      </c>
      <c r="GY105" s="60">
        <v>12834</v>
      </c>
      <c r="GZ105" s="60">
        <v>13494</v>
      </c>
      <c r="HA105" s="60">
        <v>13578</v>
      </c>
      <c r="HB105" s="60">
        <v>13020</v>
      </c>
      <c r="HC105" s="60">
        <v>13494</v>
      </c>
      <c r="HD105" s="60">
        <v>13494</v>
      </c>
      <c r="HE105" s="60">
        <v>13494</v>
      </c>
      <c r="HF105" s="60">
        <v>13566</v>
      </c>
      <c r="HG105" s="60">
        <v>13774</v>
      </c>
      <c r="HH105" s="60">
        <v>12422</v>
      </c>
      <c r="HI105" s="60">
        <v>4444</v>
      </c>
      <c r="HJ105" s="60">
        <v>5078</v>
      </c>
      <c r="HK105" s="60">
        <v>3202</v>
      </c>
      <c r="HL105" s="60">
        <v>5184</v>
      </c>
      <c r="HM105" s="60">
        <v>2878</v>
      </c>
      <c r="HN105" s="60">
        <v>4567</v>
      </c>
      <c r="HO105" s="60">
        <v>3305</v>
      </c>
      <c r="HP105" s="60">
        <v>3202</v>
      </c>
      <c r="HQ105" s="60">
        <v>4921</v>
      </c>
      <c r="HR105" s="60">
        <v>5184</v>
      </c>
      <c r="HS105" s="60">
        <v>4410</v>
      </c>
      <c r="HT105" s="60">
        <v>5184</v>
      </c>
      <c r="HU105" s="60">
        <v>5184</v>
      </c>
      <c r="HV105" s="60">
        <v>5184</v>
      </c>
      <c r="HW105" s="60">
        <v>5184</v>
      </c>
      <c r="HX105" s="60">
        <v>5184</v>
      </c>
      <c r="HY105" s="60">
        <v>5100</v>
      </c>
      <c r="HZ105" s="60">
        <v>5100</v>
      </c>
      <c r="IA105" s="60">
        <v>5100</v>
      </c>
      <c r="IB105" s="60">
        <v>4950</v>
      </c>
      <c r="IC105" s="60">
        <v>4800</v>
      </c>
      <c r="ID105" s="60">
        <v>4800</v>
      </c>
      <c r="IE105" s="60">
        <v>5142</v>
      </c>
      <c r="IF105" s="60">
        <v>4992</v>
      </c>
      <c r="IG105" s="60">
        <v>4992</v>
      </c>
      <c r="IH105" s="60">
        <v>4710</v>
      </c>
      <c r="II105" s="60">
        <v>4794</v>
      </c>
      <c r="IJ105" s="60">
        <v>4950</v>
      </c>
      <c r="IK105" s="60">
        <v>4447</v>
      </c>
      <c r="IL105" s="60">
        <v>4602</v>
      </c>
      <c r="IM105" s="60">
        <v>5184</v>
      </c>
      <c r="IN105" s="60">
        <v>5184</v>
      </c>
      <c r="IO105" s="60">
        <v>4752</v>
      </c>
      <c r="IP105" s="60">
        <v>4054</v>
      </c>
      <c r="IQ105" s="60">
        <v>5184</v>
      </c>
      <c r="IR105" s="60">
        <v>4054</v>
      </c>
      <c r="IS105" s="60">
        <v>4992</v>
      </c>
      <c r="IT105" s="60">
        <v>5142</v>
      </c>
      <c r="IU105" s="60">
        <v>5100</v>
      </c>
      <c r="IV105" s="60">
        <v>5142</v>
      </c>
      <c r="IW105" s="60">
        <v>3926</v>
      </c>
      <c r="IX105" s="60">
        <v>3795</v>
      </c>
      <c r="IY105" s="60">
        <v>5184</v>
      </c>
      <c r="IZ105" s="60">
        <v>4921</v>
      </c>
      <c r="JA105" s="60">
        <v>3202</v>
      </c>
      <c r="JB105" s="60">
        <v>3764</v>
      </c>
      <c r="JC105" s="60">
        <v>4668</v>
      </c>
      <c r="JD105" s="60">
        <v>4252</v>
      </c>
      <c r="JE105" s="60">
        <v>4110</v>
      </c>
      <c r="JF105" s="60">
        <v>5002</v>
      </c>
      <c r="JG105" s="60">
        <v>3202</v>
      </c>
      <c r="JH105" s="60">
        <v>5142</v>
      </c>
      <c r="JI105" s="60">
        <v>4879</v>
      </c>
      <c r="JJ105" s="60">
        <v>4447</v>
      </c>
      <c r="JK105" s="60">
        <v>3202</v>
      </c>
      <c r="JL105" s="60">
        <v>4358</v>
      </c>
      <c r="JM105" s="60">
        <v>5100</v>
      </c>
      <c r="JN105" s="60">
        <v>4373</v>
      </c>
      <c r="JO105" s="60">
        <v>3202</v>
      </c>
      <c r="JP105" s="60">
        <v>4921</v>
      </c>
      <c r="JQ105" s="60">
        <v>5100</v>
      </c>
      <c r="JR105" s="60">
        <v>5184</v>
      </c>
      <c r="JS105" s="60">
        <v>5078</v>
      </c>
      <c r="JT105" s="60">
        <v>5184</v>
      </c>
      <c r="JU105" s="60">
        <v>4208</v>
      </c>
      <c r="JV105" s="60">
        <v>3615</v>
      </c>
      <c r="JW105" s="60">
        <v>3586</v>
      </c>
      <c r="JX105" s="60">
        <v>3202</v>
      </c>
      <c r="JY105" s="60">
        <v>4729</v>
      </c>
      <c r="JZ105" s="60">
        <v>5100</v>
      </c>
      <c r="KA105" s="60">
        <v>4921</v>
      </c>
      <c r="KB105" s="60">
        <v>4668</v>
      </c>
      <c r="KC105" s="60">
        <v>2351</v>
      </c>
      <c r="KD105" s="60">
        <v>2851</v>
      </c>
      <c r="KE105" s="60">
        <v>4860</v>
      </c>
      <c r="KF105" s="60">
        <v>4199</v>
      </c>
      <c r="KG105" s="60">
        <v>4818</v>
      </c>
      <c r="KH105" s="60">
        <v>5184</v>
      </c>
      <c r="KI105" s="60">
        <v>4950</v>
      </c>
      <c r="KJ105" s="60">
        <v>4800</v>
      </c>
      <c r="KK105" s="60">
        <v>4537</v>
      </c>
      <c r="KL105" s="60">
        <v>4800</v>
      </c>
      <c r="KM105" s="60">
        <v>4950</v>
      </c>
      <c r="KN105" s="60">
        <v>5142</v>
      </c>
      <c r="KO105" s="60">
        <v>2878</v>
      </c>
      <c r="KP105" s="60">
        <v>5184</v>
      </c>
      <c r="KQ105" s="60">
        <v>4832</v>
      </c>
      <c r="KR105" s="60">
        <v>4358</v>
      </c>
      <c r="KS105" s="60">
        <v>3025</v>
      </c>
      <c r="KT105" s="60">
        <v>3928</v>
      </c>
      <c r="KU105" s="60">
        <v>5184</v>
      </c>
      <c r="KV105" s="60">
        <v>5184</v>
      </c>
      <c r="KW105" s="60">
        <v>3262</v>
      </c>
      <c r="KX105" s="60">
        <v>5184</v>
      </c>
      <c r="KY105" s="60">
        <v>5184</v>
      </c>
      <c r="KZ105" s="60">
        <v>5078</v>
      </c>
      <c r="LA105" s="60">
        <v>5184</v>
      </c>
      <c r="LB105" s="60">
        <v>3202</v>
      </c>
      <c r="LC105" s="60">
        <v>4531</v>
      </c>
      <c r="LD105" s="60">
        <v>4489</v>
      </c>
      <c r="LE105" s="60">
        <v>5184</v>
      </c>
      <c r="LF105" s="60">
        <v>5184</v>
      </c>
      <c r="LG105" s="60">
        <v>3202</v>
      </c>
      <c r="LH105" s="60">
        <v>5184</v>
      </c>
      <c r="LI105" s="60">
        <v>5184</v>
      </c>
      <c r="LJ105" s="60">
        <v>4729</v>
      </c>
      <c r="LK105" s="60">
        <v>4447</v>
      </c>
      <c r="LL105" s="60">
        <v>5184</v>
      </c>
      <c r="LM105" s="60">
        <v>5184</v>
      </c>
      <c r="LN105" s="60">
        <v>4355</v>
      </c>
      <c r="LO105" s="60">
        <v>4373</v>
      </c>
      <c r="LP105" s="60">
        <v>4373</v>
      </c>
      <c r="LQ105" s="60">
        <v>5184</v>
      </c>
      <c r="LR105" s="60">
        <v>5184</v>
      </c>
      <c r="LS105" s="60">
        <v>4837</v>
      </c>
      <c r="LT105" s="60">
        <v>3202</v>
      </c>
      <c r="LU105" s="60">
        <v>5184</v>
      </c>
      <c r="LV105" s="60">
        <v>5184</v>
      </c>
    </row>
    <row r="106" spans="1:334" ht="15" customHeight="1" x14ac:dyDescent="0.35">
      <c r="A106" s="57" t="s">
        <v>361</v>
      </c>
      <c r="B106">
        <v>1408</v>
      </c>
      <c r="C106">
        <v>1437</v>
      </c>
      <c r="D106">
        <v>613</v>
      </c>
      <c r="E106"/>
      <c r="F106">
        <v>1171</v>
      </c>
      <c r="G106">
        <v>1871</v>
      </c>
      <c r="H106">
        <v>1507</v>
      </c>
      <c r="I106">
        <v>692</v>
      </c>
      <c r="J106">
        <v>1801</v>
      </c>
      <c r="K106">
        <v>746</v>
      </c>
      <c r="L106">
        <v>2046</v>
      </c>
      <c r="M106">
        <v>2046</v>
      </c>
      <c r="N106">
        <v>820</v>
      </c>
      <c r="O106">
        <v>1521</v>
      </c>
      <c r="P106">
        <v>1801</v>
      </c>
      <c r="Q106">
        <v>1507</v>
      </c>
      <c r="R106">
        <v>1801</v>
      </c>
      <c r="S106">
        <v>1401</v>
      </c>
      <c r="T106">
        <v>1292</v>
      </c>
      <c r="U106">
        <v>908</v>
      </c>
      <c r="V106">
        <v>1871</v>
      </c>
      <c r="W106">
        <v>1871</v>
      </c>
      <c r="X106">
        <v>1871</v>
      </c>
      <c r="Y106">
        <v>1937</v>
      </c>
      <c r="Z106">
        <v>1937</v>
      </c>
      <c r="AA106">
        <v>1937</v>
      </c>
      <c r="AB106">
        <v>1937</v>
      </c>
      <c r="AC106">
        <v>1299</v>
      </c>
      <c r="AD106">
        <v>1278</v>
      </c>
      <c r="AE106">
        <v>956</v>
      </c>
      <c r="AF106">
        <v>2112</v>
      </c>
      <c r="AG106">
        <v>2112</v>
      </c>
      <c r="AH106">
        <v>2112</v>
      </c>
      <c r="AI106">
        <v>2112</v>
      </c>
      <c r="AJ106">
        <v>1849</v>
      </c>
      <c r="AK106">
        <v>742</v>
      </c>
      <c r="AL106">
        <v>1459</v>
      </c>
      <c r="AM106">
        <v>1459</v>
      </c>
      <c r="AN106">
        <v>777</v>
      </c>
      <c r="AO106">
        <v>1174</v>
      </c>
      <c r="AP106">
        <v>2196</v>
      </c>
      <c r="AQ106">
        <v>2196</v>
      </c>
      <c r="AR106">
        <v>889</v>
      </c>
      <c r="AS106">
        <v>952</v>
      </c>
      <c r="AT106">
        <v>1150</v>
      </c>
      <c r="AU106">
        <v>1036</v>
      </c>
      <c r="AV106">
        <v>1535</v>
      </c>
      <c r="AW106">
        <v>1426</v>
      </c>
      <c r="AX106">
        <v>952</v>
      </c>
      <c r="AY106">
        <v>1798</v>
      </c>
      <c r="AZ106">
        <v>2074</v>
      </c>
      <c r="BA106">
        <v>1784</v>
      </c>
      <c r="BB106">
        <v>1131</v>
      </c>
      <c r="BC106">
        <v>2032</v>
      </c>
      <c r="BD106">
        <v>2032</v>
      </c>
      <c r="BE106">
        <v>1459</v>
      </c>
      <c r="BF106">
        <v>2074</v>
      </c>
      <c r="BG106">
        <v>1563</v>
      </c>
      <c r="BH106">
        <v>1624</v>
      </c>
      <c r="BI106">
        <v>1131</v>
      </c>
      <c r="BJ106">
        <v>1131</v>
      </c>
      <c r="BK106">
        <v>1131</v>
      </c>
      <c r="BL106">
        <v>1451</v>
      </c>
      <c r="BM106">
        <v>1756</v>
      </c>
      <c r="BN106">
        <v>1801</v>
      </c>
      <c r="BO106">
        <v>1383</v>
      </c>
      <c r="BP106">
        <v>1503</v>
      </c>
      <c r="BQ106">
        <v>1582</v>
      </c>
      <c r="BR106">
        <v>1337</v>
      </c>
      <c r="BS106">
        <v>1652</v>
      </c>
      <c r="BT106">
        <v>1469</v>
      </c>
      <c r="BU106">
        <v>1061</v>
      </c>
      <c r="BV106">
        <v>1784</v>
      </c>
      <c r="BW106">
        <v>1443</v>
      </c>
      <c r="BX106">
        <v>1891</v>
      </c>
      <c r="BY106">
        <v>1459</v>
      </c>
      <c r="BZ106">
        <v>2112</v>
      </c>
      <c r="CA106">
        <v>2154</v>
      </c>
      <c r="CB106">
        <v>1849</v>
      </c>
      <c r="CC106">
        <v>1849</v>
      </c>
      <c r="CD106">
        <v>1980</v>
      </c>
      <c r="CE106">
        <v>1874</v>
      </c>
      <c r="CF106">
        <v>2154</v>
      </c>
      <c r="CG106">
        <v>2154</v>
      </c>
      <c r="CH106">
        <v>2196</v>
      </c>
      <c r="CI106">
        <v>1849</v>
      </c>
      <c r="CJ106">
        <v>2046</v>
      </c>
      <c r="CK106">
        <v>1829</v>
      </c>
      <c r="CL106">
        <v>2196</v>
      </c>
      <c r="CM106">
        <v>2196</v>
      </c>
      <c r="CN106">
        <v>2196</v>
      </c>
      <c r="CO106">
        <v>1849</v>
      </c>
      <c r="CP106">
        <v>1459</v>
      </c>
      <c r="CQ106">
        <v>1459</v>
      </c>
      <c r="CR106">
        <v>2196</v>
      </c>
      <c r="CS106">
        <v>1871</v>
      </c>
      <c r="CT106">
        <v>1871</v>
      </c>
      <c r="CU106">
        <v>613</v>
      </c>
      <c r="CV106">
        <v>1801</v>
      </c>
      <c r="CW106">
        <v>1808</v>
      </c>
      <c r="CX106">
        <v>1507</v>
      </c>
      <c r="CY106"/>
      <c r="CZ106">
        <v>1507</v>
      </c>
      <c r="DA106">
        <v>1937</v>
      </c>
      <c r="DB106">
        <v>1937</v>
      </c>
      <c r="DC106">
        <v>1553</v>
      </c>
      <c r="DD106">
        <v>1459</v>
      </c>
      <c r="DE106">
        <v>1983</v>
      </c>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s="60">
        <v>12979</v>
      </c>
      <c r="FH106" s="60">
        <v>10431</v>
      </c>
      <c r="FI106" s="60">
        <v>8378</v>
      </c>
      <c r="FJ106" s="60">
        <v>11662</v>
      </c>
      <c r="FK106" s="60">
        <v>8378</v>
      </c>
      <c r="FL106" s="60">
        <v>11538</v>
      </c>
      <c r="FM106" s="60">
        <v>11660</v>
      </c>
      <c r="FN106" s="60">
        <v>12208</v>
      </c>
      <c r="FO106" s="60">
        <v>12237</v>
      </c>
      <c r="FP106" s="60">
        <v>13095</v>
      </c>
      <c r="FQ106" s="60">
        <v>12357</v>
      </c>
      <c r="FR106" s="60">
        <v>12295</v>
      </c>
      <c r="FS106" s="60">
        <v>11961</v>
      </c>
      <c r="FT106" s="60">
        <v>11403</v>
      </c>
      <c r="FU106" s="60">
        <v>10578</v>
      </c>
      <c r="FV106" s="60">
        <v>9148</v>
      </c>
      <c r="FW106" s="60">
        <v>11201</v>
      </c>
      <c r="FX106" s="60">
        <v>12681</v>
      </c>
      <c r="FY106" s="60">
        <v>12613</v>
      </c>
      <c r="FZ106" s="60">
        <v>10629</v>
      </c>
      <c r="GA106" s="60">
        <v>13171</v>
      </c>
      <c r="GB106" s="60">
        <v>12975</v>
      </c>
      <c r="GC106" s="60">
        <v>11257</v>
      </c>
      <c r="GD106" s="60">
        <v>11826</v>
      </c>
      <c r="GE106" s="60">
        <v>12690.400000000001</v>
      </c>
      <c r="GF106" s="60">
        <v>12543</v>
      </c>
      <c r="GG106" s="60">
        <v>12545</v>
      </c>
      <c r="GH106" s="60">
        <v>10269</v>
      </c>
      <c r="GI106" s="60">
        <v>10960</v>
      </c>
      <c r="GJ106" s="60">
        <v>13255</v>
      </c>
      <c r="GK106" s="60">
        <v>12887</v>
      </c>
      <c r="GL106" s="60">
        <v>12037</v>
      </c>
      <c r="GM106" s="60">
        <v>11800</v>
      </c>
      <c r="GN106" s="60">
        <v>13077</v>
      </c>
      <c r="GO106" s="60">
        <v>12689</v>
      </c>
      <c r="GP106" s="60">
        <v>11445</v>
      </c>
      <c r="GQ106" s="60">
        <v>11049</v>
      </c>
      <c r="GR106" s="60">
        <v>9838</v>
      </c>
      <c r="GS106" s="60">
        <v>12975</v>
      </c>
      <c r="GT106" s="60">
        <v>11613</v>
      </c>
      <c r="GU106" s="60">
        <v>12319</v>
      </c>
      <c r="GV106" s="60">
        <v>11819</v>
      </c>
      <c r="GW106" s="60">
        <v>11819</v>
      </c>
      <c r="GX106" s="60">
        <v>12975</v>
      </c>
      <c r="GY106" s="60">
        <v>12315</v>
      </c>
      <c r="GZ106" s="60">
        <v>12975</v>
      </c>
      <c r="HA106" s="60">
        <v>13059</v>
      </c>
      <c r="HB106" s="60">
        <v>12501</v>
      </c>
      <c r="HC106" s="60">
        <v>12975</v>
      </c>
      <c r="HD106" s="60">
        <v>12975</v>
      </c>
      <c r="HE106" s="60">
        <v>12975</v>
      </c>
      <c r="HF106" s="60">
        <v>13047</v>
      </c>
      <c r="HG106" s="60">
        <v>13255</v>
      </c>
      <c r="HH106" s="60">
        <v>11903</v>
      </c>
      <c r="HI106" s="60">
        <v>3447</v>
      </c>
      <c r="HJ106" s="60">
        <v>4559</v>
      </c>
      <c r="HK106" s="60">
        <v>2080</v>
      </c>
      <c r="HL106" s="60">
        <v>4665</v>
      </c>
      <c r="HM106" s="60">
        <v>2081</v>
      </c>
      <c r="HN106" s="60">
        <v>3857</v>
      </c>
      <c r="HO106" s="60">
        <v>3881</v>
      </c>
      <c r="HP106" s="60">
        <v>2283</v>
      </c>
      <c r="HQ106" s="60">
        <v>4402</v>
      </c>
      <c r="HR106" s="60">
        <v>4155</v>
      </c>
      <c r="HS106" s="60">
        <v>3491</v>
      </c>
      <c r="HT106" s="60">
        <v>4665</v>
      </c>
      <c r="HU106" s="60">
        <v>4665</v>
      </c>
      <c r="HV106" s="60">
        <v>4665</v>
      </c>
      <c r="HW106" s="60">
        <v>4665</v>
      </c>
      <c r="HX106" s="60">
        <v>4270</v>
      </c>
      <c r="HY106" s="60">
        <v>4424</v>
      </c>
      <c r="HZ106" s="60">
        <v>4146</v>
      </c>
      <c r="IA106" s="60">
        <v>4338</v>
      </c>
      <c r="IB106" s="60">
        <v>4431</v>
      </c>
      <c r="IC106" s="60">
        <v>3881</v>
      </c>
      <c r="ID106" s="60">
        <v>4281</v>
      </c>
      <c r="IE106" s="60">
        <v>4623</v>
      </c>
      <c r="IF106" s="60">
        <v>4255</v>
      </c>
      <c r="IG106" s="60">
        <v>4195</v>
      </c>
      <c r="IH106" s="60">
        <v>3973</v>
      </c>
      <c r="II106" s="60">
        <v>4057</v>
      </c>
      <c r="IJ106" s="60">
        <v>4431</v>
      </c>
      <c r="IK106" s="60">
        <v>3533</v>
      </c>
      <c r="IL106" s="60">
        <v>4083</v>
      </c>
      <c r="IM106" s="60">
        <v>4665</v>
      </c>
      <c r="IN106" s="60">
        <v>4270</v>
      </c>
      <c r="IO106" s="60">
        <v>4233</v>
      </c>
      <c r="IP106" s="60">
        <v>3257</v>
      </c>
      <c r="IQ106" s="60">
        <v>4665</v>
      </c>
      <c r="IR106" s="60">
        <v>3257</v>
      </c>
      <c r="IS106" s="60">
        <v>4255</v>
      </c>
      <c r="IT106" s="60">
        <v>4248</v>
      </c>
      <c r="IU106" s="60">
        <v>4060</v>
      </c>
      <c r="IV106" s="60">
        <v>4623</v>
      </c>
      <c r="IW106" s="60">
        <v>4186</v>
      </c>
      <c r="IX106" s="60">
        <v>3355</v>
      </c>
      <c r="IY106" s="60">
        <v>4665</v>
      </c>
      <c r="IZ106" s="60">
        <v>4002</v>
      </c>
      <c r="JA106" s="60">
        <v>2683</v>
      </c>
      <c r="JB106" s="60">
        <v>2612</v>
      </c>
      <c r="JC106" s="60">
        <v>3749</v>
      </c>
      <c r="JD106" s="60">
        <v>2730</v>
      </c>
      <c r="JE106" s="60">
        <v>3670</v>
      </c>
      <c r="JF106" s="60">
        <v>4483</v>
      </c>
      <c r="JG106" s="60">
        <v>1650</v>
      </c>
      <c r="JH106" s="60">
        <v>4466</v>
      </c>
      <c r="JI106" s="60">
        <v>4203</v>
      </c>
      <c r="JJ106" s="60">
        <v>3928</v>
      </c>
      <c r="JK106" s="60">
        <v>2080</v>
      </c>
      <c r="JL106" s="60">
        <v>4318</v>
      </c>
      <c r="JM106" s="60">
        <v>4424</v>
      </c>
      <c r="JN106" s="60">
        <v>3933</v>
      </c>
      <c r="JO106" s="60">
        <v>2283</v>
      </c>
      <c r="JP106" s="60">
        <v>4402</v>
      </c>
      <c r="JQ106" s="60">
        <v>4581</v>
      </c>
      <c r="JR106" s="60">
        <v>4665</v>
      </c>
      <c r="JS106" s="60">
        <v>4559</v>
      </c>
      <c r="JT106" s="60">
        <v>4665</v>
      </c>
      <c r="JU106" s="60">
        <v>3768</v>
      </c>
      <c r="JV106" s="60">
        <v>3947</v>
      </c>
      <c r="JW106" s="60">
        <v>3067</v>
      </c>
      <c r="JX106" s="60">
        <v>2050</v>
      </c>
      <c r="JY106" s="60">
        <v>4210</v>
      </c>
      <c r="JZ106" s="60">
        <v>4338</v>
      </c>
      <c r="KA106" s="60">
        <v>4402</v>
      </c>
      <c r="KB106" s="60">
        <v>4149</v>
      </c>
      <c r="KC106" s="60">
        <v>2683</v>
      </c>
      <c r="KD106" s="60">
        <v>3183</v>
      </c>
      <c r="KE106" s="60">
        <v>4184</v>
      </c>
      <c r="KF106" s="60">
        <v>2885</v>
      </c>
      <c r="KG106" s="60">
        <v>4056</v>
      </c>
      <c r="KH106" s="60">
        <v>4265</v>
      </c>
      <c r="KI106" s="60">
        <v>4274</v>
      </c>
      <c r="KJ106" s="60">
        <v>4038</v>
      </c>
      <c r="KK106" s="60">
        <v>3775</v>
      </c>
      <c r="KL106" s="60">
        <v>3678</v>
      </c>
      <c r="KM106" s="60">
        <v>4431</v>
      </c>
      <c r="KN106" s="60">
        <v>4623</v>
      </c>
      <c r="KO106" s="60">
        <v>2081</v>
      </c>
      <c r="KP106" s="60">
        <v>4665</v>
      </c>
      <c r="KQ106" s="60">
        <v>4483</v>
      </c>
      <c r="KR106" s="60">
        <v>4318</v>
      </c>
      <c r="KS106" s="60">
        <v>3294</v>
      </c>
      <c r="KT106" s="60">
        <v>3409</v>
      </c>
      <c r="KU106" s="60">
        <v>4665</v>
      </c>
      <c r="KV106" s="60">
        <v>4665</v>
      </c>
      <c r="KW106" s="60">
        <v>2743</v>
      </c>
      <c r="KX106" s="60">
        <v>4665</v>
      </c>
      <c r="KY106" s="60">
        <v>4665</v>
      </c>
      <c r="KZ106" s="60">
        <v>4559</v>
      </c>
      <c r="LA106" s="60">
        <v>4665</v>
      </c>
      <c r="LB106" s="60">
        <v>2683</v>
      </c>
      <c r="LC106" s="60">
        <v>4012</v>
      </c>
      <c r="LD106" s="60">
        <v>3970</v>
      </c>
      <c r="LE106" s="60">
        <v>4665</v>
      </c>
      <c r="LF106" s="60">
        <v>4665</v>
      </c>
      <c r="LG106" s="60">
        <v>2683</v>
      </c>
      <c r="LH106" s="60">
        <v>4270</v>
      </c>
      <c r="LI106" s="60">
        <v>4270</v>
      </c>
      <c r="LJ106" s="60">
        <v>3415</v>
      </c>
      <c r="LK106" s="60">
        <v>3295</v>
      </c>
      <c r="LL106" s="60">
        <v>4665</v>
      </c>
      <c r="LM106" s="60">
        <v>4665</v>
      </c>
      <c r="LN106" s="60">
        <v>3636</v>
      </c>
      <c r="LO106" s="60">
        <v>3933</v>
      </c>
      <c r="LP106" s="60">
        <v>4333</v>
      </c>
      <c r="LQ106" s="60">
        <v>4665</v>
      </c>
      <c r="LR106" s="60">
        <v>4665</v>
      </c>
      <c r="LS106" s="60">
        <v>4118</v>
      </c>
      <c r="LT106" s="60">
        <v>2283</v>
      </c>
      <c r="LU106" s="60">
        <v>4665</v>
      </c>
      <c r="LV106" s="60">
        <v>4665</v>
      </c>
    </row>
    <row r="107" spans="1:334" ht="15" customHeight="1" x14ac:dyDescent="0.35">
      <c r="A107" s="57" t="s">
        <v>362</v>
      </c>
      <c r="B107">
        <v>214</v>
      </c>
      <c r="C107"/>
      <c r="D107">
        <v>391</v>
      </c>
      <c r="E107">
        <v>465</v>
      </c>
      <c r="F107">
        <v>1074</v>
      </c>
      <c r="G107">
        <v>508</v>
      </c>
      <c r="H107">
        <v>1074</v>
      </c>
      <c r="I107">
        <v>909</v>
      </c>
      <c r="J107">
        <v>370</v>
      </c>
      <c r="K107">
        <v>290</v>
      </c>
      <c r="L107">
        <v>928</v>
      </c>
      <c r="M107">
        <v>539</v>
      </c>
      <c r="N107">
        <v>144</v>
      </c>
      <c r="O107">
        <v>1074</v>
      </c>
      <c r="P107">
        <v>438</v>
      </c>
      <c r="Q107"/>
      <c r="R107">
        <v>438</v>
      </c>
      <c r="S107"/>
      <c r="T107">
        <v>76</v>
      </c>
      <c r="U107">
        <v>829</v>
      </c>
      <c r="V107">
        <v>508</v>
      </c>
      <c r="W107">
        <v>508</v>
      </c>
      <c r="X107">
        <v>508</v>
      </c>
      <c r="Y107">
        <v>539</v>
      </c>
      <c r="Z107">
        <v>539</v>
      </c>
      <c r="AA107">
        <v>539</v>
      </c>
      <c r="AB107">
        <v>683</v>
      </c>
      <c r="AC107">
        <v>1004</v>
      </c>
      <c r="AD107">
        <v>689</v>
      </c>
      <c r="AE107">
        <v>689</v>
      </c>
      <c r="AF107">
        <v>1154</v>
      </c>
      <c r="AG107">
        <v>1154</v>
      </c>
      <c r="AH107">
        <v>1154</v>
      </c>
      <c r="AI107">
        <v>1154</v>
      </c>
      <c r="AJ107">
        <v>1154</v>
      </c>
      <c r="AK107">
        <v>1074</v>
      </c>
      <c r="AL107">
        <v>1154</v>
      </c>
      <c r="AM107">
        <v>1154</v>
      </c>
      <c r="AN107">
        <v>829</v>
      </c>
      <c r="AO107">
        <v>1074</v>
      </c>
      <c r="AP107">
        <v>1154</v>
      </c>
      <c r="AQ107">
        <v>1154</v>
      </c>
      <c r="AR107">
        <v>1004</v>
      </c>
      <c r="AS107">
        <v>1004</v>
      </c>
      <c r="AT107">
        <v>76</v>
      </c>
      <c r="AU107">
        <v>1074</v>
      </c>
      <c r="AV107">
        <v>1074</v>
      </c>
      <c r="AW107">
        <v>1004</v>
      </c>
      <c r="AX107">
        <v>1074</v>
      </c>
      <c r="AY107">
        <v>1074</v>
      </c>
      <c r="AZ107">
        <v>829</v>
      </c>
      <c r="BA107">
        <v>1074</v>
      </c>
      <c r="BB107">
        <v>1074</v>
      </c>
      <c r="BC107">
        <v>1074</v>
      </c>
      <c r="BD107">
        <v>1074</v>
      </c>
      <c r="BE107">
        <v>1154</v>
      </c>
      <c r="BF107">
        <v>753</v>
      </c>
      <c r="BG107">
        <v>1074</v>
      </c>
      <c r="BH107">
        <v>1074</v>
      </c>
      <c r="BI107">
        <v>1074</v>
      </c>
      <c r="BJ107">
        <v>1074</v>
      </c>
      <c r="BK107">
        <v>1074</v>
      </c>
      <c r="BL107">
        <v>1074</v>
      </c>
      <c r="BM107">
        <v>829</v>
      </c>
      <c r="BN107">
        <v>584</v>
      </c>
      <c r="BO107">
        <v>391</v>
      </c>
      <c r="BP107">
        <v>584</v>
      </c>
      <c r="BQ107">
        <v>1074</v>
      </c>
      <c r="BR107">
        <v>829</v>
      </c>
      <c r="BS107">
        <v>1074</v>
      </c>
      <c r="BT107">
        <v>829</v>
      </c>
      <c r="BU107">
        <v>1074</v>
      </c>
      <c r="BV107">
        <v>829</v>
      </c>
      <c r="BW107">
        <v>1074</v>
      </c>
      <c r="BX107">
        <v>1154</v>
      </c>
      <c r="BY107">
        <v>1154</v>
      </c>
      <c r="BZ107">
        <v>1154</v>
      </c>
      <c r="CA107">
        <v>1154</v>
      </c>
      <c r="CB107">
        <v>1154</v>
      </c>
      <c r="CC107">
        <v>1154</v>
      </c>
      <c r="CD107">
        <v>1154</v>
      </c>
      <c r="CE107">
        <v>1154</v>
      </c>
      <c r="CF107">
        <v>1154</v>
      </c>
      <c r="CG107">
        <v>1154</v>
      </c>
      <c r="CH107">
        <v>1154</v>
      </c>
      <c r="CI107">
        <v>1154</v>
      </c>
      <c r="CJ107">
        <v>829</v>
      </c>
      <c r="CK107">
        <v>829</v>
      </c>
      <c r="CL107">
        <v>1154</v>
      </c>
      <c r="CM107">
        <v>1154</v>
      </c>
      <c r="CN107">
        <v>1154</v>
      </c>
      <c r="CO107">
        <v>1154</v>
      </c>
      <c r="CP107">
        <v>1154</v>
      </c>
      <c r="CQ107">
        <v>1154</v>
      </c>
      <c r="CR107">
        <v>1154</v>
      </c>
      <c r="CS107">
        <v>508</v>
      </c>
      <c r="CT107">
        <v>508</v>
      </c>
      <c r="CU107">
        <v>391</v>
      </c>
      <c r="CV107">
        <v>438</v>
      </c>
      <c r="CW107">
        <v>508</v>
      </c>
      <c r="CX107">
        <v>76</v>
      </c>
      <c r="CY107">
        <v>465</v>
      </c>
      <c r="CZ107"/>
      <c r="DA107">
        <v>615</v>
      </c>
      <c r="DB107">
        <v>683</v>
      </c>
      <c r="DC107">
        <v>829</v>
      </c>
      <c r="DD107">
        <v>1154</v>
      </c>
      <c r="DE107">
        <v>759</v>
      </c>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s="60">
        <v>11036.279999999999</v>
      </c>
      <c r="FH107" s="60">
        <v>9834.2799999999988</v>
      </c>
      <c r="FI107" s="60">
        <v>9258.2799999999988</v>
      </c>
      <c r="FJ107" s="60">
        <v>10046.279999999999</v>
      </c>
      <c r="FK107" s="60">
        <v>9578.2799999999988</v>
      </c>
      <c r="FL107" s="60">
        <v>10642.279999999999</v>
      </c>
      <c r="FM107" s="60">
        <v>11054.279999999999</v>
      </c>
      <c r="FN107" s="60">
        <v>11102.279999999999</v>
      </c>
      <c r="FO107" s="60">
        <v>10364.279999999999</v>
      </c>
      <c r="FP107" s="60">
        <v>11642.279999999999</v>
      </c>
      <c r="FQ107" s="60">
        <v>11442.279999999999</v>
      </c>
      <c r="FR107" s="60">
        <v>10884.279999999999</v>
      </c>
      <c r="FS107" s="60">
        <v>10906.279999999999</v>
      </c>
      <c r="FT107" s="60">
        <v>10962.279999999999</v>
      </c>
      <c r="FU107" s="60">
        <v>10642.279999999999</v>
      </c>
      <c r="FV107" s="60">
        <v>8448.2799999999988</v>
      </c>
      <c r="FW107" s="60">
        <v>10328.279999999999</v>
      </c>
      <c r="FX107" s="60">
        <v>11642.279999999999</v>
      </c>
      <c r="FY107" s="60">
        <v>11642.279999999999</v>
      </c>
      <c r="FZ107" s="60">
        <v>11362.279999999999</v>
      </c>
      <c r="GA107" s="60">
        <v>11642.279999999999</v>
      </c>
      <c r="GB107" s="60">
        <v>11222.279999999999</v>
      </c>
      <c r="GC107" s="60">
        <v>10942.279999999999</v>
      </c>
      <c r="GD107" s="60">
        <v>11362.279999999999</v>
      </c>
      <c r="GE107" s="60">
        <v>11369.68</v>
      </c>
      <c r="GF107" s="60">
        <v>11222.279999999999</v>
      </c>
      <c r="GG107" s="60">
        <v>11484.279999999999</v>
      </c>
      <c r="GH107" s="60">
        <v>10092.279999999999</v>
      </c>
      <c r="GI107" s="60">
        <v>10656.279999999999</v>
      </c>
      <c r="GJ107" s="60">
        <v>11642.279999999999</v>
      </c>
      <c r="GK107" s="60">
        <v>11574.279999999999</v>
      </c>
      <c r="GL107" s="60">
        <v>10796.279999999999</v>
      </c>
      <c r="GM107" s="60">
        <v>11084.279999999999</v>
      </c>
      <c r="GN107" s="60">
        <v>11624.279999999999</v>
      </c>
      <c r="GO107" s="60">
        <v>11236.279999999999</v>
      </c>
      <c r="GP107" s="60">
        <v>11268.279999999999</v>
      </c>
      <c r="GQ107" s="60">
        <v>11362.279999999999</v>
      </c>
      <c r="GR107" s="60">
        <v>11308.279999999999</v>
      </c>
      <c r="GS107" s="60">
        <v>10862.279999999999</v>
      </c>
      <c r="GT107" s="60">
        <v>10656.279999999999</v>
      </c>
      <c r="GU107" s="60">
        <v>11362.279999999999</v>
      </c>
      <c r="GV107" s="60">
        <v>11642.279999999999</v>
      </c>
      <c r="GW107" s="60">
        <v>11642.279999999999</v>
      </c>
      <c r="GX107" s="60">
        <v>11362.279999999999</v>
      </c>
      <c r="GY107" s="60">
        <v>11152.279999999999</v>
      </c>
      <c r="GZ107" s="60">
        <v>11362.279999999999</v>
      </c>
      <c r="HA107" s="60">
        <v>11446.279999999999</v>
      </c>
      <c r="HB107" s="60">
        <v>11222.279999999999</v>
      </c>
      <c r="HC107" s="60">
        <v>11222.279999999999</v>
      </c>
      <c r="HD107" s="60">
        <v>11362.279999999999</v>
      </c>
      <c r="HE107" s="60">
        <v>11362.279999999999</v>
      </c>
      <c r="HF107" s="60">
        <v>11434.279999999999</v>
      </c>
      <c r="HG107" s="60">
        <v>11642.279999999999</v>
      </c>
      <c r="HH107" s="60">
        <v>11236.279999999999</v>
      </c>
      <c r="HI107" s="60">
        <v>5104</v>
      </c>
      <c r="HJ107" s="60">
        <v>5804</v>
      </c>
      <c r="HK107" s="60">
        <v>5484</v>
      </c>
      <c r="HL107" s="60">
        <v>5804</v>
      </c>
      <c r="HM107" s="60">
        <v>5804</v>
      </c>
      <c r="HN107" s="60">
        <v>5404</v>
      </c>
      <c r="HO107" s="60">
        <v>4904</v>
      </c>
      <c r="HP107" s="60">
        <v>4895</v>
      </c>
      <c r="HQ107" s="60">
        <v>5304</v>
      </c>
      <c r="HR107" s="60">
        <v>5404</v>
      </c>
      <c r="HS107" s="60">
        <v>5404</v>
      </c>
      <c r="HT107" s="60">
        <v>5664</v>
      </c>
      <c r="HU107" s="60">
        <v>5664</v>
      </c>
      <c r="HV107" s="60">
        <v>5664</v>
      </c>
      <c r="HW107" s="60">
        <v>5664</v>
      </c>
      <c r="HX107" s="60">
        <v>5804</v>
      </c>
      <c r="HY107" s="60">
        <v>5664</v>
      </c>
      <c r="HZ107" s="60">
        <v>5664</v>
      </c>
      <c r="IA107" s="60">
        <v>5664</v>
      </c>
      <c r="IB107" s="60">
        <v>5804</v>
      </c>
      <c r="IC107" s="60">
        <v>5404</v>
      </c>
      <c r="ID107" s="60">
        <v>5804</v>
      </c>
      <c r="IE107" s="60">
        <v>5804</v>
      </c>
      <c r="IF107" s="60">
        <v>5664</v>
      </c>
      <c r="IG107" s="60">
        <v>5664</v>
      </c>
      <c r="IH107" s="60">
        <v>5304</v>
      </c>
      <c r="II107" s="60">
        <v>5664</v>
      </c>
      <c r="IJ107" s="60">
        <v>5804</v>
      </c>
      <c r="IK107" s="60">
        <v>5664</v>
      </c>
      <c r="IL107" s="60">
        <v>5664</v>
      </c>
      <c r="IM107" s="60">
        <v>5664</v>
      </c>
      <c r="IN107" s="60">
        <v>5804</v>
      </c>
      <c r="IO107" s="60">
        <v>5664</v>
      </c>
      <c r="IP107" s="60">
        <v>5304</v>
      </c>
      <c r="IQ107" s="60">
        <v>5804</v>
      </c>
      <c r="IR107" s="60">
        <v>5304</v>
      </c>
      <c r="IS107" s="60">
        <v>5664</v>
      </c>
      <c r="IT107" s="60">
        <v>5804</v>
      </c>
      <c r="IU107" s="60">
        <v>5804</v>
      </c>
      <c r="IV107" s="60">
        <v>5804</v>
      </c>
      <c r="IW107" s="60">
        <v>5804</v>
      </c>
      <c r="IX107" s="60">
        <v>5404</v>
      </c>
      <c r="IY107" s="60">
        <v>5804</v>
      </c>
      <c r="IZ107" s="60">
        <v>4904</v>
      </c>
      <c r="JA107" s="60">
        <v>5804</v>
      </c>
      <c r="JB107" s="60">
        <v>5304</v>
      </c>
      <c r="JC107" s="60">
        <v>5404</v>
      </c>
      <c r="JD107" s="60">
        <v>4904</v>
      </c>
      <c r="JE107" s="60">
        <v>5404</v>
      </c>
      <c r="JF107" s="60">
        <v>5804</v>
      </c>
      <c r="JG107" s="60">
        <v>1829</v>
      </c>
      <c r="JH107" s="60">
        <v>5804</v>
      </c>
      <c r="JI107" s="60">
        <v>5304</v>
      </c>
      <c r="JJ107" s="60">
        <v>5804</v>
      </c>
      <c r="JK107" s="60">
        <v>5304</v>
      </c>
      <c r="JL107" s="60">
        <v>5804</v>
      </c>
      <c r="JM107" s="60">
        <v>5664</v>
      </c>
      <c r="JN107" s="60">
        <v>5404</v>
      </c>
      <c r="JO107" s="60">
        <v>4904</v>
      </c>
      <c r="JP107" s="60">
        <v>5804</v>
      </c>
      <c r="JQ107" s="60">
        <v>5804</v>
      </c>
      <c r="JR107" s="60">
        <v>5804</v>
      </c>
      <c r="JS107" s="60">
        <v>5804</v>
      </c>
      <c r="JT107" s="60">
        <v>5804</v>
      </c>
      <c r="JU107" s="60">
        <v>5404</v>
      </c>
      <c r="JV107" s="60">
        <v>5804</v>
      </c>
      <c r="JW107" s="60">
        <v>5804</v>
      </c>
      <c r="JX107" s="60">
        <v>5304</v>
      </c>
      <c r="JY107" s="60">
        <v>5804</v>
      </c>
      <c r="JZ107" s="60">
        <v>5664</v>
      </c>
      <c r="KA107" s="60">
        <v>5804</v>
      </c>
      <c r="KB107" s="60">
        <v>5304</v>
      </c>
      <c r="KC107" s="60">
        <v>5804</v>
      </c>
      <c r="KD107" s="60">
        <v>5804</v>
      </c>
      <c r="KE107" s="60">
        <v>5664</v>
      </c>
      <c r="KF107" s="60">
        <v>5404</v>
      </c>
      <c r="KG107" s="60">
        <v>5664</v>
      </c>
      <c r="KI107" s="60">
        <v>5664</v>
      </c>
      <c r="KJ107" s="60">
        <v>5664</v>
      </c>
      <c r="KK107" s="60">
        <v>5304</v>
      </c>
      <c r="KL107" s="60">
        <v>5664</v>
      </c>
      <c r="KM107" s="60">
        <v>5804</v>
      </c>
      <c r="KN107" s="60">
        <v>5804</v>
      </c>
      <c r="KO107" s="60">
        <v>5804</v>
      </c>
      <c r="KP107" s="60">
        <v>5804</v>
      </c>
      <c r="KQ107" s="60">
        <v>5804</v>
      </c>
      <c r="KR107" s="60">
        <v>5804</v>
      </c>
      <c r="KS107" s="60">
        <v>5404</v>
      </c>
      <c r="KT107" s="60">
        <v>5804</v>
      </c>
      <c r="KU107" s="60">
        <v>5804</v>
      </c>
      <c r="KV107" s="60">
        <v>5804</v>
      </c>
      <c r="KW107" s="60">
        <v>5804</v>
      </c>
      <c r="KX107" s="60">
        <v>5804</v>
      </c>
      <c r="KY107" s="60">
        <v>5804</v>
      </c>
      <c r="KZ107" s="60">
        <v>5804</v>
      </c>
      <c r="LA107" s="60">
        <v>5804</v>
      </c>
      <c r="LB107" s="60">
        <v>5804</v>
      </c>
      <c r="LC107" s="60">
        <v>5804</v>
      </c>
      <c r="LD107" s="60">
        <v>5804</v>
      </c>
      <c r="LE107" s="60">
        <v>5664</v>
      </c>
      <c r="LF107" s="60">
        <v>5804</v>
      </c>
      <c r="LG107" s="60">
        <v>5484</v>
      </c>
      <c r="LH107" s="60">
        <v>5804</v>
      </c>
      <c r="LI107" s="60">
        <v>5804</v>
      </c>
      <c r="LJ107" s="60">
        <v>4904</v>
      </c>
      <c r="LK107" s="60">
        <v>5664</v>
      </c>
      <c r="LL107" s="60">
        <v>5804</v>
      </c>
      <c r="LM107" s="60">
        <v>5804</v>
      </c>
      <c r="LN107" s="60">
        <v>5604</v>
      </c>
      <c r="LO107" s="60">
        <v>5404</v>
      </c>
      <c r="LP107" s="60">
        <v>5804</v>
      </c>
      <c r="LQ107" s="60">
        <v>5804</v>
      </c>
      <c r="LR107" s="60">
        <v>5804</v>
      </c>
      <c r="LS107" s="60">
        <v>5604</v>
      </c>
      <c r="LT107" s="60">
        <v>5404</v>
      </c>
      <c r="LU107" s="60">
        <v>5804</v>
      </c>
      <c r="LV107" s="60">
        <v>5804</v>
      </c>
    </row>
    <row r="108" spans="1:334" ht="15" customHeight="1" x14ac:dyDescent="0.35">
      <c r="A108" s="57" t="s">
        <v>363</v>
      </c>
      <c r="B108">
        <v>2068</v>
      </c>
      <c r="C108">
        <v>1854</v>
      </c>
      <c r="D108">
        <v>2169</v>
      </c>
      <c r="E108">
        <v>2134</v>
      </c>
      <c r="F108">
        <v>2313</v>
      </c>
      <c r="G108">
        <v>2068</v>
      </c>
      <c r="H108">
        <v>2068</v>
      </c>
      <c r="I108">
        <v>2148</v>
      </c>
      <c r="J108">
        <v>1644</v>
      </c>
      <c r="K108">
        <v>1823</v>
      </c>
      <c r="L108">
        <v>2313</v>
      </c>
      <c r="M108">
        <v>1854</v>
      </c>
      <c r="N108">
        <v>1998</v>
      </c>
      <c r="O108">
        <v>2313</v>
      </c>
      <c r="P108">
        <v>2068</v>
      </c>
      <c r="Q108">
        <v>1854</v>
      </c>
      <c r="R108">
        <v>2068</v>
      </c>
      <c r="S108">
        <v>1854</v>
      </c>
      <c r="T108">
        <v>1745</v>
      </c>
      <c r="U108">
        <v>2068</v>
      </c>
      <c r="V108">
        <v>2068</v>
      </c>
      <c r="W108">
        <v>2068</v>
      </c>
      <c r="X108">
        <v>2068</v>
      </c>
      <c r="Y108">
        <v>1115</v>
      </c>
      <c r="Z108">
        <v>1115</v>
      </c>
      <c r="AA108">
        <v>1115</v>
      </c>
      <c r="AB108">
        <v>354</v>
      </c>
      <c r="AC108">
        <v>1578</v>
      </c>
      <c r="AD108">
        <v>1333</v>
      </c>
      <c r="AE108">
        <v>1333</v>
      </c>
      <c r="AF108">
        <v>2393</v>
      </c>
      <c r="AG108">
        <v>2393</v>
      </c>
      <c r="AH108">
        <v>2393</v>
      </c>
      <c r="AI108">
        <v>2393</v>
      </c>
      <c r="AJ108">
        <v>2393</v>
      </c>
      <c r="AK108">
        <v>2068</v>
      </c>
      <c r="AL108">
        <v>2393</v>
      </c>
      <c r="AM108">
        <v>2393</v>
      </c>
      <c r="AN108">
        <v>2204</v>
      </c>
      <c r="AO108">
        <v>2068</v>
      </c>
      <c r="AP108">
        <v>2393</v>
      </c>
      <c r="AQ108">
        <v>2393</v>
      </c>
      <c r="AR108">
        <v>1578</v>
      </c>
      <c r="AS108">
        <v>1714</v>
      </c>
      <c r="AT108">
        <v>1609</v>
      </c>
      <c r="AU108">
        <v>2068</v>
      </c>
      <c r="AV108">
        <v>2313</v>
      </c>
      <c r="AW108">
        <v>2068</v>
      </c>
      <c r="AX108">
        <v>2068</v>
      </c>
      <c r="AY108">
        <v>2313</v>
      </c>
      <c r="AZ108">
        <v>2068</v>
      </c>
      <c r="BA108">
        <v>2313</v>
      </c>
      <c r="BB108">
        <v>2313</v>
      </c>
      <c r="BC108">
        <v>2313</v>
      </c>
      <c r="BD108">
        <v>2313</v>
      </c>
      <c r="BE108">
        <v>2393</v>
      </c>
      <c r="BF108">
        <v>2068</v>
      </c>
      <c r="BG108">
        <v>2313</v>
      </c>
      <c r="BH108">
        <v>2313</v>
      </c>
      <c r="BI108">
        <v>2313</v>
      </c>
      <c r="BJ108">
        <v>2313</v>
      </c>
      <c r="BK108">
        <v>2313</v>
      </c>
      <c r="BL108">
        <v>2313</v>
      </c>
      <c r="BM108">
        <v>2068</v>
      </c>
      <c r="BN108">
        <v>2068</v>
      </c>
      <c r="BO108">
        <v>1924</v>
      </c>
      <c r="BP108">
        <v>2068</v>
      </c>
      <c r="BQ108">
        <v>2313</v>
      </c>
      <c r="BR108">
        <v>2313</v>
      </c>
      <c r="BS108">
        <v>2313</v>
      </c>
      <c r="BT108">
        <v>2313</v>
      </c>
      <c r="BU108">
        <v>2313</v>
      </c>
      <c r="BV108">
        <v>2068</v>
      </c>
      <c r="BW108">
        <v>2313</v>
      </c>
      <c r="BX108">
        <v>2393</v>
      </c>
      <c r="BY108">
        <v>2393</v>
      </c>
      <c r="BZ108">
        <v>2393</v>
      </c>
      <c r="CA108">
        <v>2393</v>
      </c>
      <c r="CB108">
        <v>2393</v>
      </c>
      <c r="CC108">
        <v>2393</v>
      </c>
      <c r="CD108">
        <v>2393</v>
      </c>
      <c r="CE108">
        <v>2393</v>
      </c>
      <c r="CF108">
        <v>2393</v>
      </c>
      <c r="CG108">
        <v>2393</v>
      </c>
      <c r="CH108">
        <v>2393</v>
      </c>
      <c r="CI108">
        <v>2393</v>
      </c>
      <c r="CJ108">
        <v>2068</v>
      </c>
      <c r="CK108">
        <v>2313</v>
      </c>
      <c r="CL108">
        <v>2393</v>
      </c>
      <c r="CM108">
        <v>2393</v>
      </c>
      <c r="CN108">
        <v>2393</v>
      </c>
      <c r="CO108">
        <v>2393</v>
      </c>
      <c r="CP108">
        <v>2393</v>
      </c>
      <c r="CQ108">
        <v>2393</v>
      </c>
      <c r="CR108">
        <v>2393</v>
      </c>
      <c r="CS108">
        <v>2068</v>
      </c>
      <c r="CT108">
        <v>2068</v>
      </c>
      <c r="CU108">
        <v>2169</v>
      </c>
      <c r="CV108">
        <v>2068</v>
      </c>
      <c r="CW108">
        <v>2068</v>
      </c>
      <c r="CX108">
        <v>1854</v>
      </c>
      <c r="CY108">
        <v>2134</v>
      </c>
      <c r="CZ108">
        <v>1854</v>
      </c>
      <c r="DA108"/>
      <c r="DB108">
        <v>354</v>
      </c>
      <c r="DC108">
        <v>2313</v>
      </c>
      <c r="DD108">
        <v>2393</v>
      </c>
      <c r="DE108">
        <v>1578</v>
      </c>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s="60">
        <v>9924.880000000001</v>
      </c>
      <c r="FH108" s="60">
        <v>9606.880000000001</v>
      </c>
      <c r="FI108" s="60">
        <v>3292.88</v>
      </c>
      <c r="FJ108" s="60">
        <v>8807.880000000001</v>
      </c>
      <c r="FK108" s="60">
        <v>5636.88</v>
      </c>
      <c r="FL108" s="60">
        <v>9927.880000000001</v>
      </c>
      <c r="FM108" s="60">
        <v>9642.880000000001</v>
      </c>
      <c r="FN108" s="60">
        <v>9927.880000000001</v>
      </c>
      <c r="FO108" s="60">
        <v>9772.880000000001</v>
      </c>
      <c r="FP108" s="60">
        <v>10414.880000000001</v>
      </c>
      <c r="FQ108" s="60">
        <v>10372.880000000001</v>
      </c>
      <c r="FR108" s="60">
        <v>9730.880000000001</v>
      </c>
      <c r="FS108" s="60">
        <v>10372.880000000001</v>
      </c>
      <c r="FT108" s="60">
        <v>10392.880000000001</v>
      </c>
      <c r="FU108" s="60">
        <v>9959.880000000001</v>
      </c>
      <c r="FV108" s="60">
        <v>9039.2799999999988</v>
      </c>
      <c r="FW108" s="60">
        <v>10190.880000000001</v>
      </c>
      <c r="FX108" s="60">
        <v>10490.880000000001</v>
      </c>
      <c r="FY108" s="60">
        <v>9551.880000000001</v>
      </c>
      <c r="FZ108" s="60">
        <v>8916.880000000001</v>
      </c>
      <c r="GA108" s="60">
        <v>10490.880000000001</v>
      </c>
      <c r="GB108" s="60">
        <v>10574.880000000001</v>
      </c>
      <c r="GC108" s="60">
        <v>9834.880000000001</v>
      </c>
      <c r="GD108" s="60">
        <v>10311.880000000001</v>
      </c>
      <c r="GE108" s="60">
        <v>10400.280000000001</v>
      </c>
      <c r="GF108" s="60">
        <v>10532.880000000001</v>
      </c>
      <c r="GG108" s="60">
        <v>10354.880000000001</v>
      </c>
      <c r="GH108" s="60">
        <v>10026.279999999999</v>
      </c>
      <c r="GI108" s="60">
        <v>9081.880000000001</v>
      </c>
      <c r="GJ108" s="60">
        <v>10574.880000000001</v>
      </c>
      <c r="GK108" s="60">
        <v>10262.880000000001</v>
      </c>
      <c r="GL108" s="60">
        <v>9484.880000000001</v>
      </c>
      <c r="GM108" s="60">
        <v>9425.880000000001</v>
      </c>
      <c r="GN108" s="60">
        <v>10396.880000000001</v>
      </c>
      <c r="GO108" s="60">
        <v>9924.880000000001</v>
      </c>
      <c r="GP108" s="60">
        <v>9956.880000000001</v>
      </c>
      <c r="GQ108" s="60">
        <v>10414.880000000001</v>
      </c>
      <c r="GR108" s="60">
        <v>8613.880000000001</v>
      </c>
      <c r="GS108" s="60">
        <v>10574.880000000001</v>
      </c>
      <c r="GT108" s="60">
        <v>9344.880000000001</v>
      </c>
      <c r="GU108" s="60">
        <v>10414.880000000001</v>
      </c>
      <c r="GV108" s="60">
        <v>10414.880000000001</v>
      </c>
      <c r="GW108" s="60">
        <v>10414.880000000001</v>
      </c>
      <c r="GX108" s="60">
        <v>10574.880000000001</v>
      </c>
      <c r="GY108" s="60">
        <v>9924.880000000001</v>
      </c>
      <c r="GZ108" s="60">
        <v>10574.880000000001</v>
      </c>
      <c r="HA108" s="60">
        <v>10574.880000000001</v>
      </c>
      <c r="HB108" s="60">
        <v>10490.880000000001</v>
      </c>
      <c r="HC108" s="60">
        <v>10574.880000000001</v>
      </c>
      <c r="HD108" s="60">
        <v>10574.880000000001</v>
      </c>
      <c r="HE108" s="60">
        <v>10574.880000000001</v>
      </c>
      <c r="HF108" s="60">
        <v>10556.880000000001</v>
      </c>
      <c r="HG108" s="60">
        <v>10574.880000000001</v>
      </c>
      <c r="HH108" s="60">
        <v>9924.880000000001</v>
      </c>
      <c r="HI108" s="60">
        <v>5892</v>
      </c>
      <c r="HJ108" s="60">
        <v>6632</v>
      </c>
      <c r="HK108" s="60">
        <v>5700</v>
      </c>
      <c r="HL108" s="60">
        <v>6632</v>
      </c>
      <c r="HM108" s="60">
        <v>5700</v>
      </c>
      <c r="HN108" s="60">
        <v>6404</v>
      </c>
      <c r="HO108" s="60">
        <v>5059</v>
      </c>
      <c r="HP108" s="60">
        <v>5700</v>
      </c>
      <c r="HQ108" s="60">
        <v>6369</v>
      </c>
      <c r="HR108" s="60">
        <v>6632</v>
      </c>
      <c r="HS108" s="60">
        <v>6248</v>
      </c>
      <c r="HT108" s="60">
        <v>6632</v>
      </c>
      <c r="HU108" s="60">
        <v>6632</v>
      </c>
      <c r="HV108" s="60">
        <v>6632</v>
      </c>
      <c r="HW108" s="60">
        <v>6632</v>
      </c>
      <c r="HX108" s="60">
        <v>6632</v>
      </c>
      <c r="HY108" s="60">
        <v>6548</v>
      </c>
      <c r="HZ108" s="60">
        <v>6548</v>
      </c>
      <c r="IA108" s="60">
        <v>6548</v>
      </c>
      <c r="IB108" s="60">
        <v>6398</v>
      </c>
      <c r="IC108" s="60">
        <v>6248</v>
      </c>
      <c r="ID108" s="60">
        <v>6248</v>
      </c>
      <c r="IE108" s="60">
        <v>6590</v>
      </c>
      <c r="IF108" s="60">
        <v>6440</v>
      </c>
      <c r="IG108" s="60">
        <v>6440</v>
      </c>
      <c r="IH108" s="60">
        <v>6548</v>
      </c>
      <c r="II108" s="60">
        <v>6632</v>
      </c>
      <c r="IJ108" s="60">
        <v>6398</v>
      </c>
      <c r="IK108" s="60">
        <v>6285</v>
      </c>
      <c r="IL108" s="60">
        <v>6440</v>
      </c>
      <c r="IM108" s="60">
        <v>6632</v>
      </c>
      <c r="IN108" s="60">
        <v>6632</v>
      </c>
      <c r="IO108" s="60">
        <v>6590</v>
      </c>
      <c r="IP108" s="60">
        <v>5892</v>
      </c>
      <c r="IQ108" s="60">
        <v>6632</v>
      </c>
      <c r="IR108" s="60">
        <v>5892</v>
      </c>
      <c r="IS108" s="60">
        <v>6440</v>
      </c>
      <c r="IT108" s="60">
        <v>6590</v>
      </c>
      <c r="IU108" s="60">
        <v>6548</v>
      </c>
      <c r="IV108" s="60">
        <v>6590</v>
      </c>
      <c r="IW108" s="60">
        <v>5793</v>
      </c>
      <c r="IX108" s="60">
        <v>5506</v>
      </c>
      <c r="IY108" s="60">
        <v>6632</v>
      </c>
      <c r="IZ108" s="60">
        <v>6369</v>
      </c>
      <c r="JA108" s="60">
        <v>5700</v>
      </c>
      <c r="JB108" s="60">
        <v>5700</v>
      </c>
      <c r="JC108" s="60">
        <v>6116</v>
      </c>
      <c r="JD108" s="60">
        <v>5700</v>
      </c>
      <c r="JE108" s="60">
        <v>5656</v>
      </c>
      <c r="JF108" s="60">
        <v>6548</v>
      </c>
      <c r="JG108" s="60">
        <v>5700</v>
      </c>
      <c r="JH108" s="60">
        <v>6590</v>
      </c>
      <c r="JI108" s="60">
        <v>6327</v>
      </c>
      <c r="JJ108" s="60">
        <v>6285</v>
      </c>
      <c r="JK108" s="60">
        <v>5700</v>
      </c>
      <c r="JL108" s="60">
        <v>6069</v>
      </c>
      <c r="JM108" s="60">
        <v>6548</v>
      </c>
      <c r="JN108" s="60">
        <v>5919</v>
      </c>
      <c r="JO108" s="60">
        <v>5700</v>
      </c>
      <c r="JP108" s="60">
        <v>6369</v>
      </c>
      <c r="JQ108" s="60">
        <v>6548</v>
      </c>
      <c r="JR108" s="60">
        <v>6632</v>
      </c>
      <c r="JS108" s="60">
        <v>6632</v>
      </c>
      <c r="JT108" s="60">
        <v>6632</v>
      </c>
      <c r="JU108" s="60">
        <v>5919</v>
      </c>
      <c r="JV108" s="60">
        <v>5326</v>
      </c>
      <c r="JW108" s="60">
        <v>6084</v>
      </c>
      <c r="JX108" s="60">
        <v>5700</v>
      </c>
      <c r="JY108" s="60">
        <v>6177</v>
      </c>
      <c r="JZ108" s="60">
        <v>6548</v>
      </c>
      <c r="KA108" s="60">
        <v>6369</v>
      </c>
      <c r="KB108" s="60">
        <v>6116</v>
      </c>
      <c r="KC108" s="60">
        <v>4849</v>
      </c>
      <c r="KD108" s="60">
        <v>5134</v>
      </c>
      <c r="KE108" s="60">
        <v>6308</v>
      </c>
      <c r="KF108" s="60">
        <v>6135</v>
      </c>
      <c r="KG108" s="60">
        <v>6266</v>
      </c>
      <c r="KH108" s="60">
        <v>6632</v>
      </c>
      <c r="KI108" s="60">
        <v>6398</v>
      </c>
      <c r="KJ108" s="60">
        <v>6248</v>
      </c>
      <c r="KK108" s="60">
        <v>5985</v>
      </c>
      <c r="KL108" s="60">
        <v>2892.5</v>
      </c>
      <c r="KM108" s="60">
        <v>6398</v>
      </c>
      <c r="KN108" s="60">
        <v>6590</v>
      </c>
      <c r="KO108" s="60">
        <v>5700</v>
      </c>
      <c r="KP108" s="60">
        <v>6632</v>
      </c>
      <c r="KQ108" s="60">
        <v>6378</v>
      </c>
      <c r="KR108" s="60">
        <v>6069</v>
      </c>
      <c r="KS108" s="60">
        <v>5431</v>
      </c>
      <c r="KT108" s="60">
        <v>5700</v>
      </c>
      <c r="KU108" s="60">
        <v>6632</v>
      </c>
      <c r="KV108" s="60">
        <v>6632</v>
      </c>
      <c r="KW108" s="60">
        <v>6084</v>
      </c>
      <c r="KX108" s="60">
        <v>6632</v>
      </c>
      <c r="KY108" s="60">
        <v>6632</v>
      </c>
      <c r="KZ108" s="60">
        <v>6632</v>
      </c>
      <c r="LA108" s="60">
        <v>6632</v>
      </c>
      <c r="LB108" s="60">
        <v>5700</v>
      </c>
      <c r="LC108" s="60">
        <v>6369</v>
      </c>
      <c r="LD108" s="60">
        <v>6327</v>
      </c>
      <c r="LE108" s="60">
        <v>6632</v>
      </c>
      <c r="LF108" s="60">
        <v>6632</v>
      </c>
      <c r="LG108" s="60">
        <v>5700</v>
      </c>
      <c r="LH108" s="60">
        <v>6632</v>
      </c>
      <c r="LI108" s="60">
        <v>6632</v>
      </c>
      <c r="LJ108" s="60">
        <v>6177</v>
      </c>
      <c r="LK108" s="60">
        <v>6285</v>
      </c>
      <c r="LL108" s="60">
        <v>6632</v>
      </c>
      <c r="LM108" s="60">
        <v>6632</v>
      </c>
      <c r="LN108" s="60">
        <v>2892</v>
      </c>
      <c r="LO108" s="60">
        <v>5919</v>
      </c>
      <c r="LP108" s="60">
        <v>5919</v>
      </c>
      <c r="LQ108" s="60">
        <v>6632</v>
      </c>
      <c r="LR108" s="60">
        <v>6632</v>
      </c>
      <c r="LS108" s="60">
        <v>6285</v>
      </c>
      <c r="LT108" s="60">
        <v>5700</v>
      </c>
      <c r="LU108" s="60">
        <v>6632</v>
      </c>
      <c r="LV108" s="60">
        <v>6632</v>
      </c>
    </row>
    <row r="109" spans="1:334" ht="15" customHeight="1" x14ac:dyDescent="0.35">
      <c r="A109" s="57" t="s">
        <v>364</v>
      </c>
      <c r="B109">
        <v>1714</v>
      </c>
      <c r="C109">
        <v>1644</v>
      </c>
      <c r="D109">
        <v>2035</v>
      </c>
      <c r="E109">
        <v>1856</v>
      </c>
      <c r="F109">
        <v>2035</v>
      </c>
      <c r="G109">
        <v>1714</v>
      </c>
      <c r="H109">
        <v>1790</v>
      </c>
      <c r="I109">
        <v>1870</v>
      </c>
      <c r="J109">
        <v>1720</v>
      </c>
      <c r="K109">
        <v>1545</v>
      </c>
      <c r="L109">
        <v>1959</v>
      </c>
      <c r="M109">
        <v>1644</v>
      </c>
      <c r="N109">
        <v>1644</v>
      </c>
      <c r="O109">
        <v>2035</v>
      </c>
      <c r="P109">
        <v>1714</v>
      </c>
      <c r="Q109">
        <v>1644</v>
      </c>
      <c r="R109">
        <v>1714</v>
      </c>
      <c r="S109">
        <v>1644</v>
      </c>
      <c r="T109">
        <v>1611</v>
      </c>
      <c r="U109">
        <v>1790</v>
      </c>
      <c r="V109">
        <v>1714</v>
      </c>
      <c r="W109">
        <v>1714</v>
      </c>
      <c r="X109">
        <v>1714</v>
      </c>
      <c r="Y109">
        <v>1115</v>
      </c>
      <c r="Z109">
        <v>1115</v>
      </c>
      <c r="AA109">
        <v>1115</v>
      </c>
      <c r="AB109"/>
      <c r="AC109">
        <v>1300</v>
      </c>
      <c r="AD109">
        <v>1055</v>
      </c>
      <c r="AE109">
        <v>1055</v>
      </c>
      <c r="AF109">
        <v>2115</v>
      </c>
      <c r="AG109">
        <v>2115</v>
      </c>
      <c r="AH109">
        <v>2115</v>
      </c>
      <c r="AI109">
        <v>2115</v>
      </c>
      <c r="AJ109">
        <v>2115</v>
      </c>
      <c r="AK109">
        <v>1790</v>
      </c>
      <c r="AL109">
        <v>2115</v>
      </c>
      <c r="AM109">
        <v>2115</v>
      </c>
      <c r="AN109">
        <v>1926</v>
      </c>
      <c r="AO109">
        <v>1790</v>
      </c>
      <c r="AP109">
        <v>2115</v>
      </c>
      <c r="AQ109">
        <v>2115</v>
      </c>
      <c r="AR109">
        <v>1300</v>
      </c>
      <c r="AS109">
        <v>1436</v>
      </c>
      <c r="AT109">
        <v>1475</v>
      </c>
      <c r="AU109">
        <v>1790</v>
      </c>
      <c r="AV109">
        <v>2035</v>
      </c>
      <c r="AW109">
        <v>1790</v>
      </c>
      <c r="AX109">
        <v>1790</v>
      </c>
      <c r="AY109">
        <v>2035</v>
      </c>
      <c r="AZ109">
        <v>1790</v>
      </c>
      <c r="BA109">
        <v>2035</v>
      </c>
      <c r="BB109">
        <v>2035</v>
      </c>
      <c r="BC109">
        <v>2035</v>
      </c>
      <c r="BD109">
        <v>2035</v>
      </c>
      <c r="BE109">
        <v>2115</v>
      </c>
      <c r="BF109">
        <v>1714</v>
      </c>
      <c r="BG109">
        <v>2035</v>
      </c>
      <c r="BH109">
        <v>2035</v>
      </c>
      <c r="BI109">
        <v>2035</v>
      </c>
      <c r="BJ109">
        <v>2035</v>
      </c>
      <c r="BK109">
        <v>2035</v>
      </c>
      <c r="BL109">
        <v>2035</v>
      </c>
      <c r="BM109">
        <v>1790</v>
      </c>
      <c r="BN109">
        <v>1790</v>
      </c>
      <c r="BO109">
        <v>1790</v>
      </c>
      <c r="BP109">
        <v>1790</v>
      </c>
      <c r="BQ109">
        <v>2035</v>
      </c>
      <c r="BR109">
        <v>2035</v>
      </c>
      <c r="BS109">
        <v>2035</v>
      </c>
      <c r="BT109">
        <v>2035</v>
      </c>
      <c r="BU109">
        <v>2035</v>
      </c>
      <c r="BV109">
        <v>1790</v>
      </c>
      <c r="BW109">
        <v>2035</v>
      </c>
      <c r="BX109">
        <v>2115</v>
      </c>
      <c r="BY109">
        <v>2115</v>
      </c>
      <c r="BZ109">
        <v>2115</v>
      </c>
      <c r="CA109">
        <v>2115</v>
      </c>
      <c r="CB109">
        <v>2115</v>
      </c>
      <c r="CC109">
        <v>2115</v>
      </c>
      <c r="CD109">
        <v>2115</v>
      </c>
      <c r="CE109">
        <v>2115</v>
      </c>
      <c r="CF109">
        <v>2115</v>
      </c>
      <c r="CG109">
        <v>2115</v>
      </c>
      <c r="CH109">
        <v>2115</v>
      </c>
      <c r="CI109">
        <v>2115</v>
      </c>
      <c r="CJ109">
        <v>1790</v>
      </c>
      <c r="CK109">
        <v>2035</v>
      </c>
      <c r="CL109">
        <v>2115</v>
      </c>
      <c r="CM109">
        <v>2115</v>
      </c>
      <c r="CN109">
        <v>2115</v>
      </c>
      <c r="CO109">
        <v>2115</v>
      </c>
      <c r="CP109">
        <v>2115</v>
      </c>
      <c r="CQ109">
        <v>2115</v>
      </c>
      <c r="CR109">
        <v>2115</v>
      </c>
      <c r="CS109">
        <v>1714</v>
      </c>
      <c r="CT109">
        <v>1714</v>
      </c>
      <c r="CU109">
        <v>2035</v>
      </c>
      <c r="CV109">
        <v>1714</v>
      </c>
      <c r="CW109">
        <v>1714</v>
      </c>
      <c r="CX109">
        <v>1720</v>
      </c>
      <c r="CY109">
        <v>1856</v>
      </c>
      <c r="CZ109">
        <v>1644</v>
      </c>
      <c r="DA109">
        <v>76</v>
      </c>
      <c r="DB109"/>
      <c r="DC109">
        <v>2035</v>
      </c>
      <c r="DD109">
        <v>2115</v>
      </c>
      <c r="DE109">
        <v>1300</v>
      </c>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s="60">
        <v>8976</v>
      </c>
      <c r="FH109" s="60">
        <v>7310</v>
      </c>
      <c r="FI109" s="60">
        <v>5944</v>
      </c>
      <c r="FJ109" s="60">
        <v>8521</v>
      </c>
      <c r="FK109" s="60">
        <v>5944</v>
      </c>
      <c r="FL109" s="60">
        <v>8291</v>
      </c>
      <c r="FM109" s="60">
        <v>8396</v>
      </c>
      <c r="FN109" s="60">
        <v>8327</v>
      </c>
      <c r="FO109" s="60">
        <v>8586</v>
      </c>
      <c r="FP109" s="60">
        <v>8712</v>
      </c>
      <c r="FQ109" s="60">
        <v>6848</v>
      </c>
      <c r="FR109" s="60">
        <v>8346</v>
      </c>
      <c r="FS109" s="60">
        <v>7460</v>
      </c>
      <c r="FT109" s="60">
        <v>6854</v>
      </c>
      <c r="FU109" s="60">
        <v>6451</v>
      </c>
      <c r="FV109" s="60">
        <v>7185</v>
      </c>
      <c r="FW109" s="60">
        <v>7912</v>
      </c>
      <c r="FX109" s="60">
        <v>8078</v>
      </c>
      <c r="FY109" s="60">
        <v>8784</v>
      </c>
      <c r="FZ109" s="60">
        <v>6719</v>
      </c>
      <c r="GA109" s="60">
        <v>9094</v>
      </c>
      <c r="GB109" s="60">
        <v>8610</v>
      </c>
      <c r="GC109" s="60">
        <v>7282</v>
      </c>
      <c r="GD109" s="60">
        <v>7317</v>
      </c>
      <c r="GE109" s="60">
        <v>8392</v>
      </c>
      <c r="GF109" s="60">
        <v>8392</v>
      </c>
      <c r="GG109" s="60">
        <v>8132</v>
      </c>
      <c r="GH109" s="60">
        <v>6820</v>
      </c>
      <c r="GI109" s="60">
        <v>5791</v>
      </c>
      <c r="GJ109" s="60">
        <v>9136</v>
      </c>
      <c r="GK109" s="60">
        <v>8836</v>
      </c>
      <c r="GL109" s="60">
        <v>7184</v>
      </c>
      <c r="GM109" s="60">
        <v>7721</v>
      </c>
      <c r="GN109" s="60">
        <v>8426</v>
      </c>
      <c r="GO109" s="60">
        <v>6864</v>
      </c>
      <c r="GP109" s="60">
        <v>6198</v>
      </c>
      <c r="GQ109" s="60">
        <v>6684</v>
      </c>
      <c r="GR109" s="60">
        <v>6038</v>
      </c>
      <c r="GS109" s="60">
        <v>8646</v>
      </c>
      <c r="GT109" s="60">
        <v>6374</v>
      </c>
      <c r="GU109" s="60">
        <v>7862</v>
      </c>
      <c r="GV109" s="60">
        <v>6820</v>
      </c>
      <c r="GW109" s="60">
        <v>6820</v>
      </c>
      <c r="GX109" s="60">
        <v>8518</v>
      </c>
      <c r="GY109" s="60">
        <v>6980</v>
      </c>
      <c r="GZ109" s="60">
        <v>8518</v>
      </c>
      <c r="HA109" s="60">
        <v>8782</v>
      </c>
      <c r="HB109" s="60">
        <v>8350</v>
      </c>
      <c r="HC109" s="60">
        <v>8782</v>
      </c>
      <c r="HD109" s="60">
        <v>8256</v>
      </c>
      <c r="HE109" s="60">
        <v>8782</v>
      </c>
      <c r="HF109" s="60">
        <v>8782</v>
      </c>
      <c r="HG109" s="60">
        <v>8782</v>
      </c>
      <c r="HH109" s="60">
        <v>6820</v>
      </c>
      <c r="HI109" s="60">
        <v>3250</v>
      </c>
      <c r="HJ109" s="60">
        <v>3478</v>
      </c>
      <c r="HK109" s="60">
        <v>2008</v>
      </c>
      <c r="HL109" s="60">
        <v>3798</v>
      </c>
      <c r="HM109" s="60">
        <v>2008</v>
      </c>
      <c r="HN109" s="60">
        <v>3756</v>
      </c>
      <c r="HO109" s="60">
        <v>3606</v>
      </c>
      <c r="HP109" s="60">
        <v>2008</v>
      </c>
      <c r="HQ109" s="60">
        <v>2538</v>
      </c>
      <c r="HR109" s="60">
        <v>3688</v>
      </c>
      <c r="HS109" s="60">
        <v>3216</v>
      </c>
      <c r="HT109" s="60">
        <v>3444</v>
      </c>
      <c r="HU109" s="60">
        <v>3798</v>
      </c>
      <c r="HV109" s="60">
        <v>3444</v>
      </c>
      <c r="HW109" s="60">
        <v>3444</v>
      </c>
      <c r="HX109" s="60">
        <v>3403</v>
      </c>
      <c r="HY109" s="60">
        <v>3756</v>
      </c>
      <c r="HZ109" s="60">
        <v>3756</v>
      </c>
      <c r="IA109" s="60">
        <v>3756</v>
      </c>
      <c r="IB109" s="60">
        <v>3756</v>
      </c>
      <c r="IC109" s="60">
        <v>3606</v>
      </c>
      <c r="ID109" s="60">
        <v>3606</v>
      </c>
      <c r="IE109" s="60">
        <v>3756</v>
      </c>
      <c r="IF109" s="60">
        <v>3798</v>
      </c>
      <c r="IG109" s="60">
        <v>3798</v>
      </c>
      <c r="IH109" s="60">
        <v>3366</v>
      </c>
      <c r="II109" s="60">
        <v>3408</v>
      </c>
      <c r="IJ109" s="60">
        <v>3756</v>
      </c>
      <c r="IK109" s="60">
        <v>2708</v>
      </c>
      <c r="IL109" s="60">
        <v>3408</v>
      </c>
      <c r="IM109" s="60">
        <v>3798</v>
      </c>
      <c r="IN109" s="60">
        <v>3403</v>
      </c>
      <c r="IO109" s="60">
        <v>3408</v>
      </c>
      <c r="IP109" s="60">
        <v>2860</v>
      </c>
      <c r="IQ109" s="60">
        <v>3798</v>
      </c>
      <c r="IR109" s="60">
        <v>2860</v>
      </c>
      <c r="IS109" s="60">
        <v>3798</v>
      </c>
      <c r="IT109" s="60">
        <v>3798</v>
      </c>
      <c r="IU109" s="60">
        <v>3756</v>
      </c>
      <c r="IV109" s="60">
        <v>3756</v>
      </c>
      <c r="IW109" s="60">
        <v>3624</v>
      </c>
      <c r="IX109" s="60">
        <v>3343</v>
      </c>
      <c r="IY109" s="60">
        <v>3798</v>
      </c>
      <c r="IZ109" s="60">
        <v>3535</v>
      </c>
      <c r="JA109" s="60">
        <v>2008</v>
      </c>
      <c r="JB109" s="60">
        <v>2273</v>
      </c>
      <c r="JC109" s="60">
        <v>3474</v>
      </c>
      <c r="JD109" s="60">
        <v>3058</v>
      </c>
      <c r="JE109" s="60">
        <v>3343</v>
      </c>
      <c r="JF109" s="60">
        <v>3756</v>
      </c>
      <c r="JG109" s="60">
        <v>1613</v>
      </c>
      <c r="JH109" s="60">
        <v>3798</v>
      </c>
      <c r="JI109" s="60">
        <v>3535</v>
      </c>
      <c r="JJ109" s="60">
        <v>3103</v>
      </c>
      <c r="JK109" s="60">
        <v>2008</v>
      </c>
      <c r="JL109" s="60">
        <v>3756</v>
      </c>
      <c r="JM109" s="60">
        <v>3756</v>
      </c>
      <c r="JN109" s="60">
        <v>3606</v>
      </c>
      <c r="JO109" s="60">
        <v>2008</v>
      </c>
      <c r="JP109" s="60">
        <v>3321</v>
      </c>
      <c r="JQ109" s="60">
        <v>3756</v>
      </c>
      <c r="JR109" s="60">
        <v>3798</v>
      </c>
      <c r="JS109" s="60">
        <v>3478</v>
      </c>
      <c r="JT109" s="60">
        <v>3798</v>
      </c>
      <c r="JU109" s="60">
        <v>3606</v>
      </c>
      <c r="JV109" s="60">
        <v>3343</v>
      </c>
      <c r="JW109" s="60">
        <v>2200</v>
      </c>
      <c r="JX109" s="60">
        <v>1613</v>
      </c>
      <c r="JY109" s="60">
        <v>3343</v>
      </c>
      <c r="JZ109" s="60">
        <v>3756</v>
      </c>
      <c r="KA109" s="60">
        <v>3321</v>
      </c>
      <c r="KB109" s="60">
        <v>3474</v>
      </c>
      <c r="KC109" s="60">
        <v>2008</v>
      </c>
      <c r="KD109" s="60">
        <v>2953</v>
      </c>
      <c r="KE109" s="60">
        <v>3666</v>
      </c>
      <c r="KF109" s="60">
        <v>2558</v>
      </c>
      <c r="KG109" s="60">
        <v>3624</v>
      </c>
      <c r="KH109" s="60">
        <v>3798</v>
      </c>
      <c r="KI109" s="60">
        <v>3756</v>
      </c>
      <c r="KJ109" s="60">
        <v>3606</v>
      </c>
      <c r="KK109" s="60">
        <v>3343</v>
      </c>
      <c r="KL109" s="60">
        <v>3606</v>
      </c>
      <c r="KM109" s="60">
        <v>3756</v>
      </c>
      <c r="KN109" s="60">
        <v>3798</v>
      </c>
      <c r="KO109" s="60">
        <v>2008</v>
      </c>
      <c r="KP109" s="60">
        <v>3798</v>
      </c>
      <c r="KQ109" s="60">
        <v>3756</v>
      </c>
      <c r="KR109" s="60">
        <v>3756</v>
      </c>
      <c r="KS109" s="60">
        <v>3606</v>
      </c>
      <c r="KT109" s="60">
        <v>3058</v>
      </c>
      <c r="KU109" s="60">
        <v>3798</v>
      </c>
      <c r="KV109" s="60">
        <v>3798</v>
      </c>
      <c r="KW109" s="60">
        <v>2200</v>
      </c>
      <c r="KX109" s="60">
        <v>3798</v>
      </c>
      <c r="KY109" s="60">
        <v>3444</v>
      </c>
      <c r="KZ109" s="60">
        <v>3058</v>
      </c>
      <c r="LA109" s="60">
        <v>3584</v>
      </c>
      <c r="LB109" s="60">
        <v>2008</v>
      </c>
      <c r="LC109" s="60">
        <v>3075</v>
      </c>
      <c r="LD109" s="60">
        <v>3145</v>
      </c>
      <c r="LE109" s="60">
        <v>2954</v>
      </c>
      <c r="LF109" s="60">
        <v>2954</v>
      </c>
      <c r="LG109" s="60">
        <v>1011</v>
      </c>
      <c r="LH109" s="60">
        <v>3403</v>
      </c>
      <c r="LI109" s="60">
        <v>3403</v>
      </c>
      <c r="LJ109" s="60">
        <v>2948</v>
      </c>
      <c r="LK109" s="60">
        <v>2708</v>
      </c>
      <c r="LL109" s="60">
        <v>3798</v>
      </c>
      <c r="LM109" s="60">
        <v>3584</v>
      </c>
      <c r="LN109" s="60">
        <v>3606</v>
      </c>
      <c r="LO109" s="60">
        <v>3606</v>
      </c>
      <c r="LP109" s="60">
        <v>3606</v>
      </c>
      <c r="LQ109" s="60">
        <v>3798</v>
      </c>
      <c r="LR109" s="60">
        <v>3798</v>
      </c>
      <c r="LS109" s="60">
        <v>3493</v>
      </c>
      <c r="LT109" s="60">
        <v>2008</v>
      </c>
      <c r="LU109" s="60">
        <v>3584</v>
      </c>
      <c r="LV109" s="60">
        <v>3798</v>
      </c>
    </row>
    <row r="110" spans="1:334" ht="15" customHeight="1" x14ac:dyDescent="0.35">
      <c r="A110" s="57" t="s">
        <v>365</v>
      </c>
      <c r="B110">
        <v>927.5</v>
      </c>
      <c r="C110">
        <v>920.5</v>
      </c>
      <c r="D110">
        <v>679.5</v>
      </c>
      <c r="E110">
        <v>672.5</v>
      </c>
      <c r="F110">
        <v>917.5</v>
      </c>
      <c r="G110">
        <v>990.5</v>
      </c>
      <c r="H110">
        <v>987.5</v>
      </c>
      <c r="I110">
        <v>1000.5</v>
      </c>
      <c r="J110">
        <v>990.5</v>
      </c>
      <c r="K110">
        <v>672.5</v>
      </c>
      <c r="L110">
        <v>1165.5</v>
      </c>
      <c r="M110">
        <v>1235.5</v>
      </c>
      <c r="N110">
        <v>672.5</v>
      </c>
      <c r="O110">
        <v>987.5</v>
      </c>
      <c r="P110">
        <v>990.5</v>
      </c>
      <c r="Q110">
        <v>990.5</v>
      </c>
      <c r="R110">
        <v>990.5</v>
      </c>
      <c r="S110">
        <v>990.5</v>
      </c>
      <c r="T110">
        <v>990.5</v>
      </c>
      <c r="U110">
        <v>742.5</v>
      </c>
      <c r="V110">
        <v>990.5</v>
      </c>
      <c r="W110">
        <v>990.5</v>
      </c>
      <c r="X110">
        <v>990.5</v>
      </c>
      <c r="Y110">
        <v>1235.5</v>
      </c>
      <c r="Z110">
        <v>1235.5</v>
      </c>
      <c r="AA110">
        <v>1235.5</v>
      </c>
      <c r="AB110">
        <v>1235.5</v>
      </c>
      <c r="AC110">
        <v>987.5</v>
      </c>
      <c r="AD110">
        <v>987.5</v>
      </c>
      <c r="AE110">
        <v>987.5</v>
      </c>
      <c r="AF110">
        <v>1315.5</v>
      </c>
      <c r="AG110">
        <v>1315.5</v>
      </c>
      <c r="AH110">
        <v>1315.5</v>
      </c>
      <c r="AI110">
        <v>1315.5</v>
      </c>
      <c r="AJ110">
        <v>1315.5</v>
      </c>
      <c r="AK110">
        <v>987.5</v>
      </c>
      <c r="AL110">
        <v>1315.5</v>
      </c>
      <c r="AM110">
        <v>1315.5</v>
      </c>
      <c r="AN110">
        <v>742.5</v>
      </c>
      <c r="AO110">
        <v>987.5</v>
      </c>
      <c r="AP110">
        <v>1315.5</v>
      </c>
      <c r="AQ110">
        <v>1315.5</v>
      </c>
      <c r="AR110">
        <v>987.5</v>
      </c>
      <c r="AS110">
        <v>987.5</v>
      </c>
      <c r="AT110">
        <v>742.5</v>
      </c>
      <c r="AU110">
        <v>917.5</v>
      </c>
      <c r="AV110">
        <v>917.5</v>
      </c>
      <c r="AW110">
        <v>987.5</v>
      </c>
      <c r="AX110">
        <v>917.5</v>
      </c>
      <c r="AY110">
        <v>917.5</v>
      </c>
      <c r="AZ110">
        <v>1235.5</v>
      </c>
      <c r="BA110">
        <v>987.5</v>
      </c>
      <c r="BB110">
        <v>987.5</v>
      </c>
      <c r="BC110">
        <v>1235.5</v>
      </c>
      <c r="BD110">
        <v>1235.5</v>
      </c>
      <c r="BE110">
        <v>1315.5</v>
      </c>
      <c r="BF110">
        <v>1235.5</v>
      </c>
      <c r="BG110">
        <v>987.5</v>
      </c>
      <c r="BH110">
        <v>917.5</v>
      </c>
      <c r="BI110">
        <v>987.5</v>
      </c>
      <c r="BJ110">
        <v>987.5</v>
      </c>
      <c r="BK110">
        <v>987.5</v>
      </c>
      <c r="BL110">
        <v>917.5</v>
      </c>
      <c r="BM110">
        <v>917.5</v>
      </c>
      <c r="BN110">
        <v>920.5</v>
      </c>
      <c r="BO110">
        <v>1165.5</v>
      </c>
      <c r="BP110">
        <v>927.5</v>
      </c>
      <c r="BQ110">
        <v>478.5</v>
      </c>
      <c r="BR110">
        <v>233.5</v>
      </c>
      <c r="BS110">
        <v>765.5</v>
      </c>
      <c r="BT110">
        <v>450.5</v>
      </c>
      <c r="BU110">
        <v>695.5</v>
      </c>
      <c r="BV110">
        <v>978.5</v>
      </c>
      <c r="BW110">
        <v>611.5</v>
      </c>
      <c r="BX110">
        <v>1315.5</v>
      </c>
      <c r="BY110">
        <v>1315.5</v>
      </c>
      <c r="BZ110">
        <v>1315.5</v>
      </c>
      <c r="CA110">
        <v>1315.5</v>
      </c>
      <c r="CB110">
        <v>1315.5</v>
      </c>
      <c r="CC110">
        <v>1315.5</v>
      </c>
      <c r="CD110">
        <v>1315.5</v>
      </c>
      <c r="CE110">
        <v>1315.5</v>
      </c>
      <c r="CF110">
        <v>1315.5</v>
      </c>
      <c r="CG110">
        <v>1315.5</v>
      </c>
      <c r="CH110">
        <v>1315.5</v>
      </c>
      <c r="CI110">
        <v>1315.5</v>
      </c>
      <c r="CJ110">
        <v>1165.5</v>
      </c>
      <c r="CK110">
        <v>990.5</v>
      </c>
      <c r="CL110">
        <v>1315.5</v>
      </c>
      <c r="CM110">
        <v>1315.5</v>
      </c>
      <c r="CN110">
        <v>1315.5</v>
      </c>
      <c r="CO110">
        <v>1315.5</v>
      </c>
      <c r="CP110">
        <v>1315.5</v>
      </c>
      <c r="CQ110">
        <v>1315.5</v>
      </c>
      <c r="CR110">
        <v>1315.5</v>
      </c>
      <c r="CS110">
        <v>990.5</v>
      </c>
      <c r="CT110">
        <v>990.5</v>
      </c>
      <c r="CU110">
        <v>679.5</v>
      </c>
      <c r="CV110">
        <v>757</v>
      </c>
      <c r="CW110">
        <v>927.5</v>
      </c>
      <c r="CX110">
        <v>757</v>
      </c>
      <c r="CY110">
        <v>672.5</v>
      </c>
      <c r="CZ110">
        <v>990.5</v>
      </c>
      <c r="DA110">
        <v>1235.5</v>
      </c>
      <c r="DB110">
        <v>1235.5</v>
      </c>
      <c r="DC110"/>
      <c r="DD110">
        <v>1315.5</v>
      </c>
      <c r="DE110">
        <v>1235.5</v>
      </c>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s="60">
        <v>3491</v>
      </c>
      <c r="FH110" s="60">
        <v>3171</v>
      </c>
      <c r="FI110" s="60">
        <v>2034</v>
      </c>
      <c r="FJ110" s="60">
        <v>2372</v>
      </c>
      <c r="FK110" s="60">
        <v>2354</v>
      </c>
      <c r="FL110" s="60">
        <v>3174</v>
      </c>
      <c r="FM110" s="60">
        <v>3494</v>
      </c>
      <c r="FN110" s="60">
        <v>3354</v>
      </c>
      <c r="FO110" s="60">
        <v>3019</v>
      </c>
      <c r="FP110" s="60">
        <v>3981</v>
      </c>
      <c r="FQ110" s="60">
        <v>3939</v>
      </c>
      <c r="FR110" s="60">
        <v>2667</v>
      </c>
      <c r="FS110" s="60">
        <v>3659</v>
      </c>
      <c r="FT110" s="60">
        <v>3469</v>
      </c>
      <c r="FU110" s="60">
        <v>3206</v>
      </c>
      <c r="FV110" s="60">
        <v>2854</v>
      </c>
      <c r="FW110" s="60">
        <v>3897</v>
      </c>
      <c r="FX110" s="60">
        <v>3457</v>
      </c>
      <c r="FY110" s="60">
        <v>3597</v>
      </c>
      <c r="FZ110" s="60">
        <v>3334</v>
      </c>
      <c r="GA110" s="60">
        <v>4057</v>
      </c>
      <c r="GB110" s="60">
        <v>4001</v>
      </c>
      <c r="GC110" s="60">
        <v>3366</v>
      </c>
      <c r="GD110" s="60">
        <v>3878</v>
      </c>
      <c r="GE110" s="60">
        <v>3959</v>
      </c>
      <c r="GF110" s="60">
        <v>3959</v>
      </c>
      <c r="GG110" s="60">
        <v>3309</v>
      </c>
      <c r="GH110" s="60">
        <v>3981</v>
      </c>
      <c r="GI110" s="60">
        <v>2446</v>
      </c>
      <c r="GJ110" s="60">
        <v>4141</v>
      </c>
      <c r="GK110" s="60">
        <v>3689</v>
      </c>
      <c r="GL110" s="60">
        <v>2709</v>
      </c>
      <c r="GM110" s="60">
        <v>2502</v>
      </c>
      <c r="GN110" s="60">
        <v>3871</v>
      </c>
      <c r="GO110" s="60">
        <v>3001</v>
      </c>
      <c r="GP110" s="60">
        <v>3981</v>
      </c>
      <c r="GQ110" s="60">
        <v>3491</v>
      </c>
      <c r="GR110" s="60">
        <v>3334</v>
      </c>
      <c r="GS110" s="60">
        <v>3821</v>
      </c>
      <c r="GT110" s="60">
        <v>2709</v>
      </c>
      <c r="GU110" s="60">
        <v>3981</v>
      </c>
      <c r="GV110" s="60">
        <v>3981</v>
      </c>
      <c r="GW110" s="60">
        <v>3981</v>
      </c>
      <c r="GX110" s="60">
        <v>4141</v>
      </c>
      <c r="GY110" s="60">
        <v>3491</v>
      </c>
      <c r="GZ110" s="60">
        <v>4141</v>
      </c>
      <c r="HA110" s="60">
        <v>4141</v>
      </c>
      <c r="HB110" s="60">
        <v>3917</v>
      </c>
      <c r="HC110" s="60">
        <v>4001</v>
      </c>
      <c r="HD110" s="60">
        <v>4141</v>
      </c>
      <c r="HE110" s="60">
        <v>4141</v>
      </c>
      <c r="HF110" s="60">
        <v>4141</v>
      </c>
      <c r="HG110" s="60">
        <v>4141</v>
      </c>
      <c r="HH110" s="60">
        <v>3491</v>
      </c>
      <c r="HI110" s="60">
        <v>1467</v>
      </c>
      <c r="HJ110" s="60">
        <v>2242</v>
      </c>
      <c r="HK110" s="60">
        <v>396</v>
      </c>
      <c r="HL110" s="60">
        <v>2242</v>
      </c>
      <c r="HM110" s="60">
        <v>1595</v>
      </c>
      <c r="HN110" s="60">
        <v>2158</v>
      </c>
      <c r="HO110" s="60">
        <v>1538</v>
      </c>
      <c r="HP110" s="60">
        <v>1493</v>
      </c>
      <c r="HQ110" s="60">
        <v>1659</v>
      </c>
      <c r="HR110" s="60">
        <v>2242</v>
      </c>
      <c r="HS110" s="60">
        <v>1858</v>
      </c>
      <c r="HT110" s="60">
        <v>2102</v>
      </c>
      <c r="HU110" s="60">
        <v>2102</v>
      </c>
      <c r="HV110" s="60">
        <v>2102</v>
      </c>
      <c r="HW110" s="60">
        <v>2102</v>
      </c>
      <c r="HX110" s="60">
        <v>2242</v>
      </c>
      <c r="HY110" s="60">
        <v>1861</v>
      </c>
      <c r="HZ110" s="60">
        <v>1861</v>
      </c>
      <c r="IA110" s="60">
        <v>1361</v>
      </c>
      <c r="IB110" s="60">
        <v>2008</v>
      </c>
      <c r="IC110" s="60">
        <v>1858</v>
      </c>
      <c r="ID110" s="60">
        <v>1858</v>
      </c>
      <c r="IE110" s="60">
        <v>2129</v>
      </c>
      <c r="IF110" s="60">
        <v>1839</v>
      </c>
      <c r="IG110" s="60">
        <v>1496</v>
      </c>
      <c r="IH110" s="60">
        <v>1838</v>
      </c>
      <c r="II110" s="60">
        <v>2102</v>
      </c>
      <c r="IJ110" s="60">
        <v>2008</v>
      </c>
      <c r="IK110" s="60">
        <v>1755</v>
      </c>
      <c r="IL110" s="60">
        <v>1910</v>
      </c>
      <c r="IM110" s="60">
        <v>2102</v>
      </c>
      <c r="IN110" s="60">
        <v>2242</v>
      </c>
      <c r="IO110" s="60">
        <v>2060</v>
      </c>
      <c r="IP110" s="60">
        <v>1467</v>
      </c>
      <c r="IQ110" s="60">
        <v>2242</v>
      </c>
      <c r="IR110" s="60">
        <v>1467</v>
      </c>
      <c r="IS110" s="60">
        <v>1910</v>
      </c>
      <c r="IT110" s="60">
        <v>2043</v>
      </c>
      <c r="IU110" s="60">
        <v>1915</v>
      </c>
      <c r="IV110" s="60">
        <v>2200</v>
      </c>
      <c r="IW110" s="60">
        <v>2026</v>
      </c>
      <c r="IX110" s="60">
        <v>1595</v>
      </c>
      <c r="IY110" s="60">
        <v>2242</v>
      </c>
      <c r="IZ110" s="60">
        <v>1659</v>
      </c>
      <c r="JA110" s="60">
        <v>1595</v>
      </c>
      <c r="JB110" s="60">
        <v>1275</v>
      </c>
      <c r="JC110" s="60">
        <v>1726</v>
      </c>
      <c r="JD110" s="60">
        <v>1032</v>
      </c>
      <c r="JE110" s="60">
        <v>1745</v>
      </c>
      <c r="JF110" s="60">
        <v>2158</v>
      </c>
      <c r="JG110" s="60">
        <v>1275</v>
      </c>
      <c r="JH110" s="60">
        <v>1972</v>
      </c>
      <c r="JI110" s="60">
        <v>1460</v>
      </c>
      <c r="JJ110" s="60">
        <v>1895</v>
      </c>
      <c r="JK110" s="60">
        <v>1032</v>
      </c>
      <c r="JL110" s="60">
        <v>2158</v>
      </c>
      <c r="JM110" s="60">
        <v>1861</v>
      </c>
      <c r="JN110" s="60">
        <v>2008</v>
      </c>
      <c r="JO110" s="60">
        <v>1275</v>
      </c>
      <c r="JP110" s="60">
        <v>1979</v>
      </c>
      <c r="JQ110" s="60">
        <v>2158</v>
      </c>
      <c r="JR110" s="60">
        <v>2242</v>
      </c>
      <c r="JS110" s="60">
        <v>2242</v>
      </c>
      <c r="JT110" s="60">
        <v>2242</v>
      </c>
      <c r="JU110" s="60">
        <v>2008</v>
      </c>
      <c r="JV110" s="60">
        <v>1787</v>
      </c>
      <c r="JW110" s="60">
        <v>1979</v>
      </c>
      <c r="JX110" s="60">
        <v>1275</v>
      </c>
      <c r="JY110" s="60">
        <v>1787</v>
      </c>
      <c r="JZ110" s="60">
        <v>1361</v>
      </c>
      <c r="KA110" s="60">
        <v>1979</v>
      </c>
      <c r="KB110" s="60">
        <v>1406</v>
      </c>
      <c r="KC110" s="60">
        <v>1595</v>
      </c>
      <c r="KD110" s="60">
        <v>1595</v>
      </c>
      <c r="KE110" s="60">
        <v>1207</v>
      </c>
      <c r="KF110" s="60">
        <v>1745</v>
      </c>
      <c r="KG110" s="60">
        <v>1079</v>
      </c>
      <c r="KH110" s="60">
        <v>1922</v>
      </c>
      <c r="KI110" s="60">
        <v>1297</v>
      </c>
      <c r="KJ110" s="60">
        <v>1061</v>
      </c>
      <c r="KL110" s="60">
        <v>1061</v>
      </c>
      <c r="KM110" s="60">
        <v>2008</v>
      </c>
      <c r="KN110" s="60">
        <v>2200</v>
      </c>
      <c r="KO110" s="60">
        <v>1595</v>
      </c>
      <c r="KP110" s="60">
        <v>2242</v>
      </c>
      <c r="KQ110" s="60">
        <v>2158</v>
      </c>
      <c r="KR110" s="60">
        <v>2158</v>
      </c>
      <c r="KS110" s="60">
        <v>1858</v>
      </c>
      <c r="KT110" s="60">
        <v>1595</v>
      </c>
      <c r="KU110" s="60">
        <v>2242</v>
      </c>
      <c r="KV110" s="60">
        <v>2242</v>
      </c>
      <c r="KW110" s="60">
        <v>1979</v>
      </c>
      <c r="KX110" s="60">
        <v>2242</v>
      </c>
      <c r="KY110" s="60">
        <v>2242</v>
      </c>
      <c r="KZ110" s="60">
        <v>2242</v>
      </c>
      <c r="LA110" s="60">
        <v>2242</v>
      </c>
      <c r="LB110" s="60">
        <v>1595</v>
      </c>
      <c r="LC110" s="60">
        <v>1979</v>
      </c>
      <c r="LD110" s="60">
        <v>1937</v>
      </c>
      <c r="LE110" s="60">
        <v>2102</v>
      </c>
      <c r="LF110" s="60">
        <v>2242</v>
      </c>
      <c r="LG110" s="60">
        <v>1275</v>
      </c>
      <c r="LH110" s="60">
        <v>2242</v>
      </c>
      <c r="LI110" s="60">
        <v>2242</v>
      </c>
      <c r="LJ110" s="60">
        <v>1467</v>
      </c>
      <c r="LK110" s="60">
        <v>1755</v>
      </c>
      <c r="LL110" s="60">
        <v>2242</v>
      </c>
      <c r="LM110" s="60">
        <v>2242</v>
      </c>
      <c r="LN110" s="60">
        <v>1858</v>
      </c>
      <c r="LO110" s="60">
        <v>2008</v>
      </c>
      <c r="LP110" s="60">
        <v>2008</v>
      </c>
      <c r="LQ110" s="60">
        <v>2242</v>
      </c>
      <c r="LR110" s="60">
        <v>2242</v>
      </c>
      <c r="LS110" s="60">
        <v>1895</v>
      </c>
      <c r="LT110" s="60">
        <v>1595</v>
      </c>
      <c r="LU110" s="60">
        <v>2242</v>
      </c>
      <c r="LV110" s="60">
        <v>2242</v>
      </c>
    </row>
    <row r="111" spans="1:334" ht="15" customHeight="1" x14ac:dyDescent="0.35">
      <c r="A111" s="57" t="s">
        <v>366</v>
      </c>
      <c r="B111">
        <v>5230</v>
      </c>
      <c r="C111">
        <v>5229</v>
      </c>
      <c r="D111">
        <v>4683</v>
      </c>
      <c r="E111">
        <v>4599</v>
      </c>
      <c r="F111">
        <v>4689</v>
      </c>
      <c r="G111">
        <v>5336</v>
      </c>
      <c r="H111">
        <v>4612</v>
      </c>
      <c r="I111">
        <v>3354</v>
      </c>
      <c r="J111">
        <v>5336</v>
      </c>
      <c r="K111">
        <v>5073</v>
      </c>
      <c r="L111">
        <v>5336</v>
      </c>
      <c r="M111">
        <v>5336</v>
      </c>
      <c r="N111">
        <v>4860</v>
      </c>
      <c r="O111">
        <v>4191</v>
      </c>
      <c r="P111">
        <v>5336</v>
      </c>
      <c r="Q111">
        <v>5336</v>
      </c>
      <c r="R111">
        <v>5336</v>
      </c>
      <c r="S111">
        <v>5230</v>
      </c>
      <c r="T111">
        <v>5230</v>
      </c>
      <c r="U111">
        <v>3770</v>
      </c>
      <c r="V111">
        <v>5336</v>
      </c>
      <c r="W111">
        <v>5336</v>
      </c>
      <c r="X111">
        <v>5336</v>
      </c>
      <c r="Y111">
        <v>5336</v>
      </c>
      <c r="Z111">
        <v>5336</v>
      </c>
      <c r="AA111">
        <v>5336</v>
      </c>
      <c r="AB111">
        <v>5336</v>
      </c>
      <c r="AC111">
        <v>4946</v>
      </c>
      <c r="AD111">
        <v>5073</v>
      </c>
      <c r="AE111">
        <v>4814</v>
      </c>
      <c r="AF111">
        <v>4852</v>
      </c>
      <c r="AG111">
        <v>4852</v>
      </c>
      <c r="AH111">
        <v>3810</v>
      </c>
      <c r="AI111">
        <v>4852</v>
      </c>
      <c r="AJ111">
        <v>3810</v>
      </c>
      <c r="AK111">
        <v>2954</v>
      </c>
      <c r="AL111">
        <v>1658</v>
      </c>
      <c r="AM111">
        <v>2954</v>
      </c>
      <c r="AN111">
        <v>4599</v>
      </c>
      <c r="AO111">
        <v>4383</v>
      </c>
      <c r="AP111">
        <v>4838</v>
      </c>
      <c r="AQ111">
        <v>5136</v>
      </c>
      <c r="AR111">
        <v>3354</v>
      </c>
      <c r="AS111">
        <v>4599</v>
      </c>
      <c r="AT111">
        <v>5336</v>
      </c>
      <c r="AU111">
        <v>4283</v>
      </c>
      <c r="AV111">
        <v>4673</v>
      </c>
      <c r="AW111">
        <v>4673</v>
      </c>
      <c r="AX111">
        <v>2954</v>
      </c>
      <c r="AY111">
        <v>4936</v>
      </c>
      <c r="AZ111">
        <v>4805</v>
      </c>
      <c r="BA111">
        <v>3803</v>
      </c>
      <c r="BB111">
        <v>2423</v>
      </c>
      <c r="BC111">
        <v>5154</v>
      </c>
      <c r="BD111">
        <v>4763</v>
      </c>
      <c r="BE111"/>
      <c r="BF111">
        <v>5073</v>
      </c>
      <c r="BG111">
        <v>2351</v>
      </c>
      <c r="BH111">
        <v>4791</v>
      </c>
      <c r="BI111">
        <v>2169</v>
      </c>
      <c r="BJ111">
        <v>1989</v>
      </c>
      <c r="BK111">
        <v>1989</v>
      </c>
      <c r="BL111">
        <v>4582</v>
      </c>
      <c r="BM111">
        <v>5294</v>
      </c>
      <c r="BN111">
        <v>5336</v>
      </c>
      <c r="BO111">
        <v>4860</v>
      </c>
      <c r="BP111">
        <v>3767</v>
      </c>
      <c r="BQ111">
        <v>4820</v>
      </c>
      <c r="BR111">
        <v>4820</v>
      </c>
      <c r="BS111">
        <v>4820</v>
      </c>
      <c r="BT111">
        <v>4552</v>
      </c>
      <c r="BU111">
        <v>2954</v>
      </c>
      <c r="BV111">
        <v>4952</v>
      </c>
      <c r="BW111">
        <v>4289</v>
      </c>
      <c r="BX111">
        <v>5031</v>
      </c>
      <c r="BY111">
        <v>3354</v>
      </c>
      <c r="BZ111">
        <v>4952</v>
      </c>
      <c r="CA111">
        <v>5144</v>
      </c>
      <c r="CB111">
        <v>4689</v>
      </c>
      <c r="CC111">
        <v>4689</v>
      </c>
      <c r="CD111">
        <v>4970</v>
      </c>
      <c r="CE111">
        <v>4714</v>
      </c>
      <c r="CF111">
        <v>5294</v>
      </c>
      <c r="CG111">
        <v>5294</v>
      </c>
      <c r="CH111">
        <v>4936</v>
      </c>
      <c r="CI111">
        <v>4404</v>
      </c>
      <c r="CJ111">
        <v>5336</v>
      </c>
      <c r="CK111">
        <v>4873</v>
      </c>
      <c r="CL111">
        <v>4936</v>
      </c>
      <c r="CM111">
        <v>4936</v>
      </c>
      <c r="CN111">
        <v>4936</v>
      </c>
      <c r="CO111">
        <v>4004</v>
      </c>
      <c r="CP111">
        <v>3354</v>
      </c>
      <c r="CQ111">
        <v>2954</v>
      </c>
      <c r="CR111">
        <v>4936</v>
      </c>
      <c r="CS111">
        <v>5336</v>
      </c>
      <c r="CT111">
        <v>5336</v>
      </c>
      <c r="CU111">
        <v>4683</v>
      </c>
      <c r="CV111">
        <v>5336</v>
      </c>
      <c r="CW111">
        <v>5336</v>
      </c>
      <c r="CX111">
        <v>5336</v>
      </c>
      <c r="CY111">
        <v>4599</v>
      </c>
      <c r="CZ111">
        <v>5336</v>
      </c>
      <c r="DA111">
        <v>5336</v>
      </c>
      <c r="DB111">
        <v>5336</v>
      </c>
      <c r="DC111">
        <v>5336</v>
      </c>
      <c r="DD111"/>
      <c r="DE111">
        <v>5336</v>
      </c>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s="60">
        <v>2839</v>
      </c>
      <c r="FH111" s="60">
        <v>2839</v>
      </c>
      <c r="FI111" s="60">
        <v>2307</v>
      </c>
      <c r="FJ111" s="60">
        <v>2645</v>
      </c>
      <c r="FK111" s="60">
        <v>2307</v>
      </c>
      <c r="FL111" s="60">
        <v>3447</v>
      </c>
      <c r="FM111" s="60">
        <v>3447</v>
      </c>
      <c r="FN111" s="60">
        <v>3447</v>
      </c>
      <c r="FO111" s="60">
        <v>2687</v>
      </c>
      <c r="FP111" s="60">
        <v>3329</v>
      </c>
      <c r="FQ111" s="60">
        <v>3287</v>
      </c>
      <c r="FR111" s="60">
        <v>2155</v>
      </c>
      <c r="FS111" s="60">
        <v>3287</v>
      </c>
      <c r="FT111" s="60">
        <v>2831</v>
      </c>
      <c r="FU111" s="60">
        <v>3287</v>
      </c>
      <c r="FV111" s="60">
        <v>2461</v>
      </c>
      <c r="FW111" s="60">
        <v>3287</v>
      </c>
      <c r="FX111" s="60">
        <v>2957</v>
      </c>
      <c r="FY111" s="60">
        <v>3287</v>
      </c>
      <c r="FZ111" s="60">
        <v>3287</v>
      </c>
      <c r="GA111" s="60">
        <v>3447</v>
      </c>
      <c r="GB111" s="60">
        <v>3489</v>
      </c>
      <c r="GC111" s="60">
        <v>3447</v>
      </c>
      <c r="GD111" s="60">
        <v>3489</v>
      </c>
      <c r="GE111" s="60">
        <v>3447</v>
      </c>
      <c r="GF111" s="60">
        <v>3447</v>
      </c>
      <c r="GG111" s="60">
        <v>2797</v>
      </c>
      <c r="GH111" s="60">
        <v>3329</v>
      </c>
      <c r="GI111" s="60">
        <v>2197</v>
      </c>
      <c r="GJ111" s="60">
        <v>3489</v>
      </c>
      <c r="GK111" s="60">
        <v>3037</v>
      </c>
      <c r="GL111" s="60">
        <v>2197</v>
      </c>
      <c r="GM111" s="60">
        <v>2155</v>
      </c>
      <c r="GN111" s="60">
        <v>2993</v>
      </c>
      <c r="GO111" s="60">
        <v>2097</v>
      </c>
      <c r="GP111" s="60">
        <v>3203</v>
      </c>
      <c r="GQ111" s="60">
        <v>2839</v>
      </c>
      <c r="GR111" s="60">
        <v>3161</v>
      </c>
      <c r="GS111" s="60">
        <v>3489</v>
      </c>
      <c r="GT111" s="60">
        <v>2197</v>
      </c>
      <c r="GU111" s="60">
        <v>3329</v>
      </c>
      <c r="GV111" s="60">
        <v>3329</v>
      </c>
      <c r="GW111" s="60">
        <v>3329</v>
      </c>
      <c r="GX111" s="60">
        <v>3489</v>
      </c>
      <c r="GY111" s="60">
        <v>2503</v>
      </c>
      <c r="GZ111" s="60">
        <v>3489</v>
      </c>
      <c r="HA111" s="60">
        <v>3489</v>
      </c>
      <c r="HB111" s="60">
        <v>3447</v>
      </c>
      <c r="HC111" s="60">
        <v>3489</v>
      </c>
      <c r="HD111" s="60">
        <v>3489</v>
      </c>
      <c r="HE111" s="60">
        <v>3489</v>
      </c>
      <c r="HF111" s="60">
        <v>3489</v>
      </c>
      <c r="HG111" s="60">
        <v>3489</v>
      </c>
      <c r="HH111" s="60">
        <v>2839</v>
      </c>
      <c r="HI111" s="60">
        <v>599</v>
      </c>
      <c r="HJ111" s="60">
        <v>641</v>
      </c>
      <c r="HK111" s="60">
        <v>371</v>
      </c>
      <c r="HL111" s="60">
        <v>641</v>
      </c>
      <c r="HM111" s="60">
        <v>599</v>
      </c>
      <c r="HN111" s="60">
        <v>599</v>
      </c>
      <c r="HO111" s="60">
        <v>599</v>
      </c>
      <c r="HP111" s="60">
        <v>599</v>
      </c>
      <c r="HQ111" s="60">
        <v>641</v>
      </c>
      <c r="HR111" s="60">
        <v>641</v>
      </c>
      <c r="HS111" s="60">
        <v>599</v>
      </c>
      <c r="HT111" s="60">
        <v>641</v>
      </c>
      <c r="HU111" s="60">
        <v>410</v>
      </c>
      <c r="HV111" s="60">
        <v>641</v>
      </c>
      <c r="HW111" s="60">
        <v>641</v>
      </c>
      <c r="HX111" s="60">
        <v>641</v>
      </c>
      <c r="HY111" s="60">
        <v>211</v>
      </c>
      <c r="HZ111" s="60">
        <v>211</v>
      </c>
      <c r="IA111" s="60">
        <v>140</v>
      </c>
      <c r="IB111" s="60">
        <v>599</v>
      </c>
      <c r="IC111" s="60">
        <v>599</v>
      </c>
      <c r="ID111" s="60">
        <v>599</v>
      </c>
      <c r="IE111" s="60">
        <v>199</v>
      </c>
      <c r="IF111" s="60">
        <v>528</v>
      </c>
      <c r="IG111" s="60">
        <v>528</v>
      </c>
      <c r="IH111" s="60">
        <v>599</v>
      </c>
      <c r="II111" s="60">
        <v>641</v>
      </c>
      <c r="IJ111" s="60">
        <v>599</v>
      </c>
      <c r="IK111" s="60">
        <v>599</v>
      </c>
      <c r="IL111" s="60">
        <v>599</v>
      </c>
      <c r="IM111" s="60">
        <v>641</v>
      </c>
      <c r="IN111" s="60">
        <v>641</v>
      </c>
      <c r="IO111" s="60">
        <v>599</v>
      </c>
      <c r="IP111" s="60">
        <v>599</v>
      </c>
      <c r="IQ111" s="60">
        <v>641</v>
      </c>
      <c r="IR111" s="60">
        <v>599</v>
      </c>
      <c r="IS111" s="60">
        <v>599</v>
      </c>
      <c r="IT111" s="60">
        <v>125.5</v>
      </c>
      <c r="IU111" s="60">
        <v>442</v>
      </c>
      <c r="IV111" s="60">
        <v>641</v>
      </c>
      <c r="IW111" s="60">
        <v>599</v>
      </c>
      <c r="IX111" s="60">
        <v>599</v>
      </c>
      <c r="IY111" s="60">
        <v>641</v>
      </c>
      <c r="IZ111" s="60">
        <v>641</v>
      </c>
      <c r="JA111" s="60">
        <v>599</v>
      </c>
      <c r="JB111" s="60">
        <v>599</v>
      </c>
      <c r="JC111" s="60">
        <v>599</v>
      </c>
      <c r="JD111" s="60">
        <v>442</v>
      </c>
      <c r="JE111" s="60">
        <v>599</v>
      </c>
      <c r="JF111" s="60">
        <v>599</v>
      </c>
      <c r="JG111" s="60">
        <v>599</v>
      </c>
      <c r="JI111" s="60">
        <v>442</v>
      </c>
      <c r="JJ111" s="60">
        <v>599</v>
      </c>
      <c r="JK111" s="60">
        <v>442</v>
      </c>
      <c r="JL111" s="60">
        <v>599</v>
      </c>
      <c r="JM111" s="60">
        <v>211</v>
      </c>
      <c r="JN111" s="60">
        <v>599</v>
      </c>
      <c r="JO111" s="60">
        <v>599</v>
      </c>
      <c r="JP111" s="60">
        <v>641</v>
      </c>
      <c r="JQ111" s="60">
        <v>599</v>
      </c>
      <c r="JR111" s="60">
        <v>641</v>
      </c>
      <c r="JS111" s="60">
        <v>641</v>
      </c>
      <c r="JT111" s="60">
        <v>641</v>
      </c>
      <c r="JU111" s="60">
        <v>599</v>
      </c>
      <c r="JV111" s="60">
        <v>641</v>
      </c>
      <c r="JW111" s="60">
        <v>641</v>
      </c>
      <c r="JX111" s="60">
        <v>599</v>
      </c>
      <c r="JY111" s="60">
        <v>641</v>
      </c>
      <c r="JZ111" s="60">
        <v>140</v>
      </c>
      <c r="KA111" s="60">
        <v>641</v>
      </c>
      <c r="KB111" s="60">
        <v>599</v>
      </c>
      <c r="KC111" s="60">
        <v>599</v>
      </c>
      <c r="KD111" s="60">
        <v>599</v>
      </c>
      <c r="KE111" s="60">
        <v>371</v>
      </c>
      <c r="KF111" s="60">
        <v>599</v>
      </c>
      <c r="KG111" s="60">
        <v>371</v>
      </c>
      <c r="KH111" s="60">
        <v>641</v>
      </c>
      <c r="KI111" s="60">
        <v>371</v>
      </c>
      <c r="KJ111" s="60">
        <v>371</v>
      </c>
      <c r="KK111" s="60">
        <v>371</v>
      </c>
      <c r="KL111" s="60">
        <v>371</v>
      </c>
      <c r="KM111" s="60">
        <v>599</v>
      </c>
      <c r="KN111" s="60">
        <v>599</v>
      </c>
      <c r="KO111" s="60">
        <v>599</v>
      </c>
      <c r="KP111" s="60">
        <v>641</v>
      </c>
      <c r="KQ111" s="60">
        <v>599</v>
      </c>
      <c r="KR111" s="60">
        <v>599</v>
      </c>
      <c r="KS111" s="60">
        <v>599</v>
      </c>
      <c r="KT111" s="60">
        <v>599</v>
      </c>
      <c r="KU111" s="60">
        <v>641</v>
      </c>
      <c r="KV111" s="60">
        <v>641</v>
      </c>
      <c r="KW111" s="60">
        <v>641</v>
      </c>
      <c r="KX111" s="60">
        <v>641</v>
      </c>
      <c r="KY111" s="60">
        <v>641</v>
      </c>
      <c r="KZ111" s="60">
        <v>641</v>
      </c>
      <c r="LA111" s="60">
        <v>641</v>
      </c>
      <c r="LB111" s="60">
        <v>599</v>
      </c>
      <c r="LC111" s="60">
        <v>641</v>
      </c>
      <c r="LD111" s="60">
        <v>599</v>
      </c>
      <c r="LE111" s="60">
        <v>641</v>
      </c>
      <c r="LF111" s="60">
        <v>641</v>
      </c>
      <c r="LG111" s="60">
        <v>599</v>
      </c>
      <c r="LH111" s="60">
        <v>641</v>
      </c>
      <c r="LI111" s="60">
        <v>641</v>
      </c>
      <c r="LJ111" s="60">
        <v>641</v>
      </c>
      <c r="LK111" s="60">
        <v>599</v>
      </c>
      <c r="LL111" s="60">
        <v>410</v>
      </c>
      <c r="LM111" s="60">
        <v>641</v>
      </c>
      <c r="LN111" s="60">
        <v>599</v>
      </c>
      <c r="LO111" s="60">
        <v>599</v>
      </c>
      <c r="LP111" s="60">
        <v>599</v>
      </c>
      <c r="LQ111" s="60">
        <v>641</v>
      </c>
      <c r="LR111" s="60">
        <v>641</v>
      </c>
      <c r="LS111" s="60">
        <v>599</v>
      </c>
      <c r="LT111" s="60">
        <v>599</v>
      </c>
      <c r="LU111" s="60">
        <v>641</v>
      </c>
      <c r="LV111" s="60">
        <v>641</v>
      </c>
    </row>
    <row r="112" spans="1:334" ht="15" customHeight="1" x14ac:dyDescent="0.35">
      <c r="A112" s="57" t="s">
        <v>367</v>
      </c>
      <c r="B112">
        <v>2586</v>
      </c>
      <c r="C112">
        <v>2579</v>
      </c>
      <c r="D112">
        <v>2651</v>
      </c>
      <c r="E112">
        <v>2761</v>
      </c>
      <c r="F112">
        <v>2894</v>
      </c>
      <c r="G112">
        <v>2649</v>
      </c>
      <c r="H112">
        <v>2574</v>
      </c>
      <c r="I112">
        <v>2731</v>
      </c>
      <c r="J112">
        <v>2579</v>
      </c>
      <c r="K112">
        <v>2406</v>
      </c>
      <c r="L112">
        <v>2894</v>
      </c>
      <c r="M112">
        <v>2579</v>
      </c>
      <c r="N112">
        <v>2579</v>
      </c>
      <c r="O112">
        <v>2894</v>
      </c>
      <c r="P112">
        <v>2649</v>
      </c>
      <c r="Q112">
        <v>2579</v>
      </c>
      <c r="R112">
        <v>2649</v>
      </c>
      <c r="S112">
        <v>2579</v>
      </c>
      <c r="T112">
        <v>2579</v>
      </c>
      <c r="U112">
        <v>2574</v>
      </c>
      <c r="V112">
        <v>2649</v>
      </c>
      <c r="W112">
        <v>2649</v>
      </c>
      <c r="X112">
        <v>2649</v>
      </c>
      <c r="Y112">
        <v>2159</v>
      </c>
      <c r="Z112">
        <v>2159</v>
      </c>
      <c r="AA112">
        <v>2159</v>
      </c>
      <c r="AB112">
        <v>2159</v>
      </c>
      <c r="AC112">
        <v>2404</v>
      </c>
      <c r="AD112">
        <v>2159</v>
      </c>
      <c r="AE112">
        <v>1596</v>
      </c>
      <c r="AF112">
        <v>2974</v>
      </c>
      <c r="AG112">
        <v>2974</v>
      </c>
      <c r="AH112">
        <v>2974</v>
      </c>
      <c r="AI112">
        <v>2654</v>
      </c>
      <c r="AJ112">
        <v>2974</v>
      </c>
      <c r="AK112">
        <v>2394</v>
      </c>
      <c r="AL112">
        <v>2974</v>
      </c>
      <c r="AM112">
        <v>2974</v>
      </c>
      <c r="AN112">
        <v>2754</v>
      </c>
      <c r="AO112">
        <v>2394</v>
      </c>
      <c r="AP112">
        <v>2974</v>
      </c>
      <c r="AQ112">
        <v>2974</v>
      </c>
      <c r="AR112">
        <v>1841</v>
      </c>
      <c r="AS112">
        <v>2404</v>
      </c>
      <c r="AT112">
        <v>2579</v>
      </c>
      <c r="AU112">
        <v>2894</v>
      </c>
      <c r="AV112">
        <v>2894</v>
      </c>
      <c r="AW112">
        <v>2574</v>
      </c>
      <c r="AX112">
        <v>2574</v>
      </c>
      <c r="AY112">
        <v>2574</v>
      </c>
      <c r="AZ112">
        <v>2649</v>
      </c>
      <c r="BA112">
        <v>2894</v>
      </c>
      <c r="BB112">
        <v>2894</v>
      </c>
      <c r="BC112">
        <v>2894</v>
      </c>
      <c r="BD112">
        <v>2894</v>
      </c>
      <c r="BE112">
        <v>2974</v>
      </c>
      <c r="BF112">
        <v>2649</v>
      </c>
      <c r="BG112">
        <v>2894</v>
      </c>
      <c r="BH112">
        <v>2894</v>
      </c>
      <c r="BI112">
        <v>2894</v>
      </c>
      <c r="BJ112">
        <v>2894</v>
      </c>
      <c r="BK112">
        <v>2894</v>
      </c>
      <c r="BL112">
        <v>2894</v>
      </c>
      <c r="BM112">
        <v>2649</v>
      </c>
      <c r="BN112">
        <v>2649</v>
      </c>
      <c r="BO112">
        <v>2649</v>
      </c>
      <c r="BP112">
        <v>2586</v>
      </c>
      <c r="BQ112">
        <v>2894</v>
      </c>
      <c r="BR112">
        <v>2894</v>
      </c>
      <c r="BS112">
        <v>2894</v>
      </c>
      <c r="BT112">
        <v>2894</v>
      </c>
      <c r="BU112">
        <v>2894</v>
      </c>
      <c r="BV112">
        <v>2649</v>
      </c>
      <c r="BW112">
        <v>2894</v>
      </c>
      <c r="BX112">
        <v>2834</v>
      </c>
      <c r="BY112">
        <v>2654</v>
      </c>
      <c r="BZ112">
        <v>2974</v>
      </c>
      <c r="CA112">
        <v>2834</v>
      </c>
      <c r="CB112">
        <v>2654</v>
      </c>
      <c r="CC112">
        <v>2654</v>
      </c>
      <c r="CD112">
        <v>2834</v>
      </c>
      <c r="CE112">
        <v>2974</v>
      </c>
      <c r="CF112">
        <v>2974</v>
      </c>
      <c r="CG112">
        <v>2974</v>
      </c>
      <c r="CH112">
        <v>2974</v>
      </c>
      <c r="CI112">
        <v>2974</v>
      </c>
      <c r="CJ112">
        <v>2649</v>
      </c>
      <c r="CK112">
        <v>2894</v>
      </c>
      <c r="CL112">
        <v>2654</v>
      </c>
      <c r="CM112">
        <v>2474</v>
      </c>
      <c r="CN112">
        <v>2474</v>
      </c>
      <c r="CO112">
        <v>2474</v>
      </c>
      <c r="CP112">
        <v>2974</v>
      </c>
      <c r="CQ112">
        <v>2872</v>
      </c>
      <c r="CR112">
        <v>2654</v>
      </c>
      <c r="CS112">
        <v>2649</v>
      </c>
      <c r="CT112">
        <v>2649</v>
      </c>
      <c r="CU112">
        <v>2651</v>
      </c>
      <c r="CV112">
        <v>2649</v>
      </c>
      <c r="CW112">
        <v>2586</v>
      </c>
      <c r="CX112">
        <v>2579</v>
      </c>
      <c r="CY112">
        <v>2761</v>
      </c>
      <c r="CZ112">
        <v>2579</v>
      </c>
      <c r="DA112">
        <v>2159</v>
      </c>
      <c r="DB112">
        <v>2159</v>
      </c>
      <c r="DC112">
        <v>2894</v>
      </c>
      <c r="DD112">
        <v>2974</v>
      </c>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s="60">
        <v>4349</v>
      </c>
      <c r="FH112" s="60">
        <v>4349</v>
      </c>
      <c r="FI112" s="60">
        <v>3761</v>
      </c>
      <c r="FJ112" s="60">
        <v>4349</v>
      </c>
      <c r="FK112" s="60">
        <v>3761</v>
      </c>
      <c r="FL112" s="60">
        <v>4999</v>
      </c>
      <c r="FM112" s="60">
        <v>4901</v>
      </c>
      <c r="FN112" s="60">
        <v>4645</v>
      </c>
      <c r="FO112" s="60">
        <v>4349</v>
      </c>
      <c r="FP112" s="60">
        <v>4839</v>
      </c>
      <c r="FQ112" s="60">
        <v>3995</v>
      </c>
      <c r="FR112" s="60">
        <v>3719</v>
      </c>
      <c r="FS112" s="60">
        <v>3875</v>
      </c>
      <c r="FT112" s="60">
        <v>4039</v>
      </c>
      <c r="FU112" s="60">
        <v>4485</v>
      </c>
      <c r="FV112" s="60">
        <v>4349</v>
      </c>
      <c r="FW112" s="60">
        <v>4369</v>
      </c>
      <c r="FX112" s="60">
        <v>4399</v>
      </c>
      <c r="FY112" s="60">
        <v>4741</v>
      </c>
      <c r="FZ112" s="60">
        <v>4741</v>
      </c>
      <c r="GA112" s="60">
        <v>4999</v>
      </c>
      <c r="GB112" s="60">
        <v>4999</v>
      </c>
      <c r="GC112" s="60">
        <v>4999</v>
      </c>
      <c r="GD112" s="60">
        <v>4855</v>
      </c>
      <c r="GE112" s="60">
        <v>4645</v>
      </c>
      <c r="GF112" s="60">
        <v>4645</v>
      </c>
      <c r="GG112" s="60">
        <v>3995</v>
      </c>
      <c r="GH112" s="60">
        <v>4485</v>
      </c>
      <c r="GI112" s="60">
        <v>2699</v>
      </c>
      <c r="GJ112" s="60">
        <v>4999</v>
      </c>
      <c r="GK112" s="60">
        <v>4699</v>
      </c>
      <c r="GL112" s="60">
        <v>2629</v>
      </c>
      <c r="GM112" s="60">
        <v>3789</v>
      </c>
      <c r="GN112" s="60">
        <v>4515</v>
      </c>
      <c r="GO112" s="60">
        <v>3015</v>
      </c>
      <c r="GP112" s="60">
        <v>4349</v>
      </c>
      <c r="GQ112" s="60">
        <v>4349</v>
      </c>
      <c r="GR112" s="60">
        <v>4741</v>
      </c>
      <c r="GS112" s="60">
        <v>4509</v>
      </c>
      <c r="GT112" s="60">
        <v>2629</v>
      </c>
      <c r="GU112" s="60">
        <v>4485</v>
      </c>
      <c r="GV112" s="60">
        <v>4485</v>
      </c>
      <c r="GW112" s="60">
        <v>4485</v>
      </c>
      <c r="GX112" s="60">
        <v>4645</v>
      </c>
      <c r="GY112" s="60">
        <v>3995</v>
      </c>
      <c r="GZ112" s="60">
        <v>4645</v>
      </c>
      <c r="HA112" s="60">
        <v>4645</v>
      </c>
      <c r="HB112" s="60">
        <v>4645</v>
      </c>
      <c r="HC112" s="60">
        <v>4645</v>
      </c>
      <c r="HD112" s="60">
        <v>4645</v>
      </c>
      <c r="HE112" s="60">
        <v>4645</v>
      </c>
      <c r="HF112" s="60">
        <v>4645</v>
      </c>
      <c r="HG112" s="60">
        <v>4645</v>
      </c>
      <c r="HH112" s="60">
        <v>3855</v>
      </c>
      <c r="HI112" s="60">
        <v>1766</v>
      </c>
      <c r="HJ112" s="60">
        <v>1552</v>
      </c>
      <c r="HK112" s="60">
        <v>1766</v>
      </c>
      <c r="HL112" s="60">
        <v>1766</v>
      </c>
      <c r="HM112" s="60">
        <v>1766</v>
      </c>
      <c r="HN112" s="60">
        <v>1766</v>
      </c>
      <c r="HO112" s="60">
        <v>1766</v>
      </c>
      <c r="HP112" s="60">
        <v>1766</v>
      </c>
      <c r="HQ112" s="60">
        <v>769</v>
      </c>
      <c r="HR112" s="60">
        <v>1766</v>
      </c>
      <c r="HS112" s="60">
        <v>1766</v>
      </c>
      <c r="HT112" s="60">
        <v>1412</v>
      </c>
      <c r="HU112" s="60">
        <v>1766</v>
      </c>
      <c r="HV112" s="60">
        <v>1412</v>
      </c>
      <c r="HW112" s="60">
        <v>1412</v>
      </c>
      <c r="HX112" s="60">
        <v>1766</v>
      </c>
      <c r="HY112" s="60">
        <v>1766</v>
      </c>
      <c r="HZ112" s="60">
        <v>1766</v>
      </c>
      <c r="IA112" s="60">
        <v>1766</v>
      </c>
      <c r="IB112" s="60">
        <v>1449</v>
      </c>
      <c r="IC112" s="60">
        <v>1766</v>
      </c>
      <c r="ID112" s="60">
        <v>1766</v>
      </c>
      <c r="IE112" s="60">
        <v>1766</v>
      </c>
      <c r="IF112" s="60">
        <v>1766</v>
      </c>
      <c r="IG112" s="60">
        <v>1766</v>
      </c>
      <c r="IH112" s="60">
        <v>1766</v>
      </c>
      <c r="II112" s="60">
        <v>1766</v>
      </c>
      <c r="IJ112" s="60">
        <v>1766</v>
      </c>
      <c r="IK112" s="60">
        <v>1766</v>
      </c>
      <c r="IL112" s="60">
        <v>1766</v>
      </c>
      <c r="IM112" s="60">
        <v>1766</v>
      </c>
      <c r="IN112" s="60">
        <v>1766</v>
      </c>
      <c r="IO112" s="60">
        <v>1766</v>
      </c>
      <c r="IP112" s="60">
        <v>1766</v>
      </c>
      <c r="IQ112" s="60">
        <v>1766</v>
      </c>
      <c r="IR112" s="60">
        <v>1766</v>
      </c>
      <c r="IS112" s="60">
        <v>1766</v>
      </c>
      <c r="IT112" s="60">
        <v>1657</v>
      </c>
      <c r="IU112" s="60">
        <v>1449</v>
      </c>
      <c r="IV112" s="60">
        <v>1766</v>
      </c>
      <c r="IW112" s="60">
        <v>1668</v>
      </c>
      <c r="IX112" s="60">
        <v>1668</v>
      </c>
      <c r="IY112" s="60">
        <v>1766</v>
      </c>
      <c r="IZ112" s="60">
        <v>1766</v>
      </c>
      <c r="JA112" s="60">
        <v>1766</v>
      </c>
      <c r="JB112" s="60">
        <v>1668</v>
      </c>
      <c r="JC112" s="60">
        <v>1766</v>
      </c>
      <c r="JD112" s="60">
        <v>1766</v>
      </c>
      <c r="JE112" s="60">
        <v>1668</v>
      </c>
      <c r="JF112" s="60">
        <v>1668</v>
      </c>
      <c r="JG112" s="60">
        <v>1766</v>
      </c>
      <c r="JH112" s="60">
        <v>1766</v>
      </c>
      <c r="JI112" s="60">
        <v>1766</v>
      </c>
      <c r="JJ112" s="60">
        <v>1766</v>
      </c>
      <c r="JK112" s="60">
        <v>1766</v>
      </c>
      <c r="JL112" s="60">
        <v>1668</v>
      </c>
      <c r="JM112" s="60">
        <v>1766</v>
      </c>
      <c r="JN112" s="60">
        <v>1668</v>
      </c>
      <c r="JO112" s="60">
        <v>1766</v>
      </c>
      <c r="JP112" s="60">
        <v>1552</v>
      </c>
      <c r="JQ112" s="60">
        <v>1449</v>
      </c>
      <c r="JR112" s="60">
        <v>1766</v>
      </c>
      <c r="JS112" s="60">
        <v>1552</v>
      </c>
      <c r="JT112" s="60">
        <v>1766</v>
      </c>
      <c r="JU112" s="60">
        <v>1668</v>
      </c>
      <c r="JV112" s="60">
        <v>1668</v>
      </c>
      <c r="JW112" s="60">
        <v>1766</v>
      </c>
      <c r="JX112" s="60">
        <v>1766</v>
      </c>
      <c r="JY112" s="60">
        <v>1766</v>
      </c>
      <c r="JZ112" s="60">
        <v>1766</v>
      </c>
      <c r="KA112" s="60">
        <v>1552</v>
      </c>
      <c r="KB112" s="60">
        <v>1766</v>
      </c>
      <c r="KC112" s="60">
        <v>1766</v>
      </c>
      <c r="KD112" s="60">
        <v>1668</v>
      </c>
      <c r="KE112" s="60">
        <v>1766</v>
      </c>
      <c r="KF112" s="60">
        <v>1668</v>
      </c>
      <c r="KG112" s="60">
        <v>1766</v>
      </c>
      <c r="KH112" s="60">
        <v>1766</v>
      </c>
      <c r="KI112" s="60">
        <v>1766</v>
      </c>
      <c r="KJ112" s="60">
        <v>1766</v>
      </c>
      <c r="KK112" s="60">
        <v>1766</v>
      </c>
      <c r="KL112" s="60">
        <v>1766</v>
      </c>
      <c r="KM112" s="60">
        <v>1449</v>
      </c>
      <c r="KN112" s="60">
        <v>1766</v>
      </c>
      <c r="KO112" s="60">
        <v>1766</v>
      </c>
      <c r="KP112" s="60">
        <v>1766</v>
      </c>
      <c r="KQ112" s="60">
        <v>1668</v>
      </c>
      <c r="KR112" s="60">
        <v>1668</v>
      </c>
      <c r="KS112" s="60">
        <v>1668</v>
      </c>
      <c r="KT112" s="60">
        <v>1766</v>
      </c>
      <c r="KU112" s="60">
        <v>1766</v>
      </c>
      <c r="KV112" s="60">
        <v>1766</v>
      </c>
      <c r="KW112" s="60">
        <v>1766</v>
      </c>
      <c r="KX112" s="60">
        <v>1766</v>
      </c>
      <c r="KY112" s="60">
        <v>1412</v>
      </c>
      <c r="KZ112" s="60">
        <v>1132</v>
      </c>
      <c r="LA112" s="60">
        <v>1552</v>
      </c>
      <c r="LB112" s="60">
        <v>1766</v>
      </c>
      <c r="LC112" s="60">
        <v>1696</v>
      </c>
      <c r="LD112" s="60">
        <v>1766</v>
      </c>
      <c r="LE112" s="60">
        <v>922</v>
      </c>
      <c r="LF112" s="60">
        <v>922</v>
      </c>
      <c r="LG112" s="60">
        <v>769</v>
      </c>
      <c r="LH112" s="60">
        <v>1766</v>
      </c>
      <c r="LI112" s="60">
        <v>1766</v>
      </c>
      <c r="LJ112" s="60">
        <v>1766</v>
      </c>
      <c r="LK112" s="60">
        <v>1766</v>
      </c>
      <c r="LL112" s="60">
        <v>1766</v>
      </c>
      <c r="LM112" s="60">
        <v>1552</v>
      </c>
      <c r="LN112" s="60">
        <v>1351</v>
      </c>
      <c r="LO112" s="60">
        <v>1668</v>
      </c>
      <c r="LP112" s="60">
        <v>1668</v>
      </c>
      <c r="LQ112" s="60">
        <v>1766</v>
      </c>
      <c r="LR112" s="60">
        <v>1766</v>
      </c>
      <c r="LS112" s="60">
        <v>1766</v>
      </c>
      <c r="LT112" s="60">
        <v>1766</v>
      </c>
      <c r="LU112" s="60">
        <v>1552</v>
      </c>
      <c r="LV112" s="60">
        <v>1766</v>
      </c>
    </row>
    <row r="113" spans="1:334" ht="15" customHeight="1" x14ac:dyDescent="0.35">
      <c r="A113" s="57"/>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s="60">
        <v>5610</v>
      </c>
      <c r="FH113" s="60">
        <v>4110</v>
      </c>
      <c r="FI113" s="60">
        <v>2728</v>
      </c>
      <c r="FJ113" s="60">
        <v>5104</v>
      </c>
      <c r="FK113" s="60">
        <v>2868</v>
      </c>
      <c r="FL113" s="60">
        <v>5180</v>
      </c>
      <c r="FM113" s="60">
        <v>5320</v>
      </c>
      <c r="FN113" s="60">
        <v>5096</v>
      </c>
      <c r="FO113" s="60">
        <v>5386</v>
      </c>
      <c r="FP113" s="60">
        <v>5178</v>
      </c>
      <c r="FQ113" s="60">
        <v>4378</v>
      </c>
      <c r="FR113" s="60">
        <v>4938</v>
      </c>
      <c r="FS113" s="60">
        <v>4266</v>
      </c>
      <c r="FT113" s="60">
        <v>2580</v>
      </c>
      <c r="FU113" s="60">
        <v>3176</v>
      </c>
      <c r="FV113" s="60">
        <v>4036</v>
      </c>
      <c r="FW113" s="60">
        <v>4196</v>
      </c>
      <c r="FX113" s="60">
        <v>4502</v>
      </c>
      <c r="FY113" s="60">
        <v>5208</v>
      </c>
      <c r="FZ113" s="60">
        <v>2496</v>
      </c>
      <c r="GA113" s="60">
        <v>5602</v>
      </c>
      <c r="GB113" s="60">
        <v>5020</v>
      </c>
      <c r="GC113" s="60">
        <v>3832</v>
      </c>
      <c r="GD113" s="60">
        <v>3604</v>
      </c>
      <c r="GE113" s="60">
        <v>5420</v>
      </c>
      <c r="GF113" s="60">
        <v>5420</v>
      </c>
      <c r="GG113" s="60">
        <v>4770</v>
      </c>
      <c r="GH113" s="60">
        <v>3282</v>
      </c>
      <c r="GI113" s="60">
        <v>3098</v>
      </c>
      <c r="GJ113" s="60">
        <v>5602</v>
      </c>
      <c r="GK113" s="60">
        <v>5470</v>
      </c>
      <c r="GL113" s="60">
        <v>4180</v>
      </c>
      <c r="GM113" s="60">
        <v>4904</v>
      </c>
      <c r="GN113" s="60">
        <v>5442</v>
      </c>
      <c r="GO113" s="60">
        <v>4384</v>
      </c>
      <c r="GP113" s="60">
        <v>3668</v>
      </c>
      <c r="GQ113" s="60">
        <v>2932</v>
      </c>
      <c r="GR113" s="60">
        <v>4138</v>
      </c>
      <c r="GS113" s="60">
        <v>5462</v>
      </c>
      <c r="GT113" s="60">
        <v>3230</v>
      </c>
      <c r="GU113" s="60">
        <v>4682</v>
      </c>
      <c r="GV113" s="60">
        <v>3640</v>
      </c>
      <c r="GW113" s="60">
        <v>3640</v>
      </c>
      <c r="GX113" s="60">
        <v>5422</v>
      </c>
      <c r="GY113" s="60">
        <v>4136</v>
      </c>
      <c r="GZ113" s="60">
        <v>5338</v>
      </c>
      <c r="HA113" s="60">
        <v>5770</v>
      </c>
      <c r="HB113" s="60">
        <v>5378</v>
      </c>
      <c r="HC113" s="60">
        <v>5462</v>
      </c>
      <c r="HD113" s="60">
        <v>5076</v>
      </c>
      <c r="HE113" s="60">
        <v>5602</v>
      </c>
      <c r="HF113" s="60">
        <v>5602</v>
      </c>
      <c r="HG113" s="60">
        <v>5686</v>
      </c>
      <c r="HH113" s="60">
        <v>3450</v>
      </c>
      <c r="HI113" s="60">
        <v>914</v>
      </c>
      <c r="HJ113" s="60">
        <v>1378</v>
      </c>
      <c r="HL113" s="60">
        <v>1378</v>
      </c>
      <c r="HM113" s="60">
        <v>1012</v>
      </c>
      <c r="HN113" s="60">
        <v>1294</v>
      </c>
      <c r="HO113" s="60">
        <v>1004</v>
      </c>
      <c r="HP113" s="60">
        <v>910</v>
      </c>
      <c r="HQ113" s="60">
        <v>1106</v>
      </c>
      <c r="HR113" s="60">
        <v>1378</v>
      </c>
      <c r="HS113" s="60">
        <v>1144</v>
      </c>
      <c r="HT113" s="60">
        <v>1238</v>
      </c>
      <c r="HU113" s="60">
        <v>1238</v>
      </c>
      <c r="HV113" s="60">
        <v>1238</v>
      </c>
      <c r="HW113" s="60">
        <v>1238</v>
      </c>
      <c r="HX113" s="60">
        <v>1378</v>
      </c>
      <c r="HY113" s="60">
        <v>997</v>
      </c>
      <c r="HZ113" s="60">
        <v>997</v>
      </c>
      <c r="IA113" s="60">
        <v>583</v>
      </c>
      <c r="IB113" s="60">
        <v>1144</v>
      </c>
      <c r="IC113" s="60">
        <v>1144</v>
      </c>
      <c r="ID113" s="60">
        <v>1144</v>
      </c>
      <c r="IE113" s="60">
        <v>1265</v>
      </c>
      <c r="IF113" s="60">
        <v>975</v>
      </c>
      <c r="IG113" s="60">
        <v>632</v>
      </c>
      <c r="IH113" s="60">
        <v>1154</v>
      </c>
      <c r="II113" s="60">
        <v>1238</v>
      </c>
      <c r="IJ113" s="60">
        <v>1144</v>
      </c>
      <c r="IK113" s="60">
        <v>1022</v>
      </c>
      <c r="IL113" s="60">
        <v>1046</v>
      </c>
      <c r="IM113" s="60">
        <v>1238</v>
      </c>
      <c r="IN113" s="60">
        <v>1378</v>
      </c>
      <c r="IO113" s="60">
        <v>1196</v>
      </c>
      <c r="IP113" s="60">
        <v>914</v>
      </c>
      <c r="IQ113" s="60">
        <v>1378</v>
      </c>
      <c r="IR113" s="60">
        <v>914</v>
      </c>
      <c r="IS113" s="60">
        <v>1046</v>
      </c>
      <c r="IT113" s="60">
        <v>1179</v>
      </c>
      <c r="IU113" s="60">
        <v>1137</v>
      </c>
      <c r="IV113" s="60">
        <v>1336</v>
      </c>
      <c r="IW113" s="60">
        <v>1162</v>
      </c>
      <c r="IX113" s="60">
        <v>1012</v>
      </c>
      <c r="IY113" s="60">
        <v>1378</v>
      </c>
      <c r="IZ113" s="60">
        <v>1106</v>
      </c>
      <c r="JA113" s="60">
        <v>1012</v>
      </c>
      <c r="JB113" s="60">
        <v>872</v>
      </c>
      <c r="JC113" s="60">
        <v>1012</v>
      </c>
      <c r="JD113" s="60">
        <v>715</v>
      </c>
      <c r="JE113" s="60">
        <v>1162</v>
      </c>
      <c r="JF113" s="60">
        <v>1294</v>
      </c>
      <c r="JG113" s="60">
        <v>872</v>
      </c>
      <c r="JH113" s="60">
        <v>1108</v>
      </c>
      <c r="JI113" s="60">
        <v>907</v>
      </c>
      <c r="JJ113" s="60">
        <v>1162</v>
      </c>
      <c r="JK113" s="60">
        <v>715</v>
      </c>
      <c r="JL113" s="60">
        <v>1294</v>
      </c>
      <c r="JM113" s="60">
        <v>997</v>
      </c>
      <c r="JN113" s="60">
        <v>1294</v>
      </c>
      <c r="JO113" s="60">
        <v>872</v>
      </c>
      <c r="JP113" s="60">
        <v>1246</v>
      </c>
      <c r="JQ113" s="60">
        <v>1294</v>
      </c>
      <c r="JR113" s="60">
        <v>1378</v>
      </c>
      <c r="JS113" s="60">
        <v>1378</v>
      </c>
      <c r="JT113" s="60">
        <v>1378</v>
      </c>
      <c r="JU113" s="60">
        <v>1294</v>
      </c>
      <c r="JV113" s="60">
        <v>1204</v>
      </c>
      <c r="JW113" s="60">
        <v>1246</v>
      </c>
      <c r="JX113" s="60">
        <v>872</v>
      </c>
      <c r="JY113" s="60">
        <v>1204</v>
      </c>
      <c r="JZ113" s="60">
        <v>583</v>
      </c>
      <c r="KA113" s="60">
        <v>1246</v>
      </c>
      <c r="KB113" s="60">
        <v>872</v>
      </c>
      <c r="KC113" s="60">
        <v>1012</v>
      </c>
      <c r="KD113" s="60">
        <v>1012</v>
      </c>
      <c r="KE113" s="60">
        <v>343</v>
      </c>
      <c r="KF113" s="60">
        <v>1162</v>
      </c>
      <c r="KH113" s="60">
        <v>1238</v>
      </c>
      <c r="KI113" s="60">
        <v>132</v>
      </c>
      <c r="KJ113" s="60">
        <v>132</v>
      </c>
      <c r="KK113" s="60">
        <v>301</v>
      </c>
      <c r="KL113" s="60">
        <v>132</v>
      </c>
      <c r="KM113" s="60">
        <v>1144</v>
      </c>
      <c r="KN113" s="60">
        <v>1336</v>
      </c>
      <c r="KO113" s="60">
        <v>1012</v>
      </c>
      <c r="KP113" s="60">
        <v>1378</v>
      </c>
      <c r="KQ113" s="60">
        <v>1294</v>
      </c>
      <c r="KR113" s="60">
        <v>1294</v>
      </c>
      <c r="KS113" s="60">
        <v>1144</v>
      </c>
      <c r="KT113" s="60">
        <v>1012</v>
      </c>
      <c r="KU113" s="60">
        <v>1378</v>
      </c>
      <c r="KV113" s="60">
        <v>1378</v>
      </c>
      <c r="KW113" s="60">
        <v>1246</v>
      </c>
      <c r="KX113" s="60">
        <v>1378</v>
      </c>
      <c r="KY113" s="60">
        <v>1378</v>
      </c>
      <c r="KZ113" s="60">
        <v>1378</v>
      </c>
      <c r="LA113" s="60">
        <v>1378</v>
      </c>
      <c r="LB113" s="60">
        <v>1012</v>
      </c>
      <c r="LC113" s="60">
        <v>1246</v>
      </c>
      <c r="LD113" s="60">
        <v>1204</v>
      </c>
      <c r="LE113" s="60">
        <v>1238</v>
      </c>
      <c r="LF113" s="60">
        <v>1378</v>
      </c>
      <c r="LG113" s="60">
        <v>872</v>
      </c>
      <c r="LH113" s="60">
        <v>1378</v>
      </c>
      <c r="LI113" s="60">
        <v>1378</v>
      </c>
      <c r="LJ113" s="60">
        <v>1064</v>
      </c>
      <c r="LK113" s="60">
        <v>1022</v>
      </c>
      <c r="LL113" s="60">
        <v>1378</v>
      </c>
      <c r="LM113" s="60">
        <v>1378</v>
      </c>
      <c r="LN113" s="60">
        <v>1144</v>
      </c>
      <c r="LO113" s="60">
        <v>1294</v>
      </c>
      <c r="LP113" s="60">
        <v>1294</v>
      </c>
      <c r="LQ113" s="60">
        <v>1378</v>
      </c>
      <c r="LR113" s="60">
        <v>1378</v>
      </c>
      <c r="LS113" s="60">
        <v>1162</v>
      </c>
      <c r="LT113" s="60">
        <v>1012</v>
      </c>
      <c r="LU113" s="60">
        <v>1378</v>
      </c>
      <c r="LV113" s="60">
        <v>1378</v>
      </c>
    </row>
    <row r="114" spans="1:334" ht="15" customHeight="1" x14ac:dyDescent="0.35">
      <c r="A114" s="57"/>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s="60">
        <v>6244</v>
      </c>
      <c r="FH114" s="60">
        <v>5534</v>
      </c>
      <c r="FI114" s="60">
        <v>4502</v>
      </c>
      <c r="FJ114" s="60">
        <v>5125</v>
      </c>
      <c r="FK114" s="60">
        <v>4822</v>
      </c>
      <c r="FL114" s="60">
        <v>5537</v>
      </c>
      <c r="FM114" s="60">
        <v>5962</v>
      </c>
      <c r="FN114" s="60">
        <v>6107</v>
      </c>
      <c r="FO114" s="60">
        <v>5382</v>
      </c>
      <c r="FP114" s="60">
        <v>6734</v>
      </c>
      <c r="FQ114" s="60">
        <v>6692</v>
      </c>
      <c r="FR114" s="60">
        <v>5420</v>
      </c>
      <c r="FS114" s="60">
        <v>6412</v>
      </c>
      <c r="FT114" s="60">
        <v>6222</v>
      </c>
      <c r="FU114" s="60">
        <v>5853</v>
      </c>
      <c r="FV114" s="60">
        <v>5217</v>
      </c>
      <c r="FW114" s="60">
        <v>6650</v>
      </c>
      <c r="FX114" s="60">
        <v>6320</v>
      </c>
      <c r="FY114" s="60">
        <v>6350</v>
      </c>
      <c r="FZ114" s="60">
        <v>6087</v>
      </c>
      <c r="GA114" s="60">
        <v>6810</v>
      </c>
      <c r="GB114" s="60">
        <v>6754</v>
      </c>
      <c r="GC114" s="60">
        <v>5834</v>
      </c>
      <c r="GD114" s="60">
        <v>6525</v>
      </c>
      <c r="GE114" s="60">
        <v>6322</v>
      </c>
      <c r="GF114" s="60">
        <v>6322</v>
      </c>
      <c r="GG114" s="60">
        <v>6062</v>
      </c>
      <c r="GH114" s="60">
        <v>6734</v>
      </c>
      <c r="GI114" s="60">
        <v>3933</v>
      </c>
      <c r="GJ114" s="60">
        <v>6894</v>
      </c>
      <c r="GK114" s="60">
        <v>6442</v>
      </c>
      <c r="GL114" s="60">
        <v>4586</v>
      </c>
      <c r="GM114" s="60">
        <v>4865</v>
      </c>
      <c r="GN114" s="60">
        <v>6734</v>
      </c>
      <c r="GO114" s="60">
        <v>5754</v>
      </c>
      <c r="GP114" s="60">
        <v>6734</v>
      </c>
      <c r="GQ114" s="60">
        <v>6244</v>
      </c>
      <c r="GR114" s="60">
        <v>4752</v>
      </c>
      <c r="GS114" s="60">
        <v>6574</v>
      </c>
      <c r="GT114" s="60">
        <v>4586</v>
      </c>
      <c r="GU114" s="60">
        <v>6734</v>
      </c>
      <c r="GV114" s="60">
        <v>6734</v>
      </c>
      <c r="GW114" s="60">
        <v>6734</v>
      </c>
      <c r="GX114" s="60">
        <v>6894</v>
      </c>
      <c r="GY114" s="60">
        <v>6244</v>
      </c>
      <c r="GZ114" s="60">
        <v>6894</v>
      </c>
      <c r="HA114" s="60">
        <v>6894</v>
      </c>
      <c r="HB114" s="60">
        <v>6280</v>
      </c>
      <c r="HC114" s="60">
        <v>6754</v>
      </c>
      <c r="HD114" s="60">
        <v>6894</v>
      </c>
      <c r="HE114" s="60">
        <v>6894</v>
      </c>
      <c r="HF114" s="60">
        <v>6894</v>
      </c>
      <c r="HG114" s="60">
        <v>6894</v>
      </c>
      <c r="HH114" s="60">
        <v>6104</v>
      </c>
      <c r="HI114" s="60">
        <v>3526</v>
      </c>
      <c r="HJ114" s="60">
        <v>4480</v>
      </c>
      <c r="HL114" s="60">
        <v>4586</v>
      </c>
      <c r="HM114" s="60">
        <v>2604</v>
      </c>
      <c r="HN114" s="60">
        <v>4502</v>
      </c>
      <c r="HO114" s="60">
        <v>3882</v>
      </c>
      <c r="HP114" s="60">
        <v>2502</v>
      </c>
      <c r="HQ114" s="60">
        <v>4003</v>
      </c>
      <c r="HR114" s="60">
        <v>4586</v>
      </c>
      <c r="HS114" s="60">
        <v>3812</v>
      </c>
      <c r="HT114" s="60">
        <v>4446</v>
      </c>
      <c r="HU114" s="60">
        <v>4446</v>
      </c>
      <c r="HV114" s="60">
        <v>4446</v>
      </c>
      <c r="HW114" s="60">
        <v>4446</v>
      </c>
      <c r="HX114" s="60">
        <v>4586</v>
      </c>
      <c r="HY114" s="60">
        <v>4205</v>
      </c>
      <c r="HZ114" s="60">
        <v>4205</v>
      </c>
      <c r="IA114" s="60">
        <v>3705</v>
      </c>
      <c r="IB114" s="60">
        <v>4352</v>
      </c>
      <c r="IC114" s="60">
        <v>4202</v>
      </c>
      <c r="ID114" s="60">
        <v>4202</v>
      </c>
      <c r="IE114" s="60">
        <v>4473</v>
      </c>
      <c r="IF114" s="60">
        <v>4183</v>
      </c>
      <c r="IG114" s="60">
        <v>3840</v>
      </c>
      <c r="IH114" s="60">
        <v>3792</v>
      </c>
      <c r="II114" s="60">
        <v>4056</v>
      </c>
      <c r="IJ114" s="60">
        <v>4352</v>
      </c>
      <c r="IK114" s="60">
        <v>3709</v>
      </c>
      <c r="IL114" s="60">
        <v>3864</v>
      </c>
      <c r="IM114" s="60">
        <v>4446</v>
      </c>
      <c r="IN114" s="60">
        <v>4586</v>
      </c>
      <c r="IO114" s="60">
        <v>4014</v>
      </c>
      <c r="IP114" s="60">
        <v>3136</v>
      </c>
      <c r="IQ114" s="60">
        <v>4586</v>
      </c>
      <c r="IR114" s="60">
        <v>3136</v>
      </c>
      <c r="IS114" s="60">
        <v>4254</v>
      </c>
      <c r="IT114" s="60">
        <v>4387</v>
      </c>
      <c r="IU114" s="60">
        <v>4259</v>
      </c>
      <c r="IV114" s="60">
        <v>4544</v>
      </c>
      <c r="IW114" s="60">
        <v>4370</v>
      </c>
      <c r="IX114" s="60">
        <v>3939</v>
      </c>
      <c r="IY114" s="60">
        <v>4586</v>
      </c>
      <c r="IZ114" s="60">
        <v>4003</v>
      </c>
      <c r="JA114" s="60">
        <v>2604</v>
      </c>
      <c r="JB114" s="60">
        <v>2944</v>
      </c>
      <c r="JC114" s="60">
        <v>4070</v>
      </c>
      <c r="JD114" s="60">
        <v>2731</v>
      </c>
      <c r="JE114" s="60">
        <v>4089</v>
      </c>
      <c r="JF114" s="60">
        <v>4502</v>
      </c>
      <c r="JG114" s="60">
        <v>2284</v>
      </c>
      <c r="JH114" s="60">
        <v>4316</v>
      </c>
      <c r="JI114" s="60">
        <v>3804</v>
      </c>
      <c r="JJ114" s="60">
        <v>3849</v>
      </c>
      <c r="JK114" s="60">
        <v>1681</v>
      </c>
      <c r="JL114" s="60">
        <v>4502</v>
      </c>
      <c r="JM114" s="60">
        <v>4205</v>
      </c>
      <c r="JN114" s="60">
        <v>4352</v>
      </c>
      <c r="JO114" s="60">
        <v>2284</v>
      </c>
      <c r="JP114" s="60">
        <v>4323</v>
      </c>
      <c r="JQ114" s="60">
        <v>4502</v>
      </c>
      <c r="JR114" s="60">
        <v>4586</v>
      </c>
      <c r="JS114" s="60">
        <v>4480</v>
      </c>
      <c r="JT114" s="60">
        <v>4586</v>
      </c>
      <c r="JU114" s="60">
        <v>4352</v>
      </c>
      <c r="JV114" s="60">
        <v>4131</v>
      </c>
      <c r="JW114" s="60">
        <v>2988</v>
      </c>
      <c r="JX114" s="60">
        <v>2284</v>
      </c>
      <c r="JY114" s="60">
        <v>4131</v>
      </c>
      <c r="JZ114" s="60">
        <v>3705</v>
      </c>
      <c r="KA114" s="60">
        <v>4323</v>
      </c>
      <c r="KB114" s="60">
        <v>3750</v>
      </c>
      <c r="KC114" s="60">
        <v>2604</v>
      </c>
      <c r="KD114" s="60">
        <v>3549</v>
      </c>
      <c r="KE114" s="60">
        <v>3551</v>
      </c>
      <c r="KF114" s="60">
        <v>3699</v>
      </c>
      <c r="KG114" s="60">
        <v>2726</v>
      </c>
      <c r="KH114" s="60">
        <v>4266</v>
      </c>
      <c r="KI114" s="60">
        <v>3340</v>
      </c>
      <c r="KJ114" s="60">
        <v>3104</v>
      </c>
      <c r="KK114" s="60">
        <v>2740</v>
      </c>
      <c r="KL114" s="60">
        <v>2744</v>
      </c>
      <c r="KM114" s="60">
        <v>4352</v>
      </c>
      <c r="KN114" s="60">
        <v>4544</v>
      </c>
      <c r="KO114" s="60">
        <v>2604</v>
      </c>
      <c r="KP114" s="60">
        <v>4586</v>
      </c>
      <c r="KQ114" s="60">
        <v>4502</v>
      </c>
      <c r="KR114" s="60">
        <v>4502</v>
      </c>
      <c r="KS114" s="60">
        <v>4202</v>
      </c>
      <c r="KT114" s="60">
        <v>3654</v>
      </c>
      <c r="KU114" s="60">
        <v>4586</v>
      </c>
      <c r="KV114" s="60">
        <v>4586</v>
      </c>
      <c r="KW114" s="60">
        <v>2988</v>
      </c>
      <c r="KX114" s="60">
        <v>4586</v>
      </c>
      <c r="KY114" s="60">
        <v>4586</v>
      </c>
      <c r="KZ114" s="60">
        <v>4480</v>
      </c>
      <c r="LA114" s="60">
        <v>4586</v>
      </c>
      <c r="LB114" s="60">
        <v>2604</v>
      </c>
      <c r="LC114" s="60">
        <v>3933</v>
      </c>
      <c r="LD114" s="60">
        <v>3891</v>
      </c>
      <c r="LE114" s="60">
        <v>4446</v>
      </c>
      <c r="LF114" s="60">
        <v>4586</v>
      </c>
      <c r="LG114" s="60">
        <v>2284</v>
      </c>
      <c r="LH114" s="60">
        <v>4586</v>
      </c>
      <c r="LI114" s="60">
        <v>4586</v>
      </c>
      <c r="LJ114" s="60">
        <v>3811</v>
      </c>
      <c r="LK114" s="60">
        <v>3709</v>
      </c>
      <c r="LL114" s="60">
        <v>4586</v>
      </c>
      <c r="LM114" s="60">
        <v>4586</v>
      </c>
      <c r="LN114" s="60">
        <v>4202</v>
      </c>
      <c r="LO114" s="60">
        <v>4352</v>
      </c>
      <c r="LP114" s="60">
        <v>4352</v>
      </c>
      <c r="LQ114" s="60">
        <v>4586</v>
      </c>
      <c r="LR114" s="60">
        <v>4586</v>
      </c>
      <c r="LS114" s="60">
        <v>4239</v>
      </c>
      <c r="LT114" s="60">
        <v>2604</v>
      </c>
      <c r="LU114" s="60">
        <v>4586</v>
      </c>
      <c r="LV114" s="60">
        <v>4586</v>
      </c>
    </row>
    <row r="115" spans="1:334" ht="15" customHeight="1" x14ac:dyDescent="0.35">
      <c r="A115" s="57"/>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s="60">
        <v>5128</v>
      </c>
      <c r="FH115" s="60">
        <v>4988</v>
      </c>
      <c r="FI115" s="60">
        <v>4796</v>
      </c>
      <c r="FJ115" s="60">
        <v>4796</v>
      </c>
      <c r="FK115" s="60">
        <v>4936</v>
      </c>
      <c r="FL115" s="60">
        <v>5446</v>
      </c>
      <c r="FM115" s="60">
        <v>5586</v>
      </c>
      <c r="FN115" s="60">
        <v>5446</v>
      </c>
      <c r="FO115" s="60">
        <v>4988</v>
      </c>
      <c r="FP115" s="60">
        <v>5618</v>
      </c>
      <c r="FQ115" s="60">
        <v>5576</v>
      </c>
      <c r="FR115" s="60">
        <v>5086</v>
      </c>
      <c r="FS115" s="60">
        <v>5436</v>
      </c>
      <c r="FT115" s="60">
        <v>5106</v>
      </c>
      <c r="FU115" s="60">
        <v>5286</v>
      </c>
      <c r="FV115" s="60">
        <v>4796</v>
      </c>
      <c r="FW115" s="60">
        <v>5576</v>
      </c>
      <c r="FX115" s="60">
        <v>5736</v>
      </c>
      <c r="FY115" s="60">
        <v>5426</v>
      </c>
      <c r="FZ115" s="60">
        <v>4936</v>
      </c>
      <c r="GA115" s="60">
        <v>5736</v>
      </c>
      <c r="GB115" s="60">
        <v>5638</v>
      </c>
      <c r="GC115" s="60">
        <v>5228</v>
      </c>
      <c r="GD115" s="60">
        <v>5778</v>
      </c>
      <c r="GE115" s="60">
        <v>5596</v>
      </c>
      <c r="GF115" s="60">
        <v>5596</v>
      </c>
      <c r="GG115" s="60">
        <v>5436</v>
      </c>
      <c r="GH115" s="60">
        <v>5128</v>
      </c>
      <c r="GI115" s="60">
        <v>4700</v>
      </c>
      <c r="GJ115" s="60">
        <v>5778</v>
      </c>
      <c r="GK115" s="60">
        <v>5618</v>
      </c>
      <c r="GL115" s="60">
        <v>4700</v>
      </c>
      <c r="GM115" s="60">
        <v>5086</v>
      </c>
      <c r="GN115" s="60">
        <v>5618</v>
      </c>
      <c r="GO115" s="60">
        <v>5128</v>
      </c>
      <c r="GP115" s="60">
        <v>5618</v>
      </c>
      <c r="GQ115" s="60">
        <v>5128</v>
      </c>
      <c r="GR115" s="60">
        <v>5426</v>
      </c>
      <c r="GS115" s="60">
        <v>5638</v>
      </c>
      <c r="GT115" s="60">
        <v>4700</v>
      </c>
      <c r="GU115" s="60">
        <v>5618</v>
      </c>
      <c r="GV115" s="60">
        <v>5618</v>
      </c>
      <c r="GW115" s="60">
        <v>5618</v>
      </c>
      <c r="GX115" s="60">
        <v>5778</v>
      </c>
      <c r="GY115" s="60">
        <v>5128</v>
      </c>
      <c r="GZ115" s="60">
        <v>5778</v>
      </c>
      <c r="HA115" s="60">
        <v>5778</v>
      </c>
      <c r="HB115" s="60">
        <v>5596</v>
      </c>
      <c r="HC115" s="60">
        <v>5638</v>
      </c>
      <c r="HD115" s="60">
        <v>5778</v>
      </c>
      <c r="HE115" s="60">
        <v>5778</v>
      </c>
      <c r="HF115" s="60">
        <v>5778</v>
      </c>
      <c r="HG115" s="60">
        <v>5778</v>
      </c>
      <c r="HH115" s="60">
        <v>4770</v>
      </c>
      <c r="HI115" s="60">
        <v>442</v>
      </c>
      <c r="HJ115" s="60">
        <v>992</v>
      </c>
      <c r="HK115" s="60">
        <v>589</v>
      </c>
      <c r="HL115" s="60">
        <v>992</v>
      </c>
      <c r="HM115" s="60">
        <v>582</v>
      </c>
      <c r="HN115" s="60">
        <v>950</v>
      </c>
      <c r="HO115" s="60">
        <v>660</v>
      </c>
      <c r="HP115" s="60">
        <v>698</v>
      </c>
      <c r="HQ115" s="60">
        <v>852</v>
      </c>
      <c r="HR115" s="60">
        <v>992</v>
      </c>
      <c r="HS115" s="60">
        <v>800</v>
      </c>
      <c r="HT115" s="60">
        <v>852</v>
      </c>
      <c r="HU115" s="60">
        <v>852</v>
      </c>
      <c r="HV115" s="60">
        <v>852</v>
      </c>
      <c r="HW115" s="60">
        <v>852</v>
      </c>
      <c r="HX115" s="60">
        <v>992</v>
      </c>
      <c r="HY115" s="60">
        <v>810</v>
      </c>
      <c r="HZ115" s="60">
        <v>592</v>
      </c>
      <c r="IA115" s="60">
        <v>739</v>
      </c>
      <c r="IB115" s="60">
        <v>800</v>
      </c>
      <c r="IC115" s="60">
        <v>800</v>
      </c>
      <c r="ID115" s="60">
        <v>800</v>
      </c>
      <c r="IE115" s="60">
        <v>921</v>
      </c>
      <c r="IH115" s="60">
        <v>592</v>
      </c>
      <c r="II115" s="60">
        <v>634</v>
      </c>
      <c r="IJ115" s="60">
        <v>800</v>
      </c>
      <c r="IK115" s="60">
        <v>810</v>
      </c>
      <c r="IL115" s="60">
        <v>660</v>
      </c>
      <c r="IM115" s="60">
        <v>852</v>
      </c>
      <c r="IN115" s="60">
        <v>992</v>
      </c>
      <c r="IO115" s="60">
        <v>810</v>
      </c>
      <c r="IP115" s="60">
        <v>442</v>
      </c>
      <c r="IQ115" s="60">
        <v>992</v>
      </c>
      <c r="IR115" s="60">
        <v>442</v>
      </c>
      <c r="IS115" s="60">
        <v>71</v>
      </c>
      <c r="IT115" s="60">
        <v>732</v>
      </c>
      <c r="IU115" s="60">
        <v>732</v>
      </c>
      <c r="IV115" s="60">
        <v>992</v>
      </c>
      <c r="IW115" s="60">
        <v>950</v>
      </c>
      <c r="IX115" s="60">
        <v>800</v>
      </c>
      <c r="IY115" s="60">
        <v>992</v>
      </c>
      <c r="IZ115" s="60">
        <v>852</v>
      </c>
      <c r="JA115" s="60">
        <v>800</v>
      </c>
      <c r="JB115" s="60">
        <v>660</v>
      </c>
      <c r="JC115" s="60">
        <v>800</v>
      </c>
      <c r="JD115" s="60">
        <v>660</v>
      </c>
      <c r="JE115" s="60">
        <v>950</v>
      </c>
      <c r="JF115" s="60">
        <v>950</v>
      </c>
      <c r="JG115" s="60">
        <v>660</v>
      </c>
      <c r="JH115" s="60">
        <v>879</v>
      </c>
      <c r="JI115" s="60">
        <v>810</v>
      </c>
      <c r="JJ115" s="60">
        <v>950</v>
      </c>
      <c r="JK115" s="60">
        <v>660</v>
      </c>
      <c r="JL115" s="60">
        <v>950</v>
      </c>
      <c r="JM115" s="60">
        <v>810</v>
      </c>
      <c r="JN115" s="60">
        <v>950</v>
      </c>
      <c r="JO115" s="60">
        <v>660</v>
      </c>
      <c r="JP115" s="60">
        <v>992</v>
      </c>
      <c r="JQ115" s="60">
        <v>950</v>
      </c>
      <c r="JR115" s="60">
        <v>992</v>
      </c>
      <c r="JS115" s="60">
        <v>992</v>
      </c>
      <c r="JT115" s="60">
        <v>992</v>
      </c>
      <c r="JU115" s="60">
        <v>950</v>
      </c>
      <c r="JV115" s="60">
        <v>992</v>
      </c>
      <c r="JW115" s="60">
        <v>992</v>
      </c>
      <c r="JX115" s="60">
        <v>660</v>
      </c>
      <c r="JY115" s="60">
        <v>992</v>
      </c>
      <c r="JZ115" s="60">
        <v>739</v>
      </c>
      <c r="KA115" s="60">
        <v>992</v>
      </c>
      <c r="KB115" s="60">
        <v>660</v>
      </c>
      <c r="KC115" s="60">
        <v>800</v>
      </c>
      <c r="KD115" s="60">
        <v>800</v>
      </c>
      <c r="KE115" s="60">
        <v>589</v>
      </c>
      <c r="KF115" s="60">
        <v>950</v>
      </c>
      <c r="KG115" s="60">
        <v>589</v>
      </c>
      <c r="KH115" s="60">
        <v>852</v>
      </c>
      <c r="KI115" s="60">
        <v>589</v>
      </c>
      <c r="KJ115" s="60">
        <v>589</v>
      </c>
      <c r="KK115" s="60">
        <v>589</v>
      </c>
      <c r="KL115" s="60">
        <v>589</v>
      </c>
      <c r="KM115" s="60">
        <v>800</v>
      </c>
      <c r="KN115" s="60">
        <v>950</v>
      </c>
      <c r="KO115" s="60">
        <v>582</v>
      </c>
      <c r="KP115" s="60">
        <v>992</v>
      </c>
      <c r="KQ115" s="60">
        <v>950</v>
      </c>
      <c r="KR115" s="60">
        <v>950</v>
      </c>
      <c r="KS115" s="60">
        <v>800</v>
      </c>
      <c r="KT115" s="60">
        <v>800</v>
      </c>
      <c r="KU115" s="60">
        <v>992</v>
      </c>
      <c r="KV115" s="60">
        <v>992</v>
      </c>
      <c r="KW115" s="60">
        <v>992</v>
      </c>
      <c r="KX115" s="60">
        <v>992</v>
      </c>
      <c r="KY115" s="60">
        <v>992</v>
      </c>
      <c r="KZ115" s="60">
        <v>992</v>
      </c>
      <c r="LA115" s="60">
        <v>992</v>
      </c>
      <c r="LB115" s="60">
        <v>800</v>
      </c>
      <c r="LC115" s="60">
        <v>992</v>
      </c>
      <c r="LD115" s="60">
        <v>950</v>
      </c>
      <c r="LE115" s="60">
        <v>852</v>
      </c>
      <c r="LF115" s="60">
        <v>992</v>
      </c>
      <c r="LG115" s="60">
        <v>660</v>
      </c>
      <c r="LH115" s="60">
        <v>992</v>
      </c>
      <c r="LI115" s="60">
        <v>992</v>
      </c>
      <c r="LJ115" s="60">
        <v>852</v>
      </c>
      <c r="LK115" s="60">
        <v>810</v>
      </c>
      <c r="LL115" s="60">
        <v>992</v>
      </c>
      <c r="LM115" s="60">
        <v>992</v>
      </c>
      <c r="LN115" s="60">
        <v>800</v>
      </c>
      <c r="LO115" s="60">
        <v>950</v>
      </c>
      <c r="LP115" s="60">
        <v>950</v>
      </c>
      <c r="LQ115" s="60">
        <v>992</v>
      </c>
      <c r="LR115" s="60">
        <v>992</v>
      </c>
      <c r="LS115" s="60">
        <v>950</v>
      </c>
      <c r="LT115" s="60">
        <v>800</v>
      </c>
      <c r="LU115" s="60">
        <v>992</v>
      </c>
      <c r="LV115" s="60">
        <v>992</v>
      </c>
    </row>
    <row r="116" spans="1:334" ht="15" customHeight="1" x14ac:dyDescent="0.35">
      <c r="A116" s="57"/>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s="60">
        <v>4967</v>
      </c>
      <c r="FH116" s="60">
        <v>4827</v>
      </c>
      <c r="FI116" s="60">
        <v>4522</v>
      </c>
      <c r="FJ116" s="60">
        <v>4370</v>
      </c>
      <c r="FK116" s="60">
        <v>4662</v>
      </c>
      <c r="FL116" s="60">
        <v>5172</v>
      </c>
      <c r="FM116" s="60">
        <v>5312</v>
      </c>
      <c r="FN116" s="60">
        <v>5172</v>
      </c>
      <c r="FO116" s="60">
        <v>4675</v>
      </c>
      <c r="FP116" s="60">
        <v>5457</v>
      </c>
      <c r="FQ116" s="60">
        <v>5457</v>
      </c>
      <c r="FR116" s="60">
        <v>4815</v>
      </c>
      <c r="FS116" s="60">
        <v>5317</v>
      </c>
      <c r="FT116" s="60">
        <v>4987</v>
      </c>
      <c r="FU116" s="60">
        <v>5054</v>
      </c>
      <c r="FV116" s="60">
        <v>4522</v>
      </c>
      <c r="FW116" s="60">
        <v>5415</v>
      </c>
      <c r="FX116" s="60">
        <v>5575</v>
      </c>
      <c r="FY116" s="60">
        <v>5415</v>
      </c>
      <c r="FZ116" s="60">
        <v>4662</v>
      </c>
      <c r="GA116" s="60">
        <v>5575</v>
      </c>
      <c r="GB116" s="60">
        <v>5477</v>
      </c>
      <c r="GC116" s="60">
        <v>5214</v>
      </c>
      <c r="GD116" s="60">
        <v>5354</v>
      </c>
      <c r="GE116" s="60">
        <v>5477</v>
      </c>
      <c r="GF116" s="60">
        <v>5477</v>
      </c>
      <c r="GG116" s="60">
        <v>5317</v>
      </c>
      <c r="GH116" s="60">
        <v>4967</v>
      </c>
      <c r="GI116" s="60">
        <v>4412</v>
      </c>
      <c r="GJ116" s="60">
        <v>5617</v>
      </c>
      <c r="GK116" s="60">
        <v>5305</v>
      </c>
      <c r="GL116" s="60">
        <v>4675</v>
      </c>
      <c r="GM116" s="60">
        <v>4510</v>
      </c>
      <c r="GN116" s="60">
        <v>5457</v>
      </c>
      <c r="GO116" s="60">
        <v>4967</v>
      </c>
      <c r="GP116" s="60">
        <v>5457</v>
      </c>
      <c r="GQ116" s="60">
        <v>4967</v>
      </c>
      <c r="GR116" s="60">
        <v>5152</v>
      </c>
      <c r="GS116" s="60">
        <v>5477</v>
      </c>
      <c r="GT116" s="60">
        <v>4675</v>
      </c>
      <c r="GU116" s="60">
        <v>5457</v>
      </c>
      <c r="GV116" s="60">
        <v>5457</v>
      </c>
      <c r="GW116" s="60">
        <v>5457</v>
      </c>
      <c r="GX116" s="60">
        <v>5617</v>
      </c>
      <c r="GY116" s="60">
        <v>4967</v>
      </c>
      <c r="GZ116" s="60">
        <v>5617</v>
      </c>
      <c r="HA116" s="60">
        <v>5617</v>
      </c>
      <c r="HB116" s="60">
        <v>5435</v>
      </c>
      <c r="HC116" s="60">
        <v>5477</v>
      </c>
      <c r="HD116" s="60">
        <v>5617</v>
      </c>
      <c r="HE116" s="60">
        <v>5617</v>
      </c>
      <c r="HF116" s="60">
        <v>5617</v>
      </c>
      <c r="HG116" s="60">
        <v>5617</v>
      </c>
      <c r="HH116" s="60">
        <v>4609</v>
      </c>
      <c r="HI116" s="60">
        <v>984</v>
      </c>
      <c r="HJ116" s="60">
        <v>1387</v>
      </c>
      <c r="HK116" s="60">
        <v>371</v>
      </c>
      <c r="HL116" s="60">
        <v>1387</v>
      </c>
      <c r="HM116" s="60">
        <v>1082</v>
      </c>
      <c r="HN116" s="60">
        <v>1345</v>
      </c>
      <c r="HO116" s="60">
        <v>1205</v>
      </c>
      <c r="HP116" s="60">
        <v>980</v>
      </c>
      <c r="HQ116" s="60">
        <v>984</v>
      </c>
      <c r="HR116" s="60">
        <v>1387</v>
      </c>
      <c r="HS116" s="60">
        <v>1345</v>
      </c>
      <c r="HT116" s="60">
        <v>1247</v>
      </c>
      <c r="HU116" s="60">
        <v>1016</v>
      </c>
      <c r="HV116" s="60">
        <v>1247</v>
      </c>
      <c r="HW116" s="60">
        <v>1247</v>
      </c>
      <c r="HX116" s="60">
        <v>1387</v>
      </c>
      <c r="HY116" s="60">
        <v>817</v>
      </c>
      <c r="HZ116" s="60">
        <v>817</v>
      </c>
      <c r="IA116" s="60">
        <v>403</v>
      </c>
      <c r="IB116" s="60">
        <v>1345</v>
      </c>
      <c r="IC116" s="60">
        <v>1345</v>
      </c>
      <c r="ID116" s="60">
        <v>1345</v>
      </c>
      <c r="IE116" s="60">
        <v>903</v>
      </c>
      <c r="IF116" s="60">
        <v>1176</v>
      </c>
      <c r="IG116" s="60">
        <v>833</v>
      </c>
      <c r="IH116" s="60">
        <v>1205</v>
      </c>
      <c r="II116" s="60">
        <v>1247</v>
      </c>
      <c r="IJ116" s="60">
        <v>1345</v>
      </c>
      <c r="IK116" s="60">
        <v>942</v>
      </c>
      <c r="IL116" s="60">
        <v>1247</v>
      </c>
      <c r="IM116" s="60">
        <v>1247</v>
      </c>
      <c r="IN116" s="60">
        <v>1387</v>
      </c>
      <c r="IO116" s="60">
        <v>1247</v>
      </c>
      <c r="IP116" s="60">
        <v>984</v>
      </c>
      <c r="IQ116" s="60">
        <v>1387</v>
      </c>
      <c r="IR116" s="60">
        <v>984</v>
      </c>
      <c r="IS116" s="60">
        <v>1247</v>
      </c>
      <c r="IT116" s="60">
        <v>913.5</v>
      </c>
      <c r="IU116" s="60">
        <v>1188</v>
      </c>
      <c r="IV116" s="60">
        <v>1345</v>
      </c>
      <c r="IW116" s="60">
        <v>1213</v>
      </c>
      <c r="IX116" s="60">
        <v>1082</v>
      </c>
      <c r="IY116" s="60">
        <v>1387</v>
      </c>
      <c r="IZ116" s="60">
        <v>984</v>
      </c>
      <c r="JA116" s="60">
        <v>1082</v>
      </c>
      <c r="JB116" s="60">
        <v>942</v>
      </c>
      <c r="JC116" s="60">
        <v>1213</v>
      </c>
      <c r="JD116" s="60">
        <v>785</v>
      </c>
      <c r="JE116" s="60">
        <v>1082</v>
      </c>
      <c r="JF116" s="60">
        <v>1345</v>
      </c>
      <c r="JG116" s="60">
        <v>942</v>
      </c>
      <c r="JH116" s="60">
        <v>788</v>
      </c>
      <c r="JI116" s="60">
        <v>827</v>
      </c>
      <c r="JJ116" s="60">
        <v>1082</v>
      </c>
      <c r="JK116" s="60">
        <v>785</v>
      </c>
      <c r="JL116" s="60">
        <v>1345</v>
      </c>
      <c r="JM116" s="60">
        <v>817</v>
      </c>
      <c r="JN116" s="60">
        <v>1345</v>
      </c>
      <c r="JO116" s="60">
        <v>942</v>
      </c>
      <c r="JP116" s="60">
        <v>1124</v>
      </c>
      <c r="JQ116" s="60">
        <v>1345</v>
      </c>
      <c r="JR116" s="60">
        <v>1387</v>
      </c>
      <c r="JS116" s="60">
        <v>1387</v>
      </c>
      <c r="JT116" s="60">
        <v>1387</v>
      </c>
      <c r="JU116" s="60">
        <v>1345</v>
      </c>
      <c r="JV116" s="60">
        <v>1082</v>
      </c>
      <c r="JW116" s="60">
        <v>1124</v>
      </c>
      <c r="JX116" s="60">
        <v>942</v>
      </c>
      <c r="JY116" s="60">
        <v>1082</v>
      </c>
      <c r="JZ116" s="60">
        <v>403</v>
      </c>
      <c r="KA116" s="60">
        <v>1124</v>
      </c>
      <c r="KB116" s="60">
        <v>1073</v>
      </c>
      <c r="KC116" s="60">
        <v>1082</v>
      </c>
      <c r="KD116" s="60">
        <v>1082</v>
      </c>
      <c r="KE116" s="60">
        <v>544</v>
      </c>
      <c r="KF116" s="60">
        <v>1082</v>
      </c>
      <c r="KG116" s="60">
        <v>502</v>
      </c>
      <c r="KH116" s="60">
        <v>1247</v>
      </c>
      <c r="KI116" s="60">
        <v>634</v>
      </c>
      <c r="KJ116" s="60">
        <v>634</v>
      </c>
      <c r="KK116" s="60">
        <v>371</v>
      </c>
      <c r="KL116" s="60">
        <v>634</v>
      </c>
      <c r="KM116" s="60">
        <v>1345</v>
      </c>
      <c r="KN116" s="60">
        <v>1387</v>
      </c>
      <c r="KO116" s="60">
        <v>1082</v>
      </c>
      <c r="KP116" s="60">
        <v>1387</v>
      </c>
      <c r="KQ116" s="60">
        <v>1345</v>
      </c>
      <c r="KR116" s="60">
        <v>1345</v>
      </c>
      <c r="KS116" s="60">
        <v>1345</v>
      </c>
      <c r="KT116" s="60">
        <v>1082</v>
      </c>
      <c r="KU116" s="60">
        <v>1387</v>
      </c>
      <c r="KV116" s="60">
        <v>1387</v>
      </c>
      <c r="KW116" s="60">
        <v>1124</v>
      </c>
      <c r="KX116" s="60">
        <v>1387</v>
      </c>
      <c r="KY116" s="60">
        <v>1387</v>
      </c>
      <c r="KZ116" s="60">
        <v>1387</v>
      </c>
      <c r="LA116" s="60">
        <v>1387</v>
      </c>
      <c r="LB116" s="60">
        <v>1082</v>
      </c>
      <c r="LC116" s="60">
        <v>1124</v>
      </c>
      <c r="LD116" s="60">
        <v>1124</v>
      </c>
      <c r="LE116" s="60">
        <v>1247</v>
      </c>
      <c r="LF116" s="60">
        <v>1387</v>
      </c>
      <c r="LG116" s="60">
        <v>942</v>
      </c>
      <c r="LH116" s="60">
        <v>1387</v>
      </c>
      <c r="LI116" s="60">
        <v>1387</v>
      </c>
      <c r="LJ116" s="60">
        <v>942</v>
      </c>
      <c r="LK116" s="60">
        <v>942</v>
      </c>
      <c r="LL116" s="60">
        <v>1156</v>
      </c>
      <c r="LM116" s="60">
        <v>1387</v>
      </c>
      <c r="LN116" s="60">
        <v>1345</v>
      </c>
      <c r="LO116" s="60">
        <v>1345</v>
      </c>
      <c r="LP116" s="60">
        <v>1345</v>
      </c>
      <c r="LQ116" s="60">
        <v>1387</v>
      </c>
      <c r="LR116" s="60">
        <v>1387</v>
      </c>
      <c r="LS116" s="60">
        <v>1082</v>
      </c>
      <c r="LT116" s="60">
        <v>1082</v>
      </c>
      <c r="LU116" s="60">
        <v>1387</v>
      </c>
      <c r="LV116" s="60">
        <v>1387</v>
      </c>
    </row>
    <row r="117" spans="1:334" ht="15" customHeight="1" x14ac:dyDescent="0.35">
      <c r="A117" s="5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s="60">
        <v>7057</v>
      </c>
      <c r="FH117" s="60">
        <v>5533</v>
      </c>
      <c r="FI117" s="60">
        <v>4819</v>
      </c>
      <c r="FJ117" s="60">
        <v>5772</v>
      </c>
      <c r="FK117" s="60">
        <v>5139</v>
      </c>
      <c r="FL117" s="60">
        <v>5860</v>
      </c>
      <c r="FM117" s="60">
        <v>6285</v>
      </c>
      <c r="FN117" s="60">
        <v>6430</v>
      </c>
      <c r="FO117" s="60">
        <v>6347</v>
      </c>
      <c r="FP117" s="60">
        <v>7057</v>
      </c>
      <c r="FQ117" s="60">
        <v>6519</v>
      </c>
      <c r="FR117" s="60">
        <v>6525</v>
      </c>
      <c r="FS117" s="60">
        <v>6379</v>
      </c>
      <c r="FT117" s="60">
        <v>6405</v>
      </c>
      <c r="FU117" s="60">
        <v>5680</v>
      </c>
      <c r="FV117" s="60">
        <v>5394</v>
      </c>
      <c r="FW117" s="60">
        <v>6337</v>
      </c>
      <c r="FX117" s="60">
        <v>6533</v>
      </c>
      <c r="FY117" s="60">
        <v>6673</v>
      </c>
      <c r="FZ117" s="60">
        <v>5914</v>
      </c>
      <c r="GA117" s="60">
        <v>7133</v>
      </c>
      <c r="GB117" s="60">
        <v>7077</v>
      </c>
      <c r="GC117" s="60">
        <v>6157</v>
      </c>
      <c r="GD117" s="60">
        <v>6848</v>
      </c>
      <c r="GE117" s="60">
        <v>6645</v>
      </c>
      <c r="GF117" s="60">
        <v>6645</v>
      </c>
      <c r="GG117" s="60">
        <v>6367</v>
      </c>
      <c r="GH117" s="60">
        <v>6421</v>
      </c>
      <c r="GI117" s="60">
        <v>5278</v>
      </c>
      <c r="GJ117" s="60">
        <v>7217</v>
      </c>
      <c r="GK117" s="60">
        <v>6917</v>
      </c>
      <c r="GL117" s="60">
        <v>6567</v>
      </c>
      <c r="GM117" s="60">
        <v>5830</v>
      </c>
      <c r="GN117" s="60">
        <v>6929</v>
      </c>
      <c r="GO117" s="60">
        <v>6441</v>
      </c>
      <c r="GP117" s="60">
        <v>5977</v>
      </c>
      <c r="GQ117" s="60">
        <v>6071</v>
      </c>
      <c r="GR117" s="60">
        <v>4435</v>
      </c>
      <c r="GS117" s="60">
        <v>6897</v>
      </c>
      <c r="GT117" s="60">
        <v>5931</v>
      </c>
      <c r="GU117" s="60">
        <v>6561</v>
      </c>
      <c r="GV117" s="60">
        <v>6561</v>
      </c>
      <c r="GW117" s="60">
        <v>6561</v>
      </c>
      <c r="GX117" s="60">
        <v>7217</v>
      </c>
      <c r="GY117" s="60">
        <v>7057</v>
      </c>
      <c r="GZ117" s="60">
        <v>7217</v>
      </c>
      <c r="HA117" s="60">
        <v>7217</v>
      </c>
      <c r="HB117" s="60">
        <v>6603</v>
      </c>
      <c r="HC117" s="60">
        <v>7077</v>
      </c>
      <c r="HD117" s="60">
        <v>7217</v>
      </c>
      <c r="HE117" s="60">
        <v>7217</v>
      </c>
      <c r="HF117" s="60">
        <v>7199</v>
      </c>
      <c r="HG117" s="60">
        <v>7217</v>
      </c>
      <c r="HH117" s="60">
        <v>6561</v>
      </c>
      <c r="HI117" s="60">
        <v>3526</v>
      </c>
      <c r="HJ117" s="60">
        <v>4480</v>
      </c>
      <c r="HL117" s="60">
        <v>4586</v>
      </c>
      <c r="HM117" s="60">
        <v>2604</v>
      </c>
      <c r="HN117" s="60">
        <v>4502</v>
      </c>
      <c r="HO117" s="60">
        <v>3882</v>
      </c>
      <c r="HP117" s="60">
        <v>2502</v>
      </c>
      <c r="HQ117" s="60">
        <v>4003</v>
      </c>
      <c r="HR117" s="60">
        <v>4586</v>
      </c>
      <c r="HS117" s="60">
        <v>3812</v>
      </c>
      <c r="HT117" s="60">
        <v>4446</v>
      </c>
      <c r="HU117" s="60">
        <v>4446</v>
      </c>
      <c r="HV117" s="60">
        <v>4446</v>
      </c>
      <c r="HW117" s="60">
        <v>4446</v>
      </c>
      <c r="HX117" s="60">
        <v>4586</v>
      </c>
      <c r="HY117" s="60">
        <v>4205</v>
      </c>
      <c r="HZ117" s="60">
        <v>4205</v>
      </c>
      <c r="IA117" s="60">
        <v>3705</v>
      </c>
      <c r="IB117" s="60">
        <v>4352</v>
      </c>
      <c r="IC117" s="60">
        <v>4202</v>
      </c>
      <c r="ID117" s="60">
        <v>4202</v>
      </c>
      <c r="IE117" s="60">
        <v>4473</v>
      </c>
      <c r="IF117" s="60">
        <v>4183</v>
      </c>
      <c r="IG117" s="60">
        <v>3840</v>
      </c>
      <c r="IH117" s="60">
        <v>3792</v>
      </c>
      <c r="II117" s="60">
        <v>4056</v>
      </c>
      <c r="IJ117" s="60">
        <v>4352</v>
      </c>
      <c r="IK117" s="60">
        <v>3709</v>
      </c>
      <c r="IL117" s="60">
        <v>3864</v>
      </c>
      <c r="IM117" s="60">
        <v>4446</v>
      </c>
      <c r="IN117" s="60">
        <v>4586</v>
      </c>
      <c r="IO117" s="60">
        <v>4014</v>
      </c>
      <c r="IP117" s="60">
        <v>3136</v>
      </c>
      <c r="IQ117" s="60">
        <v>4586</v>
      </c>
      <c r="IR117" s="60">
        <v>3136</v>
      </c>
      <c r="IS117" s="60">
        <v>4254</v>
      </c>
      <c r="IT117" s="60">
        <v>4387</v>
      </c>
      <c r="IU117" s="60">
        <v>4259</v>
      </c>
      <c r="IV117" s="60">
        <v>4544</v>
      </c>
      <c r="IW117" s="60">
        <v>4370</v>
      </c>
      <c r="IX117" s="60">
        <v>3939</v>
      </c>
      <c r="IY117" s="60">
        <v>4586</v>
      </c>
      <c r="IZ117" s="60">
        <v>4003</v>
      </c>
      <c r="JA117" s="60">
        <v>2604</v>
      </c>
      <c r="JB117" s="60">
        <v>2944</v>
      </c>
      <c r="JC117" s="60">
        <v>4070</v>
      </c>
      <c r="JD117" s="60">
        <v>2731</v>
      </c>
      <c r="JE117" s="60">
        <v>4089</v>
      </c>
      <c r="JF117" s="60">
        <v>4502</v>
      </c>
      <c r="JG117" s="60">
        <v>2284</v>
      </c>
      <c r="JH117" s="60">
        <v>4316</v>
      </c>
      <c r="JI117" s="60">
        <v>3804</v>
      </c>
      <c r="JJ117" s="60">
        <v>3849</v>
      </c>
      <c r="JK117" s="60">
        <v>1681</v>
      </c>
      <c r="JL117" s="60">
        <v>4502</v>
      </c>
      <c r="JM117" s="60">
        <v>4205</v>
      </c>
      <c r="JN117" s="60">
        <v>4352</v>
      </c>
      <c r="JO117" s="60">
        <v>2284</v>
      </c>
      <c r="JP117" s="60">
        <v>4323</v>
      </c>
      <c r="JQ117" s="60">
        <v>4502</v>
      </c>
      <c r="JR117" s="60">
        <v>4586</v>
      </c>
      <c r="JS117" s="60">
        <v>4480</v>
      </c>
      <c r="JT117" s="60">
        <v>4586</v>
      </c>
      <c r="JU117" s="60">
        <v>4352</v>
      </c>
      <c r="JV117" s="60">
        <v>4131</v>
      </c>
      <c r="JW117" s="60">
        <v>2988</v>
      </c>
      <c r="JX117" s="60">
        <v>2284</v>
      </c>
      <c r="JY117" s="60">
        <v>4131</v>
      </c>
      <c r="JZ117" s="60">
        <v>3705</v>
      </c>
      <c r="KA117" s="60">
        <v>4323</v>
      </c>
      <c r="KB117" s="60">
        <v>3750</v>
      </c>
      <c r="KC117" s="60">
        <v>2604</v>
      </c>
      <c r="KD117" s="60">
        <v>3549</v>
      </c>
      <c r="KE117" s="60">
        <v>3551</v>
      </c>
      <c r="KF117" s="60">
        <v>3699</v>
      </c>
      <c r="KG117" s="60">
        <v>2726</v>
      </c>
      <c r="KH117" s="60">
        <v>4266</v>
      </c>
      <c r="KI117" s="60">
        <v>3340</v>
      </c>
      <c r="KJ117" s="60">
        <v>3104</v>
      </c>
      <c r="KK117" s="60">
        <v>2740</v>
      </c>
      <c r="KL117" s="60">
        <v>2744</v>
      </c>
      <c r="KM117" s="60">
        <v>4352</v>
      </c>
      <c r="KN117" s="60">
        <v>4544</v>
      </c>
      <c r="KO117" s="60">
        <v>2604</v>
      </c>
      <c r="KP117" s="60">
        <v>4586</v>
      </c>
      <c r="KQ117" s="60">
        <v>4502</v>
      </c>
      <c r="KR117" s="60">
        <v>4502</v>
      </c>
      <c r="KS117" s="60">
        <v>4202</v>
      </c>
      <c r="KT117" s="60">
        <v>3654</v>
      </c>
      <c r="KU117" s="60">
        <v>4586</v>
      </c>
      <c r="KV117" s="60">
        <v>4586</v>
      </c>
      <c r="KW117" s="60">
        <v>2988</v>
      </c>
      <c r="KX117" s="60">
        <v>4586</v>
      </c>
      <c r="KY117" s="60">
        <v>4586</v>
      </c>
      <c r="KZ117" s="60">
        <v>4480</v>
      </c>
      <c r="LA117" s="60">
        <v>4586</v>
      </c>
      <c r="LB117" s="60">
        <v>2604</v>
      </c>
      <c r="LC117" s="60">
        <v>3933</v>
      </c>
      <c r="LD117" s="60">
        <v>3891</v>
      </c>
      <c r="LE117" s="60">
        <v>4446</v>
      </c>
      <c r="LF117" s="60">
        <v>4586</v>
      </c>
      <c r="LG117" s="60">
        <v>2284</v>
      </c>
      <c r="LH117" s="60">
        <v>4586</v>
      </c>
      <c r="LI117" s="60">
        <v>4586</v>
      </c>
      <c r="LJ117" s="60">
        <v>3811</v>
      </c>
      <c r="LK117" s="60">
        <v>3709</v>
      </c>
      <c r="LL117" s="60">
        <v>4586</v>
      </c>
      <c r="LM117" s="60">
        <v>4586</v>
      </c>
      <c r="LN117" s="60">
        <v>4202</v>
      </c>
      <c r="LO117" s="60">
        <v>4352</v>
      </c>
      <c r="LP117" s="60">
        <v>4352</v>
      </c>
      <c r="LQ117" s="60">
        <v>4586</v>
      </c>
      <c r="LR117" s="60">
        <v>4586</v>
      </c>
      <c r="LS117" s="60">
        <v>4239</v>
      </c>
      <c r="LT117" s="60">
        <v>2604</v>
      </c>
      <c r="LU117" s="60">
        <v>4586</v>
      </c>
      <c r="LV117" s="60">
        <v>4586</v>
      </c>
    </row>
    <row r="118" spans="1:334" ht="15" customHeight="1" x14ac:dyDescent="0.35">
      <c r="A118" s="57"/>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s="60">
        <v>16453</v>
      </c>
      <c r="FH118" s="60">
        <v>15589</v>
      </c>
      <c r="FI118" s="60">
        <v>13809</v>
      </c>
      <c r="FJ118" s="60">
        <v>16069</v>
      </c>
      <c r="FK118" s="60">
        <v>13809</v>
      </c>
      <c r="FL118" s="60">
        <v>15685</v>
      </c>
      <c r="FM118" s="60">
        <v>15985</v>
      </c>
      <c r="FN118" s="60">
        <v>15901</v>
      </c>
      <c r="FO118" s="60">
        <v>15927</v>
      </c>
      <c r="FP118" s="60">
        <v>14537</v>
      </c>
      <c r="FQ118" s="60">
        <v>11791</v>
      </c>
      <c r="FR118" s="60">
        <v>16411</v>
      </c>
      <c r="FS118" s="60">
        <v>15085</v>
      </c>
      <c r="FT118" s="60">
        <v>12447</v>
      </c>
      <c r="FU118" s="60">
        <v>13421</v>
      </c>
      <c r="FV118" s="60">
        <v>13945</v>
      </c>
      <c r="FW118" s="60">
        <v>13705</v>
      </c>
      <c r="FX118" s="60">
        <v>12567</v>
      </c>
      <c r="FY118" s="60">
        <v>15705</v>
      </c>
      <c r="FZ118" s="60">
        <v>11305</v>
      </c>
      <c r="GA118" s="60">
        <v>16285</v>
      </c>
      <c r="GB118" s="60">
        <v>15843</v>
      </c>
      <c r="GC118" s="60">
        <v>14787</v>
      </c>
      <c r="GD118" s="60">
        <v>12489</v>
      </c>
      <c r="GE118" s="60">
        <v>13345</v>
      </c>
      <c r="GF118" s="60">
        <v>16243</v>
      </c>
      <c r="GG118" s="60">
        <v>13135</v>
      </c>
      <c r="GH118" s="60">
        <v>11689</v>
      </c>
      <c r="GI118" s="60">
        <v>15713</v>
      </c>
      <c r="GJ118" s="60">
        <v>16285</v>
      </c>
      <c r="GK118" s="60">
        <v>16453</v>
      </c>
      <c r="GL118" s="60">
        <v>16241</v>
      </c>
      <c r="GM118" s="60">
        <v>16369</v>
      </c>
      <c r="GN118" s="60">
        <v>12287</v>
      </c>
      <c r="GO118" s="60">
        <v>13315</v>
      </c>
      <c r="GP118" s="60">
        <v>13257</v>
      </c>
      <c r="GQ118" s="60">
        <v>12489</v>
      </c>
      <c r="GR118" s="60">
        <v>15159</v>
      </c>
      <c r="GS118" s="60">
        <v>16285</v>
      </c>
      <c r="GT118" s="60">
        <v>15713</v>
      </c>
      <c r="GU118" s="60">
        <v>15421</v>
      </c>
      <c r="GV118" s="60">
        <v>10787</v>
      </c>
      <c r="GW118" s="60">
        <v>9759</v>
      </c>
      <c r="GX118" s="60">
        <v>15805</v>
      </c>
      <c r="GY118" s="60">
        <v>13683</v>
      </c>
      <c r="GZ118" s="60">
        <v>15721</v>
      </c>
      <c r="HA118" s="60">
        <v>15653</v>
      </c>
      <c r="HB118" s="60">
        <v>15901</v>
      </c>
      <c r="HC118" s="60">
        <v>15685</v>
      </c>
      <c r="HD118" s="60">
        <v>15159</v>
      </c>
      <c r="HE118" s="60">
        <v>15685</v>
      </c>
      <c r="HF118" s="60">
        <v>15985</v>
      </c>
      <c r="HG118" s="60">
        <v>16369</v>
      </c>
      <c r="HH118" s="60">
        <v>15147</v>
      </c>
      <c r="HI118" s="60">
        <v>5589</v>
      </c>
      <c r="HJ118" s="60">
        <v>5781</v>
      </c>
      <c r="HK118" s="60">
        <v>5096</v>
      </c>
      <c r="HL118" s="60">
        <v>5781</v>
      </c>
      <c r="HM118" s="60">
        <v>5397</v>
      </c>
      <c r="HN118" s="60">
        <v>5697</v>
      </c>
      <c r="HO118" s="60">
        <v>5397</v>
      </c>
      <c r="HP118" s="60">
        <v>5397</v>
      </c>
      <c r="HQ118" s="60">
        <v>5781</v>
      </c>
      <c r="HR118" s="60">
        <v>5781</v>
      </c>
      <c r="HS118" s="60">
        <v>2138</v>
      </c>
      <c r="HT118" s="60">
        <v>5781</v>
      </c>
      <c r="HU118" s="60">
        <v>5781</v>
      </c>
      <c r="HV118" s="60">
        <v>5781</v>
      </c>
      <c r="HW118" s="60">
        <v>5781</v>
      </c>
      <c r="HX118" s="60">
        <v>5781</v>
      </c>
      <c r="HY118" s="60">
        <v>5697</v>
      </c>
      <c r="HZ118" s="60">
        <v>5697</v>
      </c>
      <c r="IA118" s="60">
        <v>5697</v>
      </c>
      <c r="IB118" s="60">
        <v>5547</v>
      </c>
      <c r="IC118" s="60">
        <v>2138</v>
      </c>
      <c r="ID118" s="60">
        <v>301</v>
      </c>
      <c r="IE118" s="60">
        <v>5739</v>
      </c>
      <c r="IF118" s="60">
        <v>5589</v>
      </c>
      <c r="IG118" s="60">
        <v>5589</v>
      </c>
      <c r="IH118" s="60">
        <v>5697</v>
      </c>
      <c r="II118" s="60">
        <v>5781</v>
      </c>
      <c r="IJ118" s="60">
        <v>5547</v>
      </c>
      <c r="IK118" s="60">
        <v>5697</v>
      </c>
      <c r="IL118" s="60">
        <v>5589</v>
      </c>
      <c r="IM118" s="60">
        <v>5781</v>
      </c>
      <c r="IN118" s="60">
        <v>5781</v>
      </c>
      <c r="IO118" s="60">
        <v>5739</v>
      </c>
      <c r="IP118" s="60">
        <v>5589</v>
      </c>
      <c r="IQ118" s="60">
        <v>5781</v>
      </c>
      <c r="IR118" s="60">
        <v>5589</v>
      </c>
      <c r="IS118" s="60">
        <v>5589</v>
      </c>
      <c r="IT118" s="60">
        <v>5739</v>
      </c>
      <c r="IU118" s="60">
        <v>5697</v>
      </c>
      <c r="IV118" s="60">
        <v>5739</v>
      </c>
      <c r="IW118" s="60">
        <v>5697</v>
      </c>
      <c r="IX118" s="60">
        <v>5397</v>
      </c>
      <c r="IY118" s="60">
        <v>5781</v>
      </c>
      <c r="IZ118" s="60">
        <v>5781</v>
      </c>
      <c r="JA118" s="60">
        <v>5397</v>
      </c>
      <c r="JB118" s="60">
        <v>5397</v>
      </c>
      <c r="JC118" s="60">
        <v>5397</v>
      </c>
      <c r="JD118" s="60">
        <v>5397</v>
      </c>
      <c r="JE118" s="60">
        <v>5547</v>
      </c>
      <c r="JF118" s="60">
        <v>5697</v>
      </c>
      <c r="JG118" s="60">
        <v>5397</v>
      </c>
      <c r="JH118" s="60">
        <v>5739</v>
      </c>
      <c r="JI118" s="60">
        <v>5739</v>
      </c>
      <c r="JJ118" s="60">
        <v>5697</v>
      </c>
      <c r="JK118" s="60">
        <v>5397</v>
      </c>
      <c r="JL118" s="60">
        <v>5697</v>
      </c>
      <c r="JM118" s="60">
        <v>5697</v>
      </c>
      <c r="JN118" s="60">
        <v>5547</v>
      </c>
      <c r="JO118" s="60">
        <v>5397</v>
      </c>
      <c r="JP118" s="60">
        <v>5781</v>
      </c>
      <c r="JQ118" s="60">
        <v>5697</v>
      </c>
      <c r="JR118" s="60">
        <v>5781</v>
      </c>
      <c r="JS118" s="60">
        <v>5781</v>
      </c>
      <c r="JT118" s="60">
        <v>5781</v>
      </c>
      <c r="JU118" s="60">
        <v>5547</v>
      </c>
      <c r="JV118" s="60">
        <v>5589</v>
      </c>
      <c r="JW118" s="60">
        <v>5781</v>
      </c>
      <c r="JX118" s="60">
        <v>5397</v>
      </c>
      <c r="JY118" s="60">
        <v>5589</v>
      </c>
      <c r="JZ118" s="60">
        <v>5697</v>
      </c>
      <c r="KA118" s="60">
        <v>5781</v>
      </c>
      <c r="KB118" s="60">
        <v>5397</v>
      </c>
      <c r="KC118" s="60">
        <v>5397</v>
      </c>
      <c r="KD118" s="60">
        <v>5397</v>
      </c>
      <c r="KE118" s="60">
        <v>5589</v>
      </c>
      <c r="KF118" s="60">
        <v>5547</v>
      </c>
      <c r="KG118" s="60">
        <v>5246</v>
      </c>
      <c r="KH118" s="60">
        <v>5781</v>
      </c>
      <c r="KI118" s="60">
        <v>5246</v>
      </c>
      <c r="KJ118" s="60">
        <v>5096</v>
      </c>
      <c r="KK118" s="60">
        <v>5397</v>
      </c>
      <c r="KL118" s="60">
        <v>5096</v>
      </c>
      <c r="KM118" s="60">
        <v>5547</v>
      </c>
      <c r="KN118" s="60">
        <v>5739</v>
      </c>
      <c r="KO118" s="60">
        <v>5397</v>
      </c>
      <c r="KP118" s="60">
        <v>5781</v>
      </c>
      <c r="KQ118" s="60">
        <v>5697</v>
      </c>
      <c r="KR118" s="60">
        <v>5697</v>
      </c>
      <c r="KS118" s="60">
        <v>5397</v>
      </c>
      <c r="KT118" s="60">
        <v>5397</v>
      </c>
      <c r="KU118" s="60">
        <v>5781</v>
      </c>
      <c r="KV118" s="60">
        <v>5781</v>
      </c>
      <c r="KW118" s="60">
        <v>5781</v>
      </c>
      <c r="KX118" s="60">
        <v>5781</v>
      </c>
      <c r="KY118" s="60">
        <v>5781</v>
      </c>
      <c r="KZ118" s="60">
        <v>5781</v>
      </c>
      <c r="LA118" s="60">
        <v>5781</v>
      </c>
      <c r="LB118" s="60">
        <v>5397</v>
      </c>
      <c r="LC118" s="60">
        <v>5781</v>
      </c>
      <c r="LD118" s="60">
        <v>5739</v>
      </c>
      <c r="LE118" s="60">
        <v>5781</v>
      </c>
      <c r="LF118" s="60">
        <v>5781</v>
      </c>
      <c r="LG118" s="60">
        <v>5397</v>
      </c>
      <c r="LH118" s="60">
        <v>5781</v>
      </c>
      <c r="LI118" s="60">
        <v>5781</v>
      </c>
      <c r="LJ118" s="60">
        <v>5589</v>
      </c>
      <c r="LK118" s="60">
        <v>5697</v>
      </c>
      <c r="LL118" s="60">
        <v>5781</v>
      </c>
      <c r="LM118" s="60">
        <v>5781</v>
      </c>
      <c r="LN118" s="60">
        <v>2138</v>
      </c>
      <c r="LO118" s="60">
        <v>5547</v>
      </c>
      <c r="LP118" s="60">
        <v>5547</v>
      </c>
      <c r="LQ118" s="60">
        <v>5781</v>
      </c>
      <c r="LR118" s="60">
        <v>5781</v>
      </c>
      <c r="LS118" s="60">
        <v>5697</v>
      </c>
      <c r="LT118" s="60">
        <v>5397</v>
      </c>
      <c r="LU118" s="60">
        <v>5781</v>
      </c>
      <c r="LV118" s="60">
        <v>5781</v>
      </c>
    </row>
    <row r="119" spans="1:334" ht="15" customHeight="1" x14ac:dyDescent="0.35">
      <c r="A119" s="57"/>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s="60">
        <v>6290</v>
      </c>
      <c r="FH119" s="60">
        <v>5870</v>
      </c>
      <c r="FI119" s="60">
        <v>4958</v>
      </c>
      <c r="FJ119" s="60">
        <v>5958</v>
      </c>
      <c r="FK119" s="60">
        <v>5098</v>
      </c>
      <c r="FL119" s="60">
        <v>6328</v>
      </c>
      <c r="FM119" s="60">
        <v>6748</v>
      </c>
      <c r="FN119" s="60">
        <v>6608</v>
      </c>
      <c r="FO119" s="60">
        <v>6150</v>
      </c>
      <c r="FP119" s="60">
        <v>6780</v>
      </c>
      <c r="FQ119" s="60">
        <v>6738</v>
      </c>
      <c r="FR119" s="60">
        <v>6248</v>
      </c>
      <c r="FS119" s="60">
        <v>5598</v>
      </c>
      <c r="FT119" s="60">
        <v>6272</v>
      </c>
      <c r="FU119" s="60">
        <v>5448</v>
      </c>
      <c r="FV119" s="60">
        <v>5958</v>
      </c>
      <c r="FW119" s="60">
        <v>5738</v>
      </c>
      <c r="FX119" s="60">
        <v>6898</v>
      </c>
      <c r="FY119" s="60">
        <v>6588</v>
      </c>
      <c r="FZ119" s="60">
        <v>5588</v>
      </c>
      <c r="GA119" s="60">
        <v>6898</v>
      </c>
      <c r="GB119" s="60">
        <v>5800</v>
      </c>
      <c r="GC119" s="60">
        <v>6390</v>
      </c>
      <c r="GD119" s="60">
        <v>5940</v>
      </c>
      <c r="GE119" s="60">
        <v>6758</v>
      </c>
      <c r="GF119" s="60">
        <v>6478</v>
      </c>
      <c r="GG119" s="60">
        <v>6598</v>
      </c>
      <c r="GH119" s="60">
        <v>5780</v>
      </c>
      <c r="GI119" s="60">
        <v>6150</v>
      </c>
      <c r="GJ119" s="60">
        <v>6940</v>
      </c>
      <c r="GK119" s="60">
        <v>6780</v>
      </c>
      <c r="GL119" s="60">
        <v>6150</v>
      </c>
      <c r="GM119" s="60">
        <v>6248</v>
      </c>
      <c r="GN119" s="60">
        <v>6780</v>
      </c>
      <c r="GO119" s="60">
        <v>6164</v>
      </c>
      <c r="GP119" s="60">
        <v>6780</v>
      </c>
      <c r="GQ119" s="60">
        <v>5780</v>
      </c>
      <c r="GR119" s="60">
        <v>6588</v>
      </c>
      <c r="GS119" s="60">
        <v>6520</v>
      </c>
      <c r="GT119" s="60">
        <v>6150</v>
      </c>
      <c r="GU119" s="60">
        <v>5780</v>
      </c>
      <c r="GV119" s="60">
        <v>6780</v>
      </c>
      <c r="GW119" s="60">
        <v>6780</v>
      </c>
      <c r="GX119" s="60">
        <v>6660</v>
      </c>
      <c r="GY119" s="60">
        <v>6290</v>
      </c>
      <c r="GZ119" s="60">
        <v>6660</v>
      </c>
      <c r="HA119" s="60">
        <v>5940</v>
      </c>
      <c r="HB119" s="60">
        <v>6478</v>
      </c>
      <c r="HC119" s="60">
        <v>6520</v>
      </c>
      <c r="HD119" s="60">
        <v>5940</v>
      </c>
      <c r="HE119" s="60">
        <v>6660</v>
      </c>
      <c r="HF119" s="60">
        <v>6940</v>
      </c>
      <c r="HG119" s="60">
        <v>6940</v>
      </c>
      <c r="HH119" s="60">
        <v>6150</v>
      </c>
      <c r="HI119" s="60">
        <v>442</v>
      </c>
      <c r="HJ119" s="60">
        <v>992</v>
      </c>
      <c r="HK119" s="60">
        <v>589</v>
      </c>
      <c r="HL119" s="60">
        <v>992</v>
      </c>
      <c r="HM119" s="60">
        <v>582</v>
      </c>
      <c r="HN119" s="60">
        <v>950</v>
      </c>
      <c r="HO119" s="60">
        <v>660</v>
      </c>
      <c r="HP119" s="60">
        <v>698</v>
      </c>
      <c r="HQ119" s="60">
        <v>852</v>
      </c>
      <c r="HR119" s="60">
        <v>992</v>
      </c>
      <c r="HS119" s="60">
        <v>800</v>
      </c>
      <c r="HT119" s="60">
        <v>852</v>
      </c>
      <c r="HU119" s="60">
        <v>852</v>
      </c>
      <c r="HV119" s="60">
        <v>852</v>
      </c>
      <c r="HW119" s="60">
        <v>852</v>
      </c>
      <c r="HX119" s="60">
        <v>992</v>
      </c>
      <c r="HY119" s="60">
        <v>810</v>
      </c>
      <c r="HZ119" s="60">
        <v>592</v>
      </c>
      <c r="IA119" s="60">
        <v>739</v>
      </c>
      <c r="IB119" s="60">
        <v>800</v>
      </c>
      <c r="IC119" s="60">
        <v>800</v>
      </c>
      <c r="ID119" s="60">
        <v>800</v>
      </c>
      <c r="IE119" s="60">
        <v>921</v>
      </c>
      <c r="IH119" s="60">
        <v>592</v>
      </c>
      <c r="II119" s="60">
        <v>634</v>
      </c>
      <c r="IJ119" s="60">
        <v>800</v>
      </c>
      <c r="IK119" s="60">
        <v>810</v>
      </c>
      <c r="IL119" s="60">
        <v>660</v>
      </c>
      <c r="IM119" s="60">
        <v>852</v>
      </c>
      <c r="IN119" s="60">
        <v>992</v>
      </c>
      <c r="IO119" s="60">
        <v>810</v>
      </c>
      <c r="IP119" s="60">
        <v>442</v>
      </c>
      <c r="IQ119" s="60">
        <v>992</v>
      </c>
      <c r="IR119" s="60">
        <v>442</v>
      </c>
      <c r="IS119" s="60">
        <v>71</v>
      </c>
      <c r="IT119" s="60">
        <v>732</v>
      </c>
      <c r="IU119" s="60">
        <v>732</v>
      </c>
      <c r="IV119" s="60">
        <v>992</v>
      </c>
      <c r="IW119" s="60">
        <v>950</v>
      </c>
      <c r="IX119" s="60">
        <v>800</v>
      </c>
      <c r="IY119" s="60">
        <v>992</v>
      </c>
      <c r="IZ119" s="60">
        <v>852</v>
      </c>
      <c r="JA119" s="60">
        <v>800</v>
      </c>
      <c r="JB119" s="60">
        <v>660</v>
      </c>
      <c r="JC119" s="60">
        <v>800</v>
      </c>
      <c r="JD119" s="60">
        <v>660</v>
      </c>
      <c r="JE119" s="60">
        <v>950</v>
      </c>
      <c r="JF119" s="60">
        <v>950</v>
      </c>
      <c r="JG119" s="60">
        <v>660</v>
      </c>
      <c r="JH119" s="60">
        <v>879</v>
      </c>
      <c r="JI119" s="60">
        <v>810</v>
      </c>
      <c r="JJ119" s="60">
        <v>950</v>
      </c>
      <c r="JK119" s="60">
        <v>660</v>
      </c>
      <c r="JL119" s="60">
        <v>950</v>
      </c>
      <c r="JM119" s="60">
        <v>810</v>
      </c>
      <c r="JN119" s="60">
        <v>950</v>
      </c>
      <c r="JO119" s="60">
        <v>660</v>
      </c>
      <c r="JP119" s="60">
        <v>992</v>
      </c>
      <c r="JQ119" s="60">
        <v>950</v>
      </c>
      <c r="JR119" s="60">
        <v>992</v>
      </c>
      <c r="JS119" s="60">
        <v>992</v>
      </c>
      <c r="JT119" s="60">
        <v>992</v>
      </c>
      <c r="JU119" s="60">
        <v>950</v>
      </c>
      <c r="JV119" s="60">
        <v>992</v>
      </c>
      <c r="JW119" s="60">
        <v>992</v>
      </c>
      <c r="JX119" s="60">
        <v>660</v>
      </c>
      <c r="JY119" s="60">
        <v>992</v>
      </c>
      <c r="JZ119" s="60">
        <v>739</v>
      </c>
      <c r="KA119" s="60">
        <v>992</v>
      </c>
      <c r="KB119" s="60">
        <v>660</v>
      </c>
      <c r="KC119" s="60">
        <v>800</v>
      </c>
      <c r="KD119" s="60">
        <v>800</v>
      </c>
      <c r="KE119" s="60">
        <v>589</v>
      </c>
      <c r="KF119" s="60">
        <v>950</v>
      </c>
      <c r="KG119" s="60">
        <v>589</v>
      </c>
      <c r="KH119" s="60">
        <v>852</v>
      </c>
      <c r="KI119" s="60">
        <v>589</v>
      </c>
      <c r="KJ119" s="60">
        <v>589</v>
      </c>
      <c r="KK119" s="60">
        <v>589</v>
      </c>
      <c r="KL119" s="60">
        <v>589</v>
      </c>
      <c r="KM119" s="60">
        <v>800</v>
      </c>
      <c r="KN119" s="60">
        <v>950</v>
      </c>
      <c r="KO119" s="60">
        <v>582</v>
      </c>
      <c r="KP119" s="60">
        <v>992</v>
      </c>
      <c r="KQ119" s="60">
        <v>950</v>
      </c>
      <c r="KR119" s="60">
        <v>950</v>
      </c>
      <c r="KS119" s="60">
        <v>800</v>
      </c>
      <c r="KT119" s="60">
        <v>800</v>
      </c>
      <c r="KU119" s="60">
        <v>992</v>
      </c>
      <c r="KV119" s="60">
        <v>992</v>
      </c>
      <c r="KW119" s="60">
        <v>992</v>
      </c>
      <c r="KX119" s="60">
        <v>992</v>
      </c>
      <c r="KY119" s="60">
        <v>992</v>
      </c>
      <c r="KZ119" s="60">
        <v>992</v>
      </c>
      <c r="LA119" s="60">
        <v>992</v>
      </c>
      <c r="LB119" s="60">
        <v>800</v>
      </c>
      <c r="LC119" s="60">
        <v>992</v>
      </c>
      <c r="LD119" s="60">
        <v>950</v>
      </c>
      <c r="LE119" s="60">
        <v>852</v>
      </c>
      <c r="LF119" s="60">
        <v>992</v>
      </c>
      <c r="LG119" s="60">
        <v>660</v>
      </c>
      <c r="LH119" s="60">
        <v>992</v>
      </c>
      <c r="LI119" s="60">
        <v>992</v>
      </c>
      <c r="LJ119" s="60">
        <v>852</v>
      </c>
      <c r="LK119" s="60">
        <v>810</v>
      </c>
      <c r="LL119" s="60">
        <v>992</v>
      </c>
      <c r="LM119" s="60">
        <v>992</v>
      </c>
      <c r="LN119" s="60">
        <v>800</v>
      </c>
      <c r="LO119" s="60">
        <v>950</v>
      </c>
      <c r="LP119" s="60">
        <v>950</v>
      </c>
      <c r="LQ119" s="60">
        <v>992</v>
      </c>
      <c r="LR119" s="60">
        <v>992</v>
      </c>
      <c r="LS119" s="60">
        <v>950</v>
      </c>
      <c r="LT119" s="60">
        <v>800</v>
      </c>
      <c r="LU119" s="60">
        <v>992</v>
      </c>
      <c r="LV119" s="60">
        <v>992</v>
      </c>
    </row>
    <row r="120" spans="1:334" ht="15" customHeight="1" x14ac:dyDescent="0.35">
      <c r="A120" s="57"/>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s="60">
        <v>4136</v>
      </c>
      <c r="FH120" s="60">
        <v>3816</v>
      </c>
      <c r="FI120" s="60">
        <v>2679</v>
      </c>
      <c r="FJ120" s="60">
        <v>3017</v>
      </c>
      <c r="FK120" s="60">
        <v>2999</v>
      </c>
      <c r="FL120" s="60">
        <v>3819</v>
      </c>
      <c r="FM120" s="60">
        <v>4139</v>
      </c>
      <c r="FN120" s="60">
        <v>3999</v>
      </c>
      <c r="FO120" s="60">
        <v>3664</v>
      </c>
      <c r="FP120" s="60">
        <v>4626</v>
      </c>
      <c r="FQ120" s="60">
        <v>4584</v>
      </c>
      <c r="FR120" s="60">
        <v>3312</v>
      </c>
      <c r="FS120" s="60">
        <v>4304</v>
      </c>
      <c r="FT120" s="60">
        <v>4114</v>
      </c>
      <c r="FU120" s="60">
        <v>3851</v>
      </c>
      <c r="FV120" s="60">
        <v>3499</v>
      </c>
      <c r="FW120" s="60">
        <v>4542</v>
      </c>
      <c r="FX120" s="60">
        <v>4212</v>
      </c>
      <c r="FY120" s="60">
        <v>4242</v>
      </c>
      <c r="FZ120" s="60">
        <v>3979</v>
      </c>
      <c r="GA120" s="60">
        <v>4702</v>
      </c>
      <c r="GB120" s="60">
        <v>4646</v>
      </c>
      <c r="GC120" s="60">
        <v>4011</v>
      </c>
      <c r="GD120" s="60">
        <v>4523</v>
      </c>
      <c r="GE120" s="60">
        <v>4604</v>
      </c>
      <c r="GF120" s="60">
        <v>4604</v>
      </c>
      <c r="GG120" s="60">
        <v>3954</v>
      </c>
      <c r="GH120" s="60">
        <v>4626</v>
      </c>
      <c r="GI120" s="60">
        <v>2215</v>
      </c>
      <c r="GJ120" s="60">
        <v>4786</v>
      </c>
      <c r="GK120" s="60">
        <v>4334</v>
      </c>
      <c r="GL120" s="60">
        <v>2478</v>
      </c>
      <c r="GM120" s="60">
        <v>3147</v>
      </c>
      <c r="GN120" s="60">
        <v>4626</v>
      </c>
      <c r="GO120" s="60">
        <v>3646</v>
      </c>
      <c r="GP120" s="60">
        <v>4626</v>
      </c>
      <c r="GQ120" s="60">
        <v>4136</v>
      </c>
      <c r="GR120" s="60">
        <v>3979</v>
      </c>
      <c r="GS120" s="60">
        <v>4466</v>
      </c>
      <c r="GT120" s="60">
        <v>2478</v>
      </c>
      <c r="GU120" s="60">
        <v>4626</v>
      </c>
      <c r="GV120" s="60">
        <v>4626</v>
      </c>
      <c r="GW120" s="60">
        <v>4626</v>
      </c>
      <c r="GX120" s="60">
        <v>4786</v>
      </c>
      <c r="GY120" s="60">
        <v>4136</v>
      </c>
      <c r="GZ120" s="60">
        <v>4786</v>
      </c>
      <c r="HA120" s="60">
        <v>4786</v>
      </c>
      <c r="HB120" s="60">
        <v>4562</v>
      </c>
      <c r="HC120" s="60">
        <v>4646</v>
      </c>
      <c r="HD120" s="60">
        <v>4786</v>
      </c>
      <c r="HE120" s="60">
        <v>4786</v>
      </c>
      <c r="HF120" s="60">
        <v>4786</v>
      </c>
      <c r="HG120" s="60">
        <v>4786</v>
      </c>
      <c r="HH120" s="60">
        <v>3996</v>
      </c>
      <c r="HI120" s="60">
        <v>1703</v>
      </c>
      <c r="HJ120" s="60">
        <v>2478</v>
      </c>
      <c r="HK120" s="60">
        <v>448</v>
      </c>
      <c r="HL120" s="60">
        <v>2478</v>
      </c>
      <c r="HM120" s="60">
        <v>1831</v>
      </c>
      <c r="HN120" s="60">
        <v>2394</v>
      </c>
      <c r="HO120" s="60">
        <v>1774</v>
      </c>
      <c r="HP120" s="60">
        <v>1729</v>
      </c>
      <c r="HQ120" s="60">
        <v>1895</v>
      </c>
      <c r="HR120" s="60">
        <v>2478</v>
      </c>
      <c r="HS120" s="60">
        <v>2094</v>
      </c>
      <c r="HT120" s="60">
        <v>2338</v>
      </c>
      <c r="HU120" s="60">
        <v>2338</v>
      </c>
      <c r="HV120" s="60">
        <v>2338</v>
      </c>
      <c r="HW120" s="60">
        <v>2338</v>
      </c>
      <c r="HX120" s="60">
        <v>2478</v>
      </c>
      <c r="HY120" s="60">
        <v>2254</v>
      </c>
      <c r="HZ120" s="60">
        <v>2254</v>
      </c>
      <c r="IA120" s="60">
        <v>1840</v>
      </c>
      <c r="IB120" s="60">
        <v>2244</v>
      </c>
      <c r="IC120" s="60">
        <v>2094</v>
      </c>
      <c r="ID120" s="60">
        <v>2094</v>
      </c>
      <c r="IE120" s="60">
        <v>2365</v>
      </c>
      <c r="IF120" s="60">
        <v>2075</v>
      </c>
      <c r="IG120" s="60">
        <v>1732</v>
      </c>
      <c r="IH120" s="60">
        <v>2074</v>
      </c>
      <c r="II120" s="60">
        <v>2338</v>
      </c>
      <c r="IJ120" s="60">
        <v>2244</v>
      </c>
      <c r="IK120" s="60">
        <v>1991</v>
      </c>
      <c r="IL120" s="60">
        <v>2146</v>
      </c>
      <c r="IM120" s="60">
        <v>2338</v>
      </c>
      <c r="IN120" s="60">
        <v>2478</v>
      </c>
      <c r="IO120" s="60">
        <v>2296</v>
      </c>
      <c r="IP120" s="60">
        <v>1703</v>
      </c>
      <c r="IQ120" s="60">
        <v>2478</v>
      </c>
      <c r="IR120" s="60">
        <v>1703</v>
      </c>
      <c r="IS120" s="60">
        <v>2146</v>
      </c>
      <c r="IT120" s="60">
        <v>2436</v>
      </c>
      <c r="IU120" s="60">
        <v>2394</v>
      </c>
      <c r="IV120" s="60">
        <v>2436</v>
      </c>
      <c r="IW120" s="60">
        <v>2262</v>
      </c>
      <c r="IX120" s="60">
        <v>1831</v>
      </c>
      <c r="IY120" s="60">
        <v>2478</v>
      </c>
      <c r="IZ120" s="60">
        <v>1895</v>
      </c>
      <c r="JA120" s="60">
        <v>1831</v>
      </c>
      <c r="JB120" s="60">
        <v>1511</v>
      </c>
      <c r="JC120" s="60">
        <v>1962</v>
      </c>
      <c r="JD120" s="60">
        <v>1511</v>
      </c>
      <c r="JE120" s="60">
        <v>1981</v>
      </c>
      <c r="JF120" s="60">
        <v>2394</v>
      </c>
      <c r="JG120" s="60">
        <v>1511</v>
      </c>
      <c r="JH120" s="60">
        <v>2365</v>
      </c>
      <c r="JI120" s="60">
        <v>1853</v>
      </c>
      <c r="JJ120" s="60">
        <v>2131</v>
      </c>
      <c r="JK120" s="60">
        <v>1511</v>
      </c>
      <c r="JL120" s="60">
        <v>2394</v>
      </c>
      <c r="JM120" s="60">
        <v>2254</v>
      </c>
      <c r="JN120" s="60">
        <v>2244</v>
      </c>
      <c r="JO120" s="60">
        <v>1511</v>
      </c>
      <c r="JP120" s="60">
        <v>2215</v>
      </c>
      <c r="JQ120" s="60">
        <v>2394</v>
      </c>
      <c r="JR120" s="60">
        <v>2478</v>
      </c>
      <c r="JS120" s="60">
        <v>2478</v>
      </c>
      <c r="JT120" s="60">
        <v>2478</v>
      </c>
      <c r="JU120" s="60">
        <v>2244</v>
      </c>
      <c r="JV120" s="60">
        <v>2023</v>
      </c>
      <c r="JW120" s="60">
        <v>2215</v>
      </c>
      <c r="JX120" s="60">
        <v>1511</v>
      </c>
      <c r="JY120" s="60">
        <v>2023</v>
      </c>
      <c r="JZ120" s="60">
        <v>1840</v>
      </c>
      <c r="KA120" s="60">
        <v>2215</v>
      </c>
      <c r="KB120" s="60">
        <v>1642</v>
      </c>
      <c r="KC120" s="60">
        <v>1831</v>
      </c>
      <c r="KD120" s="60">
        <v>1831</v>
      </c>
      <c r="KE120" s="60">
        <v>1600</v>
      </c>
      <c r="KF120" s="60">
        <v>1981</v>
      </c>
      <c r="KG120" s="60">
        <v>1257</v>
      </c>
      <c r="KH120" s="60">
        <v>2158</v>
      </c>
      <c r="KI120" s="60">
        <v>1389</v>
      </c>
      <c r="KJ120" s="60">
        <v>1239</v>
      </c>
      <c r="KK120" s="60">
        <v>1097</v>
      </c>
      <c r="KL120" s="60">
        <v>1239</v>
      </c>
      <c r="KM120" s="60">
        <v>2244</v>
      </c>
      <c r="KN120" s="60">
        <v>2436</v>
      </c>
      <c r="KO120" s="60">
        <v>1831</v>
      </c>
      <c r="KP120" s="60">
        <v>2478</v>
      </c>
      <c r="KQ120" s="60">
        <v>2394</v>
      </c>
      <c r="KR120" s="60">
        <v>2394</v>
      </c>
      <c r="KS120" s="60">
        <v>2094</v>
      </c>
      <c r="KT120" s="60">
        <v>1831</v>
      </c>
      <c r="KU120" s="60">
        <v>2478</v>
      </c>
      <c r="KV120" s="60">
        <v>2478</v>
      </c>
      <c r="KW120" s="60">
        <v>2215</v>
      </c>
      <c r="KX120" s="60">
        <v>2478</v>
      </c>
      <c r="KY120" s="60">
        <v>2478</v>
      </c>
      <c r="KZ120" s="60">
        <v>2478</v>
      </c>
      <c r="LA120" s="60">
        <v>2478</v>
      </c>
      <c r="LB120" s="60">
        <v>1831</v>
      </c>
      <c r="LC120" s="60">
        <v>2215</v>
      </c>
      <c r="LD120" s="60">
        <v>2173</v>
      </c>
      <c r="LE120" s="60">
        <v>2338</v>
      </c>
      <c r="LF120" s="60">
        <v>2478</v>
      </c>
      <c r="LG120" s="60">
        <v>1511</v>
      </c>
      <c r="LH120" s="60">
        <v>2478</v>
      </c>
      <c r="LI120" s="60">
        <v>2478</v>
      </c>
      <c r="LJ120" s="60">
        <v>1703</v>
      </c>
      <c r="LK120" s="60">
        <v>1991</v>
      </c>
      <c r="LL120" s="60">
        <v>2478</v>
      </c>
      <c r="LM120" s="60">
        <v>2478</v>
      </c>
      <c r="LN120" s="60">
        <v>2094</v>
      </c>
      <c r="LO120" s="60">
        <v>2244</v>
      </c>
      <c r="LP120" s="60">
        <v>2244</v>
      </c>
      <c r="LQ120" s="60">
        <v>2478</v>
      </c>
      <c r="LR120" s="60">
        <v>2478</v>
      </c>
      <c r="LS120" s="60">
        <v>2131</v>
      </c>
      <c r="LT120" s="60">
        <v>1831</v>
      </c>
      <c r="LU120" s="60">
        <v>2478</v>
      </c>
      <c r="LV120" s="60">
        <v>2478</v>
      </c>
    </row>
    <row r="121" spans="1:334" ht="15" customHeight="1" x14ac:dyDescent="0.35">
      <c r="A121" s="57"/>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s="60">
        <v>5534.88</v>
      </c>
      <c r="FH121" s="60">
        <v>4896.88</v>
      </c>
      <c r="FI121" s="60">
        <v>4567.88</v>
      </c>
      <c r="FJ121" s="60">
        <v>4097.88</v>
      </c>
      <c r="FK121" s="60">
        <v>4887.88</v>
      </c>
      <c r="FL121" s="60">
        <v>5217.88</v>
      </c>
      <c r="FM121" s="60">
        <v>5537.88</v>
      </c>
      <c r="FN121" s="60">
        <v>5397.88</v>
      </c>
      <c r="FO121" s="60">
        <v>5062.88</v>
      </c>
      <c r="FP121" s="60">
        <v>6024.88</v>
      </c>
      <c r="FQ121" s="60">
        <v>5982.88</v>
      </c>
      <c r="FR121" s="60">
        <v>5340.88</v>
      </c>
      <c r="FS121" s="60">
        <v>5842.88</v>
      </c>
      <c r="FT121" s="60">
        <v>5862.88</v>
      </c>
      <c r="FU121" s="60">
        <v>5249.88</v>
      </c>
      <c r="FV121" s="60">
        <v>4509.28</v>
      </c>
      <c r="FW121" s="60">
        <v>5800.88</v>
      </c>
      <c r="FX121" s="60">
        <v>6100.88</v>
      </c>
      <c r="FY121" s="60">
        <v>5640.88</v>
      </c>
      <c r="FZ121" s="60">
        <v>5377.88</v>
      </c>
      <c r="GA121" s="60">
        <v>6100.88</v>
      </c>
      <c r="GB121" s="60">
        <v>6044.88</v>
      </c>
      <c r="GC121" s="60">
        <v>5409.88</v>
      </c>
      <c r="GD121" s="60">
        <v>5921.88</v>
      </c>
      <c r="GE121" s="60">
        <v>5870.2800000000007</v>
      </c>
      <c r="GF121" s="60">
        <v>6002.88</v>
      </c>
      <c r="GG121" s="60">
        <v>5824.88</v>
      </c>
      <c r="GH121" s="60">
        <v>5636.28</v>
      </c>
      <c r="GI121" s="60">
        <v>4691.88</v>
      </c>
      <c r="GJ121" s="60">
        <v>6184.88</v>
      </c>
      <c r="GK121" s="60">
        <v>5872.88</v>
      </c>
      <c r="GL121" s="60">
        <v>5094.88</v>
      </c>
      <c r="GM121" s="60">
        <v>5035.88</v>
      </c>
      <c r="GN121" s="60">
        <v>6006.88</v>
      </c>
      <c r="GO121" s="60">
        <v>5534.88</v>
      </c>
      <c r="GP121" s="60">
        <v>5566.88</v>
      </c>
      <c r="GQ121" s="60">
        <v>6024.88</v>
      </c>
      <c r="GR121" s="60">
        <v>5359.88</v>
      </c>
      <c r="GS121" s="60">
        <v>5864.88</v>
      </c>
      <c r="GT121" s="60">
        <v>4954.88</v>
      </c>
      <c r="GU121" s="60">
        <v>6024.88</v>
      </c>
      <c r="GV121" s="60">
        <v>6024.88</v>
      </c>
      <c r="GW121" s="60">
        <v>6024.88</v>
      </c>
      <c r="GX121" s="60">
        <v>6184.88</v>
      </c>
      <c r="GY121" s="60">
        <v>5534.88</v>
      </c>
      <c r="GZ121" s="60">
        <v>6184.88</v>
      </c>
      <c r="HA121" s="60">
        <v>6184.88</v>
      </c>
      <c r="HB121" s="60">
        <v>5960.88</v>
      </c>
      <c r="HC121" s="60">
        <v>6044.88</v>
      </c>
      <c r="HD121" s="60">
        <v>6184.88</v>
      </c>
      <c r="HE121" s="60">
        <v>6184.88</v>
      </c>
      <c r="HF121" s="60">
        <v>6166.88</v>
      </c>
      <c r="HG121" s="60">
        <v>6184.88</v>
      </c>
      <c r="HH121" s="60">
        <v>5534.88</v>
      </c>
      <c r="HI121" s="60">
        <v>1467</v>
      </c>
      <c r="HJ121" s="60">
        <v>2242</v>
      </c>
      <c r="HK121" s="60">
        <v>396</v>
      </c>
      <c r="HL121" s="60">
        <v>2242</v>
      </c>
      <c r="HM121" s="60">
        <v>1595</v>
      </c>
      <c r="HN121" s="60">
        <v>2158</v>
      </c>
      <c r="HO121" s="60">
        <v>1538</v>
      </c>
      <c r="HP121" s="60">
        <v>1493</v>
      </c>
      <c r="HQ121" s="60">
        <v>1659</v>
      </c>
      <c r="HR121" s="60">
        <v>2242</v>
      </c>
      <c r="HS121" s="60">
        <v>1858</v>
      </c>
      <c r="HT121" s="60">
        <v>2102</v>
      </c>
      <c r="HU121" s="60">
        <v>2102</v>
      </c>
      <c r="HV121" s="60">
        <v>2102</v>
      </c>
      <c r="HW121" s="60">
        <v>2102</v>
      </c>
      <c r="HX121" s="60">
        <v>2242</v>
      </c>
      <c r="HY121" s="60">
        <v>1861</v>
      </c>
      <c r="HZ121" s="60">
        <v>1861</v>
      </c>
      <c r="IA121" s="60">
        <v>1361</v>
      </c>
      <c r="IB121" s="60">
        <v>2008</v>
      </c>
      <c r="IC121" s="60">
        <v>1858</v>
      </c>
      <c r="ID121" s="60">
        <v>1858</v>
      </c>
      <c r="IE121" s="60">
        <v>2129</v>
      </c>
      <c r="IF121" s="60">
        <v>1839</v>
      </c>
      <c r="IG121" s="60">
        <v>1496</v>
      </c>
      <c r="IH121" s="60">
        <v>1838</v>
      </c>
      <c r="II121" s="60">
        <v>2102</v>
      </c>
      <c r="IJ121" s="60">
        <v>2008</v>
      </c>
      <c r="IK121" s="60">
        <v>1755</v>
      </c>
      <c r="IL121" s="60">
        <v>1910</v>
      </c>
      <c r="IM121" s="60">
        <v>2102</v>
      </c>
      <c r="IN121" s="60">
        <v>2242</v>
      </c>
      <c r="IO121" s="60">
        <v>2060</v>
      </c>
      <c r="IP121" s="60">
        <v>1467</v>
      </c>
      <c r="IQ121" s="60">
        <v>2242</v>
      </c>
      <c r="IR121" s="60">
        <v>1467</v>
      </c>
      <c r="IS121" s="60">
        <v>1910</v>
      </c>
      <c r="IT121" s="60">
        <v>2043</v>
      </c>
      <c r="IU121" s="60">
        <v>1915</v>
      </c>
      <c r="IV121" s="60">
        <v>2200</v>
      </c>
      <c r="IW121" s="60">
        <v>2026</v>
      </c>
      <c r="IX121" s="60">
        <v>1595</v>
      </c>
      <c r="IY121" s="60">
        <v>2242</v>
      </c>
      <c r="IZ121" s="60">
        <v>1659</v>
      </c>
      <c r="JA121" s="60">
        <v>1595</v>
      </c>
      <c r="JB121" s="60">
        <v>1275</v>
      </c>
      <c r="JC121" s="60">
        <v>1726</v>
      </c>
      <c r="JD121" s="60">
        <v>1032</v>
      </c>
      <c r="JE121" s="60">
        <v>1745</v>
      </c>
      <c r="JF121" s="60">
        <v>2158</v>
      </c>
      <c r="JG121" s="60">
        <v>1275</v>
      </c>
      <c r="JH121" s="60">
        <v>1972</v>
      </c>
      <c r="JI121" s="60">
        <v>1460</v>
      </c>
      <c r="JJ121" s="60">
        <v>1895</v>
      </c>
      <c r="JK121" s="60">
        <v>1032</v>
      </c>
      <c r="JL121" s="60">
        <v>2158</v>
      </c>
      <c r="JM121" s="60">
        <v>1861</v>
      </c>
      <c r="JN121" s="60">
        <v>2008</v>
      </c>
      <c r="JO121" s="60">
        <v>1275</v>
      </c>
      <c r="JP121" s="60">
        <v>1979</v>
      </c>
      <c r="JQ121" s="60">
        <v>2158</v>
      </c>
      <c r="JR121" s="60">
        <v>2242</v>
      </c>
      <c r="JS121" s="60">
        <v>2242</v>
      </c>
      <c r="JT121" s="60">
        <v>2242</v>
      </c>
      <c r="JU121" s="60">
        <v>2008</v>
      </c>
      <c r="JV121" s="60">
        <v>1787</v>
      </c>
      <c r="JW121" s="60">
        <v>1979</v>
      </c>
      <c r="JX121" s="60">
        <v>1275</v>
      </c>
      <c r="JY121" s="60">
        <v>1787</v>
      </c>
      <c r="JZ121" s="60">
        <v>1361</v>
      </c>
      <c r="KA121" s="60">
        <v>1979</v>
      </c>
      <c r="KB121" s="60">
        <v>1406</v>
      </c>
      <c r="KC121" s="60">
        <v>1595</v>
      </c>
      <c r="KD121" s="60">
        <v>1595</v>
      </c>
      <c r="KE121" s="60">
        <v>1207</v>
      </c>
      <c r="KF121" s="60">
        <v>1745</v>
      </c>
      <c r="KG121" s="60">
        <v>1079</v>
      </c>
      <c r="KH121" s="60">
        <v>1922</v>
      </c>
      <c r="KI121" s="60">
        <v>1297</v>
      </c>
      <c r="KJ121" s="60">
        <v>1061</v>
      </c>
      <c r="KL121" s="60">
        <v>1061</v>
      </c>
      <c r="KM121" s="60">
        <v>2008</v>
      </c>
      <c r="KN121" s="60">
        <v>2200</v>
      </c>
      <c r="KO121" s="60">
        <v>1595</v>
      </c>
      <c r="KP121" s="60">
        <v>2242</v>
      </c>
      <c r="KQ121" s="60">
        <v>2158</v>
      </c>
      <c r="KR121" s="60">
        <v>2158</v>
      </c>
      <c r="KS121" s="60">
        <v>1858</v>
      </c>
      <c r="KT121" s="60">
        <v>1595</v>
      </c>
      <c r="KU121" s="60">
        <v>2242</v>
      </c>
      <c r="KV121" s="60">
        <v>2242</v>
      </c>
      <c r="KW121" s="60">
        <v>1979</v>
      </c>
      <c r="KX121" s="60">
        <v>2242</v>
      </c>
      <c r="KY121" s="60">
        <v>2242</v>
      </c>
      <c r="KZ121" s="60">
        <v>2242</v>
      </c>
      <c r="LA121" s="60">
        <v>2242</v>
      </c>
      <c r="LB121" s="60">
        <v>1595</v>
      </c>
      <c r="LC121" s="60">
        <v>1979</v>
      </c>
      <c r="LD121" s="60">
        <v>1937</v>
      </c>
      <c r="LE121" s="60">
        <v>2102</v>
      </c>
      <c r="LF121" s="60">
        <v>2242</v>
      </c>
      <c r="LG121" s="60">
        <v>1275</v>
      </c>
      <c r="LH121" s="60">
        <v>2242</v>
      </c>
      <c r="LI121" s="60">
        <v>2242</v>
      </c>
      <c r="LJ121" s="60">
        <v>1467</v>
      </c>
      <c r="LK121" s="60">
        <v>1755</v>
      </c>
      <c r="LL121" s="60">
        <v>2242</v>
      </c>
      <c r="LM121" s="60">
        <v>2242</v>
      </c>
      <c r="LN121" s="60">
        <v>1858</v>
      </c>
      <c r="LO121" s="60">
        <v>2008</v>
      </c>
      <c r="LP121" s="60">
        <v>2008</v>
      </c>
      <c r="LQ121" s="60">
        <v>2242</v>
      </c>
      <c r="LR121" s="60">
        <v>2242</v>
      </c>
      <c r="LS121" s="60">
        <v>1895</v>
      </c>
      <c r="LT121" s="60">
        <v>1595</v>
      </c>
      <c r="LU121" s="60">
        <v>2242</v>
      </c>
      <c r="LV121" s="60">
        <v>2242</v>
      </c>
    </row>
    <row r="122" spans="1:334" ht="15" customHeight="1" x14ac:dyDescent="0.35">
      <c r="A122" s="57"/>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s="60">
        <v>4670.88</v>
      </c>
      <c r="FH122" s="60">
        <v>4212.88</v>
      </c>
      <c r="FI122" s="60">
        <v>4164.88</v>
      </c>
      <c r="FJ122" s="60">
        <v>3694.88</v>
      </c>
      <c r="FK122" s="60">
        <v>4304.88</v>
      </c>
      <c r="FL122" s="60">
        <v>4814.88</v>
      </c>
      <c r="FM122" s="60">
        <v>4954.88</v>
      </c>
      <c r="FN122" s="60">
        <v>4814.88</v>
      </c>
      <c r="FO122" s="60">
        <v>4378.88</v>
      </c>
      <c r="FP122" s="60">
        <v>5160.88</v>
      </c>
      <c r="FQ122" s="60">
        <v>5118.88</v>
      </c>
      <c r="FR122" s="60">
        <v>4476.88</v>
      </c>
      <c r="FS122" s="60">
        <v>4978.88</v>
      </c>
      <c r="FT122" s="60">
        <v>4998.88</v>
      </c>
      <c r="FU122" s="60">
        <v>4696.88</v>
      </c>
      <c r="FV122" s="60">
        <v>3776.2799999999997</v>
      </c>
      <c r="FW122" s="60">
        <v>4936.88</v>
      </c>
      <c r="FX122" s="60">
        <v>5236.88</v>
      </c>
      <c r="FY122" s="60">
        <v>4926.88</v>
      </c>
      <c r="FZ122" s="60">
        <v>4794.88</v>
      </c>
      <c r="GA122" s="60">
        <v>5236.88</v>
      </c>
      <c r="GB122" s="60">
        <v>5180.88</v>
      </c>
      <c r="GC122" s="60">
        <v>4856.88</v>
      </c>
      <c r="GD122" s="60">
        <v>5188.88</v>
      </c>
      <c r="GE122" s="60">
        <v>5006.2800000000007</v>
      </c>
      <c r="GF122" s="60">
        <v>5138.88</v>
      </c>
      <c r="GG122" s="60">
        <v>4960.88</v>
      </c>
      <c r="GH122" s="60">
        <v>4772.28</v>
      </c>
      <c r="GI122" s="60">
        <v>3958.88</v>
      </c>
      <c r="GJ122" s="60">
        <v>5320.88</v>
      </c>
      <c r="GK122" s="60">
        <v>5008.88</v>
      </c>
      <c r="GL122" s="60">
        <v>4230.88</v>
      </c>
      <c r="GM122" s="60">
        <v>4302.88</v>
      </c>
      <c r="GN122" s="60">
        <v>5142.88</v>
      </c>
      <c r="GO122" s="60">
        <v>4670.88</v>
      </c>
      <c r="GP122" s="60">
        <v>4702.88</v>
      </c>
      <c r="GQ122" s="60">
        <v>5160.88</v>
      </c>
      <c r="GR122" s="60">
        <v>4776.88</v>
      </c>
      <c r="GS122" s="60">
        <v>5180.88</v>
      </c>
      <c r="GT122" s="60">
        <v>4090.88</v>
      </c>
      <c r="GU122" s="60">
        <v>5160.88</v>
      </c>
      <c r="GV122" s="60">
        <v>5160.88</v>
      </c>
      <c r="GW122" s="60">
        <v>5160.88</v>
      </c>
      <c r="GX122" s="60">
        <v>5320.88</v>
      </c>
      <c r="GY122" s="60">
        <v>4670.88</v>
      </c>
      <c r="GZ122" s="60">
        <v>5320.88</v>
      </c>
      <c r="HA122" s="60">
        <v>5320.88</v>
      </c>
      <c r="HB122" s="60">
        <v>5096.88</v>
      </c>
      <c r="HC122" s="60">
        <v>5180.88</v>
      </c>
      <c r="HD122" s="60">
        <v>5320.88</v>
      </c>
      <c r="HE122" s="60">
        <v>5320.88</v>
      </c>
      <c r="HF122" s="60">
        <v>5302.88</v>
      </c>
      <c r="HG122" s="60">
        <v>5320.88</v>
      </c>
      <c r="HH122" s="60">
        <v>4670.88</v>
      </c>
      <c r="HI122" s="60">
        <v>914</v>
      </c>
      <c r="HJ122" s="60">
        <v>1378</v>
      </c>
      <c r="HL122" s="60">
        <v>1378</v>
      </c>
      <c r="HM122" s="60">
        <v>1012</v>
      </c>
      <c r="HN122" s="60">
        <v>1294</v>
      </c>
      <c r="HO122" s="60">
        <v>1004</v>
      </c>
      <c r="HP122" s="60">
        <v>910</v>
      </c>
      <c r="HQ122" s="60">
        <v>1106</v>
      </c>
      <c r="HR122" s="60">
        <v>1378</v>
      </c>
      <c r="HS122" s="60">
        <v>1144</v>
      </c>
      <c r="HT122" s="60">
        <v>1238</v>
      </c>
      <c r="HU122" s="60">
        <v>1238</v>
      </c>
      <c r="HV122" s="60">
        <v>1238</v>
      </c>
      <c r="HW122" s="60">
        <v>1238</v>
      </c>
      <c r="HX122" s="60">
        <v>1378</v>
      </c>
      <c r="HY122" s="60">
        <v>997</v>
      </c>
      <c r="HZ122" s="60">
        <v>997</v>
      </c>
      <c r="IA122" s="60">
        <v>583</v>
      </c>
      <c r="IB122" s="60">
        <v>1144</v>
      </c>
      <c r="IC122" s="60">
        <v>1144</v>
      </c>
      <c r="ID122" s="60">
        <v>1144</v>
      </c>
      <c r="IE122" s="60">
        <v>1265</v>
      </c>
      <c r="IF122" s="60">
        <v>975</v>
      </c>
      <c r="IG122" s="60">
        <v>632</v>
      </c>
      <c r="IH122" s="60">
        <v>1154</v>
      </c>
      <c r="II122" s="60">
        <v>1238</v>
      </c>
      <c r="IJ122" s="60">
        <v>1144</v>
      </c>
      <c r="IK122" s="60">
        <v>1022</v>
      </c>
      <c r="IL122" s="60">
        <v>1046</v>
      </c>
      <c r="IM122" s="60">
        <v>1238</v>
      </c>
      <c r="IN122" s="60">
        <v>1378</v>
      </c>
      <c r="IO122" s="60">
        <v>1196</v>
      </c>
      <c r="IP122" s="60">
        <v>914</v>
      </c>
      <c r="IQ122" s="60">
        <v>1378</v>
      </c>
      <c r="IR122" s="60">
        <v>914</v>
      </c>
      <c r="IS122" s="60">
        <v>1046</v>
      </c>
      <c r="IT122" s="60">
        <v>1179</v>
      </c>
      <c r="IU122" s="60">
        <v>1137</v>
      </c>
      <c r="IV122" s="60">
        <v>1336</v>
      </c>
      <c r="IW122" s="60">
        <v>1162</v>
      </c>
      <c r="IX122" s="60">
        <v>1012</v>
      </c>
      <c r="IY122" s="60">
        <v>1378</v>
      </c>
      <c r="IZ122" s="60">
        <v>1106</v>
      </c>
      <c r="JA122" s="60">
        <v>1012</v>
      </c>
      <c r="JB122" s="60">
        <v>872</v>
      </c>
      <c r="JC122" s="60">
        <v>1012</v>
      </c>
      <c r="JD122" s="60">
        <v>715</v>
      </c>
      <c r="JE122" s="60">
        <v>1162</v>
      </c>
      <c r="JF122" s="60">
        <v>1294</v>
      </c>
      <c r="JG122" s="60">
        <v>872</v>
      </c>
      <c r="JH122" s="60">
        <v>1108</v>
      </c>
      <c r="JI122" s="60">
        <v>907</v>
      </c>
      <c r="JJ122" s="60">
        <v>1162</v>
      </c>
      <c r="JK122" s="60">
        <v>715</v>
      </c>
      <c r="JL122" s="60">
        <v>1294</v>
      </c>
      <c r="JM122" s="60">
        <v>997</v>
      </c>
      <c r="JN122" s="60">
        <v>1294</v>
      </c>
      <c r="JO122" s="60">
        <v>872</v>
      </c>
      <c r="JP122" s="60">
        <v>1246</v>
      </c>
      <c r="JQ122" s="60">
        <v>1294</v>
      </c>
      <c r="JR122" s="60">
        <v>1378</v>
      </c>
      <c r="JS122" s="60">
        <v>1378</v>
      </c>
      <c r="JT122" s="60">
        <v>1378</v>
      </c>
      <c r="JU122" s="60">
        <v>1294</v>
      </c>
      <c r="JV122" s="60">
        <v>1204</v>
      </c>
      <c r="JW122" s="60">
        <v>1246</v>
      </c>
      <c r="JX122" s="60">
        <v>872</v>
      </c>
      <c r="JY122" s="60">
        <v>1204</v>
      </c>
      <c r="JZ122" s="60">
        <v>583</v>
      </c>
      <c r="KA122" s="60">
        <v>1246</v>
      </c>
      <c r="KB122" s="60">
        <v>872</v>
      </c>
      <c r="KC122" s="60">
        <v>1012</v>
      </c>
      <c r="KD122" s="60">
        <v>1012</v>
      </c>
      <c r="KE122" s="60">
        <v>343</v>
      </c>
      <c r="KF122" s="60">
        <v>1162</v>
      </c>
      <c r="KH122" s="60">
        <v>1238</v>
      </c>
      <c r="KI122" s="60">
        <v>132</v>
      </c>
      <c r="KJ122" s="60">
        <v>132</v>
      </c>
      <c r="KK122" s="60">
        <v>301</v>
      </c>
      <c r="KL122" s="60">
        <v>132</v>
      </c>
      <c r="KM122" s="60">
        <v>1144</v>
      </c>
      <c r="KN122" s="60">
        <v>1336</v>
      </c>
      <c r="KO122" s="60">
        <v>1012</v>
      </c>
      <c r="KP122" s="60">
        <v>1378</v>
      </c>
      <c r="KQ122" s="60">
        <v>1294</v>
      </c>
      <c r="KR122" s="60">
        <v>1294</v>
      </c>
      <c r="KS122" s="60">
        <v>1144</v>
      </c>
      <c r="KT122" s="60">
        <v>1012</v>
      </c>
      <c r="KU122" s="60">
        <v>1378</v>
      </c>
      <c r="KV122" s="60">
        <v>1378</v>
      </c>
      <c r="KW122" s="60">
        <v>1246</v>
      </c>
      <c r="KX122" s="60">
        <v>1378</v>
      </c>
      <c r="KY122" s="60">
        <v>1378</v>
      </c>
      <c r="KZ122" s="60">
        <v>1378</v>
      </c>
      <c r="LA122" s="60">
        <v>1378</v>
      </c>
      <c r="LB122" s="60">
        <v>1012</v>
      </c>
      <c r="LC122" s="60">
        <v>1246</v>
      </c>
      <c r="LD122" s="60">
        <v>1204</v>
      </c>
      <c r="LE122" s="60">
        <v>1238</v>
      </c>
      <c r="LF122" s="60">
        <v>1378</v>
      </c>
      <c r="LG122" s="60">
        <v>872</v>
      </c>
      <c r="LH122" s="60">
        <v>1378</v>
      </c>
      <c r="LI122" s="60">
        <v>1378</v>
      </c>
      <c r="LJ122" s="60">
        <v>1064</v>
      </c>
      <c r="LK122" s="60">
        <v>1022</v>
      </c>
      <c r="LL122" s="60">
        <v>1378</v>
      </c>
      <c r="LM122" s="60">
        <v>1378</v>
      </c>
      <c r="LN122" s="60">
        <v>1144</v>
      </c>
      <c r="LO122" s="60">
        <v>1294</v>
      </c>
      <c r="LP122" s="60">
        <v>1294</v>
      </c>
      <c r="LQ122" s="60">
        <v>1378</v>
      </c>
      <c r="LR122" s="60">
        <v>1378</v>
      </c>
      <c r="LS122" s="60">
        <v>1162</v>
      </c>
      <c r="LT122" s="60">
        <v>1012</v>
      </c>
      <c r="LU122" s="60">
        <v>1378</v>
      </c>
      <c r="LV122" s="60">
        <v>1378</v>
      </c>
    </row>
    <row r="123" spans="1:334" ht="15" customHeight="1" x14ac:dyDescent="0.35">
      <c r="A123" s="57"/>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s="60">
        <v>6457.88</v>
      </c>
      <c r="FH123" s="60">
        <v>5749.88</v>
      </c>
      <c r="FI123" s="60">
        <v>4696.88</v>
      </c>
      <c r="FJ123" s="60">
        <v>5340.88</v>
      </c>
      <c r="FK123" s="60">
        <v>5547.88</v>
      </c>
      <c r="FL123" s="60">
        <v>6070.88</v>
      </c>
      <c r="FM123" s="60">
        <v>6197.88</v>
      </c>
      <c r="FN123" s="60">
        <v>6460.88</v>
      </c>
      <c r="FO123" s="60">
        <v>5915.88</v>
      </c>
      <c r="FP123" s="60">
        <v>6947.88</v>
      </c>
      <c r="FQ123" s="60">
        <v>6905.88</v>
      </c>
      <c r="FR123" s="60">
        <v>6263.88</v>
      </c>
      <c r="FS123" s="60">
        <v>6905.88</v>
      </c>
      <c r="FT123" s="60">
        <v>6925.88</v>
      </c>
      <c r="FU123" s="60">
        <v>6386.88</v>
      </c>
      <c r="FV123" s="60">
        <v>5182.28</v>
      </c>
      <c r="FW123" s="60">
        <v>6502.88</v>
      </c>
      <c r="FX123" s="60">
        <v>6802.88</v>
      </c>
      <c r="FY123" s="60">
        <v>5465.88</v>
      </c>
      <c r="FZ123" s="60">
        <v>4352.88</v>
      </c>
      <c r="GA123" s="60">
        <v>6802.88</v>
      </c>
      <c r="GB123" s="60">
        <v>7107.88</v>
      </c>
      <c r="GC123" s="60">
        <v>6652.88</v>
      </c>
      <c r="GD123" s="60">
        <v>6631.88</v>
      </c>
      <c r="GE123" s="60">
        <v>6543.2800000000007</v>
      </c>
      <c r="GF123" s="60">
        <v>6675.88</v>
      </c>
      <c r="GG123" s="60">
        <v>6887.88</v>
      </c>
      <c r="GH123" s="60">
        <v>6559.28</v>
      </c>
      <c r="GI123" s="60">
        <v>5224.88</v>
      </c>
      <c r="GJ123" s="60">
        <v>7107.88</v>
      </c>
      <c r="GK123" s="60">
        <v>6795.88</v>
      </c>
      <c r="GL123" s="60">
        <v>6017.88</v>
      </c>
      <c r="GM123" s="60">
        <v>5568.88</v>
      </c>
      <c r="GN123" s="60">
        <v>6929.88</v>
      </c>
      <c r="GO123" s="60">
        <v>6457.88</v>
      </c>
      <c r="GP123" s="60">
        <v>6489.88</v>
      </c>
      <c r="GQ123" s="60">
        <v>6947.88</v>
      </c>
      <c r="GR123" s="60">
        <v>3764.88</v>
      </c>
      <c r="GS123" s="60">
        <v>7107.88</v>
      </c>
      <c r="GT123" s="60">
        <v>5877.88</v>
      </c>
      <c r="GU123" s="60">
        <v>6947.88</v>
      </c>
      <c r="GV123" s="60">
        <v>6947.88</v>
      </c>
      <c r="GW123" s="60">
        <v>6947.88</v>
      </c>
      <c r="GX123" s="60">
        <v>7107.88</v>
      </c>
      <c r="GY123" s="60">
        <v>6457.88</v>
      </c>
      <c r="GZ123" s="60">
        <v>7107.88</v>
      </c>
      <c r="HA123" s="60">
        <v>7107.88</v>
      </c>
      <c r="HB123" s="60">
        <v>6633.88</v>
      </c>
      <c r="HC123" s="60">
        <v>7107.88</v>
      </c>
      <c r="HD123" s="60">
        <v>7107.88</v>
      </c>
      <c r="HE123" s="60">
        <v>7107.88</v>
      </c>
      <c r="HF123" s="60">
        <v>7089.88</v>
      </c>
      <c r="HG123" s="60">
        <v>7107.88</v>
      </c>
      <c r="HH123" s="60">
        <v>6457.88</v>
      </c>
      <c r="HI123" s="60">
        <v>2710</v>
      </c>
      <c r="HJ123" s="60">
        <v>3059</v>
      </c>
      <c r="HK123" s="60">
        <v>2128</v>
      </c>
      <c r="HL123" s="60">
        <v>3165</v>
      </c>
      <c r="HM123" s="60">
        <v>2128</v>
      </c>
      <c r="HN123" s="60">
        <v>3081</v>
      </c>
      <c r="HO123" s="60">
        <v>1930</v>
      </c>
      <c r="HP123" s="60">
        <v>2128</v>
      </c>
      <c r="HQ123" s="60">
        <v>2902</v>
      </c>
      <c r="HR123" s="60">
        <v>2944</v>
      </c>
      <c r="HS123" s="60">
        <v>2391</v>
      </c>
      <c r="HT123" s="60">
        <v>3165</v>
      </c>
      <c r="HU123" s="60">
        <v>3165</v>
      </c>
      <c r="HV123" s="60">
        <v>3165</v>
      </c>
      <c r="HW123" s="60">
        <v>3165</v>
      </c>
      <c r="HX123" s="60">
        <v>3165</v>
      </c>
      <c r="HY123" s="60">
        <v>3081</v>
      </c>
      <c r="HZ123" s="60">
        <v>3081</v>
      </c>
      <c r="IA123" s="60">
        <v>3081</v>
      </c>
      <c r="IB123" s="60">
        <v>2931</v>
      </c>
      <c r="IC123" s="60">
        <v>2781</v>
      </c>
      <c r="ID123" s="60">
        <v>2781</v>
      </c>
      <c r="IE123" s="60">
        <v>3123</v>
      </c>
      <c r="IF123" s="60">
        <v>2973</v>
      </c>
      <c r="IG123" s="60">
        <v>2973</v>
      </c>
      <c r="IH123" s="60">
        <v>2391</v>
      </c>
      <c r="II123" s="60">
        <v>2775</v>
      </c>
      <c r="IJ123" s="60">
        <v>2931</v>
      </c>
      <c r="IK123" s="60">
        <v>2428</v>
      </c>
      <c r="IL123" s="60">
        <v>2583</v>
      </c>
      <c r="IM123" s="60">
        <v>3165</v>
      </c>
      <c r="IN123" s="60">
        <v>3165</v>
      </c>
      <c r="IO123" s="60">
        <v>2733</v>
      </c>
      <c r="IP123" s="60">
        <v>2320</v>
      </c>
      <c r="IQ123" s="60">
        <v>3165</v>
      </c>
      <c r="IR123" s="60">
        <v>2320</v>
      </c>
      <c r="IS123" s="60">
        <v>2973</v>
      </c>
      <c r="IT123" s="60">
        <v>3123</v>
      </c>
      <c r="IU123" s="60">
        <v>3081</v>
      </c>
      <c r="IV123" s="60">
        <v>2902</v>
      </c>
      <c r="IW123" s="60">
        <v>2207</v>
      </c>
      <c r="IX123" s="60">
        <v>1255</v>
      </c>
      <c r="IY123" s="60">
        <v>3165</v>
      </c>
      <c r="IZ123" s="60">
        <v>2902</v>
      </c>
      <c r="JA123" s="60">
        <v>2128</v>
      </c>
      <c r="JB123" s="60">
        <v>2030</v>
      </c>
      <c r="JC123" s="60">
        <v>2428</v>
      </c>
      <c r="JD123" s="60">
        <v>2518</v>
      </c>
      <c r="JE123" s="60">
        <v>1664</v>
      </c>
      <c r="JF123" s="60">
        <v>2983</v>
      </c>
      <c r="JG123" s="60">
        <v>2128</v>
      </c>
      <c r="JH123" s="60">
        <v>3123</v>
      </c>
      <c r="JI123" s="60">
        <v>2860</v>
      </c>
      <c r="JJ123" s="60">
        <v>2428</v>
      </c>
      <c r="JK123" s="60">
        <v>2128</v>
      </c>
      <c r="JL123" s="60">
        <v>1632</v>
      </c>
      <c r="JM123" s="60">
        <v>3081</v>
      </c>
      <c r="JN123" s="60">
        <v>1927</v>
      </c>
      <c r="JO123" s="60">
        <v>2128</v>
      </c>
      <c r="JP123" s="60">
        <v>2795</v>
      </c>
      <c r="JQ123" s="60">
        <v>3081</v>
      </c>
      <c r="JR123" s="60">
        <v>3165</v>
      </c>
      <c r="JS123" s="60">
        <v>3059</v>
      </c>
      <c r="JT123" s="60">
        <v>3165</v>
      </c>
      <c r="JU123" s="60">
        <v>1482</v>
      </c>
      <c r="JV123" s="60">
        <v>1596</v>
      </c>
      <c r="JW123" s="60">
        <v>2512</v>
      </c>
      <c r="JX123" s="60">
        <v>2128</v>
      </c>
      <c r="JY123" s="60">
        <v>2710</v>
      </c>
      <c r="JZ123" s="60">
        <v>3081</v>
      </c>
      <c r="KA123" s="60">
        <v>2795</v>
      </c>
      <c r="KB123" s="60">
        <v>2649</v>
      </c>
      <c r="KC123" s="60">
        <v>1277</v>
      </c>
      <c r="KE123" s="60">
        <v>2841</v>
      </c>
      <c r="KF123" s="60">
        <v>2180</v>
      </c>
      <c r="KG123" s="60">
        <v>2799</v>
      </c>
      <c r="KH123" s="60">
        <v>3165</v>
      </c>
      <c r="KI123" s="60">
        <v>2931</v>
      </c>
      <c r="KJ123" s="60">
        <v>2781</v>
      </c>
      <c r="KK123" s="60">
        <v>2518</v>
      </c>
      <c r="KL123" s="60">
        <v>2781</v>
      </c>
      <c r="KM123" s="60">
        <v>2931</v>
      </c>
      <c r="KN123" s="60">
        <v>3123</v>
      </c>
      <c r="KO123" s="60">
        <v>2128</v>
      </c>
      <c r="KP123" s="60">
        <v>3165</v>
      </c>
      <c r="KQ123" s="60">
        <v>2592</v>
      </c>
      <c r="KR123" s="60">
        <v>1632</v>
      </c>
      <c r="KS123" s="60">
        <v>2039</v>
      </c>
      <c r="KT123" s="60">
        <v>2518</v>
      </c>
      <c r="KU123" s="60">
        <v>3165</v>
      </c>
      <c r="KV123" s="60">
        <v>3165</v>
      </c>
      <c r="KW123" s="60">
        <v>2512</v>
      </c>
      <c r="KX123" s="60">
        <v>3165</v>
      </c>
      <c r="KY123" s="60">
        <v>3165</v>
      </c>
      <c r="KZ123" s="60">
        <v>3059</v>
      </c>
      <c r="LA123" s="60">
        <v>3165</v>
      </c>
      <c r="LB123" s="60">
        <v>2128</v>
      </c>
      <c r="LC123" s="60">
        <v>2512</v>
      </c>
      <c r="LD123" s="60">
        <v>2470</v>
      </c>
      <c r="LE123" s="60">
        <v>3165</v>
      </c>
      <c r="LF123" s="60">
        <v>3165</v>
      </c>
      <c r="LG123" s="60">
        <v>2128</v>
      </c>
      <c r="LH123" s="60">
        <v>3165</v>
      </c>
      <c r="LI123" s="60">
        <v>3165</v>
      </c>
      <c r="LJ123" s="60">
        <v>2710</v>
      </c>
      <c r="LK123" s="60">
        <v>2428</v>
      </c>
      <c r="LL123" s="60">
        <v>3165</v>
      </c>
      <c r="LM123" s="60">
        <v>3165</v>
      </c>
      <c r="LN123" s="60">
        <v>2518</v>
      </c>
      <c r="LO123" s="60">
        <v>1927</v>
      </c>
      <c r="LP123" s="60">
        <v>2054</v>
      </c>
      <c r="LQ123" s="60">
        <v>3165</v>
      </c>
      <c r="LR123" s="60">
        <v>3165</v>
      </c>
      <c r="LS123" s="60">
        <v>2818</v>
      </c>
      <c r="LT123" s="60">
        <v>2128</v>
      </c>
      <c r="LU123" s="60">
        <v>3165</v>
      </c>
      <c r="LV123" s="60">
        <v>3165</v>
      </c>
    </row>
    <row r="124" spans="1:334" ht="15" customHeight="1" x14ac:dyDescent="0.35">
      <c r="A124" s="57"/>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s="60">
        <v>5261.88</v>
      </c>
      <c r="FH124" s="60">
        <v>4837.88</v>
      </c>
      <c r="FI124" s="60">
        <v>4745.88</v>
      </c>
      <c r="FJ124" s="60">
        <v>4275.88</v>
      </c>
      <c r="FK124" s="60">
        <v>4745.88</v>
      </c>
      <c r="FL124" s="60">
        <v>5289.88</v>
      </c>
      <c r="FM124" s="60">
        <v>5395.88</v>
      </c>
      <c r="FN124" s="60">
        <v>5395.88</v>
      </c>
      <c r="FO124" s="60">
        <v>5003.88</v>
      </c>
      <c r="FP124" s="60">
        <v>5751.88</v>
      </c>
      <c r="FQ124" s="60">
        <v>5709.88</v>
      </c>
      <c r="FR124" s="60">
        <v>5067.88</v>
      </c>
      <c r="FS124" s="60">
        <v>5709.88</v>
      </c>
      <c r="FT124" s="60">
        <v>5729.88</v>
      </c>
      <c r="FU124" s="60">
        <v>5321.88</v>
      </c>
      <c r="FV124" s="60">
        <v>4401.28</v>
      </c>
      <c r="FW124" s="60">
        <v>5527.88</v>
      </c>
      <c r="FX124" s="60">
        <v>5827.88</v>
      </c>
      <c r="FY124" s="60">
        <v>5367.88</v>
      </c>
      <c r="FZ124" s="60">
        <v>5235.88</v>
      </c>
      <c r="GA124" s="60">
        <v>5827.88</v>
      </c>
      <c r="GB124" s="60">
        <v>5911.88</v>
      </c>
      <c r="GC124" s="60">
        <v>5587.88</v>
      </c>
      <c r="GD124" s="60">
        <v>5673.88</v>
      </c>
      <c r="GE124" s="60">
        <v>5631.2800000000007</v>
      </c>
      <c r="GF124" s="60">
        <v>5763.88</v>
      </c>
      <c r="GG124" s="60">
        <v>5691.88</v>
      </c>
      <c r="GH124" s="60">
        <v>5363.28</v>
      </c>
      <c r="GI124" s="60">
        <v>4443.88</v>
      </c>
      <c r="GJ124" s="60">
        <v>5911.88</v>
      </c>
      <c r="GK124" s="60">
        <v>5599.88</v>
      </c>
      <c r="GL124" s="60">
        <v>4821.88</v>
      </c>
      <c r="GM124" s="60">
        <v>4787.88</v>
      </c>
      <c r="GN124" s="60">
        <v>5733.88</v>
      </c>
      <c r="GO124" s="60">
        <v>5261.88</v>
      </c>
      <c r="GP124" s="60">
        <v>5293.88</v>
      </c>
      <c r="GQ124" s="60">
        <v>5751.88</v>
      </c>
      <c r="GR124" s="60">
        <v>5111.88</v>
      </c>
      <c r="GS124" s="60">
        <v>5911.88</v>
      </c>
      <c r="GT124" s="60">
        <v>4681.88</v>
      </c>
      <c r="GU124" s="60">
        <v>5751.88</v>
      </c>
      <c r="GV124" s="60">
        <v>5751.88</v>
      </c>
      <c r="GW124" s="60">
        <v>5751.88</v>
      </c>
      <c r="GX124" s="60">
        <v>5911.88</v>
      </c>
      <c r="GY124" s="60">
        <v>5261.88</v>
      </c>
      <c r="GZ124" s="60">
        <v>5911.88</v>
      </c>
      <c r="HA124" s="60">
        <v>5911.88</v>
      </c>
      <c r="HB124" s="60">
        <v>5721.88</v>
      </c>
      <c r="HC124" s="60">
        <v>5911.88</v>
      </c>
      <c r="HD124" s="60">
        <v>5911.88</v>
      </c>
      <c r="HE124" s="60">
        <v>5911.88</v>
      </c>
      <c r="HF124" s="60">
        <v>5893.88</v>
      </c>
      <c r="HG124" s="60">
        <v>5911.88</v>
      </c>
      <c r="HH124" s="60">
        <v>5261.88</v>
      </c>
      <c r="HI124" s="60">
        <v>1645</v>
      </c>
      <c r="HJ124" s="60">
        <v>1863</v>
      </c>
      <c r="HK124" s="60">
        <v>1104</v>
      </c>
      <c r="HL124" s="60">
        <v>1969</v>
      </c>
      <c r="HM124" s="60">
        <v>1347</v>
      </c>
      <c r="HN124" s="60">
        <v>1885</v>
      </c>
      <c r="HO124" s="60">
        <v>1585</v>
      </c>
      <c r="HP124" s="60">
        <v>1347</v>
      </c>
      <c r="HQ124" s="60">
        <v>1837</v>
      </c>
      <c r="HR124" s="60">
        <v>1859</v>
      </c>
      <c r="HS124" s="60">
        <v>1479</v>
      </c>
      <c r="HT124" s="60">
        <v>1969</v>
      </c>
      <c r="HU124" s="60">
        <v>1969</v>
      </c>
      <c r="HV124" s="60">
        <v>1969</v>
      </c>
      <c r="HW124" s="60">
        <v>1969</v>
      </c>
      <c r="HX124" s="60">
        <v>1574</v>
      </c>
      <c r="HY124" s="60">
        <v>1728</v>
      </c>
      <c r="HZ124" s="60">
        <v>1728</v>
      </c>
      <c r="IA124" s="60">
        <v>1642</v>
      </c>
      <c r="IB124" s="60">
        <v>1735</v>
      </c>
      <c r="IC124" s="60">
        <v>1585</v>
      </c>
      <c r="ID124" s="60">
        <v>1585</v>
      </c>
      <c r="IE124" s="60">
        <v>1927</v>
      </c>
      <c r="IF124" s="60">
        <v>1777</v>
      </c>
      <c r="IG124" s="60">
        <v>1777</v>
      </c>
      <c r="IH124" s="60">
        <v>1779</v>
      </c>
      <c r="II124" s="60">
        <v>1863</v>
      </c>
      <c r="IJ124" s="60">
        <v>1735</v>
      </c>
      <c r="IK124" s="60">
        <v>1252</v>
      </c>
      <c r="IL124" s="60">
        <v>1671</v>
      </c>
      <c r="IM124" s="60">
        <v>1969</v>
      </c>
      <c r="IN124" s="60">
        <v>1574</v>
      </c>
      <c r="IO124" s="60">
        <v>1821</v>
      </c>
      <c r="IP124" s="60">
        <v>1539</v>
      </c>
      <c r="IQ124" s="60">
        <v>1969</v>
      </c>
      <c r="IR124" s="60">
        <v>1539</v>
      </c>
      <c r="IS124" s="60">
        <v>1777</v>
      </c>
      <c r="IT124" s="60">
        <v>1770</v>
      </c>
      <c r="IU124" s="60">
        <v>1642</v>
      </c>
      <c r="IV124" s="60">
        <v>1927</v>
      </c>
      <c r="IW124" s="60">
        <v>1753</v>
      </c>
      <c r="IX124" s="60">
        <v>1453</v>
      </c>
      <c r="IY124" s="60">
        <v>1969</v>
      </c>
      <c r="IZ124" s="60">
        <v>1837</v>
      </c>
      <c r="JA124" s="60">
        <v>1347</v>
      </c>
      <c r="JB124" s="60">
        <v>873</v>
      </c>
      <c r="JC124" s="60">
        <v>1453</v>
      </c>
      <c r="JD124" s="60">
        <v>1210</v>
      </c>
      <c r="JE124" s="60">
        <v>1603</v>
      </c>
      <c r="JF124" s="60">
        <v>1885</v>
      </c>
      <c r="JG124" s="60">
        <v>873</v>
      </c>
      <c r="JH124" s="60">
        <v>1770</v>
      </c>
      <c r="JI124" s="60">
        <v>1638</v>
      </c>
      <c r="JJ124" s="60">
        <v>1647</v>
      </c>
      <c r="JK124" s="60">
        <v>1104</v>
      </c>
      <c r="JL124" s="60">
        <v>1885</v>
      </c>
      <c r="JM124" s="60">
        <v>1728</v>
      </c>
      <c r="JN124" s="60">
        <v>1735</v>
      </c>
      <c r="JO124" s="60">
        <v>1347</v>
      </c>
      <c r="JP124" s="60">
        <v>1758</v>
      </c>
      <c r="JQ124" s="60">
        <v>1885</v>
      </c>
      <c r="JR124" s="60">
        <v>1969</v>
      </c>
      <c r="JS124" s="60">
        <v>1863</v>
      </c>
      <c r="JT124" s="60">
        <v>1969</v>
      </c>
      <c r="JU124" s="60">
        <v>1735</v>
      </c>
      <c r="JV124" s="60">
        <v>1645</v>
      </c>
      <c r="JW124" s="60">
        <v>1731</v>
      </c>
      <c r="JX124" s="60">
        <v>952</v>
      </c>
      <c r="JY124" s="60">
        <v>1645</v>
      </c>
      <c r="JZ124" s="60">
        <v>1642</v>
      </c>
      <c r="KA124" s="60">
        <v>1758</v>
      </c>
      <c r="KB124" s="60">
        <v>1374</v>
      </c>
      <c r="KC124" s="60">
        <v>1347</v>
      </c>
      <c r="KD124" s="60">
        <v>1347</v>
      </c>
      <c r="KE124" s="60">
        <v>1488</v>
      </c>
      <c r="KF124" s="60">
        <v>1102</v>
      </c>
      <c r="KG124" s="60">
        <v>1360</v>
      </c>
      <c r="KH124" s="60">
        <v>1969</v>
      </c>
      <c r="KI124" s="60">
        <v>1578</v>
      </c>
      <c r="KJ124" s="60">
        <v>1342</v>
      </c>
      <c r="KK124" s="60">
        <v>1210</v>
      </c>
      <c r="KL124" s="60">
        <v>1342</v>
      </c>
      <c r="KM124" s="60">
        <v>1735</v>
      </c>
      <c r="KN124" s="60">
        <v>1927</v>
      </c>
      <c r="KO124" s="60">
        <v>1347</v>
      </c>
      <c r="KP124" s="60">
        <v>1969</v>
      </c>
      <c r="KQ124" s="60">
        <v>1885</v>
      </c>
      <c r="KR124" s="60">
        <v>1885</v>
      </c>
      <c r="KS124" s="60">
        <v>1585</v>
      </c>
      <c r="KT124" s="60">
        <v>1453</v>
      </c>
      <c r="KU124" s="60">
        <v>1969</v>
      </c>
      <c r="KV124" s="60">
        <v>1969</v>
      </c>
      <c r="KW124" s="60">
        <v>1731</v>
      </c>
      <c r="KX124" s="60">
        <v>1969</v>
      </c>
      <c r="KY124" s="60">
        <v>1969</v>
      </c>
      <c r="KZ124" s="60">
        <v>1863</v>
      </c>
      <c r="LA124" s="60">
        <v>1969</v>
      </c>
      <c r="LB124" s="60">
        <v>1347</v>
      </c>
      <c r="LC124" s="60">
        <v>1731</v>
      </c>
      <c r="LD124" s="60">
        <v>1689</v>
      </c>
      <c r="LE124" s="60">
        <v>1969</v>
      </c>
      <c r="LF124" s="60">
        <v>1969</v>
      </c>
      <c r="LG124" s="60">
        <v>1347</v>
      </c>
      <c r="LH124" s="60">
        <v>1574</v>
      </c>
      <c r="LI124" s="60">
        <v>1574</v>
      </c>
      <c r="LJ124" s="60">
        <v>1171</v>
      </c>
      <c r="LK124" s="60">
        <v>1252</v>
      </c>
      <c r="LL124" s="60">
        <v>1969</v>
      </c>
      <c r="LM124" s="60">
        <v>1969</v>
      </c>
      <c r="LN124" s="60">
        <v>1585</v>
      </c>
      <c r="LO124" s="60">
        <v>1735</v>
      </c>
      <c r="LP124" s="60">
        <v>1735</v>
      </c>
      <c r="LQ124" s="60">
        <v>1969</v>
      </c>
      <c r="LR124" s="60">
        <v>1969</v>
      </c>
      <c r="LS124" s="60">
        <v>1753</v>
      </c>
      <c r="LT124" s="60">
        <v>1347</v>
      </c>
      <c r="LU124" s="60">
        <v>1969</v>
      </c>
      <c r="LV124" s="60">
        <v>1969</v>
      </c>
    </row>
    <row r="125" spans="1:334" ht="15" customHeight="1" x14ac:dyDescent="0.35">
      <c r="A125" s="57"/>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s="60">
        <v>4191.88</v>
      </c>
      <c r="FH125" s="60">
        <v>3873.88</v>
      </c>
      <c r="FI125" s="60">
        <v>4149.88</v>
      </c>
      <c r="FJ125" s="60">
        <v>3679.88</v>
      </c>
      <c r="FK125" s="60">
        <v>4149.88</v>
      </c>
      <c r="FL125" s="60">
        <v>4799.88</v>
      </c>
      <c r="FM125" s="60">
        <v>4799.88</v>
      </c>
      <c r="FN125" s="60">
        <v>4799.88</v>
      </c>
      <c r="FO125" s="60">
        <v>4039.88</v>
      </c>
      <c r="FP125" s="60">
        <v>4681.88</v>
      </c>
      <c r="FQ125" s="60">
        <v>4681.88</v>
      </c>
      <c r="FR125" s="60">
        <v>4039.88</v>
      </c>
      <c r="FS125" s="60">
        <v>4681.88</v>
      </c>
      <c r="FT125" s="60">
        <v>4701.88</v>
      </c>
      <c r="FU125" s="60">
        <v>4681.88</v>
      </c>
      <c r="FV125" s="60">
        <v>3425.2799999999997</v>
      </c>
      <c r="FW125" s="60">
        <v>4499.88</v>
      </c>
      <c r="FX125" s="60">
        <v>4799.88</v>
      </c>
      <c r="FY125" s="60">
        <v>4639.88</v>
      </c>
      <c r="FZ125" s="60">
        <v>4639.88</v>
      </c>
      <c r="GA125" s="60">
        <v>4799.88</v>
      </c>
      <c r="GB125" s="60">
        <v>4841.88</v>
      </c>
      <c r="GC125" s="60">
        <v>4841.88</v>
      </c>
      <c r="GD125" s="60">
        <v>4841.88</v>
      </c>
      <c r="GE125" s="60">
        <v>4709.28</v>
      </c>
      <c r="GF125" s="60">
        <v>4841.88</v>
      </c>
      <c r="GG125" s="60">
        <v>4663.88</v>
      </c>
      <c r="GH125" s="60">
        <v>4293.28</v>
      </c>
      <c r="GI125" s="60">
        <v>3611.88</v>
      </c>
      <c r="GJ125" s="60">
        <v>4841.88</v>
      </c>
      <c r="GK125" s="60">
        <v>4529.88</v>
      </c>
      <c r="GL125" s="60">
        <v>3751.88</v>
      </c>
      <c r="GM125" s="60">
        <v>3997.88</v>
      </c>
      <c r="GN125" s="60">
        <v>4327.88</v>
      </c>
      <c r="GO125" s="60">
        <v>4191.88</v>
      </c>
      <c r="GP125" s="60">
        <v>4223.88</v>
      </c>
      <c r="GQ125" s="60">
        <v>4681.88</v>
      </c>
      <c r="GR125" s="60">
        <v>4621.88</v>
      </c>
      <c r="GS125" s="60">
        <v>4841.88</v>
      </c>
      <c r="GT125" s="60">
        <v>3611.88</v>
      </c>
      <c r="GU125" s="60">
        <v>4681.88</v>
      </c>
      <c r="GV125" s="60">
        <v>4681.88</v>
      </c>
      <c r="GW125" s="60">
        <v>4681.88</v>
      </c>
      <c r="GX125" s="60">
        <v>4841.88</v>
      </c>
      <c r="GY125" s="60">
        <v>3855.88</v>
      </c>
      <c r="GZ125" s="60">
        <v>4841.88</v>
      </c>
      <c r="HA125" s="60">
        <v>4841.88</v>
      </c>
      <c r="HB125" s="60">
        <v>4799.88</v>
      </c>
      <c r="HC125" s="60">
        <v>4841.88</v>
      </c>
      <c r="HD125" s="60">
        <v>4841.88</v>
      </c>
      <c r="HE125" s="60">
        <v>4841.88</v>
      </c>
      <c r="HF125" s="60">
        <v>4823.88</v>
      </c>
      <c r="HG125" s="60">
        <v>4841.88</v>
      </c>
      <c r="HH125" s="60">
        <v>4191.88</v>
      </c>
      <c r="HI125" s="60">
        <v>339</v>
      </c>
      <c r="HJ125" s="60">
        <v>339</v>
      </c>
      <c r="HK125" s="60">
        <v>226</v>
      </c>
      <c r="HL125" s="60">
        <v>339</v>
      </c>
      <c r="HM125" s="60">
        <v>297</v>
      </c>
      <c r="HN125" s="60">
        <v>297</v>
      </c>
      <c r="HO125" s="60">
        <v>297</v>
      </c>
      <c r="HP125" s="60">
        <v>297</v>
      </c>
      <c r="HQ125" s="60">
        <v>339</v>
      </c>
      <c r="HR125" s="60">
        <v>339</v>
      </c>
      <c r="HS125" s="60">
        <v>297</v>
      </c>
      <c r="HT125" s="60">
        <v>339</v>
      </c>
      <c r="HU125" s="60">
        <v>253</v>
      </c>
      <c r="HV125" s="60">
        <v>339</v>
      </c>
      <c r="HW125" s="60">
        <v>339</v>
      </c>
      <c r="HX125" s="60">
        <v>339</v>
      </c>
      <c r="HY125" s="60">
        <v>211</v>
      </c>
      <c r="HZ125" s="60">
        <v>211</v>
      </c>
      <c r="IA125" s="60">
        <v>140</v>
      </c>
      <c r="IB125" s="60">
        <v>297</v>
      </c>
      <c r="IC125" s="60">
        <v>297</v>
      </c>
      <c r="ID125" s="60">
        <v>297</v>
      </c>
      <c r="IF125" s="60">
        <v>268</v>
      </c>
      <c r="IG125" s="60">
        <v>268</v>
      </c>
      <c r="IH125" s="60">
        <v>297</v>
      </c>
      <c r="II125" s="60">
        <v>339</v>
      </c>
      <c r="IJ125" s="60">
        <v>297</v>
      </c>
      <c r="IK125" s="60">
        <v>297</v>
      </c>
      <c r="IL125" s="60">
        <v>339</v>
      </c>
      <c r="IM125" s="60">
        <v>339</v>
      </c>
      <c r="IN125" s="60">
        <v>339</v>
      </c>
      <c r="IO125" s="60">
        <v>339</v>
      </c>
      <c r="IP125" s="60">
        <v>339</v>
      </c>
      <c r="IQ125" s="60">
        <v>339</v>
      </c>
      <c r="IR125" s="60">
        <v>339</v>
      </c>
      <c r="IS125" s="60">
        <v>339</v>
      </c>
      <c r="IT125" s="60">
        <v>167.5</v>
      </c>
      <c r="IU125" s="60">
        <v>297</v>
      </c>
      <c r="IV125" s="60">
        <v>297</v>
      </c>
      <c r="IW125" s="60">
        <v>297</v>
      </c>
      <c r="IX125" s="60">
        <v>297</v>
      </c>
      <c r="IY125" s="60">
        <v>339</v>
      </c>
      <c r="IZ125" s="60">
        <v>339</v>
      </c>
      <c r="JA125" s="60">
        <v>297</v>
      </c>
      <c r="JB125" s="60">
        <v>297</v>
      </c>
      <c r="JC125" s="60">
        <v>297</v>
      </c>
      <c r="JD125" s="60">
        <v>297</v>
      </c>
      <c r="JE125" s="60">
        <v>297</v>
      </c>
      <c r="JF125" s="60">
        <v>297</v>
      </c>
      <c r="JG125" s="60">
        <v>297</v>
      </c>
      <c r="JH125" s="60">
        <v>42</v>
      </c>
      <c r="JI125" s="60">
        <v>339</v>
      </c>
      <c r="JJ125" s="60">
        <v>297</v>
      </c>
      <c r="JK125" s="60">
        <v>297</v>
      </c>
      <c r="JL125" s="60">
        <v>297</v>
      </c>
      <c r="JM125" s="60">
        <v>211</v>
      </c>
      <c r="JN125" s="60">
        <v>297</v>
      </c>
      <c r="JO125" s="60">
        <v>297</v>
      </c>
      <c r="JP125" s="60">
        <v>339</v>
      </c>
      <c r="JQ125" s="60">
        <v>297</v>
      </c>
      <c r="JR125" s="60">
        <v>339</v>
      </c>
      <c r="JS125" s="60">
        <v>339</v>
      </c>
      <c r="JT125" s="60">
        <v>339</v>
      </c>
      <c r="JU125" s="60">
        <v>297</v>
      </c>
      <c r="JV125" s="60">
        <v>297</v>
      </c>
      <c r="JW125" s="60">
        <v>339</v>
      </c>
      <c r="JX125" s="60">
        <v>297</v>
      </c>
      <c r="JY125" s="60">
        <v>297</v>
      </c>
      <c r="JZ125" s="60">
        <v>140</v>
      </c>
      <c r="KA125" s="60">
        <v>339</v>
      </c>
      <c r="KB125" s="60">
        <v>297</v>
      </c>
      <c r="KC125" s="60">
        <v>297</v>
      </c>
      <c r="KD125" s="60">
        <v>297</v>
      </c>
      <c r="KE125" s="60">
        <v>268</v>
      </c>
      <c r="KF125" s="60">
        <v>297</v>
      </c>
      <c r="KG125" s="60">
        <v>226</v>
      </c>
      <c r="KH125" s="60">
        <v>339</v>
      </c>
      <c r="KI125" s="60">
        <v>226</v>
      </c>
      <c r="KJ125" s="60">
        <v>226</v>
      </c>
      <c r="KK125" s="60">
        <v>226</v>
      </c>
      <c r="KL125" s="60">
        <v>226</v>
      </c>
      <c r="KM125" s="60">
        <v>297</v>
      </c>
      <c r="KN125" s="60">
        <v>339</v>
      </c>
      <c r="KO125" s="60">
        <v>297</v>
      </c>
      <c r="KP125" s="60">
        <v>339</v>
      </c>
      <c r="KQ125" s="60">
        <v>297</v>
      </c>
      <c r="KR125" s="60">
        <v>297</v>
      </c>
      <c r="KS125" s="60">
        <v>297</v>
      </c>
      <c r="KT125" s="60">
        <v>297</v>
      </c>
      <c r="KU125" s="60">
        <v>339</v>
      </c>
      <c r="KV125" s="60">
        <v>339</v>
      </c>
      <c r="KW125" s="60">
        <v>339</v>
      </c>
      <c r="KX125" s="60">
        <v>339</v>
      </c>
      <c r="KY125" s="60">
        <v>339</v>
      </c>
      <c r="KZ125" s="60">
        <v>339</v>
      </c>
      <c r="LA125" s="60">
        <v>339</v>
      </c>
      <c r="LB125" s="60">
        <v>297</v>
      </c>
      <c r="LC125" s="60">
        <v>339</v>
      </c>
      <c r="LD125" s="60">
        <v>339</v>
      </c>
      <c r="LE125" s="60">
        <v>339</v>
      </c>
      <c r="LF125" s="60">
        <v>339</v>
      </c>
      <c r="LG125" s="60">
        <v>297</v>
      </c>
      <c r="LH125" s="60">
        <v>339</v>
      </c>
      <c r="LI125" s="60">
        <v>339</v>
      </c>
      <c r="LJ125" s="60">
        <v>297</v>
      </c>
      <c r="LK125" s="60">
        <v>297</v>
      </c>
      <c r="LL125" s="60">
        <v>253</v>
      </c>
      <c r="LM125" s="60">
        <v>339</v>
      </c>
      <c r="LN125" s="60">
        <v>297</v>
      </c>
      <c r="LO125" s="60">
        <v>297</v>
      </c>
      <c r="LP125" s="60">
        <v>297</v>
      </c>
      <c r="LQ125" s="60">
        <v>339</v>
      </c>
      <c r="LR125" s="60">
        <v>339</v>
      </c>
      <c r="LS125" s="60">
        <v>297</v>
      </c>
      <c r="LT125" s="60">
        <v>297</v>
      </c>
      <c r="LU125" s="60">
        <v>339</v>
      </c>
      <c r="LV125" s="60">
        <v>339</v>
      </c>
    </row>
    <row r="126" spans="1:334" ht="15" customHeight="1" x14ac:dyDescent="0.35">
      <c r="A126" s="57"/>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s="60">
        <v>3933.88</v>
      </c>
      <c r="FH126" s="60">
        <v>3615.88</v>
      </c>
      <c r="FI126" s="60">
        <v>3891.88</v>
      </c>
      <c r="FJ126" s="60">
        <v>3421.88</v>
      </c>
      <c r="FK126" s="60">
        <v>3891.88</v>
      </c>
      <c r="FL126" s="60">
        <v>4541.88</v>
      </c>
      <c r="FM126" s="60">
        <v>4541.88</v>
      </c>
      <c r="FN126" s="60">
        <v>4541.88</v>
      </c>
      <c r="FO126" s="60">
        <v>3781.88</v>
      </c>
      <c r="FP126" s="60">
        <v>4423.88</v>
      </c>
      <c r="FQ126" s="60">
        <v>4381.88</v>
      </c>
      <c r="FR126" s="60">
        <v>3739.88</v>
      </c>
      <c r="FS126" s="60">
        <v>4381.88</v>
      </c>
      <c r="FT126" s="60">
        <v>4401.88</v>
      </c>
      <c r="FU126" s="60">
        <v>4381.88</v>
      </c>
      <c r="FV126" s="60">
        <v>3503.2799999999997</v>
      </c>
      <c r="FW126" s="60">
        <v>4241.88</v>
      </c>
      <c r="FX126" s="60">
        <v>4541.88</v>
      </c>
      <c r="FY126" s="60">
        <v>4381.88</v>
      </c>
      <c r="FZ126" s="60">
        <v>4381.88</v>
      </c>
      <c r="GA126" s="60">
        <v>4541.88</v>
      </c>
      <c r="GB126" s="60">
        <v>4583.88</v>
      </c>
      <c r="GC126" s="60">
        <v>4541.88</v>
      </c>
      <c r="GD126" s="60">
        <v>4583.88</v>
      </c>
      <c r="GE126" s="60">
        <v>4409.2800000000007</v>
      </c>
      <c r="GF126" s="60">
        <v>4541.88</v>
      </c>
      <c r="GG126" s="60">
        <v>4363.88</v>
      </c>
      <c r="GH126" s="60">
        <v>4035.2799999999997</v>
      </c>
      <c r="GI126" s="60">
        <v>3353.88</v>
      </c>
      <c r="GJ126" s="60">
        <v>4583.88</v>
      </c>
      <c r="GK126" s="60">
        <v>4271.88</v>
      </c>
      <c r="GL126" s="60">
        <v>3493.88</v>
      </c>
      <c r="GM126" s="60">
        <v>3739.88</v>
      </c>
      <c r="GN126" s="60">
        <v>4405.88</v>
      </c>
      <c r="GO126" s="60">
        <v>3933.88</v>
      </c>
      <c r="GP126" s="60">
        <v>3965.88</v>
      </c>
      <c r="GQ126" s="60">
        <v>4423.88</v>
      </c>
      <c r="GR126" s="60">
        <v>4363.88</v>
      </c>
      <c r="GS126" s="60">
        <v>4583.88</v>
      </c>
      <c r="GT126" s="60">
        <v>3353.88</v>
      </c>
      <c r="GU126" s="60">
        <v>4423.88</v>
      </c>
      <c r="GV126" s="60">
        <v>4423.88</v>
      </c>
      <c r="GW126" s="60">
        <v>4423.88</v>
      </c>
      <c r="GX126" s="60">
        <v>4583.88</v>
      </c>
      <c r="GY126" s="60">
        <v>3933.88</v>
      </c>
      <c r="GZ126" s="60">
        <v>4583.88</v>
      </c>
      <c r="HA126" s="60">
        <v>4583.88</v>
      </c>
      <c r="HB126" s="60">
        <v>4541.88</v>
      </c>
      <c r="HC126" s="60">
        <v>4583.88</v>
      </c>
      <c r="HD126" s="60">
        <v>4583.88</v>
      </c>
      <c r="HE126" s="60">
        <v>4583.88</v>
      </c>
      <c r="HF126" s="60">
        <v>4565.88</v>
      </c>
      <c r="HG126" s="60">
        <v>4583.88</v>
      </c>
      <c r="HH126" s="60">
        <v>3933.88</v>
      </c>
      <c r="HI126" s="60">
        <v>599</v>
      </c>
      <c r="HJ126" s="60">
        <v>641</v>
      </c>
      <c r="HK126" s="60">
        <v>371</v>
      </c>
      <c r="HL126" s="60">
        <v>641</v>
      </c>
      <c r="HM126" s="60">
        <v>599</v>
      </c>
      <c r="HN126" s="60">
        <v>599</v>
      </c>
      <c r="HO126" s="60">
        <v>599</v>
      </c>
      <c r="HP126" s="60">
        <v>599</v>
      </c>
      <c r="HQ126" s="60">
        <v>641</v>
      </c>
      <c r="HR126" s="60">
        <v>641</v>
      </c>
      <c r="HS126" s="60">
        <v>599</v>
      </c>
      <c r="HT126" s="60">
        <v>641</v>
      </c>
      <c r="HU126" s="60">
        <v>410</v>
      </c>
      <c r="HV126" s="60">
        <v>641</v>
      </c>
      <c r="HW126" s="60">
        <v>641</v>
      </c>
      <c r="HX126" s="60">
        <v>641</v>
      </c>
      <c r="HY126" s="60">
        <v>211</v>
      </c>
      <c r="HZ126" s="60">
        <v>211</v>
      </c>
      <c r="IA126" s="60">
        <v>140</v>
      </c>
      <c r="IB126" s="60">
        <v>599</v>
      </c>
      <c r="IC126" s="60">
        <v>599</v>
      </c>
      <c r="ID126" s="60">
        <v>599</v>
      </c>
      <c r="IE126" s="60">
        <v>199</v>
      </c>
      <c r="IF126" s="60">
        <v>528</v>
      </c>
      <c r="IG126" s="60">
        <v>528</v>
      </c>
      <c r="IH126" s="60">
        <v>599</v>
      </c>
      <c r="II126" s="60">
        <v>641</v>
      </c>
      <c r="IJ126" s="60">
        <v>599</v>
      </c>
      <c r="IK126" s="60">
        <v>599</v>
      </c>
      <c r="IL126" s="60">
        <v>599</v>
      </c>
      <c r="IM126" s="60">
        <v>641</v>
      </c>
      <c r="IN126" s="60">
        <v>641</v>
      </c>
      <c r="IO126" s="60">
        <v>599</v>
      </c>
      <c r="IP126" s="60">
        <v>599</v>
      </c>
      <c r="IQ126" s="60">
        <v>641</v>
      </c>
      <c r="IR126" s="60">
        <v>599</v>
      </c>
      <c r="IS126" s="60">
        <v>599</v>
      </c>
      <c r="IT126" s="60">
        <v>125.5</v>
      </c>
      <c r="IU126" s="60">
        <v>442</v>
      </c>
      <c r="IV126" s="60">
        <v>641</v>
      </c>
      <c r="IW126" s="60">
        <v>599</v>
      </c>
      <c r="IX126" s="60">
        <v>599</v>
      </c>
      <c r="IY126" s="60">
        <v>641</v>
      </c>
      <c r="IZ126" s="60">
        <v>641</v>
      </c>
      <c r="JA126" s="60">
        <v>599</v>
      </c>
      <c r="JB126" s="60">
        <v>599</v>
      </c>
      <c r="JC126" s="60">
        <v>599</v>
      </c>
      <c r="JD126" s="60">
        <v>442</v>
      </c>
      <c r="JE126" s="60">
        <v>599</v>
      </c>
      <c r="JF126" s="60">
        <v>599</v>
      </c>
      <c r="JG126" s="60">
        <v>599</v>
      </c>
      <c r="JI126" s="60">
        <v>442</v>
      </c>
      <c r="JJ126" s="60">
        <v>599</v>
      </c>
      <c r="JK126" s="60">
        <v>442</v>
      </c>
      <c r="JL126" s="60">
        <v>599</v>
      </c>
      <c r="JM126" s="60">
        <v>211</v>
      </c>
      <c r="JN126" s="60">
        <v>599</v>
      </c>
      <c r="JO126" s="60">
        <v>599</v>
      </c>
      <c r="JP126" s="60">
        <v>641</v>
      </c>
      <c r="JQ126" s="60">
        <v>599</v>
      </c>
      <c r="JR126" s="60">
        <v>641</v>
      </c>
      <c r="JS126" s="60">
        <v>641</v>
      </c>
      <c r="JT126" s="60">
        <v>641</v>
      </c>
      <c r="JU126" s="60">
        <v>599</v>
      </c>
      <c r="JV126" s="60">
        <v>641</v>
      </c>
      <c r="JW126" s="60">
        <v>641</v>
      </c>
      <c r="JX126" s="60">
        <v>599</v>
      </c>
      <c r="JY126" s="60">
        <v>641</v>
      </c>
      <c r="JZ126" s="60">
        <v>140</v>
      </c>
      <c r="KA126" s="60">
        <v>641</v>
      </c>
      <c r="KB126" s="60">
        <v>599</v>
      </c>
      <c r="KC126" s="60">
        <v>599</v>
      </c>
      <c r="KD126" s="60">
        <v>599</v>
      </c>
      <c r="KE126" s="60">
        <v>371</v>
      </c>
      <c r="KF126" s="60">
        <v>599</v>
      </c>
      <c r="KG126" s="60">
        <v>371</v>
      </c>
      <c r="KH126" s="60">
        <v>641</v>
      </c>
      <c r="KI126" s="60">
        <v>371</v>
      </c>
      <c r="KJ126" s="60">
        <v>371</v>
      </c>
      <c r="KK126" s="60">
        <v>371</v>
      </c>
      <c r="KL126" s="60">
        <v>371</v>
      </c>
      <c r="KM126" s="60">
        <v>599</v>
      </c>
      <c r="KN126" s="60">
        <v>599</v>
      </c>
      <c r="KO126" s="60">
        <v>599</v>
      </c>
      <c r="KP126" s="60">
        <v>641</v>
      </c>
      <c r="KQ126" s="60">
        <v>599</v>
      </c>
      <c r="KR126" s="60">
        <v>599</v>
      </c>
      <c r="KS126" s="60">
        <v>599</v>
      </c>
      <c r="KT126" s="60">
        <v>599</v>
      </c>
      <c r="KU126" s="60">
        <v>641</v>
      </c>
      <c r="KV126" s="60">
        <v>641</v>
      </c>
      <c r="KW126" s="60">
        <v>641</v>
      </c>
      <c r="KX126" s="60">
        <v>641</v>
      </c>
      <c r="KY126" s="60">
        <v>641</v>
      </c>
      <c r="KZ126" s="60">
        <v>641</v>
      </c>
      <c r="LA126" s="60">
        <v>641</v>
      </c>
      <c r="LB126" s="60">
        <v>599</v>
      </c>
      <c r="LC126" s="60">
        <v>641</v>
      </c>
      <c r="LD126" s="60">
        <v>599</v>
      </c>
      <c r="LE126" s="60">
        <v>641</v>
      </c>
      <c r="LF126" s="60">
        <v>641</v>
      </c>
      <c r="LG126" s="60">
        <v>599</v>
      </c>
      <c r="LH126" s="60">
        <v>641</v>
      </c>
      <c r="LI126" s="60">
        <v>641</v>
      </c>
      <c r="LJ126" s="60">
        <v>641</v>
      </c>
      <c r="LK126" s="60">
        <v>599</v>
      </c>
      <c r="LL126" s="60">
        <v>410</v>
      </c>
      <c r="LM126" s="60">
        <v>641</v>
      </c>
      <c r="LN126" s="60">
        <v>599</v>
      </c>
      <c r="LO126" s="60">
        <v>599</v>
      </c>
      <c r="LP126" s="60">
        <v>599</v>
      </c>
      <c r="LQ126" s="60">
        <v>641</v>
      </c>
      <c r="LR126" s="60">
        <v>641</v>
      </c>
      <c r="LS126" s="60">
        <v>599</v>
      </c>
      <c r="LT126" s="60">
        <v>599</v>
      </c>
      <c r="LU126" s="60">
        <v>641</v>
      </c>
      <c r="LV126" s="60">
        <v>641</v>
      </c>
    </row>
    <row r="127" spans="1:334" ht="15" customHeight="1" x14ac:dyDescent="0.35">
      <c r="A127" s="5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s="60">
        <v>3880.88</v>
      </c>
      <c r="FH127" s="60">
        <v>3362.88</v>
      </c>
      <c r="FI127" s="60">
        <v>3680.88</v>
      </c>
      <c r="FJ127" s="60">
        <v>3210.88</v>
      </c>
      <c r="FK127" s="60">
        <v>3680.88</v>
      </c>
      <c r="FL127" s="60">
        <v>4330.88</v>
      </c>
      <c r="FM127" s="60">
        <v>4142.88</v>
      </c>
      <c r="FN127" s="60">
        <v>4330.88</v>
      </c>
      <c r="FO127" s="60">
        <v>3528.88</v>
      </c>
      <c r="FP127" s="60">
        <v>4570.88</v>
      </c>
      <c r="FQ127" s="60">
        <v>4370.88</v>
      </c>
      <c r="FR127" s="60">
        <v>3728.88</v>
      </c>
      <c r="FS127" s="60">
        <v>4170.88</v>
      </c>
      <c r="FT127" s="60">
        <v>4190.88</v>
      </c>
      <c r="FU127" s="60">
        <v>4170.88</v>
      </c>
      <c r="FV127" s="60">
        <v>3292.2799999999997</v>
      </c>
      <c r="FW127" s="60">
        <v>4430.88</v>
      </c>
      <c r="FX127" s="60">
        <v>4730.88</v>
      </c>
      <c r="FY127" s="60">
        <v>4570.88</v>
      </c>
      <c r="FZ127" s="60">
        <v>4570.88</v>
      </c>
      <c r="GA127" s="60">
        <v>4730.88</v>
      </c>
      <c r="GB127" s="60">
        <v>4730.88</v>
      </c>
      <c r="GC127" s="60">
        <v>4530.88</v>
      </c>
      <c r="GD127" s="60">
        <v>4730.88</v>
      </c>
      <c r="GE127" s="60">
        <v>4598.2800000000007</v>
      </c>
      <c r="GF127" s="60">
        <v>4730.88</v>
      </c>
      <c r="GG127" s="60">
        <v>4552.88</v>
      </c>
      <c r="GH127" s="60">
        <v>4182.28</v>
      </c>
      <c r="GI127" s="60">
        <v>3500.88</v>
      </c>
      <c r="GJ127" s="60">
        <v>4730.88</v>
      </c>
      <c r="GK127" s="60">
        <v>4418.88</v>
      </c>
      <c r="GL127" s="60">
        <v>3640.88</v>
      </c>
      <c r="GM127" s="60">
        <v>3928.88</v>
      </c>
      <c r="GN127" s="60">
        <v>4552.88</v>
      </c>
      <c r="GO127" s="60">
        <v>4080.88</v>
      </c>
      <c r="GP127" s="60">
        <v>4112.88</v>
      </c>
      <c r="GQ127" s="60">
        <v>4570.88</v>
      </c>
      <c r="GR127" s="60">
        <v>4152.88</v>
      </c>
      <c r="GS127" s="60">
        <v>4730.88</v>
      </c>
      <c r="GT127" s="60">
        <v>3500.88</v>
      </c>
      <c r="GU127" s="60">
        <v>4570.88</v>
      </c>
      <c r="GV127" s="60">
        <v>4570.88</v>
      </c>
      <c r="GW127" s="60">
        <v>4570.88</v>
      </c>
      <c r="GX127" s="60">
        <v>4730.88</v>
      </c>
      <c r="GY127" s="60">
        <v>4080.88</v>
      </c>
      <c r="GZ127" s="60">
        <v>4730.88</v>
      </c>
      <c r="HA127" s="60">
        <v>4730.88</v>
      </c>
      <c r="HB127" s="60">
        <v>4730.88</v>
      </c>
      <c r="HC127" s="60">
        <v>4730.88</v>
      </c>
      <c r="HD127" s="60">
        <v>4730.88</v>
      </c>
      <c r="HE127" s="60">
        <v>4730.88</v>
      </c>
      <c r="HF127" s="60">
        <v>4712.88</v>
      </c>
      <c r="HG127" s="60">
        <v>4730.88</v>
      </c>
      <c r="HH127" s="60">
        <v>4080.88</v>
      </c>
      <c r="HI127" s="60">
        <v>588</v>
      </c>
      <c r="HJ127" s="60">
        <v>788</v>
      </c>
      <c r="HK127" s="60">
        <v>788</v>
      </c>
      <c r="HL127" s="60">
        <v>788</v>
      </c>
      <c r="HM127" s="60">
        <v>788</v>
      </c>
      <c r="HN127" s="60">
        <v>388</v>
      </c>
      <c r="HO127" s="60">
        <v>388</v>
      </c>
      <c r="HP127" s="60">
        <v>200</v>
      </c>
      <c r="HQ127" s="60">
        <v>788</v>
      </c>
      <c r="HR127" s="60">
        <v>388</v>
      </c>
      <c r="HS127" s="60">
        <v>388</v>
      </c>
      <c r="HT127" s="60">
        <v>788</v>
      </c>
      <c r="HU127" s="60">
        <v>788</v>
      </c>
      <c r="HV127" s="60">
        <v>788</v>
      </c>
      <c r="HW127" s="60">
        <v>788</v>
      </c>
      <c r="HX127" s="60">
        <v>788</v>
      </c>
      <c r="HY127" s="60">
        <v>788</v>
      </c>
      <c r="HZ127" s="60">
        <v>788</v>
      </c>
      <c r="IA127" s="60">
        <v>788</v>
      </c>
      <c r="IB127" s="60">
        <v>788</v>
      </c>
      <c r="IC127" s="60">
        <v>388</v>
      </c>
      <c r="ID127" s="60">
        <v>788</v>
      </c>
      <c r="IE127" s="60">
        <v>788</v>
      </c>
      <c r="IF127" s="60">
        <v>788</v>
      </c>
      <c r="IG127" s="60">
        <v>788</v>
      </c>
      <c r="IH127" s="60">
        <v>788</v>
      </c>
      <c r="II127" s="60">
        <v>788</v>
      </c>
      <c r="IJ127" s="60">
        <v>788</v>
      </c>
      <c r="IK127" s="60">
        <v>788</v>
      </c>
      <c r="IL127" s="60">
        <v>788</v>
      </c>
      <c r="IM127" s="60">
        <v>788</v>
      </c>
      <c r="IN127" s="60">
        <v>788</v>
      </c>
      <c r="IO127" s="60">
        <v>788</v>
      </c>
      <c r="IP127" s="60">
        <v>788</v>
      </c>
      <c r="IQ127" s="60">
        <v>788</v>
      </c>
      <c r="IR127" s="60">
        <v>788</v>
      </c>
      <c r="IS127" s="60">
        <v>788</v>
      </c>
      <c r="IT127" s="60">
        <v>788</v>
      </c>
      <c r="IU127" s="60">
        <v>788</v>
      </c>
      <c r="IV127" s="60">
        <v>788</v>
      </c>
      <c r="IW127" s="60">
        <v>788</v>
      </c>
      <c r="IX127" s="60">
        <v>388</v>
      </c>
      <c r="IY127" s="60">
        <v>788</v>
      </c>
      <c r="IZ127" s="60">
        <v>388</v>
      </c>
      <c r="JA127" s="60">
        <v>788</v>
      </c>
      <c r="JB127" s="60">
        <v>788</v>
      </c>
      <c r="JC127" s="60">
        <v>388</v>
      </c>
      <c r="JD127" s="60">
        <v>388</v>
      </c>
      <c r="JE127" s="60">
        <v>388</v>
      </c>
      <c r="JF127" s="60">
        <v>788</v>
      </c>
      <c r="JG127" s="60">
        <v>388</v>
      </c>
      <c r="JH127" s="60">
        <v>788</v>
      </c>
      <c r="JI127" s="60">
        <v>788</v>
      </c>
      <c r="JJ127" s="60">
        <v>788</v>
      </c>
      <c r="JK127" s="60">
        <v>788</v>
      </c>
      <c r="JL127" s="60">
        <v>788</v>
      </c>
      <c r="JM127" s="60">
        <v>788</v>
      </c>
      <c r="JN127" s="60">
        <v>388</v>
      </c>
      <c r="JO127" s="60">
        <v>388</v>
      </c>
      <c r="JP127" s="60">
        <v>788</v>
      </c>
      <c r="JQ127" s="60">
        <v>788</v>
      </c>
      <c r="JR127" s="60">
        <v>788</v>
      </c>
      <c r="JS127" s="60">
        <v>788</v>
      </c>
      <c r="JT127" s="60">
        <v>788</v>
      </c>
      <c r="JU127" s="60">
        <v>388</v>
      </c>
      <c r="JV127" s="60">
        <v>788</v>
      </c>
      <c r="JW127" s="60">
        <v>788</v>
      </c>
      <c r="JX127" s="60">
        <v>788</v>
      </c>
      <c r="JY127" s="60">
        <v>788</v>
      </c>
      <c r="JZ127" s="60">
        <v>788</v>
      </c>
      <c r="KA127" s="60">
        <v>788</v>
      </c>
      <c r="KB127" s="60">
        <v>788</v>
      </c>
      <c r="KC127" s="60">
        <v>788</v>
      </c>
      <c r="KD127" s="60">
        <v>788</v>
      </c>
      <c r="KE127" s="60">
        <v>788</v>
      </c>
      <c r="KF127" s="60">
        <v>388</v>
      </c>
      <c r="KG127" s="60">
        <v>788</v>
      </c>
      <c r="KH127" s="60">
        <v>200</v>
      </c>
      <c r="KI127" s="60">
        <v>788</v>
      </c>
      <c r="KJ127" s="60">
        <v>788</v>
      </c>
      <c r="KK127" s="60">
        <v>788</v>
      </c>
      <c r="KL127" s="60">
        <v>788</v>
      </c>
      <c r="KM127" s="60">
        <v>788</v>
      </c>
      <c r="KN127" s="60">
        <v>788</v>
      </c>
      <c r="KO127" s="60">
        <v>788</v>
      </c>
      <c r="KP127" s="60">
        <v>788</v>
      </c>
      <c r="KQ127" s="60">
        <v>788</v>
      </c>
      <c r="KR127" s="60">
        <v>788</v>
      </c>
      <c r="KS127" s="60">
        <v>388</v>
      </c>
      <c r="KT127" s="60">
        <v>788</v>
      </c>
      <c r="KU127" s="60">
        <v>788</v>
      </c>
      <c r="KV127" s="60">
        <v>788</v>
      </c>
      <c r="KW127" s="60">
        <v>788</v>
      </c>
      <c r="KX127" s="60">
        <v>788</v>
      </c>
      <c r="KY127" s="60">
        <v>788</v>
      </c>
      <c r="KZ127" s="60">
        <v>788</v>
      </c>
      <c r="LA127" s="60">
        <v>788</v>
      </c>
      <c r="LB127" s="60">
        <v>788</v>
      </c>
      <c r="LC127" s="60">
        <v>788</v>
      </c>
      <c r="LD127" s="60">
        <v>788</v>
      </c>
      <c r="LE127" s="60">
        <v>788</v>
      </c>
      <c r="LF127" s="60">
        <v>788</v>
      </c>
      <c r="LG127" s="60">
        <v>788</v>
      </c>
      <c r="LH127" s="60">
        <v>788</v>
      </c>
      <c r="LI127" s="60">
        <v>788</v>
      </c>
      <c r="LJ127" s="60">
        <v>388</v>
      </c>
      <c r="LK127" s="60">
        <v>788</v>
      </c>
      <c r="LL127" s="60">
        <v>788</v>
      </c>
      <c r="LM127" s="60">
        <v>788</v>
      </c>
      <c r="LN127" s="60">
        <v>588</v>
      </c>
      <c r="LO127" s="60">
        <v>388</v>
      </c>
      <c r="LP127" s="60">
        <v>788</v>
      </c>
      <c r="LQ127" s="60">
        <v>788</v>
      </c>
      <c r="LR127" s="60">
        <v>788</v>
      </c>
      <c r="LS127" s="60">
        <v>588</v>
      </c>
      <c r="LT127" s="60">
        <v>388</v>
      </c>
      <c r="LU127" s="60">
        <v>788</v>
      </c>
      <c r="LV127" s="60">
        <v>788</v>
      </c>
    </row>
    <row r="128" spans="1:334" ht="15" customHeight="1" x14ac:dyDescent="0.35">
      <c r="A128" s="57"/>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s="60">
        <v>6135</v>
      </c>
      <c r="FH128" s="60">
        <v>4601</v>
      </c>
      <c r="FI128" s="60">
        <v>2336</v>
      </c>
      <c r="FJ128" s="60">
        <v>5488</v>
      </c>
      <c r="FK128" s="60">
        <v>3187</v>
      </c>
      <c r="FL128" s="60">
        <v>5384</v>
      </c>
      <c r="FM128" s="60">
        <v>5791</v>
      </c>
      <c r="FN128" s="60">
        <v>5970</v>
      </c>
      <c r="FO128" s="60">
        <v>5661</v>
      </c>
      <c r="FP128" s="60">
        <v>6457</v>
      </c>
      <c r="FQ128" s="60">
        <v>6415</v>
      </c>
      <c r="FR128" s="60">
        <v>6093</v>
      </c>
      <c r="FS128" s="60">
        <v>6303</v>
      </c>
      <c r="FT128" s="60">
        <v>5655</v>
      </c>
      <c r="FU128" s="60">
        <v>4836</v>
      </c>
      <c r="FV128" s="60">
        <v>4046</v>
      </c>
      <c r="FW128" s="60">
        <v>4838</v>
      </c>
      <c r="FX128" s="60">
        <v>6312</v>
      </c>
      <c r="FY128" s="60">
        <v>4975</v>
      </c>
      <c r="FZ128" s="60">
        <v>2802</v>
      </c>
      <c r="GA128" s="60">
        <v>6396</v>
      </c>
      <c r="GB128" s="60">
        <v>6421</v>
      </c>
      <c r="GC128" s="60">
        <v>5382</v>
      </c>
      <c r="GD128" s="60">
        <v>5081</v>
      </c>
      <c r="GE128" s="60">
        <v>6185</v>
      </c>
      <c r="GF128" s="60">
        <v>5905</v>
      </c>
      <c r="GG128" s="60">
        <v>6415</v>
      </c>
      <c r="GH128" s="60">
        <v>5257</v>
      </c>
      <c r="GI128" s="60">
        <v>5054</v>
      </c>
      <c r="GJ128" s="60">
        <v>6617</v>
      </c>
      <c r="GK128" s="60">
        <v>6625</v>
      </c>
      <c r="GL128" s="60">
        <v>5635</v>
      </c>
      <c r="GM128" s="60">
        <v>5398</v>
      </c>
      <c r="GN128" s="60">
        <v>6457</v>
      </c>
      <c r="GO128" s="60">
        <v>6051</v>
      </c>
      <c r="GP128" s="60">
        <v>5705</v>
      </c>
      <c r="GQ128" s="60">
        <v>5397</v>
      </c>
      <c r="GR128" s="60">
        <v>3376</v>
      </c>
      <c r="GS128" s="60">
        <v>6337</v>
      </c>
      <c r="GT128" s="60">
        <v>5707</v>
      </c>
      <c r="GU128" s="60">
        <v>6177</v>
      </c>
      <c r="GV128" s="60">
        <v>5677</v>
      </c>
      <c r="GW128" s="60">
        <v>5677</v>
      </c>
      <c r="GX128" s="60">
        <v>6421</v>
      </c>
      <c r="GY128" s="60">
        <v>5187</v>
      </c>
      <c r="GZ128" s="60">
        <v>6337</v>
      </c>
      <c r="HA128" s="60">
        <v>6505</v>
      </c>
      <c r="HB128" s="60">
        <v>5863</v>
      </c>
      <c r="HC128" s="60">
        <v>6337</v>
      </c>
      <c r="HD128" s="60">
        <v>6337</v>
      </c>
      <c r="HE128" s="60">
        <v>6337</v>
      </c>
      <c r="HF128" s="60">
        <v>6427</v>
      </c>
      <c r="HG128" s="60">
        <v>6701</v>
      </c>
      <c r="HH128" s="60">
        <v>5355</v>
      </c>
      <c r="HI128" s="60">
        <v>2710</v>
      </c>
      <c r="HJ128" s="60">
        <v>3059</v>
      </c>
      <c r="HK128" s="60">
        <v>2128</v>
      </c>
      <c r="HL128" s="60">
        <v>3165</v>
      </c>
      <c r="HM128" s="60">
        <v>2128</v>
      </c>
      <c r="HN128" s="60">
        <v>3081</v>
      </c>
      <c r="HO128" s="60">
        <v>1930</v>
      </c>
      <c r="HP128" s="60">
        <v>2128</v>
      </c>
      <c r="HQ128" s="60">
        <v>2902</v>
      </c>
      <c r="HR128" s="60">
        <v>2944</v>
      </c>
      <c r="HS128" s="60">
        <v>2391</v>
      </c>
      <c r="HT128" s="60">
        <v>3165</v>
      </c>
      <c r="HU128" s="60">
        <v>3165</v>
      </c>
      <c r="HV128" s="60">
        <v>3165</v>
      </c>
      <c r="HW128" s="60">
        <v>3165</v>
      </c>
      <c r="HX128" s="60">
        <v>3165</v>
      </c>
      <c r="HY128" s="60">
        <v>3081</v>
      </c>
      <c r="HZ128" s="60">
        <v>3081</v>
      </c>
      <c r="IA128" s="60">
        <v>3081</v>
      </c>
      <c r="IB128" s="60">
        <v>2931</v>
      </c>
      <c r="IC128" s="60">
        <v>2781</v>
      </c>
      <c r="ID128" s="60">
        <v>2781</v>
      </c>
      <c r="IE128" s="60">
        <v>3123</v>
      </c>
      <c r="IF128" s="60">
        <v>2973</v>
      </c>
      <c r="IG128" s="60">
        <v>2973</v>
      </c>
      <c r="IH128" s="60">
        <v>2391</v>
      </c>
      <c r="II128" s="60">
        <v>2775</v>
      </c>
      <c r="IJ128" s="60">
        <v>2931</v>
      </c>
      <c r="IK128" s="60">
        <v>2428</v>
      </c>
      <c r="IL128" s="60">
        <v>2583</v>
      </c>
      <c r="IM128" s="60">
        <v>3165</v>
      </c>
      <c r="IN128" s="60">
        <v>3165</v>
      </c>
      <c r="IO128" s="60">
        <v>2733</v>
      </c>
      <c r="IP128" s="60">
        <v>2320</v>
      </c>
      <c r="IQ128" s="60">
        <v>3165</v>
      </c>
      <c r="IR128" s="60">
        <v>2320</v>
      </c>
      <c r="IS128" s="60">
        <v>2973</v>
      </c>
      <c r="IT128" s="60">
        <v>3123</v>
      </c>
      <c r="IU128" s="60">
        <v>3081</v>
      </c>
      <c r="IV128" s="60">
        <v>2902</v>
      </c>
      <c r="IW128" s="60">
        <v>2207</v>
      </c>
      <c r="IX128" s="60">
        <v>1255</v>
      </c>
      <c r="IY128" s="60">
        <v>3165</v>
      </c>
      <c r="IZ128" s="60">
        <v>2902</v>
      </c>
      <c r="JA128" s="60">
        <v>2128</v>
      </c>
      <c r="JB128" s="60">
        <v>2030</v>
      </c>
      <c r="JC128" s="60">
        <v>2428</v>
      </c>
      <c r="JD128" s="60">
        <v>2518</v>
      </c>
      <c r="JE128" s="60">
        <v>1664</v>
      </c>
      <c r="JF128" s="60">
        <v>2983</v>
      </c>
      <c r="JG128" s="60">
        <v>2128</v>
      </c>
      <c r="JH128" s="60">
        <v>3123</v>
      </c>
      <c r="JI128" s="60">
        <v>2860</v>
      </c>
      <c r="JJ128" s="60">
        <v>2428</v>
      </c>
      <c r="JK128" s="60">
        <v>2128</v>
      </c>
      <c r="JL128" s="60">
        <v>1632</v>
      </c>
      <c r="JM128" s="60">
        <v>3081</v>
      </c>
      <c r="JN128" s="60">
        <v>1927</v>
      </c>
      <c r="JO128" s="60">
        <v>2128</v>
      </c>
      <c r="JP128" s="60">
        <v>2795</v>
      </c>
      <c r="JQ128" s="60">
        <v>3081</v>
      </c>
      <c r="JR128" s="60">
        <v>3165</v>
      </c>
      <c r="JS128" s="60">
        <v>3059</v>
      </c>
      <c r="JT128" s="60">
        <v>3165</v>
      </c>
      <c r="JU128" s="60">
        <v>1482</v>
      </c>
      <c r="JV128" s="60">
        <v>1596</v>
      </c>
      <c r="JW128" s="60">
        <v>2512</v>
      </c>
      <c r="JX128" s="60">
        <v>2128</v>
      </c>
      <c r="JY128" s="60">
        <v>2710</v>
      </c>
      <c r="JZ128" s="60">
        <v>3081</v>
      </c>
      <c r="KA128" s="60">
        <v>2795</v>
      </c>
      <c r="KB128" s="60">
        <v>2649</v>
      </c>
      <c r="KC128" s="60">
        <v>1277</v>
      </c>
      <c r="KE128" s="60">
        <v>2841</v>
      </c>
      <c r="KF128" s="60">
        <v>2180</v>
      </c>
      <c r="KG128" s="60">
        <v>2799</v>
      </c>
      <c r="KH128" s="60">
        <v>3165</v>
      </c>
      <c r="KI128" s="60">
        <v>2931</v>
      </c>
      <c r="KJ128" s="60">
        <v>2781</v>
      </c>
      <c r="KK128" s="60">
        <v>2518</v>
      </c>
      <c r="KL128" s="60">
        <v>2781</v>
      </c>
      <c r="KM128" s="60">
        <v>2931</v>
      </c>
      <c r="KN128" s="60">
        <v>3123</v>
      </c>
      <c r="KO128" s="60">
        <v>2128</v>
      </c>
      <c r="KP128" s="60">
        <v>3165</v>
      </c>
      <c r="KQ128" s="60">
        <v>2592</v>
      </c>
      <c r="KR128" s="60">
        <v>1632</v>
      </c>
      <c r="KS128" s="60">
        <v>2039</v>
      </c>
      <c r="KT128" s="60">
        <v>2518</v>
      </c>
      <c r="KU128" s="60">
        <v>3165</v>
      </c>
      <c r="KV128" s="60">
        <v>3165</v>
      </c>
      <c r="KW128" s="60">
        <v>2512</v>
      </c>
      <c r="KX128" s="60">
        <v>3165</v>
      </c>
      <c r="KY128" s="60">
        <v>3165</v>
      </c>
      <c r="KZ128" s="60">
        <v>3059</v>
      </c>
      <c r="LA128" s="60">
        <v>3165</v>
      </c>
      <c r="LB128" s="60">
        <v>2128</v>
      </c>
      <c r="LC128" s="60">
        <v>2512</v>
      </c>
      <c r="LD128" s="60">
        <v>2470</v>
      </c>
      <c r="LE128" s="60">
        <v>3165</v>
      </c>
      <c r="LF128" s="60">
        <v>3165</v>
      </c>
      <c r="LG128" s="60">
        <v>2128</v>
      </c>
      <c r="LH128" s="60">
        <v>3165</v>
      </c>
      <c r="LI128" s="60">
        <v>3165</v>
      </c>
      <c r="LJ128" s="60">
        <v>2710</v>
      </c>
      <c r="LK128" s="60">
        <v>2428</v>
      </c>
      <c r="LL128" s="60">
        <v>3165</v>
      </c>
      <c r="LM128" s="60">
        <v>3165</v>
      </c>
      <c r="LN128" s="60">
        <v>2518</v>
      </c>
      <c r="LO128" s="60">
        <v>1927</v>
      </c>
      <c r="LP128" s="60">
        <v>2054</v>
      </c>
      <c r="LQ128" s="60">
        <v>3165</v>
      </c>
      <c r="LR128" s="60">
        <v>3165</v>
      </c>
      <c r="LS128" s="60">
        <v>2818</v>
      </c>
      <c r="LT128" s="60">
        <v>2128</v>
      </c>
      <c r="LU128" s="60">
        <v>3165</v>
      </c>
      <c r="LV128" s="60">
        <v>3165</v>
      </c>
    </row>
    <row r="129" spans="1:334" ht="15" customHeight="1" x14ac:dyDescent="0.35">
      <c r="A129" s="57"/>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s="60">
        <v>5148</v>
      </c>
      <c r="FH129" s="60">
        <v>4550</v>
      </c>
      <c r="FI129" s="60">
        <v>2138</v>
      </c>
      <c r="FJ129" s="60">
        <v>4031</v>
      </c>
      <c r="FK129" s="60">
        <v>3327</v>
      </c>
      <c r="FL129" s="60">
        <v>4871</v>
      </c>
      <c r="FM129" s="60">
        <v>5151</v>
      </c>
      <c r="FN129" s="60">
        <v>5151</v>
      </c>
      <c r="FO129" s="60">
        <v>4996</v>
      </c>
      <c r="FP129" s="60">
        <v>5638</v>
      </c>
      <c r="FQ129" s="60">
        <v>5596</v>
      </c>
      <c r="FR129" s="60">
        <v>4954</v>
      </c>
      <c r="FS129" s="60">
        <v>5316</v>
      </c>
      <c r="FT129" s="60">
        <v>5616</v>
      </c>
      <c r="FU129" s="60">
        <v>4903</v>
      </c>
      <c r="FV129" s="60">
        <v>3617</v>
      </c>
      <c r="FW129" s="60">
        <v>4240</v>
      </c>
      <c r="FX129" s="60">
        <v>5714</v>
      </c>
      <c r="FY129" s="60">
        <v>4775</v>
      </c>
      <c r="FZ129" s="60">
        <v>3860</v>
      </c>
      <c r="GA129" s="60">
        <v>5714</v>
      </c>
      <c r="GB129" s="60">
        <v>5518</v>
      </c>
      <c r="GC129" s="60">
        <v>5343</v>
      </c>
      <c r="GD129" s="60">
        <v>5255</v>
      </c>
      <c r="GE129" s="60">
        <v>5756</v>
      </c>
      <c r="GF129" s="60">
        <v>5476</v>
      </c>
      <c r="GG129" s="60">
        <v>5578</v>
      </c>
      <c r="GH129" s="60">
        <v>5218</v>
      </c>
      <c r="GI129" s="60">
        <v>4305</v>
      </c>
      <c r="GJ129" s="60">
        <v>5798</v>
      </c>
      <c r="GK129" s="60">
        <v>5486</v>
      </c>
      <c r="GL129" s="60">
        <v>4708</v>
      </c>
      <c r="GM129" s="60">
        <v>4649</v>
      </c>
      <c r="GN129" s="60">
        <v>5620</v>
      </c>
      <c r="GO129" s="60">
        <v>5148</v>
      </c>
      <c r="GP129" s="60">
        <v>5180</v>
      </c>
      <c r="GQ129" s="60">
        <v>5358</v>
      </c>
      <c r="GR129" s="60">
        <v>4122</v>
      </c>
      <c r="GS129" s="60">
        <v>5518</v>
      </c>
      <c r="GT129" s="60">
        <v>4568</v>
      </c>
      <c r="GU129" s="60">
        <v>5358</v>
      </c>
      <c r="GV129" s="60">
        <v>5638</v>
      </c>
      <c r="GW129" s="60">
        <v>5638</v>
      </c>
      <c r="GX129" s="60">
        <v>5518</v>
      </c>
      <c r="GY129" s="60">
        <v>5148</v>
      </c>
      <c r="GZ129" s="60">
        <v>5518</v>
      </c>
      <c r="HA129" s="60">
        <v>5518</v>
      </c>
      <c r="HB129" s="60">
        <v>5434</v>
      </c>
      <c r="HC129" s="60">
        <v>5518</v>
      </c>
      <c r="HD129" s="60">
        <v>5518</v>
      </c>
      <c r="HE129" s="60">
        <v>5518</v>
      </c>
      <c r="HF129" s="60">
        <v>5590</v>
      </c>
      <c r="HG129" s="60">
        <v>5798</v>
      </c>
      <c r="HH129" s="60">
        <v>5148</v>
      </c>
      <c r="HI129" s="60">
        <v>2201</v>
      </c>
      <c r="HJ129" s="60">
        <v>2656</v>
      </c>
      <c r="HK129" s="60">
        <v>2009</v>
      </c>
      <c r="HL129" s="60">
        <v>2656</v>
      </c>
      <c r="HM129" s="60">
        <v>2009</v>
      </c>
      <c r="HN129" s="60">
        <v>2056</v>
      </c>
      <c r="HO129" s="60">
        <v>941</v>
      </c>
      <c r="HP129" s="60">
        <v>2009</v>
      </c>
      <c r="HQ129" s="60">
        <v>2393</v>
      </c>
      <c r="HR129" s="60">
        <v>2656</v>
      </c>
      <c r="HS129" s="60">
        <v>2272</v>
      </c>
      <c r="HT129" s="60">
        <v>2656</v>
      </c>
      <c r="HU129" s="60">
        <v>2656</v>
      </c>
      <c r="HV129" s="60">
        <v>2656</v>
      </c>
      <c r="HW129" s="60">
        <v>2656</v>
      </c>
      <c r="HX129" s="60">
        <v>2656</v>
      </c>
      <c r="HY129" s="60">
        <v>2572</v>
      </c>
      <c r="HZ129" s="60">
        <v>2572</v>
      </c>
      <c r="IA129" s="60">
        <v>2572</v>
      </c>
      <c r="IB129" s="60">
        <v>2422</v>
      </c>
      <c r="IC129" s="60">
        <v>2272</v>
      </c>
      <c r="ID129" s="60">
        <v>2272</v>
      </c>
      <c r="IE129" s="60">
        <v>2614</v>
      </c>
      <c r="IF129" s="60">
        <v>2464</v>
      </c>
      <c r="IG129" s="60">
        <v>2464</v>
      </c>
      <c r="IH129" s="60">
        <v>2572</v>
      </c>
      <c r="II129" s="60">
        <v>2656</v>
      </c>
      <c r="IJ129" s="60">
        <v>2422</v>
      </c>
      <c r="IK129" s="60">
        <v>2309</v>
      </c>
      <c r="IL129" s="60">
        <v>2464</v>
      </c>
      <c r="IM129" s="60">
        <v>2656</v>
      </c>
      <c r="IN129" s="60">
        <v>2656</v>
      </c>
      <c r="IO129" s="60">
        <v>2614</v>
      </c>
      <c r="IP129" s="60">
        <v>2201</v>
      </c>
      <c r="IQ129" s="60">
        <v>2656</v>
      </c>
      <c r="IR129" s="60">
        <v>2201</v>
      </c>
      <c r="IS129" s="60">
        <v>2464</v>
      </c>
      <c r="IT129" s="60">
        <v>2614</v>
      </c>
      <c r="IU129" s="60">
        <v>2572</v>
      </c>
      <c r="IV129" s="60">
        <v>2614</v>
      </c>
      <c r="IW129" s="60">
        <v>1661</v>
      </c>
      <c r="IX129" s="60">
        <v>1530</v>
      </c>
      <c r="IY129" s="60">
        <v>2656</v>
      </c>
      <c r="IZ129" s="60">
        <v>2393</v>
      </c>
      <c r="JA129" s="60">
        <v>2009</v>
      </c>
      <c r="JB129" s="60">
        <v>2009</v>
      </c>
      <c r="JC129" s="60">
        <v>2140</v>
      </c>
      <c r="JD129" s="60">
        <v>2009</v>
      </c>
      <c r="JE129" s="60">
        <v>1680</v>
      </c>
      <c r="JF129" s="60">
        <v>2572</v>
      </c>
      <c r="JG129" s="60">
        <v>2009</v>
      </c>
      <c r="JH129" s="60">
        <v>2614</v>
      </c>
      <c r="JI129" s="60">
        <v>2351</v>
      </c>
      <c r="JJ129" s="60">
        <v>2309</v>
      </c>
      <c r="JK129" s="60">
        <v>2009</v>
      </c>
      <c r="JL129" s="60">
        <v>2093</v>
      </c>
      <c r="JM129" s="60">
        <v>2572</v>
      </c>
      <c r="JN129" s="60">
        <v>1943</v>
      </c>
      <c r="JO129" s="60">
        <v>2009</v>
      </c>
      <c r="JP129" s="60">
        <v>2393</v>
      </c>
      <c r="JQ129" s="60">
        <v>2572</v>
      </c>
      <c r="JR129" s="60">
        <v>2656</v>
      </c>
      <c r="JS129" s="60">
        <v>2656</v>
      </c>
      <c r="JT129" s="60">
        <v>2656</v>
      </c>
      <c r="JU129" s="60">
        <v>1943</v>
      </c>
      <c r="JV129" s="60">
        <v>1350</v>
      </c>
      <c r="JW129" s="60">
        <v>2393</v>
      </c>
      <c r="JX129" s="60">
        <v>2009</v>
      </c>
      <c r="JY129" s="60">
        <v>2201</v>
      </c>
      <c r="JZ129" s="60">
        <v>2572</v>
      </c>
      <c r="KA129" s="60">
        <v>2393</v>
      </c>
      <c r="KB129" s="60">
        <v>2140</v>
      </c>
      <c r="KC129" s="60">
        <v>1158</v>
      </c>
      <c r="KD129" s="60">
        <v>1158</v>
      </c>
      <c r="KE129" s="60">
        <v>2332</v>
      </c>
      <c r="KF129" s="60">
        <v>2159</v>
      </c>
      <c r="KG129" s="60">
        <v>2290</v>
      </c>
      <c r="KH129" s="60">
        <v>2656</v>
      </c>
      <c r="KI129" s="60">
        <v>2422</v>
      </c>
      <c r="KJ129" s="60">
        <v>2272</v>
      </c>
      <c r="KK129" s="60">
        <v>2009</v>
      </c>
      <c r="KL129" s="60">
        <v>2272</v>
      </c>
      <c r="KM129" s="60">
        <v>2422</v>
      </c>
      <c r="KN129" s="60">
        <v>2614</v>
      </c>
      <c r="KO129" s="60">
        <v>2009</v>
      </c>
      <c r="KP129" s="60">
        <v>2656</v>
      </c>
      <c r="KQ129" s="60">
        <v>2402</v>
      </c>
      <c r="KR129" s="60">
        <v>2093</v>
      </c>
      <c r="KS129" s="60">
        <v>1390</v>
      </c>
      <c r="KT129" s="60">
        <v>2009</v>
      </c>
      <c r="KU129" s="60">
        <v>2656</v>
      </c>
      <c r="KV129" s="60">
        <v>2656</v>
      </c>
      <c r="KW129" s="60">
        <v>2393</v>
      </c>
      <c r="KX129" s="60">
        <v>2656</v>
      </c>
      <c r="KY129" s="60">
        <v>2656</v>
      </c>
      <c r="KZ129" s="60">
        <v>2656</v>
      </c>
      <c r="LA129" s="60">
        <v>2656</v>
      </c>
      <c r="LB129" s="60">
        <v>2009</v>
      </c>
      <c r="LC129" s="60">
        <v>2393</v>
      </c>
      <c r="LD129" s="60">
        <v>2351</v>
      </c>
      <c r="LE129" s="60">
        <v>2656</v>
      </c>
      <c r="LF129" s="60">
        <v>2656</v>
      </c>
      <c r="LG129" s="60">
        <v>2009</v>
      </c>
      <c r="LH129" s="60">
        <v>2656</v>
      </c>
      <c r="LI129" s="60">
        <v>2656</v>
      </c>
      <c r="LJ129" s="60">
        <v>2201</v>
      </c>
      <c r="LK129" s="60">
        <v>2309</v>
      </c>
      <c r="LL129" s="60">
        <v>2656</v>
      </c>
      <c r="LM129" s="60">
        <v>2656</v>
      </c>
      <c r="LN129" s="60">
        <v>2272</v>
      </c>
      <c r="LO129" s="60">
        <v>1943</v>
      </c>
      <c r="LP129" s="60">
        <v>1943</v>
      </c>
      <c r="LQ129" s="60">
        <v>2656</v>
      </c>
      <c r="LR129" s="60">
        <v>2656</v>
      </c>
      <c r="LS129" s="60">
        <v>2309</v>
      </c>
      <c r="LT129" s="60">
        <v>2009</v>
      </c>
      <c r="LU129" s="60">
        <v>2656</v>
      </c>
      <c r="LV129" s="60">
        <v>2656</v>
      </c>
    </row>
    <row r="130" spans="1:334" ht="15" customHeight="1" x14ac:dyDescent="0.35">
      <c r="A130" s="57"/>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s="60">
        <v>3007</v>
      </c>
      <c r="FH130" s="60">
        <v>2689</v>
      </c>
      <c r="FI130" s="60">
        <v>2923</v>
      </c>
      <c r="FJ130" s="60">
        <v>2453</v>
      </c>
      <c r="FK130" s="60">
        <v>2923</v>
      </c>
      <c r="FL130" s="60">
        <v>3573</v>
      </c>
      <c r="FM130" s="60">
        <v>3573</v>
      </c>
      <c r="FN130" s="60">
        <v>3573</v>
      </c>
      <c r="FO130" s="60">
        <v>2855</v>
      </c>
      <c r="FP130" s="60">
        <v>3497</v>
      </c>
      <c r="FQ130" s="60">
        <v>3455</v>
      </c>
      <c r="FR130" s="60">
        <v>2813</v>
      </c>
      <c r="FS130" s="60">
        <v>3455</v>
      </c>
      <c r="FT130" s="60">
        <v>3475</v>
      </c>
      <c r="FU130" s="60">
        <v>3455</v>
      </c>
      <c r="FV130" s="60">
        <v>2783</v>
      </c>
      <c r="FW130" s="60">
        <v>2772</v>
      </c>
      <c r="FX130" s="60">
        <v>3352</v>
      </c>
      <c r="FY130" s="60">
        <v>2892</v>
      </c>
      <c r="FZ130" s="60">
        <v>2892</v>
      </c>
      <c r="GA130" s="60">
        <v>3352</v>
      </c>
      <c r="GB130" s="60">
        <v>3657</v>
      </c>
      <c r="GC130" s="60">
        <v>3615</v>
      </c>
      <c r="GD130" s="60">
        <v>3550</v>
      </c>
      <c r="GE130" s="60">
        <v>3615</v>
      </c>
      <c r="GF130" s="60">
        <v>3615</v>
      </c>
      <c r="GG130" s="60">
        <v>3437</v>
      </c>
      <c r="GH130" s="60">
        <v>3357</v>
      </c>
      <c r="GI130" s="60">
        <v>2427</v>
      </c>
      <c r="GJ130" s="60">
        <v>3657</v>
      </c>
      <c r="GK130" s="60">
        <v>3345</v>
      </c>
      <c r="GL130" s="60">
        <v>2567</v>
      </c>
      <c r="GM130" s="60">
        <v>2771</v>
      </c>
      <c r="GN130" s="60">
        <v>3479</v>
      </c>
      <c r="GO130" s="60">
        <v>3007</v>
      </c>
      <c r="GP130" s="60">
        <v>3039</v>
      </c>
      <c r="GQ130" s="60">
        <v>3497</v>
      </c>
      <c r="GR130" s="60">
        <v>2874</v>
      </c>
      <c r="GS130" s="60">
        <v>3657</v>
      </c>
      <c r="GT130" s="60">
        <v>2427</v>
      </c>
      <c r="GU130" s="60">
        <v>3497</v>
      </c>
      <c r="GV130" s="60">
        <v>3497</v>
      </c>
      <c r="GW130" s="60">
        <v>3497</v>
      </c>
      <c r="GX130" s="60">
        <v>3657</v>
      </c>
      <c r="GY130" s="60">
        <v>3007</v>
      </c>
      <c r="GZ130" s="60">
        <v>3657</v>
      </c>
      <c r="HA130" s="60">
        <v>3657</v>
      </c>
      <c r="HB130" s="60">
        <v>3573</v>
      </c>
      <c r="HC130" s="60">
        <v>3657</v>
      </c>
      <c r="HD130" s="60">
        <v>3657</v>
      </c>
      <c r="HE130" s="60">
        <v>3657</v>
      </c>
      <c r="HF130" s="60">
        <v>3639</v>
      </c>
      <c r="HG130" s="60">
        <v>3657</v>
      </c>
      <c r="HH130" s="60">
        <v>3007</v>
      </c>
      <c r="HI130" s="60">
        <v>843</v>
      </c>
      <c r="HJ130" s="60">
        <v>885</v>
      </c>
      <c r="HK130" s="60">
        <v>801</v>
      </c>
      <c r="HL130" s="60">
        <v>885</v>
      </c>
      <c r="HM130" s="60">
        <v>801</v>
      </c>
      <c r="HN130" s="60">
        <v>801</v>
      </c>
      <c r="HO130" s="60">
        <v>801</v>
      </c>
      <c r="HP130" s="60">
        <v>801</v>
      </c>
      <c r="HQ130" s="60">
        <v>885</v>
      </c>
      <c r="HR130" s="60">
        <v>664</v>
      </c>
      <c r="HS130" s="60">
        <v>801</v>
      </c>
      <c r="HT130" s="60">
        <v>885</v>
      </c>
      <c r="HU130" s="60">
        <v>885</v>
      </c>
      <c r="HV130" s="60">
        <v>885</v>
      </c>
      <c r="HW130" s="60">
        <v>885</v>
      </c>
      <c r="HX130" s="60">
        <v>885</v>
      </c>
      <c r="HY130" s="60">
        <v>801</v>
      </c>
      <c r="HZ130" s="60">
        <v>801</v>
      </c>
      <c r="IA130" s="60">
        <v>801</v>
      </c>
      <c r="IB130" s="60">
        <v>801</v>
      </c>
      <c r="IC130" s="60">
        <v>801</v>
      </c>
      <c r="ID130" s="60">
        <v>801</v>
      </c>
      <c r="IE130" s="60">
        <v>843</v>
      </c>
      <c r="IF130" s="60">
        <v>843</v>
      </c>
      <c r="IG130" s="60">
        <v>843</v>
      </c>
      <c r="IH130" s="60">
        <v>501</v>
      </c>
      <c r="II130" s="60">
        <v>885</v>
      </c>
      <c r="IJ130" s="60">
        <v>801</v>
      </c>
      <c r="IK130" s="60">
        <v>801</v>
      </c>
      <c r="IL130" s="60">
        <v>843</v>
      </c>
      <c r="IM130" s="60">
        <v>885</v>
      </c>
      <c r="IN130" s="60">
        <v>885</v>
      </c>
      <c r="IO130" s="60">
        <v>843</v>
      </c>
      <c r="IP130" s="60">
        <v>843</v>
      </c>
      <c r="IQ130" s="60">
        <v>885</v>
      </c>
      <c r="IR130" s="60">
        <v>843</v>
      </c>
      <c r="IS130" s="60">
        <v>843</v>
      </c>
      <c r="IT130" s="60">
        <v>843</v>
      </c>
      <c r="IU130" s="60">
        <v>801</v>
      </c>
      <c r="IV130" s="60">
        <v>622</v>
      </c>
      <c r="IW130" s="60">
        <v>521</v>
      </c>
      <c r="IX130" s="60">
        <v>280</v>
      </c>
      <c r="IY130" s="60">
        <v>885</v>
      </c>
      <c r="IZ130" s="60">
        <v>885</v>
      </c>
      <c r="JA130" s="60">
        <v>801</v>
      </c>
      <c r="JB130" s="60">
        <v>801</v>
      </c>
      <c r="JC130" s="60">
        <v>580</v>
      </c>
      <c r="JD130" s="60">
        <v>801</v>
      </c>
      <c r="JE130" s="60">
        <v>501</v>
      </c>
      <c r="JF130" s="60">
        <v>521</v>
      </c>
      <c r="JG130" s="60">
        <v>801</v>
      </c>
      <c r="JH130" s="60">
        <v>843</v>
      </c>
      <c r="JI130" s="60">
        <v>843</v>
      </c>
      <c r="JJ130" s="60">
        <v>801</v>
      </c>
      <c r="JK130" s="60">
        <v>801</v>
      </c>
      <c r="JL130" s="60">
        <v>280</v>
      </c>
      <c r="JM130" s="60">
        <v>801</v>
      </c>
      <c r="JN130" s="60">
        <v>501</v>
      </c>
      <c r="JO130" s="60">
        <v>801</v>
      </c>
      <c r="JP130" s="60">
        <v>778</v>
      </c>
      <c r="JQ130" s="60">
        <v>801</v>
      </c>
      <c r="JR130" s="60">
        <v>885</v>
      </c>
      <c r="JS130" s="60">
        <v>885</v>
      </c>
      <c r="JT130" s="60">
        <v>885</v>
      </c>
      <c r="JU130" s="60">
        <v>280</v>
      </c>
      <c r="JV130" s="60">
        <v>843</v>
      </c>
      <c r="JW130" s="60">
        <v>885</v>
      </c>
      <c r="JX130" s="60">
        <v>801</v>
      </c>
      <c r="JY130" s="60">
        <v>843</v>
      </c>
      <c r="JZ130" s="60">
        <v>801</v>
      </c>
      <c r="KA130" s="60">
        <v>778</v>
      </c>
      <c r="KB130" s="60">
        <v>801</v>
      </c>
      <c r="KC130" s="60">
        <v>801</v>
      </c>
      <c r="KD130" s="60">
        <v>280</v>
      </c>
      <c r="KE130" s="60">
        <v>843</v>
      </c>
      <c r="KF130" s="60">
        <v>801</v>
      </c>
      <c r="KG130" s="60">
        <v>801</v>
      </c>
      <c r="KH130" s="60">
        <v>885</v>
      </c>
      <c r="KI130" s="60">
        <v>801</v>
      </c>
      <c r="KJ130" s="60">
        <v>801</v>
      </c>
      <c r="KK130" s="60">
        <v>801</v>
      </c>
      <c r="KL130" s="60">
        <v>801</v>
      </c>
      <c r="KM130" s="60">
        <v>801</v>
      </c>
      <c r="KN130" s="60">
        <v>843</v>
      </c>
      <c r="KO130" s="60">
        <v>801</v>
      </c>
      <c r="KP130" s="60">
        <v>885</v>
      </c>
      <c r="KQ130" s="60">
        <v>300</v>
      </c>
      <c r="KR130" s="60">
        <v>280</v>
      </c>
      <c r="KS130" s="60">
        <v>801</v>
      </c>
      <c r="KT130" s="60">
        <v>801</v>
      </c>
      <c r="KU130" s="60">
        <v>885</v>
      </c>
      <c r="KV130" s="60">
        <v>885</v>
      </c>
      <c r="KW130" s="60">
        <v>885</v>
      </c>
      <c r="KX130" s="60">
        <v>885</v>
      </c>
      <c r="KY130" s="60">
        <v>885</v>
      </c>
      <c r="KZ130" s="60">
        <v>885</v>
      </c>
      <c r="LA130" s="60">
        <v>885</v>
      </c>
      <c r="LB130" s="60">
        <v>801</v>
      </c>
      <c r="LC130" s="60">
        <v>885</v>
      </c>
      <c r="LD130" s="60">
        <v>843</v>
      </c>
      <c r="LE130" s="60">
        <v>885</v>
      </c>
      <c r="LF130" s="60">
        <v>885</v>
      </c>
      <c r="LG130" s="60">
        <v>801</v>
      </c>
      <c r="LH130" s="60">
        <v>885</v>
      </c>
      <c r="LI130" s="60">
        <v>885</v>
      </c>
      <c r="LJ130" s="60">
        <v>843</v>
      </c>
      <c r="LK130" s="60">
        <v>801</v>
      </c>
      <c r="LL130" s="60">
        <v>885</v>
      </c>
      <c r="LM130" s="60">
        <v>885</v>
      </c>
      <c r="LN130" s="60">
        <v>801</v>
      </c>
      <c r="LO130" s="60">
        <v>501</v>
      </c>
      <c r="LP130" s="60">
        <v>501</v>
      </c>
      <c r="LQ130" s="60">
        <v>885</v>
      </c>
      <c r="LR130" s="60">
        <v>885</v>
      </c>
      <c r="LS130" s="60">
        <v>801</v>
      </c>
      <c r="LT130" s="60">
        <v>801</v>
      </c>
      <c r="LU130" s="60">
        <v>885</v>
      </c>
      <c r="LV130" s="60">
        <v>885</v>
      </c>
    </row>
    <row r="131" spans="1:334" ht="15" customHeight="1" x14ac:dyDescent="0.35">
      <c r="A131" s="57"/>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s="60">
        <v>5579</v>
      </c>
      <c r="FH131" s="60">
        <v>4871</v>
      </c>
      <c r="FI131" s="60">
        <v>3636</v>
      </c>
      <c r="FJ131" s="60">
        <v>4462</v>
      </c>
      <c r="FK131" s="60">
        <v>4487</v>
      </c>
      <c r="FL131" s="60">
        <v>4542</v>
      </c>
      <c r="FM131" s="60">
        <v>4669</v>
      </c>
      <c r="FN131" s="60">
        <v>4932</v>
      </c>
      <c r="FO131" s="60">
        <v>5037</v>
      </c>
      <c r="FP131" s="60">
        <v>5579</v>
      </c>
      <c r="FQ131" s="60">
        <v>5537</v>
      </c>
      <c r="FR131" s="60">
        <v>5385</v>
      </c>
      <c r="FS131" s="60">
        <v>5537</v>
      </c>
      <c r="FT131" s="60">
        <v>5397</v>
      </c>
      <c r="FU131" s="60">
        <v>5018</v>
      </c>
      <c r="FV131" s="60">
        <v>4552</v>
      </c>
      <c r="FW131" s="60">
        <v>5134</v>
      </c>
      <c r="FX131" s="60">
        <v>5274</v>
      </c>
      <c r="FY131" s="60">
        <v>4097</v>
      </c>
      <c r="FZ131" s="60">
        <v>2984</v>
      </c>
      <c r="GA131" s="60">
        <v>5274</v>
      </c>
      <c r="GB131" s="60">
        <v>5579</v>
      </c>
      <c r="GC131" s="60">
        <v>5124</v>
      </c>
      <c r="GD131" s="60">
        <v>5103</v>
      </c>
      <c r="GE131" s="60">
        <v>5147</v>
      </c>
      <c r="GF131" s="60">
        <v>5147</v>
      </c>
      <c r="GG131" s="60">
        <v>5519</v>
      </c>
      <c r="GH131" s="60">
        <v>5439</v>
      </c>
      <c r="GI131" s="60">
        <v>4346</v>
      </c>
      <c r="GJ131" s="60">
        <v>5579</v>
      </c>
      <c r="GK131" s="60">
        <v>5427</v>
      </c>
      <c r="GL131" s="60">
        <v>5139</v>
      </c>
      <c r="GM131" s="60">
        <v>4690</v>
      </c>
      <c r="GN131" s="60">
        <v>5561</v>
      </c>
      <c r="GO131" s="60">
        <v>5579</v>
      </c>
      <c r="GP131" s="60">
        <v>5121</v>
      </c>
      <c r="GQ131" s="60">
        <v>5579</v>
      </c>
      <c r="GR131" s="60">
        <v>2214</v>
      </c>
      <c r="GS131" s="60">
        <v>5579</v>
      </c>
      <c r="GT131" s="60">
        <v>4999</v>
      </c>
      <c r="GU131" s="60">
        <v>5579</v>
      </c>
      <c r="GV131" s="60">
        <v>5579</v>
      </c>
      <c r="GW131" s="60">
        <v>5579</v>
      </c>
      <c r="GX131" s="60">
        <v>5579</v>
      </c>
      <c r="GY131" s="60">
        <v>5579</v>
      </c>
      <c r="GZ131" s="60">
        <v>5579</v>
      </c>
      <c r="HA131" s="60">
        <v>5579</v>
      </c>
      <c r="HB131" s="60">
        <v>5105</v>
      </c>
      <c r="HC131" s="60">
        <v>5579</v>
      </c>
      <c r="HD131" s="60">
        <v>5579</v>
      </c>
      <c r="HE131" s="60">
        <v>5579</v>
      </c>
      <c r="HF131" s="60">
        <v>5561</v>
      </c>
      <c r="HG131" s="60">
        <v>5579</v>
      </c>
      <c r="HH131" s="60">
        <v>5579</v>
      </c>
      <c r="HI131" s="60">
        <v>3002</v>
      </c>
      <c r="HJ131" s="60">
        <v>3351</v>
      </c>
      <c r="HK131" s="60">
        <v>2420</v>
      </c>
      <c r="HL131" s="60">
        <v>3457</v>
      </c>
      <c r="HM131" s="60">
        <v>2420</v>
      </c>
      <c r="HN131" s="60">
        <v>3373</v>
      </c>
      <c r="HO131" s="60">
        <v>2222</v>
      </c>
      <c r="HP131" s="60">
        <v>2420</v>
      </c>
      <c r="HQ131" s="60">
        <v>3194</v>
      </c>
      <c r="HR131" s="60">
        <v>3126</v>
      </c>
      <c r="HS131" s="60">
        <v>2683</v>
      </c>
      <c r="HT131" s="60">
        <v>3457</v>
      </c>
      <c r="HU131" s="60">
        <v>3457</v>
      </c>
      <c r="HV131" s="60">
        <v>3457</v>
      </c>
      <c r="HW131" s="60">
        <v>3457</v>
      </c>
      <c r="HX131" s="60">
        <v>3347</v>
      </c>
      <c r="HY131" s="60">
        <v>3373</v>
      </c>
      <c r="HZ131" s="60">
        <v>3373</v>
      </c>
      <c r="IA131" s="60">
        <v>3373</v>
      </c>
      <c r="IB131" s="60">
        <v>3223</v>
      </c>
      <c r="IC131" s="60">
        <v>3073</v>
      </c>
      <c r="ID131" s="60">
        <v>3073</v>
      </c>
      <c r="IE131" s="60">
        <v>3415</v>
      </c>
      <c r="IF131" s="60">
        <v>3265</v>
      </c>
      <c r="IG131" s="60">
        <v>3265</v>
      </c>
      <c r="IH131" s="60">
        <v>2683</v>
      </c>
      <c r="II131" s="60">
        <v>3067</v>
      </c>
      <c r="IJ131" s="60">
        <v>3223</v>
      </c>
      <c r="IK131" s="60">
        <v>2610</v>
      </c>
      <c r="IL131" s="60">
        <v>2875</v>
      </c>
      <c r="IM131" s="60">
        <v>3457</v>
      </c>
      <c r="IN131" s="60">
        <v>3347</v>
      </c>
      <c r="IO131" s="60">
        <v>3025</v>
      </c>
      <c r="IP131" s="60">
        <v>2612</v>
      </c>
      <c r="IQ131" s="60">
        <v>3457</v>
      </c>
      <c r="IR131" s="60">
        <v>2612</v>
      </c>
      <c r="IS131" s="60">
        <v>3265</v>
      </c>
      <c r="IT131" s="60">
        <v>3415</v>
      </c>
      <c r="IU131" s="60">
        <v>3373</v>
      </c>
      <c r="IV131" s="60">
        <v>3194</v>
      </c>
      <c r="IW131" s="60">
        <v>2499</v>
      </c>
      <c r="IX131" s="60">
        <v>1547</v>
      </c>
      <c r="IY131" s="60">
        <v>3457</v>
      </c>
      <c r="IZ131" s="60">
        <v>3194</v>
      </c>
      <c r="JA131" s="60">
        <v>2420</v>
      </c>
      <c r="JB131" s="60">
        <v>2212</v>
      </c>
      <c r="JC131" s="60">
        <v>2720</v>
      </c>
      <c r="JD131" s="60">
        <v>2810</v>
      </c>
      <c r="JE131" s="60">
        <v>1956</v>
      </c>
      <c r="JF131" s="60">
        <v>3275</v>
      </c>
      <c r="JG131" s="60">
        <v>2310</v>
      </c>
      <c r="JH131" s="60">
        <v>3415</v>
      </c>
      <c r="JI131" s="60">
        <v>3152</v>
      </c>
      <c r="JJ131" s="60">
        <v>2720</v>
      </c>
      <c r="JK131" s="60">
        <v>2420</v>
      </c>
      <c r="JL131" s="60">
        <v>1924</v>
      </c>
      <c r="JM131" s="60">
        <v>3373</v>
      </c>
      <c r="JN131" s="60">
        <v>2219</v>
      </c>
      <c r="JO131" s="60">
        <v>2420</v>
      </c>
      <c r="JP131" s="60">
        <v>3087</v>
      </c>
      <c r="JQ131" s="60">
        <v>3373</v>
      </c>
      <c r="JR131" s="60">
        <v>3457</v>
      </c>
      <c r="JS131" s="60">
        <v>3351</v>
      </c>
      <c r="JT131" s="60">
        <v>3457</v>
      </c>
      <c r="JU131" s="60">
        <v>1774</v>
      </c>
      <c r="JV131" s="60">
        <v>1888</v>
      </c>
      <c r="JW131" s="60">
        <v>2804</v>
      </c>
      <c r="JX131" s="60">
        <v>2310</v>
      </c>
      <c r="JY131" s="60">
        <v>3002</v>
      </c>
      <c r="JZ131" s="60">
        <v>3373</v>
      </c>
      <c r="KA131" s="60">
        <v>3087</v>
      </c>
      <c r="KB131" s="60">
        <v>2941</v>
      </c>
      <c r="KC131" s="60">
        <v>1569</v>
      </c>
      <c r="KD131" s="60">
        <v>110</v>
      </c>
      <c r="KE131" s="60">
        <v>3133</v>
      </c>
      <c r="KF131" s="60">
        <v>2362</v>
      </c>
      <c r="KG131" s="60">
        <v>3091</v>
      </c>
      <c r="KH131" s="60">
        <v>3457</v>
      </c>
      <c r="KI131" s="60">
        <v>3223</v>
      </c>
      <c r="KJ131" s="60">
        <v>3073</v>
      </c>
      <c r="KK131" s="60">
        <v>2810</v>
      </c>
      <c r="KL131" s="60">
        <v>3073</v>
      </c>
      <c r="KM131" s="60">
        <v>3223</v>
      </c>
      <c r="KN131" s="60">
        <v>3415</v>
      </c>
      <c r="KO131" s="60">
        <v>2420</v>
      </c>
      <c r="KP131" s="60">
        <v>3457</v>
      </c>
      <c r="KQ131" s="60">
        <v>2884</v>
      </c>
      <c r="KR131" s="60">
        <v>1924</v>
      </c>
      <c r="KS131" s="60">
        <v>2331</v>
      </c>
      <c r="KT131" s="60">
        <v>2810</v>
      </c>
      <c r="KU131" s="60">
        <v>3457</v>
      </c>
      <c r="KV131" s="60">
        <v>3457</v>
      </c>
      <c r="KW131" s="60">
        <v>2804</v>
      </c>
      <c r="KX131" s="60">
        <v>3457</v>
      </c>
      <c r="KY131" s="60">
        <v>3457</v>
      </c>
      <c r="KZ131" s="60">
        <v>3351</v>
      </c>
      <c r="LA131" s="60">
        <v>3457</v>
      </c>
      <c r="LB131" s="60">
        <v>2420</v>
      </c>
      <c r="LC131" s="60">
        <v>2804</v>
      </c>
      <c r="LD131" s="60">
        <v>2762</v>
      </c>
      <c r="LE131" s="60">
        <v>3457</v>
      </c>
      <c r="LF131" s="60">
        <v>3457</v>
      </c>
      <c r="LG131" s="60">
        <v>2420</v>
      </c>
      <c r="LH131" s="60">
        <v>3347</v>
      </c>
      <c r="LI131" s="60">
        <v>3347</v>
      </c>
      <c r="LJ131" s="60">
        <v>2892</v>
      </c>
      <c r="LK131" s="60">
        <v>2610</v>
      </c>
      <c r="LL131" s="60">
        <v>3457</v>
      </c>
      <c r="LM131" s="60">
        <v>3457</v>
      </c>
      <c r="LN131" s="60">
        <v>2628</v>
      </c>
      <c r="LO131" s="60">
        <v>2219</v>
      </c>
      <c r="LP131" s="60">
        <v>2346</v>
      </c>
      <c r="LQ131" s="60">
        <v>3457</v>
      </c>
      <c r="LR131" s="60">
        <v>3457</v>
      </c>
      <c r="LS131" s="60">
        <v>3110</v>
      </c>
      <c r="LT131" s="60">
        <v>2420</v>
      </c>
      <c r="LU131" s="60">
        <v>3457</v>
      </c>
      <c r="LV131" s="60">
        <v>3457</v>
      </c>
    </row>
    <row r="132" spans="1:334" ht="15" customHeight="1" x14ac:dyDescent="0.35">
      <c r="A132" s="57"/>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s="60">
        <v>3604</v>
      </c>
      <c r="FH132" s="60">
        <v>3286</v>
      </c>
      <c r="FI132" s="60">
        <v>2643</v>
      </c>
      <c r="FJ132" s="60">
        <v>2750</v>
      </c>
      <c r="FK132" s="60">
        <v>3122</v>
      </c>
      <c r="FL132" s="60">
        <v>3870</v>
      </c>
      <c r="FM132" s="60">
        <v>3772</v>
      </c>
      <c r="FN132" s="60">
        <v>3870</v>
      </c>
      <c r="FO132" s="60">
        <v>3452</v>
      </c>
      <c r="FP132" s="60">
        <v>4094</v>
      </c>
      <c r="FQ132" s="60">
        <v>4052</v>
      </c>
      <c r="FR132" s="60">
        <v>3410</v>
      </c>
      <c r="FS132" s="60">
        <v>4052</v>
      </c>
      <c r="FT132" s="60">
        <v>4072</v>
      </c>
      <c r="FU132" s="60">
        <v>3902</v>
      </c>
      <c r="FV132" s="60">
        <v>3230</v>
      </c>
      <c r="FW132" s="60">
        <v>3649</v>
      </c>
      <c r="FX132" s="60">
        <v>3949</v>
      </c>
      <c r="FY132" s="60">
        <v>2612</v>
      </c>
      <c r="FZ132" s="60">
        <v>2612</v>
      </c>
      <c r="GA132" s="60">
        <v>3949</v>
      </c>
      <c r="GB132" s="60">
        <v>4254</v>
      </c>
      <c r="GC132" s="60">
        <v>4062</v>
      </c>
      <c r="GD132" s="60">
        <v>4147</v>
      </c>
      <c r="GE132" s="60">
        <v>4212</v>
      </c>
      <c r="GF132" s="60">
        <v>4212</v>
      </c>
      <c r="GG132" s="60">
        <v>4034</v>
      </c>
      <c r="GH132" s="60">
        <v>3954</v>
      </c>
      <c r="GI132" s="60">
        <v>3024</v>
      </c>
      <c r="GJ132" s="60">
        <v>4254</v>
      </c>
      <c r="GK132" s="60">
        <v>3942</v>
      </c>
      <c r="GL132" s="60">
        <v>3164</v>
      </c>
      <c r="GM132" s="60">
        <v>3368</v>
      </c>
      <c r="GN132" s="60">
        <v>4076</v>
      </c>
      <c r="GO132" s="60">
        <v>3604</v>
      </c>
      <c r="GP132" s="60">
        <v>3636</v>
      </c>
      <c r="GQ132" s="60">
        <v>4094</v>
      </c>
      <c r="GR132" s="60">
        <v>2594</v>
      </c>
      <c r="GS132" s="60">
        <v>4254</v>
      </c>
      <c r="GT132" s="60">
        <v>3024</v>
      </c>
      <c r="GU132" s="60">
        <v>4094</v>
      </c>
      <c r="GV132" s="60">
        <v>4094</v>
      </c>
      <c r="GW132" s="60">
        <v>4094</v>
      </c>
      <c r="GX132" s="60">
        <v>4254</v>
      </c>
      <c r="GY132" s="60">
        <v>3604</v>
      </c>
      <c r="GZ132" s="60">
        <v>4254</v>
      </c>
      <c r="HA132" s="60">
        <v>4254</v>
      </c>
      <c r="HB132" s="60">
        <v>4170</v>
      </c>
      <c r="HC132" s="60">
        <v>4254</v>
      </c>
      <c r="HD132" s="60">
        <v>4254</v>
      </c>
      <c r="HE132" s="60">
        <v>4254</v>
      </c>
      <c r="HF132" s="60">
        <v>4236</v>
      </c>
      <c r="HG132" s="60">
        <v>4254</v>
      </c>
      <c r="HH132" s="60">
        <v>3604</v>
      </c>
      <c r="HI132" s="60">
        <v>1290</v>
      </c>
      <c r="HJ132" s="60">
        <v>1482</v>
      </c>
      <c r="HK132" s="60">
        <v>1098</v>
      </c>
      <c r="HL132" s="60">
        <v>1482</v>
      </c>
      <c r="HM132" s="60">
        <v>1098</v>
      </c>
      <c r="HN132" s="60">
        <v>1398</v>
      </c>
      <c r="HO132" s="60">
        <v>619</v>
      </c>
      <c r="HP132" s="60">
        <v>1098</v>
      </c>
      <c r="HQ132" s="60">
        <v>1482</v>
      </c>
      <c r="HR132" s="60">
        <v>1261</v>
      </c>
      <c r="HS132" s="60">
        <v>1098</v>
      </c>
      <c r="HT132" s="60">
        <v>1482</v>
      </c>
      <c r="HU132" s="60">
        <v>1482</v>
      </c>
      <c r="HV132" s="60">
        <v>1482</v>
      </c>
      <c r="HW132" s="60">
        <v>1482</v>
      </c>
      <c r="HX132" s="60">
        <v>1482</v>
      </c>
      <c r="HY132" s="60">
        <v>1398</v>
      </c>
      <c r="HZ132" s="60">
        <v>1398</v>
      </c>
      <c r="IA132" s="60">
        <v>1398</v>
      </c>
      <c r="IB132" s="60">
        <v>1248</v>
      </c>
      <c r="IC132" s="60">
        <v>1098</v>
      </c>
      <c r="ID132" s="60">
        <v>1098</v>
      </c>
      <c r="IE132" s="60">
        <v>1440</v>
      </c>
      <c r="IF132" s="60">
        <v>1290</v>
      </c>
      <c r="IG132" s="60">
        <v>1290</v>
      </c>
      <c r="IH132" s="60">
        <v>1098</v>
      </c>
      <c r="II132" s="60">
        <v>1482</v>
      </c>
      <c r="IJ132" s="60">
        <v>1248</v>
      </c>
      <c r="IK132" s="60">
        <v>1398</v>
      </c>
      <c r="IL132" s="60">
        <v>1290</v>
      </c>
      <c r="IM132" s="60">
        <v>1482</v>
      </c>
      <c r="IN132" s="60">
        <v>1482</v>
      </c>
      <c r="IO132" s="60">
        <v>1440</v>
      </c>
      <c r="IP132" s="60">
        <v>1290</v>
      </c>
      <c r="IQ132" s="60">
        <v>1482</v>
      </c>
      <c r="IR132" s="60">
        <v>1290</v>
      </c>
      <c r="IS132" s="60">
        <v>1290</v>
      </c>
      <c r="IT132" s="60">
        <v>1440</v>
      </c>
      <c r="IU132" s="60">
        <v>1398</v>
      </c>
      <c r="IV132" s="60">
        <v>1219</v>
      </c>
      <c r="IW132" s="60">
        <v>821</v>
      </c>
      <c r="IY132" s="60">
        <v>1482</v>
      </c>
      <c r="IZ132" s="60">
        <v>1482</v>
      </c>
      <c r="JA132" s="60">
        <v>1098</v>
      </c>
      <c r="JB132" s="60">
        <v>1000</v>
      </c>
      <c r="JC132" s="60">
        <v>877</v>
      </c>
      <c r="JD132" s="60">
        <v>1098</v>
      </c>
      <c r="JE132" s="60">
        <v>371</v>
      </c>
      <c r="JF132" s="60">
        <v>1300</v>
      </c>
      <c r="JG132" s="60">
        <v>1098</v>
      </c>
      <c r="JH132" s="60">
        <v>1440</v>
      </c>
      <c r="JI132" s="60">
        <v>1440</v>
      </c>
      <c r="JJ132" s="60">
        <v>1398</v>
      </c>
      <c r="JK132" s="60">
        <v>1098</v>
      </c>
      <c r="JL132" s="60">
        <v>300</v>
      </c>
      <c r="JM132" s="60">
        <v>1398</v>
      </c>
      <c r="JN132" s="60">
        <v>371</v>
      </c>
      <c r="JO132" s="60">
        <v>1098</v>
      </c>
      <c r="JP132" s="60">
        <v>1375</v>
      </c>
      <c r="JQ132" s="60">
        <v>1398</v>
      </c>
      <c r="JR132" s="60">
        <v>1482</v>
      </c>
      <c r="JS132" s="60">
        <v>1482</v>
      </c>
      <c r="JT132" s="60">
        <v>1482</v>
      </c>
      <c r="JU132" s="60">
        <v>150</v>
      </c>
      <c r="JV132" s="60">
        <v>713</v>
      </c>
      <c r="JW132" s="60">
        <v>1482</v>
      </c>
      <c r="JX132" s="60">
        <v>1098</v>
      </c>
      <c r="JY132" s="60">
        <v>1290</v>
      </c>
      <c r="JZ132" s="60">
        <v>1398</v>
      </c>
      <c r="KA132" s="60">
        <v>1375</v>
      </c>
      <c r="KB132" s="60">
        <v>1098</v>
      </c>
      <c r="KC132" s="60">
        <v>619</v>
      </c>
      <c r="KE132" s="60">
        <v>1290</v>
      </c>
      <c r="KF132" s="60">
        <v>1150</v>
      </c>
      <c r="KG132" s="60">
        <v>1248</v>
      </c>
      <c r="KH132" s="60">
        <v>1482</v>
      </c>
      <c r="KI132" s="60">
        <v>1248</v>
      </c>
      <c r="KJ132" s="60">
        <v>1098</v>
      </c>
      <c r="KK132" s="60">
        <v>1098</v>
      </c>
      <c r="KL132" s="60">
        <v>1098</v>
      </c>
      <c r="KM132" s="60">
        <v>1248</v>
      </c>
      <c r="KN132" s="60">
        <v>1440</v>
      </c>
      <c r="KO132" s="60">
        <v>1098</v>
      </c>
      <c r="KP132" s="60">
        <v>1482</v>
      </c>
      <c r="KQ132" s="60">
        <v>909</v>
      </c>
      <c r="KR132" s="60">
        <v>300</v>
      </c>
      <c r="KS132" s="60">
        <v>521</v>
      </c>
      <c r="KT132" s="60">
        <v>1098</v>
      </c>
      <c r="KU132" s="60">
        <v>1482</v>
      </c>
      <c r="KV132" s="60">
        <v>1482</v>
      </c>
      <c r="KW132" s="60">
        <v>1482</v>
      </c>
      <c r="KX132" s="60">
        <v>1482</v>
      </c>
      <c r="KY132" s="60">
        <v>1482</v>
      </c>
      <c r="KZ132" s="60">
        <v>1482</v>
      </c>
      <c r="LA132" s="60">
        <v>1482</v>
      </c>
      <c r="LB132" s="60">
        <v>1098</v>
      </c>
      <c r="LC132" s="60">
        <v>1482</v>
      </c>
      <c r="LD132" s="60">
        <v>1440</v>
      </c>
      <c r="LE132" s="60">
        <v>1482</v>
      </c>
      <c r="LF132" s="60">
        <v>1482</v>
      </c>
      <c r="LG132" s="60">
        <v>1098</v>
      </c>
      <c r="LH132" s="60">
        <v>1482</v>
      </c>
      <c r="LI132" s="60">
        <v>1482</v>
      </c>
      <c r="LJ132" s="60">
        <v>1290</v>
      </c>
      <c r="LK132" s="60">
        <v>1398</v>
      </c>
      <c r="LL132" s="60">
        <v>1482</v>
      </c>
      <c r="LM132" s="60">
        <v>1482</v>
      </c>
      <c r="LN132" s="60">
        <v>1000</v>
      </c>
      <c r="LO132" s="60">
        <v>371</v>
      </c>
      <c r="LP132" s="60">
        <v>371</v>
      </c>
      <c r="LQ132" s="60">
        <v>1482</v>
      </c>
      <c r="LR132" s="60">
        <v>1482</v>
      </c>
      <c r="LS132" s="60">
        <v>1398</v>
      </c>
      <c r="LT132" s="60">
        <v>1098</v>
      </c>
      <c r="LU132" s="60">
        <v>1482</v>
      </c>
      <c r="LV132" s="60">
        <v>1482</v>
      </c>
    </row>
    <row r="133" spans="1:334" ht="15" customHeight="1" x14ac:dyDescent="0.35">
      <c r="A133" s="57"/>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s="60">
        <v>5213</v>
      </c>
      <c r="FH133" s="60">
        <v>4399</v>
      </c>
      <c r="FI133" s="60">
        <v>2956</v>
      </c>
      <c r="FJ133" s="60">
        <v>4096</v>
      </c>
      <c r="FK133" s="60">
        <v>3807</v>
      </c>
      <c r="FL133" s="60">
        <v>5216</v>
      </c>
      <c r="FM133" s="60">
        <v>4953</v>
      </c>
      <c r="FN133" s="60">
        <v>5216</v>
      </c>
      <c r="FO133" s="60">
        <v>5061</v>
      </c>
      <c r="FP133" s="60">
        <v>5703</v>
      </c>
      <c r="FQ133" s="60">
        <v>5165</v>
      </c>
      <c r="FR133" s="60">
        <v>5019</v>
      </c>
      <c r="FS133" s="60">
        <v>5165</v>
      </c>
      <c r="FT133" s="60">
        <v>5681</v>
      </c>
      <c r="FU133" s="60">
        <v>4752</v>
      </c>
      <c r="FV133" s="60">
        <v>4080</v>
      </c>
      <c r="FW133" s="60">
        <v>4762</v>
      </c>
      <c r="FX133" s="60">
        <v>5558</v>
      </c>
      <c r="FY133" s="60">
        <v>4221</v>
      </c>
      <c r="FZ133" s="60">
        <v>2612</v>
      </c>
      <c r="GA133" s="60">
        <v>5558</v>
      </c>
      <c r="GB133" s="60">
        <v>5863</v>
      </c>
      <c r="GC133" s="60">
        <v>5408</v>
      </c>
      <c r="GD133" s="60">
        <v>5493</v>
      </c>
      <c r="GE133" s="60">
        <v>5821</v>
      </c>
      <c r="GF133" s="60">
        <v>5821</v>
      </c>
      <c r="GG133" s="60">
        <v>5643</v>
      </c>
      <c r="GH133" s="60">
        <v>5067</v>
      </c>
      <c r="GI133" s="60">
        <v>3874</v>
      </c>
      <c r="GJ133" s="60">
        <v>5863</v>
      </c>
      <c r="GK133" s="60">
        <v>5551</v>
      </c>
      <c r="GL133" s="60">
        <v>4773</v>
      </c>
      <c r="GM133" s="60">
        <v>4714</v>
      </c>
      <c r="GN133" s="60">
        <v>5685</v>
      </c>
      <c r="GO133" s="60">
        <v>5213</v>
      </c>
      <c r="GP133" s="60">
        <v>4749</v>
      </c>
      <c r="GQ133" s="60">
        <v>5207</v>
      </c>
      <c r="GR133" s="60">
        <v>2594</v>
      </c>
      <c r="GS133" s="60">
        <v>5863</v>
      </c>
      <c r="GT133" s="60">
        <v>4137</v>
      </c>
      <c r="GU133" s="60">
        <v>5207</v>
      </c>
      <c r="GV133" s="60">
        <v>5207</v>
      </c>
      <c r="GW133" s="60">
        <v>5207</v>
      </c>
      <c r="GX133" s="60">
        <v>5863</v>
      </c>
      <c r="GY133" s="60">
        <v>5213</v>
      </c>
      <c r="GZ133" s="60">
        <v>5863</v>
      </c>
      <c r="HA133" s="60">
        <v>5863</v>
      </c>
      <c r="HB133" s="60">
        <v>5779</v>
      </c>
      <c r="HC133" s="60">
        <v>5863</v>
      </c>
      <c r="HD133" s="60">
        <v>5863</v>
      </c>
      <c r="HE133" s="60">
        <v>5863</v>
      </c>
      <c r="HF133" s="60">
        <v>5845</v>
      </c>
      <c r="HG133" s="60">
        <v>5863</v>
      </c>
      <c r="HH133" s="60">
        <v>4717</v>
      </c>
      <c r="HI133" s="60">
        <v>2140</v>
      </c>
      <c r="HJ133" s="60">
        <v>2595</v>
      </c>
      <c r="HK133" s="60">
        <v>1948</v>
      </c>
      <c r="HL133" s="60">
        <v>2595</v>
      </c>
      <c r="HM133" s="60">
        <v>1948</v>
      </c>
      <c r="HN133" s="60">
        <v>2511</v>
      </c>
      <c r="HO133" s="60">
        <v>1360</v>
      </c>
      <c r="HP133" s="60">
        <v>1948</v>
      </c>
      <c r="HQ133" s="60">
        <v>2332</v>
      </c>
      <c r="HR133" s="60">
        <v>2374</v>
      </c>
      <c r="HS133" s="60">
        <v>2211</v>
      </c>
      <c r="HT133" s="60">
        <v>2595</v>
      </c>
      <c r="HU133" s="60">
        <v>2595</v>
      </c>
      <c r="HV133" s="60">
        <v>2595</v>
      </c>
      <c r="HW133" s="60">
        <v>2595</v>
      </c>
      <c r="HX133" s="60">
        <v>2595</v>
      </c>
      <c r="HY133" s="60">
        <v>2511</v>
      </c>
      <c r="HZ133" s="60">
        <v>2511</v>
      </c>
      <c r="IA133" s="60">
        <v>2511</v>
      </c>
      <c r="IB133" s="60">
        <v>2361</v>
      </c>
      <c r="IC133" s="60">
        <v>2211</v>
      </c>
      <c r="ID133" s="60">
        <v>2211</v>
      </c>
      <c r="IE133" s="60">
        <v>2553</v>
      </c>
      <c r="IF133" s="60">
        <v>2403</v>
      </c>
      <c r="IG133" s="60">
        <v>2403</v>
      </c>
      <c r="IH133" s="60">
        <v>2211</v>
      </c>
      <c r="II133" s="60">
        <v>2595</v>
      </c>
      <c r="IJ133" s="60">
        <v>2361</v>
      </c>
      <c r="IK133" s="60">
        <v>2248</v>
      </c>
      <c r="IL133" s="60">
        <v>2403</v>
      </c>
      <c r="IM133" s="60">
        <v>2595</v>
      </c>
      <c r="IN133" s="60">
        <v>2595</v>
      </c>
      <c r="IO133" s="60">
        <v>2553</v>
      </c>
      <c r="IP133" s="60">
        <v>2140</v>
      </c>
      <c r="IQ133" s="60">
        <v>2595</v>
      </c>
      <c r="IR133" s="60">
        <v>2140</v>
      </c>
      <c r="IS133" s="60">
        <v>2403</v>
      </c>
      <c r="IT133" s="60">
        <v>2553</v>
      </c>
      <c r="IU133" s="60">
        <v>2511</v>
      </c>
      <c r="IV133" s="60">
        <v>2332</v>
      </c>
      <c r="IW133" s="60">
        <v>1637</v>
      </c>
      <c r="IX133" s="60">
        <v>685</v>
      </c>
      <c r="IY133" s="60">
        <v>2595</v>
      </c>
      <c r="IZ133" s="60">
        <v>2332</v>
      </c>
      <c r="JA133" s="60">
        <v>1948</v>
      </c>
      <c r="JB133" s="60">
        <v>1850</v>
      </c>
      <c r="JC133" s="60">
        <v>1858</v>
      </c>
      <c r="JD133" s="60">
        <v>1948</v>
      </c>
      <c r="JE133" s="60">
        <v>1094</v>
      </c>
      <c r="JF133" s="60">
        <v>2413</v>
      </c>
      <c r="JG133" s="60">
        <v>1948</v>
      </c>
      <c r="JH133" s="60">
        <v>2553</v>
      </c>
      <c r="JI133" s="60">
        <v>2290</v>
      </c>
      <c r="JJ133" s="60">
        <v>2248</v>
      </c>
      <c r="JK133" s="60">
        <v>1948</v>
      </c>
      <c r="JL133" s="60">
        <v>1062</v>
      </c>
      <c r="JM133" s="60">
        <v>2511</v>
      </c>
      <c r="JN133" s="60">
        <v>1357</v>
      </c>
      <c r="JO133" s="60">
        <v>1948</v>
      </c>
      <c r="JP133" s="60">
        <v>2225</v>
      </c>
      <c r="JQ133" s="60">
        <v>2511</v>
      </c>
      <c r="JR133" s="60">
        <v>2595</v>
      </c>
      <c r="JS133" s="60">
        <v>2595</v>
      </c>
      <c r="JT133" s="60">
        <v>2595</v>
      </c>
      <c r="JU133" s="60">
        <v>912</v>
      </c>
      <c r="JV133" s="60">
        <v>1026</v>
      </c>
      <c r="JW133" s="60">
        <v>2332</v>
      </c>
      <c r="JX133" s="60">
        <v>1948</v>
      </c>
      <c r="JY133" s="60">
        <v>2140</v>
      </c>
      <c r="JZ133" s="60">
        <v>2511</v>
      </c>
      <c r="KA133" s="60">
        <v>2225</v>
      </c>
      <c r="KB133" s="60">
        <v>2079</v>
      </c>
      <c r="KC133" s="60">
        <v>1097</v>
      </c>
      <c r="KE133" s="60">
        <v>2271</v>
      </c>
      <c r="KF133" s="60">
        <v>2000</v>
      </c>
      <c r="KG133" s="60">
        <v>2229</v>
      </c>
      <c r="KH133" s="60">
        <v>2595</v>
      </c>
      <c r="KI133" s="60">
        <v>2361</v>
      </c>
      <c r="KJ133" s="60">
        <v>2211</v>
      </c>
      <c r="KK133" s="60">
        <v>1948</v>
      </c>
      <c r="KL133" s="60">
        <v>2211</v>
      </c>
      <c r="KM133" s="60">
        <v>2361</v>
      </c>
      <c r="KN133" s="60">
        <v>2553</v>
      </c>
      <c r="KO133" s="60">
        <v>1948</v>
      </c>
      <c r="KP133" s="60">
        <v>2595</v>
      </c>
      <c r="KQ133" s="60">
        <v>2022</v>
      </c>
      <c r="KR133" s="60">
        <v>1062</v>
      </c>
      <c r="KS133" s="60">
        <v>1469</v>
      </c>
      <c r="KT133" s="60">
        <v>1948</v>
      </c>
      <c r="KU133" s="60">
        <v>2595</v>
      </c>
      <c r="KV133" s="60">
        <v>2595</v>
      </c>
      <c r="KW133" s="60">
        <v>2332</v>
      </c>
      <c r="KX133" s="60">
        <v>2595</v>
      </c>
      <c r="KY133" s="60">
        <v>2595</v>
      </c>
      <c r="KZ133" s="60">
        <v>2595</v>
      </c>
      <c r="LA133" s="60">
        <v>2595</v>
      </c>
      <c r="LB133" s="60">
        <v>1948</v>
      </c>
      <c r="LC133" s="60">
        <v>2332</v>
      </c>
      <c r="LD133" s="60">
        <v>2290</v>
      </c>
      <c r="LE133" s="60">
        <v>2595</v>
      </c>
      <c r="LF133" s="60">
        <v>2595</v>
      </c>
      <c r="LG133" s="60">
        <v>1948</v>
      </c>
      <c r="LH133" s="60">
        <v>2595</v>
      </c>
      <c r="LI133" s="60">
        <v>2595</v>
      </c>
      <c r="LJ133" s="60">
        <v>2140</v>
      </c>
      <c r="LK133" s="60">
        <v>2248</v>
      </c>
      <c r="LL133" s="60">
        <v>2595</v>
      </c>
      <c r="LM133" s="60">
        <v>2595</v>
      </c>
      <c r="LN133" s="60">
        <v>1948</v>
      </c>
      <c r="LO133" s="60">
        <v>1357</v>
      </c>
      <c r="LP133" s="60">
        <v>1484</v>
      </c>
      <c r="LQ133" s="60">
        <v>2595</v>
      </c>
      <c r="LR133" s="60">
        <v>2595</v>
      </c>
      <c r="LS133" s="60">
        <v>2248</v>
      </c>
      <c r="LT133" s="60">
        <v>1948</v>
      </c>
      <c r="LU133" s="60">
        <v>2595</v>
      </c>
      <c r="LV133" s="60">
        <v>2595</v>
      </c>
    </row>
    <row r="134" spans="1:334" ht="15" customHeight="1" x14ac:dyDescent="0.35">
      <c r="A134" s="57"/>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s="60">
        <v>2725</v>
      </c>
      <c r="FH134" s="60">
        <v>2207</v>
      </c>
      <c r="FI134" s="60">
        <v>2483</v>
      </c>
      <c r="FJ134" s="60">
        <v>2013</v>
      </c>
      <c r="FK134" s="60">
        <v>2483</v>
      </c>
      <c r="FL134" s="60">
        <v>3133</v>
      </c>
      <c r="FM134" s="60">
        <v>3133</v>
      </c>
      <c r="FN134" s="60">
        <v>3133</v>
      </c>
      <c r="FO134" s="60">
        <v>2373</v>
      </c>
      <c r="FP134" s="60">
        <v>3415</v>
      </c>
      <c r="FQ134" s="60">
        <v>3173</v>
      </c>
      <c r="FR134" s="60">
        <v>2531</v>
      </c>
      <c r="FS134" s="60">
        <v>2973</v>
      </c>
      <c r="FT134" s="60">
        <v>2993</v>
      </c>
      <c r="FU134" s="60">
        <v>2973</v>
      </c>
      <c r="FV134" s="60">
        <v>2343</v>
      </c>
      <c r="FW134" s="60">
        <v>3012</v>
      </c>
      <c r="FX134" s="60">
        <v>3312</v>
      </c>
      <c r="FY134" s="60">
        <v>3152</v>
      </c>
      <c r="FZ134" s="60">
        <v>3152</v>
      </c>
      <c r="GA134" s="60">
        <v>3312</v>
      </c>
      <c r="GB134" s="60">
        <v>3575</v>
      </c>
      <c r="GC134" s="60">
        <v>3333</v>
      </c>
      <c r="GD134" s="60">
        <v>3468</v>
      </c>
      <c r="GE134" s="60">
        <v>3533</v>
      </c>
      <c r="GF134" s="60">
        <v>3533</v>
      </c>
      <c r="GG134" s="60">
        <v>3355</v>
      </c>
      <c r="GH134" s="60">
        <v>3275</v>
      </c>
      <c r="GI134" s="60">
        <v>2345</v>
      </c>
      <c r="GJ134" s="60">
        <v>3575</v>
      </c>
      <c r="GK134" s="60">
        <v>3263</v>
      </c>
      <c r="GL134" s="60">
        <v>2485</v>
      </c>
      <c r="GM134" s="60">
        <v>2731</v>
      </c>
      <c r="GN134" s="60">
        <v>3397</v>
      </c>
      <c r="GO134" s="60">
        <v>2925</v>
      </c>
      <c r="GP134" s="60">
        <v>2957</v>
      </c>
      <c r="GQ134" s="60">
        <v>3415</v>
      </c>
      <c r="GR134" s="60">
        <v>2734</v>
      </c>
      <c r="GS134" s="60">
        <v>3575</v>
      </c>
      <c r="GT134" s="60">
        <v>2345</v>
      </c>
      <c r="GU134" s="60">
        <v>3415</v>
      </c>
      <c r="GV134" s="60">
        <v>3415</v>
      </c>
      <c r="GW134" s="60">
        <v>3415</v>
      </c>
      <c r="GX134" s="60">
        <v>3575</v>
      </c>
      <c r="GY134" s="60">
        <v>2925</v>
      </c>
      <c r="GZ134" s="60">
        <v>3575</v>
      </c>
      <c r="HA134" s="60">
        <v>3575</v>
      </c>
      <c r="HB134" s="60">
        <v>3533</v>
      </c>
      <c r="HC134" s="60">
        <v>3575</v>
      </c>
      <c r="HD134" s="60">
        <v>3575</v>
      </c>
      <c r="HE134" s="60">
        <v>3575</v>
      </c>
      <c r="HF134" s="60">
        <v>3557</v>
      </c>
      <c r="HG134" s="60">
        <v>3575</v>
      </c>
      <c r="HH134" s="60">
        <v>2925</v>
      </c>
      <c r="HI134" s="60">
        <v>561</v>
      </c>
      <c r="HJ134" s="60">
        <v>803</v>
      </c>
      <c r="HK134" s="60">
        <v>761</v>
      </c>
      <c r="HL134" s="60">
        <v>803</v>
      </c>
      <c r="HM134" s="60">
        <v>761</v>
      </c>
      <c r="HN134" s="60">
        <v>361</v>
      </c>
      <c r="HO134" s="60">
        <v>361</v>
      </c>
      <c r="HP134" s="60">
        <v>361</v>
      </c>
      <c r="HQ134" s="60">
        <v>803</v>
      </c>
      <c r="HR134" s="60">
        <v>182</v>
      </c>
      <c r="HS134" s="60">
        <v>361</v>
      </c>
      <c r="HT134" s="60">
        <v>803</v>
      </c>
      <c r="HU134" s="60">
        <v>803</v>
      </c>
      <c r="HV134" s="60">
        <v>803</v>
      </c>
      <c r="HW134" s="60">
        <v>803</v>
      </c>
      <c r="HX134" s="60">
        <v>803</v>
      </c>
      <c r="HY134" s="60">
        <v>761</v>
      </c>
      <c r="HZ134" s="60">
        <v>761</v>
      </c>
      <c r="IA134" s="60">
        <v>761</v>
      </c>
      <c r="IB134" s="60">
        <v>761</v>
      </c>
      <c r="IC134" s="60">
        <v>361</v>
      </c>
      <c r="ID134" s="60">
        <v>761</v>
      </c>
      <c r="IE134" s="60">
        <v>663</v>
      </c>
      <c r="IF134" s="60">
        <v>761</v>
      </c>
      <c r="IG134" s="60">
        <v>761</v>
      </c>
      <c r="IH134" s="60">
        <v>761</v>
      </c>
      <c r="II134" s="60">
        <v>803</v>
      </c>
      <c r="IJ134" s="60">
        <v>761</v>
      </c>
      <c r="IK134" s="60">
        <v>761</v>
      </c>
      <c r="IL134" s="60">
        <v>761</v>
      </c>
      <c r="IM134" s="60">
        <v>803</v>
      </c>
      <c r="IN134" s="60">
        <v>803</v>
      </c>
      <c r="IO134" s="60">
        <v>761</v>
      </c>
      <c r="IP134" s="60">
        <v>761</v>
      </c>
      <c r="IQ134" s="60">
        <v>803</v>
      </c>
      <c r="IR134" s="60">
        <v>761</v>
      </c>
      <c r="IS134" s="60">
        <v>761</v>
      </c>
      <c r="IT134" s="60">
        <v>675.5</v>
      </c>
      <c r="IU134" s="60">
        <v>761</v>
      </c>
      <c r="IV134" s="60">
        <v>582</v>
      </c>
      <c r="IW134" s="60">
        <v>761</v>
      </c>
      <c r="IX134" s="60">
        <v>140</v>
      </c>
      <c r="IY134" s="60">
        <v>803</v>
      </c>
      <c r="IZ134" s="60">
        <v>403</v>
      </c>
      <c r="JA134" s="60">
        <v>761</v>
      </c>
      <c r="JB134" s="60">
        <v>761</v>
      </c>
      <c r="JC134" s="60">
        <v>140</v>
      </c>
      <c r="JD134" s="60">
        <v>361</v>
      </c>
      <c r="JE134" s="60">
        <v>361</v>
      </c>
      <c r="JF134" s="60">
        <v>761</v>
      </c>
      <c r="JG134" s="60">
        <v>361</v>
      </c>
      <c r="JH134" s="60">
        <v>621</v>
      </c>
      <c r="JI134" s="60">
        <v>761</v>
      </c>
      <c r="JJ134" s="60">
        <v>761</v>
      </c>
      <c r="JK134" s="60">
        <v>761</v>
      </c>
      <c r="JL134" s="60">
        <v>540</v>
      </c>
      <c r="JM134" s="60">
        <v>761</v>
      </c>
      <c r="JN134" s="60">
        <v>361</v>
      </c>
      <c r="JO134" s="60">
        <v>361</v>
      </c>
      <c r="JP134" s="60">
        <v>696</v>
      </c>
      <c r="JQ134" s="60">
        <v>761</v>
      </c>
      <c r="JR134" s="60">
        <v>803</v>
      </c>
      <c r="JS134" s="60">
        <v>803</v>
      </c>
      <c r="JT134" s="60">
        <v>803</v>
      </c>
      <c r="JU134" s="60">
        <v>140</v>
      </c>
      <c r="JV134" s="60">
        <v>803</v>
      </c>
      <c r="JW134" s="60">
        <v>803</v>
      </c>
      <c r="JX134" s="60">
        <v>761</v>
      </c>
      <c r="JY134" s="60">
        <v>803</v>
      </c>
      <c r="JZ134" s="60">
        <v>761</v>
      </c>
      <c r="KA134" s="60">
        <v>696</v>
      </c>
      <c r="KB134" s="60">
        <v>761</v>
      </c>
      <c r="KC134" s="60">
        <v>761</v>
      </c>
      <c r="KD134" s="60">
        <v>540</v>
      </c>
      <c r="KE134" s="60">
        <v>761</v>
      </c>
      <c r="KF134" s="60">
        <v>361</v>
      </c>
      <c r="KG134" s="60">
        <v>761</v>
      </c>
      <c r="KH134" s="60">
        <v>403</v>
      </c>
      <c r="KI134" s="60">
        <v>761</v>
      </c>
      <c r="KJ134" s="60">
        <v>761</v>
      </c>
      <c r="KK134" s="60">
        <v>761</v>
      </c>
      <c r="KL134" s="60">
        <v>761</v>
      </c>
      <c r="KM134" s="60">
        <v>761</v>
      </c>
      <c r="KN134" s="60">
        <v>761</v>
      </c>
      <c r="KO134" s="60">
        <v>761</v>
      </c>
      <c r="KP134" s="60">
        <v>803</v>
      </c>
      <c r="KQ134" s="60">
        <v>540</v>
      </c>
      <c r="KR134" s="60">
        <v>540</v>
      </c>
      <c r="KS134" s="60">
        <v>361</v>
      </c>
      <c r="KT134" s="60">
        <v>761</v>
      </c>
      <c r="KU134" s="60">
        <v>803</v>
      </c>
      <c r="KV134" s="60">
        <v>803</v>
      </c>
      <c r="KW134" s="60">
        <v>803</v>
      </c>
      <c r="KX134" s="60">
        <v>803</v>
      </c>
      <c r="KY134" s="60">
        <v>803</v>
      </c>
      <c r="KZ134" s="60">
        <v>803</v>
      </c>
      <c r="LA134" s="60">
        <v>803</v>
      </c>
      <c r="LB134" s="60">
        <v>761</v>
      </c>
      <c r="LC134" s="60">
        <v>803</v>
      </c>
      <c r="LD134" s="60">
        <v>761</v>
      </c>
      <c r="LE134" s="60">
        <v>803</v>
      </c>
      <c r="LF134" s="60">
        <v>803</v>
      </c>
      <c r="LG134" s="60">
        <v>761</v>
      </c>
      <c r="LH134" s="60">
        <v>803</v>
      </c>
      <c r="LI134" s="60">
        <v>803</v>
      </c>
      <c r="LJ134" s="60">
        <v>403</v>
      </c>
      <c r="LK134" s="60">
        <v>761</v>
      </c>
      <c r="LL134" s="60">
        <v>803</v>
      </c>
      <c r="LM134" s="60">
        <v>803</v>
      </c>
      <c r="LN134" s="60">
        <v>561</v>
      </c>
      <c r="LO134" s="60">
        <v>361</v>
      </c>
      <c r="LP134" s="60">
        <v>761</v>
      </c>
      <c r="LQ134" s="60">
        <v>803</v>
      </c>
      <c r="LR134" s="60">
        <v>803</v>
      </c>
      <c r="LS134" s="60">
        <v>561</v>
      </c>
      <c r="LT134" s="60">
        <v>361</v>
      </c>
      <c r="LU134" s="60">
        <v>803</v>
      </c>
      <c r="LV134" s="60">
        <v>803</v>
      </c>
    </row>
    <row r="135" spans="1:334" ht="15" customHeight="1" x14ac:dyDescent="0.35">
      <c r="A135" s="57"/>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s="60">
        <v>18846</v>
      </c>
      <c r="FH135" s="60">
        <v>17962</v>
      </c>
      <c r="FI135" s="60">
        <v>6501</v>
      </c>
      <c r="FJ135" s="60">
        <v>17679</v>
      </c>
      <c r="FK135" s="60">
        <v>9165</v>
      </c>
      <c r="FL135" s="60">
        <v>16579</v>
      </c>
      <c r="FM135" s="60">
        <v>17479</v>
      </c>
      <c r="FN135" s="60">
        <v>17219</v>
      </c>
      <c r="FO135" s="60">
        <v>18326</v>
      </c>
      <c r="FP135" s="60">
        <v>18698</v>
      </c>
      <c r="FQ135" s="60">
        <v>17494</v>
      </c>
      <c r="FR135" s="60">
        <v>18804</v>
      </c>
      <c r="FS135" s="60">
        <v>16538</v>
      </c>
      <c r="FT135" s="60">
        <v>16984</v>
      </c>
      <c r="FU135" s="60">
        <v>15391</v>
      </c>
      <c r="FV135" s="60">
        <v>14601</v>
      </c>
      <c r="FW135" s="60">
        <v>15188</v>
      </c>
      <c r="FX135" s="60">
        <v>17952</v>
      </c>
      <c r="FY135" s="60">
        <v>18099</v>
      </c>
      <c r="FZ135" s="60">
        <v>14668</v>
      </c>
      <c r="GA135" s="60">
        <v>18878</v>
      </c>
      <c r="GB135" s="60">
        <v>17296</v>
      </c>
      <c r="GC135" s="60">
        <v>17461</v>
      </c>
      <c r="GD135" s="60">
        <v>16303</v>
      </c>
      <c r="GE135" s="60">
        <v>18647.400000000001</v>
      </c>
      <c r="GF135" s="60">
        <v>18500</v>
      </c>
      <c r="GG135" s="60">
        <v>18380</v>
      </c>
      <c r="GH135" s="60">
        <v>14145</v>
      </c>
      <c r="GI135" s="60">
        <v>18257</v>
      </c>
      <c r="GJ135" s="60">
        <v>18962</v>
      </c>
      <c r="GK135" s="60">
        <v>19046</v>
      </c>
      <c r="GL135" s="60">
        <v>19046</v>
      </c>
      <c r="GM135" s="60">
        <v>18699</v>
      </c>
      <c r="GN135" s="60">
        <v>18226</v>
      </c>
      <c r="GO135" s="60">
        <v>18520</v>
      </c>
      <c r="GP135" s="60">
        <v>17950</v>
      </c>
      <c r="GQ135" s="60">
        <v>16566</v>
      </c>
      <c r="GR135" s="60">
        <v>16622</v>
      </c>
      <c r="GS135" s="60">
        <v>18362</v>
      </c>
      <c r="GT135" s="60">
        <v>18520</v>
      </c>
      <c r="GU135" s="60">
        <v>17398</v>
      </c>
      <c r="GV135" s="60">
        <v>17566</v>
      </c>
      <c r="GW135" s="60">
        <v>18136</v>
      </c>
      <c r="GX135" s="60">
        <v>18118</v>
      </c>
      <c r="GY135" s="60">
        <v>17700</v>
      </c>
      <c r="GZ135" s="60">
        <v>18118</v>
      </c>
      <c r="HA135" s="60">
        <v>17646</v>
      </c>
      <c r="HB135" s="60">
        <v>18158</v>
      </c>
      <c r="HC135" s="60">
        <v>18242</v>
      </c>
      <c r="HD135" s="60">
        <v>17136</v>
      </c>
      <c r="HE135" s="60">
        <v>18382</v>
      </c>
      <c r="HF135" s="60">
        <v>18472</v>
      </c>
      <c r="HG135" s="60">
        <v>18962</v>
      </c>
      <c r="HH135" s="60">
        <v>18520</v>
      </c>
      <c r="HI135" s="60">
        <v>6092</v>
      </c>
      <c r="HJ135" s="60">
        <v>7067</v>
      </c>
      <c r="HK135" s="60">
        <v>6100</v>
      </c>
      <c r="HL135" s="60">
        <v>7067</v>
      </c>
      <c r="HM135" s="60">
        <v>6420</v>
      </c>
      <c r="HN135" s="60">
        <v>6439</v>
      </c>
      <c r="HO135" s="60">
        <v>4774</v>
      </c>
      <c r="HP135" s="60">
        <v>5918</v>
      </c>
      <c r="HQ135" s="60">
        <v>6484</v>
      </c>
      <c r="HR135" s="60">
        <v>6667</v>
      </c>
      <c r="HS135" s="60">
        <v>6283</v>
      </c>
      <c r="HT135" s="60">
        <v>6927</v>
      </c>
      <c r="HU135" s="60">
        <v>6927</v>
      </c>
      <c r="HV135" s="60">
        <v>6927</v>
      </c>
      <c r="HW135" s="60">
        <v>6927</v>
      </c>
      <c r="HX135" s="60">
        <v>7067</v>
      </c>
      <c r="HY135" s="60">
        <v>6843</v>
      </c>
      <c r="HZ135" s="60">
        <v>6843</v>
      </c>
      <c r="IA135" s="60">
        <v>6843</v>
      </c>
      <c r="IB135" s="60">
        <v>6833</v>
      </c>
      <c r="IC135" s="60">
        <v>6283</v>
      </c>
      <c r="ID135" s="60">
        <v>6683</v>
      </c>
      <c r="IE135" s="60">
        <v>7025</v>
      </c>
      <c r="IF135" s="60">
        <v>6735</v>
      </c>
      <c r="IG135" s="60">
        <v>6735</v>
      </c>
      <c r="IH135" s="60">
        <v>6663</v>
      </c>
      <c r="II135" s="60">
        <v>6927</v>
      </c>
      <c r="IJ135" s="60">
        <v>6833</v>
      </c>
      <c r="IK135" s="60">
        <v>6580</v>
      </c>
      <c r="IL135" s="60">
        <v>6735</v>
      </c>
      <c r="IM135" s="60">
        <v>6927</v>
      </c>
      <c r="IN135" s="60">
        <v>7067</v>
      </c>
      <c r="IO135" s="60">
        <v>6885</v>
      </c>
      <c r="IP135" s="60">
        <v>6292</v>
      </c>
      <c r="IQ135" s="60">
        <v>7067</v>
      </c>
      <c r="IR135" s="60">
        <v>6292</v>
      </c>
      <c r="IS135" s="60">
        <v>6735</v>
      </c>
      <c r="IT135" s="60">
        <v>7025</v>
      </c>
      <c r="IU135" s="60">
        <v>6983</v>
      </c>
      <c r="IV135" s="60">
        <v>7025</v>
      </c>
      <c r="IW135" s="60">
        <v>6228</v>
      </c>
      <c r="IX135" s="60">
        <v>5541</v>
      </c>
      <c r="IY135" s="60">
        <v>7067</v>
      </c>
      <c r="IZ135" s="60">
        <v>6084</v>
      </c>
      <c r="JA135" s="60">
        <v>6420</v>
      </c>
      <c r="JB135" s="60">
        <v>6100</v>
      </c>
      <c r="JC135" s="60">
        <v>6151</v>
      </c>
      <c r="JD135" s="60">
        <v>5700</v>
      </c>
      <c r="JE135" s="60">
        <v>5691</v>
      </c>
      <c r="JF135" s="60">
        <v>6983</v>
      </c>
      <c r="JG135" s="60">
        <v>5700</v>
      </c>
      <c r="JH135" s="60">
        <v>7025</v>
      </c>
      <c r="JI135" s="60">
        <v>6442</v>
      </c>
      <c r="JJ135" s="60">
        <v>6720</v>
      </c>
      <c r="JK135" s="60">
        <v>6100</v>
      </c>
      <c r="JL135" s="60">
        <v>6504</v>
      </c>
      <c r="JM135" s="60">
        <v>6843</v>
      </c>
      <c r="JN135" s="60">
        <v>5954</v>
      </c>
      <c r="JO135" s="60">
        <v>5700</v>
      </c>
      <c r="JP135" s="60">
        <v>6804</v>
      </c>
      <c r="JQ135" s="60">
        <v>6983</v>
      </c>
      <c r="JR135" s="60">
        <v>7067</v>
      </c>
      <c r="JS135" s="60">
        <v>7067</v>
      </c>
      <c r="JT135" s="60">
        <v>7067</v>
      </c>
      <c r="JU135" s="60">
        <v>5954</v>
      </c>
      <c r="JV135" s="60">
        <v>5761</v>
      </c>
      <c r="JW135" s="60">
        <v>6804</v>
      </c>
      <c r="JX135" s="60">
        <v>6100</v>
      </c>
      <c r="JY135" s="60">
        <v>6612</v>
      </c>
      <c r="JZ135" s="60">
        <v>6843</v>
      </c>
      <c r="KA135" s="60">
        <v>6804</v>
      </c>
      <c r="KB135" s="60">
        <v>6231</v>
      </c>
      <c r="KC135" s="60">
        <v>5569</v>
      </c>
      <c r="KD135" s="60">
        <v>5569</v>
      </c>
      <c r="KE135" s="60">
        <v>6603</v>
      </c>
      <c r="KF135" s="60">
        <v>6170</v>
      </c>
      <c r="KG135" s="60">
        <v>6561</v>
      </c>
      <c r="KH135" s="60">
        <v>6347</v>
      </c>
      <c r="KI135" s="60">
        <v>6693</v>
      </c>
      <c r="KJ135" s="60">
        <v>6543</v>
      </c>
      <c r="KK135" s="60">
        <v>6100</v>
      </c>
      <c r="KL135" s="60">
        <v>3187.5</v>
      </c>
      <c r="KM135" s="60">
        <v>6833</v>
      </c>
      <c r="KN135" s="60">
        <v>7025</v>
      </c>
      <c r="KO135" s="60">
        <v>6420</v>
      </c>
      <c r="KP135" s="60">
        <v>7067</v>
      </c>
      <c r="KQ135" s="60">
        <v>6813</v>
      </c>
      <c r="KR135" s="60">
        <v>6504</v>
      </c>
      <c r="KS135" s="60">
        <v>5466</v>
      </c>
      <c r="KT135" s="60">
        <v>6420</v>
      </c>
      <c r="KU135" s="60">
        <v>7067</v>
      </c>
      <c r="KV135" s="60">
        <v>7067</v>
      </c>
      <c r="KW135" s="60">
        <v>6804</v>
      </c>
      <c r="KX135" s="60">
        <v>7067</v>
      </c>
      <c r="KY135" s="60">
        <v>7067</v>
      </c>
      <c r="KZ135" s="60">
        <v>7067</v>
      </c>
      <c r="LA135" s="60">
        <v>7067</v>
      </c>
      <c r="LB135" s="60">
        <v>6420</v>
      </c>
      <c r="LC135" s="60">
        <v>6804</v>
      </c>
      <c r="LD135" s="60">
        <v>6762</v>
      </c>
      <c r="LE135" s="60">
        <v>6927</v>
      </c>
      <c r="LF135" s="60">
        <v>7067</v>
      </c>
      <c r="LG135" s="60">
        <v>6100</v>
      </c>
      <c r="LH135" s="60">
        <v>7067</v>
      </c>
      <c r="LI135" s="60">
        <v>7067</v>
      </c>
      <c r="LJ135" s="60">
        <v>5892</v>
      </c>
      <c r="LK135" s="60">
        <v>6580</v>
      </c>
      <c r="LL135" s="60">
        <v>7067</v>
      </c>
      <c r="LM135" s="60">
        <v>7067</v>
      </c>
      <c r="LN135" s="60">
        <v>3127</v>
      </c>
      <c r="LO135" s="60">
        <v>5954</v>
      </c>
      <c r="LP135" s="60">
        <v>6354</v>
      </c>
      <c r="LQ135" s="60">
        <v>7067</v>
      </c>
      <c r="LR135" s="60">
        <v>7067</v>
      </c>
      <c r="LS135" s="60">
        <v>6520</v>
      </c>
      <c r="LT135" s="60">
        <v>6020</v>
      </c>
      <c r="LU135" s="60">
        <v>7067</v>
      </c>
      <c r="LV135" s="60">
        <v>7067</v>
      </c>
    </row>
    <row r="136" spans="1:334" ht="15" customHeight="1" x14ac:dyDescent="0.35">
      <c r="A136" s="57"/>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s="60">
        <v>3930</v>
      </c>
      <c r="FH136" s="60">
        <v>3201</v>
      </c>
      <c r="FI136" s="60">
        <v>2359</v>
      </c>
      <c r="FJ136" s="60">
        <v>3673</v>
      </c>
      <c r="FK136" s="60">
        <v>2529</v>
      </c>
      <c r="FL136" s="60">
        <v>4475</v>
      </c>
      <c r="FM136" s="60">
        <v>4377</v>
      </c>
      <c r="FN136" s="60">
        <v>4475</v>
      </c>
      <c r="FO136" s="60">
        <v>3757</v>
      </c>
      <c r="FP136" s="60">
        <v>4620</v>
      </c>
      <c r="FQ136" s="60">
        <v>3882</v>
      </c>
      <c r="FR136" s="60">
        <v>3106</v>
      </c>
      <c r="FS136" s="60">
        <v>3721</v>
      </c>
      <c r="FT136" s="60">
        <v>3815</v>
      </c>
      <c r="FU136" s="60">
        <v>3649</v>
      </c>
      <c r="FV136" s="60">
        <v>3329</v>
      </c>
      <c r="FW136" s="60">
        <v>3590</v>
      </c>
      <c r="FX136" s="60">
        <v>3926</v>
      </c>
      <c r="FY136" s="60">
        <v>3818</v>
      </c>
      <c r="FZ136" s="60">
        <v>3110</v>
      </c>
      <c r="GA136" s="60">
        <v>4526</v>
      </c>
      <c r="GB136" s="60">
        <v>4780</v>
      </c>
      <c r="GC136" s="60">
        <v>4326</v>
      </c>
      <c r="GD136" s="60">
        <v>4461</v>
      </c>
      <c r="GE136" s="60">
        <v>4738</v>
      </c>
      <c r="GF136" s="60">
        <v>4738</v>
      </c>
      <c r="GG136" s="60">
        <v>4088</v>
      </c>
      <c r="GH136" s="60">
        <v>3912</v>
      </c>
      <c r="GI136" s="60">
        <v>1976</v>
      </c>
      <c r="GJ136" s="60">
        <v>4780</v>
      </c>
      <c r="GK136" s="60">
        <v>4328</v>
      </c>
      <c r="GL136" s="60">
        <v>2260</v>
      </c>
      <c r="GM136" s="60">
        <v>3404</v>
      </c>
      <c r="GN136" s="60">
        <v>4510</v>
      </c>
      <c r="GO136" s="60">
        <v>3640</v>
      </c>
      <c r="GP136" s="60">
        <v>3912</v>
      </c>
      <c r="GQ136" s="60">
        <v>3422</v>
      </c>
      <c r="GR136" s="60">
        <v>3101</v>
      </c>
      <c r="GS136" s="60">
        <v>4780</v>
      </c>
      <c r="GT136" s="60">
        <v>1976</v>
      </c>
      <c r="GU136" s="60">
        <v>4124</v>
      </c>
      <c r="GV136" s="60">
        <v>3912</v>
      </c>
      <c r="GW136" s="60">
        <v>3912</v>
      </c>
      <c r="GX136" s="60">
        <v>4780</v>
      </c>
      <c r="GY136" s="60">
        <v>3918</v>
      </c>
      <c r="GZ136" s="60">
        <v>4780</v>
      </c>
      <c r="HA136" s="60">
        <v>4780</v>
      </c>
      <c r="HB136" s="60">
        <v>4696</v>
      </c>
      <c r="HC136" s="60">
        <v>4780</v>
      </c>
      <c r="HD136" s="60">
        <v>4780</v>
      </c>
      <c r="HE136" s="60">
        <v>4780</v>
      </c>
      <c r="HF136" s="60">
        <v>4780</v>
      </c>
      <c r="HG136" s="60">
        <v>4780</v>
      </c>
      <c r="HH136" s="60">
        <v>3282</v>
      </c>
      <c r="HI136" s="60">
        <v>1412</v>
      </c>
      <c r="HJ136" s="60">
        <v>1654</v>
      </c>
      <c r="HK136" s="60">
        <v>1570</v>
      </c>
      <c r="HL136" s="60">
        <v>1654</v>
      </c>
      <c r="HM136" s="60">
        <v>1570</v>
      </c>
      <c r="HN136" s="60">
        <v>1349</v>
      </c>
      <c r="HO136" s="60">
        <v>1179</v>
      </c>
      <c r="HP136" s="60">
        <v>1349</v>
      </c>
      <c r="HQ136" s="60">
        <v>1654</v>
      </c>
      <c r="HR136" s="60">
        <v>1263</v>
      </c>
      <c r="HS136" s="60">
        <v>1349</v>
      </c>
      <c r="HT136" s="60">
        <v>1654</v>
      </c>
      <c r="HU136" s="60">
        <v>1423</v>
      </c>
      <c r="HV136" s="60">
        <v>1654</v>
      </c>
      <c r="HW136" s="60">
        <v>1654</v>
      </c>
      <c r="HX136" s="60">
        <v>1654</v>
      </c>
      <c r="HY136" s="60">
        <v>1339</v>
      </c>
      <c r="HZ136" s="60">
        <v>1339</v>
      </c>
      <c r="IA136" s="60">
        <v>1339</v>
      </c>
      <c r="IB136" s="60">
        <v>1570</v>
      </c>
      <c r="IC136" s="60">
        <v>1349</v>
      </c>
      <c r="ID136" s="60">
        <v>1570</v>
      </c>
      <c r="IE136" s="60">
        <v>1381</v>
      </c>
      <c r="IF136" s="60">
        <v>1612</v>
      </c>
      <c r="IG136" s="60">
        <v>1612</v>
      </c>
      <c r="IH136" s="60">
        <v>1290</v>
      </c>
      <c r="II136" s="60">
        <v>1654</v>
      </c>
      <c r="IJ136" s="60">
        <v>1570</v>
      </c>
      <c r="IK136" s="60">
        <v>1570</v>
      </c>
      <c r="IL136" s="60">
        <v>1612</v>
      </c>
      <c r="IM136" s="60">
        <v>1654</v>
      </c>
      <c r="IN136" s="60">
        <v>1654</v>
      </c>
      <c r="IO136" s="60">
        <v>1612</v>
      </c>
      <c r="IP136" s="60">
        <v>1612</v>
      </c>
      <c r="IQ136" s="60">
        <v>1654</v>
      </c>
      <c r="IR136" s="60">
        <v>1612</v>
      </c>
      <c r="IS136" s="60">
        <v>1612</v>
      </c>
      <c r="IT136" s="60">
        <v>1381</v>
      </c>
      <c r="IU136" s="60">
        <v>1570</v>
      </c>
      <c r="IV136" s="60">
        <v>1442</v>
      </c>
      <c r="IW136" s="60">
        <v>1022</v>
      </c>
      <c r="IX136" s="60">
        <v>631</v>
      </c>
      <c r="IY136" s="60">
        <v>1654</v>
      </c>
      <c r="IZ136" s="60">
        <v>1433</v>
      </c>
      <c r="JA136" s="60">
        <v>1570</v>
      </c>
      <c r="JB136" s="60">
        <v>1472</v>
      </c>
      <c r="JC136" s="60">
        <v>1179</v>
      </c>
      <c r="JD136" s="60">
        <v>1349</v>
      </c>
      <c r="JE136" s="60">
        <v>801</v>
      </c>
      <c r="JF136" s="60">
        <v>1192</v>
      </c>
      <c r="JG136" s="60">
        <v>1349</v>
      </c>
      <c r="JH136" s="60">
        <v>1381</v>
      </c>
      <c r="JI136" s="60">
        <v>1612</v>
      </c>
      <c r="JJ136" s="60">
        <v>1570</v>
      </c>
      <c r="JK136" s="60">
        <v>1570</v>
      </c>
      <c r="JL136" s="60">
        <v>852</v>
      </c>
      <c r="JM136" s="60">
        <v>1339</v>
      </c>
      <c r="JN136" s="60">
        <v>801</v>
      </c>
      <c r="JO136" s="60">
        <v>1349</v>
      </c>
      <c r="JP136" s="60">
        <v>1547</v>
      </c>
      <c r="JQ136" s="60">
        <v>1570</v>
      </c>
      <c r="JR136" s="60">
        <v>1654</v>
      </c>
      <c r="JS136" s="60">
        <v>1654</v>
      </c>
      <c r="JT136" s="60">
        <v>1654</v>
      </c>
      <c r="JU136" s="60">
        <v>631</v>
      </c>
      <c r="JV136" s="60">
        <v>1344</v>
      </c>
      <c r="JW136" s="60">
        <v>1654</v>
      </c>
      <c r="JX136" s="60">
        <v>1570</v>
      </c>
      <c r="JY136" s="60">
        <v>1612</v>
      </c>
      <c r="JZ136" s="60">
        <v>1339</v>
      </c>
      <c r="KA136" s="60">
        <v>1547</v>
      </c>
      <c r="KB136" s="60">
        <v>1570</v>
      </c>
      <c r="KC136" s="60">
        <v>1400</v>
      </c>
      <c r="KD136" s="60">
        <v>852</v>
      </c>
      <c r="KE136" s="60">
        <v>1612</v>
      </c>
      <c r="KF136" s="60">
        <v>1251</v>
      </c>
      <c r="KG136" s="60">
        <v>1570</v>
      </c>
      <c r="KH136" s="60">
        <v>1433</v>
      </c>
      <c r="KI136" s="60">
        <v>1570</v>
      </c>
      <c r="KJ136" s="60">
        <v>1570</v>
      </c>
      <c r="KK136" s="60">
        <v>1570</v>
      </c>
      <c r="KL136" s="60">
        <v>1570</v>
      </c>
      <c r="KM136" s="60">
        <v>1570</v>
      </c>
      <c r="KN136" s="60">
        <v>1612</v>
      </c>
      <c r="KO136" s="60">
        <v>1570</v>
      </c>
      <c r="KP136" s="60">
        <v>1654</v>
      </c>
      <c r="KQ136" s="60">
        <v>852</v>
      </c>
      <c r="KR136" s="60">
        <v>852</v>
      </c>
      <c r="KS136" s="60">
        <v>1081</v>
      </c>
      <c r="KT136" s="60">
        <v>1570</v>
      </c>
      <c r="KU136" s="60">
        <v>1654</v>
      </c>
      <c r="KV136" s="60">
        <v>1654</v>
      </c>
      <c r="KW136" s="60">
        <v>1654</v>
      </c>
      <c r="KX136" s="60">
        <v>1654</v>
      </c>
      <c r="KY136" s="60">
        <v>1654</v>
      </c>
      <c r="KZ136" s="60">
        <v>1654</v>
      </c>
      <c r="LA136" s="60">
        <v>1654</v>
      </c>
      <c r="LB136" s="60">
        <v>1570</v>
      </c>
      <c r="LC136" s="60">
        <v>1654</v>
      </c>
      <c r="LD136" s="60">
        <v>1612</v>
      </c>
      <c r="LE136" s="60">
        <v>1654</v>
      </c>
      <c r="LF136" s="60">
        <v>1654</v>
      </c>
      <c r="LG136" s="60">
        <v>1570</v>
      </c>
      <c r="LH136" s="60">
        <v>1654</v>
      </c>
      <c r="LI136" s="60">
        <v>1654</v>
      </c>
      <c r="LJ136" s="60">
        <v>1391</v>
      </c>
      <c r="LK136" s="60">
        <v>1570</v>
      </c>
      <c r="LL136" s="60">
        <v>1423</v>
      </c>
      <c r="LM136" s="60">
        <v>1654</v>
      </c>
      <c r="LN136" s="60">
        <v>1272</v>
      </c>
      <c r="LO136" s="60">
        <v>801</v>
      </c>
      <c r="LP136" s="60">
        <v>1022</v>
      </c>
      <c r="LQ136" s="60">
        <v>1654</v>
      </c>
      <c r="LR136" s="60">
        <v>1654</v>
      </c>
      <c r="LS136" s="60">
        <v>1370</v>
      </c>
      <c r="LT136" s="60">
        <v>1349</v>
      </c>
      <c r="LU136" s="60">
        <v>1654</v>
      </c>
      <c r="LV136" s="60">
        <v>1654</v>
      </c>
    </row>
    <row r="137" spans="1:334" ht="15" customHeight="1" x14ac:dyDescent="0.35">
      <c r="A137" s="5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s="60">
        <v>11282</v>
      </c>
      <c r="FH137" s="60">
        <v>9938</v>
      </c>
      <c r="FI137" s="60">
        <v>6793</v>
      </c>
      <c r="FJ137" s="60">
        <v>10435</v>
      </c>
      <c r="FK137" s="60">
        <v>7272</v>
      </c>
      <c r="FL137" s="60">
        <v>9771</v>
      </c>
      <c r="FM137" s="60">
        <v>9774</v>
      </c>
      <c r="FN137" s="60">
        <v>9781</v>
      </c>
      <c r="FO137" s="60">
        <v>10998</v>
      </c>
      <c r="FP137" s="60">
        <v>11050</v>
      </c>
      <c r="FQ137" s="60">
        <v>9946</v>
      </c>
      <c r="FR137" s="60">
        <v>11240</v>
      </c>
      <c r="FS137" s="60">
        <v>9874</v>
      </c>
      <c r="FT137" s="60">
        <v>7076</v>
      </c>
      <c r="FU137" s="60">
        <v>7343</v>
      </c>
      <c r="FV137" s="60">
        <v>9553</v>
      </c>
      <c r="FW137" s="60">
        <v>7467</v>
      </c>
      <c r="FX137" s="60">
        <v>10183</v>
      </c>
      <c r="FY137" s="60">
        <v>9832</v>
      </c>
      <c r="FZ137" s="60">
        <v>4968</v>
      </c>
      <c r="GA137" s="60">
        <v>10637</v>
      </c>
      <c r="GB137" s="60">
        <v>9918</v>
      </c>
      <c r="GC137" s="60">
        <v>9353</v>
      </c>
      <c r="GD137" s="60">
        <v>5302</v>
      </c>
      <c r="GE137" s="60">
        <v>11272</v>
      </c>
      <c r="GF137" s="60">
        <v>10678</v>
      </c>
      <c r="GG137" s="60">
        <v>10972</v>
      </c>
      <c r="GH137" s="60">
        <v>6878</v>
      </c>
      <c r="GI137" s="60">
        <v>10693</v>
      </c>
      <c r="GJ137" s="60">
        <v>11314</v>
      </c>
      <c r="GK137" s="60">
        <v>11482</v>
      </c>
      <c r="GL137" s="60">
        <v>11270</v>
      </c>
      <c r="GM137" s="60">
        <v>11135</v>
      </c>
      <c r="GN137" s="60">
        <v>11014</v>
      </c>
      <c r="GO137" s="60">
        <v>10572</v>
      </c>
      <c r="GP137" s="60">
        <v>8286</v>
      </c>
      <c r="GQ137" s="60">
        <v>6878</v>
      </c>
      <c r="GR137" s="60">
        <v>8262</v>
      </c>
      <c r="GS137" s="60">
        <v>9720</v>
      </c>
      <c r="GT137" s="60">
        <v>10956</v>
      </c>
      <c r="GU137" s="60">
        <v>9810</v>
      </c>
      <c r="GV137" s="60">
        <v>7518</v>
      </c>
      <c r="GW137" s="60">
        <v>9408</v>
      </c>
      <c r="GX137" s="60">
        <v>9412</v>
      </c>
      <c r="GY137" s="60">
        <v>9708</v>
      </c>
      <c r="GZ137" s="60">
        <v>7762</v>
      </c>
      <c r="HA137" s="60">
        <v>10842</v>
      </c>
      <c r="HB137" s="60">
        <v>8906</v>
      </c>
      <c r="HC137" s="60">
        <v>8518</v>
      </c>
      <c r="HD137" s="60">
        <v>7790</v>
      </c>
      <c r="HE137" s="60">
        <v>7798</v>
      </c>
      <c r="HF137" s="60">
        <v>11014</v>
      </c>
      <c r="HG137" s="60">
        <v>11398</v>
      </c>
      <c r="HH137" s="60">
        <v>10176</v>
      </c>
      <c r="HI137" s="60">
        <v>1655</v>
      </c>
      <c r="HJ137" s="60">
        <v>2310</v>
      </c>
      <c r="HK137" s="60">
        <v>1663</v>
      </c>
      <c r="HL137" s="60">
        <v>2310</v>
      </c>
      <c r="HM137" s="60">
        <v>1663</v>
      </c>
      <c r="HN137" s="60">
        <v>1826</v>
      </c>
      <c r="HO137" s="60">
        <v>1047</v>
      </c>
      <c r="HP137" s="60">
        <v>1263</v>
      </c>
      <c r="HQ137" s="60">
        <v>2047</v>
      </c>
      <c r="HR137" s="60">
        <v>1689</v>
      </c>
      <c r="HS137" s="60">
        <v>1526</v>
      </c>
      <c r="HT137" s="60">
        <v>2310</v>
      </c>
      <c r="HU137" s="60">
        <v>2310</v>
      </c>
      <c r="HV137" s="60">
        <v>2310</v>
      </c>
      <c r="HW137" s="60">
        <v>2310</v>
      </c>
      <c r="HX137" s="60">
        <v>2310</v>
      </c>
      <c r="HY137" s="60">
        <v>2226</v>
      </c>
      <c r="HZ137" s="60">
        <v>2226</v>
      </c>
      <c r="IA137" s="60">
        <v>2226</v>
      </c>
      <c r="IB137" s="60">
        <v>2076</v>
      </c>
      <c r="IC137" s="60">
        <v>1526</v>
      </c>
      <c r="ID137" s="60">
        <v>1926</v>
      </c>
      <c r="IE137" s="60">
        <v>2268</v>
      </c>
      <c r="IF137" s="60">
        <v>2118</v>
      </c>
      <c r="IG137" s="60">
        <v>2118</v>
      </c>
      <c r="IH137" s="60">
        <v>1926</v>
      </c>
      <c r="II137" s="60">
        <v>2310</v>
      </c>
      <c r="IJ137" s="60">
        <v>2076</v>
      </c>
      <c r="IK137" s="60">
        <v>1963</v>
      </c>
      <c r="IL137" s="60">
        <v>2118</v>
      </c>
      <c r="IM137" s="60">
        <v>2310</v>
      </c>
      <c r="IN137" s="60">
        <v>2310</v>
      </c>
      <c r="IO137" s="60">
        <v>2268</v>
      </c>
      <c r="IP137" s="60">
        <v>1855</v>
      </c>
      <c r="IQ137" s="60">
        <v>2310</v>
      </c>
      <c r="IR137" s="60">
        <v>1855</v>
      </c>
      <c r="IS137" s="60">
        <v>2118</v>
      </c>
      <c r="IT137" s="60">
        <v>2268</v>
      </c>
      <c r="IU137" s="60">
        <v>2226</v>
      </c>
      <c r="IV137" s="60">
        <v>2047</v>
      </c>
      <c r="IW137" s="60">
        <v>1352</v>
      </c>
      <c r="IY137" s="60">
        <v>2310</v>
      </c>
      <c r="IZ137" s="60">
        <v>1647</v>
      </c>
      <c r="JA137" s="60">
        <v>1663</v>
      </c>
      <c r="JB137" s="60">
        <v>1565</v>
      </c>
      <c r="JC137" s="60">
        <v>1173</v>
      </c>
      <c r="JD137" s="60">
        <v>1263</v>
      </c>
      <c r="JE137" s="60">
        <v>536</v>
      </c>
      <c r="JF137" s="60">
        <v>2128</v>
      </c>
      <c r="JG137" s="60">
        <v>1263</v>
      </c>
      <c r="JH137" s="60">
        <v>2268</v>
      </c>
      <c r="JI137" s="60">
        <v>2005</v>
      </c>
      <c r="JJ137" s="60">
        <v>1963</v>
      </c>
      <c r="JK137" s="60">
        <v>1663</v>
      </c>
      <c r="JL137" s="60">
        <v>963</v>
      </c>
      <c r="JM137" s="60">
        <v>2226</v>
      </c>
      <c r="JN137" s="60">
        <v>799</v>
      </c>
      <c r="JO137" s="60">
        <v>1263</v>
      </c>
      <c r="JP137" s="60">
        <v>1940</v>
      </c>
      <c r="JQ137" s="60">
        <v>2226</v>
      </c>
      <c r="JR137" s="60">
        <v>2310</v>
      </c>
      <c r="JS137" s="60">
        <v>2310</v>
      </c>
      <c r="JT137" s="60">
        <v>2310</v>
      </c>
      <c r="JU137" s="60">
        <v>413</v>
      </c>
      <c r="JV137" s="60">
        <v>1113</v>
      </c>
      <c r="JW137" s="60">
        <v>2047</v>
      </c>
      <c r="JX137" s="60">
        <v>1663</v>
      </c>
      <c r="JY137" s="60">
        <v>1855</v>
      </c>
      <c r="JZ137" s="60">
        <v>2226</v>
      </c>
      <c r="KA137" s="60">
        <v>1940</v>
      </c>
      <c r="KB137" s="60">
        <v>1794</v>
      </c>
      <c r="KC137" s="60">
        <v>1184</v>
      </c>
      <c r="KD137" s="60">
        <v>400</v>
      </c>
      <c r="KE137" s="60">
        <v>1986</v>
      </c>
      <c r="KF137" s="60">
        <v>1315</v>
      </c>
      <c r="KG137" s="60">
        <v>1944</v>
      </c>
      <c r="KH137" s="60">
        <v>1910</v>
      </c>
      <c r="KI137" s="60">
        <v>2076</v>
      </c>
      <c r="KJ137" s="60">
        <v>1926</v>
      </c>
      <c r="KK137" s="60">
        <v>1663</v>
      </c>
      <c r="KL137" s="60">
        <v>1926</v>
      </c>
      <c r="KM137" s="60">
        <v>2076</v>
      </c>
      <c r="KN137" s="60">
        <v>2268</v>
      </c>
      <c r="KO137" s="60">
        <v>1663</v>
      </c>
      <c r="KP137" s="60">
        <v>2310</v>
      </c>
      <c r="KQ137" s="60">
        <v>1737</v>
      </c>
      <c r="KR137" s="60">
        <v>963</v>
      </c>
      <c r="KS137" s="60">
        <v>784</v>
      </c>
      <c r="KT137" s="60">
        <v>1663</v>
      </c>
      <c r="KU137" s="60">
        <v>2310</v>
      </c>
      <c r="KV137" s="60">
        <v>2310</v>
      </c>
      <c r="KW137" s="60">
        <v>2047</v>
      </c>
      <c r="KX137" s="60">
        <v>2310</v>
      </c>
      <c r="KY137" s="60">
        <v>2310</v>
      </c>
      <c r="KZ137" s="60">
        <v>2310</v>
      </c>
      <c r="LA137" s="60">
        <v>2310</v>
      </c>
      <c r="LB137" s="60">
        <v>1663</v>
      </c>
      <c r="LC137" s="60">
        <v>2047</v>
      </c>
      <c r="LD137" s="60">
        <v>2005</v>
      </c>
      <c r="LE137" s="60">
        <v>2310</v>
      </c>
      <c r="LF137" s="60">
        <v>2310</v>
      </c>
      <c r="LG137" s="60">
        <v>1663</v>
      </c>
      <c r="LH137" s="60">
        <v>2310</v>
      </c>
      <c r="LI137" s="60">
        <v>2310</v>
      </c>
      <c r="LJ137" s="60">
        <v>1455</v>
      </c>
      <c r="LK137" s="60">
        <v>1963</v>
      </c>
      <c r="LL137" s="60">
        <v>2310</v>
      </c>
      <c r="LM137" s="60">
        <v>2310</v>
      </c>
      <c r="LN137" s="60">
        <v>1463</v>
      </c>
      <c r="LO137" s="60">
        <v>799</v>
      </c>
      <c r="LP137" s="60">
        <v>1199</v>
      </c>
      <c r="LQ137" s="60">
        <v>2310</v>
      </c>
      <c r="LR137" s="60">
        <v>2310</v>
      </c>
      <c r="LS137" s="60">
        <v>1763</v>
      </c>
      <c r="LT137" s="60">
        <v>1263</v>
      </c>
      <c r="LU137" s="60">
        <v>2310</v>
      </c>
      <c r="LV137" s="60">
        <v>2310</v>
      </c>
    </row>
    <row r="138" spans="1:334" ht="15" customHeight="1" x14ac:dyDescent="0.35">
      <c r="A138" s="57"/>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s="60">
        <v>6615</v>
      </c>
      <c r="FH138" s="60">
        <v>6415</v>
      </c>
      <c r="FI138" s="60">
        <v>4461</v>
      </c>
      <c r="FJ138" s="60">
        <v>5768</v>
      </c>
      <c r="FK138" s="60">
        <v>5278</v>
      </c>
      <c r="FL138" s="60">
        <v>6418</v>
      </c>
      <c r="FM138" s="60">
        <v>6418</v>
      </c>
      <c r="FN138" s="60">
        <v>6418</v>
      </c>
      <c r="FO138" s="60">
        <v>6415</v>
      </c>
      <c r="FP138" s="60">
        <v>7305</v>
      </c>
      <c r="FQ138" s="60">
        <v>7063</v>
      </c>
      <c r="FR138" s="60">
        <v>6083</v>
      </c>
      <c r="FS138" s="60">
        <v>5649</v>
      </c>
      <c r="FT138" s="60">
        <v>6001</v>
      </c>
      <c r="FU138" s="60">
        <v>6450</v>
      </c>
      <c r="FV138" s="60">
        <v>5050</v>
      </c>
      <c r="FW138" s="60">
        <v>5475</v>
      </c>
      <c r="FX138" s="60">
        <v>6781</v>
      </c>
      <c r="FY138" s="60">
        <v>6442</v>
      </c>
      <c r="FZ138" s="60">
        <v>6179</v>
      </c>
      <c r="GA138" s="60">
        <v>7381</v>
      </c>
      <c r="GB138" s="60">
        <v>6251</v>
      </c>
      <c r="GC138" s="60">
        <v>6810</v>
      </c>
      <c r="GD138" s="60">
        <v>7202</v>
      </c>
      <c r="GE138" s="60">
        <v>7423</v>
      </c>
      <c r="GF138" s="60">
        <v>7423</v>
      </c>
      <c r="GG138" s="60">
        <v>6773</v>
      </c>
      <c r="GH138" s="60">
        <v>5559</v>
      </c>
      <c r="GI138" s="60">
        <v>5922</v>
      </c>
      <c r="GJ138" s="60">
        <v>7465</v>
      </c>
      <c r="GK138" s="60">
        <v>7165</v>
      </c>
      <c r="GL138" s="60">
        <v>6325</v>
      </c>
      <c r="GM138" s="60">
        <v>5978</v>
      </c>
      <c r="GN138" s="60">
        <v>6859</v>
      </c>
      <c r="GO138" s="60">
        <v>5457</v>
      </c>
      <c r="GP138" s="60">
        <v>6773</v>
      </c>
      <c r="GQ138" s="60">
        <v>6815</v>
      </c>
      <c r="GR138" s="60">
        <v>5779</v>
      </c>
      <c r="GS138" s="60">
        <v>7465</v>
      </c>
      <c r="GT138" s="60">
        <v>6185</v>
      </c>
      <c r="GU138" s="60">
        <v>7305</v>
      </c>
      <c r="GV138" s="60">
        <v>7305</v>
      </c>
      <c r="GW138" s="60">
        <v>7305</v>
      </c>
      <c r="GX138" s="60">
        <v>7465</v>
      </c>
      <c r="GY138" s="60">
        <v>6479</v>
      </c>
      <c r="GZ138" s="60">
        <v>7465</v>
      </c>
      <c r="HA138" s="60">
        <v>7465</v>
      </c>
      <c r="HB138" s="60">
        <v>7381</v>
      </c>
      <c r="HC138" s="60">
        <v>7465</v>
      </c>
      <c r="HD138" s="60">
        <v>7465</v>
      </c>
      <c r="HE138" s="60">
        <v>7465</v>
      </c>
      <c r="HF138" s="60">
        <v>7465</v>
      </c>
      <c r="HG138" s="60">
        <v>7465</v>
      </c>
      <c r="HH138" s="60">
        <v>6815</v>
      </c>
      <c r="HI138" s="60">
        <v>2029</v>
      </c>
      <c r="HJ138" s="60">
        <v>2684</v>
      </c>
      <c r="HK138" s="60">
        <v>2037</v>
      </c>
      <c r="HL138" s="60">
        <v>2684</v>
      </c>
      <c r="HM138" s="60">
        <v>2037</v>
      </c>
      <c r="HN138" s="60">
        <v>1684</v>
      </c>
      <c r="HO138" s="60">
        <v>941</v>
      </c>
      <c r="HP138" s="60">
        <v>1637</v>
      </c>
      <c r="HQ138" s="60">
        <v>2421</v>
      </c>
      <c r="HR138" s="60">
        <v>2284</v>
      </c>
      <c r="HS138" s="60">
        <v>1900</v>
      </c>
      <c r="HT138" s="60">
        <v>2684</v>
      </c>
      <c r="HU138" s="60">
        <v>2684</v>
      </c>
      <c r="HV138" s="60">
        <v>2684</v>
      </c>
      <c r="HW138" s="60">
        <v>2684</v>
      </c>
      <c r="HX138" s="60">
        <v>2684</v>
      </c>
      <c r="HY138" s="60">
        <v>2600</v>
      </c>
      <c r="HZ138" s="60">
        <v>2600</v>
      </c>
      <c r="IA138" s="60">
        <v>2600</v>
      </c>
      <c r="IB138" s="60">
        <v>2450</v>
      </c>
      <c r="IC138" s="60">
        <v>1900</v>
      </c>
      <c r="ID138" s="60">
        <v>2300</v>
      </c>
      <c r="IE138" s="60">
        <v>2642</v>
      </c>
      <c r="IF138" s="60">
        <v>2492</v>
      </c>
      <c r="IG138" s="60">
        <v>2492</v>
      </c>
      <c r="IH138" s="60">
        <v>2600</v>
      </c>
      <c r="II138" s="60">
        <v>2684</v>
      </c>
      <c r="IJ138" s="60">
        <v>2450</v>
      </c>
      <c r="IK138" s="60">
        <v>2337</v>
      </c>
      <c r="IL138" s="60">
        <v>2492</v>
      </c>
      <c r="IM138" s="60">
        <v>2684</v>
      </c>
      <c r="IN138" s="60">
        <v>2684</v>
      </c>
      <c r="IO138" s="60">
        <v>2642</v>
      </c>
      <c r="IP138" s="60">
        <v>2229</v>
      </c>
      <c r="IQ138" s="60">
        <v>2684</v>
      </c>
      <c r="IR138" s="60">
        <v>2229</v>
      </c>
      <c r="IS138" s="60">
        <v>2492</v>
      </c>
      <c r="IT138" s="60">
        <v>2642</v>
      </c>
      <c r="IU138" s="60">
        <v>2600</v>
      </c>
      <c r="IV138" s="60">
        <v>2642</v>
      </c>
      <c r="IW138" s="60">
        <v>1689</v>
      </c>
      <c r="IX138" s="60">
        <v>1158</v>
      </c>
      <c r="IY138" s="60">
        <v>2684</v>
      </c>
      <c r="IZ138" s="60">
        <v>2021</v>
      </c>
      <c r="JA138" s="60">
        <v>2037</v>
      </c>
      <c r="JB138" s="60">
        <v>2037</v>
      </c>
      <c r="JC138" s="60">
        <v>1768</v>
      </c>
      <c r="JD138" s="60">
        <v>1637</v>
      </c>
      <c r="JE138" s="60">
        <v>1308</v>
      </c>
      <c r="JF138" s="60">
        <v>2600</v>
      </c>
      <c r="JG138" s="60">
        <v>1637</v>
      </c>
      <c r="JH138" s="60">
        <v>2642</v>
      </c>
      <c r="JI138" s="60">
        <v>2379</v>
      </c>
      <c r="JJ138" s="60">
        <v>2337</v>
      </c>
      <c r="JK138" s="60">
        <v>2037</v>
      </c>
      <c r="JL138" s="60">
        <v>2121</v>
      </c>
      <c r="JM138" s="60">
        <v>2600</v>
      </c>
      <c r="JN138" s="60">
        <v>1571</v>
      </c>
      <c r="JO138" s="60">
        <v>1637</v>
      </c>
      <c r="JP138" s="60">
        <v>2421</v>
      </c>
      <c r="JQ138" s="60">
        <v>2600</v>
      </c>
      <c r="JR138" s="60">
        <v>2684</v>
      </c>
      <c r="JS138" s="60">
        <v>2684</v>
      </c>
      <c r="JT138" s="60">
        <v>2684</v>
      </c>
      <c r="JU138" s="60">
        <v>1571</v>
      </c>
      <c r="JV138" s="60">
        <v>1750</v>
      </c>
      <c r="JW138" s="60">
        <v>2421</v>
      </c>
      <c r="JX138" s="60">
        <v>2037</v>
      </c>
      <c r="JY138" s="60">
        <v>2229</v>
      </c>
      <c r="JZ138" s="60">
        <v>2600</v>
      </c>
      <c r="KA138" s="60">
        <v>2421</v>
      </c>
      <c r="KB138" s="60">
        <v>2168</v>
      </c>
      <c r="KC138" s="60">
        <v>1558</v>
      </c>
      <c r="KD138" s="60">
        <v>1558</v>
      </c>
      <c r="KE138" s="60">
        <v>2360</v>
      </c>
      <c r="KF138" s="60">
        <v>1787</v>
      </c>
      <c r="KG138" s="60">
        <v>2318</v>
      </c>
      <c r="KH138" s="60">
        <v>2284</v>
      </c>
      <c r="KI138" s="60">
        <v>2450</v>
      </c>
      <c r="KJ138" s="60">
        <v>2300</v>
      </c>
      <c r="KK138" s="60">
        <v>2037</v>
      </c>
      <c r="KL138" s="60">
        <v>2300</v>
      </c>
      <c r="KM138" s="60">
        <v>2450</v>
      </c>
      <c r="KN138" s="60">
        <v>2642</v>
      </c>
      <c r="KO138" s="60">
        <v>2037</v>
      </c>
      <c r="KP138" s="60">
        <v>2684</v>
      </c>
      <c r="KQ138" s="60">
        <v>2430</v>
      </c>
      <c r="KR138" s="60">
        <v>2121</v>
      </c>
      <c r="KS138" s="60">
        <v>1018</v>
      </c>
      <c r="KT138" s="60">
        <v>2037</v>
      </c>
      <c r="KU138" s="60">
        <v>2684</v>
      </c>
      <c r="KV138" s="60">
        <v>2684</v>
      </c>
      <c r="KW138" s="60">
        <v>2421</v>
      </c>
      <c r="KX138" s="60">
        <v>2684</v>
      </c>
      <c r="KY138" s="60">
        <v>2684</v>
      </c>
      <c r="KZ138" s="60">
        <v>2684</v>
      </c>
      <c r="LA138" s="60">
        <v>2684</v>
      </c>
      <c r="LB138" s="60">
        <v>2037</v>
      </c>
      <c r="LC138" s="60">
        <v>2421</v>
      </c>
      <c r="LD138" s="60">
        <v>2379</v>
      </c>
      <c r="LE138" s="60">
        <v>2684</v>
      </c>
      <c r="LF138" s="60">
        <v>2684</v>
      </c>
      <c r="LG138" s="60">
        <v>2037</v>
      </c>
      <c r="LH138" s="60">
        <v>2684</v>
      </c>
      <c r="LI138" s="60">
        <v>2684</v>
      </c>
      <c r="LJ138" s="60">
        <v>1829</v>
      </c>
      <c r="LK138" s="60">
        <v>2337</v>
      </c>
      <c r="LL138" s="60">
        <v>2684</v>
      </c>
      <c r="LM138" s="60">
        <v>2684</v>
      </c>
      <c r="LN138" s="60">
        <v>2100</v>
      </c>
      <c r="LO138" s="60">
        <v>1571</v>
      </c>
      <c r="LP138" s="60">
        <v>1971</v>
      </c>
      <c r="LQ138" s="60">
        <v>2684</v>
      </c>
      <c r="LR138" s="60">
        <v>2684</v>
      </c>
      <c r="LS138" s="60">
        <v>2137</v>
      </c>
      <c r="LT138" s="60">
        <v>1637</v>
      </c>
      <c r="LU138" s="60">
        <v>2684</v>
      </c>
      <c r="LV138" s="60">
        <v>2684</v>
      </c>
    </row>
    <row r="139" spans="1:334" ht="15" customHeight="1" x14ac:dyDescent="0.35">
      <c r="A139" s="57"/>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s="60">
        <v>7133</v>
      </c>
      <c r="FH139" s="60">
        <v>6069</v>
      </c>
      <c r="FI139" s="60">
        <v>3153</v>
      </c>
      <c r="FJ139" s="60">
        <v>6849</v>
      </c>
      <c r="FK139" s="60">
        <v>3153</v>
      </c>
      <c r="FL139" s="60">
        <v>6029</v>
      </c>
      <c r="FM139" s="60">
        <v>6329</v>
      </c>
      <c r="FN139" s="60">
        <v>6125</v>
      </c>
      <c r="FO139" s="60">
        <v>6849</v>
      </c>
      <c r="FP139" s="60">
        <v>6901</v>
      </c>
      <c r="FQ139" s="60">
        <v>5797</v>
      </c>
      <c r="FR139" s="60">
        <v>7091</v>
      </c>
      <c r="FS139" s="60">
        <v>6365</v>
      </c>
      <c r="FT139" s="60">
        <v>2927</v>
      </c>
      <c r="FU139" s="60">
        <v>4247</v>
      </c>
      <c r="FV139" s="60">
        <v>5817</v>
      </c>
      <c r="FW139" s="60">
        <v>4884</v>
      </c>
      <c r="FX139" s="60">
        <v>6034</v>
      </c>
      <c r="FY139" s="60">
        <v>6560</v>
      </c>
      <c r="FZ139" s="60">
        <v>2764</v>
      </c>
      <c r="GA139" s="60">
        <v>6944</v>
      </c>
      <c r="GB139" s="60">
        <v>6723</v>
      </c>
      <c r="GC139" s="60">
        <v>5617</v>
      </c>
      <c r="GD139" s="60">
        <v>3262</v>
      </c>
      <c r="GE139" s="60">
        <v>7123</v>
      </c>
      <c r="GF139" s="60">
        <v>7123</v>
      </c>
      <c r="GG139" s="60">
        <v>6823</v>
      </c>
      <c r="GH139" s="60">
        <v>3369</v>
      </c>
      <c r="GI139" s="60">
        <v>6807</v>
      </c>
      <c r="GJ139" s="60">
        <v>7165</v>
      </c>
      <c r="GK139" s="60">
        <v>7333</v>
      </c>
      <c r="GL139" s="60">
        <v>7121</v>
      </c>
      <c r="GM139" s="60">
        <v>7249</v>
      </c>
      <c r="GN139" s="60">
        <v>6865</v>
      </c>
      <c r="GO139" s="60">
        <v>6423</v>
      </c>
      <c r="GP139" s="60">
        <v>4137</v>
      </c>
      <c r="GQ139" s="60">
        <v>3369</v>
      </c>
      <c r="GR139" s="60">
        <v>5418</v>
      </c>
      <c r="GS139" s="60">
        <v>7165</v>
      </c>
      <c r="GT139" s="60">
        <v>6807</v>
      </c>
      <c r="GU139" s="60">
        <v>6301</v>
      </c>
      <c r="GV139" s="60">
        <v>3369</v>
      </c>
      <c r="GW139" s="60">
        <v>5259</v>
      </c>
      <c r="GX139" s="60">
        <v>6685</v>
      </c>
      <c r="GY139" s="60">
        <v>5559</v>
      </c>
      <c r="GZ139" s="60">
        <v>6601</v>
      </c>
      <c r="HA139" s="60">
        <v>7333</v>
      </c>
      <c r="HB139" s="60">
        <v>6781</v>
      </c>
      <c r="HC139" s="60">
        <v>6565</v>
      </c>
      <c r="HD139" s="60">
        <v>6039</v>
      </c>
      <c r="HE139" s="60">
        <v>6565</v>
      </c>
      <c r="HF139" s="60">
        <v>6865</v>
      </c>
      <c r="HG139" s="60">
        <v>7249</v>
      </c>
      <c r="HH139" s="60">
        <v>6027</v>
      </c>
      <c r="HI139" s="60">
        <v>1043</v>
      </c>
      <c r="HJ139" s="60">
        <v>1285</v>
      </c>
      <c r="HK139" s="60">
        <v>1201</v>
      </c>
      <c r="HL139" s="60">
        <v>1285</v>
      </c>
      <c r="HM139" s="60">
        <v>1201</v>
      </c>
      <c r="HN139" s="60">
        <v>801</v>
      </c>
      <c r="HO139" s="60">
        <v>801</v>
      </c>
      <c r="HP139" s="60">
        <v>801</v>
      </c>
      <c r="HQ139" s="60">
        <v>1285</v>
      </c>
      <c r="HR139" s="60">
        <v>664</v>
      </c>
      <c r="HS139" s="60">
        <v>801</v>
      </c>
      <c r="HT139" s="60">
        <v>1285</v>
      </c>
      <c r="HU139" s="60">
        <v>1285</v>
      </c>
      <c r="HV139" s="60">
        <v>1285</v>
      </c>
      <c r="HW139" s="60">
        <v>1285</v>
      </c>
      <c r="HX139" s="60">
        <v>1285</v>
      </c>
      <c r="HY139" s="60">
        <v>1201</v>
      </c>
      <c r="HZ139" s="60">
        <v>1201</v>
      </c>
      <c r="IA139" s="60">
        <v>1201</v>
      </c>
      <c r="IB139" s="60">
        <v>1201</v>
      </c>
      <c r="IC139" s="60">
        <v>801</v>
      </c>
      <c r="ID139" s="60">
        <v>1201</v>
      </c>
      <c r="IE139" s="60">
        <v>1243</v>
      </c>
      <c r="IF139" s="60">
        <v>1243</v>
      </c>
      <c r="IG139" s="60">
        <v>1243</v>
      </c>
      <c r="IH139" s="60">
        <v>901</v>
      </c>
      <c r="II139" s="60">
        <v>1285</v>
      </c>
      <c r="IJ139" s="60">
        <v>1201</v>
      </c>
      <c r="IK139" s="60">
        <v>1201</v>
      </c>
      <c r="IL139" s="60">
        <v>1243</v>
      </c>
      <c r="IM139" s="60">
        <v>1285</v>
      </c>
      <c r="IN139" s="60">
        <v>1285</v>
      </c>
      <c r="IO139" s="60">
        <v>1243</v>
      </c>
      <c r="IP139" s="60">
        <v>1243</v>
      </c>
      <c r="IQ139" s="60">
        <v>1285</v>
      </c>
      <c r="IR139" s="60">
        <v>1243</v>
      </c>
      <c r="IS139" s="60">
        <v>1243</v>
      </c>
      <c r="IT139" s="60">
        <v>1243</v>
      </c>
      <c r="IU139" s="60">
        <v>1201</v>
      </c>
      <c r="IV139" s="60">
        <v>1022</v>
      </c>
      <c r="IW139" s="60">
        <v>921</v>
      </c>
      <c r="IX139" s="60">
        <v>280</v>
      </c>
      <c r="IY139" s="60">
        <v>1285</v>
      </c>
      <c r="IZ139" s="60">
        <v>885</v>
      </c>
      <c r="JA139" s="60">
        <v>1201</v>
      </c>
      <c r="JB139" s="60">
        <v>1201</v>
      </c>
      <c r="JC139" s="60">
        <v>580</v>
      </c>
      <c r="JD139" s="60">
        <v>801</v>
      </c>
      <c r="JE139" s="60">
        <v>501</v>
      </c>
      <c r="JF139" s="60">
        <v>921</v>
      </c>
      <c r="JG139" s="60">
        <v>801</v>
      </c>
      <c r="JH139" s="60">
        <v>1243</v>
      </c>
      <c r="JI139" s="60">
        <v>1243</v>
      </c>
      <c r="JJ139" s="60">
        <v>1201</v>
      </c>
      <c r="JK139" s="60">
        <v>1201</v>
      </c>
      <c r="JL139" s="60">
        <v>680</v>
      </c>
      <c r="JM139" s="60">
        <v>1201</v>
      </c>
      <c r="JN139" s="60">
        <v>501</v>
      </c>
      <c r="JO139" s="60">
        <v>801</v>
      </c>
      <c r="JP139" s="60">
        <v>1178</v>
      </c>
      <c r="JQ139" s="60">
        <v>1201</v>
      </c>
      <c r="JR139" s="60">
        <v>1285</v>
      </c>
      <c r="JS139" s="60">
        <v>1285</v>
      </c>
      <c r="JT139" s="60">
        <v>1285</v>
      </c>
      <c r="JU139" s="60">
        <v>280</v>
      </c>
      <c r="JV139" s="60">
        <v>1243</v>
      </c>
      <c r="JW139" s="60">
        <v>1285</v>
      </c>
      <c r="JX139" s="60">
        <v>1201</v>
      </c>
      <c r="JY139" s="60">
        <v>1243</v>
      </c>
      <c r="JZ139" s="60">
        <v>1201</v>
      </c>
      <c r="KA139" s="60">
        <v>1178</v>
      </c>
      <c r="KB139" s="60">
        <v>1201</v>
      </c>
      <c r="KC139" s="60">
        <v>1201</v>
      </c>
      <c r="KD139" s="60">
        <v>680</v>
      </c>
      <c r="KE139" s="60">
        <v>1243</v>
      </c>
      <c r="KF139" s="60">
        <v>801</v>
      </c>
      <c r="KG139" s="60">
        <v>1201</v>
      </c>
      <c r="KH139" s="60">
        <v>885</v>
      </c>
      <c r="KI139" s="60">
        <v>1201</v>
      </c>
      <c r="KJ139" s="60">
        <v>1201</v>
      </c>
      <c r="KK139" s="60">
        <v>1201</v>
      </c>
      <c r="KL139" s="60">
        <v>1201</v>
      </c>
      <c r="KM139" s="60">
        <v>1201</v>
      </c>
      <c r="KN139" s="60">
        <v>1243</v>
      </c>
      <c r="KO139" s="60">
        <v>1201</v>
      </c>
      <c r="KP139" s="60">
        <v>1285</v>
      </c>
      <c r="KQ139" s="60">
        <v>700</v>
      </c>
      <c r="KR139" s="60">
        <v>680</v>
      </c>
      <c r="KS139" s="60">
        <v>801</v>
      </c>
      <c r="KT139" s="60">
        <v>1201</v>
      </c>
      <c r="KU139" s="60">
        <v>1285</v>
      </c>
      <c r="KV139" s="60">
        <v>1285</v>
      </c>
      <c r="KW139" s="60">
        <v>1285</v>
      </c>
      <c r="KX139" s="60">
        <v>1285</v>
      </c>
      <c r="KY139" s="60">
        <v>1285</v>
      </c>
      <c r="KZ139" s="60">
        <v>1285</v>
      </c>
      <c r="LA139" s="60">
        <v>1285</v>
      </c>
      <c r="LB139" s="60">
        <v>1201</v>
      </c>
      <c r="LC139" s="60">
        <v>1285</v>
      </c>
      <c r="LD139" s="60">
        <v>1243</v>
      </c>
      <c r="LE139" s="60">
        <v>1285</v>
      </c>
      <c r="LF139" s="60">
        <v>1285</v>
      </c>
      <c r="LG139" s="60">
        <v>1201</v>
      </c>
      <c r="LH139" s="60">
        <v>1285</v>
      </c>
      <c r="LI139" s="60">
        <v>1285</v>
      </c>
      <c r="LJ139" s="60">
        <v>843</v>
      </c>
      <c r="LK139" s="60">
        <v>1201</v>
      </c>
      <c r="LL139" s="60">
        <v>1285</v>
      </c>
      <c r="LM139" s="60">
        <v>1285</v>
      </c>
      <c r="LN139" s="60">
        <v>1001</v>
      </c>
      <c r="LO139" s="60">
        <v>501</v>
      </c>
      <c r="LP139" s="60">
        <v>901</v>
      </c>
      <c r="LQ139" s="60">
        <v>1285</v>
      </c>
      <c r="LR139" s="60">
        <v>1285</v>
      </c>
      <c r="LS139" s="60">
        <v>1001</v>
      </c>
      <c r="LT139" s="60">
        <v>801</v>
      </c>
      <c r="LU139" s="60">
        <v>1285</v>
      </c>
      <c r="LV139" s="60">
        <v>1285</v>
      </c>
    </row>
    <row r="140" spans="1:334" ht="15" customHeight="1" x14ac:dyDescent="0.35">
      <c r="A140" s="57"/>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s="60">
        <v>6585</v>
      </c>
      <c r="FH140" s="60">
        <v>6301</v>
      </c>
      <c r="FI140" s="60">
        <v>4202</v>
      </c>
      <c r="FJ140" s="60">
        <v>5738</v>
      </c>
      <c r="FK140" s="60">
        <v>5391</v>
      </c>
      <c r="FL140" s="60">
        <v>5654</v>
      </c>
      <c r="FM140" s="60">
        <v>5391</v>
      </c>
      <c r="FN140" s="60">
        <v>5570</v>
      </c>
      <c r="FO140" s="60">
        <v>6301</v>
      </c>
      <c r="FP140" s="60">
        <v>6199</v>
      </c>
      <c r="FQ140" s="60">
        <v>5575</v>
      </c>
      <c r="FR140" s="60">
        <v>6543</v>
      </c>
      <c r="FS140" s="60">
        <v>5543</v>
      </c>
      <c r="FT140" s="60">
        <v>6175</v>
      </c>
      <c r="FU140" s="60">
        <v>5762</v>
      </c>
      <c r="FV140" s="60">
        <v>4920</v>
      </c>
      <c r="FW140" s="60">
        <v>5733</v>
      </c>
      <c r="FX140" s="60">
        <v>5733</v>
      </c>
      <c r="FY140" s="60">
        <v>5656</v>
      </c>
      <c r="FZ140" s="60">
        <v>4056</v>
      </c>
      <c r="GA140" s="60">
        <v>6617</v>
      </c>
      <c r="GB140" s="60">
        <v>6701</v>
      </c>
      <c r="GC140" s="60">
        <v>5962</v>
      </c>
      <c r="GD140" s="60">
        <v>6354</v>
      </c>
      <c r="GE140" s="60">
        <v>6575</v>
      </c>
      <c r="GF140" s="60">
        <v>6575</v>
      </c>
      <c r="GG140" s="60">
        <v>5775</v>
      </c>
      <c r="GH140" s="60">
        <v>5817</v>
      </c>
      <c r="GI140" s="60">
        <v>6522</v>
      </c>
      <c r="GJ140" s="60">
        <v>6617</v>
      </c>
      <c r="GK140" s="60">
        <v>6785</v>
      </c>
      <c r="GL140" s="60">
        <v>6785</v>
      </c>
      <c r="GM140" s="60">
        <v>6438</v>
      </c>
      <c r="GN140" s="60">
        <v>5817</v>
      </c>
      <c r="GO140" s="60">
        <v>6701</v>
      </c>
      <c r="GP140" s="60">
        <v>6785</v>
      </c>
      <c r="GQ140" s="60">
        <v>6617</v>
      </c>
      <c r="GR140" s="60">
        <v>4540</v>
      </c>
      <c r="GS140" s="60">
        <v>6617</v>
      </c>
      <c r="GT140" s="60">
        <v>6785</v>
      </c>
      <c r="GU140" s="60">
        <v>6617</v>
      </c>
      <c r="GV140" s="60">
        <v>6617</v>
      </c>
      <c r="GW140" s="60">
        <v>6617</v>
      </c>
      <c r="GX140" s="60">
        <v>6701</v>
      </c>
      <c r="GY140" s="60">
        <v>5817</v>
      </c>
      <c r="GZ140" s="60">
        <v>6617</v>
      </c>
      <c r="HA140" s="60">
        <v>5985</v>
      </c>
      <c r="HB140" s="60">
        <v>6533</v>
      </c>
      <c r="HC140" s="60">
        <v>6617</v>
      </c>
      <c r="HD140" s="60">
        <v>6617</v>
      </c>
      <c r="HE140" s="60">
        <v>6617</v>
      </c>
      <c r="HF140" s="60">
        <v>6617</v>
      </c>
      <c r="HG140" s="60">
        <v>6701</v>
      </c>
      <c r="HH140" s="60">
        <v>6785</v>
      </c>
      <c r="HI140" s="60">
        <v>2170</v>
      </c>
      <c r="HJ140" s="60">
        <v>2825</v>
      </c>
      <c r="HK140" s="60">
        <v>2178</v>
      </c>
      <c r="HL140" s="60">
        <v>2825</v>
      </c>
      <c r="HM140" s="60">
        <v>2178</v>
      </c>
      <c r="HN140" s="60">
        <v>2132</v>
      </c>
      <c r="HO140" s="60">
        <v>682</v>
      </c>
      <c r="HP140" s="60">
        <v>1778</v>
      </c>
      <c r="HQ140" s="60">
        <v>2562</v>
      </c>
      <c r="HR140" s="60">
        <v>2425</v>
      </c>
      <c r="HS140" s="60">
        <v>2041</v>
      </c>
      <c r="HT140" s="60">
        <v>2825</v>
      </c>
      <c r="HU140" s="60">
        <v>2825</v>
      </c>
      <c r="HV140" s="60">
        <v>2825</v>
      </c>
      <c r="HW140" s="60">
        <v>2825</v>
      </c>
      <c r="HX140" s="60">
        <v>2825</v>
      </c>
      <c r="HY140" s="60">
        <v>2741</v>
      </c>
      <c r="HZ140" s="60">
        <v>2741</v>
      </c>
      <c r="IA140" s="60">
        <v>2741</v>
      </c>
      <c r="IB140" s="60">
        <v>2591</v>
      </c>
      <c r="IC140" s="60">
        <v>2041</v>
      </c>
      <c r="ID140" s="60">
        <v>2441</v>
      </c>
      <c r="IE140" s="60">
        <v>2783</v>
      </c>
      <c r="IF140" s="60">
        <v>2633</v>
      </c>
      <c r="IG140" s="60">
        <v>2633</v>
      </c>
      <c r="IH140" s="60">
        <v>2741</v>
      </c>
      <c r="II140" s="60">
        <v>2825</v>
      </c>
      <c r="IJ140" s="60">
        <v>2591</v>
      </c>
      <c r="IK140" s="60">
        <v>2478</v>
      </c>
      <c r="IL140" s="60">
        <v>2633</v>
      </c>
      <c r="IM140" s="60">
        <v>2825</v>
      </c>
      <c r="IN140" s="60">
        <v>2825</v>
      </c>
      <c r="IO140" s="60">
        <v>2783</v>
      </c>
      <c r="IP140" s="60">
        <v>2370</v>
      </c>
      <c r="IQ140" s="60">
        <v>2825</v>
      </c>
      <c r="IR140" s="60">
        <v>2370</v>
      </c>
      <c r="IS140" s="60">
        <v>2633</v>
      </c>
      <c r="IT140" s="60">
        <v>2783</v>
      </c>
      <c r="IU140" s="60">
        <v>2741</v>
      </c>
      <c r="IV140" s="60">
        <v>2783</v>
      </c>
      <c r="IW140" s="60">
        <v>1567</v>
      </c>
      <c r="IX140" s="60">
        <v>1036</v>
      </c>
      <c r="IY140" s="60">
        <v>2825</v>
      </c>
      <c r="IZ140" s="60">
        <v>2162</v>
      </c>
      <c r="JA140" s="60">
        <v>2178</v>
      </c>
      <c r="JB140" s="60">
        <v>2080</v>
      </c>
      <c r="JC140" s="60">
        <v>1909</v>
      </c>
      <c r="JD140" s="60">
        <v>1778</v>
      </c>
      <c r="JE140" s="60">
        <v>1351</v>
      </c>
      <c r="JF140" s="60">
        <v>2643</v>
      </c>
      <c r="JG140" s="60">
        <v>1778</v>
      </c>
      <c r="JH140" s="60">
        <v>2783</v>
      </c>
      <c r="JI140" s="60">
        <v>2520</v>
      </c>
      <c r="JJ140" s="60">
        <v>2478</v>
      </c>
      <c r="JK140" s="60">
        <v>2178</v>
      </c>
      <c r="JL140" s="60">
        <v>1999</v>
      </c>
      <c r="JM140" s="60">
        <v>2741</v>
      </c>
      <c r="JN140" s="60">
        <v>1614</v>
      </c>
      <c r="JO140" s="60">
        <v>1778</v>
      </c>
      <c r="JP140" s="60">
        <v>2562</v>
      </c>
      <c r="JQ140" s="60">
        <v>2741</v>
      </c>
      <c r="JR140" s="60">
        <v>2825</v>
      </c>
      <c r="JS140" s="60">
        <v>2825</v>
      </c>
      <c r="JT140" s="60">
        <v>2825</v>
      </c>
      <c r="JU140" s="60">
        <v>1449</v>
      </c>
      <c r="JV140" s="60">
        <v>1256</v>
      </c>
      <c r="JW140" s="60">
        <v>2562</v>
      </c>
      <c r="JX140" s="60">
        <v>2178</v>
      </c>
      <c r="JY140" s="60">
        <v>2370</v>
      </c>
      <c r="JZ140" s="60">
        <v>2741</v>
      </c>
      <c r="KA140" s="60">
        <v>2562</v>
      </c>
      <c r="KB140" s="60">
        <v>2309</v>
      </c>
      <c r="KC140" s="60">
        <v>1327</v>
      </c>
      <c r="KD140" s="60">
        <v>1064</v>
      </c>
      <c r="KE140" s="60">
        <v>2501</v>
      </c>
      <c r="KF140" s="60">
        <v>1830</v>
      </c>
      <c r="KG140" s="60">
        <v>2459</v>
      </c>
      <c r="KH140" s="60">
        <v>2425</v>
      </c>
      <c r="KI140" s="60">
        <v>2591</v>
      </c>
      <c r="KJ140" s="60">
        <v>2441</v>
      </c>
      <c r="KK140" s="60">
        <v>2178</v>
      </c>
      <c r="KL140" s="60">
        <v>2441</v>
      </c>
      <c r="KM140" s="60">
        <v>2591</v>
      </c>
      <c r="KN140" s="60">
        <v>2783</v>
      </c>
      <c r="KO140" s="60">
        <v>2178</v>
      </c>
      <c r="KP140" s="60">
        <v>2825</v>
      </c>
      <c r="KQ140" s="60">
        <v>2473</v>
      </c>
      <c r="KR140" s="60">
        <v>1999</v>
      </c>
      <c r="KS140" s="60">
        <v>726</v>
      </c>
      <c r="KT140" s="60">
        <v>2178</v>
      </c>
      <c r="KU140" s="60">
        <v>2825</v>
      </c>
      <c r="KV140" s="60">
        <v>2825</v>
      </c>
      <c r="KW140" s="60">
        <v>2562</v>
      </c>
      <c r="KX140" s="60">
        <v>2825</v>
      </c>
      <c r="KY140" s="60">
        <v>2825</v>
      </c>
      <c r="KZ140" s="60">
        <v>2825</v>
      </c>
      <c r="LA140" s="60">
        <v>2825</v>
      </c>
      <c r="LB140" s="60">
        <v>2178</v>
      </c>
      <c r="LC140" s="60">
        <v>2562</v>
      </c>
      <c r="LD140" s="60">
        <v>2520</v>
      </c>
      <c r="LE140" s="60">
        <v>2825</v>
      </c>
      <c r="LF140" s="60">
        <v>2825</v>
      </c>
      <c r="LG140" s="60">
        <v>2178</v>
      </c>
      <c r="LH140" s="60">
        <v>2825</v>
      </c>
      <c r="LI140" s="60">
        <v>2825</v>
      </c>
      <c r="LJ140" s="60">
        <v>1970</v>
      </c>
      <c r="LK140" s="60">
        <v>2478</v>
      </c>
      <c r="LL140" s="60">
        <v>2825</v>
      </c>
      <c r="LM140" s="60">
        <v>2825</v>
      </c>
      <c r="LN140" s="60">
        <v>1978</v>
      </c>
      <c r="LO140" s="60">
        <v>1614</v>
      </c>
      <c r="LP140" s="60">
        <v>2014</v>
      </c>
      <c r="LQ140" s="60">
        <v>2825</v>
      </c>
      <c r="LR140" s="60">
        <v>2825</v>
      </c>
      <c r="LS140" s="60">
        <v>2278</v>
      </c>
      <c r="LT140" s="60">
        <v>1778</v>
      </c>
      <c r="LU140" s="60">
        <v>2825</v>
      </c>
      <c r="LV140" s="60">
        <v>2825</v>
      </c>
    </row>
    <row r="141" spans="1:334" ht="15" customHeight="1" x14ac:dyDescent="0.35">
      <c r="A141" s="57"/>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s="60">
        <v>6765</v>
      </c>
      <c r="FH141" s="60">
        <v>6201</v>
      </c>
      <c r="FI141" s="60">
        <v>5139</v>
      </c>
      <c r="FJ141" s="60">
        <v>6523</v>
      </c>
      <c r="FK141" s="60">
        <v>5139</v>
      </c>
      <c r="FL141" s="60">
        <v>5859</v>
      </c>
      <c r="FM141" s="60">
        <v>6439</v>
      </c>
      <c r="FN141" s="60">
        <v>6355</v>
      </c>
      <c r="FO141" s="60">
        <v>6481</v>
      </c>
      <c r="FP141" s="60">
        <v>5551</v>
      </c>
      <c r="FQ141" s="60">
        <v>4197</v>
      </c>
      <c r="FR141" s="60">
        <v>6723</v>
      </c>
      <c r="FS141" s="60">
        <v>4723</v>
      </c>
      <c r="FT141" s="60">
        <v>5755</v>
      </c>
      <c r="FU141" s="60">
        <v>4755</v>
      </c>
      <c r="FV141" s="60">
        <v>4955</v>
      </c>
      <c r="FW141" s="60">
        <v>4134</v>
      </c>
      <c r="FX141" s="60">
        <v>4476</v>
      </c>
      <c r="FY141" s="60">
        <v>6534</v>
      </c>
      <c r="FZ141" s="60">
        <v>4134</v>
      </c>
      <c r="GA141" s="60">
        <v>6618</v>
      </c>
      <c r="GB141" s="60">
        <v>5881</v>
      </c>
      <c r="GC141" s="60">
        <v>6555</v>
      </c>
      <c r="GD141" s="60">
        <v>5090</v>
      </c>
      <c r="GE141" s="60">
        <v>5797</v>
      </c>
      <c r="GF141" s="60">
        <v>6475</v>
      </c>
      <c r="GG141" s="60">
        <v>4697</v>
      </c>
      <c r="GH141" s="60">
        <v>4397</v>
      </c>
      <c r="GI141" s="60">
        <v>6965</v>
      </c>
      <c r="GJ141" s="60">
        <v>6797</v>
      </c>
      <c r="GK141" s="60">
        <v>6965</v>
      </c>
      <c r="GL141" s="60">
        <v>6965</v>
      </c>
      <c r="GM141" s="60">
        <v>6923</v>
      </c>
      <c r="GN141" s="60">
        <v>4739</v>
      </c>
      <c r="GO141" s="60">
        <v>4879</v>
      </c>
      <c r="GP141" s="60">
        <v>6965</v>
      </c>
      <c r="GQ141" s="60">
        <v>5197</v>
      </c>
      <c r="GR141" s="60">
        <v>5918</v>
      </c>
      <c r="GS141" s="60">
        <v>6517</v>
      </c>
      <c r="GT141" s="60">
        <v>6965</v>
      </c>
      <c r="GU141" s="60">
        <v>5197</v>
      </c>
      <c r="GV141" s="60">
        <v>4495</v>
      </c>
      <c r="GW141" s="60">
        <v>4495</v>
      </c>
      <c r="GX141" s="60">
        <v>6301</v>
      </c>
      <c r="GY141" s="60">
        <v>5697</v>
      </c>
      <c r="GZ141" s="60">
        <v>6217</v>
      </c>
      <c r="HA141" s="60">
        <v>5165</v>
      </c>
      <c r="HB141" s="60">
        <v>6175</v>
      </c>
      <c r="HC141" s="60">
        <v>5917</v>
      </c>
      <c r="HD141" s="60">
        <v>5197</v>
      </c>
      <c r="HE141" s="60">
        <v>5917</v>
      </c>
      <c r="HF141" s="60">
        <v>6497</v>
      </c>
      <c r="HG141" s="60">
        <v>6881</v>
      </c>
      <c r="HH141" s="60">
        <v>6965</v>
      </c>
      <c r="HI141" s="60">
        <v>421</v>
      </c>
      <c r="HJ141" s="60">
        <v>663</v>
      </c>
      <c r="HK141" s="60">
        <v>621</v>
      </c>
      <c r="HL141" s="60">
        <v>663</v>
      </c>
      <c r="HM141" s="60">
        <v>621</v>
      </c>
      <c r="HN141" s="60">
        <v>221</v>
      </c>
      <c r="HO141" s="60">
        <v>221</v>
      </c>
      <c r="HP141" s="60">
        <v>221</v>
      </c>
      <c r="HQ141" s="60">
        <v>663</v>
      </c>
      <c r="HR141" s="60">
        <v>42</v>
      </c>
      <c r="HS141" s="60">
        <v>221</v>
      </c>
      <c r="HT141" s="60">
        <v>663</v>
      </c>
      <c r="HU141" s="60">
        <v>663</v>
      </c>
      <c r="HV141" s="60">
        <v>663</v>
      </c>
      <c r="HW141" s="60">
        <v>663</v>
      </c>
      <c r="HX141" s="60">
        <v>663</v>
      </c>
      <c r="HY141" s="60">
        <v>621</v>
      </c>
      <c r="HZ141" s="60">
        <v>621</v>
      </c>
      <c r="IA141" s="60">
        <v>621</v>
      </c>
      <c r="IB141" s="60">
        <v>621</v>
      </c>
      <c r="IC141" s="60">
        <v>221</v>
      </c>
      <c r="ID141" s="60">
        <v>621</v>
      </c>
      <c r="IE141" s="60">
        <v>663</v>
      </c>
      <c r="IF141" s="60">
        <v>621</v>
      </c>
      <c r="IG141" s="60">
        <v>621</v>
      </c>
      <c r="IH141" s="60">
        <v>621</v>
      </c>
      <c r="II141" s="60">
        <v>663</v>
      </c>
      <c r="IJ141" s="60">
        <v>621</v>
      </c>
      <c r="IK141" s="60">
        <v>621</v>
      </c>
      <c r="IL141" s="60">
        <v>621</v>
      </c>
      <c r="IM141" s="60">
        <v>663</v>
      </c>
      <c r="IN141" s="60">
        <v>663</v>
      </c>
      <c r="IO141" s="60">
        <v>621</v>
      </c>
      <c r="IP141" s="60">
        <v>621</v>
      </c>
      <c r="IQ141" s="60">
        <v>663</v>
      </c>
      <c r="IR141" s="60">
        <v>621</v>
      </c>
      <c r="IS141" s="60">
        <v>621</v>
      </c>
      <c r="IT141" s="60">
        <v>621</v>
      </c>
      <c r="IU141" s="60">
        <v>621</v>
      </c>
      <c r="IV141" s="60">
        <v>442</v>
      </c>
      <c r="IW141" s="60">
        <v>621</v>
      </c>
      <c r="IY141" s="60">
        <v>663</v>
      </c>
      <c r="IZ141" s="60">
        <v>263</v>
      </c>
      <c r="JA141" s="60">
        <v>621</v>
      </c>
      <c r="JB141" s="60">
        <v>621</v>
      </c>
      <c r="JD141" s="60">
        <v>221</v>
      </c>
      <c r="JE141" s="60">
        <v>221</v>
      </c>
      <c r="JF141" s="60">
        <v>621</v>
      </c>
      <c r="JG141" s="60">
        <v>221</v>
      </c>
      <c r="JH141" s="60">
        <v>621</v>
      </c>
      <c r="JI141" s="60">
        <v>621</v>
      </c>
      <c r="JJ141" s="60">
        <v>621</v>
      </c>
      <c r="JK141" s="60">
        <v>621</v>
      </c>
      <c r="JL141" s="60">
        <v>400</v>
      </c>
      <c r="JM141" s="60">
        <v>621</v>
      </c>
      <c r="JN141" s="60">
        <v>221</v>
      </c>
      <c r="JO141" s="60">
        <v>221</v>
      </c>
      <c r="JP141" s="60">
        <v>556</v>
      </c>
      <c r="JQ141" s="60">
        <v>621</v>
      </c>
      <c r="JR141" s="60">
        <v>663</v>
      </c>
      <c r="JS141" s="60">
        <v>663</v>
      </c>
      <c r="JT141" s="60">
        <v>663</v>
      </c>
      <c r="JV141" s="60">
        <v>663</v>
      </c>
      <c r="JW141" s="60">
        <v>663</v>
      </c>
      <c r="JX141" s="60">
        <v>621</v>
      </c>
      <c r="JY141" s="60">
        <v>663</v>
      </c>
      <c r="JZ141" s="60">
        <v>621</v>
      </c>
      <c r="KA141" s="60">
        <v>556</v>
      </c>
      <c r="KB141" s="60">
        <v>621</v>
      </c>
      <c r="KC141" s="60">
        <v>621</v>
      </c>
      <c r="KD141" s="60">
        <v>400</v>
      </c>
      <c r="KE141" s="60">
        <v>621</v>
      </c>
      <c r="KF141" s="60">
        <v>221</v>
      </c>
      <c r="KG141" s="60">
        <v>621</v>
      </c>
      <c r="KH141" s="60">
        <v>263</v>
      </c>
      <c r="KI141" s="60">
        <v>621</v>
      </c>
      <c r="KJ141" s="60">
        <v>621</v>
      </c>
      <c r="KK141" s="60">
        <v>621</v>
      </c>
      <c r="KL141" s="60">
        <v>621</v>
      </c>
      <c r="KM141" s="60">
        <v>621</v>
      </c>
      <c r="KN141" s="60">
        <v>621</v>
      </c>
      <c r="KO141" s="60">
        <v>621</v>
      </c>
      <c r="KP141" s="60">
        <v>663</v>
      </c>
      <c r="KQ141" s="60">
        <v>400</v>
      </c>
      <c r="KR141" s="60">
        <v>400</v>
      </c>
      <c r="KS141" s="60">
        <v>221</v>
      </c>
      <c r="KT141" s="60">
        <v>621</v>
      </c>
      <c r="KU141" s="60">
        <v>663</v>
      </c>
      <c r="KV141" s="60">
        <v>663</v>
      </c>
      <c r="KW141" s="60">
        <v>663</v>
      </c>
      <c r="KX141" s="60">
        <v>663</v>
      </c>
      <c r="KY141" s="60">
        <v>663</v>
      </c>
      <c r="KZ141" s="60">
        <v>663</v>
      </c>
      <c r="LA141" s="60">
        <v>663</v>
      </c>
      <c r="LB141" s="60">
        <v>621</v>
      </c>
      <c r="LC141" s="60">
        <v>663</v>
      </c>
      <c r="LD141" s="60">
        <v>621</v>
      </c>
      <c r="LE141" s="60">
        <v>663</v>
      </c>
      <c r="LF141" s="60">
        <v>663</v>
      </c>
      <c r="LG141" s="60">
        <v>621</v>
      </c>
      <c r="LH141" s="60">
        <v>663</v>
      </c>
      <c r="LI141" s="60">
        <v>663</v>
      </c>
      <c r="LJ141" s="60">
        <v>263</v>
      </c>
      <c r="LK141" s="60">
        <v>621</v>
      </c>
      <c r="LL141" s="60">
        <v>663</v>
      </c>
      <c r="LM141" s="60">
        <v>663</v>
      </c>
      <c r="LN141" s="60">
        <v>421</v>
      </c>
      <c r="LO141" s="60">
        <v>221</v>
      </c>
      <c r="LP141" s="60">
        <v>621</v>
      </c>
      <c r="LQ141" s="60">
        <v>663</v>
      </c>
      <c r="LR141" s="60">
        <v>663</v>
      </c>
      <c r="LS141" s="60">
        <v>421</v>
      </c>
      <c r="LT141" s="60">
        <v>221</v>
      </c>
      <c r="LU141" s="60">
        <v>663</v>
      </c>
      <c r="LV141" s="60">
        <v>663</v>
      </c>
    </row>
    <row r="142" spans="1:334" ht="15" customHeight="1" x14ac:dyDescent="0.35">
      <c r="A142" s="57"/>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s="60">
        <v>9148</v>
      </c>
      <c r="FH142" s="60">
        <v>7490</v>
      </c>
      <c r="FI142" s="60">
        <v>4723</v>
      </c>
      <c r="FJ142" s="60">
        <v>8301</v>
      </c>
      <c r="FK142" s="60">
        <v>5574</v>
      </c>
      <c r="FL142" s="60">
        <v>7323</v>
      </c>
      <c r="FM142" s="60">
        <v>7954</v>
      </c>
      <c r="FN142" s="60">
        <v>8133</v>
      </c>
      <c r="FO142" s="60">
        <v>8474</v>
      </c>
      <c r="FP142" s="60">
        <v>8916</v>
      </c>
      <c r="FQ142" s="60">
        <v>7012</v>
      </c>
      <c r="FR142" s="60">
        <v>9106</v>
      </c>
      <c r="FS142" s="60">
        <v>7376</v>
      </c>
      <c r="FT142" s="60">
        <v>4942</v>
      </c>
      <c r="FU142" s="60">
        <v>5539</v>
      </c>
      <c r="FV142" s="60">
        <v>6229</v>
      </c>
      <c r="FW142" s="60">
        <v>6175</v>
      </c>
      <c r="FX142" s="60">
        <v>7249</v>
      </c>
      <c r="FY142" s="60">
        <v>7698</v>
      </c>
      <c r="FZ142" s="60">
        <v>1785</v>
      </c>
      <c r="GA142" s="60">
        <v>8959</v>
      </c>
      <c r="GB142" s="60">
        <v>8534</v>
      </c>
      <c r="GC142" s="60">
        <v>7219</v>
      </c>
      <c r="GD142" s="60">
        <v>4704</v>
      </c>
      <c r="GE142" s="60">
        <v>8748</v>
      </c>
      <c r="GF142" s="60">
        <v>8544</v>
      </c>
      <c r="GG142" s="60">
        <v>8038</v>
      </c>
      <c r="GH142" s="60">
        <v>4380</v>
      </c>
      <c r="GI142" s="60">
        <v>8169</v>
      </c>
      <c r="GJ142" s="60">
        <v>9180</v>
      </c>
      <c r="GK142" s="60">
        <v>9348</v>
      </c>
      <c r="GL142" s="60">
        <v>9136</v>
      </c>
      <c r="GM142" s="60">
        <v>8611</v>
      </c>
      <c r="GN142" s="60">
        <v>8080</v>
      </c>
      <c r="GO142" s="60">
        <v>8438</v>
      </c>
      <c r="GP142" s="60">
        <v>6152</v>
      </c>
      <c r="GQ142" s="60">
        <v>5180</v>
      </c>
      <c r="GR142" s="60">
        <v>4873</v>
      </c>
      <c r="GS142" s="60">
        <v>8976</v>
      </c>
      <c r="GT142" s="60">
        <v>8822</v>
      </c>
      <c r="GU142" s="60">
        <v>8112</v>
      </c>
      <c r="GV142" s="60">
        <v>5384</v>
      </c>
      <c r="GW142" s="60">
        <v>7274</v>
      </c>
      <c r="GX142" s="60">
        <v>8496</v>
      </c>
      <c r="GY142" s="60">
        <v>6774</v>
      </c>
      <c r="GZ142" s="60">
        <v>8412</v>
      </c>
      <c r="HA142" s="60">
        <v>7530</v>
      </c>
      <c r="HB142" s="60">
        <v>8202</v>
      </c>
      <c r="HC142" s="60">
        <v>8376</v>
      </c>
      <c r="HD142" s="60">
        <v>7850</v>
      </c>
      <c r="HE142" s="60">
        <v>8376</v>
      </c>
      <c r="HF142" s="60">
        <v>8880</v>
      </c>
      <c r="HG142" s="60">
        <v>9264</v>
      </c>
      <c r="HH142" s="60">
        <v>8042</v>
      </c>
      <c r="HI142" s="60">
        <v>2911</v>
      </c>
      <c r="HJ142" s="60">
        <v>3460</v>
      </c>
      <c r="HK142" s="60">
        <v>2529</v>
      </c>
      <c r="HL142" s="60">
        <v>3566</v>
      </c>
      <c r="HM142" s="60">
        <v>2529</v>
      </c>
      <c r="HN142" s="60">
        <v>3082</v>
      </c>
      <c r="HO142" s="60">
        <v>1931</v>
      </c>
      <c r="HP142" s="60">
        <v>2129</v>
      </c>
      <c r="HQ142" s="60">
        <v>3303</v>
      </c>
      <c r="HR142" s="60">
        <v>2945</v>
      </c>
      <c r="HS142" s="60">
        <v>2392</v>
      </c>
      <c r="HT142" s="60">
        <v>3566</v>
      </c>
      <c r="HU142" s="60">
        <v>3566</v>
      </c>
      <c r="HV142" s="60">
        <v>3566</v>
      </c>
      <c r="HW142" s="60">
        <v>3566</v>
      </c>
      <c r="HX142" s="60">
        <v>3566</v>
      </c>
      <c r="HY142" s="60">
        <v>3482</v>
      </c>
      <c r="HZ142" s="60">
        <v>3482</v>
      </c>
      <c r="IA142" s="60">
        <v>3482</v>
      </c>
      <c r="IB142" s="60">
        <v>3332</v>
      </c>
      <c r="IC142" s="60">
        <v>2782</v>
      </c>
      <c r="ID142" s="60">
        <v>3182</v>
      </c>
      <c r="IE142" s="60">
        <v>3524</v>
      </c>
      <c r="IF142" s="60">
        <v>3374</v>
      </c>
      <c r="IG142" s="60">
        <v>3374</v>
      </c>
      <c r="IH142" s="60">
        <v>2792</v>
      </c>
      <c r="II142" s="60">
        <v>3176</v>
      </c>
      <c r="IJ142" s="60">
        <v>3332</v>
      </c>
      <c r="IK142" s="60">
        <v>2829</v>
      </c>
      <c r="IL142" s="60">
        <v>2984</v>
      </c>
      <c r="IM142" s="60">
        <v>3566</v>
      </c>
      <c r="IN142" s="60">
        <v>3566</v>
      </c>
      <c r="IO142" s="60">
        <v>3134</v>
      </c>
      <c r="IP142" s="60">
        <v>2721</v>
      </c>
      <c r="IQ142" s="60">
        <v>3566</v>
      </c>
      <c r="IR142" s="60">
        <v>2721</v>
      </c>
      <c r="IS142" s="60">
        <v>3374</v>
      </c>
      <c r="IT142" s="60">
        <v>3524</v>
      </c>
      <c r="IU142" s="60">
        <v>3482</v>
      </c>
      <c r="IV142" s="60">
        <v>3303</v>
      </c>
      <c r="IW142" s="60">
        <v>2608</v>
      </c>
      <c r="IX142" s="60">
        <v>1256</v>
      </c>
      <c r="IY142" s="60">
        <v>3566</v>
      </c>
      <c r="IZ142" s="60">
        <v>2903</v>
      </c>
      <c r="JA142" s="60">
        <v>2529</v>
      </c>
      <c r="JB142" s="60">
        <v>2431</v>
      </c>
      <c r="JC142" s="60">
        <v>2429</v>
      </c>
      <c r="JD142" s="60">
        <v>2519</v>
      </c>
      <c r="JE142" s="60">
        <v>1665</v>
      </c>
      <c r="JF142" s="60">
        <v>3384</v>
      </c>
      <c r="JG142" s="60">
        <v>2129</v>
      </c>
      <c r="JH142" s="60">
        <v>3524</v>
      </c>
      <c r="JI142" s="60">
        <v>3261</v>
      </c>
      <c r="JJ142" s="60">
        <v>2829</v>
      </c>
      <c r="JK142" s="60">
        <v>2529</v>
      </c>
      <c r="JL142" s="60">
        <v>2033</v>
      </c>
      <c r="JM142" s="60">
        <v>3482</v>
      </c>
      <c r="JN142" s="60">
        <v>1928</v>
      </c>
      <c r="JO142" s="60">
        <v>2129</v>
      </c>
      <c r="JP142" s="60">
        <v>3196</v>
      </c>
      <c r="JQ142" s="60">
        <v>3482</v>
      </c>
      <c r="JR142" s="60">
        <v>3566</v>
      </c>
      <c r="JS142" s="60">
        <v>3460</v>
      </c>
      <c r="JT142" s="60">
        <v>3566</v>
      </c>
      <c r="JU142" s="60">
        <v>1483</v>
      </c>
      <c r="JV142" s="60">
        <v>1997</v>
      </c>
      <c r="JW142" s="60">
        <v>2913</v>
      </c>
      <c r="JX142" s="60">
        <v>2529</v>
      </c>
      <c r="JY142" s="60">
        <v>3111</v>
      </c>
      <c r="JZ142" s="60">
        <v>3482</v>
      </c>
      <c r="KA142" s="60">
        <v>3196</v>
      </c>
      <c r="KB142" s="60">
        <v>3050</v>
      </c>
      <c r="KC142" s="60">
        <v>1678</v>
      </c>
      <c r="KD142" s="60">
        <v>401</v>
      </c>
      <c r="KE142" s="60">
        <v>3242</v>
      </c>
      <c r="KF142" s="60">
        <v>2181</v>
      </c>
      <c r="KG142" s="60">
        <v>3200</v>
      </c>
      <c r="KH142" s="60">
        <v>3166</v>
      </c>
      <c r="KI142" s="60">
        <v>3332</v>
      </c>
      <c r="KJ142" s="60">
        <v>3182</v>
      </c>
      <c r="KK142" s="60">
        <v>2919</v>
      </c>
      <c r="KL142" s="60">
        <v>3182</v>
      </c>
      <c r="KM142" s="60">
        <v>3332</v>
      </c>
      <c r="KN142" s="60">
        <v>3524</v>
      </c>
      <c r="KO142" s="60">
        <v>2529</v>
      </c>
      <c r="KP142" s="60">
        <v>3566</v>
      </c>
      <c r="KQ142" s="60">
        <v>2993</v>
      </c>
      <c r="KR142" s="60">
        <v>2033</v>
      </c>
      <c r="KS142" s="60">
        <v>2040</v>
      </c>
      <c r="KT142" s="60">
        <v>2919</v>
      </c>
      <c r="KU142" s="60">
        <v>3566</v>
      </c>
      <c r="KV142" s="60">
        <v>3566</v>
      </c>
      <c r="KW142" s="60">
        <v>2913</v>
      </c>
      <c r="KX142" s="60">
        <v>3566</v>
      </c>
      <c r="KY142" s="60">
        <v>3566</v>
      </c>
      <c r="KZ142" s="60">
        <v>3460</v>
      </c>
      <c r="LA142" s="60">
        <v>3566</v>
      </c>
      <c r="LB142" s="60">
        <v>2529</v>
      </c>
      <c r="LC142" s="60">
        <v>2913</v>
      </c>
      <c r="LD142" s="60">
        <v>2871</v>
      </c>
      <c r="LE142" s="60">
        <v>3566</v>
      </c>
      <c r="LF142" s="60">
        <v>3566</v>
      </c>
      <c r="LG142" s="60">
        <v>2529</v>
      </c>
      <c r="LH142" s="60">
        <v>3566</v>
      </c>
      <c r="LI142" s="60">
        <v>3566</v>
      </c>
      <c r="LJ142" s="60">
        <v>2711</v>
      </c>
      <c r="LK142" s="60">
        <v>2829</v>
      </c>
      <c r="LL142" s="60">
        <v>3566</v>
      </c>
      <c r="LM142" s="60">
        <v>3566</v>
      </c>
      <c r="LN142" s="60">
        <v>2719</v>
      </c>
      <c r="LO142" s="60">
        <v>1928</v>
      </c>
      <c r="LP142" s="60">
        <v>2455</v>
      </c>
      <c r="LQ142" s="60">
        <v>3566</v>
      </c>
      <c r="LR142" s="60">
        <v>3566</v>
      </c>
      <c r="LS142" s="60">
        <v>3019</v>
      </c>
      <c r="LT142" s="60">
        <v>2129</v>
      </c>
      <c r="LU142" s="60">
        <v>3566</v>
      </c>
      <c r="LV142" s="60">
        <v>3566</v>
      </c>
    </row>
    <row r="143" spans="1:334" ht="15" customHeight="1" x14ac:dyDescent="0.35">
      <c r="A143" s="57"/>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s="60">
        <v>9581</v>
      </c>
      <c r="FH143" s="60">
        <v>7915</v>
      </c>
      <c r="FI143" s="60">
        <v>5842</v>
      </c>
      <c r="FJ143" s="60">
        <v>8159</v>
      </c>
      <c r="FK143" s="60">
        <v>5567</v>
      </c>
      <c r="FL143" s="60">
        <v>8439</v>
      </c>
      <c r="FM143" s="60">
        <v>8836</v>
      </c>
      <c r="FN143" s="60">
        <v>9384</v>
      </c>
      <c r="FO143" s="60">
        <v>8691</v>
      </c>
      <c r="FP143" s="60">
        <v>10007</v>
      </c>
      <c r="FQ143" s="60">
        <v>9007</v>
      </c>
      <c r="FR143" s="60">
        <v>9399</v>
      </c>
      <c r="FS143" s="60">
        <v>7337</v>
      </c>
      <c r="FT143" s="60">
        <v>7993</v>
      </c>
      <c r="FU143" s="60">
        <v>7288</v>
      </c>
      <c r="FV143" s="60">
        <v>7398</v>
      </c>
      <c r="FW143" s="60">
        <v>7695</v>
      </c>
      <c r="FX143" s="60">
        <v>9571</v>
      </c>
      <c r="FY143" s="60">
        <v>9789</v>
      </c>
      <c r="FZ143" s="60">
        <v>6965</v>
      </c>
      <c r="GA143" s="60">
        <v>10347</v>
      </c>
      <c r="GB143" s="60">
        <v>8905</v>
      </c>
      <c r="GC143" s="60">
        <v>8965</v>
      </c>
      <c r="GD143" s="60">
        <v>8380</v>
      </c>
      <c r="GE143" s="60">
        <v>9999</v>
      </c>
      <c r="GF143" s="60">
        <v>9719</v>
      </c>
      <c r="GG143" s="60">
        <v>10089</v>
      </c>
      <c r="GH143" s="60">
        <v>8031</v>
      </c>
      <c r="GI143" s="60">
        <v>7826</v>
      </c>
      <c r="GJ143" s="60">
        <v>10431</v>
      </c>
      <c r="GK143" s="60">
        <v>10131</v>
      </c>
      <c r="GL143" s="60">
        <v>9501</v>
      </c>
      <c r="GM143" s="60">
        <v>8904</v>
      </c>
      <c r="GN143" s="60">
        <v>9825</v>
      </c>
      <c r="GO143" s="60">
        <v>8989</v>
      </c>
      <c r="GP143" s="60">
        <v>9249</v>
      </c>
      <c r="GQ143" s="60">
        <v>7891</v>
      </c>
      <c r="GR143" s="60">
        <v>6902</v>
      </c>
      <c r="GS143" s="60">
        <v>10151</v>
      </c>
      <c r="GT143" s="60">
        <v>8479</v>
      </c>
      <c r="GU143" s="60">
        <v>8511</v>
      </c>
      <c r="GV143" s="60">
        <v>9249</v>
      </c>
      <c r="GW143" s="60">
        <v>9249</v>
      </c>
      <c r="GX143" s="60">
        <v>9887</v>
      </c>
      <c r="GY143" s="60">
        <v>8919</v>
      </c>
      <c r="GZ143" s="60">
        <v>9887</v>
      </c>
      <c r="HA143" s="60">
        <v>9431</v>
      </c>
      <c r="HB143" s="60">
        <v>9677</v>
      </c>
      <c r="HC143" s="60">
        <v>10151</v>
      </c>
      <c r="HD143" s="60">
        <v>8905</v>
      </c>
      <c r="HE143" s="60">
        <v>10151</v>
      </c>
      <c r="HF143" s="60">
        <v>10431</v>
      </c>
      <c r="HG143" s="60">
        <v>10431</v>
      </c>
      <c r="HH143" s="60">
        <v>8401</v>
      </c>
      <c r="HI143" s="60">
        <v>2909</v>
      </c>
      <c r="HJ143" s="60">
        <v>3743</v>
      </c>
      <c r="HK143" s="60">
        <v>1924</v>
      </c>
      <c r="HL143" s="60">
        <v>3849</v>
      </c>
      <c r="HM143" s="60">
        <v>2203</v>
      </c>
      <c r="HN143" s="60">
        <v>3041</v>
      </c>
      <c r="HO143" s="60">
        <v>3065</v>
      </c>
      <c r="HP143" s="60">
        <v>2127</v>
      </c>
      <c r="HQ143" s="60">
        <v>3586</v>
      </c>
      <c r="HR143" s="60">
        <v>3449</v>
      </c>
      <c r="HS143" s="60">
        <v>2675</v>
      </c>
      <c r="HT143" s="60">
        <v>3849</v>
      </c>
      <c r="HU143" s="60">
        <v>3849</v>
      </c>
      <c r="HV143" s="60">
        <v>3849</v>
      </c>
      <c r="HW143" s="60">
        <v>3849</v>
      </c>
      <c r="HX143" s="60">
        <v>3849</v>
      </c>
      <c r="HY143" s="60">
        <v>3608</v>
      </c>
      <c r="HZ143" s="60">
        <v>3608</v>
      </c>
      <c r="IA143" s="60">
        <v>3522</v>
      </c>
      <c r="IB143" s="60">
        <v>3615</v>
      </c>
      <c r="IC143" s="60">
        <v>3065</v>
      </c>
      <c r="ID143" s="60">
        <v>3465</v>
      </c>
      <c r="IE143" s="60">
        <v>3807</v>
      </c>
      <c r="IF143" s="60">
        <v>3657</v>
      </c>
      <c r="IG143" s="60">
        <v>3657</v>
      </c>
      <c r="IH143" s="60">
        <v>3375</v>
      </c>
      <c r="II143" s="60">
        <v>3459</v>
      </c>
      <c r="IJ143" s="60">
        <v>3615</v>
      </c>
      <c r="IK143" s="60">
        <v>3112</v>
      </c>
      <c r="IL143" s="60">
        <v>3267</v>
      </c>
      <c r="IM143" s="60">
        <v>3849</v>
      </c>
      <c r="IN143" s="60">
        <v>3849</v>
      </c>
      <c r="IO143" s="60">
        <v>3417</v>
      </c>
      <c r="IP143" s="60">
        <v>2719</v>
      </c>
      <c r="IQ143" s="60">
        <v>3849</v>
      </c>
      <c r="IR143" s="60">
        <v>2719</v>
      </c>
      <c r="IS143" s="60">
        <v>3657</v>
      </c>
      <c r="IT143" s="60">
        <v>3650</v>
      </c>
      <c r="IU143" s="60">
        <v>3522</v>
      </c>
      <c r="IV143" s="60">
        <v>3807</v>
      </c>
      <c r="IW143" s="60">
        <v>3370</v>
      </c>
      <c r="IX143" s="60">
        <v>2239</v>
      </c>
      <c r="IY143" s="60">
        <v>3849</v>
      </c>
      <c r="IZ143" s="60">
        <v>3186</v>
      </c>
      <c r="JA143" s="60">
        <v>2527</v>
      </c>
      <c r="JB143" s="60">
        <v>2429</v>
      </c>
      <c r="JC143" s="60">
        <v>2933</v>
      </c>
      <c r="JD143" s="60">
        <v>1914</v>
      </c>
      <c r="JE143" s="60">
        <v>2854</v>
      </c>
      <c r="JF143" s="60">
        <v>3667</v>
      </c>
      <c r="JG143" s="60">
        <v>2127</v>
      </c>
      <c r="JH143" s="60">
        <v>3650</v>
      </c>
      <c r="JI143" s="60">
        <v>3387</v>
      </c>
      <c r="JJ143" s="60">
        <v>3112</v>
      </c>
      <c r="JK143" s="60">
        <v>1924</v>
      </c>
      <c r="JL143" s="60">
        <v>3502</v>
      </c>
      <c r="JM143" s="60">
        <v>3608</v>
      </c>
      <c r="JN143" s="60">
        <v>3117</v>
      </c>
      <c r="JO143" s="60">
        <v>2127</v>
      </c>
      <c r="JP143" s="60">
        <v>3586</v>
      </c>
      <c r="JQ143" s="60">
        <v>3765</v>
      </c>
      <c r="JR143" s="60">
        <v>3849</v>
      </c>
      <c r="JS143" s="60">
        <v>3743</v>
      </c>
      <c r="JT143" s="60">
        <v>3849</v>
      </c>
      <c r="JU143" s="60">
        <v>2652</v>
      </c>
      <c r="JV143" s="60">
        <v>3131</v>
      </c>
      <c r="JW143" s="60">
        <v>2911</v>
      </c>
      <c r="JX143" s="60">
        <v>2527</v>
      </c>
      <c r="JY143" s="60">
        <v>3394</v>
      </c>
      <c r="JZ143" s="60">
        <v>3522</v>
      </c>
      <c r="KA143" s="60">
        <v>3586</v>
      </c>
      <c r="KB143" s="60">
        <v>3333</v>
      </c>
      <c r="KC143" s="60">
        <v>2527</v>
      </c>
      <c r="KD143" s="60">
        <v>2187</v>
      </c>
      <c r="KE143" s="60">
        <v>3368</v>
      </c>
      <c r="KF143" s="60">
        <v>2464</v>
      </c>
      <c r="KG143" s="60">
        <v>3240</v>
      </c>
      <c r="KH143" s="60">
        <v>3449</v>
      </c>
      <c r="KI143" s="60">
        <v>3458</v>
      </c>
      <c r="KJ143" s="60">
        <v>3222</v>
      </c>
      <c r="KK143" s="60">
        <v>2959</v>
      </c>
      <c r="KL143" s="60">
        <v>2862</v>
      </c>
      <c r="KM143" s="60">
        <v>3615</v>
      </c>
      <c r="KN143" s="60">
        <v>3807</v>
      </c>
      <c r="KO143" s="60">
        <v>2203</v>
      </c>
      <c r="KP143" s="60">
        <v>3849</v>
      </c>
      <c r="KQ143" s="60">
        <v>3667</v>
      </c>
      <c r="KR143" s="60">
        <v>3502</v>
      </c>
      <c r="KS143" s="60">
        <v>2478</v>
      </c>
      <c r="KT143" s="60">
        <v>2593</v>
      </c>
      <c r="KU143" s="60">
        <v>3849</v>
      </c>
      <c r="KV143" s="60">
        <v>3849</v>
      </c>
      <c r="KW143" s="60">
        <v>2587</v>
      </c>
      <c r="KX143" s="60">
        <v>3849</v>
      </c>
      <c r="KY143" s="60">
        <v>3849</v>
      </c>
      <c r="KZ143" s="60">
        <v>3743</v>
      </c>
      <c r="LA143" s="60">
        <v>3849</v>
      </c>
      <c r="LB143" s="60">
        <v>2527</v>
      </c>
      <c r="LC143" s="60">
        <v>3196</v>
      </c>
      <c r="LD143" s="60">
        <v>3154</v>
      </c>
      <c r="LE143" s="60">
        <v>3849</v>
      </c>
      <c r="LF143" s="60">
        <v>3849</v>
      </c>
      <c r="LG143" s="60">
        <v>2527</v>
      </c>
      <c r="LH143" s="60">
        <v>3849</v>
      </c>
      <c r="LI143" s="60">
        <v>3849</v>
      </c>
      <c r="LJ143" s="60">
        <v>2994</v>
      </c>
      <c r="LK143" s="60">
        <v>3112</v>
      </c>
      <c r="LL143" s="60">
        <v>3849</v>
      </c>
      <c r="LM143" s="60">
        <v>3849</v>
      </c>
      <c r="LN143" s="60">
        <v>2820</v>
      </c>
      <c r="LO143" s="60">
        <v>3117</v>
      </c>
      <c r="LP143" s="60">
        <v>3517</v>
      </c>
      <c r="LQ143" s="60">
        <v>3849</v>
      </c>
      <c r="LR143" s="60">
        <v>3849</v>
      </c>
      <c r="LS143" s="60">
        <v>3302</v>
      </c>
      <c r="LT143" s="60">
        <v>2127</v>
      </c>
      <c r="LU143" s="60">
        <v>3849</v>
      </c>
      <c r="LV143" s="60">
        <v>3849</v>
      </c>
    </row>
    <row r="144" spans="1:334" ht="15" customHeight="1" x14ac:dyDescent="0.35">
      <c r="A144" s="57"/>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s="60">
        <v>8080.6</v>
      </c>
      <c r="FH144" s="60">
        <v>7780.6</v>
      </c>
      <c r="FI144" s="60">
        <v>7780.6</v>
      </c>
      <c r="FJ144" s="60">
        <v>7780.6</v>
      </c>
      <c r="FK144" s="60">
        <v>8100.6</v>
      </c>
      <c r="FL144" s="60">
        <v>8430.6</v>
      </c>
      <c r="FM144" s="60">
        <v>8562.6</v>
      </c>
      <c r="FN144" s="60">
        <v>8610.6</v>
      </c>
      <c r="FO144" s="60">
        <v>7338.6</v>
      </c>
      <c r="FP144" s="60">
        <v>8990.6</v>
      </c>
      <c r="FQ144" s="60">
        <v>7548.6</v>
      </c>
      <c r="FR144" s="60">
        <v>8300.6</v>
      </c>
      <c r="FS144" s="60">
        <v>7650.6</v>
      </c>
      <c r="FT144" s="60">
        <v>8610.6</v>
      </c>
      <c r="FU144" s="60">
        <v>8050.6</v>
      </c>
      <c r="FV144" s="60">
        <v>5949.8</v>
      </c>
      <c r="FW144" s="60">
        <v>8190.6</v>
      </c>
      <c r="FX144" s="60">
        <v>8350.6</v>
      </c>
      <c r="FY144" s="60">
        <v>8990.6</v>
      </c>
      <c r="FZ144" s="60">
        <v>7970.6</v>
      </c>
      <c r="GA144" s="60">
        <v>9150.6</v>
      </c>
      <c r="GB144" s="60">
        <v>9010.6</v>
      </c>
      <c r="GC144" s="60">
        <v>8450.6</v>
      </c>
      <c r="GD144" s="60">
        <v>9150.6</v>
      </c>
      <c r="GE144" s="60">
        <v>8568.6</v>
      </c>
      <c r="GF144" s="60">
        <v>9010.6</v>
      </c>
      <c r="GG144" s="60">
        <v>8050.6</v>
      </c>
      <c r="GH144" s="60">
        <v>8190.6</v>
      </c>
      <c r="GI144" s="60">
        <v>8286.6</v>
      </c>
      <c r="GJ144" s="60">
        <v>9150.6</v>
      </c>
      <c r="GK144" s="60">
        <v>8990.6</v>
      </c>
      <c r="GL144" s="60">
        <v>8500.6</v>
      </c>
      <c r="GM144" s="60">
        <v>8500.6</v>
      </c>
      <c r="GN144" s="60">
        <v>7412.6</v>
      </c>
      <c r="GO144" s="60">
        <v>8500.6</v>
      </c>
      <c r="GP144" s="60">
        <v>8990.6</v>
      </c>
      <c r="GQ144" s="60">
        <v>8770.6</v>
      </c>
      <c r="GR144" s="60">
        <v>8590.6</v>
      </c>
      <c r="GS144" s="60">
        <v>8650.6</v>
      </c>
      <c r="GT144" s="60">
        <v>8286.6</v>
      </c>
      <c r="GU144" s="60">
        <v>8990.6</v>
      </c>
      <c r="GV144" s="60">
        <v>8990.6</v>
      </c>
      <c r="GW144" s="60">
        <v>8548.6</v>
      </c>
      <c r="GX144" s="60">
        <v>9150.6</v>
      </c>
      <c r="GY144" s="60">
        <v>6246</v>
      </c>
      <c r="GZ144" s="60">
        <v>9150.6</v>
      </c>
      <c r="HA144" s="60">
        <v>8350.6</v>
      </c>
      <c r="HB144" s="60">
        <v>9010.6</v>
      </c>
      <c r="HC144" s="60">
        <v>9010.6</v>
      </c>
      <c r="HD144" s="60">
        <v>9150.6</v>
      </c>
      <c r="HE144" s="60">
        <v>9150.6</v>
      </c>
      <c r="HF144" s="60">
        <v>9150.6</v>
      </c>
      <c r="HG144" s="60">
        <v>9150.6</v>
      </c>
      <c r="HH144" s="60">
        <v>8500.6</v>
      </c>
      <c r="HI144" s="60">
        <v>5104</v>
      </c>
      <c r="HJ144" s="60">
        <v>5804</v>
      </c>
      <c r="HK144" s="60">
        <v>5484</v>
      </c>
      <c r="HL144" s="60">
        <v>5804</v>
      </c>
      <c r="HM144" s="60">
        <v>5804</v>
      </c>
      <c r="HN144" s="60">
        <v>5404</v>
      </c>
      <c r="HO144" s="60">
        <v>4904</v>
      </c>
      <c r="HP144" s="60">
        <v>4895</v>
      </c>
      <c r="HQ144" s="60">
        <v>5304</v>
      </c>
      <c r="HR144" s="60">
        <v>5404</v>
      </c>
      <c r="HS144" s="60">
        <v>5404</v>
      </c>
      <c r="HT144" s="60">
        <v>5664</v>
      </c>
      <c r="HU144" s="60">
        <v>5664</v>
      </c>
      <c r="HV144" s="60">
        <v>5664</v>
      </c>
      <c r="HW144" s="60">
        <v>5664</v>
      </c>
      <c r="HX144" s="60">
        <v>5804</v>
      </c>
      <c r="HY144" s="60">
        <v>5664</v>
      </c>
      <c r="HZ144" s="60">
        <v>5664</v>
      </c>
      <c r="IA144" s="60">
        <v>5664</v>
      </c>
      <c r="IB144" s="60">
        <v>5804</v>
      </c>
      <c r="IC144" s="60">
        <v>5404</v>
      </c>
      <c r="ID144" s="60">
        <v>5804</v>
      </c>
      <c r="IE144" s="60">
        <v>5804</v>
      </c>
      <c r="IF144" s="60">
        <v>5664</v>
      </c>
      <c r="IG144" s="60">
        <v>5664</v>
      </c>
      <c r="IH144" s="60">
        <v>5304</v>
      </c>
      <c r="II144" s="60">
        <v>5664</v>
      </c>
      <c r="IJ144" s="60">
        <v>5804</v>
      </c>
      <c r="IK144" s="60">
        <v>5664</v>
      </c>
      <c r="IL144" s="60">
        <v>5664</v>
      </c>
      <c r="IM144" s="60">
        <v>5664</v>
      </c>
      <c r="IN144" s="60">
        <v>5804</v>
      </c>
      <c r="IO144" s="60">
        <v>5664</v>
      </c>
      <c r="IP144" s="60">
        <v>5304</v>
      </c>
      <c r="IQ144" s="60">
        <v>5804</v>
      </c>
      <c r="IR144" s="60">
        <v>5304</v>
      </c>
      <c r="IS144" s="60">
        <v>5664</v>
      </c>
      <c r="IT144" s="60">
        <v>5804</v>
      </c>
      <c r="IU144" s="60">
        <v>5804</v>
      </c>
      <c r="IV144" s="60">
        <v>5804</v>
      </c>
      <c r="IW144" s="60">
        <v>5804</v>
      </c>
      <c r="IX144" s="60">
        <v>5404</v>
      </c>
      <c r="IY144" s="60">
        <v>5804</v>
      </c>
      <c r="IZ144" s="60">
        <v>4904</v>
      </c>
      <c r="JA144" s="60">
        <v>5804</v>
      </c>
      <c r="JB144" s="60">
        <v>5304</v>
      </c>
      <c r="JC144" s="60">
        <v>5404</v>
      </c>
      <c r="JD144" s="60">
        <v>4904</v>
      </c>
      <c r="JE144" s="60">
        <v>5404</v>
      </c>
      <c r="JF144" s="60">
        <v>5804</v>
      </c>
      <c r="JG144" s="60">
        <v>1829</v>
      </c>
      <c r="JH144" s="60">
        <v>5804</v>
      </c>
      <c r="JI144" s="60">
        <v>5304</v>
      </c>
      <c r="JJ144" s="60">
        <v>5804</v>
      </c>
      <c r="JK144" s="60">
        <v>5304</v>
      </c>
      <c r="JL144" s="60">
        <v>5804</v>
      </c>
      <c r="JM144" s="60">
        <v>5664</v>
      </c>
      <c r="JN144" s="60">
        <v>5404</v>
      </c>
      <c r="JO144" s="60">
        <v>4904</v>
      </c>
      <c r="JP144" s="60">
        <v>5804</v>
      </c>
      <c r="JQ144" s="60">
        <v>5804</v>
      </c>
      <c r="JR144" s="60">
        <v>5804</v>
      </c>
      <c r="JS144" s="60">
        <v>5804</v>
      </c>
      <c r="JT144" s="60">
        <v>5804</v>
      </c>
      <c r="JU144" s="60">
        <v>5404</v>
      </c>
      <c r="JV144" s="60">
        <v>5804</v>
      </c>
      <c r="JW144" s="60">
        <v>5804</v>
      </c>
      <c r="JX144" s="60">
        <v>5304</v>
      </c>
      <c r="JY144" s="60">
        <v>5804</v>
      </c>
      <c r="JZ144" s="60">
        <v>5664</v>
      </c>
      <c r="KA144" s="60">
        <v>5804</v>
      </c>
      <c r="KB144" s="60">
        <v>5304</v>
      </c>
      <c r="KC144" s="60">
        <v>5804</v>
      </c>
      <c r="KD144" s="60">
        <v>5804</v>
      </c>
      <c r="KE144" s="60">
        <v>5664</v>
      </c>
      <c r="KF144" s="60">
        <v>5404</v>
      </c>
      <c r="KG144" s="60">
        <v>5664</v>
      </c>
      <c r="KI144" s="60">
        <v>5664</v>
      </c>
      <c r="KJ144" s="60">
        <v>5664</v>
      </c>
      <c r="KK144" s="60">
        <v>5304</v>
      </c>
      <c r="KL144" s="60">
        <v>5664</v>
      </c>
      <c r="KM144" s="60">
        <v>5804</v>
      </c>
      <c r="KN144" s="60">
        <v>5804</v>
      </c>
      <c r="KO144" s="60">
        <v>5804</v>
      </c>
      <c r="KP144" s="60">
        <v>5804</v>
      </c>
      <c r="KQ144" s="60">
        <v>5804</v>
      </c>
      <c r="KR144" s="60">
        <v>5804</v>
      </c>
      <c r="KS144" s="60">
        <v>5404</v>
      </c>
      <c r="KT144" s="60">
        <v>5804</v>
      </c>
      <c r="KU144" s="60">
        <v>5804</v>
      </c>
      <c r="KV144" s="60">
        <v>5804</v>
      </c>
      <c r="KW144" s="60">
        <v>5804</v>
      </c>
      <c r="KX144" s="60">
        <v>5804</v>
      </c>
      <c r="KY144" s="60">
        <v>5804</v>
      </c>
      <c r="KZ144" s="60">
        <v>5804</v>
      </c>
      <c r="LA144" s="60">
        <v>5804</v>
      </c>
      <c r="LB144" s="60">
        <v>5804</v>
      </c>
      <c r="LC144" s="60">
        <v>5804</v>
      </c>
      <c r="LD144" s="60">
        <v>5804</v>
      </c>
      <c r="LE144" s="60">
        <v>5664</v>
      </c>
      <c r="LF144" s="60">
        <v>5804</v>
      </c>
      <c r="LG144" s="60">
        <v>5484</v>
      </c>
      <c r="LH144" s="60">
        <v>5804</v>
      </c>
      <c r="LI144" s="60">
        <v>5804</v>
      </c>
      <c r="LJ144" s="60">
        <v>4904</v>
      </c>
      <c r="LK144" s="60">
        <v>5664</v>
      </c>
      <c r="LL144" s="60">
        <v>5804</v>
      </c>
      <c r="LM144" s="60">
        <v>5804</v>
      </c>
      <c r="LN144" s="60">
        <v>5604</v>
      </c>
      <c r="LO144" s="60">
        <v>5404</v>
      </c>
      <c r="LP144" s="60">
        <v>5804</v>
      </c>
      <c r="LQ144" s="60">
        <v>5804</v>
      </c>
      <c r="LR144" s="60">
        <v>5804</v>
      </c>
      <c r="LS144" s="60">
        <v>5604</v>
      </c>
      <c r="LT144" s="60">
        <v>5404</v>
      </c>
      <c r="LU144" s="60">
        <v>5804</v>
      </c>
      <c r="LV144" s="60">
        <v>5804</v>
      </c>
    </row>
    <row r="145" spans="1:334" ht="15" customHeight="1" x14ac:dyDescent="0.35">
      <c r="A145" s="57"/>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s="60">
        <v>16963</v>
      </c>
      <c r="FH145" s="60">
        <v>11006</v>
      </c>
      <c r="FI145" s="60">
        <v>15279</v>
      </c>
      <c r="FJ145" s="60">
        <v>15900</v>
      </c>
      <c r="FK145" s="60">
        <v>15599</v>
      </c>
      <c r="FL145" s="60">
        <v>15586</v>
      </c>
      <c r="FM145" s="60">
        <v>16839</v>
      </c>
      <c r="FN145" s="60">
        <v>16552</v>
      </c>
      <c r="FO145" s="60">
        <v>11786</v>
      </c>
      <c r="FP145" s="60">
        <v>16995</v>
      </c>
      <c r="FQ145" s="60">
        <v>15395</v>
      </c>
      <c r="FR145" s="60">
        <v>16963</v>
      </c>
      <c r="FS145" s="60">
        <v>15760</v>
      </c>
      <c r="FT145" s="60">
        <v>15172</v>
      </c>
      <c r="FU145" s="60">
        <v>14546</v>
      </c>
      <c r="FV145" s="60">
        <v>14266</v>
      </c>
      <c r="FW145" s="60">
        <v>15595</v>
      </c>
      <c r="FX145" s="60">
        <v>15945</v>
      </c>
      <c r="FY145" s="60">
        <v>16395</v>
      </c>
      <c r="FZ145" s="60">
        <v>13920.4</v>
      </c>
      <c r="GA145" s="60">
        <v>17239</v>
      </c>
      <c r="GB145" s="60">
        <v>17099</v>
      </c>
      <c r="GC145" s="60">
        <v>15855</v>
      </c>
      <c r="GD145" s="60">
        <v>15669</v>
      </c>
      <c r="GE145" s="60">
        <v>16625</v>
      </c>
      <c r="GF145" s="60">
        <v>16625</v>
      </c>
      <c r="GG145" s="60">
        <v>15755</v>
      </c>
      <c r="GH145" s="60">
        <v>14815</v>
      </c>
      <c r="GI145" s="60">
        <v>15930</v>
      </c>
      <c r="GJ145" s="60">
        <v>17155</v>
      </c>
      <c r="GK145" s="60">
        <v>17100</v>
      </c>
      <c r="GL145" s="60">
        <v>16951</v>
      </c>
      <c r="GM145" s="60">
        <v>16110</v>
      </c>
      <c r="GN145" s="60">
        <v>15449</v>
      </c>
      <c r="GO145" s="60">
        <v>16779</v>
      </c>
      <c r="GP145" s="60">
        <v>16383</v>
      </c>
      <c r="GQ145" s="60">
        <v>14720.400000000001</v>
      </c>
      <c r="GR145" s="60">
        <v>15989</v>
      </c>
      <c r="GS145" s="60">
        <v>16592</v>
      </c>
      <c r="GT145" s="60">
        <v>16563</v>
      </c>
      <c r="GU145" s="60">
        <v>16395</v>
      </c>
      <c r="GV145" s="60">
        <v>15615</v>
      </c>
      <c r="GW145" s="60">
        <v>15615</v>
      </c>
      <c r="GX145" s="60">
        <v>16939</v>
      </c>
      <c r="GY145" s="60">
        <v>14779</v>
      </c>
      <c r="GZ145" s="60">
        <v>16855</v>
      </c>
      <c r="HA145" s="60">
        <v>16523</v>
      </c>
      <c r="HB145" s="60">
        <v>16325</v>
      </c>
      <c r="HC145" s="60">
        <v>16415</v>
      </c>
      <c r="HD145" s="60">
        <v>16555</v>
      </c>
      <c r="HE145" s="60">
        <v>16555</v>
      </c>
      <c r="HF145" s="60">
        <v>16855</v>
      </c>
      <c r="HG145" s="60">
        <v>17239</v>
      </c>
      <c r="HH145" s="60">
        <v>16383</v>
      </c>
      <c r="HI145" s="60">
        <v>4773</v>
      </c>
      <c r="HJ145" s="60">
        <v>5187</v>
      </c>
      <c r="HK145" s="60">
        <v>4583</v>
      </c>
      <c r="HL145" s="60">
        <v>5293</v>
      </c>
      <c r="HM145" s="60">
        <v>4903</v>
      </c>
      <c r="HN145" s="60">
        <v>4893</v>
      </c>
      <c r="HO145" s="60">
        <v>4573</v>
      </c>
      <c r="HP145" s="60">
        <v>4401</v>
      </c>
      <c r="HQ145" s="60">
        <v>4730</v>
      </c>
      <c r="HR145" s="60">
        <v>4893</v>
      </c>
      <c r="HS145" s="60">
        <v>4503</v>
      </c>
      <c r="HT145" s="60">
        <v>5153</v>
      </c>
      <c r="HU145" s="60">
        <v>5153</v>
      </c>
      <c r="HV145" s="60">
        <v>5153</v>
      </c>
      <c r="HW145" s="60">
        <v>5153</v>
      </c>
      <c r="HX145" s="60">
        <v>5293</v>
      </c>
      <c r="HY145" s="60">
        <v>5153</v>
      </c>
      <c r="HZ145" s="60">
        <v>5153</v>
      </c>
      <c r="IA145" s="60">
        <v>5153</v>
      </c>
      <c r="IB145" s="60">
        <v>5293</v>
      </c>
      <c r="IC145" s="60">
        <v>4893</v>
      </c>
      <c r="ID145" s="60">
        <v>5293</v>
      </c>
      <c r="IE145" s="60">
        <v>5293</v>
      </c>
      <c r="IF145" s="60">
        <v>5153</v>
      </c>
      <c r="IG145" s="60">
        <v>5153</v>
      </c>
      <c r="IH145" s="60">
        <v>4583</v>
      </c>
      <c r="II145" s="60">
        <v>4763</v>
      </c>
      <c r="IJ145" s="60">
        <v>5293</v>
      </c>
      <c r="IK145" s="60">
        <v>4763</v>
      </c>
      <c r="IL145" s="60">
        <v>4763</v>
      </c>
      <c r="IM145" s="60">
        <v>5153</v>
      </c>
      <c r="IN145" s="60">
        <v>5293</v>
      </c>
      <c r="IO145" s="60">
        <v>4763</v>
      </c>
      <c r="IP145" s="60">
        <v>4583</v>
      </c>
      <c r="IQ145" s="60">
        <v>5293</v>
      </c>
      <c r="IR145" s="60">
        <v>4583</v>
      </c>
      <c r="IS145" s="60">
        <v>5153</v>
      </c>
      <c r="IT145" s="60">
        <v>5293</v>
      </c>
      <c r="IU145" s="60">
        <v>5293</v>
      </c>
      <c r="IV145" s="60">
        <v>5293</v>
      </c>
      <c r="IW145" s="60">
        <v>5293</v>
      </c>
      <c r="IX145" s="60">
        <v>4593</v>
      </c>
      <c r="IY145" s="60">
        <v>5293</v>
      </c>
      <c r="IZ145" s="60">
        <v>4573</v>
      </c>
      <c r="JA145" s="60">
        <v>4660</v>
      </c>
      <c r="JB145" s="60">
        <v>4583</v>
      </c>
      <c r="JC145" s="60">
        <v>4893</v>
      </c>
      <c r="JD145" s="60">
        <v>4573</v>
      </c>
      <c r="JE145" s="60">
        <v>4893</v>
      </c>
      <c r="JF145" s="60">
        <v>5293</v>
      </c>
      <c r="JG145" s="60">
        <v>4183</v>
      </c>
      <c r="JH145" s="60">
        <v>5293</v>
      </c>
      <c r="JI145" s="60">
        <v>4973</v>
      </c>
      <c r="JJ145" s="60">
        <v>4903</v>
      </c>
      <c r="JK145" s="60">
        <v>4583</v>
      </c>
      <c r="JL145" s="60">
        <v>5293</v>
      </c>
      <c r="JM145" s="60">
        <v>5153</v>
      </c>
      <c r="JN145" s="60">
        <v>4893</v>
      </c>
      <c r="JO145" s="60">
        <v>4183</v>
      </c>
      <c r="JP145" s="60">
        <v>5293</v>
      </c>
      <c r="JQ145" s="60">
        <v>5293</v>
      </c>
      <c r="JR145" s="60">
        <v>5293</v>
      </c>
      <c r="JS145" s="60">
        <v>5187</v>
      </c>
      <c r="JT145" s="60">
        <v>5293</v>
      </c>
      <c r="JU145" s="60">
        <v>4593</v>
      </c>
      <c r="JV145" s="60">
        <v>5230</v>
      </c>
      <c r="JW145" s="60">
        <v>4903</v>
      </c>
      <c r="JX145" s="60">
        <v>4583</v>
      </c>
      <c r="JY145" s="60">
        <v>5293</v>
      </c>
      <c r="JZ145" s="60">
        <v>5153</v>
      </c>
      <c r="KA145" s="60">
        <v>5293</v>
      </c>
      <c r="KB145" s="60">
        <v>4973</v>
      </c>
      <c r="KC145" s="60">
        <v>4903</v>
      </c>
      <c r="KD145" s="60">
        <v>4903</v>
      </c>
      <c r="KE145" s="60">
        <v>5153</v>
      </c>
      <c r="KF145" s="60">
        <v>4503</v>
      </c>
      <c r="KG145" s="60">
        <v>5153</v>
      </c>
      <c r="KH145" s="60">
        <v>4573</v>
      </c>
      <c r="KI145" s="60">
        <v>5153</v>
      </c>
      <c r="KJ145" s="60">
        <v>5153</v>
      </c>
      <c r="KK145" s="60">
        <v>4973</v>
      </c>
      <c r="KL145" s="60">
        <v>5153</v>
      </c>
      <c r="KM145" s="60">
        <v>5293</v>
      </c>
      <c r="KN145" s="60">
        <v>5293</v>
      </c>
      <c r="KO145" s="60">
        <v>4903</v>
      </c>
      <c r="KP145" s="60">
        <v>5293</v>
      </c>
      <c r="KQ145" s="60">
        <v>5293</v>
      </c>
      <c r="KR145" s="60">
        <v>5293</v>
      </c>
      <c r="KS145" s="60">
        <v>4893</v>
      </c>
      <c r="KT145" s="60">
        <v>5293</v>
      </c>
      <c r="KU145" s="60">
        <v>5293</v>
      </c>
      <c r="KV145" s="60">
        <v>5293</v>
      </c>
      <c r="KW145" s="60">
        <v>4660</v>
      </c>
      <c r="KX145" s="60">
        <v>5293</v>
      </c>
      <c r="KY145" s="60">
        <v>5293</v>
      </c>
      <c r="KZ145" s="60">
        <v>5187</v>
      </c>
      <c r="LA145" s="60">
        <v>5293</v>
      </c>
      <c r="LB145" s="60">
        <v>4660</v>
      </c>
      <c r="LC145" s="60">
        <v>4903</v>
      </c>
      <c r="LD145" s="60">
        <v>4903</v>
      </c>
      <c r="LE145" s="60">
        <v>5090</v>
      </c>
      <c r="LF145" s="60">
        <v>5293</v>
      </c>
      <c r="LG145" s="60">
        <v>4340</v>
      </c>
      <c r="LH145" s="60">
        <v>5293</v>
      </c>
      <c r="LI145" s="60">
        <v>5293</v>
      </c>
      <c r="LJ145" s="60">
        <v>4573</v>
      </c>
      <c r="LK145" s="60">
        <v>4763</v>
      </c>
      <c r="LL145" s="60">
        <v>5293</v>
      </c>
      <c r="LM145" s="60">
        <v>5293</v>
      </c>
      <c r="LN145" s="60">
        <v>5093</v>
      </c>
      <c r="LO145" s="60">
        <v>4893</v>
      </c>
      <c r="LP145" s="60">
        <v>5293</v>
      </c>
      <c r="LQ145" s="60">
        <v>5293</v>
      </c>
      <c r="LR145" s="60">
        <v>5293</v>
      </c>
      <c r="LS145" s="60">
        <v>5093</v>
      </c>
      <c r="LT145" s="60">
        <v>4503</v>
      </c>
      <c r="LU145" s="60">
        <v>5293</v>
      </c>
      <c r="LV145" s="60">
        <v>5293</v>
      </c>
    </row>
    <row r="146" spans="1:334" ht="15" customHeight="1" x14ac:dyDescent="0.35">
      <c r="A146" s="57"/>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s="60">
        <v>3269.8</v>
      </c>
      <c r="FH146" s="60">
        <v>2471.8000000000002</v>
      </c>
      <c r="FI146" s="60">
        <v>2747.8</v>
      </c>
      <c r="FJ146" s="60">
        <v>2557.8000000000002</v>
      </c>
      <c r="FK146" s="60">
        <v>2747.8</v>
      </c>
      <c r="FL146" s="60">
        <v>2747.8</v>
      </c>
      <c r="FM146" s="60">
        <v>3027.8</v>
      </c>
      <c r="FN146" s="60">
        <v>3027.8</v>
      </c>
      <c r="FO146" s="60">
        <v>2917.8</v>
      </c>
      <c r="FP146" s="60">
        <v>3469.8</v>
      </c>
      <c r="FQ146" s="60">
        <v>3227.8</v>
      </c>
      <c r="FR146" s="60">
        <v>3075.8</v>
      </c>
      <c r="FS146" s="60">
        <v>2747.8</v>
      </c>
      <c r="FT146" s="60">
        <v>2887.8</v>
      </c>
      <c r="FU146" s="60">
        <v>2747.8</v>
      </c>
      <c r="FV146" s="60">
        <v>2109</v>
      </c>
      <c r="FW146" s="60">
        <v>2786.8</v>
      </c>
      <c r="FX146" s="60">
        <v>3206.8</v>
      </c>
      <c r="FY146" s="60">
        <v>3206.8</v>
      </c>
      <c r="FZ146" s="60">
        <v>2926.8</v>
      </c>
      <c r="GA146" s="60">
        <v>3206.8</v>
      </c>
      <c r="GB146" s="60">
        <v>3189.8</v>
      </c>
      <c r="GC146" s="60">
        <v>3227.8</v>
      </c>
      <c r="GD146" s="60">
        <v>3082.8</v>
      </c>
      <c r="GE146" s="60">
        <v>3427.8</v>
      </c>
      <c r="GF146" s="60">
        <v>3147.8</v>
      </c>
      <c r="GG146" s="60">
        <v>3409.8</v>
      </c>
      <c r="GH146" s="60">
        <v>3049.8</v>
      </c>
      <c r="GI146" s="60">
        <v>2889.8</v>
      </c>
      <c r="GJ146" s="60">
        <v>3469.8</v>
      </c>
      <c r="GK146" s="60">
        <v>3317.8</v>
      </c>
      <c r="GL146" s="60">
        <v>3029.8</v>
      </c>
      <c r="GM146" s="60">
        <v>3275.8</v>
      </c>
      <c r="GN146" s="60">
        <v>3451.8</v>
      </c>
      <c r="GO146" s="60">
        <v>3469.8</v>
      </c>
      <c r="GP146" s="60">
        <v>3011.8</v>
      </c>
      <c r="GQ146" s="60">
        <v>3189.8</v>
      </c>
      <c r="GR146" s="60">
        <v>2788.8</v>
      </c>
      <c r="GS146" s="60">
        <v>3189.8</v>
      </c>
      <c r="GT146" s="60">
        <v>2889.8</v>
      </c>
      <c r="GU146" s="60">
        <v>3189.8</v>
      </c>
      <c r="GV146" s="60">
        <v>3469.8</v>
      </c>
      <c r="GW146" s="60">
        <v>3469.8</v>
      </c>
      <c r="GX146" s="60">
        <v>3189.8</v>
      </c>
      <c r="GY146" s="60">
        <v>3469.8</v>
      </c>
      <c r="GZ146" s="60">
        <v>3189.8</v>
      </c>
      <c r="HA146" s="60">
        <v>3189.8</v>
      </c>
      <c r="HB146" s="60">
        <v>3147.8</v>
      </c>
      <c r="HC146" s="60">
        <v>3189.8</v>
      </c>
      <c r="HD146" s="60">
        <v>3189.8</v>
      </c>
      <c r="HE146" s="60">
        <v>3189.8</v>
      </c>
      <c r="HF146" s="60">
        <v>3451.8</v>
      </c>
      <c r="HG146" s="60">
        <v>3469.8</v>
      </c>
      <c r="HH146" s="60">
        <v>3469.8</v>
      </c>
      <c r="HI146" s="60">
        <v>851</v>
      </c>
      <c r="HJ146" s="60">
        <v>1093</v>
      </c>
      <c r="HK146" s="60">
        <v>1051</v>
      </c>
      <c r="HL146" s="60">
        <v>1093</v>
      </c>
      <c r="HM146" s="60">
        <v>1051</v>
      </c>
      <c r="HN146" s="60">
        <v>651</v>
      </c>
      <c r="HO146" s="60">
        <v>651</v>
      </c>
      <c r="HP146" s="60">
        <v>651</v>
      </c>
      <c r="HQ146" s="60">
        <v>1093</v>
      </c>
      <c r="HR146" s="60">
        <v>472</v>
      </c>
      <c r="HS146" s="60">
        <v>651</v>
      </c>
      <c r="HT146" s="60">
        <v>1093</v>
      </c>
      <c r="HU146" s="60">
        <v>1093</v>
      </c>
      <c r="HV146" s="60">
        <v>1093</v>
      </c>
      <c r="HW146" s="60">
        <v>1093</v>
      </c>
      <c r="HX146" s="60">
        <v>1093</v>
      </c>
      <c r="HY146" s="60">
        <v>1051</v>
      </c>
      <c r="HZ146" s="60">
        <v>1051</v>
      </c>
      <c r="IA146" s="60">
        <v>1051</v>
      </c>
      <c r="IB146" s="60">
        <v>1051</v>
      </c>
      <c r="IC146" s="60">
        <v>651</v>
      </c>
      <c r="ID146" s="60">
        <v>1051</v>
      </c>
      <c r="IE146" s="60">
        <v>953</v>
      </c>
      <c r="IF146" s="60">
        <v>1051</v>
      </c>
      <c r="IG146" s="60">
        <v>1051</v>
      </c>
      <c r="IH146" s="60">
        <v>1051</v>
      </c>
      <c r="II146" s="60">
        <v>1093</v>
      </c>
      <c r="IJ146" s="60">
        <v>1051</v>
      </c>
      <c r="IK146" s="60">
        <v>1051</v>
      </c>
      <c r="IL146" s="60">
        <v>1051</v>
      </c>
      <c r="IM146" s="60">
        <v>1093</v>
      </c>
      <c r="IN146" s="60">
        <v>943</v>
      </c>
      <c r="IO146" s="60">
        <v>1051</v>
      </c>
      <c r="IP146" s="60">
        <v>1051</v>
      </c>
      <c r="IQ146" s="60">
        <v>1093</v>
      </c>
      <c r="IR146" s="60">
        <v>1051</v>
      </c>
      <c r="IS146" s="60">
        <v>1051</v>
      </c>
      <c r="IT146" s="60">
        <v>965.5</v>
      </c>
      <c r="IU146" s="60">
        <v>1051</v>
      </c>
      <c r="IV146" s="60">
        <v>872</v>
      </c>
      <c r="IW146" s="60">
        <v>1051</v>
      </c>
      <c r="IX146" s="60">
        <v>430</v>
      </c>
      <c r="IY146" s="60">
        <v>1093</v>
      </c>
      <c r="IZ146" s="60">
        <v>693</v>
      </c>
      <c r="JA146" s="60">
        <v>1051</v>
      </c>
      <c r="JB146" s="60">
        <v>1051</v>
      </c>
      <c r="JC146" s="60">
        <v>430</v>
      </c>
      <c r="JD146" s="60">
        <v>651</v>
      </c>
      <c r="JE146" s="60">
        <v>651</v>
      </c>
      <c r="JF146" s="60">
        <v>1051</v>
      </c>
      <c r="JG146" s="60">
        <v>651</v>
      </c>
      <c r="JH146" s="60">
        <v>911</v>
      </c>
      <c r="JI146" s="60">
        <v>1051</v>
      </c>
      <c r="JJ146" s="60">
        <v>1051</v>
      </c>
      <c r="JK146" s="60">
        <v>1051</v>
      </c>
      <c r="JL146" s="60">
        <v>830</v>
      </c>
      <c r="JM146" s="60">
        <v>1051</v>
      </c>
      <c r="JN146" s="60">
        <v>651</v>
      </c>
      <c r="JO146" s="60">
        <v>651</v>
      </c>
      <c r="JP146" s="60">
        <v>986</v>
      </c>
      <c r="JQ146" s="60">
        <v>1051</v>
      </c>
      <c r="JR146" s="60">
        <v>1093</v>
      </c>
      <c r="JS146" s="60">
        <v>1093</v>
      </c>
      <c r="JT146" s="60">
        <v>1093</v>
      </c>
      <c r="JU146" s="60">
        <v>430</v>
      </c>
      <c r="JV146" s="60">
        <v>1093</v>
      </c>
      <c r="JW146" s="60">
        <v>1093</v>
      </c>
      <c r="JX146" s="60">
        <v>1051</v>
      </c>
      <c r="JY146" s="60">
        <v>1093</v>
      </c>
      <c r="JZ146" s="60">
        <v>1051</v>
      </c>
      <c r="KA146" s="60">
        <v>986</v>
      </c>
      <c r="KB146" s="60">
        <v>1051</v>
      </c>
      <c r="KC146" s="60">
        <v>1051</v>
      </c>
      <c r="KD146" s="60">
        <v>830</v>
      </c>
      <c r="KE146" s="60">
        <v>1051</v>
      </c>
      <c r="KF146" s="60">
        <v>651</v>
      </c>
      <c r="KG146" s="60">
        <v>1051</v>
      </c>
      <c r="KH146" s="60">
        <v>693</v>
      </c>
      <c r="KI146" s="60">
        <v>1051</v>
      </c>
      <c r="KJ146" s="60">
        <v>1051</v>
      </c>
      <c r="KK146" s="60">
        <v>1051</v>
      </c>
      <c r="KL146" s="60">
        <v>1051</v>
      </c>
      <c r="KM146" s="60">
        <v>1051</v>
      </c>
      <c r="KN146" s="60">
        <v>1051</v>
      </c>
      <c r="KO146" s="60">
        <v>1051</v>
      </c>
      <c r="KP146" s="60">
        <v>1093</v>
      </c>
      <c r="KQ146" s="60">
        <v>830</v>
      </c>
      <c r="KR146" s="60">
        <v>830</v>
      </c>
      <c r="KS146" s="60">
        <v>651</v>
      </c>
      <c r="KT146" s="60">
        <v>1051</v>
      </c>
      <c r="KU146" s="60">
        <v>1093</v>
      </c>
      <c r="KV146" s="60">
        <v>1093</v>
      </c>
      <c r="KW146" s="60">
        <v>1093</v>
      </c>
      <c r="KX146" s="60">
        <v>1093</v>
      </c>
      <c r="KY146" s="60">
        <v>1093</v>
      </c>
      <c r="KZ146" s="60">
        <v>1093</v>
      </c>
      <c r="LA146" s="60">
        <v>1093</v>
      </c>
      <c r="LB146" s="60">
        <v>1051</v>
      </c>
      <c r="LC146" s="60">
        <v>1093</v>
      </c>
      <c r="LD146" s="60">
        <v>1051</v>
      </c>
      <c r="LE146" s="60">
        <v>1093</v>
      </c>
      <c r="LF146" s="60">
        <v>1093</v>
      </c>
      <c r="LG146" s="60">
        <v>1051</v>
      </c>
      <c r="LH146" s="60">
        <v>1093</v>
      </c>
      <c r="LI146" s="60">
        <v>1093</v>
      </c>
      <c r="LJ146" s="60">
        <v>693</v>
      </c>
      <c r="LK146" s="60">
        <v>1051</v>
      </c>
      <c r="LL146" s="60">
        <v>1093</v>
      </c>
      <c r="LM146" s="60">
        <v>1093</v>
      </c>
      <c r="LN146" s="60">
        <v>851</v>
      </c>
      <c r="LO146" s="60">
        <v>651</v>
      </c>
      <c r="LP146" s="60">
        <v>1051</v>
      </c>
      <c r="LQ146" s="60">
        <v>1093</v>
      </c>
      <c r="LR146" s="60">
        <v>1093</v>
      </c>
      <c r="LS146" s="60">
        <v>851</v>
      </c>
      <c r="LT146" s="60">
        <v>651</v>
      </c>
      <c r="LU146" s="60">
        <v>1093</v>
      </c>
      <c r="LV146" s="60">
        <v>1093</v>
      </c>
    </row>
    <row r="147" spans="1:334" ht="15" customHeight="1" x14ac:dyDescent="0.35">
      <c r="A147" s="5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s="60">
        <v>6052</v>
      </c>
      <c r="FH147" s="60">
        <v>5454</v>
      </c>
      <c r="FI147" s="60">
        <v>4840</v>
      </c>
      <c r="FJ147" s="60">
        <v>4935</v>
      </c>
      <c r="FK147" s="60">
        <v>4840</v>
      </c>
      <c r="FL147" s="60">
        <v>5125</v>
      </c>
      <c r="FM147" s="60">
        <v>4658</v>
      </c>
      <c r="FN147" s="60">
        <v>5405</v>
      </c>
      <c r="FO147" s="60">
        <v>5900</v>
      </c>
      <c r="FP147" s="60">
        <v>6052</v>
      </c>
      <c r="FQ147" s="60">
        <v>6010</v>
      </c>
      <c r="FR147" s="60">
        <v>5858</v>
      </c>
      <c r="FS147" s="60">
        <v>5730</v>
      </c>
      <c r="FT147" s="60">
        <v>6010</v>
      </c>
      <c r="FU147" s="60">
        <v>5317</v>
      </c>
      <c r="FV147" s="60">
        <v>4776.2</v>
      </c>
      <c r="FW147" s="60">
        <v>5688</v>
      </c>
      <c r="FX147" s="60">
        <v>5968</v>
      </c>
      <c r="FY147" s="60">
        <v>5668</v>
      </c>
      <c r="FZ147" s="60">
        <v>5125</v>
      </c>
      <c r="GA147" s="60">
        <v>5506</v>
      </c>
      <c r="GB147" s="60">
        <v>5772</v>
      </c>
      <c r="GC147" s="60">
        <v>5312</v>
      </c>
      <c r="GD147" s="60">
        <v>5509</v>
      </c>
      <c r="GE147" s="60">
        <v>6010</v>
      </c>
      <c r="GF147" s="60">
        <v>5268</v>
      </c>
      <c r="GG147" s="60">
        <v>5992</v>
      </c>
      <c r="GH147" s="60">
        <v>5772</v>
      </c>
      <c r="GI147" s="60">
        <v>5637</v>
      </c>
      <c r="GJ147" s="60">
        <v>6052</v>
      </c>
      <c r="GK147" s="60">
        <v>5900</v>
      </c>
      <c r="GL147" s="60">
        <v>5900</v>
      </c>
      <c r="GM147" s="60">
        <v>5553</v>
      </c>
      <c r="GN147" s="60">
        <v>6034</v>
      </c>
      <c r="GO147" s="60">
        <v>6052</v>
      </c>
      <c r="GP147" s="60">
        <v>5734</v>
      </c>
      <c r="GQ147" s="60">
        <v>5772</v>
      </c>
      <c r="GR147" s="60">
        <v>5102</v>
      </c>
      <c r="GS147" s="60">
        <v>5310</v>
      </c>
      <c r="GT147" s="60">
        <v>5900</v>
      </c>
      <c r="GU147" s="60">
        <v>5772</v>
      </c>
      <c r="GV147" s="60">
        <v>6052</v>
      </c>
      <c r="GW147" s="60">
        <v>6052</v>
      </c>
      <c r="GX147" s="60">
        <v>5772</v>
      </c>
      <c r="GY147" s="60">
        <v>6052</v>
      </c>
      <c r="GZ147" s="60">
        <v>5772</v>
      </c>
      <c r="HA147" s="60">
        <v>5772</v>
      </c>
      <c r="HB147" s="60">
        <v>5688</v>
      </c>
      <c r="HC147" s="60">
        <v>5772</v>
      </c>
      <c r="HD147" s="60">
        <v>5772</v>
      </c>
      <c r="HE147" s="60">
        <v>5772</v>
      </c>
      <c r="HF147" s="60">
        <v>6034</v>
      </c>
      <c r="HG147" s="60">
        <v>6052</v>
      </c>
      <c r="HH147" s="60">
        <v>6052</v>
      </c>
      <c r="HI147" s="60">
        <v>1937</v>
      </c>
      <c r="HJ147" s="60">
        <v>2677</v>
      </c>
      <c r="HK147" s="60">
        <v>1745</v>
      </c>
      <c r="HL147" s="60">
        <v>2677</v>
      </c>
      <c r="HM147" s="60">
        <v>1421</v>
      </c>
      <c r="HN147" s="60">
        <v>2269</v>
      </c>
      <c r="HO147" s="60">
        <v>2293</v>
      </c>
      <c r="HP147" s="60">
        <v>1745</v>
      </c>
      <c r="HQ147" s="60">
        <v>2414</v>
      </c>
      <c r="HR147" s="60">
        <v>2677</v>
      </c>
      <c r="HS147" s="60">
        <v>2293</v>
      </c>
      <c r="HT147" s="60">
        <v>2677</v>
      </c>
      <c r="HU147" s="60">
        <v>2677</v>
      </c>
      <c r="HV147" s="60">
        <v>2677</v>
      </c>
      <c r="HW147" s="60">
        <v>2677</v>
      </c>
      <c r="HX147" s="60">
        <v>2677</v>
      </c>
      <c r="HY147" s="60">
        <v>2593</v>
      </c>
      <c r="HZ147" s="60">
        <v>2593</v>
      </c>
      <c r="IA147" s="60">
        <v>2593</v>
      </c>
      <c r="IB147" s="60">
        <v>2443</v>
      </c>
      <c r="IC147" s="60">
        <v>2293</v>
      </c>
      <c r="ID147" s="60">
        <v>2293</v>
      </c>
      <c r="IE147" s="60">
        <v>2635</v>
      </c>
      <c r="IF147" s="60">
        <v>2485</v>
      </c>
      <c r="IG147" s="60">
        <v>2485</v>
      </c>
      <c r="IH147" s="60">
        <v>2593</v>
      </c>
      <c r="II147" s="60">
        <v>2677</v>
      </c>
      <c r="IJ147" s="60">
        <v>2144</v>
      </c>
      <c r="IK147" s="60">
        <v>2330</v>
      </c>
      <c r="IL147" s="60">
        <v>2485</v>
      </c>
      <c r="IM147" s="60">
        <v>2677</v>
      </c>
      <c r="IN147" s="60">
        <v>2677</v>
      </c>
      <c r="IO147" s="60">
        <v>2635</v>
      </c>
      <c r="IP147" s="60">
        <v>1937</v>
      </c>
      <c r="IQ147" s="60">
        <v>2677</v>
      </c>
      <c r="IR147" s="60">
        <v>1937</v>
      </c>
      <c r="IS147" s="60">
        <v>2485</v>
      </c>
      <c r="IT147" s="60">
        <v>2635</v>
      </c>
      <c r="IU147" s="60">
        <v>2593</v>
      </c>
      <c r="IV147" s="60">
        <v>2635</v>
      </c>
      <c r="IW147" s="60">
        <v>2461</v>
      </c>
      <c r="IX147" s="60">
        <v>2030</v>
      </c>
      <c r="IY147" s="60">
        <v>2677</v>
      </c>
      <c r="IZ147" s="60">
        <v>2414</v>
      </c>
      <c r="JA147" s="60">
        <v>1745</v>
      </c>
      <c r="JB147" s="60">
        <v>1745</v>
      </c>
      <c r="JC147" s="60">
        <v>2161</v>
      </c>
      <c r="JD147" s="60">
        <v>1745</v>
      </c>
      <c r="JE147" s="60">
        <v>2180</v>
      </c>
      <c r="JF147" s="60">
        <v>2593</v>
      </c>
      <c r="JG147" s="60">
        <v>1745</v>
      </c>
      <c r="JH147" s="60">
        <v>2635</v>
      </c>
      <c r="JI147" s="60">
        <v>2372</v>
      </c>
      <c r="JJ147" s="60">
        <v>2330</v>
      </c>
      <c r="JK147" s="60">
        <v>1745</v>
      </c>
      <c r="JL147" s="60">
        <v>2593</v>
      </c>
      <c r="JM147" s="60">
        <v>2593</v>
      </c>
      <c r="JN147" s="60">
        <v>2443</v>
      </c>
      <c r="JO147" s="60">
        <v>1745</v>
      </c>
      <c r="JP147" s="60">
        <v>2414</v>
      </c>
      <c r="JQ147" s="60">
        <v>2593</v>
      </c>
      <c r="JR147" s="60">
        <v>2677</v>
      </c>
      <c r="JS147" s="60">
        <v>2677</v>
      </c>
      <c r="JT147" s="60">
        <v>2677</v>
      </c>
      <c r="JU147" s="60">
        <v>2443</v>
      </c>
      <c r="JV147" s="60">
        <v>2222</v>
      </c>
      <c r="JW147" s="60">
        <v>2129</v>
      </c>
      <c r="JX147" s="60">
        <v>1745</v>
      </c>
      <c r="JY147" s="60">
        <v>2222</v>
      </c>
      <c r="JZ147" s="60">
        <v>2593</v>
      </c>
      <c r="KA147" s="60">
        <v>2414</v>
      </c>
      <c r="KB147" s="60">
        <v>2161</v>
      </c>
      <c r="KC147" s="60">
        <v>1745</v>
      </c>
      <c r="KD147" s="60">
        <v>2030</v>
      </c>
      <c r="KE147" s="60">
        <v>2353</v>
      </c>
      <c r="KF147" s="60">
        <v>2180</v>
      </c>
      <c r="KG147" s="60">
        <v>2311</v>
      </c>
      <c r="KH147" s="60">
        <v>2677</v>
      </c>
      <c r="KI147" s="60">
        <v>2443</v>
      </c>
      <c r="KJ147" s="60">
        <v>2293</v>
      </c>
      <c r="KK147" s="60">
        <v>2030</v>
      </c>
      <c r="KL147" s="60">
        <v>2293</v>
      </c>
      <c r="KM147" s="60">
        <v>2443</v>
      </c>
      <c r="KN147" s="60">
        <v>2635</v>
      </c>
      <c r="KO147" s="60">
        <v>1421</v>
      </c>
      <c r="KP147" s="60">
        <v>2677</v>
      </c>
      <c r="KQ147" s="60">
        <v>2593</v>
      </c>
      <c r="KR147" s="60">
        <v>2593</v>
      </c>
      <c r="KS147" s="60">
        <v>1969</v>
      </c>
      <c r="KU147" s="60">
        <v>2677</v>
      </c>
      <c r="KV147" s="60">
        <v>2677</v>
      </c>
      <c r="KW147" s="60">
        <v>1805</v>
      </c>
      <c r="KX147" s="60">
        <v>2677</v>
      </c>
      <c r="KY147" s="60">
        <v>2677</v>
      </c>
      <c r="KZ147" s="60">
        <v>2677</v>
      </c>
      <c r="LA147" s="60">
        <v>2677</v>
      </c>
      <c r="LB147" s="60">
        <v>1745</v>
      </c>
      <c r="LC147" s="60">
        <v>2414</v>
      </c>
      <c r="LD147" s="60">
        <v>2372</v>
      </c>
      <c r="LE147" s="60">
        <v>2677</v>
      </c>
      <c r="LF147" s="60">
        <v>2677</v>
      </c>
      <c r="LG147" s="60">
        <v>1745</v>
      </c>
      <c r="LH147" s="60">
        <v>2677</v>
      </c>
      <c r="LI147" s="60">
        <v>2677</v>
      </c>
      <c r="LJ147" s="60">
        <v>2222</v>
      </c>
      <c r="LK147" s="60">
        <v>2330</v>
      </c>
      <c r="LL147" s="60">
        <v>2677</v>
      </c>
      <c r="LM147" s="60">
        <v>2677</v>
      </c>
      <c r="LN147" s="60">
        <v>2293</v>
      </c>
      <c r="LO147" s="60">
        <v>2443</v>
      </c>
      <c r="LP147" s="60">
        <v>2443</v>
      </c>
      <c r="LQ147" s="60">
        <v>2677</v>
      </c>
      <c r="LR147" s="60">
        <v>2677</v>
      </c>
      <c r="LS147" s="60">
        <v>2330</v>
      </c>
      <c r="LT147" s="60">
        <v>1745</v>
      </c>
      <c r="LU147" s="60">
        <v>2677</v>
      </c>
      <c r="LV147" s="60">
        <v>2677</v>
      </c>
    </row>
    <row r="148" spans="1:334" ht="15" customHeight="1" x14ac:dyDescent="0.35">
      <c r="A148" s="57"/>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s="60">
        <v>4615.8</v>
      </c>
      <c r="FH148" s="60">
        <v>4097.8</v>
      </c>
      <c r="FI148" s="60">
        <v>4415.8</v>
      </c>
      <c r="FJ148" s="60">
        <v>4225.8</v>
      </c>
      <c r="FK148" s="60">
        <v>4415.8</v>
      </c>
      <c r="FL148" s="60">
        <v>4415.8</v>
      </c>
      <c r="FM148" s="60">
        <v>4695.8</v>
      </c>
      <c r="FN148" s="60">
        <v>4615.8</v>
      </c>
      <c r="FO148" s="60">
        <v>4543.8</v>
      </c>
      <c r="FP148" s="60">
        <v>4695.8</v>
      </c>
      <c r="FQ148" s="60">
        <v>4695.8</v>
      </c>
      <c r="FR148" s="60">
        <v>4543.8</v>
      </c>
      <c r="FS148" s="60">
        <v>4415.8</v>
      </c>
      <c r="FT148" s="60">
        <v>4555.8</v>
      </c>
      <c r="FU148" s="60">
        <v>4415.8</v>
      </c>
      <c r="FV148" s="60">
        <v>3777</v>
      </c>
      <c r="FW148" s="60">
        <v>4275.8</v>
      </c>
      <c r="FX148" s="60">
        <v>4695.8</v>
      </c>
      <c r="FY148" s="60">
        <v>4695.8</v>
      </c>
      <c r="FZ148" s="60">
        <v>4415.8</v>
      </c>
      <c r="GA148" s="60">
        <v>4695.8</v>
      </c>
      <c r="GB148" s="60">
        <v>4090.8</v>
      </c>
      <c r="GC148" s="60">
        <v>4600.8</v>
      </c>
      <c r="GD148" s="60">
        <v>4020.8</v>
      </c>
      <c r="GE148" s="60">
        <v>4450.8</v>
      </c>
      <c r="GF148" s="60">
        <v>4170.8</v>
      </c>
      <c r="GG148" s="60">
        <v>4267.8</v>
      </c>
      <c r="GH148" s="60">
        <v>3880.8</v>
      </c>
      <c r="GI148" s="60">
        <v>4035.8</v>
      </c>
      <c r="GJ148" s="60">
        <v>4370.8</v>
      </c>
      <c r="GK148" s="60">
        <v>4218.8</v>
      </c>
      <c r="GL148" s="60">
        <v>3930.8</v>
      </c>
      <c r="GM148" s="60">
        <v>4393.8</v>
      </c>
      <c r="GN148" s="60">
        <v>4352.8</v>
      </c>
      <c r="GO148" s="60">
        <v>4370.8</v>
      </c>
      <c r="GP148" s="60">
        <v>3912.8</v>
      </c>
      <c r="GQ148" s="60">
        <v>4265.8</v>
      </c>
      <c r="GR148" s="60">
        <v>4677.8</v>
      </c>
      <c r="GS148" s="60">
        <v>4090.8</v>
      </c>
      <c r="GT148" s="60">
        <v>3790.8</v>
      </c>
      <c r="GU148" s="60">
        <v>4020.8</v>
      </c>
      <c r="GV148" s="60">
        <v>4300.8</v>
      </c>
      <c r="GW148" s="60">
        <v>4300.8</v>
      </c>
      <c r="GX148" s="60">
        <v>4020.8</v>
      </c>
      <c r="GY148" s="60">
        <v>4300.8</v>
      </c>
      <c r="GZ148" s="60">
        <v>4020.8</v>
      </c>
      <c r="HA148" s="60">
        <v>4020.8</v>
      </c>
      <c r="HB148" s="60">
        <v>3925.8</v>
      </c>
      <c r="HC148" s="60">
        <v>3925.8</v>
      </c>
      <c r="HD148" s="60">
        <v>3618.8</v>
      </c>
      <c r="HE148" s="60">
        <v>3943.8</v>
      </c>
      <c r="HF148" s="60">
        <v>3880.8</v>
      </c>
      <c r="HG148" s="60">
        <v>3898.8</v>
      </c>
      <c r="HH148" s="60">
        <v>3898.8</v>
      </c>
      <c r="HI148" s="60">
        <v>1828</v>
      </c>
      <c r="HJ148" s="60">
        <v>1598</v>
      </c>
      <c r="HK148" s="60">
        <v>1923</v>
      </c>
      <c r="HL148" s="60">
        <v>1332</v>
      </c>
      <c r="HM148" s="60">
        <v>1923</v>
      </c>
      <c r="HN148" s="60">
        <v>1923</v>
      </c>
      <c r="HO148" s="60">
        <v>1923</v>
      </c>
      <c r="HP148" s="60">
        <v>1923</v>
      </c>
      <c r="HQ148" s="60">
        <v>1598</v>
      </c>
      <c r="HR148" s="60">
        <v>1598</v>
      </c>
      <c r="HS148" s="60">
        <v>1843</v>
      </c>
      <c r="HT148" s="60">
        <v>1853</v>
      </c>
      <c r="HU148" s="60">
        <v>1923</v>
      </c>
      <c r="HV148" s="60">
        <v>1853</v>
      </c>
      <c r="HW148" s="60">
        <v>1853</v>
      </c>
      <c r="HX148" s="60">
        <v>1598</v>
      </c>
      <c r="HY148" s="60">
        <v>1451</v>
      </c>
      <c r="HZ148" s="60">
        <v>1451</v>
      </c>
      <c r="IA148" s="60">
        <v>1451</v>
      </c>
      <c r="IB148" s="60">
        <v>1923</v>
      </c>
      <c r="IC148" s="60">
        <v>1843</v>
      </c>
      <c r="ID148" s="60">
        <v>1923</v>
      </c>
      <c r="IE148" s="60">
        <v>1923</v>
      </c>
      <c r="IF148" s="60">
        <v>1923</v>
      </c>
      <c r="IG148" s="60">
        <v>1923</v>
      </c>
      <c r="IH148" s="60">
        <v>1853</v>
      </c>
      <c r="II148" s="60">
        <v>1657</v>
      </c>
      <c r="IJ148" s="60">
        <v>1853</v>
      </c>
      <c r="IK148" s="60">
        <v>1843</v>
      </c>
      <c r="IL148" s="60">
        <v>1598</v>
      </c>
      <c r="IM148" s="60">
        <v>1598</v>
      </c>
      <c r="IN148" s="60">
        <v>1598</v>
      </c>
      <c r="IO148" s="60">
        <v>1598</v>
      </c>
      <c r="IP148" s="60">
        <v>1503</v>
      </c>
      <c r="IQ148" s="60">
        <v>1598</v>
      </c>
      <c r="IR148" s="60">
        <v>1503</v>
      </c>
      <c r="IS148" s="60">
        <v>1923</v>
      </c>
      <c r="IT148" s="60">
        <v>1923</v>
      </c>
      <c r="IU148" s="60">
        <v>1923</v>
      </c>
      <c r="IV148" s="60">
        <v>1598</v>
      </c>
      <c r="IW148" s="60">
        <v>1843</v>
      </c>
      <c r="IX148" s="60">
        <v>1843</v>
      </c>
      <c r="IY148" s="60">
        <v>1598</v>
      </c>
      <c r="IZ148" s="60">
        <v>1843</v>
      </c>
      <c r="JA148" s="60">
        <v>1657</v>
      </c>
      <c r="JB148" s="60">
        <v>1843</v>
      </c>
      <c r="JC148" s="60">
        <v>1237</v>
      </c>
      <c r="JD148" s="60">
        <v>1482</v>
      </c>
      <c r="JE148" s="60">
        <v>1923</v>
      </c>
      <c r="JF148" s="60">
        <v>1843</v>
      </c>
      <c r="JG148" s="60">
        <v>1843</v>
      </c>
      <c r="JH148" s="60">
        <v>1923</v>
      </c>
      <c r="JI148" s="60">
        <v>1923</v>
      </c>
      <c r="JJ148" s="60">
        <v>1923</v>
      </c>
      <c r="JK148" s="60">
        <v>1923</v>
      </c>
      <c r="JL148" s="60">
        <v>1923</v>
      </c>
      <c r="JM148" s="60">
        <v>1923</v>
      </c>
      <c r="JN148" s="60">
        <v>1843</v>
      </c>
      <c r="JO148" s="60">
        <v>1577</v>
      </c>
      <c r="JP148" s="60">
        <v>1528</v>
      </c>
      <c r="JQ148" s="60">
        <v>1923</v>
      </c>
      <c r="JR148" s="60">
        <v>1843</v>
      </c>
      <c r="JS148" s="60">
        <v>1598</v>
      </c>
      <c r="JT148" s="60">
        <v>1598</v>
      </c>
      <c r="JU148" s="60">
        <v>1843</v>
      </c>
      <c r="JV148" s="60">
        <v>1598</v>
      </c>
      <c r="JW148" s="60">
        <v>1577</v>
      </c>
      <c r="JX148" s="60">
        <v>1843</v>
      </c>
      <c r="JY148" s="60">
        <v>1843</v>
      </c>
      <c r="JZ148" s="60">
        <v>1923</v>
      </c>
      <c r="KA148" s="60">
        <v>1528</v>
      </c>
      <c r="KB148" s="60">
        <v>1843</v>
      </c>
      <c r="KC148" s="60">
        <v>1843</v>
      </c>
      <c r="KD148" s="60">
        <v>1843</v>
      </c>
      <c r="KE148" s="60">
        <v>1923</v>
      </c>
      <c r="KF148" s="60">
        <v>1598</v>
      </c>
      <c r="KG148" s="60">
        <v>1923</v>
      </c>
      <c r="KH148" s="60">
        <v>1923</v>
      </c>
      <c r="KI148" s="60">
        <v>1923</v>
      </c>
      <c r="KJ148" s="60">
        <v>1923</v>
      </c>
      <c r="KK148" s="60">
        <v>1923</v>
      </c>
      <c r="KL148" s="60">
        <v>1923</v>
      </c>
      <c r="KM148" s="60">
        <v>1828</v>
      </c>
      <c r="KN148" s="60">
        <v>1923</v>
      </c>
      <c r="KO148" s="60">
        <v>1923</v>
      </c>
      <c r="KP148" s="60">
        <v>1598</v>
      </c>
      <c r="KQ148" s="60">
        <v>1843</v>
      </c>
      <c r="KR148" s="60">
        <v>1843</v>
      </c>
      <c r="KS148" s="60">
        <v>1923</v>
      </c>
      <c r="KT148" s="60">
        <v>1923</v>
      </c>
      <c r="KU148" s="60">
        <v>1598</v>
      </c>
      <c r="KV148" s="60">
        <v>1598</v>
      </c>
      <c r="KW148" s="60">
        <v>1332</v>
      </c>
      <c r="KX148" s="60">
        <v>1527</v>
      </c>
      <c r="KY148" s="60">
        <v>1598</v>
      </c>
      <c r="KZ148" s="60">
        <v>1598</v>
      </c>
      <c r="LA148" s="60">
        <v>1598</v>
      </c>
      <c r="LB148" s="60">
        <v>1577</v>
      </c>
      <c r="LC148" s="60">
        <v>1598</v>
      </c>
      <c r="LD148" s="60">
        <v>1598</v>
      </c>
      <c r="LE148" s="60">
        <v>1598</v>
      </c>
      <c r="LF148" s="60">
        <v>1598</v>
      </c>
      <c r="LG148" s="60">
        <v>1843</v>
      </c>
      <c r="LH148" s="60">
        <v>1598</v>
      </c>
      <c r="LI148" s="60">
        <v>1678</v>
      </c>
      <c r="LJ148" s="60">
        <v>1843</v>
      </c>
      <c r="LK148" s="60">
        <v>1598</v>
      </c>
      <c r="LL148" s="60">
        <v>1527</v>
      </c>
      <c r="LM148" s="60">
        <v>1598</v>
      </c>
      <c r="LN148" s="60">
        <v>1598</v>
      </c>
      <c r="LO148" s="60">
        <v>1843</v>
      </c>
      <c r="LP148" s="60">
        <v>1441</v>
      </c>
      <c r="LQ148" s="60">
        <v>1598</v>
      </c>
      <c r="LR148" s="60">
        <v>1332</v>
      </c>
      <c r="LS148" s="60">
        <v>1843</v>
      </c>
      <c r="LT148" s="60">
        <v>1577</v>
      </c>
      <c r="LU148" s="60">
        <v>1598</v>
      </c>
      <c r="LV148" s="60">
        <v>1598</v>
      </c>
    </row>
    <row r="149" spans="1:334" ht="15" customHeight="1" x14ac:dyDescent="0.35">
      <c r="A149" s="57"/>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s="60">
        <v>3709.8</v>
      </c>
      <c r="FH149" s="60">
        <v>3261.8</v>
      </c>
      <c r="FI149" s="60">
        <v>3537.8</v>
      </c>
      <c r="FJ149" s="60">
        <v>3347.8</v>
      </c>
      <c r="FK149" s="60">
        <v>3537.8</v>
      </c>
      <c r="FL149" s="60">
        <v>2992.8</v>
      </c>
      <c r="FM149" s="60">
        <v>3817.8</v>
      </c>
      <c r="FN149" s="60">
        <v>3737.8</v>
      </c>
      <c r="FO149" s="60">
        <v>3707.8</v>
      </c>
      <c r="FP149" s="60">
        <v>4059.8</v>
      </c>
      <c r="FQ149" s="60">
        <v>3859.8</v>
      </c>
      <c r="FR149" s="60">
        <v>3707.8</v>
      </c>
      <c r="FS149" s="60">
        <v>3579.8</v>
      </c>
      <c r="FT149" s="60">
        <v>3719.8</v>
      </c>
      <c r="FU149" s="60">
        <v>3579.8</v>
      </c>
      <c r="FV149" s="60">
        <v>2899</v>
      </c>
      <c r="FW149" s="60">
        <v>3376.8</v>
      </c>
      <c r="FX149" s="60">
        <v>3481.8</v>
      </c>
      <c r="FY149" s="60">
        <v>3796.8</v>
      </c>
      <c r="FZ149" s="60">
        <v>3516.8</v>
      </c>
      <c r="GA149" s="60">
        <v>3481.8</v>
      </c>
      <c r="GB149" s="60">
        <v>3699.8</v>
      </c>
      <c r="GC149" s="60">
        <v>3579.8</v>
      </c>
      <c r="GD149" s="60">
        <v>3592.8</v>
      </c>
      <c r="GE149" s="60">
        <v>3734.8</v>
      </c>
      <c r="GF149" s="60">
        <v>3454.8</v>
      </c>
      <c r="GG149" s="60">
        <v>4041.8</v>
      </c>
      <c r="GH149" s="60">
        <v>3559.8</v>
      </c>
      <c r="GI149" s="60">
        <v>2874.8</v>
      </c>
      <c r="GJ149" s="60">
        <v>3734.8</v>
      </c>
      <c r="GK149" s="60">
        <v>3302.8</v>
      </c>
      <c r="GL149" s="60">
        <v>3294.8</v>
      </c>
      <c r="GM149" s="60">
        <v>3540.8</v>
      </c>
      <c r="GN149" s="60">
        <v>3716.8</v>
      </c>
      <c r="GO149" s="60">
        <v>3979.8</v>
      </c>
      <c r="GP149" s="60">
        <v>3521.8</v>
      </c>
      <c r="GQ149" s="60">
        <v>3454.8</v>
      </c>
      <c r="GR149" s="60">
        <v>3578.8</v>
      </c>
      <c r="GS149" s="60">
        <v>3699.8</v>
      </c>
      <c r="GT149" s="60">
        <v>3154.8</v>
      </c>
      <c r="GU149" s="60">
        <v>3699.8</v>
      </c>
      <c r="GV149" s="60">
        <v>3979.8</v>
      </c>
      <c r="GW149" s="60">
        <v>3979.8</v>
      </c>
      <c r="GX149" s="60">
        <v>3699.8</v>
      </c>
      <c r="GY149" s="60">
        <v>3699.8</v>
      </c>
      <c r="GZ149" s="60">
        <v>3699.8</v>
      </c>
      <c r="HA149" s="60">
        <v>3699.8</v>
      </c>
      <c r="HB149" s="60">
        <v>3657.8</v>
      </c>
      <c r="HC149" s="60">
        <v>3699.8</v>
      </c>
      <c r="HD149" s="60">
        <v>3699.8</v>
      </c>
      <c r="HE149" s="60">
        <v>3779.8</v>
      </c>
      <c r="HF149" s="60">
        <v>3961.8</v>
      </c>
      <c r="HG149" s="60">
        <v>3979.8</v>
      </c>
      <c r="HH149" s="60">
        <v>3979.8</v>
      </c>
      <c r="HI149" s="60">
        <v>1203</v>
      </c>
      <c r="HJ149" s="60">
        <v>1358</v>
      </c>
      <c r="HK149" s="60">
        <v>1641</v>
      </c>
      <c r="HL149" s="60">
        <v>1078</v>
      </c>
      <c r="HM149" s="60">
        <v>1641</v>
      </c>
      <c r="HN149" s="60">
        <v>1441</v>
      </c>
      <c r="HO149" s="60">
        <v>1441</v>
      </c>
      <c r="HP149" s="60">
        <v>1441</v>
      </c>
      <c r="HQ149" s="60">
        <v>1365</v>
      </c>
      <c r="HR149" s="60">
        <v>1014</v>
      </c>
      <c r="HS149" s="60">
        <v>1193</v>
      </c>
      <c r="HT149" s="60">
        <v>1683</v>
      </c>
      <c r="HU149" s="60">
        <v>1683</v>
      </c>
      <c r="HV149" s="60">
        <v>1683</v>
      </c>
      <c r="HW149" s="60">
        <v>1683</v>
      </c>
      <c r="HX149" s="60">
        <v>1358</v>
      </c>
      <c r="HY149" s="60">
        <v>1641</v>
      </c>
      <c r="HZ149" s="60">
        <v>1641</v>
      </c>
      <c r="IA149" s="60">
        <v>1641</v>
      </c>
      <c r="IB149" s="60">
        <v>1641</v>
      </c>
      <c r="IC149" s="60">
        <v>1361</v>
      </c>
      <c r="ID149" s="60">
        <v>1641</v>
      </c>
      <c r="IE149" s="60">
        <v>1641</v>
      </c>
      <c r="IF149" s="60">
        <v>1683</v>
      </c>
      <c r="IG149" s="60">
        <v>1683</v>
      </c>
      <c r="IH149" s="60">
        <v>1641</v>
      </c>
      <c r="II149" s="60">
        <v>1683</v>
      </c>
      <c r="IJ149" s="60">
        <v>1641</v>
      </c>
      <c r="IK149" s="60">
        <v>1016</v>
      </c>
      <c r="IL149" s="60">
        <v>1603</v>
      </c>
      <c r="IM149" s="60">
        <v>1603</v>
      </c>
      <c r="IN149" s="60">
        <v>1603</v>
      </c>
      <c r="IO149" s="60">
        <v>1603</v>
      </c>
      <c r="IP149" s="60">
        <v>1358</v>
      </c>
      <c r="IQ149" s="60">
        <v>1603</v>
      </c>
      <c r="IR149" s="60">
        <v>1358</v>
      </c>
      <c r="IS149" s="60">
        <v>1683</v>
      </c>
      <c r="IT149" s="60">
        <v>1683</v>
      </c>
      <c r="IU149" s="60">
        <v>1641</v>
      </c>
      <c r="IV149" s="60">
        <v>725</v>
      </c>
      <c r="IW149" s="60">
        <v>1561</v>
      </c>
      <c r="IX149" s="60">
        <v>1140</v>
      </c>
      <c r="IY149" s="60">
        <v>1358</v>
      </c>
      <c r="IZ149" s="60">
        <v>1403</v>
      </c>
      <c r="JA149" s="60">
        <v>1396</v>
      </c>
      <c r="JB149" s="60">
        <v>1561</v>
      </c>
      <c r="JC149" s="60">
        <v>972</v>
      </c>
      <c r="JD149" s="60">
        <v>1361</v>
      </c>
      <c r="JE149" s="60">
        <v>1196</v>
      </c>
      <c r="JF149" s="60">
        <v>1561</v>
      </c>
      <c r="JG149" s="60">
        <v>1361</v>
      </c>
      <c r="JH149" s="60">
        <v>1683</v>
      </c>
      <c r="JI149" s="60">
        <v>1683</v>
      </c>
      <c r="JJ149" s="60">
        <v>1641</v>
      </c>
      <c r="JK149" s="60">
        <v>1641</v>
      </c>
      <c r="JL149" s="60">
        <v>1420</v>
      </c>
      <c r="JM149" s="60">
        <v>1641</v>
      </c>
      <c r="JN149" s="60">
        <v>1116</v>
      </c>
      <c r="JO149" s="60">
        <v>1361</v>
      </c>
      <c r="JP149" s="60">
        <v>1251</v>
      </c>
      <c r="JQ149" s="60">
        <v>1641</v>
      </c>
      <c r="JR149" s="60">
        <v>1533</v>
      </c>
      <c r="JS149" s="60">
        <v>1358</v>
      </c>
      <c r="JT149" s="60">
        <v>1058</v>
      </c>
      <c r="JU149" s="60">
        <v>972</v>
      </c>
      <c r="JV149" s="60">
        <v>1016</v>
      </c>
      <c r="JW149" s="60">
        <v>1603</v>
      </c>
      <c r="JX149" s="60">
        <v>1016</v>
      </c>
      <c r="JY149" s="60">
        <v>1561</v>
      </c>
      <c r="JZ149" s="60">
        <v>1641</v>
      </c>
      <c r="KA149" s="60">
        <v>1251</v>
      </c>
      <c r="KB149" s="60">
        <v>1561</v>
      </c>
      <c r="KC149" s="60">
        <v>1561</v>
      </c>
      <c r="KD149" s="60">
        <v>1340</v>
      </c>
      <c r="KE149" s="60">
        <v>1683</v>
      </c>
      <c r="KF149" s="60">
        <v>1193</v>
      </c>
      <c r="KG149" s="60">
        <v>1641</v>
      </c>
      <c r="KH149" s="60">
        <v>1483</v>
      </c>
      <c r="KI149" s="60">
        <v>1641</v>
      </c>
      <c r="KJ149" s="60">
        <v>1641</v>
      </c>
      <c r="KK149" s="60">
        <v>1641</v>
      </c>
      <c r="KL149" s="60">
        <v>1641</v>
      </c>
      <c r="KM149" s="60">
        <v>1641</v>
      </c>
      <c r="KN149" s="60">
        <v>1683</v>
      </c>
      <c r="KO149" s="60">
        <v>1641</v>
      </c>
      <c r="KP149" s="60">
        <v>1358</v>
      </c>
      <c r="KQ149" s="60">
        <v>1340</v>
      </c>
      <c r="KR149" s="60">
        <v>1340</v>
      </c>
      <c r="KS149" s="60">
        <v>1441</v>
      </c>
      <c r="KT149" s="60">
        <v>1641</v>
      </c>
      <c r="KU149" s="60">
        <v>1358</v>
      </c>
      <c r="KV149" s="60">
        <v>1358</v>
      </c>
      <c r="KW149" s="60">
        <v>1358</v>
      </c>
      <c r="KX149" s="60">
        <v>1358</v>
      </c>
      <c r="KY149" s="60">
        <v>1358</v>
      </c>
      <c r="KZ149" s="60">
        <v>1358</v>
      </c>
      <c r="LA149" s="60">
        <v>1358</v>
      </c>
      <c r="LB149" s="60">
        <v>1316</v>
      </c>
      <c r="LC149" s="60">
        <v>1603</v>
      </c>
      <c r="LD149" s="60">
        <v>1358</v>
      </c>
      <c r="LE149" s="60">
        <v>1603</v>
      </c>
      <c r="LF149" s="60">
        <v>1603</v>
      </c>
      <c r="LG149" s="60">
        <v>1561</v>
      </c>
      <c r="LH149" s="60">
        <v>1058</v>
      </c>
      <c r="LI149" s="60">
        <v>1138</v>
      </c>
      <c r="LJ149" s="60">
        <v>1361</v>
      </c>
      <c r="LK149" s="60">
        <v>1316</v>
      </c>
      <c r="LL149" s="60">
        <v>1358</v>
      </c>
      <c r="LM149" s="60">
        <v>1603</v>
      </c>
      <c r="LN149" s="60">
        <v>1361</v>
      </c>
      <c r="LO149" s="60">
        <v>1116</v>
      </c>
      <c r="LP149" s="60">
        <v>1316</v>
      </c>
      <c r="LQ149" s="60">
        <v>1358</v>
      </c>
      <c r="LR149" s="60">
        <v>1358</v>
      </c>
      <c r="LS149" s="60">
        <v>1361</v>
      </c>
      <c r="LT149" s="60">
        <v>1361</v>
      </c>
      <c r="LU149" s="60">
        <v>1358</v>
      </c>
      <c r="LV149" s="60">
        <v>1358</v>
      </c>
    </row>
    <row r="150" spans="1:334" ht="15" customHeight="1" x14ac:dyDescent="0.35">
      <c r="A150" s="57"/>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s="60">
        <v>2800</v>
      </c>
      <c r="FH150" s="60">
        <v>3070</v>
      </c>
      <c r="FI150" s="60">
        <v>2580</v>
      </c>
      <c r="FJ150" s="60">
        <v>2918</v>
      </c>
      <c r="FK150" s="60">
        <v>2900</v>
      </c>
      <c r="FL150" s="60">
        <v>3720</v>
      </c>
      <c r="FM150" s="60">
        <v>3852</v>
      </c>
      <c r="FN150" s="60">
        <v>3900</v>
      </c>
      <c r="FO150" s="60">
        <v>2918</v>
      </c>
      <c r="FP150" s="60">
        <v>4280</v>
      </c>
      <c r="FQ150" s="60">
        <v>4080</v>
      </c>
      <c r="FR150" s="60">
        <v>2948</v>
      </c>
      <c r="FS150" s="60">
        <v>3740</v>
      </c>
      <c r="FT150" s="60">
        <v>3410</v>
      </c>
      <c r="FU150" s="60">
        <v>2770</v>
      </c>
      <c r="FV150" s="60">
        <v>3250</v>
      </c>
      <c r="FW150" s="60">
        <v>4280</v>
      </c>
      <c r="FX150" s="60">
        <v>3950</v>
      </c>
      <c r="FY150" s="60">
        <v>3680</v>
      </c>
      <c r="FZ150" s="60">
        <v>2632</v>
      </c>
      <c r="GA150" s="60">
        <v>4440</v>
      </c>
      <c r="GB150" s="60">
        <v>4300</v>
      </c>
      <c r="GC150" s="60">
        <v>3920</v>
      </c>
      <c r="GD150" s="60">
        <v>4440</v>
      </c>
      <c r="GE150" s="60">
        <v>4300</v>
      </c>
      <c r="GF150" s="60">
        <v>4300</v>
      </c>
      <c r="GG150" s="60">
        <v>3650</v>
      </c>
      <c r="GH150" s="60">
        <v>4280</v>
      </c>
      <c r="GI150" s="60">
        <v>2290</v>
      </c>
      <c r="GJ150" s="60">
        <v>4440</v>
      </c>
      <c r="GK150" s="60">
        <v>3988</v>
      </c>
      <c r="GL150" s="60">
        <v>3148</v>
      </c>
      <c r="GM150" s="60">
        <v>1926</v>
      </c>
      <c r="GN150" s="60">
        <v>4280</v>
      </c>
      <c r="GO150" s="60">
        <v>3300</v>
      </c>
      <c r="GP150" s="60">
        <v>4280</v>
      </c>
      <c r="GQ150" s="60">
        <v>2142</v>
      </c>
      <c r="GR150" s="60">
        <v>3880</v>
      </c>
      <c r="GS150" s="60">
        <v>4120</v>
      </c>
      <c r="GT150" s="60">
        <v>2290</v>
      </c>
      <c r="GU150" s="60">
        <v>4280</v>
      </c>
      <c r="GV150" s="60">
        <v>4280</v>
      </c>
      <c r="GW150" s="60">
        <v>4280</v>
      </c>
      <c r="GX150" s="60">
        <v>4440</v>
      </c>
      <c r="GY150" s="60">
        <v>3000</v>
      </c>
      <c r="GZ150" s="60">
        <v>4440</v>
      </c>
      <c r="HA150" s="60">
        <v>4440</v>
      </c>
      <c r="HB150" s="60">
        <v>4300</v>
      </c>
      <c r="HC150" s="60">
        <v>4300</v>
      </c>
      <c r="HD150" s="60">
        <v>4440</v>
      </c>
      <c r="HE150" s="60">
        <v>4440</v>
      </c>
      <c r="HF150" s="60">
        <v>4440</v>
      </c>
      <c r="HG150" s="60">
        <v>4440</v>
      </c>
      <c r="HH150" s="60">
        <v>3790</v>
      </c>
      <c r="HI150" s="60">
        <v>588</v>
      </c>
      <c r="HJ150" s="60">
        <v>1108</v>
      </c>
      <c r="HK150" s="60">
        <v>788</v>
      </c>
      <c r="HL150" s="60">
        <v>1108</v>
      </c>
      <c r="HM150" s="60">
        <v>1108</v>
      </c>
      <c r="HN150" s="60">
        <v>708</v>
      </c>
      <c r="HO150" s="60">
        <v>388</v>
      </c>
      <c r="HP150" s="60">
        <v>418</v>
      </c>
      <c r="HQ150" s="60">
        <v>788</v>
      </c>
      <c r="HR150" s="60">
        <v>708</v>
      </c>
      <c r="HS150" s="60">
        <v>708</v>
      </c>
      <c r="HT150" s="60">
        <v>968</v>
      </c>
      <c r="HU150" s="60">
        <v>968</v>
      </c>
      <c r="HV150" s="60">
        <v>968</v>
      </c>
      <c r="HW150" s="60">
        <v>968</v>
      </c>
      <c r="HX150" s="60">
        <v>1108</v>
      </c>
      <c r="HY150" s="60">
        <v>968</v>
      </c>
      <c r="HZ150" s="60">
        <v>968</v>
      </c>
      <c r="IA150" s="60">
        <v>968</v>
      </c>
      <c r="IB150" s="60">
        <v>1108</v>
      </c>
      <c r="IC150" s="60">
        <v>708</v>
      </c>
      <c r="ID150" s="60">
        <v>1108</v>
      </c>
      <c r="IE150" s="60">
        <v>1108</v>
      </c>
      <c r="IF150" s="60">
        <v>968</v>
      </c>
      <c r="IG150" s="60">
        <v>968</v>
      </c>
      <c r="IH150" s="60">
        <v>788</v>
      </c>
      <c r="II150" s="60">
        <v>968</v>
      </c>
      <c r="IJ150" s="60">
        <v>1108</v>
      </c>
      <c r="IK150" s="60">
        <v>968</v>
      </c>
      <c r="IL150" s="60">
        <v>968</v>
      </c>
      <c r="IM150" s="60">
        <v>968</v>
      </c>
      <c r="IN150" s="60">
        <v>1108</v>
      </c>
      <c r="IO150" s="60">
        <v>968</v>
      </c>
      <c r="IP150" s="60">
        <v>788</v>
      </c>
      <c r="IQ150" s="60">
        <v>1108</v>
      </c>
      <c r="IR150" s="60">
        <v>788</v>
      </c>
      <c r="IS150" s="60">
        <v>968</v>
      </c>
      <c r="IT150" s="60">
        <v>1108</v>
      </c>
      <c r="IU150" s="60">
        <v>1108</v>
      </c>
      <c r="IV150" s="60">
        <v>1108</v>
      </c>
      <c r="IW150" s="60">
        <v>1108</v>
      </c>
      <c r="IX150" s="60">
        <v>708</v>
      </c>
      <c r="IY150" s="60">
        <v>1108</v>
      </c>
      <c r="IZ150" s="60">
        <v>388</v>
      </c>
      <c r="JA150" s="60">
        <v>1108</v>
      </c>
      <c r="JB150" s="60">
        <v>788</v>
      </c>
      <c r="JC150" s="60">
        <v>708</v>
      </c>
      <c r="JD150" s="60">
        <v>388</v>
      </c>
      <c r="JE150" s="60">
        <v>708</v>
      </c>
      <c r="JF150" s="60">
        <v>1108</v>
      </c>
      <c r="JG150" s="60">
        <v>388</v>
      </c>
      <c r="JH150" s="60">
        <v>1108</v>
      </c>
      <c r="JI150" s="60">
        <v>788</v>
      </c>
      <c r="JJ150" s="60">
        <v>1108</v>
      </c>
      <c r="JK150" s="60">
        <v>788</v>
      </c>
      <c r="JL150" s="60">
        <v>1108</v>
      </c>
      <c r="JM150" s="60">
        <v>968</v>
      </c>
      <c r="JN150" s="60">
        <v>708</v>
      </c>
      <c r="JO150" s="60">
        <v>388</v>
      </c>
      <c r="JP150" s="60">
        <v>1108</v>
      </c>
      <c r="JQ150" s="60">
        <v>1108</v>
      </c>
      <c r="JR150" s="60">
        <v>1108</v>
      </c>
      <c r="JS150" s="60">
        <v>1108</v>
      </c>
      <c r="JT150" s="60">
        <v>1108</v>
      </c>
      <c r="JU150" s="60">
        <v>708</v>
      </c>
      <c r="JV150" s="60">
        <v>1108</v>
      </c>
      <c r="JW150" s="60">
        <v>1108</v>
      </c>
      <c r="JX150" s="60">
        <v>788</v>
      </c>
      <c r="JY150" s="60">
        <v>1108</v>
      </c>
      <c r="JZ150" s="60">
        <v>968</v>
      </c>
      <c r="KA150" s="60">
        <v>1108</v>
      </c>
      <c r="KB150" s="60">
        <v>788</v>
      </c>
      <c r="KC150" s="60">
        <v>1108</v>
      </c>
      <c r="KD150" s="60">
        <v>1108</v>
      </c>
      <c r="KE150" s="60">
        <v>968</v>
      </c>
      <c r="KF150" s="60">
        <v>708</v>
      </c>
      <c r="KG150" s="60">
        <v>968</v>
      </c>
      <c r="KH150" s="60">
        <v>200</v>
      </c>
      <c r="KI150" s="60">
        <v>968</v>
      </c>
      <c r="KJ150" s="60">
        <v>968</v>
      </c>
      <c r="KK150" s="60">
        <v>788</v>
      </c>
      <c r="KL150" s="60">
        <v>968</v>
      </c>
      <c r="KM150" s="60">
        <v>1108</v>
      </c>
      <c r="KN150" s="60">
        <v>1108</v>
      </c>
      <c r="KO150" s="60">
        <v>1108</v>
      </c>
      <c r="KP150" s="60">
        <v>1108</v>
      </c>
      <c r="KQ150" s="60">
        <v>1108</v>
      </c>
      <c r="KR150" s="60">
        <v>1108</v>
      </c>
      <c r="KS150" s="60">
        <v>708</v>
      </c>
      <c r="KT150" s="60">
        <v>1108</v>
      </c>
      <c r="KU150" s="60">
        <v>1108</v>
      </c>
      <c r="KV150" s="60">
        <v>1108</v>
      </c>
      <c r="KW150" s="60">
        <v>1108</v>
      </c>
      <c r="KX150" s="60">
        <v>1108</v>
      </c>
      <c r="KY150" s="60">
        <v>1108</v>
      </c>
      <c r="KZ150" s="60">
        <v>1108</v>
      </c>
      <c r="LA150" s="60">
        <v>1108</v>
      </c>
      <c r="LB150" s="60">
        <v>1108</v>
      </c>
      <c r="LC150" s="60">
        <v>1108</v>
      </c>
      <c r="LD150" s="60">
        <v>1108</v>
      </c>
      <c r="LE150" s="60">
        <v>968</v>
      </c>
      <c r="LF150" s="60">
        <v>1108</v>
      </c>
      <c r="LG150" s="60">
        <v>788</v>
      </c>
      <c r="LH150" s="60">
        <v>1108</v>
      </c>
      <c r="LI150" s="60">
        <v>1108</v>
      </c>
      <c r="LJ150" s="60">
        <v>388</v>
      </c>
      <c r="LK150" s="60">
        <v>968</v>
      </c>
      <c r="LL150" s="60">
        <v>1108</v>
      </c>
      <c r="LM150" s="60">
        <v>1108</v>
      </c>
      <c r="LN150" s="60">
        <v>908</v>
      </c>
      <c r="LO150" s="60">
        <v>708</v>
      </c>
      <c r="LP150" s="60">
        <v>1108</v>
      </c>
      <c r="LQ150" s="60">
        <v>1108</v>
      </c>
      <c r="LR150" s="60">
        <v>1108</v>
      </c>
      <c r="LS150" s="60">
        <v>908</v>
      </c>
      <c r="LT150" s="60">
        <v>708</v>
      </c>
      <c r="LU150" s="60">
        <v>1108</v>
      </c>
      <c r="LV150" s="60">
        <v>1108</v>
      </c>
    </row>
    <row r="151" spans="1:334" ht="15" customHeight="1" x14ac:dyDescent="0.35">
      <c r="A151" s="57"/>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s="60">
        <v>8917.2999999999993</v>
      </c>
      <c r="FH151" s="60">
        <v>7715.3</v>
      </c>
      <c r="FI151" s="60">
        <v>8033.3</v>
      </c>
      <c r="FJ151" s="60">
        <v>8079.3</v>
      </c>
      <c r="FK151" s="60">
        <v>8353.2999999999993</v>
      </c>
      <c r="FL151" s="60">
        <v>8033.3</v>
      </c>
      <c r="FM151" s="60">
        <v>7669.3</v>
      </c>
      <c r="FN151" s="60">
        <v>8061.8</v>
      </c>
      <c r="FO151" s="60">
        <v>8313.2999999999993</v>
      </c>
      <c r="FP151" s="60">
        <v>8949.2999999999993</v>
      </c>
      <c r="FQ151" s="60">
        <v>8749.2999999999993</v>
      </c>
      <c r="FR151" s="60">
        <v>8917.2999999999993</v>
      </c>
      <c r="FS151" s="60">
        <v>8297.2999999999993</v>
      </c>
      <c r="FT151" s="60">
        <v>8269.2999999999993</v>
      </c>
      <c r="FU151" s="60">
        <v>7949.3</v>
      </c>
      <c r="FV151" s="60">
        <v>8269.2999999999993</v>
      </c>
      <c r="FW151" s="60">
        <v>8215.2999999999993</v>
      </c>
      <c r="FX151" s="60">
        <v>8949.2999999999993</v>
      </c>
      <c r="FY151" s="60">
        <v>8949.2999999999993</v>
      </c>
      <c r="FZ151" s="60">
        <v>8669.2999999999993</v>
      </c>
      <c r="GA151" s="60">
        <v>8257.2999999999993</v>
      </c>
      <c r="GB151" s="60">
        <v>7472</v>
      </c>
      <c r="GC151" s="60">
        <v>8249.2999999999993</v>
      </c>
      <c r="GD151" s="60">
        <v>8355.2999999999993</v>
      </c>
      <c r="GE151" s="60">
        <v>8809.2999999999993</v>
      </c>
      <c r="GF151" s="60">
        <v>7719.8</v>
      </c>
      <c r="GG151" s="60">
        <v>8791.2999999999993</v>
      </c>
      <c r="GH151" s="60">
        <v>8529.2999999999993</v>
      </c>
      <c r="GI151" s="60">
        <v>8977.2999999999993</v>
      </c>
      <c r="GJ151" s="60">
        <v>8122</v>
      </c>
      <c r="GK151" s="60">
        <v>9117.2999999999993</v>
      </c>
      <c r="GL151" s="60">
        <v>9117.2999999999993</v>
      </c>
      <c r="GM151" s="60">
        <v>9117.2999999999993</v>
      </c>
      <c r="GN151" s="60">
        <v>8931.2999999999993</v>
      </c>
      <c r="GO151" s="60">
        <v>9033.2999999999993</v>
      </c>
      <c r="GP151" s="60">
        <v>8659.2999999999993</v>
      </c>
      <c r="GQ151" s="60">
        <v>8669.2999999999993</v>
      </c>
      <c r="GR151" s="60">
        <v>8615.2999999999993</v>
      </c>
      <c r="GS151" s="60">
        <v>7393.3</v>
      </c>
      <c r="GT151" s="60">
        <v>8977.2999999999993</v>
      </c>
      <c r="GU151" s="60">
        <v>8669.2999999999993</v>
      </c>
      <c r="GV151" s="60">
        <v>8949.2999999999993</v>
      </c>
      <c r="GW151" s="60">
        <v>8949.2999999999993</v>
      </c>
      <c r="GX151" s="60">
        <v>8439.2999999999993</v>
      </c>
      <c r="GY151" s="60">
        <v>8949.2999999999993</v>
      </c>
      <c r="GZ151" s="60">
        <v>8355.2999999999993</v>
      </c>
      <c r="HA151" s="60">
        <v>8837.2999999999993</v>
      </c>
      <c r="HB151" s="60">
        <v>8215.2999999999993</v>
      </c>
      <c r="HC151" s="60">
        <v>8215.2999999999993</v>
      </c>
      <c r="HD151" s="60">
        <v>8355.2999999999993</v>
      </c>
      <c r="HE151" s="60">
        <v>8355.2999999999993</v>
      </c>
      <c r="HF151" s="60">
        <v>8897.7999999999993</v>
      </c>
      <c r="HG151" s="60">
        <v>8999.7999999999993</v>
      </c>
      <c r="HH151" s="60">
        <v>9117.2999999999993</v>
      </c>
      <c r="HI151" s="60">
        <v>5104</v>
      </c>
      <c r="HJ151" s="60">
        <v>5804</v>
      </c>
      <c r="HK151" s="60">
        <v>5484</v>
      </c>
      <c r="HL151" s="60">
        <v>5804</v>
      </c>
      <c r="HM151" s="60">
        <v>5804</v>
      </c>
      <c r="HN151" s="60">
        <v>5404</v>
      </c>
      <c r="HO151" s="60">
        <v>4904</v>
      </c>
      <c r="HP151" s="60">
        <v>4895</v>
      </c>
      <c r="HQ151" s="60">
        <v>5304</v>
      </c>
      <c r="HR151" s="60">
        <v>5404</v>
      </c>
      <c r="HS151" s="60">
        <v>5404</v>
      </c>
      <c r="HT151" s="60">
        <v>5664</v>
      </c>
      <c r="HU151" s="60">
        <v>5664</v>
      </c>
      <c r="HV151" s="60">
        <v>5664</v>
      </c>
      <c r="HW151" s="60">
        <v>5664</v>
      </c>
      <c r="HX151" s="60">
        <v>5804</v>
      </c>
      <c r="HY151" s="60">
        <v>5664</v>
      </c>
      <c r="HZ151" s="60">
        <v>5664</v>
      </c>
      <c r="IA151" s="60">
        <v>5664</v>
      </c>
      <c r="IB151" s="60">
        <v>5804</v>
      </c>
      <c r="IC151" s="60">
        <v>5404</v>
      </c>
      <c r="ID151" s="60">
        <v>5804</v>
      </c>
      <c r="IE151" s="60">
        <v>5804</v>
      </c>
      <c r="IF151" s="60">
        <v>5664</v>
      </c>
      <c r="IG151" s="60">
        <v>5664</v>
      </c>
      <c r="IH151" s="60">
        <v>5304</v>
      </c>
      <c r="II151" s="60">
        <v>5664</v>
      </c>
      <c r="IJ151" s="60">
        <v>5804</v>
      </c>
      <c r="IK151" s="60">
        <v>5664</v>
      </c>
      <c r="IL151" s="60">
        <v>5664</v>
      </c>
      <c r="IM151" s="60">
        <v>5664</v>
      </c>
      <c r="IN151" s="60">
        <v>5804</v>
      </c>
      <c r="IO151" s="60">
        <v>5664</v>
      </c>
      <c r="IP151" s="60">
        <v>5304</v>
      </c>
      <c r="IQ151" s="60">
        <v>5804</v>
      </c>
      <c r="IR151" s="60">
        <v>5304</v>
      </c>
      <c r="IS151" s="60">
        <v>5664</v>
      </c>
      <c r="IT151" s="60">
        <v>5804</v>
      </c>
      <c r="IU151" s="60">
        <v>5804</v>
      </c>
      <c r="IV151" s="60">
        <v>5804</v>
      </c>
      <c r="IW151" s="60">
        <v>5804</v>
      </c>
      <c r="IX151" s="60">
        <v>5404</v>
      </c>
      <c r="IY151" s="60">
        <v>5804</v>
      </c>
      <c r="IZ151" s="60">
        <v>4904</v>
      </c>
      <c r="JA151" s="60">
        <v>5804</v>
      </c>
      <c r="JB151" s="60">
        <v>5304</v>
      </c>
      <c r="JC151" s="60">
        <v>5404</v>
      </c>
      <c r="JD151" s="60">
        <v>4904</v>
      </c>
      <c r="JE151" s="60">
        <v>5404</v>
      </c>
      <c r="JF151" s="60">
        <v>5804</v>
      </c>
      <c r="JG151" s="60">
        <v>1829</v>
      </c>
      <c r="JH151" s="60">
        <v>5804</v>
      </c>
      <c r="JI151" s="60">
        <v>5304</v>
      </c>
      <c r="JJ151" s="60">
        <v>5804</v>
      </c>
      <c r="JK151" s="60">
        <v>5304</v>
      </c>
      <c r="JL151" s="60">
        <v>5804</v>
      </c>
      <c r="JM151" s="60">
        <v>5664</v>
      </c>
      <c r="JN151" s="60">
        <v>5404</v>
      </c>
      <c r="JO151" s="60">
        <v>4904</v>
      </c>
      <c r="JP151" s="60">
        <v>5804</v>
      </c>
      <c r="JQ151" s="60">
        <v>5804</v>
      </c>
      <c r="JR151" s="60">
        <v>5804</v>
      </c>
      <c r="JS151" s="60">
        <v>5804</v>
      </c>
      <c r="JT151" s="60">
        <v>5804</v>
      </c>
      <c r="JU151" s="60">
        <v>5404</v>
      </c>
      <c r="JV151" s="60">
        <v>5804</v>
      </c>
      <c r="JW151" s="60">
        <v>5804</v>
      </c>
      <c r="JX151" s="60">
        <v>5304</v>
      </c>
      <c r="JY151" s="60">
        <v>5804</v>
      </c>
      <c r="JZ151" s="60">
        <v>5664</v>
      </c>
      <c r="KA151" s="60">
        <v>5804</v>
      </c>
      <c r="KB151" s="60">
        <v>5304</v>
      </c>
      <c r="KC151" s="60">
        <v>5804</v>
      </c>
      <c r="KD151" s="60">
        <v>5804</v>
      </c>
      <c r="KE151" s="60">
        <v>5664</v>
      </c>
      <c r="KF151" s="60">
        <v>5404</v>
      </c>
      <c r="KG151" s="60">
        <v>5664</v>
      </c>
      <c r="KI151" s="60">
        <v>5664</v>
      </c>
      <c r="KJ151" s="60">
        <v>5664</v>
      </c>
      <c r="KK151" s="60">
        <v>5304</v>
      </c>
      <c r="KL151" s="60">
        <v>5664</v>
      </c>
      <c r="KM151" s="60">
        <v>5804</v>
      </c>
      <c r="KN151" s="60">
        <v>5804</v>
      </c>
      <c r="KO151" s="60">
        <v>5804</v>
      </c>
      <c r="KP151" s="60">
        <v>5804</v>
      </c>
      <c r="KQ151" s="60">
        <v>5804</v>
      </c>
      <c r="KR151" s="60">
        <v>5804</v>
      </c>
      <c r="KS151" s="60">
        <v>5404</v>
      </c>
      <c r="KT151" s="60">
        <v>5804</v>
      </c>
      <c r="KU151" s="60">
        <v>5804</v>
      </c>
      <c r="KV151" s="60">
        <v>5804</v>
      </c>
      <c r="KW151" s="60">
        <v>5804</v>
      </c>
      <c r="KX151" s="60">
        <v>5804</v>
      </c>
      <c r="KY151" s="60">
        <v>5804</v>
      </c>
      <c r="KZ151" s="60">
        <v>5804</v>
      </c>
      <c r="LA151" s="60">
        <v>5804</v>
      </c>
      <c r="LB151" s="60">
        <v>5804</v>
      </c>
      <c r="LC151" s="60">
        <v>5804</v>
      </c>
      <c r="LD151" s="60">
        <v>5804</v>
      </c>
      <c r="LE151" s="60">
        <v>5664</v>
      </c>
      <c r="LF151" s="60">
        <v>5804</v>
      </c>
      <c r="LG151" s="60">
        <v>5484</v>
      </c>
      <c r="LH151" s="60">
        <v>5804</v>
      </c>
      <c r="LI151" s="60">
        <v>5804</v>
      </c>
      <c r="LJ151" s="60">
        <v>4904</v>
      </c>
      <c r="LK151" s="60">
        <v>5664</v>
      </c>
      <c r="LL151" s="60">
        <v>5804</v>
      </c>
      <c r="LM151" s="60">
        <v>5804</v>
      </c>
      <c r="LN151" s="60">
        <v>5604</v>
      </c>
      <c r="LO151" s="60">
        <v>5404</v>
      </c>
      <c r="LP151" s="60">
        <v>5804</v>
      </c>
      <c r="LQ151" s="60">
        <v>5804</v>
      </c>
      <c r="LR151" s="60">
        <v>5804</v>
      </c>
      <c r="LS151" s="60">
        <v>5604</v>
      </c>
      <c r="LT151" s="60">
        <v>5404</v>
      </c>
      <c r="LU151" s="60">
        <v>5804</v>
      </c>
      <c r="LV151" s="60">
        <v>5804</v>
      </c>
    </row>
    <row r="152" spans="1:334" ht="15" customHeight="1" x14ac:dyDescent="0.35">
      <c r="A152" s="57"/>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s="60">
        <v>9473.2999999999993</v>
      </c>
      <c r="FH152" s="60">
        <v>8271.2999999999993</v>
      </c>
      <c r="FI152" s="60">
        <v>8033.3</v>
      </c>
      <c r="FJ152" s="60">
        <v>8635.2999999999993</v>
      </c>
      <c r="FK152" s="60">
        <v>8353.2999999999993</v>
      </c>
      <c r="FL152" s="60">
        <v>8153.3</v>
      </c>
      <c r="FM152" s="60">
        <v>7789.3</v>
      </c>
      <c r="FN152" s="60">
        <v>8061.8</v>
      </c>
      <c r="FO152" s="60">
        <v>8869.2999999999993</v>
      </c>
      <c r="FP152" s="60">
        <v>9505.2999999999993</v>
      </c>
      <c r="FQ152" s="60">
        <v>9305.2999999999993</v>
      </c>
      <c r="FR152" s="60">
        <v>9473.2999999999993</v>
      </c>
      <c r="FS152" s="60">
        <v>8853.2999999999993</v>
      </c>
      <c r="FT152" s="60">
        <v>8825.2999999999993</v>
      </c>
      <c r="FU152" s="60">
        <v>8505.2999999999993</v>
      </c>
      <c r="FV152" s="60">
        <v>8825.2999999999993</v>
      </c>
      <c r="FW152" s="60">
        <v>8771.2999999999993</v>
      </c>
      <c r="FX152" s="60">
        <v>9505.2999999999993</v>
      </c>
      <c r="FY152" s="60">
        <v>9505.2999999999993</v>
      </c>
      <c r="FZ152" s="60">
        <v>9225.2999999999993</v>
      </c>
      <c r="GA152" s="60">
        <v>8813.2999999999993</v>
      </c>
      <c r="GB152" s="60">
        <v>8028</v>
      </c>
      <c r="GC152" s="60">
        <v>8805.2999999999993</v>
      </c>
      <c r="GD152" s="60">
        <v>8911.2999999999993</v>
      </c>
      <c r="GE152" s="60">
        <v>9365.2999999999993</v>
      </c>
      <c r="GF152" s="60">
        <v>8275.7999999999993</v>
      </c>
      <c r="GG152" s="60">
        <v>9347.2999999999993</v>
      </c>
      <c r="GH152" s="60">
        <v>9085.2999999999993</v>
      </c>
      <c r="GI152" s="60">
        <v>9533.2999999999993</v>
      </c>
      <c r="GJ152" s="60">
        <v>8678</v>
      </c>
      <c r="GK152" s="60">
        <v>9673.2999999999993</v>
      </c>
      <c r="GL152" s="60">
        <v>9673.2999999999993</v>
      </c>
      <c r="GM152" s="60">
        <v>9673.2999999999993</v>
      </c>
      <c r="GN152" s="60">
        <v>9487.2999999999993</v>
      </c>
      <c r="GO152" s="60">
        <v>9589.2999999999993</v>
      </c>
      <c r="GP152" s="60">
        <v>9215.2999999999993</v>
      </c>
      <c r="GQ152" s="60">
        <v>9225.2999999999993</v>
      </c>
      <c r="GR152" s="60">
        <v>9171.2999999999993</v>
      </c>
      <c r="GS152" s="60">
        <v>7949.3</v>
      </c>
      <c r="GT152" s="60">
        <v>9533.2999999999993</v>
      </c>
      <c r="GU152" s="60">
        <v>9225.2999999999993</v>
      </c>
      <c r="GV152" s="60">
        <v>9505.2999999999993</v>
      </c>
      <c r="GW152" s="60">
        <v>9505.2999999999993</v>
      </c>
      <c r="GX152" s="60">
        <v>8995.2999999999993</v>
      </c>
      <c r="GY152" s="60">
        <v>9505.2999999999993</v>
      </c>
      <c r="GZ152" s="60">
        <v>8911.2999999999993</v>
      </c>
      <c r="HA152" s="60">
        <v>9393.2999999999993</v>
      </c>
      <c r="HB152" s="60">
        <v>8771.2999999999993</v>
      </c>
      <c r="HC152" s="60">
        <v>8771.2999999999993</v>
      </c>
      <c r="HD152" s="60">
        <v>8911.2999999999993</v>
      </c>
      <c r="HE152" s="60">
        <v>8911.2999999999993</v>
      </c>
      <c r="HF152" s="60">
        <v>9453.7999999999993</v>
      </c>
      <c r="HG152" s="60">
        <v>9555.7999999999993</v>
      </c>
      <c r="HH152" s="60">
        <v>9673.2999999999993</v>
      </c>
      <c r="HI152" s="60">
        <v>5104</v>
      </c>
      <c r="HJ152" s="60">
        <v>5804</v>
      </c>
      <c r="HK152" s="60">
        <v>5484</v>
      </c>
      <c r="HL152" s="60">
        <v>5804</v>
      </c>
      <c r="HM152" s="60">
        <v>5804</v>
      </c>
      <c r="HN152" s="60">
        <v>5404</v>
      </c>
      <c r="HO152" s="60">
        <v>4904</v>
      </c>
      <c r="HP152" s="60">
        <v>4895</v>
      </c>
      <c r="HQ152" s="60">
        <v>5304</v>
      </c>
      <c r="HR152" s="60">
        <v>5404</v>
      </c>
      <c r="HS152" s="60">
        <v>5404</v>
      </c>
      <c r="HT152" s="60">
        <v>5664</v>
      </c>
      <c r="HU152" s="60">
        <v>5664</v>
      </c>
      <c r="HV152" s="60">
        <v>5664</v>
      </c>
      <c r="HW152" s="60">
        <v>5664</v>
      </c>
      <c r="HX152" s="60">
        <v>5804</v>
      </c>
      <c r="HY152" s="60">
        <v>5664</v>
      </c>
      <c r="HZ152" s="60">
        <v>5664</v>
      </c>
      <c r="IA152" s="60">
        <v>5664</v>
      </c>
      <c r="IB152" s="60">
        <v>5804</v>
      </c>
      <c r="IC152" s="60">
        <v>5404</v>
      </c>
      <c r="ID152" s="60">
        <v>5804</v>
      </c>
      <c r="IE152" s="60">
        <v>5804</v>
      </c>
      <c r="IF152" s="60">
        <v>5664</v>
      </c>
      <c r="IG152" s="60">
        <v>5664</v>
      </c>
      <c r="IH152" s="60">
        <v>5304</v>
      </c>
      <c r="II152" s="60">
        <v>5664</v>
      </c>
      <c r="IJ152" s="60">
        <v>5804</v>
      </c>
      <c r="IK152" s="60">
        <v>5664</v>
      </c>
      <c r="IL152" s="60">
        <v>5664</v>
      </c>
      <c r="IM152" s="60">
        <v>5664</v>
      </c>
      <c r="IN152" s="60">
        <v>5804</v>
      </c>
      <c r="IO152" s="60">
        <v>5664</v>
      </c>
      <c r="IP152" s="60">
        <v>5304</v>
      </c>
      <c r="IQ152" s="60">
        <v>5804</v>
      </c>
      <c r="IR152" s="60">
        <v>5304</v>
      </c>
      <c r="IS152" s="60">
        <v>5664</v>
      </c>
      <c r="IT152" s="60">
        <v>5804</v>
      </c>
      <c r="IU152" s="60">
        <v>5804</v>
      </c>
      <c r="IV152" s="60">
        <v>5804</v>
      </c>
      <c r="IW152" s="60">
        <v>5804</v>
      </c>
      <c r="IX152" s="60">
        <v>5404</v>
      </c>
      <c r="IY152" s="60">
        <v>5804</v>
      </c>
      <c r="IZ152" s="60">
        <v>4904</v>
      </c>
      <c r="JA152" s="60">
        <v>5804</v>
      </c>
      <c r="JB152" s="60">
        <v>5304</v>
      </c>
      <c r="JC152" s="60">
        <v>5404</v>
      </c>
      <c r="JD152" s="60">
        <v>4904</v>
      </c>
      <c r="JE152" s="60">
        <v>5404</v>
      </c>
      <c r="JF152" s="60">
        <v>5804</v>
      </c>
      <c r="JG152" s="60">
        <v>1829</v>
      </c>
      <c r="JH152" s="60">
        <v>5804</v>
      </c>
      <c r="JI152" s="60">
        <v>5304</v>
      </c>
      <c r="JJ152" s="60">
        <v>5804</v>
      </c>
      <c r="JK152" s="60">
        <v>5304</v>
      </c>
      <c r="JL152" s="60">
        <v>5804</v>
      </c>
      <c r="JM152" s="60">
        <v>5664</v>
      </c>
      <c r="JN152" s="60">
        <v>5404</v>
      </c>
      <c r="JO152" s="60">
        <v>4904</v>
      </c>
      <c r="JP152" s="60">
        <v>5804</v>
      </c>
      <c r="JQ152" s="60">
        <v>5804</v>
      </c>
      <c r="JR152" s="60">
        <v>5804</v>
      </c>
      <c r="JS152" s="60">
        <v>5804</v>
      </c>
      <c r="JT152" s="60">
        <v>5804</v>
      </c>
      <c r="JU152" s="60">
        <v>5404</v>
      </c>
      <c r="JV152" s="60">
        <v>5804</v>
      </c>
      <c r="JW152" s="60">
        <v>5804</v>
      </c>
      <c r="JX152" s="60">
        <v>5304</v>
      </c>
      <c r="JY152" s="60">
        <v>5804</v>
      </c>
      <c r="JZ152" s="60">
        <v>5664</v>
      </c>
      <c r="KA152" s="60">
        <v>5804</v>
      </c>
      <c r="KB152" s="60">
        <v>5304</v>
      </c>
      <c r="KC152" s="60">
        <v>5804</v>
      </c>
      <c r="KD152" s="60">
        <v>5804</v>
      </c>
      <c r="KE152" s="60">
        <v>5664</v>
      </c>
      <c r="KF152" s="60">
        <v>5404</v>
      </c>
      <c r="KG152" s="60">
        <v>5664</v>
      </c>
      <c r="KI152" s="60">
        <v>5664</v>
      </c>
      <c r="KJ152" s="60">
        <v>5664</v>
      </c>
      <c r="KK152" s="60">
        <v>5304</v>
      </c>
      <c r="KL152" s="60">
        <v>5664</v>
      </c>
      <c r="KM152" s="60">
        <v>5804</v>
      </c>
      <c r="KN152" s="60">
        <v>5804</v>
      </c>
      <c r="KO152" s="60">
        <v>5804</v>
      </c>
      <c r="KP152" s="60">
        <v>5804</v>
      </c>
      <c r="KQ152" s="60">
        <v>5804</v>
      </c>
      <c r="KR152" s="60">
        <v>5804</v>
      </c>
      <c r="KS152" s="60">
        <v>5404</v>
      </c>
      <c r="KT152" s="60">
        <v>5804</v>
      </c>
      <c r="KU152" s="60">
        <v>5804</v>
      </c>
      <c r="KV152" s="60">
        <v>5804</v>
      </c>
      <c r="KW152" s="60">
        <v>5804</v>
      </c>
      <c r="KX152" s="60">
        <v>5804</v>
      </c>
      <c r="KY152" s="60">
        <v>5804</v>
      </c>
      <c r="KZ152" s="60">
        <v>5804</v>
      </c>
      <c r="LA152" s="60">
        <v>5804</v>
      </c>
      <c r="LB152" s="60">
        <v>5804</v>
      </c>
      <c r="LC152" s="60">
        <v>5804</v>
      </c>
      <c r="LD152" s="60">
        <v>5804</v>
      </c>
      <c r="LE152" s="60">
        <v>5664</v>
      </c>
      <c r="LF152" s="60">
        <v>5804</v>
      </c>
      <c r="LG152" s="60">
        <v>5484</v>
      </c>
      <c r="LH152" s="60">
        <v>5804</v>
      </c>
      <c r="LI152" s="60">
        <v>5804</v>
      </c>
      <c r="LJ152" s="60">
        <v>4904</v>
      </c>
      <c r="LK152" s="60">
        <v>5664</v>
      </c>
      <c r="LL152" s="60">
        <v>5804</v>
      </c>
      <c r="LM152" s="60">
        <v>5804</v>
      </c>
      <c r="LN152" s="60">
        <v>5604</v>
      </c>
      <c r="LO152" s="60">
        <v>5404</v>
      </c>
      <c r="LP152" s="60">
        <v>5804</v>
      </c>
      <c r="LQ152" s="60">
        <v>5804</v>
      </c>
      <c r="LR152" s="60">
        <v>5804</v>
      </c>
      <c r="LS152" s="60">
        <v>5604</v>
      </c>
      <c r="LT152" s="60">
        <v>5404</v>
      </c>
      <c r="LU152" s="60">
        <v>5804</v>
      </c>
      <c r="LV152" s="60">
        <v>5804</v>
      </c>
    </row>
    <row r="153" spans="1:334" ht="15" customHeight="1" x14ac:dyDescent="0.35">
      <c r="A153" s="57"/>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s="60">
        <v>9381.2999999999993</v>
      </c>
      <c r="FH153" s="60">
        <v>8179.3</v>
      </c>
      <c r="FI153" s="60">
        <v>7565.3</v>
      </c>
      <c r="FJ153" s="60">
        <v>7896.3</v>
      </c>
      <c r="FK153" s="60">
        <v>7885.3</v>
      </c>
      <c r="FL153" s="60">
        <v>7850.3</v>
      </c>
      <c r="FM153" s="60">
        <v>7201.3</v>
      </c>
      <c r="FN153" s="60">
        <v>7706.8</v>
      </c>
      <c r="FO153" s="60">
        <v>8777.2999999999993</v>
      </c>
      <c r="FP153" s="60">
        <v>9413.2999999999993</v>
      </c>
      <c r="FQ153" s="60">
        <v>9171.2999999999993</v>
      </c>
      <c r="FR153" s="60">
        <v>9339.2999999999993</v>
      </c>
      <c r="FS153" s="60">
        <v>8719.2999999999993</v>
      </c>
      <c r="FT153" s="60">
        <v>8691.2999999999993</v>
      </c>
      <c r="FU153" s="60">
        <v>7958.3</v>
      </c>
      <c r="FV153" s="60">
        <v>8236.2999999999993</v>
      </c>
      <c r="FW153" s="60">
        <v>8423.2999999999993</v>
      </c>
      <c r="FX153" s="60">
        <v>9329.2999999999993</v>
      </c>
      <c r="FY153" s="60">
        <v>9029.2999999999993</v>
      </c>
      <c r="FZ153" s="60">
        <v>8486.2999999999993</v>
      </c>
      <c r="GA153" s="60">
        <v>8495.2999999999993</v>
      </c>
      <c r="GB153" s="60">
        <v>8729.7999999999993</v>
      </c>
      <c r="GC153" s="60">
        <v>7973.3</v>
      </c>
      <c r="GD153" s="60">
        <v>8384.2999999999993</v>
      </c>
      <c r="GE153" s="60">
        <v>9231.2999999999993</v>
      </c>
      <c r="GF153" s="60">
        <v>8141.8</v>
      </c>
      <c r="GG153" s="60">
        <v>9213.2999999999993</v>
      </c>
      <c r="GH153" s="60">
        <v>8993.2999999999993</v>
      </c>
      <c r="GI153" s="60">
        <v>9178.2999999999993</v>
      </c>
      <c r="GJ153" s="60">
        <v>9379.7999999999993</v>
      </c>
      <c r="GK153" s="60">
        <v>9581.2999999999993</v>
      </c>
      <c r="GL153" s="60">
        <v>9581.2999999999993</v>
      </c>
      <c r="GM153" s="60">
        <v>9234.2999999999993</v>
      </c>
      <c r="GN153" s="60">
        <v>9395.2999999999993</v>
      </c>
      <c r="GO153" s="60">
        <v>9497.2999999999993</v>
      </c>
      <c r="GP153" s="60">
        <v>9123.2999999999993</v>
      </c>
      <c r="GQ153" s="60">
        <v>9133.2999999999993</v>
      </c>
      <c r="GR153" s="60">
        <v>8147.3</v>
      </c>
      <c r="GS153" s="60">
        <v>6857.3</v>
      </c>
      <c r="GT153" s="60">
        <v>9441.2999999999993</v>
      </c>
      <c r="GU153" s="60">
        <v>9133.2999999999993</v>
      </c>
      <c r="GV153" s="60">
        <v>9413.2999999999993</v>
      </c>
      <c r="GW153" s="60">
        <v>9413.2999999999993</v>
      </c>
      <c r="GX153" s="60">
        <v>8075.3</v>
      </c>
      <c r="GY153" s="60">
        <v>9413.2999999999993</v>
      </c>
      <c r="GZ153" s="60">
        <v>7819.3</v>
      </c>
      <c r="HA153" s="60">
        <v>9301.2999999999993</v>
      </c>
      <c r="HB153" s="60">
        <v>7767.3</v>
      </c>
      <c r="HC153" s="60">
        <v>7554.5</v>
      </c>
      <c r="HD153" s="60">
        <v>7819.3</v>
      </c>
      <c r="HE153" s="60">
        <v>7694.5</v>
      </c>
      <c r="HF153" s="60">
        <v>9361.7999999999993</v>
      </c>
      <c r="HG153" s="60">
        <v>9463.7999999999993</v>
      </c>
      <c r="HH153" s="60">
        <v>9581.2999999999993</v>
      </c>
      <c r="HI153" s="60">
        <v>4497</v>
      </c>
      <c r="HJ153" s="60">
        <v>5937</v>
      </c>
      <c r="HK153" s="60">
        <v>4685</v>
      </c>
      <c r="HL153" s="60">
        <v>5937</v>
      </c>
      <c r="HM153" s="60">
        <v>4681</v>
      </c>
      <c r="HN153" s="60">
        <v>5129</v>
      </c>
      <c r="HO153" s="60">
        <v>4653</v>
      </c>
      <c r="HP153" s="60">
        <v>4096</v>
      </c>
      <c r="HQ153" s="60">
        <v>5174</v>
      </c>
      <c r="HR153" s="60">
        <v>5537</v>
      </c>
      <c r="HS153" s="60">
        <v>5153</v>
      </c>
      <c r="HT153" s="60">
        <v>5797</v>
      </c>
      <c r="HU153" s="60">
        <v>5797</v>
      </c>
      <c r="HV153" s="60">
        <v>5797</v>
      </c>
      <c r="HW153" s="60">
        <v>5797</v>
      </c>
      <c r="HX153" s="60">
        <v>5937</v>
      </c>
      <c r="HY153" s="60">
        <v>5713</v>
      </c>
      <c r="HZ153" s="60">
        <v>5713</v>
      </c>
      <c r="IA153" s="60">
        <v>5713</v>
      </c>
      <c r="IB153" s="60">
        <v>5703</v>
      </c>
      <c r="IC153" s="60">
        <v>5153</v>
      </c>
      <c r="ID153" s="60">
        <v>5553</v>
      </c>
      <c r="IE153" s="60">
        <v>5895</v>
      </c>
      <c r="IF153" s="60">
        <v>5605</v>
      </c>
      <c r="IG153" s="60">
        <v>5605</v>
      </c>
      <c r="IH153" s="60">
        <v>5353</v>
      </c>
      <c r="II153" s="60">
        <v>5797</v>
      </c>
      <c r="IJ153" s="60">
        <v>5404</v>
      </c>
      <c r="IK153" s="60">
        <v>5450</v>
      </c>
      <c r="IL153" s="60">
        <v>5605</v>
      </c>
      <c r="IM153" s="60">
        <v>5797</v>
      </c>
      <c r="IN153" s="60">
        <v>5937</v>
      </c>
      <c r="IO153" s="60">
        <v>5755</v>
      </c>
      <c r="IP153" s="60">
        <v>4697</v>
      </c>
      <c r="IQ153" s="60">
        <v>5937</v>
      </c>
      <c r="IR153" s="60">
        <v>4697</v>
      </c>
      <c r="IS153" s="60">
        <v>5605</v>
      </c>
      <c r="IT153" s="60">
        <v>5895</v>
      </c>
      <c r="IU153" s="60">
        <v>5853</v>
      </c>
      <c r="IV153" s="60">
        <v>5895</v>
      </c>
      <c r="IW153" s="60">
        <v>5721</v>
      </c>
      <c r="IX153" s="60">
        <v>4890</v>
      </c>
      <c r="IY153" s="60">
        <v>5937</v>
      </c>
      <c r="IZ153" s="60">
        <v>4774</v>
      </c>
      <c r="JA153" s="60">
        <v>5005</v>
      </c>
      <c r="JB153" s="60">
        <v>4505</v>
      </c>
      <c r="JC153" s="60">
        <v>5021</v>
      </c>
      <c r="JD153" s="60">
        <v>4105</v>
      </c>
      <c r="JE153" s="60">
        <v>5040</v>
      </c>
      <c r="JF153" s="60">
        <v>5853</v>
      </c>
      <c r="JG153" s="60">
        <v>1030</v>
      </c>
      <c r="JH153" s="60">
        <v>5895</v>
      </c>
      <c r="JI153" s="60">
        <v>5132</v>
      </c>
      <c r="JJ153" s="60">
        <v>5590</v>
      </c>
      <c r="JK153" s="60">
        <v>4505</v>
      </c>
      <c r="JL153" s="60">
        <v>5853</v>
      </c>
      <c r="JM153" s="60">
        <v>5713</v>
      </c>
      <c r="JN153" s="60">
        <v>5303</v>
      </c>
      <c r="JO153" s="60">
        <v>4105</v>
      </c>
      <c r="JP153" s="60">
        <v>5674</v>
      </c>
      <c r="JQ153" s="60">
        <v>5853</v>
      </c>
      <c r="JR153" s="60">
        <v>5937</v>
      </c>
      <c r="JS153" s="60">
        <v>5937</v>
      </c>
      <c r="JT153" s="60">
        <v>5937</v>
      </c>
      <c r="JU153" s="60">
        <v>5303</v>
      </c>
      <c r="JV153" s="60">
        <v>5482</v>
      </c>
      <c r="JW153" s="60">
        <v>5389</v>
      </c>
      <c r="JX153" s="60">
        <v>4505</v>
      </c>
      <c r="JY153" s="60">
        <v>5482</v>
      </c>
      <c r="JZ153" s="60">
        <v>5713</v>
      </c>
      <c r="KA153" s="60">
        <v>5674</v>
      </c>
      <c r="KB153" s="60">
        <v>4921</v>
      </c>
      <c r="KC153" s="60">
        <v>5005</v>
      </c>
      <c r="KD153" s="60">
        <v>5290</v>
      </c>
      <c r="KE153" s="60">
        <v>5473</v>
      </c>
      <c r="KF153" s="60">
        <v>5040</v>
      </c>
      <c r="KG153" s="60">
        <v>5431</v>
      </c>
      <c r="KH153" s="60">
        <v>1555</v>
      </c>
      <c r="KI153" s="60">
        <v>5563</v>
      </c>
      <c r="KJ153" s="60">
        <v>5413</v>
      </c>
      <c r="KK153" s="60">
        <v>4790</v>
      </c>
      <c r="KL153" s="60">
        <v>5413</v>
      </c>
      <c r="KM153" s="60">
        <v>5703</v>
      </c>
      <c r="KN153" s="60">
        <v>5895</v>
      </c>
      <c r="KO153" s="60">
        <v>4681</v>
      </c>
      <c r="KP153" s="60">
        <v>5937</v>
      </c>
      <c r="KQ153" s="60">
        <v>5853</v>
      </c>
      <c r="KR153" s="60">
        <v>5853</v>
      </c>
      <c r="KS153" s="60">
        <v>4829</v>
      </c>
      <c r="KT153" s="60">
        <v>4382</v>
      </c>
      <c r="KU153" s="60">
        <v>5937</v>
      </c>
      <c r="KV153" s="60">
        <v>5937</v>
      </c>
      <c r="KW153" s="60">
        <v>5065</v>
      </c>
      <c r="KX153" s="60">
        <v>5937</v>
      </c>
      <c r="KY153" s="60">
        <v>5937</v>
      </c>
      <c r="KZ153" s="60">
        <v>5937</v>
      </c>
      <c r="LA153" s="60">
        <v>5937</v>
      </c>
      <c r="LB153" s="60">
        <v>5005</v>
      </c>
      <c r="LC153" s="60">
        <v>5674</v>
      </c>
      <c r="LD153" s="60">
        <v>5632</v>
      </c>
      <c r="LE153" s="60">
        <v>5797</v>
      </c>
      <c r="LF153" s="60">
        <v>5937</v>
      </c>
      <c r="LG153" s="60">
        <v>4685</v>
      </c>
      <c r="LH153" s="60">
        <v>5937</v>
      </c>
      <c r="LI153" s="60">
        <v>5937</v>
      </c>
      <c r="LJ153" s="60">
        <v>4582</v>
      </c>
      <c r="LK153" s="60">
        <v>5450</v>
      </c>
      <c r="LL153" s="60">
        <v>5937</v>
      </c>
      <c r="LM153" s="60">
        <v>5937</v>
      </c>
      <c r="LN153" s="60">
        <v>5353</v>
      </c>
      <c r="LO153" s="60">
        <v>5303</v>
      </c>
      <c r="LP153" s="60">
        <v>5703</v>
      </c>
      <c r="LQ153" s="60">
        <v>5937</v>
      </c>
      <c r="LR153" s="60">
        <v>5937</v>
      </c>
      <c r="LS153" s="60">
        <v>5390</v>
      </c>
      <c r="LT153" s="60">
        <v>4605</v>
      </c>
      <c r="LU153" s="60">
        <v>5937</v>
      </c>
      <c r="LV153" s="60">
        <v>5937</v>
      </c>
    </row>
    <row r="154" spans="1:334" ht="15" customHeight="1" x14ac:dyDescent="0.35">
      <c r="A154" s="57"/>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s="60">
        <v>5780.6</v>
      </c>
      <c r="FH154" s="60">
        <v>5306.6</v>
      </c>
      <c r="FI154" s="60">
        <v>4464.6000000000004</v>
      </c>
      <c r="FJ154" s="60">
        <v>5133.6000000000004</v>
      </c>
      <c r="FK154" s="60">
        <v>4464.6000000000004</v>
      </c>
      <c r="FL154" s="60">
        <v>4359.6000000000004</v>
      </c>
      <c r="FM154" s="60">
        <v>4546.6000000000004</v>
      </c>
      <c r="FN154" s="60">
        <v>4298.1000000000004</v>
      </c>
      <c r="FO154" s="60">
        <v>5306.6</v>
      </c>
      <c r="FP154" s="60">
        <v>5612.6</v>
      </c>
      <c r="FQ154" s="60">
        <v>5270.6</v>
      </c>
      <c r="FR154" s="60">
        <v>5738.6</v>
      </c>
      <c r="FS154" s="60">
        <v>5738.6</v>
      </c>
      <c r="FT154" s="60">
        <v>5270.6</v>
      </c>
      <c r="FU154" s="60">
        <v>4751.6000000000004</v>
      </c>
      <c r="FV154" s="60">
        <v>4425.6000000000004</v>
      </c>
      <c r="FW154" s="60">
        <v>5228.6000000000004</v>
      </c>
      <c r="FX154" s="60">
        <v>5528.6</v>
      </c>
      <c r="FY154" s="60">
        <v>5228.6000000000004</v>
      </c>
      <c r="FZ154" s="60">
        <v>4665.6000000000004</v>
      </c>
      <c r="GA154" s="60">
        <v>5612.6</v>
      </c>
      <c r="GB154" s="60">
        <v>4869.3</v>
      </c>
      <c r="GC154" s="60">
        <v>4154.6000000000004</v>
      </c>
      <c r="GD154" s="60">
        <v>4943.6000000000004</v>
      </c>
      <c r="GE154" s="60">
        <v>5180.6000000000004</v>
      </c>
      <c r="GF154" s="60">
        <v>5147.1000000000004</v>
      </c>
      <c r="GG154" s="60">
        <v>5570.6</v>
      </c>
      <c r="GH154" s="60">
        <v>5312.6</v>
      </c>
      <c r="GI154" s="60">
        <v>5127.6000000000004</v>
      </c>
      <c r="GJ154" s="60">
        <v>4117.8</v>
      </c>
      <c r="GK154" s="60">
        <v>5780.6</v>
      </c>
      <c r="GL154" s="60">
        <v>5780.6</v>
      </c>
      <c r="GM154" s="60">
        <v>5043.6000000000004</v>
      </c>
      <c r="GN154" s="60">
        <v>5612.6</v>
      </c>
      <c r="GO154" s="60">
        <v>5696.6</v>
      </c>
      <c r="GP154" s="60">
        <v>5780.6</v>
      </c>
      <c r="GQ154" s="60">
        <v>5312.6</v>
      </c>
      <c r="GR154" s="60">
        <v>3714.6</v>
      </c>
      <c r="GS154" s="60">
        <v>5612.6</v>
      </c>
      <c r="GT154" s="60">
        <v>5780.6</v>
      </c>
      <c r="GU154" s="60">
        <v>5312.6</v>
      </c>
      <c r="GV154" s="60">
        <v>5312.6</v>
      </c>
      <c r="GW154" s="60">
        <v>5312.6</v>
      </c>
      <c r="GX154" s="60">
        <v>5396.6</v>
      </c>
      <c r="GY154" s="60">
        <v>5612.6</v>
      </c>
      <c r="GZ154" s="60">
        <v>5312.6</v>
      </c>
      <c r="HA154" s="60">
        <v>5780.6</v>
      </c>
      <c r="HB154" s="60">
        <v>4838.6000000000004</v>
      </c>
      <c r="HC154" s="60">
        <v>5312.6</v>
      </c>
      <c r="HD154" s="60">
        <v>5312.6</v>
      </c>
      <c r="HE154" s="60">
        <v>5312.6</v>
      </c>
      <c r="HF154" s="60">
        <v>4645.1000000000004</v>
      </c>
      <c r="HG154" s="60">
        <v>5663.1</v>
      </c>
      <c r="HH154" s="60">
        <v>5780.6</v>
      </c>
      <c r="HI154" s="60">
        <v>1566</v>
      </c>
      <c r="HJ154" s="60">
        <v>2918</v>
      </c>
      <c r="HK154" s="60">
        <v>1042</v>
      </c>
      <c r="HL154" s="60">
        <v>3024</v>
      </c>
      <c r="HN154" s="60">
        <v>2616</v>
      </c>
      <c r="HO154" s="60">
        <v>2640</v>
      </c>
      <c r="HP154" s="60">
        <v>1042</v>
      </c>
      <c r="HQ154" s="60">
        <v>2761</v>
      </c>
      <c r="HR154" s="60">
        <v>3024</v>
      </c>
      <c r="HS154" s="60">
        <v>2250</v>
      </c>
      <c r="HT154" s="60">
        <v>3024</v>
      </c>
      <c r="HU154" s="60">
        <v>3024</v>
      </c>
      <c r="HV154" s="60">
        <v>3024</v>
      </c>
      <c r="HW154" s="60">
        <v>3024</v>
      </c>
      <c r="HX154" s="60">
        <v>3024</v>
      </c>
      <c r="HY154" s="60">
        <v>2940</v>
      </c>
      <c r="HZ154" s="60">
        <v>2662</v>
      </c>
      <c r="IA154" s="60">
        <v>2940</v>
      </c>
      <c r="IB154" s="60">
        <v>2790</v>
      </c>
      <c r="IC154" s="60">
        <v>2640</v>
      </c>
      <c r="ID154" s="60">
        <v>2640</v>
      </c>
      <c r="IE154" s="60">
        <v>2982</v>
      </c>
      <c r="IF154" s="60">
        <v>2614</v>
      </c>
      <c r="IG154" s="60">
        <v>2554</v>
      </c>
      <c r="IH154" s="60">
        <v>2332</v>
      </c>
      <c r="II154" s="60">
        <v>2416</v>
      </c>
      <c r="IJ154" s="60">
        <v>2790</v>
      </c>
      <c r="IK154" s="60">
        <v>2287</v>
      </c>
      <c r="IL154" s="60">
        <v>2442</v>
      </c>
      <c r="IM154" s="60">
        <v>3024</v>
      </c>
      <c r="IN154" s="60">
        <v>3024</v>
      </c>
      <c r="IO154" s="60">
        <v>2592</v>
      </c>
      <c r="IP154" s="60">
        <v>1176</v>
      </c>
      <c r="IQ154" s="60">
        <v>3024</v>
      </c>
      <c r="IR154" s="60">
        <v>1176</v>
      </c>
      <c r="IS154" s="60">
        <v>2614</v>
      </c>
      <c r="IT154" s="60">
        <v>2764</v>
      </c>
      <c r="IU154" s="60">
        <v>2662</v>
      </c>
      <c r="IV154" s="60">
        <v>2982</v>
      </c>
      <c r="IW154" s="60">
        <v>2808</v>
      </c>
      <c r="IX154" s="60">
        <v>2377</v>
      </c>
      <c r="IY154" s="60">
        <v>3024</v>
      </c>
      <c r="IZ154" s="60">
        <v>2761</v>
      </c>
      <c r="JA154" s="60">
        <v>1042</v>
      </c>
      <c r="JB154" s="60">
        <v>1702</v>
      </c>
      <c r="JC154" s="60">
        <v>2508</v>
      </c>
      <c r="JD154" s="60">
        <v>2092</v>
      </c>
      <c r="JE154" s="60">
        <v>2527</v>
      </c>
      <c r="JF154" s="60">
        <v>2940</v>
      </c>
      <c r="JG154" s="60">
        <v>1042</v>
      </c>
      <c r="JH154" s="60">
        <v>2982</v>
      </c>
      <c r="JI154" s="60">
        <v>2719</v>
      </c>
      <c r="JJ154" s="60">
        <v>2287</v>
      </c>
      <c r="JK154" s="60">
        <v>1042</v>
      </c>
      <c r="JL154" s="60">
        <v>2940</v>
      </c>
      <c r="JM154" s="60">
        <v>2940</v>
      </c>
      <c r="JN154" s="60">
        <v>2790</v>
      </c>
      <c r="JO154" s="60">
        <v>1042</v>
      </c>
      <c r="JP154" s="60">
        <v>2761</v>
      </c>
      <c r="JQ154" s="60">
        <v>2940</v>
      </c>
      <c r="JR154" s="60">
        <v>3024</v>
      </c>
      <c r="JS154" s="60">
        <v>2918</v>
      </c>
      <c r="JT154" s="60">
        <v>3024</v>
      </c>
      <c r="JU154" s="60">
        <v>2790</v>
      </c>
      <c r="JV154" s="60">
        <v>2569</v>
      </c>
      <c r="JW154" s="60">
        <v>1426</v>
      </c>
      <c r="JX154" s="60">
        <v>1042</v>
      </c>
      <c r="JY154" s="60">
        <v>2569</v>
      </c>
      <c r="JZ154" s="60">
        <v>2940</v>
      </c>
      <c r="KA154" s="60">
        <v>2761</v>
      </c>
      <c r="KB154" s="60">
        <v>2508</v>
      </c>
      <c r="KC154" s="60">
        <v>1042</v>
      </c>
      <c r="KD154" s="60">
        <v>1987</v>
      </c>
      <c r="KE154" s="60">
        <v>2700</v>
      </c>
      <c r="KF154" s="60">
        <v>2137</v>
      </c>
      <c r="KG154" s="60">
        <v>2658</v>
      </c>
      <c r="KH154" s="60">
        <v>3024</v>
      </c>
      <c r="KI154" s="60">
        <v>2790</v>
      </c>
      <c r="KJ154" s="60">
        <v>2640</v>
      </c>
      <c r="KK154" s="60">
        <v>2377</v>
      </c>
      <c r="KL154" s="60">
        <v>2640</v>
      </c>
      <c r="KM154" s="60">
        <v>2790</v>
      </c>
      <c r="KN154" s="60">
        <v>2982</v>
      </c>
      <c r="KP154" s="60">
        <v>3024</v>
      </c>
      <c r="KQ154" s="60">
        <v>2940</v>
      </c>
      <c r="KR154" s="60">
        <v>2940</v>
      </c>
      <c r="KS154" s="60">
        <v>2316</v>
      </c>
      <c r="KT154" s="60">
        <v>1768</v>
      </c>
      <c r="KU154" s="60">
        <v>3024</v>
      </c>
      <c r="KV154" s="60">
        <v>3024</v>
      </c>
      <c r="KW154" s="60">
        <v>1102</v>
      </c>
      <c r="KX154" s="60">
        <v>3024</v>
      </c>
      <c r="KY154" s="60">
        <v>3024</v>
      </c>
      <c r="KZ154" s="60">
        <v>2918</v>
      </c>
      <c r="LA154" s="60">
        <v>3024</v>
      </c>
      <c r="LB154" s="60">
        <v>1042</v>
      </c>
      <c r="LC154" s="60">
        <v>2371</v>
      </c>
      <c r="LD154" s="60">
        <v>2329</v>
      </c>
      <c r="LE154" s="60">
        <v>3024</v>
      </c>
      <c r="LF154" s="60">
        <v>3024</v>
      </c>
      <c r="LG154" s="60">
        <v>1042</v>
      </c>
      <c r="LH154" s="60">
        <v>3024</v>
      </c>
      <c r="LI154" s="60">
        <v>3024</v>
      </c>
      <c r="LJ154" s="60">
        <v>2569</v>
      </c>
      <c r="LK154" s="60">
        <v>2287</v>
      </c>
      <c r="LL154" s="60">
        <v>3024</v>
      </c>
      <c r="LM154" s="60">
        <v>3024</v>
      </c>
      <c r="LN154" s="60">
        <v>2640</v>
      </c>
      <c r="LO154" s="60">
        <v>2790</v>
      </c>
      <c r="LP154" s="60">
        <v>2790</v>
      </c>
      <c r="LQ154" s="60">
        <v>3024</v>
      </c>
      <c r="LR154" s="60">
        <v>3024</v>
      </c>
      <c r="LS154" s="60">
        <v>2677</v>
      </c>
      <c r="LT154" s="60">
        <v>1042</v>
      </c>
      <c r="LU154" s="60">
        <v>3024</v>
      </c>
      <c r="LV154" s="60">
        <v>3024</v>
      </c>
    </row>
    <row r="155" spans="1:334" ht="15" customHeight="1" x14ac:dyDescent="0.35">
      <c r="A155" s="57"/>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s="60">
        <v>14045</v>
      </c>
      <c r="FH155" s="60">
        <v>13269</v>
      </c>
      <c r="FI155" s="60">
        <v>12427</v>
      </c>
      <c r="FJ155" s="60">
        <v>13096</v>
      </c>
      <c r="FK155" s="60">
        <v>12529</v>
      </c>
      <c r="FL155" s="60">
        <v>12482</v>
      </c>
      <c r="FM155" s="60">
        <v>12801</v>
      </c>
      <c r="FN155" s="60">
        <v>13088</v>
      </c>
      <c r="FO155" s="60">
        <v>13269</v>
      </c>
      <c r="FP155" s="60">
        <v>14077</v>
      </c>
      <c r="FQ155" s="60">
        <v>12435</v>
      </c>
      <c r="FR155" s="60">
        <v>14003</v>
      </c>
      <c r="FS155" s="60">
        <v>12901</v>
      </c>
      <c r="FT155" s="60">
        <v>13093</v>
      </c>
      <c r="FU155" s="60">
        <v>12414</v>
      </c>
      <c r="FV155" s="60">
        <v>11288</v>
      </c>
      <c r="FW155" s="60">
        <v>12593</v>
      </c>
      <c r="FX155" s="60">
        <v>13053</v>
      </c>
      <c r="FY155" s="60">
        <v>13693</v>
      </c>
      <c r="FZ155" s="60">
        <v>12030</v>
      </c>
      <c r="GA155" s="60">
        <v>14237</v>
      </c>
      <c r="GB155" s="60">
        <v>14219</v>
      </c>
      <c r="GC155" s="60">
        <v>13195</v>
      </c>
      <c r="GD155" s="60">
        <v>13268</v>
      </c>
      <c r="GE155" s="60">
        <v>13703</v>
      </c>
      <c r="GF155" s="60">
        <v>13703</v>
      </c>
      <c r="GG155" s="60">
        <v>12833</v>
      </c>
      <c r="GH155" s="60">
        <v>12677</v>
      </c>
      <c r="GI155" s="60">
        <v>13592</v>
      </c>
      <c r="GJ155" s="60">
        <v>14203.5</v>
      </c>
      <c r="GK155" s="60">
        <v>14245</v>
      </c>
      <c r="GL155" s="60">
        <v>14245</v>
      </c>
      <c r="GM155" s="60">
        <v>13508</v>
      </c>
      <c r="GN155" s="60">
        <v>12977</v>
      </c>
      <c r="GO155" s="60">
        <v>13861</v>
      </c>
      <c r="GP155" s="60">
        <v>14245</v>
      </c>
      <c r="GQ155" s="60">
        <v>13477</v>
      </c>
      <c r="GR155" s="60">
        <v>11479</v>
      </c>
      <c r="GS155" s="60">
        <v>14135</v>
      </c>
      <c r="GT155" s="60">
        <v>14245</v>
      </c>
      <c r="GU155" s="60">
        <v>13477</v>
      </c>
      <c r="GV155" s="60">
        <v>13477</v>
      </c>
      <c r="GW155" s="60">
        <v>13477</v>
      </c>
      <c r="GX155" s="60">
        <v>14021</v>
      </c>
      <c r="GY155" s="60">
        <v>12977</v>
      </c>
      <c r="GZ155" s="60">
        <v>13937</v>
      </c>
      <c r="HA155" s="60">
        <v>13605</v>
      </c>
      <c r="HB155" s="60">
        <v>13361</v>
      </c>
      <c r="HC155" s="60">
        <v>13535</v>
      </c>
      <c r="HD155" s="60">
        <v>13637</v>
      </c>
      <c r="HE155" s="60">
        <v>13637</v>
      </c>
      <c r="HF155" s="60">
        <v>13937</v>
      </c>
      <c r="HG155" s="60">
        <v>14321</v>
      </c>
      <c r="HH155" s="60">
        <v>14245</v>
      </c>
      <c r="HI155" s="60">
        <v>1849</v>
      </c>
      <c r="HJ155" s="60">
        <v>2785</v>
      </c>
      <c r="HK155" s="60">
        <v>807</v>
      </c>
      <c r="HL155" s="60">
        <v>2891</v>
      </c>
      <c r="HM155" s="60">
        <v>909</v>
      </c>
      <c r="HN155" s="60">
        <v>2407</v>
      </c>
      <c r="HO155" s="60">
        <v>2005</v>
      </c>
      <c r="HQ155" s="60">
        <v>2526</v>
      </c>
      <c r="HR155" s="60">
        <v>2491</v>
      </c>
      <c r="HS155" s="60">
        <v>1717</v>
      </c>
      <c r="HT155" s="60">
        <v>2789</v>
      </c>
      <c r="HU155" s="60">
        <v>2789</v>
      </c>
      <c r="HV155" s="60">
        <v>2789</v>
      </c>
      <c r="HW155" s="60">
        <v>2789</v>
      </c>
      <c r="HX155" s="60">
        <v>2891</v>
      </c>
      <c r="HY155" s="60">
        <v>2705</v>
      </c>
      <c r="HZ155" s="60">
        <v>2705</v>
      </c>
      <c r="IA155" s="60">
        <v>2705</v>
      </c>
      <c r="IB155" s="60">
        <v>2657</v>
      </c>
      <c r="IC155" s="60">
        <v>2107</v>
      </c>
      <c r="ID155" s="60">
        <v>2507</v>
      </c>
      <c r="IE155" s="60">
        <v>2849</v>
      </c>
      <c r="IF155" s="60">
        <v>2597</v>
      </c>
      <c r="IG155" s="60">
        <v>2597</v>
      </c>
      <c r="IH155" s="60">
        <v>2315</v>
      </c>
      <c r="II155" s="60">
        <v>2399</v>
      </c>
      <c r="IJ155" s="60">
        <v>2657</v>
      </c>
      <c r="IK155" s="60">
        <v>2052</v>
      </c>
      <c r="IL155" s="60">
        <v>2207</v>
      </c>
      <c r="IM155" s="60">
        <v>2789</v>
      </c>
      <c r="IN155" s="60">
        <v>2891</v>
      </c>
      <c r="IO155" s="60">
        <v>2357</v>
      </c>
      <c r="IP155" s="60">
        <v>1659</v>
      </c>
      <c r="IQ155" s="60">
        <v>2891</v>
      </c>
      <c r="IR155" s="60">
        <v>1659</v>
      </c>
      <c r="IS155" s="60">
        <v>2597</v>
      </c>
      <c r="IT155" s="60">
        <v>2849</v>
      </c>
      <c r="IU155" s="60">
        <v>2807</v>
      </c>
      <c r="IV155" s="60">
        <v>2849</v>
      </c>
      <c r="IW155" s="60">
        <v>2675</v>
      </c>
      <c r="IX155" s="60">
        <v>1844</v>
      </c>
      <c r="IY155" s="60">
        <v>2891</v>
      </c>
      <c r="IZ155" s="60">
        <v>2126</v>
      </c>
      <c r="JA155" s="60">
        <v>909</v>
      </c>
      <c r="JB155" s="60">
        <v>1467</v>
      </c>
      <c r="JC155" s="60">
        <v>1975</v>
      </c>
      <c r="JD155" s="60">
        <v>1457</v>
      </c>
      <c r="JE155" s="60">
        <v>1994</v>
      </c>
      <c r="JF155" s="60">
        <v>2807</v>
      </c>
      <c r="JG155" s="60">
        <v>407</v>
      </c>
      <c r="JH155" s="60">
        <v>2849</v>
      </c>
      <c r="JI155" s="60">
        <v>2484</v>
      </c>
      <c r="JJ155" s="60">
        <v>2154</v>
      </c>
      <c r="JK155" s="60">
        <v>807</v>
      </c>
      <c r="JL155" s="60">
        <v>2807</v>
      </c>
      <c r="JM155" s="60">
        <v>2705</v>
      </c>
      <c r="JN155" s="60">
        <v>2257</v>
      </c>
      <c r="JO155" s="60">
        <v>407</v>
      </c>
      <c r="JP155" s="60">
        <v>2628</v>
      </c>
      <c r="JQ155" s="60">
        <v>2807</v>
      </c>
      <c r="JR155" s="60">
        <v>2891</v>
      </c>
      <c r="JS155" s="60">
        <v>2785</v>
      </c>
      <c r="JT155" s="60">
        <v>2891</v>
      </c>
      <c r="JU155" s="60">
        <v>2257</v>
      </c>
      <c r="JV155" s="60">
        <v>2436</v>
      </c>
      <c r="JW155" s="60">
        <v>1293</v>
      </c>
      <c r="JX155" s="60">
        <v>807</v>
      </c>
      <c r="JY155" s="60">
        <v>2436</v>
      </c>
      <c r="JZ155" s="60">
        <v>2705</v>
      </c>
      <c r="KA155" s="60">
        <v>2628</v>
      </c>
      <c r="KB155" s="60">
        <v>2273</v>
      </c>
      <c r="KC155" s="60">
        <v>909</v>
      </c>
      <c r="KD155" s="60">
        <v>1854</v>
      </c>
      <c r="KE155" s="60">
        <v>2465</v>
      </c>
      <c r="KF155" s="60">
        <v>1604</v>
      </c>
      <c r="KG155" s="60">
        <v>2423</v>
      </c>
      <c r="KH155" s="60">
        <v>1982</v>
      </c>
      <c r="KI155" s="60">
        <v>2555</v>
      </c>
      <c r="KJ155" s="60">
        <v>2405</v>
      </c>
      <c r="KK155" s="60">
        <v>2142</v>
      </c>
      <c r="KL155" s="60">
        <v>2405</v>
      </c>
      <c r="KM155" s="60">
        <v>2657</v>
      </c>
      <c r="KN155" s="60">
        <v>2849</v>
      </c>
      <c r="KO155" s="60">
        <v>909</v>
      </c>
      <c r="KP155" s="60">
        <v>2891</v>
      </c>
      <c r="KQ155" s="60">
        <v>2807</v>
      </c>
      <c r="KR155" s="60">
        <v>2807</v>
      </c>
      <c r="KS155" s="60">
        <v>2107</v>
      </c>
      <c r="KT155" s="60">
        <v>1959</v>
      </c>
      <c r="KU155" s="60">
        <v>2891</v>
      </c>
      <c r="KV155" s="60">
        <v>2891</v>
      </c>
      <c r="KW155" s="60">
        <v>1293</v>
      </c>
      <c r="KX155" s="60">
        <v>2891</v>
      </c>
      <c r="KY155" s="60">
        <v>2891</v>
      </c>
      <c r="KZ155" s="60">
        <v>2785</v>
      </c>
      <c r="LA155" s="60">
        <v>2891</v>
      </c>
      <c r="LB155" s="60">
        <v>909</v>
      </c>
      <c r="LC155" s="60">
        <v>2238</v>
      </c>
      <c r="LD155" s="60">
        <v>2196</v>
      </c>
      <c r="LE155" s="60">
        <v>2789</v>
      </c>
      <c r="LF155" s="60">
        <v>2891</v>
      </c>
      <c r="LG155" s="60">
        <v>807</v>
      </c>
      <c r="LH155" s="60">
        <v>2891</v>
      </c>
      <c r="LI155" s="60">
        <v>2891</v>
      </c>
      <c r="LJ155" s="60">
        <v>1934</v>
      </c>
      <c r="LK155" s="60">
        <v>2052</v>
      </c>
      <c r="LL155" s="60">
        <v>2891</v>
      </c>
      <c r="LM155" s="60">
        <v>2891</v>
      </c>
      <c r="LN155" s="60">
        <v>2307</v>
      </c>
      <c r="LO155" s="60">
        <v>2257</v>
      </c>
      <c r="LP155" s="60">
        <v>2657</v>
      </c>
      <c r="LQ155" s="60">
        <v>2891</v>
      </c>
      <c r="LR155" s="60">
        <v>2891</v>
      </c>
      <c r="LS155" s="60">
        <v>2344</v>
      </c>
      <c r="LT155" s="60">
        <v>509</v>
      </c>
      <c r="LU155" s="60">
        <v>2891</v>
      </c>
      <c r="LV155" s="60">
        <v>2891</v>
      </c>
    </row>
    <row r="156" spans="1:334" ht="15" customHeight="1" x14ac:dyDescent="0.35">
      <c r="A156" s="57"/>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s="60">
        <v>14026.900000000001</v>
      </c>
      <c r="FH156" s="60">
        <v>14018.900000000001</v>
      </c>
      <c r="FI156" s="60">
        <v>13718.900000000001</v>
      </c>
      <c r="FJ156" s="60">
        <v>14102.900000000001</v>
      </c>
      <c r="FK156" s="60">
        <v>13718.900000000001</v>
      </c>
      <c r="FL156" s="60">
        <v>13418.900000000001</v>
      </c>
      <c r="FM156" s="60">
        <v>14018.900000000001</v>
      </c>
      <c r="FN156" s="60">
        <v>13934.900000000001</v>
      </c>
      <c r="FO156" s="60">
        <v>14018.900000000001</v>
      </c>
      <c r="FP156" s="60">
        <v>14134.900000000001</v>
      </c>
      <c r="FQ156" s="60">
        <v>13334.900000000001</v>
      </c>
      <c r="FR156" s="60">
        <v>14102.900000000001</v>
      </c>
      <c r="FS156" s="60">
        <v>14102.900000000001</v>
      </c>
      <c r="FT156" s="60">
        <v>13334.900000000001</v>
      </c>
      <c r="FU156" s="60">
        <v>13334.900000000001</v>
      </c>
      <c r="FV156" s="60">
        <v>13334.900000000001</v>
      </c>
      <c r="FW156" s="60">
        <v>13534.900000000001</v>
      </c>
      <c r="FX156" s="60">
        <v>13834.900000000001</v>
      </c>
      <c r="FY156" s="60">
        <v>14134.900000000001</v>
      </c>
      <c r="FZ156" s="60">
        <v>13534.900000000001</v>
      </c>
      <c r="GA156" s="60">
        <v>14218.900000000001</v>
      </c>
      <c r="GB156" s="60">
        <v>14142.900000000001</v>
      </c>
      <c r="GC156" s="60">
        <v>13934.900000000001</v>
      </c>
      <c r="GD156" s="60">
        <v>13534.900000000001</v>
      </c>
      <c r="GE156" s="60">
        <v>14058.900000000001</v>
      </c>
      <c r="GF156" s="60">
        <v>14058.900000000001</v>
      </c>
      <c r="GG156" s="60">
        <v>13758.900000000001</v>
      </c>
      <c r="GH156" s="60">
        <v>13458.900000000001</v>
      </c>
      <c r="GI156" s="60">
        <v>14302.900000000001</v>
      </c>
      <c r="GJ156" s="60">
        <v>14025.400000000001</v>
      </c>
      <c r="GK156" s="60">
        <v>14226.900000000001</v>
      </c>
      <c r="GL156" s="60">
        <v>14302.900000000001</v>
      </c>
      <c r="GM156" s="60">
        <v>14302.900000000001</v>
      </c>
      <c r="GN156" s="60">
        <v>13758.900000000001</v>
      </c>
      <c r="GO156" s="60">
        <v>13918.900000000001</v>
      </c>
      <c r="GP156" s="60">
        <v>14226.900000000001</v>
      </c>
      <c r="GQ156" s="60">
        <v>13534.900000000001</v>
      </c>
      <c r="GR156" s="60">
        <v>13718.900000000001</v>
      </c>
      <c r="GS156" s="60">
        <v>14134.900000000001</v>
      </c>
      <c r="GT156" s="60">
        <v>14226.900000000001</v>
      </c>
      <c r="GU156" s="60">
        <v>13458.900000000001</v>
      </c>
      <c r="GV156" s="60">
        <v>13458.900000000001</v>
      </c>
      <c r="GW156" s="60">
        <v>13458.900000000001</v>
      </c>
      <c r="GX156" s="60">
        <v>13842.900000000001</v>
      </c>
      <c r="GY156" s="60">
        <v>13758.900000000001</v>
      </c>
      <c r="GZ156" s="60">
        <v>13758.900000000001</v>
      </c>
      <c r="HA156" s="60">
        <v>14226.900000000001</v>
      </c>
      <c r="HB156" s="60">
        <v>13834.900000000001</v>
      </c>
      <c r="HC156" s="60">
        <v>13458.900000000001</v>
      </c>
      <c r="HD156" s="60">
        <v>13458.900000000001</v>
      </c>
      <c r="HE156" s="60">
        <v>13458.900000000001</v>
      </c>
      <c r="HF156" s="60">
        <v>13758.900000000001</v>
      </c>
      <c r="HG156" s="60">
        <v>14142.900000000001</v>
      </c>
      <c r="HH156" s="60">
        <v>14226.900000000001</v>
      </c>
      <c r="HI156" s="60">
        <v>412</v>
      </c>
      <c r="HJ156" s="60">
        <v>536</v>
      </c>
      <c r="HK156" s="60">
        <v>612</v>
      </c>
      <c r="HL156" s="60">
        <v>612</v>
      </c>
      <c r="HM156" s="60">
        <v>612</v>
      </c>
      <c r="HN156" s="60">
        <v>412</v>
      </c>
      <c r="HO156" s="60">
        <v>412</v>
      </c>
      <c r="HP156" s="60">
        <v>412</v>
      </c>
      <c r="HQ156" s="60">
        <v>612</v>
      </c>
      <c r="HR156" s="60">
        <v>412</v>
      </c>
      <c r="HS156" s="60">
        <v>412</v>
      </c>
      <c r="HT156" s="60">
        <v>536</v>
      </c>
      <c r="HU156" s="60">
        <v>536</v>
      </c>
      <c r="HV156" s="60">
        <v>536</v>
      </c>
      <c r="HW156" s="60">
        <v>536</v>
      </c>
      <c r="HX156" s="60">
        <v>536</v>
      </c>
      <c r="HY156" s="60">
        <v>612</v>
      </c>
      <c r="HZ156" s="60">
        <v>612</v>
      </c>
      <c r="IA156" s="60">
        <v>612</v>
      </c>
      <c r="IB156" s="60">
        <v>612</v>
      </c>
      <c r="IC156" s="60">
        <v>412</v>
      </c>
      <c r="ID156" s="60">
        <v>612</v>
      </c>
      <c r="IE156" s="60">
        <v>612</v>
      </c>
      <c r="IF156" s="60">
        <v>612</v>
      </c>
      <c r="IG156" s="60">
        <v>612</v>
      </c>
      <c r="IH156" s="60">
        <v>612</v>
      </c>
      <c r="II156" s="60">
        <v>612</v>
      </c>
      <c r="IJ156" s="60">
        <v>612</v>
      </c>
      <c r="IK156" s="60">
        <v>312</v>
      </c>
      <c r="IL156" s="60">
        <v>536</v>
      </c>
      <c r="IM156" s="60">
        <v>536</v>
      </c>
      <c r="IN156" s="60">
        <v>612</v>
      </c>
      <c r="IO156" s="60">
        <v>612</v>
      </c>
      <c r="IP156" s="60">
        <v>612</v>
      </c>
      <c r="IQ156" s="60">
        <v>536</v>
      </c>
      <c r="IR156" s="60">
        <v>612</v>
      </c>
      <c r="IS156" s="60">
        <v>612</v>
      </c>
      <c r="IT156" s="60">
        <v>612</v>
      </c>
      <c r="IU156" s="60">
        <v>612</v>
      </c>
      <c r="IV156" s="60">
        <v>236</v>
      </c>
      <c r="IW156" s="60">
        <v>612</v>
      </c>
      <c r="IX156" s="60">
        <v>412</v>
      </c>
      <c r="IY156" s="60">
        <v>536</v>
      </c>
      <c r="IZ156" s="60">
        <v>412</v>
      </c>
      <c r="JA156" s="60">
        <v>612</v>
      </c>
      <c r="JB156" s="60">
        <v>612</v>
      </c>
      <c r="JC156" s="60">
        <v>412</v>
      </c>
      <c r="JD156" s="60">
        <v>412</v>
      </c>
      <c r="JE156" s="60">
        <v>412</v>
      </c>
      <c r="JF156" s="60">
        <v>612</v>
      </c>
      <c r="JG156" s="60">
        <v>412</v>
      </c>
      <c r="JH156" s="60">
        <v>612</v>
      </c>
      <c r="JI156" s="60">
        <v>612</v>
      </c>
      <c r="JJ156" s="60">
        <v>612</v>
      </c>
      <c r="JK156" s="60">
        <v>612</v>
      </c>
      <c r="JL156" s="60">
        <v>612</v>
      </c>
      <c r="JM156" s="60">
        <v>612</v>
      </c>
      <c r="JN156" s="60">
        <v>412</v>
      </c>
      <c r="JO156" s="60">
        <v>412</v>
      </c>
      <c r="JP156" s="60">
        <v>536</v>
      </c>
      <c r="JQ156" s="60">
        <v>612</v>
      </c>
      <c r="JR156" s="60">
        <v>536</v>
      </c>
      <c r="JS156" s="60">
        <v>536</v>
      </c>
      <c r="JT156" s="60">
        <v>236</v>
      </c>
      <c r="JU156" s="60">
        <v>412</v>
      </c>
      <c r="JV156" s="60">
        <v>312</v>
      </c>
      <c r="JW156" s="60">
        <v>612</v>
      </c>
      <c r="JX156" s="60">
        <v>312</v>
      </c>
      <c r="JY156" s="60">
        <v>612</v>
      </c>
      <c r="JZ156" s="60">
        <v>612</v>
      </c>
      <c r="KA156" s="60">
        <v>536</v>
      </c>
      <c r="KB156" s="60">
        <v>612</v>
      </c>
      <c r="KC156" s="60">
        <v>612</v>
      </c>
      <c r="KD156" s="60">
        <v>612</v>
      </c>
      <c r="KE156" s="60">
        <v>612</v>
      </c>
      <c r="KF156" s="60">
        <v>412</v>
      </c>
      <c r="KG156" s="60">
        <v>612</v>
      </c>
      <c r="KH156" s="60">
        <v>412</v>
      </c>
      <c r="KI156" s="60">
        <v>612</v>
      </c>
      <c r="KJ156" s="60">
        <v>612</v>
      </c>
      <c r="KK156" s="60">
        <v>612</v>
      </c>
      <c r="KL156" s="60">
        <v>612</v>
      </c>
      <c r="KM156" s="60">
        <v>612</v>
      </c>
      <c r="KN156" s="60">
        <v>612</v>
      </c>
      <c r="KO156" s="60">
        <v>612</v>
      </c>
      <c r="KP156" s="60">
        <v>536</v>
      </c>
      <c r="KQ156" s="60">
        <v>612</v>
      </c>
      <c r="KR156" s="60">
        <v>612</v>
      </c>
      <c r="KS156" s="60">
        <v>412</v>
      </c>
      <c r="KT156" s="60">
        <v>612</v>
      </c>
      <c r="KU156" s="60">
        <v>536</v>
      </c>
      <c r="KV156" s="60">
        <v>536</v>
      </c>
      <c r="KW156" s="60">
        <v>612</v>
      </c>
      <c r="KX156" s="60">
        <v>536</v>
      </c>
      <c r="KY156" s="60">
        <v>536</v>
      </c>
      <c r="KZ156" s="60">
        <v>536</v>
      </c>
      <c r="LA156" s="60">
        <v>536</v>
      </c>
      <c r="LB156" s="60">
        <v>612</v>
      </c>
      <c r="LC156" s="60">
        <v>612</v>
      </c>
      <c r="LD156" s="60">
        <v>612</v>
      </c>
      <c r="LE156" s="60">
        <v>612</v>
      </c>
      <c r="LF156" s="60">
        <v>536</v>
      </c>
      <c r="LG156" s="60">
        <v>612</v>
      </c>
      <c r="LH156" s="60">
        <v>236</v>
      </c>
      <c r="LI156" s="60">
        <v>236</v>
      </c>
      <c r="LJ156" s="60">
        <v>412</v>
      </c>
      <c r="LK156" s="60">
        <v>612</v>
      </c>
      <c r="LL156" s="60">
        <v>536</v>
      </c>
      <c r="LM156" s="60">
        <v>536</v>
      </c>
      <c r="LN156" s="60">
        <v>412</v>
      </c>
      <c r="LO156" s="60">
        <v>412</v>
      </c>
      <c r="LP156" s="60">
        <v>612</v>
      </c>
      <c r="LQ156" s="60">
        <v>536</v>
      </c>
      <c r="LR156" s="60">
        <v>612</v>
      </c>
      <c r="LS156" s="60">
        <v>412</v>
      </c>
      <c r="LT156" s="60">
        <v>412</v>
      </c>
      <c r="LU156" s="60">
        <v>536</v>
      </c>
      <c r="LV156" s="60">
        <v>612</v>
      </c>
    </row>
    <row r="157" spans="1:334" ht="15" customHeight="1" x14ac:dyDescent="0.35">
      <c r="A157" s="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s="60">
        <v>3376.5</v>
      </c>
      <c r="FH157" s="60">
        <v>2653.5</v>
      </c>
      <c r="FI157" s="60">
        <v>2801.5</v>
      </c>
      <c r="FJ157" s="60">
        <v>2463.5</v>
      </c>
      <c r="FK157" s="60">
        <v>2666.5</v>
      </c>
      <c r="FL157" s="60">
        <v>1574.5</v>
      </c>
      <c r="FM157" s="60">
        <v>2308.5</v>
      </c>
      <c r="FN157" s="60">
        <v>2621</v>
      </c>
      <c r="FO157" s="60">
        <v>2569.5</v>
      </c>
      <c r="FP157" s="60">
        <v>3562.5</v>
      </c>
      <c r="FQ157" s="60">
        <v>3320.5</v>
      </c>
      <c r="FR157" s="60">
        <v>3404.5</v>
      </c>
      <c r="FS157" s="60">
        <v>3001.5</v>
      </c>
      <c r="FT157" s="60">
        <v>2917.5</v>
      </c>
      <c r="FU157" s="60">
        <v>2548.5</v>
      </c>
      <c r="FV157" s="60">
        <v>2264.5</v>
      </c>
      <c r="FW157" s="60">
        <v>3520.5</v>
      </c>
      <c r="FX157" s="60">
        <v>3520.5</v>
      </c>
      <c r="FY157" s="60">
        <v>3520.5</v>
      </c>
      <c r="FZ157" s="60">
        <v>3257.5</v>
      </c>
      <c r="GA157" s="60">
        <v>2720.5</v>
      </c>
      <c r="GB157" s="60">
        <v>3473</v>
      </c>
      <c r="GC157" s="60">
        <v>2917.5</v>
      </c>
      <c r="GD157" s="60">
        <v>3193.5</v>
      </c>
      <c r="GE157" s="60">
        <v>2920.5</v>
      </c>
      <c r="GF157" s="60">
        <v>2097</v>
      </c>
      <c r="GG157" s="60">
        <v>3380.5</v>
      </c>
      <c r="GH157" s="60">
        <v>3562.5</v>
      </c>
      <c r="GI157" s="60">
        <v>2860.5</v>
      </c>
      <c r="GJ157" s="60">
        <v>3131</v>
      </c>
      <c r="GK157" s="60">
        <v>3513.5</v>
      </c>
      <c r="GL157" s="60">
        <v>3576.5</v>
      </c>
      <c r="GM157" s="60">
        <v>2818.5</v>
      </c>
      <c r="GN157" s="60">
        <v>3492.5</v>
      </c>
      <c r="GO157" s="60">
        <v>3562.5</v>
      </c>
      <c r="GP157" s="60">
        <v>3646.5</v>
      </c>
      <c r="GQ157" s="60">
        <v>3492.5</v>
      </c>
      <c r="GR157" s="60">
        <v>2467.5</v>
      </c>
      <c r="GS157" s="60">
        <v>2755.5</v>
      </c>
      <c r="GT157" s="60">
        <v>3576.5</v>
      </c>
      <c r="GU157" s="60">
        <v>3562.5</v>
      </c>
      <c r="GV157" s="60">
        <v>3562.5</v>
      </c>
      <c r="GW157" s="60">
        <v>3562.5</v>
      </c>
      <c r="GX157" s="60">
        <v>3504.5</v>
      </c>
      <c r="GY157" s="60">
        <v>3562.5</v>
      </c>
      <c r="GZ157" s="60">
        <v>3420.5</v>
      </c>
      <c r="HA157" s="60">
        <v>3646.5</v>
      </c>
      <c r="HB157" s="60">
        <v>2848.5</v>
      </c>
      <c r="HC157" s="60">
        <v>3280.5</v>
      </c>
      <c r="HD157" s="60">
        <v>3420.5</v>
      </c>
      <c r="HE157" s="60">
        <v>3420.5</v>
      </c>
      <c r="HF157" s="60">
        <v>3529</v>
      </c>
      <c r="HG157" s="60">
        <v>3285</v>
      </c>
      <c r="HH157" s="60">
        <v>3646.5</v>
      </c>
      <c r="HI157" s="60">
        <v>1672</v>
      </c>
      <c r="HJ157" s="60">
        <v>2141</v>
      </c>
      <c r="HK157" s="60">
        <v>1482</v>
      </c>
      <c r="HL157" s="60">
        <v>2247</v>
      </c>
      <c r="HM157" s="60">
        <v>1622</v>
      </c>
      <c r="HN157" s="60">
        <v>1875</v>
      </c>
      <c r="HO157" s="60">
        <v>1735</v>
      </c>
      <c r="HP157" s="60">
        <v>1120</v>
      </c>
      <c r="HQ157" s="60">
        <v>1781</v>
      </c>
      <c r="HR157" s="60">
        <v>1917</v>
      </c>
      <c r="HS157" s="60">
        <v>1485</v>
      </c>
      <c r="HT157" s="60">
        <v>2177</v>
      </c>
      <c r="HU157" s="60">
        <v>2177</v>
      </c>
      <c r="HV157" s="60">
        <v>2177</v>
      </c>
      <c r="HW157" s="60">
        <v>2177</v>
      </c>
      <c r="HX157" s="60">
        <v>2247</v>
      </c>
      <c r="HY157" s="60">
        <v>2135</v>
      </c>
      <c r="HZ157" s="60">
        <v>2135</v>
      </c>
      <c r="IA157" s="60">
        <v>2135</v>
      </c>
      <c r="IB157" s="60">
        <v>2275</v>
      </c>
      <c r="IC157" s="60">
        <v>1875</v>
      </c>
      <c r="ID157" s="60">
        <v>2275</v>
      </c>
      <c r="IE157" s="60">
        <v>2317</v>
      </c>
      <c r="IF157" s="60">
        <v>2135</v>
      </c>
      <c r="IG157" s="60">
        <v>2135</v>
      </c>
      <c r="IH157" s="60">
        <v>1745</v>
      </c>
      <c r="II157" s="60">
        <v>1787</v>
      </c>
      <c r="IJ157" s="60">
        <v>2275</v>
      </c>
      <c r="IK157" s="60">
        <v>983</v>
      </c>
      <c r="IL157" s="60">
        <v>1745</v>
      </c>
      <c r="IM157" s="60">
        <v>2177</v>
      </c>
      <c r="IN157" s="60">
        <v>2317</v>
      </c>
      <c r="IO157" s="60">
        <v>1745</v>
      </c>
      <c r="IP157" s="60">
        <v>1412</v>
      </c>
      <c r="IQ157" s="60">
        <v>2317</v>
      </c>
      <c r="IR157" s="60">
        <v>1412</v>
      </c>
      <c r="IS157" s="60">
        <v>2135</v>
      </c>
      <c r="IT157" s="60">
        <v>2275</v>
      </c>
      <c r="IU157" s="60">
        <v>2275</v>
      </c>
      <c r="IV157" s="60">
        <v>1888</v>
      </c>
      <c r="IW157" s="60">
        <v>2143</v>
      </c>
      <c r="IX157" s="60">
        <v>1612</v>
      </c>
      <c r="IY157" s="60">
        <v>2247</v>
      </c>
      <c r="IZ157" s="60">
        <v>1514</v>
      </c>
      <c r="JA157" s="60">
        <v>1489</v>
      </c>
      <c r="JB157" s="60">
        <v>1482</v>
      </c>
      <c r="JC157" s="60">
        <v>1743</v>
      </c>
      <c r="JD157" s="60">
        <v>1472</v>
      </c>
      <c r="JE157" s="60">
        <v>1542</v>
      </c>
      <c r="JF157" s="60">
        <v>2275</v>
      </c>
      <c r="JG157" s="60">
        <v>1082</v>
      </c>
      <c r="JH157" s="60">
        <v>2275</v>
      </c>
      <c r="JI157" s="60">
        <v>1872</v>
      </c>
      <c r="JJ157" s="60">
        <v>1622</v>
      </c>
      <c r="JK157" s="60">
        <v>1482</v>
      </c>
      <c r="JL157" s="60">
        <v>2275</v>
      </c>
      <c r="JM157" s="60">
        <v>2135</v>
      </c>
      <c r="JN157" s="60">
        <v>1805</v>
      </c>
      <c r="JO157" s="60">
        <v>1082</v>
      </c>
      <c r="JP157" s="60">
        <v>1984</v>
      </c>
      <c r="JQ157" s="60">
        <v>2275</v>
      </c>
      <c r="JR157" s="60">
        <v>2247</v>
      </c>
      <c r="JS157" s="60">
        <v>2141</v>
      </c>
      <c r="JT157" s="60">
        <v>1818</v>
      </c>
      <c r="JU157" s="60">
        <v>1875</v>
      </c>
      <c r="JV157" s="60">
        <v>1621</v>
      </c>
      <c r="JW157" s="60">
        <v>1664</v>
      </c>
      <c r="JX157" s="60">
        <v>983</v>
      </c>
      <c r="JY157" s="60">
        <v>2054</v>
      </c>
      <c r="JZ157" s="60">
        <v>2135</v>
      </c>
      <c r="KA157" s="60">
        <v>1984</v>
      </c>
      <c r="KB157" s="60">
        <v>2003</v>
      </c>
      <c r="KC157" s="60">
        <v>1622</v>
      </c>
      <c r="KD157" s="60">
        <v>1622</v>
      </c>
      <c r="KE157" s="60">
        <v>2003</v>
      </c>
      <c r="KF157" s="60">
        <v>1222</v>
      </c>
      <c r="KG157" s="60">
        <v>2003</v>
      </c>
      <c r="KH157" s="60">
        <v>1777</v>
      </c>
      <c r="KI157" s="60">
        <v>2135</v>
      </c>
      <c r="KJ157" s="60">
        <v>2135</v>
      </c>
      <c r="KK157" s="60">
        <v>1872</v>
      </c>
      <c r="KL157" s="60">
        <v>2135</v>
      </c>
      <c r="KM157" s="60">
        <v>2275</v>
      </c>
      <c r="KN157" s="60">
        <v>2275</v>
      </c>
      <c r="KO157" s="60">
        <v>1622</v>
      </c>
      <c r="KP157" s="60">
        <v>2247</v>
      </c>
      <c r="KQ157" s="60">
        <v>2275</v>
      </c>
      <c r="KR157" s="60">
        <v>2275</v>
      </c>
      <c r="KS157" s="60">
        <v>1875</v>
      </c>
      <c r="KT157" s="60">
        <v>2012</v>
      </c>
      <c r="KU157" s="60">
        <v>2247</v>
      </c>
      <c r="KV157" s="60">
        <v>2247</v>
      </c>
      <c r="KW157" s="60">
        <v>1531</v>
      </c>
      <c r="KX157" s="60">
        <v>2247</v>
      </c>
      <c r="KY157" s="60">
        <v>2247</v>
      </c>
      <c r="KZ157" s="60">
        <v>2141</v>
      </c>
      <c r="LA157" s="60">
        <v>2247</v>
      </c>
      <c r="LB157" s="60">
        <v>1489</v>
      </c>
      <c r="LC157" s="60">
        <v>1664</v>
      </c>
      <c r="LD157" s="60">
        <v>1552</v>
      </c>
      <c r="LE157" s="60">
        <v>2114</v>
      </c>
      <c r="LF157" s="60">
        <v>2317</v>
      </c>
      <c r="LG157" s="60">
        <v>1419</v>
      </c>
      <c r="LH157" s="60">
        <v>1818</v>
      </c>
      <c r="LI157" s="60">
        <v>1947</v>
      </c>
      <c r="LJ157" s="60">
        <v>1514</v>
      </c>
      <c r="LK157" s="60">
        <v>1412</v>
      </c>
      <c r="LL157" s="60">
        <v>2247</v>
      </c>
      <c r="LM157" s="60">
        <v>2317</v>
      </c>
      <c r="LN157" s="60">
        <v>2075</v>
      </c>
      <c r="LO157" s="60">
        <v>1805</v>
      </c>
      <c r="LP157" s="60">
        <v>2205</v>
      </c>
      <c r="LQ157" s="60">
        <v>2247</v>
      </c>
      <c r="LR157" s="60">
        <v>2247</v>
      </c>
      <c r="LS157" s="60">
        <v>1812</v>
      </c>
      <c r="LT157" s="60">
        <v>1222</v>
      </c>
      <c r="LU157" s="60">
        <v>2247</v>
      </c>
      <c r="LV157" s="60">
        <v>2247</v>
      </c>
    </row>
    <row r="158" spans="1:334" ht="15" customHeight="1" x14ac:dyDescent="0.35">
      <c r="A158" s="57"/>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s="60">
        <v>2408</v>
      </c>
      <c r="FH158" s="60">
        <v>2120</v>
      </c>
      <c r="FI158" s="60">
        <v>1384</v>
      </c>
      <c r="FJ158" s="60">
        <v>2484</v>
      </c>
      <c r="FK158" s="60">
        <v>1384</v>
      </c>
      <c r="FL158" s="60">
        <v>642</v>
      </c>
      <c r="FM158" s="60">
        <v>1964</v>
      </c>
      <c r="FN158" s="60">
        <v>1964</v>
      </c>
      <c r="FO158" s="60">
        <v>2484</v>
      </c>
      <c r="FP158" s="60">
        <v>2600</v>
      </c>
      <c r="FQ158" s="60">
        <v>2100</v>
      </c>
      <c r="FR158" s="60">
        <v>2484</v>
      </c>
      <c r="FS158" s="60">
        <v>2204</v>
      </c>
      <c r="FT158" s="60">
        <v>2100</v>
      </c>
      <c r="FU158" s="60">
        <v>1820</v>
      </c>
      <c r="FV158" s="60">
        <v>2100</v>
      </c>
      <c r="FW158" s="60">
        <v>2020</v>
      </c>
      <c r="FX158" s="60">
        <v>2600</v>
      </c>
      <c r="FY158" s="60">
        <v>2600</v>
      </c>
      <c r="FZ158" s="60">
        <v>2020</v>
      </c>
      <c r="GA158" s="60">
        <v>2458</v>
      </c>
      <c r="GB158" s="60">
        <v>2244</v>
      </c>
      <c r="GC158" s="60">
        <v>2400</v>
      </c>
      <c r="GD158" s="60">
        <v>2020</v>
      </c>
      <c r="GE158" s="60">
        <v>2524</v>
      </c>
      <c r="GF158" s="60">
        <v>2244</v>
      </c>
      <c r="GG158" s="60">
        <v>2524</v>
      </c>
      <c r="GH158" s="60">
        <v>1944</v>
      </c>
      <c r="GI158" s="60">
        <v>2684</v>
      </c>
      <c r="GJ158" s="60">
        <v>2524</v>
      </c>
      <c r="GK158" s="60">
        <v>2608</v>
      </c>
      <c r="GL158" s="60">
        <v>2684</v>
      </c>
      <c r="GM158" s="60">
        <v>2684</v>
      </c>
      <c r="GN158" s="60">
        <v>2524</v>
      </c>
      <c r="GO158" s="60">
        <v>2684</v>
      </c>
      <c r="GP158" s="60">
        <v>2608</v>
      </c>
      <c r="GQ158" s="60">
        <v>2020</v>
      </c>
      <c r="GR158" s="60">
        <v>2484</v>
      </c>
      <c r="GS158" s="60">
        <v>2178</v>
      </c>
      <c r="GT158" s="60">
        <v>2608</v>
      </c>
      <c r="GU158" s="60">
        <v>1944</v>
      </c>
      <c r="GV158" s="60">
        <v>2224</v>
      </c>
      <c r="GW158" s="60">
        <v>2224</v>
      </c>
      <c r="GX158" s="60">
        <v>1802</v>
      </c>
      <c r="GY158" s="60">
        <v>2524</v>
      </c>
      <c r="GZ158" s="60">
        <v>1802</v>
      </c>
      <c r="HA158" s="60">
        <v>2328</v>
      </c>
      <c r="HB158" s="60">
        <v>1878</v>
      </c>
      <c r="HC158" s="60">
        <v>1802</v>
      </c>
      <c r="HD158" s="60">
        <v>1802</v>
      </c>
      <c r="HE158" s="60">
        <v>1802</v>
      </c>
      <c r="HF158" s="60">
        <v>2224</v>
      </c>
      <c r="HG158" s="60">
        <v>2524</v>
      </c>
      <c r="HH158" s="60">
        <v>2608</v>
      </c>
      <c r="HI158" s="60">
        <v>500</v>
      </c>
      <c r="HJ158" s="60">
        <v>624</v>
      </c>
      <c r="HK158" s="60">
        <v>700</v>
      </c>
      <c r="HL158" s="60">
        <v>700</v>
      </c>
      <c r="HM158" s="60">
        <v>700</v>
      </c>
      <c r="HN158" s="60">
        <v>500</v>
      </c>
      <c r="HO158" s="60">
        <v>500</v>
      </c>
      <c r="HP158" s="60">
        <v>500</v>
      </c>
      <c r="HQ158" s="60">
        <v>700</v>
      </c>
      <c r="HR158" s="60">
        <v>500</v>
      </c>
      <c r="HS158" s="60">
        <v>500</v>
      </c>
      <c r="HT158" s="60">
        <v>624</v>
      </c>
      <c r="HU158" s="60">
        <v>624</v>
      </c>
      <c r="HV158" s="60">
        <v>624</v>
      </c>
      <c r="HW158" s="60">
        <v>624</v>
      </c>
      <c r="HX158" s="60">
        <v>624</v>
      </c>
      <c r="HY158" s="60">
        <v>700</v>
      </c>
      <c r="HZ158" s="60">
        <v>700</v>
      </c>
      <c r="IA158" s="60">
        <v>700</v>
      </c>
      <c r="IB158" s="60">
        <v>700</v>
      </c>
      <c r="IC158" s="60">
        <v>500</v>
      </c>
      <c r="ID158" s="60">
        <v>700</v>
      </c>
      <c r="IE158" s="60">
        <v>700</v>
      </c>
      <c r="IF158" s="60">
        <v>700</v>
      </c>
      <c r="IG158" s="60">
        <v>700</v>
      </c>
      <c r="IH158" s="60">
        <v>700</v>
      </c>
      <c r="II158" s="60">
        <v>700</v>
      </c>
      <c r="IJ158" s="60">
        <v>700</v>
      </c>
      <c r="IK158" s="60">
        <v>700</v>
      </c>
      <c r="IL158" s="60">
        <v>624</v>
      </c>
      <c r="IM158" s="60">
        <v>624</v>
      </c>
      <c r="IN158" s="60">
        <v>700</v>
      </c>
      <c r="IO158" s="60">
        <v>700</v>
      </c>
      <c r="IP158" s="60">
        <v>700</v>
      </c>
      <c r="IQ158" s="60">
        <v>624</v>
      </c>
      <c r="IR158" s="60">
        <v>700</v>
      </c>
      <c r="IS158" s="60">
        <v>700</v>
      </c>
      <c r="IT158" s="60">
        <v>700</v>
      </c>
      <c r="IU158" s="60">
        <v>700</v>
      </c>
      <c r="IV158" s="60">
        <v>624</v>
      </c>
      <c r="IW158" s="60">
        <v>700</v>
      </c>
      <c r="IX158" s="60">
        <v>500</v>
      </c>
      <c r="IY158" s="60">
        <v>624</v>
      </c>
      <c r="IZ158" s="60">
        <v>500</v>
      </c>
      <c r="JA158" s="60">
        <v>700</v>
      </c>
      <c r="JB158" s="60">
        <v>700</v>
      </c>
      <c r="JC158" s="60">
        <v>500</v>
      </c>
      <c r="JD158" s="60">
        <v>500</v>
      </c>
      <c r="JE158" s="60">
        <v>500</v>
      </c>
      <c r="JF158" s="60">
        <v>700</v>
      </c>
      <c r="JG158" s="60">
        <v>500</v>
      </c>
      <c r="JH158" s="60">
        <v>700</v>
      </c>
      <c r="JI158" s="60">
        <v>700</v>
      </c>
      <c r="JJ158" s="60">
        <v>700</v>
      </c>
      <c r="JK158" s="60">
        <v>700</v>
      </c>
      <c r="JL158" s="60">
        <v>700</v>
      </c>
      <c r="JM158" s="60">
        <v>700</v>
      </c>
      <c r="JN158" s="60">
        <v>500</v>
      </c>
      <c r="JO158" s="60">
        <v>500</v>
      </c>
      <c r="JP158" s="60">
        <v>624</v>
      </c>
      <c r="JQ158" s="60">
        <v>700</v>
      </c>
      <c r="JR158" s="60">
        <v>624</v>
      </c>
      <c r="JS158" s="60">
        <v>624</v>
      </c>
      <c r="JT158" s="60">
        <v>624</v>
      </c>
      <c r="JU158" s="60">
        <v>500</v>
      </c>
      <c r="JV158" s="60">
        <v>700</v>
      </c>
      <c r="JW158" s="60">
        <v>700</v>
      </c>
      <c r="JX158" s="60">
        <v>700</v>
      </c>
      <c r="JY158" s="60">
        <v>700</v>
      </c>
      <c r="JZ158" s="60">
        <v>700</v>
      </c>
      <c r="KA158" s="60">
        <v>624</v>
      </c>
      <c r="KB158" s="60">
        <v>700</v>
      </c>
      <c r="KC158" s="60">
        <v>700</v>
      </c>
      <c r="KD158" s="60">
        <v>700</v>
      </c>
      <c r="KE158" s="60">
        <v>700</v>
      </c>
      <c r="KF158" s="60">
        <v>500</v>
      </c>
      <c r="KG158" s="60">
        <v>700</v>
      </c>
      <c r="KH158" s="60">
        <v>500</v>
      </c>
      <c r="KI158" s="60">
        <v>700</v>
      </c>
      <c r="KJ158" s="60">
        <v>700</v>
      </c>
      <c r="KK158" s="60">
        <v>700</v>
      </c>
      <c r="KL158" s="60">
        <v>700</v>
      </c>
      <c r="KM158" s="60">
        <v>700</v>
      </c>
      <c r="KN158" s="60">
        <v>700</v>
      </c>
      <c r="KO158" s="60">
        <v>700</v>
      </c>
      <c r="KP158" s="60">
        <v>624</v>
      </c>
      <c r="KQ158" s="60">
        <v>700</v>
      </c>
      <c r="KR158" s="60">
        <v>700</v>
      </c>
      <c r="KS158" s="60">
        <v>500</v>
      </c>
      <c r="KT158" s="60">
        <v>700</v>
      </c>
      <c r="KU158" s="60">
        <v>624</v>
      </c>
      <c r="KV158" s="60">
        <v>624</v>
      </c>
      <c r="KW158" s="60">
        <v>700</v>
      </c>
      <c r="KX158" s="60">
        <v>624</v>
      </c>
      <c r="KY158" s="60">
        <v>624</v>
      </c>
      <c r="KZ158" s="60">
        <v>624</v>
      </c>
      <c r="LA158" s="60">
        <v>624</v>
      </c>
      <c r="LB158" s="60">
        <v>700</v>
      </c>
      <c r="LC158" s="60">
        <v>700</v>
      </c>
      <c r="LD158" s="60">
        <v>700</v>
      </c>
      <c r="LE158" s="60">
        <v>700</v>
      </c>
      <c r="LF158" s="60">
        <v>624</v>
      </c>
      <c r="LG158" s="60">
        <v>700</v>
      </c>
      <c r="LH158" s="60">
        <v>624</v>
      </c>
      <c r="LI158" s="60">
        <v>624</v>
      </c>
      <c r="LJ158" s="60">
        <v>500</v>
      </c>
      <c r="LK158" s="60">
        <v>700</v>
      </c>
      <c r="LL158" s="60">
        <v>624</v>
      </c>
      <c r="LM158" s="60">
        <v>200</v>
      </c>
      <c r="LN158" s="60">
        <v>500</v>
      </c>
      <c r="LO158" s="60">
        <v>500</v>
      </c>
      <c r="LP158" s="60">
        <v>700</v>
      </c>
      <c r="LQ158" s="60">
        <v>624</v>
      </c>
      <c r="LR158" s="60">
        <v>700</v>
      </c>
      <c r="LS158" s="60">
        <v>500</v>
      </c>
      <c r="LT158" s="60">
        <v>500</v>
      </c>
      <c r="LU158" s="60">
        <v>624</v>
      </c>
      <c r="LV158" s="60">
        <v>700</v>
      </c>
    </row>
    <row r="159" spans="1:334" ht="15" customHeight="1" x14ac:dyDescent="0.35">
      <c r="A159" s="57"/>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s="60">
        <v>4559.8</v>
      </c>
      <c r="FH159" s="60">
        <v>4195.8</v>
      </c>
      <c r="FI159" s="60">
        <v>3339.8</v>
      </c>
      <c r="FJ159" s="60">
        <v>4559.8</v>
      </c>
      <c r="FK159" s="60">
        <v>3339.8</v>
      </c>
      <c r="FL159" s="60">
        <v>2477.8000000000002</v>
      </c>
      <c r="FM159" s="60">
        <v>4039.8</v>
      </c>
      <c r="FN159" s="60">
        <v>3919.8</v>
      </c>
      <c r="FO159" s="60">
        <v>4559.8</v>
      </c>
      <c r="FP159" s="60">
        <v>4286.8</v>
      </c>
      <c r="FQ159" s="60">
        <v>4175.8</v>
      </c>
      <c r="FR159" s="60">
        <v>4559.8</v>
      </c>
      <c r="FS159" s="60">
        <v>4279.8</v>
      </c>
      <c r="FT159" s="60">
        <v>4175.8</v>
      </c>
      <c r="FU159" s="60">
        <v>3895.8</v>
      </c>
      <c r="FV159" s="60">
        <v>4175.8</v>
      </c>
      <c r="FW159" s="60">
        <v>3895.8</v>
      </c>
      <c r="FX159" s="60">
        <v>4475.8</v>
      </c>
      <c r="FY159" s="60">
        <v>4475.8</v>
      </c>
      <c r="FZ159" s="60">
        <v>3895.8</v>
      </c>
      <c r="GA159" s="60">
        <v>4333.8</v>
      </c>
      <c r="GB159" s="60">
        <v>4195.8</v>
      </c>
      <c r="GC159" s="60">
        <v>4475.8</v>
      </c>
      <c r="GD159" s="60">
        <v>3895.8</v>
      </c>
      <c r="GE159" s="60">
        <v>4475.8</v>
      </c>
      <c r="GF159" s="60">
        <v>4195.8</v>
      </c>
      <c r="GG159" s="60">
        <v>4475.8</v>
      </c>
      <c r="GH159" s="60">
        <v>3895.8</v>
      </c>
      <c r="GI159" s="60">
        <v>4559.8</v>
      </c>
      <c r="GJ159" s="60">
        <v>4475.8</v>
      </c>
      <c r="GK159" s="60">
        <v>4559.8</v>
      </c>
      <c r="GL159" s="60">
        <v>4559.8</v>
      </c>
      <c r="GM159" s="60">
        <v>4559.8</v>
      </c>
      <c r="GN159" s="60">
        <v>4475.8</v>
      </c>
      <c r="GO159" s="60">
        <v>4559.8</v>
      </c>
      <c r="GP159" s="60">
        <v>4559.8</v>
      </c>
      <c r="GQ159" s="60">
        <v>3895.8</v>
      </c>
      <c r="GR159" s="60">
        <v>4559.8</v>
      </c>
      <c r="GS159" s="60">
        <v>3367.8</v>
      </c>
      <c r="GT159" s="60">
        <v>4559.8</v>
      </c>
      <c r="GU159" s="60">
        <v>3895.8</v>
      </c>
      <c r="GV159" s="60">
        <v>4175.8</v>
      </c>
      <c r="GW159" s="60">
        <v>4175.8</v>
      </c>
      <c r="GX159" s="60">
        <v>3067.8</v>
      </c>
      <c r="GY159" s="60">
        <v>4475.8</v>
      </c>
      <c r="GZ159" s="60">
        <v>3067.8</v>
      </c>
      <c r="HA159" s="60">
        <v>4279.8</v>
      </c>
      <c r="HB159" s="60">
        <v>3067.8</v>
      </c>
      <c r="HC159" s="60">
        <v>3067.8</v>
      </c>
      <c r="HD159" s="60">
        <v>3067.8</v>
      </c>
      <c r="HE159" s="60">
        <v>3067.8</v>
      </c>
      <c r="HF159" s="60">
        <v>4175.8</v>
      </c>
      <c r="HG159" s="60">
        <v>4475.8</v>
      </c>
      <c r="HH159" s="60">
        <v>4559.8</v>
      </c>
      <c r="HI159" s="60">
        <v>506</v>
      </c>
      <c r="HJ159" s="60">
        <v>506</v>
      </c>
      <c r="HK159" s="60">
        <v>506</v>
      </c>
      <c r="HL159" s="60">
        <v>506</v>
      </c>
      <c r="HM159" s="60">
        <v>506</v>
      </c>
      <c r="HN159" s="60">
        <v>506</v>
      </c>
      <c r="HO159" s="60">
        <v>506</v>
      </c>
      <c r="HP159" s="60">
        <v>506</v>
      </c>
      <c r="HQ159" s="60">
        <v>506</v>
      </c>
      <c r="HR159" s="60">
        <v>506</v>
      </c>
      <c r="HS159" s="60">
        <v>506</v>
      </c>
      <c r="HT159" s="60">
        <v>506</v>
      </c>
      <c r="HU159" s="60">
        <v>506</v>
      </c>
      <c r="HV159" s="60">
        <v>506</v>
      </c>
      <c r="HW159" s="60">
        <v>506</v>
      </c>
      <c r="HX159" s="60">
        <v>506</v>
      </c>
      <c r="HY159" s="60">
        <v>506</v>
      </c>
      <c r="HZ159" s="60">
        <v>506</v>
      </c>
      <c r="IA159" s="60">
        <v>506</v>
      </c>
      <c r="IB159" s="60">
        <v>506</v>
      </c>
      <c r="IC159" s="60">
        <v>506</v>
      </c>
      <c r="ID159" s="60">
        <v>506</v>
      </c>
      <c r="IE159" s="60">
        <v>506</v>
      </c>
      <c r="IF159" s="60">
        <v>506</v>
      </c>
      <c r="IG159" s="60">
        <v>506</v>
      </c>
      <c r="IH159" s="60">
        <v>506</v>
      </c>
      <c r="II159" s="60">
        <v>506</v>
      </c>
      <c r="IJ159" s="60">
        <v>506</v>
      </c>
      <c r="IK159" s="60">
        <v>506</v>
      </c>
      <c r="IL159" s="60">
        <v>506</v>
      </c>
      <c r="IM159" s="60">
        <v>506</v>
      </c>
      <c r="IN159" s="60">
        <v>506</v>
      </c>
      <c r="IO159" s="60">
        <v>506</v>
      </c>
      <c r="IP159" s="60">
        <v>506</v>
      </c>
      <c r="IQ159" s="60">
        <v>506</v>
      </c>
      <c r="IR159" s="60">
        <v>506</v>
      </c>
      <c r="IS159" s="60">
        <v>506</v>
      </c>
      <c r="IT159" s="60">
        <v>506</v>
      </c>
      <c r="IU159" s="60">
        <v>506</v>
      </c>
      <c r="IV159" s="60">
        <v>506</v>
      </c>
      <c r="IW159" s="60">
        <v>506</v>
      </c>
      <c r="IX159" s="60">
        <v>506</v>
      </c>
      <c r="IY159" s="60">
        <v>506</v>
      </c>
      <c r="IZ159" s="60">
        <v>506</v>
      </c>
      <c r="JA159" s="60">
        <v>506</v>
      </c>
      <c r="JB159" s="60">
        <v>506</v>
      </c>
      <c r="JC159" s="60">
        <v>506</v>
      </c>
      <c r="JD159" s="60">
        <v>506</v>
      </c>
      <c r="JE159" s="60">
        <v>506</v>
      </c>
      <c r="JF159" s="60">
        <v>506</v>
      </c>
      <c r="JG159" s="60">
        <v>506</v>
      </c>
      <c r="JH159" s="60">
        <v>506</v>
      </c>
      <c r="JI159" s="60">
        <v>506</v>
      </c>
      <c r="JJ159" s="60">
        <v>506</v>
      </c>
      <c r="JK159" s="60">
        <v>506</v>
      </c>
      <c r="JL159" s="60">
        <v>506</v>
      </c>
      <c r="JM159" s="60">
        <v>506</v>
      </c>
      <c r="JN159" s="60">
        <v>506</v>
      </c>
      <c r="JO159" s="60">
        <v>506</v>
      </c>
      <c r="JP159" s="60">
        <v>506</v>
      </c>
      <c r="JQ159" s="60">
        <v>506</v>
      </c>
      <c r="JR159" s="60">
        <v>506</v>
      </c>
      <c r="JS159" s="60">
        <v>506</v>
      </c>
      <c r="JT159" s="60">
        <v>506</v>
      </c>
      <c r="JU159" s="60">
        <v>506</v>
      </c>
      <c r="JV159" s="60">
        <v>506</v>
      </c>
      <c r="JW159" s="60">
        <v>506</v>
      </c>
      <c r="JX159" s="60">
        <v>506</v>
      </c>
      <c r="JY159" s="60">
        <v>506</v>
      </c>
      <c r="JZ159" s="60">
        <v>506</v>
      </c>
      <c r="KA159" s="60">
        <v>506</v>
      </c>
      <c r="KB159" s="60">
        <v>506</v>
      </c>
      <c r="KC159" s="60">
        <v>506</v>
      </c>
      <c r="KD159" s="60">
        <v>506</v>
      </c>
      <c r="KE159" s="60">
        <v>506</v>
      </c>
      <c r="KF159" s="60">
        <v>506</v>
      </c>
      <c r="KG159" s="60">
        <v>506</v>
      </c>
      <c r="KH159" s="60">
        <v>506</v>
      </c>
      <c r="KI159" s="60">
        <v>506</v>
      </c>
      <c r="KJ159" s="60">
        <v>506</v>
      </c>
      <c r="KK159" s="60">
        <v>506</v>
      </c>
      <c r="KL159" s="60">
        <v>506</v>
      </c>
      <c r="KM159" s="60">
        <v>506</v>
      </c>
      <c r="KN159" s="60">
        <v>506</v>
      </c>
      <c r="KO159" s="60">
        <v>506</v>
      </c>
      <c r="KP159" s="60">
        <v>506</v>
      </c>
      <c r="KQ159" s="60">
        <v>506</v>
      </c>
      <c r="KR159" s="60">
        <v>506</v>
      </c>
      <c r="KS159" s="60">
        <v>506</v>
      </c>
      <c r="KT159" s="60">
        <v>506</v>
      </c>
      <c r="KU159" s="60">
        <v>506</v>
      </c>
      <c r="KV159" s="60">
        <v>506</v>
      </c>
      <c r="KW159" s="60">
        <v>506</v>
      </c>
      <c r="KX159" s="60">
        <v>506</v>
      </c>
      <c r="KY159" s="60">
        <v>506</v>
      </c>
      <c r="KZ159" s="60">
        <v>506</v>
      </c>
      <c r="LA159" s="60">
        <v>506</v>
      </c>
      <c r="LB159" s="60">
        <v>506</v>
      </c>
      <c r="LC159" s="60">
        <v>506</v>
      </c>
      <c r="LD159" s="60">
        <v>506</v>
      </c>
      <c r="LE159" s="60">
        <v>506</v>
      </c>
      <c r="LF159" s="60">
        <v>506</v>
      </c>
      <c r="LG159" s="60">
        <v>506</v>
      </c>
      <c r="LH159" s="60">
        <v>506</v>
      </c>
      <c r="LI159" s="60">
        <v>506</v>
      </c>
      <c r="LJ159" s="60">
        <v>506</v>
      </c>
      <c r="LK159" s="60">
        <v>506</v>
      </c>
      <c r="LL159" s="60">
        <v>506</v>
      </c>
      <c r="LM159" s="60">
        <v>506</v>
      </c>
      <c r="LN159" s="60">
        <v>506</v>
      </c>
      <c r="LO159" s="60">
        <v>506</v>
      </c>
      <c r="LP159" s="60">
        <v>506</v>
      </c>
      <c r="LQ159" s="60">
        <v>506</v>
      </c>
      <c r="LR159" s="60">
        <v>506</v>
      </c>
      <c r="LS159" s="60">
        <v>506</v>
      </c>
      <c r="LT159" s="60">
        <v>506</v>
      </c>
      <c r="LU159" s="60">
        <v>506</v>
      </c>
      <c r="LV159" s="60">
        <v>506</v>
      </c>
    </row>
    <row r="160" spans="1:334" ht="15" customHeight="1" x14ac:dyDescent="0.35">
      <c r="A160" s="57"/>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s="60">
        <v>6621.4</v>
      </c>
      <c r="FH160" s="60">
        <v>4959.3999999999996</v>
      </c>
      <c r="FI160" s="60">
        <v>3474.3999999999996</v>
      </c>
      <c r="FJ160" s="60">
        <v>5181.3999999999996</v>
      </c>
      <c r="FK160" s="60">
        <v>3199.3999999999996</v>
      </c>
      <c r="FL160" s="60">
        <v>4699.3999999999996</v>
      </c>
      <c r="FM160" s="60">
        <v>5254.4</v>
      </c>
      <c r="FN160" s="60">
        <v>5170.3999999999996</v>
      </c>
      <c r="FO160" s="60">
        <v>6337.4</v>
      </c>
      <c r="FP160" s="60">
        <v>6653.4</v>
      </c>
      <c r="FQ160" s="60">
        <v>5811.4</v>
      </c>
      <c r="FR160" s="60">
        <v>6579.4</v>
      </c>
      <c r="FS160" s="60">
        <v>5379.4</v>
      </c>
      <c r="FT160" s="60">
        <v>5291.4</v>
      </c>
      <c r="FU160" s="60">
        <v>4018.3999999999996</v>
      </c>
      <c r="FV160" s="60">
        <v>3760</v>
      </c>
      <c r="FW160" s="60">
        <v>5429.4</v>
      </c>
      <c r="FX160" s="60">
        <v>5969.4</v>
      </c>
      <c r="FY160" s="60">
        <v>6269.4</v>
      </c>
      <c r="FZ160" s="60">
        <v>4226.3999999999996</v>
      </c>
      <c r="GA160" s="60">
        <v>6653.4</v>
      </c>
      <c r="GB160" s="60">
        <v>5737.4</v>
      </c>
      <c r="GC160" s="60">
        <v>5218.3999999999996</v>
      </c>
      <c r="GD160" s="60">
        <v>4610.3999999999996</v>
      </c>
      <c r="GE160" s="60">
        <v>6011.4</v>
      </c>
      <c r="GF160" s="60">
        <v>6331.4</v>
      </c>
      <c r="GG160" s="60">
        <v>5993.4</v>
      </c>
      <c r="GH160" s="60">
        <v>4733.3999999999996</v>
      </c>
      <c r="GI160" s="60">
        <v>6418.4</v>
      </c>
      <c r="GJ160" s="60">
        <v>6653.4</v>
      </c>
      <c r="GK160" s="60">
        <v>6821.4</v>
      </c>
      <c r="GL160" s="60">
        <v>6609.4</v>
      </c>
      <c r="GM160" s="60">
        <v>6474.4</v>
      </c>
      <c r="GN160" s="60">
        <v>6035.4</v>
      </c>
      <c r="GO160" s="60">
        <v>6737.4</v>
      </c>
      <c r="GP160" s="60">
        <v>5583.4</v>
      </c>
      <c r="GQ160" s="60">
        <v>4873.3999999999996</v>
      </c>
      <c r="GR160" s="60">
        <v>5672.4</v>
      </c>
      <c r="GS160" s="60">
        <v>6373.4</v>
      </c>
      <c r="GT160" s="60">
        <v>6681.4</v>
      </c>
      <c r="GU160" s="60">
        <v>5653.4</v>
      </c>
      <c r="GV160" s="60">
        <v>5873.4</v>
      </c>
      <c r="GW160" s="60">
        <v>5273.4</v>
      </c>
      <c r="GX160" s="60">
        <v>6457.4</v>
      </c>
      <c r="GY160" s="60">
        <v>5873.4</v>
      </c>
      <c r="GZ160" s="60">
        <v>6373.4</v>
      </c>
      <c r="HA160" s="60">
        <v>5821.4</v>
      </c>
      <c r="HB160" s="60">
        <v>6289.4</v>
      </c>
      <c r="HC160" s="60">
        <v>6373.4</v>
      </c>
      <c r="HD160" s="60">
        <v>5653.4</v>
      </c>
      <c r="HE160" s="60">
        <v>6373.4</v>
      </c>
      <c r="HF160" s="60">
        <v>6635.4</v>
      </c>
      <c r="HG160" s="60">
        <v>6737.4</v>
      </c>
      <c r="HH160" s="60">
        <v>6041.4</v>
      </c>
      <c r="HI160" s="60">
        <v>868</v>
      </c>
      <c r="HJ160" s="60">
        <v>1523</v>
      </c>
      <c r="HK160" s="60">
        <v>876</v>
      </c>
      <c r="HL160" s="60">
        <v>1523</v>
      </c>
      <c r="HM160" s="60">
        <v>876</v>
      </c>
      <c r="HN160" s="60">
        <v>1039</v>
      </c>
      <c r="HO160" s="60">
        <v>739</v>
      </c>
      <c r="HP160" s="60">
        <v>476</v>
      </c>
      <c r="HQ160" s="60">
        <v>1260</v>
      </c>
      <c r="HR160" s="60">
        <v>1123</v>
      </c>
      <c r="HS160" s="60">
        <v>739</v>
      </c>
      <c r="HT160" s="60">
        <v>1523</v>
      </c>
      <c r="HU160" s="60">
        <v>1523</v>
      </c>
      <c r="HV160" s="60">
        <v>1523</v>
      </c>
      <c r="HW160" s="60">
        <v>1523</v>
      </c>
      <c r="HX160" s="60">
        <v>1523</v>
      </c>
      <c r="HY160" s="60">
        <v>1439</v>
      </c>
      <c r="HZ160" s="60">
        <v>1439</v>
      </c>
      <c r="IA160" s="60">
        <v>1439</v>
      </c>
      <c r="IB160" s="60">
        <v>1289</v>
      </c>
      <c r="IC160" s="60">
        <v>739</v>
      </c>
      <c r="ID160" s="60">
        <v>1139</v>
      </c>
      <c r="IE160" s="60">
        <v>1481</v>
      </c>
      <c r="IF160" s="60">
        <v>1331</v>
      </c>
      <c r="IG160" s="60">
        <v>1331</v>
      </c>
      <c r="IH160" s="60">
        <v>1439</v>
      </c>
      <c r="II160" s="60">
        <v>1523</v>
      </c>
      <c r="IJ160" s="60">
        <v>1289</v>
      </c>
      <c r="IK160" s="60">
        <v>1176</v>
      </c>
      <c r="IL160" s="60">
        <v>1331</v>
      </c>
      <c r="IM160" s="60">
        <v>1523</v>
      </c>
      <c r="IN160" s="60">
        <v>1523</v>
      </c>
      <c r="IO160" s="60">
        <v>1481</v>
      </c>
      <c r="IP160" s="60">
        <v>1068</v>
      </c>
      <c r="IQ160" s="60">
        <v>1523</v>
      </c>
      <c r="IR160" s="60">
        <v>1068</v>
      </c>
      <c r="IS160" s="60">
        <v>1331</v>
      </c>
      <c r="IT160" s="60">
        <v>1481</v>
      </c>
      <c r="IU160" s="60">
        <v>1439</v>
      </c>
      <c r="IV160" s="60">
        <v>1481</v>
      </c>
      <c r="IW160" s="60">
        <v>1307</v>
      </c>
      <c r="IX160" s="60">
        <v>476</v>
      </c>
      <c r="IY160" s="60">
        <v>1523</v>
      </c>
      <c r="IZ160" s="60">
        <v>860</v>
      </c>
      <c r="JA160" s="60">
        <v>876</v>
      </c>
      <c r="JB160" s="60">
        <v>876</v>
      </c>
      <c r="JC160" s="60">
        <v>607</v>
      </c>
      <c r="JD160" s="60">
        <v>476</v>
      </c>
      <c r="JE160" s="60">
        <v>626</v>
      </c>
      <c r="JF160" s="60">
        <v>1439</v>
      </c>
      <c r="JG160" s="60">
        <v>476</v>
      </c>
      <c r="JH160" s="60">
        <v>1481</v>
      </c>
      <c r="JI160" s="60">
        <v>1218</v>
      </c>
      <c r="JJ160" s="60">
        <v>1176</v>
      </c>
      <c r="JK160" s="60">
        <v>876</v>
      </c>
      <c r="JL160" s="60">
        <v>1439</v>
      </c>
      <c r="JM160" s="60">
        <v>1439</v>
      </c>
      <c r="JN160" s="60">
        <v>889</v>
      </c>
      <c r="JO160" s="60">
        <v>476</v>
      </c>
      <c r="JP160" s="60">
        <v>1260</v>
      </c>
      <c r="JQ160" s="60">
        <v>1439</v>
      </c>
      <c r="JR160" s="60">
        <v>1523</v>
      </c>
      <c r="JS160" s="60">
        <v>1523</v>
      </c>
      <c r="JT160" s="60">
        <v>1523</v>
      </c>
      <c r="JU160" s="60">
        <v>889</v>
      </c>
      <c r="JV160" s="60">
        <v>1068</v>
      </c>
      <c r="JW160" s="60">
        <v>1260</v>
      </c>
      <c r="JX160" s="60">
        <v>876</v>
      </c>
      <c r="JY160" s="60">
        <v>1068</v>
      </c>
      <c r="JZ160" s="60">
        <v>1439</v>
      </c>
      <c r="KA160" s="60">
        <v>1260</v>
      </c>
      <c r="KB160" s="60">
        <v>1007</v>
      </c>
      <c r="KC160" s="60">
        <v>876</v>
      </c>
      <c r="KD160" s="60">
        <v>876</v>
      </c>
      <c r="KE160" s="60">
        <v>1199</v>
      </c>
      <c r="KF160" s="60">
        <v>626</v>
      </c>
      <c r="KG160" s="60">
        <v>1157</v>
      </c>
      <c r="KH160" s="60">
        <v>1123</v>
      </c>
      <c r="KI160" s="60">
        <v>1289</v>
      </c>
      <c r="KJ160" s="60">
        <v>1139</v>
      </c>
      <c r="KK160" s="60">
        <v>876</v>
      </c>
      <c r="KL160" s="60">
        <v>1139</v>
      </c>
      <c r="KM160" s="60">
        <v>1289</v>
      </c>
      <c r="KN160" s="60">
        <v>1481</v>
      </c>
      <c r="KO160" s="60">
        <v>876</v>
      </c>
      <c r="KP160" s="60">
        <v>1523</v>
      </c>
      <c r="KQ160" s="60">
        <v>1439</v>
      </c>
      <c r="KR160" s="60">
        <v>1439</v>
      </c>
      <c r="KS160" s="60">
        <v>739</v>
      </c>
      <c r="KT160" s="60">
        <v>876</v>
      </c>
      <c r="KU160" s="60">
        <v>1523</v>
      </c>
      <c r="KV160" s="60">
        <v>1523</v>
      </c>
      <c r="KW160" s="60">
        <v>1260</v>
      </c>
      <c r="KX160" s="60">
        <v>1523</v>
      </c>
      <c r="KY160" s="60">
        <v>1523</v>
      </c>
      <c r="KZ160" s="60">
        <v>1523</v>
      </c>
      <c r="LA160" s="60">
        <v>1523</v>
      </c>
      <c r="LB160" s="60">
        <v>876</v>
      </c>
      <c r="LC160" s="60">
        <v>1260</v>
      </c>
      <c r="LD160" s="60">
        <v>1218</v>
      </c>
      <c r="LE160" s="60">
        <v>1523</v>
      </c>
      <c r="LF160" s="60">
        <v>1523</v>
      </c>
      <c r="LG160" s="60">
        <v>876</v>
      </c>
      <c r="LH160" s="60">
        <v>1523</v>
      </c>
      <c r="LI160" s="60">
        <v>1523</v>
      </c>
      <c r="LJ160" s="60">
        <v>668</v>
      </c>
      <c r="LK160" s="60">
        <v>1176</v>
      </c>
      <c r="LL160" s="60">
        <v>1523</v>
      </c>
      <c r="LM160" s="60">
        <v>1523</v>
      </c>
      <c r="LN160" s="60">
        <v>939</v>
      </c>
      <c r="LO160" s="60">
        <v>889</v>
      </c>
      <c r="LP160" s="60">
        <v>1289</v>
      </c>
      <c r="LQ160" s="60">
        <v>1523</v>
      </c>
      <c r="LR160" s="60">
        <v>1523</v>
      </c>
      <c r="LS160" s="60">
        <v>976</v>
      </c>
      <c r="LT160" s="60">
        <v>476</v>
      </c>
      <c r="LU160" s="60">
        <v>1523</v>
      </c>
      <c r="LV160" s="60">
        <v>1523</v>
      </c>
    </row>
    <row r="161" spans="1:334" ht="15" customHeight="1" x14ac:dyDescent="0.35">
      <c r="A161" s="57"/>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s="60">
        <v>3966.8</v>
      </c>
      <c r="FH161" s="60">
        <v>2198.8000000000002</v>
      </c>
      <c r="FI161" s="60">
        <v>2207.8000000000002</v>
      </c>
      <c r="FJ161" s="60">
        <v>3385.8</v>
      </c>
      <c r="FK161" s="60">
        <v>2207.8000000000002</v>
      </c>
      <c r="FL161" s="60">
        <v>2597.8000000000002</v>
      </c>
      <c r="FM161" s="60">
        <v>3267.8</v>
      </c>
      <c r="FN161" s="60">
        <v>3267.8</v>
      </c>
      <c r="FO161" s="60">
        <v>3576.8</v>
      </c>
      <c r="FP161" s="60">
        <v>3777.8</v>
      </c>
      <c r="FQ161" s="60">
        <v>3966.8</v>
      </c>
      <c r="FR161" s="60">
        <v>3966.8</v>
      </c>
      <c r="FS161" s="60">
        <v>3686.8</v>
      </c>
      <c r="FT161" s="60">
        <v>2654.8</v>
      </c>
      <c r="FU161" s="60">
        <v>2537.8000000000002</v>
      </c>
      <c r="FV161" s="60">
        <v>2003</v>
      </c>
      <c r="FW161" s="60">
        <v>3154.8</v>
      </c>
      <c r="FX161" s="60">
        <v>3966.8</v>
      </c>
      <c r="FY161" s="60">
        <v>3966.8</v>
      </c>
      <c r="FZ161" s="60">
        <v>2643.8</v>
      </c>
      <c r="GA161" s="60">
        <v>3966.8</v>
      </c>
      <c r="GB161" s="60">
        <v>3686.8</v>
      </c>
      <c r="GC161" s="60">
        <v>2923.8</v>
      </c>
      <c r="GD161" s="60">
        <v>2537.8000000000002</v>
      </c>
      <c r="GE161" s="60">
        <v>3576.8</v>
      </c>
      <c r="GF161" s="60">
        <v>3296.8</v>
      </c>
      <c r="GG161" s="60">
        <v>3948.8</v>
      </c>
      <c r="GH161" s="60">
        <v>2374.8000000000002</v>
      </c>
      <c r="GI161" s="60">
        <v>3173.8</v>
      </c>
      <c r="GJ161" s="60">
        <v>3966.8</v>
      </c>
      <c r="GK161" s="60">
        <v>3966.8</v>
      </c>
      <c r="GL161" s="60">
        <v>3754.8</v>
      </c>
      <c r="GM161" s="60">
        <v>3313.8</v>
      </c>
      <c r="GN161" s="60">
        <v>3948.8</v>
      </c>
      <c r="GO161" s="60">
        <v>3966.8</v>
      </c>
      <c r="GP161" s="60">
        <v>2336.8000000000002</v>
      </c>
      <c r="GQ161" s="60">
        <v>2906.8</v>
      </c>
      <c r="GR161" s="60">
        <v>3295.8</v>
      </c>
      <c r="GS161" s="60">
        <v>3686.8</v>
      </c>
      <c r="GT161" s="60">
        <v>3826.8</v>
      </c>
      <c r="GU161" s="60">
        <v>3686.8</v>
      </c>
      <c r="GV161" s="60">
        <v>3186.8</v>
      </c>
      <c r="GW161" s="60">
        <v>3186.8</v>
      </c>
      <c r="GX161" s="60">
        <v>3686.8</v>
      </c>
      <c r="GY161" s="60">
        <v>3186.8</v>
      </c>
      <c r="GZ161" s="60">
        <v>3686.8</v>
      </c>
      <c r="HA161" s="60">
        <v>3686.8</v>
      </c>
      <c r="HB161" s="60">
        <v>3296.8</v>
      </c>
      <c r="HC161" s="60">
        <v>3686.8</v>
      </c>
      <c r="HD161" s="60">
        <v>3686.8</v>
      </c>
      <c r="HE161" s="60">
        <v>3686.8</v>
      </c>
      <c r="HF161" s="60">
        <v>3948.8</v>
      </c>
      <c r="HG161" s="60">
        <v>3966.8</v>
      </c>
      <c r="HH161" s="60">
        <v>3186.8</v>
      </c>
      <c r="HI161" s="60">
        <v>579</v>
      </c>
      <c r="HJ161" s="60">
        <v>736</v>
      </c>
      <c r="HK161" s="60">
        <v>189</v>
      </c>
      <c r="HL161" s="60">
        <v>842</v>
      </c>
      <c r="HM161" s="60">
        <v>189</v>
      </c>
      <c r="HN161" s="60">
        <v>842</v>
      </c>
      <c r="HO161" s="60">
        <v>842</v>
      </c>
      <c r="HP161" s="60">
        <v>189</v>
      </c>
      <c r="HQ161" s="60">
        <v>579</v>
      </c>
      <c r="HR161" s="60">
        <v>842</v>
      </c>
      <c r="HS161" s="60">
        <v>452</v>
      </c>
      <c r="HT161" s="60">
        <v>842</v>
      </c>
      <c r="HU161" s="60">
        <v>842</v>
      </c>
      <c r="HV161" s="60">
        <v>842</v>
      </c>
      <c r="HW161" s="60">
        <v>842</v>
      </c>
      <c r="HX161" s="60">
        <v>842</v>
      </c>
      <c r="HY161" s="60">
        <v>842</v>
      </c>
      <c r="HZ161" s="60">
        <v>842</v>
      </c>
      <c r="IA161" s="60">
        <v>842</v>
      </c>
      <c r="IB161" s="60">
        <v>842</v>
      </c>
      <c r="IC161" s="60">
        <v>842</v>
      </c>
      <c r="ID161" s="60">
        <v>842</v>
      </c>
      <c r="IE161" s="60">
        <v>842</v>
      </c>
      <c r="IF161" s="60">
        <v>842</v>
      </c>
      <c r="IG161" s="60">
        <v>842</v>
      </c>
      <c r="IH161" s="60">
        <v>452</v>
      </c>
      <c r="II161" s="60">
        <v>452</v>
      </c>
      <c r="IJ161" s="60">
        <v>842</v>
      </c>
      <c r="IK161" s="60">
        <v>189</v>
      </c>
      <c r="IL161" s="60">
        <v>452</v>
      </c>
      <c r="IM161" s="60">
        <v>842</v>
      </c>
      <c r="IN161" s="60">
        <v>842</v>
      </c>
      <c r="IO161" s="60">
        <v>452</v>
      </c>
      <c r="IP161" s="60">
        <v>189</v>
      </c>
      <c r="IQ161" s="60">
        <v>842</v>
      </c>
      <c r="IR161" s="60">
        <v>189</v>
      </c>
      <c r="IS161" s="60">
        <v>842</v>
      </c>
      <c r="IT161" s="60">
        <v>842</v>
      </c>
      <c r="IU161" s="60">
        <v>842</v>
      </c>
      <c r="IV161" s="60">
        <v>842</v>
      </c>
      <c r="IW161" s="60">
        <v>710</v>
      </c>
      <c r="IX161" s="60">
        <v>579</v>
      </c>
      <c r="IY161" s="60">
        <v>842</v>
      </c>
      <c r="IZ161" s="60">
        <v>579</v>
      </c>
      <c r="JA161" s="60">
        <v>189</v>
      </c>
      <c r="JB161" s="60">
        <v>189</v>
      </c>
      <c r="JC161" s="60">
        <v>710</v>
      </c>
      <c r="JD161" s="60">
        <v>579</v>
      </c>
      <c r="JE161" s="60">
        <v>579</v>
      </c>
      <c r="JF161" s="60">
        <v>842</v>
      </c>
      <c r="JG161" s="60">
        <v>189</v>
      </c>
      <c r="JH161" s="60">
        <v>842</v>
      </c>
      <c r="JI161" s="60">
        <v>579</v>
      </c>
      <c r="JJ161" s="60">
        <v>189</v>
      </c>
      <c r="JK161" s="60">
        <v>189</v>
      </c>
      <c r="JL161" s="60">
        <v>842</v>
      </c>
      <c r="JM161" s="60">
        <v>842</v>
      </c>
      <c r="JN161" s="60">
        <v>842</v>
      </c>
      <c r="JO161" s="60">
        <v>189</v>
      </c>
      <c r="JP161" s="60">
        <v>579</v>
      </c>
      <c r="JQ161" s="60">
        <v>842</v>
      </c>
      <c r="JR161" s="60">
        <v>842</v>
      </c>
      <c r="JS161" s="60">
        <v>736</v>
      </c>
      <c r="JT161" s="60">
        <v>842</v>
      </c>
      <c r="JU161" s="60">
        <v>842</v>
      </c>
      <c r="JV161" s="60">
        <v>579</v>
      </c>
      <c r="JW161" s="60">
        <v>189</v>
      </c>
      <c r="JX161" s="60">
        <v>189</v>
      </c>
      <c r="JY161" s="60">
        <v>579</v>
      </c>
      <c r="JZ161" s="60">
        <v>842</v>
      </c>
      <c r="KA161" s="60">
        <v>579</v>
      </c>
      <c r="KB161" s="60">
        <v>710</v>
      </c>
      <c r="KC161" s="60">
        <v>189</v>
      </c>
      <c r="KD161" s="60">
        <v>189</v>
      </c>
      <c r="KE161" s="60">
        <v>710</v>
      </c>
      <c r="KF161" s="60">
        <v>189</v>
      </c>
      <c r="KG161" s="60">
        <v>710</v>
      </c>
      <c r="KH161" s="60">
        <v>842</v>
      </c>
      <c r="KI161" s="60">
        <v>842</v>
      </c>
      <c r="KJ161" s="60">
        <v>842</v>
      </c>
      <c r="KK161" s="60">
        <v>579</v>
      </c>
      <c r="KL161" s="60">
        <v>842</v>
      </c>
      <c r="KM161" s="60">
        <v>842</v>
      </c>
      <c r="KN161" s="60">
        <v>842</v>
      </c>
      <c r="KO161" s="60">
        <v>189</v>
      </c>
      <c r="KP161" s="60">
        <v>842</v>
      </c>
      <c r="KQ161" s="60">
        <v>842</v>
      </c>
      <c r="KR161" s="60">
        <v>842</v>
      </c>
      <c r="KS161" s="60">
        <v>842</v>
      </c>
      <c r="KT161" s="60">
        <v>579</v>
      </c>
      <c r="KU161" s="60">
        <v>842</v>
      </c>
      <c r="KV161" s="60">
        <v>842</v>
      </c>
      <c r="KW161" s="60">
        <v>189</v>
      </c>
      <c r="KX161" s="60">
        <v>842</v>
      </c>
      <c r="KY161" s="60">
        <v>842</v>
      </c>
      <c r="KZ161" s="60">
        <v>736</v>
      </c>
      <c r="LA161" s="60">
        <v>842</v>
      </c>
      <c r="LB161" s="60">
        <v>189</v>
      </c>
      <c r="LC161" s="60">
        <v>189</v>
      </c>
      <c r="LD161" s="60">
        <v>189</v>
      </c>
      <c r="LE161" s="60">
        <v>842</v>
      </c>
      <c r="LF161" s="60">
        <v>842</v>
      </c>
      <c r="LG161" s="60">
        <v>189</v>
      </c>
      <c r="LH161" s="60">
        <v>842</v>
      </c>
      <c r="LI161" s="60">
        <v>842</v>
      </c>
      <c r="LJ161" s="60">
        <v>579</v>
      </c>
      <c r="LK161" s="60">
        <v>189</v>
      </c>
      <c r="LL161" s="60">
        <v>842</v>
      </c>
      <c r="LM161" s="60">
        <v>842</v>
      </c>
      <c r="LN161" s="60">
        <v>842</v>
      </c>
      <c r="LO161" s="60">
        <v>842</v>
      </c>
      <c r="LP161" s="60">
        <v>842</v>
      </c>
      <c r="LQ161" s="60">
        <v>842</v>
      </c>
      <c r="LR161" s="60">
        <v>842</v>
      </c>
      <c r="LS161" s="60">
        <v>579</v>
      </c>
      <c r="LT161" s="60">
        <v>189</v>
      </c>
      <c r="LU161" s="60">
        <v>842</v>
      </c>
      <c r="LV161" s="60">
        <v>842</v>
      </c>
    </row>
    <row r="162" spans="1:334" ht="15" customHeight="1" x14ac:dyDescent="0.35">
      <c r="A162" s="57"/>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s="60">
        <v>4119.3999999999996</v>
      </c>
      <c r="FH162" s="60">
        <v>4035.3999999999996</v>
      </c>
      <c r="FI162" s="60">
        <v>3735.3999999999996</v>
      </c>
      <c r="FJ162" s="60">
        <v>4119.3999999999996</v>
      </c>
      <c r="FK162" s="60">
        <v>3735.3999999999996</v>
      </c>
      <c r="FL162" s="60">
        <v>3735.3999999999996</v>
      </c>
      <c r="FM162" s="60">
        <v>4035.3999999999996</v>
      </c>
      <c r="FN162" s="60">
        <v>3478.3999999999996</v>
      </c>
      <c r="FO162" s="60">
        <v>4035.3999999999996</v>
      </c>
      <c r="FP162" s="60">
        <v>3962.3999999999996</v>
      </c>
      <c r="FQ162" s="60">
        <v>3178.3999999999996</v>
      </c>
      <c r="FR162" s="60">
        <v>4119.3999999999996</v>
      </c>
      <c r="FS162" s="60">
        <v>3646.3999999999996</v>
      </c>
      <c r="FT162" s="60">
        <v>3511.3999999999996</v>
      </c>
      <c r="FU162" s="60">
        <v>3178.3999999999996</v>
      </c>
      <c r="FV162" s="60">
        <v>1655</v>
      </c>
      <c r="FW162" s="60">
        <v>3711.3999999999996</v>
      </c>
      <c r="FX162" s="60">
        <v>4151.3999999999996</v>
      </c>
      <c r="FY162" s="60">
        <v>4151.3999999999996</v>
      </c>
      <c r="FZ162" s="60">
        <v>3851.3999999999996</v>
      </c>
      <c r="GA162" s="60">
        <v>4235.3999999999996</v>
      </c>
      <c r="GB162" s="60">
        <v>4235.3999999999996</v>
      </c>
      <c r="GC162" s="60">
        <v>3951.3999999999996</v>
      </c>
      <c r="GD162" s="60">
        <v>3851.3999999999996</v>
      </c>
      <c r="GE162" s="60">
        <v>4151.3999999999996</v>
      </c>
      <c r="GF162" s="60">
        <v>4151.3999999999996</v>
      </c>
      <c r="GG162" s="60">
        <v>4151.3999999999996</v>
      </c>
      <c r="GH162" s="60">
        <v>3711.3999999999996</v>
      </c>
      <c r="GI162" s="60">
        <v>4179.3999999999996</v>
      </c>
      <c r="GJ162" s="60">
        <v>4151.3999999999996</v>
      </c>
      <c r="GK162" s="60">
        <v>4319.3999999999996</v>
      </c>
      <c r="GL162" s="60">
        <v>4319.3999999999996</v>
      </c>
      <c r="GM162" s="60">
        <v>4319.3999999999996</v>
      </c>
      <c r="GN162" s="60">
        <v>4151.3999999999996</v>
      </c>
      <c r="GO162" s="60">
        <v>4235.3999999999996</v>
      </c>
      <c r="GP162" s="60">
        <v>4179.3999999999996</v>
      </c>
      <c r="GQ162" s="60">
        <v>3851.3999999999996</v>
      </c>
      <c r="GR162" s="60">
        <v>4035.3999999999996</v>
      </c>
      <c r="GS162" s="60">
        <v>4151.3999999999996</v>
      </c>
      <c r="GT162" s="60">
        <v>4179.3999999999996</v>
      </c>
      <c r="GU162" s="60">
        <v>3851.3999999999996</v>
      </c>
      <c r="GV162" s="60">
        <v>3851.3999999999996</v>
      </c>
      <c r="GW162" s="60">
        <v>3851.3999999999996</v>
      </c>
      <c r="GX162" s="60">
        <v>3935.3999999999996</v>
      </c>
      <c r="GY162" s="60">
        <v>4151.3999999999996</v>
      </c>
      <c r="GZ162" s="60">
        <v>3851.3999999999996</v>
      </c>
      <c r="HA162" s="60">
        <v>4319.3999999999996</v>
      </c>
      <c r="HB162" s="60">
        <v>3851.3999999999996</v>
      </c>
      <c r="HC162" s="60">
        <v>3851.3999999999996</v>
      </c>
      <c r="HD162" s="60">
        <v>3851.3999999999996</v>
      </c>
      <c r="HE162" s="60">
        <v>3851.3999999999996</v>
      </c>
      <c r="HF162" s="60">
        <v>3851.3999999999996</v>
      </c>
      <c r="HG162" s="60">
        <v>4235.3999999999996</v>
      </c>
      <c r="HH162" s="60">
        <v>4319.3999999999996</v>
      </c>
      <c r="HI162" s="60">
        <v>1057</v>
      </c>
      <c r="HJ162" s="60">
        <v>1257</v>
      </c>
      <c r="HK162" s="60">
        <v>1257</v>
      </c>
      <c r="HL162" s="60">
        <v>1257</v>
      </c>
      <c r="HM162" s="60">
        <v>1257</v>
      </c>
      <c r="HN162" s="60">
        <v>1057</v>
      </c>
      <c r="HO162" s="60">
        <v>1057</v>
      </c>
      <c r="HP162" s="60">
        <v>1057</v>
      </c>
      <c r="HQ162" s="60">
        <v>1257</v>
      </c>
      <c r="HR162" s="60">
        <v>947</v>
      </c>
      <c r="HS162" s="60">
        <v>1057</v>
      </c>
      <c r="HT162" s="60">
        <v>1257</v>
      </c>
      <c r="HU162" s="60">
        <v>1117</v>
      </c>
      <c r="HV162" s="60">
        <v>1257</v>
      </c>
      <c r="HW162" s="60">
        <v>1257</v>
      </c>
      <c r="HX162" s="60">
        <v>862</v>
      </c>
      <c r="HY162" s="60">
        <v>1257</v>
      </c>
      <c r="HZ162" s="60">
        <v>1257</v>
      </c>
      <c r="IA162" s="60">
        <v>1257</v>
      </c>
      <c r="IB162" s="60">
        <v>1257</v>
      </c>
      <c r="IC162" s="60">
        <v>1057</v>
      </c>
      <c r="ID162" s="60">
        <v>1257</v>
      </c>
      <c r="IE162" s="60">
        <v>1257</v>
      </c>
      <c r="IF162" s="60">
        <v>1257</v>
      </c>
      <c r="IG162" s="60">
        <v>1257</v>
      </c>
      <c r="IH162" s="60">
        <v>1257</v>
      </c>
      <c r="II162" s="60">
        <v>1257</v>
      </c>
      <c r="IJ162" s="60">
        <v>1257</v>
      </c>
      <c r="IK162" s="60">
        <v>862</v>
      </c>
      <c r="IL162" s="60">
        <v>1257</v>
      </c>
      <c r="IM162" s="60">
        <v>1257</v>
      </c>
      <c r="IN162" s="60">
        <v>862</v>
      </c>
      <c r="IO162" s="60">
        <v>1257</v>
      </c>
      <c r="IP162" s="60">
        <v>1257</v>
      </c>
      <c r="IQ162" s="60">
        <v>1257</v>
      </c>
      <c r="IR162" s="60">
        <v>1257</v>
      </c>
      <c r="IS162" s="60">
        <v>1257</v>
      </c>
      <c r="IT162" s="60">
        <v>1257</v>
      </c>
      <c r="IU162" s="60">
        <v>1257</v>
      </c>
      <c r="IV162" s="60">
        <v>1257</v>
      </c>
      <c r="IW162" s="60">
        <v>1257</v>
      </c>
      <c r="IX162" s="60">
        <v>1057</v>
      </c>
      <c r="IY162" s="60">
        <v>1257</v>
      </c>
      <c r="IZ162" s="60">
        <v>1057</v>
      </c>
      <c r="JA162" s="60">
        <v>1257</v>
      </c>
      <c r="JB162" s="60">
        <v>862</v>
      </c>
      <c r="JC162" s="60">
        <v>1057</v>
      </c>
      <c r="JD162" s="60">
        <v>1057</v>
      </c>
      <c r="JE162" s="60">
        <v>1057</v>
      </c>
      <c r="JF162" s="60">
        <v>1257</v>
      </c>
      <c r="JG162" s="60">
        <v>662</v>
      </c>
      <c r="JH162" s="60">
        <v>1257</v>
      </c>
      <c r="JI162" s="60">
        <v>1257</v>
      </c>
      <c r="JJ162" s="60">
        <v>1257</v>
      </c>
      <c r="JK162" s="60">
        <v>1257</v>
      </c>
      <c r="JL162" s="60">
        <v>1257</v>
      </c>
      <c r="JM162" s="60">
        <v>1257</v>
      </c>
      <c r="JN162" s="60">
        <v>1057</v>
      </c>
      <c r="JO162" s="60">
        <v>1057</v>
      </c>
      <c r="JP162" s="60">
        <v>1257</v>
      </c>
      <c r="JQ162" s="60">
        <v>1257</v>
      </c>
      <c r="JR162" s="60">
        <v>1257</v>
      </c>
      <c r="JS162" s="60">
        <v>1257</v>
      </c>
      <c r="JT162" s="60">
        <v>1257</v>
      </c>
      <c r="JU162" s="60">
        <v>1057</v>
      </c>
      <c r="JV162" s="60">
        <v>1257</v>
      </c>
      <c r="JW162" s="60">
        <v>1257</v>
      </c>
      <c r="JX162" s="60">
        <v>862</v>
      </c>
      <c r="JY162" s="60">
        <v>1257</v>
      </c>
      <c r="JZ162" s="60">
        <v>1257</v>
      </c>
      <c r="KA162" s="60">
        <v>1257</v>
      </c>
      <c r="KB162" s="60">
        <v>1257</v>
      </c>
      <c r="KC162" s="60">
        <v>1257</v>
      </c>
      <c r="KD162" s="60">
        <v>1257</v>
      </c>
      <c r="KE162" s="60">
        <v>1257</v>
      </c>
      <c r="KF162" s="60">
        <v>662</v>
      </c>
      <c r="KG162" s="60">
        <v>1257</v>
      </c>
      <c r="KH162" s="60">
        <v>1057</v>
      </c>
      <c r="KI162" s="60">
        <v>1257</v>
      </c>
      <c r="KJ162" s="60">
        <v>1257</v>
      </c>
      <c r="KK162" s="60">
        <v>1257</v>
      </c>
      <c r="KL162" s="60">
        <v>1257</v>
      </c>
      <c r="KM162" s="60">
        <v>1257</v>
      </c>
      <c r="KN162" s="60">
        <v>1257</v>
      </c>
      <c r="KO162" s="60">
        <v>1257</v>
      </c>
      <c r="KP162" s="60">
        <v>1257</v>
      </c>
      <c r="KQ162" s="60">
        <v>1257</v>
      </c>
      <c r="KR162" s="60">
        <v>1257</v>
      </c>
      <c r="KS162" s="60">
        <v>1057</v>
      </c>
      <c r="KT162" s="60">
        <v>1257</v>
      </c>
      <c r="KU162" s="60">
        <v>1257</v>
      </c>
      <c r="KV162" s="60">
        <v>1257</v>
      </c>
      <c r="KW162" s="60">
        <v>1257</v>
      </c>
      <c r="KX162" s="60">
        <v>1257</v>
      </c>
      <c r="KY162" s="60">
        <v>1257</v>
      </c>
      <c r="KZ162" s="60">
        <v>1257</v>
      </c>
      <c r="LA162" s="60">
        <v>1257</v>
      </c>
      <c r="LB162" s="60">
        <v>1257</v>
      </c>
      <c r="LC162" s="60">
        <v>1257</v>
      </c>
      <c r="LD162" s="60">
        <v>1257</v>
      </c>
      <c r="LE162" s="60">
        <v>903</v>
      </c>
      <c r="LF162" s="60">
        <v>1257</v>
      </c>
      <c r="LG162" s="60">
        <v>1257</v>
      </c>
      <c r="LH162" s="60">
        <v>862</v>
      </c>
      <c r="LI162" s="60">
        <v>862</v>
      </c>
      <c r="LJ162" s="60">
        <v>662</v>
      </c>
      <c r="LK162" s="60">
        <v>862</v>
      </c>
      <c r="LL162" s="60">
        <v>1257</v>
      </c>
      <c r="LM162" s="60">
        <v>1257</v>
      </c>
      <c r="LN162" s="60">
        <v>1057</v>
      </c>
      <c r="LO162" s="60">
        <v>1057</v>
      </c>
      <c r="LP162" s="60">
        <v>1257</v>
      </c>
      <c r="LQ162" s="60">
        <v>1257</v>
      </c>
      <c r="LR162" s="60">
        <v>1257</v>
      </c>
      <c r="LS162" s="60">
        <v>1057</v>
      </c>
      <c r="LT162" s="60">
        <v>1057</v>
      </c>
      <c r="LU162" s="60">
        <v>1257</v>
      </c>
      <c r="LV162" s="60">
        <v>1257</v>
      </c>
    </row>
    <row r="163" spans="1:334" ht="15" customHeight="1" x14ac:dyDescent="0.35">
      <c r="A163" s="57"/>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s="60">
        <v>7386</v>
      </c>
      <c r="FH163" s="60">
        <v>6016</v>
      </c>
      <c r="FI163" s="60">
        <v>5000</v>
      </c>
      <c r="FJ163" s="60">
        <v>7656</v>
      </c>
      <c r="FK163" s="60">
        <v>5320</v>
      </c>
      <c r="FL163" s="60">
        <v>7452</v>
      </c>
      <c r="FM163" s="60">
        <v>7864</v>
      </c>
      <c r="FN163" s="60">
        <v>7828</v>
      </c>
      <c r="FO163" s="60">
        <v>6714</v>
      </c>
      <c r="FP163" s="60">
        <v>7944</v>
      </c>
      <c r="FQ163" s="60">
        <v>6986</v>
      </c>
      <c r="FR163" s="60">
        <v>7686</v>
      </c>
      <c r="FS163" s="60">
        <v>6534</v>
      </c>
      <c r="FT163" s="60">
        <v>5814</v>
      </c>
      <c r="FU163" s="60">
        <v>4616</v>
      </c>
      <c r="FV163" s="60">
        <v>6908</v>
      </c>
      <c r="FW163" s="60">
        <v>6906</v>
      </c>
      <c r="FX163" s="60">
        <v>7352</v>
      </c>
      <c r="FY163" s="60">
        <v>7608</v>
      </c>
      <c r="FZ163" s="60">
        <v>3792</v>
      </c>
      <c r="GA163" s="60">
        <v>8452</v>
      </c>
      <c r="GB163" s="60">
        <v>7506</v>
      </c>
      <c r="GC163" s="60">
        <v>6542</v>
      </c>
      <c r="GD163" s="60">
        <v>6782</v>
      </c>
      <c r="GE163" s="60">
        <v>8228</v>
      </c>
      <c r="GF163" s="60">
        <v>7948</v>
      </c>
      <c r="GG163" s="60">
        <v>7578</v>
      </c>
      <c r="GH163" s="60">
        <v>5908</v>
      </c>
      <c r="GI163" s="60">
        <v>6006</v>
      </c>
      <c r="GJ163" s="60">
        <v>8368</v>
      </c>
      <c r="GK163" s="60">
        <v>8236</v>
      </c>
      <c r="GL163" s="60">
        <v>7674</v>
      </c>
      <c r="GM163" s="60">
        <v>6170</v>
      </c>
      <c r="GN163" s="60">
        <v>8208</v>
      </c>
      <c r="GO163" s="60">
        <v>6676</v>
      </c>
      <c r="GP163" s="60">
        <v>6574</v>
      </c>
      <c r="GQ163" s="60">
        <v>1976</v>
      </c>
      <c r="GR163" s="60">
        <v>6870</v>
      </c>
      <c r="GS163" s="60">
        <v>7768</v>
      </c>
      <c r="GT163" s="60">
        <v>6006</v>
      </c>
      <c r="GU163" s="60">
        <v>7168</v>
      </c>
      <c r="GV163" s="60">
        <v>6406</v>
      </c>
      <c r="GW163" s="60">
        <v>6406</v>
      </c>
      <c r="GX163" s="60">
        <v>7908</v>
      </c>
      <c r="GY163" s="60">
        <v>6112</v>
      </c>
      <c r="GZ163" s="60">
        <v>7824</v>
      </c>
      <c r="HA163" s="60">
        <v>8256</v>
      </c>
      <c r="HB163" s="60">
        <v>7948</v>
      </c>
      <c r="HC163" s="60">
        <v>7948</v>
      </c>
      <c r="HD163" s="60">
        <v>7562</v>
      </c>
      <c r="HE163" s="60">
        <v>8088</v>
      </c>
      <c r="HF163" s="60">
        <v>8368</v>
      </c>
      <c r="HG163" s="60">
        <v>8452</v>
      </c>
      <c r="HH163" s="60">
        <v>6356</v>
      </c>
      <c r="HI163" s="60">
        <v>1456</v>
      </c>
      <c r="HJ163" s="60">
        <v>1976</v>
      </c>
      <c r="HK163" s="60">
        <v>1656</v>
      </c>
      <c r="HL163" s="60">
        <v>1976</v>
      </c>
      <c r="HM163" s="60">
        <v>1976</v>
      </c>
      <c r="HN163" s="60">
        <v>1576</v>
      </c>
      <c r="HO163" s="60">
        <v>1256</v>
      </c>
      <c r="HP163" s="60">
        <v>1286</v>
      </c>
      <c r="HQ163" s="60">
        <v>1656</v>
      </c>
      <c r="HR163" s="60">
        <v>1576</v>
      </c>
      <c r="HS163" s="60">
        <v>1576</v>
      </c>
      <c r="HT163" s="60">
        <v>1836</v>
      </c>
      <c r="HU163" s="60">
        <v>1836</v>
      </c>
      <c r="HV163" s="60">
        <v>1836</v>
      </c>
      <c r="HW163" s="60">
        <v>1836</v>
      </c>
      <c r="HX163" s="60">
        <v>1976</v>
      </c>
      <c r="HY163" s="60">
        <v>1836</v>
      </c>
      <c r="HZ163" s="60">
        <v>1836</v>
      </c>
      <c r="IA163" s="60">
        <v>1836</v>
      </c>
      <c r="IB163" s="60">
        <v>1976</v>
      </c>
      <c r="IC163" s="60">
        <v>1576</v>
      </c>
      <c r="ID163" s="60">
        <v>1976</v>
      </c>
      <c r="IE163" s="60">
        <v>1976</v>
      </c>
      <c r="IF163" s="60">
        <v>1836</v>
      </c>
      <c r="IG163" s="60">
        <v>1836</v>
      </c>
      <c r="IH163" s="60">
        <v>1656</v>
      </c>
      <c r="II163" s="60">
        <v>1836</v>
      </c>
      <c r="IJ163" s="60">
        <v>1976</v>
      </c>
      <c r="IK163" s="60">
        <v>1836</v>
      </c>
      <c r="IL163" s="60">
        <v>1836</v>
      </c>
      <c r="IM163" s="60">
        <v>1836</v>
      </c>
      <c r="IN163" s="60">
        <v>1976</v>
      </c>
      <c r="IO163" s="60">
        <v>1836</v>
      </c>
      <c r="IP163" s="60">
        <v>1656</v>
      </c>
      <c r="IQ163" s="60">
        <v>1976</v>
      </c>
      <c r="IR163" s="60">
        <v>1656</v>
      </c>
      <c r="IS163" s="60">
        <v>1836</v>
      </c>
      <c r="IT163" s="60">
        <v>1976</v>
      </c>
      <c r="IU163" s="60">
        <v>1976</v>
      </c>
      <c r="IV163" s="60">
        <v>1976</v>
      </c>
      <c r="IW163" s="60">
        <v>1976</v>
      </c>
      <c r="IX163" s="60">
        <v>1576</v>
      </c>
      <c r="IY163" s="60">
        <v>1976</v>
      </c>
      <c r="IZ163" s="60">
        <v>1256</v>
      </c>
      <c r="JA163" s="60">
        <v>1976</v>
      </c>
      <c r="JB163" s="60">
        <v>1656</v>
      </c>
      <c r="JC163" s="60">
        <v>1576</v>
      </c>
      <c r="JD163" s="60">
        <v>1256</v>
      </c>
      <c r="JE163" s="60">
        <v>1576</v>
      </c>
      <c r="JF163" s="60">
        <v>1976</v>
      </c>
      <c r="JG163" s="60">
        <v>1256</v>
      </c>
      <c r="JH163" s="60">
        <v>1976</v>
      </c>
      <c r="JI163" s="60">
        <v>1656</v>
      </c>
      <c r="JJ163" s="60">
        <v>1976</v>
      </c>
      <c r="JK163" s="60">
        <v>1656</v>
      </c>
      <c r="JL163" s="60">
        <v>1976</v>
      </c>
      <c r="JM163" s="60">
        <v>1836</v>
      </c>
      <c r="JN163" s="60">
        <v>1576</v>
      </c>
      <c r="JO163" s="60">
        <v>1256</v>
      </c>
      <c r="JP163" s="60">
        <v>1976</v>
      </c>
      <c r="JQ163" s="60">
        <v>1976</v>
      </c>
      <c r="JR163" s="60">
        <v>1976</v>
      </c>
      <c r="JS163" s="60">
        <v>1976</v>
      </c>
      <c r="JT163" s="60">
        <v>1976</v>
      </c>
      <c r="JU163" s="60">
        <v>1576</v>
      </c>
      <c r="JV163" s="60">
        <v>1976</v>
      </c>
      <c r="JW163" s="60">
        <v>1976</v>
      </c>
      <c r="JX163" s="60">
        <v>1656</v>
      </c>
      <c r="JY163" s="60">
        <v>1976</v>
      </c>
      <c r="JZ163" s="60">
        <v>1836</v>
      </c>
      <c r="KA163" s="60">
        <v>1976</v>
      </c>
      <c r="KB163" s="60">
        <v>1656</v>
      </c>
      <c r="KC163" s="60">
        <v>1976</v>
      </c>
      <c r="KD163" s="60">
        <v>1976</v>
      </c>
      <c r="KE163" s="60">
        <v>1836</v>
      </c>
      <c r="KF163" s="60">
        <v>1576</v>
      </c>
      <c r="KG163" s="60">
        <v>1836</v>
      </c>
      <c r="KH163" s="60">
        <v>1068</v>
      </c>
      <c r="KI163" s="60">
        <v>1836</v>
      </c>
      <c r="KJ163" s="60">
        <v>1836</v>
      </c>
      <c r="KK163" s="60">
        <v>1656</v>
      </c>
      <c r="KL163" s="60">
        <v>1836</v>
      </c>
      <c r="KM163" s="60">
        <v>1976</v>
      </c>
      <c r="KN163" s="60">
        <v>1976</v>
      </c>
      <c r="KO163" s="60">
        <v>1976</v>
      </c>
      <c r="KP163" s="60">
        <v>1976</v>
      </c>
      <c r="KQ163" s="60">
        <v>1976</v>
      </c>
      <c r="KR163" s="60">
        <v>1976</v>
      </c>
      <c r="KS163" s="60">
        <v>1576</v>
      </c>
      <c r="KT163" s="60">
        <v>1976</v>
      </c>
      <c r="KU163" s="60">
        <v>1976</v>
      </c>
      <c r="KV163" s="60">
        <v>1976</v>
      </c>
      <c r="KW163" s="60">
        <v>1976</v>
      </c>
      <c r="KX163" s="60">
        <v>1976</v>
      </c>
      <c r="KY163" s="60">
        <v>1976</v>
      </c>
      <c r="KZ163" s="60">
        <v>1976</v>
      </c>
      <c r="LA163" s="60">
        <v>1976</v>
      </c>
      <c r="LB163" s="60">
        <v>1976</v>
      </c>
      <c r="LC163" s="60">
        <v>1976</v>
      </c>
      <c r="LD163" s="60">
        <v>1976</v>
      </c>
      <c r="LE163" s="60">
        <v>1836</v>
      </c>
      <c r="LF163" s="60">
        <v>1976</v>
      </c>
      <c r="LG163" s="60">
        <v>1656</v>
      </c>
      <c r="LH163" s="60">
        <v>1976</v>
      </c>
      <c r="LI163" s="60">
        <v>1976</v>
      </c>
      <c r="LJ163" s="60">
        <v>1256</v>
      </c>
      <c r="LK163" s="60">
        <v>1836</v>
      </c>
      <c r="LL163" s="60">
        <v>1976</v>
      </c>
      <c r="LM163" s="60">
        <v>1976</v>
      </c>
      <c r="LN163" s="60">
        <v>1776</v>
      </c>
      <c r="LO163" s="60">
        <v>1576</v>
      </c>
      <c r="LP163" s="60">
        <v>1976</v>
      </c>
      <c r="LQ163" s="60">
        <v>1976</v>
      </c>
      <c r="LR163" s="60">
        <v>1976</v>
      </c>
      <c r="LS163" s="60">
        <v>1776</v>
      </c>
      <c r="LT163" s="60">
        <v>1576</v>
      </c>
      <c r="LU163" s="60">
        <v>1976</v>
      </c>
      <c r="LV163" s="60">
        <v>1976</v>
      </c>
    </row>
    <row r="164" spans="1:334" ht="15" customHeight="1" x14ac:dyDescent="0.35">
      <c r="A164" s="57"/>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s="60">
        <v>5030.2</v>
      </c>
      <c r="FH164" s="60">
        <v>3431.2</v>
      </c>
      <c r="FI164" s="60">
        <v>3812.2</v>
      </c>
      <c r="FJ164" s="60">
        <v>4786.2</v>
      </c>
      <c r="FK164" s="60">
        <v>3812.2</v>
      </c>
      <c r="FL164" s="60">
        <v>4997.2</v>
      </c>
      <c r="FM164" s="60">
        <v>5822.2000000000007</v>
      </c>
      <c r="FN164" s="60">
        <v>5742.2000000000007</v>
      </c>
      <c r="FO164" s="60">
        <v>5104.2</v>
      </c>
      <c r="FP164" s="60">
        <v>5662.2</v>
      </c>
      <c r="FQ164" s="60">
        <v>5362.2</v>
      </c>
      <c r="FR164" s="60">
        <v>5104.2</v>
      </c>
      <c r="FS164" s="60">
        <v>5466.2</v>
      </c>
      <c r="FT164" s="60">
        <v>4742.2</v>
      </c>
      <c r="FU164" s="60">
        <v>4302.2</v>
      </c>
      <c r="FV164" s="60">
        <v>4872.2</v>
      </c>
      <c r="FW164" s="60">
        <v>5082.2</v>
      </c>
      <c r="FX164" s="60">
        <v>5822.2000000000007</v>
      </c>
      <c r="FY164" s="60">
        <v>5662.2</v>
      </c>
      <c r="FZ164" s="60">
        <v>4302.2</v>
      </c>
      <c r="GA164" s="60">
        <v>5822.2000000000007</v>
      </c>
      <c r="GB164" s="60">
        <v>5141.2</v>
      </c>
      <c r="GC164" s="60">
        <v>5042.2</v>
      </c>
      <c r="GD164" s="60">
        <v>4137.2</v>
      </c>
      <c r="GE164" s="60">
        <v>5421.2000000000007</v>
      </c>
      <c r="GF164" s="60">
        <v>5141.2</v>
      </c>
      <c r="GG164" s="60">
        <v>5323.2</v>
      </c>
      <c r="GH164" s="60">
        <v>3901.2</v>
      </c>
      <c r="GI164" s="60">
        <v>4779.2</v>
      </c>
      <c r="GJ164" s="60">
        <v>5176.2000000000007</v>
      </c>
      <c r="GK164" s="60">
        <v>4576.2</v>
      </c>
      <c r="GL164" s="60">
        <v>4252.2</v>
      </c>
      <c r="GM164" s="60">
        <v>4779.2</v>
      </c>
      <c r="GN164" s="60">
        <v>4998.2</v>
      </c>
      <c r="GO164" s="60">
        <v>4931.2</v>
      </c>
      <c r="GP164" s="60">
        <v>4247.2</v>
      </c>
      <c r="GQ164" s="60">
        <v>3977.2</v>
      </c>
      <c r="GR164" s="60">
        <v>5728.2</v>
      </c>
      <c r="GS164" s="60">
        <v>5217.2</v>
      </c>
      <c r="GT164" s="60">
        <v>4458.2</v>
      </c>
      <c r="GU164" s="60">
        <v>4681.2</v>
      </c>
      <c r="GV164" s="60">
        <v>4181.2</v>
      </c>
      <c r="GW164" s="60">
        <v>4181.2</v>
      </c>
      <c r="GX164" s="60">
        <v>4841.2</v>
      </c>
      <c r="GY164" s="60">
        <v>3991.2</v>
      </c>
      <c r="GZ164" s="60">
        <v>4841.2</v>
      </c>
      <c r="HA164" s="60">
        <v>5225.2</v>
      </c>
      <c r="HB164" s="60">
        <v>4917.2</v>
      </c>
      <c r="HC164" s="60">
        <v>4841.2</v>
      </c>
      <c r="HD164" s="60">
        <v>4841.2</v>
      </c>
      <c r="HE164" s="60">
        <v>5166.2</v>
      </c>
      <c r="HF164" s="60">
        <v>5103.2</v>
      </c>
      <c r="HG164" s="60">
        <v>5421.2000000000007</v>
      </c>
      <c r="HH164" s="60">
        <v>4075.2</v>
      </c>
      <c r="HI164" s="60">
        <v>1018</v>
      </c>
      <c r="HJ164" s="60">
        <v>372</v>
      </c>
      <c r="HK164" s="60">
        <v>1018</v>
      </c>
      <c r="HL164" s="60">
        <v>448</v>
      </c>
      <c r="HM164" s="60">
        <v>1018</v>
      </c>
      <c r="HN164" s="60">
        <v>1018</v>
      </c>
      <c r="HO164" s="60">
        <v>1018</v>
      </c>
      <c r="HP164" s="60">
        <v>1018</v>
      </c>
      <c r="HQ164" s="60">
        <v>623</v>
      </c>
      <c r="HR164" s="60">
        <v>693</v>
      </c>
      <c r="HS164" s="60">
        <v>938</v>
      </c>
      <c r="HT164" s="60">
        <v>942</v>
      </c>
      <c r="HU164" s="60">
        <v>942</v>
      </c>
      <c r="HV164" s="60">
        <v>942</v>
      </c>
      <c r="HW164" s="60">
        <v>942</v>
      </c>
      <c r="HX164" s="60">
        <v>372</v>
      </c>
      <c r="HY164" s="60">
        <v>1018</v>
      </c>
      <c r="HZ164" s="60">
        <v>1018</v>
      </c>
      <c r="IA164" s="60">
        <v>1018</v>
      </c>
      <c r="IB164" s="60">
        <v>1018</v>
      </c>
      <c r="IC164" s="60">
        <v>938</v>
      </c>
      <c r="ID164" s="60">
        <v>1018</v>
      </c>
      <c r="IE164" s="60">
        <v>1018</v>
      </c>
      <c r="IF164" s="60">
        <v>1018</v>
      </c>
      <c r="IG164" s="60">
        <v>1018</v>
      </c>
      <c r="IH164" s="60">
        <v>1018</v>
      </c>
      <c r="II164" s="60">
        <v>1018</v>
      </c>
      <c r="IJ164" s="60">
        <v>1018</v>
      </c>
      <c r="IK164" s="60">
        <v>693</v>
      </c>
      <c r="IL164" s="60">
        <v>617</v>
      </c>
      <c r="IM164" s="60">
        <v>617</v>
      </c>
      <c r="IN164" s="60">
        <v>693</v>
      </c>
      <c r="IO164" s="60">
        <v>693</v>
      </c>
      <c r="IP164" s="60">
        <v>448</v>
      </c>
      <c r="IQ164" s="60">
        <v>617</v>
      </c>
      <c r="IR164" s="60">
        <v>448</v>
      </c>
      <c r="IS164" s="60">
        <v>1018</v>
      </c>
      <c r="IT164" s="60">
        <v>1018</v>
      </c>
      <c r="IU164" s="60">
        <v>1018</v>
      </c>
      <c r="IV164" s="60">
        <v>617</v>
      </c>
      <c r="IW164" s="60">
        <v>938</v>
      </c>
      <c r="IX164" s="60">
        <v>938</v>
      </c>
      <c r="IY164" s="60">
        <v>372</v>
      </c>
      <c r="IZ164" s="60">
        <v>938</v>
      </c>
      <c r="JA164" s="60">
        <v>773</v>
      </c>
      <c r="JB164" s="60">
        <v>938</v>
      </c>
      <c r="JC164" s="60">
        <v>693</v>
      </c>
      <c r="JD164" s="60">
        <v>938</v>
      </c>
      <c r="JE164" s="60">
        <v>773</v>
      </c>
      <c r="JF164" s="60">
        <v>938</v>
      </c>
      <c r="JG164" s="60">
        <v>938</v>
      </c>
      <c r="JH164" s="60">
        <v>1018</v>
      </c>
      <c r="JI164" s="60">
        <v>1018</v>
      </c>
      <c r="JJ164" s="60">
        <v>1018</v>
      </c>
      <c r="JK164" s="60">
        <v>1018</v>
      </c>
      <c r="JL164" s="60">
        <v>1018</v>
      </c>
      <c r="JM164" s="60">
        <v>1018</v>
      </c>
      <c r="JN164" s="60">
        <v>693</v>
      </c>
      <c r="JO164" s="60">
        <v>938</v>
      </c>
      <c r="JP164" s="60">
        <v>372</v>
      </c>
      <c r="JQ164" s="60">
        <v>1018</v>
      </c>
      <c r="JR164" s="60">
        <v>792</v>
      </c>
      <c r="JS164" s="60">
        <v>372</v>
      </c>
      <c r="JT164" s="60">
        <v>372</v>
      </c>
      <c r="JU164" s="60">
        <v>938</v>
      </c>
      <c r="JV164" s="60">
        <v>448</v>
      </c>
      <c r="JW164" s="60">
        <v>938</v>
      </c>
      <c r="JX164" s="60">
        <v>693</v>
      </c>
      <c r="JY164" s="60">
        <v>938</v>
      </c>
      <c r="JZ164" s="60">
        <v>1018</v>
      </c>
      <c r="KA164" s="60">
        <v>372</v>
      </c>
      <c r="KB164" s="60">
        <v>938</v>
      </c>
      <c r="KC164" s="60">
        <v>938</v>
      </c>
      <c r="KD164" s="60">
        <v>938</v>
      </c>
      <c r="KE164" s="60">
        <v>1018</v>
      </c>
      <c r="KF164" s="60">
        <v>693</v>
      </c>
      <c r="KG164" s="60">
        <v>1018</v>
      </c>
      <c r="KH164" s="60">
        <v>1018</v>
      </c>
      <c r="KI164" s="60">
        <v>1018</v>
      </c>
      <c r="KJ164" s="60">
        <v>1018</v>
      </c>
      <c r="KK164" s="60">
        <v>1018</v>
      </c>
      <c r="KL164" s="60">
        <v>1018</v>
      </c>
      <c r="KM164" s="60">
        <v>1018</v>
      </c>
      <c r="KN164" s="60">
        <v>1018</v>
      </c>
      <c r="KO164" s="60">
        <v>1018</v>
      </c>
      <c r="KQ164" s="60">
        <v>636</v>
      </c>
      <c r="KR164" s="60">
        <v>636</v>
      </c>
      <c r="KS164" s="60">
        <v>716</v>
      </c>
      <c r="KT164" s="60">
        <v>818</v>
      </c>
      <c r="KW164" s="60">
        <v>76</v>
      </c>
      <c r="KX164" s="60">
        <v>372</v>
      </c>
      <c r="KY164" s="60">
        <v>372</v>
      </c>
      <c r="KZ164" s="60">
        <v>172</v>
      </c>
      <c r="LA164" s="60">
        <v>172</v>
      </c>
      <c r="LB164" s="60">
        <v>493</v>
      </c>
      <c r="LC164" s="60">
        <v>693</v>
      </c>
      <c r="LD164" s="60">
        <v>248</v>
      </c>
      <c r="LE164" s="60">
        <v>693</v>
      </c>
      <c r="LF164" s="60">
        <v>617</v>
      </c>
      <c r="LG164" s="60">
        <v>938</v>
      </c>
      <c r="LH164" s="60">
        <v>172</v>
      </c>
      <c r="LI164" s="60">
        <v>252</v>
      </c>
      <c r="LJ164" s="60">
        <v>938</v>
      </c>
      <c r="LK164" s="60">
        <v>248</v>
      </c>
      <c r="LL164" s="60">
        <v>372</v>
      </c>
      <c r="LM164" s="60">
        <v>417</v>
      </c>
      <c r="LN164" s="60">
        <v>493</v>
      </c>
      <c r="LO164" s="60">
        <v>693</v>
      </c>
      <c r="LP164" s="60">
        <v>391</v>
      </c>
      <c r="LQ164" s="60">
        <v>172</v>
      </c>
      <c r="LR164" s="60">
        <v>146</v>
      </c>
      <c r="LS164" s="60">
        <v>938</v>
      </c>
      <c r="LT164" s="60">
        <v>938</v>
      </c>
      <c r="LU164" s="60">
        <v>372</v>
      </c>
      <c r="LV164" s="60">
        <v>448</v>
      </c>
    </row>
    <row r="165" spans="1:334" ht="15" customHeight="1" x14ac:dyDescent="0.35">
      <c r="A165" s="57"/>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s="60">
        <v>4053</v>
      </c>
      <c r="FH165" s="60">
        <v>1384.4</v>
      </c>
      <c r="FI165" s="60">
        <v>3784.6</v>
      </c>
      <c r="FJ165" s="60">
        <v>2946.6</v>
      </c>
      <c r="FK165" s="60">
        <v>3784.6</v>
      </c>
      <c r="FL165" s="60">
        <v>4404</v>
      </c>
      <c r="FM165" s="60">
        <v>4929</v>
      </c>
      <c r="FN165" s="60">
        <v>4849</v>
      </c>
      <c r="FO165" s="60">
        <v>4127</v>
      </c>
      <c r="FP165" s="60">
        <v>4769</v>
      </c>
      <c r="FQ165" s="60">
        <v>4769</v>
      </c>
      <c r="FR165" s="60">
        <v>4127</v>
      </c>
      <c r="FS165" s="60">
        <v>4489</v>
      </c>
      <c r="FT165" s="60">
        <v>4929</v>
      </c>
      <c r="FU165" s="60">
        <v>4489</v>
      </c>
      <c r="FV165" s="60">
        <v>4279</v>
      </c>
      <c r="FW165" s="60">
        <v>4489</v>
      </c>
      <c r="FX165" s="60">
        <v>4929</v>
      </c>
      <c r="FY165" s="60">
        <v>4769</v>
      </c>
      <c r="FZ165" s="60">
        <v>4489</v>
      </c>
      <c r="GA165" s="60">
        <v>4929</v>
      </c>
      <c r="GB165" s="60">
        <v>4248</v>
      </c>
      <c r="GC165" s="60">
        <v>4929</v>
      </c>
      <c r="GD165" s="60">
        <v>4324</v>
      </c>
      <c r="GE165" s="60">
        <v>4528</v>
      </c>
      <c r="GF165" s="60">
        <v>4248</v>
      </c>
      <c r="GG165" s="60">
        <v>4430</v>
      </c>
      <c r="GH165" s="60">
        <v>4088</v>
      </c>
      <c r="GI165" s="60">
        <v>3802</v>
      </c>
      <c r="GJ165" s="60">
        <v>4283</v>
      </c>
      <c r="GK165" s="60">
        <v>3599</v>
      </c>
      <c r="GL165" s="60">
        <v>3487</v>
      </c>
      <c r="GM165" s="60">
        <v>3802</v>
      </c>
      <c r="GN165" s="60">
        <v>4105</v>
      </c>
      <c r="GO165" s="60">
        <v>3954</v>
      </c>
      <c r="GP165" s="60">
        <v>4050</v>
      </c>
      <c r="GQ165" s="60">
        <v>4164</v>
      </c>
      <c r="GR165" s="60">
        <v>4751</v>
      </c>
      <c r="GS165" s="60">
        <v>4324</v>
      </c>
      <c r="GT165" s="60">
        <v>3481</v>
      </c>
      <c r="GU165" s="60">
        <v>4088</v>
      </c>
      <c r="GV165" s="60">
        <v>4368</v>
      </c>
      <c r="GW165" s="60">
        <v>4368</v>
      </c>
      <c r="GX165" s="60">
        <v>4248</v>
      </c>
      <c r="GY165" s="60">
        <v>3878</v>
      </c>
      <c r="GZ165" s="60">
        <v>4248</v>
      </c>
      <c r="HA165" s="60">
        <v>4248</v>
      </c>
      <c r="HB165" s="60">
        <v>4324</v>
      </c>
      <c r="HC165" s="60">
        <v>4248</v>
      </c>
      <c r="HD165" s="60">
        <v>4248</v>
      </c>
      <c r="HE165" s="60">
        <v>4573</v>
      </c>
      <c r="HF165" s="60">
        <v>4510</v>
      </c>
      <c r="HG165" s="60">
        <v>4528</v>
      </c>
      <c r="HH165" s="60">
        <v>2592.4</v>
      </c>
      <c r="HI165" s="60">
        <v>1018</v>
      </c>
      <c r="HJ165" s="60">
        <v>372</v>
      </c>
      <c r="HK165" s="60">
        <v>1018</v>
      </c>
      <c r="HL165" s="60">
        <v>448</v>
      </c>
      <c r="HM165" s="60">
        <v>1018</v>
      </c>
      <c r="HN165" s="60">
        <v>1018</v>
      </c>
      <c r="HO165" s="60">
        <v>1018</v>
      </c>
      <c r="HP165" s="60">
        <v>1018</v>
      </c>
      <c r="HQ165" s="60">
        <v>623</v>
      </c>
      <c r="HR165" s="60">
        <v>693</v>
      </c>
      <c r="HS165" s="60">
        <v>938</v>
      </c>
      <c r="HT165" s="60">
        <v>942</v>
      </c>
      <c r="HU165" s="60">
        <v>942</v>
      </c>
      <c r="HV165" s="60">
        <v>942</v>
      </c>
      <c r="HW165" s="60">
        <v>942</v>
      </c>
      <c r="HX165" s="60">
        <v>372</v>
      </c>
      <c r="HY165" s="60">
        <v>1018</v>
      </c>
      <c r="HZ165" s="60">
        <v>1018</v>
      </c>
      <c r="IA165" s="60">
        <v>1018</v>
      </c>
      <c r="IB165" s="60">
        <v>1018</v>
      </c>
      <c r="IC165" s="60">
        <v>938</v>
      </c>
      <c r="ID165" s="60">
        <v>1018</v>
      </c>
      <c r="IE165" s="60">
        <v>1018</v>
      </c>
      <c r="IF165" s="60">
        <v>1018</v>
      </c>
      <c r="IG165" s="60">
        <v>1018</v>
      </c>
      <c r="IH165" s="60">
        <v>1018</v>
      </c>
      <c r="II165" s="60">
        <v>1018</v>
      </c>
      <c r="IJ165" s="60">
        <v>1018</v>
      </c>
      <c r="IK165" s="60">
        <v>693</v>
      </c>
      <c r="IL165" s="60">
        <v>617</v>
      </c>
      <c r="IM165" s="60">
        <v>617</v>
      </c>
      <c r="IN165" s="60">
        <v>693</v>
      </c>
      <c r="IO165" s="60">
        <v>693</v>
      </c>
      <c r="IP165" s="60">
        <v>448</v>
      </c>
      <c r="IQ165" s="60">
        <v>617</v>
      </c>
      <c r="IR165" s="60">
        <v>448</v>
      </c>
      <c r="IS165" s="60">
        <v>1018</v>
      </c>
      <c r="IT165" s="60">
        <v>1018</v>
      </c>
      <c r="IU165" s="60">
        <v>1018</v>
      </c>
      <c r="IV165" s="60">
        <v>617</v>
      </c>
      <c r="IW165" s="60">
        <v>938</v>
      </c>
      <c r="IX165" s="60">
        <v>938</v>
      </c>
      <c r="IY165" s="60">
        <v>372</v>
      </c>
      <c r="IZ165" s="60">
        <v>938</v>
      </c>
      <c r="JA165" s="60">
        <v>773</v>
      </c>
      <c r="JB165" s="60">
        <v>938</v>
      </c>
      <c r="JC165" s="60">
        <v>693</v>
      </c>
      <c r="JD165" s="60">
        <v>938</v>
      </c>
      <c r="JE165" s="60">
        <v>773</v>
      </c>
      <c r="JF165" s="60">
        <v>938</v>
      </c>
      <c r="JG165" s="60">
        <v>938</v>
      </c>
      <c r="JH165" s="60">
        <v>1018</v>
      </c>
      <c r="JI165" s="60">
        <v>1018</v>
      </c>
      <c r="JJ165" s="60">
        <v>1018</v>
      </c>
      <c r="JK165" s="60">
        <v>1018</v>
      </c>
      <c r="JL165" s="60">
        <v>1018</v>
      </c>
      <c r="JM165" s="60">
        <v>1018</v>
      </c>
      <c r="JN165" s="60">
        <v>693</v>
      </c>
      <c r="JO165" s="60">
        <v>938</v>
      </c>
      <c r="JP165" s="60">
        <v>372</v>
      </c>
      <c r="JQ165" s="60">
        <v>1018</v>
      </c>
      <c r="JR165" s="60">
        <v>792</v>
      </c>
      <c r="JS165" s="60">
        <v>372</v>
      </c>
      <c r="JT165" s="60">
        <v>372</v>
      </c>
      <c r="JU165" s="60">
        <v>938</v>
      </c>
      <c r="JV165" s="60">
        <v>448</v>
      </c>
      <c r="JW165" s="60">
        <v>938</v>
      </c>
      <c r="JX165" s="60">
        <v>693</v>
      </c>
      <c r="JY165" s="60">
        <v>938</v>
      </c>
      <c r="JZ165" s="60">
        <v>1018</v>
      </c>
      <c r="KA165" s="60">
        <v>372</v>
      </c>
      <c r="KB165" s="60">
        <v>938</v>
      </c>
      <c r="KC165" s="60">
        <v>938</v>
      </c>
      <c r="KD165" s="60">
        <v>938</v>
      </c>
      <c r="KE165" s="60">
        <v>1018</v>
      </c>
      <c r="KF165" s="60">
        <v>693</v>
      </c>
      <c r="KG165" s="60">
        <v>1018</v>
      </c>
      <c r="KH165" s="60">
        <v>1018</v>
      </c>
      <c r="KI165" s="60">
        <v>1018</v>
      </c>
      <c r="KJ165" s="60">
        <v>1018</v>
      </c>
      <c r="KK165" s="60">
        <v>1018</v>
      </c>
      <c r="KL165" s="60">
        <v>1018</v>
      </c>
      <c r="KM165" s="60">
        <v>1018</v>
      </c>
      <c r="KN165" s="60">
        <v>1018</v>
      </c>
      <c r="KO165" s="60">
        <v>1018</v>
      </c>
      <c r="KQ165" s="60">
        <v>636</v>
      </c>
      <c r="KR165" s="60">
        <v>636</v>
      </c>
      <c r="KS165" s="60">
        <v>716</v>
      </c>
      <c r="KT165" s="60">
        <v>818</v>
      </c>
      <c r="KW165" s="60">
        <v>76</v>
      </c>
      <c r="KX165" s="60">
        <v>372</v>
      </c>
      <c r="KY165" s="60">
        <v>372</v>
      </c>
      <c r="KZ165" s="60">
        <v>172</v>
      </c>
      <c r="LA165" s="60">
        <v>172</v>
      </c>
      <c r="LB165" s="60">
        <v>493</v>
      </c>
      <c r="LC165" s="60">
        <v>693</v>
      </c>
      <c r="LD165" s="60">
        <v>248</v>
      </c>
      <c r="LE165" s="60">
        <v>693</v>
      </c>
      <c r="LF165" s="60">
        <v>617</v>
      </c>
      <c r="LG165" s="60">
        <v>938</v>
      </c>
      <c r="LH165" s="60">
        <v>172</v>
      </c>
      <c r="LI165" s="60">
        <v>252</v>
      </c>
      <c r="LJ165" s="60">
        <v>938</v>
      </c>
      <c r="LK165" s="60">
        <v>248</v>
      </c>
      <c r="LL165" s="60">
        <v>372</v>
      </c>
      <c r="LM165" s="60">
        <v>417</v>
      </c>
      <c r="LN165" s="60">
        <v>493</v>
      </c>
      <c r="LO165" s="60">
        <v>693</v>
      </c>
      <c r="LP165" s="60">
        <v>391</v>
      </c>
      <c r="LQ165" s="60">
        <v>172</v>
      </c>
      <c r="LR165" s="60">
        <v>146</v>
      </c>
      <c r="LS165" s="60">
        <v>938</v>
      </c>
      <c r="LT165" s="60">
        <v>938</v>
      </c>
      <c r="LU165" s="60">
        <v>372</v>
      </c>
      <c r="LV165" s="60">
        <v>448</v>
      </c>
    </row>
    <row r="166" spans="1:334" ht="15" customHeight="1" x14ac:dyDescent="0.35">
      <c r="A166" s="57"/>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H166" s="60">
        <v>3260.8</v>
      </c>
      <c r="FI166" s="60">
        <v>3260.8</v>
      </c>
      <c r="FJ166" s="60">
        <v>3260.8</v>
      </c>
      <c r="FK166" s="60">
        <v>3260.8</v>
      </c>
      <c r="FL166" s="60">
        <v>3840.8</v>
      </c>
      <c r="FM166" s="60">
        <v>3910.8</v>
      </c>
      <c r="FN166" s="60">
        <v>3830.8</v>
      </c>
      <c r="FO166" s="60">
        <v>3260.8</v>
      </c>
      <c r="FP166" s="60">
        <v>3950.8</v>
      </c>
      <c r="FQ166" s="60">
        <v>3750.8</v>
      </c>
      <c r="FR166" s="60">
        <v>3260.8</v>
      </c>
      <c r="FS166" s="60">
        <v>3750.8</v>
      </c>
      <c r="FT166" s="60">
        <v>3910.8</v>
      </c>
      <c r="FU166" s="60">
        <v>2960.8</v>
      </c>
      <c r="FV166" s="60">
        <v>3260.8</v>
      </c>
      <c r="FW166" s="60">
        <v>3950.8</v>
      </c>
      <c r="FX166" s="60">
        <v>4110.8</v>
      </c>
      <c r="FY166" s="60">
        <v>3950.8</v>
      </c>
      <c r="FZ166" s="60">
        <v>3160.8</v>
      </c>
      <c r="GA166" s="60">
        <v>4110.8</v>
      </c>
      <c r="GB166" s="60">
        <v>3954.8</v>
      </c>
      <c r="GC166" s="60">
        <v>3910.8</v>
      </c>
      <c r="GD166" s="60">
        <v>4030.8</v>
      </c>
      <c r="GE166" s="60">
        <v>3884.8</v>
      </c>
      <c r="GF166" s="60">
        <v>3884.8</v>
      </c>
      <c r="GG166" s="60">
        <v>3874.8</v>
      </c>
      <c r="GH166" s="60">
        <v>3794.8</v>
      </c>
      <c r="GI166" s="60">
        <v>3310.8</v>
      </c>
      <c r="GJ166" s="60">
        <v>3884.8</v>
      </c>
      <c r="GK166" s="60">
        <v>3724.8</v>
      </c>
      <c r="GL166" s="60">
        <v>3310.8</v>
      </c>
      <c r="GM166" s="60">
        <v>3310.8</v>
      </c>
      <c r="GN166" s="60">
        <v>3724.8</v>
      </c>
      <c r="GO166" s="60">
        <v>3380.8</v>
      </c>
      <c r="GP166" s="60">
        <v>3794.8</v>
      </c>
      <c r="GQ166" s="60">
        <v>3010.8</v>
      </c>
      <c r="GR166" s="60">
        <v>3750.8</v>
      </c>
      <c r="GS166" s="60">
        <v>4030.8</v>
      </c>
      <c r="GT166" s="60">
        <v>3234.8</v>
      </c>
      <c r="GU166" s="60">
        <v>3794.8</v>
      </c>
      <c r="GV166" s="60">
        <v>3794.8</v>
      </c>
      <c r="GW166" s="60">
        <v>3794.8</v>
      </c>
      <c r="GX166" s="60">
        <v>3954.8</v>
      </c>
      <c r="GY166" s="60">
        <v>2514.8000000000002</v>
      </c>
      <c r="GZ166" s="60">
        <v>3954.8</v>
      </c>
      <c r="HA166" s="60">
        <v>3954.8</v>
      </c>
      <c r="HB166" s="60">
        <v>4030.8</v>
      </c>
      <c r="HC166" s="60">
        <v>3954.8</v>
      </c>
      <c r="HD166" s="60">
        <v>3954.8</v>
      </c>
      <c r="HE166" s="60">
        <v>4034.8</v>
      </c>
      <c r="HF166" s="60">
        <v>3954.8</v>
      </c>
      <c r="HG166" s="60">
        <v>3954.8</v>
      </c>
      <c r="HH166" s="60">
        <v>3304.8</v>
      </c>
      <c r="HI166" s="60">
        <v>435</v>
      </c>
      <c r="HJ166" s="60">
        <v>409</v>
      </c>
      <c r="HK166" s="60">
        <v>635</v>
      </c>
      <c r="HL166" s="60">
        <v>485</v>
      </c>
      <c r="HM166" s="60">
        <v>635</v>
      </c>
      <c r="HN166" s="60">
        <v>435</v>
      </c>
      <c r="HO166" s="60">
        <v>435</v>
      </c>
      <c r="HP166" s="60">
        <v>435</v>
      </c>
      <c r="HQ166" s="60">
        <v>485</v>
      </c>
      <c r="HR166" s="60">
        <v>355</v>
      </c>
      <c r="HS166" s="60">
        <v>355</v>
      </c>
      <c r="HT166" s="60">
        <v>559</v>
      </c>
      <c r="HU166" s="60">
        <v>559</v>
      </c>
      <c r="HV166" s="60">
        <v>559</v>
      </c>
      <c r="HW166" s="60">
        <v>559</v>
      </c>
      <c r="HX166" s="60">
        <v>409</v>
      </c>
      <c r="HY166" s="60">
        <v>635</v>
      </c>
      <c r="HZ166" s="60">
        <v>635</v>
      </c>
      <c r="IA166" s="60">
        <v>635</v>
      </c>
      <c r="IB166" s="60">
        <v>635</v>
      </c>
      <c r="IC166" s="60">
        <v>355</v>
      </c>
      <c r="ID166" s="60">
        <v>635</v>
      </c>
      <c r="IE166" s="60">
        <v>635</v>
      </c>
      <c r="IF166" s="60">
        <v>635</v>
      </c>
      <c r="IG166" s="60">
        <v>635</v>
      </c>
      <c r="IH166" s="60">
        <v>635</v>
      </c>
      <c r="II166" s="60">
        <v>635</v>
      </c>
      <c r="IJ166" s="60">
        <v>635</v>
      </c>
      <c r="IK166" s="60">
        <v>485</v>
      </c>
      <c r="IL166" s="60">
        <v>479</v>
      </c>
      <c r="IM166" s="60">
        <v>479</v>
      </c>
      <c r="IN166" s="60">
        <v>555</v>
      </c>
      <c r="IO166" s="60">
        <v>555</v>
      </c>
      <c r="IP166" s="60">
        <v>485</v>
      </c>
      <c r="IQ166" s="60">
        <v>479</v>
      </c>
      <c r="IR166" s="60">
        <v>485</v>
      </c>
      <c r="IS166" s="60">
        <v>635</v>
      </c>
      <c r="IT166" s="60">
        <v>635</v>
      </c>
      <c r="IU166" s="60">
        <v>635</v>
      </c>
      <c r="IV166" s="60">
        <v>479</v>
      </c>
      <c r="IW166" s="60">
        <v>555</v>
      </c>
      <c r="IX166" s="60">
        <v>355</v>
      </c>
      <c r="IY166" s="60">
        <v>409</v>
      </c>
      <c r="IZ166" s="60">
        <v>355</v>
      </c>
      <c r="JA166" s="60">
        <v>565</v>
      </c>
      <c r="JB166" s="60">
        <v>555</v>
      </c>
      <c r="JC166" s="60">
        <v>355</v>
      </c>
      <c r="JD166" s="60">
        <v>355</v>
      </c>
      <c r="JE166" s="60">
        <v>365</v>
      </c>
      <c r="JF166" s="60">
        <v>555</v>
      </c>
      <c r="JG166" s="60">
        <v>355</v>
      </c>
      <c r="JH166" s="60">
        <v>635</v>
      </c>
      <c r="JI166" s="60">
        <v>635</v>
      </c>
      <c r="JJ166" s="60">
        <v>635</v>
      </c>
      <c r="JK166" s="60">
        <v>635</v>
      </c>
      <c r="JL166" s="60">
        <v>635</v>
      </c>
      <c r="JM166" s="60">
        <v>635</v>
      </c>
      <c r="JN166" s="60">
        <v>285</v>
      </c>
      <c r="JO166" s="60">
        <v>355</v>
      </c>
      <c r="JP166" s="60">
        <v>409</v>
      </c>
      <c r="JQ166" s="60">
        <v>635</v>
      </c>
      <c r="JR166" s="60">
        <v>200</v>
      </c>
      <c r="JS166" s="60">
        <v>409</v>
      </c>
      <c r="JT166" s="60">
        <v>409</v>
      </c>
      <c r="JU166" s="60">
        <v>355</v>
      </c>
      <c r="JV166" s="60">
        <v>485</v>
      </c>
      <c r="JW166" s="60">
        <v>555</v>
      </c>
      <c r="JX166" s="60">
        <v>485</v>
      </c>
      <c r="JY166" s="60">
        <v>555</v>
      </c>
      <c r="JZ166" s="60">
        <v>635</v>
      </c>
      <c r="KA166" s="60">
        <v>409</v>
      </c>
      <c r="KB166" s="60">
        <v>555</v>
      </c>
      <c r="KC166" s="60">
        <v>555</v>
      </c>
      <c r="KD166" s="60">
        <v>555</v>
      </c>
      <c r="KE166" s="60">
        <v>635</v>
      </c>
      <c r="KF166" s="60">
        <v>355</v>
      </c>
      <c r="KG166" s="60">
        <v>635</v>
      </c>
      <c r="KH166" s="60">
        <v>435</v>
      </c>
      <c r="KI166" s="60">
        <v>635</v>
      </c>
      <c r="KJ166" s="60">
        <v>635</v>
      </c>
      <c r="KK166" s="60">
        <v>635</v>
      </c>
      <c r="KL166" s="60">
        <v>635</v>
      </c>
      <c r="KM166" s="60">
        <v>635</v>
      </c>
      <c r="KN166" s="60">
        <v>635</v>
      </c>
      <c r="KO166" s="60">
        <v>635</v>
      </c>
      <c r="KP166" s="60">
        <v>409</v>
      </c>
      <c r="KQ166" s="60">
        <v>555</v>
      </c>
      <c r="KR166" s="60">
        <v>555</v>
      </c>
      <c r="KS166" s="60">
        <v>435</v>
      </c>
      <c r="KT166" s="60">
        <v>635</v>
      </c>
      <c r="KU166" s="60">
        <v>409</v>
      </c>
      <c r="KV166" s="60">
        <v>409</v>
      </c>
      <c r="KW166" s="60">
        <v>485</v>
      </c>
      <c r="KX166" s="60">
        <v>409</v>
      </c>
      <c r="KY166" s="60">
        <v>409</v>
      </c>
      <c r="KZ166" s="60">
        <v>409</v>
      </c>
      <c r="LA166" s="60">
        <v>409</v>
      </c>
      <c r="LB166" s="60">
        <v>485</v>
      </c>
      <c r="LC166" s="60">
        <v>555</v>
      </c>
      <c r="LD166" s="60">
        <v>485</v>
      </c>
      <c r="LE166" s="60">
        <v>555</v>
      </c>
      <c r="LF166" s="60">
        <v>479</v>
      </c>
      <c r="LG166" s="60">
        <v>555</v>
      </c>
      <c r="LH166" s="60">
        <v>409</v>
      </c>
      <c r="LI166" s="60">
        <v>489</v>
      </c>
      <c r="LJ166" s="60">
        <v>355</v>
      </c>
      <c r="LK166" s="60">
        <v>485</v>
      </c>
      <c r="LL166" s="60">
        <v>409</v>
      </c>
      <c r="LM166" s="60">
        <v>479</v>
      </c>
      <c r="LN166" s="60">
        <v>355</v>
      </c>
      <c r="LO166" s="60">
        <v>285</v>
      </c>
      <c r="LP166" s="60">
        <v>485</v>
      </c>
      <c r="LQ166" s="60">
        <v>200</v>
      </c>
      <c r="LR166" s="60">
        <v>485</v>
      </c>
      <c r="LS166" s="60">
        <v>355</v>
      </c>
      <c r="LT166" s="60">
        <v>355</v>
      </c>
      <c r="LU166" s="60">
        <v>409</v>
      </c>
      <c r="LV166" s="60">
        <v>485</v>
      </c>
    </row>
    <row r="167" spans="1:334" ht="15" customHeight="1" x14ac:dyDescent="0.35">
      <c r="A167" s="5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s="60">
        <v>10356.200000000001</v>
      </c>
      <c r="FI167" s="60">
        <v>8196.2000000000007</v>
      </c>
      <c r="FJ167" s="60">
        <v>8327.2000000000007</v>
      </c>
      <c r="FK167" s="60">
        <v>8516.2000000000007</v>
      </c>
      <c r="FL167" s="60">
        <v>9489.2000000000007</v>
      </c>
      <c r="FM167" s="60">
        <v>10722.2</v>
      </c>
      <c r="FN167" s="60">
        <v>10519.2</v>
      </c>
      <c r="FO167" s="60">
        <v>5263.2</v>
      </c>
      <c r="FP167" s="60">
        <v>10962.2</v>
      </c>
      <c r="FQ167" s="60">
        <v>10266.200000000001</v>
      </c>
      <c r="FR167" s="60">
        <v>10356.200000000001</v>
      </c>
      <c r="FS167" s="60">
        <v>9667.2000000000007</v>
      </c>
      <c r="FT167" s="60">
        <v>9739.2000000000007</v>
      </c>
      <c r="FU167" s="60">
        <v>8337.2000000000007</v>
      </c>
      <c r="FV167" s="60">
        <v>8983.2000000000007</v>
      </c>
      <c r="FW167" s="60">
        <v>10186.200000000001</v>
      </c>
      <c r="FX167" s="60">
        <v>11122.2</v>
      </c>
      <c r="FY167" s="60">
        <v>10962.2</v>
      </c>
      <c r="FZ167" s="60">
        <v>9406.2000000000007</v>
      </c>
      <c r="GA167" s="60">
        <v>11122.2</v>
      </c>
      <c r="GB167" s="60">
        <v>10702.2</v>
      </c>
      <c r="GC167" s="60">
        <v>9822.2000000000007</v>
      </c>
      <c r="GD167" s="60">
        <v>9956.2000000000007</v>
      </c>
      <c r="GE167" s="60">
        <v>10592.2</v>
      </c>
      <c r="GF167" s="60">
        <v>10312.200000000001</v>
      </c>
      <c r="GG167" s="60">
        <v>10804.2</v>
      </c>
      <c r="GH167" s="60">
        <v>9406.2000000000007</v>
      </c>
      <c r="GI167" s="60">
        <v>9427.2000000000007</v>
      </c>
      <c r="GJ167" s="60">
        <v>11122.2</v>
      </c>
      <c r="GK167" s="60">
        <v>10983.2</v>
      </c>
      <c r="GL167" s="60">
        <v>10344.200000000001</v>
      </c>
      <c r="GM167" s="60">
        <v>10103.200000000001</v>
      </c>
      <c r="GN167" s="60">
        <v>10944.2</v>
      </c>
      <c r="GO167" s="60">
        <v>10556.2</v>
      </c>
      <c r="GP167" s="60">
        <v>9452.2000000000007</v>
      </c>
      <c r="GQ167" s="60">
        <v>9406.2000000000007</v>
      </c>
      <c r="GR167" s="60">
        <v>9742.2000000000007</v>
      </c>
      <c r="GS167" s="60">
        <v>10279.200000000001</v>
      </c>
      <c r="GT167" s="60">
        <v>10060.200000000001</v>
      </c>
      <c r="GU167" s="60">
        <v>10186.200000000001</v>
      </c>
      <c r="GV167" s="60">
        <v>9686.2000000000007</v>
      </c>
      <c r="GW167" s="60">
        <v>9686.2000000000007</v>
      </c>
      <c r="GX167" s="60">
        <v>10842.2</v>
      </c>
      <c r="GY167" s="60">
        <v>9692.2000000000007</v>
      </c>
      <c r="GZ167" s="60">
        <v>10842.2</v>
      </c>
      <c r="HA167" s="60">
        <v>10926.2</v>
      </c>
      <c r="HB167" s="60">
        <v>10312.200000000001</v>
      </c>
      <c r="HC167" s="60">
        <v>10702.2</v>
      </c>
      <c r="HD167" s="60">
        <v>10842.2</v>
      </c>
      <c r="HE167" s="60">
        <v>10842.2</v>
      </c>
      <c r="HF167" s="60">
        <v>11104.2</v>
      </c>
      <c r="HG167" s="60">
        <v>11122.2</v>
      </c>
      <c r="HH167" s="60">
        <v>6986</v>
      </c>
      <c r="HI167" s="60">
        <v>4773</v>
      </c>
      <c r="HJ167" s="60">
        <v>5187</v>
      </c>
      <c r="HK167" s="60">
        <v>4583</v>
      </c>
      <c r="HL167" s="60">
        <v>5293</v>
      </c>
      <c r="HM167" s="60">
        <v>4903</v>
      </c>
      <c r="HN167" s="60">
        <v>4893</v>
      </c>
      <c r="HO167" s="60">
        <v>4573</v>
      </c>
      <c r="HP167" s="60">
        <v>4401</v>
      </c>
      <c r="HQ167" s="60">
        <v>4730</v>
      </c>
      <c r="HR167" s="60">
        <v>4893</v>
      </c>
      <c r="HS167" s="60">
        <v>4503</v>
      </c>
      <c r="HT167" s="60">
        <v>5153</v>
      </c>
      <c r="HU167" s="60">
        <v>5153</v>
      </c>
      <c r="HV167" s="60">
        <v>5153</v>
      </c>
      <c r="HW167" s="60">
        <v>5153</v>
      </c>
      <c r="HX167" s="60">
        <v>5293</v>
      </c>
      <c r="HY167" s="60">
        <v>5153</v>
      </c>
      <c r="HZ167" s="60">
        <v>5153</v>
      </c>
      <c r="IA167" s="60">
        <v>5153</v>
      </c>
      <c r="IB167" s="60">
        <v>5293</v>
      </c>
      <c r="IC167" s="60">
        <v>4893</v>
      </c>
      <c r="ID167" s="60">
        <v>5293</v>
      </c>
      <c r="IE167" s="60">
        <v>5293</v>
      </c>
      <c r="IF167" s="60">
        <v>5153</v>
      </c>
      <c r="IG167" s="60">
        <v>5153</v>
      </c>
      <c r="IH167" s="60">
        <v>4583</v>
      </c>
      <c r="II167" s="60">
        <v>4763</v>
      </c>
      <c r="IJ167" s="60">
        <v>5293</v>
      </c>
      <c r="IK167" s="60">
        <v>4763</v>
      </c>
      <c r="IL167" s="60">
        <v>4763</v>
      </c>
      <c r="IM167" s="60">
        <v>5153</v>
      </c>
      <c r="IN167" s="60">
        <v>5293</v>
      </c>
      <c r="IO167" s="60">
        <v>4763</v>
      </c>
      <c r="IP167" s="60">
        <v>4583</v>
      </c>
      <c r="IQ167" s="60">
        <v>5293</v>
      </c>
      <c r="IR167" s="60">
        <v>4583</v>
      </c>
      <c r="IS167" s="60">
        <v>5153</v>
      </c>
      <c r="IT167" s="60">
        <v>5293</v>
      </c>
      <c r="IU167" s="60">
        <v>5293</v>
      </c>
      <c r="IV167" s="60">
        <v>5293</v>
      </c>
      <c r="IW167" s="60">
        <v>5293</v>
      </c>
      <c r="IX167" s="60">
        <v>4593</v>
      </c>
      <c r="IY167" s="60">
        <v>5293</v>
      </c>
      <c r="IZ167" s="60">
        <v>4573</v>
      </c>
      <c r="JA167" s="60">
        <v>4660</v>
      </c>
      <c r="JB167" s="60">
        <v>4583</v>
      </c>
      <c r="JC167" s="60">
        <v>4893</v>
      </c>
      <c r="JD167" s="60">
        <v>4573</v>
      </c>
      <c r="JE167" s="60">
        <v>4893</v>
      </c>
      <c r="JF167" s="60">
        <v>5293</v>
      </c>
      <c r="JG167" s="60">
        <v>4183</v>
      </c>
      <c r="JH167" s="60">
        <v>5293</v>
      </c>
      <c r="JI167" s="60">
        <v>4973</v>
      </c>
      <c r="JJ167" s="60">
        <v>4903</v>
      </c>
      <c r="JK167" s="60">
        <v>4583</v>
      </c>
      <c r="JL167" s="60">
        <v>5293</v>
      </c>
      <c r="JM167" s="60">
        <v>5153</v>
      </c>
      <c r="JN167" s="60">
        <v>4893</v>
      </c>
      <c r="JO167" s="60">
        <v>4183</v>
      </c>
      <c r="JP167" s="60">
        <v>5293</v>
      </c>
      <c r="JQ167" s="60">
        <v>5293</v>
      </c>
      <c r="JR167" s="60">
        <v>5293</v>
      </c>
      <c r="JS167" s="60">
        <v>5187</v>
      </c>
      <c r="JT167" s="60">
        <v>5293</v>
      </c>
      <c r="JU167" s="60">
        <v>4593</v>
      </c>
      <c r="JV167" s="60">
        <v>5230</v>
      </c>
      <c r="JW167" s="60">
        <v>4903</v>
      </c>
      <c r="JX167" s="60">
        <v>4583</v>
      </c>
      <c r="JY167" s="60">
        <v>5293</v>
      </c>
      <c r="JZ167" s="60">
        <v>5153</v>
      </c>
      <c r="KA167" s="60">
        <v>5293</v>
      </c>
      <c r="KB167" s="60">
        <v>4973</v>
      </c>
      <c r="KC167" s="60">
        <v>4903</v>
      </c>
      <c r="KD167" s="60">
        <v>4903</v>
      </c>
      <c r="KE167" s="60">
        <v>5153</v>
      </c>
      <c r="KF167" s="60">
        <v>4503</v>
      </c>
      <c r="KG167" s="60">
        <v>5153</v>
      </c>
      <c r="KH167" s="60">
        <v>4573</v>
      </c>
      <c r="KI167" s="60">
        <v>5153</v>
      </c>
      <c r="KJ167" s="60">
        <v>5153</v>
      </c>
      <c r="KK167" s="60">
        <v>4973</v>
      </c>
      <c r="KL167" s="60">
        <v>5153</v>
      </c>
      <c r="KM167" s="60">
        <v>5293</v>
      </c>
      <c r="KN167" s="60">
        <v>5293</v>
      </c>
      <c r="KO167" s="60">
        <v>4903</v>
      </c>
      <c r="KP167" s="60">
        <v>5293</v>
      </c>
      <c r="KQ167" s="60">
        <v>5293</v>
      </c>
      <c r="KR167" s="60">
        <v>5293</v>
      </c>
      <c r="KS167" s="60">
        <v>4893</v>
      </c>
      <c r="KT167" s="60">
        <v>5293</v>
      </c>
      <c r="KU167" s="60">
        <v>5293</v>
      </c>
      <c r="KV167" s="60">
        <v>5293</v>
      </c>
      <c r="KW167" s="60">
        <v>4660</v>
      </c>
      <c r="KX167" s="60">
        <v>5293</v>
      </c>
      <c r="KY167" s="60">
        <v>5293</v>
      </c>
      <c r="KZ167" s="60">
        <v>5187</v>
      </c>
      <c r="LA167" s="60">
        <v>5293</v>
      </c>
      <c r="LB167" s="60">
        <v>4660</v>
      </c>
      <c r="LC167" s="60">
        <v>4903</v>
      </c>
      <c r="LD167" s="60">
        <v>4903</v>
      </c>
      <c r="LE167" s="60">
        <v>5090</v>
      </c>
      <c r="LF167" s="60">
        <v>5293</v>
      </c>
      <c r="LG167" s="60">
        <v>4340</v>
      </c>
      <c r="LH167" s="60">
        <v>5293</v>
      </c>
      <c r="LI167" s="60">
        <v>5293</v>
      </c>
      <c r="LJ167" s="60">
        <v>4573</v>
      </c>
      <c r="LK167" s="60">
        <v>4763</v>
      </c>
      <c r="LL167" s="60">
        <v>5293</v>
      </c>
      <c r="LM167" s="60">
        <v>5293</v>
      </c>
      <c r="LN167" s="60">
        <v>5093</v>
      </c>
      <c r="LO167" s="60">
        <v>4893</v>
      </c>
      <c r="LP167" s="60">
        <v>5293</v>
      </c>
      <c r="LQ167" s="60">
        <v>5293</v>
      </c>
      <c r="LR167" s="60">
        <v>5293</v>
      </c>
      <c r="LS167" s="60">
        <v>5093</v>
      </c>
      <c r="LT167" s="60">
        <v>4503</v>
      </c>
      <c r="LU167" s="60">
        <v>5293</v>
      </c>
      <c r="LV167" s="60">
        <v>5293</v>
      </c>
    </row>
    <row r="168" spans="1:334" ht="15" customHeight="1" x14ac:dyDescent="0.35">
      <c r="A168" s="57"/>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s="60">
        <v>15055.4</v>
      </c>
      <c r="FH168" s="60">
        <v>12895.4</v>
      </c>
      <c r="FJ168" s="60">
        <v>13674</v>
      </c>
      <c r="FK168" s="60">
        <v>2664</v>
      </c>
      <c r="FL168" s="60">
        <v>13438.4</v>
      </c>
      <c r="FM168" s="60">
        <v>13790.4</v>
      </c>
      <c r="FN168" s="60">
        <v>14078.4</v>
      </c>
      <c r="FO168" s="60">
        <v>14535.4</v>
      </c>
      <c r="FP168" s="60">
        <v>15397.4</v>
      </c>
      <c r="FQ168" s="60">
        <v>14097.4</v>
      </c>
      <c r="FR168" s="60">
        <v>14523.4</v>
      </c>
      <c r="FS168" s="60">
        <v>13141.4</v>
      </c>
      <c r="FT168" s="60">
        <v>12573.4</v>
      </c>
      <c r="FU168" s="60">
        <v>10814.4</v>
      </c>
      <c r="FV168" s="60">
        <v>12180.4</v>
      </c>
      <c r="FW168" s="60">
        <v>11791.4</v>
      </c>
      <c r="FX168" s="60">
        <v>14721.4</v>
      </c>
      <c r="FY168" s="60">
        <v>14700.4</v>
      </c>
      <c r="FZ168" s="60">
        <v>10228.4</v>
      </c>
      <c r="GA168" s="60">
        <v>15737.4</v>
      </c>
      <c r="GB168" s="60">
        <v>14155.4</v>
      </c>
      <c r="GC168" s="60">
        <v>13255.4</v>
      </c>
      <c r="GD168" s="60">
        <v>12382.4</v>
      </c>
      <c r="GE168" s="60">
        <v>15639.4</v>
      </c>
      <c r="GF168" s="60">
        <v>15359.4</v>
      </c>
      <c r="GG168" s="60">
        <v>14989.4</v>
      </c>
      <c r="GH168" s="60">
        <v>11989.4</v>
      </c>
      <c r="GI168" s="60">
        <v>13480.4</v>
      </c>
      <c r="GJ168" s="60">
        <v>15821.4</v>
      </c>
      <c r="GK168" s="60">
        <v>15605.4</v>
      </c>
      <c r="GL168" s="60">
        <v>14553.4</v>
      </c>
      <c r="GM168" s="60">
        <v>14418.4</v>
      </c>
      <c r="GN168" s="60">
        <v>15661.4</v>
      </c>
      <c r="GO168" s="60">
        <v>14239.4</v>
      </c>
      <c r="GP168" s="60">
        <v>13373.4</v>
      </c>
      <c r="GQ168" s="60">
        <v>11499.4</v>
      </c>
      <c r="GR168" s="60">
        <v>12095.4</v>
      </c>
      <c r="GS168" s="60">
        <v>15221.4</v>
      </c>
      <c r="GT168" s="60">
        <v>13743.4</v>
      </c>
      <c r="GU168" s="60">
        <v>13601.4</v>
      </c>
      <c r="GV168" s="60">
        <v>12989.4</v>
      </c>
      <c r="GW168" s="60">
        <v>13559.4</v>
      </c>
      <c r="GX168" s="60">
        <v>14977.4</v>
      </c>
      <c r="GY168" s="60">
        <v>13865.4</v>
      </c>
      <c r="GZ168" s="60">
        <v>14977.4</v>
      </c>
      <c r="HA168" s="60">
        <v>14905.4</v>
      </c>
      <c r="HB168" s="60">
        <v>15017.4</v>
      </c>
      <c r="HC168" s="60">
        <v>15101.4</v>
      </c>
      <c r="HD168" s="60">
        <v>13995.4</v>
      </c>
      <c r="HE168" s="60">
        <v>15241.4</v>
      </c>
      <c r="HF168" s="60">
        <v>15331.4</v>
      </c>
      <c r="HG168" s="60">
        <v>15821.4</v>
      </c>
      <c r="HH168" s="60">
        <v>13453.4</v>
      </c>
      <c r="HI168" s="60">
        <v>6537</v>
      </c>
      <c r="HJ168" s="60">
        <v>7797</v>
      </c>
      <c r="HK168" s="60">
        <v>6545</v>
      </c>
      <c r="HL168" s="60">
        <v>7797</v>
      </c>
      <c r="HM168" s="60">
        <v>6865</v>
      </c>
      <c r="HN168" s="60">
        <v>7169</v>
      </c>
      <c r="HO168" s="60">
        <v>5504</v>
      </c>
      <c r="HP168" s="60">
        <v>6363</v>
      </c>
      <c r="HQ168" s="60">
        <v>7214</v>
      </c>
      <c r="HR168" s="60">
        <v>7397</v>
      </c>
      <c r="HS168" s="60">
        <v>7013</v>
      </c>
      <c r="HT168" s="60">
        <v>7657</v>
      </c>
      <c r="HU168" s="60">
        <v>7657</v>
      </c>
      <c r="HV168" s="60">
        <v>7657</v>
      </c>
      <c r="HW168" s="60">
        <v>7657</v>
      </c>
      <c r="HX168" s="60">
        <v>7797</v>
      </c>
      <c r="HY168" s="60">
        <v>7573</v>
      </c>
      <c r="HZ168" s="60">
        <v>7573</v>
      </c>
      <c r="IA168" s="60">
        <v>7573</v>
      </c>
      <c r="IB168" s="60">
        <v>7563</v>
      </c>
      <c r="IC168" s="60">
        <v>7013</v>
      </c>
      <c r="ID168" s="60">
        <v>7413</v>
      </c>
      <c r="IE168" s="60">
        <v>7755</v>
      </c>
      <c r="IF168" s="60">
        <v>7465</v>
      </c>
      <c r="IG168" s="60">
        <v>7465</v>
      </c>
      <c r="IH168" s="60">
        <v>7393</v>
      </c>
      <c r="II168" s="60">
        <v>7657</v>
      </c>
      <c r="IJ168" s="60">
        <v>7563</v>
      </c>
      <c r="IK168" s="60">
        <v>7310</v>
      </c>
      <c r="IL168" s="60">
        <v>7465</v>
      </c>
      <c r="IM168" s="60">
        <v>7657</v>
      </c>
      <c r="IN168" s="60">
        <v>7797</v>
      </c>
      <c r="IO168" s="60">
        <v>7615</v>
      </c>
      <c r="IP168" s="60">
        <v>6737</v>
      </c>
      <c r="IQ168" s="60">
        <v>7797</v>
      </c>
      <c r="IR168" s="60">
        <v>6737</v>
      </c>
      <c r="IS168" s="60">
        <v>7465</v>
      </c>
      <c r="IT168" s="60">
        <v>7755</v>
      </c>
      <c r="IU168" s="60">
        <v>7713</v>
      </c>
      <c r="IV168" s="60">
        <v>7755</v>
      </c>
      <c r="IW168" s="60">
        <v>6695</v>
      </c>
      <c r="IX168" s="60">
        <v>6008</v>
      </c>
      <c r="IY168" s="60">
        <v>7797</v>
      </c>
      <c r="IZ168" s="60">
        <v>6814</v>
      </c>
      <c r="JA168" s="60">
        <v>6865</v>
      </c>
      <c r="JB168" s="60">
        <v>6447</v>
      </c>
      <c r="JC168" s="60">
        <v>6881</v>
      </c>
      <c r="JD168" s="60">
        <v>6145</v>
      </c>
      <c r="JE168" s="60">
        <v>6323</v>
      </c>
      <c r="JF168" s="60">
        <v>7615</v>
      </c>
      <c r="JG168" s="60">
        <v>6145</v>
      </c>
      <c r="JH168" s="60">
        <v>7755</v>
      </c>
      <c r="JI168" s="60">
        <v>7172</v>
      </c>
      <c r="JJ168" s="60">
        <v>7450</v>
      </c>
      <c r="JK168" s="60">
        <v>6545</v>
      </c>
      <c r="JL168" s="60">
        <v>6971</v>
      </c>
      <c r="JM168" s="60">
        <v>7573</v>
      </c>
      <c r="JN168" s="60">
        <v>6586</v>
      </c>
      <c r="JO168" s="60">
        <v>6145</v>
      </c>
      <c r="JP168" s="60">
        <v>7534</v>
      </c>
      <c r="JQ168" s="60">
        <v>7713</v>
      </c>
      <c r="JR168" s="60">
        <v>7797</v>
      </c>
      <c r="JS168" s="60">
        <v>7797</v>
      </c>
      <c r="JT168" s="60">
        <v>7797</v>
      </c>
      <c r="JU168" s="60">
        <v>6421</v>
      </c>
      <c r="JV168" s="60">
        <v>6228</v>
      </c>
      <c r="JW168" s="60">
        <v>7249</v>
      </c>
      <c r="JX168" s="60">
        <v>6545</v>
      </c>
      <c r="JY168" s="60">
        <v>7342</v>
      </c>
      <c r="JZ168" s="60">
        <v>7573</v>
      </c>
      <c r="KA168" s="60">
        <v>7534</v>
      </c>
      <c r="KB168" s="60">
        <v>6961</v>
      </c>
      <c r="KC168" s="60">
        <v>6014</v>
      </c>
      <c r="KD168" s="60">
        <v>5854</v>
      </c>
      <c r="KE168" s="60">
        <v>7333</v>
      </c>
      <c r="KF168" s="60">
        <v>6802</v>
      </c>
      <c r="KG168" s="60">
        <v>7291</v>
      </c>
      <c r="KH168" s="60">
        <v>7077</v>
      </c>
      <c r="KI168" s="60">
        <v>7423</v>
      </c>
      <c r="KJ168" s="60">
        <v>7273</v>
      </c>
      <c r="KK168" s="60">
        <v>6830</v>
      </c>
      <c r="KL168" s="60">
        <v>3917.5</v>
      </c>
      <c r="KM168" s="60">
        <v>7563</v>
      </c>
      <c r="KN168" s="60">
        <v>7755</v>
      </c>
      <c r="KO168" s="60">
        <v>6865</v>
      </c>
      <c r="KP168" s="60">
        <v>7797</v>
      </c>
      <c r="KQ168" s="60">
        <v>7445</v>
      </c>
      <c r="KR168" s="60">
        <v>6971</v>
      </c>
      <c r="KS168" s="60">
        <v>5933</v>
      </c>
      <c r="KT168" s="60">
        <v>6865</v>
      </c>
      <c r="KU168" s="60">
        <v>7797</v>
      </c>
      <c r="KV168" s="60">
        <v>7797</v>
      </c>
      <c r="KW168" s="60">
        <v>7249</v>
      </c>
      <c r="KX168" s="60">
        <v>7797</v>
      </c>
      <c r="KY168" s="60">
        <v>7797</v>
      </c>
      <c r="KZ168" s="60">
        <v>7797</v>
      </c>
      <c r="LA168" s="60">
        <v>7797</v>
      </c>
      <c r="LB168" s="60">
        <v>6865</v>
      </c>
      <c r="LC168" s="60">
        <v>7534</v>
      </c>
      <c r="LD168" s="60">
        <v>7492</v>
      </c>
      <c r="LE168" s="60">
        <v>7657</v>
      </c>
      <c r="LF168" s="60">
        <v>7797</v>
      </c>
      <c r="LG168" s="60">
        <v>6545</v>
      </c>
      <c r="LH168" s="60">
        <v>7797</v>
      </c>
      <c r="LI168" s="60">
        <v>7797</v>
      </c>
      <c r="LJ168" s="60">
        <v>6622</v>
      </c>
      <c r="LK168" s="60">
        <v>7310</v>
      </c>
      <c r="LL168" s="60">
        <v>7797</v>
      </c>
      <c r="LM168" s="60">
        <v>7797</v>
      </c>
      <c r="LN168" s="60">
        <v>3412</v>
      </c>
      <c r="LO168" s="60">
        <v>6586</v>
      </c>
      <c r="LP168" s="60">
        <v>6986</v>
      </c>
      <c r="LQ168" s="60">
        <v>7797</v>
      </c>
      <c r="LR168" s="60">
        <v>7797</v>
      </c>
      <c r="LS168" s="60">
        <v>7250</v>
      </c>
      <c r="LT168" s="60">
        <v>6465</v>
      </c>
      <c r="LU168" s="60">
        <v>7797</v>
      </c>
      <c r="LV168" s="60">
        <v>7797</v>
      </c>
    </row>
    <row r="169" spans="1:334" ht="15" customHeight="1" x14ac:dyDescent="0.35">
      <c r="A169" s="57"/>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s="60">
        <v>4170.3999999999996</v>
      </c>
      <c r="FH169" s="60">
        <v>2141.4</v>
      </c>
      <c r="FI169" s="60">
        <v>2789</v>
      </c>
      <c r="FK169" s="60">
        <v>2834</v>
      </c>
      <c r="FL169" s="60">
        <v>3072.3999999999996</v>
      </c>
      <c r="FM169" s="60">
        <v>3973.3999999999996</v>
      </c>
      <c r="FN169" s="60">
        <v>3574.3999999999996</v>
      </c>
      <c r="FO169" s="60">
        <v>2955.4</v>
      </c>
      <c r="FP169" s="60">
        <v>4860.3999999999996</v>
      </c>
      <c r="FQ169" s="60">
        <v>4618.3999999999996</v>
      </c>
      <c r="FR169" s="60">
        <v>3976.4</v>
      </c>
      <c r="FS169" s="60">
        <v>4019.3999999999996</v>
      </c>
      <c r="FT169" s="60">
        <v>4179.3999999999996</v>
      </c>
      <c r="FU169" s="60">
        <v>3246.3999999999996</v>
      </c>
      <c r="FV169" s="60">
        <v>3270.4</v>
      </c>
      <c r="FW169" s="60">
        <v>4776.3999999999996</v>
      </c>
      <c r="FX169" s="60">
        <v>4936.3999999999996</v>
      </c>
      <c r="FY169" s="60">
        <v>4476.3999999999996</v>
      </c>
      <c r="FZ169" s="60">
        <v>4213.3999999999996</v>
      </c>
      <c r="GA169" s="60">
        <v>4936.3999999999996</v>
      </c>
      <c r="GB169" s="60">
        <v>4880.3999999999996</v>
      </c>
      <c r="GC169" s="60">
        <v>4045.3999999999996</v>
      </c>
      <c r="GD169" s="60">
        <v>4757.3999999999996</v>
      </c>
      <c r="GE169" s="60">
        <v>4838.3999999999996</v>
      </c>
      <c r="GF169" s="60">
        <v>4838.3999999999996</v>
      </c>
      <c r="GG169" s="60">
        <v>4660.3999999999996</v>
      </c>
      <c r="GH169" s="60">
        <v>4860.3999999999996</v>
      </c>
      <c r="GI169" s="60">
        <v>3712.4</v>
      </c>
      <c r="GJ169" s="60">
        <v>5020.3999999999996</v>
      </c>
      <c r="GK169" s="60">
        <v>4645.3999999999996</v>
      </c>
      <c r="GL169" s="60">
        <v>4218.3999999999996</v>
      </c>
      <c r="GM169" s="60">
        <v>3808.4</v>
      </c>
      <c r="GN169" s="60">
        <v>4842.3999999999996</v>
      </c>
      <c r="GO169" s="60">
        <v>4370.3999999999996</v>
      </c>
      <c r="GP169" s="60">
        <v>4542.3999999999996</v>
      </c>
      <c r="GQ169" s="60">
        <v>4860.3999999999996</v>
      </c>
      <c r="GR169" s="60">
        <v>3795.3999999999996</v>
      </c>
      <c r="GS169" s="60">
        <v>4457.3999999999996</v>
      </c>
      <c r="GT169" s="60">
        <v>4218.3999999999996</v>
      </c>
      <c r="GU169" s="60">
        <v>4860.3999999999996</v>
      </c>
      <c r="GV169" s="60">
        <v>4860.3999999999996</v>
      </c>
      <c r="GW169" s="60">
        <v>4860.3999999999996</v>
      </c>
      <c r="GX169" s="60">
        <v>5020.3999999999996</v>
      </c>
      <c r="GY169" s="60">
        <v>4370.3999999999996</v>
      </c>
      <c r="GZ169" s="60">
        <v>5020.3999999999996</v>
      </c>
      <c r="HA169" s="60">
        <v>5020.3999999999996</v>
      </c>
      <c r="HB169" s="60">
        <v>4796.3999999999996</v>
      </c>
      <c r="HC169" s="60">
        <v>4880.3999999999996</v>
      </c>
      <c r="HD169" s="60">
        <v>5020.3999999999996</v>
      </c>
      <c r="HE169" s="60">
        <v>5020.3999999999996</v>
      </c>
      <c r="HF169" s="60">
        <v>5002.3999999999996</v>
      </c>
      <c r="HG169" s="60">
        <v>5020.3999999999996</v>
      </c>
      <c r="HH169" s="60">
        <v>4370.3999999999996</v>
      </c>
      <c r="HI169" s="60">
        <v>1529</v>
      </c>
      <c r="HJ169" s="60">
        <v>2504</v>
      </c>
      <c r="HK169" s="60">
        <v>1537</v>
      </c>
      <c r="HL169" s="60">
        <v>2504</v>
      </c>
      <c r="HM169" s="60">
        <v>1857</v>
      </c>
      <c r="HN169" s="60">
        <v>2020</v>
      </c>
      <c r="HO169" s="60">
        <v>1400</v>
      </c>
      <c r="HP169" s="60">
        <v>1355</v>
      </c>
      <c r="HQ169" s="60">
        <v>1678</v>
      </c>
      <c r="HR169" s="60">
        <v>2104</v>
      </c>
      <c r="HS169" s="60">
        <v>1720</v>
      </c>
      <c r="HT169" s="60">
        <v>2364</v>
      </c>
      <c r="HU169" s="60">
        <v>2364</v>
      </c>
      <c r="HV169" s="60">
        <v>2364</v>
      </c>
      <c r="HW169" s="60">
        <v>2364</v>
      </c>
      <c r="HX169" s="60">
        <v>2504</v>
      </c>
      <c r="HY169" s="60">
        <v>2280</v>
      </c>
      <c r="HZ169" s="60">
        <v>2280</v>
      </c>
      <c r="IA169" s="60">
        <v>2280</v>
      </c>
      <c r="IB169" s="60">
        <v>2270</v>
      </c>
      <c r="IC169" s="60">
        <v>1720</v>
      </c>
      <c r="ID169" s="60">
        <v>2120</v>
      </c>
      <c r="IE169" s="60">
        <v>2462</v>
      </c>
      <c r="IF169" s="60">
        <v>2172</v>
      </c>
      <c r="IG169" s="60">
        <v>2172</v>
      </c>
      <c r="IH169" s="60">
        <v>2100</v>
      </c>
      <c r="II169" s="60">
        <v>2364</v>
      </c>
      <c r="IJ169" s="60">
        <v>2270</v>
      </c>
      <c r="IK169" s="60">
        <v>2017</v>
      </c>
      <c r="IL169" s="60">
        <v>2172</v>
      </c>
      <c r="IM169" s="60">
        <v>2364</v>
      </c>
      <c r="IN169" s="60">
        <v>2504</v>
      </c>
      <c r="IO169" s="60">
        <v>2322</v>
      </c>
      <c r="IP169" s="60">
        <v>1729</v>
      </c>
      <c r="IQ169" s="60">
        <v>2504</v>
      </c>
      <c r="IR169" s="60">
        <v>1729</v>
      </c>
      <c r="IS169" s="60">
        <v>2172</v>
      </c>
      <c r="IT169" s="60">
        <v>2462</v>
      </c>
      <c r="IU169" s="60">
        <v>2420</v>
      </c>
      <c r="IV169" s="60">
        <v>2462</v>
      </c>
      <c r="IW169" s="60">
        <v>2288</v>
      </c>
      <c r="IX169" s="60">
        <v>1157</v>
      </c>
      <c r="IY169" s="60">
        <v>2504</v>
      </c>
      <c r="IZ169" s="60">
        <v>1521</v>
      </c>
      <c r="JA169" s="60">
        <v>1614</v>
      </c>
      <c r="JB169" s="60">
        <v>1537</v>
      </c>
      <c r="JC169" s="60">
        <v>1588</v>
      </c>
      <c r="JD169" s="60">
        <v>1137</v>
      </c>
      <c r="JE169" s="60">
        <v>1607</v>
      </c>
      <c r="JF169" s="60">
        <v>2420</v>
      </c>
      <c r="JG169" s="60">
        <v>1137</v>
      </c>
      <c r="JH169" s="60">
        <v>2462</v>
      </c>
      <c r="JI169" s="60">
        <v>1879</v>
      </c>
      <c r="JJ169" s="60">
        <v>2157</v>
      </c>
      <c r="JK169" s="60">
        <v>1537</v>
      </c>
      <c r="JL169" s="60">
        <v>2420</v>
      </c>
      <c r="JM169" s="60">
        <v>2280</v>
      </c>
      <c r="JN169" s="60">
        <v>1870</v>
      </c>
      <c r="JO169" s="60">
        <v>1137</v>
      </c>
      <c r="JP169" s="60">
        <v>2241</v>
      </c>
      <c r="JQ169" s="60">
        <v>2420</v>
      </c>
      <c r="JR169" s="60">
        <v>2504</v>
      </c>
      <c r="JS169" s="60">
        <v>2504</v>
      </c>
      <c r="JT169" s="60">
        <v>2504</v>
      </c>
      <c r="JU169" s="60">
        <v>1570</v>
      </c>
      <c r="JV169" s="60">
        <v>1986</v>
      </c>
      <c r="JW169" s="60">
        <v>2241</v>
      </c>
      <c r="JX169" s="60">
        <v>1537</v>
      </c>
      <c r="JY169" s="60">
        <v>2049</v>
      </c>
      <c r="JZ169" s="60">
        <v>2280</v>
      </c>
      <c r="KA169" s="60">
        <v>2241</v>
      </c>
      <c r="KB169" s="60">
        <v>1668</v>
      </c>
      <c r="KC169" s="60">
        <v>1857</v>
      </c>
      <c r="KD169" s="60">
        <v>1857</v>
      </c>
      <c r="KE169" s="60">
        <v>2040</v>
      </c>
      <c r="KF169" s="60">
        <v>1607</v>
      </c>
      <c r="KG169" s="60">
        <v>1998</v>
      </c>
      <c r="KH169" s="60">
        <v>1784</v>
      </c>
      <c r="KI169" s="60">
        <v>2130</v>
      </c>
      <c r="KJ169" s="60">
        <v>1980</v>
      </c>
      <c r="KK169" s="60">
        <v>1537</v>
      </c>
      <c r="KL169" s="60">
        <v>1980</v>
      </c>
      <c r="KM169" s="60">
        <v>2270</v>
      </c>
      <c r="KN169" s="60">
        <v>2462</v>
      </c>
      <c r="KO169" s="60">
        <v>1857</v>
      </c>
      <c r="KP169" s="60">
        <v>2504</v>
      </c>
      <c r="KQ169" s="60">
        <v>2420</v>
      </c>
      <c r="KR169" s="60">
        <v>2420</v>
      </c>
      <c r="KS169" s="60">
        <v>1720</v>
      </c>
      <c r="KT169" s="60">
        <v>1857</v>
      </c>
      <c r="KU169" s="60">
        <v>2504</v>
      </c>
      <c r="KV169" s="60">
        <v>2504</v>
      </c>
      <c r="KW169" s="60">
        <v>1998</v>
      </c>
      <c r="KX169" s="60">
        <v>2504</v>
      </c>
      <c r="KY169" s="60">
        <v>2504</v>
      </c>
      <c r="KZ169" s="60">
        <v>2504</v>
      </c>
      <c r="LA169" s="60">
        <v>2504</v>
      </c>
      <c r="LB169" s="60">
        <v>1614</v>
      </c>
      <c r="LC169" s="60">
        <v>2241</v>
      </c>
      <c r="LD169" s="60">
        <v>2199</v>
      </c>
      <c r="LE169" s="60">
        <v>2301</v>
      </c>
      <c r="LF169" s="60">
        <v>2504</v>
      </c>
      <c r="LG169" s="60">
        <v>1294</v>
      </c>
      <c r="LH169" s="60">
        <v>2504</v>
      </c>
      <c r="LI169" s="60">
        <v>2504</v>
      </c>
      <c r="LJ169" s="60">
        <v>1329</v>
      </c>
      <c r="LK169" s="60">
        <v>2017</v>
      </c>
      <c r="LL169" s="60">
        <v>2504</v>
      </c>
      <c r="LM169" s="60">
        <v>2504</v>
      </c>
      <c r="LN169" s="60">
        <v>1920</v>
      </c>
      <c r="LO169" s="60">
        <v>1870</v>
      </c>
      <c r="LP169" s="60">
        <v>2270</v>
      </c>
      <c r="LQ169" s="60">
        <v>2504</v>
      </c>
      <c r="LR169" s="60">
        <v>2504</v>
      </c>
      <c r="LS169" s="60">
        <v>1957</v>
      </c>
      <c r="LT169" s="60">
        <v>1457</v>
      </c>
      <c r="LU169" s="60">
        <v>2504</v>
      </c>
      <c r="LV169" s="60">
        <v>2504</v>
      </c>
    </row>
    <row r="170" spans="1:334" ht="15" customHeight="1" x14ac:dyDescent="0.35">
      <c r="A170" s="57"/>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s="60">
        <v>13102.4</v>
      </c>
      <c r="FH170" s="60">
        <v>11262.4</v>
      </c>
      <c r="FI170" s="60">
        <v>711</v>
      </c>
      <c r="FJ170" s="60">
        <v>11766</v>
      </c>
      <c r="FL170" s="60">
        <v>11530.4</v>
      </c>
      <c r="FM170" s="60">
        <v>11837.4</v>
      </c>
      <c r="FN170" s="60">
        <v>12265.4</v>
      </c>
      <c r="FO170" s="60">
        <v>12902.4</v>
      </c>
      <c r="FP170" s="60">
        <v>13444.4</v>
      </c>
      <c r="FQ170" s="60">
        <v>12144.4</v>
      </c>
      <c r="FR170" s="60">
        <v>12570.4</v>
      </c>
      <c r="FS170" s="60">
        <v>11328.4</v>
      </c>
      <c r="FT170" s="60">
        <v>10530.4</v>
      </c>
      <c r="FU170" s="60">
        <v>8745.4</v>
      </c>
      <c r="FV170" s="60">
        <v>10137.4</v>
      </c>
      <c r="FW170" s="60">
        <v>9838.4</v>
      </c>
      <c r="FX170" s="60">
        <v>12768.4</v>
      </c>
      <c r="FY170" s="60">
        <v>13226.4</v>
      </c>
      <c r="FZ170" s="60">
        <v>9126.4</v>
      </c>
      <c r="GA170" s="60">
        <v>13784.4</v>
      </c>
      <c r="GB170" s="60">
        <v>12342.4</v>
      </c>
      <c r="GC170" s="60">
        <v>11622.4</v>
      </c>
      <c r="GD170" s="60">
        <v>10429.4</v>
      </c>
      <c r="GE170" s="60">
        <v>13826.4</v>
      </c>
      <c r="GF170" s="60">
        <v>13546.4</v>
      </c>
      <c r="GG170" s="60">
        <v>13176.4</v>
      </c>
      <c r="GH170" s="60">
        <v>10036.4</v>
      </c>
      <c r="GI170" s="60">
        <v>11527.4</v>
      </c>
      <c r="GJ170" s="60">
        <v>13868.4</v>
      </c>
      <c r="GK170" s="60">
        <v>13652.4</v>
      </c>
      <c r="GL170" s="60">
        <v>12600.4</v>
      </c>
      <c r="GM170" s="60">
        <v>12465.4</v>
      </c>
      <c r="GN170" s="60">
        <v>13708.4</v>
      </c>
      <c r="GO170" s="60">
        <v>12286.4</v>
      </c>
      <c r="GP170" s="60">
        <v>11420.4</v>
      </c>
      <c r="GQ170" s="60">
        <v>9546.4</v>
      </c>
      <c r="GR170" s="60">
        <v>10993.4</v>
      </c>
      <c r="GS170" s="60">
        <v>13588.4</v>
      </c>
      <c r="GT170" s="60">
        <v>11790.4</v>
      </c>
      <c r="GU170" s="60">
        <v>11648.4</v>
      </c>
      <c r="GV170" s="60">
        <v>11036.4</v>
      </c>
      <c r="GW170" s="60">
        <v>11606.4</v>
      </c>
      <c r="GX170" s="60">
        <v>13024.4</v>
      </c>
      <c r="GY170" s="60">
        <v>11912.4</v>
      </c>
      <c r="GZ170" s="60">
        <v>13024.4</v>
      </c>
      <c r="HA170" s="60">
        <v>12952.4</v>
      </c>
      <c r="HB170" s="60">
        <v>13204.4</v>
      </c>
      <c r="HC170" s="60">
        <v>13288.4</v>
      </c>
      <c r="HD170" s="60">
        <v>12042.4</v>
      </c>
      <c r="HE170" s="60">
        <v>13288.4</v>
      </c>
      <c r="HF170" s="60">
        <v>13378.4</v>
      </c>
      <c r="HG170" s="60">
        <v>13868.4</v>
      </c>
      <c r="HH170" s="60">
        <v>11500.4</v>
      </c>
      <c r="HI170" s="60">
        <v>4904</v>
      </c>
      <c r="HJ170" s="60">
        <v>5844</v>
      </c>
      <c r="HK170" s="60">
        <v>4912</v>
      </c>
      <c r="HL170" s="60">
        <v>5844</v>
      </c>
      <c r="HM170" s="60">
        <v>4912</v>
      </c>
      <c r="HN170" s="60">
        <v>5360</v>
      </c>
      <c r="HO170" s="60">
        <v>5060</v>
      </c>
      <c r="HP170" s="60">
        <v>4512</v>
      </c>
      <c r="HQ170" s="60">
        <v>5581</v>
      </c>
      <c r="HR170" s="60">
        <v>5444</v>
      </c>
      <c r="HS170" s="60">
        <v>5060</v>
      </c>
      <c r="HT170" s="60">
        <v>5844</v>
      </c>
      <c r="HU170" s="60">
        <v>5844</v>
      </c>
      <c r="HV170" s="60">
        <v>5844</v>
      </c>
      <c r="HW170" s="60">
        <v>5844</v>
      </c>
      <c r="HX170" s="60">
        <v>5844</v>
      </c>
      <c r="HY170" s="60">
        <v>5760</v>
      </c>
      <c r="HZ170" s="60">
        <v>5760</v>
      </c>
      <c r="IA170" s="60">
        <v>5760</v>
      </c>
      <c r="IB170" s="60">
        <v>5610</v>
      </c>
      <c r="IC170" s="60">
        <v>5060</v>
      </c>
      <c r="ID170" s="60">
        <v>5460</v>
      </c>
      <c r="IE170" s="60">
        <v>5802</v>
      </c>
      <c r="IF170" s="60">
        <v>5652</v>
      </c>
      <c r="IG170" s="60">
        <v>5652</v>
      </c>
      <c r="IH170" s="60">
        <v>5760</v>
      </c>
      <c r="II170" s="60">
        <v>5844</v>
      </c>
      <c r="IJ170" s="60">
        <v>5610</v>
      </c>
      <c r="IK170" s="60">
        <v>5497</v>
      </c>
      <c r="IL170" s="60">
        <v>5652</v>
      </c>
      <c r="IM170" s="60">
        <v>5844</v>
      </c>
      <c r="IN170" s="60">
        <v>5844</v>
      </c>
      <c r="IO170" s="60">
        <v>5802</v>
      </c>
      <c r="IP170" s="60">
        <v>5104</v>
      </c>
      <c r="IQ170" s="60">
        <v>5844</v>
      </c>
      <c r="IR170" s="60">
        <v>5104</v>
      </c>
      <c r="IS170" s="60">
        <v>5652</v>
      </c>
      <c r="IT170" s="60">
        <v>5802</v>
      </c>
      <c r="IU170" s="60">
        <v>5760</v>
      </c>
      <c r="IV170" s="60">
        <v>5802</v>
      </c>
      <c r="IW170" s="60">
        <v>5365</v>
      </c>
      <c r="IX170" s="60">
        <v>4534</v>
      </c>
      <c r="IY170" s="60">
        <v>5844</v>
      </c>
      <c r="IZ170" s="60">
        <v>5181</v>
      </c>
      <c r="JA170" s="60">
        <v>4912</v>
      </c>
      <c r="JB170" s="60">
        <v>4814</v>
      </c>
      <c r="JC170" s="60">
        <v>4928</v>
      </c>
      <c r="JD170" s="60">
        <v>4512</v>
      </c>
      <c r="JE170" s="60">
        <v>4849</v>
      </c>
      <c r="JF170" s="60">
        <v>5662</v>
      </c>
      <c r="JG170" s="60">
        <v>4512</v>
      </c>
      <c r="JH170" s="60">
        <v>5802</v>
      </c>
      <c r="JI170" s="60">
        <v>5539</v>
      </c>
      <c r="JJ170" s="60">
        <v>5497</v>
      </c>
      <c r="JK170" s="60">
        <v>4912</v>
      </c>
      <c r="JL170" s="60">
        <v>5497</v>
      </c>
      <c r="JM170" s="60">
        <v>5760</v>
      </c>
      <c r="JN170" s="60">
        <v>5112</v>
      </c>
      <c r="JO170" s="60">
        <v>4512</v>
      </c>
      <c r="JP170" s="60">
        <v>5581</v>
      </c>
      <c r="JQ170" s="60">
        <v>5760</v>
      </c>
      <c r="JR170" s="60">
        <v>5844</v>
      </c>
      <c r="JS170" s="60">
        <v>5844</v>
      </c>
      <c r="JT170" s="60">
        <v>5844</v>
      </c>
      <c r="JU170" s="60">
        <v>4947</v>
      </c>
      <c r="JV170" s="60">
        <v>5126</v>
      </c>
      <c r="JW170" s="60">
        <v>5296</v>
      </c>
      <c r="JX170" s="60">
        <v>4912</v>
      </c>
      <c r="JY170" s="60">
        <v>5389</v>
      </c>
      <c r="JZ170" s="60">
        <v>5760</v>
      </c>
      <c r="KA170" s="60">
        <v>5581</v>
      </c>
      <c r="KB170" s="60">
        <v>5328</v>
      </c>
      <c r="KC170" s="60">
        <v>4912</v>
      </c>
      <c r="KD170" s="60">
        <v>4752</v>
      </c>
      <c r="KE170" s="60">
        <v>5520</v>
      </c>
      <c r="KF170" s="60">
        <v>4849</v>
      </c>
      <c r="KG170" s="60">
        <v>5478</v>
      </c>
      <c r="KH170" s="60">
        <v>5444</v>
      </c>
      <c r="KI170" s="60">
        <v>5610</v>
      </c>
      <c r="KJ170" s="60">
        <v>5460</v>
      </c>
      <c r="KK170" s="60">
        <v>5197</v>
      </c>
      <c r="KL170" s="60">
        <v>2104.5</v>
      </c>
      <c r="KM170" s="60">
        <v>5610</v>
      </c>
      <c r="KN170" s="60">
        <v>5802</v>
      </c>
      <c r="KO170" s="60">
        <v>4912</v>
      </c>
      <c r="KP170" s="60">
        <v>5844</v>
      </c>
      <c r="KQ170" s="60">
        <v>5662</v>
      </c>
      <c r="KR170" s="60">
        <v>5497</v>
      </c>
      <c r="KS170" s="60">
        <v>4797</v>
      </c>
      <c r="KT170" s="60">
        <v>4912</v>
      </c>
      <c r="KU170" s="60">
        <v>5844</v>
      </c>
      <c r="KV170" s="60">
        <v>5844</v>
      </c>
      <c r="KW170" s="60">
        <v>5296</v>
      </c>
      <c r="KX170" s="60">
        <v>5844</v>
      </c>
      <c r="KY170" s="60">
        <v>5844</v>
      </c>
      <c r="KZ170" s="60">
        <v>5844</v>
      </c>
      <c r="LA170" s="60">
        <v>5844</v>
      </c>
      <c r="LB170" s="60">
        <v>4912</v>
      </c>
      <c r="LC170" s="60">
        <v>5581</v>
      </c>
      <c r="LD170" s="60">
        <v>5539</v>
      </c>
      <c r="LE170" s="60">
        <v>5844</v>
      </c>
      <c r="LF170" s="60">
        <v>5844</v>
      </c>
      <c r="LG170" s="60">
        <v>4912</v>
      </c>
      <c r="LH170" s="60">
        <v>5844</v>
      </c>
      <c r="LI170" s="60">
        <v>5844</v>
      </c>
      <c r="LJ170" s="60">
        <v>4989</v>
      </c>
      <c r="LK170" s="60">
        <v>5497</v>
      </c>
      <c r="LL170" s="60">
        <v>5844</v>
      </c>
      <c r="LM170" s="60">
        <v>5844</v>
      </c>
      <c r="LN170" s="60">
        <v>1459</v>
      </c>
      <c r="LO170" s="60">
        <v>5112</v>
      </c>
      <c r="LP170" s="60">
        <v>5512</v>
      </c>
      <c r="LQ170" s="60">
        <v>5844</v>
      </c>
      <c r="LR170" s="60">
        <v>5844</v>
      </c>
      <c r="LS170" s="60">
        <v>5297</v>
      </c>
      <c r="LT170" s="60">
        <v>4512</v>
      </c>
      <c r="LU170" s="60">
        <v>5844</v>
      </c>
      <c r="LV170" s="60">
        <v>5844</v>
      </c>
    </row>
    <row r="171" spans="1:334" ht="15" customHeight="1" x14ac:dyDescent="0.35">
      <c r="A171" s="57"/>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s="60">
        <v>4824</v>
      </c>
      <c r="FH171" s="60">
        <v>3377</v>
      </c>
      <c r="FI171" s="60">
        <v>2627</v>
      </c>
      <c r="FJ171" s="60">
        <v>3146</v>
      </c>
      <c r="FK171" s="60">
        <v>2672</v>
      </c>
      <c r="FM171" s="60">
        <v>3527</v>
      </c>
      <c r="FN171" s="60">
        <v>3324</v>
      </c>
      <c r="FO171" s="60">
        <v>3741</v>
      </c>
      <c r="FP171" s="60">
        <v>5010</v>
      </c>
      <c r="FQ171" s="60">
        <v>4468</v>
      </c>
      <c r="FR171" s="60">
        <v>4852</v>
      </c>
      <c r="FS171" s="60">
        <v>4169</v>
      </c>
      <c r="FT171" s="60">
        <v>4065</v>
      </c>
      <c r="FU171" s="60">
        <v>2906</v>
      </c>
      <c r="FV171" s="60">
        <v>3220</v>
      </c>
      <c r="FW171" s="60">
        <v>4346</v>
      </c>
      <c r="FX171" s="60">
        <v>4926</v>
      </c>
      <c r="FY171" s="60">
        <v>4626</v>
      </c>
      <c r="FZ171" s="60">
        <v>3783</v>
      </c>
      <c r="GA171" s="60">
        <v>4926</v>
      </c>
      <c r="GB171" s="60">
        <v>4590</v>
      </c>
      <c r="GC171" s="60">
        <v>4035</v>
      </c>
      <c r="GD171" s="60">
        <v>4061</v>
      </c>
      <c r="GE171" s="60">
        <v>4193</v>
      </c>
      <c r="GF171" s="60">
        <v>3913</v>
      </c>
      <c r="GG171" s="60">
        <v>4828</v>
      </c>
      <c r="GH171" s="60">
        <v>4430</v>
      </c>
      <c r="GI171" s="60">
        <v>3953</v>
      </c>
      <c r="GJ171" s="60">
        <v>4765</v>
      </c>
      <c r="GK171" s="60">
        <v>4786</v>
      </c>
      <c r="GL171" s="60">
        <v>4849</v>
      </c>
      <c r="GM171" s="60">
        <v>4049</v>
      </c>
      <c r="GN171" s="60">
        <v>4765</v>
      </c>
      <c r="GO171" s="60">
        <v>5094</v>
      </c>
      <c r="GP171" s="60">
        <v>5094</v>
      </c>
      <c r="GQ171" s="60">
        <v>4185</v>
      </c>
      <c r="GR171" s="60">
        <v>3657</v>
      </c>
      <c r="GS171" s="60">
        <v>4167</v>
      </c>
      <c r="GT171" s="60">
        <v>4849</v>
      </c>
      <c r="GU171" s="60">
        <v>4430</v>
      </c>
      <c r="GV171" s="60">
        <v>4710</v>
      </c>
      <c r="GW171" s="60">
        <v>4710</v>
      </c>
      <c r="GX171" s="60">
        <v>4430</v>
      </c>
      <c r="GY171" s="60">
        <v>5010</v>
      </c>
      <c r="GZ171" s="60">
        <v>4430</v>
      </c>
      <c r="HA171" s="60">
        <v>4814</v>
      </c>
      <c r="HB171" s="60">
        <v>3816</v>
      </c>
      <c r="HC171" s="60">
        <v>4290</v>
      </c>
      <c r="HD171" s="60">
        <v>4430</v>
      </c>
      <c r="HE171" s="60">
        <v>4430</v>
      </c>
      <c r="HF171" s="60">
        <v>4710</v>
      </c>
      <c r="HG171" s="60">
        <v>5010</v>
      </c>
      <c r="HH171" s="60">
        <v>5094</v>
      </c>
      <c r="HI171" s="60">
        <v>2037</v>
      </c>
      <c r="HJ171" s="60">
        <v>2661</v>
      </c>
      <c r="HK171" s="60">
        <v>1655</v>
      </c>
      <c r="HL171" s="60">
        <v>2767</v>
      </c>
      <c r="HM171" s="60">
        <v>1975</v>
      </c>
      <c r="HN171" s="60">
        <v>2528</v>
      </c>
      <c r="HO171" s="60">
        <v>1908</v>
      </c>
      <c r="HP171" s="60">
        <v>1473</v>
      </c>
      <c r="HQ171" s="60">
        <v>2116</v>
      </c>
      <c r="HR171" s="60">
        <v>2612</v>
      </c>
      <c r="HS171" s="60">
        <v>1838</v>
      </c>
      <c r="HT171" s="60">
        <v>2872</v>
      </c>
      <c r="HU171" s="60">
        <v>2872</v>
      </c>
      <c r="HV171" s="60">
        <v>2872</v>
      </c>
      <c r="HW171" s="60">
        <v>2872</v>
      </c>
      <c r="HX171" s="60">
        <v>2767</v>
      </c>
      <c r="HY171" s="60">
        <v>2788</v>
      </c>
      <c r="HZ171" s="60">
        <v>2788</v>
      </c>
      <c r="IA171" s="60">
        <v>2788</v>
      </c>
      <c r="IB171" s="60">
        <v>2778</v>
      </c>
      <c r="IC171" s="60">
        <v>2228</v>
      </c>
      <c r="ID171" s="60">
        <v>2628</v>
      </c>
      <c r="IE171" s="60">
        <v>2970</v>
      </c>
      <c r="IF171" s="60">
        <v>2680</v>
      </c>
      <c r="IG171" s="60">
        <v>2680</v>
      </c>
      <c r="IH171" s="60">
        <v>2218</v>
      </c>
      <c r="II171" s="60">
        <v>2482</v>
      </c>
      <c r="IJ171" s="60">
        <v>2778</v>
      </c>
      <c r="IK171" s="60">
        <v>1461</v>
      </c>
      <c r="IL171" s="60">
        <v>2290</v>
      </c>
      <c r="IM171" s="60">
        <v>2872</v>
      </c>
      <c r="IN171" s="60">
        <v>3012</v>
      </c>
      <c r="IO171" s="60">
        <v>2440</v>
      </c>
      <c r="IP171" s="60">
        <v>1602</v>
      </c>
      <c r="IQ171" s="60">
        <v>3012</v>
      </c>
      <c r="IR171" s="60">
        <v>1602</v>
      </c>
      <c r="IS171" s="60">
        <v>2680</v>
      </c>
      <c r="IT171" s="60">
        <v>2970</v>
      </c>
      <c r="IU171" s="60">
        <v>2928</v>
      </c>
      <c r="IV171" s="60">
        <v>2541</v>
      </c>
      <c r="IW171" s="60">
        <v>2796</v>
      </c>
      <c r="IX171" s="60">
        <v>1965</v>
      </c>
      <c r="IY171" s="60">
        <v>2767</v>
      </c>
      <c r="IZ171" s="60">
        <v>2029</v>
      </c>
      <c r="JA171" s="60">
        <v>1487</v>
      </c>
      <c r="JB171" s="60">
        <v>1655</v>
      </c>
      <c r="JC171" s="60">
        <v>2096</v>
      </c>
      <c r="JD171" s="60">
        <v>1645</v>
      </c>
      <c r="JE171" s="60">
        <v>1870</v>
      </c>
      <c r="JF171" s="60">
        <v>2928</v>
      </c>
      <c r="JG171" s="60">
        <v>1255</v>
      </c>
      <c r="JH171" s="60">
        <v>2970</v>
      </c>
      <c r="JI171" s="60">
        <v>2387</v>
      </c>
      <c r="JJ171" s="60">
        <v>2275</v>
      </c>
      <c r="JK171" s="60">
        <v>1655</v>
      </c>
      <c r="JL171" s="60">
        <v>2928</v>
      </c>
      <c r="JM171" s="60">
        <v>2788</v>
      </c>
      <c r="JN171" s="60">
        <v>2133</v>
      </c>
      <c r="JO171" s="60">
        <v>1255</v>
      </c>
      <c r="JP171" s="60">
        <v>2504</v>
      </c>
      <c r="JQ171" s="60">
        <v>2928</v>
      </c>
      <c r="JR171" s="60">
        <v>2942</v>
      </c>
      <c r="JS171" s="60">
        <v>2661</v>
      </c>
      <c r="JT171" s="60">
        <v>2338</v>
      </c>
      <c r="JU171" s="60">
        <v>2378</v>
      </c>
      <c r="JV171" s="60">
        <v>1949</v>
      </c>
      <c r="JW171" s="60">
        <v>2359</v>
      </c>
      <c r="JX171" s="60">
        <v>981</v>
      </c>
      <c r="JY171" s="60">
        <v>2557</v>
      </c>
      <c r="JZ171" s="60">
        <v>2788</v>
      </c>
      <c r="KA171" s="60">
        <v>2504</v>
      </c>
      <c r="KB171" s="60">
        <v>2176</v>
      </c>
      <c r="KC171" s="60">
        <v>1975</v>
      </c>
      <c r="KD171" s="60">
        <v>1975</v>
      </c>
      <c r="KE171" s="60">
        <v>2548</v>
      </c>
      <c r="KF171" s="60">
        <v>1725</v>
      </c>
      <c r="KG171" s="60">
        <v>2506</v>
      </c>
      <c r="KH171" s="60">
        <v>2292</v>
      </c>
      <c r="KI171" s="60">
        <v>2638</v>
      </c>
      <c r="KJ171" s="60">
        <v>2488</v>
      </c>
      <c r="KK171" s="60">
        <v>2045</v>
      </c>
      <c r="KL171" s="60">
        <v>2488</v>
      </c>
      <c r="KM171" s="60">
        <v>2778</v>
      </c>
      <c r="KN171" s="60">
        <v>2970</v>
      </c>
      <c r="KO171" s="60">
        <v>1975</v>
      </c>
      <c r="KP171" s="60">
        <v>2767</v>
      </c>
      <c r="KQ171" s="60">
        <v>2928</v>
      </c>
      <c r="KR171" s="60">
        <v>2928</v>
      </c>
      <c r="KS171" s="60">
        <v>2228</v>
      </c>
      <c r="KT171" s="60">
        <v>2365</v>
      </c>
      <c r="KU171" s="60">
        <v>2767</v>
      </c>
      <c r="KV171" s="60">
        <v>2767</v>
      </c>
      <c r="KW171" s="60">
        <v>1871</v>
      </c>
      <c r="KX171" s="60">
        <v>2767</v>
      </c>
      <c r="KY171" s="60">
        <v>2767</v>
      </c>
      <c r="KZ171" s="60">
        <v>2661</v>
      </c>
      <c r="LA171" s="60">
        <v>2767</v>
      </c>
      <c r="LB171" s="60">
        <v>1487</v>
      </c>
      <c r="LC171" s="60">
        <v>2359</v>
      </c>
      <c r="LD171" s="60">
        <v>2072</v>
      </c>
      <c r="LE171" s="60">
        <v>2809</v>
      </c>
      <c r="LF171" s="60">
        <v>3012</v>
      </c>
      <c r="LG171" s="60">
        <v>1412</v>
      </c>
      <c r="LH171" s="60">
        <v>2338</v>
      </c>
      <c r="LI171" s="60">
        <v>2467</v>
      </c>
      <c r="LJ171" s="60">
        <v>1837</v>
      </c>
      <c r="LK171" s="60">
        <v>1890</v>
      </c>
      <c r="LL171" s="60">
        <v>2767</v>
      </c>
      <c r="LM171" s="60">
        <v>3012</v>
      </c>
      <c r="LN171" s="60">
        <v>2428</v>
      </c>
      <c r="LO171" s="60">
        <v>2133</v>
      </c>
      <c r="LP171" s="60">
        <v>2533</v>
      </c>
      <c r="LQ171" s="60">
        <v>2767</v>
      </c>
      <c r="LR171" s="60">
        <v>2767</v>
      </c>
      <c r="LS171" s="60">
        <v>2465</v>
      </c>
      <c r="LT171" s="60">
        <v>1575</v>
      </c>
      <c r="LU171" s="60">
        <v>2767</v>
      </c>
      <c r="LV171" s="60">
        <v>2767</v>
      </c>
    </row>
    <row r="172" spans="1:334" ht="15" customHeight="1" x14ac:dyDescent="0.35">
      <c r="A172" s="57"/>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s="60">
        <v>3632</v>
      </c>
      <c r="FH172" s="60">
        <v>3348</v>
      </c>
      <c r="FI172" s="60">
        <v>1717</v>
      </c>
      <c r="FJ172" s="60">
        <v>2785</v>
      </c>
      <c r="FK172" s="60">
        <v>1717</v>
      </c>
      <c r="FL172" s="60">
        <v>2265</v>
      </c>
      <c r="FN172" s="60">
        <v>1733</v>
      </c>
      <c r="FO172" s="60">
        <v>3432</v>
      </c>
      <c r="FP172" s="60">
        <v>3748</v>
      </c>
      <c r="FQ172" s="60">
        <v>3506</v>
      </c>
      <c r="FR172" s="60">
        <v>3590</v>
      </c>
      <c r="FS172" s="60">
        <v>3390</v>
      </c>
      <c r="FT172" s="60">
        <v>3306</v>
      </c>
      <c r="FU172" s="60">
        <v>2893</v>
      </c>
      <c r="FV172" s="60">
        <v>2851</v>
      </c>
      <c r="FW172" s="60">
        <v>3350</v>
      </c>
      <c r="FX172" s="60">
        <v>3664</v>
      </c>
      <c r="FY172" s="60">
        <v>3266</v>
      </c>
      <c r="FZ172" s="60">
        <v>2838</v>
      </c>
      <c r="GA172" s="60">
        <v>2717</v>
      </c>
      <c r="GB172" s="60">
        <v>3434</v>
      </c>
      <c r="GC172" s="60">
        <v>2808</v>
      </c>
      <c r="GD172" s="60">
        <v>3171</v>
      </c>
      <c r="GE172" s="60">
        <v>3706</v>
      </c>
      <c r="GF172" s="60">
        <v>2930</v>
      </c>
      <c r="GG172" s="60">
        <v>3706</v>
      </c>
      <c r="GH172" s="60">
        <v>3748</v>
      </c>
      <c r="GI172" s="60">
        <v>3569</v>
      </c>
      <c r="GJ172" s="60">
        <v>3530</v>
      </c>
      <c r="GK172" s="60">
        <v>3832</v>
      </c>
      <c r="GL172" s="60">
        <v>3832</v>
      </c>
      <c r="GM172" s="60">
        <v>3485</v>
      </c>
      <c r="GN172" s="60">
        <v>3748</v>
      </c>
      <c r="GO172" s="60">
        <v>3832</v>
      </c>
      <c r="GP172" s="60">
        <v>3832</v>
      </c>
      <c r="GQ172" s="60">
        <v>3748</v>
      </c>
      <c r="GR172" s="60">
        <v>2237</v>
      </c>
      <c r="GS172" s="60">
        <v>2972</v>
      </c>
      <c r="GT172" s="60">
        <v>3832</v>
      </c>
      <c r="GU172" s="60">
        <v>3748</v>
      </c>
      <c r="GV172" s="60">
        <v>3748</v>
      </c>
      <c r="GW172" s="60">
        <v>3748</v>
      </c>
      <c r="GX172" s="60">
        <v>3434</v>
      </c>
      <c r="GY172" s="60">
        <v>3748</v>
      </c>
      <c r="GZ172" s="60">
        <v>3434</v>
      </c>
      <c r="HA172" s="60">
        <v>3832</v>
      </c>
      <c r="HB172" s="60">
        <v>3350</v>
      </c>
      <c r="HC172" s="60">
        <v>3434</v>
      </c>
      <c r="HD172" s="60">
        <v>3434</v>
      </c>
      <c r="HE172" s="60">
        <v>3434</v>
      </c>
      <c r="HF172" s="60">
        <v>3530</v>
      </c>
      <c r="HG172" s="60">
        <v>3748</v>
      </c>
      <c r="HH172" s="60">
        <v>3832</v>
      </c>
      <c r="HI172" s="60">
        <v>1207</v>
      </c>
      <c r="HJ172" s="60">
        <v>2147</v>
      </c>
      <c r="HK172" s="60">
        <v>1215</v>
      </c>
      <c r="HL172" s="60">
        <v>2147</v>
      </c>
      <c r="HM172" s="60">
        <v>1215</v>
      </c>
      <c r="HN172" s="60">
        <v>1663</v>
      </c>
      <c r="HO172" s="60">
        <v>1363</v>
      </c>
      <c r="HP172" s="60">
        <v>627</v>
      </c>
      <c r="HQ172" s="60">
        <v>1884</v>
      </c>
      <c r="HR172" s="60">
        <v>1747</v>
      </c>
      <c r="HS172" s="60">
        <v>1363</v>
      </c>
      <c r="HT172" s="60">
        <v>2147</v>
      </c>
      <c r="HU172" s="60">
        <v>2147</v>
      </c>
      <c r="HV172" s="60">
        <v>2147</v>
      </c>
      <c r="HW172" s="60">
        <v>2147</v>
      </c>
      <c r="HX172" s="60">
        <v>2147</v>
      </c>
      <c r="HY172" s="60">
        <v>2063</v>
      </c>
      <c r="HZ172" s="60">
        <v>2063</v>
      </c>
      <c r="IA172" s="60">
        <v>2063</v>
      </c>
      <c r="IB172" s="60">
        <v>1913</v>
      </c>
      <c r="IC172" s="60">
        <v>1363</v>
      </c>
      <c r="ID172" s="60">
        <v>1763</v>
      </c>
      <c r="IE172" s="60">
        <v>2105</v>
      </c>
      <c r="IF172" s="60">
        <v>1955</v>
      </c>
      <c r="IG172" s="60">
        <v>1955</v>
      </c>
      <c r="IH172" s="60">
        <v>2063</v>
      </c>
      <c r="II172" s="60">
        <v>2147</v>
      </c>
      <c r="IJ172" s="60">
        <v>1913</v>
      </c>
      <c r="IK172" s="60">
        <v>1800</v>
      </c>
      <c r="IL172" s="60">
        <v>1955</v>
      </c>
      <c r="IM172" s="60">
        <v>2147</v>
      </c>
      <c r="IN172" s="60">
        <v>2147</v>
      </c>
      <c r="IO172" s="60">
        <v>2105</v>
      </c>
      <c r="IP172" s="60">
        <v>1407</v>
      </c>
      <c r="IQ172" s="60">
        <v>2147</v>
      </c>
      <c r="IR172" s="60">
        <v>1407</v>
      </c>
      <c r="IS172" s="60">
        <v>1955</v>
      </c>
      <c r="IT172" s="60">
        <v>2105</v>
      </c>
      <c r="IU172" s="60">
        <v>2063</v>
      </c>
      <c r="IV172" s="60">
        <v>2105</v>
      </c>
      <c r="IW172" s="60">
        <v>1668</v>
      </c>
      <c r="IX172" s="60">
        <v>837</v>
      </c>
      <c r="IY172" s="60">
        <v>2147</v>
      </c>
      <c r="IZ172" s="60">
        <v>1484</v>
      </c>
      <c r="JA172" s="60">
        <v>1215</v>
      </c>
      <c r="JB172" s="60">
        <v>1117</v>
      </c>
      <c r="JC172" s="60">
        <v>1231</v>
      </c>
      <c r="JD172" s="60">
        <v>815</v>
      </c>
      <c r="JE172" s="60">
        <v>1152</v>
      </c>
      <c r="JF172" s="60">
        <v>1965</v>
      </c>
      <c r="JG172" s="60">
        <v>815</v>
      </c>
      <c r="JH172" s="60">
        <v>2105</v>
      </c>
      <c r="JI172" s="60">
        <v>1842</v>
      </c>
      <c r="JJ172" s="60">
        <v>1800</v>
      </c>
      <c r="JK172" s="60">
        <v>1215</v>
      </c>
      <c r="JL172" s="60">
        <v>1800</v>
      </c>
      <c r="JM172" s="60">
        <v>2063</v>
      </c>
      <c r="JN172" s="60">
        <v>1415</v>
      </c>
      <c r="JO172" s="60">
        <v>815</v>
      </c>
      <c r="JP172" s="60">
        <v>1884</v>
      </c>
      <c r="JQ172" s="60">
        <v>2063</v>
      </c>
      <c r="JR172" s="60">
        <v>2147</v>
      </c>
      <c r="JS172" s="60">
        <v>2147</v>
      </c>
      <c r="JT172" s="60">
        <v>2147</v>
      </c>
      <c r="JU172" s="60">
        <v>1250</v>
      </c>
      <c r="JV172" s="60">
        <v>1429</v>
      </c>
      <c r="JW172" s="60">
        <v>1599</v>
      </c>
      <c r="JX172" s="60">
        <v>1215</v>
      </c>
      <c r="JY172" s="60">
        <v>1692</v>
      </c>
      <c r="JZ172" s="60">
        <v>2063</v>
      </c>
      <c r="KA172" s="60">
        <v>1884</v>
      </c>
      <c r="KB172" s="60">
        <v>1631</v>
      </c>
      <c r="KC172" s="60">
        <v>1215</v>
      </c>
      <c r="KD172" s="60">
        <v>1237</v>
      </c>
      <c r="KE172" s="60">
        <v>1823</v>
      </c>
      <c r="KF172" s="60">
        <v>1152</v>
      </c>
      <c r="KG172" s="60">
        <v>1781</v>
      </c>
      <c r="KH172" s="60">
        <v>1559</v>
      </c>
      <c r="KI172" s="60">
        <v>1913</v>
      </c>
      <c r="KJ172" s="60">
        <v>1763</v>
      </c>
      <c r="KK172" s="60">
        <v>1500</v>
      </c>
      <c r="KL172" s="60">
        <v>1763</v>
      </c>
      <c r="KM172" s="60">
        <v>1913</v>
      </c>
      <c r="KN172" s="60">
        <v>2105</v>
      </c>
      <c r="KO172" s="60">
        <v>1215</v>
      </c>
      <c r="KP172" s="60">
        <v>2147</v>
      </c>
      <c r="KQ172" s="60">
        <v>1965</v>
      </c>
      <c r="KR172" s="60">
        <v>1800</v>
      </c>
      <c r="KS172" s="60">
        <v>1100</v>
      </c>
      <c r="KT172" s="60">
        <v>1215</v>
      </c>
      <c r="KU172" s="60">
        <v>2147</v>
      </c>
      <c r="KV172" s="60">
        <v>2147</v>
      </c>
      <c r="KW172" s="60">
        <v>1599</v>
      </c>
      <c r="KX172" s="60">
        <v>2147</v>
      </c>
      <c r="KY172" s="60">
        <v>2147</v>
      </c>
      <c r="KZ172" s="60">
        <v>2147</v>
      </c>
      <c r="LA172" s="60">
        <v>2147</v>
      </c>
      <c r="LB172" s="60">
        <v>1215</v>
      </c>
      <c r="LC172" s="60">
        <v>1884</v>
      </c>
      <c r="LD172" s="60">
        <v>1842</v>
      </c>
      <c r="LE172" s="60">
        <v>2147</v>
      </c>
      <c r="LF172" s="60">
        <v>2147</v>
      </c>
      <c r="LG172" s="60">
        <v>1215</v>
      </c>
      <c r="LH172" s="60">
        <v>2147</v>
      </c>
      <c r="LI172" s="60">
        <v>2147</v>
      </c>
      <c r="LJ172" s="60">
        <v>1292</v>
      </c>
      <c r="LK172" s="60">
        <v>1800</v>
      </c>
      <c r="LL172" s="60">
        <v>2147</v>
      </c>
      <c r="LM172" s="60">
        <v>2147</v>
      </c>
      <c r="LN172" s="60">
        <v>1300</v>
      </c>
      <c r="LO172" s="60">
        <v>1415</v>
      </c>
      <c r="LP172" s="60">
        <v>1815</v>
      </c>
      <c r="LQ172" s="60">
        <v>2147</v>
      </c>
      <c r="LR172" s="60">
        <v>2147</v>
      </c>
      <c r="LS172" s="60">
        <v>1600</v>
      </c>
      <c r="LT172" s="60">
        <v>815</v>
      </c>
      <c r="LU172" s="60">
        <v>2147</v>
      </c>
      <c r="LV172" s="60">
        <v>2147</v>
      </c>
    </row>
    <row r="173" spans="1:334" ht="15" customHeight="1" x14ac:dyDescent="0.35">
      <c r="A173" s="57"/>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s="60">
        <v>4909.5</v>
      </c>
      <c r="FH173" s="60">
        <v>4502.5</v>
      </c>
      <c r="FI173" s="60">
        <v>3362.5</v>
      </c>
      <c r="FJ173" s="60">
        <v>3743.5</v>
      </c>
      <c r="FK173" s="60">
        <v>3502.5</v>
      </c>
      <c r="FL173" s="60">
        <v>3419.5</v>
      </c>
      <c r="FM173" s="60">
        <v>3090.5</v>
      </c>
      <c r="FO173" s="60">
        <v>4502.5</v>
      </c>
      <c r="FP173" s="60">
        <v>5021.5</v>
      </c>
      <c r="FQ173" s="60">
        <v>3808.5</v>
      </c>
      <c r="FR173" s="60">
        <v>4803.5</v>
      </c>
      <c r="FS173" s="60">
        <v>2810.5</v>
      </c>
      <c r="FT173" s="60">
        <v>3571.5</v>
      </c>
      <c r="FU173" s="60">
        <v>2229.5</v>
      </c>
      <c r="FV173" s="60">
        <v>3210.5</v>
      </c>
      <c r="FW173" s="60">
        <v>4451.5</v>
      </c>
      <c r="FX173" s="60">
        <v>4937.5</v>
      </c>
      <c r="FY173" s="60">
        <v>4637.5</v>
      </c>
      <c r="FZ173" s="60">
        <v>4374.5</v>
      </c>
      <c r="GA173" s="60">
        <v>4707.5</v>
      </c>
      <c r="GB173" s="60">
        <v>4538</v>
      </c>
      <c r="GC173" s="60">
        <v>4226.5</v>
      </c>
      <c r="GD173" s="60">
        <v>4048.5</v>
      </c>
      <c r="GE173" s="60">
        <v>4157.5</v>
      </c>
      <c r="GF173" s="60">
        <v>3810</v>
      </c>
      <c r="GG173" s="60">
        <v>4485.5</v>
      </c>
      <c r="GH173" s="60">
        <v>4587.5</v>
      </c>
      <c r="GI173" s="60">
        <v>4391.5</v>
      </c>
      <c r="GJ173" s="60">
        <v>4274</v>
      </c>
      <c r="GK173" s="60">
        <v>5046.5</v>
      </c>
      <c r="GL173" s="60">
        <v>4965.5</v>
      </c>
      <c r="GM173" s="60">
        <v>4451.5</v>
      </c>
      <c r="GN173" s="60">
        <v>4797.5</v>
      </c>
      <c r="GO173" s="60">
        <v>4671.5</v>
      </c>
      <c r="GP173" s="60">
        <v>5109.5</v>
      </c>
      <c r="GQ173" s="60">
        <v>4693.5</v>
      </c>
      <c r="GR173" s="60">
        <v>4058.5</v>
      </c>
      <c r="GS173" s="60">
        <v>4252.5</v>
      </c>
      <c r="GT173" s="60">
        <v>4965.5</v>
      </c>
      <c r="GU173" s="60">
        <v>4587.5</v>
      </c>
      <c r="GV173" s="60">
        <v>4587.5</v>
      </c>
      <c r="GW173" s="60">
        <v>4587.5</v>
      </c>
      <c r="GX173" s="60">
        <v>4357.5</v>
      </c>
      <c r="GY173" s="60">
        <v>4587.5</v>
      </c>
      <c r="GZ173" s="60">
        <v>4101.5</v>
      </c>
      <c r="HA173" s="60">
        <v>4755.5</v>
      </c>
      <c r="HB173" s="60">
        <v>4049.5</v>
      </c>
      <c r="HC173" s="60">
        <v>3961.5</v>
      </c>
      <c r="HD173" s="60">
        <v>4101.5</v>
      </c>
      <c r="HE173" s="60">
        <v>4181.5</v>
      </c>
      <c r="HF173" s="60">
        <v>3920</v>
      </c>
      <c r="HG173" s="60">
        <v>4390</v>
      </c>
      <c r="HH173" s="60">
        <v>4755.5</v>
      </c>
      <c r="HI173" s="60">
        <v>2517</v>
      </c>
      <c r="HJ173" s="60">
        <v>2840</v>
      </c>
      <c r="HK173" s="60">
        <v>2525</v>
      </c>
      <c r="HL173" s="60">
        <v>3232</v>
      </c>
      <c r="HM173" s="60">
        <v>2665</v>
      </c>
      <c r="HN173" s="60">
        <v>2828</v>
      </c>
      <c r="HO173" s="60">
        <v>2388</v>
      </c>
      <c r="HP173" s="60">
        <v>2163</v>
      </c>
      <c r="HQ173" s="60">
        <v>2518</v>
      </c>
      <c r="HR173" s="60">
        <v>2832</v>
      </c>
      <c r="HS173" s="60">
        <v>2448</v>
      </c>
      <c r="HT173" s="60">
        <v>2818</v>
      </c>
      <c r="HU173" s="60">
        <v>3032</v>
      </c>
      <c r="HV173" s="60">
        <v>2818</v>
      </c>
      <c r="HW173" s="60">
        <v>2818</v>
      </c>
      <c r="HX173" s="60">
        <v>3232</v>
      </c>
      <c r="HY173" s="60">
        <v>3088</v>
      </c>
      <c r="HZ173" s="60">
        <v>3088</v>
      </c>
      <c r="IA173" s="60">
        <v>3088</v>
      </c>
      <c r="IB173" s="60">
        <v>3078</v>
      </c>
      <c r="IC173" s="60">
        <v>2448</v>
      </c>
      <c r="ID173" s="60">
        <v>2928</v>
      </c>
      <c r="IE173" s="60">
        <v>3270</v>
      </c>
      <c r="IF173" s="60">
        <v>2980</v>
      </c>
      <c r="IG173" s="60">
        <v>2980</v>
      </c>
      <c r="IH173" s="60">
        <v>3088</v>
      </c>
      <c r="II173" s="60">
        <v>3172</v>
      </c>
      <c r="IJ173" s="60">
        <v>3078</v>
      </c>
      <c r="IK173" s="60">
        <v>2497</v>
      </c>
      <c r="IL173" s="60">
        <v>2900</v>
      </c>
      <c r="IM173" s="60">
        <v>3092</v>
      </c>
      <c r="IN173" s="60">
        <v>3232</v>
      </c>
      <c r="IO173" s="60">
        <v>2802</v>
      </c>
      <c r="IP173" s="60">
        <v>2389</v>
      </c>
      <c r="IQ173" s="60">
        <v>3232</v>
      </c>
      <c r="IR173" s="60">
        <v>2389</v>
      </c>
      <c r="IS173" s="60">
        <v>2980</v>
      </c>
      <c r="IT173" s="60">
        <v>3270</v>
      </c>
      <c r="IU173" s="60">
        <v>3228</v>
      </c>
      <c r="IV173" s="60">
        <v>3190</v>
      </c>
      <c r="IW173" s="60">
        <v>3016</v>
      </c>
      <c r="IX173" s="60">
        <v>1937</v>
      </c>
      <c r="IY173" s="60">
        <v>3232</v>
      </c>
      <c r="IZ173" s="60">
        <v>2181</v>
      </c>
      <c r="JA173" s="60">
        <v>2602</v>
      </c>
      <c r="JB173" s="60">
        <v>2197</v>
      </c>
      <c r="JC173" s="60">
        <v>2068</v>
      </c>
      <c r="JD173" s="60">
        <v>1797</v>
      </c>
      <c r="JE173" s="60">
        <v>2415</v>
      </c>
      <c r="JF173" s="60">
        <v>3148</v>
      </c>
      <c r="JG173" s="60">
        <v>1797</v>
      </c>
      <c r="JH173" s="60">
        <v>3270</v>
      </c>
      <c r="JI173" s="60">
        <v>2867</v>
      </c>
      <c r="JJ173" s="60">
        <v>2965</v>
      </c>
      <c r="JK173" s="60">
        <v>2525</v>
      </c>
      <c r="JL173" s="60">
        <v>3228</v>
      </c>
      <c r="JM173" s="60">
        <v>3088</v>
      </c>
      <c r="JN173" s="60">
        <v>2598</v>
      </c>
      <c r="JO173" s="60">
        <v>1797</v>
      </c>
      <c r="JP173" s="60">
        <v>2577</v>
      </c>
      <c r="JQ173" s="60">
        <v>3228</v>
      </c>
      <c r="JR173" s="60">
        <v>3232</v>
      </c>
      <c r="JS173" s="60">
        <v>3088</v>
      </c>
      <c r="JT173" s="60">
        <v>3232</v>
      </c>
      <c r="JU173" s="60">
        <v>2598</v>
      </c>
      <c r="JV173" s="60">
        <v>2714</v>
      </c>
      <c r="JW173" s="60">
        <v>2721</v>
      </c>
      <c r="JX173" s="60">
        <v>2197</v>
      </c>
      <c r="JY173" s="60">
        <v>2529</v>
      </c>
      <c r="JZ173" s="60">
        <v>3088</v>
      </c>
      <c r="KA173" s="60">
        <v>2577</v>
      </c>
      <c r="KB173" s="60">
        <v>2328</v>
      </c>
      <c r="KC173" s="60">
        <v>2337</v>
      </c>
      <c r="KD173" s="60">
        <v>2337</v>
      </c>
      <c r="KE173" s="60">
        <v>2848</v>
      </c>
      <c r="KF173" s="60">
        <v>2335</v>
      </c>
      <c r="KG173" s="60">
        <v>2806</v>
      </c>
      <c r="KH173" s="60">
        <v>2772</v>
      </c>
      <c r="KI173" s="60">
        <v>2938</v>
      </c>
      <c r="KJ173" s="60">
        <v>2788</v>
      </c>
      <c r="KK173" s="60">
        <v>2525</v>
      </c>
      <c r="KL173" s="60">
        <v>2788</v>
      </c>
      <c r="KM173" s="60">
        <v>3078</v>
      </c>
      <c r="KN173" s="60">
        <v>3270</v>
      </c>
      <c r="KO173" s="60">
        <v>2665</v>
      </c>
      <c r="KP173" s="60">
        <v>3232</v>
      </c>
      <c r="KQ173" s="60">
        <v>3148</v>
      </c>
      <c r="KR173" s="60">
        <v>2900</v>
      </c>
      <c r="KS173" s="60">
        <v>2528</v>
      </c>
      <c r="KT173" s="60">
        <v>2665</v>
      </c>
      <c r="KU173" s="60">
        <v>3232</v>
      </c>
      <c r="KV173" s="60">
        <v>3232</v>
      </c>
      <c r="KW173" s="60">
        <v>2658</v>
      </c>
      <c r="KX173" s="60">
        <v>3232</v>
      </c>
      <c r="KY173" s="60">
        <v>2878</v>
      </c>
      <c r="KZ173" s="60">
        <v>3088</v>
      </c>
      <c r="LA173" s="60">
        <v>3088</v>
      </c>
      <c r="LB173" s="60">
        <v>2274</v>
      </c>
      <c r="LC173" s="60">
        <v>2721</v>
      </c>
      <c r="LD173" s="60">
        <v>2927</v>
      </c>
      <c r="LE173" s="60">
        <v>2321</v>
      </c>
      <c r="LF173" s="60">
        <v>2878</v>
      </c>
      <c r="LG173" s="60">
        <v>2134</v>
      </c>
      <c r="LH173" s="60">
        <v>3232</v>
      </c>
      <c r="LI173" s="60">
        <v>3312</v>
      </c>
      <c r="LJ173" s="60">
        <v>1989</v>
      </c>
      <c r="LK173" s="60">
        <v>2497</v>
      </c>
      <c r="LL173" s="60">
        <v>2984</v>
      </c>
      <c r="LM173" s="60">
        <v>3088</v>
      </c>
      <c r="LN173" s="60">
        <v>2400</v>
      </c>
      <c r="LO173" s="60">
        <v>2598</v>
      </c>
      <c r="LP173" s="60">
        <v>2998</v>
      </c>
      <c r="LQ173" s="60">
        <v>2984</v>
      </c>
      <c r="LR173" s="60">
        <v>2984</v>
      </c>
      <c r="LS173" s="60">
        <v>2437</v>
      </c>
      <c r="LT173" s="60">
        <v>1937</v>
      </c>
      <c r="LU173" s="60">
        <v>3088</v>
      </c>
      <c r="LV173" s="60">
        <v>3232</v>
      </c>
    </row>
    <row r="174" spans="1:334" ht="15" customHeight="1" x14ac:dyDescent="0.35">
      <c r="A174" s="57"/>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s="60">
        <v>7259</v>
      </c>
      <c r="FH174" s="60">
        <v>2166</v>
      </c>
      <c r="FI174" s="60">
        <v>6739</v>
      </c>
      <c r="FJ174" s="60">
        <v>6044</v>
      </c>
      <c r="FK174" s="60">
        <v>7059</v>
      </c>
      <c r="FL174" s="60">
        <v>6756</v>
      </c>
      <c r="FM174" s="60">
        <v>7709</v>
      </c>
      <c r="FN174" s="60">
        <v>7422</v>
      </c>
      <c r="FP174" s="60">
        <v>7865</v>
      </c>
      <c r="FQ174" s="60">
        <v>7223</v>
      </c>
      <c r="FR174" s="60">
        <v>7107</v>
      </c>
      <c r="FS174" s="60">
        <v>7346</v>
      </c>
      <c r="FT174" s="60">
        <v>7422</v>
      </c>
      <c r="FU174" s="60">
        <v>6796</v>
      </c>
      <c r="FV174" s="60">
        <v>5940</v>
      </c>
      <c r="FW174" s="60">
        <v>7865</v>
      </c>
      <c r="FX174" s="60">
        <v>8025</v>
      </c>
      <c r="FY174" s="60">
        <v>7865</v>
      </c>
      <c r="FZ174" s="60">
        <v>7865</v>
      </c>
      <c r="GA174" s="60">
        <v>8109</v>
      </c>
      <c r="GB174" s="60">
        <v>7969</v>
      </c>
      <c r="GC174" s="60">
        <v>7505</v>
      </c>
      <c r="GD174" s="60">
        <v>7919</v>
      </c>
      <c r="GE174" s="60">
        <v>7053</v>
      </c>
      <c r="GF174" s="60">
        <v>7495</v>
      </c>
      <c r="GG174" s="60">
        <v>7725</v>
      </c>
      <c r="GH174" s="60">
        <v>7865</v>
      </c>
      <c r="GI174" s="60">
        <v>6460</v>
      </c>
      <c r="GJ174" s="60">
        <v>8025</v>
      </c>
      <c r="GK174" s="60">
        <v>7734</v>
      </c>
      <c r="GL174" s="60">
        <v>7307</v>
      </c>
      <c r="GM174" s="60">
        <v>5996</v>
      </c>
      <c r="GN174" s="60">
        <v>7423</v>
      </c>
      <c r="GO174" s="60">
        <v>6775</v>
      </c>
      <c r="GP174" s="60">
        <v>7949</v>
      </c>
      <c r="GQ174" s="60">
        <v>7007</v>
      </c>
      <c r="GR174" s="60">
        <v>7075</v>
      </c>
      <c r="GS174" s="60">
        <v>7462</v>
      </c>
      <c r="GT174" s="60">
        <v>7093</v>
      </c>
      <c r="GU174" s="60">
        <v>7865</v>
      </c>
      <c r="GV174" s="60">
        <v>7865</v>
      </c>
      <c r="GW174" s="60">
        <v>7423</v>
      </c>
      <c r="GX174" s="60">
        <v>8109</v>
      </c>
      <c r="GY174" s="60">
        <v>7375</v>
      </c>
      <c r="GZ174" s="60">
        <v>8025</v>
      </c>
      <c r="HA174" s="60">
        <v>8109</v>
      </c>
      <c r="HB174" s="60">
        <v>7495</v>
      </c>
      <c r="HC174" s="60">
        <v>7885</v>
      </c>
      <c r="HD174" s="60">
        <v>8025</v>
      </c>
      <c r="HE174" s="60">
        <v>8025</v>
      </c>
      <c r="HF174" s="60">
        <v>8025</v>
      </c>
      <c r="HG174" s="60">
        <v>8109</v>
      </c>
      <c r="HH174" s="60">
        <v>7459</v>
      </c>
      <c r="HI174" s="60">
        <v>4773</v>
      </c>
      <c r="HJ174" s="60">
        <v>5187</v>
      </c>
      <c r="HK174" s="60">
        <v>4583</v>
      </c>
      <c r="HL174" s="60">
        <v>5293</v>
      </c>
      <c r="HM174" s="60">
        <v>4903</v>
      </c>
      <c r="HN174" s="60">
        <v>4893</v>
      </c>
      <c r="HO174" s="60">
        <v>4573</v>
      </c>
      <c r="HP174" s="60">
        <v>4401</v>
      </c>
      <c r="HQ174" s="60">
        <v>4730</v>
      </c>
      <c r="HR174" s="60">
        <v>4893</v>
      </c>
      <c r="HS174" s="60">
        <v>4503</v>
      </c>
      <c r="HT174" s="60">
        <v>5153</v>
      </c>
      <c r="HU174" s="60">
        <v>5153</v>
      </c>
      <c r="HV174" s="60">
        <v>5153</v>
      </c>
      <c r="HW174" s="60">
        <v>5153</v>
      </c>
      <c r="HX174" s="60">
        <v>5293</v>
      </c>
      <c r="HY174" s="60">
        <v>5153</v>
      </c>
      <c r="HZ174" s="60">
        <v>5153</v>
      </c>
      <c r="IA174" s="60">
        <v>5153</v>
      </c>
      <c r="IB174" s="60">
        <v>5293</v>
      </c>
      <c r="IC174" s="60">
        <v>4893</v>
      </c>
      <c r="ID174" s="60">
        <v>5293</v>
      </c>
      <c r="IE174" s="60">
        <v>5293</v>
      </c>
      <c r="IF174" s="60">
        <v>5153</v>
      </c>
      <c r="IG174" s="60">
        <v>5153</v>
      </c>
      <c r="IH174" s="60">
        <v>4583</v>
      </c>
      <c r="II174" s="60">
        <v>4763</v>
      </c>
      <c r="IJ174" s="60">
        <v>5293</v>
      </c>
      <c r="IK174" s="60">
        <v>4763</v>
      </c>
      <c r="IL174" s="60">
        <v>4763</v>
      </c>
      <c r="IM174" s="60">
        <v>5153</v>
      </c>
      <c r="IN174" s="60">
        <v>5293</v>
      </c>
      <c r="IO174" s="60">
        <v>4763</v>
      </c>
      <c r="IP174" s="60">
        <v>4583</v>
      </c>
      <c r="IQ174" s="60">
        <v>5293</v>
      </c>
      <c r="IR174" s="60">
        <v>4583</v>
      </c>
      <c r="IS174" s="60">
        <v>5153</v>
      </c>
      <c r="IT174" s="60">
        <v>5293</v>
      </c>
      <c r="IU174" s="60">
        <v>5293</v>
      </c>
      <c r="IV174" s="60">
        <v>5293</v>
      </c>
      <c r="IW174" s="60">
        <v>5293</v>
      </c>
      <c r="IX174" s="60">
        <v>4593</v>
      </c>
      <c r="IY174" s="60">
        <v>5293</v>
      </c>
      <c r="IZ174" s="60">
        <v>4573</v>
      </c>
      <c r="JA174" s="60">
        <v>4660</v>
      </c>
      <c r="JB174" s="60">
        <v>4583</v>
      </c>
      <c r="JC174" s="60">
        <v>4893</v>
      </c>
      <c r="JD174" s="60">
        <v>4573</v>
      </c>
      <c r="JE174" s="60">
        <v>4893</v>
      </c>
      <c r="JF174" s="60">
        <v>5293</v>
      </c>
      <c r="JG174" s="60">
        <v>4183</v>
      </c>
      <c r="JH174" s="60">
        <v>5293</v>
      </c>
      <c r="JI174" s="60">
        <v>4973</v>
      </c>
      <c r="JJ174" s="60">
        <v>4903</v>
      </c>
      <c r="JK174" s="60">
        <v>4583</v>
      </c>
      <c r="JL174" s="60">
        <v>5293</v>
      </c>
      <c r="JM174" s="60">
        <v>5153</v>
      </c>
      <c r="JN174" s="60">
        <v>4893</v>
      </c>
      <c r="JO174" s="60">
        <v>4183</v>
      </c>
      <c r="JP174" s="60">
        <v>5293</v>
      </c>
      <c r="JQ174" s="60">
        <v>5293</v>
      </c>
      <c r="JR174" s="60">
        <v>5293</v>
      </c>
      <c r="JS174" s="60">
        <v>5187</v>
      </c>
      <c r="JT174" s="60">
        <v>5293</v>
      </c>
      <c r="JU174" s="60">
        <v>4593</v>
      </c>
      <c r="JV174" s="60">
        <v>5230</v>
      </c>
      <c r="JW174" s="60">
        <v>4903</v>
      </c>
      <c r="JX174" s="60">
        <v>4583</v>
      </c>
      <c r="JY174" s="60">
        <v>5293</v>
      </c>
      <c r="JZ174" s="60">
        <v>5153</v>
      </c>
      <c r="KA174" s="60">
        <v>5293</v>
      </c>
      <c r="KB174" s="60">
        <v>4973</v>
      </c>
      <c r="KC174" s="60">
        <v>4903</v>
      </c>
      <c r="KD174" s="60">
        <v>4903</v>
      </c>
      <c r="KE174" s="60">
        <v>5153</v>
      </c>
      <c r="KF174" s="60">
        <v>4503</v>
      </c>
      <c r="KG174" s="60">
        <v>5153</v>
      </c>
      <c r="KH174" s="60">
        <v>4573</v>
      </c>
      <c r="KI174" s="60">
        <v>5153</v>
      </c>
      <c r="KJ174" s="60">
        <v>5153</v>
      </c>
      <c r="KK174" s="60">
        <v>4973</v>
      </c>
      <c r="KL174" s="60">
        <v>5153</v>
      </c>
      <c r="KM174" s="60">
        <v>5293</v>
      </c>
      <c r="KN174" s="60">
        <v>5293</v>
      </c>
      <c r="KO174" s="60">
        <v>4903</v>
      </c>
      <c r="KP174" s="60">
        <v>5293</v>
      </c>
      <c r="KQ174" s="60">
        <v>5293</v>
      </c>
      <c r="KR174" s="60">
        <v>5293</v>
      </c>
      <c r="KS174" s="60">
        <v>4893</v>
      </c>
      <c r="KT174" s="60">
        <v>5293</v>
      </c>
      <c r="KU174" s="60">
        <v>5293</v>
      </c>
      <c r="KV174" s="60">
        <v>5293</v>
      </c>
      <c r="KW174" s="60">
        <v>4660</v>
      </c>
      <c r="KX174" s="60">
        <v>5293</v>
      </c>
      <c r="KY174" s="60">
        <v>5293</v>
      </c>
      <c r="KZ174" s="60">
        <v>5187</v>
      </c>
      <c r="LA174" s="60">
        <v>5293</v>
      </c>
      <c r="LB174" s="60">
        <v>4660</v>
      </c>
      <c r="LC174" s="60">
        <v>4903</v>
      </c>
      <c r="LD174" s="60">
        <v>4903</v>
      </c>
      <c r="LE174" s="60">
        <v>5090</v>
      </c>
      <c r="LF174" s="60">
        <v>5293</v>
      </c>
      <c r="LG174" s="60">
        <v>4340</v>
      </c>
      <c r="LH174" s="60">
        <v>5293</v>
      </c>
      <c r="LI174" s="60">
        <v>5293</v>
      </c>
      <c r="LJ174" s="60">
        <v>4573</v>
      </c>
      <c r="LK174" s="60">
        <v>4763</v>
      </c>
      <c r="LL174" s="60">
        <v>5293</v>
      </c>
      <c r="LM174" s="60">
        <v>5293</v>
      </c>
      <c r="LN174" s="60">
        <v>5093</v>
      </c>
      <c r="LO174" s="60">
        <v>4893</v>
      </c>
      <c r="LP174" s="60">
        <v>5293</v>
      </c>
      <c r="LQ174" s="60">
        <v>5293</v>
      </c>
      <c r="LR174" s="60">
        <v>5293</v>
      </c>
      <c r="LS174" s="60">
        <v>5093</v>
      </c>
      <c r="LT174" s="60">
        <v>4503</v>
      </c>
      <c r="LU174" s="60">
        <v>5293</v>
      </c>
      <c r="LV174" s="60">
        <v>5293</v>
      </c>
    </row>
    <row r="175" spans="1:334" ht="15" customHeight="1" x14ac:dyDescent="0.35">
      <c r="A175" s="57"/>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s="60">
        <v>3265</v>
      </c>
      <c r="FH175" s="60">
        <v>3181</v>
      </c>
      <c r="FI175" s="60">
        <v>2917</v>
      </c>
      <c r="FJ175" s="60">
        <v>3265</v>
      </c>
      <c r="FK175" s="60">
        <v>2917</v>
      </c>
      <c r="FL175" s="60">
        <v>3341</v>
      </c>
      <c r="FM175" s="60">
        <v>3341</v>
      </c>
      <c r="FN175" s="60">
        <v>3257</v>
      </c>
      <c r="FO175" s="60">
        <v>3181</v>
      </c>
      <c r="FQ175" s="60">
        <v>1349</v>
      </c>
      <c r="FR175" s="60">
        <v>3265</v>
      </c>
      <c r="FS175" s="60">
        <v>3001</v>
      </c>
      <c r="FT175" s="60">
        <v>2993</v>
      </c>
      <c r="FU175" s="60">
        <v>2637</v>
      </c>
      <c r="FV175" s="60">
        <v>2833</v>
      </c>
      <c r="FW175" s="60">
        <v>2833</v>
      </c>
      <c r="FX175" s="60">
        <v>1839</v>
      </c>
      <c r="FY175" s="60">
        <v>2341</v>
      </c>
      <c r="FZ175" s="60">
        <v>2833</v>
      </c>
      <c r="GA175" s="60">
        <v>3341</v>
      </c>
      <c r="GB175" s="60">
        <v>3077</v>
      </c>
      <c r="GC175" s="60">
        <v>2993</v>
      </c>
      <c r="GD175" s="60">
        <v>2993</v>
      </c>
      <c r="GE175" s="60">
        <v>1773</v>
      </c>
      <c r="GF175" s="60">
        <v>3257</v>
      </c>
      <c r="GG175" s="60">
        <v>1943</v>
      </c>
      <c r="GH175" s="60">
        <v>2833</v>
      </c>
      <c r="GI175" s="60">
        <v>3001</v>
      </c>
      <c r="GJ175" s="60">
        <v>3257</v>
      </c>
      <c r="GK175" s="60">
        <v>3265</v>
      </c>
      <c r="GL175" s="60">
        <v>3265</v>
      </c>
      <c r="GM175" s="60">
        <v>3265</v>
      </c>
      <c r="GN175" s="60">
        <v>1613</v>
      </c>
      <c r="GO175" s="60">
        <v>1433</v>
      </c>
      <c r="GP175" s="60">
        <v>3001</v>
      </c>
      <c r="GQ175" s="60">
        <v>2833</v>
      </c>
      <c r="GR175" s="60">
        <v>2917</v>
      </c>
      <c r="GS175" s="60">
        <v>3257</v>
      </c>
      <c r="GT175" s="60">
        <v>3001</v>
      </c>
      <c r="GU175" s="60">
        <v>2833</v>
      </c>
      <c r="GV175" s="60">
        <v>1875</v>
      </c>
      <c r="GW175" s="60">
        <v>1349</v>
      </c>
      <c r="GX175" s="60">
        <v>3077</v>
      </c>
      <c r="GY175" s="60">
        <v>2637</v>
      </c>
      <c r="GZ175" s="60">
        <v>2993</v>
      </c>
      <c r="HA175" s="60">
        <v>3425</v>
      </c>
      <c r="HB175" s="60">
        <v>3257</v>
      </c>
      <c r="HC175" s="60">
        <v>3257</v>
      </c>
      <c r="HD175" s="60">
        <v>2993</v>
      </c>
      <c r="HE175" s="60">
        <v>3257</v>
      </c>
      <c r="HF175" s="60">
        <v>3257</v>
      </c>
      <c r="HG175" s="60">
        <v>3341</v>
      </c>
      <c r="HH175" s="60">
        <v>3001</v>
      </c>
      <c r="HI175" s="60">
        <v>189</v>
      </c>
      <c r="HJ175" s="60">
        <v>189</v>
      </c>
      <c r="HK175" s="60">
        <v>189</v>
      </c>
      <c r="HL175" s="60">
        <v>189</v>
      </c>
      <c r="HM175" s="60">
        <v>189</v>
      </c>
      <c r="HN175" s="60">
        <v>189</v>
      </c>
      <c r="HO175" s="60">
        <v>189</v>
      </c>
      <c r="HP175" s="60">
        <v>189</v>
      </c>
      <c r="HQ175" s="60">
        <v>189</v>
      </c>
      <c r="HR175" s="60">
        <v>189</v>
      </c>
      <c r="HS175" s="60">
        <v>189</v>
      </c>
      <c r="HT175" s="60">
        <v>189</v>
      </c>
      <c r="HU175" s="60">
        <v>189</v>
      </c>
      <c r="HV175" s="60">
        <v>189</v>
      </c>
      <c r="HW175" s="60">
        <v>189</v>
      </c>
      <c r="HX175" s="60">
        <v>189</v>
      </c>
      <c r="HY175" s="60">
        <v>189</v>
      </c>
      <c r="HZ175" s="60">
        <v>189</v>
      </c>
      <c r="IA175" s="60">
        <v>189</v>
      </c>
      <c r="IB175" s="60">
        <v>189</v>
      </c>
      <c r="IC175" s="60">
        <v>189</v>
      </c>
      <c r="ID175" s="60">
        <v>189</v>
      </c>
      <c r="IE175" s="60">
        <v>189</v>
      </c>
      <c r="IF175" s="60">
        <v>189</v>
      </c>
      <c r="IG175" s="60">
        <v>189</v>
      </c>
      <c r="IH175" s="60">
        <v>189</v>
      </c>
      <c r="II175" s="60">
        <v>189</v>
      </c>
      <c r="IJ175" s="60">
        <v>189</v>
      </c>
      <c r="IK175" s="60">
        <v>189</v>
      </c>
      <c r="IL175" s="60">
        <v>189</v>
      </c>
      <c r="IM175" s="60">
        <v>189</v>
      </c>
      <c r="IN175" s="60">
        <v>189</v>
      </c>
      <c r="IO175" s="60">
        <v>189</v>
      </c>
      <c r="IP175" s="60">
        <v>189</v>
      </c>
      <c r="IQ175" s="60">
        <v>189</v>
      </c>
      <c r="IR175" s="60">
        <v>189</v>
      </c>
      <c r="IS175" s="60">
        <v>189</v>
      </c>
      <c r="IT175" s="60">
        <v>189</v>
      </c>
      <c r="IU175" s="60">
        <v>189</v>
      </c>
      <c r="IV175" s="60">
        <v>189</v>
      </c>
      <c r="IW175" s="60">
        <v>189</v>
      </c>
      <c r="IX175" s="60">
        <v>189</v>
      </c>
      <c r="IY175" s="60">
        <v>189</v>
      </c>
      <c r="IZ175" s="60">
        <v>189</v>
      </c>
      <c r="JA175" s="60">
        <v>189</v>
      </c>
      <c r="JB175" s="60">
        <v>189</v>
      </c>
      <c r="JC175" s="60">
        <v>189</v>
      </c>
      <c r="JD175" s="60">
        <v>189</v>
      </c>
      <c r="JE175" s="60">
        <v>189</v>
      </c>
      <c r="JF175" s="60">
        <v>189</v>
      </c>
      <c r="JG175" s="60">
        <v>189</v>
      </c>
      <c r="JH175" s="60">
        <v>189</v>
      </c>
      <c r="JI175" s="60">
        <v>189</v>
      </c>
      <c r="JJ175" s="60">
        <v>189</v>
      </c>
      <c r="JK175" s="60">
        <v>189</v>
      </c>
      <c r="JL175" s="60">
        <v>189</v>
      </c>
      <c r="JM175" s="60">
        <v>189</v>
      </c>
      <c r="JN175" s="60">
        <v>189</v>
      </c>
      <c r="JO175" s="60">
        <v>189</v>
      </c>
      <c r="JP175" s="60">
        <v>189</v>
      </c>
      <c r="JQ175" s="60">
        <v>189</v>
      </c>
      <c r="JR175" s="60">
        <v>189</v>
      </c>
      <c r="JS175" s="60">
        <v>189</v>
      </c>
      <c r="JT175" s="60">
        <v>189</v>
      </c>
      <c r="JU175" s="60">
        <v>189</v>
      </c>
      <c r="JV175" s="60">
        <v>189</v>
      </c>
      <c r="JW175" s="60">
        <v>189</v>
      </c>
      <c r="JX175" s="60">
        <v>189</v>
      </c>
      <c r="JY175" s="60">
        <v>189</v>
      </c>
      <c r="JZ175" s="60">
        <v>189</v>
      </c>
      <c r="KA175" s="60">
        <v>189</v>
      </c>
      <c r="KB175" s="60">
        <v>189</v>
      </c>
      <c r="KC175" s="60">
        <v>189</v>
      </c>
      <c r="KD175" s="60">
        <v>189</v>
      </c>
      <c r="KE175" s="60">
        <v>189</v>
      </c>
      <c r="KF175" s="60">
        <v>189</v>
      </c>
      <c r="KG175" s="60">
        <v>189</v>
      </c>
      <c r="KH175" s="60">
        <v>189</v>
      </c>
      <c r="KI175" s="60">
        <v>189</v>
      </c>
      <c r="KJ175" s="60">
        <v>189</v>
      </c>
      <c r="KK175" s="60">
        <v>189</v>
      </c>
      <c r="KL175" s="60">
        <v>189</v>
      </c>
      <c r="KM175" s="60">
        <v>189</v>
      </c>
      <c r="KN175" s="60">
        <v>189</v>
      </c>
      <c r="KO175" s="60">
        <v>189</v>
      </c>
      <c r="KP175" s="60">
        <v>189</v>
      </c>
      <c r="KQ175" s="60">
        <v>189</v>
      </c>
      <c r="KR175" s="60">
        <v>189</v>
      </c>
      <c r="KS175" s="60">
        <v>189</v>
      </c>
      <c r="KT175" s="60">
        <v>189</v>
      </c>
      <c r="KU175" s="60">
        <v>189</v>
      </c>
      <c r="KV175" s="60">
        <v>189</v>
      </c>
      <c r="KW175" s="60">
        <v>189</v>
      </c>
      <c r="KX175" s="60">
        <v>189</v>
      </c>
      <c r="KY175" s="60">
        <v>189</v>
      </c>
      <c r="KZ175" s="60">
        <v>189</v>
      </c>
      <c r="LA175" s="60">
        <v>189</v>
      </c>
      <c r="LB175" s="60">
        <v>189</v>
      </c>
      <c r="LC175" s="60">
        <v>189</v>
      </c>
      <c r="LD175" s="60">
        <v>189</v>
      </c>
      <c r="LE175" s="60">
        <v>189</v>
      </c>
      <c r="LF175" s="60">
        <v>189</v>
      </c>
      <c r="LG175" s="60">
        <v>189</v>
      </c>
      <c r="LH175" s="60">
        <v>189</v>
      </c>
      <c r="LI175" s="60">
        <v>189</v>
      </c>
      <c r="LJ175" s="60">
        <v>189</v>
      </c>
      <c r="LK175" s="60">
        <v>189</v>
      </c>
      <c r="LL175" s="60">
        <v>189</v>
      </c>
      <c r="LM175" s="60">
        <v>189</v>
      </c>
      <c r="LN175" s="60">
        <v>189</v>
      </c>
      <c r="LO175" s="60">
        <v>189</v>
      </c>
      <c r="LP175" s="60">
        <v>189</v>
      </c>
      <c r="LQ175" s="60">
        <v>189</v>
      </c>
      <c r="LR175" s="60">
        <v>189</v>
      </c>
      <c r="LS175" s="60">
        <v>189</v>
      </c>
      <c r="LT175" s="60">
        <v>189</v>
      </c>
      <c r="LU175" s="60">
        <v>189</v>
      </c>
      <c r="LV175" s="60">
        <v>189</v>
      </c>
    </row>
    <row r="176" spans="1:334" ht="15" customHeight="1" x14ac:dyDescent="0.35">
      <c r="A176" s="57"/>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s="60">
        <v>11753</v>
      </c>
      <c r="FH176" s="60">
        <v>11173</v>
      </c>
      <c r="FI176" s="60">
        <v>10305</v>
      </c>
      <c r="FJ176" s="60">
        <v>11711</v>
      </c>
      <c r="FK176" s="60">
        <v>10305</v>
      </c>
      <c r="FL176" s="60">
        <v>11487</v>
      </c>
      <c r="FM176" s="60">
        <v>11787</v>
      </c>
      <c r="FN176" s="60">
        <v>10732</v>
      </c>
      <c r="FO176" s="60">
        <v>11227</v>
      </c>
      <c r="FP176" s="60">
        <v>10037</v>
      </c>
      <c r="FR176" s="60">
        <v>10986</v>
      </c>
      <c r="FS176" s="60">
        <v>8132</v>
      </c>
      <c r="FT176" s="60">
        <v>10433</v>
      </c>
      <c r="FU176" s="60">
        <v>7668</v>
      </c>
      <c r="FV176" s="60">
        <v>8797</v>
      </c>
      <c r="FW176" s="60">
        <v>9321</v>
      </c>
      <c r="FX176" s="60">
        <v>7437</v>
      </c>
      <c r="FY176" s="60">
        <v>11547</v>
      </c>
      <c r="FZ176" s="60">
        <v>8691</v>
      </c>
      <c r="GA176" s="60">
        <v>11987</v>
      </c>
      <c r="GB176" s="60">
        <v>11503</v>
      </c>
      <c r="GC176" s="60">
        <v>11177</v>
      </c>
      <c r="GD176" s="60">
        <v>10675</v>
      </c>
      <c r="GE176" s="60">
        <v>9023</v>
      </c>
      <c r="GF176" s="60">
        <v>11549</v>
      </c>
      <c r="GG176" s="60">
        <v>7749</v>
      </c>
      <c r="GH176" s="60">
        <v>9009</v>
      </c>
      <c r="GI176" s="60">
        <v>10573</v>
      </c>
      <c r="GJ176" s="60">
        <v>11945</v>
      </c>
      <c r="GK176" s="60">
        <v>11953</v>
      </c>
      <c r="GL176" s="60">
        <v>11739</v>
      </c>
      <c r="GM176" s="60">
        <v>11732</v>
      </c>
      <c r="GN176" s="60">
        <v>7345</v>
      </c>
      <c r="GO176" s="60">
        <v>8222</v>
      </c>
      <c r="GP176" s="60">
        <v>9648</v>
      </c>
      <c r="GQ176" s="60">
        <v>9833</v>
      </c>
      <c r="GR176" s="60">
        <v>10305</v>
      </c>
      <c r="GS176" s="60">
        <v>11455</v>
      </c>
      <c r="GT176" s="60">
        <v>10503</v>
      </c>
      <c r="GU176" s="60">
        <v>10071</v>
      </c>
      <c r="GV176" s="60">
        <v>6407</v>
      </c>
      <c r="GW176" s="60">
        <v>7283</v>
      </c>
      <c r="GX176" s="60">
        <v>11111</v>
      </c>
      <c r="GY176" s="60">
        <v>8823</v>
      </c>
      <c r="GZ176" s="60">
        <v>11027</v>
      </c>
      <c r="HA176" s="60">
        <v>10959</v>
      </c>
      <c r="HB176" s="60">
        <v>11249</v>
      </c>
      <c r="HC176" s="60">
        <v>10991</v>
      </c>
      <c r="HD176" s="60">
        <v>10465</v>
      </c>
      <c r="HE176" s="60">
        <v>10991</v>
      </c>
      <c r="HF176" s="60">
        <v>11291</v>
      </c>
      <c r="HG176" s="60">
        <v>11675</v>
      </c>
      <c r="HH176" s="60">
        <v>10577</v>
      </c>
      <c r="HI176" s="60">
        <v>3221</v>
      </c>
      <c r="HJ176" s="60">
        <v>3249</v>
      </c>
      <c r="HK176" s="60">
        <v>3421</v>
      </c>
      <c r="HL176" s="60">
        <v>3463</v>
      </c>
      <c r="HM176" s="60">
        <v>3421</v>
      </c>
      <c r="HN176" s="60">
        <v>3221</v>
      </c>
      <c r="HO176" s="60">
        <v>3221</v>
      </c>
      <c r="HP176" s="60">
        <v>3221</v>
      </c>
      <c r="HQ176" s="60">
        <v>2864</v>
      </c>
      <c r="HR176" s="60">
        <v>3263</v>
      </c>
      <c r="HS176" s="60">
        <v>3221</v>
      </c>
      <c r="HT176" s="60">
        <v>3109</v>
      </c>
      <c r="HU176" s="60">
        <v>2969</v>
      </c>
      <c r="HV176" s="60">
        <v>3109</v>
      </c>
      <c r="HW176" s="60">
        <v>3109</v>
      </c>
      <c r="HX176" s="60">
        <v>3463</v>
      </c>
      <c r="HY176" s="60">
        <v>3421</v>
      </c>
      <c r="HZ176" s="60">
        <v>3421</v>
      </c>
      <c r="IA176" s="60">
        <v>3421</v>
      </c>
      <c r="IB176" s="60">
        <v>3421</v>
      </c>
      <c r="IC176" s="60">
        <v>3221</v>
      </c>
      <c r="ID176" s="60">
        <v>3421</v>
      </c>
      <c r="IE176" s="60">
        <v>3463</v>
      </c>
      <c r="IF176" s="60">
        <v>3421</v>
      </c>
      <c r="IG176" s="60">
        <v>3421</v>
      </c>
      <c r="IH176" s="60">
        <v>3421</v>
      </c>
      <c r="II176" s="60">
        <v>3463</v>
      </c>
      <c r="IJ176" s="60">
        <v>3421</v>
      </c>
      <c r="IK176" s="60">
        <v>3312</v>
      </c>
      <c r="IL176" s="60">
        <v>3421</v>
      </c>
      <c r="IM176" s="60">
        <v>3463</v>
      </c>
      <c r="IN176" s="60">
        <v>3463</v>
      </c>
      <c r="IO176" s="60">
        <v>3421</v>
      </c>
      <c r="IP176" s="60">
        <v>3421</v>
      </c>
      <c r="IQ176" s="60">
        <v>3463</v>
      </c>
      <c r="IR176" s="60">
        <v>3421</v>
      </c>
      <c r="IS176" s="60">
        <v>3421</v>
      </c>
      <c r="IT176" s="60">
        <v>3421</v>
      </c>
      <c r="IU176" s="60">
        <v>3421</v>
      </c>
      <c r="IV176" s="60">
        <v>3463</v>
      </c>
      <c r="IW176" s="60">
        <v>3421</v>
      </c>
      <c r="IX176" s="60">
        <v>3221</v>
      </c>
      <c r="IY176" s="60">
        <v>3463</v>
      </c>
      <c r="IZ176" s="60">
        <v>3263</v>
      </c>
      <c r="JA176" s="60">
        <v>3312</v>
      </c>
      <c r="JB176" s="60">
        <v>3421</v>
      </c>
      <c r="JC176" s="60">
        <v>3221</v>
      </c>
      <c r="JD176" s="60">
        <v>3221</v>
      </c>
      <c r="JE176" s="60">
        <v>3221</v>
      </c>
      <c r="JF176" s="60">
        <v>3421</v>
      </c>
      <c r="JG176" s="60">
        <v>3112</v>
      </c>
      <c r="JH176" s="60">
        <v>3421</v>
      </c>
      <c r="JI176" s="60">
        <v>3421</v>
      </c>
      <c r="JJ176" s="60">
        <v>3421</v>
      </c>
      <c r="JK176" s="60">
        <v>3421</v>
      </c>
      <c r="JL176" s="60">
        <v>3421</v>
      </c>
      <c r="JM176" s="60">
        <v>3421</v>
      </c>
      <c r="JN176" s="60">
        <v>3221</v>
      </c>
      <c r="JO176" s="60">
        <v>3112</v>
      </c>
      <c r="JP176" s="60">
        <v>3249</v>
      </c>
      <c r="JQ176" s="60">
        <v>3421</v>
      </c>
      <c r="JR176" s="60">
        <v>3463</v>
      </c>
      <c r="JS176" s="60">
        <v>3249</v>
      </c>
      <c r="JT176" s="60">
        <v>3463</v>
      </c>
      <c r="JU176" s="60">
        <v>3221</v>
      </c>
      <c r="JV176" s="60">
        <v>3463</v>
      </c>
      <c r="JW176" s="60">
        <v>3463</v>
      </c>
      <c r="JX176" s="60">
        <v>3312</v>
      </c>
      <c r="JY176" s="60">
        <v>3463</v>
      </c>
      <c r="JZ176" s="60">
        <v>3421</v>
      </c>
      <c r="KA176" s="60">
        <v>3249</v>
      </c>
      <c r="KB176" s="60">
        <v>3421</v>
      </c>
      <c r="KC176" s="60">
        <v>3421</v>
      </c>
      <c r="KD176" s="60">
        <v>3421</v>
      </c>
      <c r="KE176" s="60">
        <v>3421</v>
      </c>
      <c r="KF176" s="60">
        <v>3221</v>
      </c>
      <c r="KG176" s="60">
        <v>3421</v>
      </c>
      <c r="KH176" s="60">
        <v>3263</v>
      </c>
      <c r="KI176" s="60">
        <v>3421</v>
      </c>
      <c r="KJ176" s="60">
        <v>3421</v>
      </c>
      <c r="KK176" s="60">
        <v>3421</v>
      </c>
      <c r="KL176" s="60">
        <v>3421</v>
      </c>
      <c r="KM176" s="60">
        <v>3421</v>
      </c>
      <c r="KN176" s="60">
        <v>3421</v>
      </c>
      <c r="KO176" s="60">
        <v>3421</v>
      </c>
      <c r="KP176" s="60">
        <v>3463</v>
      </c>
      <c r="KQ176" s="60">
        <v>3421</v>
      </c>
      <c r="KR176" s="60">
        <v>3421</v>
      </c>
      <c r="KS176" s="60">
        <v>3221</v>
      </c>
      <c r="KT176" s="60">
        <v>3421</v>
      </c>
      <c r="KU176" s="60">
        <v>3463</v>
      </c>
      <c r="KV176" s="60">
        <v>3463</v>
      </c>
      <c r="KW176" s="60">
        <v>3354</v>
      </c>
      <c r="KX176" s="60">
        <v>3463</v>
      </c>
      <c r="KY176" s="60">
        <v>3109</v>
      </c>
      <c r="KZ176" s="60">
        <v>2829</v>
      </c>
      <c r="LA176" s="60">
        <v>3249</v>
      </c>
      <c r="LB176" s="60">
        <v>3312</v>
      </c>
      <c r="LC176" s="60">
        <v>3284</v>
      </c>
      <c r="LD176" s="60">
        <v>3421</v>
      </c>
      <c r="LE176" s="60">
        <v>1772</v>
      </c>
      <c r="LF176" s="60">
        <v>2156</v>
      </c>
      <c r="LG176" s="60">
        <v>2822</v>
      </c>
      <c r="LH176" s="60">
        <v>3463</v>
      </c>
      <c r="LI176" s="60">
        <v>3463</v>
      </c>
      <c r="LJ176" s="60">
        <v>3154</v>
      </c>
      <c r="LK176" s="60">
        <v>3312</v>
      </c>
      <c r="LL176" s="60">
        <v>3463</v>
      </c>
      <c r="LM176" s="60">
        <v>3249</v>
      </c>
      <c r="LN176" s="60">
        <v>3221</v>
      </c>
      <c r="LO176" s="60">
        <v>3221</v>
      </c>
      <c r="LP176" s="60">
        <v>3421</v>
      </c>
      <c r="LQ176" s="60">
        <v>3463</v>
      </c>
      <c r="LR176" s="60">
        <v>3463</v>
      </c>
      <c r="LS176" s="60">
        <v>3221</v>
      </c>
      <c r="LT176" s="60">
        <v>3221</v>
      </c>
      <c r="LU176" s="60">
        <v>3249</v>
      </c>
      <c r="LV176" s="60">
        <v>3463</v>
      </c>
    </row>
    <row r="177" spans="1:334" ht="15" customHeight="1" x14ac:dyDescent="0.35">
      <c r="A177" s="5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s="60">
        <v>2080</v>
      </c>
      <c r="FH177" s="60">
        <v>2080</v>
      </c>
      <c r="FI177" s="60">
        <v>1548</v>
      </c>
      <c r="FJ177" s="60">
        <v>1886</v>
      </c>
      <c r="FK177" s="60">
        <v>1548</v>
      </c>
      <c r="FL177" s="60">
        <v>2688</v>
      </c>
      <c r="FM177" s="60">
        <v>2688</v>
      </c>
      <c r="FN177" s="60">
        <v>2544</v>
      </c>
      <c r="FO177" s="60">
        <v>1928</v>
      </c>
      <c r="FP177" s="60">
        <v>2770</v>
      </c>
      <c r="FQ177" s="60">
        <v>1803</v>
      </c>
      <c r="FS177" s="60">
        <v>2244</v>
      </c>
      <c r="FT177" s="60">
        <v>2054</v>
      </c>
      <c r="FU177" s="60">
        <v>2384</v>
      </c>
      <c r="FV177" s="60">
        <v>1894</v>
      </c>
      <c r="FW177" s="60">
        <v>2728</v>
      </c>
      <c r="FX177" s="60">
        <v>2398</v>
      </c>
      <c r="FY177" s="60">
        <v>2728</v>
      </c>
      <c r="FZ177" s="60">
        <v>2728</v>
      </c>
      <c r="GA177" s="60">
        <v>2888</v>
      </c>
      <c r="GB177" s="60">
        <v>2930</v>
      </c>
      <c r="GC177" s="60">
        <v>2688</v>
      </c>
      <c r="GD177" s="60">
        <v>2930</v>
      </c>
      <c r="GE177" s="60">
        <v>2888</v>
      </c>
      <c r="GF177" s="60">
        <v>2888</v>
      </c>
      <c r="GG177" s="60">
        <v>2238</v>
      </c>
      <c r="GH177" s="60">
        <v>2770</v>
      </c>
      <c r="GI177" s="60">
        <v>1498</v>
      </c>
      <c r="GJ177" s="60">
        <v>2930</v>
      </c>
      <c r="GK177" s="60">
        <v>2478</v>
      </c>
      <c r="GL177" s="60">
        <v>1498</v>
      </c>
      <c r="GM177" s="60">
        <v>1596</v>
      </c>
      <c r="GN177" s="60">
        <v>2770</v>
      </c>
      <c r="GO177" s="60">
        <v>1790</v>
      </c>
      <c r="GP177" s="60">
        <v>2770</v>
      </c>
      <c r="GQ177" s="60">
        <v>2280</v>
      </c>
      <c r="GR177" s="60">
        <v>2528</v>
      </c>
      <c r="GS177" s="60">
        <v>2930</v>
      </c>
      <c r="GT177" s="60">
        <v>1498</v>
      </c>
      <c r="GU177" s="60">
        <v>2770</v>
      </c>
      <c r="GV177" s="60">
        <v>2770</v>
      </c>
      <c r="GW177" s="60">
        <v>2770</v>
      </c>
      <c r="GX177" s="60">
        <v>2930</v>
      </c>
      <c r="GY177" s="60">
        <v>2280</v>
      </c>
      <c r="GZ177" s="60">
        <v>2930</v>
      </c>
      <c r="HA177" s="60">
        <v>2930</v>
      </c>
      <c r="HB177" s="60">
        <v>2888</v>
      </c>
      <c r="HC177" s="60">
        <v>2930</v>
      </c>
      <c r="HD177" s="60">
        <v>2930</v>
      </c>
      <c r="HE177" s="60">
        <v>2930</v>
      </c>
      <c r="HF177" s="60">
        <v>2930</v>
      </c>
      <c r="HG177" s="60">
        <v>2930</v>
      </c>
      <c r="HH177" s="60">
        <v>2280</v>
      </c>
      <c r="HI177" s="60">
        <v>1256</v>
      </c>
      <c r="HJ177" s="60">
        <v>1498</v>
      </c>
      <c r="HK177" s="60">
        <v>1456</v>
      </c>
      <c r="HL177" s="60">
        <v>1498</v>
      </c>
      <c r="HM177" s="60">
        <v>1456</v>
      </c>
      <c r="HN177" s="60">
        <v>1256</v>
      </c>
      <c r="HO177" s="60">
        <v>1256</v>
      </c>
      <c r="HP177" s="60">
        <v>1256</v>
      </c>
      <c r="HQ177" s="60">
        <v>1498</v>
      </c>
      <c r="HR177" s="60">
        <v>1298</v>
      </c>
      <c r="HS177" s="60">
        <v>1256</v>
      </c>
      <c r="HT177" s="60">
        <v>1498</v>
      </c>
      <c r="HU177" s="60">
        <v>1300</v>
      </c>
      <c r="HV177" s="60">
        <v>1300</v>
      </c>
      <c r="HW177" s="60">
        <v>1498</v>
      </c>
      <c r="HX177" s="60">
        <v>1498</v>
      </c>
      <c r="HY177" s="60">
        <v>1456</v>
      </c>
      <c r="HZ177" s="60">
        <v>1456</v>
      </c>
      <c r="IA177" s="60">
        <v>1456</v>
      </c>
      <c r="IB177" s="60">
        <v>1456</v>
      </c>
      <c r="IC177" s="60">
        <v>1256</v>
      </c>
      <c r="ID177" s="60">
        <v>1456</v>
      </c>
      <c r="IE177" s="60">
        <v>1498</v>
      </c>
      <c r="IF177" s="60">
        <v>1456</v>
      </c>
      <c r="IG177" s="60">
        <v>1456</v>
      </c>
      <c r="IH177" s="60">
        <v>1456</v>
      </c>
      <c r="II177" s="60">
        <v>1498</v>
      </c>
      <c r="IJ177" s="60">
        <v>1456</v>
      </c>
      <c r="IK177" s="60">
        <v>1456</v>
      </c>
      <c r="IL177" s="60">
        <v>1456</v>
      </c>
      <c r="IM177" s="60">
        <v>1498</v>
      </c>
      <c r="IN177" s="60">
        <v>1498</v>
      </c>
      <c r="IO177" s="60">
        <v>1456</v>
      </c>
      <c r="IP177" s="60">
        <v>1456</v>
      </c>
      <c r="IQ177" s="60">
        <v>1498</v>
      </c>
      <c r="IR177" s="60">
        <v>1456</v>
      </c>
      <c r="IS177" s="60">
        <v>1456</v>
      </c>
      <c r="IT177" s="60">
        <v>1456</v>
      </c>
      <c r="IU177" s="60">
        <v>1456</v>
      </c>
      <c r="IV177" s="60">
        <v>1498</v>
      </c>
      <c r="IW177" s="60">
        <v>1456</v>
      </c>
      <c r="IX177" s="60">
        <v>1256</v>
      </c>
      <c r="IY177" s="60">
        <v>1498</v>
      </c>
      <c r="IZ177" s="60">
        <v>1298</v>
      </c>
      <c r="JA177" s="60">
        <v>1456</v>
      </c>
      <c r="JB177" s="60">
        <v>1456</v>
      </c>
      <c r="JC177" s="60">
        <v>1256</v>
      </c>
      <c r="JD177" s="60">
        <v>1256</v>
      </c>
      <c r="JE177" s="60">
        <v>1256</v>
      </c>
      <c r="JF177" s="60">
        <v>1456</v>
      </c>
      <c r="JG177" s="60">
        <v>1256</v>
      </c>
      <c r="JH177" s="60">
        <v>1456</v>
      </c>
      <c r="JI177" s="60">
        <v>1456</v>
      </c>
      <c r="JJ177" s="60">
        <v>1456</v>
      </c>
      <c r="JK177" s="60">
        <v>1456</v>
      </c>
      <c r="JL177" s="60">
        <v>1456</v>
      </c>
      <c r="JM177" s="60">
        <v>1456</v>
      </c>
      <c r="JN177" s="60">
        <v>1256</v>
      </c>
      <c r="JO177" s="60">
        <v>1256</v>
      </c>
      <c r="JP177" s="60">
        <v>1498</v>
      </c>
      <c r="JQ177" s="60">
        <v>1456</v>
      </c>
      <c r="JR177" s="60">
        <v>1498</v>
      </c>
      <c r="JS177" s="60">
        <v>1498</v>
      </c>
      <c r="JT177" s="60">
        <v>1498</v>
      </c>
      <c r="JU177" s="60">
        <v>1256</v>
      </c>
      <c r="JV177" s="60">
        <v>1498</v>
      </c>
      <c r="JW177" s="60">
        <v>1498</v>
      </c>
      <c r="JX177" s="60">
        <v>1456</v>
      </c>
      <c r="JY177" s="60">
        <v>1498</v>
      </c>
      <c r="JZ177" s="60">
        <v>1456</v>
      </c>
      <c r="KA177" s="60">
        <v>1498</v>
      </c>
      <c r="KB177" s="60">
        <v>1456</v>
      </c>
      <c r="KC177" s="60">
        <v>1456</v>
      </c>
      <c r="KD177" s="60">
        <v>1456</v>
      </c>
      <c r="KE177" s="60">
        <v>1456</v>
      </c>
      <c r="KF177" s="60">
        <v>1256</v>
      </c>
      <c r="KG177" s="60">
        <v>1456</v>
      </c>
      <c r="KH177" s="60">
        <v>1298</v>
      </c>
      <c r="KI177" s="60">
        <v>1456</v>
      </c>
      <c r="KJ177" s="60">
        <v>1456</v>
      </c>
      <c r="KK177" s="60">
        <v>1456</v>
      </c>
      <c r="KL177" s="60">
        <v>1456</v>
      </c>
      <c r="KM177" s="60">
        <v>1456</v>
      </c>
      <c r="KN177" s="60">
        <v>1456</v>
      </c>
      <c r="KO177" s="60">
        <v>1456</v>
      </c>
      <c r="KP177" s="60">
        <v>1498</v>
      </c>
      <c r="KQ177" s="60">
        <v>1456</v>
      </c>
      <c r="KR177" s="60">
        <v>1456</v>
      </c>
      <c r="KS177" s="60">
        <v>1256</v>
      </c>
      <c r="KT177" s="60">
        <v>1456</v>
      </c>
      <c r="KU177" s="60">
        <v>1498</v>
      </c>
      <c r="KV177" s="60">
        <v>1498</v>
      </c>
      <c r="KW177" s="60">
        <v>1498</v>
      </c>
      <c r="KX177" s="60">
        <v>1498</v>
      </c>
      <c r="KY177" s="60">
        <v>1498</v>
      </c>
      <c r="KZ177" s="60">
        <v>1498</v>
      </c>
      <c r="LA177" s="60">
        <v>1498</v>
      </c>
      <c r="LB177" s="60">
        <v>1456</v>
      </c>
      <c r="LC177" s="60">
        <v>1498</v>
      </c>
      <c r="LD177" s="60">
        <v>1456</v>
      </c>
      <c r="LE177" s="60">
        <v>1498</v>
      </c>
      <c r="LF177" s="60">
        <v>1498</v>
      </c>
      <c r="LG177" s="60">
        <v>1456</v>
      </c>
      <c r="LH177" s="60">
        <v>1498</v>
      </c>
      <c r="LI177" s="60">
        <v>1498</v>
      </c>
      <c r="LJ177" s="60">
        <v>1298</v>
      </c>
      <c r="LK177" s="60">
        <v>1456</v>
      </c>
      <c r="LL177" s="60">
        <v>1498</v>
      </c>
      <c r="LM177" s="60">
        <v>1498</v>
      </c>
      <c r="LN177" s="60">
        <v>1256</v>
      </c>
      <c r="LO177" s="60">
        <v>1256</v>
      </c>
      <c r="LP177" s="60">
        <v>1456</v>
      </c>
      <c r="LQ177" s="60">
        <v>1498</v>
      </c>
      <c r="LR177" s="60">
        <v>1498</v>
      </c>
      <c r="LS177" s="60">
        <v>1256</v>
      </c>
      <c r="LT177" s="60">
        <v>1256</v>
      </c>
      <c r="LU177" s="60">
        <v>1498</v>
      </c>
      <c r="LV177" s="60">
        <v>1498</v>
      </c>
    </row>
    <row r="178" spans="1:334" ht="15" customHeight="1" x14ac:dyDescent="0.35">
      <c r="A178" s="57"/>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s="60">
        <v>9931</v>
      </c>
      <c r="FH178" s="60">
        <v>8752</v>
      </c>
      <c r="FI178" s="60">
        <v>7527</v>
      </c>
      <c r="FJ178" s="60">
        <v>9290</v>
      </c>
      <c r="FK178" s="60">
        <v>7667</v>
      </c>
      <c r="FL178" s="60">
        <v>9366</v>
      </c>
      <c r="FM178" s="60">
        <v>9849</v>
      </c>
      <c r="FN178" s="60">
        <v>7912</v>
      </c>
      <c r="FO178" s="60">
        <v>9528</v>
      </c>
      <c r="FP178" s="60">
        <v>9867</v>
      </c>
      <c r="FQ178" s="60">
        <v>6310</v>
      </c>
      <c r="FR178" s="60">
        <v>9605</v>
      </c>
      <c r="FT178" s="60">
        <v>7179</v>
      </c>
      <c r="FU178" s="60">
        <v>4944</v>
      </c>
      <c r="FV178" s="60">
        <v>7215</v>
      </c>
      <c r="FW178" s="60">
        <v>3263</v>
      </c>
      <c r="FX178" s="60">
        <v>8137</v>
      </c>
      <c r="FY178" s="60">
        <v>10089</v>
      </c>
      <c r="FZ178" s="60">
        <v>7267</v>
      </c>
      <c r="GA178" s="60">
        <v>10249</v>
      </c>
      <c r="GB178" s="60">
        <v>7411</v>
      </c>
      <c r="GC178" s="60">
        <v>9383</v>
      </c>
      <c r="GD178" s="60">
        <v>8621</v>
      </c>
      <c r="GE178" s="60">
        <v>9755</v>
      </c>
      <c r="GF178" s="60">
        <v>9475</v>
      </c>
      <c r="GG178" s="60">
        <v>8009</v>
      </c>
      <c r="GH178" s="60">
        <v>5247</v>
      </c>
      <c r="GI178" s="60">
        <v>8762</v>
      </c>
      <c r="GJ178" s="60">
        <v>10291</v>
      </c>
      <c r="GK178" s="60">
        <v>10068</v>
      </c>
      <c r="GL178" s="60">
        <v>9847</v>
      </c>
      <c r="GM178" s="60">
        <v>10026</v>
      </c>
      <c r="GN178" s="60">
        <v>9187</v>
      </c>
      <c r="GO178" s="60">
        <v>9251</v>
      </c>
      <c r="GP178" s="60">
        <v>9109</v>
      </c>
      <c r="GQ178" s="60">
        <v>8109</v>
      </c>
      <c r="GR178" s="60">
        <v>8667</v>
      </c>
      <c r="GS178" s="60">
        <v>9808</v>
      </c>
      <c r="GT178" s="60">
        <v>8825</v>
      </c>
      <c r="GU178" s="60">
        <v>8017</v>
      </c>
      <c r="GV178" s="60">
        <v>7969</v>
      </c>
      <c r="GW178" s="60">
        <v>8755</v>
      </c>
      <c r="GX178" s="60">
        <v>9393</v>
      </c>
      <c r="GY178" s="60">
        <v>7665</v>
      </c>
      <c r="GZ178" s="60">
        <v>9393</v>
      </c>
      <c r="HA178" s="60">
        <v>8137</v>
      </c>
      <c r="HB178" s="60">
        <v>9475</v>
      </c>
      <c r="HC178" s="60">
        <v>9517</v>
      </c>
      <c r="HD178" s="60">
        <v>8411</v>
      </c>
      <c r="HE178" s="60">
        <v>9657</v>
      </c>
      <c r="HF178" s="60">
        <v>9937</v>
      </c>
      <c r="HG178" s="60">
        <v>9937</v>
      </c>
      <c r="HH178" s="60">
        <v>8755</v>
      </c>
      <c r="HI178" s="60">
        <v>1997</v>
      </c>
      <c r="HJ178" s="60">
        <v>2235</v>
      </c>
      <c r="HK178" s="60">
        <v>2197</v>
      </c>
      <c r="HL178" s="60">
        <v>2379</v>
      </c>
      <c r="HM178" s="60">
        <v>2337</v>
      </c>
      <c r="HN178" s="60">
        <v>1937</v>
      </c>
      <c r="HO178" s="60">
        <v>1797</v>
      </c>
      <c r="HP178" s="60">
        <v>1835</v>
      </c>
      <c r="HQ178" s="60">
        <v>2176</v>
      </c>
      <c r="HR178" s="60">
        <v>1979</v>
      </c>
      <c r="HS178" s="60">
        <v>1937</v>
      </c>
      <c r="HT178" s="60">
        <v>1885</v>
      </c>
      <c r="HU178" s="60">
        <v>2099</v>
      </c>
      <c r="HV178" s="60">
        <v>1885</v>
      </c>
      <c r="HW178" s="60">
        <v>1885</v>
      </c>
      <c r="HX178" s="60">
        <v>2379</v>
      </c>
      <c r="HY178" s="60">
        <v>2197</v>
      </c>
      <c r="HZ178" s="60">
        <v>2197</v>
      </c>
      <c r="IA178" s="60">
        <v>2197</v>
      </c>
      <c r="IB178" s="60">
        <v>2337</v>
      </c>
      <c r="IC178" s="60">
        <v>1937</v>
      </c>
      <c r="ID178" s="60">
        <v>2337</v>
      </c>
      <c r="IE178" s="60">
        <v>2379</v>
      </c>
      <c r="IF178" s="60">
        <v>2197</v>
      </c>
      <c r="IG178" s="60">
        <v>2197</v>
      </c>
      <c r="IH178" s="60">
        <v>2197</v>
      </c>
      <c r="II178" s="60">
        <v>2239</v>
      </c>
      <c r="IJ178" s="60">
        <v>2337</v>
      </c>
      <c r="IK178" s="60">
        <v>2197</v>
      </c>
      <c r="IL178" s="60">
        <v>2197</v>
      </c>
      <c r="IM178" s="60">
        <v>2239</v>
      </c>
      <c r="IN178" s="60">
        <v>2379</v>
      </c>
      <c r="IO178" s="60">
        <v>2197</v>
      </c>
      <c r="IP178" s="60">
        <v>2197</v>
      </c>
      <c r="IQ178" s="60">
        <v>2379</v>
      </c>
      <c r="IR178" s="60">
        <v>2197</v>
      </c>
      <c r="IS178" s="60">
        <v>2197</v>
      </c>
      <c r="IT178" s="60">
        <v>2337</v>
      </c>
      <c r="IU178" s="60">
        <v>2337</v>
      </c>
      <c r="IV178" s="60">
        <v>2379</v>
      </c>
      <c r="IW178" s="60">
        <v>2337</v>
      </c>
      <c r="IX178" s="60">
        <v>1937</v>
      </c>
      <c r="IY178" s="60">
        <v>2379</v>
      </c>
      <c r="IZ178" s="60">
        <v>1839</v>
      </c>
      <c r="JA178" s="60">
        <v>2274</v>
      </c>
      <c r="JB178" s="60">
        <v>2197</v>
      </c>
      <c r="JC178" s="60">
        <v>1937</v>
      </c>
      <c r="JD178" s="60">
        <v>1797</v>
      </c>
      <c r="JE178" s="60">
        <v>1937</v>
      </c>
      <c r="JF178" s="60">
        <v>2337</v>
      </c>
      <c r="JG178" s="60">
        <v>1797</v>
      </c>
      <c r="JH178" s="60">
        <v>2337</v>
      </c>
      <c r="JI178" s="60">
        <v>2197</v>
      </c>
      <c r="JJ178" s="60">
        <v>2337</v>
      </c>
      <c r="JK178" s="60">
        <v>2197</v>
      </c>
      <c r="JL178" s="60">
        <v>2337</v>
      </c>
      <c r="JM178" s="60">
        <v>2197</v>
      </c>
      <c r="JN178" s="60">
        <v>1937</v>
      </c>
      <c r="JO178" s="60">
        <v>1797</v>
      </c>
      <c r="JP178" s="60">
        <v>2235</v>
      </c>
      <c r="JQ178" s="60">
        <v>2337</v>
      </c>
      <c r="JR178" s="60">
        <v>2379</v>
      </c>
      <c r="JS178" s="60">
        <v>2235</v>
      </c>
      <c r="JT178" s="60">
        <v>2379</v>
      </c>
      <c r="JU178" s="60">
        <v>1937</v>
      </c>
      <c r="JV178" s="60">
        <v>2316</v>
      </c>
      <c r="JW178" s="60">
        <v>2379</v>
      </c>
      <c r="JX178" s="60">
        <v>2197</v>
      </c>
      <c r="JY178" s="60">
        <v>2379</v>
      </c>
      <c r="JZ178" s="60">
        <v>2197</v>
      </c>
      <c r="KA178" s="60">
        <v>2235</v>
      </c>
      <c r="KB178" s="60">
        <v>2197</v>
      </c>
      <c r="KC178" s="60">
        <v>2337</v>
      </c>
      <c r="KD178" s="60">
        <v>2337</v>
      </c>
      <c r="KE178" s="60">
        <v>2197</v>
      </c>
      <c r="KF178" s="60">
        <v>1937</v>
      </c>
      <c r="KG178" s="60">
        <v>2197</v>
      </c>
      <c r="KH178" s="60">
        <v>1839</v>
      </c>
      <c r="KI178" s="60">
        <v>2197</v>
      </c>
      <c r="KJ178" s="60">
        <v>2197</v>
      </c>
      <c r="KK178" s="60">
        <v>2197</v>
      </c>
      <c r="KL178" s="60">
        <v>2197</v>
      </c>
      <c r="KM178" s="60">
        <v>2337</v>
      </c>
      <c r="KN178" s="60">
        <v>2337</v>
      </c>
      <c r="KO178" s="60">
        <v>2337</v>
      </c>
      <c r="KP178" s="60">
        <v>2379</v>
      </c>
      <c r="KQ178" s="60">
        <v>2337</v>
      </c>
      <c r="KR178" s="60">
        <v>2337</v>
      </c>
      <c r="KS178" s="60">
        <v>1937</v>
      </c>
      <c r="KT178" s="60">
        <v>2337</v>
      </c>
      <c r="KU178" s="60">
        <v>2379</v>
      </c>
      <c r="KV178" s="60">
        <v>2379</v>
      </c>
      <c r="KW178" s="60">
        <v>2316</v>
      </c>
      <c r="KX178" s="60">
        <v>2379</v>
      </c>
      <c r="KY178" s="60">
        <v>2025</v>
      </c>
      <c r="KZ178" s="60">
        <v>2235</v>
      </c>
      <c r="LA178" s="60">
        <v>2235</v>
      </c>
      <c r="LB178" s="60">
        <v>2274</v>
      </c>
      <c r="LC178" s="60">
        <v>2379</v>
      </c>
      <c r="LD178" s="60">
        <v>2337</v>
      </c>
      <c r="LE178" s="60">
        <v>1468</v>
      </c>
      <c r="LF178" s="60">
        <v>2025</v>
      </c>
      <c r="LG178" s="60">
        <v>2134</v>
      </c>
      <c r="LH178" s="60">
        <v>2379</v>
      </c>
      <c r="LI178" s="60">
        <v>2379</v>
      </c>
      <c r="LJ178" s="60">
        <v>1839</v>
      </c>
      <c r="LK178" s="60">
        <v>2197</v>
      </c>
      <c r="LL178" s="60">
        <v>2379</v>
      </c>
      <c r="LM178" s="60">
        <v>2235</v>
      </c>
      <c r="LN178" s="60">
        <v>2137</v>
      </c>
      <c r="LO178" s="60">
        <v>1937</v>
      </c>
      <c r="LP178" s="60">
        <v>2337</v>
      </c>
      <c r="LQ178" s="60">
        <v>2379</v>
      </c>
      <c r="LR178" s="60">
        <v>2379</v>
      </c>
      <c r="LS178" s="60">
        <v>2137</v>
      </c>
      <c r="LT178" s="60">
        <v>1937</v>
      </c>
      <c r="LU178" s="60">
        <v>2235</v>
      </c>
      <c r="LV178" s="60">
        <v>2379</v>
      </c>
    </row>
    <row r="179" spans="1:334" ht="15" customHeight="1" x14ac:dyDescent="0.35">
      <c r="A179" s="57"/>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s="60">
        <v>10183</v>
      </c>
      <c r="FH179" s="60">
        <v>8916</v>
      </c>
      <c r="FI179" s="60">
        <v>7051</v>
      </c>
      <c r="FJ179" s="60">
        <v>9542</v>
      </c>
      <c r="FK179" s="60">
        <v>6961</v>
      </c>
      <c r="FL179" s="60">
        <v>9354</v>
      </c>
      <c r="FM179" s="60">
        <v>9857</v>
      </c>
      <c r="FN179" s="60">
        <v>8765</v>
      </c>
      <c r="FO179" s="60">
        <v>9696</v>
      </c>
      <c r="FP179" s="60">
        <v>9951</v>
      </c>
      <c r="FQ179" s="60">
        <v>8703</v>
      </c>
      <c r="FR179" s="60">
        <v>9507</v>
      </c>
      <c r="FS179" s="60">
        <v>7271</v>
      </c>
      <c r="FU179" s="60">
        <v>6059</v>
      </c>
      <c r="FV179" s="60">
        <v>7335</v>
      </c>
      <c r="FW179" s="60">
        <v>6809</v>
      </c>
      <c r="FX179" s="60">
        <v>8857</v>
      </c>
      <c r="FY179" s="60">
        <v>10173</v>
      </c>
      <c r="FZ179" s="60">
        <v>4895</v>
      </c>
      <c r="GA179" s="60">
        <v>10257</v>
      </c>
      <c r="GB179" s="60">
        <v>9633</v>
      </c>
      <c r="GC179" s="60">
        <v>8527</v>
      </c>
      <c r="GD179" s="60">
        <v>5427</v>
      </c>
      <c r="GE179" s="60">
        <v>10033</v>
      </c>
      <c r="GF179" s="60">
        <v>10033</v>
      </c>
      <c r="GG179" s="60">
        <v>9243</v>
      </c>
      <c r="GH179" s="60">
        <v>5397</v>
      </c>
      <c r="GI179" s="60">
        <v>9164</v>
      </c>
      <c r="GJ179" s="60">
        <v>10215</v>
      </c>
      <c r="GK179" s="60">
        <v>10180</v>
      </c>
      <c r="GL179" s="60">
        <v>9681</v>
      </c>
      <c r="GM179" s="60">
        <v>9788</v>
      </c>
      <c r="GN179" s="60">
        <v>9915</v>
      </c>
      <c r="GO179" s="60">
        <v>8857</v>
      </c>
      <c r="GP179" s="60">
        <v>6655</v>
      </c>
      <c r="GQ179" s="60">
        <v>5439</v>
      </c>
      <c r="GR179" s="60">
        <v>9031</v>
      </c>
      <c r="GS179" s="60">
        <v>10012</v>
      </c>
      <c r="GT179" s="60">
        <v>9227</v>
      </c>
      <c r="GU179" s="60">
        <v>9351</v>
      </c>
      <c r="GV179" s="60">
        <v>6419</v>
      </c>
      <c r="GW179" s="60">
        <v>8309</v>
      </c>
      <c r="GX179" s="60">
        <v>9735</v>
      </c>
      <c r="GY179" s="60">
        <v>8609</v>
      </c>
      <c r="GZ179" s="60">
        <v>9651</v>
      </c>
      <c r="HA179" s="60">
        <v>10383</v>
      </c>
      <c r="HB179" s="60">
        <v>9733</v>
      </c>
      <c r="HC179" s="60">
        <v>9475</v>
      </c>
      <c r="HD179" s="60">
        <v>9089</v>
      </c>
      <c r="HE179" s="60">
        <v>9615</v>
      </c>
      <c r="HF179" s="60">
        <v>9915</v>
      </c>
      <c r="HG179" s="60">
        <v>10299</v>
      </c>
      <c r="HH179" s="60">
        <v>8859</v>
      </c>
      <c r="HI179" s="60">
        <v>1911</v>
      </c>
      <c r="HJ179" s="60">
        <v>2293</v>
      </c>
      <c r="HK179" s="60">
        <v>2111</v>
      </c>
      <c r="HL179" s="60">
        <v>2293</v>
      </c>
      <c r="HM179" s="60">
        <v>2251</v>
      </c>
      <c r="HN179" s="60">
        <v>1851</v>
      </c>
      <c r="HO179" s="60">
        <v>1711</v>
      </c>
      <c r="HP179" s="60">
        <v>1749</v>
      </c>
      <c r="HQ179" s="60">
        <v>2090</v>
      </c>
      <c r="HR179" s="60">
        <v>1893</v>
      </c>
      <c r="HS179" s="60">
        <v>1851</v>
      </c>
      <c r="HT179" s="60">
        <v>2153</v>
      </c>
      <c r="HU179" s="60">
        <v>2153</v>
      </c>
      <c r="HV179" s="60">
        <v>2153</v>
      </c>
      <c r="HW179" s="60">
        <v>2153</v>
      </c>
      <c r="HX179" s="60">
        <v>2293</v>
      </c>
      <c r="HY179" s="60">
        <v>2111</v>
      </c>
      <c r="HZ179" s="60">
        <v>2111</v>
      </c>
      <c r="IA179" s="60">
        <v>2111</v>
      </c>
      <c r="IB179" s="60">
        <v>2251</v>
      </c>
      <c r="IC179" s="60">
        <v>1851</v>
      </c>
      <c r="ID179" s="60">
        <v>2251</v>
      </c>
      <c r="IE179" s="60">
        <v>2293</v>
      </c>
      <c r="IF179" s="60">
        <v>2111</v>
      </c>
      <c r="IG179" s="60">
        <v>2111</v>
      </c>
      <c r="IH179" s="60">
        <v>2111</v>
      </c>
      <c r="II179" s="60">
        <v>2153</v>
      </c>
      <c r="IJ179" s="60">
        <v>2251</v>
      </c>
      <c r="IK179" s="60">
        <v>2111</v>
      </c>
      <c r="IL179" s="60">
        <v>2111</v>
      </c>
      <c r="IM179" s="60">
        <v>2153</v>
      </c>
      <c r="IN179" s="60">
        <v>2293</v>
      </c>
      <c r="IO179" s="60">
        <v>2111</v>
      </c>
      <c r="IP179" s="60">
        <v>2111</v>
      </c>
      <c r="IQ179" s="60">
        <v>2293</v>
      </c>
      <c r="IR179" s="60">
        <v>2111</v>
      </c>
      <c r="IS179" s="60">
        <v>2111</v>
      </c>
      <c r="IT179" s="60">
        <v>2251</v>
      </c>
      <c r="IU179" s="60">
        <v>2251</v>
      </c>
      <c r="IV179" s="60">
        <v>2293</v>
      </c>
      <c r="IW179" s="60">
        <v>2251</v>
      </c>
      <c r="IX179" s="60">
        <v>1851</v>
      </c>
      <c r="IY179" s="60">
        <v>2293</v>
      </c>
      <c r="IZ179" s="60">
        <v>1753</v>
      </c>
      <c r="JA179" s="60">
        <v>2188</v>
      </c>
      <c r="JB179" s="60">
        <v>2111</v>
      </c>
      <c r="JC179" s="60">
        <v>1851</v>
      </c>
      <c r="JD179" s="60">
        <v>1711</v>
      </c>
      <c r="JE179" s="60">
        <v>1851</v>
      </c>
      <c r="JF179" s="60">
        <v>2251</v>
      </c>
      <c r="JG179" s="60">
        <v>1711</v>
      </c>
      <c r="JH179" s="60">
        <v>2251</v>
      </c>
      <c r="JI179" s="60">
        <v>2111</v>
      </c>
      <c r="JJ179" s="60">
        <v>2251</v>
      </c>
      <c r="JK179" s="60">
        <v>2111</v>
      </c>
      <c r="JL179" s="60">
        <v>2251</v>
      </c>
      <c r="JM179" s="60">
        <v>2111</v>
      </c>
      <c r="JN179" s="60">
        <v>1851</v>
      </c>
      <c r="JO179" s="60">
        <v>1711</v>
      </c>
      <c r="JP179" s="60">
        <v>2293</v>
      </c>
      <c r="JQ179" s="60">
        <v>2251</v>
      </c>
      <c r="JR179" s="60">
        <v>2293</v>
      </c>
      <c r="JS179" s="60">
        <v>2293</v>
      </c>
      <c r="JT179" s="60">
        <v>2293</v>
      </c>
      <c r="JU179" s="60">
        <v>1851</v>
      </c>
      <c r="JV179" s="60">
        <v>2230</v>
      </c>
      <c r="JW179" s="60">
        <v>2293</v>
      </c>
      <c r="JX179" s="60">
        <v>2111</v>
      </c>
      <c r="JY179" s="60">
        <v>2293</v>
      </c>
      <c r="JZ179" s="60">
        <v>2111</v>
      </c>
      <c r="KA179" s="60">
        <v>2293</v>
      </c>
      <c r="KB179" s="60">
        <v>2111</v>
      </c>
      <c r="KC179" s="60">
        <v>2251</v>
      </c>
      <c r="KD179" s="60">
        <v>2251</v>
      </c>
      <c r="KE179" s="60">
        <v>2111</v>
      </c>
      <c r="KF179" s="60">
        <v>1851</v>
      </c>
      <c r="KG179" s="60">
        <v>2111</v>
      </c>
      <c r="KH179" s="60">
        <v>1753</v>
      </c>
      <c r="KI179" s="60">
        <v>2111</v>
      </c>
      <c r="KJ179" s="60">
        <v>2111</v>
      </c>
      <c r="KK179" s="60">
        <v>2111</v>
      </c>
      <c r="KL179" s="60">
        <v>2111</v>
      </c>
      <c r="KM179" s="60">
        <v>2251</v>
      </c>
      <c r="KN179" s="60">
        <v>2251</v>
      </c>
      <c r="KO179" s="60">
        <v>2251</v>
      </c>
      <c r="KP179" s="60">
        <v>2293</v>
      </c>
      <c r="KQ179" s="60">
        <v>2251</v>
      </c>
      <c r="KR179" s="60">
        <v>2251</v>
      </c>
      <c r="KS179" s="60">
        <v>1851</v>
      </c>
      <c r="KT179" s="60">
        <v>2251</v>
      </c>
      <c r="KU179" s="60">
        <v>2293</v>
      </c>
      <c r="KV179" s="60">
        <v>2293</v>
      </c>
      <c r="KW179" s="60">
        <v>2230</v>
      </c>
      <c r="KX179" s="60">
        <v>2293</v>
      </c>
      <c r="KY179" s="60">
        <v>2293</v>
      </c>
      <c r="KZ179" s="60">
        <v>2293</v>
      </c>
      <c r="LA179" s="60">
        <v>2293</v>
      </c>
      <c r="LB179" s="60">
        <v>2188</v>
      </c>
      <c r="LC179" s="60">
        <v>2293</v>
      </c>
      <c r="LD179" s="60">
        <v>2251</v>
      </c>
      <c r="LE179" s="60">
        <v>2090</v>
      </c>
      <c r="LF179" s="60">
        <v>2293</v>
      </c>
      <c r="LG179" s="60">
        <v>2048</v>
      </c>
      <c r="LH179" s="60">
        <v>2293</v>
      </c>
      <c r="LI179" s="60">
        <v>2293</v>
      </c>
      <c r="LJ179" s="60">
        <v>1753</v>
      </c>
      <c r="LK179" s="60">
        <v>2111</v>
      </c>
      <c r="LL179" s="60">
        <v>2293</v>
      </c>
      <c r="LM179" s="60">
        <v>2293</v>
      </c>
      <c r="LN179" s="60">
        <v>2051</v>
      </c>
      <c r="LO179" s="60">
        <v>1851</v>
      </c>
      <c r="LP179" s="60">
        <v>2251</v>
      </c>
      <c r="LQ179" s="60">
        <v>2293</v>
      </c>
      <c r="LR179" s="60">
        <v>2293</v>
      </c>
      <c r="LS179" s="60">
        <v>2051</v>
      </c>
      <c r="LT179" s="60">
        <v>1851</v>
      </c>
      <c r="LU179" s="60">
        <v>2293</v>
      </c>
      <c r="LV179" s="60">
        <v>2293</v>
      </c>
    </row>
    <row r="180" spans="1:334" ht="15" customHeight="1" x14ac:dyDescent="0.35">
      <c r="A180" s="57"/>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s="60">
        <v>11450</v>
      </c>
      <c r="FH180" s="60">
        <v>9731</v>
      </c>
      <c r="FI180" s="60">
        <v>7509</v>
      </c>
      <c r="FJ180" s="60">
        <v>10826</v>
      </c>
      <c r="FK180" s="60">
        <v>7393</v>
      </c>
      <c r="FL180" s="60">
        <v>10412</v>
      </c>
      <c r="FM180" s="60">
        <v>11661</v>
      </c>
      <c r="FN180" s="60">
        <v>9640</v>
      </c>
      <c r="FO180" s="60">
        <v>11287</v>
      </c>
      <c r="FP180" s="60">
        <v>11812</v>
      </c>
      <c r="FQ180" s="60">
        <v>8155</v>
      </c>
      <c r="FR180" s="60">
        <v>12054</v>
      </c>
      <c r="FS180" s="60">
        <v>7253</v>
      </c>
      <c r="FT180" s="60">
        <v>8276</v>
      </c>
      <c r="FV180" s="60">
        <v>8342</v>
      </c>
      <c r="FW180" s="60">
        <v>9038</v>
      </c>
      <c r="FX180" s="60">
        <v>10282</v>
      </c>
      <c r="FY180" s="60">
        <v>11884</v>
      </c>
      <c r="FZ180" s="60">
        <v>5477</v>
      </c>
      <c r="GA180" s="60">
        <v>12474</v>
      </c>
      <c r="GB180" s="60">
        <v>10850</v>
      </c>
      <c r="GC180" s="60">
        <v>10151</v>
      </c>
      <c r="GD180" s="60">
        <v>8443</v>
      </c>
      <c r="GE180" s="60">
        <v>11594</v>
      </c>
      <c r="GF180" s="60">
        <v>11510</v>
      </c>
      <c r="GG180" s="60">
        <v>10454</v>
      </c>
      <c r="GH180" s="60">
        <v>7946</v>
      </c>
      <c r="GI180" s="60">
        <v>10208</v>
      </c>
      <c r="GJ180" s="60">
        <v>12432</v>
      </c>
      <c r="GK180" s="60">
        <v>12377</v>
      </c>
      <c r="GL180" s="60">
        <v>12084</v>
      </c>
      <c r="GM180" s="60">
        <v>11966</v>
      </c>
      <c r="GN180" s="60">
        <v>11632</v>
      </c>
      <c r="GO180" s="60">
        <v>10950</v>
      </c>
      <c r="GP180" s="60">
        <v>10068</v>
      </c>
      <c r="GQ180" s="60">
        <v>7034</v>
      </c>
      <c r="GR180" s="60">
        <v>10073</v>
      </c>
      <c r="GS180" s="60">
        <v>11589</v>
      </c>
      <c r="GT180" s="60">
        <v>10820</v>
      </c>
      <c r="GU180" s="60">
        <v>9104</v>
      </c>
      <c r="GV180" s="60">
        <v>7860</v>
      </c>
      <c r="GW180" s="60">
        <v>9320</v>
      </c>
      <c r="GX180" s="60">
        <v>11318</v>
      </c>
      <c r="GY180" s="60">
        <v>8540</v>
      </c>
      <c r="GZ180" s="60">
        <v>11234</v>
      </c>
      <c r="HA180" s="60">
        <v>11246</v>
      </c>
      <c r="HB180" s="60">
        <v>11210</v>
      </c>
      <c r="HC180" s="60">
        <v>11058</v>
      </c>
      <c r="HD180" s="60">
        <v>9952</v>
      </c>
      <c r="HE180" s="60">
        <v>11198</v>
      </c>
      <c r="HF180" s="60">
        <v>11778</v>
      </c>
      <c r="HG180" s="60">
        <v>12162</v>
      </c>
      <c r="HH180" s="60">
        <v>10284</v>
      </c>
      <c r="HI180" s="60">
        <v>3975</v>
      </c>
      <c r="HJ180" s="60">
        <v>4700</v>
      </c>
      <c r="HK180" s="60">
        <v>4069</v>
      </c>
      <c r="HL180" s="60">
        <v>4950</v>
      </c>
      <c r="HM180" s="60">
        <v>4389</v>
      </c>
      <c r="HN180" s="60">
        <v>4508</v>
      </c>
      <c r="HO180" s="60">
        <v>4038</v>
      </c>
      <c r="HP180" s="60">
        <v>3887</v>
      </c>
      <c r="HQ180" s="60">
        <v>4124</v>
      </c>
      <c r="HR180" s="60">
        <v>4550</v>
      </c>
      <c r="HS180" s="60">
        <v>4252</v>
      </c>
      <c r="HT180" s="60">
        <v>4456</v>
      </c>
      <c r="HU180" s="60">
        <v>4670</v>
      </c>
      <c r="HV180" s="60">
        <v>4456</v>
      </c>
      <c r="HW180" s="60">
        <v>4456</v>
      </c>
      <c r="HX180" s="60">
        <v>4950</v>
      </c>
      <c r="HY180" s="60">
        <v>4768</v>
      </c>
      <c r="HZ180" s="60">
        <v>4768</v>
      </c>
      <c r="IA180" s="60">
        <v>4768</v>
      </c>
      <c r="IB180" s="60">
        <v>4758</v>
      </c>
      <c r="IC180" s="60">
        <v>4358</v>
      </c>
      <c r="ID180" s="60">
        <v>4758</v>
      </c>
      <c r="IE180" s="60">
        <v>4950</v>
      </c>
      <c r="IF180" s="60">
        <v>4618</v>
      </c>
      <c r="IG180" s="60">
        <v>4618</v>
      </c>
      <c r="IH180" s="60">
        <v>4482</v>
      </c>
      <c r="II180" s="60">
        <v>4704</v>
      </c>
      <c r="IJ180" s="60">
        <v>4758</v>
      </c>
      <c r="IK180" s="60">
        <v>4399</v>
      </c>
      <c r="IL180" s="60">
        <v>4512</v>
      </c>
      <c r="IM180" s="60">
        <v>4810</v>
      </c>
      <c r="IN180" s="60">
        <v>4950</v>
      </c>
      <c r="IO180" s="60">
        <v>4662</v>
      </c>
      <c r="IP180" s="60">
        <v>4069</v>
      </c>
      <c r="IQ180" s="60">
        <v>4950</v>
      </c>
      <c r="IR180" s="60">
        <v>4069</v>
      </c>
      <c r="IS180" s="60">
        <v>4618</v>
      </c>
      <c r="IT180" s="60">
        <v>4908</v>
      </c>
      <c r="IU180" s="60">
        <v>4908</v>
      </c>
      <c r="IV180" s="60">
        <v>4950</v>
      </c>
      <c r="IW180" s="60">
        <v>4776</v>
      </c>
      <c r="IX180" s="60">
        <v>3702</v>
      </c>
      <c r="IY180" s="60">
        <v>4950</v>
      </c>
      <c r="IZ180" s="60">
        <v>3574</v>
      </c>
      <c r="JA180" s="60">
        <v>4146</v>
      </c>
      <c r="JB180" s="60">
        <v>3676</v>
      </c>
      <c r="JC180" s="60">
        <v>4226</v>
      </c>
      <c r="JD180" s="60">
        <v>3775</v>
      </c>
      <c r="JE180" s="60">
        <v>3852</v>
      </c>
      <c r="JF180" s="60">
        <v>4908</v>
      </c>
      <c r="JG180" s="60">
        <v>3669</v>
      </c>
      <c r="JH180" s="60">
        <v>4908</v>
      </c>
      <c r="JI180" s="60">
        <v>4325</v>
      </c>
      <c r="JJ180" s="60">
        <v>4539</v>
      </c>
      <c r="JK180" s="60">
        <v>4069</v>
      </c>
      <c r="JL180" s="60">
        <v>4908</v>
      </c>
      <c r="JM180" s="60">
        <v>4768</v>
      </c>
      <c r="JN180" s="60">
        <v>4115</v>
      </c>
      <c r="JO180" s="60">
        <v>3669</v>
      </c>
      <c r="JP180" s="60">
        <v>4543</v>
      </c>
      <c r="JQ180" s="60">
        <v>4908</v>
      </c>
      <c r="JR180" s="60">
        <v>4950</v>
      </c>
      <c r="JS180" s="60">
        <v>4700</v>
      </c>
      <c r="JT180" s="60">
        <v>4950</v>
      </c>
      <c r="JU180" s="60">
        <v>4508</v>
      </c>
      <c r="JV180" s="60">
        <v>4624</v>
      </c>
      <c r="JW180" s="60">
        <v>4581</v>
      </c>
      <c r="JX180" s="60">
        <v>4069</v>
      </c>
      <c r="JY180" s="60">
        <v>4687</v>
      </c>
      <c r="JZ180" s="60">
        <v>4768</v>
      </c>
      <c r="KA180" s="60">
        <v>4543</v>
      </c>
      <c r="KB180" s="60">
        <v>4306</v>
      </c>
      <c r="KC180" s="60">
        <v>3996</v>
      </c>
      <c r="KD180" s="60">
        <v>4389</v>
      </c>
      <c r="KE180" s="60">
        <v>4486</v>
      </c>
      <c r="KF180" s="60">
        <v>3746</v>
      </c>
      <c r="KG180" s="60">
        <v>4486</v>
      </c>
      <c r="KH180" s="60">
        <v>4230</v>
      </c>
      <c r="KI180" s="60">
        <v>4618</v>
      </c>
      <c r="KJ180" s="60">
        <v>4618</v>
      </c>
      <c r="KK180" s="60">
        <v>4175</v>
      </c>
      <c r="KL180" s="60">
        <v>4618</v>
      </c>
      <c r="KM180" s="60">
        <v>4758</v>
      </c>
      <c r="KN180" s="60">
        <v>4908</v>
      </c>
      <c r="KO180" s="60">
        <v>4389</v>
      </c>
      <c r="KP180" s="60">
        <v>4950</v>
      </c>
      <c r="KQ180" s="60">
        <v>4908</v>
      </c>
      <c r="KR180" s="60">
        <v>4908</v>
      </c>
      <c r="KS180" s="60">
        <v>4358</v>
      </c>
      <c r="KT180" s="60">
        <v>4495</v>
      </c>
      <c r="KU180" s="60">
        <v>4950</v>
      </c>
      <c r="KV180" s="60">
        <v>4950</v>
      </c>
      <c r="KW180" s="60">
        <v>4338</v>
      </c>
      <c r="KX180" s="60">
        <v>4950</v>
      </c>
      <c r="KY180" s="60">
        <v>4596</v>
      </c>
      <c r="KZ180" s="60">
        <v>4700</v>
      </c>
      <c r="LA180" s="60">
        <v>4806</v>
      </c>
      <c r="LB180" s="60">
        <v>4146</v>
      </c>
      <c r="LC180" s="60">
        <v>4581</v>
      </c>
      <c r="LD180" s="60">
        <v>4539</v>
      </c>
      <c r="LE180" s="60">
        <v>4039</v>
      </c>
      <c r="LF180" s="60">
        <v>4596</v>
      </c>
      <c r="LG180" s="60">
        <v>3826</v>
      </c>
      <c r="LH180" s="60">
        <v>4950</v>
      </c>
      <c r="LI180" s="60">
        <v>4950</v>
      </c>
      <c r="LJ180" s="60">
        <v>3967</v>
      </c>
      <c r="LK180" s="60">
        <v>4399</v>
      </c>
      <c r="LL180" s="60">
        <v>4950</v>
      </c>
      <c r="LM180" s="60">
        <v>4806</v>
      </c>
      <c r="LN180" s="60">
        <v>4558</v>
      </c>
      <c r="LO180" s="60">
        <v>4115</v>
      </c>
      <c r="LP180" s="60">
        <v>4515</v>
      </c>
      <c r="LQ180" s="60">
        <v>4950</v>
      </c>
      <c r="LR180" s="60">
        <v>4950</v>
      </c>
      <c r="LS180" s="60">
        <v>4445</v>
      </c>
      <c r="LT180" s="60">
        <v>3989</v>
      </c>
      <c r="LU180" s="60">
        <v>4806</v>
      </c>
      <c r="LV180" s="60">
        <v>4950</v>
      </c>
    </row>
    <row r="181" spans="1:334" ht="15" customHeight="1" x14ac:dyDescent="0.35">
      <c r="A181" s="57"/>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s="60">
        <v>10647.2</v>
      </c>
      <c r="FH181" s="60">
        <v>9274.2000000000007</v>
      </c>
      <c r="FI181" s="60">
        <v>7772.2</v>
      </c>
      <c r="FJ181" s="60">
        <v>9747.2000000000007</v>
      </c>
      <c r="FK181" s="60">
        <v>7682.2</v>
      </c>
      <c r="FL181" s="60">
        <v>9623.1999999999989</v>
      </c>
      <c r="FM181" s="60">
        <v>10516.199999999999</v>
      </c>
      <c r="FN181" s="60">
        <v>9518.1999999999989</v>
      </c>
      <c r="FO181" s="60">
        <v>9328.2000000000007</v>
      </c>
      <c r="FP181" s="60">
        <v>10905.2</v>
      </c>
      <c r="FQ181" s="60">
        <v>8181.2000000000007</v>
      </c>
      <c r="FR181" s="60">
        <v>10461.200000000001</v>
      </c>
      <c r="FS181" s="60">
        <v>8421.2000000000007</v>
      </c>
      <c r="FT181" s="60">
        <v>8449.2000000000007</v>
      </c>
      <c r="FU181" s="60">
        <v>7239.2</v>
      </c>
      <c r="FW181" s="60">
        <v>7499.2</v>
      </c>
      <c r="FX181" s="60">
        <v>9881.2000000000007</v>
      </c>
      <c r="FY181" s="60">
        <v>10935.199999999999</v>
      </c>
      <c r="FZ181" s="60">
        <v>8512.2000000000007</v>
      </c>
      <c r="GA181" s="60">
        <v>11329.199999999999</v>
      </c>
      <c r="GB181" s="60">
        <v>11009.199999999999</v>
      </c>
      <c r="GC181" s="60">
        <v>10270.200000000001</v>
      </c>
      <c r="GD181" s="60">
        <v>10096.200000000001</v>
      </c>
      <c r="GE181" s="60">
        <v>10315.200000000001</v>
      </c>
      <c r="GF181" s="60">
        <v>10757.199999999999</v>
      </c>
      <c r="GG181" s="60">
        <v>9887.2000000000007</v>
      </c>
      <c r="GH181" s="60">
        <v>7347.2</v>
      </c>
      <c r="GI181" s="60">
        <v>9017.2000000000007</v>
      </c>
      <c r="GJ181" s="60">
        <v>11329.199999999999</v>
      </c>
      <c r="GK181" s="60">
        <v>11274.199999999999</v>
      </c>
      <c r="GL181" s="60">
        <v>10847.2</v>
      </c>
      <c r="GM181" s="60">
        <v>10047.200000000001</v>
      </c>
      <c r="GN181" s="60">
        <v>9291.2000000000007</v>
      </c>
      <c r="GO181" s="60">
        <v>10199.200000000001</v>
      </c>
      <c r="GP181" s="60">
        <v>10045.200000000001</v>
      </c>
      <c r="GQ181" s="60">
        <v>9809.2000000000007</v>
      </c>
      <c r="GR181" s="60">
        <v>8906.2000000000007</v>
      </c>
      <c r="GS181" s="60">
        <v>11126.199999999999</v>
      </c>
      <c r="GT181" s="60">
        <v>9733.2000000000007</v>
      </c>
      <c r="GU181" s="60">
        <v>9809.2000000000007</v>
      </c>
      <c r="GV181" s="60">
        <v>9809.2000000000007</v>
      </c>
      <c r="GW181" s="60">
        <v>9367.2000000000007</v>
      </c>
      <c r="GX181" s="60">
        <v>10849.2</v>
      </c>
      <c r="GY181" s="60">
        <v>8546.4</v>
      </c>
      <c r="GZ181" s="60">
        <v>10765.2</v>
      </c>
      <c r="HA181" s="60">
        <v>10697.2</v>
      </c>
      <c r="HB181" s="60">
        <v>10415.200000000001</v>
      </c>
      <c r="HC181" s="60">
        <v>10589.2</v>
      </c>
      <c r="HD181" s="60">
        <v>10465.200000000001</v>
      </c>
      <c r="HE181" s="60">
        <v>10729.2</v>
      </c>
      <c r="HF181" s="60">
        <v>10839.2</v>
      </c>
      <c r="HG181" s="60">
        <v>11413.199999999999</v>
      </c>
      <c r="HH181" s="60">
        <v>10087.200000000001</v>
      </c>
      <c r="HI181" s="60">
        <v>2101</v>
      </c>
      <c r="HJ181" s="60">
        <v>2790</v>
      </c>
      <c r="HK181" s="60">
        <v>1869</v>
      </c>
      <c r="HL181" s="60">
        <v>2896</v>
      </c>
      <c r="HM181" s="60">
        <v>2009</v>
      </c>
      <c r="HN181" s="60">
        <v>2412</v>
      </c>
      <c r="HO181" s="60">
        <v>2122</v>
      </c>
      <c r="HP181" s="60">
        <v>1507</v>
      </c>
      <c r="HQ181" s="60">
        <v>2430</v>
      </c>
      <c r="HR181" s="60">
        <v>2496</v>
      </c>
      <c r="HS181" s="60">
        <v>1872</v>
      </c>
      <c r="HT181" s="60">
        <v>2756</v>
      </c>
      <c r="HU181" s="60">
        <v>2756</v>
      </c>
      <c r="HV181" s="60">
        <v>2756</v>
      </c>
      <c r="HW181" s="60">
        <v>2756</v>
      </c>
      <c r="HX181" s="60">
        <v>2896</v>
      </c>
      <c r="HY181" s="60">
        <v>2672</v>
      </c>
      <c r="HZ181" s="60">
        <v>2672</v>
      </c>
      <c r="IA181" s="60">
        <v>2672</v>
      </c>
      <c r="IB181" s="60">
        <v>2662</v>
      </c>
      <c r="IC181" s="60">
        <v>2262</v>
      </c>
      <c r="ID181" s="60">
        <v>2662</v>
      </c>
      <c r="IE181" s="60">
        <v>2854</v>
      </c>
      <c r="IF181" s="60">
        <v>2564</v>
      </c>
      <c r="IG181" s="60">
        <v>2564</v>
      </c>
      <c r="IH181" s="60">
        <v>2282</v>
      </c>
      <c r="II181" s="60">
        <v>2366</v>
      </c>
      <c r="IJ181" s="60">
        <v>2662</v>
      </c>
      <c r="IK181" s="60">
        <v>2019</v>
      </c>
      <c r="IL181" s="60">
        <v>2174</v>
      </c>
      <c r="IM181" s="60">
        <v>2756</v>
      </c>
      <c r="IN181" s="60">
        <v>2896</v>
      </c>
      <c r="IO181" s="60">
        <v>2324</v>
      </c>
      <c r="IP181" s="60">
        <v>1911</v>
      </c>
      <c r="IQ181" s="60">
        <v>2896</v>
      </c>
      <c r="IR181" s="60">
        <v>1911</v>
      </c>
      <c r="IS181" s="60">
        <v>2564</v>
      </c>
      <c r="IT181" s="60">
        <v>2854</v>
      </c>
      <c r="IU181" s="60">
        <v>2812</v>
      </c>
      <c r="IV181" s="60">
        <v>2854</v>
      </c>
      <c r="IW181" s="60">
        <v>2680</v>
      </c>
      <c r="IX181" s="60">
        <v>1606</v>
      </c>
      <c r="IY181" s="60">
        <v>2896</v>
      </c>
      <c r="IZ181" s="60">
        <v>1700</v>
      </c>
      <c r="JA181" s="60">
        <v>1946</v>
      </c>
      <c r="JB181" s="60">
        <v>1476</v>
      </c>
      <c r="JC181" s="60">
        <v>2130</v>
      </c>
      <c r="JD181" s="60">
        <v>1859</v>
      </c>
      <c r="JE181" s="60">
        <v>1756</v>
      </c>
      <c r="JF181" s="60">
        <v>2812</v>
      </c>
      <c r="JG181" s="60">
        <v>1469</v>
      </c>
      <c r="JH181" s="60">
        <v>2854</v>
      </c>
      <c r="JI181" s="60">
        <v>2451</v>
      </c>
      <c r="JJ181" s="60">
        <v>2159</v>
      </c>
      <c r="JK181" s="60">
        <v>1869</v>
      </c>
      <c r="JL181" s="60">
        <v>2812</v>
      </c>
      <c r="JM181" s="60">
        <v>2672</v>
      </c>
      <c r="JN181" s="60">
        <v>2019</v>
      </c>
      <c r="JO181" s="60">
        <v>1469</v>
      </c>
      <c r="JP181" s="60">
        <v>2633</v>
      </c>
      <c r="JQ181" s="60">
        <v>2812</v>
      </c>
      <c r="JR181" s="60">
        <v>2896</v>
      </c>
      <c r="JS181" s="60">
        <v>2790</v>
      </c>
      <c r="JT181" s="60">
        <v>2896</v>
      </c>
      <c r="JU181" s="60">
        <v>2412</v>
      </c>
      <c r="JV181" s="60">
        <v>2528</v>
      </c>
      <c r="JW181" s="60">
        <v>2243</v>
      </c>
      <c r="JX181" s="60">
        <v>1869</v>
      </c>
      <c r="JY181" s="60">
        <v>2591</v>
      </c>
      <c r="JZ181" s="60">
        <v>2672</v>
      </c>
      <c r="KA181" s="60">
        <v>2633</v>
      </c>
      <c r="KB181" s="60">
        <v>2390</v>
      </c>
      <c r="KC181" s="60">
        <v>1616</v>
      </c>
      <c r="KD181" s="60">
        <v>2009</v>
      </c>
      <c r="KE181" s="60">
        <v>2432</v>
      </c>
      <c r="KF181" s="60">
        <v>1366</v>
      </c>
      <c r="KG181" s="60">
        <v>2390</v>
      </c>
      <c r="KH181" s="60">
        <v>2356</v>
      </c>
      <c r="KI181" s="60">
        <v>2522</v>
      </c>
      <c r="KJ181" s="60">
        <v>2522</v>
      </c>
      <c r="KK181" s="60">
        <v>2259</v>
      </c>
      <c r="KL181" s="60">
        <v>2522</v>
      </c>
      <c r="KM181" s="60">
        <v>2662</v>
      </c>
      <c r="KN181" s="60">
        <v>2854</v>
      </c>
      <c r="KO181" s="60">
        <v>2009</v>
      </c>
      <c r="KP181" s="60">
        <v>2896</v>
      </c>
      <c r="KQ181" s="60">
        <v>2812</v>
      </c>
      <c r="KR181" s="60">
        <v>2812</v>
      </c>
      <c r="KS181" s="60">
        <v>2262</v>
      </c>
      <c r="KT181" s="60">
        <v>2399</v>
      </c>
      <c r="KU181" s="60">
        <v>2896</v>
      </c>
      <c r="KV181" s="60">
        <v>2896</v>
      </c>
      <c r="KW181" s="60">
        <v>2180</v>
      </c>
      <c r="KX181" s="60">
        <v>2896</v>
      </c>
      <c r="KY181" s="60">
        <v>2896</v>
      </c>
      <c r="KZ181" s="60">
        <v>2790</v>
      </c>
      <c r="LA181" s="60">
        <v>2896</v>
      </c>
      <c r="LB181" s="60">
        <v>1946</v>
      </c>
      <c r="LC181" s="60">
        <v>2243</v>
      </c>
      <c r="LD181" s="60">
        <v>2201</v>
      </c>
      <c r="LE181" s="60">
        <v>2693</v>
      </c>
      <c r="LF181" s="60">
        <v>2896</v>
      </c>
      <c r="LG181" s="60">
        <v>1806</v>
      </c>
      <c r="LH181" s="60">
        <v>2896</v>
      </c>
      <c r="LI181" s="60">
        <v>2896</v>
      </c>
      <c r="LJ181" s="60">
        <v>2051</v>
      </c>
      <c r="LK181" s="60">
        <v>2019</v>
      </c>
      <c r="LL181" s="60">
        <v>2896</v>
      </c>
      <c r="LM181" s="60">
        <v>2896</v>
      </c>
      <c r="LN181" s="60">
        <v>2462</v>
      </c>
      <c r="LO181" s="60">
        <v>2019</v>
      </c>
      <c r="LP181" s="60">
        <v>2419</v>
      </c>
      <c r="LQ181" s="60">
        <v>2896</v>
      </c>
      <c r="LR181" s="60">
        <v>2896</v>
      </c>
      <c r="LS181" s="60">
        <v>2349</v>
      </c>
      <c r="LT181" s="60">
        <v>1609</v>
      </c>
      <c r="LU181" s="60">
        <v>2896</v>
      </c>
      <c r="LV181" s="60">
        <v>2896</v>
      </c>
    </row>
    <row r="182" spans="1:334" ht="15" customHeight="1" x14ac:dyDescent="0.35">
      <c r="A182" s="57"/>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s="60">
        <v>11381</v>
      </c>
      <c r="FH182" s="60">
        <v>10521</v>
      </c>
      <c r="FI182" s="60">
        <v>7427</v>
      </c>
      <c r="FJ182" s="60">
        <v>11297</v>
      </c>
      <c r="FK182" s="60">
        <v>7427</v>
      </c>
      <c r="FL182" s="60">
        <v>10793</v>
      </c>
      <c r="FM182" s="60">
        <v>11059</v>
      </c>
      <c r="FN182" s="60">
        <v>10803</v>
      </c>
      <c r="FO182" s="60">
        <v>11297</v>
      </c>
      <c r="FP182" s="60">
        <v>10949</v>
      </c>
      <c r="FQ182" s="60">
        <v>8749</v>
      </c>
      <c r="FR182" s="60">
        <v>11339</v>
      </c>
      <c r="FS182" s="60">
        <v>4513</v>
      </c>
      <c r="FT182" s="60">
        <v>7967</v>
      </c>
      <c r="FU182" s="60">
        <v>7979</v>
      </c>
      <c r="FV182" s="60">
        <v>7543</v>
      </c>
      <c r="FX182" s="60">
        <v>9442</v>
      </c>
      <c r="FY182" s="60">
        <v>10908</v>
      </c>
      <c r="FZ182" s="60">
        <v>6916</v>
      </c>
      <c r="GA182" s="60">
        <v>10838</v>
      </c>
      <c r="GB182" s="60">
        <v>8403</v>
      </c>
      <c r="GC182" s="60">
        <v>10805</v>
      </c>
      <c r="GD182" s="60">
        <v>7364</v>
      </c>
      <c r="GE182" s="60">
        <v>11331</v>
      </c>
      <c r="GF182" s="60">
        <v>10737</v>
      </c>
      <c r="GG182" s="60">
        <v>10071</v>
      </c>
      <c r="GH182" s="60">
        <v>4981</v>
      </c>
      <c r="GI182" s="60">
        <v>10219</v>
      </c>
      <c r="GJ182" s="60">
        <v>11373</v>
      </c>
      <c r="GK182" s="60">
        <v>11381</v>
      </c>
      <c r="GL182" s="60">
        <v>11381</v>
      </c>
      <c r="GM182" s="60">
        <v>11297</v>
      </c>
      <c r="GN182" s="60">
        <v>10113</v>
      </c>
      <c r="GO182" s="60">
        <v>10471</v>
      </c>
      <c r="GP182" s="60">
        <v>9257</v>
      </c>
      <c r="GQ182" s="60">
        <v>8021</v>
      </c>
      <c r="GR182" s="60">
        <v>9670</v>
      </c>
      <c r="GS182" s="60">
        <v>10607</v>
      </c>
      <c r="GT182" s="60">
        <v>10219</v>
      </c>
      <c r="GU182" s="60">
        <v>8853</v>
      </c>
      <c r="GV182" s="60">
        <v>9021</v>
      </c>
      <c r="GW182" s="60">
        <v>9591</v>
      </c>
      <c r="GX182" s="60">
        <v>10299</v>
      </c>
      <c r="GY182" s="60">
        <v>9587</v>
      </c>
      <c r="GZ182" s="60">
        <v>10043</v>
      </c>
      <c r="HA182" s="60">
        <v>9741</v>
      </c>
      <c r="HB182" s="60">
        <v>10395</v>
      </c>
      <c r="HC182" s="60">
        <v>10007</v>
      </c>
      <c r="HD182" s="60">
        <v>8761</v>
      </c>
      <c r="HE182" s="60">
        <v>9287</v>
      </c>
      <c r="HF182" s="60">
        <v>10883</v>
      </c>
      <c r="HG182" s="60">
        <v>11457</v>
      </c>
      <c r="HH182" s="60">
        <v>10359</v>
      </c>
      <c r="HI182" s="60">
        <v>543</v>
      </c>
      <c r="HJ182" s="60">
        <v>585</v>
      </c>
      <c r="HK182" s="60">
        <v>501</v>
      </c>
      <c r="HL182" s="60">
        <v>585</v>
      </c>
      <c r="HM182" s="60">
        <v>501</v>
      </c>
      <c r="HN182" s="60">
        <v>501</v>
      </c>
      <c r="HO182" s="60">
        <v>501</v>
      </c>
      <c r="HP182" s="60">
        <v>501</v>
      </c>
      <c r="HQ182" s="60">
        <v>585</v>
      </c>
      <c r="HR182" s="60">
        <v>364</v>
      </c>
      <c r="HS182" s="60">
        <v>501</v>
      </c>
      <c r="HT182" s="60">
        <v>585</v>
      </c>
      <c r="HU182" s="60">
        <v>585</v>
      </c>
      <c r="HV182" s="60">
        <v>585</v>
      </c>
      <c r="HW182" s="60">
        <v>585</v>
      </c>
      <c r="HX182" s="60">
        <v>585</v>
      </c>
      <c r="HY182" s="60">
        <v>501</v>
      </c>
      <c r="HZ182" s="60">
        <v>501</v>
      </c>
      <c r="IA182" s="60">
        <v>501</v>
      </c>
      <c r="IB182" s="60">
        <v>501</v>
      </c>
      <c r="IC182" s="60">
        <v>501</v>
      </c>
      <c r="ID182" s="60">
        <v>501</v>
      </c>
      <c r="IE182" s="60">
        <v>543</v>
      </c>
      <c r="IF182" s="60">
        <v>543</v>
      </c>
      <c r="IG182" s="60">
        <v>543</v>
      </c>
      <c r="IH182" s="60">
        <v>501</v>
      </c>
      <c r="II182" s="60">
        <v>585</v>
      </c>
      <c r="IJ182" s="60">
        <v>501</v>
      </c>
      <c r="IK182" s="60">
        <v>501</v>
      </c>
      <c r="IL182" s="60">
        <v>543</v>
      </c>
      <c r="IM182" s="60">
        <v>585</v>
      </c>
      <c r="IN182" s="60">
        <v>585</v>
      </c>
      <c r="IO182" s="60">
        <v>543</v>
      </c>
      <c r="IP182" s="60">
        <v>543</v>
      </c>
      <c r="IQ182" s="60">
        <v>585</v>
      </c>
      <c r="IR182" s="60">
        <v>543</v>
      </c>
      <c r="IS182" s="60">
        <v>543</v>
      </c>
      <c r="IT182" s="60">
        <v>543</v>
      </c>
      <c r="IU182" s="60">
        <v>501</v>
      </c>
      <c r="IV182" s="60">
        <v>322</v>
      </c>
      <c r="IW182" s="60">
        <v>221</v>
      </c>
      <c r="IX182" s="60">
        <v>280</v>
      </c>
      <c r="IY182" s="60">
        <v>585</v>
      </c>
      <c r="IZ182" s="60">
        <v>585</v>
      </c>
      <c r="JA182" s="60">
        <v>501</v>
      </c>
      <c r="JB182" s="60">
        <v>501</v>
      </c>
      <c r="JC182" s="60">
        <v>280</v>
      </c>
      <c r="JD182" s="60">
        <v>501</v>
      </c>
      <c r="JE182" s="60">
        <v>501</v>
      </c>
      <c r="JF182" s="60">
        <v>221</v>
      </c>
      <c r="JG182" s="60">
        <v>501</v>
      </c>
      <c r="JH182" s="60">
        <v>543</v>
      </c>
      <c r="JI182" s="60">
        <v>543</v>
      </c>
      <c r="JJ182" s="60">
        <v>501</v>
      </c>
      <c r="JK182" s="60">
        <v>501</v>
      </c>
      <c r="JL182" s="60">
        <v>280</v>
      </c>
      <c r="JM182" s="60">
        <v>501</v>
      </c>
      <c r="JN182" s="60">
        <v>501</v>
      </c>
      <c r="JO182" s="60">
        <v>501</v>
      </c>
      <c r="JP182" s="60">
        <v>478</v>
      </c>
      <c r="JQ182" s="60">
        <v>501</v>
      </c>
      <c r="JR182" s="60">
        <v>585</v>
      </c>
      <c r="JS182" s="60">
        <v>585</v>
      </c>
      <c r="JT182" s="60">
        <v>585</v>
      </c>
      <c r="JU182" s="60">
        <v>280</v>
      </c>
      <c r="JV182" s="60">
        <v>543</v>
      </c>
      <c r="JW182" s="60">
        <v>585</v>
      </c>
      <c r="JX182" s="60">
        <v>501</v>
      </c>
      <c r="JY182" s="60">
        <v>543</v>
      </c>
      <c r="JZ182" s="60">
        <v>501</v>
      </c>
      <c r="KA182" s="60">
        <v>478</v>
      </c>
      <c r="KB182" s="60">
        <v>501</v>
      </c>
      <c r="KC182" s="60">
        <v>501</v>
      </c>
      <c r="KD182" s="60">
        <v>280</v>
      </c>
      <c r="KE182" s="60">
        <v>543</v>
      </c>
      <c r="KF182" s="60">
        <v>501</v>
      </c>
      <c r="KG182" s="60">
        <v>501</v>
      </c>
      <c r="KH182" s="60">
        <v>585</v>
      </c>
      <c r="KI182" s="60">
        <v>501</v>
      </c>
      <c r="KJ182" s="60">
        <v>501</v>
      </c>
      <c r="KK182" s="60">
        <v>501</v>
      </c>
      <c r="KL182" s="60">
        <v>501</v>
      </c>
      <c r="KM182" s="60">
        <v>501</v>
      </c>
      <c r="KN182" s="60">
        <v>543</v>
      </c>
      <c r="KO182" s="60">
        <v>501</v>
      </c>
      <c r="KP182" s="60">
        <v>585</v>
      </c>
      <c r="KR182" s="60">
        <v>280</v>
      </c>
      <c r="KS182" s="60">
        <v>501</v>
      </c>
      <c r="KT182" s="60">
        <v>501</v>
      </c>
      <c r="KU182" s="60">
        <v>585</v>
      </c>
      <c r="KV182" s="60">
        <v>585</v>
      </c>
      <c r="KW182" s="60">
        <v>585</v>
      </c>
      <c r="KX182" s="60">
        <v>585</v>
      </c>
      <c r="KY182" s="60">
        <v>585</v>
      </c>
      <c r="KZ182" s="60">
        <v>585</v>
      </c>
      <c r="LA182" s="60">
        <v>585</v>
      </c>
      <c r="LB182" s="60">
        <v>501</v>
      </c>
      <c r="LC182" s="60">
        <v>585</v>
      </c>
      <c r="LD182" s="60">
        <v>543</v>
      </c>
      <c r="LE182" s="60">
        <v>585</v>
      </c>
      <c r="LF182" s="60">
        <v>585</v>
      </c>
      <c r="LG182" s="60">
        <v>501</v>
      </c>
      <c r="LH182" s="60">
        <v>585</v>
      </c>
      <c r="LI182" s="60">
        <v>585</v>
      </c>
      <c r="LJ182" s="60">
        <v>543</v>
      </c>
      <c r="LK182" s="60">
        <v>501</v>
      </c>
      <c r="LL182" s="60">
        <v>585</v>
      </c>
      <c r="LM182" s="60">
        <v>585</v>
      </c>
      <c r="LN182" s="60">
        <v>501</v>
      </c>
      <c r="LO182" s="60">
        <v>501</v>
      </c>
      <c r="LP182" s="60">
        <v>501</v>
      </c>
      <c r="LQ182" s="60">
        <v>585</v>
      </c>
      <c r="LR182" s="60">
        <v>585</v>
      </c>
      <c r="LS182" s="60">
        <v>501</v>
      </c>
      <c r="LT182" s="60">
        <v>501</v>
      </c>
      <c r="LU182" s="60">
        <v>585</v>
      </c>
      <c r="LV182" s="60">
        <v>585</v>
      </c>
    </row>
    <row r="183" spans="1:334" ht="15" customHeight="1" x14ac:dyDescent="0.35">
      <c r="A183" s="57"/>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s="60">
        <v>6108</v>
      </c>
      <c r="FH183" s="60">
        <v>6024</v>
      </c>
      <c r="FI183" s="60">
        <v>4924</v>
      </c>
      <c r="FJ183" s="60">
        <v>6024</v>
      </c>
      <c r="FK183" s="60">
        <v>4924</v>
      </c>
      <c r="FL183" s="60">
        <v>5940</v>
      </c>
      <c r="FM183" s="60">
        <v>5940</v>
      </c>
      <c r="FN183" s="60">
        <v>5856</v>
      </c>
      <c r="FO183" s="60">
        <v>6024</v>
      </c>
      <c r="FP183" s="60">
        <v>4522</v>
      </c>
      <c r="FQ183" s="60">
        <v>1432</v>
      </c>
      <c r="FR183" s="60">
        <v>5576</v>
      </c>
      <c r="FS183" s="60">
        <v>3954</v>
      </c>
      <c r="FT183" s="60">
        <v>4582</v>
      </c>
      <c r="FU183" s="60">
        <v>3790</v>
      </c>
      <c r="FV183" s="60">
        <v>4492</v>
      </c>
      <c r="FW183" s="60">
        <v>4009</v>
      </c>
      <c r="FY183" s="60">
        <v>5439</v>
      </c>
      <c r="FZ183" s="60">
        <v>3709</v>
      </c>
      <c r="GA183" s="60">
        <v>5404</v>
      </c>
      <c r="GB183" s="60">
        <v>5498</v>
      </c>
      <c r="GC183" s="60">
        <v>5372</v>
      </c>
      <c r="GD183" s="60">
        <v>5007</v>
      </c>
      <c r="GE183" s="60">
        <v>4144</v>
      </c>
      <c r="GF183" s="60">
        <v>5898</v>
      </c>
      <c r="GG183" s="60">
        <v>1514</v>
      </c>
      <c r="GH183" s="60">
        <v>4314</v>
      </c>
      <c r="GI183" s="60">
        <v>5092</v>
      </c>
      <c r="GJ183" s="60">
        <v>5940</v>
      </c>
      <c r="GK183" s="60">
        <v>5968</v>
      </c>
      <c r="GL183" s="60">
        <v>5618</v>
      </c>
      <c r="GM183" s="60">
        <v>5534</v>
      </c>
      <c r="GN183" s="60">
        <v>2976</v>
      </c>
      <c r="GO183" s="60">
        <v>3524</v>
      </c>
      <c r="GP183" s="60">
        <v>5582</v>
      </c>
      <c r="GQ183" s="60">
        <v>4624</v>
      </c>
      <c r="GR183" s="60">
        <v>4893</v>
      </c>
      <c r="GS183" s="60">
        <v>5940</v>
      </c>
      <c r="GT183" s="60">
        <v>5092</v>
      </c>
      <c r="GU183" s="60">
        <v>5376</v>
      </c>
      <c r="GV183" s="60">
        <v>3070</v>
      </c>
      <c r="GW183" s="60">
        <v>3106</v>
      </c>
      <c r="GX183" s="60">
        <v>5760</v>
      </c>
      <c r="GY183" s="60">
        <v>3332</v>
      </c>
      <c r="GZ183" s="60">
        <v>5676</v>
      </c>
      <c r="HA183" s="60">
        <v>5308</v>
      </c>
      <c r="HB183" s="60">
        <v>5856</v>
      </c>
      <c r="HC183" s="60">
        <v>5640</v>
      </c>
      <c r="HD183" s="60">
        <v>5114</v>
      </c>
      <c r="HE183" s="60">
        <v>5640</v>
      </c>
      <c r="HF183" s="60">
        <v>5940</v>
      </c>
      <c r="HG183" s="60">
        <v>6024</v>
      </c>
      <c r="HH183" s="60">
        <v>5582</v>
      </c>
      <c r="HI183" s="60">
        <v>578</v>
      </c>
      <c r="HJ183" s="60">
        <v>620</v>
      </c>
      <c r="HK183" s="60">
        <v>536</v>
      </c>
      <c r="HL183" s="60">
        <v>620</v>
      </c>
      <c r="HM183" s="60">
        <v>536</v>
      </c>
      <c r="HN183" s="60">
        <v>536</v>
      </c>
      <c r="HO183" s="60">
        <v>536</v>
      </c>
      <c r="HP183" s="60">
        <v>536</v>
      </c>
      <c r="HQ183" s="60">
        <v>620</v>
      </c>
      <c r="HR183" s="60">
        <v>399</v>
      </c>
      <c r="HS183" s="60">
        <v>536</v>
      </c>
      <c r="HT183" s="60">
        <v>620</v>
      </c>
      <c r="HU183" s="60">
        <v>620</v>
      </c>
      <c r="HV183" s="60">
        <v>620</v>
      </c>
      <c r="HW183" s="60">
        <v>620</v>
      </c>
      <c r="HX183" s="60">
        <v>620</v>
      </c>
      <c r="HY183" s="60">
        <v>536</v>
      </c>
      <c r="HZ183" s="60">
        <v>536</v>
      </c>
      <c r="IA183" s="60">
        <v>536</v>
      </c>
      <c r="IB183" s="60">
        <v>536</v>
      </c>
      <c r="IC183" s="60">
        <v>536</v>
      </c>
      <c r="ID183" s="60">
        <v>536</v>
      </c>
      <c r="IE183" s="60">
        <v>578</v>
      </c>
      <c r="IF183" s="60">
        <v>578</v>
      </c>
      <c r="IG183" s="60">
        <v>578</v>
      </c>
      <c r="IH183" s="60">
        <v>536</v>
      </c>
      <c r="II183" s="60">
        <v>620</v>
      </c>
      <c r="IJ183" s="60">
        <v>536</v>
      </c>
      <c r="IK183" s="60">
        <v>536</v>
      </c>
      <c r="IL183" s="60">
        <v>578</v>
      </c>
      <c r="IM183" s="60">
        <v>620</v>
      </c>
      <c r="IN183" s="60">
        <v>620</v>
      </c>
      <c r="IO183" s="60">
        <v>578</v>
      </c>
      <c r="IP183" s="60">
        <v>578</v>
      </c>
      <c r="IQ183" s="60">
        <v>620</v>
      </c>
      <c r="IR183" s="60">
        <v>578</v>
      </c>
      <c r="IS183" s="60">
        <v>578</v>
      </c>
      <c r="IT183" s="60">
        <v>578</v>
      </c>
      <c r="IU183" s="60">
        <v>536</v>
      </c>
      <c r="IV183" s="60">
        <v>42</v>
      </c>
      <c r="IW183" s="60">
        <v>536</v>
      </c>
      <c r="IX183" s="60">
        <v>315</v>
      </c>
      <c r="IY183" s="60">
        <v>620</v>
      </c>
      <c r="IZ183" s="60">
        <v>620</v>
      </c>
      <c r="JA183" s="60">
        <v>536</v>
      </c>
      <c r="JB183" s="60">
        <v>536</v>
      </c>
      <c r="JC183" s="60">
        <v>315</v>
      </c>
      <c r="JD183" s="60">
        <v>536</v>
      </c>
      <c r="JE183" s="60">
        <v>536</v>
      </c>
      <c r="JF183" s="60">
        <v>536</v>
      </c>
      <c r="JG183" s="60">
        <v>536</v>
      </c>
      <c r="JH183" s="60">
        <v>578</v>
      </c>
      <c r="JI183" s="60">
        <v>578</v>
      </c>
      <c r="JJ183" s="60">
        <v>536</v>
      </c>
      <c r="JK183" s="60">
        <v>536</v>
      </c>
      <c r="JL183" s="60">
        <v>315</v>
      </c>
      <c r="JM183" s="60">
        <v>536</v>
      </c>
      <c r="JN183" s="60">
        <v>536</v>
      </c>
      <c r="JO183" s="60">
        <v>536</v>
      </c>
      <c r="JP183" s="60">
        <v>513</v>
      </c>
      <c r="JQ183" s="60">
        <v>536</v>
      </c>
      <c r="JR183" s="60">
        <v>620</v>
      </c>
      <c r="JS183" s="60">
        <v>620</v>
      </c>
      <c r="JT183" s="60">
        <v>620</v>
      </c>
      <c r="JU183" s="60">
        <v>315</v>
      </c>
      <c r="JV183" s="60">
        <v>578</v>
      </c>
      <c r="JW183" s="60">
        <v>620</v>
      </c>
      <c r="JX183" s="60">
        <v>536</v>
      </c>
      <c r="JY183" s="60">
        <v>578</v>
      </c>
      <c r="JZ183" s="60">
        <v>536</v>
      </c>
      <c r="KA183" s="60">
        <v>513</v>
      </c>
      <c r="KB183" s="60">
        <v>536</v>
      </c>
      <c r="KC183" s="60">
        <v>536</v>
      </c>
      <c r="KD183" s="60">
        <v>315</v>
      </c>
      <c r="KE183" s="60">
        <v>578</v>
      </c>
      <c r="KF183" s="60">
        <v>536</v>
      </c>
      <c r="KG183" s="60">
        <v>536</v>
      </c>
      <c r="KH183" s="60">
        <v>620</v>
      </c>
      <c r="KI183" s="60">
        <v>536</v>
      </c>
      <c r="KJ183" s="60">
        <v>536</v>
      </c>
      <c r="KK183" s="60">
        <v>536</v>
      </c>
      <c r="KL183" s="60">
        <v>536</v>
      </c>
      <c r="KM183" s="60">
        <v>536</v>
      </c>
      <c r="KN183" s="60">
        <v>578</v>
      </c>
      <c r="KO183" s="60">
        <v>536</v>
      </c>
      <c r="KP183" s="60">
        <v>620</v>
      </c>
      <c r="KQ183" s="60">
        <v>315</v>
      </c>
      <c r="KR183" s="60">
        <v>315</v>
      </c>
      <c r="KS183" s="60">
        <v>536</v>
      </c>
      <c r="KT183" s="60">
        <v>536</v>
      </c>
      <c r="KU183" s="60">
        <v>620</v>
      </c>
      <c r="KV183" s="60">
        <v>620</v>
      </c>
      <c r="KW183" s="60">
        <v>620</v>
      </c>
      <c r="KX183" s="60">
        <v>620</v>
      </c>
      <c r="KY183" s="60">
        <v>620</v>
      </c>
      <c r="KZ183" s="60">
        <v>620</v>
      </c>
      <c r="LA183" s="60">
        <v>620</v>
      </c>
      <c r="LB183" s="60">
        <v>536</v>
      </c>
      <c r="LC183" s="60">
        <v>620</v>
      </c>
      <c r="LD183" s="60">
        <v>578</v>
      </c>
      <c r="LE183" s="60">
        <v>620</v>
      </c>
      <c r="LF183" s="60">
        <v>620</v>
      </c>
      <c r="LG183" s="60">
        <v>536</v>
      </c>
      <c r="LH183" s="60">
        <v>620</v>
      </c>
      <c r="LI183" s="60">
        <v>620</v>
      </c>
      <c r="LJ183" s="60">
        <v>578</v>
      </c>
      <c r="LK183" s="60">
        <v>536</v>
      </c>
      <c r="LL183" s="60">
        <v>620</v>
      </c>
      <c r="LM183" s="60">
        <v>620</v>
      </c>
      <c r="LN183" s="60">
        <v>536</v>
      </c>
      <c r="LO183" s="60">
        <v>536</v>
      </c>
      <c r="LP183" s="60">
        <v>536</v>
      </c>
      <c r="LQ183" s="60">
        <v>620</v>
      </c>
      <c r="LR183" s="60">
        <v>620</v>
      </c>
      <c r="LS183" s="60">
        <v>536</v>
      </c>
      <c r="LT183" s="60">
        <v>536</v>
      </c>
      <c r="LU183" s="60">
        <v>620</v>
      </c>
      <c r="LV183" s="60">
        <v>620</v>
      </c>
    </row>
    <row r="184" spans="1:334" ht="15" customHeight="1" x14ac:dyDescent="0.35">
      <c r="A184" s="57"/>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s="60">
        <v>3864</v>
      </c>
      <c r="FH184" s="60">
        <v>3780</v>
      </c>
      <c r="FI184" s="60">
        <v>2819</v>
      </c>
      <c r="FJ184" s="60">
        <v>3480</v>
      </c>
      <c r="FK184" s="60">
        <v>3298</v>
      </c>
      <c r="FL184" s="60">
        <v>3556</v>
      </c>
      <c r="FM184" s="60">
        <v>3458</v>
      </c>
      <c r="FN184" s="60">
        <v>3472</v>
      </c>
      <c r="FO184" s="60">
        <v>3780</v>
      </c>
      <c r="FP184" s="60">
        <v>2940</v>
      </c>
      <c r="FQ184" s="60">
        <v>3458</v>
      </c>
      <c r="FR184" s="60">
        <v>3822</v>
      </c>
      <c r="FS184" s="60">
        <v>3822</v>
      </c>
      <c r="FT184" s="60">
        <v>3814</v>
      </c>
      <c r="FU184" s="60">
        <v>3308</v>
      </c>
      <c r="FV184" s="60">
        <v>3462</v>
      </c>
      <c r="FW184" s="60">
        <v>3391</v>
      </c>
      <c r="FX184" s="60">
        <v>3355</v>
      </c>
      <c r="FZ184" s="60">
        <v>1614</v>
      </c>
      <c r="GA184" s="60">
        <v>3635</v>
      </c>
      <c r="GB184" s="60">
        <v>3940</v>
      </c>
      <c r="GC184" s="60">
        <v>3664</v>
      </c>
      <c r="GD184" s="60">
        <v>3749</v>
      </c>
      <c r="GE184" s="60">
        <v>3618</v>
      </c>
      <c r="GF184" s="60">
        <v>3814</v>
      </c>
      <c r="GG184" s="60">
        <v>3458</v>
      </c>
      <c r="GH184" s="60">
        <v>3696</v>
      </c>
      <c r="GI184" s="60">
        <v>3264</v>
      </c>
      <c r="GJ184" s="60">
        <v>3856</v>
      </c>
      <c r="GK184" s="60">
        <v>3864</v>
      </c>
      <c r="GL184" s="60">
        <v>3864</v>
      </c>
      <c r="GM184" s="60">
        <v>3180</v>
      </c>
      <c r="GN184" s="60">
        <v>3500</v>
      </c>
      <c r="GO184" s="60">
        <v>3584</v>
      </c>
      <c r="GP184" s="60">
        <v>3864</v>
      </c>
      <c r="GQ184" s="60">
        <v>3096</v>
      </c>
      <c r="GR184" s="60">
        <v>2298</v>
      </c>
      <c r="GS184" s="60">
        <v>3856</v>
      </c>
      <c r="GT184" s="60">
        <v>3264</v>
      </c>
      <c r="GU184" s="60">
        <v>3696</v>
      </c>
      <c r="GV184" s="60">
        <v>3696</v>
      </c>
      <c r="GW184" s="60">
        <v>3500</v>
      </c>
      <c r="GX184" s="60">
        <v>3940</v>
      </c>
      <c r="GY184" s="60">
        <v>3500</v>
      </c>
      <c r="GZ184" s="60">
        <v>3856</v>
      </c>
      <c r="HA184" s="60">
        <v>4024</v>
      </c>
      <c r="HB184" s="60">
        <v>3772</v>
      </c>
      <c r="HC184" s="60">
        <v>3856</v>
      </c>
      <c r="HD184" s="60">
        <v>3856</v>
      </c>
      <c r="HE184" s="60">
        <v>3856</v>
      </c>
      <c r="HF184" s="60">
        <v>3856</v>
      </c>
      <c r="HG184" s="60">
        <v>3940</v>
      </c>
      <c r="HH184" s="60">
        <v>3864</v>
      </c>
      <c r="HI184" s="60">
        <v>1290</v>
      </c>
      <c r="HJ184" s="60">
        <v>1482</v>
      </c>
      <c r="HK184" s="60">
        <v>1098</v>
      </c>
      <c r="HL184" s="60">
        <v>1482</v>
      </c>
      <c r="HM184" s="60">
        <v>1098</v>
      </c>
      <c r="HN184" s="60">
        <v>1398</v>
      </c>
      <c r="HO184" s="60">
        <v>619</v>
      </c>
      <c r="HP184" s="60">
        <v>1098</v>
      </c>
      <c r="HQ184" s="60">
        <v>1482</v>
      </c>
      <c r="HR184" s="60">
        <v>1261</v>
      </c>
      <c r="HS184" s="60">
        <v>1098</v>
      </c>
      <c r="HT184" s="60">
        <v>1482</v>
      </c>
      <c r="HU184" s="60">
        <v>1482</v>
      </c>
      <c r="HV184" s="60">
        <v>1482</v>
      </c>
      <c r="HW184" s="60">
        <v>1482</v>
      </c>
      <c r="HX184" s="60">
        <v>1482</v>
      </c>
      <c r="HY184" s="60">
        <v>1398</v>
      </c>
      <c r="HZ184" s="60">
        <v>1398</v>
      </c>
      <c r="IA184" s="60">
        <v>1398</v>
      </c>
      <c r="IB184" s="60">
        <v>1248</v>
      </c>
      <c r="IC184" s="60">
        <v>1098</v>
      </c>
      <c r="ID184" s="60">
        <v>1098</v>
      </c>
      <c r="IE184" s="60">
        <v>1440</v>
      </c>
      <c r="IF184" s="60">
        <v>1290</v>
      </c>
      <c r="IG184" s="60">
        <v>1290</v>
      </c>
      <c r="IH184" s="60">
        <v>1098</v>
      </c>
      <c r="II184" s="60">
        <v>1482</v>
      </c>
      <c r="IJ184" s="60">
        <v>1248</v>
      </c>
      <c r="IK184" s="60">
        <v>1398</v>
      </c>
      <c r="IL184" s="60">
        <v>1290</v>
      </c>
      <c r="IM184" s="60">
        <v>1482</v>
      </c>
      <c r="IN184" s="60">
        <v>1482</v>
      </c>
      <c r="IO184" s="60">
        <v>1440</v>
      </c>
      <c r="IP184" s="60">
        <v>1290</v>
      </c>
      <c r="IQ184" s="60">
        <v>1482</v>
      </c>
      <c r="IR184" s="60">
        <v>1290</v>
      </c>
      <c r="IS184" s="60">
        <v>1290</v>
      </c>
      <c r="IT184" s="60">
        <v>1440</v>
      </c>
      <c r="IU184" s="60">
        <v>1398</v>
      </c>
      <c r="IV184" s="60">
        <v>1219</v>
      </c>
      <c r="IW184" s="60">
        <v>821</v>
      </c>
      <c r="IY184" s="60">
        <v>1482</v>
      </c>
      <c r="IZ184" s="60">
        <v>1482</v>
      </c>
      <c r="JA184" s="60">
        <v>1098</v>
      </c>
      <c r="JB184" s="60">
        <v>1000</v>
      </c>
      <c r="JC184" s="60">
        <v>877</v>
      </c>
      <c r="JD184" s="60">
        <v>1098</v>
      </c>
      <c r="JE184" s="60">
        <v>371</v>
      </c>
      <c r="JF184" s="60">
        <v>1300</v>
      </c>
      <c r="JG184" s="60">
        <v>1098</v>
      </c>
      <c r="JH184" s="60">
        <v>1440</v>
      </c>
      <c r="JI184" s="60">
        <v>1440</v>
      </c>
      <c r="JJ184" s="60">
        <v>1398</v>
      </c>
      <c r="JK184" s="60">
        <v>1098</v>
      </c>
      <c r="JL184" s="60">
        <v>300</v>
      </c>
      <c r="JM184" s="60">
        <v>1398</v>
      </c>
      <c r="JN184" s="60">
        <v>371</v>
      </c>
      <c r="JO184" s="60">
        <v>1098</v>
      </c>
      <c r="JP184" s="60">
        <v>1375</v>
      </c>
      <c r="JQ184" s="60">
        <v>1398</v>
      </c>
      <c r="JR184" s="60">
        <v>1482</v>
      </c>
      <c r="JS184" s="60">
        <v>1482</v>
      </c>
      <c r="JT184" s="60">
        <v>1482</v>
      </c>
      <c r="JU184" s="60">
        <v>150</v>
      </c>
      <c r="JV184" s="60">
        <v>713</v>
      </c>
      <c r="JW184" s="60">
        <v>1482</v>
      </c>
      <c r="JX184" s="60">
        <v>1098</v>
      </c>
      <c r="JY184" s="60">
        <v>1290</v>
      </c>
      <c r="JZ184" s="60">
        <v>1398</v>
      </c>
      <c r="KA184" s="60">
        <v>1375</v>
      </c>
      <c r="KB184" s="60">
        <v>1098</v>
      </c>
      <c r="KC184" s="60">
        <v>619</v>
      </c>
      <c r="KE184" s="60">
        <v>1290</v>
      </c>
      <c r="KF184" s="60">
        <v>1150</v>
      </c>
      <c r="KG184" s="60">
        <v>1248</v>
      </c>
      <c r="KH184" s="60">
        <v>1482</v>
      </c>
      <c r="KI184" s="60">
        <v>1248</v>
      </c>
      <c r="KJ184" s="60">
        <v>1098</v>
      </c>
      <c r="KK184" s="60">
        <v>1098</v>
      </c>
      <c r="KL184" s="60">
        <v>1098</v>
      </c>
      <c r="KM184" s="60">
        <v>1248</v>
      </c>
      <c r="KN184" s="60">
        <v>1440</v>
      </c>
      <c r="KO184" s="60">
        <v>1098</v>
      </c>
      <c r="KP184" s="60">
        <v>1482</v>
      </c>
      <c r="KQ184" s="60">
        <v>909</v>
      </c>
      <c r="KR184" s="60">
        <v>300</v>
      </c>
      <c r="KS184" s="60">
        <v>521</v>
      </c>
      <c r="KT184" s="60">
        <v>1098</v>
      </c>
      <c r="KU184" s="60">
        <v>1482</v>
      </c>
      <c r="KV184" s="60">
        <v>1482</v>
      </c>
      <c r="KW184" s="60">
        <v>1482</v>
      </c>
      <c r="KX184" s="60">
        <v>1482</v>
      </c>
      <c r="KY184" s="60">
        <v>1482</v>
      </c>
      <c r="KZ184" s="60">
        <v>1482</v>
      </c>
      <c r="LA184" s="60">
        <v>1482</v>
      </c>
      <c r="LB184" s="60">
        <v>1098</v>
      </c>
      <c r="LC184" s="60">
        <v>1482</v>
      </c>
      <c r="LD184" s="60">
        <v>1440</v>
      </c>
      <c r="LE184" s="60">
        <v>1482</v>
      </c>
      <c r="LF184" s="60">
        <v>1482</v>
      </c>
      <c r="LG184" s="60">
        <v>1098</v>
      </c>
      <c r="LH184" s="60">
        <v>1482</v>
      </c>
      <c r="LI184" s="60">
        <v>1482</v>
      </c>
      <c r="LJ184" s="60">
        <v>1290</v>
      </c>
      <c r="LK184" s="60">
        <v>1398</v>
      </c>
      <c r="LL184" s="60">
        <v>1482</v>
      </c>
      <c r="LM184" s="60">
        <v>1482</v>
      </c>
      <c r="LN184" s="60">
        <v>1000</v>
      </c>
      <c r="LO184" s="60">
        <v>371</v>
      </c>
      <c r="LP184" s="60">
        <v>371</v>
      </c>
      <c r="LQ184" s="60">
        <v>1482</v>
      </c>
      <c r="LR184" s="60">
        <v>1482</v>
      </c>
      <c r="LS184" s="60">
        <v>1398</v>
      </c>
      <c r="LT184" s="60">
        <v>1098</v>
      </c>
      <c r="LU184" s="60">
        <v>1482</v>
      </c>
      <c r="LV184" s="60">
        <v>1482</v>
      </c>
    </row>
    <row r="185" spans="1:334" ht="15" customHeight="1" x14ac:dyDescent="0.35">
      <c r="A185" s="57"/>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s="60">
        <v>21559</v>
      </c>
      <c r="FH185" s="60">
        <v>20709</v>
      </c>
      <c r="FI185" s="60">
        <v>16832</v>
      </c>
      <c r="FJ185" s="60">
        <v>21702</v>
      </c>
      <c r="FK185" s="60">
        <v>17683</v>
      </c>
      <c r="FL185" s="60">
        <v>21198</v>
      </c>
      <c r="FM185" s="60">
        <v>21515</v>
      </c>
      <c r="FN185" s="60">
        <v>21694</v>
      </c>
      <c r="FO185" s="60">
        <v>22265</v>
      </c>
      <c r="FP185" s="60">
        <v>21917</v>
      </c>
      <c r="FQ185" s="60">
        <v>19087</v>
      </c>
      <c r="FR185" s="60">
        <v>22307</v>
      </c>
      <c r="FS185" s="60">
        <v>19485</v>
      </c>
      <c r="FT185" s="60">
        <v>17021</v>
      </c>
      <c r="FU185" s="60">
        <v>15386</v>
      </c>
      <c r="FV185" s="60">
        <v>19524</v>
      </c>
      <c r="FW185" s="60">
        <v>17884</v>
      </c>
      <c r="FX185" s="60">
        <v>20110</v>
      </c>
      <c r="FY185" s="60">
        <v>20099</v>
      </c>
      <c r="GA185" s="60">
        <v>22120</v>
      </c>
      <c r="GB185" s="60">
        <v>20899</v>
      </c>
      <c r="GC185" s="60">
        <v>20580</v>
      </c>
      <c r="GD185" s="60">
        <v>16183</v>
      </c>
      <c r="GE185" s="60">
        <v>22299</v>
      </c>
      <c r="GF185" s="60">
        <v>22019</v>
      </c>
      <c r="GG185" s="60">
        <v>21039</v>
      </c>
      <c r="GH185" s="60">
        <v>15599</v>
      </c>
      <c r="GI185" s="60">
        <v>19752</v>
      </c>
      <c r="GJ185" s="60">
        <v>22341</v>
      </c>
      <c r="GK185" s="60">
        <v>22349</v>
      </c>
      <c r="GL185" s="60">
        <v>22137</v>
      </c>
      <c r="GM185" s="60">
        <v>21144</v>
      </c>
      <c r="GN185" s="60">
        <v>21081</v>
      </c>
      <c r="GO185" s="60">
        <v>21409</v>
      </c>
      <c r="GP185" s="60">
        <v>18327</v>
      </c>
      <c r="GQ185" s="60">
        <v>12079</v>
      </c>
      <c r="GR185" s="60">
        <v>18348</v>
      </c>
      <c r="GS185" s="60">
        <v>22061</v>
      </c>
      <c r="GT185" s="60">
        <v>20015</v>
      </c>
      <c r="GU185" s="60">
        <v>19367</v>
      </c>
      <c r="GV185" s="60">
        <v>17589</v>
      </c>
      <c r="GW185" s="60">
        <v>19779</v>
      </c>
      <c r="GX185" s="60">
        <v>21581</v>
      </c>
      <c r="GY185" s="60">
        <v>18985</v>
      </c>
      <c r="GZ185" s="60">
        <v>21497</v>
      </c>
      <c r="HA185" s="60">
        <v>14559</v>
      </c>
      <c r="HB185" s="60">
        <v>21677</v>
      </c>
      <c r="HC185" s="60">
        <v>21461</v>
      </c>
      <c r="HD185" s="60">
        <v>20215</v>
      </c>
      <c r="HE185" s="60">
        <v>21461</v>
      </c>
      <c r="HF185" s="60">
        <v>22041</v>
      </c>
      <c r="HG185" s="60">
        <v>22425</v>
      </c>
      <c r="HH185" s="60">
        <v>20329</v>
      </c>
      <c r="HI185" s="60">
        <v>2140</v>
      </c>
      <c r="HJ185" s="60">
        <v>2595</v>
      </c>
      <c r="HK185" s="60">
        <v>1948</v>
      </c>
      <c r="HL185" s="60">
        <v>2595</v>
      </c>
      <c r="HM185" s="60">
        <v>1948</v>
      </c>
      <c r="HN185" s="60">
        <v>2511</v>
      </c>
      <c r="HO185" s="60">
        <v>1360</v>
      </c>
      <c r="HP185" s="60">
        <v>1948</v>
      </c>
      <c r="HQ185" s="60">
        <v>2332</v>
      </c>
      <c r="HR185" s="60">
        <v>2374</v>
      </c>
      <c r="HS185" s="60">
        <v>2211</v>
      </c>
      <c r="HT185" s="60">
        <v>2595</v>
      </c>
      <c r="HU185" s="60">
        <v>2595</v>
      </c>
      <c r="HV185" s="60">
        <v>2595</v>
      </c>
      <c r="HW185" s="60">
        <v>2595</v>
      </c>
      <c r="HX185" s="60">
        <v>2595</v>
      </c>
      <c r="HY185" s="60">
        <v>2511</v>
      </c>
      <c r="HZ185" s="60">
        <v>2511</v>
      </c>
      <c r="IA185" s="60">
        <v>2511</v>
      </c>
      <c r="IB185" s="60">
        <v>2361</v>
      </c>
      <c r="IC185" s="60">
        <v>2211</v>
      </c>
      <c r="ID185" s="60">
        <v>2211</v>
      </c>
      <c r="IE185" s="60">
        <v>2553</v>
      </c>
      <c r="IF185" s="60">
        <v>2403</v>
      </c>
      <c r="IG185" s="60">
        <v>2403</v>
      </c>
      <c r="IH185" s="60">
        <v>2211</v>
      </c>
      <c r="II185" s="60">
        <v>2595</v>
      </c>
      <c r="IJ185" s="60">
        <v>2361</v>
      </c>
      <c r="IK185" s="60">
        <v>2248</v>
      </c>
      <c r="IL185" s="60">
        <v>2403</v>
      </c>
      <c r="IM185" s="60">
        <v>2595</v>
      </c>
      <c r="IN185" s="60">
        <v>2595</v>
      </c>
      <c r="IO185" s="60">
        <v>2553</v>
      </c>
      <c r="IP185" s="60">
        <v>2140</v>
      </c>
      <c r="IQ185" s="60">
        <v>2595</v>
      </c>
      <c r="IR185" s="60">
        <v>2140</v>
      </c>
      <c r="IS185" s="60">
        <v>2403</v>
      </c>
      <c r="IT185" s="60">
        <v>2553</v>
      </c>
      <c r="IU185" s="60">
        <v>2511</v>
      </c>
      <c r="IV185" s="60">
        <v>2332</v>
      </c>
      <c r="IW185" s="60">
        <v>1637</v>
      </c>
      <c r="IX185" s="60">
        <v>685</v>
      </c>
      <c r="IY185" s="60">
        <v>2595</v>
      </c>
      <c r="IZ185" s="60">
        <v>2332</v>
      </c>
      <c r="JA185" s="60">
        <v>1948</v>
      </c>
      <c r="JB185" s="60">
        <v>1850</v>
      </c>
      <c r="JC185" s="60">
        <v>1858</v>
      </c>
      <c r="JD185" s="60">
        <v>1948</v>
      </c>
      <c r="JE185" s="60">
        <v>1094</v>
      </c>
      <c r="JF185" s="60">
        <v>2413</v>
      </c>
      <c r="JG185" s="60">
        <v>1948</v>
      </c>
      <c r="JH185" s="60">
        <v>2553</v>
      </c>
      <c r="JI185" s="60">
        <v>2290</v>
      </c>
      <c r="JJ185" s="60">
        <v>2248</v>
      </c>
      <c r="JK185" s="60">
        <v>1948</v>
      </c>
      <c r="JL185" s="60">
        <v>1062</v>
      </c>
      <c r="JM185" s="60">
        <v>2511</v>
      </c>
      <c r="JN185" s="60">
        <v>1357</v>
      </c>
      <c r="JO185" s="60">
        <v>1948</v>
      </c>
      <c r="JP185" s="60">
        <v>2225</v>
      </c>
      <c r="JQ185" s="60">
        <v>2511</v>
      </c>
      <c r="JR185" s="60">
        <v>2595</v>
      </c>
      <c r="JS185" s="60">
        <v>2595</v>
      </c>
      <c r="JT185" s="60">
        <v>2595</v>
      </c>
      <c r="JU185" s="60">
        <v>912</v>
      </c>
      <c r="JV185" s="60">
        <v>1026</v>
      </c>
      <c r="JW185" s="60">
        <v>2332</v>
      </c>
      <c r="JX185" s="60">
        <v>1948</v>
      </c>
      <c r="JY185" s="60">
        <v>2140</v>
      </c>
      <c r="JZ185" s="60">
        <v>2511</v>
      </c>
      <c r="KA185" s="60">
        <v>2225</v>
      </c>
      <c r="KB185" s="60">
        <v>2079</v>
      </c>
      <c r="KC185" s="60">
        <v>1097</v>
      </c>
      <c r="KE185" s="60">
        <v>2271</v>
      </c>
      <c r="KF185" s="60">
        <v>2000</v>
      </c>
      <c r="KG185" s="60">
        <v>2229</v>
      </c>
      <c r="KH185" s="60">
        <v>2595</v>
      </c>
      <c r="KI185" s="60">
        <v>2361</v>
      </c>
      <c r="KJ185" s="60">
        <v>2211</v>
      </c>
      <c r="KK185" s="60">
        <v>1948</v>
      </c>
      <c r="KL185" s="60">
        <v>2211</v>
      </c>
      <c r="KM185" s="60">
        <v>2361</v>
      </c>
      <c r="KN185" s="60">
        <v>2553</v>
      </c>
      <c r="KO185" s="60">
        <v>1948</v>
      </c>
      <c r="KP185" s="60">
        <v>2595</v>
      </c>
      <c r="KQ185" s="60">
        <v>2022</v>
      </c>
      <c r="KR185" s="60">
        <v>1062</v>
      </c>
      <c r="KS185" s="60">
        <v>1469</v>
      </c>
      <c r="KT185" s="60">
        <v>1948</v>
      </c>
      <c r="KU185" s="60">
        <v>2595</v>
      </c>
      <c r="KV185" s="60">
        <v>2595</v>
      </c>
      <c r="KW185" s="60">
        <v>2332</v>
      </c>
      <c r="KX185" s="60">
        <v>2595</v>
      </c>
      <c r="KY185" s="60">
        <v>2595</v>
      </c>
      <c r="KZ185" s="60">
        <v>2595</v>
      </c>
      <c r="LA185" s="60">
        <v>2595</v>
      </c>
      <c r="LB185" s="60">
        <v>1948</v>
      </c>
      <c r="LC185" s="60">
        <v>2332</v>
      </c>
      <c r="LD185" s="60">
        <v>2290</v>
      </c>
      <c r="LE185" s="60">
        <v>2595</v>
      </c>
      <c r="LF185" s="60">
        <v>2595</v>
      </c>
      <c r="LG185" s="60">
        <v>1948</v>
      </c>
      <c r="LH185" s="60">
        <v>2595</v>
      </c>
      <c r="LI185" s="60">
        <v>2595</v>
      </c>
      <c r="LJ185" s="60">
        <v>2140</v>
      </c>
      <c r="LK185" s="60">
        <v>2248</v>
      </c>
      <c r="LL185" s="60">
        <v>2595</v>
      </c>
      <c r="LM185" s="60">
        <v>2595</v>
      </c>
      <c r="LN185" s="60">
        <v>1948</v>
      </c>
      <c r="LO185" s="60">
        <v>1357</v>
      </c>
      <c r="LP185" s="60">
        <v>1484</v>
      </c>
      <c r="LQ185" s="60">
        <v>2595</v>
      </c>
      <c r="LR185" s="60">
        <v>2595</v>
      </c>
      <c r="LS185" s="60">
        <v>2248</v>
      </c>
      <c r="LT185" s="60">
        <v>1948</v>
      </c>
      <c r="LU185" s="60">
        <v>2595</v>
      </c>
      <c r="LV185" s="60">
        <v>2595</v>
      </c>
    </row>
    <row r="186" spans="1:334" ht="15" customHeight="1" x14ac:dyDescent="0.35">
      <c r="A186" s="57"/>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s="60">
        <v>1902</v>
      </c>
      <c r="FH186" s="60">
        <v>1818</v>
      </c>
      <c r="FI186" s="60">
        <v>1734</v>
      </c>
      <c r="FJ186" s="60">
        <v>1818</v>
      </c>
      <c r="FK186" s="60">
        <v>1734</v>
      </c>
      <c r="FL186" s="60">
        <v>1734</v>
      </c>
      <c r="FM186" s="60">
        <v>787</v>
      </c>
      <c r="FN186" s="60">
        <v>1420</v>
      </c>
      <c r="FO186" s="60">
        <v>1902</v>
      </c>
      <c r="FP186" s="60">
        <v>1818</v>
      </c>
      <c r="FQ186" s="60">
        <v>1776</v>
      </c>
      <c r="FR186" s="60">
        <v>1860</v>
      </c>
      <c r="FS186" s="60">
        <v>1860</v>
      </c>
      <c r="FT186" s="60">
        <v>1776</v>
      </c>
      <c r="FU186" s="60">
        <v>1776</v>
      </c>
      <c r="FV186" s="60">
        <v>1734</v>
      </c>
      <c r="FW186" s="60">
        <v>1199</v>
      </c>
      <c r="FX186" s="60">
        <v>1198</v>
      </c>
      <c r="FY186" s="60">
        <v>1513</v>
      </c>
      <c r="FZ186" s="60">
        <v>1513</v>
      </c>
      <c r="GB186" s="60">
        <v>1504</v>
      </c>
      <c r="GC186" s="60">
        <v>1776</v>
      </c>
      <c r="GD186" s="60">
        <v>1397</v>
      </c>
      <c r="GE186" s="60">
        <v>1776</v>
      </c>
      <c r="GF186" s="60">
        <v>1000</v>
      </c>
      <c r="GG186" s="60">
        <v>1776</v>
      </c>
      <c r="GH186" s="60">
        <v>1818</v>
      </c>
      <c r="GI186" s="60">
        <v>1902</v>
      </c>
      <c r="GJ186" s="60">
        <v>1818</v>
      </c>
      <c r="GK186" s="60">
        <v>1902</v>
      </c>
      <c r="GL186" s="60">
        <v>1902</v>
      </c>
      <c r="GM186" s="60">
        <v>1818</v>
      </c>
      <c r="GN186" s="60">
        <v>1818</v>
      </c>
      <c r="GO186" s="60">
        <v>1902</v>
      </c>
      <c r="GP186" s="60">
        <v>1902</v>
      </c>
      <c r="GQ186" s="60">
        <v>1818</v>
      </c>
      <c r="GR186" s="60">
        <v>1597</v>
      </c>
      <c r="GS186" s="60">
        <v>900</v>
      </c>
      <c r="GT186" s="60">
        <v>1902</v>
      </c>
      <c r="GU186" s="60">
        <v>1818</v>
      </c>
      <c r="GV186" s="60">
        <v>1818</v>
      </c>
      <c r="GW186" s="60">
        <v>1818</v>
      </c>
      <c r="GX186" s="60">
        <v>1362</v>
      </c>
      <c r="GY186" s="60">
        <v>1818</v>
      </c>
      <c r="GZ186" s="60">
        <v>1362</v>
      </c>
      <c r="HA186" s="60">
        <v>1902</v>
      </c>
      <c r="HB186" s="60">
        <v>1278</v>
      </c>
      <c r="HC186" s="60">
        <v>1362</v>
      </c>
      <c r="HD186" s="60">
        <v>1362</v>
      </c>
      <c r="HE186" s="60">
        <v>1362</v>
      </c>
      <c r="HF186" s="60">
        <v>1818</v>
      </c>
      <c r="HG186" s="60">
        <v>1818</v>
      </c>
      <c r="HH186" s="60">
        <v>1902</v>
      </c>
      <c r="HI186" s="60">
        <v>578</v>
      </c>
      <c r="HJ186" s="60">
        <v>620</v>
      </c>
      <c r="HK186" s="60">
        <v>536</v>
      </c>
      <c r="HL186" s="60">
        <v>620</v>
      </c>
      <c r="HM186" s="60">
        <v>536</v>
      </c>
      <c r="HN186" s="60">
        <v>536</v>
      </c>
      <c r="HO186" s="60">
        <v>536</v>
      </c>
      <c r="HP186" s="60">
        <v>536</v>
      </c>
      <c r="HQ186" s="60">
        <v>620</v>
      </c>
      <c r="HR186" s="60">
        <v>399</v>
      </c>
      <c r="HS186" s="60">
        <v>536</v>
      </c>
      <c r="HT186" s="60">
        <v>620</v>
      </c>
      <c r="HU186" s="60">
        <v>620</v>
      </c>
      <c r="HV186" s="60">
        <v>620</v>
      </c>
      <c r="HW186" s="60">
        <v>620</v>
      </c>
      <c r="HX186" s="60">
        <v>620</v>
      </c>
      <c r="HY186" s="60">
        <v>536</v>
      </c>
      <c r="HZ186" s="60">
        <v>536</v>
      </c>
      <c r="IA186" s="60">
        <v>536</v>
      </c>
      <c r="IB186" s="60">
        <v>536</v>
      </c>
      <c r="IC186" s="60">
        <v>536</v>
      </c>
      <c r="ID186" s="60">
        <v>536</v>
      </c>
      <c r="IE186" s="60">
        <v>578</v>
      </c>
      <c r="IF186" s="60">
        <v>578</v>
      </c>
      <c r="IG186" s="60">
        <v>578</v>
      </c>
      <c r="IH186" s="60">
        <v>536</v>
      </c>
      <c r="II186" s="60">
        <v>620</v>
      </c>
      <c r="IJ186" s="60">
        <v>536</v>
      </c>
      <c r="IK186" s="60">
        <v>536</v>
      </c>
      <c r="IL186" s="60">
        <v>578</v>
      </c>
      <c r="IM186" s="60">
        <v>620</v>
      </c>
      <c r="IN186" s="60">
        <v>620</v>
      </c>
      <c r="IO186" s="60">
        <v>578</v>
      </c>
      <c r="IP186" s="60">
        <v>578</v>
      </c>
      <c r="IQ186" s="60">
        <v>620</v>
      </c>
      <c r="IR186" s="60">
        <v>578</v>
      </c>
      <c r="IS186" s="60">
        <v>578</v>
      </c>
      <c r="IT186" s="60">
        <v>578</v>
      </c>
      <c r="IU186" s="60">
        <v>536</v>
      </c>
      <c r="IV186" s="60">
        <v>42</v>
      </c>
      <c r="IW186" s="60">
        <v>536</v>
      </c>
      <c r="IX186" s="60">
        <v>315</v>
      </c>
      <c r="IY186" s="60">
        <v>620</v>
      </c>
      <c r="IZ186" s="60">
        <v>620</v>
      </c>
      <c r="JA186" s="60">
        <v>536</v>
      </c>
      <c r="JB186" s="60">
        <v>536</v>
      </c>
      <c r="JC186" s="60">
        <v>315</v>
      </c>
      <c r="JD186" s="60">
        <v>536</v>
      </c>
      <c r="JE186" s="60">
        <v>536</v>
      </c>
      <c r="JF186" s="60">
        <v>536</v>
      </c>
      <c r="JG186" s="60">
        <v>536</v>
      </c>
      <c r="JH186" s="60">
        <v>578</v>
      </c>
      <c r="JI186" s="60">
        <v>578</v>
      </c>
      <c r="JJ186" s="60">
        <v>536</v>
      </c>
      <c r="JK186" s="60">
        <v>536</v>
      </c>
      <c r="JL186" s="60">
        <v>315</v>
      </c>
      <c r="JM186" s="60">
        <v>536</v>
      </c>
      <c r="JN186" s="60">
        <v>536</v>
      </c>
      <c r="JO186" s="60">
        <v>536</v>
      </c>
      <c r="JP186" s="60">
        <v>513</v>
      </c>
      <c r="JQ186" s="60">
        <v>536</v>
      </c>
      <c r="JR186" s="60">
        <v>620</v>
      </c>
      <c r="JS186" s="60">
        <v>620</v>
      </c>
      <c r="JT186" s="60">
        <v>620</v>
      </c>
      <c r="JU186" s="60">
        <v>315</v>
      </c>
      <c r="JV186" s="60">
        <v>578</v>
      </c>
      <c r="JW186" s="60">
        <v>620</v>
      </c>
      <c r="JX186" s="60">
        <v>536</v>
      </c>
      <c r="JY186" s="60">
        <v>578</v>
      </c>
      <c r="JZ186" s="60">
        <v>536</v>
      </c>
      <c r="KA186" s="60">
        <v>513</v>
      </c>
      <c r="KB186" s="60">
        <v>536</v>
      </c>
      <c r="KC186" s="60">
        <v>536</v>
      </c>
      <c r="KD186" s="60">
        <v>315</v>
      </c>
      <c r="KE186" s="60">
        <v>578</v>
      </c>
      <c r="KF186" s="60">
        <v>536</v>
      </c>
      <c r="KG186" s="60">
        <v>536</v>
      </c>
      <c r="KH186" s="60">
        <v>620</v>
      </c>
      <c r="KI186" s="60">
        <v>536</v>
      </c>
      <c r="KJ186" s="60">
        <v>536</v>
      </c>
      <c r="KK186" s="60">
        <v>536</v>
      </c>
      <c r="KL186" s="60">
        <v>536</v>
      </c>
      <c r="KM186" s="60">
        <v>536</v>
      </c>
      <c r="KN186" s="60">
        <v>578</v>
      </c>
      <c r="KO186" s="60">
        <v>536</v>
      </c>
      <c r="KP186" s="60">
        <v>620</v>
      </c>
      <c r="KQ186" s="60">
        <v>315</v>
      </c>
      <c r="KR186" s="60">
        <v>315</v>
      </c>
      <c r="KS186" s="60">
        <v>536</v>
      </c>
      <c r="KT186" s="60">
        <v>536</v>
      </c>
      <c r="KU186" s="60">
        <v>620</v>
      </c>
      <c r="KV186" s="60">
        <v>620</v>
      </c>
      <c r="KW186" s="60">
        <v>620</v>
      </c>
      <c r="KX186" s="60">
        <v>620</v>
      </c>
      <c r="KY186" s="60">
        <v>620</v>
      </c>
      <c r="KZ186" s="60">
        <v>620</v>
      </c>
      <c r="LA186" s="60">
        <v>620</v>
      </c>
      <c r="LB186" s="60">
        <v>536</v>
      </c>
      <c r="LC186" s="60">
        <v>620</v>
      </c>
      <c r="LD186" s="60">
        <v>578</v>
      </c>
      <c r="LE186" s="60">
        <v>620</v>
      </c>
      <c r="LF186" s="60">
        <v>620</v>
      </c>
      <c r="LG186" s="60">
        <v>536</v>
      </c>
      <c r="LH186" s="60">
        <v>620</v>
      </c>
      <c r="LI186" s="60">
        <v>620</v>
      </c>
      <c r="LJ186" s="60">
        <v>578</v>
      </c>
      <c r="LK186" s="60">
        <v>536</v>
      </c>
      <c r="LL186" s="60">
        <v>620</v>
      </c>
      <c r="LM186" s="60">
        <v>620</v>
      </c>
      <c r="LN186" s="60">
        <v>536</v>
      </c>
      <c r="LO186" s="60">
        <v>536</v>
      </c>
      <c r="LP186" s="60">
        <v>536</v>
      </c>
      <c r="LQ186" s="60">
        <v>620</v>
      </c>
      <c r="LR186" s="60">
        <v>620</v>
      </c>
      <c r="LS186" s="60">
        <v>536</v>
      </c>
      <c r="LT186" s="60">
        <v>536</v>
      </c>
      <c r="LU186" s="60">
        <v>620</v>
      </c>
      <c r="LV186" s="60">
        <v>620</v>
      </c>
    </row>
    <row r="187" spans="1:334" ht="15" customHeight="1" x14ac:dyDescent="0.35">
      <c r="A187" s="5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s="60">
        <v>5194.8</v>
      </c>
      <c r="FH187" s="60">
        <v>4846.8</v>
      </c>
      <c r="FI187" s="60">
        <v>3600.8</v>
      </c>
      <c r="FJ187" s="60">
        <v>5210.8</v>
      </c>
      <c r="FK187" s="60">
        <v>3740.8</v>
      </c>
      <c r="FL187" s="60">
        <v>4846.8</v>
      </c>
      <c r="FM187" s="60">
        <v>4952.8</v>
      </c>
      <c r="FN187" s="60">
        <v>4699.3</v>
      </c>
      <c r="FO187" s="60">
        <v>5210.8</v>
      </c>
      <c r="FP187" s="60">
        <v>5002.8</v>
      </c>
      <c r="FQ187" s="60">
        <v>4740.8</v>
      </c>
      <c r="FR187" s="60">
        <v>5350.8</v>
      </c>
      <c r="FS187" s="60">
        <v>2470.8000000000002</v>
      </c>
      <c r="FT187" s="60">
        <v>4600.8</v>
      </c>
      <c r="FU187" s="60">
        <v>3600.8</v>
      </c>
      <c r="FV187" s="60">
        <v>4862.8</v>
      </c>
      <c r="FW187" s="60">
        <v>2212.8000000000002</v>
      </c>
      <c r="FX187" s="60">
        <v>4740.8</v>
      </c>
      <c r="FY187" s="60">
        <v>5266.8</v>
      </c>
      <c r="FZ187" s="60">
        <v>3740.8</v>
      </c>
      <c r="GA187" s="60">
        <v>4952.8</v>
      </c>
      <c r="GC187" s="60">
        <v>4600.8</v>
      </c>
      <c r="GD187" s="60">
        <v>3101.8</v>
      </c>
      <c r="GE187" s="60">
        <v>4811.8</v>
      </c>
      <c r="GF187" s="60">
        <v>4184.3</v>
      </c>
      <c r="GG187" s="60">
        <v>4646.8</v>
      </c>
      <c r="GH187" s="60">
        <v>1966.8</v>
      </c>
      <c r="GI187" s="60">
        <v>4744.8</v>
      </c>
      <c r="GJ187" s="60">
        <v>4038.5</v>
      </c>
      <c r="GK187" s="60">
        <v>4949.8</v>
      </c>
      <c r="GL187" s="60">
        <v>5025.8</v>
      </c>
      <c r="GM187" s="60">
        <v>5270.8</v>
      </c>
      <c r="GN187" s="60">
        <v>4865.8</v>
      </c>
      <c r="GO187" s="60">
        <v>4499.8</v>
      </c>
      <c r="GP187" s="60">
        <v>4423.8</v>
      </c>
      <c r="GQ187" s="60">
        <v>3501.8</v>
      </c>
      <c r="GR187" s="60">
        <v>4824.8</v>
      </c>
      <c r="GS187" s="60">
        <v>3703.8</v>
      </c>
      <c r="GT187" s="60">
        <v>4423.8</v>
      </c>
      <c r="GU187" s="60">
        <v>3442.8</v>
      </c>
      <c r="GV187" s="60">
        <v>4180.8</v>
      </c>
      <c r="GW187" s="60">
        <v>4180.8</v>
      </c>
      <c r="GX187" s="60">
        <v>3848.8</v>
      </c>
      <c r="GY187" s="60">
        <v>4180.8</v>
      </c>
      <c r="GZ187" s="60">
        <v>3848.8</v>
      </c>
      <c r="HA187" s="60">
        <v>3790.8</v>
      </c>
      <c r="HB187" s="60">
        <v>4207.8</v>
      </c>
      <c r="HC187" s="60">
        <v>3972.8</v>
      </c>
      <c r="HD187" s="60">
        <v>2866.8</v>
      </c>
      <c r="HE187" s="60">
        <v>4437.8</v>
      </c>
      <c r="HF187" s="60">
        <v>4673.3</v>
      </c>
      <c r="HG187" s="60">
        <v>4673.3</v>
      </c>
      <c r="HH187" s="60">
        <v>4264.8</v>
      </c>
      <c r="HI187" s="60">
        <v>1245.5</v>
      </c>
      <c r="HJ187" s="60">
        <v>984.5</v>
      </c>
      <c r="HK187" s="60">
        <v>1245.5</v>
      </c>
      <c r="HL187" s="60">
        <v>1060.5</v>
      </c>
      <c r="HM187" s="60">
        <v>1385.5</v>
      </c>
      <c r="HN187" s="60">
        <v>1385.5</v>
      </c>
      <c r="HO187" s="60">
        <v>1245.5</v>
      </c>
      <c r="HP187" s="60">
        <v>1283.5</v>
      </c>
      <c r="HQ187" s="60">
        <v>920.5</v>
      </c>
      <c r="HR187" s="60">
        <v>1060.5</v>
      </c>
      <c r="HS187" s="60">
        <v>1305.5</v>
      </c>
      <c r="HT187" s="60">
        <v>1010.5</v>
      </c>
      <c r="HU187" s="60">
        <v>1010.5</v>
      </c>
      <c r="HV187" s="60">
        <v>1010.5</v>
      </c>
      <c r="HW187" s="60">
        <v>1010.5</v>
      </c>
      <c r="HX187" s="60">
        <v>984.5</v>
      </c>
      <c r="HY187" s="60">
        <v>1086.5</v>
      </c>
      <c r="HZ187" s="60">
        <v>1086.5</v>
      </c>
      <c r="IA187" s="60">
        <v>1086.5</v>
      </c>
      <c r="IB187" s="60">
        <v>1385.5</v>
      </c>
      <c r="IC187" s="60">
        <v>1305.5</v>
      </c>
      <c r="ID187" s="60">
        <v>1385.5</v>
      </c>
      <c r="IE187" s="60">
        <v>1385.5</v>
      </c>
      <c r="IF187" s="60">
        <v>1245.5</v>
      </c>
      <c r="IG187" s="60">
        <v>1245.5</v>
      </c>
      <c r="IH187" s="60">
        <v>1086.5</v>
      </c>
      <c r="II187" s="60">
        <v>1086.5</v>
      </c>
      <c r="IJ187" s="60">
        <v>1385.5</v>
      </c>
      <c r="IK187" s="60">
        <v>1165.5</v>
      </c>
      <c r="IL187" s="60">
        <v>238.3</v>
      </c>
      <c r="IM187" s="60">
        <v>504</v>
      </c>
      <c r="IN187" s="60">
        <v>1060.5</v>
      </c>
      <c r="IO187" s="60">
        <v>580</v>
      </c>
      <c r="IP187" s="60">
        <v>920.5</v>
      </c>
      <c r="IQ187" s="60">
        <v>825.5</v>
      </c>
      <c r="IR187" s="60">
        <v>920.5</v>
      </c>
      <c r="IS187" s="60">
        <v>1245.5</v>
      </c>
      <c r="IT187" s="60">
        <v>1385.5</v>
      </c>
      <c r="IU187" s="60">
        <v>1385.5</v>
      </c>
      <c r="IV187" s="60">
        <v>984.5</v>
      </c>
      <c r="IW187" s="60">
        <v>1305.5</v>
      </c>
      <c r="IX187" s="60">
        <v>1305.5</v>
      </c>
      <c r="IY187" s="60">
        <v>984.5</v>
      </c>
      <c r="IZ187" s="60">
        <v>1165.5</v>
      </c>
      <c r="JA187" s="60">
        <v>1385.5</v>
      </c>
      <c r="JB187" s="60">
        <v>1165.5</v>
      </c>
      <c r="JC187" s="60">
        <v>1060.5</v>
      </c>
      <c r="JD187" s="60">
        <v>1165.5</v>
      </c>
      <c r="JE187" s="60">
        <v>1385.5</v>
      </c>
      <c r="JF187" s="60">
        <v>1305.5</v>
      </c>
      <c r="JG187" s="60">
        <v>1165.5</v>
      </c>
      <c r="JH187" s="60">
        <v>1385.5</v>
      </c>
      <c r="JI187" s="60">
        <v>1245.5</v>
      </c>
      <c r="JJ187" s="60">
        <v>1385.5</v>
      </c>
      <c r="JK187" s="60">
        <v>1245.5</v>
      </c>
      <c r="JL187" s="60">
        <v>1385.5</v>
      </c>
      <c r="JM187" s="60">
        <v>1245.5</v>
      </c>
      <c r="JN187" s="60">
        <v>1296.5</v>
      </c>
      <c r="JO187" s="60">
        <v>1165.5</v>
      </c>
      <c r="JP187" s="60">
        <v>984.5</v>
      </c>
      <c r="JQ187" s="60">
        <v>1385.5</v>
      </c>
      <c r="JR187" s="60">
        <v>1229.5</v>
      </c>
      <c r="JS187" s="60">
        <v>984.5</v>
      </c>
      <c r="JT187" s="60">
        <v>984.5</v>
      </c>
      <c r="JU187" s="60">
        <v>1296.5</v>
      </c>
      <c r="JV187" s="60">
        <v>1060.5</v>
      </c>
      <c r="JW187" s="60">
        <v>1146.5</v>
      </c>
      <c r="JX187" s="60">
        <v>1165.5</v>
      </c>
      <c r="JY187" s="60">
        <v>1296.5</v>
      </c>
      <c r="JZ187" s="60">
        <v>1245.5</v>
      </c>
      <c r="KA187" s="60">
        <v>984.5</v>
      </c>
      <c r="KB187" s="60">
        <v>1165.5</v>
      </c>
      <c r="KC187" s="60">
        <v>1305.5</v>
      </c>
      <c r="KD187" s="60">
        <v>1305.5</v>
      </c>
      <c r="KE187" s="60">
        <v>1245.5</v>
      </c>
      <c r="KF187" s="60">
        <v>1060.5</v>
      </c>
      <c r="KG187" s="60">
        <v>1245.5</v>
      </c>
      <c r="KH187" s="60">
        <v>1245.5</v>
      </c>
      <c r="KI187" s="60">
        <v>1245.5</v>
      </c>
      <c r="KJ187" s="60">
        <v>1245.5</v>
      </c>
      <c r="KK187" s="60">
        <v>1245.5</v>
      </c>
      <c r="KL187" s="60">
        <v>1245.5</v>
      </c>
      <c r="KM187" s="60">
        <v>1376.5</v>
      </c>
      <c r="KN187" s="60">
        <v>1385.5</v>
      </c>
      <c r="KO187" s="60">
        <v>1385.5</v>
      </c>
      <c r="KP187" s="60">
        <v>984.5</v>
      </c>
      <c r="KQ187" s="60">
        <v>1305.5</v>
      </c>
      <c r="KR187" s="60">
        <v>1305.5</v>
      </c>
      <c r="KS187" s="60">
        <v>1385.5</v>
      </c>
      <c r="KT187" s="60">
        <v>1385.5</v>
      </c>
      <c r="KU187" s="60">
        <v>984.5</v>
      </c>
      <c r="KV187" s="60">
        <v>984.5</v>
      </c>
      <c r="KW187" s="60">
        <v>901.5</v>
      </c>
      <c r="KX187" s="60">
        <v>984.5</v>
      </c>
      <c r="KY187" s="60">
        <v>984.5</v>
      </c>
      <c r="KZ187" s="60">
        <v>984.5</v>
      </c>
      <c r="LA187" s="60">
        <v>984.5</v>
      </c>
      <c r="LB187" s="60">
        <v>1305.5</v>
      </c>
      <c r="LC187" s="60">
        <v>1060.5</v>
      </c>
      <c r="LD187" s="60">
        <v>1060.5</v>
      </c>
      <c r="LE187" s="60">
        <v>920.5</v>
      </c>
      <c r="LF187" s="60">
        <v>984.5</v>
      </c>
      <c r="LG187" s="60">
        <v>1165.5</v>
      </c>
      <c r="LH187" s="60">
        <v>984.5</v>
      </c>
      <c r="LI187" s="60">
        <v>1064.5</v>
      </c>
      <c r="LJ187" s="60">
        <v>1165.5</v>
      </c>
      <c r="LK187" s="60">
        <v>920.5</v>
      </c>
      <c r="LL187" s="60">
        <v>984.5</v>
      </c>
      <c r="LM187" s="60">
        <v>984.5</v>
      </c>
      <c r="LN187" s="60">
        <v>901.5</v>
      </c>
      <c r="LO187" s="60">
        <v>1305.5</v>
      </c>
      <c r="LP187" s="60">
        <v>1305.5</v>
      </c>
      <c r="LQ187" s="60">
        <v>984.5</v>
      </c>
      <c r="LR187" s="60">
        <v>1060.5</v>
      </c>
      <c r="LS187" s="60">
        <v>1296.5</v>
      </c>
      <c r="LT187" s="60">
        <v>1146.5</v>
      </c>
      <c r="LU187" s="60">
        <v>984.5</v>
      </c>
      <c r="LV187" s="60">
        <v>1060.5</v>
      </c>
    </row>
    <row r="188" spans="1:334" ht="15" customHeight="1" x14ac:dyDescent="0.35">
      <c r="A188" s="57"/>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s="60">
        <v>7263.5</v>
      </c>
      <c r="FH188" s="60">
        <v>6079.5</v>
      </c>
      <c r="FI188" s="60">
        <v>4813.5</v>
      </c>
      <c r="FJ188" s="60">
        <v>6488.5</v>
      </c>
      <c r="FK188" s="60">
        <v>5133.5</v>
      </c>
      <c r="FL188" s="60">
        <v>6404.5</v>
      </c>
      <c r="FM188" s="60">
        <v>6439.5</v>
      </c>
      <c r="FN188" s="60">
        <v>6500.5</v>
      </c>
      <c r="FO188" s="60">
        <v>6859.5</v>
      </c>
      <c r="FP188" s="60">
        <v>7031.5</v>
      </c>
      <c r="FQ188" s="60">
        <v>6527.5</v>
      </c>
      <c r="FR188" s="60">
        <v>7221.5</v>
      </c>
      <c r="FS188" s="60">
        <v>6555.5</v>
      </c>
      <c r="FT188" s="60">
        <v>5607.5</v>
      </c>
      <c r="FU188" s="60">
        <v>5014.5</v>
      </c>
      <c r="FV188" s="60">
        <v>6236.5</v>
      </c>
      <c r="FW188" s="60">
        <v>6727.5</v>
      </c>
      <c r="FX188" s="60">
        <v>6727.5</v>
      </c>
      <c r="FY188" s="60">
        <v>7103.5</v>
      </c>
      <c r="FZ188" s="60">
        <v>5534.5</v>
      </c>
      <c r="GA188" s="60">
        <v>7337.5</v>
      </c>
      <c r="GB188" s="60">
        <v>6713.5</v>
      </c>
      <c r="GD188" s="60">
        <v>5726.5</v>
      </c>
      <c r="GE188" s="60">
        <v>4580.5</v>
      </c>
      <c r="GF188" s="60">
        <v>4580.5</v>
      </c>
      <c r="GG188" s="60">
        <v>5238.3599999999997</v>
      </c>
      <c r="GH188" s="60">
        <v>5002.0599999999995</v>
      </c>
      <c r="GI188" s="60">
        <v>6155.5</v>
      </c>
      <c r="GJ188" s="60">
        <v>7295.5</v>
      </c>
      <c r="GK188" s="60">
        <v>7183.5</v>
      </c>
      <c r="GL188" s="60">
        <v>7251.5</v>
      </c>
      <c r="GM188" s="60">
        <v>7158.5</v>
      </c>
      <c r="GN188" s="60">
        <v>7295.5</v>
      </c>
      <c r="GO188" s="60">
        <v>6853.5</v>
      </c>
      <c r="GP188" s="60">
        <v>6157.5</v>
      </c>
      <c r="GQ188" s="60">
        <v>5989.5</v>
      </c>
      <c r="GR188" s="60">
        <v>5913.5</v>
      </c>
      <c r="GS188" s="60">
        <v>6795.5</v>
      </c>
      <c r="GT188" s="60">
        <v>6937.5</v>
      </c>
      <c r="GU188" s="60">
        <v>6044.0599999999995</v>
      </c>
      <c r="GV188" s="60">
        <v>5002.0599999999995</v>
      </c>
      <c r="GW188" s="60">
        <v>5002.0599999999995</v>
      </c>
      <c r="GX188" s="60">
        <v>6128.0599999999995</v>
      </c>
      <c r="GY188" s="60">
        <v>4722.0599999999995</v>
      </c>
      <c r="GZ188" s="60">
        <v>6044.0599999999995</v>
      </c>
      <c r="HA188" s="60">
        <v>6476.0599999999995</v>
      </c>
      <c r="HB188" s="60">
        <v>6666.5</v>
      </c>
      <c r="HC188" s="60">
        <v>6708.5</v>
      </c>
      <c r="HD188" s="60">
        <v>6769.5</v>
      </c>
      <c r="HE188" s="60">
        <v>7295.5</v>
      </c>
      <c r="HF188" s="60">
        <v>7295.5</v>
      </c>
      <c r="HG188" s="60">
        <v>7379.5</v>
      </c>
      <c r="HH188" s="60">
        <v>6157.5</v>
      </c>
      <c r="HJ188" s="60">
        <v>5989.5</v>
      </c>
      <c r="HK188" s="60">
        <v>4929.5</v>
      </c>
      <c r="HL188" s="60">
        <v>5709.5</v>
      </c>
      <c r="HM188" s="60">
        <v>4531.5</v>
      </c>
      <c r="HN188" s="60">
        <v>5747.5</v>
      </c>
      <c r="HO188" s="60">
        <v>5097.5</v>
      </c>
      <c r="HP188" s="60">
        <v>4947.5</v>
      </c>
      <c r="HQ188" s="60">
        <v>5058.5</v>
      </c>
      <c r="HR188" s="60">
        <v>5621.5</v>
      </c>
      <c r="HS188" s="60">
        <v>5429.5</v>
      </c>
      <c r="HT188" s="60">
        <v>5849.5</v>
      </c>
      <c r="HU188" s="60">
        <v>5849.5</v>
      </c>
      <c r="HV188" s="60">
        <v>5849.5</v>
      </c>
      <c r="HW188" s="60">
        <v>5849.5</v>
      </c>
      <c r="HX188" s="60">
        <v>5989.5</v>
      </c>
      <c r="HY188" s="60">
        <v>5807.5</v>
      </c>
      <c r="HZ188" s="60">
        <v>5529.5</v>
      </c>
      <c r="IA188" s="60">
        <v>5807.5</v>
      </c>
      <c r="IB188" s="60">
        <v>5797.5</v>
      </c>
      <c r="IC188" s="60">
        <v>5597.5</v>
      </c>
      <c r="ID188" s="60">
        <v>5797.5</v>
      </c>
      <c r="IE188" s="60">
        <v>5989.5</v>
      </c>
      <c r="IF188" s="60">
        <v>5439.5</v>
      </c>
      <c r="IG188" s="60">
        <v>5379.5</v>
      </c>
      <c r="IH188" s="60">
        <v>5229.5</v>
      </c>
      <c r="II188" s="60">
        <v>5631.5</v>
      </c>
      <c r="IJ188" s="60">
        <v>5797.5</v>
      </c>
      <c r="IK188" s="60">
        <v>5544.5</v>
      </c>
      <c r="IL188" s="60">
        <v>5657.5</v>
      </c>
      <c r="IM188" s="60">
        <v>5849.5</v>
      </c>
      <c r="IN188" s="60">
        <v>5989.5</v>
      </c>
      <c r="IO188" s="60">
        <v>5807.5</v>
      </c>
      <c r="IP188" s="60">
        <v>3250.5</v>
      </c>
      <c r="IQ188" s="60">
        <v>5989.5</v>
      </c>
      <c r="IR188" s="60">
        <v>3250.5</v>
      </c>
      <c r="IS188" s="60">
        <v>5439.5</v>
      </c>
      <c r="IT188" s="60">
        <v>5729.5</v>
      </c>
      <c r="IU188" s="60">
        <v>5669.5</v>
      </c>
      <c r="IV188" s="60">
        <v>5989.5</v>
      </c>
      <c r="IW188" s="60">
        <v>5815.5</v>
      </c>
      <c r="IX188" s="60">
        <v>5334.5</v>
      </c>
      <c r="IY188" s="60">
        <v>5989.5</v>
      </c>
      <c r="IZ188" s="60">
        <v>5026.5</v>
      </c>
      <c r="JA188" s="60">
        <v>5249.5</v>
      </c>
      <c r="JB188" s="60">
        <v>4749.5</v>
      </c>
      <c r="JC188" s="60">
        <v>4285.5</v>
      </c>
      <c r="JD188" s="60">
        <v>4102.5</v>
      </c>
      <c r="JE188" s="60">
        <v>5484.5</v>
      </c>
      <c r="JF188" s="60">
        <v>5947.5</v>
      </c>
      <c r="JG188" s="60">
        <v>4549.5</v>
      </c>
      <c r="JH188" s="60">
        <v>5947.5</v>
      </c>
      <c r="JI188" s="60">
        <v>5184.5</v>
      </c>
      <c r="JJ188" s="60">
        <v>5684.5</v>
      </c>
      <c r="JK188" s="60">
        <v>4749.5</v>
      </c>
      <c r="JL188" s="60">
        <v>5881.2</v>
      </c>
      <c r="JM188" s="60">
        <v>5807.5</v>
      </c>
      <c r="JN188" s="60">
        <v>5747.5</v>
      </c>
      <c r="JO188" s="60">
        <v>3539</v>
      </c>
      <c r="JP188" s="60">
        <v>5726.5</v>
      </c>
      <c r="JQ188" s="60">
        <v>5947.5</v>
      </c>
      <c r="JR188" s="60">
        <v>5989.5</v>
      </c>
      <c r="JS188" s="60">
        <v>5989.5</v>
      </c>
      <c r="JT188" s="60">
        <v>5989.5</v>
      </c>
      <c r="JU188" s="60">
        <v>5579.5</v>
      </c>
      <c r="JV188" s="60">
        <v>5726.5</v>
      </c>
      <c r="JW188" s="60">
        <v>5441.5</v>
      </c>
      <c r="JX188" s="60">
        <v>4749.5</v>
      </c>
      <c r="JY188" s="60">
        <v>5726.5</v>
      </c>
      <c r="JZ188" s="60">
        <v>5807.5</v>
      </c>
      <c r="KA188" s="60">
        <v>5726.5</v>
      </c>
      <c r="KB188" s="60">
        <v>5165.5</v>
      </c>
      <c r="KC188" s="60">
        <v>5249.5</v>
      </c>
      <c r="KD188" s="60">
        <v>5534.5</v>
      </c>
      <c r="KE188" s="60">
        <v>5525.5</v>
      </c>
      <c r="KF188" s="60">
        <v>5316.5</v>
      </c>
      <c r="KG188" s="60">
        <v>5525.5</v>
      </c>
      <c r="KH188" s="60">
        <v>5289.5</v>
      </c>
      <c r="KI188" s="60">
        <v>5657.5</v>
      </c>
      <c r="KJ188" s="60">
        <v>5657.5</v>
      </c>
      <c r="KK188" s="60">
        <v>5034.5</v>
      </c>
      <c r="KL188" s="60">
        <v>5657.5</v>
      </c>
      <c r="KM188" s="60">
        <v>5702.5</v>
      </c>
      <c r="KN188" s="60">
        <v>5947.5</v>
      </c>
      <c r="KO188" s="60">
        <v>4531.5</v>
      </c>
      <c r="KP188" s="60">
        <v>5989.5</v>
      </c>
      <c r="KQ188" s="60">
        <v>5947.5</v>
      </c>
      <c r="KR188" s="60">
        <v>5947.5</v>
      </c>
      <c r="KS188" s="60">
        <v>5597.5</v>
      </c>
      <c r="KT188" s="60">
        <v>5249.5</v>
      </c>
      <c r="KU188" s="60">
        <v>5989.5</v>
      </c>
      <c r="KV188" s="60">
        <v>5989.5</v>
      </c>
      <c r="KW188" s="60">
        <v>5441.5</v>
      </c>
      <c r="KX188" s="60">
        <v>5989.5</v>
      </c>
      <c r="KY188" s="60">
        <v>5989.5</v>
      </c>
      <c r="KZ188" s="60">
        <v>5989.5</v>
      </c>
      <c r="LA188" s="60">
        <v>5989.5</v>
      </c>
      <c r="LB188" s="60">
        <v>5249.5</v>
      </c>
      <c r="LC188" s="60">
        <v>5726.5</v>
      </c>
      <c r="LD188" s="60">
        <v>5684.5</v>
      </c>
      <c r="LE188" s="60">
        <v>5849.5</v>
      </c>
      <c r="LF188" s="60">
        <v>5989.5</v>
      </c>
      <c r="LG188" s="60">
        <v>4929.5</v>
      </c>
      <c r="LH188" s="60">
        <v>5989.5</v>
      </c>
      <c r="LI188" s="60">
        <v>5989.5</v>
      </c>
      <c r="LJ188" s="60">
        <v>5026.5</v>
      </c>
      <c r="LK188" s="60">
        <v>5544.5</v>
      </c>
      <c r="LL188" s="60">
        <v>5989.5</v>
      </c>
      <c r="LM188" s="60">
        <v>5989.5</v>
      </c>
      <c r="LN188" s="60">
        <v>5597.5</v>
      </c>
      <c r="LO188" s="60">
        <v>5747.5</v>
      </c>
      <c r="LP188" s="60">
        <v>5947.5</v>
      </c>
      <c r="LQ188" s="60">
        <v>5989.5</v>
      </c>
      <c r="LR188" s="60">
        <v>5989.5</v>
      </c>
      <c r="LS188" s="60">
        <v>5484.5</v>
      </c>
      <c r="LT188" s="60">
        <v>5049.5</v>
      </c>
      <c r="LU188" s="60">
        <v>5989.5</v>
      </c>
      <c r="LV188" s="60">
        <v>5989.5</v>
      </c>
    </row>
    <row r="189" spans="1:334" ht="15" customHeight="1" x14ac:dyDescent="0.35">
      <c r="A189" s="57"/>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s="60">
        <v>8991</v>
      </c>
      <c r="FH189" s="60">
        <v>7821</v>
      </c>
      <c r="FI189" s="60">
        <v>5548</v>
      </c>
      <c r="FJ189" s="60">
        <v>8808</v>
      </c>
      <c r="FK189" s="60">
        <v>5548</v>
      </c>
      <c r="FL189" s="60">
        <v>8038</v>
      </c>
      <c r="FM189" s="60">
        <v>8410</v>
      </c>
      <c r="FN189" s="60">
        <v>7930</v>
      </c>
      <c r="FO189" s="60">
        <v>8881</v>
      </c>
      <c r="FP189" s="60">
        <v>8639</v>
      </c>
      <c r="FQ189" s="60">
        <v>7633</v>
      </c>
      <c r="FR189" s="60">
        <v>9071</v>
      </c>
      <c r="FS189" s="60">
        <v>7401</v>
      </c>
      <c r="FT189" s="60">
        <v>4115</v>
      </c>
      <c r="FU189" s="60">
        <v>4914</v>
      </c>
      <c r="FV189" s="60">
        <v>7670</v>
      </c>
      <c r="FW189" s="60">
        <v>4894</v>
      </c>
      <c r="FX189" s="60">
        <v>7970</v>
      </c>
      <c r="FY189" s="60">
        <v>8796</v>
      </c>
      <c r="FZ189" s="60">
        <v>2745</v>
      </c>
      <c r="GA189" s="60">
        <v>8566</v>
      </c>
      <c r="GB189" s="60">
        <v>6822</v>
      </c>
      <c r="GC189" s="60">
        <v>7334</v>
      </c>
      <c r="GE189" s="60">
        <v>8503</v>
      </c>
      <c r="GF189" s="60">
        <v>7909</v>
      </c>
      <c r="GG189" s="60">
        <v>8144</v>
      </c>
      <c r="GH189" s="60">
        <v>3568</v>
      </c>
      <c r="GI189" s="60">
        <v>7658</v>
      </c>
      <c r="GJ189" s="60">
        <v>8508</v>
      </c>
      <c r="GK189" s="60">
        <v>8746</v>
      </c>
      <c r="GL189" s="60">
        <v>8096</v>
      </c>
      <c r="GM189" s="60">
        <v>8258</v>
      </c>
      <c r="GN189" s="60">
        <v>7840</v>
      </c>
      <c r="GO189" s="60">
        <v>7692</v>
      </c>
      <c r="GP189" s="60">
        <v>5550</v>
      </c>
      <c r="GQ189" s="60">
        <v>3957</v>
      </c>
      <c r="GR189" s="60">
        <v>7685</v>
      </c>
      <c r="GS189" s="60">
        <v>7812</v>
      </c>
      <c r="GT189" s="60">
        <v>7782</v>
      </c>
      <c r="GU189" s="60">
        <v>6500</v>
      </c>
      <c r="GV189" s="60">
        <v>4568</v>
      </c>
      <c r="GW189" s="60">
        <v>6458</v>
      </c>
      <c r="GX189" s="60">
        <v>7290</v>
      </c>
      <c r="GY189" s="60">
        <v>6758</v>
      </c>
      <c r="GZ189" s="60">
        <v>7034</v>
      </c>
      <c r="HA189" s="60">
        <v>7532</v>
      </c>
      <c r="HB189" s="60">
        <v>7364</v>
      </c>
      <c r="HC189" s="60">
        <v>6998</v>
      </c>
      <c r="HD189" s="60">
        <v>5752</v>
      </c>
      <c r="HE189" s="60">
        <v>6603</v>
      </c>
      <c r="HF189" s="60">
        <v>8064</v>
      </c>
      <c r="HG189" s="60">
        <v>8448</v>
      </c>
      <c r="HH189" s="60">
        <v>7226</v>
      </c>
      <c r="HI189" s="60">
        <v>1646</v>
      </c>
      <c r="HJ189" s="60">
        <v>1040</v>
      </c>
      <c r="HK189" s="60">
        <v>1540</v>
      </c>
      <c r="HL189" s="60">
        <v>1514</v>
      </c>
      <c r="HM189" s="60">
        <v>1540</v>
      </c>
      <c r="HN189" s="60">
        <v>1909</v>
      </c>
      <c r="HO189" s="60">
        <v>1909</v>
      </c>
      <c r="HP189" s="60">
        <v>1540</v>
      </c>
      <c r="HQ189" s="60">
        <v>1321</v>
      </c>
      <c r="HR189" s="60">
        <v>1477</v>
      </c>
      <c r="HS189" s="60">
        <v>1723</v>
      </c>
      <c r="HT189" s="60">
        <v>1695</v>
      </c>
      <c r="HU189" s="60">
        <v>1909</v>
      </c>
      <c r="HV189" s="60">
        <v>1695</v>
      </c>
      <c r="HW189" s="60">
        <v>1695</v>
      </c>
      <c r="HX189" s="60">
        <v>1584</v>
      </c>
      <c r="HY189" s="60">
        <v>1839</v>
      </c>
      <c r="HZ189" s="60">
        <v>1839</v>
      </c>
      <c r="IA189" s="60">
        <v>1839</v>
      </c>
      <c r="IB189" s="60">
        <v>1909</v>
      </c>
      <c r="IC189" s="60">
        <v>1829</v>
      </c>
      <c r="ID189" s="60">
        <v>1909</v>
      </c>
      <c r="IE189" s="60">
        <v>1909</v>
      </c>
      <c r="IF189" s="60">
        <v>1909</v>
      </c>
      <c r="IG189" s="60">
        <v>1909</v>
      </c>
      <c r="IH189" s="60">
        <v>1733</v>
      </c>
      <c r="II189" s="60">
        <v>1733</v>
      </c>
      <c r="IJ189" s="60">
        <v>1839</v>
      </c>
      <c r="IK189" s="60">
        <v>1460</v>
      </c>
      <c r="IL189" s="60">
        <v>1478</v>
      </c>
      <c r="IM189" s="60">
        <v>1584</v>
      </c>
      <c r="IN189" s="60">
        <v>1584</v>
      </c>
      <c r="IO189" s="60">
        <v>1478</v>
      </c>
      <c r="IP189" s="60">
        <v>1215</v>
      </c>
      <c r="IQ189" s="60">
        <v>1584</v>
      </c>
      <c r="IR189" s="60">
        <v>1215</v>
      </c>
      <c r="IS189" s="60">
        <v>1909</v>
      </c>
      <c r="IT189" s="60">
        <v>1909</v>
      </c>
      <c r="IU189" s="60">
        <v>1909</v>
      </c>
      <c r="IV189" s="60">
        <v>1477</v>
      </c>
      <c r="IW189" s="60">
        <v>1697</v>
      </c>
      <c r="IX189" s="60">
        <v>1459</v>
      </c>
      <c r="IY189" s="60">
        <v>1514</v>
      </c>
      <c r="IZ189" s="60">
        <v>1496</v>
      </c>
      <c r="JA189" s="60">
        <v>1470</v>
      </c>
      <c r="JB189" s="60">
        <v>1460</v>
      </c>
      <c r="JC189" s="60">
        <v>1275</v>
      </c>
      <c r="JD189" s="60">
        <v>1496</v>
      </c>
      <c r="JE189" s="60">
        <v>1646</v>
      </c>
      <c r="JF189" s="60">
        <v>1829</v>
      </c>
      <c r="JG189" s="60">
        <v>1460</v>
      </c>
      <c r="JH189" s="60">
        <v>1909</v>
      </c>
      <c r="JI189" s="60">
        <v>1646</v>
      </c>
      <c r="JJ189" s="60">
        <v>1540</v>
      </c>
      <c r="JK189" s="60">
        <v>1540</v>
      </c>
      <c r="JL189" s="60">
        <v>1802</v>
      </c>
      <c r="JM189" s="60">
        <v>1909</v>
      </c>
      <c r="JN189" s="60">
        <v>1829</v>
      </c>
      <c r="JO189" s="60">
        <v>1390</v>
      </c>
      <c r="JP189" s="60">
        <v>706</v>
      </c>
      <c r="JQ189" s="60">
        <v>1909</v>
      </c>
      <c r="JR189" s="60">
        <v>1829</v>
      </c>
      <c r="JS189" s="60">
        <v>1040</v>
      </c>
      <c r="JT189" s="60">
        <v>1584</v>
      </c>
      <c r="JU189" s="60">
        <v>1722</v>
      </c>
      <c r="JV189" s="60">
        <v>1321</v>
      </c>
      <c r="JW189" s="60">
        <v>1390</v>
      </c>
      <c r="JX189" s="60">
        <v>1460</v>
      </c>
      <c r="JY189" s="60">
        <v>1566</v>
      </c>
      <c r="JZ189" s="60">
        <v>1909</v>
      </c>
      <c r="KA189" s="60">
        <v>706</v>
      </c>
      <c r="KB189" s="60">
        <v>1697</v>
      </c>
      <c r="KC189" s="60">
        <v>1460</v>
      </c>
      <c r="KD189" s="60">
        <v>1353</v>
      </c>
      <c r="KE189" s="60">
        <v>1777</v>
      </c>
      <c r="KF189" s="60">
        <v>1215</v>
      </c>
      <c r="KG189" s="60">
        <v>1777</v>
      </c>
      <c r="KH189" s="60">
        <v>1909</v>
      </c>
      <c r="KI189" s="60">
        <v>1909</v>
      </c>
      <c r="KJ189" s="60">
        <v>1909</v>
      </c>
      <c r="KK189" s="60">
        <v>1646</v>
      </c>
      <c r="KL189" s="60">
        <v>1909</v>
      </c>
      <c r="KM189" s="60">
        <v>1909</v>
      </c>
      <c r="KN189" s="60">
        <v>1909</v>
      </c>
      <c r="KO189" s="60">
        <v>1540</v>
      </c>
      <c r="KP189" s="60">
        <v>1584</v>
      </c>
      <c r="KQ189" s="60">
        <v>1722</v>
      </c>
      <c r="KR189" s="60">
        <v>1722</v>
      </c>
      <c r="KS189" s="60">
        <v>1909</v>
      </c>
      <c r="KT189" s="60">
        <v>1646</v>
      </c>
      <c r="KU189" s="60">
        <v>1584</v>
      </c>
      <c r="KV189" s="60">
        <v>1584</v>
      </c>
      <c r="KW189" s="60">
        <v>1145</v>
      </c>
      <c r="KX189" s="60">
        <v>1584</v>
      </c>
      <c r="KY189" s="60">
        <v>1440</v>
      </c>
      <c r="KZ189" s="60">
        <v>1040</v>
      </c>
      <c r="LA189" s="60">
        <v>1146</v>
      </c>
      <c r="LB189" s="60">
        <v>1390</v>
      </c>
      <c r="LC189" s="60">
        <v>1215</v>
      </c>
      <c r="LD189" s="60">
        <v>921</v>
      </c>
      <c r="LE189" s="60">
        <v>1440</v>
      </c>
      <c r="LF189" s="60">
        <v>1440</v>
      </c>
      <c r="LG189" s="60">
        <v>1460</v>
      </c>
      <c r="LH189" s="60">
        <v>1584</v>
      </c>
      <c r="LI189" s="60">
        <v>1664</v>
      </c>
      <c r="LJ189" s="60">
        <v>1566</v>
      </c>
      <c r="LK189" s="60">
        <v>1215</v>
      </c>
      <c r="LL189" s="60">
        <v>1584</v>
      </c>
      <c r="LM189" s="60">
        <v>1440</v>
      </c>
      <c r="LN189" s="60">
        <v>1584</v>
      </c>
      <c r="LO189" s="60">
        <v>1829</v>
      </c>
      <c r="LP189" s="60">
        <v>1829</v>
      </c>
      <c r="LQ189" s="60">
        <v>1584</v>
      </c>
      <c r="LR189" s="60">
        <v>1514</v>
      </c>
      <c r="LS189" s="60">
        <v>1566</v>
      </c>
      <c r="LT189" s="60">
        <v>1390</v>
      </c>
      <c r="LU189" s="60">
        <v>1146</v>
      </c>
      <c r="LV189" s="60">
        <v>1584</v>
      </c>
    </row>
    <row r="190" spans="1:334" ht="15" customHeight="1" x14ac:dyDescent="0.35">
      <c r="A190" s="57"/>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s="60">
        <v>7309.6</v>
      </c>
      <c r="FH190" s="60">
        <v>6921.6</v>
      </c>
      <c r="FI190" s="60">
        <v>7269.6</v>
      </c>
      <c r="FJ190" s="60">
        <v>7353.6</v>
      </c>
      <c r="FK190" s="60">
        <v>7409.6</v>
      </c>
      <c r="FL190" s="60">
        <v>6634.6</v>
      </c>
      <c r="FM190" s="60">
        <v>7409.6</v>
      </c>
      <c r="FN190" s="60">
        <v>6503.6</v>
      </c>
      <c r="FO190" s="60">
        <v>6479.6</v>
      </c>
      <c r="FP190" s="60">
        <v>5883.6</v>
      </c>
      <c r="FQ190" s="60">
        <v>4445.6000000000004</v>
      </c>
      <c r="FR190" s="60">
        <v>7493.6</v>
      </c>
      <c r="FS190" s="60">
        <v>6999.6</v>
      </c>
      <c r="FT190" s="60">
        <v>7185.6</v>
      </c>
      <c r="FU190" s="60">
        <v>6529.6</v>
      </c>
      <c r="FV190" s="60">
        <v>6353.6</v>
      </c>
      <c r="FW190" s="60">
        <v>7325.6</v>
      </c>
      <c r="FX190" s="60">
        <v>5571.6</v>
      </c>
      <c r="FY190" s="60">
        <v>7129.6</v>
      </c>
      <c r="FZ190" s="60">
        <v>7325.6</v>
      </c>
      <c r="GA190" s="60">
        <v>7409.6</v>
      </c>
      <c r="GB190" s="60">
        <v>6996.6</v>
      </c>
      <c r="GC190" s="60">
        <v>4652.6000000000004</v>
      </c>
      <c r="GD190" s="60">
        <v>6967.6</v>
      </c>
      <c r="GF190" s="60">
        <v>3030.6000000000004</v>
      </c>
      <c r="GG190" s="60">
        <v>2897.46</v>
      </c>
      <c r="GH190" s="60">
        <v>5641.16</v>
      </c>
      <c r="GI190" s="60">
        <v>6214.6</v>
      </c>
      <c r="GJ190" s="60">
        <v>6966.6</v>
      </c>
      <c r="GK190" s="60">
        <v>7134.6</v>
      </c>
      <c r="GL190" s="60">
        <v>7066.6</v>
      </c>
      <c r="GM190" s="60">
        <v>6460.6</v>
      </c>
      <c r="GN190" s="60">
        <v>3924.6</v>
      </c>
      <c r="GO190" s="60">
        <v>5533.6</v>
      </c>
      <c r="GP190" s="60">
        <v>7379.6</v>
      </c>
      <c r="GQ190" s="60">
        <v>6565.6</v>
      </c>
      <c r="GR190" s="60">
        <v>7019.6</v>
      </c>
      <c r="GS190" s="60">
        <v>7147.6</v>
      </c>
      <c r="GT190" s="60">
        <v>6776.6</v>
      </c>
      <c r="GU190" s="60">
        <v>5641.16</v>
      </c>
      <c r="GV190" s="60">
        <v>4683.16</v>
      </c>
      <c r="GW190" s="60">
        <v>2743.16</v>
      </c>
      <c r="GX190" s="60">
        <v>5725.16</v>
      </c>
      <c r="GY190" s="60">
        <v>5445.16</v>
      </c>
      <c r="GZ190" s="60">
        <v>5641.16</v>
      </c>
      <c r="HA190" s="60">
        <v>5809.16</v>
      </c>
      <c r="HB190" s="60">
        <v>5844.6</v>
      </c>
      <c r="HC190" s="60">
        <v>6041.6</v>
      </c>
      <c r="HD190" s="60">
        <v>6628.6</v>
      </c>
      <c r="HE190" s="60">
        <v>6708.6</v>
      </c>
      <c r="HF190" s="60">
        <v>6628.6</v>
      </c>
      <c r="HG190" s="60">
        <v>6464.6</v>
      </c>
      <c r="HH190" s="60">
        <v>6796.6</v>
      </c>
      <c r="HI190" s="60">
        <v>1622</v>
      </c>
      <c r="HJ190" s="60">
        <v>3438</v>
      </c>
      <c r="HK190" s="60">
        <v>3765</v>
      </c>
      <c r="HL190" s="60">
        <v>3942</v>
      </c>
      <c r="HM190" s="60">
        <v>3905</v>
      </c>
      <c r="HN190" s="60">
        <v>4295</v>
      </c>
      <c r="HO190" s="60">
        <v>4155</v>
      </c>
      <c r="HP190" s="60">
        <v>3803</v>
      </c>
      <c r="HQ190" s="60">
        <v>3799</v>
      </c>
      <c r="HR190" s="60">
        <v>4257</v>
      </c>
      <c r="HS190" s="60">
        <v>3825</v>
      </c>
      <c r="HT190" s="60">
        <v>3538</v>
      </c>
      <c r="HU190" s="60">
        <v>3962</v>
      </c>
      <c r="HV190" s="60">
        <v>3538</v>
      </c>
      <c r="HW190" s="60">
        <v>3538</v>
      </c>
      <c r="HX190" s="60">
        <v>3936</v>
      </c>
      <c r="HY190" s="60">
        <v>3926</v>
      </c>
      <c r="HZ190" s="60">
        <v>3926</v>
      </c>
      <c r="IA190" s="60">
        <v>3926</v>
      </c>
      <c r="IB190" s="60">
        <v>4295</v>
      </c>
      <c r="IC190" s="60">
        <v>4215</v>
      </c>
      <c r="ID190" s="60">
        <v>4295</v>
      </c>
      <c r="IE190" s="60">
        <v>4337</v>
      </c>
      <c r="IF190" s="60">
        <v>4155</v>
      </c>
      <c r="IG190" s="60">
        <v>4155</v>
      </c>
      <c r="IH190" s="60">
        <v>3536</v>
      </c>
      <c r="II190" s="60">
        <v>3578</v>
      </c>
      <c r="IJ190" s="60">
        <v>4225</v>
      </c>
      <c r="IK190" s="60">
        <v>3192</v>
      </c>
      <c r="IL190" s="60">
        <v>3450</v>
      </c>
      <c r="IM190" s="60">
        <v>3882</v>
      </c>
      <c r="IN190" s="60">
        <v>4257</v>
      </c>
      <c r="IO190" s="60">
        <v>3278</v>
      </c>
      <c r="IP190" s="60">
        <v>2745</v>
      </c>
      <c r="IQ190" s="60">
        <v>4022</v>
      </c>
      <c r="IR190" s="60">
        <v>2745</v>
      </c>
      <c r="IS190" s="60">
        <v>4155</v>
      </c>
      <c r="IT190" s="60">
        <v>4295</v>
      </c>
      <c r="IU190" s="60">
        <v>4295</v>
      </c>
      <c r="IV190" s="60">
        <v>4181</v>
      </c>
      <c r="IW190" s="60">
        <v>4215</v>
      </c>
      <c r="IX190" s="60">
        <v>3967</v>
      </c>
      <c r="IY190" s="60">
        <v>3936</v>
      </c>
      <c r="IZ190" s="60">
        <v>3869</v>
      </c>
      <c r="JA190" s="60">
        <v>3590</v>
      </c>
      <c r="JB190" s="60">
        <v>3437</v>
      </c>
      <c r="JC190" s="60">
        <v>2885</v>
      </c>
      <c r="JD190" s="60">
        <v>3310</v>
      </c>
      <c r="JE190" s="60">
        <v>4050</v>
      </c>
      <c r="JF190" s="60">
        <v>4215</v>
      </c>
      <c r="JG190" s="60">
        <v>3437</v>
      </c>
      <c r="JH190" s="60">
        <v>4295</v>
      </c>
      <c r="JI190" s="60">
        <v>4155</v>
      </c>
      <c r="JJ190" s="60">
        <v>3905</v>
      </c>
      <c r="JK190" s="60">
        <v>3765</v>
      </c>
      <c r="JL190" s="60">
        <v>4228.7</v>
      </c>
      <c r="JM190" s="60">
        <v>4155</v>
      </c>
      <c r="JN190" s="60">
        <v>3961</v>
      </c>
      <c r="JO190" s="60">
        <v>2802</v>
      </c>
      <c r="JP190" s="60">
        <v>3474</v>
      </c>
      <c r="JQ190" s="60">
        <v>4295</v>
      </c>
      <c r="JR190" s="60">
        <v>4111</v>
      </c>
      <c r="JS190" s="60">
        <v>3686</v>
      </c>
      <c r="JT190" s="60">
        <v>3936</v>
      </c>
      <c r="JU190" s="60">
        <v>4206</v>
      </c>
      <c r="JV190" s="60">
        <v>4012</v>
      </c>
      <c r="JW190" s="60">
        <v>3390</v>
      </c>
      <c r="JX190" s="60">
        <v>3192</v>
      </c>
      <c r="JY190" s="60">
        <v>4000</v>
      </c>
      <c r="JZ190" s="60">
        <v>4155</v>
      </c>
      <c r="KA190" s="60">
        <v>3474</v>
      </c>
      <c r="KB190" s="60">
        <v>3827</v>
      </c>
      <c r="KC190" s="60">
        <v>3577</v>
      </c>
      <c r="KD190" s="60">
        <v>3577</v>
      </c>
      <c r="KE190" s="60">
        <v>4155</v>
      </c>
      <c r="KF190" s="60">
        <v>3825</v>
      </c>
      <c r="KG190" s="60">
        <v>4155</v>
      </c>
      <c r="KH190" s="60">
        <v>4197</v>
      </c>
      <c r="KI190" s="60">
        <v>4155</v>
      </c>
      <c r="KJ190" s="60">
        <v>4155</v>
      </c>
      <c r="KK190" s="60">
        <v>4155</v>
      </c>
      <c r="KL190" s="60">
        <v>4155</v>
      </c>
      <c r="KM190" s="60">
        <v>4191</v>
      </c>
      <c r="KN190" s="60">
        <v>4295</v>
      </c>
      <c r="KO190" s="60">
        <v>3905</v>
      </c>
      <c r="KP190" s="60">
        <v>3936</v>
      </c>
      <c r="KQ190" s="60">
        <v>4215</v>
      </c>
      <c r="KR190" s="60">
        <v>3967</v>
      </c>
      <c r="KS190" s="60">
        <v>4295</v>
      </c>
      <c r="KT190" s="60">
        <v>4295</v>
      </c>
      <c r="KU190" s="60">
        <v>3936</v>
      </c>
      <c r="KV190" s="60">
        <v>3936</v>
      </c>
      <c r="KW190" s="60">
        <v>3145</v>
      </c>
      <c r="KX190" s="60">
        <v>3936</v>
      </c>
      <c r="KY190" s="60">
        <v>3582</v>
      </c>
      <c r="KZ190" s="60">
        <v>3686</v>
      </c>
      <c r="LA190" s="60">
        <v>3792</v>
      </c>
      <c r="LB190" s="60">
        <v>3262</v>
      </c>
      <c r="LC190" s="60">
        <v>3619</v>
      </c>
      <c r="LD190" s="60">
        <v>3580</v>
      </c>
      <c r="LE190" s="60">
        <v>3763</v>
      </c>
      <c r="LF190" s="60">
        <v>3827</v>
      </c>
      <c r="LG190" s="60">
        <v>3437</v>
      </c>
      <c r="LH190" s="60">
        <v>3936</v>
      </c>
      <c r="LI190" s="60">
        <v>4016</v>
      </c>
      <c r="LJ190" s="60">
        <v>3869</v>
      </c>
      <c r="LK190" s="60">
        <v>3192</v>
      </c>
      <c r="LL190" s="60">
        <v>3688</v>
      </c>
      <c r="LM190" s="60">
        <v>4037</v>
      </c>
      <c r="LN190" s="60">
        <v>3808</v>
      </c>
      <c r="LO190" s="60">
        <v>3970</v>
      </c>
      <c r="LP190" s="60">
        <v>3970</v>
      </c>
      <c r="LQ190" s="60">
        <v>3688</v>
      </c>
      <c r="LR190" s="60">
        <v>3694</v>
      </c>
      <c r="LS190" s="60">
        <v>3958</v>
      </c>
      <c r="LT190" s="60">
        <v>3348</v>
      </c>
      <c r="LU190" s="60">
        <v>3792</v>
      </c>
      <c r="LV190" s="60">
        <v>4012</v>
      </c>
    </row>
    <row r="191" spans="1:334" ht="15" customHeight="1" x14ac:dyDescent="0.35">
      <c r="A191" s="57"/>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s="60">
        <v>5696.5</v>
      </c>
      <c r="FH191" s="60">
        <v>5028.5</v>
      </c>
      <c r="FI191" s="60">
        <v>5376.5</v>
      </c>
      <c r="FJ191" s="60">
        <v>5740.5</v>
      </c>
      <c r="FK191" s="60">
        <v>5516.5</v>
      </c>
      <c r="FL191" s="60">
        <v>4741.5</v>
      </c>
      <c r="FM191" s="60">
        <v>5020.5</v>
      </c>
      <c r="FN191" s="60">
        <v>4543</v>
      </c>
      <c r="FO191" s="60">
        <v>5308.5</v>
      </c>
      <c r="FP191" s="60">
        <v>5754.5</v>
      </c>
      <c r="FQ191" s="60">
        <v>5358.5</v>
      </c>
      <c r="FR191" s="60">
        <v>5880.5</v>
      </c>
      <c r="FS191" s="60">
        <v>5106.5</v>
      </c>
      <c r="FT191" s="60">
        <v>5572.5</v>
      </c>
      <c r="FU191" s="60">
        <v>4832.5</v>
      </c>
      <c r="FV191" s="60">
        <v>5182.5</v>
      </c>
      <c r="FW191" s="60">
        <v>5118.5</v>
      </c>
      <c r="FX191" s="60">
        <v>5712.5</v>
      </c>
      <c r="FY191" s="60">
        <v>5712.5</v>
      </c>
      <c r="FZ191" s="60">
        <v>5432.5</v>
      </c>
      <c r="GA191" s="60">
        <v>5020.5</v>
      </c>
      <c r="GB191" s="60">
        <v>4756</v>
      </c>
      <c r="GC191" s="60">
        <v>3039.5</v>
      </c>
      <c r="GD191" s="60">
        <v>4760.5</v>
      </c>
      <c r="GE191" s="60">
        <v>1417.5</v>
      </c>
      <c r="GG191" s="60">
        <v>3038.36</v>
      </c>
      <c r="GH191" s="60">
        <v>3748.06</v>
      </c>
      <c r="GI191" s="60">
        <v>4815.5</v>
      </c>
      <c r="GJ191" s="60">
        <v>4992</v>
      </c>
      <c r="GK191" s="60">
        <v>5521.5</v>
      </c>
      <c r="GL191" s="60">
        <v>5453.5</v>
      </c>
      <c r="GM191" s="60">
        <v>4847.5</v>
      </c>
      <c r="GN191" s="60">
        <v>5209.5</v>
      </c>
      <c r="GO191" s="60">
        <v>5404.5</v>
      </c>
      <c r="GP191" s="60">
        <v>5766.5</v>
      </c>
      <c r="GQ191" s="60">
        <v>4672.5</v>
      </c>
      <c r="GR191" s="60">
        <v>5406.5</v>
      </c>
      <c r="GS191" s="60">
        <v>4478.5</v>
      </c>
      <c r="GT191" s="60">
        <v>5377.5</v>
      </c>
      <c r="GU191" s="60">
        <v>3748.06</v>
      </c>
      <c r="GV191" s="60">
        <v>4028.06</v>
      </c>
      <c r="GW191" s="60">
        <v>4028.06</v>
      </c>
      <c r="GX191" s="60">
        <v>3518.06</v>
      </c>
      <c r="GY191" s="60">
        <v>4028.06</v>
      </c>
      <c r="GZ191" s="60">
        <v>3434.06</v>
      </c>
      <c r="HA191" s="60">
        <v>3916.06</v>
      </c>
      <c r="HB191" s="60">
        <v>3637.5</v>
      </c>
      <c r="HC191" s="60">
        <v>3834.5</v>
      </c>
      <c r="HD191" s="60">
        <v>4421.5</v>
      </c>
      <c r="HE191" s="60">
        <v>4501.5</v>
      </c>
      <c r="HF191" s="60">
        <v>4982</v>
      </c>
      <c r="HG191" s="60">
        <v>4490</v>
      </c>
      <c r="HH191" s="60">
        <v>5183.5</v>
      </c>
      <c r="HI191" s="60">
        <v>1622</v>
      </c>
      <c r="HJ191" s="60">
        <v>3438</v>
      </c>
      <c r="HK191" s="60">
        <v>3765</v>
      </c>
      <c r="HL191" s="60">
        <v>3942</v>
      </c>
      <c r="HM191" s="60">
        <v>3905</v>
      </c>
      <c r="HN191" s="60">
        <v>4295</v>
      </c>
      <c r="HO191" s="60">
        <v>4155</v>
      </c>
      <c r="HP191" s="60">
        <v>3803</v>
      </c>
      <c r="HQ191" s="60">
        <v>3799</v>
      </c>
      <c r="HR191" s="60">
        <v>4257</v>
      </c>
      <c r="HS191" s="60">
        <v>3825</v>
      </c>
      <c r="HT191" s="60">
        <v>3538</v>
      </c>
      <c r="HU191" s="60">
        <v>3962</v>
      </c>
      <c r="HV191" s="60">
        <v>3538</v>
      </c>
      <c r="HW191" s="60">
        <v>3538</v>
      </c>
      <c r="HX191" s="60">
        <v>3936</v>
      </c>
      <c r="HY191" s="60">
        <v>3926</v>
      </c>
      <c r="HZ191" s="60">
        <v>3926</v>
      </c>
      <c r="IA191" s="60">
        <v>3926</v>
      </c>
      <c r="IB191" s="60">
        <v>4295</v>
      </c>
      <c r="IC191" s="60">
        <v>4215</v>
      </c>
      <c r="ID191" s="60">
        <v>4295</v>
      </c>
      <c r="IE191" s="60">
        <v>4337</v>
      </c>
      <c r="IF191" s="60">
        <v>4155</v>
      </c>
      <c r="IG191" s="60">
        <v>4155</v>
      </c>
      <c r="IH191" s="60">
        <v>3536</v>
      </c>
      <c r="II191" s="60">
        <v>3578</v>
      </c>
      <c r="IJ191" s="60">
        <v>4225</v>
      </c>
      <c r="IK191" s="60">
        <v>3192</v>
      </c>
      <c r="IL191" s="60">
        <v>3450</v>
      </c>
      <c r="IM191" s="60">
        <v>3882</v>
      </c>
      <c r="IN191" s="60">
        <v>4257</v>
      </c>
      <c r="IO191" s="60">
        <v>3278</v>
      </c>
      <c r="IP191" s="60">
        <v>2745</v>
      </c>
      <c r="IQ191" s="60">
        <v>4022</v>
      </c>
      <c r="IR191" s="60">
        <v>2745</v>
      </c>
      <c r="IS191" s="60">
        <v>4155</v>
      </c>
      <c r="IT191" s="60">
        <v>4295</v>
      </c>
      <c r="IU191" s="60">
        <v>4295</v>
      </c>
      <c r="IV191" s="60">
        <v>4181</v>
      </c>
      <c r="IW191" s="60">
        <v>4215</v>
      </c>
      <c r="IX191" s="60">
        <v>3967</v>
      </c>
      <c r="IY191" s="60">
        <v>3936</v>
      </c>
      <c r="IZ191" s="60">
        <v>3869</v>
      </c>
      <c r="JA191" s="60">
        <v>3590</v>
      </c>
      <c r="JB191" s="60">
        <v>3437</v>
      </c>
      <c r="JC191" s="60">
        <v>2885</v>
      </c>
      <c r="JD191" s="60">
        <v>3310</v>
      </c>
      <c r="JE191" s="60">
        <v>4050</v>
      </c>
      <c r="JF191" s="60">
        <v>4215</v>
      </c>
      <c r="JG191" s="60">
        <v>3437</v>
      </c>
      <c r="JH191" s="60">
        <v>4295</v>
      </c>
      <c r="JI191" s="60">
        <v>4155</v>
      </c>
      <c r="JJ191" s="60">
        <v>3905</v>
      </c>
      <c r="JK191" s="60">
        <v>3765</v>
      </c>
      <c r="JL191" s="60">
        <v>4228.7</v>
      </c>
      <c r="JM191" s="60">
        <v>4155</v>
      </c>
      <c r="JN191" s="60">
        <v>3961</v>
      </c>
      <c r="JO191" s="60">
        <v>2802</v>
      </c>
      <c r="JP191" s="60">
        <v>3474</v>
      </c>
      <c r="JQ191" s="60">
        <v>4295</v>
      </c>
      <c r="JR191" s="60">
        <v>4111</v>
      </c>
      <c r="JS191" s="60">
        <v>3686</v>
      </c>
      <c r="JT191" s="60">
        <v>3936</v>
      </c>
      <c r="JU191" s="60">
        <v>4206</v>
      </c>
      <c r="JV191" s="60">
        <v>4012</v>
      </c>
      <c r="JW191" s="60">
        <v>3390</v>
      </c>
      <c r="JX191" s="60">
        <v>3192</v>
      </c>
      <c r="JY191" s="60">
        <v>4000</v>
      </c>
      <c r="JZ191" s="60">
        <v>4155</v>
      </c>
      <c r="KA191" s="60">
        <v>3474</v>
      </c>
      <c r="KB191" s="60">
        <v>3827</v>
      </c>
      <c r="KC191" s="60">
        <v>3577</v>
      </c>
      <c r="KD191" s="60">
        <v>3577</v>
      </c>
      <c r="KE191" s="60">
        <v>4155</v>
      </c>
      <c r="KF191" s="60">
        <v>3825</v>
      </c>
      <c r="KG191" s="60">
        <v>4155</v>
      </c>
      <c r="KH191" s="60">
        <v>4197</v>
      </c>
      <c r="KI191" s="60">
        <v>4155</v>
      </c>
      <c r="KJ191" s="60">
        <v>4155</v>
      </c>
      <c r="KK191" s="60">
        <v>4155</v>
      </c>
      <c r="KL191" s="60">
        <v>4155</v>
      </c>
      <c r="KM191" s="60">
        <v>4191</v>
      </c>
      <c r="KN191" s="60">
        <v>4295</v>
      </c>
      <c r="KO191" s="60">
        <v>3905</v>
      </c>
      <c r="KP191" s="60">
        <v>3936</v>
      </c>
      <c r="KQ191" s="60">
        <v>4215</v>
      </c>
      <c r="KR191" s="60">
        <v>3967</v>
      </c>
      <c r="KS191" s="60">
        <v>4295</v>
      </c>
      <c r="KT191" s="60">
        <v>4295</v>
      </c>
      <c r="KU191" s="60">
        <v>3936</v>
      </c>
      <c r="KV191" s="60">
        <v>3936</v>
      </c>
      <c r="KW191" s="60">
        <v>3145</v>
      </c>
      <c r="KX191" s="60">
        <v>3936</v>
      </c>
      <c r="KY191" s="60">
        <v>3582</v>
      </c>
      <c r="KZ191" s="60">
        <v>3686</v>
      </c>
      <c r="LA191" s="60">
        <v>3792</v>
      </c>
      <c r="LB191" s="60">
        <v>3262</v>
      </c>
      <c r="LC191" s="60">
        <v>3619</v>
      </c>
      <c r="LD191" s="60">
        <v>3580</v>
      </c>
      <c r="LE191" s="60">
        <v>3763</v>
      </c>
      <c r="LF191" s="60">
        <v>3827</v>
      </c>
      <c r="LG191" s="60">
        <v>3437</v>
      </c>
      <c r="LH191" s="60">
        <v>3936</v>
      </c>
      <c r="LI191" s="60">
        <v>4016</v>
      </c>
      <c r="LJ191" s="60">
        <v>3869</v>
      </c>
      <c r="LK191" s="60">
        <v>3192</v>
      </c>
      <c r="LL191" s="60">
        <v>3688</v>
      </c>
      <c r="LM191" s="60">
        <v>4037</v>
      </c>
      <c r="LN191" s="60">
        <v>3808</v>
      </c>
      <c r="LO191" s="60">
        <v>3970</v>
      </c>
      <c r="LP191" s="60">
        <v>3970</v>
      </c>
      <c r="LQ191" s="60">
        <v>3688</v>
      </c>
      <c r="LR191" s="60">
        <v>3694</v>
      </c>
      <c r="LS191" s="60">
        <v>3958</v>
      </c>
      <c r="LT191" s="60">
        <v>3348</v>
      </c>
      <c r="LU191" s="60">
        <v>3792</v>
      </c>
      <c r="LV191" s="60">
        <v>4012</v>
      </c>
    </row>
    <row r="192" spans="1:334" ht="15" customHeight="1" x14ac:dyDescent="0.35">
      <c r="A192" s="57"/>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s="60">
        <v>7455.14</v>
      </c>
      <c r="FH192" s="60">
        <v>7289.14</v>
      </c>
      <c r="FI192" s="60">
        <v>6775.14</v>
      </c>
      <c r="FJ192" s="60">
        <v>7331.14</v>
      </c>
      <c r="FK192" s="60">
        <v>6915.14</v>
      </c>
      <c r="FL192" s="60">
        <v>7425.14</v>
      </c>
      <c r="FM192" s="60">
        <v>7565.14</v>
      </c>
      <c r="FN192" s="60">
        <v>6987.14</v>
      </c>
      <c r="FO192" s="60">
        <v>7307.14</v>
      </c>
      <c r="FP192" s="60">
        <v>6209.14</v>
      </c>
      <c r="FQ192" s="60">
        <v>3327.14</v>
      </c>
      <c r="FR192" s="60">
        <v>6999.14</v>
      </c>
      <c r="FS192" s="60">
        <v>5409.14</v>
      </c>
      <c r="FT192" s="60">
        <v>6551.14</v>
      </c>
      <c r="FU192" s="60">
        <v>5545.14</v>
      </c>
      <c r="FV192" s="60">
        <v>6081.14</v>
      </c>
      <c r="FW192" s="60">
        <v>6221.14</v>
      </c>
      <c r="FX192" s="60">
        <v>3097.14</v>
      </c>
      <c r="FY192" s="60">
        <v>7125.14</v>
      </c>
      <c r="FZ192" s="60">
        <v>6221.14</v>
      </c>
      <c r="GA192" s="60">
        <v>7565.14</v>
      </c>
      <c r="GB192" s="60">
        <v>6987.14</v>
      </c>
      <c r="GC192" s="60">
        <v>5466</v>
      </c>
      <c r="GD192" s="60">
        <v>6764.14</v>
      </c>
      <c r="GE192" s="60">
        <v>3053</v>
      </c>
      <c r="GF192" s="60">
        <v>4807</v>
      </c>
      <c r="GH192" s="60">
        <v>4371.7</v>
      </c>
      <c r="GI192" s="60">
        <v>6897.14</v>
      </c>
      <c r="GJ192" s="60">
        <v>7202.14</v>
      </c>
      <c r="GK192" s="60">
        <v>7070.14</v>
      </c>
      <c r="GL192" s="60">
        <v>6652.14</v>
      </c>
      <c r="GM192" s="60">
        <v>6929.14</v>
      </c>
      <c r="GN192" s="60">
        <v>4026.14</v>
      </c>
      <c r="GO192" s="60">
        <v>4904.1400000000003</v>
      </c>
      <c r="GP192" s="60">
        <v>7192.14</v>
      </c>
      <c r="GQ192" s="60">
        <v>6344.14</v>
      </c>
      <c r="GR192" s="60">
        <v>7087.14</v>
      </c>
      <c r="GS192" s="60">
        <v>7138.14</v>
      </c>
      <c r="GT192" s="60">
        <v>6576.14</v>
      </c>
      <c r="GU192" s="60">
        <v>5171.7</v>
      </c>
      <c r="GV192" s="60">
        <v>3427.7</v>
      </c>
      <c r="GW192" s="60">
        <v>3163.7</v>
      </c>
      <c r="GX192" s="60">
        <v>5715.7</v>
      </c>
      <c r="GY192" s="60">
        <v>3389.7</v>
      </c>
      <c r="GZ192" s="60">
        <v>5631.7</v>
      </c>
      <c r="HA192" s="60">
        <v>4999.7</v>
      </c>
      <c r="HB192" s="60">
        <v>6225.14</v>
      </c>
      <c r="HC192" s="60">
        <v>5732.14</v>
      </c>
      <c r="HD192" s="60">
        <v>6319.14</v>
      </c>
      <c r="HE192" s="60">
        <v>6564.14</v>
      </c>
      <c r="HF192" s="60">
        <v>6601.14</v>
      </c>
      <c r="HG192" s="60">
        <v>6703.14</v>
      </c>
      <c r="HH192" s="60">
        <v>6627.14</v>
      </c>
      <c r="HI192" s="60">
        <v>904</v>
      </c>
      <c r="HJ192" s="60">
        <v>2496.14</v>
      </c>
      <c r="HK192" s="60">
        <v>2779.14</v>
      </c>
      <c r="HL192" s="60">
        <v>2646.14</v>
      </c>
      <c r="HM192" s="60">
        <v>2919.14</v>
      </c>
      <c r="HN192" s="60">
        <v>2919.14</v>
      </c>
      <c r="HO192" s="60">
        <v>2779.14</v>
      </c>
      <c r="HP192" s="60">
        <v>2817.14</v>
      </c>
      <c r="HQ192" s="60">
        <v>2576.14</v>
      </c>
      <c r="HR192" s="60">
        <v>2716.14</v>
      </c>
      <c r="HS192" s="60">
        <v>2919.14</v>
      </c>
      <c r="HT192" s="60">
        <v>2162.14</v>
      </c>
      <c r="HU192" s="60">
        <v>2586.14</v>
      </c>
      <c r="HV192" s="60">
        <v>2162.14</v>
      </c>
      <c r="HW192" s="60">
        <v>2162.14</v>
      </c>
      <c r="HX192" s="60">
        <v>2640.14</v>
      </c>
      <c r="HY192" s="60">
        <v>2550.14</v>
      </c>
      <c r="HZ192" s="60">
        <v>2550.14</v>
      </c>
      <c r="IA192" s="60">
        <v>2550.14</v>
      </c>
      <c r="IB192" s="60">
        <v>2919.14</v>
      </c>
      <c r="IC192" s="60">
        <v>2919.14</v>
      </c>
      <c r="ID192" s="60">
        <v>2919.14</v>
      </c>
      <c r="IE192" s="60">
        <v>2961.14</v>
      </c>
      <c r="IF192" s="60">
        <v>2779.14</v>
      </c>
      <c r="IG192" s="60">
        <v>2779.14</v>
      </c>
      <c r="IH192" s="60">
        <v>2550.14</v>
      </c>
      <c r="II192" s="60">
        <v>2592.14</v>
      </c>
      <c r="IJ192" s="60">
        <v>2849.14</v>
      </c>
      <c r="IK192" s="60">
        <v>2779.14</v>
      </c>
      <c r="IL192" s="60">
        <v>2299.14</v>
      </c>
      <c r="IM192" s="60">
        <v>2341.14</v>
      </c>
      <c r="IN192" s="60">
        <v>2716.14</v>
      </c>
      <c r="IO192" s="60">
        <v>2375.14</v>
      </c>
      <c r="IP192" s="60">
        <v>2087.14</v>
      </c>
      <c r="IQ192" s="60">
        <v>2481.14</v>
      </c>
      <c r="IR192" s="60">
        <v>2087.14</v>
      </c>
      <c r="IS192" s="60">
        <v>2779.14</v>
      </c>
      <c r="IT192" s="60">
        <v>2919.14</v>
      </c>
      <c r="IU192" s="60">
        <v>2919.14</v>
      </c>
      <c r="IV192" s="60">
        <v>2640.14</v>
      </c>
      <c r="IW192" s="60">
        <v>2919.14</v>
      </c>
      <c r="IX192" s="60">
        <v>2919.14</v>
      </c>
      <c r="IY192" s="60">
        <v>2640.14</v>
      </c>
      <c r="IZ192" s="60">
        <v>2821.14</v>
      </c>
      <c r="JA192" s="60">
        <v>2849.14</v>
      </c>
      <c r="JB192" s="60">
        <v>2779.14</v>
      </c>
      <c r="JC192" s="60">
        <v>1592.1399999999999</v>
      </c>
      <c r="JD192" s="60">
        <v>2262.14</v>
      </c>
      <c r="JE192" s="60">
        <v>2919.14</v>
      </c>
      <c r="JF192" s="60">
        <v>2919.14</v>
      </c>
      <c r="JG192" s="60">
        <v>2779.14</v>
      </c>
      <c r="JH192" s="60">
        <v>2919.14</v>
      </c>
      <c r="JI192" s="60">
        <v>2779.14</v>
      </c>
      <c r="JJ192" s="60">
        <v>2919.14</v>
      </c>
      <c r="JK192" s="60">
        <v>2779.14</v>
      </c>
      <c r="JL192" s="60">
        <v>2852.8399999999997</v>
      </c>
      <c r="JM192" s="60">
        <v>2779.14</v>
      </c>
      <c r="JN192" s="60">
        <v>2910.14</v>
      </c>
      <c r="JO192" s="60">
        <v>2144.14</v>
      </c>
      <c r="JP192" s="60">
        <v>2426.14</v>
      </c>
      <c r="JQ192" s="60">
        <v>2919.14</v>
      </c>
      <c r="JR192" s="60">
        <v>2885.14</v>
      </c>
      <c r="JS192" s="60">
        <v>2496.14</v>
      </c>
      <c r="JT192" s="60">
        <v>2640.14</v>
      </c>
      <c r="JU192" s="60">
        <v>2910.14</v>
      </c>
      <c r="JV192" s="60">
        <v>2716.14</v>
      </c>
      <c r="JW192" s="60">
        <v>2732.14</v>
      </c>
      <c r="JX192" s="60">
        <v>2779.14</v>
      </c>
      <c r="JY192" s="60">
        <v>2952.14</v>
      </c>
      <c r="JZ192" s="60">
        <v>2779.14</v>
      </c>
      <c r="KA192" s="60">
        <v>2426.14</v>
      </c>
      <c r="KB192" s="60">
        <v>2779.14</v>
      </c>
      <c r="KC192" s="60">
        <v>2919.14</v>
      </c>
      <c r="KD192" s="60">
        <v>2919.14</v>
      </c>
      <c r="KE192" s="60">
        <v>2779.14</v>
      </c>
      <c r="KF192" s="60">
        <v>2674.14</v>
      </c>
      <c r="KG192" s="60">
        <v>2779.14</v>
      </c>
      <c r="KH192" s="60">
        <v>2821.14</v>
      </c>
      <c r="KI192" s="60">
        <v>2779.14</v>
      </c>
      <c r="KJ192" s="60">
        <v>2779.14</v>
      </c>
      <c r="KK192" s="60">
        <v>2779.14</v>
      </c>
      <c r="KL192" s="60">
        <v>2779.14</v>
      </c>
      <c r="KM192" s="60">
        <v>2815.14</v>
      </c>
      <c r="KN192" s="60">
        <v>2919.14</v>
      </c>
      <c r="KO192" s="60">
        <v>2919.14</v>
      </c>
      <c r="KP192" s="60">
        <v>2640.14</v>
      </c>
      <c r="KQ192" s="60">
        <v>2919.14</v>
      </c>
      <c r="KR192" s="60">
        <v>2919.14</v>
      </c>
      <c r="KS192" s="60">
        <v>2919.14</v>
      </c>
      <c r="KT192" s="60">
        <v>2919.14</v>
      </c>
      <c r="KU192" s="60">
        <v>2640.14</v>
      </c>
      <c r="KV192" s="60">
        <v>2640.14</v>
      </c>
      <c r="KW192" s="60">
        <v>2487.14</v>
      </c>
      <c r="KX192" s="60">
        <v>2640.14</v>
      </c>
      <c r="KY192" s="60">
        <v>2286.14</v>
      </c>
      <c r="KZ192" s="60">
        <v>2496.14</v>
      </c>
      <c r="LA192" s="60">
        <v>2496.14</v>
      </c>
      <c r="LB192" s="60">
        <v>2849.14</v>
      </c>
      <c r="LC192" s="60">
        <v>2716.14</v>
      </c>
      <c r="LD192" s="60">
        <v>2674.14</v>
      </c>
      <c r="LE192" s="60">
        <v>2222.14</v>
      </c>
      <c r="LF192" s="60">
        <v>2286.14</v>
      </c>
      <c r="LG192" s="60">
        <v>2779.14</v>
      </c>
      <c r="LH192" s="60">
        <v>2640.14</v>
      </c>
      <c r="LI192" s="60">
        <v>2640.14</v>
      </c>
      <c r="LJ192" s="60">
        <v>2821.14</v>
      </c>
      <c r="LK192" s="60">
        <v>2534.14</v>
      </c>
      <c r="LL192" s="60">
        <v>2640.14</v>
      </c>
      <c r="LM192" s="60">
        <v>2496.14</v>
      </c>
      <c r="LN192" s="60">
        <v>2515.14</v>
      </c>
      <c r="LO192" s="60">
        <v>2919.14</v>
      </c>
      <c r="LP192" s="60">
        <v>2919.14</v>
      </c>
      <c r="LQ192" s="60">
        <v>2640.14</v>
      </c>
      <c r="LR192" s="60">
        <v>2646.14</v>
      </c>
      <c r="LS192" s="60">
        <v>2910.14</v>
      </c>
      <c r="LT192" s="60">
        <v>2690.14</v>
      </c>
      <c r="LU192" s="60">
        <v>2496.14</v>
      </c>
      <c r="LV192" s="60">
        <v>2716.14</v>
      </c>
    </row>
    <row r="193" spans="1:334" ht="15" customHeight="1" x14ac:dyDescent="0.35">
      <c r="A193" s="57"/>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s="60">
        <v>12826.439999999999</v>
      </c>
      <c r="FH193" s="60">
        <v>11342.439999999999</v>
      </c>
      <c r="FI193" s="60">
        <v>9226.4399999999987</v>
      </c>
      <c r="FJ193" s="60">
        <v>12982.439999999999</v>
      </c>
      <c r="FK193" s="60">
        <v>9226.4399999999987</v>
      </c>
      <c r="FL193" s="60">
        <v>12478.439999999999</v>
      </c>
      <c r="FM193" s="60">
        <v>13058.439999999999</v>
      </c>
      <c r="FN193" s="60">
        <v>12540.439999999999</v>
      </c>
      <c r="FO193" s="60">
        <v>12898.439999999999</v>
      </c>
      <c r="FP193" s="60">
        <v>12550.439999999999</v>
      </c>
      <c r="FQ193" s="60">
        <v>10038.439999999999</v>
      </c>
      <c r="FR193" s="60">
        <v>12982.439999999999</v>
      </c>
      <c r="FS193" s="60">
        <v>8098.4400000000005</v>
      </c>
      <c r="FT193" s="60">
        <v>8156.4400000000005</v>
      </c>
      <c r="FU193" s="60">
        <v>8488.44</v>
      </c>
      <c r="FV193" s="60">
        <v>8992.44</v>
      </c>
      <c r="FW193" s="60">
        <v>6582.4400000000005</v>
      </c>
      <c r="FX193" s="60">
        <v>11348.439999999999</v>
      </c>
      <c r="FY193" s="60">
        <v>12814.439999999999</v>
      </c>
      <c r="FZ193" s="60">
        <v>6232.4400000000005</v>
      </c>
      <c r="GA193" s="60">
        <v>13058.439999999999</v>
      </c>
      <c r="GB193" s="60">
        <v>9758.4399999999987</v>
      </c>
      <c r="GC193" s="60">
        <v>10681</v>
      </c>
      <c r="GD193" s="60">
        <v>7639.4400000000005</v>
      </c>
      <c r="GE193" s="60">
        <v>11248</v>
      </c>
      <c r="GF193" s="60">
        <v>10968</v>
      </c>
      <c r="GG193" s="60">
        <v>9823</v>
      </c>
      <c r="GI193" s="60">
        <v>11596.439999999999</v>
      </c>
      <c r="GJ193" s="60">
        <v>12573.439999999999</v>
      </c>
      <c r="GK193" s="60">
        <v>12581.439999999999</v>
      </c>
      <c r="GL193" s="60">
        <v>12301.439999999999</v>
      </c>
      <c r="GM193" s="60">
        <v>12832.439999999999</v>
      </c>
      <c r="GN193" s="60">
        <v>11169.439999999999</v>
      </c>
      <c r="GO193" s="60">
        <v>11393.439999999999</v>
      </c>
      <c r="GP193" s="60">
        <v>8357.44</v>
      </c>
      <c r="GQ193" s="60">
        <v>6723.4400000000005</v>
      </c>
      <c r="GR193" s="60">
        <v>11576.439999999999</v>
      </c>
      <c r="GS193" s="60">
        <v>12369.439999999999</v>
      </c>
      <c r="GT193" s="60">
        <v>11275.439999999999</v>
      </c>
      <c r="GU193" s="60">
        <v>8483</v>
      </c>
      <c r="GV193" s="60">
        <v>6551</v>
      </c>
      <c r="GW193" s="60">
        <v>8441</v>
      </c>
      <c r="GX193" s="60">
        <v>10243</v>
      </c>
      <c r="GY193" s="60">
        <v>8437</v>
      </c>
      <c r="GZ193" s="60">
        <v>10159</v>
      </c>
      <c r="HA193" s="60">
        <v>9371</v>
      </c>
      <c r="HB193" s="60">
        <v>11645.439999999999</v>
      </c>
      <c r="HC193" s="60">
        <v>11110.439999999999</v>
      </c>
      <c r="HD193" s="60">
        <v>9864.4399999999987</v>
      </c>
      <c r="HE193" s="60">
        <v>11435.439999999999</v>
      </c>
      <c r="HF193" s="60">
        <v>11690.439999999999</v>
      </c>
      <c r="HG193" s="60">
        <v>12074.439999999999</v>
      </c>
      <c r="HH193" s="60">
        <v>9978.4399999999987</v>
      </c>
      <c r="HI193" s="60">
        <v>984</v>
      </c>
      <c r="HJ193" s="60">
        <v>1426.44</v>
      </c>
      <c r="HK193" s="60">
        <v>1971.44</v>
      </c>
      <c r="HL193" s="60">
        <v>1576.44</v>
      </c>
      <c r="HM193" s="60">
        <v>1971.44</v>
      </c>
      <c r="HN193" s="60">
        <v>1971.44</v>
      </c>
      <c r="HO193" s="60">
        <v>1971.44</v>
      </c>
      <c r="HP193" s="60">
        <v>1971.44</v>
      </c>
      <c r="HQ193" s="60">
        <v>1646.44</v>
      </c>
      <c r="HR193" s="60">
        <v>1646.44</v>
      </c>
      <c r="HS193" s="60">
        <v>1891.44</v>
      </c>
      <c r="HT193" s="60">
        <v>1312.44</v>
      </c>
      <c r="HU193" s="60">
        <v>1736.44</v>
      </c>
      <c r="HV193" s="60">
        <v>1312.44</v>
      </c>
      <c r="HW193" s="60">
        <v>1312.44</v>
      </c>
      <c r="HX193" s="60">
        <v>1570.44</v>
      </c>
      <c r="HY193" s="60">
        <v>1742.44</v>
      </c>
      <c r="HZ193" s="60">
        <v>1742.44</v>
      </c>
      <c r="IA193" s="60">
        <v>1742.44</v>
      </c>
      <c r="IB193" s="60">
        <v>1971.44</v>
      </c>
      <c r="IC193" s="60">
        <v>1891.44</v>
      </c>
      <c r="ID193" s="60">
        <v>1971.44</v>
      </c>
      <c r="IE193" s="60">
        <v>1971.44</v>
      </c>
      <c r="IF193" s="60">
        <v>1971.44</v>
      </c>
      <c r="IG193" s="60">
        <v>1971.44</v>
      </c>
      <c r="IH193" s="60">
        <v>1742.44</v>
      </c>
      <c r="II193" s="60">
        <v>1742.44</v>
      </c>
      <c r="IJ193" s="60">
        <v>1901.44</v>
      </c>
      <c r="IK193" s="60">
        <v>1891.44</v>
      </c>
      <c r="IL193" s="60">
        <v>1411.44</v>
      </c>
      <c r="IM193" s="60">
        <v>1411.44</v>
      </c>
      <c r="IN193" s="60">
        <v>1646.44</v>
      </c>
      <c r="IO193" s="60">
        <v>1487.44</v>
      </c>
      <c r="IP193" s="60">
        <v>1646.44</v>
      </c>
      <c r="IQ193" s="60">
        <v>1411.44</v>
      </c>
      <c r="IR193" s="60">
        <v>1646.44</v>
      </c>
      <c r="IS193" s="60">
        <v>1971.44</v>
      </c>
      <c r="IT193" s="60">
        <v>1971.44</v>
      </c>
      <c r="IU193" s="60">
        <v>1971.44</v>
      </c>
      <c r="IV193" s="60">
        <v>1570.44</v>
      </c>
      <c r="IW193" s="60">
        <v>1891.44</v>
      </c>
      <c r="IX193" s="60">
        <v>1891.44</v>
      </c>
      <c r="IY193" s="60">
        <v>1570.44</v>
      </c>
      <c r="IZ193" s="60">
        <v>1891.44</v>
      </c>
      <c r="JA193" s="60">
        <v>1901.44</v>
      </c>
      <c r="JB193" s="60">
        <v>1891.44</v>
      </c>
      <c r="JC193" s="60">
        <v>1452.1399999999999</v>
      </c>
      <c r="JD193" s="60">
        <v>1821.44</v>
      </c>
      <c r="JE193" s="60">
        <v>1971.44</v>
      </c>
      <c r="JF193" s="60">
        <v>1891.44</v>
      </c>
      <c r="JG193" s="60">
        <v>1891.44</v>
      </c>
      <c r="JH193" s="60">
        <v>1971.44</v>
      </c>
      <c r="JI193" s="60">
        <v>1971.44</v>
      </c>
      <c r="JJ193" s="60">
        <v>1971.44</v>
      </c>
      <c r="JK193" s="60">
        <v>1971.44</v>
      </c>
      <c r="JL193" s="60">
        <v>1905.14</v>
      </c>
      <c r="JM193" s="60">
        <v>1971.44</v>
      </c>
      <c r="JN193" s="60">
        <v>1882.44</v>
      </c>
      <c r="JO193" s="60">
        <v>1697.1399999999999</v>
      </c>
      <c r="JP193" s="60">
        <v>1356.44</v>
      </c>
      <c r="JQ193" s="60">
        <v>1971.44</v>
      </c>
      <c r="JR193" s="60">
        <v>1815.44</v>
      </c>
      <c r="JS193" s="60">
        <v>1426.44</v>
      </c>
      <c r="JT193" s="60">
        <v>1570.44</v>
      </c>
      <c r="JU193" s="60">
        <v>1882.44</v>
      </c>
      <c r="JV193" s="60">
        <v>1646.44</v>
      </c>
      <c r="JW193" s="60">
        <v>1662.44</v>
      </c>
      <c r="JX193" s="60">
        <v>1891.44</v>
      </c>
      <c r="JY193" s="60">
        <v>1882.44</v>
      </c>
      <c r="JZ193" s="60">
        <v>1971.44</v>
      </c>
      <c r="KA193" s="60">
        <v>1356.44</v>
      </c>
      <c r="KB193" s="60">
        <v>1891.44</v>
      </c>
      <c r="KC193" s="60">
        <v>1891.44</v>
      </c>
      <c r="KD193" s="60">
        <v>1891.44</v>
      </c>
      <c r="KE193" s="60">
        <v>1971.44</v>
      </c>
      <c r="KF193" s="60">
        <v>1646.44</v>
      </c>
      <c r="KG193" s="60">
        <v>1971.44</v>
      </c>
      <c r="KH193" s="60">
        <v>1971.44</v>
      </c>
      <c r="KI193" s="60">
        <v>1971.44</v>
      </c>
      <c r="KJ193" s="60">
        <v>1971.44</v>
      </c>
      <c r="KK193" s="60">
        <v>1971.44</v>
      </c>
      <c r="KL193" s="60">
        <v>1971.44</v>
      </c>
      <c r="KM193" s="60">
        <v>1962.44</v>
      </c>
      <c r="KN193" s="60">
        <v>1971.44</v>
      </c>
      <c r="KO193" s="60">
        <v>1971.44</v>
      </c>
      <c r="KP193" s="60">
        <v>1570.44</v>
      </c>
      <c r="KQ193" s="60">
        <v>1891.44</v>
      </c>
      <c r="KR193" s="60">
        <v>1891.44</v>
      </c>
      <c r="KS193" s="60">
        <v>1971.44</v>
      </c>
      <c r="KT193" s="60">
        <v>1971.44</v>
      </c>
      <c r="KU193" s="60">
        <v>1570.44</v>
      </c>
      <c r="KV193" s="60">
        <v>1570.44</v>
      </c>
      <c r="KW193" s="60">
        <v>1417.44</v>
      </c>
      <c r="KX193" s="60">
        <v>1570.44</v>
      </c>
      <c r="KY193" s="60">
        <v>1216.44</v>
      </c>
      <c r="KZ193" s="60">
        <v>1426.44</v>
      </c>
      <c r="LA193" s="60">
        <v>1426.44</v>
      </c>
      <c r="LB193" s="60">
        <v>1821.44</v>
      </c>
      <c r="LC193" s="60">
        <v>1646.44</v>
      </c>
      <c r="LD193" s="60">
        <v>1646.44</v>
      </c>
      <c r="LE193" s="60">
        <v>1292.44</v>
      </c>
      <c r="LF193" s="60">
        <v>1216.44</v>
      </c>
      <c r="LG193" s="60">
        <v>1891.44</v>
      </c>
      <c r="LH193" s="60">
        <v>1570.44</v>
      </c>
      <c r="LI193" s="60">
        <v>1650.44</v>
      </c>
      <c r="LJ193" s="60">
        <v>1891.44</v>
      </c>
      <c r="LK193" s="60">
        <v>1646.44</v>
      </c>
      <c r="LL193" s="60">
        <v>1570.44</v>
      </c>
      <c r="LM193" s="60">
        <v>1426.44</v>
      </c>
      <c r="LN193" s="60">
        <v>1487.44</v>
      </c>
      <c r="LO193" s="60">
        <v>1891.44</v>
      </c>
      <c r="LP193" s="60">
        <v>1891.44</v>
      </c>
      <c r="LQ193" s="60">
        <v>1570.44</v>
      </c>
      <c r="LR193" s="60">
        <v>1576.44</v>
      </c>
      <c r="LS193" s="60">
        <v>1882.44</v>
      </c>
      <c r="LT193" s="60">
        <v>1662.44</v>
      </c>
      <c r="LU193" s="60">
        <v>1426.44</v>
      </c>
      <c r="LV193" s="60">
        <v>1646.44</v>
      </c>
    </row>
    <row r="194" spans="1:334" ht="15" customHeight="1" x14ac:dyDescent="0.35">
      <c r="A194" s="57"/>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s="60">
        <v>6865</v>
      </c>
      <c r="FH194" s="60">
        <v>5886</v>
      </c>
      <c r="FI194" s="60">
        <v>5240</v>
      </c>
      <c r="FJ194" s="60">
        <v>6357</v>
      </c>
      <c r="FK194" s="60">
        <v>5240</v>
      </c>
      <c r="FL194" s="60">
        <v>6524</v>
      </c>
      <c r="FM194" s="60">
        <v>7402</v>
      </c>
      <c r="FN194" s="60">
        <v>6867</v>
      </c>
      <c r="FO194" s="60">
        <v>6016</v>
      </c>
      <c r="FP194" s="60">
        <v>7241</v>
      </c>
      <c r="FQ194" s="60">
        <v>6125</v>
      </c>
      <c r="FR194" s="60">
        <v>6233</v>
      </c>
      <c r="FS194" s="60">
        <v>6136</v>
      </c>
      <c r="FT194" s="60">
        <v>6446</v>
      </c>
      <c r="FU194" s="60">
        <v>5273</v>
      </c>
      <c r="FV194" s="60">
        <v>5185</v>
      </c>
      <c r="FW194" s="60">
        <v>6343</v>
      </c>
      <c r="FX194" s="60">
        <v>6649</v>
      </c>
      <c r="FY194" s="60">
        <v>6905</v>
      </c>
      <c r="FZ194" s="60">
        <v>4908</v>
      </c>
      <c r="GA194" s="60">
        <v>7665</v>
      </c>
      <c r="GB194" s="60">
        <v>7059</v>
      </c>
      <c r="GC194" s="60">
        <v>6357</v>
      </c>
      <c r="GD194" s="60">
        <v>6252</v>
      </c>
      <c r="GE194" s="60">
        <v>6344</v>
      </c>
      <c r="GF194" s="60">
        <v>6558</v>
      </c>
      <c r="GG194" s="60">
        <v>6871</v>
      </c>
      <c r="GH194" s="60">
        <v>6119</v>
      </c>
      <c r="GJ194" s="60">
        <v>7270</v>
      </c>
      <c r="GK194" s="60">
        <v>6482</v>
      </c>
      <c r="GL194" s="60">
        <v>4594</v>
      </c>
      <c r="GM194" s="60">
        <v>3932</v>
      </c>
      <c r="GN194" s="60">
        <v>6528</v>
      </c>
      <c r="GO194" s="60">
        <v>5775</v>
      </c>
      <c r="GP194" s="60">
        <v>6263</v>
      </c>
      <c r="GQ194" s="60">
        <v>4499</v>
      </c>
      <c r="GR194" s="60">
        <v>5830</v>
      </c>
      <c r="GS194" s="60">
        <v>7342</v>
      </c>
      <c r="GT194" s="60">
        <v>1906</v>
      </c>
      <c r="GU194" s="60">
        <v>6067</v>
      </c>
      <c r="GV194" s="60">
        <v>6259</v>
      </c>
      <c r="GW194" s="60">
        <v>6045</v>
      </c>
      <c r="GX194" s="60">
        <v>7177</v>
      </c>
      <c r="GY194" s="60">
        <v>5985</v>
      </c>
      <c r="GZ194" s="60">
        <v>7177</v>
      </c>
      <c r="HA194" s="60">
        <v>7441</v>
      </c>
      <c r="HB194" s="60">
        <v>7051</v>
      </c>
      <c r="HC194" s="60">
        <v>7441</v>
      </c>
      <c r="HD194" s="60">
        <v>6915</v>
      </c>
      <c r="HE194" s="60">
        <v>7521</v>
      </c>
      <c r="HF194" s="60">
        <v>7441</v>
      </c>
      <c r="HG194" s="60">
        <v>7193</v>
      </c>
      <c r="HH194" s="60">
        <v>5629</v>
      </c>
      <c r="HI194" s="60">
        <v>1887</v>
      </c>
      <c r="HJ194" s="60">
        <v>1552</v>
      </c>
      <c r="HK194" s="60">
        <v>2016</v>
      </c>
      <c r="HL194" s="60">
        <v>2064</v>
      </c>
      <c r="HM194" s="60">
        <v>2016</v>
      </c>
      <c r="HN194" s="60">
        <v>2669</v>
      </c>
      <c r="HO194" s="60">
        <v>2669</v>
      </c>
      <c r="HP194" s="60">
        <v>2016</v>
      </c>
      <c r="HQ194" s="60">
        <v>1597</v>
      </c>
      <c r="HR194" s="60">
        <v>2421</v>
      </c>
      <c r="HS194" s="60">
        <v>2031</v>
      </c>
      <c r="HT194" s="60">
        <v>2525</v>
      </c>
      <c r="HU194" s="60">
        <v>2669</v>
      </c>
      <c r="HV194" s="60">
        <v>2525</v>
      </c>
      <c r="HW194" s="60">
        <v>2525</v>
      </c>
      <c r="HX194" s="60">
        <v>2344</v>
      </c>
      <c r="HY194" s="60">
        <v>2669</v>
      </c>
      <c r="HZ194" s="60">
        <v>2669</v>
      </c>
      <c r="IA194" s="60">
        <v>2669</v>
      </c>
      <c r="IB194" s="60">
        <v>2669</v>
      </c>
      <c r="IC194" s="60">
        <v>2589</v>
      </c>
      <c r="ID194" s="60">
        <v>2669</v>
      </c>
      <c r="IE194" s="60">
        <v>2669</v>
      </c>
      <c r="IF194" s="60">
        <v>2669</v>
      </c>
      <c r="IG194" s="60">
        <v>2669</v>
      </c>
      <c r="IH194" s="60">
        <v>2279</v>
      </c>
      <c r="II194" s="60">
        <v>2279</v>
      </c>
      <c r="IJ194" s="60">
        <v>2669</v>
      </c>
      <c r="IK194" s="60">
        <v>1443</v>
      </c>
      <c r="IL194" s="60">
        <v>2199</v>
      </c>
      <c r="IM194" s="60">
        <v>2589</v>
      </c>
      <c r="IN194" s="60">
        <v>2589</v>
      </c>
      <c r="IO194" s="60">
        <v>1951</v>
      </c>
      <c r="IP194" s="60">
        <v>1443</v>
      </c>
      <c r="IQ194" s="60">
        <v>2589</v>
      </c>
      <c r="IR194" s="60">
        <v>1443</v>
      </c>
      <c r="IS194" s="60">
        <v>2669</v>
      </c>
      <c r="IT194" s="60">
        <v>2669</v>
      </c>
      <c r="IU194" s="60">
        <v>2669</v>
      </c>
      <c r="IV194" s="60">
        <v>2589</v>
      </c>
      <c r="IW194" s="60">
        <v>2457</v>
      </c>
      <c r="IX194" s="60">
        <v>2078</v>
      </c>
      <c r="IY194" s="60">
        <v>2274</v>
      </c>
      <c r="IZ194" s="60">
        <v>2008</v>
      </c>
      <c r="JA194" s="60">
        <v>1528</v>
      </c>
      <c r="JB194" s="60">
        <v>1688</v>
      </c>
      <c r="JC194" s="60">
        <v>2041</v>
      </c>
      <c r="JD194" s="60">
        <v>2078</v>
      </c>
      <c r="JE194" s="60">
        <v>2161</v>
      </c>
      <c r="JF194" s="60">
        <v>2589</v>
      </c>
      <c r="JG194" s="60">
        <v>1688</v>
      </c>
      <c r="JH194" s="60">
        <v>2669</v>
      </c>
      <c r="JI194" s="60">
        <v>2406</v>
      </c>
      <c r="JJ194" s="60">
        <v>2016</v>
      </c>
      <c r="JK194" s="60">
        <v>2016</v>
      </c>
      <c r="JL194" s="60">
        <v>2669</v>
      </c>
      <c r="JM194" s="60">
        <v>2669</v>
      </c>
      <c r="JN194" s="60">
        <v>2344</v>
      </c>
      <c r="JO194" s="60">
        <v>1688</v>
      </c>
      <c r="JP194" s="60">
        <v>1395</v>
      </c>
      <c r="JQ194" s="60">
        <v>2669</v>
      </c>
      <c r="JR194" s="60">
        <v>2519</v>
      </c>
      <c r="JS194" s="60">
        <v>1800</v>
      </c>
      <c r="JT194" s="60">
        <v>2344</v>
      </c>
      <c r="JU194" s="60">
        <v>2421</v>
      </c>
      <c r="JV194" s="60">
        <v>1955</v>
      </c>
      <c r="JW194" s="60">
        <v>1445</v>
      </c>
      <c r="JX194" s="60">
        <v>1443</v>
      </c>
      <c r="JY194" s="60">
        <v>2015</v>
      </c>
      <c r="JZ194" s="60">
        <v>2669</v>
      </c>
      <c r="KA194" s="60">
        <v>1395</v>
      </c>
      <c r="KB194" s="60">
        <v>2209</v>
      </c>
      <c r="KC194" s="60">
        <v>1688</v>
      </c>
      <c r="KD194" s="60">
        <v>1688</v>
      </c>
      <c r="KE194" s="60">
        <v>2537</v>
      </c>
      <c r="KF194" s="60">
        <v>1768</v>
      </c>
      <c r="KG194" s="60">
        <v>2537</v>
      </c>
      <c r="KH194" s="60">
        <v>2669</v>
      </c>
      <c r="KI194" s="60">
        <v>2669</v>
      </c>
      <c r="KJ194" s="60">
        <v>2669</v>
      </c>
      <c r="KK194" s="60">
        <v>2406</v>
      </c>
      <c r="KL194" s="60">
        <v>2669</v>
      </c>
      <c r="KM194" s="60">
        <v>2669</v>
      </c>
      <c r="KN194" s="60">
        <v>2669</v>
      </c>
      <c r="KO194" s="60">
        <v>2016</v>
      </c>
      <c r="KP194" s="60">
        <v>2344</v>
      </c>
      <c r="KQ194" s="60">
        <v>2589</v>
      </c>
      <c r="KR194" s="60">
        <v>2341</v>
      </c>
      <c r="KS194" s="60">
        <v>2669</v>
      </c>
      <c r="KT194" s="60">
        <v>2406</v>
      </c>
      <c r="KU194" s="60">
        <v>2344</v>
      </c>
      <c r="KV194" s="60">
        <v>2344</v>
      </c>
      <c r="KW194" s="60">
        <v>1200</v>
      </c>
      <c r="KX194" s="60">
        <v>2344</v>
      </c>
      <c r="KY194" s="60">
        <v>2137</v>
      </c>
      <c r="KZ194" s="60">
        <v>1800</v>
      </c>
      <c r="LA194" s="60">
        <v>1906</v>
      </c>
      <c r="LB194" s="60">
        <v>1200</v>
      </c>
      <c r="LC194" s="60">
        <v>1688</v>
      </c>
      <c r="LD194" s="60">
        <v>1397</v>
      </c>
      <c r="LE194" s="60">
        <v>2382</v>
      </c>
      <c r="LF194" s="60">
        <v>2445</v>
      </c>
      <c r="LG194" s="60">
        <v>1445</v>
      </c>
      <c r="LH194" s="60">
        <v>2344</v>
      </c>
      <c r="LI194" s="60">
        <v>2424</v>
      </c>
      <c r="LJ194" s="60">
        <v>2078</v>
      </c>
      <c r="LK194" s="60">
        <v>1443</v>
      </c>
      <c r="LL194" s="60">
        <v>2096</v>
      </c>
      <c r="LM194" s="60">
        <v>2445</v>
      </c>
      <c r="LN194" s="60">
        <v>2341</v>
      </c>
      <c r="LO194" s="60">
        <v>2344</v>
      </c>
      <c r="LP194" s="60">
        <v>2344</v>
      </c>
      <c r="LQ194" s="60">
        <v>2096</v>
      </c>
      <c r="LR194" s="60">
        <v>2096</v>
      </c>
      <c r="LS194" s="60">
        <v>2015</v>
      </c>
      <c r="LT194" s="60">
        <v>1445</v>
      </c>
      <c r="LU194" s="60">
        <v>1906</v>
      </c>
      <c r="LV194" s="60">
        <v>2344</v>
      </c>
    </row>
    <row r="195" spans="1:334" ht="15" customHeight="1" x14ac:dyDescent="0.35">
      <c r="A195" s="57"/>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s="60">
        <v>2714.3</v>
      </c>
      <c r="FH195" s="60">
        <v>2856.3</v>
      </c>
      <c r="FI195" s="60">
        <v>2856.3</v>
      </c>
      <c r="FJ195" s="60">
        <v>2940.3</v>
      </c>
      <c r="FK195" s="60">
        <v>2856.3</v>
      </c>
      <c r="FL195" s="60">
        <v>2611.3000000000002</v>
      </c>
      <c r="FM195" s="60">
        <v>2638.3</v>
      </c>
      <c r="FN195" s="60">
        <v>2024.8</v>
      </c>
      <c r="FO195" s="60">
        <v>2856.3</v>
      </c>
      <c r="FP195" s="60">
        <v>2772.3</v>
      </c>
      <c r="FQ195" s="60">
        <v>2772.3</v>
      </c>
      <c r="FR195" s="60">
        <v>2940.3</v>
      </c>
      <c r="FS195" s="60">
        <v>2940.3</v>
      </c>
      <c r="FT195" s="60">
        <v>2772.3</v>
      </c>
      <c r="FU195" s="60">
        <v>2772.3</v>
      </c>
      <c r="FV195" s="60">
        <v>2772.3</v>
      </c>
      <c r="FW195" s="60">
        <v>2772.3</v>
      </c>
      <c r="FX195" s="60">
        <v>2772.3</v>
      </c>
      <c r="FY195" s="60">
        <v>2772.3</v>
      </c>
      <c r="FZ195" s="60">
        <v>2772.3</v>
      </c>
      <c r="GA195" s="60">
        <v>2856.3</v>
      </c>
      <c r="GB195" s="60">
        <v>1628</v>
      </c>
      <c r="GC195" s="60">
        <v>2772.3</v>
      </c>
      <c r="GD195" s="60">
        <v>2377.3000000000002</v>
      </c>
      <c r="GE195" s="60">
        <v>2371.3000000000002</v>
      </c>
      <c r="GF195" s="60">
        <v>2009.8000000000002</v>
      </c>
      <c r="GG195" s="60">
        <v>2451.3000000000002</v>
      </c>
      <c r="GH195" s="60">
        <v>2371.3000000000002</v>
      </c>
      <c r="GI195" s="60">
        <v>2545.3000000000002</v>
      </c>
      <c r="GK195" s="60">
        <v>2294.3000000000002</v>
      </c>
      <c r="GL195" s="60">
        <v>2066.8000000000002</v>
      </c>
      <c r="GM195" s="60">
        <v>2545.3000000000002</v>
      </c>
      <c r="GN195" s="60">
        <v>2056.3000000000002</v>
      </c>
      <c r="GO195" s="60">
        <v>2531.3000000000002</v>
      </c>
      <c r="GP195" s="60">
        <v>2539.3000000000002</v>
      </c>
      <c r="GQ195" s="60">
        <v>2213.8000000000002</v>
      </c>
      <c r="GR195" s="60">
        <v>2856.3</v>
      </c>
      <c r="GS195" s="60">
        <v>2447.3000000000002</v>
      </c>
      <c r="GT195" s="60">
        <v>2224.3000000000002</v>
      </c>
      <c r="GU195" s="60">
        <v>2371.3000000000002</v>
      </c>
      <c r="GV195" s="60">
        <v>2371.3000000000002</v>
      </c>
      <c r="GW195" s="60">
        <v>2371.3000000000002</v>
      </c>
      <c r="GX195" s="60">
        <v>2455.3000000000002</v>
      </c>
      <c r="GY195" s="60">
        <v>2371.3000000000002</v>
      </c>
      <c r="GZ195" s="60">
        <v>2371.3000000000002</v>
      </c>
      <c r="HA195" s="60">
        <v>2539.3000000000002</v>
      </c>
      <c r="HB195" s="60">
        <v>2447.3000000000002</v>
      </c>
      <c r="HC195" s="60">
        <v>2371.3000000000002</v>
      </c>
      <c r="HD195" s="60">
        <v>2371.3000000000002</v>
      </c>
      <c r="HE195" s="60">
        <v>2696.3</v>
      </c>
      <c r="HF195" s="60">
        <v>1703.8</v>
      </c>
      <c r="HG195" s="60">
        <v>2093.8000000000002</v>
      </c>
      <c r="HH195" s="60">
        <v>2539.3000000000002</v>
      </c>
      <c r="HI195" s="60">
        <v>949.5</v>
      </c>
      <c r="HJ195" s="60">
        <v>178.5</v>
      </c>
      <c r="HK195" s="60">
        <v>949.5</v>
      </c>
      <c r="HL195" s="60">
        <v>146</v>
      </c>
      <c r="HM195" s="60">
        <v>949.5</v>
      </c>
      <c r="HN195" s="60">
        <v>949.5</v>
      </c>
      <c r="HO195" s="60">
        <v>949.5</v>
      </c>
      <c r="HP195" s="60">
        <v>949.5</v>
      </c>
      <c r="HQ195" s="60">
        <v>499.5</v>
      </c>
      <c r="HR195" s="60">
        <v>624.5</v>
      </c>
      <c r="HS195" s="60">
        <v>814.5</v>
      </c>
      <c r="HT195" s="60">
        <v>873.5</v>
      </c>
      <c r="HU195" s="60">
        <v>873.5</v>
      </c>
      <c r="HV195" s="60">
        <v>873.5</v>
      </c>
      <c r="HW195" s="60">
        <v>873.5</v>
      </c>
      <c r="HX195" s="60">
        <v>303.5</v>
      </c>
      <c r="HY195" s="60">
        <v>949.5</v>
      </c>
      <c r="HZ195" s="60">
        <v>949.5</v>
      </c>
      <c r="IA195" s="60">
        <v>949.5</v>
      </c>
      <c r="IB195" s="60">
        <v>949.5</v>
      </c>
      <c r="IC195" s="60">
        <v>869.5</v>
      </c>
      <c r="ID195" s="60">
        <v>949.5</v>
      </c>
      <c r="IE195" s="60">
        <v>949.5</v>
      </c>
      <c r="IF195" s="60">
        <v>949.5</v>
      </c>
      <c r="IG195" s="60">
        <v>949.5</v>
      </c>
      <c r="IH195" s="60">
        <v>949.5</v>
      </c>
      <c r="II195" s="60">
        <v>949.5</v>
      </c>
      <c r="IJ195" s="60">
        <v>949.5</v>
      </c>
      <c r="IK195" s="60">
        <v>624.5</v>
      </c>
      <c r="IL195" s="60">
        <v>548.5</v>
      </c>
      <c r="IM195" s="60">
        <v>548.5</v>
      </c>
      <c r="IN195" s="60">
        <v>624.5</v>
      </c>
      <c r="IO195" s="60">
        <v>624.5</v>
      </c>
      <c r="IP195" s="60">
        <v>379.5</v>
      </c>
      <c r="IQ195" s="60">
        <v>548.5</v>
      </c>
      <c r="IR195" s="60">
        <v>379.5</v>
      </c>
      <c r="IS195" s="60">
        <v>949.5</v>
      </c>
      <c r="IT195" s="60">
        <v>949.5</v>
      </c>
      <c r="IU195" s="60">
        <v>949.5</v>
      </c>
      <c r="IV195" s="60">
        <v>548.5</v>
      </c>
      <c r="IW195" s="60">
        <v>869.5</v>
      </c>
      <c r="IX195" s="60">
        <v>869.5</v>
      </c>
      <c r="IY195" s="60">
        <v>233.5</v>
      </c>
      <c r="IZ195" s="60">
        <v>799.5</v>
      </c>
      <c r="JA195" s="60">
        <v>704.5</v>
      </c>
      <c r="JB195" s="60">
        <v>869.5</v>
      </c>
      <c r="JC195" s="60">
        <v>624.5</v>
      </c>
      <c r="JD195" s="60">
        <v>869.5</v>
      </c>
      <c r="JE195" s="60">
        <v>649.5</v>
      </c>
      <c r="JF195" s="60">
        <v>869.5</v>
      </c>
      <c r="JG195" s="60">
        <v>869.5</v>
      </c>
      <c r="JH195" s="60">
        <v>949.5</v>
      </c>
      <c r="JI195" s="60">
        <v>949.5</v>
      </c>
      <c r="JJ195" s="60">
        <v>949.5</v>
      </c>
      <c r="JK195" s="60">
        <v>949.5</v>
      </c>
      <c r="JL195" s="60">
        <v>949.5</v>
      </c>
      <c r="JM195" s="60">
        <v>949.5</v>
      </c>
      <c r="JN195" s="60">
        <v>624.5</v>
      </c>
      <c r="JO195" s="60">
        <v>869.5</v>
      </c>
      <c r="JP195" s="60">
        <v>233.5</v>
      </c>
      <c r="JQ195" s="60">
        <v>949.5</v>
      </c>
      <c r="JR195" s="60">
        <v>723.5</v>
      </c>
      <c r="JS195" s="60">
        <v>233.5</v>
      </c>
      <c r="JT195" s="60">
        <v>303.5</v>
      </c>
      <c r="JU195" s="60">
        <v>814.5</v>
      </c>
      <c r="JV195" s="60">
        <v>379.5</v>
      </c>
      <c r="JW195" s="60">
        <v>869.5</v>
      </c>
      <c r="JX195" s="60">
        <v>624.5</v>
      </c>
      <c r="JY195" s="60">
        <v>869.5</v>
      </c>
      <c r="JZ195" s="60">
        <v>949.5</v>
      </c>
      <c r="KA195" s="60">
        <v>233.5</v>
      </c>
      <c r="KB195" s="60">
        <v>869.5</v>
      </c>
      <c r="KC195" s="60">
        <v>869.5</v>
      </c>
      <c r="KD195" s="60">
        <v>869.5</v>
      </c>
      <c r="KE195" s="60">
        <v>949.5</v>
      </c>
      <c r="KF195" s="60">
        <v>624.5</v>
      </c>
      <c r="KG195" s="60">
        <v>949.5</v>
      </c>
      <c r="KH195" s="60">
        <v>949.5</v>
      </c>
      <c r="KI195" s="60">
        <v>949.5</v>
      </c>
      <c r="KJ195" s="60">
        <v>949.5</v>
      </c>
      <c r="KK195" s="60">
        <v>949.5</v>
      </c>
      <c r="KL195" s="60">
        <v>949.5</v>
      </c>
      <c r="KM195" s="60">
        <v>949.5</v>
      </c>
      <c r="KN195" s="60">
        <v>949.5</v>
      </c>
      <c r="KO195" s="60">
        <v>949.5</v>
      </c>
      <c r="KP195" s="60">
        <v>303.5</v>
      </c>
      <c r="KQ195" s="60">
        <v>869.5</v>
      </c>
      <c r="KR195" s="60">
        <v>869.5</v>
      </c>
      <c r="KS195" s="60">
        <v>949.5</v>
      </c>
      <c r="KT195" s="60">
        <v>949.5</v>
      </c>
      <c r="KU195" s="60">
        <v>303.5</v>
      </c>
      <c r="KV195" s="60">
        <v>303.5</v>
      </c>
      <c r="KW195" s="60">
        <v>379.5</v>
      </c>
      <c r="KX195" s="60">
        <v>303.5</v>
      </c>
      <c r="KY195" s="60">
        <v>303.5</v>
      </c>
      <c r="KZ195" s="60">
        <v>233.5</v>
      </c>
      <c r="LA195" s="60">
        <v>233.5</v>
      </c>
      <c r="LB195" s="60">
        <v>624.5</v>
      </c>
      <c r="LC195" s="60">
        <v>624.5</v>
      </c>
      <c r="LD195" s="60">
        <v>309.5</v>
      </c>
      <c r="LE195" s="60">
        <v>624.5</v>
      </c>
      <c r="LF195" s="60">
        <v>548.5</v>
      </c>
      <c r="LG195" s="60">
        <v>869.5</v>
      </c>
      <c r="LH195" s="60">
        <v>303.5</v>
      </c>
      <c r="LI195" s="60">
        <v>383.5</v>
      </c>
      <c r="LJ195" s="60">
        <v>869.5</v>
      </c>
      <c r="LK195" s="60">
        <v>379.5</v>
      </c>
      <c r="LL195" s="60">
        <v>303.5</v>
      </c>
      <c r="LM195" s="60">
        <v>548.5</v>
      </c>
      <c r="LN195" s="60">
        <v>624.5</v>
      </c>
      <c r="LO195" s="60">
        <v>624.5</v>
      </c>
      <c r="LP195" s="60">
        <v>624.5</v>
      </c>
      <c r="LQ195" s="60">
        <v>303.5</v>
      </c>
      <c r="LR195" s="60">
        <v>379.5</v>
      </c>
      <c r="LS195" s="60">
        <v>869.5</v>
      </c>
      <c r="LT195" s="60">
        <v>869.5</v>
      </c>
      <c r="LU195" s="60">
        <v>233.5</v>
      </c>
      <c r="LV195" s="60">
        <v>379.5</v>
      </c>
    </row>
    <row r="196" spans="1:334" ht="15" customHeight="1" x14ac:dyDescent="0.35">
      <c r="A196" s="57"/>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s="60">
        <v>2868</v>
      </c>
      <c r="FH196" s="60">
        <v>3031</v>
      </c>
      <c r="FI196" s="60">
        <v>2954</v>
      </c>
      <c r="FJ196" s="60">
        <v>2879</v>
      </c>
      <c r="FK196" s="60">
        <v>2954</v>
      </c>
      <c r="FL196" s="60">
        <v>2946</v>
      </c>
      <c r="FM196" s="60">
        <v>3254</v>
      </c>
      <c r="FN196" s="60">
        <v>3111</v>
      </c>
      <c r="FO196" s="60">
        <v>2879</v>
      </c>
      <c r="FP196" s="60">
        <v>3094</v>
      </c>
      <c r="FQ196" s="60">
        <v>3094</v>
      </c>
      <c r="FR196" s="60">
        <v>2802</v>
      </c>
      <c r="FS196" s="60">
        <v>3031</v>
      </c>
      <c r="FT196" s="60">
        <v>3051</v>
      </c>
      <c r="FU196" s="60">
        <v>3031</v>
      </c>
      <c r="FV196" s="60">
        <v>3031</v>
      </c>
      <c r="FW196" s="60">
        <v>3094</v>
      </c>
      <c r="FX196" s="60">
        <v>3114</v>
      </c>
      <c r="FY196" s="60">
        <v>3094</v>
      </c>
      <c r="FZ196" s="60">
        <v>3094</v>
      </c>
      <c r="GA196" s="60">
        <v>3254</v>
      </c>
      <c r="GB196" s="60">
        <v>2853</v>
      </c>
      <c r="GC196" s="60">
        <v>2974</v>
      </c>
      <c r="GD196" s="60">
        <v>2929</v>
      </c>
      <c r="GE196" s="60">
        <v>2853</v>
      </c>
      <c r="GF196" s="60">
        <v>2853</v>
      </c>
      <c r="GG196" s="60">
        <v>2633</v>
      </c>
      <c r="GH196" s="60">
        <v>2693</v>
      </c>
      <c r="GI196" s="60">
        <v>2071</v>
      </c>
      <c r="GJ196" s="60">
        <v>2608</v>
      </c>
      <c r="GL196" s="60">
        <v>2162</v>
      </c>
      <c r="GM196" s="60">
        <v>2414</v>
      </c>
      <c r="GN196" s="60">
        <v>2448</v>
      </c>
      <c r="GO196" s="60">
        <v>2629</v>
      </c>
      <c r="GP196" s="60">
        <v>2693</v>
      </c>
      <c r="GQ196" s="60">
        <v>2566</v>
      </c>
      <c r="GR196" s="60">
        <v>3094</v>
      </c>
      <c r="GS196" s="60">
        <v>2866</v>
      </c>
      <c r="GT196" s="60">
        <v>2156</v>
      </c>
      <c r="GU196" s="60">
        <v>2693</v>
      </c>
      <c r="GV196" s="60">
        <v>2693</v>
      </c>
      <c r="GW196" s="60">
        <v>2693</v>
      </c>
      <c r="GX196" s="60">
        <v>2853</v>
      </c>
      <c r="GY196" s="60">
        <v>2413</v>
      </c>
      <c r="GZ196" s="60">
        <v>2853</v>
      </c>
      <c r="HA196" s="60">
        <v>2853</v>
      </c>
      <c r="HB196" s="60">
        <v>2929</v>
      </c>
      <c r="HC196" s="60">
        <v>2853</v>
      </c>
      <c r="HD196" s="60">
        <v>2853</v>
      </c>
      <c r="HE196" s="60">
        <v>3178</v>
      </c>
      <c r="HF196" s="60">
        <v>2853</v>
      </c>
      <c r="HG196" s="60">
        <v>2853</v>
      </c>
      <c r="HH196" s="60">
        <v>2693</v>
      </c>
      <c r="HI196" s="60">
        <v>1144</v>
      </c>
      <c r="HJ196" s="60">
        <v>778</v>
      </c>
      <c r="HK196" s="60">
        <v>1424</v>
      </c>
      <c r="HL196" s="60">
        <v>574</v>
      </c>
      <c r="HM196" s="60">
        <v>1424</v>
      </c>
      <c r="HN196" s="60">
        <v>1424</v>
      </c>
      <c r="HO196" s="60">
        <v>1424</v>
      </c>
      <c r="HP196" s="60">
        <v>1424</v>
      </c>
      <c r="HQ196" s="60">
        <v>798</v>
      </c>
      <c r="HR196" s="60">
        <v>931</v>
      </c>
      <c r="HS196" s="60">
        <v>1176</v>
      </c>
      <c r="HT196" s="60">
        <v>1348</v>
      </c>
      <c r="HU196" s="60">
        <v>1348</v>
      </c>
      <c r="HV196" s="60">
        <v>1348</v>
      </c>
      <c r="HW196" s="60">
        <v>1348</v>
      </c>
      <c r="HX196" s="60">
        <v>778</v>
      </c>
      <c r="HY196" s="60">
        <v>1424</v>
      </c>
      <c r="HZ196" s="60">
        <v>1424</v>
      </c>
      <c r="IA196" s="60">
        <v>1424</v>
      </c>
      <c r="IB196" s="60">
        <v>1424</v>
      </c>
      <c r="IC196" s="60">
        <v>1344</v>
      </c>
      <c r="ID196" s="60">
        <v>1424</v>
      </c>
      <c r="IE196" s="60">
        <v>1424</v>
      </c>
      <c r="IF196" s="60">
        <v>1424</v>
      </c>
      <c r="IG196" s="60">
        <v>1424</v>
      </c>
      <c r="IH196" s="60">
        <v>1424</v>
      </c>
      <c r="II196" s="60">
        <v>1424</v>
      </c>
      <c r="IJ196" s="60">
        <v>1424</v>
      </c>
      <c r="IK196" s="60">
        <v>1099</v>
      </c>
      <c r="IL196" s="60">
        <v>1023</v>
      </c>
      <c r="IM196" s="60">
        <v>1023</v>
      </c>
      <c r="IN196" s="60">
        <v>1099</v>
      </c>
      <c r="IO196" s="60">
        <v>1099</v>
      </c>
      <c r="IP196" s="60">
        <v>854</v>
      </c>
      <c r="IQ196" s="60">
        <v>1023</v>
      </c>
      <c r="IR196" s="60">
        <v>854</v>
      </c>
      <c r="IS196" s="60">
        <v>1424</v>
      </c>
      <c r="IT196" s="60">
        <v>1424</v>
      </c>
      <c r="IU196" s="60">
        <v>1424</v>
      </c>
      <c r="IV196" s="60">
        <v>1023</v>
      </c>
      <c r="IW196" s="60">
        <v>1344</v>
      </c>
      <c r="IX196" s="60">
        <v>1344</v>
      </c>
      <c r="IY196" s="60">
        <v>778</v>
      </c>
      <c r="IZ196" s="60">
        <v>1344</v>
      </c>
      <c r="JA196" s="60">
        <v>1116</v>
      </c>
      <c r="JB196" s="60">
        <v>1344</v>
      </c>
      <c r="JC196" s="60">
        <v>931</v>
      </c>
      <c r="JD196" s="60">
        <v>1344</v>
      </c>
      <c r="JE196" s="60">
        <v>1179</v>
      </c>
      <c r="JF196" s="60">
        <v>1344</v>
      </c>
      <c r="JG196" s="60">
        <v>1344</v>
      </c>
      <c r="JH196" s="60">
        <v>1424</v>
      </c>
      <c r="JI196" s="60">
        <v>1424</v>
      </c>
      <c r="JJ196" s="60">
        <v>1424</v>
      </c>
      <c r="JK196" s="60">
        <v>1424</v>
      </c>
      <c r="JL196" s="60">
        <v>1424</v>
      </c>
      <c r="JM196" s="60">
        <v>1424</v>
      </c>
      <c r="JN196" s="60">
        <v>1099</v>
      </c>
      <c r="JO196" s="60">
        <v>1344</v>
      </c>
      <c r="JP196" s="60">
        <v>778</v>
      </c>
      <c r="JQ196" s="60">
        <v>1424</v>
      </c>
      <c r="JR196" s="60">
        <v>1198</v>
      </c>
      <c r="JS196" s="60">
        <v>778</v>
      </c>
      <c r="JT196" s="60">
        <v>778</v>
      </c>
      <c r="JU196" s="60">
        <v>1176</v>
      </c>
      <c r="JV196" s="60">
        <v>728</v>
      </c>
      <c r="JW196" s="60">
        <v>1281</v>
      </c>
      <c r="JX196" s="60">
        <v>1099</v>
      </c>
      <c r="JY196" s="60">
        <v>1281</v>
      </c>
      <c r="JZ196" s="60">
        <v>1424</v>
      </c>
      <c r="KA196" s="60">
        <v>778</v>
      </c>
      <c r="KB196" s="60">
        <v>1344</v>
      </c>
      <c r="KC196" s="60">
        <v>1344</v>
      </c>
      <c r="KD196" s="60">
        <v>1344</v>
      </c>
      <c r="KE196" s="60">
        <v>1424</v>
      </c>
      <c r="KF196" s="60">
        <v>931</v>
      </c>
      <c r="KG196" s="60">
        <v>1424</v>
      </c>
      <c r="KH196" s="60">
        <v>1424</v>
      </c>
      <c r="KI196" s="60">
        <v>1424</v>
      </c>
      <c r="KJ196" s="60">
        <v>1424</v>
      </c>
      <c r="KK196" s="60">
        <v>1424</v>
      </c>
      <c r="KL196" s="60">
        <v>1424</v>
      </c>
      <c r="KM196" s="60">
        <v>1424</v>
      </c>
      <c r="KN196" s="60">
        <v>1424</v>
      </c>
      <c r="KO196" s="60">
        <v>1424</v>
      </c>
      <c r="KP196" s="60">
        <v>406</v>
      </c>
      <c r="KQ196" s="60">
        <v>1042</v>
      </c>
      <c r="KR196" s="60">
        <v>1042</v>
      </c>
      <c r="KS196" s="60">
        <v>1122</v>
      </c>
      <c r="KT196" s="60">
        <v>1224</v>
      </c>
      <c r="KU196" s="60">
        <v>406</v>
      </c>
      <c r="KV196" s="60">
        <v>406</v>
      </c>
      <c r="KW196" s="60">
        <v>419</v>
      </c>
      <c r="KX196" s="60">
        <v>778</v>
      </c>
      <c r="KY196" s="60">
        <v>715</v>
      </c>
      <c r="KZ196" s="60">
        <v>578</v>
      </c>
      <c r="LA196" s="60">
        <v>578</v>
      </c>
      <c r="LB196" s="60">
        <v>836</v>
      </c>
      <c r="LC196" s="60">
        <v>1099</v>
      </c>
      <c r="LD196" s="60">
        <v>654</v>
      </c>
      <c r="LE196" s="60">
        <v>1036</v>
      </c>
      <c r="LF196" s="60">
        <v>1023</v>
      </c>
      <c r="LG196" s="60">
        <v>1281</v>
      </c>
      <c r="LH196" s="60">
        <v>578</v>
      </c>
      <c r="LI196" s="60">
        <v>658</v>
      </c>
      <c r="LJ196" s="60">
        <v>1344</v>
      </c>
      <c r="LK196" s="60">
        <v>654</v>
      </c>
      <c r="LL196" s="60">
        <v>778</v>
      </c>
      <c r="LM196" s="60">
        <v>823</v>
      </c>
      <c r="LN196" s="60">
        <v>899</v>
      </c>
      <c r="LO196" s="60">
        <v>1099</v>
      </c>
      <c r="LP196" s="60">
        <v>797</v>
      </c>
      <c r="LQ196" s="60">
        <v>578</v>
      </c>
      <c r="LR196" s="60">
        <v>552</v>
      </c>
      <c r="LS196" s="60">
        <v>1281</v>
      </c>
      <c r="LT196" s="60">
        <v>1281</v>
      </c>
      <c r="LU196" s="60">
        <v>778</v>
      </c>
      <c r="LV196" s="60">
        <v>854</v>
      </c>
    </row>
    <row r="197" spans="1:334" ht="15" customHeight="1" x14ac:dyDescent="0.35">
      <c r="A197" s="5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s="60">
        <v>3336.5</v>
      </c>
      <c r="FH197" s="60">
        <v>3274.5</v>
      </c>
      <c r="FI197" s="60">
        <v>2784.5</v>
      </c>
      <c r="FJ197" s="60">
        <v>3334.5</v>
      </c>
      <c r="FK197" s="60">
        <v>2784.5</v>
      </c>
      <c r="FL197" s="60">
        <v>3891.5</v>
      </c>
      <c r="FM197" s="60">
        <v>4136.5</v>
      </c>
      <c r="FN197" s="60">
        <v>3912.5</v>
      </c>
      <c r="FO197" s="60">
        <v>3334.5</v>
      </c>
      <c r="FP197" s="60">
        <v>3976.5</v>
      </c>
      <c r="FQ197" s="60">
        <v>3762.5</v>
      </c>
      <c r="FR197" s="60">
        <v>2704.5</v>
      </c>
      <c r="FS197" s="60">
        <v>3692.5</v>
      </c>
      <c r="FT197" s="60">
        <v>3434.5</v>
      </c>
      <c r="FU197" s="60">
        <v>3620.5</v>
      </c>
      <c r="FV197" s="60">
        <v>3486.5</v>
      </c>
      <c r="FW197" s="60">
        <v>3976.5</v>
      </c>
      <c r="FX197" s="60">
        <v>3646.5</v>
      </c>
      <c r="FY197" s="60">
        <v>3976.5</v>
      </c>
      <c r="FZ197" s="60">
        <v>3764.5</v>
      </c>
      <c r="GA197" s="60">
        <v>4136.5</v>
      </c>
      <c r="GB197" s="60">
        <v>3811.5</v>
      </c>
      <c r="GC197" s="60">
        <v>3924.5</v>
      </c>
      <c r="GD197" s="60">
        <v>3161.5</v>
      </c>
      <c r="GE197" s="60">
        <v>3667.5</v>
      </c>
      <c r="GF197" s="60">
        <v>3667.5</v>
      </c>
      <c r="GG197" s="60">
        <v>3097.5</v>
      </c>
      <c r="GH197" s="60">
        <v>3295.5</v>
      </c>
      <c r="GI197" s="60">
        <v>1065.5</v>
      </c>
      <c r="GJ197" s="60">
        <v>3263</v>
      </c>
      <c r="GK197" s="60">
        <v>3044.5</v>
      </c>
      <c r="GM197" s="60">
        <v>2155.5</v>
      </c>
      <c r="GN197" s="60">
        <v>2898.5</v>
      </c>
      <c r="GO197" s="60">
        <v>2457.5</v>
      </c>
      <c r="GP197" s="60">
        <v>3369.5</v>
      </c>
      <c r="GQ197" s="60">
        <v>2716</v>
      </c>
      <c r="GR197" s="60">
        <v>3976.5</v>
      </c>
      <c r="GS197" s="60">
        <v>3741.5</v>
      </c>
      <c r="GT197" s="60">
        <v>750.5</v>
      </c>
      <c r="GU197" s="60">
        <v>3507.5</v>
      </c>
      <c r="GV197" s="60">
        <v>3295.5</v>
      </c>
      <c r="GW197" s="60">
        <v>3295.5</v>
      </c>
      <c r="GX197" s="60">
        <v>3667.5</v>
      </c>
      <c r="GY197" s="60">
        <v>2805.5</v>
      </c>
      <c r="GZ197" s="60">
        <v>3667.5</v>
      </c>
      <c r="HA197" s="60">
        <v>3667.5</v>
      </c>
      <c r="HB197" s="60">
        <v>3667.5</v>
      </c>
      <c r="HC197" s="60">
        <v>3667.5</v>
      </c>
      <c r="HD197" s="60">
        <v>3667.5</v>
      </c>
      <c r="HE197" s="60">
        <v>3992.5</v>
      </c>
      <c r="HF197" s="60">
        <v>3667.5</v>
      </c>
      <c r="HG197" s="60">
        <v>3667.5</v>
      </c>
      <c r="HH197" s="60">
        <v>2665.5</v>
      </c>
      <c r="HI197" s="60">
        <v>1616.5</v>
      </c>
      <c r="HJ197" s="60">
        <v>483.5</v>
      </c>
      <c r="HK197" s="60">
        <v>1616.5</v>
      </c>
      <c r="HL197" s="60">
        <v>813</v>
      </c>
      <c r="HM197" s="60">
        <v>1616.5</v>
      </c>
      <c r="HN197" s="60">
        <v>1616.5</v>
      </c>
      <c r="HO197" s="60">
        <v>1616.5</v>
      </c>
      <c r="HP197" s="60">
        <v>1616.5</v>
      </c>
      <c r="HQ197" s="60">
        <v>861.5</v>
      </c>
      <c r="HR197" s="60">
        <v>1291.5</v>
      </c>
      <c r="HS197" s="60">
        <v>1481.5</v>
      </c>
      <c r="HT197" s="60">
        <v>1472.5</v>
      </c>
      <c r="HU197" s="60">
        <v>1616.5</v>
      </c>
      <c r="HV197" s="60">
        <v>1472.5</v>
      </c>
      <c r="HW197" s="60">
        <v>1472.5</v>
      </c>
      <c r="HX197" s="60">
        <v>1046.5</v>
      </c>
      <c r="HY197" s="60">
        <v>1616.5</v>
      </c>
      <c r="HZ197" s="60">
        <v>1616.5</v>
      </c>
      <c r="IA197" s="60">
        <v>1616.5</v>
      </c>
      <c r="IB197" s="60">
        <v>1616.5</v>
      </c>
      <c r="IC197" s="60">
        <v>1536.5</v>
      </c>
      <c r="ID197" s="60">
        <v>1616.5</v>
      </c>
      <c r="IE197" s="60">
        <v>1616.5</v>
      </c>
      <c r="IF197" s="60">
        <v>1616.5</v>
      </c>
      <c r="IG197" s="60">
        <v>1616.5</v>
      </c>
      <c r="IH197" s="60">
        <v>1616.5</v>
      </c>
      <c r="II197" s="60">
        <v>1616.5</v>
      </c>
      <c r="IJ197" s="60">
        <v>1616.5</v>
      </c>
      <c r="IK197" s="60">
        <v>1291.5</v>
      </c>
      <c r="IL197" s="60">
        <v>1291.5</v>
      </c>
      <c r="IM197" s="60">
        <v>1291.5</v>
      </c>
      <c r="IN197" s="60">
        <v>1291.5</v>
      </c>
      <c r="IO197" s="60">
        <v>1291.5</v>
      </c>
      <c r="IP197" s="60">
        <v>1046.5</v>
      </c>
      <c r="IQ197" s="60">
        <v>1291.5</v>
      </c>
      <c r="IR197" s="60">
        <v>1046.5</v>
      </c>
      <c r="IS197" s="60">
        <v>1616.5</v>
      </c>
      <c r="IT197" s="60">
        <v>1616.5</v>
      </c>
      <c r="IU197" s="60">
        <v>1616.5</v>
      </c>
      <c r="IV197" s="60">
        <v>1291.5</v>
      </c>
      <c r="IW197" s="60">
        <v>1536.5</v>
      </c>
      <c r="IX197" s="60">
        <v>1536.5</v>
      </c>
      <c r="IY197" s="60">
        <v>976.5</v>
      </c>
      <c r="IZ197" s="60">
        <v>1231.5</v>
      </c>
      <c r="JA197" s="60">
        <v>1136.5</v>
      </c>
      <c r="JB197" s="60">
        <v>1536.5</v>
      </c>
      <c r="JC197" s="60">
        <v>1291.5</v>
      </c>
      <c r="JD197" s="60">
        <v>1301.5</v>
      </c>
      <c r="JE197" s="60">
        <v>1316.5</v>
      </c>
      <c r="JF197" s="60">
        <v>1536.5</v>
      </c>
      <c r="JG197" s="60">
        <v>1536.5</v>
      </c>
      <c r="JH197" s="60">
        <v>1616.5</v>
      </c>
      <c r="JI197" s="60">
        <v>1616.5</v>
      </c>
      <c r="JJ197" s="60">
        <v>1616.5</v>
      </c>
      <c r="JK197" s="60">
        <v>1616.5</v>
      </c>
      <c r="JL197" s="60">
        <v>1616.5</v>
      </c>
      <c r="JM197" s="60">
        <v>1616.5</v>
      </c>
      <c r="JN197" s="60">
        <v>1291.5</v>
      </c>
      <c r="JO197" s="60">
        <v>1536.5</v>
      </c>
      <c r="JP197" s="60">
        <v>538.5</v>
      </c>
      <c r="JQ197" s="60">
        <v>1616.5</v>
      </c>
      <c r="JR197" s="60">
        <v>1466.5</v>
      </c>
      <c r="JS197" s="60">
        <v>538.5</v>
      </c>
      <c r="JT197" s="60">
        <v>1046.5</v>
      </c>
      <c r="JU197" s="60">
        <v>1481.5</v>
      </c>
      <c r="JV197" s="60">
        <v>1046.5</v>
      </c>
      <c r="JW197" s="60">
        <v>1536.5</v>
      </c>
      <c r="JX197" s="60">
        <v>1291.5</v>
      </c>
      <c r="JY197" s="60">
        <v>1536.5</v>
      </c>
      <c r="JZ197" s="60">
        <v>1616.5</v>
      </c>
      <c r="KA197" s="60">
        <v>538.5</v>
      </c>
      <c r="KB197" s="60">
        <v>1536.5</v>
      </c>
      <c r="KC197" s="60">
        <v>1536.5</v>
      </c>
      <c r="KD197" s="60">
        <v>1536.5</v>
      </c>
      <c r="KE197" s="60">
        <v>1616.5</v>
      </c>
      <c r="KF197" s="60">
        <v>1291.5</v>
      </c>
      <c r="KG197" s="60">
        <v>1616.5</v>
      </c>
      <c r="KH197" s="60">
        <v>1616.5</v>
      </c>
      <c r="KI197" s="60">
        <v>1616.5</v>
      </c>
      <c r="KJ197" s="60">
        <v>1616.5</v>
      </c>
      <c r="KK197" s="60">
        <v>1616.5</v>
      </c>
      <c r="KL197" s="60">
        <v>1616.5</v>
      </c>
      <c r="KM197" s="60">
        <v>1616.5</v>
      </c>
      <c r="KN197" s="60">
        <v>1616.5</v>
      </c>
      <c r="KO197" s="60">
        <v>1616.5</v>
      </c>
      <c r="KP197" s="60">
        <v>976.5</v>
      </c>
      <c r="KQ197" s="60">
        <v>1536.5</v>
      </c>
      <c r="KR197" s="60">
        <v>1536.5</v>
      </c>
      <c r="KS197" s="60">
        <v>1616.5</v>
      </c>
      <c r="KT197" s="60">
        <v>1616.5</v>
      </c>
      <c r="KU197" s="60">
        <v>976.5</v>
      </c>
      <c r="KV197" s="60">
        <v>976.5</v>
      </c>
      <c r="KW197" s="60">
        <v>741.5</v>
      </c>
      <c r="KX197" s="60">
        <v>1046.5</v>
      </c>
      <c r="KY197" s="60">
        <v>902.5</v>
      </c>
      <c r="KZ197" s="60">
        <v>538.5</v>
      </c>
      <c r="LA197" s="60">
        <v>538.5</v>
      </c>
      <c r="LB197" s="60">
        <v>1056.5</v>
      </c>
      <c r="LC197" s="60">
        <v>1221.5</v>
      </c>
      <c r="LD197" s="60">
        <v>517.5</v>
      </c>
      <c r="LE197" s="60">
        <v>1077.5</v>
      </c>
      <c r="LF197" s="60">
        <v>1077.5</v>
      </c>
      <c r="LG197" s="60">
        <v>1466.5</v>
      </c>
      <c r="LH197" s="60">
        <v>1046.5</v>
      </c>
      <c r="LI197" s="60">
        <v>1126.5</v>
      </c>
      <c r="LJ197" s="60">
        <v>1536.5</v>
      </c>
      <c r="LK197" s="60">
        <v>1046.5</v>
      </c>
      <c r="LL197" s="60">
        <v>1046.5</v>
      </c>
      <c r="LM197" s="60">
        <v>1077.5</v>
      </c>
      <c r="LN197" s="60">
        <v>1291.5</v>
      </c>
      <c r="LO197" s="60">
        <v>1291.5</v>
      </c>
      <c r="LP197" s="60">
        <v>1291.5</v>
      </c>
      <c r="LQ197" s="60">
        <v>1046.5</v>
      </c>
      <c r="LR197" s="60">
        <v>1046.5</v>
      </c>
      <c r="LS197" s="60">
        <v>1536.5</v>
      </c>
      <c r="LT197" s="60">
        <v>1536.5</v>
      </c>
      <c r="LU197" s="60">
        <v>538.5</v>
      </c>
      <c r="LV197" s="60">
        <v>1046.5</v>
      </c>
    </row>
    <row r="198" spans="1:334" ht="15" customHeight="1" x14ac:dyDescent="0.35">
      <c r="A198" s="57"/>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s="60">
        <v>4768</v>
      </c>
      <c r="FH198" s="60">
        <v>4465</v>
      </c>
      <c r="FI198" s="60">
        <v>4081</v>
      </c>
      <c r="FJ198" s="60">
        <v>4356</v>
      </c>
      <c r="FK198" s="60">
        <v>4081</v>
      </c>
      <c r="FL198" s="60">
        <v>4523</v>
      </c>
      <c r="FM198" s="60">
        <v>5221</v>
      </c>
      <c r="FN198" s="60">
        <v>4830</v>
      </c>
      <c r="FO198" s="60">
        <v>3455</v>
      </c>
      <c r="FP198" s="60">
        <v>5408</v>
      </c>
      <c r="FQ198" s="60">
        <v>5187</v>
      </c>
      <c r="FR198" s="60">
        <v>4234</v>
      </c>
      <c r="FS198" s="60">
        <v>5303</v>
      </c>
      <c r="FT198" s="60">
        <v>4973</v>
      </c>
      <c r="FU198" s="60">
        <v>4934</v>
      </c>
      <c r="FV198" s="60">
        <v>4118</v>
      </c>
      <c r="FW198" s="60">
        <v>5324</v>
      </c>
      <c r="FX198" s="60">
        <v>4994</v>
      </c>
      <c r="FY198" s="60">
        <v>4724</v>
      </c>
      <c r="FZ198" s="60">
        <v>4203</v>
      </c>
      <c r="GA198" s="60">
        <v>5484</v>
      </c>
      <c r="GB198" s="60">
        <v>5488</v>
      </c>
      <c r="GC198" s="60">
        <v>5263</v>
      </c>
      <c r="GD198" s="60">
        <v>4755</v>
      </c>
      <c r="GE198" s="60">
        <v>4493</v>
      </c>
      <c r="GF198" s="60">
        <v>4493</v>
      </c>
      <c r="GG198" s="60">
        <v>4806</v>
      </c>
      <c r="GH198" s="60">
        <v>5258</v>
      </c>
      <c r="GI198" s="60">
        <v>1835</v>
      </c>
      <c r="GJ198" s="60">
        <v>5173</v>
      </c>
      <c r="GK198" s="60">
        <v>4728</v>
      </c>
      <c r="GL198" s="60">
        <v>3587</v>
      </c>
      <c r="GN198" s="60">
        <v>4719</v>
      </c>
      <c r="GO198" s="60">
        <v>3569</v>
      </c>
      <c r="GP198" s="60">
        <v>5149</v>
      </c>
      <c r="GQ198" s="60">
        <v>2559</v>
      </c>
      <c r="GR198" s="60">
        <v>4671</v>
      </c>
      <c r="GS198" s="60">
        <v>5355</v>
      </c>
      <c r="GT198" s="60">
        <v>2729</v>
      </c>
      <c r="GU198" s="60">
        <v>5258</v>
      </c>
      <c r="GV198" s="60">
        <v>5258</v>
      </c>
      <c r="GW198" s="60">
        <v>5258</v>
      </c>
      <c r="GX198" s="60">
        <v>5418</v>
      </c>
      <c r="GY198" s="60">
        <v>4768</v>
      </c>
      <c r="GZ198" s="60">
        <v>5418</v>
      </c>
      <c r="HA198" s="60">
        <v>5418</v>
      </c>
      <c r="HB198" s="60">
        <v>4944</v>
      </c>
      <c r="HC198" s="60">
        <v>5418</v>
      </c>
      <c r="HD198" s="60">
        <v>5418</v>
      </c>
      <c r="HE198" s="60">
        <v>5498</v>
      </c>
      <c r="HF198" s="60">
        <v>5418</v>
      </c>
      <c r="HG198" s="60">
        <v>5170</v>
      </c>
      <c r="HH198" s="60">
        <v>4768</v>
      </c>
      <c r="HI198" s="60">
        <v>1891</v>
      </c>
      <c r="HJ198" s="60">
        <v>1153</v>
      </c>
      <c r="HK198" s="60">
        <v>1459</v>
      </c>
      <c r="HL198" s="60">
        <v>1801</v>
      </c>
      <c r="HM198" s="60">
        <v>1459</v>
      </c>
      <c r="HN198" s="60">
        <v>2112</v>
      </c>
      <c r="HO198" s="60">
        <v>2112</v>
      </c>
      <c r="HP198" s="60">
        <v>1459</v>
      </c>
      <c r="HQ198" s="60">
        <v>1215</v>
      </c>
      <c r="HR198" s="60">
        <v>2116</v>
      </c>
      <c r="HS198" s="60">
        <v>1642</v>
      </c>
      <c r="HT198" s="60">
        <v>2126</v>
      </c>
      <c r="HU198" s="60">
        <v>2196</v>
      </c>
      <c r="HV198" s="60">
        <v>2126</v>
      </c>
      <c r="HW198" s="60">
        <v>2126</v>
      </c>
      <c r="HX198" s="60">
        <v>1871</v>
      </c>
      <c r="HY198" s="60">
        <v>2042</v>
      </c>
      <c r="HZ198" s="60">
        <v>2042</v>
      </c>
      <c r="IA198" s="60">
        <v>2042</v>
      </c>
      <c r="IB198" s="60">
        <v>2112</v>
      </c>
      <c r="IC198" s="60">
        <v>2032</v>
      </c>
      <c r="ID198" s="60">
        <v>2112</v>
      </c>
      <c r="IE198" s="60">
        <v>2154</v>
      </c>
      <c r="IF198" s="60">
        <v>2154</v>
      </c>
      <c r="IG198" s="60">
        <v>2154</v>
      </c>
      <c r="IH198" s="60">
        <v>1652</v>
      </c>
      <c r="II198" s="60">
        <v>1736</v>
      </c>
      <c r="IJ198" s="60">
        <v>2042</v>
      </c>
      <c r="IK198" s="60">
        <v>777</v>
      </c>
      <c r="IL198" s="60">
        <v>1684</v>
      </c>
      <c r="IM198" s="60">
        <v>2116</v>
      </c>
      <c r="IN198" s="60">
        <v>2116</v>
      </c>
      <c r="IO198" s="60">
        <v>1436</v>
      </c>
      <c r="IP198" s="60">
        <v>928</v>
      </c>
      <c r="IQ198" s="60">
        <v>2116</v>
      </c>
      <c r="IR198" s="60">
        <v>928</v>
      </c>
      <c r="IS198" s="60">
        <v>2154</v>
      </c>
      <c r="IT198" s="60">
        <v>2154</v>
      </c>
      <c r="IU198" s="60">
        <v>2112</v>
      </c>
      <c r="IV198" s="60">
        <v>2074</v>
      </c>
      <c r="IW198" s="60">
        <v>1900</v>
      </c>
      <c r="IX198" s="60">
        <v>1521</v>
      </c>
      <c r="IY198" s="60">
        <v>1801</v>
      </c>
      <c r="IZ198" s="60">
        <v>1535</v>
      </c>
      <c r="JA198" s="60">
        <v>692</v>
      </c>
      <c r="JB198" s="60">
        <v>1131</v>
      </c>
      <c r="JC198" s="60">
        <v>1582</v>
      </c>
      <c r="JD198" s="60">
        <v>1451</v>
      </c>
      <c r="JE198" s="60">
        <v>1604</v>
      </c>
      <c r="JF198" s="60">
        <v>2032</v>
      </c>
      <c r="JG198" s="60">
        <v>742</v>
      </c>
      <c r="JH198" s="60">
        <v>2154</v>
      </c>
      <c r="JI198" s="60">
        <v>1891</v>
      </c>
      <c r="JJ198" s="60">
        <v>1459</v>
      </c>
      <c r="JK198" s="60">
        <v>1179</v>
      </c>
      <c r="JL198" s="60">
        <v>2112</v>
      </c>
      <c r="JM198" s="60">
        <v>2112</v>
      </c>
      <c r="JN198" s="60">
        <v>1787</v>
      </c>
      <c r="JO198" s="60">
        <v>952</v>
      </c>
      <c r="JP198" s="60">
        <v>926</v>
      </c>
      <c r="JQ198" s="60">
        <v>2112</v>
      </c>
      <c r="JR198" s="60">
        <v>2046</v>
      </c>
      <c r="JS198" s="60">
        <v>1401</v>
      </c>
      <c r="JT198" s="60">
        <v>1871</v>
      </c>
      <c r="JU198" s="60">
        <v>2032</v>
      </c>
      <c r="JV198" s="60">
        <v>1503</v>
      </c>
      <c r="JW198" s="60">
        <v>1145</v>
      </c>
      <c r="JX198" s="60">
        <v>777</v>
      </c>
      <c r="JY198" s="60">
        <v>1563</v>
      </c>
      <c r="JZ198" s="60">
        <v>2112</v>
      </c>
      <c r="KA198" s="60">
        <v>926</v>
      </c>
      <c r="KB198" s="60">
        <v>1652</v>
      </c>
      <c r="KC198" s="60">
        <v>1131</v>
      </c>
      <c r="KD198" s="60">
        <v>1131</v>
      </c>
      <c r="KE198" s="60">
        <v>2022</v>
      </c>
      <c r="KF198" s="60">
        <v>1379</v>
      </c>
      <c r="KG198" s="60">
        <v>1980</v>
      </c>
      <c r="KH198" s="60">
        <v>2196</v>
      </c>
      <c r="KI198" s="60">
        <v>2112</v>
      </c>
      <c r="KJ198" s="60">
        <v>2112</v>
      </c>
      <c r="KK198" s="60">
        <v>1849</v>
      </c>
      <c r="KL198" s="60">
        <v>2112</v>
      </c>
      <c r="KM198" s="60">
        <v>2112</v>
      </c>
      <c r="KN198" s="60">
        <v>2154</v>
      </c>
      <c r="KO198" s="60">
        <v>1459</v>
      </c>
      <c r="KP198" s="60">
        <v>1871</v>
      </c>
      <c r="KQ198" s="60">
        <v>2032</v>
      </c>
      <c r="KR198" s="60">
        <v>1784</v>
      </c>
      <c r="KS198" s="60">
        <v>2112</v>
      </c>
      <c r="KT198" s="60">
        <v>1849</v>
      </c>
      <c r="KU198" s="60">
        <v>1871</v>
      </c>
      <c r="KV198" s="60">
        <v>1871</v>
      </c>
      <c r="KW198" s="60">
        <v>448</v>
      </c>
      <c r="KX198" s="60">
        <v>1871</v>
      </c>
      <c r="KY198" s="60">
        <v>1871</v>
      </c>
      <c r="KZ198" s="60">
        <v>1401</v>
      </c>
      <c r="LA198" s="60">
        <v>1507</v>
      </c>
      <c r="LB198" s="60">
        <v>364</v>
      </c>
      <c r="LC198" s="60">
        <v>1036</v>
      </c>
      <c r="LD198" s="60">
        <v>602</v>
      </c>
      <c r="LE198" s="60">
        <v>1874</v>
      </c>
      <c r="LF198" s="60">
        <v>1937</v>
      </c>
      <c r="LG198" s="60">
        <v>889</v>
      </c>
      <c r="LH198" s="60">
        <v>1871</v>
      </c>
      <c r="LI198" s="60">
        <v>1951</v>
      </c>
      <c r="LJ198" s="60">
        <v>1454</v>
      </c>
      <c r="LK198" s="60">
        <v>777</v>
      </c>
      <c r="LL198" s="60">
        <v>1623</v>
      </c>
      <c r="LM198" s="60">
        <v>2046</v>
      </c>
      <c r="LN198" s="60">
        <v>1784</v>
      </c>
      <c r="LO198" s="60">
        <v>1787</v>
      </c>
      <c r="LP198" s="60">
        <v>1787</v>
      </c>
      <c r="LQ198" s="60">
        <v>1623</v>
      </c>
      <c r="LR198" s="60">
        <v>1553</v>
      </c>
      <c r="LS198" s="60">
        <v>1521</v>
      </c>
      <c r="LT198" s="60">
        <v>1061</v>
      </c>
      <c r="LU198" s="60">
        <v>1507</v>
      </c>
      <c r="LV198" s="60">
        <v>1871</v>
      </c>
    </row>
    <row r="199" spans="1:334" ht="15" customHeight="1" x14ac:dyDescent="0.35">
      <c r="A199" s="57"/>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s="60">
        <v>6158</v>
      </c>
      <c r="FH199" s="60">
        <v>6282</v>
      </c>
      <c r="FI199" s="60">
        <v>6300</v>
      </c>
      <c r="FJ199" s="60">
        <v>6366</v>
      </c>
      <c r="FK199" s="60">
        <v>6300</v>
      </c>
      <c r="FL199" s="60">
        <v>6215</v>
      </c>
      <c r="FM199" s="60">
        <v>6460</v>
      </c>
      <c r="FN199" s="60">
        <v>6152</v>
      </c>
      <c r="FO199" s="60">
        <v>5858</v>
      </c>
      <c r="FP199" s="60">
        <v>4732</v>
      </c>
      <c r="FQ199" s="60">
        <v>1776</v>
      </c>
      <c r="FR199" s="60">
        <v>6384</v>
      </c>
      <c r="FS199" s="60">
        <v>5440</v>
      </c>
      <c r="FT199" s="60">
        <v>6076</v>
      </c>
      <c r="FU199" s="60">
        <v>5576</v>
      </c>
      <c r="FV199" s="60">
        <v>4338</v>
      </c>
      <c r="FW199" s="60">
        <v>5116</v>
      </c>
      <c r="FX199" s="60">
        <v>3412</v>
      </c>
      <c r="FY199" s="60">
        <v>6020</v>
      </c>
      <c r="FZ199" s="60">
        <v>5116</v>
      </c>
      <c r="GA199" s="60">
        <v>6460</v>
      </c>
      <c r="GB199" s="60">
        <v>6059</v>
      </c>
      <c r="GC199" s="60">
        <v>6376</v>
      </c>
      <c r="GD199" s="60">
        <v>5313</v>
      </c>
      <c r="GE199" s="60">
        <v>2933</v>
      </c>
      <c r="GF199" s="60">
        <v>5831</v>
      </c>
      <c r="GG199" s="60">
        <v>2879</v>
      </c>
      <c r="GH199" s="60">
        <v>4571</v>
      </c>
      <c r="GI199" s="60">
        <v>5407</v>
      </c>
      <c r="GJ199" s="60">
        <v>5660</v>
      </c>
      <c r="GK199" s="60">
        <v>5738</v>
      </c>
      <c r="GL199" s="60">
        <v>5306</v>
      </c>
      <c r="GM199" s="60">
        <v>5695</v>
      </c>
      <c r="GO199" s="60">
        <v>3977</v>
      </c>
      <c r="GP199" s="60">
        <v>5895</v>
      </c>
      <c r="GQ199" s="60">
        <v>5591</v>
      </c>
      <c r="GR199" s="60">
        <v>5982</v>
      </c>
      <c r="GS199" s="60">
        <v>5981</v>
      </c>
      <c r="GT199" s="60">
        <v>5016</v>
      </c>
      <c r="GU199" s="60">
        <v>5371</v>
      </c>
      <c r="GV199" s="60">
        <v>4413</v>
      </c>
      <c r="GW199" s="60">
        <v>2473</v>
      </c>
      <c r="GX199" s="60">
        <v>5915</v>
      </c>
      <c r="GY199" s="60">
        <v>4039</v>
      </c>
      <c r="GZ199" s="60">
        <v>5831</v>
      </c>
      <c r="HA199" s="60">
        <v>5199</v>
      </c>
      <c r="HB199" s="60">
        <v>5907</v>
      </c>
      <c r="HC199" s="60">
        <v>5531</v>
      </c>
      <c r="HD199" s="60">
        <v>5531</v>
      </c>
      <c r="HE199" s="60">
        <v>5856</v>
      </c>
      <c r="HF199" s="60">
        <v>5813</v>
      </c>
      <c r="HG199" s="60">
        <v>5915</v>
      </c>
      <c r="HH199" s="60">
        <v>5839</v>
      </c>
      <c r="HI199" s="60">
        <v>1154</v>
      </c>
      <c r="HK199" s="60">
        <v>1154</v>
      </c>
      <c r="HL199" s="60">
        <v>584</v>
      </c>
      <c r="HM199" s="60">
        <v>1154</v>
      </c>
      <c r="HN199" s="60">
        <v>1154</v>
      </c>
      <c r="HO199" s="60">
        <v>1154</v>
      </c>
      <c r="HP199" s="60">
        <v>1154</v>
      </c>
      <c r="HQ199" s="60">
        <v>689</v>
      </c>
      <c r="HR199" s="60">
        <v>829</v>
      </c>
      <c r="HS199" s="60">
        <v>1074</v>
      </c>
      <c r="HT199" s="60">
        <v>934</v>
      </c>
      <c r="HU199" s="60">
        <v>1078</v>
      </c>
      <c r="HV199" s="60">
        <v>934</v>
      </c>
      <c r="HW199" s="60">
        <v>934</v>
      </c>
      <c r="HX199" s="60">
        <v>508</v>
      </c>
      <c r="HY199" s="60">
        <v>1154</v>
      </c>
      <c r="HZ199" s="60">
        <v>1154</v>
      </c>
      <c r="IA199" s="60">
        <v>1154</v>
      </c>
      <c r="IB199" s="60">
        <v>1154</v>
      </c>
      <c r="IC199" s="60">
        <v>1074</v>
      </c>
      <c r="ID199" s="60">
        <v>1154</v>
      </c>
      <c r="IE199" s="60">
        <v>1154</v>
      </c>
      <c r="IF199" s="60">
        <v>1154</v>
      </c>
      <c r="IG199" s="60">
        <v>1154</v>
      </c>
      <c r="IH199" s="60">
        <v>1154</v>
      </c>
      <c r="II199" s="60">
        <v>1154</v>
      </c>
      <c r="IJ199" s="60">
        <v>1154</v>
      </c>
      <c r="IK199" s="60">
        <v>829</v>
      </c>
      <c r="IL199" s="60">
        <v>753</v>
      </c>
      <c r="IM199" s="60">
        <v>753</v>
      </c>
      <c r="IN199" s="60">
        <v>829</v>
      </c>
      <c r="IO199" s="60">
        <v>829</v>
      </c>
      <c r="IP199" s="60">
        <v>584</v>
      </c>
      <c r="IQ199" s="60">
        <v>753</v>
      </c>
      <c r="IR199" s="60">
        <v>584</v>
      </c>
      <c r="IS199" s="60">
        <v>1154</v>
      </c>
      <c r="IT199" s="60">
        <v>1154</v>
      </c>
      <c r="IU199" s="60">
        <v>1154</v>
      </c>
      <c r="IV199" s="60">
        <v>753</v>
      </c>
      <c r="IW199" s="60">
        <v>1074</v>
      </c>
      <c r="IX199" s="60">
        <v>1074</v>
      </c>
      <c r="IY199" s="60">
        <v>438</v>
      </c>
      <c r="IZ199" s="60">
        <v>1004</v>
      </c>
      <c r="JA199" s="60">
        <v>909</v>
      </c>
      <c r="JB199" s="60">
        <v>1074</v>
      </c>
      <c r="JC199" s="60">
        <v>829</v>
      </c>
      <c r="JD199" s="60">
        <v>1074</v>
      </c>
      <c r="JE199" s="60">
        <v>909</v>
      </c>
      <c r="JF199" s="60">
        <v>1074</v>
      </c>
      <c r="JG199" s="60">
        <v>1074</v>
      </c>
      <c r="JH199" s="60">
        <v>1154</v>
      </c>
      <c r="JI199" s="60">
        <v>1154</v>
      </c>
      <c r="JJ199" s="60">
        <v>1154</v>
      </c>
      <c r="JK199" s="60">
        <v>1154</v>
      </c>
      <c r="JL199" s="60">
        <v>1154</v>
      </c>
      <c r="JM199" s="60">
        <v>1154</v>
      </c>
      <c r="JN199" s="60">
        <v>829</v>
      </c>
      <c r="JO199" s="60">
        <v>1074</v>
      </c>
      <c r="JQ199" s="60">
        <v>1154</v>
      </c>
      <c r="JR199" s="60">
        <v>928</v>
      </c>
      <c r="JT199" s="60">
        <v>508</v>
      </c>
      <c r="JU199" s="60">
        <v>1074</v>
      </c>
      <c r="JV199" s="60">
        <v>584</v>
      </c>
      <c r="JW199" s="60">
        <v>1074</v>
      </c>
      <c r="JX199" s="60">
        <v>829</v>
      </c>
      <c r="JY199" s="60">
        <v>1074</v>
      </c>
      <c r="JZ199" s="60">
        <v>1154</v>
      </c>
      <c r="KB199" s="60">
        <v>1074</v>
      </c>
      <c r="KC199" s="60">
        <v>1074</v>
      </c>
      <c r="KD199" s="60">
        <v>1074</v>
      </c>
      <c r="KE199" s="60">
        <v>1154</v>
      </c>
      <c r="KF199" s="60">
        <v>829</v>
      </c>
      <c r="KG199" s="60">
        <v>1154</v>
      </c>
      <c r="KH199" s="60">
        <v>1154</v>
      </c>
      <c r="KI199" s="60">
        <v>1154</v>
      </c>
      <c r="KJ199" s="60">
        <v>1154</v>
      </c>
      <c r="KK199" s="60">
        <v>1154</v>
      </c>
      <c r="KL199" s="60">
        <v>1154</v>
      </c>
      <c r="KM199" s="60">
        <v>1154</v>
      </c>
      <c r="KN199" s="60">
        <v>1154</v>
      </c>
      <c r="KO199" s="60">
        <v>1154</v>
      </c>
      <c r="KP199" s="60">
        <v>508</v>
      </c>
      <c r="KQ199" s="60">
        <v>1074</v>
      </c>
      <c r="KR199" s="60">
        <v>1074</v>
      </c>
      <c r="KS199" s="60">
        <v>1154</v>
      </c>
      <c r="KT199" s="60">
        <v>1154</v>
      </c>
      <c r="KU199" s="60">
        <v>508</v>
      </c>
      <c r="KV199" s="60">
        <v>508</v>
      </c>
      <c r="KW199" s="60">
        <v>584</v>
      </c>
      <c r="KX199" s="60">
        <v>508</v>
      </c>
      <c r="KY199" s="60">
        <v>364</v>
      </c>
      <c r="LB199" s="60">
        <v>829</v>
      </c>
      <c r="LC199" s="60">
        <v>759</v>
      </c>
      <c r="LD199" s="60">
        <v>290</v>
      </c>
      <c r="LE199" s="60">
        <v>615</v>
      </c>
      <c r="LF199" s="60">
        <v>539</v>
      </c>
      <c r="LG199" s="60">
        <v>1004</v>
      </c>
      <c r="LH199" s="60">
        <v>508</v>
      </c>
      <c r="LI199" s="60">
        <v>588</v>
      </c>
      <c r="LJ199" s="60">
        <v>1074</v>
      </c>
      <c r="LK199" s="60">
        <v>584</v>
      </c>
      <c r="LL199" s="60">
        <v>508</v>
      </c>
      <c r="LM199" s="60">
        <v>539</v>
      </c>
      <c r="LN199" s="60">
        <v>829</v>
      </c>
      <c r="LO199" s="60">
        <v>829</v>
      </c>
      <c r="LP199" s="60">
        <v>829</v>
      </c>
      <c r="LQ199" s="60">
        <v>508</v>
      </c>
      <c r="LR199" s="60">
        <v>584</v>
      </c>
      <c r="LS199" s="60">
        <v>1074</v>
      </c>
      <c r="LT199" s="60">
        <v>1074</v>
      </c>
      <c r="LV199" s="60">
        <v>584</v>
      </c>
    </row>
    <row r="200" spans="1:334" ht="15" customHeight="1" x14ac:dyDescent="0.35">
      <c r="A200" s="57"/>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s="60">
        <v>7691</v>
      </c>
      <c r="FH200" s="60">
        <v>7771</v>
      </c>
      <c r="FI200" s="60">
        <v>6755</v>
      </c>
      <c r="FJ200" s="60">
        <v>7771</v>
      </c>
      <c r="FK200" s="60">
        <v>6755</v>
      </c>
      <c r="FL200" s="60">
        <v>8421</v>
      </c>
      <c r="FM200" s="60">
        <v>8421</v>
      </c>
      <c r="FN200" s="60">
        <v>7903</v>
      </c>
      <c r="FO200" s="60">
        <v>7087</v>
      </c>
      <c r="FP200" s="60">
        <v>6429</v>
      </c>
      <c r="FQ200" s="60">
        <v>4530</v>
      </c>
      <c r="FR200" s="60">
        <v>7281</v>
      </c>
      <c r="FS200" s="60">
        <v>7381</v>
      </c>
      <c r="FT200" s="60">
        <v>6895</v>
      </c>
      <c r="FU200" s="60">
        <v>6771</v>
      </c>
      <c r="FV200" s="60">
        <v>7123</v>
      </c>
      <c r="FW200" s="60">
        <v>7351</v>
      </c>
      <c r="FX200" s="60">
        <v>5837</v>
      </c>
      <c r="FY200" s="60">
        <v>7981</v>
      </c>
      <c r="FZ200" s="60">
        <v>7321</v>
      </c>
      <c r="GA200" s="60">
        <v>8421</v>
      </c>
      <c r="GB200" s="60">
        <v>7570</v>
      </c>
      <c r="GC200" s="60">
        <v>7811</v>
      </c>
      <c r="GD200" s="60">
        <v>7042</v>
      </c>
      <c r="GE200" s="60">
        <v>6419</v>
      </c>
      <c r="GF200" s="60">
        <v>7903</v>
      </c>
      <c r="GG200" s="60">
        <v>5634</v>
      </c>
      <c r="GH200" s="60">
        <v>6672</v>
      </c>
      <c r="GI200" s="60">
        <v>6531</v>
      </c>
      <c r="GJ200" s="60">
        <v>8012</v>
      </c>
      <c r="GK200" s="60">
        <v>7796</v>
      </c>
      <c r="GL200" s="60">
        <v>6742</v>
      </c>
      <c r="GM200" s="60">
        <v>6422</v>
      </c>
      <c r="GN200" s="60">
        <v>5854</v>
      </c>
      <c r="GP200" s="60">
        <v>5570</v>
      </c>
      <c r="GQ200" s="60">
        <v>6181</v>
      </c>
      <c r="GR200" s="60">
        <v>7225</v>
      </c>
      <c r="GS200" s="60">
        <v>7522</v>
      </c>
      <c r="GT200" s="60">
        <v>6216</v>
      </c>
      <c r="GU200" s="60">
        <v>6934</v>
      </c>
      <c r="GV200" s="60">
        <v>4940</v>
      </c>
      <c r="GW200" s="60">
        <v>4444</v>
      </c>
      <c r="GX200" s="60">
        <v>7478</v>
      </c>
      <c r="GY200" s="60">
        <v>5986</v>
      </c>
      <c r="GZ200" s="60">
        <v>7394</v>
      </c>
      <c r="HA200" s="60">
        <v>7742</v>
      </c>
      <c r="HB200" s="60">
        <v>7658</v>
      </c>
      <c r="HC200" s="60">
        <v>7358</v>
      </c>
      <c r="HD200" s="60">
        <v>6832</v>
      </c>
      <c r="HE200" s="60">
        <v>7683</v>
      </c>
      <c r="HF200" s="60">
        <v>7658</v>
      </c>
      <c r="HG200" s="60">
        <v>7742</v>
      </c>
      <c r="HH200" s="60">
        <v>6566</v>
      </c>
      <c r="HI200" s="60">
        <v>2393</v>
      </c>
      <c r="HJ200" s="60">
        <v>1854</v>
      </c>
      <c r="HK200" s="60">
        <v>2393</v>
      </c>
      <c r="HL200" s="60">
        <v>2068</v>
      </c>
      <c r="HM200" s="60">
        <v>2393</v>
      </c>
      <c r="HN200" s="60">
        <v>2393</v>
      </c>
      <c r="HO200" s="60">
        <v>2393</v>
      </c>
      <c r="HP200" s="60">
        <v>2393</v>
      </c>
      <c r="HQ200" s="60">
        <v>1469</v>
      </c>
      <c r="HR200" s="60">
        <v>2068</v>
      </c>
      <c r="HS200" s="60">
        <v>2313</v>
      </c>
      <c r="HT200" s="60">
        <v>2039</v>
      </c>
      <c r="HU200" s="60">
        <v>2038.9</v>
      </c>
      <c r="HV200" s="60">
        <v>2039</v>
      </c>
      <c r="HW200" s="60">
        <v>2039</v>
      </c>
      <c r="HX200" s="60">
        <v>2068</v>
      </c>
      <c r="HY200" s="60">
        <v>2393</v>
      </c>
      <c r="HZ200" s="60">
        <v>2393</v>
      </c>
      <c r="IA200" s="60">
        <v>2393</v>
      </c>
      <c r="IB200" s="60">
        <v>2393</v>
      </c>
      <c r="IC200" s="60">
        <v>2313</v>
      </c>
      <c r="ID200" s="60">
        <v>2393</v>
      </c>
      <c r="IE200" s="60">
        <v>2393</v>
      </c>
      <c r="IF200" s="60">
        <v>2393</v>
      </c>
      <c r="IG200" s="60">
        <v>2393</v>
      </c>
      <c r="IH200" s="60">
        <v>2393</v>
      </c>
      <c r="II200" s="60">
        <v>2393</v>
      </c>
      <c r="IJ200" s="60">
        <v>2393</v>
      </c>
      <c r="IK200" s="60">
        <v>2204</v>
      </c>
      <c r="IL200" s="60">
        <v>2068</v>
      </c>
      <c r="IM200" s="60">
        <v>2068</v>
      </c>
      <c r="IN200" s="60">
        <v>2068</v>
      </c>
      <c r="IO200" s="60">
        <v>2068</v>
      </c>
      <c r="IP200" s="60">
        <v>2068</v>
      </c>
      <c r="IQ200" s="60">
        <v>2068</v>
      </c>
      <c r="IR200" s="60">
        <v>2068</v>
      </c>
      <c r="IS200" s="60">
        <v>2393</v>
      </c>
      <c r="IT200" s="60">
        <v>2393</v>
      </c>
      <c r="IU200" s="60">
        <v>2393</v>
      </c>
      <c r="IV200" s="60">
        <v>2068</v>
      </c>
      <c r="IW200" s="60">
        <v>2313</v>
      </c>
      <c r="IX200" s="60">
        <v>2313</v>
      </c>
      <c r="IY200" s="60">
        <v>2068</v>
      </c>
      <c r="IZ200" s="60">
        <v>2313</v>
      </c>
      <c r="JA200" s="60">
        <v>2148</v>
      </c>
      <c r="JB200" s="60">
        <v>2313</v>
      </c>
      <c r="JC200" s="60">
        <v>2068</v>
      </c>
      <c r="JD200" s="60">
        <v>2313</v>
      </c>
      <c r="JE200" s="60">
        <v>2393</v>
      </c>
      <c r="JF200" s="60">
        <v>2313</v>
      </c>
      <c r="JG200" s="60">
        <v>2068</v>
      </c>
      <c r="JH200" s="60">
        <v>2393</v>
      </c>
      <c r="JI200" s="60">
        <v>2393</v>
      </c>
      <c r="JJ200" s="60">
        <v>2393</v>
      </c>
      <c r="JK200" s="60">
        <v>2393</v>
      </c>
      <c r="JL200" s="60">
        <v>2393</v>
      </c>
      <c r="JM200" s="60">
        <v>2393</v>
      </c>
      <c r="JN200" s="60">
        <v>2313</v>
      </c>
      <c r="JO200" s="60">
        <v>2068</v>
      </c>
      <c r="JP200" s="60">
        <v>1854</v>
      </c>
      <c r="JQ200" s="60">
        <v>2393</v>
      </c>
      <c r="JR200" s="60">
        <v>2313</v>
      </c>
      <c r="JS200" s="60">
        <v>1854</v>
      </c>
      <c r="JT200" s="60">
        <v>2068</v>
      </c>
      <c r="JU200" s="60">
        <v>2313</v>
      </c>
      <c r="JV200" s="60">
        <v>2068</v>
      </c>
      <c r="JW200" s="60">
        <v>2313</v>
      </c>
      <c r="JX200" s="60">
        <v>2068</v>
      </c>
      <c r="JY200" s="60">
        <v>2313</v>
      </c>
      <c r="JZ200" s="60">
        <v>2393</v>
      </c>
      <c r="KA200" s="60">
        <v>1854</v>
      </c>
      <c r="KB200" s="60">
        <v>2313</v>
      </c>
      <c r="KC200" s="60">
        <v>2313</v>
      </c>
      <c r="KD200" s="60">
        <v>2313</v>
      </c>
      <c r="KE200" s="60">
        <v>2393</v>
      </c>
      <c r="KF200" s="60">
        <v>2068</v>
      </c>
      <c r="KG200" s="60">
        <v>2393</v>
      </c>
      <c r="KH200" s="60">
        <v>2393</v>
      </c>
      <c r="KI200" s="60">
        <v>2393</v>
      </c>
      <c r="KJ200" s="60">
        <v>2393</v>
      </c>
      <c r="KK200" s="60">
        <v>2393</v>
      </c>
      <c r="KL200" s="60">
        <v>2393</v>
      </c>
      <c r="KM200" s="60">
        <v>2393</v>
      </c>
      <c r="KN200" s="60">
        <v>2393</v>
      </c>
      <c r="KO200" s="60">
        <v>2393</v>
      </c>
      <c r="KP200" s="60">
        <v>2068</v>
      </c>
      <c r="KQ200" s="60">
        <v>2313</v>
      </c>
      <c r="KR200" s="60">
        <v>2313</v>
      </c>
      <c r="KS200" s="60">
        <v>2393</v>
      </c>
      <c r="KT200" s="60">
        <v>2393</v>
      </c>
      <c r="KU200" s="60">
        <v>2068</v>
      </c>
      <c r="KV200" s="60">
        <v>2068</v>
      </c>
      <c r="KW200" s="60">
        <v>1823</v>
      </c>
      <c r="KX200" s="60">
        <v>2068</v>
      </c>
      <c r="KY200" s="60">
        <v>1714</v>
      </c>
      <c r="KZ200" s="60">
        <v>1434</v>
      </c>
      <c r="LA200" s="60">
        <v>1854</v>
      </c>
      <c r="LB200" s="60">
        <v>2068</v>
      </c>
      <c r="LC200" s="60">
        <v>1889</v>
      </c>
      <c r="LD200" s="60">
        <v>2068</v>
      </c>
      <c r="LE200" s="60">
        <v>1115</v>
      </c>
      <c r="LG200" s="60">
        <v>1578</v>
      </c>
      <c r="LH200" s="60">
        <v>2068</v>
      </c>
      <c r="LI200" s="60">
        <v>2148</v>
      </c>
      <c r="LJ200" s="60">
        <v>2068</v>
      </c>
      <c r="LK200" s="60">
        <v>1959</v>
      </c>
      <c r="LL200" s="60">
        <v>2068</v>
      </c>
      <c r="LM200" s="60">
        <v>1854</v>
      </c>
      <c r="LN200" s="60">
        <v>2068</v>
      </c>
      <c r="LO200" s="60">
        <v>2313</v>
      </c>
      <c r="LP200" s="60">
        <v>2313</v>
      </c>
      <c r="LQ200" s="60">
        <v>2068</v>
      </c>
      <c r="LR200" s="60">
        <v>2068</v>
      </c>
      <c r="LS200" s="60">
        <v>2313</v>
      </c>
      <c r="LT200" s="60">
        <v>2313</v>
      </c>
      <c r="LU200" s="60">
        <v>1854</v>
      </c>
      <c r="LV200" s="60">
        <v>2068</v>
      </c>
    </row>
    <row r="201" spans="1:334" ht="15" customHeight="1" x14ac:dyDescent="0.35">
      <c r="A201" s="57"/>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s="60">
        <v>9156.7999999999993</v>
      </c>
      <c r="FH201" s="60">
        <v>7718.7999999999993</v>
      </c>
      <c r="FI201" s="60">
        <v>6940.8</v>
      </c>
      <c r="FJ201" s="60">
        <v>8994.7999999999993</v>
      </c>
      <c r="FK201" s="60">
        <v>6940.8</v>
      </c>
      <c r="FL201" s="60">
        <v>9472.7999999999993</v>
      </c>
      <c r="FM201" s="60">
        <v>9472.7999999999993</v>
      </c>
      <c r="FN201" s="60">
        <v>9392.7999999999993</v>
      </c>
      <c r="FO201" s="60">
        <v>9312.7999999999993</v>
      </c>
      <c r="FP201" s="60">
        <v>9048.7999999999993</v>
      </c>
      <c r="FQ201" s="60">
        <v>7007.7999999999993</v>
      </c>
      <c r="FR201" s="60">
        <v>9312.7999999999993</v>
      </c>
      <c r="FS201" s="60">
        <v>8290.7999999999993</v>
      </c>
      <c r="FT201" s="60">
        <v>5744.8</v>
      </c>
      <c r="FU201" s="60">
        <v>6940.8</v>
      </c>
      <c r="FV201" s="60">
        <v>8020.7999999999993</v>
      </c>
      <c r="FW201" s="60">
        <v>7188.8</v>
      </c>
      <c r="FX201" s="60">
        <v>8946.7999999999993</v>
      </c>
      <c r="FY201" s="60">
        <v>9312.7999999999993</v>
      </c>
      <c r="FZ201" s="60">
        <v>5290.8</v>
      </c>
      <c r="GA201" s="60">
        <v>9472.7999999999993</v>
      </c>
      <c r="GB201" s="60">
        <v>8545.7999999999993</v>
      </c>
      <c r="GC201" s="60">
        <v>8166.7999999999993</v>
      </c>
      <c r="GD201" s="60">
        <v>5951.8</v>
      </c>
      <c r="GE201" s="60">
        <v>9316.7999999999993</v>
      </c>
      <c r="GF201" s="60">
        <v>9316.7999999999993</v>
      </c>
      <c r="GG201" s="60">
        <v>8973.7999999999993</v>
      </c>
      <c r="GH201" s="60">
        <v>4687.8</v>
      </c>
      <c r="GI201" s="60">
        <v>8070.7999999999993</v>
      </c>
      <c r="GJ201" s="60">
        <v>9071.7999999999993</v>
      </c>
      <c r="GK201" s="60">
        <v>8911.7999999999993</v>
      </c>
      <c r="GL201" s="60">
        <v>8705.7999999999993</v>
      </c>
      <c r="GM201" s="60">
        <v>9053.7999999999993</v>
      </c>
      <c r="GN201" s="60">
        <v>8823.7999999999993</v>
      </c>
      <c r="GO201" s="60">
        <v>6621.7999999999993</v>
      </c>
      <c r="GQ201" s="60">
        <v>5210.8</v>
      </c>
      <c r="GR201" s="60">
        <v>7554.7999999999993</v>
      </c>
      <c r="GS201" s="60">
        <v>8657.7999999999993</v>
      </c>
      <c r="GT201" s="60">
        <v>7679.7999999999993</v>
      </c>
      <c r="GU201" s="60">
        <v>8151.7999999999993</v>
      </c>
      <c r="GV201" s="60">
        <v>5219.8</v>
      </c>
      <c r="GW201" s="60">
        <v>7109.7999999999993</v>
      </c>
      <c r="GX201" s="60">
        <v>8807.7999999999993</v>
      </c>
      <c r="GY201" s="60">
        <v>7605.7999999999993</v>
      </c>
      <c r="GZ201" s="60">
        <v>8807.7999999999993</v>
      </c>
      <c r="HA201" s="60">
        <v>9071.7999999999993</v>
      </c>
      <c r="HB201" s="60">
        <v>9147.7999999999993</v>
      </c>
      <c r="HC201" s="60">
        <v>9071.7999999999993</v>
      </c>
      <c r="HD201" s="60">
        <v>8545.7999999999993</v>
      </c>
      <c r="HE201" s="60">
        <v>9396.7999999999993</v>
      </c>
      <c r="HF201" s="60">
        <v>8461.7999999999993</v>
      </c>
      <c r="HG201" s="60">
        <v>9071.7999999999993</v>
      </c>
      <c r="HH201" s="60">
        <v>7109.7999999999993</v>
      </c>
      <c r="HI201" s="60">
        <v>2115</v>
      </c>
      <c r="HJ201" s="60">
        <v>1644</v>
      </c>
      <c r="HK201" s="60">
        <v>2115</v>
      </c>
      <c r="HL201" s="60">
        <v>1790</v>
      </c>
      <c r="HM201" s="60">
        <v>2115</v>
      </c>
      <c r="HN201" s="60">
        <v>2115</v>
      </c>
      <c r="HO201" s="60">
        <v>2115</v>
      </c>
      <c r="HP201" s="60">
        <v>2115</v>
      </c>
      <c r="HQ201" s="60">
        <v>1191</v>
      </c>
      <c r="HR201" s="60">
        <v>1790</v>
      </c>
      <c r="HS201" s="60">
        <v>2035</v>
      </c>
      <c r="HT201" s="60">
        <v>2039</v>
      </c>
      <c r="HU201" s="60">
        <v>1684.9</v>
      </c>
      <c r="HV201" s="60">
        <v>2039</v>
      </c>
      <c r="HW201" s="60">
        <v>2039</v>
      </c>
      <c r="HX201" s="60">
        <v>1714</v>
      </c>
      <c r="HY201" s="60">
        <v>2115</v>
      </c>
      <c r="HZ201" s="60">
        <v>2115</v>
      </c>
      <c r="IA201" s="60">
        <v>2115</v>
      </c>
      <c r="IB201" s="60">
        <v>2115</v>
      </c>
      <c r="IC201" s="60">
        <v>2035</v>
      </c>
      <c r="ID201" s="60">
        <v>2115</v>
      </c>
      <c r="IE201" s="60">
        <v>2115</v>
      </c>
      <c r="IF201" s="60">
        <v>2115</v>
      </c>
      <c r="IG201" s="60">
        <v>2115</v>
      </c>
      <c r="IH201" s="60">
        <v>2115</v>
      </c>
      <c r="II201" s="60">
        <v>2115</v>
      </c>
      <c r="IJ201" s="60">
        <v>2115</v>
      </c>
      <c r="IK201" s="60">
        <v>1926</v>
      </c>
      <c r="IL201" s="60">
        <v>1714</v>
      </c>
      <c r="IM201" s="60">
        <v>1714</v>
      </c>
      <c r="IN201" s="60">
        <v>1790</v>
      </c>
      <c r="IO201" s="60">
        <v>1790</v>
      </c>
      <c r="IP201" s="60">
        <v>1790</v>
      </c>
      <c r="IQ201" s="60">
        <v>1714</v>
      </c>
      <c r="IR201" s="60">
        <v>1790</v>
      </c>
      <c r="IS201" s="60">
        <v>2115</v>
      </c>
      <c r="IT201" s="60">
        <v>2115</v>
      </c>
      <c r="IU201" s="60">
        <v>2115</v>
      </c>
      <c r="IV201" s="60">
        <v>1714</v>
      </c>
      <c r="IW201" s="60">
        <v>2035</v>
      </c>
      <c r="IX201" s="60">
        <v>2035</v>
      </c>
      <c r="IY201" s="60">
        <v>1714</v>
      </c>
      <c r="IZ201" s="60">
        <v>2035</v>
      </c>
      <c r="JA201" s="60">
        <v>1870</v>
      </c>
      <c r="JB201" s="60">
        <v>2035</v>
      </c>
      <c r="JC201" s="60">
        <v>1790</v>
      </c>
      <c r="JD201" s="60">
        <v>2035</v>
      </c>
      <c r="JE201" s="60">
        <v>2115</v>
      </c>
      <c r="JF201" s="60">
        <v>2035</v>
      </c>
      <c r="JG201" s="60">
        <v>1790</v>
      </c>
      <c r="JH201" s="60">
        <v>2115</v>
      </c>
      <c r="JI201" s="60">
        <v>2115</v>
      </c>
      <c r="JJ201" s="60">
        <v>2115</v>
      </c>
      <c r="JK201" s="60">
        <v>2115</v>
      </c>
      <c r="JL201" s="60">
        <v>2115</v>
      </c>
      <c r="JM201" s="60">
        <v>2115</v>
      </c>
      <c r="JN201" s="60">
        <v>2035</v>
      </c>
      <c r="JO201" s="60">
        <v>1790</v>
      </c>
      <c r="JP201" s="60">
        <v>1644</v>
      </c>
      <c r="JQ201" s="60">
        <v>2115</v>
      </c>
      <c r="JR201" s="60">
        <v>1959</v>
      </c>
      <c r="JS201" s="60">
        <v>1644</v>
      </c>
      <c r="JT201" s="60">
        <v>1714</v>
      </c>
      <c r="JU201" s="60">
        <v>2035</v>
      </c>
      <c r="JV201" s="60">
        <v>1790</v>
      </c>
      <c r="JW201" s="60">
        <v>2035</v>
      </c>
      <c r="JX201" s="60">
        <v>1790</v>
      </c>
      <c r="JY201" s="60">
        <v>2035</v>
      </c>
      <c r="JZ201" s="60">
        <v>2115</v>
      </c>
      <c r="KA201" s="60">
        <v>1644</v>
      </c>
      <c r="KB201" s="60">
        <v>2035</v>
      </c>
      <c r="KC201" s="60">
        <v>2035</v>
      </c>
      <c r="KD201" s="60">
        <v>2035</v>
      </c>
      <c r="KE201" s="60">
        <v>2115</v>
      </c>
      <c r="KF201" s="60">
        <v>1790</v>
      </c>
      <c r="KG201" s="60">
        <v>2115</v>
      </c>
      <c r="KH201" s="60">
        <v>2115</v>
      </c>
      <c r="KI201" s="60">
        <v>2115</v>
      </c>
      <c r="KJ201" s="60">
        <v>2115</v>
      </c>
      <c r="KK201" s="60">
        <v>2115</v>
      </c>
      <c r="KL201" s="60">
        <v>2115</v>
      </c>
      <c r="KM201" s="60">
        <v>2115</v>
      </c>
      <c r="KN201" s="60">
        <v>2115</v>
      </c>
      <c r="KO201" s="60">
        <v>2115</v>
      </c>
      <c r="KP201" s="60">
        <v>1714</v>
      </c>
      <c r="KQ201" s="60">
        <v>2035</v>
      </c>
      <c r="KR201" s="60">
        <v>2035</v>
      </c>
      <c r="KS201" s="60">
        <v>2115</v>
      </c>
      <c r="KT201" s="60">
        <v>2115</v>
      </c>
      <c r="KU201" s="60">
        <v>1714</v>
      </c>
      <c r="KV201" s="60">
        <v>1714</v>
      </c>
      <c r="KW201" s="60">
        <v>1545</v>
      </c>
      <c r="KX201" s="60">
        <v>1714</v>
      </c>
      <c r="KY201" s="60">
        <v>1714</v>
      </c>
      <c r="KZ201" s="60">
        <v>1224</v>
      </c>
      <c r="LA201" s="60">
        <v>1644</v>
      </c>
      <c r="LB201" s="60">
        <v>1790</v>
      </c>
      <c r="LC201" s="60">
        <v>1611</v>
      </c>
      <c r="LD201" s="60">
        <v>1790</v>
      </c>
      <c r="LE201" s="60">
        <v>1191</v>
      </c>
      <c r="LG201" s="60">
        <v>1300</v>
      </c>
      <c r="LH201" s="60">
        <v>1714</v>
      </c>
      <c r="LI201" s="60">
        <v>1794</v>
      </c>
      <c r="LJ201" s="60">
        <v>1790</v>
      </c>
      <c r="LK201" s="60">
        <v>1681</v>
      </c>
      <c r="LL201" s="60">
        <v>1714</v>
      </c>
      <c r="LM201" s="60">
        <v>1644</v>
      </c>
      <c r="LN201" s="60">
        <v>1790</v>
      </c>
      <c r="LO201" s="60">
        <v>2035</v>
      </c>
      <c r="LP201" s="60">
        <v>2035</v>
      </c>
      <c r="LQ201" s="60">
        <v>1714</v>
      </c>
      <c r="LR201" s="60">
        <v>1790</v>
      </c>
      <c r="LS201" s="60">
        <v>2035</v>
      </c>
      <c r="LT201" s="60">
        <v>2035</v>
      </c>
      <c r="LU201" s="60">
        <v>1644</v>
      </c>
      <c r="LV201" s="60">
        <v>1790</v>
      </c>
    </row>
    <row r="202" spans="1:334" ht="15" customHeight="1" x14ac:dyDescent="0.35">
      <c r="A202" s="57"/>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s="60">
        <v>13013.5</v>
      </c>
      <c r="FH202" s="60">
        <v>12313.5</v>
      </c>
      <c r="FI202" s="60">
        <v>9707.5</v>
      </c>
      <c r="FJ202" s="60">
        <v>13953.5</v>
      </c>
      <c r="FK202" s="60">
        <v>9707.5</v>
      </c>
      <c r="FL202" s="60">
        <v>13204.5</v>
      </c>
      <c r="FM202" s="60">
        <v>14029.5</v>
      </c>
      <c r="FN202" s="60">
        <v>13617.5</v>
      </c>
      <c r="FO202" s="60">
        <v>13011.5</v>
      </c>
      <c r="FP202" s="60">
        <v>13521.5</v>
      </c>
      <c r="FQ202" s="60">
        <v>11833.5</v>
      </c>
      <c r="FR202" s="60">
        <v>13463.5</v>
      </c>
      <c r="FS202" s="60">
        <v>11931.5</v>
      </c>
      <c r="FT202" s="60">
        <v>9169.5</v>
      </c>
      <c r="FU202" s="60">
        <v>8547.5</v>
      </c>
      <c r="FV202" s="60">
        <v>12425.5</v>
      </c>
      <c r="FW202" s="60">
        <v>10593.5</v>
      </c>
      <c r="FX202" s="60">
        <v>12629.5</v>
      </c>
      <c r="FY202" s="60">
        <v>13185.5</v>
      </c>
      <c r="FZ202" s="60">
        <v>3683.5</v>
      </c>
      <c r="GA202" s="60">
        <v>14029.5</v>
      </c>
      <c r="GB202" s="60">
        <v>12264.5</v>
      </c>
      <c r="GC202" s="60">
        <v>12639.5</v>
      </c>
      <c r="GD202" s="60">
        <v>8999.5</v>
      </c>
      <c r="GE202" s="60">
        <v>13143.5</v>
      </c>
      <c r="GF202" s="60">
        <v>12863.5</v>
      </c>
      <c r="GG202" s="60">
        <v>12766.5</v>
      </c>
      <c r="GH202" s="60">
        <v>7694.5</v>
      </c>
      <c r="GI202" s="60">
        <v>10947.5</v>
      </c>
      <c r="GJ202" s="60">
        <v>13387</v>
      </c>
      <c r="GK202" s="60">
        <v>13425.5</v>
      </c>
      <c r="GL202" s="60">
        <v>12693</v>
      </c>
      <c r="GM202" s="60">
        <v>11104.5</v>
      </c>
      <c r="GN202" s="60">
        <v>13160.5</v>
      </c>
      <c r="GO202" s="60">
        <v>11873.5</v>
      </c>
      <c r="GP202" s="60">
        <v>9851.5</v>
      </c>
      <c r="GR202" s="60">
        <v>12547.5</v>
      </c>
      <c r="GS202" s="60">
        <v>13585.5</v>
      </c>
      <c r="GT202" s="60">
        <v>11258.5</v>
      </c>
      <c r="GU202" s="60">
        <v>11116.5</v>
      </c>
      <c r="GV202" s="60">
        <v>9184.5</v>
      </c>
      <c r="GW202" s="60">
        <v>11074.5</v>
      </c>
      <c r="GX202" s="60">
        <v>12876.5</v>
      </c>
      <c r="GY202" s="60">
        <v>11080.5</v>
      </c>
      <c r="GZ202" s="60">
        <v>12792.5</v>
      </c>
      <c r="HA202" s="60">
        <v>12804.5</v>
      </c>
      <c r="HB202" s="60">
        <v>13215.5</v>
      </c>
      <c r="HC202" s="60">
        <v>12756.5</v>
      </c>
      <c r="HD202" s="60">
        <v>11510.5</v>
      </c>
      <c r="HE202" s="60">
        <v>12836.5</v>
      </c>
      <c r="HF202" s="60">
        <v>13336.5</v>
      </c>
      <c r="HG202" s="60">
        <v>13472.5</v>
      </c>
      <c r="HH202" s="60">
        <v>11624.5</v>
      </c>
      <c r="HI202" s="60">
        <v>1315.5</v>
      </c>
      <c r="HJ202" s="60">
        <v>687.5</v>
      </c>
      <c r="HK202" s="60">
        <v>1315.5</v>
      </c>
      <c r="HL202" s="60">
        <v>687</v>
      </c>
      <c r="HM202" s="60">
        <v>1315.5</v>
      </c>
      <c r="HN202" s="60">
        <v>1315.5</v>
      </c>
      <c r="HO202" s="60">
        <v>1315.5</v>
      </c>
      <c r="HP202" s="60">
        <v>1315.5</v>
      </c>
      <c r="HQ202" s="60">
        <v>862.5</v>
      </c>
      <c r="HR202" s="60">
        <v>1235.5</v>
      </c>
      <c r="HS202" s="60">
        <v>1180.5</v>
      </c>
      <c r="HT202" s="60">
        <v>1086.5</v>
      </c>
      <c r="HU202" s="60">
        <v>1156.5</v>
      </c>
      <c r="HV202" s="60">
        <v>1086.5</v>
      </c>
      <c r="HW202" s="60">
        <v>1086.5</v>
      </c>
      <c r="HX202" s="60">
        <v>990.5</v>
      </c>
      <c r="HY202" s="60">
        <v>1086.5</v>
      </c>
      <c r="HZ202" s="60">
        <v>1086.5</v>
      </c>
      <c r="IA202" s="60">
        <v>1086.5</v>
      </c>
      <c r="IB202" s="60">
        <v>1315.5</v>
      </c>
      <c r="IC202" s="60">
        <v>1235.5</v>
      </c>
      <c r="ID202" s="60">
        <v>1315.5</v>
      </c>
      <c r="IE202" s="60">
        <v>1315.5</v>
      </c>
      <c r="IF202" s="60">
        <v>1315.5</v>
      </c>
      <c r="IG202" s="60">
        <v>1315.5</v>
      </c>
      <c r="IH202" s="60">
        <v>1086.5</v>
      </c>
      <c r="II202" s="60">
        <v>1086.5</v>
      </c>
      <c r="IJ202" s="60">
        <v>1245.5</v>
      </c>
      <c r="IK202" s="60">
        <v>742.5</v>
      </c>
      <c r="IL202" s="60">
        <v>1076.5</v>
      </c>
      <c r="IM202" s="60">
        <v>1076.5</v>
      </c>
      <c r="IN202" s="60">
        <v>1235.5</v>
      </c>
      <c r="IO202" s="60">
        <v>828.5</v>
      </c>
      <c r="IP202" s="60">
        <v>742.5</v>
      </c>
      <c r="IQ202" s="60">
        <v>1076.5</v>
      </c>
      <c r="IR202" s="60">
        <v>742.5</v>
      </c>
      <c r="IS202" s="60">
        <v>1315.5</v>
      </c>
      <c r="IT202" s="60">
        <v>1315.5</v>
      </c>
      <c r="IU202" s="60">
        <v>1315.5</v>
      </c>
      <c r="IV202" s="60">
        <v>1235.5</v>
      </c>
      <c r="IW202" s="60">
        <v>1235.5</v>
      </c>
      <c r="IX202" s="60">
        <v>987.5</v>
      </c>
      <c r="IY202" s="60">
        <v>990.5</v>
      </c>
      <c r="IZ202" s="60">
        <v>987.5</v>
      </c>
      <c r="JA202" s="60">
        <v>1000.5</v>
      </c>
      <c r="JB202" s="60">
        <v>987.5</v>
      </c>
      <c r="JC202" s="60">
        <v>917.5</v>
      </c>
      <c r="JD202" s="60">
        <v>917.5</v>
      </c>
      <c r="JE202" s="60">
        <v>1015.5</v>
      </c>
      <c r="JF202" s="60">
        <v>1235.5</v>
      </c>
      <c r="JG202" s="60">
        <v>987.5</v>
      </c>
      <c r="JH202" s="60">
        <v>1315.5</v>
      </c>
      <c r="JI202" s="60">
        <v>1315.5</v>
      </c>
      <c r="JJ202" s="60">
        <v>1315.5</v>
      </c>
      <c r="JK202" s="60">
        <v>1315.5</v>
      </c>
      <c r="JL202" s="60">
        <v>1315.5</v>
      </c>
      <c r="JM202" s="60">
        <v>1315.5</v>
      </c>
      <c r="JN202" s="60">
        <v>981.5</v>
      </c>
      <c r="JO202" s="60">
        <v>917.5</v>
      </c>
      <c r="JP202" s="60">
        <v>672.5</v>
      </c>
      <c r="JQ202" s="60">
        <v>1315.5</v>
      </c>
      <c r="JR202" s="60">
        <v>1165.5</v>
      </c>
      <c r="JS202" s="60">
        <v>990.5</v>
      </c>
      <c r="JT202" s="60">
        <v>990.5</v>
      </c>
      <c r="JU202" s="60">
        <v>1171.5</v>
      </c>
      <c r="JV202" s="60">
        <v>927.5</v>
      </c>
      <c r="JW202" s="60">
        <v>695.5</v>
      </c>
      <c r="JX202" s="60">
        <v>742.5</v>
      </c>
      <c r="JY202" s="60">
        <v>915.5</v>
      </c>
      <c r="JZ202" s="60">
        <v>1315.5</v>
      </c>
      <c r="KA202" s="60">
        <v>672.5</v>
      </c>
      <c r="KB202" s="60">
        <v>987.5</v>
      </c>
      <c r="KC202" s="60">
        <v>987.5</v>
      </c>
      <c r="KD202" s="60">
        <v>987.5</v>
      </c>
      <c r="KE202" s="60">
        <v>1315.5</v>
      </c>
      <c r="KF202" s="60">
        <v>1235.5</v>
      </c>
      <c r="KG202" s="60">
        <v>1315.5</v>
      </c>
      <c r="KH202" s="60">
        <v>1315.5</v>
      </c>
      <c r="KI202" s="60">
        <v>1315.5</v>
      </c>
      <c r="KJ202" s="60">
        <v>1315.5</v>
      </c>
      <c r="KK202" s="60">
        <v>1315.5</v>
      </c>
      <c r="KL202" s="60">
        <v>1315.5</v>
      </c>
      <c r="KM202" s="60">
        <v>1306.5</v>
      </c>
      <c r="KN202" s="60">
        <v>1315.5</v>
      </c>
      <c r="KO202" s="60">
        <v>1315.5</v>
      </c>
      <c r="KP202" s="60">
        <v>990.5</v>
      </c>
      <c r="KQ202" s="60">
        <v>1235.5</v>
      </c>
      <c r="KR202" s="60">
        <v>987.5</v>
      </c>
      <c r="KS202" s="60">
        <v>1315.5</v>
      </c>
      <c r="KT202" s="60">
        <v>1315.5</v>
      </c>
      <c r="KU202" s="60">
        <v>990.5</v>
      </c>
      <c r="KV202" s="60">
        <v>990.5</v>
      </c>
      <c r="KW202" s="60">
        <v>513.5</v>
      </c>
      <c r="KX202" s="60">
        <v>990.5</v>
      </c>
      <c r="KY202" s="60">
        <v>927.5</v>
      </c>
      <c r="KZ202" s="60">
        <v>990.5</v>
      </c>
      <c r="LA202" s="60">
        <v>990.5</v>
      </c>
      <c r="LB202" s="60">
        <v>672.5</v>
      </c>
      <c r="LC202" s="60">
        <v>987.5</v>
      </c>
      <c r="LD202" s="60">
        <v>990.5</v>
      </c>
      <c r="LE202" s="60">
        <v>1235.5</v>
      </c>
      <c r="LF202" s="60">
        <v>1235.5</v>
      </c>
      <c r="LG202" s="60">
        <v>987.5</v>
      </c>
      <c r="LH202" s="60">
        <v>990.5</v>
      </c>
      <c r="LI202" s="60">
        <v>1070.5</v>
      </c>
      <c r="LJ202" s="60">
        <v>987.5</v>
      </c>
      <c r="LK202" s="60">
        <v>742.5</v>
      </c>
      <c r="LL202" s="60">
        <v>742.5</v>
      </c>
      <c r="LM202" s="60">
        <v>1235.5</v>
      </c>
      <c r="LN202" s="60">
        <v>828.5</v>
      </c>
      <c r="LO202" s="60">
        <v>990.5</v>
      </c>
      <c r="LP202" s="60">
        <v>990.5</v>
      </c>
      <c r="LQ202" s="60">
        <v>742.5</v>
      </c>
      <c r="LR202" s="60">
        <v>672.5</v>
      </c>
      <c r="LS202" s="60">
        <v>915.5</v>
      </c>
      <c r="LT202" s="60">
        <v>695.5</v>
      </c>
      <c r="LU202" s="60">
        <v>990.5</v>
      </c>
      <c r="LV202" s="60">
        <v>990.5</v>
      </c>
    </row>
    <row r="203" spans="1:334" ht="15" customHeight="1" x14ac:dyDescent="0.35">
      <c r="A203" s="57"/>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s="60">
        <v>7446</v>
      </c>
      <c r="FH203" s="60">
        <v>6342</v>
      </c>
      <c r="FI203" s="60">
        <v>3996</v>
      </c>
      <c r="FJ203" s="60">
        <v>6581</v>
      </c>
      <c r="FK203" s="60">
        <v>4847</v>
      </c>
      <c r="FL203" s="60">
        <v>6369</v>
      </c>
      <c r="FM203" s="60">
        <v>6211</v>
      </c>
      <c r="FN203" s="60">
        <v>6675</v>
      </c>
      <c r="FO203" s="60">
        <v>6772</v>
      </c>
      <c r="FP203" s="60">
        <v>7298</v>
      </c>
      <c r="FQ203" s="60">
        <v>5998</v>
      </c>
      <c r="FR203" s="60">
        <v>7404</v>
      </c>
      <c r="FS203" s="60">
        <v>6182</v>
      </c>
      <c r="FT203" s="60">
        <v>6454</v>
      </c>
      <c r="FU203" s="60">
        <v>5279</v>
      </c>
      <c r="FV203" s="60">
        <v>5215</v>
      </c>
      <c r="FW203" s="60">
        <v>5935</v>
      </c>
      <c r="FX203" s="60">
        <v>6591</v>
      </c>
      <c r="FY203" s="60">
        <v>6080</v>
      </c>
      <c r="FZ203" s="60">
        <v>3645</v>
      </c>
      <c r="GA203" s="60">
        <v>7501</v>
      </c>
      <c r="GB203" s="60">
        <v>7280</v>
      </c>
      <c r="GC203" s="60">
        <v>6256</v>
      </c>
      <c r="GD203" s="60">
        <v>6420</v>
      </c>
      <c r="GE203" s="60">
        <v>7290</v>
      </c>
      <c r="GF203" s="60">
        <v>7290</v>
      </c>
      <c r="GG203" s="60">
        <v>7202</v>
      </c>
      <c r="GH203" s="60">
        <v>6240</v>
      </c>
      <c r="GI203" s="60">
        <v>5971</v>
      </c>
      <c r="GJ203" s="60">
        <v>7722</v>
      </c>
      <c r="GK203" s="60">
        <v>7646</v>
      </c>
      <c r="GL203" s="60">
        <v>7646</v>
      </c>
      <c r="GM203" s="60">
        <v>6909</v>
      </c>
      <c r="GN203" s="60">
        <v>7244</v>
      </c>
      <c r="GO203" s="60">
        <v>6610</v>
      </c>
      <c r="GP203" s="60">
        <v>5888</v>
      </c>
      <c r="GQ203" s="60">
        <v>6240</v>
      </c>
      <c r="GS203" s="60">
        <v>7722</v>
      </c>
      <c r="GT203" s="60">
        <v>6624</v>
      </c>
      <c r="GU203" s="60">
        <v>6502</v>
      </c>
      <c r="GV203" s="60">
        <v>6240</v>
      </c>
      <c r="GW203" s="60">
        <v>6240</v>
      </c>
      <c r="GX203" s="60">
        <v>7542</v>
      </c>
      <c r="GY203" s="60">
        <v>6736</v>
      </c>
      <c r="GZ203" s="60">
        <v>7458</v>
      </c>
      <c r="HA203" s="60">
        <v>7806</v>
      </c>
      <c r="HB203" s="60">
        <v>7248</v>
      </c>
      <c r="HC203" s="60">
        <v>7422</v>
      </c>
      <c r="HD203" s="60">
        <v>6896</v>
      </c>
      <c r="HE203" s="60">
        <v>7422</v>
      </c>
      <c r="HF203" s="60">
        <v>6944</v>
      </c>
      <c r="HG203" s="60">
        <v>7806</v>
      </c>
      <c r="HH203" s="60">
        <v>6624</v>
      </c>
      <c r="HI203" s="60">
        <v>4396</v>
      </c>
      <c r="HJ203" s="60">
        <v>5230</v>
      </c>
      <c r="HK203" s="60">
        <v>3354</v>
      </c>
      <c r="HL203" s="60">
        <v>5336</v>
      </c>
      <c r="HM203" s="60">
        <v>3354</v>
      </c>
      <c r="HN203" s="60">
        <v>4852</v>
      </c>
      <c r="HO203" s="60">
        <v>3701</v>
      </c>
      <c r="HP203" s="60">
        <v>2954</v>
      </c>
      <c r="HQ203" s="60">
        <v>5073</v>
      </c>
      <c r="HR203" s="60">
        <v>4715</v>
      </c>
      <c r="HS203" s="60">
        <v>4162</v>
      </c>
      <c r="HT203" s="60">
        <v>5336</v>
      </c>
      <c r="HU203" s="60">
        <v>5336</v>
      </c>
      <c r="HV203" s="60">
        <v>5336</v>
      </c>
      <c r="HW203" s="60">
        <v>5336</v>
      </c>
      <c r="HX203" s="60">
        <v>5336</v>
      </c>
      <c r="HY203" s="60">
        <v>5252</v>
      </c>
      <c r="HZ203" s="60">
        <v>5252</v>
      </c>
      <c r="IA203" s="60">
        <v>5252</v>
      </c>
      <c r="IB203" s="60">
        <v>5102</v>
      </c>
      <c r="IC203" s="60">
        <v>4552</v>
      </c>
      <c r="ID203" s="60">
        <v>4952</v>
      </c>
      <c r="IE203" s="60">
        <v>5294</v>
      </c>
      <c r="IF203" s="60">
        <v>5144</v>
      </c>
      <c r="IG203" s="60">
        <v>5144</v>
      </c>
      <c r="IH203" s="60">
        <v>4562</v>
      </c>
      <c r="II203" s="60">
        <v>4946</v>
      </c>
      <c r="IJ203" s="60">
        <v>5102</v>
      </c>
      <c r="IK203" s="60">
        <v>4599</v>
      </c>
      <c r="IL203" s="60">
        <v>4754</v>
      </c>
      <c r="IM203" s="60">
        <v>5336</v>
      </c>
      <c r="IN203" s="60">
        <v>5336</v>
      </c>
      <c r="IO203" s="60">
        <v>4904</v>
      </c>
      <c r="IP203" s="60">
        <v>4206</v>
      </c>
      <c r="IQ203" s="60">
        <v>5336</v>
      </c>
      <c r="IR203" s="60">
        <v>4206</v>
      </c>
      <c r="IS203" s="60">
        <v>5144</v>
      </c>
      <c r="IT203" s="60">
        <v>5294</v>
      </c>
      <c r="IU203" s="60">
        <v>5252</v>
      </c>
      <c r="IV203" s="60">
        <v>5073</v>
      </c>
      <c r="IW203" s="60">
        <v>4378</v>
      </c>
      <c r="IX203" s="60">
        <v>3026</v>
      </c>
      <c r="IY203" s="60">
        <v>5336</v>
      </c>
      <c r="IZ203" s="60">
        <v>4673</v>
      </c>
      <c r="JA203" s="60">
        <v>3354</v>
      </c>
      <c r="JB203" s="60">
        <v>3916</v>
      </c>
      <c r="JC203" s="60">
        <v>4199</v>
      </c>
      <c r="JD203" s="60">
        <v>4004</v>
      </c>
      <c r="JE203" s="60">
        <v>3435</v>
      </c>
      <c r="JF203" s="60">
        <v>5154</v>
      </c>
      <c r="JG203" s="60">
        <v>2954</v>
      </c>
      <c r="JH203" s="60">
        <v>5294</v>
      </c>
      <c r="JI203" s="60">
        <v>5031</v>
      </c>
      <c r="JJ203" s="60">
        <v>4599</v>
      </c>
      <c r="JK203" s="60">
        <v>3354</v>
      </c>
      <c r="JL203" s="60">
        <v>3803</v>
      </c>
      <c r="JM203" s="60">
        <v>5252</v>
      </c>
      <c r="JN203" s="60">
        <v>3698</v>
      </c>
      <c r="JO203" s="60">
        <v>2954</v>
      </c>
      <c r="JP203" s="60">
        <v>4966</v>
      </c>
      <c r="JQ203" s="60">
        <v>5252</v>
      </c>
      <c r="JR203" s="60">
        <v>5336</v>
      </c>
      <c r="JS203" s="60">
        <v>5230</v>
      </c>
      <c r="JT203" s="60">
        <v>5336</v>
      </c>
      <c r="JU203" s="60">
        <v>3253</v>
      </c>
      <c r="JV203" s="60">
        <v>3767</v>
      </c>
      <c r="JW203" s="60">
        <v>3738</v>
      </c>
      <c r="JX203" s="60">
        <v>3354</v>
      </c>
      <c r="JY203" s="60">
        <v>4881</v>
      </c>
      <c r="JZ203" s="60">
        <v>5252</v>
      </c>
      <c r="KA203" s="60">
        <v>4966</v>
      </c>
      <c r="KB203" s="60">
        <v>4820</v>
      </c>
      <c r="KC203" s="60">
        <v>2503</v>
      </c>
      <c r="KD203" s="60">
        <v>1989</v>
      </c>
      <c r="KE203" s="60">
        <v>5012</v>
      </c>
      <c r="KF203" s="60">
        <v>3951</v>
      </c>
      <c r="KG203" s="60">
        <v>4970</v>
      </c>
      <c r="KH203" s="60">
        <v>4936</v>
      </c>
      <c r="KI203" s="60">
        <v>5102</v>
      </c>
      <c r="KJ203" s="60">
        <v>4952</v>
      </c>
      <c r="KK203" s="60">
        <v>4689</v>
      </c>
      <c r="KL203" s="60">
        <v>4952</v>
      </c>
      <c r="KM203" s="60">
        <v>5102</v>
      </c>
      <c r="KN203" s="60">
        <v>5294</v>
      </c>
      <c r="KO203" s="60">
        <v>3354</v>
      </c>
      <c r="KP203" s="60">
        <v>5336</v>
      </c>
      <c r="KQ203" s="60">
        <v>4763</v>
      </c>
      <c r="KR203" s="60">
        <v>3803</v>
      </c>
      <c r="KS203" s="60">
        <v>3810</v>
      </c>
      <c r="KT203" s="60">
        <v>4404</v>
      </c>
      <c r="KU203" s="60">
        <v>5336</v>
      </c>
      <c r="KV203" s="60">
        <v>5336</v>
      </c>
      <c r="KW203" s="60">
        <v>3738</v>
      </c>
      <c r="KX203" s="60">
        <v>5336</v>
      </c>
      <c r="KY203" s="60">
        <v>5336</v>
      </c>
      <c r="KZ203" s="60">
        <v>5230</v>
      </c>
      <c r="LA203" s="60">
        <v>5336</v>
      </c>
      <c r="LB203" s="60">
        <v>3354</v>
      </c>
      <c r="LC203" s="60">
        <v>4683</v>
      </c>
      <c r="LD203" s="60">
        <v>4641</v>
      </c>
      <c r="LE203" s="60">
        <v>5336</v>
      </c>
      <c r="LF203" s="60">
        <v>5336</v>
      </c>
      <c r="LG203" s="60">
        <v>3354</v>
      </c>
      <c r="LH203" s="60">
        <v>5336</v>
      </c>
      <c r="LI203" s="60">
        <v>5336</v>
      </c>
      <c r="LJ203" s="60">
        <v>4481</v>
      </c>
      <c r="LK203" s="60">
        <v>4599</v>
      </c>
      <c r="LL203" s="60">
        <v>5336</v>
      </c>
      <c r="LM203" s="60">
        <v>5336</v>
      </c>
      <c r="LN203" s="60">
        <v>4307</v>
      </c>
      <c r="LO203" s="60">
        <v>3698</v>
      </c>
      <c r="LP203" s="60">
        <v>4225</v>
      </c>
      <c r="LQ203" s="60">
        <v>5336</v>
      </c>
      <c r="LR203" s="60">
        <v>5336</v>
      </c>
      <c r="LS203" s="60">
        <v>4789</v>
      </c>
      <c r="LT203" s="60">
        <v>2954</v>
      </c>
      <c r="LU203" s="60">
        <v>5336</v>
      </c>
      <c r="LV203" s="60">
        <v>5336</v>
      </c>
    </row>
    <row r="204" spans="1:334" ht="15" customHeight="1" x14ac:dyDescent="0.35">
      <c r="A204" s="57"/>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s="60">
        <v>5118</v>
      </c>
      <c r="FH204" s="60">
        <v>4271</v>
      </c>
      <c r="FI204" s="60">
        <v>4514</v>
      </c>
      <c r="FJ204" s="60">
        <v>4635</v>
      </c>
      <c r="FK204" s="60">
        <v>4834</v>
      </c>
      <c r="FL204" s="60">
        <v>4271</v>
      </c>
      <c r="FM204" s="60">
        <v>4338</v>
      </c>
      <c r="FN204" s="60">
        <v>4261</v>
      </c>
      <c r="FO204" s="60">
        <v>4551</v>
      </c>
      <c r="FP204" s="60">
        <v>5030</v>
      </c>
      <c r="FQ204" s="60">
        <v>4540</v>
      </c>
      <c r="FR204" s="60">
        <v>5198</v>
      </c>
      <c r="FS204" s="60">
        <v>4715</v>
      </c>
      <c r="FT204" s="60">
        <v>4827</v>
      </c>
      <c r="FU204" s="60">
        <v>4187</v>
      </c>
      <c r="FV204" s="60">
        <v>4827</v>
      </c>
      <c r="FW204" s="60">
        <v>4264</v>
      </c>
      <c r="FX204" s="60">
        <v>5030</v>
      </c>
      <c r="FY204" s="60">
        <v>5030</v>
      </c>
      <c r="FZ204" s="60">
        <v>4750</v>
      </c>
      <c r="GA204" s="60">
        <v>4196</v>
      </c>
      <c r="GB204" s="60">
        <v>3551</v>
      </c>
      <c r="GC204" s="60">
        <v>4530</v>
      </c>
      <c r="GD204" s="60">
        <v>3939</v>
      </c>
      <c r="GE204" s="60">
        <v>4810</v>
      </c>
      <c r="GF204" s="60">
        <v>3754</v>
      </c>
      <c r="GG204" s="60">
        <v>4645</v>
      </c>
      <c r="GH204" s="60">
        <v>4425</v>
      </c>
      <c r="GI204" s="60">
        <v>4875</v>
      </c>
      <c r="GJ204" s="60">
        <v>4705</v>
      </c>
      <c r="GK204" s="60">
        <v>4810</v>
      </c>
      <c r="GL204" s="60">
        <v>4803</v>
      </c>
      <c r="GM204" s="60">
        <v>4985</v>
      </c>
      <c r="GN204" s="60">
        <v>4635</v>
      </c>
      <c r="GO204" s="60">
        <v>4299</v>
      </c>
      <c r="GP204" s="60">
        <v>4383</v>
      </c>
      <c r="GQ204" s="60">
        <v>4670</v>
      </c>
      <c r="GR204" s="60">
        <v>5114</v>
      </c>
      <c r="GT204" s="60">
        <v>4803</v>
      </c>
      <c r="GU204" s="60">
        <v>4425</v>
      </c>
      <c r="GV204" s="60">
        <v>4705</v>
      </c>
      <c r="GW204" s="60">
        <v>4705</v>
      </c>
      <c r="GX204" s="60">
        <v>3367</v>
      </c>
      <c r="GY204" s="60">
        <v>4705</v>
      </c>
      <c r="GZ204" s="60">
        <v>3111</v>
      </c>
      <c r="HA204" s="60">
        <v>4593</v>
      </c>
      <c r="HB204" s="60">
        <v>3143</v>
      </c>
      <c r="HC204" s="60">
        <v>2971</v>
      </c>
      <c r="HD204" s="60">
        <v>3111</v>
      </c>
      <c r="HE204" s="60">
        <v>3436</v>
      </c>
      <c r="HF204" s="60">
        <v>4705</v>
      </c>
      <c r="HG204" s="60">
        <v>4789</v>
      </c>
      <c r="HH204" s="60">
        <v>4873</v>
      </c>
      <c r="HI204" s="60">
        <v>2474</v>
      </c>
      <c r="HJ204" s="60">
        <v>2579</v>
      </c>
      <c r="HK204" s="60">
        <v>2654</v>
      </c>
      <c r="HL204" s="60">
        <v>2649</v>
      </c>
      <c r="HM204" s="60">
        <v>2974</v>
      </c>
      <c r="HN204" s="60">
        <v>2974</v>
      </c>
      <c r="HO204" s="60">
        <v>2474</v>
      </c>
      <c r="HP204" s="60">
        <v>2872</v>
      </c>
      <c r="HQ204" s="60">
        <v>1416</v>
      </c>
      <c r="HR204" s="60">
        <v>2649</v>
      </c>
      <c r="HS204" s="60">
        <v>2894</v>
      </c>
      <c r="HT204" s="60">
        <v>2834</v>
      </c>
      <c r="HU204" s="60">
        <v>2834</v>
      </c>
      <c r="HV204" s="60">
        <v>2834</v>
      </c>
      <c r="HW204" s="60">
        <v>2834</v>
      </c>
      <c r="HX204" s="60">
        <v>2649</v>
      </c>
      <c r="HY204" s="60">
        <v>2834</v>
      </c>
      <c r="HZ204" s="60">
        <v>2834</v>
      </c>
      <c r="IA204" s="60">
        <v>2834</v>
      </c>
      <c r="IB204" s="60">
        <v>2974</v>
      </c>
      <c r="IC204" s="60">
        <v>2894</v>
      </c>
      <c r="ID204" s="60">
        <v>2974</v>
      </c>
      <c r="IE204" s="60">
        <v>2974</v>
      </c>
      <c r="IF204" s="60">
        <v>2834</v>
      </c>
      <c r="IG204" s="60">
        <v>2834</v>
      </c>
      <c r="IH204" s="60">
        <v>2474</v>
      </c>
      <c r="II204" s="60">
        <v>2834</v>
      </c>
      <c r="IJ204" s="60">
        <v>2974</v>
      </c>
      <c r="IK204" s="60">
        <v>2754</v>
      </c>
      <c r="IL204" s="60">
        <v>2243.3000000000002</v>
      </c>
      <c r="IM204" s="60">
        <v>2509</v>
      </c>
      <c r="IN204" s="60">
        <v>2649</v>
      </c>
      <c r="IO204" s="60">
        <v>2509</v>
      </c>
      <c r="IP204" s="60">
        <v>2149</v>
      </c>
      <c r="IQ204" s="60">
        <v>2649</v>
      </c>
      <c r="IR204" s="60">
        <v>2149</v>
      </c>
      <c r="IS204" s="60">
        <v>2834</v>
      </c>
      <c r="IT204" s="60">
        <v>2974</v>
      </c>
      <c r="IU204" s="60">
        <v>2974</v>
      </c>
      <c r="IV204" s="60">
        <v>2649</v>
      </c>
      <c r="IW204" s="60">
        <v>2894</v>
      </c>
      <c r="IX204" s="60">
        <v>2894</v>
      </c>
      <c r="IY204" s="60">
        <v>2649</v>
      </c>
      <c r="IZ204" s="60">
        <v>2394</v>
      </c>
      <c r="JA204" s="60">
        <v>2731</v>
      </c>
      <c r="JB204" s="60">
        <v>2394</v>
      </c>
      <c r="JC204" s="60">
        <v>2649</v>
      </c>
      <c r="JD204" s="60">
        <v>2394</v>
      </c>
      <c r="JE204" s="60">
        <v>2974</v>
      </c>
      <c r="JF204" s="60">
        <v>2894</v>
      </c>
      <c r="JG204" s="60">
        <v>2394</v>
      </c>
      <c r="JH204" s="60">
        <v>2974</v>
      </c>
      <c r="JI204" s="60">
        <v>2474</v>
      </c>
      <c r="JJ204" s="60">
        <v>2974</v>
      </c>
      <c r="JK204" s="60">
        <v>2474</v>
      </c>
      <c r="JL204" s="60">
        <v>2974</v>
      </c>
      <c r="JM204" s="60">
        <v>2834</v>
      </c>
      <c r="JN204" s="60">
        <v>2894</v>
      </c>
      <c r="JO204" s="60">
        <v>2394</v>
      </c>
      <c r="JP204" s="60">
        <v>2579</v>
      </c>
      <c r="JQ204" s="60">
        <v>2974</v>
      </c>
      <c r="JR204" s="60">
        <v>2894</v>
      </c>
      <c r="JS204" s="60">
        <v>2579</v>
      </c>
      <c r="JT204" s="60">
        <v>2649</v>
      </c>
      <c r="JU204" s="60">
        <v>2894</v>
      </c>
      <c r="JV204" s="60">
        <v>2586</v>
      </c>
      <c r="JW204" s="60">
        <v>2894</v>
      </c>
      <c r="JX204" s="60">
        <v>2394</v>
      </c>
      <c r="JY204" s="60">
        <v>2894</v>
      </c>
      <c r="JZ204" s="60">
        <v>2834</v>
      </c>
      <c r="KA204" s="60">
        <v>2579</v>
      </c>
      <c r="KB204" s="60">
        <v>2394</v>
      </c>
      <c r="KC204" s="60">
        <v>2894</v>
      </c>
      <c r="KD204" s="60">
        <v>2894</v>
      </c>
      <c r="KE204" s="60">
        <v>2834</v>
      </c>
      <c r="KF204" s="60">
        <v>2649</v>
      </c>
      <c r="KG204" s="60">
        <v>2834</v>
      </c>
      <c r="KH204" s="60">
        <v>2474</v>
      </c>
      <c r="KI204" s="60">
        <v>2834</v>
      </c>
      <c r="KJ204" s="60">
        <v>2834</v>
      </c>
      <c r="KK204" s="60">
        <v>2474</v>
      </c>
      <c r="KL204" s="60">
        <v>2834</v>
      </c>
      <c r="KM204" s="60">
        <v>2974</v>
      </c>
      <c r="KN204" s="60">
        <v>2974</v>
      </c>
      <c r="KO204" s="60">
        <v>2974</v>
      </c>
      <c r="KP204" s="60">
        <v>2649</v>
      </c>
      <c r="KQ204" s="60">
        <v>2894</v>
      </c>
      <c r="KR204" s="60">
        <v>2894</v>
      </c>
      <c r="KS204" s="60">
        <v>2974</v>
      </c>
      <c r="KT204" s="60">
        <v>2974</v>
      </c>
      <c r="KU204" s="60">
        <v>2649</v>
      </c>
      <c r="KV204" s="60">
        <v>2649</v>
      </c>
      <c r="KW204" s="60">
        <v>2406</v>
      </c>
      <c r="KX204" s="60">
        <v>2649</v>
      </c>
      <c r="KY204" s="60">
        <v>2649</v>
      </c>
      <c r="KZ204" s="60">
        <v>2159</v>
      </c>
      <c r="LA204" s="60">
        <v>2579</v>
      </c>
      <c r="LB204" s="60">
        <v>2651</v>
      </c>
      <c r="LC204" s="60">
        <v>2579</v>
      </c>
      <c r="LD204" s="60">
        <v>2649</v>
      </c>
      <c r="LE204" s="60">
        <v>1956</v>
      </c>
      <c r="LF204" s="60">
        <v>2159</v>
      </c>
      <c r="LG204" s="60">
        <v>1841</v>
      </c>
      <c r="LH204" s="60">
        <v>2649</v>
      </c>
      <c r="LI204" s="60">
        <v>2729</v>
      </c>
      <c r="LJ204" s="60">
        <v>2394</v>
      </c>
      <c r="LK204" s="60">
        <v>2509</v>
      </c>
      <c r="LL204" s="60">
        <v>2649</v>
      </c>
      <c r="LM204" s="60">
        <v>2579</v>
      </c>
      <c r="LN204" s="60">
        <v>2649</v>
      </c>
      <c r="LO204" s="60">
        <v>2894</v>
      </c>
      <c r="LP204" s="60">
        <v>2894</v>
      </c>
      <c r="LQ204" s="60">
        <v>2649</v>
      </c>
      <c r="LR204" s="60">
        <v>2649</v>
      </c>
      <c r="LS204" s="60">
        <v>2894</v>
      </c>
      <c r="LT204" s="60">
        <v>2894</v>
      </c>
      <c r="LU204" s="60">
        <v>2579</v>
      </c>
      <c r="LV204" s="60">
        <v>2649</v>
      </c>
    </row>
    <row r="205" spans="1:334" ht="15" customHeight="1" x14ac:dyDescent="0.35">
      <c r="A205" s="57"/>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s="60">
        <v>5274</v>
      </c>
      <c r="FH205" s="60">
        <v>5004</v>
      </c>
      <c r="FI205" s="60">
        <v>3988</v>
      </c>
      <c r="FJ205" s="60">
        <v>5348</v>
      </c>
      <c r="FK205" s="60">
        <v>3988</v>
      </c>
      <c r="FL205" s="60">
        <v>5905</v>
      </c>
      <c r="FM205" s="60">
        <v>6150</v>
      </c>
      <c r="FN205" s="60">
        <v>5926</v>
      </c>
      <c r="FO205" s="60">
        <v>5134</v>
      </c>
      <c r="FP205" s="60">
        <v>5726</v>
      </c>
      <c r="FQ205" s="60">
        <v>4540</v>
      </c>
      <c r="FR205" s="60">
        <v>4718</v>
      </c>
      <c r="FS205" s="60">
        <v>4684</v>
      </c>
      <c r="FT205" s="60">
        <v>4994</v>
      </c>
      <c r="FU205" s="60">
        <v>4370</v>
      </c>
      <c r="FV205" s="60">
        <v>4386</v>
      </c>
      <c r="FW205" s="60">
        <v>4828</v>
      </c>
      <c r="FX205" s="60">
        <v>5134</v>
      </c>
      <c r="FY205" s="60">
        <v>5390</v>
      </c>
      <c r="FZ205" s="60">
        <v>3656</v>
      </c>
      <c r="GA205" s="60">
        <v>6150</v>
      </c>
      <c r="GB205" s="60">
        <v>5223</v>
      </c>
      <c r="GC205" s="60">
        <v>5624</v>
      </c>
      <c r="GD205" s="60">
        <v>4861</v>
      </c>
      <c r="GE205" s="60">
        <v>5391</v>
      </c>
      <c r="GF205" s="60">
        <v>5605</v>
      </c>
      <c r="GG205" s="60">
        <v>5035</v>
      </c>
      <c r="GH205" s="60">
        <v>4283</v>
      </c>
      <c r="GI205" s="60">
        <v>391</v>
      </c>
      <c r="GJ205" s="60">
        <v>5434</v>
      </c>
      <c r="GK205" s="60">
        <v>5052</v>
      </c>
      <c r="GL205" s="60">
        <v>2764</v>
      </c>
      <c r="GM205" s="60">
        <v>3311</v>
      </c>
      <c r="GN205" s="60">
        <v>4622</v>
      </c>
      <c r="GO205" s="60">
        <v>3945</v>
      </c>
      <c r="GP205" s="60">
        <v>4357</v>
      </c>
      <c r="GQ205" s="60">
        <v>3295</v>
      </c>
      <c r="GR205" s="60">
        <v>4968</v>
      </c>
      <c r="GS205" s="60">
        <v>5755</v>
      </c>
      <c r="GU205" s="60">
        <v>4231</v>
      </c>
      <c r="GV205" s="60">
        <v>4423</v>
      </c>
      <c r="GW205" s="60">
        <v>4209</v>
      </c>
      <c r="GX205" s="60">
        <v>5341</v>
      </c>
      <c r="GY205" s="60">
        <v>4429</v>
      </c>
      <c r="GZ205" s="60">
        <v>5341</v>
      </c>
      <c r="HA205" s="60">
        <v>5605</v>
      </c>
      <c r="HB205" s="60">
        <v>5681</v>
      </c>
      <c r="HC205" s="60">
        <v>5605</v>
      </c>
      <c r="HD205" s="60">
        <v>5079</v>
      </c>
      <c r="HE205" s="60">
        <v>5930</v>
      </c>
      <c r="HF205" s="60">
        <v>5605</v>
      </c>
      <c r="HG205" s="60">
        <v>5605</v>
      </c>
      <c r="HH205" s="60">
        <v>3793</v>
      </c>
      <c r="HI205" s="60">
        <v>1154</v>
      </c>
      <c r="HK205" s="60">
        <v>1154</v>
      </c>
      <c r="HL205" s="60">
        <v>584</v>
      </c>
      <c r="HM205" s="60">
        <v>1154</v>
      </c>
      <c r="HN205" s="60">
        <v>1154</v>
      </c>
      <c r="HO205" s="60">
        <v>1154</v>
      </c>
      <c r="HP205" s="60">
        <v>1154</v>
      </c>
      <c r="HQ205" s="60">
        <v>689</v>
      </c>
      <c r="HR205" s="60">
        <v>829</v>
      </c>
      <c r="HS205" s="60">
        <v>1074</v>
      </c>
      <c r="HT205" s="60">
        <v>934</v>
      </c>
      <c r="HU205" s="60">
        <v>1078</v>
      </c>
      <c r="HV205" s="60">
        <v>934</v>
      </c>
      <c r="HW205" s="60">
        <v>934</v>
      </c>
      <c r="HX205" s="60">
        <v>508</v>
      </c>
      <c r="HY205" s="60">
        <v>1154</v>
      </c>
      <c r="HZ205" s="60">
        <v>1154</v>
      </c>
      <c r="IA205" s="60">
        <v>1154</v>
      </c>
      <c r="IB205" s="60">
        <v>1154</v>
      </c>
      <c r="IC205" s="60">
        <v>1074</v>
      </c>
      <c r="ID205" s="60">
        <v>1154</v>
      </c>
      <c r="IE205" s="60">
        <v>1154</v>
      </c>
      <c r="IF205" s="60">
        <v>1154</v>
      </c>
      <c r="IG205" s="60">
        <v>1154</v>
      </c>
      <c r="IH205" s="60">
        <v>1154</v>
      </c>
      <c r="II205" s="60">
        <v>1154</v>
      </c>
      <c r="IJ205" s="60">
        <v>1154</v>
      </c>
      <c r="IK205" s="60">
        <v>829</v>
      </c>
      <c r="IL205" s="60">
        <v>753</v>
      </c>
      <c r="IM205" s="60">
        <v>753</v>
      </c>
      <c r="IN205" s="60">
        <v>829</v>
      </c>
      <c r="IO205" s="60">
        <v>829</v>
      </c>
      <c r="IP205" s="60">
        <v>584</v>
      </c>
      <c r="IQ205" s="60">
        <v>753</v>
      </c>
      <c r="IR205" s="60">
        <v>584</v>
      </c>
      <c r="IS205" s="60">
        <v>1154</v>
      </c>
      <c r="IT205" s="60">
        <v>1154</v>
      </c>
      <c r="IU205" s="60">
        <v>1154</v>
      </c>
      <c r="IV205" s="60">
        <v>753</v>
      </c>
      <c r="IW205" s="60">
        <v>1074</v>
      </c>
      <c r="IX205" s="60">
        <v>1074</v>
      </c>
      <c r="IY205" s="60">
        <v>438</v>
      </c>
      <c r="IZ205" s="60">
        <v>1004</v>
      </c>
      <c r="JA205" s="60">
        <v>909</v>
      </c>
      <c r="JB205" s="60">
        <v>1074</v>
      </c>
      <c r="JC205" s="60">
        <v>829</v>
      </c>
      <c r="JD205" s="60">
        <v>1074</v>
      </c>
      <c r="JE205" s="60">
        <v>909</v>
      </c>
      <c r="JF205" s="60">
        <v>1074</v>
      </c>
      <c r="JG205" s="60">
        <v>1074</v>
      </c>
      <c r="JH205" s="60">
        <v>1154</v>
      </c>
      <c r="JI205" s="60">
        <v>1154</v>
      </c>
      <c r="JJ205" s="60">
        <v>1154</v>
      </c>
      <c r="JK205" s="60">
        <v>1154</v>
      </c>
      <c r="JL205" s="60">
        <v>1154</v>
      </c>
      <c r="JM205" s="60">
        <v>1154</v>
      </c>
      <c r="JN205" s="60">
        <v>829</v>
      </c>
      <c r="JO205" s="60">
        <v>1074</v>
      </c>
      <c r="JQ205" s="60">
        <v>1154</v>
      </c>
      <c r="JR205" s="60">
        <v>928</v>
      </c>
      <c r="JT205" s="60">
        <v>508</v>
      </c>
      <c r="JU205" s="60">
        <v>1074</v>
      </c>
      <c r="JV205" s="60">
        <v>584</v>
      </c>
      <c r="JW205" s="60">
        <v>1074</v>
      </c>
      <c r="JX205" s="60">
        <v>829</v>
      </c>
      <c r="JY205" s="60">
        <v>1074</v>
      </c>
      <c r="JZ205" s="60">
        <v>1154</v>
      </c>
      <c r="KB205" s="60">
        <v>1074</v>
      </c>
      <c r="KC205" s="60">
        <v>1074</v>
      </c>
      <c r="KD205" s="60">
        <v>1074</v>
      </c>
      <c r="KE205" s="60">
        <v>1154</v>
      </c>
      <c r="KF205" s="60">
        <v>829</v>
      </c>
      <c r="KG205" s="60">
        <v>1154</v>
      </c>
      <c r="KH205" s="60">
        <v>1154</v>
      </c>
      <c r="KI205" s="60">
        <v>1154</v>
      </c>
      <c r="KJ205" s="60">
        <v>1154</v>
      </c>
      <c r="KK205" s="60">
        <v>1154</v>
      </c>
      <c r="KL205" s="60">
        <v>1154</v>
      </c>
      <c r="KM205" s="60">
        <v>1154</v>
      </c>
      <c r="KN205" s="60">
        <v>1154</v>
      </c>
      <c r="KO205" s="60">
        <v>1154</v>
      </c>
      <c r="KP205" s="60">
        <v>508</v>
      </c>
      <c r="KQ205" s="60">
        <v>1074</v>
      </c>
      <c r="KR205" s="60">
        <v>1074</v>
      </c>
      <c r="KS205" s="60">
        <v>1154</v>
      </c>
      <c r="KT205" s="60">
        <v>1154</v>
      </c>
      <c r="KU205" s="60">
        <v>508</v>
      </c>
      <c r="KV205" s="60">
        <v>508</v>
      </c>
      <c r="KW205" s="60">
        <v>584</v>
      </c>
      <c r="KX205" s="60">
        <v>508</v>
      </c>
      <c r="KY205" s="60">
        <v>364</v>
      </c>
      <c r="LB205" s="60">
        <v>829</v>
      </c>
      <c r="LC205" s="60">
        <v>759</v>
      </c>
      <c r="LD205" s="60">
        <v>290</v>
      </c>
      <c r="LE205" s="60">
        <v>615</v>
      </c>
      <c r="LF205" s="60">
        <v>539</v>
      </c>
      <c r="LG205" s="60">
        <v>1004</v>
      </c>
      <c r="LH205" s="60">
        <v>508</v>
      </c>
      <c r="LI205" s="60">
        <v>588</v>
      </c>
      <c r="LJ205" s="60">
        <v>1074</v>
      </c>
      <c r="LK205" s="60">
        <v>584</v>
      </c>
      <c r="LL205" s="60">
        <v>508</v>
      </c>
      <c r="LM205" s="60">
        <v>539</v>
      </c>
      <c r="LN205" s="60">
        <v>829</v>
      </c>
      <c r="LO205" s="60">
        <v>829</v>
      </c>
      <c r="LP205" s="60">
        <v>829</v>
      </c>
      <c r="LQ205" s="60">
        <v>508</v>
      </c>
      <c r="LR205" s="60">
        <v>584</v>
      </c>
      <c r="LS205" s="60">
        <v>1074</v>
      </c>
      <c r="LT205" s="60">
        <v>1074</v>
      </c>
      <c r="LV205" s="60">
        <v>584</v>
      </c>
    </row>
    <row r="206" spans="1:334" ht="15" customHeight="1" x14ac:dyDescent="0.35">
      <c r="A206" s="57"/>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s="60">
        <v>4797.4400000000005</v>
      </c>
      <c r="FH206" s="60">
        <v>4093.44</v>
      </c>
      <c r="FI206" s="60">
        <v>2809.44</v>
      </c>
      <c r="FJ206" s="60">
        <v>4953.4400000000005</v>
      </c>
      <c r="FK206" s="60">
        <v>2809.44</v>
      </c>
      <c r="FL206" s="60">
        <v>4449.4400000000005</v>
      </c>
      <c r="FM206" s="60">
        <v>5029.4400000000005</v>
      </c>
      <c r="FN206" s="60">
        <v>4511.4400000000005</v>
      </c>
      <c r="FO206" s="60">
        <v>4869.4400000000005</v>
      </c>
      <c r="FP206" s="60">
        <v>4521.4400000000005</v>
      </c>
      <c r="FQ206" s="60">
        <v>3071.44</v>
      </c>
      <c r="FR206" s="60">
        <v>4953.4400000000005</v>
      </c>
      <c r="FS206" s="60">
        <v>2839.44</v>
      </c>
      <c r="FT206" s="60">
        <v>4081.44</v>
      </c>
      <c r="FU206" s="60">
        <v>1617.44</v>
      </c>
      <c r="FV206" s="60">
        <v>3425.44</v>
      </c>
      <c r="FW206" s="60">
        <v>2425.44</v>
      </c>
      <c r="FX206" s="60">
        <v>4381.4400000000005</v>
      </c>
      <c r="FY206" s="60">
        <v>4785.4400000000005</v>
      </c>
      <c r="FZ206" s="60">
        <v>1971.44</v>
      </c>
      <c r="GA206" s="60">
        <v>5029.4400000000005</v>
      </c>
      <c r="GB206" s="60">
        <v>3205.44</v>
      </c>
      <c r="GC206" s="60">
        <v>3694</v>
      </c>
      <c r="GD206" s="60">
        <v>2542.44</v>
      </c>
      <c r="GE206" s="60">
        <v>3219</v>
      </c>
      <c r="GF206" s="60">
        <v>2939</v>
      </c>
      <c r="GG206" s="60">
        <v>2594</v>
      </c>
      <c r="GH206" s="60">
        <v>454</v>
      </c>
      <c r="GI206" s="60">
        <v>3515.44</v>
      </c>
      <c r="GJ206" s="60">
        <v>4544.4400000000005</v>
      </c>
      <c r="GK206" s="60">
        <v>4552.4400000000005</v>
      </c>
      <c r="GL206" s="60">
        <v>4484.4400000000005</v>
      </c>
      <c r="GM206" s="60">
        <v>4803.4400000000005</v>
      </c>
      <c r="GN206" s="60">
        <v>3940.44</v>
      </c>
      <c r="GO206" s="60">
        <v>3626.44</v>
      </c>
      <c r="GP206" s="60">
        <v>3792.44</v>
      </c>
      <c r="GQ206" s="60">
        <v>2116.44</v>
      </c>
      <c r="GR206" s="60">
        <v>3809.44</v>
      </c>
      <c r="GS206" s="60">
        <v>4340.4400000000005</v>
      </c>
      <c r="GT206" s="60">
        <v>3194.44</v>
      </c>
      <c r="GV206" s="60">
        <v>1454</v>
      </c>
      <c r="GW206" s="60">
        <v>1454</v>
      </c>
      <c r="GX206" s="60">
        <v>2214</v>
      </c>
      <c r="GY206" s="60">
        <v>2250</v>
      </c>
      <c r="GZ206" s="60">
        <v>2130</v>
      </c>
      <c r="HA206" s="60">
        <v>2142</v>
      </c>
      <c r="HB206" s="60">
        <v>3616.44</v>
      </c>
      <c r="HC206" s="60">
        <v>3081.44</v>
      </c>
      <c r="HD206" s="60">
        <v>2097.44</v>
      </c>
      <c r="HE206" s="60">
        <v>3406.44</v>
      </c>
      <c r="HF206" s="60">
        <v>3661.44</v>
      </c>
      <c r="HG206" s="60">
        <v>4045.44</v>
      </c>
      <c r="HH206" s="60">
        <v>3209.44</v>
      </c>
      <c r="HI206" s="60">
        <v>984</v>
      </c>
      <c r="HJ206" s="60">
        <v>1426.44</v>
      </c>
      <c r="HK206" s="60">
        <v>1971.44</v>
      </c>
      <c r="HL206" s="60">
        <v>1576.44</v>
      </c>
      <c r="HM206" s="60">
        <v>1971.44</v>
      </c>
      <c r="HN206" s="60">
        <v>1971.44</v>
      </c>
      <c r="HO206" s="60">
        <v>1971.44</v>
      </c>
      <c r="HP206" s="60">
        <v>1971.44</v>
      </c>
      <c r="HQ206" s="60">
        <v>1646.44</v>
      </c>
      <c r="HR206" s="60">
        <v>1646.44</v>
      </c>
      <c r="HS206" s="60">
        <v>1891.44</v>
      </c>
      <c r="HT206" s="60">
        <v>1312.44</v>
      </c>
      <c r="HU206" s="60">
        <v>1736.44</v>
      </c>
      <c r="HV206" s="60">
        <v>1312.44</v>
      </c>
      <c r="HW206" s="60">
        <v>1312.44</v>
      </c>
      <c r="HX206" s="60">
        <v>1570.44</v>
      </c>
      <c r="HY206" s="60">
        <v>1742.44</v>
      </c>
      <c r="HZ206" s="60">
        <v>1742.44</v>
      </c>
      <c r="IA206" s="60">
        <v>1742.44</v>
      </c>
      <c r="IB206" s="60">
        <v>1971.44</v>
      </c>
      <c r="IC206" s="60">
        <v>1891.44</v>
      </c>
      <c r="ID206" s="60">
        <v>1971.44</v>
      </c>
      <c r="IE206" s="60">
        <v>1971.44</v>
      </c>
      <c r="IF206" s="60">
        <v>1971.44</v>
      </c>
      <c r="IG206" s="60">
        <v>1971.44</v>
      </c>
      <c r="IH206" s="60">
        <v>1742.44</v>
      </c>
      <c r="II206" s="60">
        <v>1742.44</v>
      </c>
      <c r="IJ206" s="60">
        <v>1901.44</v>
      </c>
      <c r="IK206" s="60">
        <v>1891.44</v>
      </c>
      <c r="IL206" s="60">
        <v>1411.44</v>
      </c>
      <c r="IM206" s="60">
        <v>1411.44</v>
      </c>
      <c r="IN206" s="60">
        <v>1646.44</v>
      </c>
      <c r="IO206" s="60">
        <v>1487.44</v>
      </c>
      <c r="IP206" s="60">
        <v>1646.44</v>
      </c>
      <c r="IQ206" s="60">
        <v>1411.44</v>
      </c>
      <c r="IR206" s="60">
        <v>1646.44</v>
      </c>
      <c r="IS206" s="60">
        <v>1971.44</v>
      </c>
      <c r="IT206" s="60">
        <v>1971.44</v>
      </c>
      <c r="IU206" s="60">
        <v>1971.44</v>
      </c>
      <c r="IV206" s="60">
        <v>1570.44</v>
      </c>
      <c r="IW206" s="60">
        <v>1891.44</v>
      </c>
      <c r="IX206" s="60">
        <v>1891.44</v>
      </c>
      <c r="IY206" s="60">
        <v>1570.44</v>
      </c>
      <c r="IZ206" s="60">
        <v>1891.44</v>
      </c>
      <c r="JA206" s="60">
        <v>1901.44</v>
      </c>
      <c r="JB206" s="60">
        <v>1891.44</v>
      </c>
      <c r="JC206" s="60">
        <v>1452.1399999999999</v>
      </c>
      <c r="JD206" s="60">
        <v>1821.44</v>
      </c>
      <c r="JE206" s="60">
        <v>1971.44</v>
      </c>
      <c r="JF206" s="60">
        <v>1891.44</v>
      </c>
      <c r="JG206" s="60">
        <v>1891.44</v>
      </c>
      <c r="JH206" s="60">
        <v>1971.44</v>
      </c>
      <c r="JI206" s="60">
        <v>1971.44</v>
      </c>
      <c r="JJ206" s="60">
        <v>1971.44</v>
      </c>
      <c r="JK206" s="60">
        <v>1971.44</v>
      </c>
      <c r="JL206" s="60">
        <v>1905.14</v>
      </c>
      <c r="JM206" s="60">
        <v>1971.44</v>
      </c>
      <c r="JN206" s="60">
        <v>1882.44</v>
      </c>
      <c r="JO206" s="60">
        <v>1697.1399999999999</v>
      </c>
      <c r="JP206" s="60">
        <v>1356.44</v>
      </c>
      <c r="JQ206" s="60">
        <v>1971.44</v>
      </c>
      <c r="JR206" s="60">
        <v>1815.44</v>
      </c>
      <c r="JS206" s="60">
        <v>1426.44</v>
      </c>
      <c r="JT206" s="60">
        <v>1570.44</v>
      </c>
      <c r="JU206" s="60">
        <v>1882.44</v>
      </c>
      <c r="JV206" s="60">
        <v>1646.44</v>
      </c>
      <c r="JW206" s="60">
        <v>1662.44</v>
      </c>
      <c r="JX206" s="60">
        <v>1891.44</v>
      </c>
      <c r="JY206" s="60">
        <v>1882.44</v>
      </c>
      <c r="JZ206" s="60">
        <v>1971.44</v>
      </c>
      <c r="KA206" s="60">
        <v>1356.44</v>
      </c>
      <c r="KB206" s="60">
        <v>1891.44</v>
      </c>
      <c r="KC206" s="60">
        <v>1891.44</v>
      </c>
      <c r="KD206" s="60">
        <v>1891.44</v>
      </c>
      <c r="KE206" s="60">
        <v>1971.44</v>
      </c>
      <c r="KF206" s="60">
        <v>1646.44</v>
      </c>
      <c r="KG206" s="60">
        <v>1971.44</v>
      </c>
      <c r="KH206" s="60">
        <v>1971.44</v>
      </c>
      <c r="KI206" s="60">
        <v>1971.44</v>
      </c>
      <c r="KJ206" s="60">
        <v>1971.44</v>
      </c>
      <c r="KK206" s="60">
        <v>1971.44</v>
      </c>
      <c r="KL206" s="60">
        <v>1971.44</v>
      </c>
      <c r="KM206" s="60">
        <v>1962.44</v>
      </c>
      <c r="KN206" s="60">
        <v>1971.44</v>
      </c>
      <c r="KO206" s="60">
        <v>1971.44</v>
      </c>
      <c r="KP206" s="60">
        <v>1570.44</v>
      </c>
      <c r="KQ206" s="60">
        <v>1891.44</v>
      </c>
      <c r="KR206" s="60">
        <v>1891.44</v>
      </c>
      <c r="KS206" s="60">
        <v>1971.44</v>
      </c>
      <c r="KT206" s="60">
        <v>1971.44</v>
      </c>
      <c r="KU206" s="60">
        <v>1570.44</v>
      </c>
      <c r="KV206" s="60">
        <v>1570.44</v>
      </c>
      <c r="KW206" s="60">
        <v>1417.44</v>
      </c>
      <c r="KX206" s="60">
        <v>1570.44</v>
      </c>
      <c r="KY206" s="60">
        <v>1216.44</v>
      </c>
      <c r="KZ206" s="60">
        <v>1426.44</v>
      </c>
      <c r="LA206" s="60">
        <v>1426.44</v>
      </c>
      <c r="LB206" s="60">
        <v>1821.44</v>
      </c>
      <c r="LC206" s="60">
        <v>1646.44</v>
      </c>
      <c r="LD206" s="60">
        <v>1646.44</v>
      </c>
      <c r="LE206" s="60">
        <v>1292.44</v>
      </c>
      <c r="LF206" s="60">
        <v>1216.44</v>
      </c>
      <c r="LG206" s="60">
        <v>1891.44</v>
      </c>
      <c r="LH206" s="60">
        <v>1570.44</v>
      </c>
      <c r="LI206" s="60">
        <v>1650.44</v>
      </c>
      <c r="LJ206" s="60">
        <v>1891.44</v>
      </c>
      <c r="LK206" s="60">
        <v>1646.44</v>
      </c>
      <c r="LL206" s="60">
        <v>1570.44</v>
      </c>
      <c r="LM206" s="60">
        <v>1426.44</v>
      </c>
      <c r="LN206" s="60">
        <v>1487.44</v>
      </c>
      <c r="LO206" s="60">
        <v>1891.44</v>
      </c>
      <c r="LP206" s="60">
        <v>1891.44</v>
      </c>
      <c r="LQ206" s="60">
        <v>1570.44</v>
      </c>
      <c r="LR206" s="60">
        <v>1576.44</v>
      </c>
      <c r="LS206" s="60">
        <v>1882.44</v>
      </c>
      <c r="LT206" s="60">
        <v>1662.44</v>
      </c>
      <c r="LU206" s="60">
        <v>1426.44</v>
      </c>
      <c r="LV206" s="60">
        <v>1646.44</v>
      </c>
    </row>
    <row r="207" spans="1:334" ht="15" customHeight="1" x14ac:dyDescent="0.35">
      <c r="A207" s="5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s="60">
        <v>10729.439999999999</v>
      </c>
      <c r="FH207" s="60">
        <v>9525.4399999999987</v>
      </c>
      <c r="FI207" s="60">
        <v>8129.4400000000005</v>
      </c>
      <c r="FJ207" s="60">
        <v>10885.439999999999</v>
      </c>
      <c r="FK207" s="60">
        <v>8129.4400000000005</v>
      </c>
      <c r="FL207" s="60">
        <v>10661.439999999999</v>
      </c>
      <c r="FM207" s="60">
        <v>10961.439999999999</v>
      </c>
      <c r="FN207" s="60">
        <v>10443.439999999999</v>
      </c>
      <c r="FO207" s="60">
        <v>10801.439999999999</v>
      </c>
      <c r="FP207" s="60">
        <v>9495.4399999999987</v>
      </c>
      <c r="FQ207" s="60">
        <v>5339.4400000000005</v>
      </c>
      <c r="FR207" s="60">
        <v>10885.439999999999</v>
      </c>
      <c r="FS207" s="60">
        <v>8723.44</v>
      </c>
      <c r="FT207" s="60">
        <v>7081.4400000000005</v>
      </c>
      <c r="FU207" s="60">
        <v>6305.4400000000005</v>
      </c>
      <c r="FV207" s="60">
        <v>9357.4399999999987</v>
      </c>
      <c r="FW207" s="60">
        <v>8525.44</v>
      </c>
      <c r="FX207" s="60">
        <v>8007.4400000000005</v>
      </c>
      <c r="FY207" s="60">
        <v>10717.439999999999</v>
      </c>
      <c r="FZ207" s="60">
        <v>6125.4400000000005</v>
      </c>
      <c r="GA207" s="60">
        <v>10961.439999999999</v>
      </c>
      <c r="GB207" s="60">
        <v>9875.4399999999987</v>
      </c>
      <c r="GC207" s="60">
        <v>8584</v>
      </c>
      <c r="GD207" s="60">
        <v>6542.4400000000005</v>
      </c>
      <c r="GE207" s="60">
        <v>8193</v>
      </c>
      <c r="GF207" s="60">
        <v>9151</v>
      </c>
      <c r="GG207" s="60">
        <v>6782</v>
      </c>
      <c r="GH207" s="60">
        <v>4454</v>
      </c>
      <c r="GI207" s="60">
        <v>9639.4399999999987</v>
      </c>
      <c r="GJ207" s="60">
        <v>10476.439999999999</v>
      </c>
      <c r="GK207" s="60">
        <v>10484.439999999999</v>
      </c>
      <c r="GL207" s="60">
        <v>10204.439999999999</v>
      </c>
      <c r="GM207" s="60">
        <v>10735.439999999999</v>
      </c>
      <c r="GN207" s="60">
        <v>8914.44</v>
      </c>
      <c r="GO207" s="60">
        <v>7564.4400000000005</v>
      </c>
      <c r="GP207" s="60">
        <v>6792.4400000000005</v>
      </c>
      <c r="GQ207" s="60">
        <v>6116.4400000000005</v>
      </c>
      <c r="GR207" s="60">
        <v>9479.4399999999987</v>
      </c>
      <c r="GS207" s="60">
        <v>10552.439999999999</v>
      </c>
      <c r="GT207" s="60">
        <v>9318.4399999999987</v>
      </c>
      <c r="GU207" s="60">
        <v>7386</v>
      </c>
      <c r="GW207" s="60">
        <v>4642</v>
      </c>
      <c r="GX207" s="60">
        <v>8426</v>
      </c>
      <c r="GY207" s="60">
        <v>6354</v>
      </c>
      <c r="GZ207" s="60">
        <v>8342</v>
      </c>
      <c r="HA207" s="60">
        <v>9074</v>
      </c>
      <c r="HB207" s="60">
        <v>9828.4399999999987</v>
      </c>
      <c r="HC207" s="60">
        <v>9293.4399999999987</v>
      </c>
      <c r="HD207" s="60">
        <v>8767.44</v>
      </c>
      <c r="HE207" s="60">
        <v>9618.4399999999987</v>
      </c>
      <c r="HF207" s="60">
        <v>9593.4399999999987</v>
      </c>
      <c r="HG207" s="60">
        <v>9977.4399999999987</v>
      </c>
      <c r="HH207" s="60">
        <v>8099.4400000000005</v>
      </c>
      <c r="HI207" s="60">
        <v>984</v>
      </c>
      <c r="HJ207" s="60">
        <v>1426.44</v>
      </c>
      <c r="HK207" s="60">
        <v>1971.44</v>
      </c>
      <c r="HL207" s="60">
        <v>1576.44</v>
      </c>
      <c r="HM207" s="60">
        <v>1971.44</v>
      </c>
      <c r="HN207" s="60">
        <v>1971.44</v>
      </c>
      <c r="HO207" s="60">
        <v>1971.44</v>
      </c>
      <c r="HP207" s="60">
        <v>1971.44</v>
      </c>
      <c r="HQ207" s="60">
        <v>1646.44</v>
      </c>
      <c r="HR207" s="60">
        <v>1646.44</v>
      </c>
      <c r="HS207" s="60">
        <v>1891.44</v>
      </c>
      <c r="HT207" s="60">
        <v>1312.44</v>
      </c>
      <c r="HU207" s="60">
        <v>1736.44</v>
      </c>
      <c r="HV207" s="60">
        <v>1312.44</v>
      </c>
      <c r="HW207" s="60">
        <v>1312.44</v>
      </c>
      <c r="HX207" s="60">
        <v>1570.44</v>
      </c>
      <c r="HY207" s="60">
        <v>1742.44</v>
      </c>
      <c r="HZ207" s="60">
        <v>1742.44</v>
      </c>
      <c r="IA207" s="60">
        <v>1742.44</v>
      </c>
      <c r="IB207" s="60">
        <v>1971.44</v>
      </c>
      <c r="IC207" s="60">
        <v>1891.44</v>
      </c>
      <c r="ID207" s="60">
        <v>1971.44</v>
      </c>
      <c r="IE207" s="60">
        <v>1971.44</v>
      </c>
      <c r="IF207" s="60">
        <v>1971.44</v>
      </c>
      <c r="IG207" s="60">
        <v>1971.44</v>
      </c>
      <c r="IH207" s="60">
        <v>1742.44</v>
      </c>
      <c r="II207" s="60">
        <v>1742.44</v>
      </c>
      <c r="IJ207" s="60">
        <v>1901.44</v>
      </c>
      <c r="IK207" s="60">
        <v>1891.44</v>
      </c>
      <c r="IL207" s="60">
        <v>1411.44</v>
      </c>
      <c r="IM207" s="60">
        <v>1411.44</v>
      </c>
      <c r="IN207" s="60">
        <v>1646.44</v>
      </c>
      <c r="IO207" s="60">
        <v>1487.44</v>
      </c>
      <c r="IP207" s="60">
        <v>1646.44</v>
      </c>
      <c r="IQ207" s="60">
        <v>1411.44</v>
      </c>
      <c r="IR207" s="60">
        <v>1646.44</v>
      </c>
      <c r="IS207" s="60">
        <v>1971.44</v>
      </c>
      <c r="IT207" s="60">
        <v>1971.44</v>
      </c>
      <c r="IU207" s="60">
        <v>1971.44</v>
      </c>
      <c r="IV207" s="60">
        <v>1570.44</v>
      </c>
      <c r="IW207" s="60">
        <v>1891.44</v>
      </c>
      <c r="IX207" s="60">
        <v>1891.44</v>
      </c>
      <c r="IY207" s="60">
        <v>1570.44</v>
      </c>
      <c r="IZ207" s="60">
        <v>1891.44</v>
      </c>
      <c r="JA207" s="60">
        <v>1901.44</v>
      </c>
      <c r="JB207" s="60">
        <v>1891.44</v>
      </c>
      <c r="JC207" s="60">
        <v>1452.1399999999999</v>
      </c>
      <c r="JD207" s="60">
        <v>1821.44</v>
      </c>
      <c r="JE207" s="60">
        <v>1971.44</v>
      </c>
      <c r="JF207" s="60">
        <v>1891.44</v>
      </c>
      <c r="JG207" s="60">
        <v>1891.44</v>
      </c>
      <c r="JH207" s="60">
        <v>1971.44</v>
      </c>
      <c r="JI207" s="60">
        <v>1971.44</v>
      </c>
      <c r="JJ207" s="60">
        <v>1971.44</v>
      </c>
      <c r="JK207" s="60">
        <v>1971.44</v>
      </c>
      <c r="JL207" s="60">
        <v>1905.14</v>
      </c>
      <c r="JM207" s="60">
        <v>1971.44</v>
      </c>
      <c r="JN207" s="60">
        <v>1882.44</v>
      </c>
      <c r="JO207" s="60">
        <v>1697.1399999999999</v>
      </c>
      <c r="JP207" s="60">
        <v>1356.44</v>
      </c>
      <c r="JQ207" s="60">
        <v>1971.44</v>
      </c>
      <c r="JR207" s="60">
        <v>1815.44</v>
      </c>
      <c r="JS207" s="60">
        <v>1426.44</v>
      </c>
      <c r="JT207" s="60">
        <v>1570.44</v>
      </c>
      <c r="JU207" s="60">
        <v>1882.44</v>
      </c>
      <c r="JV207" s="60">
        <v>1646.44</v>
      </c>
      <c r="JW207" s="60">
        <v>1662.44</v>
      </c>
      <c r="JX207" s="60">
        <v>1891.44</v>
      </c>
      <c r="JY207" s="60">
        <v>1882.44</v>
      </c>
      <c r="JZ207" s="60">
        <v>1971.44</v>
      </c>
      <c r="KA207" s="60">
        <v>1356.44</v>
      </c>
      <c r="KB207" s="60">
        <v>1891.44</v>
      </c>
      <c r="KC207" s="60">
        <v>1891.44</v>
      </c>
      <c r="KD207" s="60">
        <v>1891.44</v>
      </c>
      <c r="KE207" s="60">
        <v>1971.44</v>
      </c>
      <c r="KF207" s="60">
        <v>1646.44</v>
      </c>
      <c r="KG207" s="60">
        <v>1971.44</v>
      </c>
      <c r="KH207" s="60">
        <v>1971.44</v>
      </c>
      <c r="KI207" s="60">
        <v>1971.44</v>
      </c>
      <c r="KJ207" s="60">
        <v>1971.44</v>
      </c>
      <c r="KK207" s="60">
        <v>1971.44</v>
      </c>
      <c r="KL207" s="60">
        <v>1971.44</v>
      </c>
      <c r="KM207" s="60">
        <v>1962.44</v>
      </c>
      <c r="KN207" s="60">
        <v>1971.44</v>
      </c>
      <c r="KO207" s="60">
        <v>1971.44</v>
      </c>
      <c r="KP207" s="60">
        <v>1570.44</v>
      </c>
      <c r="KQ207" s="60">
        <v>1891.44</v>
      </c>
      <c r="KR207" s="60">
        <v>1891.44</v>
      </c>
      <c r="KS207" s="60">
        <v>1971.44</v>
      </c>
      <c r="KT207" s="60">
        <v>1971.44</v>
      </c>
      <c r="KU207" s="60">
        <v>1570.44</v>
      </c>
      <c r="KV207" s="60">
        <v>1570.44</v>
      </c>
      <c r="KW207" s="60">
        <v>1417.44</v>
      </c>
      <c r="KX207" s="60">
        <v>1570.44</v>
      </c>
      <c r="KY207" s="60">
        <v>1216.44</v>
      </c>
      <c r="KZ207" s="60">
        <v>1426.44</v>
      </c>
      <c r="LA207" s="60">
        <v>1426.44</v>
      </c>
      <c r="LB207" s="60">
        <v>1821.44</v>
      </c>
      <c r="LC207" s="60">
        <v>1646.44</v>
      </c>
      <c r="LD207" s="60">
        <v>1646.44</v>
      </c>
      <c r="LE207" s="60">
        <v>1292.44</v>
      </c>
      <c r="LF207" s="60">
        <v>1216.44</v>
      </c>
      <c r="LG207" s="60">
        <v>1891.44</v>
      </c>
      <c r="LH207" s="60">
        <v>1570.44</v>
      </c>
      <c r="LI207" s="60">
        <v>1650.44</v>
      </c>
      <c r="LJ207" s="60">
        <v>1891.44</v>
      </c>
      <c r="LK207" s="60">
        <v>1646.44</v>
      </c>
      <c r="LL207" s="60">
        <v>1570.44</v>
      </c>
      <c r="LM207" s="60">
        <v>1426.44</v>
      </c>
      <c r="LN207" s="60">
        <v>1487.44</v>
      </c>
      <c r="LO207" s="60">
        <v>1891.44</v>
      </c>
      <c r="LP207" s="60">
        <v>1891.44</v>
      </c>
      <c r="LQ207" s="60">
        <v>1570.44</v>
      </c>
      <c r="LR207" s="60">
        <v>1576.44</v>
      </c>
      <c r="LS207" s="60">
        <v>1882.44</v>
      </c>
      <c r="LT207" s="60">
        <v>1662.44</v>
      </c>
      <c r="LU207" s="60">
        <v>1426.44</v>
      </c>
      <c r="LV207" s="60">
        <v>1646.44</v>
      </c>
    </row>
    <row r="208" spans="1:334" ht="15" customHeight="1" x14ac:dyDescent="0.35">
      <c r="A208" s="57"/>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s="60">
        <v>9005.44</v>
      </c>
      <c r="FH208" s="60">
        <v>7801.4400000000005</v>
      </c>
      <c r="FI208" s="60">
        <v>6975.4400000000005</v>
      </c>
      <c r="FJ208" s="60">
        <v>9161.4399999999987</v>
      </c>
      <c r="FK208" s="60">
        <v>6975.4400000000005</v>
      </c>
      <c r="FL208" s="60">
        <v>8937.44</v>
      </c>
      <c r="FM208" s="60">
        <v>9237.4399999999987</v>
      </c>
      <c r="FN208" s="60">
        <v>8719.44</v>
      </c>
      <c r="FO208" s="60">
        <v>8635.44</v>
      </c>
      <c r="FP208" s="60">
        <v>7245.4400000000005</v>
      </c>
      <c r="FQ208" s="60">
        <v>4491.4400000000005</v>
      </c>
      <c r="FR208" s="60">
        <v>9161.4399999999987</v>
      </c>
      <c r="FS208" s="60">
        <v>7785.4400000000005</v>
      </c>
      <c r="FT208" s="60">
        <v>7247.4400000000005</v>
      </c>
      <c r="FU208" s="60">
        <v>6041.4400000000005</v>
      </c>
      <c r="FV208" s="60">
        <v>7191.4400000000005</v>
      </c>
      <c r="FW208" s="60">
        <v>7371.4400000000005</v>
      </c>
      <c r="FX208" s="60">
        <v>6319.4400000000005</v>
      </c>
      <c r="FY208" s="60">
        <v>8797.44</v>
      </c>
      <c r="FZ208" s="60">
        <v>6591.4400000000005</v>
      </c>
      <c r="GA208" s="60">
        <v>9237.4399999999987</v>
      </c>
      <c r="GB208" s="60">
        <v>8151.4400000000005</v>
      </c>
      <c r="GC208" s="60">
        <v>6860</v>
      </c>
      <c r="GD208" s="60">
        <v>6708.4400000000005</v>
      </c>
      <c r="GE208" s="60">
        <v>4529</v>
      </c>
      <c r="GF208" s="60">
        <v>7427</v>
      </c>
      <c r="GG208" s="60">
        <v>4794</v>
      </c>
      <c r="GH208" s="60">
        <v>4620</v>
      </c>
      <c r="GI208" s="60">
        <v>7701.4400000000005</v>
      </c>
      <c r="GJ208" s="60">
        <v>8752.44</v>
      </c>
      <c r="GK208" s="60">
        <v>8760.44</v>
      </c>
      <c r="GL208" s="60">
        <v>8480.44</v>
      </c>
      <c r="GM208" s="60">
        <v>9011.44</v>
      </c>
      <c r="GN208" s="60">
        <v>5250.4400000000005</v>
      </c>
      <c r="GO208" s="60">
        <v>5344.4400000000005</v>
      </c>
      <c r="GP208" s="60">
        <v>6958.4400000000005</v>
      </c>
      <c r="GQ208" s="60">
        <v>6282.4400000000005</v>
      </c>
      <c r="GR208" s="60">
        <v>7755.4400000000005</v>
      </c>
      <c r="GS208" s="60">
        <v>8828.44</v>
      </c>
      <c r="GT208" s="60">
        <v>7380.4400000000005</v>
      </c>
      <c r="GU208" s="60">
        <v>5662</v>
      </c>
      <c r="GV208" s="60">
        <v>2918</v>
      </c>
      <c r="GX208" s="60">
        <v>6702</v>
      </c>
      <c r="GY208" s="60">
        <v>5220</v>
      </c>
      <c r="GZ208" s="60">
        <v>6618</v>
      </c>
      <c r="HA208" s="60">
        <v>7350</v>
      </c>
      <c r="HB208" s="60">
        <v>8104.4400000000005</v>
      </c>
      <c r="HC208" s="60">
        <v>7569.4400000000005</v>
      </c>
      <c r="HD208" s="60">
        <v>7043.4400000000005</v>
      </c>
      <c r="HE208" s="60">
        <v>7894.4400000000005</v>
      </c>
      <c r="HF208" s="60">
        <v>7869.4400000000005</v>
      </c>
      <c r="HG208" s="60">
        <v>8253.44</v>
      </c>
      <c r="HH208" s="60">
        <v>6375.4400000000005</v>
      </c>
      <c r="HI208" s="60">
        <v>984</v>
      </c>
      <c r="HJ208" s="60">
        <v>1426.44</v>
      </c>
      <c r="HK208" s="60">
        <v>1971.44</v>
      </c>
      <c r="HL208" s="60">
        <v>1576.44</v>
      </c>
      <c r="HM208" s="60">
        <v>1971.44</v>
      </c>
      <c r="HN208" s="60">
        <v>1971.44</v>
      </c>
      <c r="HO208" s="60">
        <v>1971.44</v>
      </c>
      <c r="HP208" s="60">
        <v>1971.44</v>
      </c>
      <c r="HQ208" s="60">
        <v>1646.44</v>
      </c>
      <c r="HR208" s="60">
        <v>1646.44</v>
      </c>
      <c r="HS208" s="60">
        <v>1891.44</v>
      </c>
      <c r="HT208" s="60">
        <v>1312.44</v>
      </c>
      <c r="HU208" s="60">
        <v>1736.44</v>
      </c>
      <c r="HV208" s="60">
        <v>1312.44</v>
      </c>
      <c r="HW208" s="60">
        <v>1312.44</v>
      </c>
      <c r="HX208" s="60">
        <v>1570.44</v>
      </c>
      <c r="HY208" s="60">
        <v>1742.44</v>
      </c>
      <c r="HZ208" s="60">
        <v>1742.44</v>
      </c>
      <c r="IA208" s="60">
        <v>1742.44</v>
      </c>
      <c r="IB208" s="60">
        <v>1971.44</v>
      </c>
      <c r="IC208" s="60">
        <v>1891.44</v>
      </c>
      <c r="ID208" s="60">
        <v>1971.44</v>
      </c>
      <c r="IE208" s="60">
        <v>1971.44</v>
      </c>
      <c r="IF208" s="60">
        <v>1971.44</v>
      </c>
      <c r="IG208" s="60">
        <v>1971.44</v>
      </c>
      <c r="IH208" s="60">
        <v>1742.44</v>
      </c>
      <c r="II208" s="60">
        <v>1742.44</v>
      </c>
      <c r="IJ208" s="60">
        <v>1901.44</v>
      </c>
      <c r="IK208" s="60">
        <v>1891.44</v>
      </c>
      <c r="IL208" s="60">
        <v>1411.44</v>
      </c>
      <c r="IM208" s="60">
        <v>1411.44</v>
      </c>
      <c r="IN208" s="60">
        <v>1646.44</v>
      </c>
      <c r="IO208" s="60">
        <v>1487.44</v>
      </c>
      <c r="IP208" s="60">
        <v>1646.44</v>
      </c>
      <c r="IQ208" s="60">
        <v>1411.44</v>
      </c>
      <c r="IR208" s="60">
        <v>1646.44</v>
      </c>
      <c r="IS208" s="60">
        <v>1971.44</v>
      </c>
      <c r="IT208" s="60">
        <v>1971.44</v>
      </c>
      <c r="IU208" s="60">
        <v>1971.44</v>
      </c>
      <c r="IV208" s="60">
        <v>1570.44</v>
      </c>
      <c r="IW208" s="60">
        <v>1891.44</v>
      </c>
      <c r="IX208" s="60">
        <v>1891.44</v>
      </c>
      <c r="IY208" s="60">
        <v>1570.44</v>
      </c>
      <c r="IZ208" s="60">
        <v>1891.44</v>
      </c>
      <c r="JA208" s="60">
        <v>1901.44</v>
      </c>
      <c r="JB208" s="60">
        <v>1891.44</v>
      </c>
      <c r="JC208" s="60">
        <v>1452.1399999999999</v>
      </c>
      <c r="JD208" s="60">
        <v>1821.44</v>
      </c>
      <c r="JE208" s="60">
        <v>1971.44</v>
      </c>
      <c r="JF208" s="60">
        <v>1891.44</v>
      </c>
      <c r="JG208" s="60">
        <v>1891.44</v>
      </c>
      <c r="JH208" s="60">
        <v>1971.44</v>
      </c>
      <c r="JI208" s="60">
        <v>1971.44</v>
      </c>
      <c r="JJ208" s="60">
        <v>1971.44</v>
      </c>
      <c r="JK208" s="60">
        <v>1971.44</v>
      </c>
      <c r="JL208" s="60">
        <v>1905.14</v>
      </c>
      <c r="JM208" s="60">
        <v>1971.44</v>
      </c>
      <c r="JN208" s="60">
        <v>1882.44</v>
      </c>
      <c r="JO208" s="60">
        <v>1697.1399999999999</v>
      </c>
      <c r="JP208" s="60">
        <v>1356.44</v>
      </c>
      <c r="JQ208" s="60">
        <v>1971.44</v>
      </c>
      <c r="JR208" s="60">
        <v>1815.44</v>
      </c>
      <c r="JS208" s="60">
        <v>1426.44</v>
      </c>
      <c r="JT208" s="60">
        <v>1570.44</v>
      </c>
      <c r="JU208" s="60">
        <v>1882.44</v>
      </c>
      <c r="JV208" s="60">
        <v>1646.44</v>
      </c>
      <c r="JW208" s="60">
        <v>1662.44</v>
      </c>
      <c r="JX208" s="60">
        <v>1891.44</v>
      </c>
      <c r="JY208" s="60">
        <v>1882.44</v>
      </c>
      <c r="JZ208" s="60">
        <v>1971.44</v>
      </c>
      <c r="KA208" s="60">
        <v>1356.44</v>
      </c>
      <c r="KB208" s="60">
        <v>1891.44</v>
      </c>
      <c r="KC208" s="60">
        <v>1891.44</v>
      </c>
      <c r="KD208" s="60">
        <v>1891.44</v>
      </c>
      <c r="KE208" s="60">
        <v>1971.44</v>
      </c>
      <c r="KF208" s="60">
        <v>1646.44</v>
      </c>
      <c r="KG208" s="60">
        <v>1971.44</v>
      </c>
      <c r="KH208" s="60">
        <v>1971.44</v>
      </c>
      <c r="KI208" s="60">
        <v>1971.44</v>
      </c>
      <c r="KJ208" s="60">
        <v>1971.44</v>
      </c>
      <c r="KK208" s="60">
        <v>1971.44</v>
      </c>
      <c r="KL208" s="60">
        <v>1971.44</v>
      </c>
      <c r="KM208" s="60">
        <v>1962.44</v>
      </c>
      <c r="KN208" s="60">
        <v>1971.44</v>
      </c>
      <c r="KO208" s="60">
        <v>1971.44</v>
      </c>
      <c r="KP208" s="60">
        <v>1570.44</v>
      </c>
      <c r="KQ208" s="60">
        <v>1891.44</v>
      </c>
      <c r="KR208" s="60">
        <v>1891.44</v>
      </c>
      <c r="KS208" s="60">
        <v>1971.44</v>
      </c>
      <c r="KT208" s="60">
        <v>1971.44</v>
      </c>
      <c r="KU208" s="60">
        <v>1570.44</v>
      </c>
      <c r="KV208" s="60">
        <v>1570.44</v>
      </c>
      <c r="KW208" s="60">
        <v>1417.44</v>
      </c>
      <c r="KX208" s="60">
        <v>1570.44</v>
      </c>
      <c r="KY208" s="60">
        <v>1216.44</v>
      </c>
      <c r="KZ208" s="60">
        <v>1426.44</v>
      </c>
      <c r="LA208" s="60">
        <v>1426.44</v>
      </c>
      <c r="LB208" s="60">
        <v>1821.44</v>
      </c>
      <c r="LC208" s="60">
        <v>1646.44</v>
      </c>
      <c r="LD208" s="60">
        <v>1646.44</v>
      </c>
      <c r="LE208" s="60">
        <v>1292.44</v>
      </c>
      <c r="LF208" s="60">
        <v>1216.44</v>
      </c>
      <c r="LG208" s="60">
        <v>1891.44</v>
      </c>
      <c r="LH208" s="60">
        <v>1570.44</v>
      </c>
      <c r="LI208" s="60">
        <v>1650.44</v>
      </c>
      <c r="LJ208" s="60">
        <v>1891.44</v>
      </c>
      <c r="LK208" s="60">
        <v>1646.44</v>
      </c>
      <c r="LL208" s="60">
        <v>1570.44</v>
      </c>
      <c r="LM208" s="60">
        <v>1426.44</v>
      </c>
      <c r="LN208" s="60">
        <v>1487.44</v>
      </c>
      <c r="LO208" s="60">
        <v>1891.44</v>
      </c>
      <c r="LP208" s="60">
        <v>1891.44</v>
      </c>
      <c r="LQ208" s="60">
        <v>1570.44</v>
      </c>
      <c r="LR208" s="60">
        <v>1576.44</v>
      </c>
      <c r="LS208" s="60">
        <v>1882.44</v>
      </c>
      <c r="LT208" s="60">
        <v>1662.44</v>
      </c>
      <c r="LU208" s="60">
        <v>1426.44</v>
      </c>
      <c r="LV208" s="60">
        <v>1646.44</v>
      </c>
    </row>
    <row r="209" spans="1:334" ht="15" customHeight="1" x14ac:dyDescent="0.35">
      <c r="A209" s="57"/>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s="60">
        <v>3885.44</v>
      </c>
      <c r="FH209" s="60">
        <v>3677.44</v>
      </c>
      <c r="FI209" s="60">
        <v>3113.44</v>
      </c>
      <c r="FJ209" s="60">
        <v>4041.44</v>
      </c>
      <c r="FK209" s="60">
        <v>3113.44</v>
      </c>
      <c r="FL209" s="60">
        <v>3377.44</v>
      </c>
      <c r="FM209" s="60">
        <v>3643.44</v>
      </c>
      <c r="FN209" s="60">
        <v>3209.44</v>
      </c>
      <c r="FO209" s="60">
        <v>4041.44</v>
      </c>
      <c r="FP209" s="60">
        <v>3693.44</v>
      </c>
      <c r="FQ209" s="60">
        <v>3039.44</v>
      </c>
      <c r="FR209" s="60">
        <v>4041.44</v>
      </c>
      <c r="FS209" s="60">
        <v>3143.44</v>
      </c>
      <c r="FT209" s="60">
        <v>3393.44</v>
      </c>
      <c r="FU209" s="60">
        <v>2759.44</v>
      </c>
      <c r="FV209" s="60">
        <v>3393.44</v>
      </c>
      <c r="FW209" s="60">
        <v>2799.44</v>
      </c>
      <c r="FX209" s="60">
        <v>3693.44</v>
      </c>
      <c r="FY209" s="60">
        <v>3957.44</v>
      </c>
      <c r="FZ209" s="60">
        <v>3113.44</v>
      </c>
      <c r="GA209" s="60">
        <v>3501.44</v>
      </c>
      <c r="GB209" s="60">
        <v>2539.44</v>
      </c>
      <c r="GC209" s="60">
        <v>2706</v>
      </c>
      <c r="GD209" s="60">
        <v>2260.44</v>
      </c>
      <c r="GE209" s="60">
        <v>2231</v>
      </c>
      <c r="GF209" s="60">
        <v>1637</v>
      </c>
      <c r="GG209" s="60">
        <v>2066</v>
      </c>
      <c r="GH209" s="60">
        <v>1142</v>
      </c>
      <c r="GI209" s="60">
        <v>3553.44</v>
      </c>
      <c r="GJ209" s="60">
        <v>3556.44</v>
      </c>
      <c r="GK209" s="60">
        <v>3640.44</v>
      </c>
      <c r="GL209" s="60">
        <v>3572.44</v>
      </c>
      <c r="GM209" s="60">
        <v>3891.44</v>
      </c>
      <c r="GN209" s="60">
        <v>3412.44</v>
      </c>
      <c r="GO209" s="60">
        <v>3098.44</v>
      </c>
      <c r="GP209" s="60">
        <v>3376.44</v>
      </c>
      <c r="GQ209" s="60">
        <v>2804.44</v>
      </c>
      <c r="GR209" s="60">
        <v>3777.44</v>
      </c>
      <c r="GS209" s="60">
        <v>2210.44</v>
      </c>
      <c r="GT209" s="60">
        <v>3232.44</v>
      </c>
      <c r="GU209" s="60">
        <v>1142</v>
      </c>
      <c r="GV209" s="60">
        <v>1422</v>
      </c>
      <c r="GW209" s="60">
        <v>1422</v>
      </c>
      <c r="GY209" s="60">
        <v>1722</v>
      </c>
      <c r="HA209" s="60">
        <v>1790</v>
      </c>
      <c r="HB209" s="60">
        <v>1486.44</v>
      </c>
      <c r="HC209" s="60">
        <v>1251.44</v>
      </c>
      <c r="HD209" s="60">
        <v>987.43999999999994</v>
      </c>
      <c r="HE209" s="60">
        <v>1576.44</v>
      </c>
      <c r="HF209" s="60">
        <v>2673.44</v>
      </c>
      <c r="HG209" s="60">
        <v>2973.44</v>
      </c>
      <c r="HH209" s="60">
        <v>2793.44</v>
      </c>
      <c r="HI209" s="60">
        <v>984</v>
      </c>
      <c r="HJ209" s="60">
        <v>1426.44</v>
      </c>
      <c r="HK209" s="60">
        <v>1971.44</v>
      </c>
      <c r="HL209" s="60">
        <v>1576.44</v>
      </c>
      <c r="HM209" s="60">
        <v>1971.44</v>
      </c>
      <c r="HN209" s="60">
        <v>1971.44</v>
      </c>
      <c r="HO209" s="60">
        <v>1971.44</v>
      </c>
      <c r="HP209" s="60">
        <v>1971.44</v>
      </c>
      <c r="HQ209" s="60">
        <v>1646.44</v>
      </c>
      <c r="HR209" s="60">
        <v>1646.44</v>
      </c>
      <c r="HS209" s="60">
        <v>1891.44</v>
      </c>
      <c r="HT209" s="60">
        <v>1312.44</v>
      </c>
      <c r="HU209" s="60">
        <v>1736.44</v>
      </c>
      <c r="HV209" s="60">
        <v>1312.44</v>
      </c>
      <c r="HW209" s="60">
        <v>1312.44</v>
      </c>
      <c r="HX209" s="60">
        <v>1570.44</v>
      </c>
      <c r="HY209" s="60">
        <v>1742.44</v>
      </c>
      <c r="HZ209" s="60">
        <v>1742.44</v>
      </c>
      <c r="IA209" s="60">
        <v>1742.44</v>
      </c>
      <c r="IB209" s="60">
        <v>1971.44</v>
      </c>
      <c r="IC209" s="60">
        <v>1891.44</v>
      </c>
      <c r="ID209" s="60">
        <v>1971.44</v>
      </c>
      <c r="IE209" s="60">
        <v>1971.44</v>
      </c>
      <c r="IF209" s="60">
        <v>1971.44</v>
      </c>
      <c r="IG209" s="60">
        <v>1971.44</v>
      </c>
      <c r="IH209" s="60">
        <v>1742.44</v>
      </c>
      <c r="II209" s="60">
        <v>1742.44</v>
      </c>
      <c r="IJ209" s="60">
        <v>1901.44</v>
      </c>
      <c r="IK209" s="60">
        <v>1891.44</v>
      </c>
      <c r="IL209" s="60">
        <v>1411.44</v>
      </c>
      <c r="IM209" s="60">
        <v>1411.44</v>
      </c>
      <c r="IN209" s="60">
        <v>1646.44</v>
      </c>
      <c r="IO209" s="60">
        <v>1487.44</v>
      </c>
      <c r="IP209" s="60">
        <v>1646.44</v>
      </c>
      <c r="IQ209" s="60">
        <v>1411.44</v>
      </c>
      <c r="IR209" s="60">
        <v>1646.44</v>
      </c>
      <c r="IS209" s="60">
        <v>1971.44</v>
      </c>
      <c r="IT209" s="60">
        <v>1971.44</v>
      </c>
      <c r="IU209" s="60">
        <v>1971.44</v>
      </c>
      <c r="IV209" s="60">
        <v>1570.44</v>
      </c>
      <c r="IW209" s="60">
        <v>1891.44</v>
      </c>
      <c r="IX209" s="60">
        <v>1891.44</v>
      </c>
      <c r="IY209" s="60">
        <v>1570.44</v>
      </c>
      <c r="IZ209" s="60">
        <v>1891.44</v>
      </c>
      <c r="JA209" s="60">
        <v>1901.44</v>
      </c>
      <c r="JB209" s="60">
        <v>1891.44</v>
      </c>
      <c r="JC209" s="60">
        <v>1452.1399999999999</v>
      </c>
      <c r="JD209" s="60">
        <v>1821.44</v>
      </c>
      <c r="JE209" s="60">
        <v>1971.44</v>
      </c>
      <c r="JF209" s="60">
        <v>1891.44</v>
      </c>
      <c r="JG209" s="60">
        <v>1891.44</v>
      </c>
      <c r="JH209" s="60">
        <v>1971.44</v>
      </c>
      <c r="JI209" s="60">
        <v>1971.44</v>
      </c>
      <c r="JJ209" s="60">
        <v>1971.44</v>
      </c>
      <c r="JK209" s="60">
        <v>1971.44</v>
      </c>
      <c r="JL209" s="60">
        <v>1905.14</v>
      </c>
      <c r="JM209" s="60">
        <v>1971.44</v>
      </c>
      <c r="JN209" s="60">
        <v>1882.44</v>
      </c>
      <c r="JO209" s="60">
        <v>1697.1399999999999</v>
      </c>
      <c r="JP209" s="60">
        <v>1356.44</v>
      </c>
      <c r="JQ209" s="60">
        <v>1971.44</v>
      </c>
      <c r="JR209" s="60">
        <v>1815.44</v>
      </c>
      <c r="JS209" s="60">
        <v>1426.44</v>
      </c>
      <c r="JT209" s="60">
        <v>1570.44</v>
      </c>
      <c r="JU209" s="60">
        <v>1882.44</v>
      </c>
      <c r="JV209" s="60">
        <v>1646.44</v>
      </c>
      <c r="JW209" s="60">
        <v>1662.44</v>
      </c>
      <c r="JX209" s="60">
        <v>1891.44</v>
      </c>
      <c r="JY209" s="60">
        <v>1882.44</v>
      </c>
      <c r="JZ209" s="60">
        <v>1971.44</v>
      </c>
      <c r="KA209" s="60">
        <v>1356.44</v>
      </c>
      <c r="KB209" s="60">
        <v>1891.44</v>
      </c>
      <c r="KC209" s="60">
        <v>1891.44</v>
      </c>
      <c r="KD209" s="60">
        <v>1891.44</v>
      </c>
      <c r="KE209" s="60">
        <v>1971.44</v>
      </c>
      <c r="KF209" s="60">
        <v>1646.44</v>
      </c>
      <c r="KG209" s="60">
        <v>1971.44</v>
      </c>
      <c r="KH209" s="60">
        <v>1971.44</v>
      </c>
      <c r="KI209" s="60">
        <v>1971.44</v>
      </c>
      <c r="KJ209" s="60">
        <v>1971.44</v>
      </c>
      <c r="KK209" s="60">
        <v>1971.44</v>
      </c>
      <c r="KL209" s="60">
        <v>1971.44</v>
      </c>
      <c r="KM209" s="60">
        <v>1962.44</v>
      </c>
      <c r="KN209" s="60">
        <v>1971.44</v>
      </c>
      <c r="KO209" s="60">
        <v>1971.44</v>
      </c>
      <c r="KP209" s="60">
        <v>1570.44</v>
      </c>
      <c r="KQ209" s="60">
        <v>1891.44</v>
      </c>
      <c r="KR209" s="60">
        <v>1891.44</v>
      </c>
      <c r="KS209" s="60">
        <v>1971.44</v>
      </c>
      <c r="KT209" s="60">
        <v>1971.44</v>
      </c>
      <c r="KU209" s="60">
        <v>1570.44</v>
      </c>
      <c r="KV209" s="60">
        <v>1570.44</v>
      </c>
      <c r="KW209" s="60">
        <v>1417.44</v>
      </c>
      <c r="KX209" s="60">
        <v>1570.44</v>
      </c>
      <c r="KY209" s="60">
        <v>1216.44</v>
      </c>
      <c r="KZ209" s="60">
        <v>1426.44</v>
      </c>
      <c r="LA209" s="60">
        <v>1426.44</v>
      </c>
      <c r="LB209" s="60">
        <v>1821.44</v>
      </c>
      <c r="LC209" s="60">
        <v>1646.44</v>
      </c>
      <c r="LD209" s="60">
        <v>1646.44</v>
      </c>
      <c r="LE209" s="60">
        <v>1292.44</v>
      </c>
      <c r="LF209" s="60">
        <v>1216.44</v>
      </c>
      <c r="LG209" s="60">
        <v>1891.44</v>
      </c>
      <c r="LH209" s="60">
        <v>1570.44</v>
      </c>
      <c r="LI209" s="60">
        <v>1650.44</v>
      </c>
      <c r="LJ209" s="60">
        <v>1891.44</v>
      </c>
      <c r="LK209" s="60">
        <v>1646.44</v>
      </c>
      <c r="LL209" s="60">
        <v>1570.44</v>
      </c>
      <c r="LM209" s="60">
        <v>1426.44</v>
      </c>
      <c r="LN209" s="60">
        <v>1487.44</v>
      </c>
      <c r="LO209" s="60">
        <v>1891.44</v>
      </c>
      <c r="LP209" s="60">
        <v>1891.44</v>
      </c>
      <c r="LQ209" s="60">
        <v>1570.44</v>
      </c>
      <c r="LR209" s="60">
        <v>1576.44</v>
      </c>
      <c r="LS209" s="60">
        <v>1882.44</v>
      </c>
      <c r="LT209" s="60">
        <v>1662.44</v>
      </c>
      <c r="LU209" s="60">
        <v>1426.44</v>
      </c>
      <c r="LV209" s="60">
        <v>1646.44</v>
      </c>
    </row>
    <row r="210" spans="1:334" ht="15" customHeight="1" x14ac:dyDescent="0.35">
      <c r="A210" s="57"/>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s="60">
        <v>7177.4400000000005</v>
      </c>
      <c r="FH210" s="60">
        <v>7259.4400000000005</v>
      </c>
      <c r="FI210" s="60">
        <v>6733.4400000000005</v>
      </c>
      <c r="FJ210" s="60">
        <v>8123.4400000000005</v>
      </c>
      <c r="FK210" s="60">
        <v>6733.4400000000005</v>
      </c>
      <c r="FL210" s="60">
        <v>8689.44</v>
      </c>
      <c r="FM210" s="60">
        <v>8689.44</v>
      </c>
      <c r="FN210" s="60">
        <v>8171.4400000000005</v>
      </c>
      <c r="FO210" s="60">
        <v>8039.4400000000005</v>
      </c>
      <c r="FP210" s="60">
        <v>7985.4400000000005</v>
      </c>
      <c r="FQ210" s="60">
        <v>5483.4400000000005</v>
      </c>
      <c r="FR210" s="60">
        <v>8123.4400000000005</v>
      </c>
      <c r="FS210" s="60">
        <v>6147.4400000000005</v>
      </c>
      <c r="FT210" s="60">
        <v>6999.4400000000005</v>
      </c>
      <c r="FU210" s="60">
        <v>4713.4400000000005</v>
      </c>
      <c r="FV210" s="60">
        <v>5822.64</v>
      </c>
      <c r="FW210" s="60">
        <v>6819.4400000000005</v>
      </c>
      <c r="FX210" s="60">
        <v>5997.4400000000005</v>
      </c>
      <c r="FY210" s="60">
        <v>8249.44</v>
      </c>
      <c r="FZ210" s="60">
        <v>5249.4400000000005</v>
      </c>
      <c r="GA210" s="60">
        <v>8689.44</v>
      </c>
      <c r="GB210" s="60">
        <v>7603.4400000000005</v>
      </c>
      <c r="GC210" s="60">
        <v>6032</v>
      </c>
      <c r="GD210" s="60">
        <v>6460.4400000000005</v>
      </c>
      <c r="GE210" s="60">
        <v>6683</v>
      </c>
      <c r="GF210" s="60">
        <v>6879</v>
      </c>
      <c r="GG210" s="60">
        <v>4472</v>
      </c>
      <c r="GH210" s="60">
        <v>4068</v>
      </c>
      <c r="GI210" s="60">
        <v>7093.4400000000005</v>
      </c>
      <c r="GJ210" s="60">
        <v>8204.44</v>
      </c>
      <c r="GK210" s="60">
        <v>7932.4400000000005</v>
      </c>
      <c r="GL210" s="60">
        <v>7442.4400000000005</v>
      </c>
      <c r="GM210" s="60">
        <v>7973.4400000000005</v>
      </c>
      <c r="GN210" s="60">
        <v>6268.4400000000005</v>
      </c>
      <c r="GO210" s="60">
        <v>6338.4400000000005</v>
      </c>
      <c r="GP210" s="60">
        <v>6906.4400000000005</v>
      </c>
      <c r="GQ210" s="60">
        <v>5740.4400000000005</v>
      </c>
      <c r="GR210" s="60">
        <v>7703.4400000000005</v>
      </c>
      <c r="GS210" s="60">
        <v>8280.44</v>
      </c>
      <c r="GT210" s="60">
        <v>7052.4400000000005</v>
      </c>
      <c r="GU210" s="60">
        <v>5910</v>
      </c>
      <c r="GV210" s="60">
        <v>4082</v>
      </c>
      <c r="GW210" s="60">
        <v>4672</v>
      </c>
      <c r="GX210" s="60">
        <v>6454</v>
      </c>
      <c r="GZ210" s="60">
        <v>6370</v>
      </c>
      <c r="HA210" s="60">
        <v>6002</v>
      </c>
      <c r="HB210" s="60">
        <v>7856.4400000000005</v>
      </c>
      <c r="HC210" s="60">
        <v>7321.4400000000005</v>
      </c>
      <c r="HD210" s="60">
        <v>6795.4400000000005</v>
      </c>
      <c r="HE210" s="60">
        <v>7646.4400000000005</v>
      </c>
      <c r="HF210" s="60">
        <v>7621.4400000000005</v>
      </c>
      <c r="HG210" s="60">
        <v>7705.4400000000005</v>
      </c>
      <c r="HH210" s="60">
        <v>5833.4400000000005</v>
      </c>
      <c r="HI210" s="60">
        <v>984</v>
      </c>
      <c r="HJ210" s="60">
        <v>1706.44</v>
      </c>
      <c r="HK210" s="60">
        <v>2251.44</v>
      </c>
      <c r="HL210" s="60">
        <v>1576.44</v>
      </c>
      <c r="HM210" s="60">
        <v>2251.44</v>
      </c>
      <c r="HN210" s="60">
        <v>2251.44</v>
      </c>
      <c r="HO210" s="60">
        <v>2251.44</v>
      </c>
      <c r="HP210" s="60">
        <v>2251.44</v>
      </c>
      <c r="HQ210" s="60">
        <v>1758.44</v>
      </c>
      <c r="HR210" s="60">
        <v>1758.44</v>
      </c>
      <c r="HS210" s="60">
        <v>2003.44</v>
      </c>
      <c r="HT210" s="60">
        <v>1592.44</v>
      </c>
      <c r="HU210" s="60">
        <v>2016.44</v>
      </c>
      <c r="HV210" s="60">
        <v>1592.44</v>
      </c>
      <c r="HW210" s="60">
        <v>1592.44</v>
      </c>
      <c r="HX210" s="60">
        <v>1850.44</v>
      </c>
      <c r="HY210" s="60">
        <v>2022.44</v>
      </c>
      <c r="HZ210" s="60">
        <v>2022.44</v>
      </c>
      <c r="IA210" s="60">
        <v>2022.44</v>
      </c>
      <c r="IB210" s="60">
        <v>2251.44</v>
      </c>
      <c r="IC210" s="60">
        <v>2171.44</v>
      </c>
      <c r="ID210" s="60">
        <v>2251.44</v>
      </c>
      <c r="IE210" s="60">
        <v>2251.44</v>
      </c>
      <c r="IF210" s="60">
        <v>2251.44</v>
      </c>
      <c r="IG210" s="60">
        <v>2251.44</v>
      </c>
      <c r="IH210" s="60">
        <v>2022.44</v>
      </c>
      <c r="II210" s="60">
        <v>2022.44</v>
      </c>
      <c r="IJ210" s="60">
        <v>2181.44</v>
      </c>
      <c r="IK210" s="60">
        <v>2171.44</v>
      </c>
      <c r="IL210" s="60">
        <v>1691.44</v>
      </c>
      <c r="IM210" s="60">
        <v>1691.44</v>
      </c>
      <c r="IN210" s="60">
        <v>1926.44</v>
      </c>
      <c r="IO210" s="60">
        <v>1767.44</v>
      </c>
      <c r="IP210" s="60">
        <v>1926.44</v>
      </c>
      <c r="IQ210" s="60">
        <v>1691.44</v>
      </c>
      <c r="IR210" s="60">
        <v>1926.44</v>
      </c>
      <c r="IS210" s="60">
        <v>2251.44</v>
      </c>
      <c r="IT210" s="60">
        <v>2251.44</v>
      </c>
      <c r="IU210" s="60">
        <v>2251.44</v>
      </c>
      <c r="IV210" s="60">
        <v>1850.44</v>
      </c>
      <c r="IW210" s="60">
        <v>2171.44</v>
      </c>
      <c r="IX210" s="60">
        <v>2171.44</v>
      </c>
      <c r="IY210" s="60">
        <v>1850.44</v>
      </c>
      <c r="IZ210" s="60">
        <v>2171.44</v>
      </c>
      <c r="JA210" s="60">
        <v>2181.44</v>
      </c>
      <c r="JB210" s="60">
        <v>2171.44</v>
      </c>
      <c r="JC210" s="60">
        <v>1564.1399999999999</v>
      </c>
      <c r="JD210" s="60">
        <v>2101.44</v>
      </c>
      <c r="JE210" s="60">
        <v>2251.44</v>
      </c>
      <c r="JF210" s="60">
        <v>2171.44</v>
      </c>
      <c r="JG210" s="60">
        <v>2171.44</v>
      </c>
      <c r="JH210" s="60">
        <v>2251.44</v>
      </c>
      <c r="JI210" s="60">
        <v>2251.44</v>
      </c>
      <c r="JJ210" s="60">
        <v>2251.44</v>
      </c>
      <c r="JK210" s="60">
        <v>2251.44</v>
      </c>
      <c r="JL210" s="60">
        <v>2185.14</v>
      </c>
      <c r="JM210" s="60">
        <v>2251.44</v>
      </c>
      <c r="JN210" s="60">
        <v>2162.44</v>
      </c>
      <c r="JO210" s="60">
        <v>1977.1399999999999</v>
      </c>
      <c r="JP210" s="60">
        <v>1636.44</v>
      </c>
      <c r="JQ210" s="60">
        <v>2251.44</v>
      </c>
      <c r="JR210" s="60">
        <v>2095.44</v>
      </c>
      <c r="JS210" s="60">
        <v>1706.44</v>
      </c>
      <c r="JT210" s="60">
        <v>1850.44</v>
      </c>
      <c r="JU210" s="60">
        <v>1994.44</v>
      </c>
      <c r="JV210" s="60">
        <v>1926.44</v>
      </c>
      <c r="JW210" s="60">
        <v>1942.44</v>
      </c>
      <c r="JX210" s="60">
        <v>2171.44</v>
      </c>
      <c r="JY210" s="60">
        <v>2162.44</v>
      </c>
      <c r="JZ210" s="60">
        <v>2251.44</v>
      </c>
      <c r="KA210" s="60">
        <v>1636.44</v>
      </c>
      <c r="KB210" s="60">
        <v>2171.44</v>
      </c>
      <c r="KC210" s="60">
        <v>2171.44</v>
      </c>
      <c r="KD210" s="60">
        <v>2171.44</v>
      </c>
      <c r="KE210" s="60">
        <v>2251.44</v>
      </c>
      <c r="KF210" s="60">
        <v>1758.44</v>
      </c>
      <c r="KG210" s="60">
        <v>2251.44</v>
      </c>
      <c r="KH210" s="60">
        <v>2251.44</v>
      </c>
      <c r="KI210" s="60">
        <v>2251.44</v>
      </c>
      <c r="KJ210" s="60">
        <v>2251.44</v>
      </c>
      <c r="KK210" s="60">
        <v>2251.44</v>
      </c>
      <c r="KL210" s="60">
        <v>2251.44</v>
      </c>
      <c r="KM210" s="60">
        <v>2242.44</v>
      </c>
      <c r="KN210" s="60">
        <v>2251.44</v>
      </c>
      <c r="KO210" s="60">
        <v>2251.44</v>
      </c>
      <c r="KP210" s="60">
        <v>1850.44</v>
      </c>
      <c r="KQ210" s="60">
        <v>2171.44</v>
      </c>
      <c r="KR210" s="60">
        <v>2171.44</v>
      </c>
      <c r="KS210" s="60">
        <v>2251.44</v>
      </c>
      <c r="KT210" s="60">
        <v>2251.44</v>
      </c>
      <c r="KU210" s="60">
        <v>1850.44</v>
      </c>
      <c r="KV210" s="60">
        <v>1850.44</v>
      </c>
      <c r="KW210" s="60">
        <v>1697.44</v>
      </c>
      <c r="KX210" s="60">
        <v>1850.44</v>
      </c>
      <c r="KY210" s="60">
        <v>1496.44</v>
      </c>
      <c r="KZ210" s="60">
        <v>1706.44</v>
      </c>
      <c r="LA210" s="60">
        <v>1706.44</v>
      </c>
      <c r="LB210" s="60">
        <v>2101.44</v>
      </c>
      <c r="LC210" s="60">
        <v>1926.44</v>
      </c>
      <c r="LD210" s="60">
        <v>1926.44</v>
      </c>
      <c r="LE210" s="60">
        <v>1572.44</v>
      </c>
      <c r="LF210" s="60">
        <v>1496.44</v>
      </c>
      <c r="LG210" s="60">
        <v>2171.44</v>
      </c>
      <c r="LH210" s="60">
        <v>1850.44</v>
      </c>
      <c r="LI210" s="60">
        <v>1930.44</v>
      </c>
      <c r="LJ210" s="60">
        <v>2171.44</v>
      </c>
      <c r="LK210" s="60">
        <v>1926.44</v>
      </c>
      <c r="LL210" s="60">
        <v>1850.44</v>
      </c>
      <c r="LM210" s="60">
        <v>1706.44</v>
      </c>
      <c r="LN210" s="60">
        <v>1767.44</v>
      </c>
      <c r="LO210" s="60">
        <v>2171.44</v>
      </c>
      <c r="LP210" s="60">
        <v>2171.44</v>
      </c>
      <c r="LQ210" s="60">
        <v>1850.44</v>
      </c>
      <c r="LR210" s="60">
        <v>1856.44</v>
      </c>
      <c r="LS210" s="60">
        <v>2162.44</v>
      </c>
      <c r="LT210" s="60">
        <v>1942.44</v>
      </c>
      <c r="LU210" s="60">
        <v>1706.44</v>
      </c>
      <c r="LV210" s="60">
        <v>1926.44</v>
      </c>
    </row>
    <row r="211" spans="1:334" ht="15" customHeight="1" x14ac:dyDescent="0.35">
      <c r="A211" s="57"/>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s="60">
        <v>5535.4400000000005</v>
      </c>
      <c r="FH211" s="60">
        <v>5327.4400000000005</v>
      </c>
      <c r="FI211" s="60">
        <v>4763.4400000000005</v>
      </c>
      <c r="FJ211" s="60">
        <v>5691.4400000000005</v>
      </c>
      <c r="FK211" s="60">
        <v>4763.4400000000005</v>
      </c>
      <c r="FL211" s="60">
        <v>5027.4400000000005</v>
      </c>
      <c r="FM211" s="60">
        <v>5293.4400000000005</v>
      </c>
      <c r="FN211" s="60">
        <v>4603.4400000000005</v>
      </c>
      <c r="FO211" s="60">
        <v>5607.4400000000005</v>
      </c>
      <c r="FP211" s="60">
        <v>5259.4400000000005</v>
      </c>
      <c r="FQ211" s="60">
        <v>4605.4400000000005</v>
      </c>
      <c r="FR211" s="60">
        <v>5691.4400000000005</v>
      </c>
      <c r="FS211" s="60">
        <v>4793.4400000000005</v>
      </c>
      <c r="FT211" s="60">
        <v>4959.4400000000005</v>
      </c>
      <c r="FU211" s="60">
        <v>4325.4400000000005</v>
      </c>
      <c r="FV211" s="60">
        <v>4959.4400000000005</v>
      </c>
      <c r="FW211" s="60">
        <v>4193.4400000000005</v>
      </c>
      <c r="FX211" s="60">
        <v>5259.4400000000005</v>
      </c>
      <c r="FY211" s="60">
        <v>5523.4400000000005</v>
      </c>
      <c r="FZ211" s="60">
        <v>4679.4400000000005</v>
      </c>
      <c r="GA211" s="60">
        <v>5151.4400000000005</v>
      </c>
      <c r="GB211" s="60">
        <v>4189.4400000000005</v>
      </c>
      <c r="GC211" s="60">
        <v>4272</v>
      </c>
      <c r="GD211" s="60">
        <v>3654.44</v>
      </c>
      <c r="GE211" s="60">
        <v>3797</v>
      </c>
      <c r="GF211" s="60">
        <v>3203</v>
      </c>
      <c r="GG211" s="60">
        <v>3632</v>
      </c>
      <c r="GH211" s="60">
        <v>2708</v>
      </c>
      <c r="GI211" s="60">
        <v>5203.4400000000005</v>
      </c>
      <c r="GJ211" s="60">
        <v>5122.4400000000005</v>
      </c>
      <c r="GK211" s="60">
        <v>5290.4400000000005</v>
      </c>
      <c r="GL211" s="60">
        <v>5222.4400000000005</v>
      </c>
      <c r="GM211" s="60">
        <v>5541.4400000000005</v>
      </c>
      <c r="GN211" s="60">
        <v>4978.4400000000005</v>
      </c>
      <c r="GO211" s="60">
        <v>4664.4400000000005</v>
      </c>
      <c r="GP211" s="60">
        <v>5026.4400000000005</v>
      </c>
      <c r="GQ211" s="60">
        <v>4370.4400000000005</v>
      </c>
      <c r="GR211" s="60">
        <v>5343.4400000000005</v>
      </c>
      <c r="GS211" s="60">
        <v>3604.44</v>
      </c>
      <c r="GT211" s="60">
        <v>4882.4400000000005</v>
      </c>
      <c r="GU211" s="60">
        <v>2708</v>
      </c>
      <c r="GV211" s="60">
        <v>2988</v>
      </c>
      <c r="GW211" s="60">
        <v>2988</v>
      </c>
      <c r="GX211" s="60">
        <v>1650</v>
      </c>
      <c r="GY211" s="60">
        <v>3288</v>
      </c>
      <c r="HA211" s="60">
        <v>3440</v>
      </c>
      <c r="HB211" s="60">
        <v>2450.44</v>
      </c>
      <c r="HC211" s="60">
        <v>2043.44</v>
      </c>
      <c r="HD211" s="60">
        <v>2381.44</v>
      </c>
      <c r="HE211" s="60">
        <v>2368.44</v>
      </c>
      <c r="HF211" s="60">
        <v>4239.4400000000005</v>
      </c>
      <c r="HG211" s="60">
        <v>4623.4400000000005</v>
      </c>
      <c r="HH211" s="60">
        <v>4443.4400000000005</v>
      </c>
      <c r="HI211" s="60">
        <v>984</v>
      </c>
      <c r="HJ211" s="60">
        <v>1426.44</v>
      </c>
      <c r="HK211" s="60">
        <v>1971.44</v>
      </c>
      <c r="HL211" s="60">
        <v>1576.44</v>
      </c>
      <c r="HM211" s="60">
        <v>1971.44</v>
      </c>
      <c r="HN211" s="60">
        <v>1971.44</v>
      </c>
      <c r="HO211" s="60">
        <v>1971.44</v>
      </c>
      <c r="HP211" s="60">
        <v>1971.44</v>
      </c>
      <c r="HQ211" s="60">
        <v>1646.44</v>
      </c>
      <c r="HR211" s="60">
        <v>1646.44</v>
      </c>
      <c r="HS211" s="60">
        <v>1891.44</v>
      </c>
      <c r="HT211" s="60">
        <v>1312.44</v>
      </c>
      <c r="HU211" s="60">
        <v>1736.44</v>
      </c>
      <c r="HV211" s="60">
        <v>1312.44</v>
      </c>
      <c r="HW211" s="60">
        <v>1312.44</v>
      </c>
      <c r="HX211" s="60">
        <v>1570.44</v>
      </c>
      <c r="HY211" s="60">
        <v>1742.44</v>
      </c>
      <c r="HZ211" s="60">
        <v>1742.44</v>
      </c>
      <c r="IA211" s="60">
        <v>1742.44</v>
      </c>
      <c r="IB211" s="60">
        <v>1971.44</v>
      </c>
      <c r="IC211" s="60">
        <v>1891.44</v>
      </c>
      <c r="ID211" s="60">
        <v>1971.44</v>
      </c>
      <c r="IE211" s="60">
        <v>1971.44</v>
      </c>
      <c r="IF211" s="60">
        <v>1971.44</v>
      </c>
      <c r="IG211" s="60">
        <v>1971.44</v>
      </c>
      <c r="IH211" s="60">
        <v>1742.44</v>
      </c>
      <c r="II211" s="60">
        <v>1742.44</v>
      </c>
      <c r="IJ211" s="60">
        <v>1901.44</v>
      </c>
      <c r="IK211" s="60">
        <v>1891.44</v>
      </c>
      <c r="IL211" s="60">
        <v>1411.44</v>
      </c>
      <c r="IM211" s="60">
        <v>1411.44</v>
      </c>
      <c r="IN211" s="60">
        <v>1646.44</v>
      </c>
      <c r="IO211" s="60">
        <v>1487.44</v>
      </c>
      <c r="IP211" s="60">
        <v>1646.44</v>
      </c>
      <c r="IQ211" s="60">
        <v>1411.44</v>
      </c>
      <c r="IR211" s="60">
        <v>1646.44</v>
      </c>
      <c r="IS211" s="60">
        <v>1971.44</v>
      </c>
      <c r="IT211" s="60">
        <v>1971.44</v>
      </c>
      <c r="IU211" s="60">
        <v>1971.44</v>
      </c>
      <c r="IV211" s="60">
        <v>1570.44</v>
      </c>
      <c r="IW211" s="60">
        <v>1891.44</v>
      </c>
      <c r="IX211" s="60">
        <v>1891.44</v>
      </c>
      <c r="IY211" s="60">
        <v>1570.44</v>
      </c>
      <c r="IZ211" s="60">
        <v>1891.44</v>
      </c>
      <c r="JA211" s="60">
        <v>1901.44</v>
      </c>
      <c r="JB211" s="60">
        <v>1891.44</v>
      </c>
      <c r="JC211" s="60">
        <v>1452.1399999999999</v>
      </c>
      <c r="JD211" s="60">
        <v>1821.44</v>
      </c>
      <c r="JE211" s="60">
        <v>1971.44</v>
      </c>
      <c r="JF211" s="60">
        <v>1891.44</v>
      </c>
      <c r="JG211" s="60">
        <v>1891.44</v>
      </c>
      <c r="JH211" s="60">
        <v>1971.44</v>
      </c>
      <c r="JI211" s="60">
        <v>1971.44</v>
      </c>
      <c r="JJ211" s="60">
        <v>1971.44</v>
      </c>
      <c r="JK211" s="60">
        <v>1971.44</v>
      </c>
      <c r="JL211" s="60">
        <v>1905.14</v>
      </c>
      <c r="JM211" s="60">
        <v>1971.44</v>
      </c>
      <c r="JN211" s="60">
        <v>1882.44</v>
      </c>
      <c r="JO211" s="60">
        <v>1697.1399999999999</v>
      </c>
      <c r="JP211" s="60">
        <v>1356.44</v>
      </c>
      <c r="JQ211" s="60">
        <v>1971.44</v>
      </c>
      <c r="JR211" s="60">
        <v>1815.44</v>
      </c>
      <c r="JS211" s="60">
        <v>1426.44</v>
      </c>
      <c r="JT211" s="60">
        <v>1570.44</v>
      </c>
      <c r="JU211" s="60">
        <v>1882.44</v>
      </c>
      <c r="JV211" s="60">
        <v>1646.44</v>
      </c>
      <c r="JW211" s="60">
        <v>1662.44</v>
      </c>
      <c r="JX211" s="60">
        <v>1891.44</v>
      </c>
      <c r="JY211" s="60">
        <v>1882.44</v>
      </c>
      <c r="JZ211" s="60">
        <v>1971.44</v>
      </c>
      <c r="KA211" s="60">
        <v>1356.44</v>
      </c>
      <c r="KB211" s="60">
        <v>1891.44</v>
      </c>
      <c r="KC211" s="60">
        <v>1891.44</v>
      </c>
      <c r="KD211" s="60">
        <v>1891.44</v>
      </c>
      <c r="KE211" s="60">
        <v>1971.44</v>
      </c>
      <c r="KF211" s="60">
        <v>1646.44</v>
      </c>
      <c r="KG211" s="60">
        <v>1971.44</v>
      </c>
      <c r="KH211" s="60">
        <v>1971.44</v>
      </c>
      <c r="KI211" s="60">
        <v>1971.44</v>
      </c>
      <c r="KJ211" s="60">
        <v>1971.44</v>
      </c>
      <c r="KK211" s="60">
        <v>1971.44</v>
      </c>
      <c r="KL211" s="60">
        <v>1971.44</v>
      </c>
      <c r="KM211" s="60">
        <v>1962.44</v>
      </c>
      <c r="KN211" s="60">
        <v>1971.44</v>
      </c>
      <c r="KO211" s="60">
        <v>1971.44</v>
      </c>
      <c r="KP211" s="60">
        <v>1570.44</v>
      </c>
      <c r="KQ211" s="60">
        <v>1891.44</v>
      </c>
      <c r="KR211" s="60">
        <v>1891.44</v>
      </c>
      <c r="KS211" s="60">
        <v>1971.44</v>
      </c>
      <c r="KT211" s="60">
        <v>1971.44</v>
      </c>
      <c r="KU211" s="60">
        <v>1570.44</v>
      </c>
      <c r="KV211" s="60">
        <v>1570.44</v>
      </c>
      <c r="KW211" s="60">
        <v>1417.44</v>
      </c>
      <c r="KX211" s="60">
        <v>1570.44</v>
      </c>
      <c r="KY211" s="60">
        <v>1216.44</v>
      </c>
      <c r="KZ211" s="60">
        <v>1426.44</v>
      </c>
      <c r="LA211" s="60">
        <v>1426.44</v>
      </c>
      <c r="LB211" s="60">
        <v>1821.44</v>
      </c>
      <c r="LC211" s="60">
        <v>1646.44</v>
      </c>
      <c r="LD211" s="60">
        <v>1646.44</v>
      </c>
      <c r="LE211" s="60">
        <v>1292.44</v>
      </c>
      <c r="LF211" s="60">
        <v>1216.44</v>
      </c>
      <c r="LG211" s="60">
        <v>1891.44</v>
      </c>
      <c r="LH211" s="60">
        <v>1570.44</v>
      </c>
      <c r="LI211" s="60">
        <v>1650.44</v>
      </c>
      <c r="LJ211" s="60">
        <v>1891.44</v>
      </c>
      <c r="LK211" s="60">
        <v>1646.44</v>
      </c>
      <c r="LL211" s="60">
        <v>1570.44</v>
      </c>
      <c r="LM211" s="60">
        <v>1426.44</v>
      </c>
      <c r="LN211" s="60">
        <v>1487.44</v>
      </c>
      <c r="LO211" s="60">
        <v>1891.44</v>
      </c>
      <c r="LP211" s="60">
        <v>1891.44</v>
      </c>
      <c r="LQ211" s="60">
        <v>1570.44</v>
      </c>
      <c r="LR211" s="60">
        <v>1576.44</v>
      </c>
      <c r="LS211" s="60">
        <v>1882.44</v>
      </c>
      <c r="LT211" s="60">
        <v>1662.44</v>
      </c>
      <c r="LU211" s="60">
        <v>1426.44</v>
      </c>
      <c r="LV211" s="60">
        <v>1646.44</v>
      </c>
    </row>
    <row r="212" spans="1:334" ht="15" customHeight="1" x14ac:dyDescent="0.35">
      <c r="A212" s="57"/>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s="60">
        <v>13423.439999999999</v>
      </c>
      <c r="FH212" s="60">
        <v>13299.439999999999</v>
      </c>
      <c r="FI212" s="60">
        <v>12579.439999999999</v>
      </c>
      <c r="FJ212" s="60">
        <v>13579.439999999999</v>
      </c>
      <c r="FK212" s="60">
        <v>12579.439999999999</v>
      </c>
      <c r="FL212" s="60">
        <v>13299.439999999999</v>
      </c>
      <c r="FM212" s="60">
        <v>13579.439999999999</v>
      </c>
      <c r="FN212" s="60">
        <v>13145.439999999999</v>
      </c>
      <c r="FO212" s="60">
        <v>13579.439999999999</v>
      </c>
      <c r="FP212" s="60">
        <v>13579.439999999999</v>
      </c>
      <c r="FQ212" s="60">
        <v>12425.439999999999</v>
      </c>
      <c r="FR212" s="60">
        <v>13579.439999999999</v>
      </c>
      <c r="FS212" s="60">
        <v>11425.439999999999</v>
      </c>
      <c r="FT212" s="60">
        <v>13579.439999999999</v>
      </c>
      <c r="FU212" s="60">
        <v>12225.439999999999</v>
      </c>
      <c r="FV212" s="60">
        <v>12779.439999999999</v>
      </c>
      <c r="FW212" s="60">
        <v>11779.439999999999</v>
      </c>
      <c r="FX212" s="60">
        <v>12779.439999999999</v>
      </c>
      <c r="FY212" s="60">
        <v>13579.439999999999</v>
      </c>
      <c r="FZ212" s="60">
        <v>5629.4400000000005</v>
      </c>
      <c r="GA212" s="60">
        <v>13579.439999999999</v>
      </c>
      <c r="GB212" s="60">
        <v>12019.439999999999</v>
      </c>
      <c r="GC212" s="60">
        <v>12592</v>
      </c>
      <c r="GD212" s="60">
        <v>12040.439999999999</v>
      </c>
      <c r="GE212" s="60">
        <v>11853</v>
      </c>
      <c r="GF212" s="60">
        <v>11573</v>
      </c>
      <c r="GG212" s="60">
        <v>10888</v>
      </c>
      <c r="GH212" s="60">
        <v>9808</v>
      </c>
      <c r="GI212" s="60">
        <v>13355.439999999999</v>
      </c>
      <c r="GJ212" s="60">
        <v>13178.439999999999</v>
      </c>
      <c r="GK212" s="60">
        <v>13178.439999999999</v>
      </c>
      <c r="GL212" s="60">
        <v>13110.439999999999</v>
      </c>
      <c r="GM212" s="60">
        <v>13429.439999999999</v>
      </c>
      <c r="GN212" s="60">
        <v>12234.439999999999</v>
      </c>
      <c r="GO212" s="60">
        <v>12900.439999999999</v>
      </c>
      <c r="GP212" s="60">
        <v>13178.439999999999</v>
      </c>
      <c r="GQ212" s="60">
        <v>12270.439999999999</v>
      </c>
      <c r="GR212" s="60">
        <v>13579.439999999999</v>
      </c>
      <c r="GS212" s="60">
        <v>12974.439999999999</v>
      </c>
      <c r="GT212" s="60">
        <v>13034.439999999999</v>
      </c>
      <c r="GU212" s="60">
        <v>10608</v>
      </c>
      <c r="GV212" s="60">
        <v>11608</v>
      </c>
      <c r="GW212" s="60">
        <v>11608</v>
      </c>
      <c r="GX212" s="60">
        <v>11328</v>
      </c>
      <c r="GY212" s="60">
        <v>10808</v>
      </c>
      <c r="GZ212" s="60">
        <v>11328</v>
      </c>
      <c r="HB212" s="60">
        <v>12550.439999999999</v>
      </c>
      <c r="HC212" s="60">
        <v>12315.439999999999</v>
      </c>
      <c r="HD212" s="60">
        <v>11595.439999999999</v>
      </c>
      <c r="HE212" s="60">
        <v>12640.439999999999</v>
      </c>
      <c r="HF212" s="60">
        <v>12595.439999999999</v>
      </c>
      <c r="HG212" s="60">
        <v>12595.439999999999</v>
      </c>
      <c r="HH212" s="60">
        <v>12595.439999999999</v>
      </c>
      <c r="HI212" s="60">
        <v>984</v>
      </c>
      <c r="HJ212" s="60">
        <v>1426.44</v>
      </c>
      <c r="HK212" s="60">
        <v>1971.44</v>
      </c>
      <c r="HL212" s="60">
        <v>1576.44</v>
      </c>
      <c r="HM212" s="60">
        <v>1971.44</v>
      </c>
      <c r="HN212" s="60">
        <v>1971.44</v>
      </c>
      <c r="HO212" s="60">
        <v>1971.44</v>
      </c>
      <c r="HP212" s="60">
        <v>1971.44</v>
      </c>
      <c r="HQ212" s="60">
        <v>1646.44</v>
      </c>
      <c r="HR212" s="60">
        <v>1646.44</v>
      </c>
      <c r="HS212" s="60">
        <v>1891.44</v>
      </c>
      <c r="HT212" s="60">
        <v>1312.44</v>
      </c>
      <c r="HU212" s="60">
        <v>1736.44</v>
      </c>
      <c r="HV212" s="60">
        <v>1312.44</v>
      </c>
      <c r="HW212" s="60">
        <v>1312.44</v>
      </c>
      <c r="HX212" s="60">
        <v>1570.44</v>
      </c>
      <c r="HY212" s="60">
        <v>1742.44</v>
      </c>
      <c r="HZ212" s="60">
        <v>1742.44</v>
      </c>
      <c r="IA212" s="60">
        <v>1742.44</v>
      </c>
      <c r="IB212" s="60">
        <v>1971.44</v>
      </c>
      <c r="IC212" s="60">
        <v>1891.44</v>
      </c>
      <c r="ID212" s="60">
        <v>1971.44</v>
      </c>
      <c r="IE212" s="60">
        <v>1971.44</v>
      </c>
      <c r="IF212" s="60">
        <v>1971.44</v>
      </c>
      <c r="IG212" s="60">
        <v>1971.44</v>
      </c>
      <c r="IH212" s="60">
        <v>1742.44</v>
      </c>
      <c r="II212" s="60">
        <v>1742.44</v>
      </c>
      <c r="IJ212" s="60">
        <v>1901.44</v>
      </c>
      <c r="IK212" s="60">
        <v>1891.44</v>
      </c>
      <c r="IL212" s="60">
        <v>1411.44</v>
      </c>
      <c r="IM212" s="60">
        <v>1411.44</v>
      </c>
      <c r="IN212" s="60">
        <v>1646.44</v>
      </c>
      <c r="IO212" s="60">
        <v>1487.44</v>
      </c>
      <c r="IP212" s="60">
        <v>1646.44</v>
      </c>
      <c r="IQ212" s="60">
        <v>1411.44</v>
      </c>
      <c r="IR212" s="60">
        <v>1646.44</v>
      </c>
      <c r="IS212" s="60">
        <v>1971.44</v>
      </c>
      <c r="IT212" s="60">
        <v>1971.44</v>
      </c>
      <c r="IU212" s="60">
        <v>1971.44</v>
      </c>
      <c r="IV212" s="60">
        <v>1570.44</v>
      </c>
      <c r="IW212" s="60">
        <v>1891.44</v>
      </c>
      <c r="IX212" s="60">
        <v>1891.44</v>
      </c>
      <c r="IY212" s="60">
        <v>1570.44</v>
      </c>
      <c r="IZ212" s="60">
        <v>1891.44</v>
      </c>
      <c r="JA212" s="60">
        <v>1901.44</v>
      </c>
      <c r="JB212" s="60">
        <v>1891.44</v>
      </c>
      <c r="JC212" s="60">
        <v>1452.1399999999999</v>
      </c>
      <c r="JD212" s="60">
        <v>1821.44</v>
      </c>
      <c r="JE212" s="60">
        <v>1971.44</v>
      </c>
      <c r="JF212" s="60">
        <v>1891.44</v>
      </c>
      <c r="JG212" s="60">
        <v>1891.44</v>
      </c>
      <c r="JH212" s="60">
        <v>1971.44</v>
      </c>
      <c r="JI212" s="60">
        <v>1971.44</v>
      </c>
      <c r="JJ212" s="60">
        <v>1971.44</v>
      </c>
      <c r="JK212" s="60">
        <v>1971.44</v>
      </c>
      <c r="JL212" s="60">
        <v>1905.14</v>
      </c>
      <c r="JM212" s="60">
        <v>1971.44</v>
      </c>
      <c r="JN212" s="60">
        <v>1882.44</v>
      </c>
      <c r="JO212" s="60">
        <v>1697.1399999999999</v>
      </c>
      <c r="JP212" s="60">
        <v>1356.44</v>
      </c>
      <c r="JQ212" s="60">
        <v>1971.44</v>
      </c>
      <c r="JR212" s="60">
        <v>1815.44</v>
      </c>
      <c r="JS212" s="60">
        <v>1426.44</v>
      </c>
      <c r="JT212" s="60">
        <v>1570.44</v>
      </c>
      <c r="JU212" s="60">
        <v>1882.44</v>
      </c>
      <c r="JV212" s="60">
        <v>1646.44</v>
      </c>
      <c r="JW212" s="60">
        <v>1662.44</v>
      </c>
      <c r="JX212" s="60">
        <v>1891.44</v>
      </c>
      <c r="JY212" s="60">
        <v>1882.44</v>
      </c>
      <c r="JZ212" s="60">
        <v>1971.44</v>
      </c>
      <c r="KA212" s="60">
        <v>1356.44</v>
      </c>
      <c r="KB212" s="60">
        <v>1891.44</v>
      </c>
      <c r="KC212" s="60">
        <v>1891.44</v>
      </c>
      <c r="KD212" s="60">
        <v>1891.44</v>
      </c>
      <c r="KE212" s="60">
        <v>1971.44</v>
      </c>
      <c r="KF212" s="60">
        <v>1646.44</v>
      </c>
      <c r="KG212" s="60">
        <v>1971.44</v>
      </c>
      <c r="KH212" s="60">
        <v>1971.44</v>
      </c>
      <c r="KI212" s="60">
        <v>1971.44</v>
      </c>
      <c r="KJ212" s="60">
        <v>1971.44</v>
      </c>
      <c r="KK212" s="60">
        <v>1971.44</v>
      </c>
      <c r="KL212" s="60">
        <v>1971.44</v>
      </c>
      <c r="KM212" s="60">
        <v>1962.44</v>
      </c>
      <c r="KN212" s="60">
        <v>1971.44</v>
      </c>
      <c r="KO212" s="60">
        <v>1971.44</v>
      </c>
      <c r="KP212" s="60">
        <v>1570.44</v>
      </c>
      <c r="KQ212" s="60">
        <v>1891.44</v>
      </c>
      <c r="KR212" s="60">
        <v>1891.44</v>
      </c>
      <c r="KS212" s="60">
        <v>1971.44</v>
      </c>
      <c r="KT212" s="60">
        <v>1971.44</v>
      </c>
      <c r="KU212" s="60">
        <v>1570.44</v>
      </c>
      <c r="KV212" s="60">
        <v>1570.44</v>
      </c>
      <c r="KW212" s="60">
        <v>1417.44</v>
      </c>
      <c r="KX212" s="60">
        <v>1570.44</v>
      </c>
      <c r="KY212" s="60">
        <v>1216.44</v>
      </c>
      <c r="KZ212" s="60">
        <v>1426.44</v>
      </c>
      <c r="LA212" s="60">
        <v>1426.44</v>
      </c>
      <c r="LB212" s="60">
        <v>1821.44</v>
      </c>
      <c r="LC212" s="60">
        <v>1646.44</v>
      </c>
      <c r="LD212" s="60">
        <v>1646.44</v>
      </c>
      <c r="LE212" s="60">
        <v>1292.44</v>
      </c>
      <c r="LF212" s="60">
        <v>1216.44</v>
      </c>
      <c r="LG212" s="60">
        <v>1891.44</v>
      </c>
      <c r="LH212" s="60">
        <v>1570.44</v>
      </c>
      <c r="LI212" s="60">
        <v>1650.44</v>
      </c>
      <c r="LJ212" s="60">
        <v>1891.44</v>
      </c>
      <c r="LK212" s="60">
        <v>1646.44</v>
      </c>
      <c r="LL212" s="60">
        <v>1570.44</v>
      </c>
      <c r="LM212" s="60">
        <v>1426.44</v>
      </c>
      <c r="LN212" s="60">
        <v>1487.44</v>
      </c>
      <c r="LO212" s="60">
        <v>1891.44</v>
      </c>
      <c r="LP212" s="60">
        <v>1891.44</v>
      </c>
      <c r="LQ212" s="60">
        <v>1570.44</v>
      </c>
      <c r="LR212" s="60">
        <v>1576.44</v>
      </c>
      <c r="LS212" s="60">
        <v>1882.44</v>
      </c>
      <c r="LT212" s="60">
        <v>1662.44</v>
      </c>
      <c r="LU212" s="60">
        <v>1426.44</v>
      </c>
      <c r="LV212" s="60">
        <v>1646.44</v>
      </c>
    </row>
    <row r="213" spans="1:334" ht="15" customHeight="1" x14ac:dyDescent="0.35">
      <c r="A213" s="57"/>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s="60">
        <v>4222</v>
      </c>
      <c r="FH213" s="60">
        <v>3408</v>
      </c>
      <c r="FI213" s="60">
        <v>3414</v>
      </c>
      <c r="FJ213" s="60">
        <v>4078</v>
      </c>
      <c r="FK213" s="60">
        <v>3554</v>
      </c>
      <c r="FL213" s="60">
        <v>3024</v>
      </c>
      <c r="FM213" s="60">
        <v>3820</v>
      </c>
      <c r="FN213" s="60">
        <v>3162</v>
      </c>
      <c r="FO213" s="60">
        <v>3688</v>
      </c>
      <c r="FP213" s="60">
        <v>4134</v>
      </c>
      <c r="FQ213" s="60">
        <v>3438</v>
      </c>
      <c r="FR213" s="60">
        <v>4260</v>
      </c>
      <c r="FS213" s="60">
        <v>3486</v>
      </c>
      <c r="FT213" s="60">
        <v>3652</v>
      </c>
      <c r="FU213" s="60">
        <v>2912</v>
      </c>
      <c r="FV213" s="60">
        <v>3220</v>
      </c>
      <c r="FW213" s="60">
        <v>3156</v>
      </c>
      <c r="FX213" s="60">
        <v>4050</v>
      </c>
      <c r="FY213" s="60">
        <v>4050</v>
      </c>
      <c r="FZ213" s="60">
        <v>3470</v>
      </c>
      <c r="GA213" s="60">
        <v>3678</v>
      </c>
      <c r="GB213" s="60">
        <v>3159</v>
      </c>
      <c r="GC213" s="60">
        <v>3505</v>
      </c>
      <c r="GD213" s="60">
        <v>2595</v>
      </c>
      <c r="GE213" s="60">
        <v>2611</v>
      </c>
      <c r="GF213" s="60">
        <v>2017</v>
      </c>
      <c r="GG213" s="60">
        <v>2836</v>
      </c>
      <c r="GH213" s="60">
        <v>2805</v>
      </c>
      <c r="GI213" s="60">
        <v>3688</v>
      </c>
      <c r="GJ213" s="60">
        <v>3809</v>
      </c>
      <c r="GK213" s="60">
        <v>3977</v>
      </c>
      <c r="GL213" s="60">
        <v>3833</v>
      </c>
      <c r="GM213" s="60">
        <v>3678</v>
      </c>
      <c r="GN213" s="60">
        <v>3665</v>
      </c>
      <c r="GO213" s="60">
        <v>3539</v>
      </c>
      <c r="GP213" s="60">
        <v>3977</v>
      </c>
      <c r="GQ213" s="60">
        <v>3404</v>
      </c>
      <c r="GR213" s="60">
        <v>3744</v>
      </c>
      <c r="GS213" s="60">
        <v>2247</v>
      </c>
      <c r="GT213" s="60">
        <v>3833</v>
      </c>
      <c r="GU213" s="60">
        <v>2805</v>
      </c>
      <c r="GV213" s="60">
        <v>3085</v>
      </c>
      <c r="GW213" s="60">
        <v>3085</v>
      </c>
      <c r="GX213" s="60">
        <v>1747</v>
      </c>
      <c r="GY213" s="60">
        <v>3385</v>
      </c>
      <c r="GZ213" s="60">
        <v>1061</v>
      </c>
      <c r="HA213" s="60">
        <v>3273</v>
      </c>
      <c r="HC213" s="60">
        <v>474</v>
      </c>
      <c r="HD213" s="60">
        <v>1663</v>
      </c>
      <c r="HE213" s="60">
        <v>1386</v>
      </c>
      <c r="HF213" s="60">
        <v>3085</v>
      </c>
      <c r="HG213" s="60">
        <v>3469</v>
      </c>
      <c r="HH213" s="60">
        <v>3553</v>
      </c>
      <c r="HI213" s="60">
        <v>1181</v>
      </c>
      <c r="HJ213" s="60">
        <v>1235</v>
      </c>
      <c r="HK213" s="60">
        <v>1196</v>
      </c>
      <c r="HL213" s="60">
        <v>1415</v>
      </c>
      <c r="HM213" s="60">
        <v>1336</v>
      </c>
      <c r="HN213" s="60">
        <v>1726</v>
      </c>
      <c r="HO213" s="60">
        <v>1586</v>
      </c>
      <c r="HP213" s="60">
        <v>1234</v>
      </c>
      <c r="HQ213" s="60">
        <v>1345</v>
      </c>
      <c r="HR213" s="60">
        <v>1485</v>
      </c>
      <c r="HS213" s="60">
        <v>1256</v>
      </c>
      <c r="HT213" s="60">
        <v>1246</v>
      </c>
      <c r="HU213" s="60">
        <v>1670</v>
      </c>
      <c r="HV213" s="60">
        <v>1246</v>
      </c>
      <c r="HW213" s="60">
        <v>1246</v>
      </c>
      <c r="HX213" s="60">
        <v>1485</v>
      </c>
      <c r="HY213" s="60">
        <v>1516</v>
      </c>
      <c r="HZ213" s="60">
        <v>1516</v>
      </c>
      <c r="IA213" s="60">
        <v>1516</v>
      </c>
      <c r="IB213" s="60">
        <v>1726</v>
      </c>
      <c r="IC213" s="60">
        <v>1646</v>
      </c>
      <c r="ID213" s="60">
        <v>1726</v>
      </c>
      <c r="IE213" s="60">
        <v>1768</v>
      </c>
      <c r="IF213" s="60">
        <v>1628</v>
      </c>
      <c r="IG213" s="60">
        <v>1628</v>
      </c>
      <c r="IH213" s="60">
        <v>1126</v>
      </c>
      <c r="II213" s="60">
        <v>1210</v>
      </c>
      <c r="IJ213" s="60">
        <v>1656</v>
      </c>
      <c r="IK213" s="60">
        <v>1116</v>
      </c>
      <c r="IL213" s="60">
        <v>913</v>
      </c>
      <c r="IM213" s="60">
        <v>1345</v>
      </c>
      <c r="IN213" s="60">
        <v>1485</v>
      </c>
      <c r="IO213" s="60">
        <v>913</v>
      </c>
      <c r="IP213" s="60">
        <v>466</v>
      </c>
      <c r="IQ213" s="60">
        <v>1485</v>
      </c>
      <c r="IR213" s="60">
        <v>466</v>
      </c>
      <c r="IS213" s="60">
        <v>1628</v>
      </c>
      <c r="IT213" s="60">
        <v>1768</v>
      </c>
      <c r="IU213" s="60">
        <v>1726</v>
      </c>
      <c r="IV213" s="60">
        <v>1443</v>
      </c>
      <c r="IW213" s="60">
        <v>1646</v>
      </c>
      <c r="IX213" s="60">
        <v>1646</v>
      </c>
      <c r="IY213" s="60">
        <v>1485</v>
      </c>
      <c r="IZ213" s="60">
        <v>1590</v>
      </c>
      <c r="JA213" s="60">
        <v>1266</v>
      </c>
      <c r="JB213" s="60">
        <v>1116</v>
      </c>
      <c r="JC213" s="60">
        <v>884</v>
      </c>
      <c r="JD213" s="60">
        <v>989</v>
      </c>
      <c r="JE213" s="60">
        <v>1726</v>
      </c>
      <c r="JF213" s="60">
        <v>1646</v>
      </c>
      <c r="JG213" s="60">
        <v>1116</v>
      </c>
      <c r="JH213" s="60">
        <v>1768</v>
      </c>
      <c r="JI213" s="60">
        <v>1628</v>
      </c>
      <c r="JJ213" s="60">
        <v>1336</v>
      </c>
      <c r="JK213" s="60">
        <v>1196</v>
      </c>
      <c r="JL213" s="60">
        <v>1726</v>
      </c>
      <c r="JM213" s="60">
        <v>1586</v>
      </c>
      <c r="JN213" s="60">
        <v>1646</v>
      </c>
      <c r="JO213" s="60">
        <v>1046</v>
      </c>
      <c r="JP213" s="60">
        <v>1271</v>
      </c>
      <c r="JQ213" s="60">
        <v>1726</v>
      </c>
      <c r="JR213" s="60">
        <v>1730</v>
      </c>
      <c r="JS213" s="60">
        <v>1235</v>
      </c>
      <c r="JT213" s="60">
        <v>1485</v>
      </c>
      <c r="JU213" s="60">
        <v>1646</v>
      </c>
      <c r="JV213" s="60">
        <v>1443</v>
      </c>
      <c r="JW213" s="60">
        <v>1270</v>
      </c>
      <c r="JX213" s="60">
        <v>1116</v>
      </c>
      <c r="JY213" s="60">
        <v>1688</v>
      </c>
      <c r="JZ213" s="60">
        <v>1586</v>
      </c>
      <c r="KA213" s="60">
        <v>1271</v>
      </c>
      <c r="KB213" s="60">
        <v>1506</v>
      </c>
      <c r="KC213" s="60">
        <v>1256</v>
      </c>
      <c r="KD213" s="60">
        <v>1256</v>
      </c>
      <c r="KE213" s="60">
        <v>1628</v>
      </c>
      <c r="KF213" s="60">
        <v>1011</v>
      </c>
      <c r="KG213" s="60">
        <v>1586</v>
      </c>
      <c r="KH213" s="60">
        <v>1670</v>
      </c>
      <c r="KI213" s="60">
        <v>1586</v>
      </c>
      <c r="KJ213" s="60">
        <v>1586</v>
      </c>
      <c r="KK213" s="60">
        <v>1586</v>
      </c>
      <c r="KL213" s="60">
        <v>1586</v>
      </c>
      <c r="KM213" s="60">
        <v>1631</v>
      </c>
      <c r="KN213" s="60">
        <v>1768</v>
      </c>
      <c r="KO213" s="60">
        <v>1336</v>
      </c>
      <c r="KP213" s="60">
        <v>1485</v>
      </c>
      <c r="KQ213" s="60">
        <v>1646</v>
      </c>
      <c r="KR213" s="60">
        <v>1646</v>
      </c>
      <c r="KS213" s="60">
        <v>1726</v>
      </c>
      <c r="KT213" s="60">
        <v>1726</v>
      </c>
      <c r="KU213" s="60">
        <v>1485</v>
      </c>
      <c r="KV213" s="60">
        <v>1485</v>
      </c>
      <c r="KW213" s="60">
        <v>1025</v>
      </c>
      <c r="KX213" s="60">
        <v>1485</v>
      </c>
      <c r="KY213" s="60">
        <v>1131</v>
      </c>
      <c r="KZ213" s="60">
        <v>1235</v>
      </c>
      <c r="LA213" s="60">
        <v>1341</v>
      </c>
      <c r="LB213" s="60">
        <v>1186</v>
      </c>
      <c r="LC213" s="60">
        <v>1095</v>
      </c>
      <c r="LD213" s="60">
        <v>1053</v>
      </c>
      <c r="LE213" s="60">
        <v>991</v>
      </c>
      <c r="LF213" s="60">
        <v>1131</v>
      </c>
      <c r="LG213" s="60">
        <v>1116</v>
      </c>
      <c r="LH213" s="60">
        <v>1485</v>
      </c>
      <c r="LI213" s="60">
        <v>1565</v>
      </c>
      <c r="LJ213" s="60">
        <v>1548</v>
      </c>
      <c r="LK213" s="60">
        <v>871</v>
      </c>
      <c r="LL213" s="60">
        <v>1485</v>
      </c>
      <c r="LM213" s="60">
        <v>1341</v>
      </c>
      <c r="LN213" s="60">
        <v>1401</v>
      </c>
      <c r="LO213" s="60">
        <v>1646</v>
      </c>
      <c r="LP213" s="60">
        <v>1646</v>
      </c>
      <c r="LQ213" s="60">
        <v>1485</v>
      </c>
      <c r="LR213" s="60">
        <v>1415</v>
      </c>
      <c r="LS213" s="60">
        <v>1646</v>
      </c>
      <c r="LT213" s="60">
        <v>1186</v>
      </c>
      <c r="LU213" s="60">
        <v>1341</v>
      </c>
      <c r="LV213" s="60">
        <v>1485</v>
      </c>
    </row>
    <row r="214" spans="1:334" ht="15" customHeight="1" x14ac:dyDescent="0.35">
      <c r="A214" s="57"/>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s="60">
        <v>4503.8</v>
      </c>
      <c r="FH214" s="60">
        <v>4155.8</v>
      </c>
      <c r="FI214" s="60">
        <v>3855.8</v>
      </c>
      <c r="FJ214" s="60">
        <v>4519.8</v>
      </c>
      <c r="FK214" s="60">
        <v>3995.8</v>
      </c>
      <c r="FL214" s="60">
        <v>3855.8</v>
      </c>
      <c r="FM214" s="60">
        <v>4261.8</v>
      </c>
      <c r="FN214" s="60">
        <v>3431.8</v>
      </c>
      <c r="FO214" s="60">
        <v>4435.8</v>
      </c>
      <c r="FP214" s="60">
        <v>4491.8</v>
      </c>
      <c r="FQ214" s="60">
        <v>3537.8</v>
      </c>
      <c r="FR214" s="60">
        <v>4659.8</v>
      </c>
      <c r="FS214" s="60">
        <v>3885.8</v>
      </c>
      <c r="FT214" s="60">
        <v>3751.8</v>
      </c>
      <c r="FU214" s="60">
        <v>3117.8</v>
      </c>
      <c r="FV214" s="60">
        <v>3751.8</v>
      </c>
      <c r="FW214" s="60">
        <v>3125.8</v>
      </c>
      <c r="FX214" s="60">
        <v>4191.8</v>
      </c>
      <c r="FY214" s="60">
        <v>4491.8</v>
      </c>
      <c r="FZ214" s="60">
        <v>3611.8</v>
      </c>
      <c r="GA214" s="60">
        <v>4119.8</v>
      </c>
      <c r="GB214" s="60">
        <v>3281.8</v>
      </c>
      <c r="GC214" s="60">
        <v>3904.8</v>
      </c>
      <c r="GD214" s="60">
        <v>2586.8000000000002</v>
      </c>
      <c r="GE214" s="60">
        <v>3165.8</v>
      </c>
      <c r="GF214" s="60">
        <v>2571.8000000000002</v>
      </c>
      <c r="GG214" s="60">
        <v>2700.8</v>
      </c>
      <c r="GH214" s="60">
        <v>2627.8</v>
      </c>
      <c r="GI214" s="60">
        <v>4435.8</v>
      </c>
      <c r="GJ214" s="60">
        <v>4090.8</v>
      </c>
      <c r="GK214" s="60">
        <v>4258.8</v>
      </c>
      <c r="GL214" s="60">
        <v>4190.8</v>
      </c>
      <c r="GM214" s="60">
        <v>4509.8</v>
      </c>
      <c r="GN214" s="60">
        <v>3646.8</v>
      </c>
      <c r="GO214" s="60">
        <v>3596.8</v>
      </c>
      <c r="GP214" s="60">
        <v>4258.8</v>
      </c>
      <c r="GQ214" s="60">
        <v>3302.8</v>
      </c>
      <c r="GR214" s="60">
        <v>4275.8</v>
      </c>
      <c r="GS214" s="60">
        <v>2432.8000000000002</v>
      </c>
      <c r="GT214" s="60">
        <v>4114.8</v>
      </c>
      <c r="GU214" s="60">
        <v>2627.8</v>
      </c>
      <c r="GV214" s="60">
        <v>2907.8</v>
      </c>
      <c r="GW214" s="60">
        <v>2907.8</v>
      </c>
      <c r="GX214" s="60">
        <v>1869.8000000000002</v>
      </c>
      <c r="GY214" s="60">
        <v>3207.8</v>
      </c>
      <c r="GZ214" s="60">
        <v>1011.8</v>
      </c>
      <c r="HA214" s="60">
        <v>3395.8</v>
      </c>
      <c r="HB214" s="60">
        <v>831.8</v>
      </c>
      <c r="HD214" s="60">
        <v>1313.8</v>
      </c>
      <c r="HE214" s="60">
        <v>912</v>
      </c>
      <c r="HF214" s="60">
        <v>3207.8</v>
      </c>
      <c r="HG214" s="60">
        <v>3591.8</v>
      </c>
      <c r="HH214" s="60">
        <v>3675.8</v>
      </c>
      <c r="HI214" s="60">
        <v>984</v>
      </c>
      <c r="HJ214" s="60">
        <v>1026</v>
      </c>
      <c r="HK214" s="60">
        <v>1431</v>
      </c>
      <c r="HL214" s="60">
        <v>1176</v>
      </c>
      <c r="HM214" s="60">
        <v>1571</v>
      </c>
      <c r="HN214" s="60">
        <v>1571</v>
      </c>
      <c r="HO214" s="60">
        <v>1431</v>
      </c>
      <c r="HP214" s="60">
        <v>1469</v>
      </c>
      <c r="HQ214" s="60">
        <v>1106</v>
      </c>
      <c r="HR214" s="60">
        <v>1246</v>
      </c>
      <c r="HS214" s="60">
        <v>1491</v>
      </c>
      <c r="HT214" s="60">
        <v>772</v>
      </c>
      <c r="HU214" s="60">
        <v>1196</v>
      </c>
      <c r="HV214" s="60">
        <v>772</v>
      </c>
      <c r="HW214" s="60">
        <v>772</v>
      </c>
      <c r="HX214" s="60">
        <v>1170</v>
      </c>
      <c r="HY214" s="60">
        <v>1202</v>
      </c>
      <c r="HZ214" s="60">
        <v>1202</v>
      </c>
      <c r="IA214" s="60">
        <v>1202</v>
      </c>
      <c r="IB214" s="60">
        <v>1571</v>
      </c>
      <c r="IC214" s="60">
        <v>1491</v>
      </c>
      <c r="ID214" s="60">
        <v>1571</v>
      </c>
      <c r="IE214" s="60">
        <v>1571</v>
      </c>
      <c r="IF214" s="60">
        <v>1431</v>
      </c>
      <c r="IG214" s="60">
        <v>1431</v>
      </c>
      <c r="IH214" s="60">
        <v>1202</v>
      </c>
      <c r="II214" s="60">
        <v>1202</v>
      </c>
      <c r="IJ214" s="60">
        <v>1501</v>
      </c>
      <c r="IK214" s="60">
        <v>1351</v>
      </c>
      <c r="IL214" s="60">
        <v>871</v>
      </c>
      <c r="IM214" s="60">
        <v>871</v>
      </c>
      <c r="IN214" s="60">
        <v>1246</v>
      </c>
      <c r="IO214" s="60">
        <v>947</v>
      </c>
      <c r="IP214" s="60">
        <v>659</v>
      </c>
      <c r="IQ214" s="60">
        <v>1011</v>
      </c>
      <c r="IR214" s="60">
        <v>659</v>
      </c>
      <c r="IS214" s="60">
        <v>1431</v>
      </c>
      <c r="IT214" s="60">
        <v>1571</v>
      </c>
      <c r="IU214" s="60">
        <v>1571</v>
      </c>
      <c r="IV214" s="60">
        <v>1170</v>
      </c>
      <c r="IW214" s="60">
        <v>1491</v>
      </c>
      <c r="IX214" s="60">
        <v>1491</v>
      </c>
      <c r="IY214" s="60">
        <v>1170</v>
      </c>
      <c r="IZ214" s="60">
        <v>1351</v>
      </c>
      <c r="JA214" s="60">
        <v>1501</v>
      </c>
      <c r="JB214" s="60">
        <v>1351</v>
      </c>
      <c r="JC214" s="60">
        <v>729</v>
      </c>
      <c r="JD214" s="60">
        <v>834</v>
      </c>
      <c r="JE214" s="60">
        <v>1571</v>
      </c>
      <c r="JF214" s="60">
        <v>1491</v>
      </c>
      <c r="JG214" s="60">
        <v>1351</v>
      </c>
      <c r="JH214" s="60">
        <v>1571</v>
      </c>
      <c r="JI214" s="60">
        <v>1431</v>
      </c>
      <c r="JJ214" s="60">
        <v>1571</v>
      </c>
      <c r="JK214" s="60">
        <v>1431</v>
      </c>
      <c r="JL214" s="60">
        <v>1571</v>
      </c>
      <c r="JM214" s="60">
        <v>1431</v>
      </c>
      <c r="JN214" s="60">
        <v>1482</v>
      </c>
      <c r="JO214" s="60">
        <v>1281</v>
      </c>
      <c r="JP214" s="60">
        <v>956</v>
      </c>
      <c r="JQ214" s="60">
        <v>1571</v>
      </c>
      <c r="JR214" s="60">
        <v>1415</v>
      </c>
      <c r="JS214" s="60">
        <v>1026</v>
      </c>
      <c r="JT214" s="60">
        <v>1170</v>
      </c>
      <c r="JU214" s="60">
        <v>1482</v>
      </c>
      <c r="JV214" s="60">
        <v>1246</v>
      </c>
      <c r="JW214" s="60">
        <v>1262</v>
      </c>
      <c r="JX214" s="60">
        <v>1351</v>
      </c>
      <c r="JY214" s="60">
        <v>1482</v>
      </c>
      <c r="JZ214" s="60">
        <v>1431</v>
      </c>
      <c r="KA214" s="60">
        <v>956</v>
      </c>
      <c r="KB214" s="60">
        <v>1351</v>
      </c>
      <c r="KC214" s="60">
        <v>1491</v>
      </c>
      <c r="KD214" s="60">
        <v>1491</v>
      </c>
      <c r="KE214" s="60">
        <v>1431</v>
      </c>
      <c r="KF214" s="60">
        <v>1246</v>
      </c>
      <c r="KG214" s="60">
        <v>1431</v>
      </c>
      <c r="KH214" s="60">
        <v>1431</v>
      </c>
      <c r="KI214" s="60">
        <v>1431</v>
      </c>
      <c r="KJ214" s="60">
        <v>1431</v>
      </c>
      <c r="KK214" s="60">
        <v>1431</v>
      </c>
      <c r="KL214" s="60">
        <v>1431</v>
      </c>
      <c r="KM214" s="60">
        <v>1467</v>
      </c>
      <c r="KN214" s="60">
        <v>1571</v>
      </c>
      <c r="KO214" s="60">
        <v>1571</v>
      </c>
      <c r="KP214" s="60">
        <v>1170</v>
      </c>
      <c r="KQ214" s="60">
        <v>1491</v>
      </c>
      <c r="KR214" s="60">
        <v>1491</v>
      </c>
      <c r="KS214" s="60">
        <v>1571</v>
      </c>
      <c r="KT214" s="60">
        <v>1571</v>
      </c>
      <c r="KU214" s="60">
        <v>1170</v>
      </c>
      <c r="KV214" s="60">
        <v>1170</v>
      </c>
      <c r="KW214" s="60">
        <v>1017</v>
      </c>
      <c r="KX214" s="60">
        <v>1170</v>
      </c>
      <c r="KY214" s="60">
        <v>816</v>
      </c>
      <c r="KZ214" s="60">
        <v>1026</v>
      </c>
      <c r="LA214" s="60">
        <v>1026</v>
      </c>
      <c r="LB214" s="60">
        <v>1421</v>
      </c>
      <c r="LC214" s="60">
        <v>1246</v>
      </c>
      <c r="LD214" s="60">
        <v>1246</v>
      </c>
      <c r="LE214" s="60">
        <v>752</v>
      </c>
      <c r="LF214" s="60">
        <v>816</v>
      </c>
      <c r="LG214" s="60">
        <v>1351</v>
      </c>
      <c r="LH214" s="60">
        <v>1170</v>
      </c>
      <c r="LI214" s="60">
        <v>1250</v>
      </c>
      <c r="LJ214" s="60">
        <v>1351</v>
      </c>
      <c r="LK214" s="60">
        <v>1106</v>
      </c>
      <c r="LL214" s="60">
        <v>1170</v>
      </c>
      <c r="LM214" s="60">
        <v>1026</v>
      </c>
      <c r="LN214" s="60">
        <v>1087</v>
      </c>
      <c r="LO214" s="60">
        <v>1491</v>
      </c>
      <c r="LP214" s="60">
        <v>1491</v>
      </c>
      <c r="LQ214" s="60">
        <v>1170</v>
      </c>
      <c r="LR214" s="60">
        <v>1176</v>
      </c>
      <c r="LS214" s="60">
        <v>1482</v>
      </c>
      <c r="LT214" s="60">
        <v>1262</v>
      </c>
      <c r="LU214" s="60">
        <v>1026</v>
      </c>
      <c r="LV214" s="60">
        <v>1246</v>
      </c>
    </row>
    <row r="215" spans="1:334" ht="15" customHeight="1" x14ac:dyDescent="0.35">
      <c r="A215" s="57"/>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s="60">
        <v>6074</v>
      </c>
      <c r="FH215" s="60">
        <v>5866</v>
      </c>
      <c r="FI215" s="60">
        <v>4320</v>
      </c>
      <c r="FJ215" s="60">
        <v>6230</v>
      </c>
      <c r="FK215" s="60">
        <v>4320</v>
      </c>
      <c r="FL215" s="60">
        <v>5566</v>
      </c>
      <c r="FM215" s="60">
        <v>5832</v>
      </c>
      <c r="FN215" s="60">
        <v>5142</v>
      </c>
      <c r="FO215" s="60">
        <v>6146</v>
      </c>
      <c r="FP215" s="60">
        <v>5798</v>
      </c>
      <c r="FQ215" s="60">
        <v>4582</v>
      </c>
      <c r="FR215" s="60">
        <v>6230</v>
      </c>
      <c r="FS215" s="60">
        <v>4350</v>
      </c>
      <c r="FT215" s="60">
        <v>4936</v>
      </c>
      <c r="FU215" s="60">
        <v>3582</v>
      </c>
      <c r="FV215" s="60">
        <v>5198</v>
      </c>
      <c r="FW215" s="60">
        <v>3450</v>
      </c>
      <c r="FX215" s="60">
        <v>5236</v>
      </c>
      <c r="FY215" s="60">
        <v>6062</v>
      </c>
      <c r="FZ215" s="60">
        <v>3936</v>
      </c>
      <c r="GA215" s="60">
        <v>5690</v>
      </c>
      <c r="GB215" s="60">
        <v>3746</v>
      </c>
      <c r="GC215" s="60">
        <v>5536</v>
      </c>
      <c r="GD215" s="60">
        <v>2911</v>
      </c>
      <c r="GE215" s="60">
        <v>5323</v>
      </c>
      <c r="GF215" s="60">
        <v>4729</v>
      </c>
      <c r="GG215" s="60">
        <v>4858</v>
      </c>
      <c r="GH215" s="60">
        <v>2952</v>
      </c>
      <c r="GI215" s="60">
        <v>5480</v>
      </c>
      <c r="GJ215" s="60">
        <v>5661</v>
      </c>
      <c r="GK215" s="60">
        <v>5829</v>
      </c>
      <c r="GL215" s="60">
        <v>5761</v>
      </c>
      <c r="GM215" s="60">
        <v>6080</v>
      </c>
      <c r="GN215" s="60">
        <v>5217</v>
      </c>
      <c r="GO215" s="60">
        <v>4641</v>
      </c>
      <c r="GP215" s="60">
        <v>5303</v>
      </c>
      <c r="GQ215" s="60">
        <v>3627</v>
      </c>
      <c r="GR215" s="60">
        <v>5320</v>
      </c>
      <c r="GS215" s="60">
        <v>4143</v>
      </c>
      <c r="GT215" s="60">
        <v>5159</v>
      </c>
      <c r="GU215" s="60">
        <v>3214</v>
      </c>
      <c r="GV215" s="60">
        <v>3952</v>
      </c>
      <c r="GW215" s="60">
        <v>3952</v>
      </c>
      <c r="GX215" s="60">
        <v>3176</v>
      </c>
      <c r="GY215" s="60">
        <v>4252</v>
      </c>
      <c r="GZ215" s="60">
        <v>2920</v>
      </c>
      <c r="HA215" s="60">
        <v>4246</v>
      </c>
      <c r="HB215" s="60">
        <v>3591</v>
      </c>
      <c r="HC215" s="60">
        <v>2884</v>
      </c>
      <c r="HE215" s="60">
        <v>2807</v>
      </c>
      <c r="HF215" s="60">
        <v>4376</v>
      </c>
      <c r="HG215" s="60">
        <v>4760</v>
      </c>
      <c r="HH215" s="60">
        <v>4318</v>
      </c>
      <c r="HI215" s="60">
        <v>1386</v>
      </c>
      <c r="HJ215" s="60">
        <v>841</v>
      </c>
      <c r="HK215" s="60">
        <v>1386</v>
      </c>
      <c r="HL215" s="60">
        <v>991</v>
      </c>
      <c r="HM215" s="60">
        <v>1386</v>
      </c>
      <c r="HN215" s="60">
        <v>1386</v>
      </c>
      <c r="HO215" s="60">
        <v>1386</v>
      </c>
      <c r="HP215" s="60">
        <v>1386</v>
      </c>
      <c r="HQ215" s="60">
        <v>1061</v>
      </c>
      <c r="HR215" s="60">
        <v>1061</v>
      </c>
      <c r="HS215" s="60">
        <v>1306</v>
      </c>
      <c r="HT215" s="60">
        <v>727</v>
      </c>
      <c r="HU215" s="60">
        <v>1151</v>
      </c>
      <c r="HV215" s="60">
        <v>727</v>
      </c>
      <c r="HW215" s="60">
        <v>727</v>
      </c>
      <c r="HX215" s="60">
        <v>985</v>
      </c>
      <c r="HY215" s="60">
        <v>755</v>
      </c>
      <c r="HZ215" s="60">
        <v>755</v>
      </c>
      <c r="IA215" s="60">
        <v>755</v>
      </c>
      <c r="IB215" s="60">
        <v>1386</v>
      </c>
      <c r="IC215" s="60">
        <v>1306</v>
      </c>
      <c r="ID215" s="60">
        <v>1386</v>
      </c>
      <c r="IE215" s="60">
        <v>1386</v>
      </c>
      <c r="IF215" s="60">
        <v>1386</v>
      </c>
      <c r="IG215" s="60">
        <v>1386</v>
      </c>
      <c r="IH215" s="60">
        <v>1157</v>
      </c>
      <c r="II215" s="60">
        <v>1157</v>
      </c>
      <c r="IJ215" s="60">
        <v>1316</v>
      </c>
      <c r="IK215" s="60">
        <v>1306</v>
      </c>
      <c r="IL215" s="60">
        <v>826</v>
      </c>
      <c r="IM215" s="60">
        <v>826</v>
      </c>
      <c r="IN215" s="60">
        <v>1061</v>
      </c>
      <c r="IO215" s="60">
        <v>902</v>
      </c>
      <c r="IP215" s="60">
        <v>1061</v>
      </c>
      <c r="IQ215" s="60">
        <v>826</v>
      </c>
      <c r="IR215" s="60">
        <v>1061</v>
      </c>
      <c r="IS215" s="60">
        <v>1386</v>
      </c>
      <c r="IT215" s="60">
        <v>1386</v>
      </c>
      <c r="IU215" s="60">
        <v>1386</v>
      </c>
      <c r="IV215" s="60">
        <v>985</v>
      </c>
      <c r="IW215" s="60">
        <v>1306</v>
      </c>
      <c r="IX215" s="60">
        <v>1306</v>
      </c>
      <c r="IY215" s="60">
        <v>985</v>
      </c>
      <c r="IZ215" s="60">
        <v>1306</v>
      </c>
      <c r="JA215" s="60">
        <v>1316</v>
      </c>
      <c r="JB215" s="60">
        <v>1306</v>
      </c>
      <c r="JC215" s="60">
        <v>991</v>
      </c>
      <c r="JD215" s="60">
        <v>1236</v>
      </c>
      <c r="JE215" s="60">
        <v>1386</v>
      </c>
      <c r="JF215" s="60">
        <v>1306</v>
      </c>
      <c r="JG215" s="60">
        <v>1306</v>
      </c>
      <c r="JH215" s="60">
        <v>1386</v>
      </c>
      <c r="JI215" s="60">
        <v>1386</v>
      </c>
      <c r="JJ215" s="60">
        <v>1386</v>
      </c>
      <c r="JK215" s="60">
        <v>1386</v>
      </c>
      <c r="JL215" s="60">
        <v>1386</v>
      </c>
      <c r="JM215" s="60">
        <v>1386</v>
      </c>
      <c r="JN215" s="60">
        <v>1297</v>
      </c>
      <c r="JO215" s="60">
        <v>1236</v>
      </c>
      <c r="JP215" s="60">
        <v>771</v>
      </c>
      <c r="JQ215" s="60">
        <v>1386</v>
      </c>
      <c r="JR215" s="60">
        <v>1230</v>
      </c>
      <c r="JS215" s="60">
        <v>841</v>
      </c>
      <c r="JT215" s="60">
        <v>985</v>
      </c>
      <c r="JU215" s="60">
        <v>1297</v>
      </c>
      <c r="JV215" s="60">
        <v>1061</v>
      </c>
      <c r="JW215" s="60">
        <v>1077</v>
      </c>
      <c r="JX215" s="60">
        <v>1306</v>
      </c>
      <c r="JY215" s="60">
        <v>1297</v>
      </c>
      <c r="JZ215" s="60">
        <v>1386</v>
      </c>
      <c r="KA215" s="60">
        <v>771</v>
      </c>
      <c r="KB215" s="60">
        <v>1306</v>
      </c>
      <c r="KC215" s="60">
        <v>1306</v>
      </c>
      <c r="KD215" s="60">
        <v>1306</v>
      </c>
      <c r="KE215" s="60">
        <v>1386</v>
      </c>
      <c r="KF215" s="60">
        <v>1061</v>
      </c>
      <c r="KG215" s="60">
        <v>1386</v>
      </c>
      <c r="KH215" s="60">
        <v>1386</v>
      </c>
      <c r="KI215" s="60">
        <v>1386</v>
      </c>
      <c r="KJ215" s="60">
        <v>1386</v>
      </c>
      <c r="KK215" s="60">
        <v>1386</v>
      </c>
      <c r="KL215" s="60">
        <v>1386</v>
      </c>
      <c r="KM215" s="60">
        <v>1377</v>
      </c>
      <c r="KN215" s="60">
        <v>1386</v>
      </c>
      <c r="KO215" s="60">
        <v>1386</v>
      </c>
      <c r="KP215" s="60">
        <v>985</v>
      </c>
      <c r="KQ215" s="60">
        <v>1306</v>
      </c>
      <c r="KR215" s="60">
        <v>1306</v>
      </c>
      <c r="KS215" s="60">
        <v>1386</v>
      </c>
      <c r="KT215" s="60">
        <v>1386</v>
      </c>
      <c r="KU215" s="60">
        <v>985</v>
      </c>
      <c r="KV215" s="60">
        <v>985</v>
      </c>
      <c r="KW215" s="60">
        <v>832</v>
      </c>
      <c r="KX215" s="60">
        <v>914</v>
      </c>
      <c r="KY215" s="60">
        <v>631</v>
      </c>
      <c r="KZ215" s="60">
        <v>841</v>
      </c>
      <c r="LA215" s="60">
        <v>841</v>
      </c>
      <c r="LB215" s="60">
        <v>1236</v>
      </c>
      <c r="LC215" s="60">
        <v>1061</v>
      </c>
      <c r="LD215" s="60">
        <v>1061</v>
      </c>
      <c r="LE215" s="60">
        <v>707</v>
      </c>
      <c r="LF215" s="60">
        <v>631</v>
      </c>
      <c r="LG215" s="60">
        <v>1306</v>
      </c>
      <c r="LH215" s="60">
        <v>985</v>
      </c>
      <c r="LI215" s="60">
        <v>1065</v>
      </c>
      <c r="LJ215" s="60">
        <v>1306</v>
      </c>
      <c r="LK215" s="60">
        <v>1061</v>
      </c>
      <c r="LL215" s="60">
        <v>914</v>
      </c>
      <c r="LM215" s="60">
        <v>841</v>
      </c>
      <c r="LN215" s="60">
        <v>902</v>
      </c>
      <c r="LO215" s="60">
        <v>1306</v>
      </c>
      <c r="LP215" s="60">
        <v>904</v>
      </c>
      <c r="LQ215" s="60">
        <v>985</v>
      </c>
      <c r="LR215" s="60">
        <v>991</v>
      </c>
      <c r="LS215" s="60">
        <v>1297</v>
      </c>
      <c r="LT215" s="60">
        <v>1077</v>
      </c>
      <c r="LU215" s="60">
        <v>841</v>
      </c>
      <c r="LV215" s="60">
        <v>1061</v>
      </c>
    </row>
    <row r="216" spans="1:334" ht="15" customHeight="1" x14ac:dyDescent="0.35">
      <c r="A216" s="57"/>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s="60">
        <v>12298.8</v>
      </c>
      <c r="FH216" s="60">
        <v>12010.8</v>
      </c>
      <c r="FI216" s="60">
        <v>11710.8</v>
      </c>
      <c r="FJ216" s="60">
        <v>12374.8</v>
      </c>
      <c r="FK216" s="60">
        <v>11710.8</v>
      </c>
      <c r="FL216" s="60">
        <v>11710.8</v>
      </c>
      <c r="FM216" s="60">
        <v>11976.8</v>
      </c>
      <c r="FN216" s="60">
        <v>11366.8</v>
      </c>
      <c r="FO216" s="60">
        <v>12290.8</v>
      </c>
      <c r="FP216" s="60">
        <v>12206.8</v>
      </c>
      <c r="FQ216" s="60">
        <v>11252.8</v>
      </c>
      <c r="FR216" s="60">
        <v>12374.8</v>
      </c>
      <c r="FS216" s="60">
        <v>11740.8</v>
      </c>
      <c r="FT216" s="60">
        <v>11606.8</v>
      </c>
      <c r="FU216" s="60">
        <v>10972.8</v>
      </c>
      <c r="FV216" s="60">
        <v>11606.8</v>
      </c>
      <c r="FW216" s="60">
        <v>10120.799999999999</v>
      </c>
      <c r="FX216" s="60">
        <v>11906.8</v>
      </c>
      <c r="FY216" s="60">
        <v>12206.8</v>
      </c>
      <c r="FZ216" s="60">
        <v>11326.8</v>
      </c>
      <c r="GA216" s="60">
        <v>11834.8</v>
      </c>
      <c r="GB216" s="60">
        <v>11461.8</v>
      </c>
      <c r="GC216" s="60">
        <v>12206.8</v>
      </c>
      <c r="GD216" s="60">
        <v>9906.7999999999993</v>
      </c>
      <c r="GE216" s="60">
        <v>11547.8</v>
      </c>
      <c r="GF216" s="60">
        <v>10953.8</v>
      </c>
      <c r="GG216" s="60">
        <v>11247.8</v>
      </c>
      <c r="GH216" s="60">
        <v>10667.8</v>
      </c>
      <c r="GI216" s="60">
        <v>12230.8</v>
      </c>
      <c r="GJ216" s="60">
        <v>12130.8</v>
      </c>
      <c r="GK216" s="60">
        <v>12298.8</v>
      </c>
      <c r="GL216" s="60">
        <v>12230.8</v>
      </c>
      <c r="GM216" s="60">
        <v>12304.8</v>
      </c>
      <c r="GN216" s="60">
        <v>11686.8</v>
      </c>
      <c r="GO216" s="60">
        <v>11636.8</v>
      </c>
      <c r="GP216" s="60">
        <v>12298.8</v>
      </c>
      <c r="GQ216" s="60">
        <v>11097.8</v>
      </c>
      <c r="GR216" s="60">
        <v>11990.8</v>
      </c>
      <c r="GS216" s="60">
        <v>10612.8</v>
      </c>
      <c r="GT216" s="60">
        <v>12154.8</v>
      </c>
      <c r="GU216" s="60">
        <v>10667.8</v>
      </c>
      <c r="GV216" s="60">
        <v>10947.8</v>
      </c>
      <c r="GW216" s="60">
        <v>10947.8</v>
      </c>
      <c r="GX216" s="60">
        <v>9909.7999999999993</v>
      </c>
      <c r="GY216" s="60">
        <v>11247.8</v>
      </c>
      <c r="GZ216" s="60">
        <v>9051.7999999999993</v>
      </c>
      <c r="HA216" s="60">
        <v>11435.8</v>
      </c>
      <c r="HB216" s="60">
        <v>9458.7999999999993</v>
      </c>
      <c r="HC216" s="60">
        <v>8627</v>
      </c>
      <c r="HD216" s="60">
        <v>8951.7999999999993</v>
      </c>
      <c r="HF216" s="60">
        <v>10845.8</v>
      </c>
      <c r="HG216" s="60">
        <v>11229.8</v>
      </c>
      <c r="HH216" s="60">
        <v>11313.8</v>
      </c>
      <c r="HI216" s="60">
        <v>1061</v>
      </c>
      <c r="HJ216" s="60">
        <v>841</v>
      </c>
      <c r="HK216" s="60">
        <v>1061</v>
      </c>
      <c r="HL216" s="60">
        <v>991</v>
      </c>
      <c r="HM216" s="60">
        <v>1061</v>
      </c>
      <c r="HN216" s="60">
        <v>1061</v>
      </c>
      <c r="HO216" s="60">
        <v>1061</v>
      </c>
      <c r="HP216" s="60">
        <v>1061</v>
      </c>
      <c r="HQ216" s="60">
        <v>1061</v>
      </c>
      <c r="HR216" s="60">
        <v>1061</v>
      </c>
      <c r="HS216" s="60">
        <v>1061</v>
      </c>
      <c r="HT216" s="60">
        <v>402</v>
      </c>
      <c r="HU216" s="60">
        <v>826</v>
      </c>
      <c r="HV216" s="60">
        <v>402</v>
      </c>
      <c r="HW216" s="60">
        <v>402</v>
      </c>
      <c r="HX216" s="60">
        <v>985</v>
      </c>
      <c r="HY216" s="60">
        <v>430</v>
      </c>
      <c r="HZ216" s="60">
        <v>430</v>
      </c>
      <c r="IA216" s="60">
        <v>430</v>
      </c>
      <c r="IB216" s="60">
        <v>1061</v>
      </c>
      <c r="IC216" s="60">
        <v>1061</v>
      </c>
      <c r="ID216" s="60">
        <v>1061</v>
      </c>
      <c r="IE216" s="60">
        <v>1061</v>
      </c>
      <c r="IF216" s="60">
        <v>1061</v>
      </c>
      <c r="IG216" s="60">
        <v>1061</v>
      </c>
      <c r="IH216" s="60">
        <v>832</v>
      </c>
      <c r="II216" s="60">
        <v>832</v>
      </c>
      <c r="IJ216" s="60">
        <v>991</v>
      </c>
      <c r="IK216" s="60">
        <v>1061</v>
      </c>
      <c r="IL216" s="60">
        <v>826</v>
      </c>
      <c r="IM216" s="60">
        <v>826</v>
      </c>
      <c r="IN216" s="60">
        <v>1061</v>
      </c>
      <c r="IO216" s="60">
        <v>902</v>
      </c>
      <c r="IP216" s="60">
        <v>1061</v>
      </c>
      <c r="IQ216" s="60">
        <v>826</v>
      </c>
      <c r="IR216" s="60">
        <v>1061</v>
      </c>
      <c r="IS216" s="60">
        <v>1061</v>
      </c>
      <c r="IT216" s="60">
        <v>1061</v>
      </c>
      <c r="IU216" s="60">
        <v>1061</v>
      </c>
      <c r="IV216" s="60">
        <v>985</v>
      </c>
      <c r="IW216" s="60">
        <v>1061</v>
      </c>
      <c r="IX216" s="60">
        <v>1061</v>
      </c>
      <c r="IY216" s="60">
        <v>985</v>
      </c>
      <c r="IZ216" s="60">
        <v>1061</v>
      </c>
      <c r="JA216" s="60">
        <v>991</v>
      </c>
      <c r="JB216" s="60">
        <v>1061</v>
      </c>
      <c r="JC216" s="60">
        <v>991</v>
      </c>
      <c r="JD216" s="60">
        <v>991</v>
      </c>
      <c r="JE216" s="60">
        <v>1061</v>
      </c>
      <c r="JF216" s="60">
        <v>1061</v>
      </c>
      <c r="JG216" s="60">
        <v>1061</v>
      </c>
      <c r="JH216" s="60">
        <v>1061</v>
      </c>
      <c r="JI216" s="60">
        <v>1061</v>
      </c>
      <c r="JJ216" s="60">
        <v>1061</v>
      </c>
      <c r="JK216" s="60">
        <v>1061</v>
      </c>
      <c r="JL216" s="60">
        <v>1061</v>
      </c>
      <c r="JM216" s="60">
        <v>1061</v>
      </c>
      <c r="JN216" s="60">
        <v>1052</v>
      </c>
      <c r="JO216" s="60">
        <v>991</v>
      </c>
      <c r="JP216" s="60">
        <v>771</v>
      </c>
      <c r="JQ216" s="60">
        <v>1061</v>
      </c>
      <c r="JR216" s="60">
        <v>985</v>
      </c>
      <c r="JS216" s="60">
        <v>841</v>
      </c>
      <c r="JT216" s="60">
        <v>985</v>
      </c>
      <c r="JU216" s="60">
        <v>1052</v>
      </c>
      <c r="JV216" s="60">
        <v>1061</v>
      </c>
      <c r="JW216" s="60">
        <v>832</v>
      </c>
      <c r="JX216" s="60">
        <v>1061</v>
      </c>
      <c r="JY216" s="60">
        <v>1052</v>
      </c>
      <c r="JZ216" s="60">
        <v>1061</v>
      </c>
      <c r="KA216" s="60">
        <v>771</v>
      </c>
      <c r="KB216" s="60">
        <v>1061</v>
      </c>
      <c r="KC216" s="60">
        <v>1061</v>
      </c>
      <c r="KD216" s="60">
        <v>1061</v>
      </c>
      <c r="KE216" s="60">
        <v>1061</v>
      </c>
      <c r="KF216" s="60">
        <v>1061</v>
      </c>
      <c r="KG216" s="60">
        <v>1061</v>
      </c>
      <c r="KH216" s="60">
        <v>1061</v>
      </c>
      <c r="KI216" s="60">
        <v>1061</v>
      </c>
      <c r="KJ216" s="60">
        <v>1061</v>
      </c>
      <c r="KK216" s="60">
        <v>1061</v>
      </c>
      <c r="KL216" s="60">
        <v>1061</v>
      </c>
      <c r="KM216" s="60">
        <v>1052</v>
      </c>
      <c r="KN216" s="60">
        <v>1061</v>
      </c>
      <c r="KO216" s="60">
        <v>1061</v>
      </c>
      <c r="KP216" s="60">
        <v>985</v>
      </c>
      <c r="KQ216" s="60">
        <v>1061</v>
      </c>
      <c r="KR216" s="60">
        <v>1061</v>
      </c>
      <c r="KS216" s="60">
        <v>1061</v>
      </c>
      <c r="KT216" s="60">
        <v>1061</v>
      </c>
      <c r="KU216" s="60">
        <v>985</v>
      </c>
      <c r="KV216" s="60">
        <v>985</v>
      </c>
      <c r="KW216" s="60">
        <v>832</v>
      </c>
      <c r="KX216" s="60">
        <v>914</v>
      </c>
      <c r="KY216" s="60">
        <v>631</v>
      </c>
      <c r="KZ216" s="60">
        <v>841</v>
      </c>
      <c r="LA216" s="60">
        <v>841</v>
      </c>
      <c r="LB216" s="60">
        <v>991</v>
      </c>
      <c r="LC216" s="60">
        <v>1061</v>
      </c>
      <c r="LD216" s="60">
        <v>1061</v>
      </c>
      <c r="LE216" s="60">
        <v>707</v>
      </c>
      <c r="LF216" s="60">
        <v>631</v>
      </c>
      <c r="LG216" s="60">
        <v>1061</v>
      </c>
      <c r="LH216" s="60">
        <v>985</v>
      </c>
      <c r="LI216" s="60">
        <v>985</v>
      </c>
      <c r="LJ216" s="60">
        <v>1061</v>
      </c>
      <c r="LK216" s="60">
        <v>1061</v>
      </c>
      <c r="LL216" s="60">
        <v>914</v>
      </c>
      <c r="LM216" s="60">
        <v>841</v>
      </c>
      <c r="LN216" s="60">
        <v>902</v>
      </c>
      <c r="LO216" s="60">
        <v>1061</v>
      </c>
      <c r="LP216" s="60">
        <v>659</v>
      </c>
      <c r="LQ216" s="60">
        <v>985</v>
      </c>
      <c r="LR216" s="60">
        <v>991</v>
      </c>
      <c r="LS216" s="60">
        <v>1052</v>
      </c>
      <c r="LT216" s="60">
        <v>832</v>
      </c>
      <c r="LU216" s="60">
        <v>841</v>
      </c>
      <c r="LV216" s="60">
        <v>1061</v>
      </c>
    </row>
    <row r="217" spans="1:334" ht="15" customHeight="1" x14ac:dyDescent="0.35">
      <c r="A217" s="5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s="60">
        <v>3333.5</v>
      </c>
      <c r="FH217" s="60">
        <v>3387.5</v>
      </c>
      <c r="FI217" s="60">
        <v>2915.5</v>
      </c>
      <c r="FJ217" s="60">
        <v>3471.5</v>
      </c>
      <c r="FK217" s="60">
        <v>2915.5</v>
      </c>
      <c r="FL217" s="60">
        <v>3105.5</v>
      </c>
      <c r="FM217" s="60">
        <v>3187.5</v>
      </c>
      <c r="FN217" s="60">
        <v>2220</v>
      </c>
      <c r="FO217" s="60">
        <v>3405.5</v>
      </c>
      <c r="FP217" s="60">
        <v>3321.5</v>
      </c>
      <c r="FQ217" s="60">
        <v>2667.5</v>
      </c>
      <c r="FR217" s="60">
        <v>3489.5</v>
      </c>
      <c r="FS217" s="60">
        <v>3135.5</v>
      </c>
      <c r="FT217" s="60">
        <v>3021.5</v>
      </c>
      <c r="FU217" s="60">
        <v>2667.5</v>
      </c>
      <c r="FV217" s="60">
        <v>2831.5</v>
      </c>
      <c r="FW217" s="60">
        <v>2831.5</v>
      </c>
      <c r="FX217" s="60">
        <v>3321.5</v>
      </c>
      <c r="FY217" s="60">
        <v>3321.5</v>
      </c>
      <c r="FZ217" s="60">
        <v>3021.5</v>
      </c>
      <c r="GA217" s="60">
        <v>3405.5</v>
      </c>
      <c r="GB217" s="60">
        <v>2812</v>
      </c>
      <c r="GC217" s="60">
        <v>3321.5</v>
      </c>
      <c r="GD217" s="60">
        <v>2482.5</v>
      </c>
      <c r="GE217" s="60">
        <v>2582.5</v>
      </c>
      <c r="GF217" s="60">
        <v>2549</v>
      </c>
      <c r="GG217" s="60">
        <v>2399.5</v>
      </c>
      <c r="GH217" s="60">
        <v>2037.5</v>
      </c>
      <c r="GI217" s="60">
        <v>3265.5</v>
      </c>
      <c r="GJ217" s="60">
        <v>2253</v>
      </c>
      <c r="GK217" s="60">
        <v>3088.5</v>
      </c>
      <c r="GL217" s="60">
        <v>3020.5</v>
      </c>
      <c r="GM217" s="60">
        <v>3339.5</v>
      </c>
      <c r="GN217" s="60">
        <v>2758.5</v>
      </c>
      <c r="GO217" s="60">
        <v>2726.5</v>
      </c>
      <c r="GP217" s="60">
        <v>2478.5</v>
      </c>
      <c r="GQ217" s="60">
        <v>2712.5</v>
      </c>
      <c r="GR217" s="60">
        <v>2627.5</v>
      </c>
      <c r="GS217" s="60">
        <v>2996.5</v>
      </c>
      <c r="GT217" s="60">
        <v>2944.5</v>
      </c>
      <c r="GU217" s="60">
        <v>2037.5</v>
      </c>
      <c r="GV217" s="60">
        <v>2037.5</v>
      </c>
      <c r="GW217" s="60">
        <v>2037.5</v>
      </c>
      <c r="GX217" s="60">
        <v>2121.5</v>
      </c>
      <c r="GY217" s="60">
        <v>2337.5</v>
      </c>
      <c r="GZ217" s="60">
        <v>2037.5</v>
      </c>
      <c r="HA217" s="60">
        <v>2505.5</v>
      </c>
      <c r="HB217" s="60">
        <v>2272.5</v>
      </c>
      <c r="HC217" s="60">
        <v>2037.5</v>
      </c>
      <c r="HD217" s="60">
        <v>1635.5</v>
      </c>
      <c r="HE217" s="60">
        <v>1960.5</v>
      </c>
      <c r="HG217" s="60">
        <v>1986</v>
      </c>
      <c r="HH217" s="60">
        <v>2103.5</v>
      </c>
      <c r="HI217" s="60">
        <v>1386</v>
      </c>
      <c r="HJ217" s="60">
        <v>841</v>
      </c>
      <c r="HK217" s="60">
        <v>1386</v>
      </c>
      <c r="HL217" s="60">
        <v>991</v>
      </c>
      <c r="HM217" s="60">
        <v>1386</v>
      </c>
      <c r="HN217" s="60">
        <v>1386</v>
      </c>
      <c r="HO217" s="60">
        <v>1386</v>
      </c>
      <c r="HP217" s="60">
        <v>1386</v>
      </c>
      <c r="HQ217" s="60">
        <v>1061</v>
      </c>
      <c r="HR217" s="60">
        <v>1061</v>
      </c>
      <c r="HS217" s="60">
        <v>1306</v>
      </c>
      <c r="HT217" s="60">
        <v>727</v>
      </c>
      <c r="HU217" s="60">
        <v>1151</v>
      </c>
      <c r="HV217" s="60">
        <v>727</v>
      </c>
      <c r="HW217" s="60">
        <v>727</v>
      </c>
      <c r="HX217" s="60">
        <v>985</v>
      </c>
      <c r="HY217" s="60">
        <v>755</v>
      </c>
      <c r="HZ217" s="60">
        <v>755</v>
      </c>
      <c r="IA217" s="60">
        <v>755</v>
      </c>
      <c r="IB217" s="60">
        <v>1386</v>
      </c>
      <c r="IC217" s="60">
        <v>1306</v>
      </c>
      <c r="ID217" s="60">
        <v>1386</v>
      </c>
      <c r="IE217" s="60">
        <v>1386</v>
      </c>
      <c r="IF217" s="60">
        <v>1386</v>
      </c>
      <c r="IG217" s="60">
        <v>1386</v>
      </c>
      <c r="IH217" s="60">
        <v>1157</v>
      </c>
      <c r="II217" s="60">
        <v>1157</v>
      </c>
      <c r="IJ217" s="60">
        <v>1316</v>
      </c>
      <c r="IK217" s="60">
        <v>1306</v>
      </c>
      <c r="IL217" s="60">
        <v>826</v>
      </c>
      <c r="IM217" s="60">
        <v>826</v>
      </c>
      <c r="IN217" s="60">
        <v>1061</v>
      </c>
      <c r="IO217" s="60">
        <v>902</v>
      </c>
      <c r="IP217" s="60">
        <v>1061</v>
      </c>
      <c r="IQ217" s="60">
        <v>826</v>
      </c>
      <c r="IR217" s="60">
        <v>1061</v>
      </c>
      <c r="IS217" s="60">
        <v>1386</v>
      </c>
      <c r="IT217" s="60">
        <v>1386</v>
      </c>
      <c r="IU217" s="60">
        <v>1386</v>
      </c>
      <c r="IV217" s="60">
        <v>985</v>
      </c>
      <c r="IW217" s="60">
        <v>1306</v>
      </c>
      <c r="IX217" s="60">
        <v>1306</v>
      </c>
      <c r="IY217" s="60">
        <v>985</v>
      </c>
      <c r="IZ217" s="60">
        <v>1306</v>
      </c>
      <c r="JA217" s="60">
        <v>1316</v>
      </c>
      <c r="JB217" s="60">
        <v>1306</v>
      </c>
      <c r="JC217" s="60">
        <v>991</v>
      </c>
      <c r="JD217" s="60">
        <v>1236</v>
      </c>
      <c r="JE217" s="60">
        <v>1386</v>
      </c>
      <c r="JF217" s="60">
        <v>1306</v>
      </c>
      <c r="JG217" s="60">
        <v>1306</v>
      </c>
      <c r="JH217" s="60">
        <v>1386</v>
      </c>
      <c r="JI217" s="60">
        <v>1386</v>
      </c>
      <c r="JJ217" s="60">
        <v>1386</v>
      </c>
      <c r="JK217" s="60">
        <v>1386</v>
      </c>
      <c r="JL217" s="60">
        <v>1386</v>
      </c>
      <c r="JM217" s="60">
        <v>1386</v>
      </c>
      <c r="JN217" s="60">
        <v>1297</v>
      </c>
      <c r="JO217" s="60">
        <v>1236</v>
      </c>
      <c r="JP217" s="60">
        <v>771</v>
      </c>
      <c r="JQ217" s="60">
        <v>1386</v>
      </c>
      <c r="JR217" s="60">
        <v>1230</v>
      </c>
      <c r="JS217" s="60">
        <v>841</v>
      </c>
      <c r="JT217" s="60">
        <v>985</v>
      </c>
      <c r="JU217" s="60">
        <v>1297</v>
      </c>
      <c r="JV217" s="60">
        <v>1061</v>
      </c>
      <c r="JW217" s="60">
        <v>1077</v>
      </c>
      <c r="JX217" s="60">
        <v>1306</v>
      </c>
      <c r="JY217" s="60">
        <v>1297</v>
      </c>
      <c r="JZ217" s="60">
        <v>1386</v>
      </c>
      <c r="KA217" s="60">
        <v>771</v>
      </c>
      <c r="KB217" s="60">
        <v>1306</v>
      </c>
      <c r="KC217" s="60">
        <v>1306</v>
      </c>
      <c r="KD217" s="60">
        <v>1306</v>
      </c>
      <c r="KE217" s="60">
        <v>1386</v>
      </c>
      <c r="KF217" s="60">
        <v>1061</v>
      </c>
      <c r="KG217" s="60">
        <v>1386</v>
      </c>
      <c r="KH217" s="60">
        <v>1386</v>
      </c>
      <c r="KI217" s="60">
        <v>1386</v>
      </c>
      <c r="KJ217" s="60">
        <v>1386</v>
      </c>
      <c r="KK217" s="60">
        <v>1386</v>
      </c>
      <c r="KL217" s="60">
        <v>1386</v>
      </c>
      <c r="KM217" s="60">
        <v>1377</v>
      </c>
      <c r="KN217" s="60">
        <v>1386</v>
      </c>
      <c r="KO217" s="60">
        <v>1386</v>
      </c>
      <c r="KP217" s="60">
        <v>985</v>
      </c>
      <c r="KQ217" s="60">
        <v>1306</v>
      </c>
      <c r="KR217" s="60">
        <v>1306</v>
      </c>
      <c r="KS217" s="60">
        <v>1386</v>
      </c>
      <c r="KT217" s="60">
        <v>1386</v>
      </c>
      <c r="KU217" s="60">
        <v>985</v>
      </c>
      <c r="KV217" s="60">
        <v>985</v>
      </c>
      <c r="KW217" s="60">
        <v>832</v>
      </c>
      <c r="KX217" s="60">
        <v>914</v>
      </c>
      <c r="KY217" s="60">
        <v>631</v>
      </c>
      <c r="KZ217" s="60">
        <v>841</v>
      </c>
      <c r="LA217" s="60">
        <v>841</v>
      </c>
      <c r="LB217" s="60">
        <v>1236</v>
      </c>
      <c r="LC217" s="60">
        <v>1061</v>
      </c>
      <c r="LD217" s="60">
        <v>1061</v>
      </c>
      <c r="LE217" s="60">
        <v>707</v>
      </c>
      <c r="LF217" s="60">
        <v>631</v>
      </c>
      <c r="LG217" s="60">
        <v>1306</v>
      </c>
      <c r="LH217" s="60">
        <v>985</v>
      </c>
      <c r="LI217" s="60">
        <v>1065</v>
      </c>
      <c r="LJ217" s="60">
        <v>1306</v>
      </c>
      <c r="LK217" s="60">
        <v>1061</v>
      </c>
      <c r="LL217" s="60">
        <v>914</v>
      </c>
      <c r="LM217" s="60">
        <v>841</v>
      </c>
      <c r="LN217" s="60">
        <v>902</v>
      </c>
      <c r="LO217" s="60">
        <v>1306</v>
      </c>
      <c r="LP217" s="60">
        <v>904</v>
      </c>
      <c r="LQ217" s="60">
        <v>985</v>
      </c>
      <c r="LR217" s="60">
        <v>991</v>
      </c>
      <c r="LS217" s="60">
        <v>1297</v>
      </c>
      <c r="LT217" s="60">
        <v>1077</v>
      </c>
      <c r="LU217" s="60">
        <v>841</v>
      </c>
      <c r="LV217" s="60">
        <v>1061</v>
      </c>
    </row>
    <row r="218" spans="1:334" ht="15" customHeight="1" x14ac:dyDescent="0.35">
      <c r="A218" s="57"/>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s="60">
        <v>4333</v>
      </c>
      <c r="FH218" s="60">
        <v>4405</v>
      </c>
      <c r="FI218" s="60">
        <v>4405</v>
      </c>
      <c r="FJ218" s="60">
        <v>4489</v>
      </c>
      <c r="FK218" s="60">
        <v>4405</v>
      </c>
      <c r="FL218" s="60">
        <v>4405</v>
      </c>
      <c r="FM218" s="60">
        <v>4405</v>
      </c>
      <c r="FN218" s="60">
        <v>3689.5</v>
      </c>
      <c r="FO218" s="60">
        <v>4489</v>
      </c>
      <c r="FP218" s="60">
        <v>4405</v>
      </c>
      <c r="FQ218" s="60">
        <v>4051</v>
      </c>
      <c r="FR218" s="60">
        <v>4489</v>
      </c>
      <c r="FS218" s="60">
        <v>4135</v>
      </c>
      <c r="FT218" s="60">
        <v>4405</v>
      </c>
      <c r="FU218" s="60">
        <v>4051</v>
      </c>
      <c r="FV218" s="60">
        <v>4405</v>
      </c>
      <c r="FW218" s="60">
        <v>4405</v>
      </c>
      <c r="FX218" s="60">
        <v>4405</v>
      </c>
      <c r="FY218" s="60">
        <v>4405</v>
      </c>
      <c r="FZ218" s="60">
        <v>4405</v>
      </c>
      <c r="GA218" s="60">
        <v>4405</v>
      </c>
      <c r="GB218" s="60">
        <v>3811.5</v>
      </c>
      <c r="GC218" s="60">
        <v>4405</v>
      </c>
      <c r="GD218" s="60">
        <v>3866</v>
      </c>
      <c r="GE218" s="60">
        <v>3418</v>
      </c>
      <c r="GF218" s="60">
        <v>3056.5</v>
      </c>
      <c r="GG218" s="60">
        <v>3501</v>
      </c>
      <c r="GH218" s="60">
        <v>3421</v>
      </c>
      <c r="GI218" s="60">
        <v>4017</v>
      </c>
      <c r="GJ218" s="60">
        <v>3642.5</v>
      </c>
      <c r="GK218" s="60">
        <v>4088</v>
      </c>
      <c r="GL218" s="60">
        <v>4020</v>
      </c>
      <c r="GM218" s="60">
        <v>4091</v>
      </c>
      <c r="GN218" s="60">
        <v>3860</v>
      </c>
      <c r="GO218" s="60">
        <v>3810</v>
      </c>
      <c r="GP218" s="60">
        <v>4088</v>
      </c>
      <c r="GQ218" s="60">
        <v>3848</v>
      </c>
      <c r="GR218" s="60">
        <v>4489</v>
      </c>
      <c r="GS218" s="60">
        <v>4080</v>
      </c>
      <c r="GT218" s="60">
        <v>3944</v>
      </c>
      <c r="GU218" s="60">
        <v>3421</v>
      </c>
      <c r="GV218" s="60">
        <v>3421</v>
      </c>
      <c r="GW218" s="60">
        <v>3421</v>
      </c>
      <c r="GX218" s="60">
        <v>3421</v>
      </c>
      <c r="GY218" s="60">
        <v>3421</v>
      </c>
      <c r="GZ218" s="60">
        <v>3421</v>
      </c>
      <c r="HA218" s="60">
        <v>3505</v>
      </c>
      <c r="HB218" s="60">
        <v>3656</v>
      </c>
      <c r="HC218" s="60">
        <v>3421</v>
      </c>
      <c r="HD218" s="60">
        <v>3019</v>
      </c>
      <c r="HE218" s="60">
        <v>3344</v>
      </c>
      <c r="HF218" s="60">
        <v>2985.5</v>
      </c>
      <c r="HH218" s="60">
        <v>3103</v>
      </c>
      <c r="HI218" s="60">
        <v>1634</v>
      </c>
      <c r="HJ218" s="60">
        <v>841</v>
      </c>
      <c r="HK218" s="60">
        <v>1634</v>
      </c>
      <c r="HL218" s="60">
        <v>1239</v>
      </c>
      <c r="HM218" s="60">
        <v>1634</v>
      </c>
      <c r="HN218" s="60">
        <v>1634</v>
      </c>
      <c r="HO218" s="60">
        <v>1634</v>
      </c>
      <c r="HP218" s="60">
        <v>1634</v>
      </c>
      <c r="HQ218" s="60">
        <v>1061</v>
      </c>
      <c r="HR218" s="60">
        <v>1309</v>
      </c>
      <c r="HS218" s="60">
        <v>1554</v>
      </c>
      <c r="HT218" s="60">
        <v>975</v>
      </c>
      <c r="HU218" s="60">
        <v>1399</v>
      </c>
      <c r="HV218" s="60">
        <v>975</v>
      </c>
      <c r="HW218" s="60">
        <v>975</v>
      </c>
      <c r="HX218" s="60">
        <v>1233</v>
      </c>
      <c r="HY218" s="60">
        <v>1003</v>
      </c>
      <c r="HZ218" s="60">
        <v>1003</v>
      </c>
      <c r="IA218" s="60">
        <v>1003</v>
      </c>
      <c r="IB218" s="60">
        <v>1634</v>
      </c>
      <c r="IC218" s="60">
        <v>1554</v>
      </c>
      <c r="ID218" s="60">
        <v>1634</v>
      </c>
      <c r="IE218" s="60">
        <v>1634</v>
      </c>
      <c r="IF218" s="60">
        <v>1634</v>
      </c>
      <c r="IG218" s="60">
        <v>1634</v>
      </c>
      <c r="IH218" s="60">
        <v>1405</v>
      </c>
      <c r="II218" s="60">
        <v>1405</v>
      </c>
      <c r="IJ218" s="60">
        <v>1564</v>
      </c>
      <c r="IK218" s="60">
        <v>1306</v>
      </c>
      <c r="IL218" s="60">
        <v>1074</v>
      </c>
      <c r="IM218" s="60">
        <v>1074</v>
      </c>
      <c r="IN218" s="60">
        <v>1309</v>
      </c>
      <c r="IO218" s="60">
        <v>902</v>
      </c>
      <c r="IP218" s="60">
        <v>1061</v>
      </c>
      <c r="IQ218" s="60">
        <v>1074</v>
      </c>
      <c r="IR218" s="60">
        <v>1061</v>
      </c>
      <c r="IS218" s="60">
        <v>1634</v>
      </c>
      <c r="IT218" s="60">
        <v>1634</v>
      </c>
      <c r="IU218" s="60">
        <v>1634</v>
      </c>
      <c r="IV218" s="60">
        <v>1233</v>
      </c>
      <c r="IW218" s="60">
        <v>1554</v>
      </c>
      <c r="IX218" s="60">
        <v>1306</v>
      </c>
      <c r="IY218" s="60">
        <v>1233</v>
      </c>
      <c r="IZ218" s="60">
        <v>1306</v>
      </c>
      <c r="JA218" s="60">
        <v>1564</v>
      </c>
      <c r="JB218" s="60">
        <v>1306</v>
      </c>
      <c r="JC218" s="60">
        <v>991</v>
      </c>
      <c r="JD218" s="60">
        <v>1236</v>
      </c>
      <c r="JE218" s="60">
        <v>1634</v>
      </c>
      <c r="JF218" s="60">
        <v>1554</v>
      </c>
      <c r="JG218" s="60">
        <v>1306</v>
      </c>
      <c r="JH218" s="60">
        <v>1634</v>
      </c>
      <c r="JI218" s="60">
        <v>1634</v>
      </c>
      <c r="JJ218" s="60">
        <v>1634</v>
      </c>
      <c r="JK218" s="60">
        <v>1634</v>
      </c>
      <c r="JL218" s="60">
        <v>1634</v>
      </c>
      <c r="JM218" s="60">
        <v>1634</v>
      </c>
      <c r="JN218" s="60">
        <v>1545</v>
      </c>
      <c r="JO218" s="60">
        <v>1236</v>
      </c>
      <c r="JP218" s="60">
        <v>771</v>
      </c>
      <c r="JQ218" s="60">
        <v>1634</v>
      </c>
      <c r="JR218" s="60">
        <v>1478</v>
      </c>
      <c r="JS218" s="60">
        <v>1089</v>
      </c>
      <c r="JT218" s="60">
        <v>1233</v>
      </c>
      <c r="JU218" s="60">
        <v>1545</v>
      </c>
      <c r="JV218" s="60">
        <v>1309</v>
      </c>
      <c r="JW218" s="60">
        <v>1077</v>
      </c>
      <c r="JX218" s="60">
        <v>1306</v>
      </c>
      <c r="JY218" s="60">
        <v>1297</v>
      </c>
      <c r="JZ218" s="60">
        <v>1634</v>
      </c>
      <c r="KA218" s="60">
        <v>771</v>
      </c>
      <c r="KB218" s="60">
        <v>1306</v>
      </c>
      <c r="KC218" s="60">
        <v>1306</v>
      </c>
      <c r="KD218" s="60">
        <v>1306</v>
      </c>
      <c r="KE218" s="60">
        <v>1634</v>
      </c>
      <c r="KF218" s="60">
        <v>1309</v>
      </c>
      <c r="KG218" s="60">
        <v>1634</v>
      </c>
      <c r="KH218" s="60">
        <v>1634</v>
      </c>
      <c r="KI218" s="60">
        <v>1634</v>
      </c>
      <c r="KJ218" s="60">
        <v>1634</v>
      </c>
      <c r="KK218" s="60">
        <v>1634</v>
      </c>
      <c r="KL218" s="60">
        <v>1634</v>
      </c>
      <c r="KM218" s="60">
        <v>1625</v>
      </c>
      <c r="KN218" s="60">
        <v>1634</v>
      </c>
      <c r="KO218" s="60">
        <v>1634</v>
      </c>
      <c r="KP218" s="60">
        <v>1233</v>
      </c>
      <c r="KQ218" s="60">
        <v>1554</v>
      </c>
      <c r="KR218" s="60">
        <v>1306</v>
      </c>
      <c r="KS218" s="60">
        <v>1634</v>
      </c>
      <c r="KT218" s="60">
        <v>1634</v>
      </c>
      <c r="KU218" s="60">
        <v>1233</v>
      </c>
      <c r="KV218" s="60">
        <v>1233</v>
      </c>
      <c r="KW218" s="60">
        <v>832</v>
      </c>
      <c r="KX218" s="60">
        <v>1162</v>
      </c>
      <c r="KY218" s="60">
        <v>879</v>
      </c>
      <c r="KZ218" s="60">
        <v>1089</v>
      </c>
      <c r="LA218" s="60">
        <v>1089</v>
      </c>
      <c r="LB218" s="60">
        <v>1236</v>
      </c>
      <c r="LC218" s="60">
        <v>1061</v>
      </c>
      <c r="LD218" s="60">
        <v>1309</v>
      </c>
      <c r="LE218" s="60">
        <v>955</v>
      </c>
      <c r="LF218" s="60">
        <v>879</v>
      </c>
      <c r="LG218" s="60">
        <v>1306</v>
      </c>
      <c r="LH218" s="60">
        <v>1233</v>
      </c>
      <c r="LI218" s="60">
        <v>1313</v>
      </c>
      <c r="LJ218" s="60">
        <v>1306</v>
      </c>
      <c r="LK218" s="60">
        <v>1061</v>
      </c>
      <c r="LL218" s="60">
        <v>914</v>
      </c>
      <c r="LM218" s="60">
        <v>1089</v>
      </c>
      <c r="LN218" s="60">
        <v>902</v>
      </c>
      <c r="LO218" s="60">
        <v>1554</v>
      </c>
      <c r="LP218" s="60">
        <v>1152</v>
      </c>
      <c r="LQ218" s="60">
        <v>985</v>
      </c>
      <c r="LR218" s="60">
        <v>991</v>
      </c>
      <c r="LS218" s="60">
        <v>1297</v>
      </c>
      <c r="LT218" s="60">
        <v>1077</v>
      </c>
      <c r="LU218" s="60">
        <v>1089</v>
      </c>
      <c r="LV218" s="60">
        <v>1309</v>
      </c>
    </row>
    <row r="219" spans="1:334" ht="15" customHeight="1" x14ac:dyDescent="0.35">
      <c r="A219" s="57"/>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s="60">
        <v>5684.2</v>
      </c>
      <c r="FH219" s="60">
        <v>2270</v>
      </c>
      <c r="FI219" s="60">
        <v>4038.2</v>
      </c>
      <c r="FJ219" s="60">
        <v>5840.2</v>
      </c>
      <c r="FK219" s="60">
        <v>4038.2</v>
      </c>
      <c r="FL219" s="60">
        <v>6490.2</v>
      </c>
      <c r="FM219" s="60">
        <v>6490.2</v>
      </c>
      <c r="FN219" s="60">
        <v>6056.2</v>
      </c>
      <c r="FO219" s="60">
        <v>5840.2</v>
      </c>
      <c r="FP219" s="60">
        <v>6066.2</v>
      </c>
      <c r="FQ219" s="60">
        <v>4954.2</v>
      </c>
      <c r="FR219" s="60">
        <v>5840.2</v>
      </c>
      <c r="FS219" s="60">
        <v>4954.2</v>
      </c>
      <c r="FT219" s="60">
        <v>4966.2</v>
      </c>
      <c r="FU219" s="60">
        <v>4174.2</v>
      </c>
      <c r="FV219" s="60">
        <v>5080.2</v>
      </c>
      <c r="FW219" s="60">
        <v>5308.2</v>
      </c>
      <c r="FX219" s="60">
        <v>5964.2</v>
      </c>
      <c r="FY219" s="60">
        <v>6330.2</v>
      </c>
      <c r="FZ219" s="60">
        <v>4310.2</v>
      </c>
      <c r="GA219" s="60">
        <v>6490.2</v>
      </c>
      <c r="GB219" s="60">
        <v>5404.2</v>
      </c>
      <c r="GC219" s="60">
        <v>5184.2</v>
      </c>
      <c r="GD219" s="60">
        <v>4645.2</v>
      </c>
      <c r="GE219" s="60">
        <v>5751.2</v>
      </c>
      <c r="GF219" s="60">
        <v>5751.2</v>
      </c>
      <c r="GG219" s="60">
        <v>5426.2</v>
      </c>
      <c r="GH219" s="60">
        <v>3326.2</v>
      </c>
      <c r="GI219" s="60">
        <v>4454.2</v>
      </c>
      <c r="GJ219" s="60">
        <v>6089.2</v>
      </c>
      <c r="GK219" s="60">
        <v>5929.2</v>
      </c>
      <c r="GL219" s="60">
        <v>5019.2</v>
      </c>
      <c r="GM219" s="60">
        <v>5690.2</v>
      </c>
      <c r="GN219" s="60">
        <v>5785.2</v>
      </c>
      <c r="GO219" s="60">
        <v>4635.2</v>
      </c>
      <c r="GP219" s="60">
        <v>4127.2</v>
      </c>
      <c r="GQ219" s="60">
        <v>4001.2</v>
      </c>
      <c r="GR219" s="60">
        <v>5308.2</v>
      </c>
      <c r="GS219" s="60">
        <v>6165.2</v>
      </c>
      <c r="GT219" s="60">
        <v>4133.2</v>
      </c>
      <c r="GU219" s="60">
        <v>4586.2</v>
      </c>
      <c r="GV219" s="60">
        <v>3544.2</v>
      </c>
      <c r="GW219" s="60">
        <v>3544.2</v>
      </c>
      <c r="GX219" s="60">
        <v>5242.2</v>
      </c>
      <c r="GY219" s="60">
        <v>3550.2</v>
      </c>
      <c r="GZ219" s="60">
        <v>5242.2</v>
      </c>
      <c r="HA219" s="60">
        <v>5506.2</v>
      </c>
      <c r="HB219" s="60">
        <v>5741.2</v>
      </c>
      <c r="HC219" s="60">
        <v>5506.2</v>
      </c>
      <c r="HD219" s="60">
        <v>4578.2</v>
      </c>
      <c r="HE219" s="60">
        <v>5429.2</v>
      </c>
      <c r="HF219" s="60">
        <v>5104.2</v>
      </c>
      <c r="HG219" s="60">
        <v>5104.2</v>
      </c>
      <c r="HI219" s="60">
        <v>1386</v>
      </c>
      <c r="HJ219" s="60">
        <v>841</v>
      </c>
      <c r="HK219" s="60">
        <v>1386</v>
      </c>
      <c r="HL219" s="60">
        <v>991</v>
      </c>
      <c r="HM219" s="60">
        <v>1386</v>
      </c>
      <c r="HN219" s="60">
        <v>1386</v>
      </c>
      <c r="HO219" s="60">
        <v>1386</v>
      </c>
      <c r="HP219" s="60">
        <v>1386</v>
      </c>
      <c r="HQ219" s="60">
        <v>1061</v>
      </c>
      <c r="HR219" s="60">
        <v>1061</v>
      </c>
      <c r="HS219" s="60">
        <v>1306</v>
      </c>
      <c r="HT219" s="60">
        <v>727</v>
      </c>
      <c r="HU219" s="60">
        <v>1151</v>
      </c>
      <c r="HV219" s="60">
        <v>727</v>
      </c>
      <c r="HW219" s="60">
        <v>727</v>
      </c>
      <c r="HX219" s="60">
        <v>985</v>
      </c>
      <c r="HY219" s="60">
        <v>755</v>
      </c>
      <c r="HZ219" s="60">
        <v>755</v>
      </c>
      <c r="IA219" s="60">
        <v>755</v>
      </c>
      <c r="IB219" s="60">
        <v>1386</v>
      </c>
      <c r="IC219" s="60">
        <v>1306</v>
      </c>
      <c r="ID219" s="60">
        <v>1386</v>
      </c>
      <c r="IE219" s="60">
        <v>1386</v>
      </c>
      <c r="IF219" s="60">
        <v>1386</v>
      </c>
      <c r="IG219" s="60">
        <v>1386</v>
      </c>
      <c r="IH219" s="60">
        <v>1157</v>
      </c>
      <c r="II219" s="60">
        <v>1157</v>
      </c>
      <c r="IJ219" s="60">
        <v>1316</v>
      </c>
      <c r="IK219" s="60">
        <v>1306</v>
      </c>
      <c r="IL219" s="60">
        <v>826</v>
      </c>
      <c r="IM219" s="60">
        <v>826</v>
      </c>
      <c r="IN219" s="60">
        <v>1061</v>
      </c>
      <c r="IO219" s="60">
        <v>902</v>
      </c>
      <c r="IP219" s="60">
        <v>1061</v>
      </c>
      <c r="IQ219" s="60">
        <v>826</v>
      </c>
      <c r="IR219" s="60">
        <v>1061</v>
      </c>
      <c r="IS219" s="60">
        <v>1386</v>
      </c>
      <c r="IT219" s="60">
        <v>1386</v>
      </c>
      <c r="IU219" s="60">
        <v>1386</v>
      </c>
      <c r="IV219" s="60">
        <v>985</v>
      </c>
      <c r="IW219" s="60">
        <v>1306</v>
      </c>
      <c r="IX219" s="60">
        <v>1306</v>
      </c>
      <c r="IY219" s="60">
        <v>985</v>
      </c>
      <c r="IZ219" s="60">
        <v>1306</v>
      </c>
      <c r="JA219" s="60">
        <v>1316</v>
      </c>
      <c r="JB219" s="60">
        <v>1306</v>
      </c>
      <c r="JC219" s="60">
        <v>991</v>
      </c>
      <c r="JD219" s="60">
        <v>1236</v>
      </c>
      <c r="JE219" s="60">
        <v>1386</v>
      </c>
      <c r="JF219" s="60">
        <v>1306</v>
      </c>
      <c r="JG219" s="60">
        <v>1306</v>
      </c>
      <c r="JH219" s="60">
        <v>1386</v>
      </c>
      <c r="JI219" s="60">
        <v>1386</v>
      </c>
      <c r="JJ219" s="60">
        <v>1386</v>
      </c>
      <c r="JK219" s="60">
        <v>1386</v>
      </c>
      <c r="JL219" s="60">
        <v>1386</v>
      </c>
      <c r="JM219" s="60">
        <v>1386</v>
      </c>
      <c r="JN219" s="60">
        <v>1297</v>
      </c>
      <c r="JO219" s="60">
        <v>1236</v>
      </c>
      <c r="JP219" s="60">
        <v>771</v>
      </c>
      <c r="JQ219" s="60">
        <v>1386</v>
      </c>
      <c r="JR219" s="60">
        <v>1230</v>
      </c>
      <c r="JS219" s="60">
        <v>841</v>
      </c>
      <c r="JT219" s="60">
        <v>985</v>
      </c>
      <c r="JU219" s="60">
        <v>1297</v>
      </c>
      <c r="JV219" s="60">
        <v>1061</v>
      </c>
      <c r="JW219" s="60">
        <v>1077</v>
      </c>
      <c r="JX219" s="60">
        <v>1306</v>
      </c>
      <c r="JY219" s="60">
        <v>1297</v>
      </c>
      <c r="JZ219" s="60">
        <v>1386</v>
      </c>
      <c r="KA219" s="60">
        <v>771</v>
      </c>
      <c r="KB219" s="60">
        <v>1306</v>
      </c>
      <c r="KC219" s="60">
        <v>1306</v>
      </c>
      <c r="KD219" s="60">
        <v>1306</v>
      </c>
      <c r="KE219" s="60">
        <v>1386</v>
      </c>
      <c r="KF219" s="60">
        <v>1061</v>
      </c>
      <c r="KG219" s="60">
        <v>1386</v>
      </c>
      <c r="KH219" s="60">
        <v>1386</v>
      </c>
      <c r="KI219" s="60">
        <v>1386</v>
      </c>
      <c r="KJ219" s="60">
        <v>1386</v>
      </c>
      <c r="KK219" s="60">
        <v>1386</v>
      </c>
      <c r="KL219" s="60">
        <v>1386</v>
      </c>
      <c r="KM219" s="60">
        <v>1377</v>
      </c>
      <c r="KN219" s="60">
        <v>1386</v>
      </c>
      <c r="KO219" s="60">
        <v>1386</v>
      </c>
      <c r="KP219" s="60">
        <v>985</v>
      </c>
      <c r="KQ219" s="60">
        <v>1306</v>
      </c>
      <c r="KR219" s="60">
        <v>1306</v>
      </c>
      <c r="KS219" s="60">
        <v>1386</v>
      </c>
      <c r="KT219" s="60">
        <v>1386</v>
      </c>
      <c r="KU219" s="60">
        <v>985</v>
      </c>
      <c r="KV219" s="60">
        <v>985</v>
      </c>
      <c r="KW219" s="60">
        <v>832</v>
      </c>
      <c r="KX219" s="60">
        <v>914</v>
      </c>
      <c r="KY219" s="60">
        <v>631</v>
      </c>
      <c r="KZ219" s="60">
        <v>841</v>
      </c>
      <c r="LA219" s="60">
        <v>841</v>
      </c>
      <c r="LB219" s="60">
        <v>1236</v>
      </c>
      <c r="LC219" s="60">
        <v>1061</v>
      </c>
      <c r="LD219" s="60">
        <v>1061</v>
      </c>
      <c r="LE219" s="60">
        <v>707</v>
      </c>
      <c r="LF219" s="60">
        <v>631</v>
      </c>
      <c r="LG219" s="60">
        <v>1306</v>
      </c>
      <c r="LH219" s="60">
        <v>985</v>
      </c>
      <c r="LI219" s="60">
        <v>1065</v>
      </c>
      <c r="LJ219" s="60">
        <v>1306</v>
      </c>
      <c r="LK219" s="60">
        <v>1061</v>
      </c>
      <c r="LL219" s="60">
        <v>914</v>
      </c>
      <c r="LM219" s="60">
        <v>841</v>
      </c>
      <c r="LN219" s="60">
        <v>902</v>
      </c>
      <c r="LO219" s="60">
        <v>1306</v>
      </c>
      <c r="LP219" s="60">
        <v>904</v>
      </c>
      <c r="LQ219" s="60">
        <v>985</v>
      </c>
      <c r="LR219" s="60">
        <v>991</v>
      </c>
      <c r="LS219" s="60">
        <v>1297</v>
      </c>
      <c r="LT219" s="60">
        <v>1077</v>
      </c>
      <c r="LU219" s="60">
        <v>841</v>
      </c>
      <c r="LV219" s="60">
        <v>1061</v>
      </c>
    </row>
    <row r="220" spans="1:334" ht="15" customHeight="1" x14ac:dyDescent="0.35">
      <c r="A220" s="57"/>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s="60">
        <v>5789.5</v>
      </c>
      <c r="FH220" s="60">
        <v>5469.5</v>
      </c>
      <c r="FI220" s="60">
        <v>4729.5</v>
      </c>
      <c r="FJ220" s="60">
        <v>5014.5</v>
      </c>
      <c r="FK220" s="60">
        <v>5049.5</v>
      </c>
      <c r="FL220" s="60">
        <v>5014.5</v>
      </c>
      <c r="FM220" s="60">
        <v>5049.5</v>
      </c>
      <c r="FN220" s="60">
        <v>5194.5</v>
      </c>
      <c r="FO220" s="60">
        <v>5469.5</v>
      </c>
      <c r="FP220" s="60">
        <v>5989.5</v>
      </c>
      <c r="FQ220" s="60">
        <v>5747.5</v>
      </c>
      <c r="FR220" s="60">
        <v>5747.5</v>
      </c>
      <c r="FS220" s="60">
        <v>5607.5</v>
      </c>
      <c r="FT220" s="60">
        <v>5607.5</v>
      </c>
      <c r="FU220" s="60">
        <v>5014.5</v>
      </c>
      <c r="FV220" s="60">
        <v>5194.5</v>
      </c>
      <c r="FW220" s="60">
        <v>5947.5</v>
      </c>
      <c r="FX220" s="60">
        <v>5947.5</v>
      </c>
      <c r="FY220" s="60">
        <v>5797.5</v>
      </c>
      <c r="FZ220" s="60">
        <v>5534.5</v>
      </c>
      <c r="GA220" s="60">
        <v>5947.5</v>
      </c>
      <c r="GB220" s="60">
        <v>5849.5</v>
      </c>
      <c r="GD220" s="60">
        <v>5726.5</v>
      </c>
      <c r="GE220" s="60">
        <v>3274.5</v>
      </c>
      <c r="GF220" s="60">
        <v>3274.5</v>
      </c>
      <c r="GG220" s="60">
        <v>3932.36</v>
      </c>
      <c r="GH220" s="60">
        <v>5002.0599999999995</v>
      </c>
      <c r="GI220" s="60">
        <v>5207.5</v>
      </c>
      <c r="GJ220" s="60">
        <v>5989.5</v>
      </c>
      <c r="GK220" s="60">
        <v>5709.5</v>
      </c>
      <c r="GL220" s="60">
        <v>5989.5</v>
      </c>
      <c r="GM220" s="60">
        <v>5684.5</v>
      </c>
      <c r="GN220" s="60">
        <v>5989.5</v>
      </c>
      <c r="GO220" s="60">
        <v>5989.5</v>
      </c>
      <c r="GP220" s="60">
        <v>5989.5</v>
      </c>
      <c r="GQ220" s="60">
        <v>5989.5</v>
      </c>
      <c r="GR220" s="60">
        <v>5049.5</v>
      </c>
      <c r="GS220" s="60">
        <v>5489.5</v>
      </c>
      <c r="GT220" s="60">
        <v>5989.5</v>
      </c>
      <c r="GU220" s="60">
        <v>5002.0599999999995</v>
      </c>
      <c r="GV220" s="60">
        <v>5002.0599999999995</v>
      </c>
      <c r="GW220" s="60">
        <v>5002.0599999999995</v>
      </c>
      <c r="GX220" s="60">
        <v>5002.0599999999995</v>
      </c>
      <c r="GY220" s="60">
        <v>4722.0599999999995</v>
      </c>
      <c r="GZ220" s="60">
        <v>5002.0599999999995</v>
      </c>
      <c r="HA220" s="60">
        <v>5002.0599999999995</v>
      </c>
      <c r="HB220" s="60">
        <v>5360.5</v>
      </c>
      <c r="HC220" s="60">
        <v>5402.5</v>
      </c>
      <c r="HD220" s="60">
        <v>5989.5</v>
      </c>
      <c r="HE220" s="60">
        <v>5989.5</v>
      </c>
      <c r="HF220" s="60">
        <v>5989.5</v>
      </c>
      <c r="HG220" s="60">
        <v>5989.5</v>
      </c>
      <c r="HH220" s="60">
        <v>5989.5</v>
      </c>
      <c r="HJ220" s="60">
        <v>5989.5</v>
      </c>
      <c r="HK220" s="60">
        <v>4929.5</v>
      </c>
      <c r="HL220" s="60">
        <v>5709.5</v>
      </c>
      <c r="HM220" s="60">
        <v>4531.5</v>
      </c>
      <c r="HN220" s="60">
        <v>5747.5</v>
      </c>
      <c r="HO220" s="60">
        <v>5097.5</v>
      </c>
      <c r="HP220" s="60">
        <v>4947.5</v>
      </c>
      <c r="HQ220" s="60">
        <v>5058.5</v>
      </c>
      <c r="HR220" s="60">
        <v>5621.5</v>
      </c>
      <c r="HS220" s="60">
        <v>5429.5</v>
      </c>
      <c r="HT220" s="60">
        <v>5849.5</v>
      </c>
      <c r="HU220" s="60">
        <v>5849.5</v>
      </c>
      <c r="HV220" s="60">
        <v>5849.5</v>
      </c>
      <c r="HW220" s="60">
        <v>5849.5</v>
      </c>
      <c r="HX220" s="60">
        <v>5989.5</v>
      </c>
      <c r="HY220" s="60">
        <v>5807.5</v>
      </c>
      <c r="HZ220" s="60">
        <v>5529.5</v>
      </c>
      <c r="IA220" s="60">
        <v>5807.5</v>
      </c>
      <c r="IB220" s="60">
        <v>5797.5</v>
      </c>
      <c r="IC220" s="60">
        <v>5597.5</v>
      </c>
      <c r="ID220" s="60">
        <v>5797.5</v>
      </c>
      <c r="IE220" s="60">
        <v>5989.5</v>
      </c>
      <c r="IF220" s="60">
        <v>5439.5</v>
      </c>
      <c r="IG220" s="60">
        <v>5379.5</v>
      </c>
      <c r="IH220" s="60">
        <v>5229.5</v>
      </c>
      <c r="II220" s="60">
        <v>5631.5</v>
      </c>
      <c r="IJ220" s="60">
        <v>5797.5</v>
      </c>
      <c r="IK220" s="60">
        <v>5544.5</v>
      </c>
      <c r="IL220" s="60">
        <v>5657.5</v>
      </c>
      <c r="IM220" s="60">
        <v>5849.5</v>
      </c>
      <c r="IN220" s="60">
        <v>5989.5</v>
      </c>
      <c r="IO220" s="60">
        <v>5807.5</v>
      </c>
      <c r="IP220" s="60">
        <v>3250.5</v>
      </c>
      <c r="IQ220" s="60">
        <v>5989.5</v>
      </c>
      <c r="IR220" s="60">
        <v>3250.5</v>
      </c>
      <c r="IS220" s="60">
        <v>5439.5</v>
      </c>
      <c r="IT220" s="60">
        <v>5729.5</v>
      </c>
      <c r="IU220" s="60">
        <v>5669.5</v>
      </c>
      <c r="IV220" s="60">
        <v>5989.5</v>
      </c>
      <c r="IW220" s="60">
        <v>5815.5</v>
      </c>
      <c r="IX220" s="60">
        <v>5334.5</v>
      </c>
      <c r="IY220" s="60">
        <v>5989.5</v>
      </c>
      <c r="IZ220" s="60">
        <v>5026.5</v>
      </c>
      <c r="JA220" s="60">
        <v>5249.5</v>
      </c>
      <c r="JB220" s="60">
        <v>4749.5</v>
      </c>
      <c r="JC220" s="60">
        <v>4285.5</v>
      </c>
      <c r="JD220" s="60">
        <v>4102.5</v>
      </c>
      <c r="JE220" s="60">
        <v>5484.5</v>
      </c>
      <c r="JF220" s="60">
        <v>5947.5</v>
      </c>
      <c r="JG220" s="60">
        <v>4549.5</v>
      </c>
      <c r="JH220" s="60">
        <v>5947.5</v>
      </c>
      <c r="JI220" s="60">
        <v>5184.5</v>
      </c>
      <c r="JJ220" s="60">
        <v>5684.5</v>
      </c>
      <c r="JK220" s="60">
        <v>4749.5</v>
      </c>
      <c r="JL220" s="60">
        <v>5881.2</v>
      </c>
      <c r="JM220" s="60">
        <v>5807.5</v>
      </c>
      <c r="JN220" s="60">
        <v>5747.5</v>
      </c>
      <c r="JO220" s="60">
        <v>3539</v>
      </c>
      <c r="JP220" s="60">
        <v>5726.5</v>
      </c>
      <c r="JQ220" s="60">
        <v>5947.5</v>
      </c>
      <c r="JR220" s="60">
        <v>5989.5</v>
      </c>
      <c r="JS220" s="60">
        <v>5989.5</v>
      </c>
      <c r="JT220" s="60">
        <v>5989.5</v>
      </c>
      <c r="JU220" s="60">
        <v>5579.5</v>
      </c>
      <c r="JV220" s="60">
        <v>5726.5</v>
      </c>
      <c r="JW220" s="60">
        <v>5441.5</v>
      </c>
      <c r="JX220" s="60">
        <v>4749.5</v>
      </c>
      <c r="JY220" s="60">
        <v>5726.5</v>
      </c>
      <c r="JZ220" s="60">
        <v>5807.5</v>
      </c>
      <c r="KA220" s="60">
        <v>5726.5</v>
      </c>
      <c r="KB220" s="60">
        <v>5165.5</v>
      </c>
      <c r="KC220" s="60">
        <v>5249.5</v>
      </c>
      <c r="KD220" s="60">
        <v>5534.5</v>
      </c>
      <c r="KE220" s="60">
        <v>5525.5</v>
      </c>
      <c r="KF220" s="60">
        <v>5316.5</v>
      </c>
      <c r="KG220" s="60">
        <v>5525.5</v>
      </c>
      <c r="KH220" s="60">
        <v>5289.5</v>
      </c>
      <c r="KI220" s="60">
        <v>5657.5</v>
      </c>
      <c r="KJ220" s="60">
        <v>5657.5</v>
      </c>
      <c r="KK220" s="60">
        <v>5034.5</v>
      </c>
      <c r="KL220" s="60">
        <v>5657.5</v>
      </c>
      <c r="KM220" s="60">
        <v>5702.5</v>
      </c>
      <c r="KN220" s="60">
        <v>5947.5</v>
      </c>
      <c r="KO220" s="60">
        <v>4531.5</v>
      </c>
      <c r="KP220" s="60">
        <v>5989.5</v>
      </c>
      <c r="KQ220" s="60">
        <v>5947.5</v>
      </c>
      <c r="KR220" s="60">
        <v>5947.5</v>
      </c>
      <c r="KS220" s="60">
        <v>5597.5</v>
      </c>
      <c r="KT220" s="60">
        <v>5249.5</v>
      </c>
      <c r="KU220" s="60">
        <v>5989.5</v>
      </c>
      <c r="KV220" s="60">
        <v>5989.5</v>
      </c>
      <c r="KW220" s="60">
        <v>5441.5</v>
      </c>
      <c r="KX220" s="60">
        <v>5989.5</v>
      </c>
      <c r="KY220" s="60">
        <v>5989.5</v>
      </c>
      <c r="KZ220" s="60">
        <v>5989.5</v>
      </c>
      <c r="LA220" s="60">
        <v>5989.5</v>
      </c>
      <c r="LB220" s="60">
        <v>5249.5</v>
      </c>
      <c r="LC220" s="60">
        <v>5726.5</v>
      </c>
      <c r="LD220" s="60">
        <v>5684.5</v>
      </c>
      <c r="LE220" s="60">
        <v>5849.5</v>
      </c>
      <c r="LF220" s="60">
        <v>5989.5</v>
      </c>
      <c r="LG220" s="60">
        <v>4929.5</v>
      </c>
      <c r="LH220" s="60">
        <v>5989.5</v>
      </c>
      <c r="LI220" s="60">
        <v>5989.5</v>
      </c>
      <c r="LJ220" s="60">
        <v>5026.5</v>
      </c>
      <c r="LK220" s="60">
        <v>5544.5</v>
      </c>
      <c r="LL220" s="60">
        <v>5989.5</v>
      </c>
      <c r="LM220" s="60">
        <v>5989.5</v>
      </c>
      <c r="LN220" s="60">
        <v>5597.5</v>
      </c>
      <c r="LO220" s="60">
        <v>5747.5</v>
      </c>
      <c r="LP220" s="60">
        <v>5947.5</v>
      </c>
      <c r="LQ220" s="60">
        <v>5989.5</v>
      </c>
      <c r="LR220" s="60">
        <v>5989.5</v>
      </c>
      <c r="LS220" s="60">
        <v>5484.5</v>
      </c>
      <c r="LT220" s="60">
        <v>5049.5</v>
      </c>
      <c r="LU220" s="60">
        <v>5989.5</v>
      </c>
      <c r="LV220" s="60">
        <v>5989.5</v>
      </c>
    </row>
    <row r="221" spans="1:334" ht="15" customHeight="1" x14ac:dyDescent="0.35">
      <c r="A221" s="57"/>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s="60">
        <v>1337</v>
      </c>
      <c r="FH221" s="60">
        <v>1457</v>
      </c>
      <c r="FI221" s="60">
        <v>1563</v>
      </c>
      <c r="FJ221" s="60">
        <v>1563</v>
      </c>
      <c r="FK221" s="60">
        <v>1563</v>
      </c>
      <c r="FL221" s="60">
        <v>1212</v>
      </c>
      <c r="FM221" s="60">
        <v>1563</v>
      </c>
      <c r="FN221" s="60">
        <v>1091</v>
      </c>
      <c r="FO221" s="60">
        <v>1457</v>
      </c>
      <c r="FP221" s="60">
        <v>1563</v>
      </c>
      <c r="FQ221" s="60">
        <v>1349</v>
      </c>
      <c r="FR221" s="60">
        <v>1563</v>
      </c>
      <c r="FS221" s="60">
        <v>1419</v>
      </c>
      <c r="FT221" s="60">
        <v>1563</v>
      </c>
      <c r="FU221" s="60">
        <v>1313</v>
      </c>
      <c r="FV221" s="60">
        <v>1457</v>
      </c>
      <c r="FW221" s="60">
        <v>1563</v>
      </c>
      <c r="FX221" s="60">
        <v>1563</v>
      </c>
      <c r="FY221" s="60">
        <v>1563</v>
      </c>
      <c r="FZ221" s="60">
        <v>1563</v>
      </c>
      <c r="GA221" s="60">
        <v>1563</v>
      </c>
      <c r="GB221" s="60">
        <v>1162</v>
      </c>
      <c r="GC221" s="60">
        <v>1563</v>
      </c>
      <c r="GD221" s="60">
        <v>694</v>
      </c>
      <c r="GE221" s="60">
        <v>664</v>
      </c>
      <c r="GF221" s="60">
        <v>664</v>
      </c>
      <c r="GG221" s="60">
        <v>1098</v>
      </c>
      <c r="GH221" s="60">
        <v>1018</v>
      </c>
      <c r="GI221" s="60">
        <v>446</v>
      </c>
      <c r="GJ221" s="60">
        <v>792</v>
      </c>
      <c r="GK221" s="60">
        <v>917</v>
      </c>
      <c r="GL221" s="60">
        <v>430</v>
      </c>
      <c r="GM221" s="60">
        <v>520</v>
      </c>
      <c r="GN221" s="60">
        <v>409</v>
      </c>
      <c r="GO221" s="60">
        <v>1024</v>
      </c>
      <c r="GP221" s="60">
        <v>1092</v>
      </c>
      <c r="GQ221" s="60">
        <v>935</v>
      </c>
      <c r="GR221" s="60">
        <v>1457</v>
      </c>
      <c r="GS221" s="60">
        <v>1168</v>
      </c>
      <c r="GT221" s="60">
        <v>409</v>
      </c>
      <c r="GU221" s="60">
        <v>1018</v>
      </c>
      <c r="GV221" s="60">
        <v>1018</v>
      </c>
      <c r="GW221" s="60">
        <v>1018</v>
      </c>
      <c r="GX221" s="60">
        <v>1018</v>
      </c>
      <c r="GY221" s="60">
        <v>1018</v>
      </c>
      <c r="GZ221" s="60">
        <v>1018</v>
      </c>
      <c r="HA221" s="60">
        <v>1018</v>
      </c>
      <c r="HB221" s="60">
        <v>988</v>
      </c>
      <c r="HC221" s="60">
        <v>1018</v>
      </c>
      <c r="HD221" s="60">
        <v>1018</v>
      </c>
      <c r="HE221" s="60">
        <v>1343</v>
      </c>
      <c r="HF221" s="60">
        <v>1018</v>
      </c>
      <c r="HG221" s="60">
        <v>770</v>
      </c>
      <c r="HH221" s="60">
        <v>1018</v>
      </c>
      <c r="HI221" s="60">
        <v>1563</v>
      </c>
      <c r="HK221" s="60">
        <v>1457</v>
      </c>
      <c r="HL221" s="60">
        <v>938</v>
      </c>
      <c r="HM221" s="60">
        <v>1457</v>
      </c>
      <c r="HN221" s="60">
        <v>1563</v>
      </c>
      <c r="HO221" s="60">
        <v>1563</v>
      </c>
      <c r="HP221" s="60">
        <v>1457</v>
      </c>
      <c r="HQ221" s="60">
        <v>795</v>
      </c>
      <c r="HR221" s="60">
        <v>1238</v>
      </c>
      <c r="HS221" s="60">
        <v>1322</v>
      </c>
      <c r="HT221" s="60">
        <v>1343</v>
      </c>
      <c r="HU221" s="60">
        <v>1487</v>
      </c>
      <c r="HV221" s="60">
        <v>1343</v>
      </c>
      <c r="HW221" s="60">
        <v>1343</v>
      </c>
      <c r="HX221" s="60">
        <v>917</v>
      </c>
      <c r="HY221" s="60">
        <v>1563</v>
      </c>
      <c r="HZ221" s="60">
        <v>1563</v>
      </c>
      <c r="IA221" s="60">
        <v>1563</v>
      </c>
      <c r="IB221" s="60">
        <v>1563</v>
      </c>
      <c r="IC221" s="60">
        <v>1483</v>
      </c>
      <c r="ID221" s="60">
        <v>1563</v>
      </c>
      <c r="IE221" s="60">
        <v>1563</v>
      </c>
      <c r="IF221" s="60">
        <v>1563</v>
      </c>
      <c r="IG221" s="60">
        <v>1563</v>
      </c>
      <c r="IH221" s="60">
        <v>1457</v>
      </c>
      <c r="II221" s="60">
        <v>1457</v>
      </c>
      <c r="IJ221" s="60">
        <v>1563</v>
      </c>
      <c r="IK221" s="60">
        <v>884</v>
      </c>
      <c r="IL221" s="60">
        <v>1056</v>
      </c>
      <c r="IM221" s="60">
        <v>1162</v>
      </c>
      <c r="IN221" s="60">
        <v>1238</v>
      </c>
      <c r="IO221" s="60">
        <v>884</v>
      </c>
      <c r="IP221" s="60">
        <v>639</v>
      </c>
      <c r="IQ221" s="60">
        <v>1162</v>
      </c>
      <c r="IR221" s="60">
        <v>639</v>
      </c>
      <c r="IS221" s="60">
        <v>1563</v>
      </c>
      <c r="IT221" s="60">
        <v>1563</v>
      </c>
      <c r="IU221" s="60">
        <v>1563</v>
      </c>
      <c r="IV221" s="60">
        <v>1162</v>
      </c>
      <c r="IW221" s="60">
        <v>1483</v>
      </c>
      <c r="IX221" s="60">
        <v>1235</v>
      </c>
      <c r="IY221" s="60">
        <v>847</v>
      </c>
      <c r="IZ221" s="60">
        <v>1165</v>
      </c>
      <c r="JA221" s="60">
        <v>1212</v>
      </c>
      <c r="JB221" s="60">
        <v>1129</v>
      </c>
      <c r="JC221" s="60">
        <v>990</v>
      </c>
      <c r="JD221" s="60">
        <v>1235</v>
      </c>
      <c r="JE221" s="60">
        <v>1263</v>
      </c>
      <c r="JF221" s="60">
        <v>1483</v>
      </c>
      <c r="JG221" s="60">
        <v>1129</v>
      </c>
      <c r="JH221" s="60">
        <v>1563</v>
      </c>
      <c r="JI221" s="60">
        <v>1563</v>
      </c>
      <c r="JJ221" s="60">
        <v>1457</v>
      </c>
      <c r="JK221" s="60">
        <v>1457</v>
      </c>
      <c r="JL221" s="60">
        <v>1563</v>
      </c>
      <c r="JM221" s="60">
        <v>1563</v>
      </c>
      <c r="JN221" s="60">
        <v>1238</v>
      </c>
      <c r="JO221" s="60">
        <v>1129</v>
      </c>
      <c r="JP221" s="60">
        <v>161</v>
      </c>
      <c r="JQ221" s="60">
        <v>1563</v>
      </c>
      <c r="JR221" s="60">
        <v>1337</v>
      </c>
      <c r="JS221" s="60">
        <v>303</v>
      </c>
      <c r="JT221" s="60">
        <v>917</v>
      </c>
      <c r="JU221" s="60">
        <v>1428</v>
      </c>
      <c r="JV221" s="60">
        <v>993</v>
      </c>
      <c r="JW221" s="60">
        <v>1129</v>
      </c>
      <c r="JX221" s="60">
        <v>884</v>
      </c>
      <c r="JY221" s="60">
        <v>1235</v>
      </c>
      <c r="JZ221" s="60">
        <v>1563</v>
      </c>
      <c r="KA221" s="60">
        <v>161</v>
      </c>
      <c r="KB221" s="60">
        <v>1235</v>
      </c>
      <c r="KC221" s="60">
        <v>1129</v>
      </c>
      <c r="KD221" s="60">
        <v>1129</v>
      </c>
      <c r="KE221" s="60">
        <v>1563</v>
      </c>
      <c r="KF221" s="60">
        <v>1132</v>
      </c>
      <c r="KG221" s="60">
        <v>1563</v>
      </c>
      <c r="KH221" s="60">
        <v>1563</v>
      </c>
      <c r="KI221" s="60">
        <v>1563</v>
      </c>
      <c r="KJ221" s="60">
        <v>1563</v>
      </c>
      <c r="KK221" s="60">
        <v>1563</v>
      </c>
      <c r="KL221" s="60">
        <v>1563</v>
      </c>
      <c r="KM221" s="60">
        <v>1563</v>
      </c>
      <c r="KN221" s="60">
        <v>1563</v>
      </c>
      <c r="KO221" s="60">
        <v>1457</v>
      </c>
      <c r="KP221" s="60">
        <v>917</v>
      </c>
      <c r="KQ221" s="60">
        <v>1483</v>
      </c>
      <c r="KR221" s="60">
        <v>1235</v>
      </c>
      <c r="KS221" s="60">
        <v>1563</v>
      </c>
      <c r="KT221" s="60">
        <v>1563</v>
      </c>
      <c r="KU221" s="60">
        <v>917</v>
      </c>
      <c r="KV221" s="60">
        <v>917</v>
      </c>
      <c r="KW221" s="60">
        <v>639</v>
      </c>
      <c r="KX221" s="60">
        <v>917</v>
      </c>
      <c r="KY221" s="60">
        <v>773</v>
      </c>
      <c r="KZ221" s="60">
        <v>303</v>
      </c>
      <c r="LA221" s="60">
        <v>409</v>
      </c>
      <c r="LB221" s="60">
        <v>884</v>
      </c>
      <c r="LC221" s="60">
        <v>814</v>
      </c>
      <c r="LD221" s="60">
        <v>593</v>
      </c>
      <c r="LE221" s="60">
        <v>1024</v>
      </c>
      <c r="LF221" s="60">
        <v>948</v>
      </c>
      <c r="LG221" s="60">
        <v>1059</v>
      </c>
      <c r="LH221" s="60">
        <v>917</v>
      </c>
      <c r="LI221" s="60">
        <v>997</v>
      </c>
      <c r="LJ221" s="60">
        <v>1235</v>
      </c>
      <c r="LK221" s="60">
        <v>639</v>
      </c>
      <c r="LL221" s="60">
        <v>669</v>
      </c>
      <c r="LM221" s="60">
        <v>948</v>
      </c>
      <c r="LN221" s="60">
        <v>990</v>
      </c>
      <c r="LO221" s="60">
        <v>1238</v>
      </c>
      <c r="LP221" s="60">
        <v>1238</v>
      </c>
      <c r="LQ221" s="60">
        <v>669</v>
      </c>
      <c r="LR221" s="60">
        <v>745</v>
      </c>
      <c r="LS221" s="60">
        <v>1235</v>
      </c>
      <c r="LT221" s="60">
        <v>1129</v>
      </c>
      <c r="LU221" s="60">
        <v>409</v>
      </c>
      <c r="LV221" s="60">
        <v>993</v>
      </c>
    </row>
    <row r="222" spans="1:334" ht="15" customHeight="1" x14ac:dyDescent="0.35">
      <c r="A222" s="57"/>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s="60">
        <v>4586</v>
      </c>
      <c r="FH222" s="60">
        <v>3876</v>
      </c>
      <c r="FI222" s="60">
        <v>3334</v>
      </c>
      <c r="FJ222" s="60">
        <v>3619</v>
      </c>
      <c r="FK222" s="60">
        <v>3654</v>
      </c>
      <c r="FL222" s="60">
        <v>3229</v>
      </c>
      <c r="FM222" s="60">
        <v>3654</v>
      </c>
      <c r="FN222" s="60">
        <v>3799</v>
      </c>
      <c r="FO222" s="60">
        <v>3876</v>
      </c>
      <c r="FP222" s="60">
        <v>4586</v>
      </c>
      <c r="FQ222" s="60">
        <v>4544</v>
      </c>
      <c r="FR222" s="60">
        <v>4544</v>
      </c>
      <c r="FS222" s="60">
        <v>4404</v>
      </c>
      <c r="FT222" s="60">
        <v>4404</v>
      </c>
      <c r="FU222" s="60">
        <v>3705</v>
      </c>
      <c r="FV222" s="60">
        <v>3559</v>
      </c>
      <c r="FW222" s="60">
        <v>4502</v>
      </c>
      <c r="FX222" s="60">
        <v>4502</v>
      </c>
      <c r="FY222" s="60">
        <v>4202</v>
      </c>
      <c r="FZ222" s="60">
        <v>3939</v>
      </c>
      <c r="GA222" s="60">
        <v>4502</v>
      </c>
      <c r="GB222" s="60">
        <v>4446</v>
      </c>
      <c r="GC222" s="60">
        <v>3526</v>
      </c>
      <c r="GD222" s="60">
        <v>4217</v>
      </c>
      <c r="GE222" s="60">
        <v>4014</v>
      </c>
      <c r="GF222" s="60">
        <v>4014</v>
      </c>
      <c r="GG222" s="60">
        <v>4404</v>
      </c>
      <c r="GH222" s="60">
        <v>4586</v>
      </c>
      <c r="GI222" s="60">
        <v>3933</v>
      </c>
      <c r="GJ222" s="60">
        <v>4586</v>
      </c>
      <c r="GK222" s="60">
        <v>4586</v>
      </c>
      <c r="GL222" s="60">
        <v>4586</v>
      </c>
      <c r="GM222" s="60">
        <v>3849</v>
      </c>
      <c r="GN222" s="60">
        <v>4586</v>
      </c>
      <c r="GO222" s="60">
        <v>4586</v>
      </c>
      <c r="GP222" s="60">
        <v>4586</v>
      </c>
      <c r="GQ222" s="60">
        <v>4586</v>
      </c>
      <c r="GR222" s="60">
        <v>2604</v>
      </c>
      <c r="GS222" s="60">
        <v>4266</v>
      </c>
      <c r="GT222" s="60">
        <v>4586</v>
      </c>
      <c r="GU222" s="60">
        <v>4586</v>
      </c>
      <c r="GV222" s="60">
        <v>4586</v>
      </c>
      <c r="GW222" s="60">
        <v>4586</v>
      </c>
      <c r="GX222" s="60">
        <v>4586</v>
      </c>
      <c r="GY222" s="60">
        <v>4586</v>
      </c>
      <c r="GZ222" s="60">
        <v>4586</v>
      </c>
      <c r="HA222" s="60">
        <v>4586</v>
      </c>
      <c r="HB222" s="60">
        <v>3972</v>
      </c>
      <c r="HC222" s="60">
        <v>4446</v>
      </c>
      <c r="HD222" s="60">
        <v>4586</v>
      </c>
      <c r="HE222" s="60">
        <v>4586</v>
      </c>
      <c r="HF222" s="60">
        <v>4586</v>
      </c>
      <c r="HG222" s="60">
        <v>4586</v>
      </c>
      <c r="HH222" s="60">
        <v>4586</v>
      </c>
      <c r="HI222" s="60">
        <v>3526</v>
      </c>
      <c r="HJ222" s="60">
        <v>4480</v>
      </c>
      <c r="HL222" s="60">
        <v>4586</v>
      </c>
      <c r="HM222" s="60">
        <v>2604</v>
      </c>
      <c r="HN222" s="60">
        <v>4502</v>
      </c>
      <c r="HO222" s="60">
        <v>3882</v>
      </c>
      <c r="HP222" s="60">
        <v>2502</v>
      </c>
      <c r="HQ222" s="60">
        <v>4003</v>
      </c>
      <c r="HR222" s="60">
        <v>4586</v>
      </c>
      <c r="HS222" s="60">
        <v>3812</v>
      </c>
      <c r="HT222" s="60">
        <v>4446</v>
      </c>
      <c r="HU222" s="60">
        <v>4446</v>
      </c>
      <c r="HV222" s="60">
        <v>4446</v>
      </c>
      <c r="HW222" s="60">
        <v>4446</v>
      </c>
      <c r="HX222" s="60">
        <v>4586</v>
      </c>
      <c r="HY222" s="60">
        <v>4205</v>
      </c>
      <c r="HZ222" s="60">
        <v>4205</v>
      </c>
      <c r="IA222" s="60">
        <v>3705</v>
      </c>
      <c r="IB222" s="60">
        <v>4352</v>
      </c>
      <c r="IC222" s="60">
        <v>4202</v>
      </c>
      <c r="ID222" s="60">
        <v>4202</v>
      </c>
      <c r="IE222" s="60">
        <v>4473</v>
      </c>
      <c r="IF222" s="60">
        <v>4183</v>
      </c>
      <c r="IG222" s="60">
        <v>3840</v>
      </c>
      <c r="IH222" s="60">
        <v>3792</v>
      </c>
      <c r="II222" s="60">
        <v>4056</v>
      </c>
      <c r="IJ222" s="60">
        <v>4352</v>
      </c>
      <c r="IK222" s="60">
        <v>3709</v>
      </c>
      <c r="IL222" s="60">
        <v>3864</v>
      </c>
      <c r="IM222" s="60">
        <v>4446</v>
      </c>
      <c r="IN222" s="60">
        <v>4586</v>
      </c>
      <c r="IO222" s="60">
        <v>4014</v>
      </c>
      <c r="IP222" s="60">
        <v>3136</v>
      </c>
      <c r="IQ222" s="60">
        <v>4586</v>
      </c>
      <c r="IR222" s="60">
        <v>3136</v>
      </c>
      <c r="IS222" s="60">
        <v>4254</v>
      </c>
      <c r="IT222" s="60">
        <v>4387</v>
      </c>
      <c r="IU222" s="60">
        <v>4259</v>
      </c>
      <c r="IV222" s="60">
        <v>4544</v>
      </c>
      <c r="IW222" s="60">
        <v>4370</v>
      </c>
      <c r="IX222" s="60">
        <v>3939</v>
      </c>
      <c r="IY222" s="60">
        <v>4586</v>
      </c>
      <c r="IZ222" s="60">
        <v>4003</v>
      </c>
      <c r="JA222" s="60">
        <v>2604</v>
      </c>
      <c r="JB222" s="60">
        <v>2944</v>
      </c>
      <c r="JC222" s="60">
        <v>4070</v>
      </c>
      <c r="JD222" s="60">
        <v>2731</v>
      </c>
      <c r="JE222" s="60">
        <v>4089</v>
      </c>
      <c r="JF222" s="60">
        <v>4502</v>
      </c>
      <c r="JG222" s="60">
        <v>2284</v>
      </c>
      <c r="JH222" s="60">
        <v>4316</v>
      </c>
      <c r="JI222" s="60">
        <v>3804</v>
      </c>
      <c r="JJ222" s="60">
        <v>3849</v>
      </c>
      <c r="JK222" s="60">
        <v>1681</v>
      </c>
      <c r="JL222" s="60">
        <v>4502</v>
      </c>
      <c r="JM222" s="60">
        <v>4205</v>
      </c>
      <c r="JN222" s="60">
        <v>4352</v>
      </c>
      <c r="JO222" s="60">
        <v>2284</v>
      </c>
      <c r="JP222" s="60">
        <v>4323</v>
      </c>
      <c r="JQ222" s="60">
        <v>4502</v>
      </c>
      <c r="JR222" s="60">
        <v>4586</v>
      </c>
      <c r="JS222" s="60">
        <v>4480</v>
      </c>
      <c r="JT222" s="60">
        <v>4586</v>
      </c>
      <c r="JU222" s="60">
        <v>4352</v>
      </c>
      <c r="JV222" s="60">
        <v>4131</v>
      </c>
      <c r="JW222" s="60">
        <v>2988</v>
      </c>
      <c r="JX222" s="60">
        <v>2284</v>
      </c>
      <c r="JY222" s="60">
        <v>4131</v>
      </c>
      <c r="JZ222" s="60">
        <v>3705</v>
      </c>
      <c r="KA222" s="60">
        <v>4323</v>
      </c>
      <c r="KB222" s="60">
        <v>3750</v>
      </c>
      <c r="KC222" s="60">
        <v>2604</v>
      </c>
      <c r="KD222" s="60">
        <v>3549</v>
      </c>
      <c r="KE222" s="60">
        <v>3551</v>
      </c>
      <c r="KF222" s="60">
        <v>3699</v>
      </c>
      <c r="KG222" s="60">
        <v>2726</v>
      </c>
      <c r="KH222" s="60">
        <v>4266</v>
      </c>
      <c r="KI222" s="60">
        <v>3340</v>
      </c>
      <c r="KJ222" s="60">
        <v>3104</v>
      </c>
      <c r="KK222" s="60">
        <v>2740</v>
      </c>
      <c r="KL222" s="60">
        <v>2744</v>
      </c>
      <c r="KM222" s="60">
        <v>4352</v>
      </c>
      <c r="KN222" s="60">
        <v>4544</v>
      </c>
      <c r="KO222" s="60">
        <v>2604</v>
      </c>
      <c r="KP222" s="60">
        <v>4586</v>
      </c>
      <c r="KQ222" s="60">
        <v>4502</v>
      </c>
      <c r="KR222" s="60">
        <v>4502</v>
      </c>
      <c r="KS222" s="60">
        <v>4202</v>
      </c>
      <c r="KT222" s="60">
        <v>3654</v>
      </c>
      <c r="KU222" s="60">
        <v>4586</v>
      </c>
      <c r="KV222" s="60">
        <v>4586</v>
      </c>
      <c r="KW222" s="60">
        <v>2988</v>
      </c>
      <c r="KX222" s="60">
        <v>4586</v>
      </c>
      <c r="KY222" s="60">
        <v>4586</v>
      </c>
      <c r="KZ222" s="60">
        <v>4480</v>
      </c>
      <c r="LA222" s="60">
        <v>4586</v>
      </c>
      <c r="LB222" s="60">
        <v>2604</v>
      </c>
      <c r="LC222" s="60">
        <v>3933</v>
      </c>
      <c r="LD222" s="60">
        <v>3891</v>
      </c>
      <c r="LE222" s="60">
        <v>4446</v>
      </c>
      <c r="LF222" s="60">
        <v>4586</v>
      </c>
      <c r="LG222" s="60">
        <v>2284</v>
      </c>
      <c r="LH222" s="60">
        <v>4586</v>
      </c>
      <c r="LI222" s="60">
        <v>4586</v>
      </c>
      <c r="LJ222" s="60">
        <v>3811</v>
      </c>
      <c r="LK222" s="60">
        <v>3709</v>
      </c>
      <c r="LL222" s="60">
        <v>4586</v>
      </c>
      <c r="LM222" s="60">
        <v>4586</v>
      </c>
      <c r="LN222" s="60">
        <v>4202</v>
      </c>
      <c r="LO222" s="60">
        <v>4352</v>
      </c>
      <c r="LP222" s="60">
        <v>4352</v>
      </c>
      <c r="LQ222" s="60">
        <v>4586</v>
      </c>
      <c r="LR222" s="60">
        <v>4586</v>
      </c>
      <c r="LS222" s="60">
        <v>4239</v>
      </c>
      <c r="LT222" s="60">
        <v>2604</v>
      </c>
      <c r="LU222" s="60">
        <v>4586</v>
      </c>
      <c r="LV222" s="60">
        <v>4586</v>
      </c>
    </row>
    <row r="223" spans="1:334" ht="15" customHeight="1" x14ac:dyDescent="0.35">
      <c r="A223" s="57"/>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s="60">
        <v>2240.5</v>
      </c>
      <c r="FH223" s="60">
        <v>2390.5</v>
      </c>
      <c r="FI223" s="60">
        <v>2390.5</v>
      </c>
      <c r="FJ223" s="60">
        <v>2390.5</v>
      </c>
      <c r="FK223" s="60">
        <v>2390.5</v>
      </c>
      <c r="FL223" s="60">
        <v>2145.5</v>
      </c>
      <c r="FM223" s="60">
        <v>2390.5</v>
      </c>
      <c r="FN223" s="60">
        <v>2310.5</v>
      </c>
      <c r="FO223" s="60">
        <v>2390.5</v>
      </c>
      <c r="FP223" s="60">
        <v>2390.5</v>
      </c>
      <c r="FQ223" s="60">
        <v>2390.5</v>
      </c>
      <c r="FR223" s="60">
        <v>2390.5</v>
      </c>
      <c r="FS223" s="60">
        <v>2390.5</v>
      </c>
      <c r="FT223" s="60">
        <v>2390.5</v>
      </c>
      <c r="FU223" s="60">
        <v>2390.5</v>
      </c>
      <c r="FV223" s="60">
        <v>2390.5</v>
      </c>
      <c r="FW223" s="60">
        <v>2390.5</v>
      </c>
      <c r="FX223" s="60">
        <v>2390.5</v>
      </c>
      <c r="FY223" s="60">
        <v>2390.5</v>
      </c>
      <c r="FZ223" s="60">
        <v>2390.5</v>
      </c>
      <c r="GA223" s="60">
        <v>2390.5</v>
      </c>
      <c r="GB223" s="60">
        <v>2065.5</v>
      </c>
      <c r="GC223" s="60">
        <v>2110.5</v>
      </c>
      <c r="GD223" s="60">
        <v>1995.5</v>
      </c>
      <c r="GE223" s="60">
        <v>1995.5</v>
      </c>
      <c r="GF223" s="60">
        <v>1995.5</v>
      </c>
      <c r="GG223" s="60">
        <v>2075.5</v>
      </c>
      <c r="GH223" s="60">
        <v>1995.5</v>
      </c>
      <c r="GI223" s="60">
        <v>1785.5</v>
      </c>
      <c r="GJ223" s="60">
        <v>1587</v>
      </c>
      <c r="GK223" s="60">
        <v>1540.5</v>
      </c>
      <c r="GL223" s="60">
        <v>1587</v>
      </c>
      <c r="GM223" s="60">
        <v>1995.5</v>
      </c>
      <c r="GN223" s="60">
        <v>1820.5</v>
      </c>
      <c r="GO223" s="60">
        <v>2065.5</v>
      </c>
      <c r="GP223" s="60">
        <v>2065.5</v>
      </c>
      <c r="GQ223" s="60">
        <v>1762</v>
      </c>
      <c r="GR223" s="60">
        <v>2390.5</v>
      </c>
      <c r="GS223" s="60">
        <v>2065.5</v>
      </c>
      <c r="GT223" s="60">
        <v>1820.5</v>
      </c>
      <c r="GU223" s="60">
        <v>1995.5</v>
      </c>
      <c r="GV223" s="60">
        <v>1995.5</v>
      </c>
      <c r="GW223" s="60">
        <v>1995.5</v>
      </c>
      <c r="GX223" s="60">
        <v>1995.5</v>
      </c>
      <c r="GY223" s="60">
        <v>1715.5</v>
      </c>
      <c r="GZ223" s="60">
        <v>1995.5</v>
      </c>
      <c r="HA223" s="60">
        <v>1995.5</v>
      </c>
      <c r="HB223" s="60">
        <v>1995.5</v>
      </c>
      <c r="HC223" s="60">
        <v>1995.5</v>
      </c>
      <c r="HD223" s="60">
        <v>1995.5</v>
      </c>
      <c r="HE223" s="60">
        <v>2320.5</v>
      </c>
      <c r="HF223" s="60">
        <v>1995.5</v>
      </c>
      <c r="HG223" s="60">
        <v>1995.5</v>
      </c>
      <c r="HH223" s="60">
        <v>1995.5</v>
      </c>
      <c r="HI223" s="60">
        <v>2110.5</v>
      </c>
      <c r="HJ223" s="60">
        <v>1765.5</v>
      </c>
      <c r="HK223" s="60">
        <v>2390.5</v>
      </c>
      <c r="HM223" s="60">
        <v>2390.5</v>
      </c>
      <c r="HN223" s="60">
        <v>2390.5</v>
      </c>
      <c r="HO223" s="60">
        <v>2390.5</v>
      </c>
      <c r="HP223" s="60">
        <v>2390.5</v>
      </c>
      <c r="HQ223" s="60">
        <v>1772.5</v>
      </c>
      <c r="HR223" s="60">
        <v>1897.5</v>
      </c>
      <c r="HS223" s="60">
        <v>2087.5</v>
      </c>
      <c r="HT223" s="60">
        <v>2320.5</v>
      </c>
      <c r="HU223" s="60">
        <v>2390.5</v>
      </c>
      <c r="HV223" s="60">
        <v>2320.5</v>
      </c>
      <c r="HW223" s="60">
        <v>2320.5</v>
      </c>
      <c r="HX223" s="60">
        <v>1820.5</v>
      </c>
      <c r="HY223" s="60">
        <v>2320.5</v>
      </c>
      <c r="HZ223" s="60">
        <v>2320.5</v>
      </c>
      <c r="IA223" s="60">
        <v>2320.5</v>
      </c>
      <c r="IB223" s="60">
        <v>2390.5</v>
      </c>
      <c r="IC223" s="60">
        <v>2310.5</v>
      </c>
      <c r="ID223" s="60">
        <v>2390.5</v>
      </c>
      <c r="IE223" s="60">
        <v>2390.5</v>
      </c>
      <c r="IF223" s="60">
        <v>2390.5</v>
      </c>
      <c r="IG223" s="60">
        <v>2390.5</v>
      </c>
      <c r="IH223" s="60">
        <v>2320.5</v>
      </c>
      <c r="II223" s="60">
        <v>2124.5</v>
      </c>
      <c r="IJ223" s="60">
        <v>2320.5</v>
      </c>
      <c r="IK223" s="60">
        <v>2065.5</v>
      </c>
      <c r="IL223" s="60">
        <v>2065.5</v>
      </c>
      <c r="IM223" s="60">
        <v>2065.5</v>
      </c>
      <c r="IN223" s="60">
        <v>2065.5</v>
      </c>
      <c r="IO223" s="60">
        <v>2065.5</v>
      </c>
      <c r="IP223" s="60">
        <v>1820.5</v>
      </c>
      <c r="IQ223" s="60">
        <v>2065.5</v>
      </c>
      <c r="IR223" s="60">
        <v>1820.5</v>
      </c>
      <c r="IS223" s="60">
        <v>2390.5</v>
      </c>
      <c r="IT223" s="60">
        <v>2390.5</v>
      </c>
      <c r="IU223" s="60">
        <v>2390.5</v>
      </c>
      <c r="IV223" s="60">
        <v>2065.5</v>
      </c>
      <c r="IW223" s="60">
        <v>2310.5</v>
      </c>
      <c r="IX223" s="60">
        <v>2310.5</v>
      </c>
      <c r="IY223" s="60">
        <v>1820.5</v>
      </c>
      <c r="IZ223" s="60">
        <v>1703.5</v>
      </c>
      <c r="JA223" s="60">
        <v>1879.5</v>
      </c>
      <c r="JB223" s="60">
        <v>2310.5</v>
      </c>
      <c r="JC223" s="60">
        <v>1631.5</v>
      </c>
      <c r="JD223" s="60">
        <v>1437.5</v>
      </c>
      <c r="JE223" s="60">
        <v>2090.5</v>
      </c>
      <c r="JF223" s="60">
        <v>2310.5</v>
      </c>
      <c r="JG223" s="60">
        <v>2310.5</v>
      </c>
      <c r="JH223" s="60">
        <v>2390.5</v>
      </c>
      <c r="JI223" s="60">
        <v>1783.5</v>
      </c>
      <c r="JJ223" s="60">
        <v>2390.5</v>
      </c>
      <c r="JK223" s="60">
        <v>2390.5</v>
      </c>
      <c r="JL223" s="60">
        <v>2390.5</v>
      </c>
      <c r="JM223" s="60">
        <v>2390.5</v>
      </c>
      <c r="JN223" s="60">
        <v>2065.5</v>
      </c>
      <c r="JO223" s="60">
        <v>1437.5</v>
      </c>
      <c r="JP223" s="60">
        <v>1750.5</v>
      </c>
      <c r="JQ223" s="60">
        <v>2390.5</v>
      </c>
      <c r="JR223" s="60">
        <v>2240.5</v>
      </c>
      <c r="JS223" s="60">
        <v>1820.5</v>
      </c>
      <c r="JT223" s="60">
        <v>1820.5</v>
      </c>
      <c r="JU223" s="60">
        <v>2087.5</v>
      </c>
      <c r="JV223" s="60">
        <v>1386.5</v>
      </c>
      <c r="JW223" s="60">
        <v>2044.5</v>
      </c>
      <c r="JX223" s="60">
        <v>2065.5</v>
      </c>
      <c r="JY223" s="60">
        <v>2310.5</v>
      </c>
      <c r="JZ223" s="60">
        <v>2390.5</v>
      </c>
      <c r="KA223" s="60">
        <v>1750.5</v>
      </c>
      <c r="KB223" s="60">
        <v>2310.5</v>
      </c>
      <c r="KC223" s="60">
        <v>2310.5</v>
      </c>
      <c r="KD223" s="60">
        <v>2310.5</v>
      </c>
      <c r="KE223" s="60">
        <v>2390.5</v>
      </c>
      <c r="KF223" s="60">
        <v>1897.5</v>
      </c>
      <c r="KG223" s="60">
        <v>2390.5</v>
      </c>
      <c r="KH223" s="60">
        <v>2390.5</v>
      </c>
      <c r="KI223" s="60">
        <v>2390.5</v>
      </c>
      <c r="KJ223" s="60">
        <v>2390.5</v>
      </c>
      <c r="KK223" s="60">
        <v>2390.5</v>
      </c>
      <c r="KL223" s="60">
        <v>2390.5</v>
      </c>
      <c r="KM223" s="60">
        <v>2390.5</v>
      </c>
      <c r="KN223" s="60">
        <v>2390.5</v>
      </c>
      <c r="KO223" s="60">
        <v>2390.5</v>
      </c>
      <c r="KP223" s="60">
        <v>1820.5</v>
      </c>
      <c r="KQ223" s="60">
        <v>2310.5</v>
      </c>
      <c r="KR223" s="60">
        <v>2310.5</v>
      </c>
      <c r="KS223" s="60">
        <v>2390.5</v>
      </c>
      <c r="KT223" s="60">
        <v>2390.5</v>
      </c>
      <c r="KU223" s="60">
        <v>1820.5</v>
      </c>
      <c r="KV223" s="60">
        <v>1820.5</v>
      </c>
      <c r="KW223" s="60">
        <v>1554.5</v>
      </c>
      <c r="KX223" s="60">
        <v>1820.5</v>
      </c>
      <c r="KY223" s="60">
        <v>1820.5</v>
      </c>
      <c r="KZ223" s="60">
        <v>1820.5</v>
      </c>
      <c r="LA223" s="60">
        <v>1820.5</v>
      </c>
      <c r="LB223" s="60">
        <v>1799.5</v>
      </c>
      <c r="LC223" s="60">
        <v>2065.5</v>
      </c>
      <c r="LD223" s="60">
        <v>1820.5</v>
      </c>
      <c r="LE223" s="60">
        <v>2065.5</v>
      </c>
      <c r="LF223" s="60">
        <v>2065.5</v>
      </c>
      <c r="LG223" s="60">
        <v>2310.5</v>
      </c>
      <c r="LH223" s="60">
        <v>1820.5</v>
      </c>
      <c r="LI223" s="60">
        <v>1900.5</v>
      </c>
      <c r="LJ223" s="60">
        <v>2310.5</v>
      </c>
      <c r="LK223" s="60">
        <v>1820.5</v>
      </c>
      <c r="LL223" s="60">
        <v>1820.5</v>
      </c>
      <c r="LM223" s="60">
        <v>2065.5</v>
      </c>
      <c r="LN223" s="60">
        <v>2065.5</v>
      </c>
      <c r="LO223" s="60">
        <v>2065.5</v>
      </c>
      <c r="LP223" s="60">
        <v>2065.5</v>
      </c>
      <c r="LQ223" s="60">
        <v>1820.5</v>
      </c>
      <c r="LR223" s="60">
        <v>1120.5</v>
      </c>
      <c r="LS223" s="60">
        <v>2310.5</v>
      </c>
      <c r="LT223" s="60">
        <v>2044.5</v>
      </c>
      <c r="LU223" s="60">
        <v>1820.5</v>
      </c>
      <c r="LV223" s="60">
        <v>1820.5</v>
      </c>
    </row>
    <row r="224" spans="1:334" ht="15" customHeight="1" x14ac:dyDescent="0.35">
      <c r="A224" s="57"/>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s="60">
        <v>3024</v>
      </c>
      <c r="FH224" s="60">
        <v>2634</v>
      </c>
      <c r="FI224" s="60">
        <v>2092</v>
      </c>
      <c r="FJ224" s="60">
        <v>2377</v>
      </c>
      <c r="FK224" s="60">
        <v>2092</v>
      </c>
      <c r="FL224" s="60">
        <v>1987</v>
      </c>
      <c r="FM224" s="60">
        <v>2092</v>
      </c>
      <c r="FN224" s="60">
        <v>2377</v>
      </c>
      <c r="FO224" s="60">
        <v>2634</v>
      </c>
      <c r="FP224" s="60">
        <v>3024</v>
      </c>
      <c r="FQ224" s="60">
        <v>2982</v>
      </c>
      <c r="FR224" s="60">
        <v>2982</v>
      </c>
      <c r="FS224" s="60">
        <v>2982</v>
      </c>
      <c r="FT224" s="60">
        <v>2982</v>
      </c>
      <c r="FU224" s="60">
        <v>2463</v>
      </c>
      <c r="FV224" s="60">
        <v>2137</v>
      </c>
      <c r="FW224" s="60">
        <v>2940</v>
      </c>
      <c r="FX224" s="60">
        <v>2940</v>
      </c>
      <c r="FY224" s="60">
        <v>2640</v>
      </c>
      <c r="FZ224" s="60">
        <v>2377</v>
      </c>
      <c r="GA224" s="60">
        <v>2940</v>
      </c>
      <c r="GB224" s="60">
        <v>3024</v>
      </c>
      <c r="GC224" s="60">
        <v>1566</v>
      </c>
      <c r="GD224" s="60">
        <v>2655</v>
      </c>
      <c r="GE224" s="60">
        <v>2592</v>
      </c>
      <c r="GF224" s="60">
        <v>2592</v>
      </c>
      <c r="GG224" s="60">
        <v>2982</v>
      </c>
      <c r="GH224" s="60">
        <v>3024</v>
      </c>
      <c r="GI224" s="60">
        <v>2371</v>
      </c>
      <c r="GJ224" s="60">
        <v>3024</v>
      </c>
      <c r="GK224" s="60">
        <v>3024</v>
      </c>
      <c r="GL224" s="60">
        <v>3024</v>
      </c>
      <c r="GM224" s="60">
        <v>2287</v>
      </c>
      <c r="GN224" s="60">
        <v>3024</v>
      </c>
      <c r="GO224" s="60">
        <v>3024</v>
      </c>
      <c r="GP224" s="60">
        <v>3024</v>
      </c>
      <c r="GQ224" s="60">
        <v>3024</v>
      </c>
      <c r="GR224" s="60">
        <v>1042</v>
      </c>
      <c r="GS224" s="60">
        <v>3024</v>
      </c>
      <c r="GT224" s="60">
        <v>3024</v>
      </c>
      <c r="GU224" s="60">
        <v>3024</v>
      </c>
      <c r="GV224" s="60">
        <v>3024</v>
      </c>
      <c r="GW224" s="60">
        <v>3024</v>
      </c>
      <c r="GX224" s="60">
        <v>3024</v>
      </c>
      <c r="GY224" s="60">
        <v>3024</v>
      </c>
      <c r="GZ224" s="60">
        <v>3024</v>
      </c>
      <c r="HA224" s="60">
        <v>3024</v>
      </c>
      <c r="HB224" s="60">
        <v>2550</v>
      </c>
      <c r="HC224" s="60">
        <v>3024</v>
      </c>
      <c r="HD224" s="60">
        <v>3024</v>
      </c>
      <c r="HE224" s="60">
        <v>3024</v>
      </c>
      <c r="HF224" s="60">
        <v>3024</v>
      </c>
      <c r="HG224" s="60">
        <v>3024</v>
      </c>
      <c r="HH224" s="60">
        <v>3024</v>
      </c>
      <c r="HI224" s="60">
        <v>1566</v>
      </c>
      <c r="HJ224" s="60">
        <v>2918</v>
      </c>
      <c r="HK224" s="60">
        <v>1042</v>
      </c>
      <c r="HL224" s="60">
        <v>3024</v>
      </c>
      <c r="HN224" s="60">
        <v>2616</v>
      </c>
      <c r="HO224" s="60">
        <v>2640</v>
      </c>
      <c r="HP224" s="60">
        <v>1042</v>
      </c>
      <c r="HQ224" s="60">
        <v>2761</v>
      </c>
      <c r="HR224" s="60">
        <v>3024</v>
      </c>
      <c r="HS224" s="60">
        <v>2250</v>
      </c>
      <c r="HT224" s="60">
        <v>3024</v>
      </c>
      <c r="HU224" s="60">
        <v>3024</v>
      </c>
      <c r="HV224" s="60">
        <v>3024</v>
      </c>
      <c r="HW224" s="60">
        <v>3024</v>
      </c>
      <c r="HX224" s="60">
        <v>3024</v>
      </c>
      <c r="HY224" s="60">
        <v>2940</v>
      </c>
      <c r="HZ224" s="60">
        <v>2662</v>
      </c>
      <c r="IA224" s="60">
        <v>2940</v>
      </c>
      <c r="IB224" s="60">
        <v>2790</v>
      </c>
      <c r="IC224" s="60">
        <v>2640</v>
      </c>
      <c r="ID224" s="60">
        <v>2640</v>
      </c>
      <c r="IE224" s="60">
        <v>2982</v>
      </c>
      <c r="IF224" s="60">
        <v>2614</v>
      </c>
      <c r="IG224" s="60">
        <v>2554</v>
      </c>
      <c r="IH224" s="60">
        <v>2332</v>
      </c>
      <c r="II224" s="60">
        <v>2416</v>
      </c>
      <c r="IJ224" s="60">
        <v>2790</v>
      </c>
      <c r="IK224" s="60">
        <v>2287</v>
      </c>
      <c r="IL224" s="60">
        <v>2442</v>
      </c>
      <c r="IM224" s="60">
        <v>3024</v>
      </c>
      <c r="IN224" s="60">
        <v>3024</v>
      </c>
      <c r="IO224" s="60">
        <v>2592</v>
      </c>
      <c r="IP224" s="60">
        <v>1176</v>
      </c>
      <c r="IQ224" s="60">
        <v>3024</v>
      </c>
      <c r="IR224" s="60">
        <v>1176</v>
      </c>
      <c r="IS224" s="60">
        <v>2614</v>
      </c>
      <c r="IT224" s="60">
        <v>2764</v>
      </c>
      <c r="IU224" s="60">
        <v>2662</v>
      </c>
      <c r="IV224" s="60">
        <v>2982</v>
      </c>
      <c r="IW224" s="60">
        <v>2808</v>
      </c>
      <c r="IX224" s="60">
        <v>2377</v>
      </c>
      <c r="IY224" s="60">
        <v>3024</v>
      </c>
      <c r="IZ224" s="60">
        <v>2761</v>
      </c>
      <c r="JA224" s="60">
        <v>1042</v>
      </c>
      <c r="JB224" s="60">
        <v>1702</v>
      </c>
      <c r="JC224" s="60">
        <v>2508</v>
      </c>
      <c r="JD224" s="60">
        <v>2092</v>
      </c>
      <c r="JE224" s="60">
        <v>2527</v>
      </c>
      <c r="JF224" s="60">
        <v>2940</v>
      </c>
      <c r="JG224" s="60">
        <v>1042</v>
      </c>
      <c r="JH224" s="60">
        <v>2982</v>
      </c>
      <c r="JI224" s="60">
        <v>2719</v>
      </c>
      <c r="JJ224" s="60">
        <v>2287</v>
      </c>
      <c r="JK224" s="60">
        <v>1042</v>
      </c>
      <c r="JL224" s="60">
        <v>2940</v>
      </c>
      <c r="JM224" s="60">
        <v>2940</v>
      </c>
      <c r="JN224" s="60">
        <v>2790</v>
      </c>
      <c r="JO224" s="60">
        <v>1042</v>
      </c>
      <c r="JP224" s="60">
        <v>2761</v>
      </c>
      <c r="JQ224" s="60">
        <v>2940</v>
      </c>
      <c r="JR224" s="60">
        <v>3024</v>
      </c>
      <c r="JS224" s="60">
        <v>2918</v>
      </c>
      <c r="JT224" s="60">
        <v>3024</v>
      </c>
      <c r="JU224" s="60">
        <v>2790</v>
      </c>
      <c r="JV224" s="60">
        <v>2569</v>
      </c>
      <c r="JW224" s="60">
        <v>1426</v>
      </c>
      <c r="JX224" s="60">
        <v>1042</v>
      </c>
      <c r="JY224" s="60">
        <v>2569</v>
      </c>
      <c r="JZ224" s="60">
        <v>2940</v>
      </c>
      <c r="KA224" s="60">
        <v>2761</v>
      </c>
      <c r="KB224" s="60">
        <v>2508</v>
      </c>
      <c r="KC224" s="60">
        <v>1042</v>
      </c>
      <c r="KD224" s="60">
        <v>1987</v>
      </c>
      <c r="KE224" s="60">
        <v>2700</v>
      </c>
      <c r="KF224" s="60">
        <v>2137</v>
      </c>
      <c r="KG224" s="60">
        <v>2658</v>
      </c>
      <c r="KH224" s="60">
        <v>3024</v>
      </c>
      <c r="KI224" s="60">
        <v>2790</v>
      </c>
      <c r="KJ224" s="60">
        <v>2640</v>
      </c>
      <c r="KK224" s="60">
        <v>2377</v>
      </c>
      <c r="KL224" s="60">
        <v>2640</v>
      </c>
      <c r="KM224" s="60">
        <v>2790</v>
      </c>
      <c r="KN224" s="60">
        <v>2982</v>
      </c>
      <c r="KP224" s="60">
        <v>3024</v>
      </c>
      <c r="KQ224" s="60">
        <v>2940</v>
      </c>
      <c r="KR224" s="60">
        <v>2940</v>
      </c>
      <c r="KS224" s="60">
        <v>2316</v>
      </c>
      <c r="KT224" s="60">
        <v>1768</v>
      </c>
      <c r="KU224" s="60">
        <v>3024</v>
      </c>
      <c r="KV224" s="60">
        <v>3024</v>
      </c>
      <c r="KW224" s="60">
        <v>1102</v>
      </c>
      <c r="KX224" s="60">
        <v>3024</v>
      </c>
      <c r="KY224" s="60">
        <v>3024</v>
      </c>
      <c r="KZ224" s="60">
        <v>2918</v>
      </c>
      <c r="LA224" s="60">
        <v>3024</v>
      </c>
      <c r="LB224" s="60">
        <v>1042</v>
      </c>
      <c r="LC224" s="60">
        <v>2371</v>
      </c>
      <c r="LD224" s="60">
        <v>2329</v>
      </c>
      <c r="LE224" s="60">
        <v>3024</v>
      </c>
      <c r="LF224" s="60">
        <v>3024</v>
      </c>
      <c r="LG224" s="60">
        <v>1042</v>
      </c>
      <c r="LH224" s="60">
        <v>3024</v>
      </c>
      <c r="LI224" s="60">
        <v>3024</v>
      </c>
      <c r="LJ224" s="60">
        <v>2569</v>
      </c>
      <c r="LK224" s="60">
        <v>2287</v>
      </c>
      <c r="LL224" s="60">
        <v>3024</v>
      </c>
      <c r="LM224" s="60">
        <v>3024</v>
      </c>
      <c r="LN224" s="60">
        <v>2640</v>
      </c>
      <c r="LO224" s="60">
        <v>2790</v>
      </c>
      <c r="LP224" s="60">
        <v>2790</v>
      </c>
      <c r="LQ224" s="60">
        <v>3024</v>
      </c>
      <c r="LR224" s="60">
        <v>3024</v>
      </c>
      <c r="LS224" s="60">
        <v>2677</v>
      </c>
      <c r="LT224" s="60">
        <v>1042</v>
      </c>
      <c r="LU224" s="60">
        <v>3024</v>
      </c>
      <c r="LV224" s="60">
        <v>3024</v>
      </c>
    </row>
    <row r="225" spans="1:334" ht="15" customHeight="1" x14ac:dyDescent="0.35">
      <c r="A225" s="57"/>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s="60">
        <v>1780</v>
      </c>
      <c r="FH225" s="60">
        <v>1580</v>
      </c>
      <c r="FI225" s="60">
        <v>1352</v>
      </c>
      <c r="FJ225" s="60">
        <v>1496</v>
      </c>
      <c r="FK225" s="60">
        <v>1496</v>
      </c>
      <c r="FL225" s="60">
        <v>1496</v>
      </c>
      <c r="FM225" s="60">
        <v>1496</v>
      </c>
      <c r="FN225" s="60">
        <v>1496</v>
      </c>
      <c r="FO225" s="60">
        <v>1580</v>
      </c>
      <c r="FP225" s="60">
        <v>1980</v>
      </c>
      <c r="FQ225" s="60">
        <v>1738</v>
      </c>
      <c r="FR225" s="60">
        <v>1738</v>
      </c>
      <c r="FS225" s="60">
        <v>1538</v>
      </c>
      <c r="FT225" s="60">
        <v>1538</v>
      </c>
      <c r="FU225" s="60">
        <v>1538</v>
      </c>
      <c r="FV225" s="60">
        <v>1496</v>
      </c>
      <c r="FW225" s="60">
        <v>1896</v>
      </c>
      <c r="FX225" s="60">
        <v>1896</v>
      </c>
      <c r="FY225" s="60">
        <v>1896</v>
      </c>
      <c r="FZ225" s="60">
        <v>1896</v>
      </c>
      <c r="GA225" s="60">
        <v>1896</v>
      </c>
      <c r="GB225" s="60">
        <v>1980</v>
      </c>
      <c r="GC225" s="60">
        <v>1738</v>
      </c>
      <c r="GD225" s="60">
        <v>1980</v>
      </c>
      <c r="GE225" s="60">
        <v>1938</v>
      </c>
      <c r="GF225" s="60">
        <v>1938</v>
      </c>
      <c r="GG225" s="60">
        <v>1938</v>
      </c>
      <c r="GH225" s="60">
        <v>1980</v>
      </c>
      <c r="GI225" s="60">
        <v>1980</v>
      </c>
      <c r="GJ225" s="60">
        <v>1980</v>
      </c>
      <c r="GK225" s="60">
        <v>1980</v>
      </c>
      <c r="GL225" s="60">
        <v>1980</v>
      </c>
      <c r="GM225" s="60">
        <v>1896</v>
      </c>
      <c r="GN225" s="60">
        <v>1980</v>
      </c>
      <c r="GO225" s="60">
        <v>1980</v>
      </c>
      <c r="GP225" s="60">
        <v>1980</v>
      </c>
      <c r="GQ225" s="60">
        <v>1980</v>
      </c>
      <c r="GR225" s="60">
        <v>1496</v>
      </c>
      <c r="GS225" s="60">
        <v>1980</v>
      </c>
      <c r="GT225" s="60">
        <v>1980</v>
      </c>
      <c r="GU225" s="60">
        <v>1980</v>
      </c>
      <c r="GV225" s="60">
        <v>1980</v>
      </c>
      <c r="GW225" s="60">
        <v>1980</v>
      </c>
      <c r="GX225" s="60">
        <v>1980</v>
      </c>
      <c r="GY225" s="60">
        <v>1980</v>
      </c>
      <c r="GZ225" s="60">
        <v>1980</v>
      </c>
      <c r="HA225" s="60">
        <v>1980</v>
      </c>
      <c r="HB225" s="60">
        <v>1896</v>
      </c>
      <c r="HC225" s="60">
        <v>1980</v>
      </c>
      <c r="HD225" s="60">
        <v>1980</v>
      </c>
      <c r="HE225" s="60">
        <v>1980</v>
      </c>
      <c r="HF225" s="60">
        <v>1980</v>
      </c>
      <c r="HG225" s="60">
        <v>1980</v>
      </c>
      <c r="HH225" s="60">
        <v>1980</v>
      </c>
      <c r="HI225" s="60">
        <v>1738</v>
      </c>
      <c r="HJ225" s="60">
        <v>1980</v>
      </c>
      <c r="HK225" s="60">
        <v>1896</v>
      </c>
      <c r="HL225" s="60">
        <v>1980</v>
      </c>
      <c r="HM225" s="60">
        <v>1572</v>
      </c>
      <c r="HO225" s="60">
        <v>1210</v>
      </c>
      <c r="HP225" s="60">
        <v>1496</v>
      </c>
      <c r="HQ225" s="60">
        <v>1980</v>
      </c>
      <c r="HR225" s="60">
        <v>1580</v>
      </c>
      <c r="HS225" s="60">
        <v>1496</v>
      </c>
      <c r="HT225" s="60">
        <v>1980</v>
      </c>
      <c r="HU225" s="60">
        <v>1980</v>
      </c>
      <c r="HV225" s="60">
        <v>1980</v>
      </c>
      <c r="HW225" s="60">
        <v>1980</v>
      </c>
      <c r="HX225" s="60">
        <v>1980</v>
      </c>
      <c r="HY225" s="60">
        <v>1896</v>
      </c>
      <c r="HZ225" s="60">
        <v>1896</v>
      </c>
      <c r="IA225" s="60">
        <v>1896</v>
      </c>
      <c r="IB225" s="60">
        <v>1896</v>
      </c>
      <c r="IC225" s="60">
        <v>1496</v>
      </c>
      <c r="ID225" s="60">
        <v>1896</v>
      </c>
      <c r="IE225" s="60">
        <v>1938</v>
      </c>
      <c r="IF225" s="60">
        <v>1938</v>
      </c>
      <c r="IG225" s="60">
        <v>1938</v>
      </c>
      <c r="IH225" s="60">
        <v>1896</v>
      </c>
      <c r="II225" s="60">
        <v>1980</v>
      </c>
      <c r="IJ225" s="60">
        <v>1896</v>
      </c>
      <c r="IK225" s="60">
        <v>1896</v>
      </c>
      <c r="IL225" s="60">
        <v>1938</v>
      </c>
      <c r="IM225" s="60">
        <v>1980</v>
      </c>
      <c r="IN225" s="60">
        <v>1980</v>
      </c>
      <c r="IO225" s="60">
        <v>1938</v>
      </c>
      <c r="IP225" s="60">
        <v>1938</v>
      </c>
      <c r="IQ225" s="60">
        <v>1980</v>
      </c>
      <c r="IR225" s="60">
        <v>1938</v>
      </c>
      <c r="IS225" s="60">
        <v>1938</v>
      </c>
      <c r="IT225" s="60">
        <v>1938</v>
      </c>
      <c r="IU225" s="60">
        <v>1896</v>
      </c>
      <c r="IV225" s="60">
        <v>1938</v>
      </c>
      <c r="IW225" s="60">
        <v>1687</v>
      </c>
      <c r="IX225" s="60">
        <v>1496</v>
      </c>
      <c r="IY225" s="60">
        <v>1980</v>
      </c>
      <c r="IZ225" s="60">
        <v>1580</v>
      </c>
      <c r="JA225" s="60">
        <v>1896</v>
      </c>
      <c r="JB225" s="60">
        <v>1896</v>
      </c>
      <c r="JC225" s="60">
        <v>1496</v>
      </c>
      <c r="JD225" s="60">
        <v>1496</v>
      </c>
      <c r="JE225" s="60">
        <v>1496</v>
      </c>
      <c r="JF225" s="60">
        <v>1896</v>
      </c>
      <c r="JG225" s="60">
        <v>1496</v>
      </c>
      <c r="JH225" s="60">
        <v>1938</v>
      </c>
      <c r="JI225" s="60">
        <v>1938</v>
      </c>
      <c r="JJ225" s="60">
        <v>1896</v>
      </c>
      <c r="JK225" s="60">
        <v>1896</v>
      </c>
      <c r="JL225" s="60">
        <v>1896</v>
      </c>
      <c r="JM225" s="60">
        <v>1896</v>
      </c>
      <c r="JN225" s="60">
        <v>1496</v>
      </c>
      <c r="JO225" s="60">
        <v>1496</v>
      </c>
      <c r="JP225" s="60">
        <v>1980</v>
      </c>
      <c r="JQ225" s="60">
        <v>1896</v>
      </c>
      <c r="JR225" s="60">
        <v>1980</v>
      </c>
      <c r="JS225" s="60">
        <v>1980</v>
      </c>
      <c r="JT225" s="60">
        <v>1980</v>
      </c>
      <c r="JU225" s="60">
        <v>1496</v>
      </c>
      <c r="JV225" s="60">
        <v>1938</v>
      </c>
      <c r="JW225" s="60">
        <v>1980</v>
      </c>
      <c r="JX225" s="60">
        <v>1896</v>
      </c>
      <c r="JY225" s="60">
        <v>1938</v>
      </c>
      <c r="JZ225" s="60">
        <v>1896</v>
      </c>
      <c r="KA225" s="60">
        <v>1980</v>
      </c>
      <c r="KB225" s="60">
        <v>1896</v>
      </c>
      <c r="KC225" s="60">
        <v>1896</v>
      </c>
      <c r="KD225" s="60">
        <v>1896</v>
      </c>
      <c r="KE225" s="60">
        <v>1938</v>
      </c>
      <c r="KF225" s="60">
        <v>1496</v>
      </c>
      <c r="KG225" s="60">
        <v>1896</v>
      </c>
      <c r="KH225" s="60">
        <v>1580</v>
      </c>
      <c r="KI225" s="60">
        <v>1896</v>
      </c>
      <c r="KJ225" s="60">
        <v>1896</v>
      </c>
      <c r="KK225" s="60">
        <v>1896</v>
      </c>
      <c r="KL225" s="60">
        <v>1896</v>
      </c>
      <c r="KM225" s="60">
        <v>1896</v>
      </c>
      <c r="KN225" s="60">
        <v>1938</v>
      </c>
      <c r="KO225" s="60">
        <v>1572</v>
      </c>
      <c r="KP225" s="60">
        <v>1980</v>
      </c>
      <c r="KQ225" s="60">
        <v>1896</v>
      </c>
      <c r="KR225" s="60">
        <v>1896</v>
      </c>
      <c r="KS225" s="60">
        <v>963</v>
      </c>
      <c r="KT225" s="60">
        <v>1572</v>
      </c>
      <c r="KU225" s="60">
        <v>1980</v>
      </c>
      <c r="KV225" s="60">
        <v>1980</v>
      </c>
      <c r="KW225" s="60">
        <v>1656</v>
      </c>
      <c r="KX225" s="60">
        <v>1980</v>
      </c>
      <c r="KY225" s="60">
        <v>1980</v>
      </c>
      <c r="KZ225" s="60">
        <v>1980</v>
      </c>
      <c r="LA225" s="60">
        <v>1980</v>
      </c>
      <c r="LB225" s="60">
        <v>1896</v>
      </c>
      <c r="LC225" s="60">
        <v>1980</v>
      </c>
      <c r="LD225" s="60">
        <v>1938</v>
      </c>
      <c r="LE225" s="60">
        <v>1980</v>
      </c>
      <c r="LF225" s="60">
        <v>1980</v>
      </c>
      <c r="LG225" s="60">
        <v>1896</v>
      </c>
      <c r="LH225" s="60">
        <v>1980</v>
      </c>
      <c r="LI225" s="60">
        <v>1980</v>
      </c>
      <c r="LJ225" s="60">
        <v>1538</v>
      </c>
      <c r="LK225" s="60">
        <v>1896</v>
      </c>
      <c r="LL225" s="60">
        <v>1980</v>
      </c>
      <c r="LM225" s="60">
        <v>1980</v>
      </c>
      <c r="LN225" s="60">
        <v>1696</v>
      </c>
      <c r="LO225" s="60">
        <v>1496</v>
      </c>
      <c r="LP225" s="60">
        <v>1896</v>
      </c>
      <c r="LQ225" s="60">
        <v>1980</v>
      </c>
      <c r="LR225" s="60">
        <v>1980</v>
      </c>
      <c r="LS225" s="60">
        <v>1696</v>
      </c>
      <c r="LT225" s="60">
        <v>1496</v>
      </c>
      <c r="LU225" s="60">
        <v>1980</v>
      </c>
      <c r="LV225" s="60">
        <v>1980</v>
      </c>
    </row>
    <row r="226" spans="1:334" ht="15" customHeight="1" x14ac:dyDescent="0.35">
      <c r="A226" s="57"/>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s="60">
        <v>2951</v>
      </c>
      <c r="FH226" s="60">
        <v>2431</v>
      </c>
      <c r="FI226" s="60">
        <v>858</v>
      </c>
      <c r="FJ226" s="60">
        <v>2047</v>
      </c>
      <c r="FK226" s="60">
        <v>2367</v>
      </c>
      <c r="FL226" s="60">
        <v>2047</v>
      </c>
      <c r="FM226" s="60">
        <v>2367</v>
      </c>
      <c r="FN226" s="60">
        <v>2227</v>
      </c>
      <c r="FO226" s="60">
        <v>2431</v>
      </c>
      <c r="FP226" s="60">
        <v>3151</v>
      </c>
      <c r="FQ226" s="60">
        <v>2909</v>
      </c>
      <c r="FR226" s="60">
        <v>2909</v>
      </c>
      <c r="FS226" s="60">
        <v>2569</v>
      </c>
      <c r="FT226" s="60">
        <v>2569</v>
      </c>
      <c r="FU226" s="60">
        <v>2239</v>
      </c>
      <c r="FV226" s="60">
        <v>2377</v>
      </c>
      <c r="FW226" s="60">
        <v>3067</v>
      </c>
      <c r="FX226" s="60">
        <v>3067</v>
      </c>
      <c r="FY226" s="60">
        <v>2288</v>
      </c>
      <c r="FZ226" s="60">
        <v>1916</v>
      </c>
      <c r="GA226" s="60">
        <v>3067</v>
      </c>
      <c r="GB226" s="60">
        <v>3011</v>
      </c>
      <c r="GC226" s="60">
        <v>2259</v>
      </c>
      <c r="GD226" s="60">
        <v>3151</v>
      </c>
      <c r="GE226" s="60">
        <v>2969</v>
      </c>
      <c r="GF226" s="60">
        <v>2969</v>
      </c>
      <c r="GG226" s="60">
        <v>2969</v>
      </c>
      <c r="GH226" s="60">
        <v>3151</v>
      </c>
      <c r="GI226" s="60">
        <v>3151</v>
      </c>
      <c r="GJ226" s="60">
        <v>3151</v>
      </c>
      <c r="GK226" s="60">
        <v>3151</v>
      </c>
      <c r="GL226" s="60">
        <v>3151</v>
      </c>
      <c r="GM226" s="60">
        <v>3067</v>
      </c>
      <c r="GN226" s="60">
        <v>3151</v>
      </c>
      <c r="GO226" s="60">
        <v>3151</v>
      </c>
      <c r="GP226" s="60">
        <v>3151</v>
      </c>
      <c r="GQ226" s="60">
        <v>3151</v>
      </c>
      <c r="GR226" s="60">
        <v>1516</v>
      </c>
      <c r="GS226" s="60">
        <v>2651</v>
      </c>
      <c r="GT226" s="60">
        <v>3151</v>
      </c>
      <c r="GU226" s="60">
        <v>3151</v>
      </c>
      <c r="GV226" s="60">
        <v>3151</v>
      </c>
      <c r="GW226" s="60">
        <v>3151</v>
      </c>
      <c r="GX226" s="60">
        <v>3151</v>
      </c>
      <c r="GY226" s="60">
        <v>3151</v>
      </c>
      <c r="GZ226" s="60">
        <v>3151</v>
      </c>
      <c r="HA226" s="60">
        <v>3151</v>
      </c>
      <c r="HB226" s="60">
        <v>2927</v>
      </c>
      <c r="HC226" s="60">
        <v>3011</v>
      </c>
      <c r="HD226" s="60">
        <v>3151</v>
      </c>
      <c r="HE226" s="60">
        <v>3151</v>
      </c>
      <c r="HF226" s="60">
        <v>3151</v>
      </c>
      <c r="HG226" s="60">
        <v>3151</v>
      </c>
      <c r="HH226" s="60">
        <v>3151</v>
      </c>
      <c r="HI226" s="60">
        <v>2259</v>
      </c>
      <c r="HJ226" s="60">
        <v>3151</v>
      </c>
      <c r="HK226" s="60">
        <v>2447</v>
      </c>
      <c r="HL226" s="60">
        <v>3151</v>
      </c>
      <c r="HM226" s="60">
        <v>2767</v>
      </c>
      <c r="HN226" s="60">
        <v>2381</v>
      </c>
      <c r="HP226" s="60">
        <v>2265</v>
      </c>
      <c r="HQ226" s="60">
        <v>2651</v>
      </c>
      <c r="HR226" s="60">
        <v>2751</v>
      </c>
      <c r="HS226" s="60">
        <v>2367</v>
      </c>
      <c r="HT226" s="60">
        <v>3011</v>
      </c>
      <c r="HU226" s="60">
        <v>3011</v>
      </c>
      <c r="HV226" s="60">
        <v>3011</v>
      </c>
      <c r="HW226" s="60">
        <v>3011</v>
      </c>
      <c r="HX226" s="60">
        <v>3151</v>
      </c>
      <c r="HY226" s="60">
        <v>2927</v>
      </c>
      <c r="HZ226" s="60">
        <v>2927</v>
      </c>
      <c r="IA226" s="60">
        <v>2927</v>
      </c>
      <c r="IB226" s="60">
        <v>2917</v>
      </c>
      <c r="IC226" s="60">
        <v>2367</v>
      </c>
      <c r="ID226" s="60">
        <v>2767</v>
      </c>
      <c r="IE226" s="60">
        <v>3109</v>
      </c>
      <c r="IF226" s="60">
        <v>2819</v>
      </c>
      <c r="IG226" s="60">
        <v>2819</v>
      </c>
      <c r="IH226" s="60">
        <v>2567</v>
      </c>
      <c r="II226" s="60">
        <v>3011</v>
      </c>
      <c r="IJ226" s="60">
        <v>2917</v>
      </c>
      <c r="IK226" s="60">
        <v>2927</v>
      </c>
      <c r="IL226" s="60">
        <v>2819</v>
      </c>
      <c r="IM226" s="60">
        <v>3011</v>
      </c>
      <c r="IN226" s="60">
        <v>3151</v>
      </c>
      <c r="IO226" s="60">
        <v>2969</v>
      </c>
      <c r="IP226" s="60">
        <v>2459</v>
      </c>
      <c r="IQ226" s="60">
        <v>3151</v>
      </c>
      <c r="IR226" s="60">
        <v>2459</v>
      </c>
      <c r="IS226" s="60">
        <v>2819</v>
      </c>
      <c r="IT226" s="60">
        <v>3109</v>
      </c>
      <c r="IU226" s="60">
        <v>3067</v>
      </c>
      <c r="IV226" s="60">
        <v>3109</v>
      </c>
      <c r="IW226" s="60">
        <v>2444</v>
      </c>
      <c r="IX226" s="60">
        <v>1888</v>
      </c>
      <c r="IY226" s="60">
        <v>3151</v>
      </c>
      <c r="IZ226" s="60">
        <v>2251</v>
      </c>
      <c r="JA226" s="60">
        <v>2767</v>
      </c>
      <c r="JB226" s="60">
        <v>2267</v>
      </c>
      <c r="JC226" s="60">
        <v>2367</v>
      </c>
      <c r="JD226" s="60">
        <v>1867</v>
      </c>
      <c r="JE226" s="60">
        <v>2038</v>
      </c>
      <c r="JF226" s="60">
        <v>3067</v>
      </c>
      <c r="JG226" s="60">
        <v>1867</v>
      </c>
      <c r="JH226" s="60">
        <v>3109</v>
      </c>
      <c r="JI226" s="60">
        <v>2609</v>
      </c>
      <c r="JJ226" s="60">
        <v>3067</v>
      </c>
      <c r="JK226" s="60">
        <v>2267</v>
      </c>
      <c r="JL226" s="60">
        <v>2588</v>
      </c>
      <c r="JM226" s="60">
        <v>2927</v>
      </c>
      <c r="JN226" s="60">
        <v>2038</v>
      </c>
      <c r="JO226" s="60">
        <v>1867</v>
      </c>
      <c r="JP226" s="60">
        <v>3151</v>
      </c>
      <c r="JQ226" s="60">
        <v>3067</v>
      </c>
      <c r="JR226" s="60">
        <v>3151</v>
      </c>
      <c r="JS226" s="60">
        <v>3151</v>
      </c>
      <c r="JT226" s="60">
        <v>3151</v>
      </c>
      <c r="JU226" s="60">
        <v>2038</v>
      </c>
      <c r="JV226" s="60">
        <v>2108</v>
      </c>
      <c r="JW226" s="60">
        <v>3151</v>
      </c>
      <c r="JX226" s="60">
        <v>2267</v>
      </c>
      <c r="JY226" s="60">
        <v>2959</v>
      </c>
      <c r="JZ226" s="60">
        <v>2927</v>
      </c>
      <c r="KA226" s="60">
        <v>3151</v>
      </c>
      <c r="KB226" s="60">
        <v>2267</v>
      </c>
      <c r="KC226" s="60">
        <v>1916</v>
      </c>
      <c r="KD226" s="60">
        <v>1916</v>
      </c>
      <c r="KE226" s="60">
        <v>2819</v>
      </c>
      <c r="KF226" s="60">
        <v>2517</v>
      </c>
      <c r="KG226" s="60">
        <v>2777</v>
      </c>
      <c r="KH226" s="60">
        <v>2251</v>
      </c>
      <c r="KI226" s="60">
        <v>2777</v>
      </c>
      <c r="KJ226" s="60">
        <v>2627</v>
      </c>
      <c r="KK226" s="60">
        <v>2267</v>
      </c>
      <c r="KL226" s="60">
        <v>2627</v>
      </c>
      <c r="KM226" s="60">
        <v>2917</v>
      </c>
      <c r="KN226" s="60">
        <v>3109</v>
      </c>
      <c r="KO226" s="60">
        <v>2767</v>
      </c>
      <c r="KP226" s="60">
        <v>3151</v>
      </c>
      <c r="KQ226" s="60">
        <v>2897</v>
      </c>
      <c r="KR226" s="60">
        <v>2588</v>
      </c>
      <c r="KS226" s="60">
        <v>1244</v>
      </c>
      <c r="KT226" s="60">
        <v>2767</v>
      </c>
      <c r="KU226" s="60">
        <v>3151</v>
      </c>
      <c r="KV226" s="60">
        <v>3151</v>
      </c>
      <c r="KW226" s="60">
        <v>3151</v>
      </c>
      <c r="KX226" s="60">
        <v>3151</v>
      </c>
      <c r="KY226" s="60">
        <v>3151</v>
      </c>
      <c r="KZ226" s="60">
        <v>3151</v>
      </c>
      <c r="LA226" s="60">
        <v>3151</v>
      </c>
      <c r="LB226" s="60">
        <v>2767</v>
      </c>
      <c r="LC226" s="60">
        <v>3151</v>
      </c>
      <c r="LD226" s="60">
        <v>3109</v>
      </c>
      <c r="LE226" s="60">
        <v>3011</v>
      </c>
      <c r="LF226" s="60">
        <v>3151</v>
      </c>
      <c r="LG226" s="60">
        <v>2447</v>
      </c>
      <c r="LH226" s="60">
        <v>3151</v>
      </c>
      <c r="LI226" s="60">
        <v>3151</v>
      </c>
      <c r="LJ226" s="60">
        <v>2059</v>
      </c>
      <c r="LK226" s="60">
        <v>2927</v>
      </c>
      <c r="LL226" s="60">
        <v>3151</v>
      </c>
      <c r="LM226" s="60">
        <v>3151</v>
      </c>
      <c r="LN226" s="60">
        <v>2567</v>
      </c>
      <c r="LO226" s="60">
        <v>2038</v>
      </c>
      <c r="LP226" s="60">
        <v>2438</v>
      </c>
      <c r="LQ226" s="60">
        <v>3151</v>
      </c>
      <c r="LR226" s="60">
        <v>3151</v>
      </c>
      <c r="LS226" s="60">
        <v>2867</v>
      </c>
      <c r="LT226" s="60">
        <v>2367</v>
      </c>
      <c r="LU226" s="60">
        <v>3151</v>
      </c>
      <c r="LV226" s="60">
        <v>3151</v>
      </c>
    </row>
    <row r="227" spans="1:334" ht="15" customHeight="1" x14ac:dyDescent="0.35">
      <c r="A227" s="5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s="60">
        <v>2691</v>
      </c>
      <c r="FH227" s="60">
        <v>1999</v>
      </c>
      <c r="FI227" s="60">
        <v>1457</v>
      </c>
      <c r="FJ227" s="60">
        <v>1742</v>
      </c>
      <c r="FK227" s="60">
        <v>1559</v>
      </c>
      <c r="FL227" s="60">
        <v>1352</v>
      </c>
      <c r="FM227" s="60">
        <v>1371</v>
      </c>
      <c r="FN227" s="60">
        <v>1742</v>
      </c>
      <c r="FO227" s="60">
        <v>1999</v>
      </c>
      <c r="FP227" s="60">
        <v>2891</v>
      </c>
      <c r="FQ227" s="60">
        <v>2649</v>
      </c>
      <c r="FR227" s="60">
        <v>2649</v>
      </c>
      <c r="FS227" s="60">
        <v>2347</v>
      </c>
      <c r="FT227" s="60">
        <v>2347</v>
      </c>
      <c r="FU227" s="60">
        <v>1828</v>
      </c>
      <c r="FV227" s="60">
        <v>1502</v>
      </c>
      <c r="FW227" s="60">
        <v>2807</v>
      </c>
      <c r="FX227" s="60">
        <v>2807</v>
      </c>
      <c r="FY227" s="60">
        <v>2507</v>
      </c>
      <c r="FZ227" s="60">
        <v>2244</v>
      </c>
      <c r="GA227" s="60">
        <v>2807</v>
      </c>
      <c r="GB227" s="60">
        <v>2789</v>
      </c>
      <c r="GC227" s="60">
        <v>1849</v>
      </c>
      <c r="GD227" s="60">
        <v>2522</v>
      </c>
      <c r="GE227" s="60">
        <v>2357</v>
      </c>
      <c r="GF227" s="60">
        <v>2357</v>
      </c>
      <c r="GG227" s="60">
        <v>2747</v>
      </c>
      <c r="GH227" s="60">
        <v>2891</v>
      </c>
      <c r="GI227" s="60">
        <v>2238</v>
      </c>
      <c r="GJ227" s="60">
        <v>2891</v>
      </c>
      <c r="GK227" s="60">
        <v>2891</v>
      </c>
      <c r="GL227" s="60">
        <v>2891</v>
      </c>
      <c r="GM227" s="60">
        <v>2154</v>
      </c>
      <c r="GN227" s="60">
        <v>2891</v>
      </c>
      <c r="GO227" s="60">
        <v>2891</v>
      </c>
      <c r="GP227" s="60">
        <v>2891</v>
      </c>
      <c r="GQ227" s="60">
        <v>2891</v>
      </c>
      <c r="GR227" s="60">
        <v>509</v>
      </c>
      <c r="GS227" s="60">
        <v>2789</v>
      </c>
      <c r="GT227" s="60">
        <v>2891</v>
      </c>
      <c r="GU227" s="60">
        <v>2891</v>
      </c>
      <c r="GV227" s="60">
        <v>2891</v>
      </c>
      <c r="GW227" s="60">
        <v>2891</v>
      </c>
      <c r="GX227" s="60">
        <v>2891</v>
      </c>
      <c r="GY227" s="60">
        <v>2891</v>
      </c>
      <c r="GZ227" s="60">
        <v>2891</v>
      </c>
      <c r="HA227" s="60">
        <v>2891</v>
      </c>
      <c r="HB227" s="60">
        <v>2315</v>
      </c>
      <c r="HC227" s="60">
        <v>2789</v>
      </c>
      <c r="HD227" s="60">
        <v>2891</v>
      </c>
      <c r="HE227" s="60">
        <v>2891</v>
      </c>
      <c r="HF227" s="60">
        <v>2891</v>
      </c>
      <c r="HG227" s="60">
        <v>2891</v>
      </c>
      <c r="HH227" s="60">
        <v>2891</v>
      </c>
      <c r="HI227" s="60">
        <v>1849</v>
      </c>
      <c r="HJ227" s="60">
        <v>2785</v>
      </c>
      <c r="HK227" s="60">
        <v>807</v>
      </c>
      <c r="HL227" s="60">
        <v>2891</v>
      </c>
      <c r="HM227" s="60">
        <v>909</v>
      </c>
      <c r="HN227" s="60">
        <v>2407</v>
      </c>
      <c r="HO227" s="60">
        <v>2005</v>
      </c>
      <c r="HQ227" s="60">
        <v>2526</v>
      </c>
      <c r="HR227" s="60">
        <v>2491</v>
      </c>
      <c r="HS227" s="60">
        <v>1717</v>
      </c>
      <c r="HT227" s="60">
        <v>2789</v>
      </c>
      <c r="HU227" s="60">
        <v>2789</v>
      </c>
      <c r="HV227" s="60">
        <v>2789</v>
      </c>
      <c r="HW227" s="60">
        <v>2789</v>
      </c>
      <c r="HX227" s="60">
        <v>2891</v>
      </c>
      <c r="HY227" s="60">
        <v>2705</v>
      </c>
      <c r="HZ227" s="60">
        <v>2705</v>
      </c>
      <c r="IA227" s="60">
        <v>2705</v>
      </c>
      <c r="IB227" s="60">
        <v>2657</v>
      </c>
      <c r="IC227" s="60">
        <v>2107</v>
      </c>
      <c r="ID227" s="60">
        <v>2507</v>
      </c>
      <c r="IE227" s="60">
        <v>2849</v>
      </c>
      <c r="IF227" s="60">
        <v>2597</v>
      </c>
      <c r="IG227" s="60">
        <v>2597</v>
      </c>
      <c r="IH227" s="60">
        <v>2315</v>
      </c>
      <c r="II227" s="60">
        <v>2399</v>
      </c>
      <c r="IJ227" s="60">
        <v>2657</v>
      </c>
      <c r="IK227" s="60">
        <v>2052</v>
      </c>
      <c r="IL227" s="60">
        <v>2207</v>
      </c>
      <c r="IM227" s="60">
        <v>2789</v>
      </c>
      <c r="IN227" s="60">
        <v>2891</v>
      </c>
      <c r="IO227" s="60">
        <v>2357</v>
      </c>
      <c r="IP227" s="60">
        <v>1659</v>
      </c>
      <c r="IQ227" s="60">
        <v>2891</v>
      </c>
      <c r="IR227" s="60">
        <v>1659</v>
      </c>
      <c r="IS227" s="60">
        <v>2597</v>
      </c>
      <c r="IT227" s="60">
        <v>2849</v>
      </c>
      <c r="IU227" s="60">
        <v>2807</v>
      </c>
      <c r="IV227" s="60">
        <v>2849</v>
      </c>
      <c r="IW227" s="60">
        <v>2675</v>
      </c>
      <c r="IX227" s="60">
        <v>1844</v>
      </c>
      <c r="IY227" s="60">
        <v>2891</v>
      </c>
      <c r="IZ227" s="60">
        <v>2126</v>
      </c>
      <c r="JA227" s="60">
        <v>909</v>
      </c>
      <c r="JB227" s="60">
        <v>1467</v>
      </c>
      <c r="JC227" s="60">
        <v>1975</v>
      </c>
      <c r="JD227" s="60">
        <v>1457</v>
      </c>
      <c r="JE227" s="60">
        <v>1994</v>
      </c>
      <c r="JF227" s="60">
        <v>2807</v>
      </c>
      <c r="JG227" s="60">
        <v>407</v>
      </c>
      <c r="JH227" s="60">
        <v>2849</v>
      </c>
      <c r="JI227" s="60">
        <v>2484</v>
      </c>
      <c r="JJ227" s="60">
        <v>2154</v>
      </c>
      <c r="JK227" s="60">
        <v>807</v>
      </c>
      <c r="JL227" s="60">
        <v>2807</v>
      </c>
      <c r="JM227" s="60">
        <v>2705</v>
      </c>
      <c r="JN227" s="60">
        <v>2257</v>
      </c>
      <c r="JO227" s="60">
        <v>407</v>
      </c>
      <c r="JP227" s="60">
        <v>2628</v>
      </c>
      <c r="JQ227" s="60">
        <v>2807</v>
      </c>
      <c r="JR227" s="60">
        <v>2891</v>
      </c>
      <c r="JS227" s="60">
        <v>2785</v>
      </c>
      <c r="JT227" s="60">
        <v>2891</v>
      </c>
      <c r="JU227" s="60">
        <v>2257</v>
      </c>
      <c r="JV227" s="60">
        <v>2436</v>
      </c>
      <c r="JW227" s="60">
        <v>1293</v>
      </c>
      <c r="JX227" s="60">
        <v>807</v>
      </c>
      <c r="JY227" s="60">
        <v>2436</v>
      </c>
      <c r="JZ227" s="60">
        <v>2705</v>
      </c>
      <c r="KA227" s="60">
        <v>2628</v>
      </c>
      <c r="KB227" s="60">
        <v>2273</v>
      </c>
      <c r="KC227" s="60">
        <v>909</v>
      </c>
      <c r="KD227" s="60">
        <v>1854</v>
      </c>
      <c r="KE227" s="60">
        <v>2465</v>
      </c>
      <c r="KF227" s="60">
        <v>1604</v>
      </c>
      <c r="KG227" s="60">
        <v>2423</v>
      </c>
      <c r="KH227" s="60">
        <v>1982</v>
      </c>
      <c r="KI227" s="60">
        <v>2555</v>
      </c>
      <c r="KJ227" s="60">
        <v>2405</v>
      </c>
      <c r="KK227" s="60">
        <v>2142</v>
      </c>
      <c r="KL227" s="60">
        <v>2405</v>
      </c>
      <c r="KM227" s="60">
        <v>2657</v>
      </c>
      <c r="KN227" s="60">
        <v>2849</v>
      </c>
      <c r="KO227" s="60">
        <v>909</v>
      </c>
      <c r="KP227" s="60">
        <v>2891</v>
      </c>
      <c r="KQ227" s="60">
        <v>2807</v>
      </c>
      <c r="KR227" s="60">
        <v>2807</v>
      </c>
      <c r="KS227" s="60">
        <v>2107</v>
      </c>
      <c r="KT227" s="60">
        <v>1959</v>
      </c>
      <c r="KU227" s="60">
        <v>2891</v>
      </c>
      <c r="KV227" s="60">
        <v>2891</v>
      </c>
      <c r="KW227" s="60">
        <v>1293</v>
      </c>
      <c r="KX227" s="60">
        <v>2891</v>
      </c>
      <c r="KY227" s="60">
        <v>2891</v>
      </c>
      <c r="KZ227" s="60">
        <v>2785</v>
      </c>
      <c r="LA227" s="60">
        <v>2891</v>
      </c>
      <c r="LB227" s="60">
        <v>909</v>
      </c>
      <c r="LC227" s="60">
        <v>2238</v>
      </c>
      <c r="LD227" s="60">
        <v>2196</v>
      </c>
      <c r="LE227" s="60">
        <v>2789</v>
      </c>
      <c r="LF227" s="60">
        <v>2891</v>
      </c>
      <c r="LG227" s="60">
        <v>807</v>
      </c>
      <c r="LH227" s="60">
        <v>2891</v>
      </c>
      <c r="LI227" s="60">
        <v>2891</v>
      </c>
      <c r="LJ227" s="60">
        <v>1934</v>
      </c>
      <c r="LK227" s="60">
        <v>2052</v>
      </c>
      <c r="LL227" s="60">
        <v>2891</v>
      </c>
      <c r="LM227" s="60">
        <v>2891</v>
      </c>
      <c r="LN227" s="60">
        <v>2307</v>
      </c>
      <c r="LO227" s="60">
        <v>2257</v>
      </c>
      <c r="LP227" s="60">
        <v>2657</v>
      </c>
      <c r="LQ227" s="60">
        <v>2891</v>
      </c>
      <c r="LR227" s="60">
        <v>2891</v>
      </c>
      <c r="LS227" s="60">
        <v>2344</v>
      </c>
      <c r="LT227" s="60">
        <v>509</v>
      </c>
      <c r="LU227" s="60">
        <v>2891</v>
      </c>
      <c r="LV227" s="60">
        <v>2891</v>
      </c>
    </row>
    <row r="228" spans="1:334" ht="15" customHeight="1" x14ac:dyDescent="0.35">
      <c r="A228" s="57"/>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s="60">
        <v>3141</v>
      </c>
      <c r="FH228" s="60">
        <v>2728</v>
      </c>
      <c r="FI228" s="60">
        <v>2708</v>
      </c>
      <c r="FJ228" s="60">
        <v>2465</v>
      </c>
      <c r="FK228" s="60">
        <v>3028</v>
      </c>
      <c r="FL228" s="60">
        <v>2395</v>
      </c>
      <c r="FM228" s="60">
        <v>3028</v>
      </c>
      <c r="FN228" s="60">
        <v>2497</v>
      </c>
      <c r="FO228" s="60">
        <v>2728</v>
      </c>
      <c r="FP228" s="60">
        <v>3291</v>
      </c>
      <c r="FQ228" s="60">
        <v>2692</v>
      </c>
      <c r="FR228" s="60">
        <v>3291</v>
      </c>
      <c r="FS228" s="60">
        <v>3088</v>
      </c>
      <c r="FT228" s="60">
        <v>3088</v>
      </c>
      <c r="FU228" s="60">
        <v>2465</v>
      </c>
      <c r="FV228" s="60">
        <v>2825</v>
      </c>
      <c r="FW228" s="60">
        <v>3291</v>
      </c>
      <c r="FX228" s="60">
        <v>3291</v>
      </c>
      <c r="FY228" s="60">
        <v>3291</v>
      </c>
      <c r="FZ228" s="60">
        <v>3028</v>
      </c>
      <c r="GA228" s="60">
        <v>3291</v>
      </c>
      <c r="GB228" s="60">
        <v>2826</v>
      </c>
      <c r="GC228" s="60">
        <v>2360</v>
      </c>
      <c r="GD228" s="60">
        <v>2703</v>
      </c>
      <c r="GE228" s="60">
        <v>2753</v>
      </c>
      <c r="GF228" s="60">
        <v>2753</v>
      </c>
      <c r="GG228" s="60">
        <v>2906</v>
      </c>
      <c r="GH228" s="60">
        <v>2966</v>
      </c>
      <c r="GI228" s="60">
        <v>2219</v>
      </c>
      <c r="GJ228" s="60">
        <v>2841</v>
      </c>
      <c r="GK228" s="60">
        <v>2665</v>
      </c>
      <c r="GL228" s="60">
        <v>2536</v>
      </c>
      <c r="GM228" s="60">
        <v>2310</v>
      </c>
      <c r="GN228" s="60">
        <v>2826</v>
      </c>
      <c r="GO228" s="60">
        <v>2367</v>
      </c>
      <c r="GP228" s="60">
        <v>2367</v>
      </c>
      <c r="GQ228" s="60">
        <v>2838</v>
      </c>
      <c r="GR228" s="60">
        <v>3028</v>
      </c>
      <c r="GS228" s="60">
        <v>1733</v>
      </c>
      <c r="GT228" s="60">
        <v>2826</v>
      </c>
      <c r="GU228" s="60">
        <v>2966</v>
      </c>
      <c r="GV228" s="60">
        <v>2966</v>
      </c>
      <c r="GW228" s="60">
        <v>2966</v>
      </c>
      <c r="GX228" s="60">
        <v>2966</v>
      </c>
      <c r="GY228" s="60">
        <v>2798</v>
      </c>
      <c r="GZ228" s="60">
        <v>2966</v>
      </c>
      <c r="HA228" s="60">
        <v>2966</v>
      </c>
      <c r="HB228" s="60">
        <v>2826</v>
      </c>
      <c r="HC228" s="60">
        <v>2826</v>
      </c>
      <c r="HD228" s="60">
        <v>2966</v>
      </c>
      <c r="HE228" s="60">
        <v>3291</v>
      </c>
      <c r="HF228" s="60">
        <v>2966</v>
      </c>
      <c r="HG228" s="60">
        <v>2718</v>
      </c>
      <c r="HH228" s="60">
        <v>2966</v>
      </c>
      <c r="HI228" s="60">
        <v>2360</v>
      </c>
      <c r="HJ228" s="60">
        <v>2523</v>
      </c>
      <c r="HK228" s="60">
        <v>2708</v>
      </c>
      <c r="HL228" s="60">
        <v>2673</v>
      </c>
      <c r="HM228" s="60">
        <v>3028</v>
      </c>
      <c r="HN228" s="60">
        <v>3291</v>
      </c>
      <c r="HO228" s="60">
        <v>2791</v>
      </c>
      <c r="HP228" s="60">
        <v>2926</v>
      </c>
      <c r="HR228" s="60">
        <v>2798</v>
      </c>
      <c r="HS228" s="60">
        <v>2988</v>
      </c>
      <c r="HT228" s="60">
        <v>3151</v>
      </c>
      <c r="HU228" s="60">
        <v>3151</v>
      </c>
      <c r="HV228" s="60">
        <v>3151</v>
      </c>
      <c r="HW228" s="60">
        <v>3151</v>
      </c>
      <c r="HX228" s="60">
        <v>2896</v>
      </c>
      <c r="HY228" s="60">
        <v>3151</v>
      </c>
      <c r="HZ228" s="60">
        <v>3151</v>
      </c>
      <c r="IA228" s="60">
        <v>3151</v>
      </c>
      <c r="IB228" s="60">
        <v>3291</v>
      </c>
      <c r="IC228" s="60">
        <v>3211</v>
      </c>
      <c r="ID228" s="60">
        <v>3291</v>
      </c>
      <c r="IE228" s="60">
        <v>3291</v>
      </c>
      <c r="IF228" s="60">
        <v>3151</v>
      </c>
      <c r="IG228" s="60">
        <v>3151</v>
      </c>
      <c r="IH228" s="60">
        <v>2791</v>
      </c>
      <c r="II228" s="60">
        <v>3151</v>
      </c>
      <c r="IJ228" s="60">
        <v>3291</v>
      </c>
      <c r="IK228" s="60">
        <v>2381</v>
      </c>
      <c r="IL228" s="60">
        <v>2826</v>
      </c>
      <c r="IM228" s="60">
        <v>2826</v>
      </c>
      <c r="IN228" s="60">
        <v>2966</v>
      </c>
      <c r="IO228" s="60">
        <v>2578</v>
      </c>
      <c r="IP228" s="60">
        <v>1885</v>
      </c>
      <c r="IQ228" s="60">
        <v>2966</v>
      </c>
      <c r="IR228" s="60">
        <v>1885</v>
      </c>
      <c r="IS228" s="60">
        <v>3151</v>
      </c>
      <c r="IT228" s="60">
        <v>3291</v>
      </c>
      <c r="IU228" s="60">
        <v>3291</v>
      </c>
      <c r="IV228" s="60">
        <v>2966</v>
      </c>
      <c r="IW228" s="60">
        <v>3079</v>
      </c>
      <c r="IX228" s="60">
        <v>2700</v>
      </c>
      <c r="IY228" s="60">
        <v>2896</v>
      </c>
      <c r="IZ228" s="60">
        <v>1965</v>
      </c>
      <c r="JA228" s="60">
        <v>2293</v>
      </c>
      <c r="JB228" s="60">
        <v>2200</v>
      </c>
      <c r="JC228" s="60">
        <v>2418</v>
      </c>
      <c r="JD228" s="60">
        <v>1965</v>
      </c>
      <c r="JE228" s="60">
        <v>2903</v>
      </c>
      <c r="JF228" s="60">
        <v>3211</v>
      </c>
      <c r="JG228" s="60">
        <v>2013</v>
      </c>
      <c r="JH228" s="60">
        <v>3291</v>
      </c>
      <c r="JI228" s="60">
        <v>2528</v>
      </c>
      <c r="JJ228" s="60">
        <v>3028</v>
      </c>
      <c r="JK228" s="60">
        <v>2450</v>
      </c>
      <c r="JL228" s="60">
        <v>3291</v>
      </c>
      <c r="JM228" s="60">
        <v>3151</v>
      </c>
      <c r="JN228" s="60">
        <v>3141</v>
      </c>
      <c r="JO228" s="60">
        <v>2091</v>
      </c>
      <c r="JP228" s="60">
        <v>2315</v>
      </c>
      <c r="JQ228" s="60">
        <v>3291</v>
      </c>
      <c r="JR228" s="60">
        <v>3141</v>
      </c>
      <c r="JS228" s="60">
        <v>2826</v>
      </c>
      <c r="JT228" s="60">
        <v>2896</v>
      </c>
      <c r="JU228" s="60">
        <v>2988</v>
      </c>
      <c r="JV228" s="60">
        <v>2570</v>
      </c>
      <c r="JW228" s="60">
        <v>2700</v>
      </c>
      <c r="JX228" s="60">
        <v>2021</v>
      </c>
      <c r="JY228" s="60">
        <v>2700</v>
      </c>
      <c r="JZ228" s="60">
        <v>3151</v>
      </c>
      <c r="KA228" s="60">
        <v>2315</v>
      </c>
      <c r="KB228" s="60">
        <v>2331</v>
      </c>
      <c r="KC228" s="60">
        <v>2700</v>
      </c>
      <c r="KD228" s="60">
        <v>2700</v>
      </c>
      <c r="KE228" s="60">
        <v>3019</v>
      </c>
      <c r="KF228" s="60">
        <v>2535</v>
      </c>
      <c r="KG228" s="60">
        <v>3019</v>
      </c>
      <c r="KH228" s="60">
        <v>2791</v>
      </c>
      <c r="KI228" s="60">
        <v>3151</v>
      </c>
      <c r="KJ228" s="60">
        <v>3151</v>
      </c>
      <c r="KK228" s="60">
        <v>2528</v>
      </c>
      <c r="KL228" s="60">
        <v>3151</v>
      </c>
      <c r="KM228" s="60">
        <v>3291</v>
      </c>
      <c r="KN228" s="60">
        <v>3291</v>
      </c>
      <c r="KO228" s="60">
        <v>3028</v>
      </c>
      <c r="KP228" s="60">
        <v>2896</v>
      </c>
      <c r="KQ228" s="60">
        <v>3211</v>
      </c>
      <c r="KR228" s="60">
        <v>2963</v>
      </c>
      <c r="KS228" s="60">
        <v>3291</v>
      </c>
      <c r="KT228" s="60">
        <v>3028</v>
      </c>
      <c r="KU228" s="60">
        <v>2896</v>
      </c>
      <c r="KV228" s="60">
        <v>2896</v>
      </c>
      <c r="KW228" s="60">
        <v>1720</v>
      </c>
      <c r="KX228" s="60">
        <v>2896</v>
      </c>
      <c r="KY228" s="60">
        <v>2896</v>
      </c>
      <c r="KZ228" s="60">
        <v>2406</v>
      </c>
      <c r="LA228" s="60">
        <v>2826</v>
      </c>
      <c r="LB228" s="60">
        <v>1965</v>
      </c>
      <c r="LC228" s="60">
        <v>2276</v>
      </c>
      <c r="LD228" s="60">
        <v>2320</v>
      </c>
      <c r="LE228" s="60">
        <v>2164</v>
      </c>
      <c r="LF228" s="60">
        <v>2367</v>
      </c>
      <c r="LG228" s="60">
        <v>1031</v>
      </c>
      <c r="LH228" s="60">
        <v>2896</v>
      </c>
      <c r="LI228" s="60">
        <v>2976</v>
      </c>
      <c r="LJ228" s="60">
        <v>2091</v>
      </c>
      <c r="LK228" s="60">
        <v>2136</v>
      </c>
      <c r="LL228" s="60">
        <v>2648</v>
      </c>
      <c r="LM228" s="60">
        <v>2896</v>
      </c>
      <c r="LN228" s="60">
        <v>2718</v>
      </c>
      <c r="LO228" s="60">
        <v>3141</v>
      </c>
      <c r="LP228" s="60">
        <v>3141</v>
      </c>
      <c r="LQ228" s="60">
        <v>2648</v>
      </c>
      <c r="LR228" s="60">
        <v>2648</v>
      </c>
      <c r="LS228" s="60">
        <v>2700</v>
      </c>
      <c r="LT228" s="60">
        <v>2700</v>
      </c>
      <c r="LU228" s="60">
        <v>2826</v>
      </c>
      <c r="LV228" s="60">
        <v>2896</v>
      </c>
    </row>
    <row r="229" spans="1:334" ht="15" customHeight="1" x14ac:dyDescent="0.35">
      <c r="A229" s="57"/>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s="60">
        <v>1393.3</v>
      </c>
      <c r="FH229" s="60">
        <v>1273.3</v>
      </c>
      <c r="FI229" s="60">
        <v>1273.3</v>
      </c>
      <c r="FJ229" s="60">
        <v>1273.3</v>
      </c>
      <c r="FK229" s="60">
        <v>1273.3</v>
      </c>
      <c r="FL229" s="60">
        <v>1273.3</v>
      </c>
      <c r="FM229" s="60">
        <v>1273.3</v>
      </c>
      <c r="FN229" s="60">
        <v>1193.3</v>
      </c>
      <c r="FO229" s="60">
        <v>1273.3</v>
      </c>
      <c r="FP229" s="60">
        <v>1673.3</v>
      </c>
      <c r="FQ229" s="60">
        <v>1473.3</v>
      </c>
      <c r="FR229" s="60">
        <v>1473.3</v>
      </c>
      <c r="FS229" s="60">
        <v>1273.3</v>
      </c>
      <c r="FT229" s="60">
        <v>1273.3</v>
      </c>
      <c r="FU229" s="60">
        <v>1273.3</v>
      </c>
      <c r="FV229" s="60">
        <v>1273.3</v>
      </c>
      <c r="FW229" s="60">
        <v>1452.3</v>
      </c>
      <c r="FX229" s="60">
        <v>1452.3</v>
      </c>
      <c r="FY229" s="60">
        <v>1452.3</v>
      </c>
      <c r="FZ229" s="60">
        <v>1452.3</v>
      </c>
      <c r="GA229" s="60">
        <v>1452.3</v>
      </c>
      <c r="GB229" s="60">
        <v>1348.3</v>
      </c>
      <c r="GC229" s="60">
        <v>1305.3</v>
      </c>
      <c r="GD229" s="60">
        <v>1241.3</v>
      </c>
      <c r="GE229" s="60">
        <v>1593.3</v>
      </c>
      <c r="GF229" s="60">
        <v>1593.3</v>
      </c>
      <c r="GG229" s="60">
        <v>1428.3</v>
      </c>
      <c r="GH229" s="60">
        <v>1348.3</v>
      </c>
      <c r="GI229" s="60">
        <v>1425.3</v>
      </c>
      <c r="GJ229" s="60">
        <v>1348.3</v>
      </c>
      <c r="GK229" s="60">
        <v>1180.3</v>
      </c>
      <c r="GL229" s="60">
        <v>1348.3</v>
      </c>
      <c r="GM229" s="60">
        <v>1593.3</v>
      </c>
      <c r="GN229" s="60">
        <v>1348.3</v>
      </c>
      <c r="GO229" s="60">
        <v>1348.3</v>
      </c>
      <c r="GP229" s="60">
        <v>1348.3</v>
      </c>
      <c r="GQ229" s="60">
        <v>1593.3</v>
      </c>
      <c r="GR229" s="60">
        <v>1052.3</v>
      </c>
      <c r="GS229" s="60">
        <v>1348.3</v>
      </c>
      <c r="GT229" s="60">
        <v>1348.3</v>
      </c>
      <c r="GU229" s="60">
        <v>1348.3</v>
      </c>
      <c r="GV229" s="60">
        <v>1348.3</v>
      </c>
      <c r="GW229" s="60">
        <v>1348.3</v>
      </c>
      <c r="GX229" s="60">
        <v>1348.3</v>
      </c>
      <c r="GY229" s="60">
        <v>1180.3</v>
      </c>
      <c r="GZ229" s="60">
        <v>1348.3</v>
      </c>
      <c r="HA229" s="60">
        <v>1348.3</v>
      </c>
      <c r="HB229" s="60">
        <v>1348.3</v>
      </c>
      <c r="HC229" s="60">
        <v>1348.3</v>
      </c>
      <c r="HD229" s="60">
        <v>1348.3</v>
      </c>
      <c r="HE229" s="60">
        <v>1673.3</v>
      </c>
      <c r="HF229" s="60">
        <v>1348.3</v>
      </c>
      <c r="HG229" s="60">
        <v>1348.3</v>
      </c>
      <c r="HH229" s="60">
        <v>1348.3</v>
      </c>
      <c r="HI229" s="60">
        <v>1305.3</v>
      </c>
      <c r="HJ229" s="60">
        <v>1348.3</v>
      </c>
      <c r="HK229" s="60">
        <v>1673.3</v>
      </c>
      <c r="HL229" s="60">
        <v>1180.3</v>
      </c>
      <c r="HM229" s="60">
        <v>1673.3</v>
      </c>
      <c r="HN229" s="60">
        <v>1273.3</v>
      </c>
      <c r="HO229" s="60">
        <v>1273.3</v>
      </c>
      <c r="HP229" s="60">
        <v>1273.3</v>
      </c>
      <c r="HQ229" s="60">
        <v>1180.3</v>
      </c>
      <c r="HS229" s="60">
        <v>1025.3</v>
      </c>
      <c r="HT229" s="60">
        <v>1673.3</v>
      </c>
      <c r="HU229" s="60">
        <v>1673.3</v>
      </c>
      <c r="HV229" s="60">
        <v>1673.3</v>
      </c>
      <c r="HW229" s="60">
        <v>1673.3</v>
      </c>
      <c r="HX229" s="60">
        <v>1238.3</v>
      </c>
      <c r="HY229" s="60">
        <v>1673.3</v>
      </c>
      <c r="HZ229" s="60">
        <v>1673.3</v>
      </c>
      <c r="IA229" s="60">
        <v>1673.3</v>
      </c>
      <c r="IB229" s="60">
        <v>1673.3</v>
      </c>
      <c r="IC229" s="60">
        <v>1193.3</v>
      </c>
      <c r="ID229" s="60">
        <v>1673.3</v>
      </c>
      <c r="IE229" s="60">
        <v>1673.3</v>
      </c>
      <c r="IF229" s="60">
        <v>1673.3</v>
      </c>
      <c r="IG229" s="60">
        <v>1673.3</v>
      </c>
      <c r="IH229" s="60">
        <v>1673.3</v>
      </c>
      <c r="II229" s="60">
        <v>1673.3</v>
      </c>
      <c r="IJ229" s="60">
        <v>1673.3</v>
      </c>
      <c r="IK229" s="60">
        <v>1483.3</v>
      </c>
      <c r="IL229" s="60">
        <v>1348.3</v>
      </c>
      <c r="IM229" s="60">
        <v>1348.3</v>
      </c>
      <c r="IN229" s="60">
        <v>1238.3</v>
      </c>
      <c r="IO229" s="60">
        <v>1348.3</v>
      </c>
      <c r="IP229" s="60">
        <v>1348.3</v>
      </c>
      <c r="IQ229" s="60">
        <v>1348.3</v>
      </c>
      <c r="IR229" s="60">
        <v>1348.3</v>
      </c>
      <c r="IS229" s="60">
        <v>1673.3</v>
      </c>
      <c r="IT229" s="60">
        <v>1673.3</v>
      </c>
      <c r="IU229" s="60">
        <v>1673.3</v>
      </c>
      <c r="IV229" s="60">
        <v>1127.3</v>
      </c>
      <c r="IW229" s="60">
        <v>1593.3</v>
      </c>
      <c r="IX229" s="60">
        <v>972.3</v>
      </c>
      <c r="IY229" s="60">
        <v>1348.3</v>
      </c>
      <c r="IZ229" s="60">
        <v>1193.3</v>
      </c>
      <c r="JA229" s="60">
        <v>1673.3</v>
      </c>
      <c r="JB229" s="60">
        <v>1483.3</v>
      </c>
      <c r="JC229" s="60">
        <v>342.9</v>
      </c>
      <c r="JD229" s="60">
        <v>1193.3</v>
      </c>
      <c r="JE229" s="60">
        <v>1273.3</v>
      </c>
      <c r="JF229" s="60">
        <v>1593.3</v>
      </c>
      <c r="JG229" s="60">
        <v>1083.3</v>
      </c>
      <c r="JH229" s="60">
        <v>1673.3</v>
      </c>
      <c r="JI229" s="60">
        <v>1673.3</v>
      </c>
      <c r="JJ229" s="60">
        <v>1673.3</v>
      </c>
      <c r="JK229" s="60">
        <v>1673.3</v>
      </c>
      <c r="JL229" s="60">
        <v>1452.3</v>
      </c>
      <c r="JM229" s="60">
        <v>1673.3</v>
      </c>
      <c r="JN229" s="60">
        <v>1193.3</v>
      </c>
      <c r="JO229" s="60">
        <v>1193.3</v>
      </c>
      <c r="JP229" s="60">
        <v>1241.3</v>
      </c>
      <c r="JQ229" s="60">
        <v>1673.3</v>
      </c>
      <c r="JR229" s="60">
        <v>1593.3</v>
      </c>
      <c r="JS229" s="60">
        <v>1348.3</v>
      </c>
      <c r="JT229" s="60">
        <v>1348.3</v>
      </c>
      <c r="JU229" s="60">
        <v>804.3</v>
      </c>
      <c r="JV229" s="60">
        <v>1348.3</v>
      </c>
      <c r="JW229" s="60">
        <v>1593.3</v>
      </c>
      <c r="JX229" s="60">
        <v>1483.3</v>
      </c>
      <c r="JY229" s="60">
        <v>1593.3</v>
      </c>
      <c r="JZ229" s="60">
        <v>1673.3</v>
      </c>
      <c r="KA229" s="60">
        <v>1241.3</v>
      </c>
      <c r="KB229" s="60">
        <v>1593.3</v>
      </c>
      <c r="KC229" s="60">
        <v>1593.3</v>
      </c>
      <c r="KD229" s="60">
        <v>1372.3</v>
      </c>
      <c r="KE229" s="60">
        <v>1673.3</v>
      </c>
      <c r="KF229" s="60">
        <v>221</v>
      </c>
      <c r="KG229" s="60">
        <v>1673.3</v>
      </c>
      <c r="KH229" s="60">
        <v>1273.3</v>
      </c>
      <c r="KI229" s="60">
        <v>1673.3</v>
      </c>
      <c r="KJ229" s="60">
        <v>1673.3</v>
      </c>
      <c r="KK229" s="60">
        <v>1673.3</v>
      </c>
      <c r="KL229" s="60">
        <v>1673.3</v>
      </c>
      <c r="KM229" s="60">
        <v>1673.3</v>
      </c>
      <c r="KN229" s="60">
        <v>1673.3</v>
      </c>
      <c r="KO229" s="60">
        <v>1673.3</v>
      </c>
      <c r="KP229" s="60">
        <v>1348.3</v>
      </c>
      <c r="KQ229" s="60">
        <v>1372.3</v>
      </c>
      <c r="KR229" s="60">
        <v>1372.3</v>
      </c>
      <c r="KS229" s="60">
        <v>1273.3</v>
      </c>
      <c r="KT229" s="60">
        <v>1673.3</v>
      </c>
      <c r="KU229" s="60">
        <v>1348.3</v>
      </c>
      <c r="KV229" s="60">
        <v>1348.3</v>
      </c>
      <c r="KW229" s="60">
        <v>1348.3</v>
      </c>
      <c r="KX229" s="60">
        <v>1348.3</v>
      </c>
      <c r="KY229" s="60">
        <v>1348.3</v>
      </c>
      <c r="KZ229" s="60">
        <v>1348.3</v>
      </c>
      <c r="LA229" s="60">
        <v>1348.3</v>
      </c>
      <c r="LB229" s="60">
        <v>1593.3</v>
      </c>
      <c r="LC229" s="60">
        <v>1348.3</v>
      </c>
      <c r="LD229" s="60">
        <v>1348.3</v>
      </c>
      <c r="LE229" s="60">
        <v>1348.3</v>
      </c>
      <c r="LF229" s="60">
        <v>1348.3</v>
      </c>
      <c r="LG229" s="60">
        <v>1593.3</v>
      </c>
      <c r="LH229" s="60">
        <v>1238.3</v>
      </c>
      <c r="LI229" s="60">
        <v>1318.3</v>
      </c>
      <c r="LJ229" s="60">
        <v>1083.3</v>
      </c>
      <c r="LK229" s="60">
        <v>1238.3</v>
      </c>
      <c r="LL229" s="60">
        <v>1348.3</v>
      </c>
      <c r="LM229" s="60">
        <v>1348.3</v>
      </c>
      <c r="LN229" s="60">
        <v>1148.3</v>
      </c>
      <c r="LO229" s="60">
        <v>1193.3</v>
      </c>
      <c r="LP229" s="60">
        <v>1593.3</v>
      </c>
      <c r="LQ229" s="60">
        <v>1348.3</v>
      </c>
      <c r="LR229" s="60">
        <v>1348.3</v>
      </c>
      <c r="LS229" s="60">
        <v>1393.3</v>
      </c>
      <c r="LT229" s="60">
        <v>1193.3</v>
      </c>
      <c r="LU229" s="60">
        <v>1348.3</v>
      </c>
      <c r="LV229" s="60">
        <v>1348.3</v>
      </c>
    </row>
    <row r="230" spans="1:334" ht="15" customHeight="1" x14ac:dyDescent="0.35">
      <c r="A230" s="57"/>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s="60">
        <v>5735.0000000000009</v>
      </c>
      <c r="FH230" s="60">
        <v>5225.0000000000009</v>
      </c>
      <c r="FI230" s="60">
        <v>5231.0000000000009</v>
      </c>
      <c r="FJ230" s="60">
        <v>5231.0000000000009</v>
      </c>
      <c r="FK230" s="60">
        <v>5231.0000000000009</v>
      </c>
      <c r="FL230" s="60">
        <v>4841.0000000000009</v>
      </c>
      <c r="FM230" s="60">
        <v>5231.0000000000009</v>
      </c>
      <c r="FN230" s="60">
        <v>5151.0000000000009</v>
      </c>
      <c r="FO230" s="60">
        <v>5225.0000000000009</v>
      </c>
      <c r="FP230" s="60">
        <v>6015.0000000000009</v>
      </c>
      <c r="FQ230" s="60">
        <v>5773.0000000000009</v>
      </c>
      <c r="FR230" s="60">
        <v>5773.0000000000009</v>
      </c>
      <c r="FS230" s="60">
        <v>5573.0000000000009</v>
      </c>
      <c r="FT230" s="60">
        <v>5573.0000000000009</v>
      </c>
      <c r="FU230" s="60">
        <v>5317.0000000000009</v>
      </c>
      <c r="FV230" s="60">
        <v>4991.0000000000009</v>
      </c>
      <c r="FW230" s="60">
        <v>5931.0000000000009</v>
      </c>
      <c r="FX230" s="60">
        <v>5931.0000000000009</v>
      </c>
      <c r="FY230" s="60">
        <v>5631.0000000000009</v>
      </c>
      <c r="FZ230" s="60">
        <v>5631.0000000000009</v>
      </c>
      <c r="GA230" s="60">
        <v>5931.0000000000009</v>
      </c>
      <c r="GB230" s="60">
        <v>5935.0000000000009</v>
      </c>
      <c r="GC230" s="60">
        <v>5455.0000000000009</v>
      </c>
      <c r="GD230" s="60">
        <v>5829.0000000000009</v>
      </c>
      <c r="GE230" s="60">
        <v>5503.0000000000009</v>
      </c>
      <c r="GF230" s="60">
        <v>5503.0000000000009</v>
      </c>
      <c r="GG230" s="60">
        <v>5973.0000000000009</v>
      </c>
      <c r="GH230" s="60">
        <v>5935.0000000000009</v>
      </c>
      <c r="GI230" s="60">
        <v>5377.0000000000009</v>
      </c>
      <c r="GJ230" s="60">
        <v>5880.0000000000009</v>
      </c>
      <c r="GK230" s="60">
        <v>5767.0000000000009</v>
      </c>
      <c r="GL230" s="60">
        <v>5880.0000000000009</v>
      </c>
      <c r="GM230" s="60">
        <v>5461.0000000000009</v>
      </c>
      <c r="GN230" s="60">
        <v>5935.0000000000009</v>
      </c>
      <c r="GO230" s="60">
        <v>5935.0000000000009</v>
      </c>
      <c r="GP230" s="60">
        <v>5935.0000000000009</v>
      </c>
      <c r="GQ230" s="60">
        <v>5880.0000000000009</v>
      </c>
      <c r="GR230" s="60">
        <v>4841.0000000000009</v>
      </c>
      <c r="GS230" s="60">
        <v>5935.0000000000009</v>
      </c>
      <c r="GT230" s="60">
        <v>5935.0000000000009</v>
      </c>
      <c r="GU230" s="60">
        <v>5935.0000000000009</v>
      </c>
      <c r="GV230" s="60">
        <v>5935.0000000000009</v>
      </c>
      <c r="GW230" s="60">
        <v>5935.0000000000009</v>
      </c>
      <c r="GX230" s="60">
        <v>5935.0000000000009</v>
      </c>
      <c r="GY230" s="60">
        <v>5767.0000000000009</v>
      </c>
      <c r="GZ230" s="60">
        <v>5935.0000000000009</v>
      </c>
      <c r="HA230" s="60">
        <v>5935.0000000000009</v>
      </c>
      <c r="HB230" s="60">
        <v>5461.0000000000009</v>
      </c>
      <c r="HC230" s="60">
        <v>5935.0000000000009</v>
      </c>
      <c r="HD230" s="60">
        <v>5935.0000000000009</v>
      </c>
      <c r="HE230" s="60">
        <v>6015.0000000000009</v>
      </c>
      <c r="HF230" s="60">
        <v>5935.0000000000009</v>
      </c>
      <c r="HG230" s="60">
        <v>5935.0000000000009</v>
      </c>
      <c r="HH230" s="60">
        <v>5935.0000000000009</v>
      </c>
      <c r="HI230" s="60">
        <v>5455.0000000000009</v>
      </c>
      <c r="HJ230" s="60">
        <v>5774.0000000000009</v>
      </c>
      <c r="HK230" s="60">
        <v>5241.0000000000009</v>
      </c>
      <c r="HL230" s="60">
        <v>5712.0000000000009</v>
      </c>
      <c r="HM230" s="60">
        <v>5241.0000000000009</v>
      </c>
      <c r="HN230" s="60">
        <v>5531.0000000000009</v>
      </c>
      <c r="HO230" s="60">
        <v>5231.0000000000009</v>
      </c>
      <c r="HP230" s="60">
        <v>4841.0000000000009</v>
      </c>
      <c r="HQ230" s="60">
        <v>5712.0000000000009</v>
      </c>
      <c r="HR230" s="60">
        <v>5367.0000000000009</v>
      </c>
      <c r="HT230" s="60">
        <v>6015.0000000000009</v>
      </c>
      <c r="HU230" s="60">
        <v>6015.0000000000009</v>
      </c>
      <c r="HV230" s="60">
        <v>6015.0000000000009</v>
      </c>
      <c r="HW230" s="60">
        <v>6015.0000000000009</v>
      </c>
      <c r="HX230" s="60">
        <v>5635.0000000000009</v>
      </c>
      <c r="HY230" s="60">
        <v>5931.0000000000009</v>
      </c>
      <c r="HZ230" s="60">
        <v>5931.0000000000009</v>
      </c>
      <c r="IA230" s="60">
        <v>5931.0000000000009</v>
      </c>
      <c r="IB230" s="60">
        <v>5781.0000000000009</v>
      </c>
      <c r="IC230" s="60">
        <v>1428.4</v>
      </c>
      <c r="ID230" s="60">
        <v>2372</v>
      </c>
      <c r="IE230" s="60">
        <v>5973.0000000000009</v>
      </c>
      <c r="IF230" s="60">
        <v>5823.0000000000009</v>
      </c>
      <c r="IG230" s="60">
        <v>5823.0000000000009</v>
      </c>
      <c r="IH230" s="60">
        <v>5541.0000000000009</v>
      </c>
      <c r="II230" s="60">
        <v>5625.0000000000009</v>
      </c>
      <c r="IJ230" s="60">
        <v>5781.0000000000009</v>
      </c>
      <c r="IK230" s="60">
        <v>5161.0000000000009</v>
      </c>
      <c r="IL230" s="60">
        <v>5353.0000000000009</v>
      </c>
      <c r="IM230" s="60">
        <v>5935.0000000000009</v>
      </c>
      <c r="IN230" s="60">
        <v>5935.0000000000009</v>
      </c>
      <c r="IO230" s="60">
        <v>5503.0000000000009</v>
      </c>
      <c r="IP230" s="60">
        <v>5353.0000000000009</v>
      </c>
      <c r="IQ230" s="60">
        <v>5935.0000000000009</v>
      </c>
      <c r="IR230" s="60">
        <v>5353.0000000000009</v>
      </c>
      <c r="IS230" s="60">
        <v>5823.0000000000009</v>
      </c>
      <c r="IT230" s="60">
        <v>5973.0000000000009</v>
      </c>
      <c r="IU230" s="60">
        <v>5931.0000000000009</v>
      </c>
      <c r="IV230" s="60">
        <v>5893.0000000000009</v>
      </c>
      <c r="IW230" s="60">
        <v>5851.0000000000009</v>
      </c>
      <c r="IX230" s="60">
        <v>5151.0000000000009</v>
      </c>
      <c r="IY230" s="60">
        <v>5935.0000000000009</v>
      </c>
      <c r="IZ230" s="60">
        <v>5535.0000000000009</v>
      </c>
      <c r="JA230" s="60">
        <v>5241.0000000000009</v>
      </c>
      <c r="JB230" s="60">
        <v>5161.0000000000009</v>
      </c>
      <c r="JC230" s="60">
        <v>4983.0000000000009</v>
      </c>
      <c r="JD230" s="60">
        <v>5151.0000000000009</v>
      </c>
      <c r="JE230" s="60">
        <v>5326.0000000000009</v>
      </c>
      <c r="JF230" s="60">
        <v>5551.0000000000009</v>
      </c>
      <c r="JG230" s="60">
        <v>4313.7</v>
      </c>
      <c r="JH230" s="60">
        <v>5973.0000000000009</v>
      </c>
      <c r="JI230" s="60">
        <v>5973.0000000000009</v>
      </c>
      <c r="JJ230" s="60">
        <v>5541.0000000000009</v>
      </c>
      <c r="JK230" s="60">
        <v>5241.0000000000009</v>
      </c>
      <c r="JL230" s="60">
        <v>5931.0000000000009</v>
      </c>
      <c r="JM230" s="60">
        <v>5931.0000000000009</v>
      </c>
      <c r="JN230" s="60">
        <v>5301.0000000000009</v>
      </c>
      <c r="JO230" s="60">
        <v>4761.0000000000009</v>
      </c>
      <c r="JP230" s="60">
        <v>5635.0000000000009</v>
      </c>
      <c r="JQ230" s="60">
        <v>5931.0000000000009</v>
      </c>
      <c r="JR230" s="60">
        <v>5935.0000000000009</v>
      </c>
      <c r="JS230" s="60">
        <v>5829.0000000000009</v>
      </c>
      <c r="JT230" s="60">
        <v>5635.0000000000009</v>
      </c>
      <c r="JU230" s="60">
        <v>5078.0000000000009</v>
      </c>
      <c r="JV230" s="60">
        <v>5743.0000000000009</v>
      </c>
      <c r="JW230" s="60">
        <v>5545.0000000000009</v>
      </c>
      <c r="JX230" s="60">
        <v>4713.7000000000007</v>
      </c>
      <c r="JY230" s="60">
        <v>5743.0000000000009</v>
      </c>
      <c r="JZ230" s="60">
        <v>5931.0000000000009</v>
      </c>
      <c r="KA230" s="60">
        <v>5635.0000000000009</v>
      </c>
      <c r="KB230" s="60">
        <v>5551.0000000000009</v>
      </c>
      <c r="KC230" s="60">
        <v>5161.0000000000009</v>
      </c>
      <c r="KD230" s="60">
        <v>5161.0000000000009</v>
      </c>
      <c r="KE230" s="60">
        <v>5823.0000000000009</v>
      </c>
      <c r="KF230" s="60">
        <v>4743.0000000000009</v>
      </c>
      <c r="KG230" s="60">
        <v>5781.0000000000009</v>
      </c>
      <c r="KH230" s="60">
        <v>5615.0000000000009</v>
      </c>
      <c r="KI230" s="60">
        <v>5781.0000000000009</v>
      </c>
      <c r="KJ230" s="60">
        <v>5631.0000000000009</v>
      </c>
      <c r="KK230" s="60">
        <v>5631.0000000000009</v>
      </c>
      <c r="KL230" s="60">
        <v>5631.0000000000009</v>
      </c>
      <c r="KM230" s="60">
        <v>5781.0000000000009</v>
      </c>
      <c r="KN230" s="60">
        <v>5973.0000000000009</v>
      </c>
      <c r="KO230" s="60">
        <v>5241.0000000000009</v>
      </c>
      <c r="KP230" s="60">
        <v>5935.0000000000009</v>
      </c>
      <c r="KQ230" s="60">
        <v>5851.0000000000009</v>
      </c>
      <c r="KR230" s="60">
        <v>5851.0000000000009</v>
      </c>
      <c r="KS230" s="60">
        <v>5231.0000000000009</v>
      </c>
      <c r="KT230" s="60">
        <v>5631.0000000000009</v>
      </c>
      <c r="KU230" s="60">
        <v>5935.0000000000009</v>
      </c>
      <c r="KV230" s="60">
        <v>5935.0000000000009</v>
      </c>
      <c r="KW230" s="60">
        <v>5545.0000000000009</v>
      </c>
      <c r="KX230" s="60">
        <v>5935.0000000000009</v>
      </c>
      <c r="KY230" s="60">
        <v>5935.0000000000009</v>
      </c>
      <c r="KZ230" s="60">
        <v>5829.0000000000009</v>
      </c>
      <c r="LA230" s="60">
        <v>5935.0000000000009</v>
      </c>
      <c r="LB230" s="60">
        <v>5161.0000000000009</v>
      </c>
      <c r="LC230" s="60">
        <v>5545.0000000000009</v>
      </c>
      <c r="LD230" s="60">
        <v>5503.0000000000009</v>
      </c>
      <c r="LE230" s="60">
        <v>5935.0000000000009</v>
      </c>
      <c r="LF230" s="60">
        <v>5935.0000000000009</v>
      </c>
      <c r="LG230" s="60">
        <v>5161.0000000000009</v>
      </c>
      <c r="LH230" s="60">
        <v>5635.0000000000009</v>
      </c>
      <c r="LI230" s="60">
        <v>5715.0000000000009</v>
      </c>
      <c r="LJ230" s="60">
        <v>5343.0000000000009</v>
      </c>
      <c r="LK230" s="60">
        <v>5461.0000000000009</v>
      </c>
      <c r="LL230" s="60">
        <v>5935.0000000000009</v>
      </c>
      <c r="LM230" s="60">
        <v>5935.0000000000009</v>
      </c>
      <c r="LN230" s="60">
        <v>2092</v>
      </c>
      <c r="LO230" s="60">
        <v>5301.0000000000009</v>
      </c>
      <c r="LP230" s="60">
        <v>5701.0000000000009</v>
      </c>
      <c r="LQ230" s="60">
        <v>5935.0000000000009</v>
      </c>
      <c r="LR230" s="60">
        <v>5935.0000000000009</v>
      </c>
      <c r="LS230" s="60">
        <v>5651.0000000000009</v>
      </c>
      <c r="LT230" s="60">
        <v>4761.0000000000009</v>
      </c>
      <c r="LU230" s="60">
        <v>5935.0000000000009</v>
      </c>
      <c r="LV230" s="60">
        <v>5935.0000000000009</v>
      </c>
    </row>
    <row r="231" spans="1:334" ht="15" customHeight="1" x14ac:dyDescent="0.35">
      <c r="A231" s="57"/>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s="60">
        <v>1112.4000000000001</v>
      </c>
      <c r="FH231" s="60">
        <v>1048.4000000000001</v>
      </c>
      <c r="FI231" s="60">
        <v>1048.4000000000001</v>
      </c>
      <c r="FJ231" s="60">
        <v>1048.4000000000001</v>
      </c>
      <c r="FK231" s="60">
        <v>1188.4000000000001</v>
      </c>
      <c r="FL231" s="60">
        <v>1048.4000000000001</v>
      </c>
      <c r="FM231" s="60">
        <v>1188.4000000000001</v>
      </c>
      <c r="FN231" s="60">
        <v>694.4</v>
      </c>
      <c r="FO231" s="60">
        <v>1048.4000000000001</v>
      </c>
      <c r="FP231" s="60">
        <v>1188.4000000000001</v>
      </c>
      <c r="FQ231" s="60">
        <v>834.4</v>
      </c>
      <c r="FR231" s="60">
        <v>1188.4000000000001</v>
      </c>
      <c r="FS231" s="60">
        <v>694.4</v>
      </c>
      <c r="FT231" s="60">
        <v>1048.4000000000001</v>
      </c>
      <c r="FU231" s="60">
        <v>694.4</v>
      </c>
      <c r="FV231" s="60">
        <v>1048.4000000000001</v>
      </c>
      <c r="FW231" s="60">
        <v>1188.4000000000001</v>
      </c>
      <c r="FX231" s="60">
        <v>1188.4000000000001</v>
      </c>
      <c r="FY231" s="60">
        <v>1188.4000000000001</v>
      </c>
      <c r="FZ231" s="60">
        <v>1188.4000000000001</v>
      </c>
      <c r="GA231" s="60">
        <v>1188.4000000000001</v>
      </c>
      <c r="GB231" s="60">
        <v>813.4</v>
      </c>
      <c r="GC231" s="60">
        <v>1048.4000000000001</v>
      </c>
      <c r="GD231" s="60">
        <v>974.4</v>
      </c>
      <c r="GE231" s="60">
        <v>389.4</v>
      </c>
      <c r="GF231" s="60">
        <v>389.4</v>
      </c>
      <c r="GG231" s="60">
        <v>389.4</v>
      </c>
      <c r="GH231" s="60">
        <v>529.4</v>
      </c>
      <c r="GI231" s="60">
        <v>1044.4000000000001</v>
      </c>
      <c r="GJ231" s="60">
        <v>1112.4000000000001</v>
      </c>
      <c r="GK231" s="60">
        <v>1112.4000000000001</v>
      </c>
      <c r="GL231" s="60">
        <v>1044.4000000000001</v>
      </c>
      <c r="GM231" s="60">
        <v>1118.4000000000001</v>
      </c>
      <c r="GN231" s="60">
        <v>968.4</v>
      </c>
      <c r="GO231" s="60">
        <v>834.4</v>
      </c>
      <c r="GP231" s="60">
        <v>1112.4000000000001</v>
      </c>
      <c r="GQ231" s="60">
        <v>959.4</v>
      </c>
      <c r="GR231" s="60">
        <v>1188.4000000000001</v>
      </c>
      <c r="GS231" s="60">
        <v>1048.4000000000001</v>
      </c>
      <c r="GT231" s="60">
        <v>968.4</v>
      </c>
      <c r="GU231" s="60">
        <v>529.4</v>
      </c>
      <c r="GV231" s="60">
        <v>529.4</v>
      </c>
      <c r="GW231" s="60">
        <v>529.4</v>
      </c>
      <c r="GX231" s="60">
        <v>529.4</v>
      </c>
      <c r="GY231" s="60">
        <v>529.4</v>
      </c>
      <c r="GZ231" s="60">
        <v>529.4</v>
      </c>
      <c r="HA231" s="60">
        <v>529.4</v>
      </c>
      <c r="HB231" s="60">
        <v>624.4</v>
      </c>
      <c r="HC231" s="60">
        <v>389.4</v>
      </c>
      <c r="HD231" s="60">
        <v>529.4</v>
      </c>
      <c r="HE231" s="60">
        <v>529.4</v>
      </c>
      <c r="HF231" s="60">
        <v>529.4</v>
      </c>
      <c r="HG231" s="60">
        <v>529.4</v>
      </c>
      <c r="HH231" s="60">
        <v>529.4</v>
      </c>
      <c r="HI231" s="60">
        <v>1048.4000000000001</v>
      </c>
      <c r="HJ231" s="60">
        <v>968.4</v>
      </c>
      <c r="HK231" s="60">
        <v>1048.4000000000001</v>
      </c>
      <c r="HL231" s="60">
        <v>1118.4000000000001</v>
      </c>
      <c r="HM231" s="60">
        <v>1188.4000000000001</v>
      </c>
      <c r="HN231" s="60">
        <v>1188.4000000000001</v>
      </c>
      <c r="HO231" s="60">
        <v>1048.4000000000001</v>
      </c>
      <c r="HP231" s="60">
        <v>1086.4000000000001</v>
      </c>
      <c r="HQ231" s="60">
        <v>1048.4000000000001</v>
      </c>
      <c r="HR231" s="60">
        <v>1188.4000000000001</v>
      </c>
      <c r="HS231" s="60">
        <v>1188.4000000000001</v>
      </c>
      <c r="HU231" s="60">
        <v>424</v>
      </c>
      <c r="HX231" s="60">
        <v>1112.4000000000001</v>
      </c>
      <c r="HY231" s="60">
        <v>819.4</v>
      </c>
      <c r="HZ231" s="60">
        <v>819.4</v>
      </c>
      <c r="IA231" s="60">
        <v>819.4</v>
      </c>
      <c r="IB231" s="60">
        <v>1188.4000000000001</v>
      </c>
      <c r="IC231" s="60">
        <v>1188.4000000000001</v>
      </c>
      <c r="ID231" s="60">
        <v>1188.4000000000001</v>
      </c>
      <c r="IE231" s="60">
        <v>1188.4000000000001</v>
      </c>
      <c r="IF231" s="60">
        <v>1048.4000000000001</v>
      </c>
      <c r="IG231" s="60">
        <v>1048.4000000000001</v>
      </c>
      <c r="IH231" s="60">
        <v>430</v>
      </c>
      <c r="II231" s="60">
        <v>430</v>
      </c>
      <c r="IJ231" s="60">
        <v>729</v>
      </c>
      <c r="IK231" s="60">
        <v>1048.4000000000001</v>
      </c>
      <c r="IL231" s="60">
        <v>813.4</v>
      </c>
      <c r="IM231" s="60">
        <v>813.4</v>
      </c>
      <c r="IN231" s="60">
        <v>1188.4000000000001</v>
      </c>
      <c r="IO231" s="60">
        <v>889.4</v>
      </c>
      <c r="IP231" s="60">
        <v>1048.4000000000001</v>
      </c>
      <c r="IQ231" s="60">
        <v>953.4</v>
      </c>
      <c r="IR231" s="60">
        <v>1048.4000000000001</v>
      </c>
      <c r="IS231" s="60">
        <v>1048.4000000000001</v>
      </c>
      <c r="IT231" s="60">
        <v>1188.4000000000001</v>
      </c>
      <c r="IU231" s="60">
        <v>1188.4000000000001</v>
      </c>
      <c r="IV231" s="60">
        <v>1112.4000000000001</v>
      </c>
      <c r="IW231" s="60">
        <v>1188.4000000000001</v>
      </c>
      <c r="IX231" s="60">
        <v>1188.4000000000001</v>
      </c>
      <c r="IY231" s="60">
        <v>1112.4000000000001</v>
      </c>
      <c r="IZ231" s="60">
        <v>1048.4000000000001</v>
      </c>
      <c r="JA231" s="60">
        <v>1118.4000000000001</v>
      </c>
      <c r="JB231" s="60">
        <v>1048.4000000000001</v>
      </c>
      <c r="JC231" s="60">
        <v>729</v>
      </c>
      <c r="JD231" s="60">
        <v>978.4</v>
      </c>
      <c r="JE231" s="60">
        <v>1188.4000000000001</v>
      </c>
      <c r="JF231" s="60">
        <v>1188.4000000000001</v>
      </c>
      <c r="JG231" s="60">
        <v>1048.4000000000001</v>
      </c>
      <c r="JH231" s="60">
        <v>1188.4000000000001</v>
      </c>
      <c r="JI231" s="60">
        <v>1048.4000000000001</v>
      </c>
      <c r="JJ231" s="60">
        <v>1188.4000000000001</v>
      </c>
      <c r="JK231" s="60">
        <v>1048.4000000000001</v>
      </c>
      <c r="JL231" s="60">
        <v>1188.4000000000001</v>
      </c>
      <c r="JM231" s="60">
        <v>1048.4000000000001</v>
      </c>
      <c r="JN231" s="60">
        <v>1179.4000000000001</v>
      </c>
      <c r="JO231" s="60">
        <v>978.4</v>
      </c>
      <c r="JP231" s="60">
        <v>898.4</v>
      </c>
      <c r="JQ231" s="60">
        <v>1188.4000000000001</v>
      </c>
      <c r="JR231" s="60">
        <v>1112.4000000000001</v>
      </c>
      <c r="JS231" s="60">
        <v>968.4</v>
      </c>
      <c r="JT231" s="60">
        <v>1112.4000000000001</v>
      </c>
      <c r="JU231" s="60">
        <v>1179.4000000000001</v>
      </c>
      <c r="JV231" s="60">
        <v>1188.4000000000001</v>
      </c>
      <c r="JW231" s="60">
        <v>959.4</v>
      </c>
      <c r="JX231" s="60">
        <v>1048.4000000000001</v>
      </c>
      <c r="JY231" s="60">
        <v>1179.4000000000001</v>
      </c>
      <c r="JZ231" s="60">
        <v>1048.4000000000001</v>
      </c>
      <c r="KA231" s="60">
        <v>898.4</v>
      </c>
      <c r="KB231" s="60">
        <v>1048.4000000000001</v>
      </c>
      <c r="KC231" s="60">
        <v>1188.4000000000001</v>
      </c>
      <c r="KD231" s="60">
        <v>1188.4000000000001</v>
      </c>
      <c r="KE231" s="60">
        <v>1048.4000000000001</v>
      </c>
      <c r="KF231" s="60">
        <v>1188.4000000000001</v>
      </c>
      <c r="KG231" s="60">
        <v>1048.4000000000001</v>
      </c>
      <c r="KH231" s="60">
        <v>1048.4000000000001</v>
      </c>
      <c r="KI231" s="60">
        <v>1048.4000000000001</v>
      </c>
      <c r="KJ231" s="60">
        <v>1048.4000000000001</v>
      </c>
      <c r="KK231" s="60">
        <v>1048.4000000000001</v>
      </c>
      <c r="KL231" s="60">
        <v>1048.4000000000001</v>
      </c>
      <c r="KM231" s="60">
        <v>1179.4000000000001</v>
      </c>
      <c r="KN231" s="60">
        <v>1188.4000000000001</v>
      </c>
      <c r="KO231" s="60">
        <v>1188.4000000000001</v>
      </c>
      <c r="KP231" s="60">
        <v>1112.4000000000001</v>
      </c>
      <c r="KQ231" s="60">
        <v>1188.4000000000001</v>
      </c>
      <c r="KR231" s="60">
        <v>1188.4000000000001</v>
      </c>
      <c r="KS231" s="60">
        <v>1188.4000000000001</v>
      </c>
      <c r="KT231" s="60">
        <v>1188.4000000000001</v>
      </c>
      <c r="KU231" s="60">
        <v>1112.4000000000001</v>
      </c>
      <c r="KV231" s="60">
        <v>1112.4000000000001</v>
      </c>
      <c r="KW231" s="60">
        <v>959.4</v>
      </c>
      <c r="KX231" s="60">
        <v>1112.4000000000001</v>
      </c>
      <c r="KY231" s="60">
        <v>758.4</v>
      </c>
      <c r="KZ231" s="60">
        <v>968.4</v>
      </c>
      <c r="LA231" s="60">
        <v>968.4</v>
      </c>
      <c r="LB231" s="60">
        <v>1118.4000000000001</v>
      </c>
      <c r="LC231" s="60">
        <v>1188.4000000000001</v>
      </c>
      <c r="LD231" s="60">
        <v>1188.4000000000001</v>
      </c>
      <c r="LE231" s="60">
        <v>694.4</v>
      </c>
      <c r="LF231" s="60">
        <v>758.4</v>
      </c>
      <c r="LG231" s="60">
        <v>1048.4000000000001</v>
      </c>
      <c r="LH231" s="60">
        <v>1112.4000000000001</v>
      </c>
      <c r="LI231" s="60">
        <v>1112.4000000000001</v>
      </c>
      <c r="LJ231" s="60">
        <v>1048.4000000000001</v>
      </c>
      <c r="LK231" s="60">
        <v>1048.4000000000001</v>
      </c>
      <c r="LL231" s="60">
        <v>1112.4000000000001</v>
      </c>
      <c r="LM231" s="60">
        <v>968.4</v>
      </c>
      <c r="LN231" s="60">
        <v>1029.4000000000001</v>
      </c>
      <c r="LO231" s="60">
        <v>1188.4000000000001</v>
      </c>
      <c r="LP231" s="60">
        <v>1188.4000000000001</v>
      </c>
      <c r="LQ231" s="60">
        <v>1112.4000000000001</v>
      </c>
      <c r="LR231" s="60">
        <v>1118.4000000000001</v>
      </c>
      <c r="LS231" s="60">
        <v>1179.4000000000001</v>
      </c>
      <c r="LT231" s="60">
        <v>959.4</v>
      </c>
      <c r="LU231" s="60">
        <v>968.4</v>
      </c>
      <c r="LV231" s="60">
        <v>1188.4000000000001</v>
      </c>
    </row>
    <row r="232" spans="1:334" ht="15" customHeight="1" x14ac:dyDescent="0.35">
      <c r="A232" s="57"/>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s="60">
        <v>1611.5</v>
      </c>
      <c r="FH232" s="60">
        <v>1547.5</v>
      </c>
      <c r="FI232" s="60">
        <v>1547.5</v>
      </c>
      <c r="FJ232" s="60">
        <v>1547.5</v>
      </c>
      <c r="FK232" s="60">
        <v>1687.5</v>
      </c>
      <c r="FL232" s="60">
        <v>1547.5</v>
      </c>
      <c r="FM232" s="60">
        <v>1687.5</v>
      </c>
      <c r="FN232" s="60">
        <v>1407.5</v>
      </c>
      <c r="FO232" s="60">
        <v>1547.5</v>
      </c>
      <c r="FP232" s="60">
        <v>1687.5</v>
      </c>
      <c r="FQ232" s="60">
        <v>1193.5</v>
      </c>
      <c r="FR232" s="60">
        <v>1489.5</v>
      </c>
      <c r="FS232" s="60">
        <v>1407.5</v>
      </c>
      <c r="FT232" s="60">
        <v>1547.5</v>
      </c>
      <c r="FU232" s="60">
        <v>1407.5</v>
      </c>
      <c r="FV232" s="60">
        <v>1547.5</v>
      </c>
      <c r="FW232" s="60">
        <v>1687.5</v>
      </c>
      <c r="FX232" s="60">
        <v>1687.5</v>
      </c>
      <c r="FY232" s="60">
        <v>1687.5</v>
      </c>
      <c r="FZ232" s="60">
        <v>1687.5</v>
      </c>
      <c r="GA232" s="60">
        <v>1687.5</v>
      </c>
      <c r="GB232" s="60">
        <v>1312.5</v>
      </c>
      <c r="GC232" s="60">
        <v>1547.5</v>
      </c>
      <c r="GD232" s="60">
        <v>1687.5</v>
      </c>
      <c r="GE232" s="60">
        <v>1312.5</v>
      </c>
      <c r="GF232" s="60">
        <v>1312.5</v>
      </c>
      <c r="GG232" s="60">
        <v>1312.5</v>
      </c>
      <c r="GH232" s="60">
        <v>1452.5</v>
      </c>
      <c r="GI232" s="60">
        <v>1687.5</v>
      </c>
      <c r="GJ232" s="60">
        <v>1611.5</v>
      </c>
      <c r="GK232" s="60">
        <v>1611.5</v>
      </c>
      <c r="GL232" s="60">
        <v>1687.5</v>
      </c>
      <c r="GM232" s="60">
        <v>1687.5</v>
      </c>
      <c r="GN232" s="60">
        <v>1611.5</v>
      </c>
      <c r="GO232" s="60">
        <v>1333.4</v>
      </c>
      <c r="GP232" s="60">
        <v>1257.4000000000001</v>
      </c>
      <c r="GQ232" s="60">
        <v>1528.5</v>
      </c>
      <c r="GR232" s="60">
        <v>1687.5</v>
      </c>
      <c r="GS232" s="60">
        <v>1547.5</v>
      </c>
      <c r="GT232" s="60">
        <v>1611.5</v>
      </c>
      <c r="GU232" s="60">
        <v>1452.5</v>
      </c>
      <c r="GV232" s="60">
        <v>1452.5</v>
      </c>
      <c r="GW232" s="60">
        <v>1452.5</v>
      </c>
      <c r="GX232" s="60">
        <v>1452.5</v>
      </c>
      <c r="GY232" s="60">
        <v>1452.5</v>
      </c>
      <c r="GZ232" s="60">
        <v>1452.5</v>
      </c>
      <c r="HA232" s="60">
        <v>1452.5</v>
      </c>
      <c r="HB232" s="60">
        <v>1547.5</v>
      </c>
      <c r="HC232" s="60">
        <v>1312.5</v>
      </c>
      <c r="HD232" s="60">
        <v>1452.5</v>
      </c>
      <c r="HE232" s="60">
        <v>1452.5</v>
      </c>
      <c r="HF232" s="60">
        <v>1452.5</v>
      </c>
      <c r="HG232" s="60">
        <v>1452.5</v>
      </c>
      <c r="HH232" s="60">
        <v>1452.5</v>
      </c>
      <c r="HI232" s="60">
        <v>1547.5</v>
      </c>
      <c r="HJ232" s="60">
        <v>1611.5</v>
      </c>
      <c r="HK232" s="60">
        <v>1547.5</v>
      </c>
      <c r="HL232" s="60">
        <v>1687.5</v>
      </c>
      <c r="HM232" s="60">
        <v>1687.5</v>
      </c>
      <c r="HN232" s="60">
        <v>1687.5</v>
      </c>
      <c r="HO232" s="60">
        <v>1547.5</v>
      </c>
      <c r="HP232" s="60">
        <v>1585.5</v>
      </c>
      <c r="HQ232" s="60">
        <v>1547.5</v>
      </c>
      <c r="HR232" s="60">
        <v>1687.5</v>
      </c>
      <c r="HS232" s="60">
        <v>1687.5</v>
      </c>
      <c r="HT232" s="60">
        <v>923.1</v>
      </c>
      <c r="HV232" s="60">
        <v>725.1</v>
      </c>
      <c r="HW232" s="60">
        <v>923.1</v>
      </c>
      <c r="HX232" s="60">
        <v>1611.5</v>
      </c>
      <c r="HY232" s="60">
        <v>1157.5</v>
      </c>
      <c r="HZ232" s="60">
        <v>1157.5</v>
      </c>
      <c r="IA232" s="60">
        <v>1157.5</v>
      </c>
      <c r="IB232" s="60">
        <v>1687.5</v>
      </c>
      <c r="IC232" s="60">
        <v>1687.5</v>
      </c>
      <c r="ID232" s="60">
        <v>1687.5</v>
      </c>
      <c r="IE232" s="60">
        <v>1456.5</v>
      </c>
      <c r="IF232" s="60">
        <v>1547.5</v>
      </c>
      <c r="IG232" s="60">
        <v>1547.5</v>
      </c>
      <c r="IH232" s="60">
        <v>999.1</v>
      </c>
      <c r="II232" s="60">
        <v>999.1</v>
      </c>
      <c r="IJ232" s="60">
        <v>1298.0999999999999</v>
      </c>
      <c r="IK232" s="60">
        <v>1547.5</v>
      </c>
      <c r="IL232" s="60">
        <v>1312.5</v>
      </c>
      <c r="IM232" s="60">
        <v>1312.5</v>
      </c>
      <c r="IN232" s="60">
        <v>1687.5</v>
      </c>
      <c r="IO232" s="60">
        <v>1388.5</v>
      </c>
      <c r="IP232" s="60">
        <v>1547.5</v>
      </c>
      <c r="IQ232" s="60">
        <v>1452.5</v>
      </c>
      <c r="IR232" s="60">
        <v>1547.5</v>
      </c>
      <c r="IS232" s="60">
        <v>1547.5</v>
      </c>
      <c r="IT232" s="60">
        <v>1456.5</v>
      </c>
      <c r="IU232" s="60">
        <v>1687.5</v>
      </c>
      <c r="IV232" s="60">
        <v>1611.5</v>
      </c>
      <c r="IW232" s="60">
        <v>1687.5</v>
      </c>
      <c r="IX232" s="60">
        <v>1687.5</v>
      </c>
      <c r="IY232" s="60">
        <v>1611.5</v>
      </c>
      <c r="IZ232" s="60">
        <v>1547.5</v>
      </c>
      <c r="JA232" s="60">
        <v>1687.5</v>
      </c>
      <c r="JB232" s="60">
        <v>1547.5</v>
      </c>
      <c r="JC232" s="60">
        <v>1298.0999999999999</v>
      </c>
      <c r="JD232" s="60">
        <v>1547.5</v>
      </c>
      <c r="JE232" s="60">
        <v>1687.5</v>
      </c>
      <c r="JF232" s="60">
        <v>1687.5</v>
      </c>
      <c r="JG232" s="60">
        <v>1547.5</v>
      </c>
      <c r="JH232" s="60">
        <v>1456.5</v>
      </c>
      <c r="JI232" s="60">
        <v>1547.5</v>
      </c>
      <c r="JJ232" s="60">
        <v>1687.5</v>
      </c>
      <c r="JK232" s="60">
        <v>1547.5</v>
      </c>
      <c r="JL232" s="60">
        <v>1687.5</v>
      </c>
      <c r="JM232" s="60">
        <v>1316.5</v>
      </c>
      <c r="JN232" s="60">
        <v>1678.5</v>
      </c>
      <c r="JO232" s="60">
        <v>1547.5</v>
      </c>
      <c r="JP232" s="60">
        <v>1611.5</v>
      </c>
      <c r="JQ232" s="60">
        <v>1687.5</v>
      </c>
      <c r="JR232" s="60">
        <v>1611.5</v>
      </c>
      <c r="JS232" s="60">
        <v>1611.5</v>
      </c>
      <c r="JT232" s="60">
        <v>1611.5</v>
      </c>
      <c r="JU232" s="60">
        <v>1678.5</v>
      </c>
      <c r="JV232" s="60">
        <v>1687.5</v>
      </c>
      <c r="JW232" s="60">
        <v>1528.5</v>
      </c>
      <c r="JX232" s="60">
        <v>1547.5</v>
      </c>
      <c r="JY232" s="60">
        <v>1678.5</v>
      </c>
      <c r="JZ232" s="60">
        <v>1316.5</v>
      </c>
      <c r="KA232" s="60">
        <v>1611.5</v>
      </c>
      <c r="KB232" s="60">
        <v>1547.5</v>
      </c>
      <c r="KC232" s="60">
        <v>1687.5</v>
      </c>
      <c r="KD232" s="60">
        <v>1687.5</v>
      </c>
      <c r="KE232" s="60">
        <v>1547.5</v>
      </c>
      <c r="KF232" s="60">
        <v>1687.5</v>
      </c>
      <c r="KG232" s="60">
        <v>1547.5</v>
      </c>
      <c r="KH232" s="60">
        <v>1547.5</v>
      </c>
      <c r="KI232" s="60">
        <v>1547.5</v>
      </c>
      <c r="KJ232" s="60">
        <v>1547.5</v>
      </c>
      <c r="KK232" s="60">
        <v>1547.5</v>
      </c>
      <c r="KL232" s="60">
        <v>1547.5</v>
      </c>
      <c r="KM232" s="60">
        <v>1678.5</v>
      </c>
      <c r="KN232" s="60">
        <v>1687.5</v>
      </c>
      <c r="KO232" s="60">
        <v>1687.5</v>
      </c>
      <c r="KP232" s="60">
        <v>1611.5</v>
      </c>
      <c r="KQ232" s="60">
        <v>1687.5</v>
      </c>
      <c r="KR232" s="60">
        <v>1687.5</v>
      </c>
      <c r="KS232" s="60">
        <v>1687.5</v>
      </c>
      <c r="KT232" s="60">
        <v>1687.5</v>
      </c>
      <c r="KU232" s="60">
        <v>1611.5</v>
      </c>
      <c r="KV232" s="60">
        <v>1611.5</v>
      </c>
      <c r="KW232" s="60">
        <v>1528.5</v>
      </c>
      <c r="KX232" s="60">
        <v>1611.5</v>
      </c>
      <c r="KY232" s="60">
        <v>1611.5</v>
      </c>
      <c r="KZ232" s="60">
        <v>1611.5</v>
      </c>
      <c r="LA232" s="60">
        <v>1611.5</v>
      </c>
      <c r="LB232" s="60">
        <v>1687.5</v>
      </c>
      <c r="LC232" s="60">
        <v>1687.5</v>
      </c>
      <c r="LD232" s="60">
        <v>1687.5</v>
      </c>
      <c r="LE232" s="60">
        <v>1407.5</v>
      </c>
      <c r="LF232" s="60">
        <v>1257.4000000000001</v>
      </c>
      <c r="LG232" s="60">
        <v>1547.5</v>
      </c>
      <c r="LH232" s="60">
        <v>1611.5</v>
      </c>
      <c r="LI232" s="60">
        <v>1611.5</v>
      </c>
      <c r="LJ232" s="60">
        <v>1547.5</v>
      </c>
      <c r="LK232" s="60">
        <v>1547.5</v>
      </c>
      <c r="LL232" s="60">
        <v>1380.5</v>
      </c>
      <c r="LM232" s="60">
        <v>1611.5</v>
      </c>
      <c r="LN232" s="60">
        <v>1528.5</v>
      </c>
      <c r="LO232" s="60">
        <v>1687.5</v>
      </c>
      <c r="LP232" s="60">
        <v>1687.5</v>
      </c>
      <c r="LQ232" s="60">
        <v>1611.5</v>
      </c>
      <c r="LR232" s="60">
        <v>1687.5</v>
      </c>
      <c r="LS232" s="60">
        <v>1678.5</v>
      </c>
      <c r="LT232" s="60">
        <v>1528.5</v>
      </c>
      <c r="LU232" s="60">
        <v>1611.5</v>
      </c>
      <c r="LV232" s="60">
        <v>1687.5</v>
      </c>
    </row>
    <row r="233" spans="1:334" ht="15" customHeight="1" x14ac:dyDescent="0.35">
      <c r="A233" s="57"/>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s="60">
        <v>1310.4000000000001</v>
      </c>
      <c r="FH233" s="60">
        <v>1246.4000000000001</v>
      </c>
      <c r="FI233" s="60">
        <v>1246.4000000000001</v>
      </c>
      <c r="FJ233" s="60">
        <v>1246.4000000000001</v>
      </c>
      <c r="FK233" s="60">
        <v>1386.4</v>
      </c>
      <c r="FL233" s="60">
        <v>1246.4000000000001</v>
      </c>
      <c r="FM233" s="60">
        <v>1386.4</v>
      </c>
      <c r="FN233" s="60">
        <v>892.4</v>
      </c>
      <c r="FO233" s="60">
        <v>1246.4000000000001</v>
      </c>
      <c r="FP233" s="60">
        <v>1386.4</v>
      </c>
      <c r="FQ233" s="60">
        <v>1032.4000000000001</v>
      </c>
      <c r="FR233" s="60">
        <v>1188.4000000000001</v>
      </c>
      <c r="FS233" s="60">
        <v>892.4</v>
      </c>
      <c r="FT233" s="60">
        <v>1246.4000000000001</v>
      </c>
      <c r="FU233" s="60">
        <v>892.4</v>
      </c>
      <c r="FV233" s="60">
        <v>1246.4000000000001</v>
      </c>
      <c r="FW233" s="60">
        <v>1386.4</v>
      </c>
      <c r="FX233" s="60">
        <v>1386.4</v>
      </c>
      <c r="FY233" s="60">
        <v>1386.4</v>
      </c>
      <c r="FZ233" s="60">
        <v>1386.4</v>
      </c>
      <c r="GA233" s="60">
        <v>1386.4</v>
      </c>
      <c r="GB233" s="60">
        <v>1011.4</v>
      </c>
      <c r="GC233" s="60">
        <v>1246.4000000000001</v>
      </c>
      <c r="GD233" s="60">
        <v>1172.4000000000001</v>
      </c>
      <c r="GE233" s="60">
        <v>587.4</v>
      </c>
      <c r="GF233" s="60">
        <v>587.4</v>
      </c>
      <c r="GG233" s="60">
        <v>587.4</v>
      </c>
      <c r="GH233" s="60">
        <v>727.4</v>
      </c>
      <c r="GI233" s="60">
        <v>1242.4000000000001</v>
      </c>
      <c r="GJ233" s="60">
        <v>1310.4000000000001</v>
      </c>
      <c r="GK233" s="60">
        <v>1310.4000000000001</v>
      </c>
      <c r="GL233" s="60">
        <v>1242.4000000000001</v>
      </c>
      <c r="GM233" s="60">
        <v>1316.4</v>
      </c>
      <c r="GN233" s="60">
        <v>1166.4000000000001</v>
      </c>
      <c r="GO233" s="60">
        <v>1032.4000000000001</v>
      </c>
      <c r="GP233" s="60">
        <v>1310.4000000000001</v>
      </c>
      <c r="GQ233" s="60">
        <v>1157.4000000000001</v>
      </c>
      <c r="GR233" s="60">
        <v>1386.4</v>
      </c>
      <c r="GS233" s="60">
        <v>1246.4000000000001</v>
      </c>
      <c r="GT233" s="60">
        <v>1166.4000000000001</v>
      </c>
      <c r="GU233" s="60">
        <v>727.4</v>
      </c>
      <c r="GV233" s="60">
        <v>727.4</v>
      </c>
      <c r="GW233" s="60">
        <v>727.4</v>
      </c>
      <c r="GX233" s="60">
        <v>727.4</v>
      </c>
      <c r="GY233" s="60">
        <v>727.4</v>
      </c>
      <c r="GZ233" s="60">
        <v>727.4</v>
      </c>
      <c r="HA233" s="60">
        <v>727.4</v>
      </c>
      <c r="HB233" s="60">
        <v>822.4</v>
      </c>
      <c r="HC233" s="60">
        <v>587.4</v>
      </c>
      <c r="HD233" s="60">
        <v>727.4</v>
      </c>
      <c r="HE233" s="60">
        <v>727.4</v>
      </c>
      <c r="HF233" s="60">
        <v>727.4</v>
      </c>
      <c r="HG233" s="60">
        <v>727.4</v>
      </c>
      <c r="HH233" s="60">
        <v>727.4</v>
      </c>
      <c r="HI233" s="60">
        <v>1246.4000000000001</v>
      </c>
      <c r="HJ233" s="60">
        <v>1166.4000000000001</v>
      </c>
      <c r="HK233" s="60">
        <v>1246.4000000000001</v>
      </c>
      <c r="HL233" s="60">
        <v>1316.4</v>
      </c>
      <c r="HM233" s="60">
        <v>1386.4</v>
      </c>
      <c r="HN233" s="60">
        <v>1386.4</v>
      </c>
      <c r="HO233" s="60">
        <v>1246.4000000000001</v>
      </c>
      <c r="HP233" s="60">
        <v>1284.4000000000001</v>
      </c>
      <c r="HQ233" s="60">
        <v>1246.4000000000001</v>
      </c>
      <c r="HR233" s="60">
        <v>1386.4</v>
      </c>
      <c r="HS233" s="60">
        <v>1386.4</v>
      </c>
      <c r="HT233" s="60">
        <v>198</v>
      </c>
      <c r="HU233" s="60">
        <v>424</v>
      </c>
      <c r="HW233" s="60">
        <v>198</v>
      </c>
      <c r="HX233" s="60">
        <v>1310.4000000000001</v>
      </c>
      <c r="HY233" s="60">
        <v>1017.4</v>
      </c>
      <c r="HZ233" s="60">
        <v>1017.4</v>
      </c>
      <c r="IA233" s="60">
        <v>1017.4</v>
      </c>
      <c r="IB233" s="60">
        <v>1386.4</v>
      </c>
      <c r="IC233" s="60">
        <v>1386.4</v>
      </c>
      <c r="ID233" s="60">
        <v>1386.4</v>
      </c>
      <c r="IE233" s="60">
        <v>1386.4</v>
      </c>
      <c r="IF233" s="60">
        <v>1246.4000000000001</v>
      </c>
      <c r="IG233" s="60">
        <v>1246.4000000000001</v>
      </c>
      <c r="IH233" s="60">
        <v>628</v>
      </c>
      <c r="II233" s="60">
        <v>628</v>
      </c>
      <c r="IJ233" s="60">
        <v>927</v>
      </c>
      <c r="IK233" s="60">
        <v>1246.4000000000001</v>
      </c>
      <c r="IL233" s="60">
        <v>1011.4</v>
      </c>
      <c r="IM233" s="60">
        <v>1011.4</v>
      </c>
      <c r="IN233" s="60">
        <v>1386.4</v>
      </c>
      <c r="IO233" s="60">
        <v>1087.4000000000001</v>
      </c>
      <c r="IP233" s="60">
        <v>1246.4000000000001</v>
      </c>
      <c r="IQ233" s="60">
        <v>1151.4000000000001</v>
      </c>
      <c r="IR233" s="60">
        <v>1246.4000000000001</v>
      </c>
      <c r="IS233" s="60">
        <v>1246.4000000000001</v>
      </c>
      <c r="IT233" s="60">
        <v>1386.4</v>
      </c>
      <c r="IU233" s="60">
        <v>1386.4</v>
      </c>
      <c r="IV233" s="60">
        <v>1310.4000000000001</v>
      </c>
      <c r="IW233" s="60">
        <v>1386.4</v>
      </c>
      <c r="IX233" s="60">
        <v>1386.4</v>
      </c>
      <c r="IY233" s="60">
        <v>1310.4000000000001</v>
      </c>
      <c r="IZ233" s="60">
        <v>1246.4000000000001</v>
      </c>
      <c r="JA233" s="60">
        <v>1316.4</v>
      </c>
      <c r="JB233" s="60">
        <v>1246.4000000000001</v>
      </c>
      <c r="JC233" s="60">
        <v>927</v>
      </c>
      <c r="JD233" s="60">
        <v>1176.4000000000001</v>
      </c>
      <c r="JE233" s="60">
        <v>1386.4</v>
      </c>
      <c r="JF233" s="60">
        <v>1386.4</v>
      </c>
      <c r="JG233" s="60">
        <v>1246.4000000000001</v>
      </c>
      <c r="JH233" s="60">
        <v>1386.4</v>
      </c>
      <c r="JI233" s="60">
        <v>1246.4000000000001</v>
      </c>
      <c r="JJ233" s="60">
        <v>1386.4</v>
      </c>
      <c r="JK233" s="60">
        <v>1246.4000000000001</v>
      </c>
      <c r="JL233" s="60">
        <v>1386.4</v>
      </c>
      <c r="JM233" s="60">
        <v>1246.4000000000001</v>
      </c>
      <c r="JN233" s="60">
        <v>1377.4</v>
      </c>
      <c r="JO233" s="60">
        <v>1176.4000000000001</v>
      </c>
      <c r="JP233" s="60">
        <v>1096.4000000000001</v>
      </c>
      <c r="JQ233" s="60">
        <v>1386.4</v>
      </c>
      <c r="JR233" s="60">
        <v>1310.4000000000001</v>
      </c>
      <c r="JS233" s="60">
        <v>1166.4000000000001</v>
      </c>
      <c r="JT233" s="60">
        <v>1310.4000000000001</v>
      </c>
      <c r="JU233" s="60">
        <v>1377.4</v>
      </c>
      <c r="JV233" s="60">
        <v>1386.4</v>
      </c>
      <c r="JW233" s="60">
        <v>1157.4000000000001</v>
      </c>
      <c r="JX233" s="60">
        <v>1246.4000000000001</v>
      </c>
      <c r="JY233" s="60">
        <v>1377.4</v>
      </c>
      <c r="JZ233" s="60">
        <v>1246.4000000000001</v>
      </c>
      <c r="KA233" s="60">
        <v>1096.4000000000001</v>
      </c>
      <c r="KB233" s="60">
        <v>1246.4000000000001</v>
      </c>
      <c r="KC233" s="60">
        <v>1386.4</v>
      </c>
      <c r="KD233" s="60">
        <v>1386.4</v>
      </c>
      <c r="KE233" s="60">
        <v>1246.4000000000001</v>
      </c>
      <c r="KF233" s="60">
        <v>1386.4</v>
      </c>
      <c r="KG233" s="60">
        <v>1246.4000000000001</v>
      </c>
      <c r="KH233" s="60">
        <v>1246.4000000000001</v>
      </c>
      <c r="KI233" s="60">
        <v>1246.4000000000001</v>
      </c>
      <c r="KJ233" s="60">
        <v>1246.4000000000001</v>
      </c>
      <c r="KK233" s="60">
        <v>1246.4000000000001</v>
      </c>
      <c r="KL233" s="60">
        <v>1246.4000000000001</v>
      </c>
      <c r="KM233" s="60">
        <v>1377.4</v>
      </c>
      <c r="KN233" s="60">
        <v>1386.4</v>
      </c>
      <c r="KO233" s="60">
        <v>1386.4</v>
      </c>
      <c r="KP233" s="60">
        <v>1310.4000000000001</v>
      </c>
      <c r="KQ233" s="60">
        <v>1386.4</v>
      </c>
      <c r="KR233" s="60">
        <v>1386.4</v>
      </c>
      <c r="KS233" s="60">
        <v>1386.4</v>
      </c>
      <c r="KT233" s="60">
        <v>1386.4</v>
      </c>
      <c r="KU233" s="60">
        <v>1310.4000000000001</v>
      </c>
      <c r="KV233" s="60">
        <v>1310.4000000000001</v>
      </c>
      <c r="KW233" s="60">
        <v>1157.4000000000001</v>
      </c>
      <c r="KX233" s="60">
        <v>1310.4000000000001</v>
      </c>
      <c r="KY233" s="60">
        <v>956.4</v>
      </c>
      <c r="KZ233" s="60">
        <v>1166.4000000000001</v>
      </c>
      <c r="LA233" s="60">
        <v>1166.4000000000001</v>
      </c>
      <c r="LB233" s="60">
        <v>1316.4</v>
      </c>
      <c r="LC233" s="60">
        <v>1386.4</v>
      </c>
      <c r="LD233" s="60">
        <v>1386.4</v>
      </c>
      <c r="LE233" s="60">
        <v>892.4</v>
      </c>
      <c r="LF233" s="60">
        <v>956.4</v>
      </c>
      <c r="LG233" s="60">
        <v>1246.4000000000001</v>
      </c>
      <c r="LH233" s="60">
        <v>1310.4000000000001</v>
      </c>
      <c r="LI233" s="60">
        <v>1310.4000000000001</v>
      </c>
      <c r="LJ233" s="60">
        <v>1246.4000000000001</v>
      </c>
      <c r="LK233" s="60">
        <v>1246.4000000000001</v>
      </c>
      <c r="LL233" s="60">
        <v>1310.4000000000001</v>
      </c>
      <c r="LM233" s="60">
        <v>1166.4000000000001</v>
      </c>
      <c r="LN233" s="60">
        <v>1227.4000000000001</v>
      </c>
      <c r="LO233" s="60">
        <v>1386.4</v>
      </c>
      <c r="LP233" s="60">
        <v>1386.4</v>
      </c>
      <c r="LQ233" s="60">
        <v>1310.4000000000001</v>
      </c>
      <c r="LR233" s="60">
        <v>1316.4</v>
      </c>
      <c r="LS233" s="60">
        <v>1377.4</v>
      </c>
      <c r="LT233" s="60">
        <v>1157.4000000000001</v>
      </c>
      <c r="LU233" s="60">
        <v>1166.4000000000001</v>
      </c>
      <c r="LV233" s="60">
        <v>1386.4</v>
      </c>
    </row>
    <row r="234" spans="1:334" ht="15" customHeight="1" x14ac:dyDescent="0.35">
      <c r="A234" s="57"/>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s="60">
        <v>1112.4000000000001</v>
      </c>
      <c r="FH234" s="60">
        <v>1048.4000000000001</v>
      </c>
      <c r="FI234" s="60">
        <v>1048.4000000000001</v>
      </c>
      <c r="FJ234" s="60">
        <v>1048.4000000000001</v>
      </c>
      <c r="FK234" s="60">
        <v>1188.4000000000001</v>
      </c>
      <c r="FL234" s="60">
        <v>1048.4000000000001</v>
      </c>
      <c r="FM234" s="60">
        <v>1188.4000000000001</v>
      </c>
      <c r="FN234" s="60">
        <v>694.4</v>
      </c>
      <c r="FO234" s="60">
        <v>1048.4000000000001</v>
      </c>
      <c r="FP234" s="60">
        <v>1188.4000000000001</v>
      </c>
      <c r="FQ234" s="60">
        <v>834.4</v>
      </c>
      <c r="FR234" s="60">
        <v>1188.4000000000001</v>
      </c>
      <c r="FS234" s="60">
        <v>694.4</v>
      </c>
      <c r="FT234" s="60">
        <v>1048.4000000000001</v>
      </c>
      <c r="FU234" s="60">
        <v>694.4</v>
      </c>
      <c r="FV234" s="60">
        <v>1048.4000000000001</v>
      </c>
      <c r="FW234" s="60">
        <v>1188.4000000000001</v>
      </c>
      <c r="FX234" s="60">
        <v>1188.4000000000001</v>
      </c>
      <c r="FY234" s="60">
        <v>1188.4000000000001</v>
      </c>
      <c r="FZ234" s="60">
        <v>1188.4000000000001</v>
      </c>
      <c r="GA234" s="60">
        <v>1188.4000000000001</v>
      </c>
      <c r="GB234" s="60">
        <v>813.4</v>
      </c>
      <c r="GC234" s="60">
        <v>1048.4000000000001</v>
      </c>
      <c r="GD234" s="60">
        <v>974.4</v>
      </c>
      <c r="GE234" s="60">
        <v>389.4</v>
      </c>
      <c r="GF234" s="60">
        <v>389.4</v>
      </c>
      <c r="GG234" s="60">
        <v>389.4</v>
      </c>
      <c r="GH234" s="60">
        <v>529.4</v>
      </c>
      <c r="GI234" s="60">
        <v>1044.4000000000001</v>
      </c>
      <c r="GJ234" s="60">
        <v>1112.4000000000001</v>
      </c>
      <c r="GK234" s="60">
        <v>1112.4000000000001</v>
      </c>
      <c r="GL234" s="60">
        <v>1044.4000000000001</v>
      </c>
      <c r="GM234" s="60">
        <v>1118.4000000000001</v>
      </c>
      <c r="GN234" s="60">
        <v>968.4</v>
      </c>
      <c r="GO234" s="60">
        <v>834.4</v>
      </c>
      <c r="GP234" s="60">
        <v>1112.4000000000001</v>
      </c>
      <c r="GQ234" s="60">
        <v>959.4</v>
      </c>
      <c r="GR234" s="60">
        <v>1188.4000000000001</v>
      </c>
      <c r="GS234" s="60">
        <v>1048.4000000000001</v>
      </c>
      <c r="GT234" s="60">
        <v>968.4</v>
      </c>
      <c r="GU234" s="60">
        <v>529.4</v>
      </c>
      <c r="GV234" s="60">
        <v>529.4</v>
      </c>
      <c r="GW234" s="60">
        <v>529.4</v>
      </c>
      <c r="GX234" s="60">
        <v>529.4</v>
      </c>
      <c r="GY234" s="60">
        <v>529.4</v>
      </c>
      <c r="GZ234" s="60">
        <v>529.4</v>
      </c>
      <c r="HA234" s="60">
        <v>529.4</v>
      </c>
      <c r="HB234" s="60">
        <v>624.4</v>
      </c>
      <c r="HC234" s="60">
        <v>389.4</v>
      </c>
      <c r="HD234" s="60">
        <v>529.4</v>
      </c>
      <c r="HE234" s="60">
        <v>529.4</v>
      </c>
      <c r="HF234" s="60">
        <v>529.4</v>
      </c>
      <c r="HG234" s="60">
        <v>529.4</v>
      </c>
      <c r="HH234" s="60">
        <v>529.4</v>
      </c>
      <c r="HI234" s="60">
        <v>1048.4000000000001</v>
      </c>
      <c r="HJ234" s="60">
        <v>968.4</v>
      </c>
      <c r="HK234" s="60">
        <v>1048.4000000000001</v>
      </c>
      <c r="HL234" s="60">
        <v>1118.4000000000001</v>
      </c>
      <c r="HM234" s="60">
        <v>1188.4000000000001</v>
      </c>
      <c r="HN234" s="60">
        <v>1188.4000000000001</v>
      </c>
      <c r="HO234" s="60">
        <v>1048.4000000000001</v>
      </c>
      <c r="HP234" s="60">
        <v>1086.4000000000001</v>
      </c>
      <c r="HQ234" s="60">
        <v>1048.4000000000001</v>
      </c>
      <c r="HR234" s="60">
        <v>1188.4000000000001</v>
      </c>
      <c r="HS234" s="60">
        <v>1188.4000000000001</v>
      </c>
      <c r="HU234" s="60">
        <v>424</v>
      </c>
      <c r="HX234" s="60">
        <v>1112.4000000000001</v>
      </c>
      <c r="HY234" s="60">
        <v>819.4</v>
      </c>
      <c r="HZ234" s="60">
        <v>819.4</v>
      </c>
      <c r="IA234" s="60">
        <v>819.4</v>
      </c>
      <c r="IB234" s="60">
        <v>1188.4000000000001</v>
      </c>
      <c r="IC234" s="60">
        <v>1188.4000000000001</v>
      </c>
      <c r="ID234" s="60">
        <v>1188.4000000000001</v>
      </c>
      <c r="IE234" s="60">
        <v>1188.4000000000001</v>
      </c>
      <c r="IF234" s="60">
        <v>1048.4000000000001</v>
      </c>
      <c r="IG234" s="60">
        <v>1048.4000000000001</v>
      </c>
      <c r="IH234" s="60">
        <v>430</v>
      </c>
      <c r="II234" s="60">
        <v>430</v>
      </c>
      <c r="IJ234" s="60">
        <v>729</v>
      </c>
      <c r="IK234" s="60">
        <v>1048.4000000000001</v>
      </c>
      <c r="IL234" s="60">
        <v>813.4</v>
      </c>
      <c r="IM234" s="60">
        <v>813.4</v>
      </c>
      <c r="IN234" s="60">
        <v>1188.4000000000001</v>
      </c>
      <c r="IO234" s="60">
        <v>889.4</v>
      </c>
      <c r="IP234" s="60">
        <v>1048.4000000000001</v>
      </c>
      <c r="IQ234" s="60">
        <v>953.4</v>
      </c>
      <c r="IR234" s="60">
        <v>1048.4000000000001</v>
      </c>
      <c r="IS234" s="60">
        <v>1048.4000000000001</v>
      </c>
      <c r="IT234" s="60">
        <v>1188.4000000000001</v>
      </c>
      <c r="IU234" s="60">
        <v>1188.4000000000001</v>
      </c>
      <c r="IV234" s="60">
        <v>1112.4000000000001</v>
      </c>
      <c r="IW234" s="60">
        <v>1188.4000000000001</v>
      </c>
      <c r="IX234" s="60">
        <v>1188.4000000000001</v>
      </c>
      <c r="IY234" s="60">
        <v>1112.4000000000001</v>
      </c>
      <c r="IZ234" s="60">
        <v>1048.4000000000001</v>
      </c>
      <c r="JA234" s="60">
        <v>1118.4000000000001</v>
      </c>
      <c r="JB234" s="60">
        <v>1048.4000000000001</v>
      </c>
      <c r="JC234" s="60">
        <v>729</v>
      </c>
      <c r="JD234" s="60">
        <v>978.4</v>
      </c>
      <c r="JE234" s="60">
        <v>1188.4000000000001</v>
      </c>
      <c r="JF234" s="60">
        <v>1188.4000000000001</v>
      </c>
      <c r="JG234" s="60">
        <v>1048.4000000000001</v>
      </c>
      <c r="JH234" s="60">
        <v>1188.4000000000001</v>
      </c>
      <c r="JI234" s="60">
        <v>1048.4000000000001</v>
      </c>
      <c r="JJ234" s="60">
        <v>1188.4000000000001</v>
      </c>
      <c r="JK234" s="60">
        <v>1048.4000000000001</v>
      </c>
      <c r="JL234" s="60">
        <v>1188.4000000000001</v>
      </c>
      <c r="JM234" s="60">
        <v>1048.4000000000001</v>
      </c>
      <c r="JN234" s="60">
        <v>1179.4000000000001</v>
      </c>
      <c r="JO234" s="60">
        <v>978.4</v>
      </c>
      <c r="JP234" s="60">
        <v>898.4</v>
      </c>
      <c r="JQ234" s="60">
        <v>1188.4000000000001</v>
      </c>
      <c r="JR234" s="60">
        <v>1112.4000000000001</v>
      </c>
      <c r="JS234" s="60">
        <v>968.4</v>
      </c>
      <c r="JT234" s="60">
        <v>1112.4000000000001</v>
      </c>
      <c r="JU234" s="60">
        <v>1179.4000000000001</v>
      </c>
      <c r="JV234" s="60">
        <v>1188.4000000000001</v>
      </c>
      <c r="JW234" s="60">
        <v>959.4</v>
      </c>
      <c r="JX234" s="60">
        <v>1048.4000000000001</v>
      </c>
      <c r="JY234" s="60">
        <v>1179.4000000000001</v>
      </c>
      <c r="JZ234" s="60">
        <v>1048.4000000000001</v>
      </c>
      <c r="KA234" s="60">
        <v>898.4</v>
      </c>
      <c r="KB234" s="60">
        <v>1048.4000000000001</v>
      </c>
      <c r="KC234" s="60">
        <v>1188.4000000000001</v>
      </c>
      <c r="KD234" s="60">
        <v>1188.4000000000001</v>
      </c>
      <c r="KE234" s="60">
        <v>1048.4000000000001</v>
      </c>
      <c r="KF234" s="60">
        <v>1188.4000000000001</v>
      </c>
      <c r="KG234" s="60">
        <v>1048.4000000000001</v>
      </c>
      <c r="KH234" s="60">
        <v>1048.4000000000001</v>
      </c>
      <c r="KI234" s="60">
        <v>1048.4000000000001</v>
      </c>
      <c r="KJ234" s="60">
        <v>1048.4000000000001</v>
      </c>
      <c r="KK234" s="60">
        <v>1048.4000000000001</v>
      </c>
      <c r="KL234" s="60">
        <v>1048.4000000000001</v>
      </c>
      <c r="KM234" s="60">
        <v>1179.4000000000001</v>
      </c>
      <c r="KN234" s="60">
        <v>1188.4000000000001</v>
      </c>
      <c r="KO234" s="60">
        <v>1188.4000000000001</v>
      </c>
      <c r="KP234" s="60">
        <v>1112.4000000000001</v>
      </c>
      <c r="KQ234" s="60">
        <v>1188.4000000000001</v>
      </c>
      <c r="KR234" s="60">
        <v>1188.4000000000001</v>
      </c>
      <c r="KS234" s="60">
        <v>1188.4000000000001</v>
      </c>
      <c r="KT234" s="60">
        <v>1188.4000000000001</v>
      </c>
      <c r="KU234" s="60">
        <v>1112.4000000000001</v>
      </c>
      <c r="KV234" s="60">
        <v>1112.4000000000001</v>
      </c>
      <c r="KW234" s="60">
        <v>959.4</v>
      </c>
      <c r="KX234" s="60">
        <v>1112.4000000000001</v>
      </c>
      <c r="KY234" s="60">
        <v>758.4</v>
      </c>
      <c r="KZ234" s="60">
        <v>968.4</v>
      </c>
      <c r="LA234" s="60">
        <v>968.4</v>
      </c>
      <c r="LB234" s="60">
        <v>1118.4000000000001</v>
      </c>
      <c r="LC234" s="60">
        <v>1188.4000000000001</v>
      </c>
      <c r="LD234" s="60">
        <v>1188.4000000000001</v>
      </c>
      <c r="LE234" s="60">
        <v>694.4</v>
      </c>
      <c r="LF234" s="60">
        <v>758.4</v>
      </c>
      <c r="LG234" s="60">
        <v>1048.4000000000001</v>
      </c>
      <c r="LH234" s="60">
        <v>1112.4000000000001</v>
      </c>
      <c r="LI234" s="60">
        <v>1112.4000000000001</v>
      </c>
      <c r="LJ234" s="60">
        <v>1048.4000000000001</v>
      </c>
      <c r="LK234" s="60">
        <v>1048.4000000000001</v>
      </c>
      <c r="LL234" s="60">
        <v>1112.4000000000001</v>
      </c>
      <c r="LM234" s="60">
        <v>968.4</v>
      </c>
      <c r="LN234" s="60">
        <v>1029.4000000000001</v>
      </c>
      <c r="LO234" s="60">
        <v>1188.4000000000001</v>
      </c>
      <c r="LP234" s="60">
        <v>1188.4000000000001</v>
      </c>
      <c r="LQ234" s="60">
        <v>1112.4000000000001</v>
      </c>
      <c r="LR234" s="60">
        <v>1118.4000000000001</v>
      </c>
      <c r="LS234" s="60">
        <v>1179.4000000000001</v>
      </c>
      <c r="LT234" s="60">
        <v>959.4</v>
      </c>
      <c r="LU234" s="60">
        <v>968.4</v>
      </c>
      <c r="LV234" s="60">
        <v>1188.4000000000001</v>
      </c>
    </row>
    <row r="235" spans="1:334" ht="15" customHeight="1" x14ac:dyDescent="0.35">
      <c r="A235" s="57"/>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s="60">
        <v>1440</v>
      </c>
      <c r="FH235" s="60">
        <v>1666</v>
      </c>
      <c r="FI235" s="60">
        <v>1666</v>
      </c>
      <c r="FJ235" s="60">
        <v>1666</v>
      </c>
      <c r="FK235" s="60">
        <v>1666</v>
      </c>
      <c r="FL235" s="60">
        <v>1421</v>
      </c>
      <c r="FM235" s="60">
        <v>1666</v>
      </c>
      <c r="FN235" s="60">
        <v>1586</v>
      </c>
      <c r="FO235" s="60">
        <v>1666</v>
      </c>
      <c r="FP235" s="60">
        <v>1666</v>
      </c>
      <c r="FQ235" s="60">
        <v>1666</v>
      </c>
      <c r="FR235" s="60">
        <v>1666</v>
      </c>
      <c r="FS235" s="60">
        <v>1666</v>
      </c>
      <c r="FT235" s="60">
        <v>1666</v>
      </c>
      <c r="FU235" s="60">
        <v>1666</v>
      </c>
      <c r="FV235" s="60">
        <v>1666</v>
      </c>
      <c r="FW235" s="60">
        <v>1666</v>
      </c>
      <c r="FX235" s="60">
        <v>1666</v>
      </c>
      <c r="FY235" s="60">
        <v>1666</v>
      </c>
      <c r="FZ235" s="60">
        <v>1666</v>
      </c>
      <c r="GA235" s="60">
        <v>1666</v>
      </c>
      <c r="GB235" s="60">
        <v>1265</v>
      </c>
      <c r="GC235" s="60">
        <v>1666</v>
      </c>
      <c r="GD235" s="60">
        <v>1341</v>
      </c>
      <c r="GE235" s="60">
        <v>1265</v>
      </c>
      <c r="GF235" s="60">
        <v>1265</v>
      </c>
      <c r="GG235" s="60">
        <v>1345</v>
      </c>
      <c r="GH235" s="60">
        <v>1265</v>
      </c>
      <c r="GI235" s="60">
        <v>1341</v>
      </c>
      <c r="GJ235" s="60">
        <v>1020</v>
      </c>
      <c r="GK235" s="60">
        <v>1020</v>
      </c>
      <c r="GL235" s="60">
        <v>1096</v>
      </c>
      <c r="GM235" s="60">
        <v>1341</v>
      </c>
      <c r="GN235" s="60">
        <v>1020</v>
      </c>
      <c r="GO235" s="60">
        <v>1341</v>
      </c>
      <c r="GP235" s="60">
        <v>1265</v>
      </c>
      <c r="GQ235" s="60">
        <v>1341</v>
      </c>
      <c r="GR235" s="60">
        <v>1666</v>
      </c>
      <c r="GS235" s="60">
        <v>1341</v>
      </c>
      <c r="GT235" s="60">
        <v>1020</v>
      </c>
      <c r="GU235" s="60">
        <v>1265</v>
      </c>
      <c r="GV235" s="60">
        <v>1265</v>
      </c>
      <c r="GW235" s="60">
        <v>1265</v>
      </c>
      <c r="GX235" s="60">
        <v>1265</v>
      </c>
      <c r="GY235" s="60">
        <v>1265</v>
      </c>
      <c r="GZ235" s="60">
        <v>1265</v>
      </c>
      <c r="HA235" s="60">
        <v>1265</v>
      </c>
      <c r="HB235" s="60">
        <v>1341</v>
      </c>
      <c r="HC235" s="60">
        <v>1265</v>
      </c>
      <c r="HD235" s="60">
        <v>1265</v>
      </c>
      <c r="HE235" s="60">
        <v>1590</v>
      </c>
      <c r="HF235" s="60">
        <v>1265</v>
      </c>
      <c r="HG235" s="60">
        <v>1265</v>
      </c>
      <c r="HH235" s="60">
        <v>1265</v>
      </c>
      <c r="HI235" s="60">
        <v>1666</v>
      </c>
      <c r="HJ235" s="60">
        <v>1020</v>
      </c>
      <c r="HK235" s="60">
        <v>1666</v>
      </c>
      <c r="HL235" s="60">
        <v>1096</v>
      </c>
      <c r="HM235" s="60">
        <v>1666</v>
      </c>
      <c r="HN235" s="60">
        <v>1666</v>
      </c>
      <c r="HO235" s="60">
        <v>1666</v>
      </c>
      <c r="HP235" s="60">
        <v>1666</v>
      </c>
      <c r="HQ235" s="60">
        <v>1271</v>
      </c>
      <c r="HR235" s="60">
        <v>1231</v>
      </c>
      <c r="HS235" s="60">
        <v>1286</v>
      </c>
      <c r="HT235" s="60">
        <v>1590</v>
      </c>
      <c r="HU235" s="60">
        <v>1590</v>
      </c>
      <c r="HV235" s="60">
        <v>1590</v>
      </c>
      <c r="HW235" s="60">
        <v>1590</v>
      </c>
      <c r="HY235" s="60">
        <v>1666</v>
      </c>
      <c r="HZ235" s="60">
        <v>1666</v>
      </c>
      <c r="IA235" s="60">
        <v>1666</v>
      </c>
      <c r="IB235" s="60">
        <v>1666</v>
      </c>
      <c r="IC235" s="60">
        <v>1586</v>
      </c>
      <c r="ID235" s="60">
        <v>1666</v>
      </c>
      <c r="IE235" s="60">
        <v>1666</v>
      </c>
      <c r="IF235" s="60">
        <v>1666</v>
      </c>
      <c r="IG235" s="60">
        <v>1666</v>
      </c>
      <c r="IH235" s="60">
        <v>1666</v>
      </c>
      <c r="II235" s="60">
        <v>1666</v>
      </c>
      <c r="IJ235" s="60">
        <v>1666</v>
      </c>
      <c r="IK235" s="60">
        <v>517</v>
      </c>
      <c r="IL235" s="60">
        <v>1265</v>
      </c>
      <c r="IM235" s="60">
        <v>1265</v>
      </c>
      <c r="IN235" s="60">
        <v>946</v>
      </c>
      <c r="IO235" s="60">
        <v>1341</v>
      </c>
      <c r="IP235" s="60">
        <v>1096</v>
      </c>
      <c r="IQ235" s="60">
        <v>1265</v>
      </c>
      <c r="IR235" s="60">
        <v>1096</v>
      </c>
      <c r="IS235" s="60">
        <v>1666</v>
      </c>
      <c r="IT235" s="60">
        <v>1666</v>
      </c>
      <c r="IU235" s="60">
        <v>1666</v>
      </c>
      <c r="IV235" s="60">
        <v>1265</v>
      </c>
      <c r="IW235" s="60">
        <v>1586</v>
      </c>
      <c r="IX235" s="60">
        <v>1586</v>
      </c>
      <c r="IY235" s="60">
        <v>1020</v>
      </c>
      <c r="IZ235" s="60">
        <v>1586</v>
      </c>
      <c r="JA235" s="60">
        <v>1421</v>
      </c>
      <c r="JB235" s="60">
        <v>1191</v>
      </c>
      <c r="JC235" s="60">
        <v>1341</v>
      </c>
      <c r="JD235" s="60">
        <v>1586</v>
      </c>
      <c r="JE235" s="60">
        <v>1421</v>
      </c>
      <c r="JF235" s="60">
        <v>1286</v>
      </c>
      <c r="JG235" s="60">
        <v>762</v>
      </c>
      <c r="JH235" s="60">
        <v>1666</v>
      </c>
      <c r="JI235" s="60">
        <v>1666</v>
      </c>
      <c r="JJ235" s="60">
        <v>1666</v>
      </c>
      <c r="JK235" s="60">
        <v>1666</v>
      </c>
      <c r="JL235" s="60">
        <v>1666</v>
      </c>
      <c r="JM235" s="60">
        <v>1666</v>
      </c>
      <c r="JN235" s="60">
        <v>1341</v>
      </c>
      <c r="JO235" s="60">
        <v>1586</v>
      </c>
      <c r="JP235" s="60">
        <v>591</v>
      </c>
      <c r="JQ235" s="60">
        <v>1666</v>
      </c>
      <c r="JR235" s="60">
        <v>1440</v>
      </c>
      <c r="JS235" s="60">
        <v>1020</v>
      </c>
      <c r="JT235" s="60">
        <v>409</v>
      </c>
      <c r="JU235" s="60">
        <v>1586</v>
      </c>
      <c r="JV235" s="60">
        <v>1096</v>
      </c>
      <c r="JW235" s="60">
        <v>1586</v>
      </c>
      <c r="JX235" s="60">
        <v>517</v>
      </c>
      <c r="JY235" s="60">
        <v>1586</v>
      </c>
      <c r="JZ235" s="60">
        <v>1666</v>
      </c>
      <c r="KA235" s="60">
        <v>591</v>
      </c>
      <c r="KB235" s="60">
        <v>1586</v>
      </c>
      <c r="KC235" s="60">
        <v>1586</v>
      </c>
      <c r="KD235" s="60">
        <v>1586</v>
      </c>
      <c r="KE235" s="60">
        <v>1666</v>
      </c>
      <c r="KF235" s="60">
        <v>946</v>
      </c>
      <c r="KG235" s="60">
        <v>1666</v>
      </c>
      <c r="KH235" s="60">
        <v>1666</v>
      </c>
      <c r="KI235" s="60">
        <v>1666</v>
      </c>
      <c r="KJ235" s="60">
        <v>1666</v>
      </c>
      <c r="KK235" s="60">
        <v>1666</v>
      </c>
      <c r="KL235" s="60">
        <v>1666</v>
      </c>
      <c r="KM235" s="60">
        <v>1666</v>
      </c>
      <c r="KN235" s="60">
        <v>1666</v>
      </c>
      <c r="KO235" s="60">
        <v>1666</v>
      </c>
      <c r="KP235" s="60">
        <v>1020</v>
      </c>
      <c r="KQ235" s="60">
        <v>1586</v>
      </c>
      <c r="KR235" s="60">
        <v>1586</v>
      </c>
      <c r="KS235" s="60">
        <v>1666</v>
      </c>
      <c r="KT235" s="60">
        <v>1666</v>
      </c>
      <c r="KU235" s="60">
        <v>1020</v>
      </c>
      <c r="KV235" s="60">
        <v>1020</v>
      </c>
      <c r="KW235" s="60">
        <v>1096</v>
      </c>
      <c r="KX235" s="60">
        <v>1020</v>
      </c>
      <c r="KY235" s="60">
        <v>1020</v>
      </c>
      <c r="KZ235" s="60">
        <v>1020</v>
      </c>
      <c r="LA235" s="60">
        <v>1020</v>
      </c>
      <c r="LB235" s="60">
        <v>1341</v>
      </c>
      <c r="LC235" s="60">
        <v>1341</v>
      </c>
      <c r="LD235" s="60">
        <v>1096</v>
      </c>
      <c r="LE235" s="60">
        <v>1341</v>
      </c>
      <c r="LF235" s="60">
        <v>1265</v>
      </c>
      <c r="LG235" s="60">
        <v>1586</v>
      </c>
      <c r="LH235" s="60">
        <v>14</v>
      </c>
      <c r="LI235" s="60">
        <v>94</v>
      </c>
      <c r="LJ235" s="60">
        <v>1191</v>
      </c>
      <c r="LK235" s="60">
        <v>701</v>
      </c>
      <c r="LL235" s="60">
        <v>1020</v>
      </c>
      <c r="LM235" s="60">
        <v>1265</v>
      </c>
      <c r="LN235" s="60">
        <v>1341</v>
      </c>
      <c r="LO235" s="60">
        <v>1341</v>
      </c>
      <c r="LP235" s="60">
        <v>1341</v>
      </c>
      <c r="LQ235" s="60">
        <v>1020</v>
      </c>
      <c r="LR235" s="60">
        <v>1096</v>
      </c>
      <c r="LS235" s="60">
        <v>1586</v>
      </c>
      <c r="LT235" s="60">
        <v>1586</v>
      </c>
      <c r="LU235" s="60">
        <v>1020</v>
      </c>
      <c r="LV235" s="60">
        <v>1096</v>
      </c>
    </row>
    <row r="236" spans="1:334" ht="15" customHeight="1" x14ac:dyDescent="0.35">
      <c r="A236" s="57"/>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s="60">
        <v>1656.65</v>
      </c>
      <c r="FH236" s="60">
        <v>1516.65</v>
      </c>
      <c r="FI236" s="60">
        <v>1432.65</v>
      </c>
      <c r="FJ236" s="60">
        <v>1432.65</v>
      </c>
      <c r="FK236" s="60">
        <v>1572.65</v>
      </c>
      <c r="FL236" s="60">
        <v>1432.65</v>
      </c>
      <c r="FM236" s="60">
        <v>1572.65</v>
      </c>
      <c r="FN236" s="60">
        <v>1432.65</v>
      </c>
      <c r="FO236" s="60">
        <v>1516.65</v>
      </c>
      <c r="FP236" s="60">
        <v>1656.65</v>
      </c>
      <c r="FQ236" s="60">
        <v>1614.65</v>
      </c>
      <c r="FR236" s="60">
        <v>1614.65</v>
      </c>
      <c r="FS236" s="60">
        <v>1474.65</v>
      </c>
      <c r="FT236" s="60">
        <v>1474.65</v>
      </c>
      <c r="FU236" s="60">
        <v>1474.65</v>
      </c>
      <c r="FV236" s="60">
        <v>1432.65</v>
      </c>
      <c r="FW236" s="60">
        <v>1572.65</v>
      </c>
      <c r="FX236" s="60">
        <v>1572.65</v>
      </c>
      <c r="FY236" s="60">
        <v>1572.65</v>
      </c>
      <c r="FZ236" s="60">
        <v>1572.65</v>
      </c>
      <c r="GA236" s="60">
        <v>1572.65</v>
      </c>
      <c r="GB236" s="60">
        <v>1357.65</v>
      </c>
      <c r="GC236" s="60">
        <v>1474.65</v>
      </c>
      <c r="GD236" s="60">
        <v>1586.65</v>
      </c>
      <c r="GE236" s="60">
        <v>1245.6500000000001</v>
      </c>
      <c r="GF236" s="60">
        <v>1245.6500000000001</v>
      </c>
      <c r="GG236" s="60">
        <v>1245.6500000000001</v>
      </c>
      <c r="GH236" s="60">
        <v>1427.65</v>
      </c>
      <c r="GI236" s="60">
        <v>1656.65</v>
      </c>
      <c r="GJ236" s="60">
        <v>1656.65</v>
      </c>
      <c r="GK236" s="60">
        <v>1656.65</v>
      </c>
      <c r="GL236" s="60">
        <v>1656.65</v>
      </c>
      <c r="GM236" s="60">
        <v>1502.65</v>
      </c>
      <c r="GN236" s="60">
        <v>1656.65</v>
      </c>
      <c r="GO236" s="60">
        <v>1656.65</v>
      </c>
      <c r="GP236" s="60">
        <v>1656.65</v>
      </c>
      <c r="GQ236" s="60">
        <v>1427.65</v>
      </c>
      <c r="GR236" s="60">
        <v>1572.65</v>
      </c>
      <c r="GS236" s="60">
        <v>1516.65</v>
      </c>
      <c r="GT236" s="60">
        <v>1656.65</v>
      </c>
      <c r="GU236" s="60">
        <v>1427.65</v>
      </c>
      <c r="GV236" s="60">
        <v>1427.65</v>
      </c>
      <c r="GW236" s="60">
        <v>1427.65</v>
      </c>
      <c r="GX236" s="60">
        <v>1427.65</v>
      </c>
      <c r="GY236" s="60">
        <v>1427.65</v>
      </c>
      <c r="GZ236" s="60">
        <v>1427.65</v>
      </c>
      <c r="HA236" s="60">
        <v>1427.65</v>
      </c>
      <c r="HB236" s="60">
        <v>1362.65</v>
      </c>
      <c r="HC236" s="60">
        <v>1287.6500000000001</v>
      </c>
      <c r="HD236" s="60">
        <v>1025.6500000000001</v>
      </c>
      <c r="HE236" s="60">
        <v>1025.6500000000001</v>
      </c>
      <c r="HF236" s="60">
        <v>1025.6500000000001</v>
      </c>
      <c r="HG236" s="60">
        <v>1025.6500000000001</v>
      </c>
      <c r="HH236" s="60">
        <v>1025.6500000000001</v>
      </c>
      <c r="HI236" s="60">
        <v>1474.65</v>
      </c>
      <c r="HJ236" s="60">
        <v>1656.65</v>
      </c>
      <c r="HK236" s="60">
        <v>1275.6500000000001</v>
      </c>
      <c r="HL236" s="60">
        <v>1586.65</v>
      </c>
      <c r="HM236" s="60">
        <v>1572.65</v>
      </c>
      <c r="HN236" s="60">
        <v>1572.65</v>
      </c>
      <c r="HO236" s="60">
        <v>1432.65</v>
      </c>
      <c r="HP236" s="60">
        <v>1470.65</v>
      </c>
      <c r="HQ236" s="60">
        <v>1516.65</v>
      </c>
      <c r="HR236" s="60">
        <v>1656.65</v>
      </c>
      <c r="HS236" s="60">
        <v>1572.65</v>
      </c>
      <c r="HT236" s="60">
        <v>1287.6500000000001</v>
      </c>
      <c r="HU236" s="60">
        <v>1126.6500000000001</v>
      </c>
      <c r="HV236" s="60">
        <v>1287.6500000000001</v>
      </c>
      <c r="HW236" s="60">
        <v>1287.6500000000001</v>
      </c>
      <c r="HX236" s="60">
        <v>1656.65</v>
      </c>
      <c r="IA236" s="60">
        <v>396.9</v>
      </c>
      <c r="IB236" s="60">
        <v>1159</v>
      </c>
      <c r="IC236" s="60">
        <v>1572.65</v>
      </c>
      <c r="ID236" s="60">
        <v>1572.65</v>
      </c>
      <c r="IE236" s="60">
        <v>1366.9</v>
      </c>
      <c r="IF236" s="60">
        <v>1474.65</v>
      </c>
      <c r="IG236" s="60">
        <v>1474.65</v>
      </c>
      <c r="IH236" s="60">
        <v>1203.6500000000001</v>
      </c>
      <c r="II236" s="60">
        <v>1287.6500000000001</v>
      </c>
      <c r="IJ236" s="60">
        <v>1502.65</v>
      </c>
      <c r="IK236" s="60">
        <v>1432.65</v>
      </c>
      <c r="IL236" s="60">
        <v>1315.65</v>
      </c>
      <c r="IM236" s="60">
        <v>1357.65</v>
      </c>
      <c r="IN236" s="60">
        <v>1656.65</v>
      </c>
      <c r="IO236" s="60">
        <v>1315.65</v>
      </c>
      <c r="IP236" s="60">
        <v>1474.65</v>
      </c>
      <c r="IQ236" s="60">
        <v>1497.65</v>
      </c>
      <c r="IR236" s="60">
        <v>1474.65</v>
      </c>
      <c r="IS236" s="60">
        <v>1474.65</v>
      </c>
      <c r="IT236" s="60">
        <v>1226.6500000000001</v>
      </c>
      <c r="IU236" s="60">
        <v>1398.9</v>
      </c>
      <c r="IV236" s="60">
        <v>1614.65</v>
      </c>
      <c r="IW236" s="60">
        <v>1572.65</v>
      </c>
      <c r="IX236" s="60">
        <v>1572.65</v>
      </c>
      <c r="IY236" s="60">
        <v>1656.65</v>
      </c>
      <c r="IZ236" s="60">
        <v>1516.65</v>
      </c>
      <c r="JA236" s="60">
        <v>1502.65</v>
      </c>
      <c r="JB236" s="60">
        <v>1432.65</v>
      </c>
      <c r="JC236" s="60">
        <v>1502.65</v>
      </c>
      <c r="JD236" s="60">
        <v>1205.6500000000001</v>
      </c>
      <c r="JE236" s="60">
        <v>1572.65</v>
      </c>
      <c r="JF236" s="60">
        <v>1572.65</v>
      </c>
      <c r="JG236" s="60">
        <v>1432.65</v>
      </c>
      <c r="JH236" s="60">
        <v>1226.6500000000001</v>
      </c>
      <c r="JI236" s="60">
        <v>904</v>
      </c>
      <c r="JJ236" s="60">
        <v>1572.65</v>
      </c>
      <c r="JK236" s="60">
        <v>1275.6500000000001</v>
      </c>
      <c r="JL236" s="60">
        <v>1572.65</v>
      </c>
      <c r="JM236" s="60">
        <v>1027.9000000000001</v>
      </c>
      <c r="JN236" s="60">
        <v>1563.65</v>
      </c>
      <c r="JO236" s="60">
        <v>1362.65</v>
      </c>
      <c r="JP236" s="60">
        <v>1586.65</v>
      </c>
      <c r="JQ236" s="60">
        <v>1159</v>
      </c>
      <c r="JR236" s="60">
        <v>1656.65</v>
      </c>
      <c r="JS236" s="60">
        <v>1656.65</v>
      </c>
      <c r="JT236" s="60">
        <v>1656.65</v>
      </c>
      <c r="JU236" s="60">
        <v>1563.65</v>
      </c>
      <c r="JV236" s="60">
        <v>1614.65</v>
      </c>
      <c r="JW236" s="60">
        <v>1427.65</v>
      </c>
      <c r="JX236" s="60">
        <v>1432.65</v>
      </c>
      <c r="JY236" s="60">
        <v>1605.65</v>
      </c>
      <c r="JZ236" s="60">
        <v>1044.6500000000001</v>
      </c>
      <c r="KA236" s="60">
        <v>1586.65</v>
      </c>
      <c r="KB236" s="60">
        <v>1432.65</v>
      </c>
      <c r="KC236" s="60">
        <v>1572.65</v>
      </c>
      <c r="KD236" s="60">
        <v>1572.65</v>
      </c>
      <c r="KE236" s="60">
        <v>1317.65</v>
      </c>
      <c r="KF236" s="60">
        <v>1572.65</v>
      </c>
      <c r="KG236" s="60">
        <v>1275.6500000000001</v>
      </c>
      <c r="KH236" s="60">
        <v>1516.65</v>
      </c>
      <c r="KI236" s="60">
        <v>1275.6500000000001</v>
      </c>
      <c r="KJ236" s="60">
        <v>1275.6500000000001</v>
      </c>
      <c r="KK236" s="60">
        <v>1275.6500000000001</v>
      </c>
      <c r="KL236" s="60">
        <v>1275.6500000000001</v>
      </c>
      <c r="KM236" s="60">
        <v>1546.9</v>
      </c>
      <c r="KN236" s="60">
        <v>1597.9</v>
      </c>
      <c r="KO236" s="60">
        <v>1572.65</v>
      </c>
      <c r="KP236" s="60">
        <v>1656.65</v>
      </c>
      <c r="KQ236" s="60">
        <v>1572.65</v>
      </c>
      <c r="KR236" s="60">
        <v>1572.65</v>
      </c>
      <c r="KS236" s="60">
        <v>1572.65</v>
      </c>
      <c r="KT236" s="60">
        <v>1572.65</v>
      </c>
      <c r="KU236" s="60">
        <v>1656.65</v>
      </c>
      <c r="KV236" s="60">
        <v>1656.65</v>
      </c>
      <c r="KW236" s="60">
        <v>1427.65</v>
      </c>
      <c r="KX236" s="60">
        <v>1585.65</v>
      </c>
      <c r="KY236" s="60">
        <v>1656.65</v>
      </c>
      <c r="KZ236" s="60">
        <v>1656.65</v>
      </c>
      <c r="LA236" s="60">
        <v>1656.65</v>
      </c>
      <c r="LB236" s="60">
        <v>1502.65</v>
      </c>
      <c r="LC236" s="60">
        <v>1656.65</v>
      </c>
      <c r="LD236" s="60">
        <v>1614.65</v>
      </c>
      <c r="LE236" s="60">
        <v>1516.65</v>
      </c>
      <c r="LF236" s="60">
        <v>1656.65</v>
      </c>
      <c r="LG236" s="60">
        <v>1432.65</v>
      </c>
      <c r="LH236" s="60">
        <v>1656.65</v>
      </c>
      <c r="LI236" s="60">
        <v>1656.65</v>
      </c>
      <c r="LJ236" s="60">
        <v>1474.65</v>
      </c>
      <c r="LK236" s="60">
        <v>1432.65</v>
      </c>
      <c r="LL236" s="60">
        <v>1354.65</v>
      </c>
      <c r="LM236" s="60">
        <v>1656.65</v>
      </c>
      <c r="LN236" s="60">
        <v>1413.65</v>
      </c>
      <c r="LO236" s="60">
        <v>1572.65</v>
      </c>
      <c r="LP236" s="60">
        <v>1170.6500000000001</v>
      </c>
      <c r="LQ236" s="60">
        <v>1656.65</v>
      </c>
      <c r="LR236" s="60">
        <v>1586.65</v>
      </c>
      <c r="LS236" s="60">
        <v>1563.65</v>
      </c>
      <c r="LT236" s="60">
        <v>1343.65</v>
      </c>
      <c r="LU236" s="60">
        <v>1656.65</v>
      </c>
      <c r="LV236" s="60">
        <v>1656.65</v>
      </c>
    </row>
    <row r="237" spans="1:334" ht="15" customHeight="1" x14ac:dyDescent="0.35">
      <c r="A237" s="5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s="60">
        <v>1934.65</v>
      </c>
      <c r="FH237" s="60">
        <v>1794.65</v>
      </c>
      <c r="FI237" s="60">
        <v>1710.65</v>
      </c>
      <c r="FJ237" s="60">
        <v>1710.65</v>
      </c>
      <c r="FK237" s="60">
        <v>1850.65</v>
      </c>
      <c r="FL237" s="60">
        <v>1710.65</v>
      </c>
      <c r="FM237" s="60">
        <v>1850.65</v>
      </c>
      <c r="FN237" s="60">
        <v>1710.65</v>
      </c>
      <c r="FO237" s="60">
        <v>1794.65</v>
      </c>
      <c r="FP237" s="60">
        <v>1934.65</v>
      </c>
      <c r="FQ237" s="60">
        <v>1892.65</v>
      </c>
      <c r="FR237" s="60">
        <v>1892.65</v>
      </c>
      <c r="FS237" s="60">
        <v>1752.65</v>
      </c>
      <c r="FT237" s="60">
        <v>1752.65</v>
      </c>
      <c r="FU237" s="60">
        <v>1752.65</v>
      </c>
      <c r="FV237" s="60">
        <v>1710.65</v>
      </c>
      <c r="FW237" s="60">
        <v>1850.65</v>
      </c>
      <c r="FX237" s="60">
        <v>1850.65</v>
      </c>
      <c r="FY237" s="60">
        <v>1850.65</v>
      </c>
      <c r="FZ237" s="60">
        <v>1850.65</v>
      </c>
      <c r="GA237" s="60">
        <v>1850.65</v>
      </c>
      <c r="GB237" s="60">
        <v>1635.65</v>
      </c>
      <c r="GC237" s="60">
        <v>1474.65</v>
      </c>
      <c r="GD237" s="60">
        <v>1864.65</v>
      </c>
      <c r="GE237" s="60">
        <v>1523.65</v>
      </c>
      <c r="GF237" s="60">
        <v>1523.65</v>
      </c>
      <c r="GG237" s="60">
        <v>1523.65</v>
      </c>
      <c r="GH237" s="60">
        <v>1705.65</v>
      </c>
      <c r="GI237" s="60">
        <v>1934.65</v>
      </c>
      <c r="GJ237" s="60">
        <v>1934.65</v>
      </c>
      <c r="GK237" s="60">
        <v>1934.65</v>
      </c>
      <c r="GL237" s="60">
        <v>1934.65</v>
      </c>
      <c r="GM237" s="60">
        <v>1780.65</v>
      </c>
      <c r="GN237" s="60">
        <v>1934.65</v>
      </c>
      <c r="GO237" s="60">
        <v>1934.65</v>
      </c>
      <c r="GP237" s="60">
        <v>1934.65</v>
      </c>
      <c r="GQ237" s="60">
        <v>1705.65</v>
      </c>
      <c r="GR237" s="60">
        <v>1850.65</v>
      </c>
      <c r="GS237" s="60">
        <v>1794.65</v>
      </c>
      <c r="GT237" s="60">
        <v>1934.65</v>
      </c>
      <c r="GU237" s="60">
        <v>1705.65</v>
      </c>
      <c r="GV237" s="60">
        <v>1705.65</v>
      </c>
      <c r="GW237" s="60">
        <v>1705.65</v>
      </c>
      <c r="GX237" s="60">
        <v>1705.65</v>
      </c>
      <c r="GY237" s="60">
        <v>1705.65</v>
      </c>
      <c r="GZ237" s="60">
        <v>1705.65</v>
      </c>
      <c r="HA237" s="60">
        <v>1705.65</v>
      </c>
      <c r="HB237" s="60">
        <v>1640.65</v>
      </c>
      <c r="HC237" s="60">
        <v>1565.65</v>
      </c>
      <c r="HD237" s="60">
        <v>1303.6500000000001</v>
      </c>
      <c r="HE237" s="60">
        <v>1303.6500000000001</v>
      </c>
      <c r="HF237" s="60">
        <v>1303.6500000000001</v>
      </c>
      <c r="HG237" s="60">
        <v>1303.6500000000001</v>
      </c>
      <c r="HH237" s="60">
        <v>1303.6500000000001</v>
      </c>
      <c r="HI237" s="60">
        <v>1474.65</v>
      </c>
      <c r="HJ237" s="60">
        <v>1934.65</v>
      </c>
      <c r="HK237" s="60">
        <v>1553.65</v>
      </c>
      <c r="HL237" s="60">
        <v>1864.65</v>
      </c>
      <c r="HM237" s="60">
        <v>1572.65</v>
      </c>
      <c r="HN237" s="60">
        <v>1850.65</v>
      </c>
      <c r="HO237" s="60">
        <v>1710.65</v>
      </c>
      <c r="HP237" s="60">
        <v>1748.65</v>
      </c>
      <c r="HQ237" s="60">
        <v>1794.65</v>
      </c>
      <c r="HR237" s="60">
        <v>1934.65</v>
      </c>
      <c r="HS237" s="60">
        <v>1850.65</v>
      </c>
      <c r="HT237" s="60">
        <v>1565.65</v>
      </c>
      <c r="HU237" s="60">
        <v>1404.65</v>
      </c>
      <c r="HV237" s="60">
        <v>1565.65</v>
      </c>
      <c r="HW237" s="60">
        <v>1565.65</v>
      </c>
      <c r="HX237" s="60">
        <v>1934.65</v>
      </c>
      <c r="HY237" s="60">
        <v>278</v>
      </c>
      <c r="IA237" s="60">
        <v>674.9</v>
      </c>
      <c r="IB237" s="60">
        <v>1437</v>
      </c>
      <c r="IC237" s="60">
        <v>1850.65</v>
      </c>
      <c r="ID237" s="60">
        <v>1850.65</v>
      </c>
      <c r="IE237" s="60">
        <v>1644.9</v>
      </c>
      <c r="IF237" s="60">
        <v>1534.65</v>
      </c>
      <c r="IG237" s="60">
        <v>1474.65</v>
      </c>
      <c r="IH237" s="60">
        <v>1263.6500000000001</v>
      </c>
      <c r="II237" s="60">
        <v>1347.65</v>
      </c>
      <c r="IJ237" s="60">
        <v>1780.65</v>
      </c>
      <c r="IK237" s="60">
        <v>1710.65</v>
      </c>
      <c r="IL237" s="60">
        <v>1593.65</v>
      </c>
      <c r="IM237" s="60">
        <v>1635.65</v>
      </c>
      <c r="IN237" s="60">
        <v>1934.65</v>
      </c>
      <c r="IO237" s="60">
        <v>1593.65</v>
      </c>
      <c r="IP237" s="60">
        <v>1474.65</v>
      </c>
      <c r="IQ237" s="60">
        <v>1775.65</v>
      </c>
      <c r="IR237" s="60">
        <v>1474.65</v>
      </c>
      <c r="IS237" s="60">
        <v>1534.65</v>
      </c>
      <c r="IT237" s="60">
        <v>1286.6500000000001</v>
      </c>
      <c r="IU237" s="60">
        <v>1398.9</v>
      </c>
      <c r="IV237" s="60">
        <v>1892.65</v>
      </c>
      <c r="IW237" s="60">
        <v>1850.65</v>
      </c>
      <c r="IX237" s="60">
        <v>1850.65</v>
      </c>
      <c r="IY237" s="60">
        <v>1934.65</v>
      </c>
      <c r="IZ237" s="60">
        <v>1794.65</v>
      </c>
      <c r="JA237" s="60">
        <v>1780.65</v>
      </c>
      <c r="JB237" s="60">
        <v>1710.65</v>
      </c>
      <c r="JC237" s="60">
        <v>1780.65</v>
      </c>
      <c r="JD237" s="60">
        <v>1483.65</v>
      </c>
      <c r="JE237" s="60">
        <v>1850.65</v>
      </c>
      <c r="JF237" s="60">
        <v>1850.65</v>
      </c>
      <c r="JG237" s="60">
        <v>1710.65</v>
      </c>
      <c r="JH237" s="60">
        <v>1504.65</v>
      </c>
      <c r="JI237" s="60">
        <v>1182</v>
      </c>
      <c r="JJ237" s="60">
        <v>1850.65</v>
      </c>
      <c r="JK237" s="60">
        <v>1553.65</v>
      </c>
      <c r="JL237" s="60">
        <v>1850.65</v>
      </c>
      <c r="JM237" s="60">
        <v>1305.9000000000001</v>
      </c>
      <c r="JN237" s="60">
        <v>1841.65</v>
      </c>
      <c r="JO237" s="60">
        <v>1640.65</v>
      </c>
      <c r="JP237" s="60">
        <v>1864.65</v>
      </c>
      <c r="JQ237" s="60">
        <v>1437</v>
      </c>
      <c r="JR237" s="60">
        <v>1934.65</v>
      </c>
      <c r="JS237" s="60">
        <v>1934.65</v>
      </c>
      <c r="JT237" s="60">
        <v>1934.65</v>
      </c>
      <c r="JU237" s="60">
        <v>1841.65</v>
      </c>
      <c r="JV237" s="60">
        <v>1892.65</v>
      </c>
      <c r="JW237" s="60">
        <v>1705.65</v>
      </c>
      <c r="JX237" s="60">
        <v>1710.65</v>
      </c>
      <c r="JY237" s="60">
        <v>1883.65</v>
      </c>
      <c r="JZ237" s="60">
        <v>1322.65</v>
      </c>
      <c r="KA237" s="60">
        <v>1864.65</v>
      </c>
      <c r="KB237" s="60">
        <v>1710.65</v>
      </c>
      <c r="KC237" s="60">
        <v>1850.65</v>
      </c>
      <c r="KD237" s="60">
        <v>1850.65</v>
      </c>
      <c r="KE237" s="60">
        <v>1595.65</v>
      </c>
      <c r="KF237" s="60">
        <v>1850.65</v>
      </c>
      <c r="KG237" s="60">
        <v>1553.65</v>
      </c>
      <c r="KH237" s="60">
        <v>1794.65</v>
      </c>
      <c r="KI237" s="60">
        <v>1553.65</v>
      </c>
      <c r="KJ237" s="60">
        <v>1553.65</v>
      </c>
      <c r="KK237" s="60">
        <v>1553.65</v>
      </c>
      <c r="KL237" s="60">
        <v>1553.65</v>
      </c>
      <c r="KM237" s="60">
        <v>1824.9</v>
      </c>
      <c r="KN237" s="60">
        <v>1875.9</v>
      </c>
      <c r="KO237" s="60">
        <v>1572.65</v>
      </c>
      <c r="KP237" s="60">
        <v>1934.65</v>
      </c>
      <c r="KQ237" s="60">
        <v>1850.65</v>
      </c>
      <c r="KR237" s="60">
        <v>1850.65</v>
      </c>
      <c r="KS237" s="60">
        <v>1850.65</v>
      </c>
      <c r="KT237" s="60">
        <v>1850.65</v>
      </c>
      <c r="KU237" s="60">
        <v>1934.65</v>
      </c>
      <c r="KV237" s="60">
        <v>1934.65</v>
      </c>
      <c r="KW237" s="60">
        <v>1705.65</v>
      </c>
      <c r="KX237" s="60">
        <v>1863.65</v>
      </c>
      <c r="KY237" s="60">
        <v>1934.65</v>
      </c>
      <c r="KZ237" s="60">
        <v>1934.65</v>
      </c>
      <c r="LA237" s="60">
        <v>1934.65</v>
      </c>
      <c r="LB237" s="60">
        <v>1780.65</v>
      </c>
      <c r="LC237" s="60">
        <v>1934.65</v>
      </c>
      <c r="LD237" s="60">
        <v>1892.65</v>
      </c>
      <c r="LE237" s="60">
        <v>1794.65</v>
      </c>
      <c r="LF237" s="60">
        <v>1934.65</v>
      </c>
      <c r="LG237" s="60">
        <v>1710.65</v>
      </c>
      <c r="LH237" s="60">
        <v>1934.65</v>
      </c>
      <c r="LI237" s="60">
        <v>1934.65</v>
      </c>
      <c r="LJ237" s="60">
        <v>1752.65</v>
      </c>
      <c r="LK237" s="60">
        <v>1710.65</v>
      </c>
      <c r="LL237" s="60">
        <v>1632.65</v>
      </c>
      <c r="LM237" s="60">
        <v>1934.65</v>
      </c>
      <c r="LN237" s="60">
        <v>1691.65</v>
      </c>
      <c r="LO237" s="60">
        <v>1850.65</v>
      </c>
      <c r="LP237" s="60">
        <v>1448.65</v>
      </c>
      <c r="LQ237" s="60">
        <v>1934.65</v>
      </c>
      <c r="LR237" s="60">
        <v>1864.65</v>
      </c>
      <c r="LS237" s="60">
        <v>1841.65</v>
      </c>
      <c r="LT237" s="60">
        <v>1621.65</v>
      </c>
      <c r="LU237" s="60">
        <v>1934.65</v>
      </c>
      <c r="LV237" s="60">
        <v>1934.65</v>
      </c>
    </row>
    <row r="238" spans="1:334" ht="15" customHeight="1" x14ac:dyDescent="0.35">
      <c r="A238" s="57"/>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s="60">
        <v>1822.15</v>
      </c>
      <c r="FH238" s="60">
        <v>1682.15</v>
      </c>
      <c r="FI238" s="60">
        <v>1598.15</v>
      </c>
      <c r="FJ238" s="60">
        <v>1598.15</v>
      </c>
      <c r="FK238" s="60">
        <v>1738.15</v>
      </c>
      <c r="FL238" s="60">
        <v>1598.15</v>
      </c>
      <c r="FM238" s="60">
        <v>1738.15</v>
      </c>
      <c r="FN238" s="60">
        <v>1598.15</v>
      </c>
      <c r="FO238" s="60">
        <v>1682.15</v>
      </c>
      <c r="FP238" s="60">
        <v>1822.15</v>
      </c>
      <c r="FQ238" s="60">
        <v>1780.15</v>
      </c>
      <c r="FR238" s="60">
        <v>1780.15</v>
      </c>
      <c r="FS238" s="60">
        <v>1640.15</v>
      </c>
      <c r="FT238" s="60">
        <v>1640.15</v>
      </c>
      <c r="FU238" s="60">
        <v>1640.15</v>
      </c>
      <c r="FV238" s="60">
        <v>1598.15</v>
      </c>
      <c r="FW238" s="60">
        <v>1738.15</v>
      </c>
      <c r="FX238" s="60">
        <v>1738.15</v>
      </c>
      <c r="FY238" s="60">
        <v>1738.15</v>
      </c>
      <c r="FZ238" s="60">
        <v>1738.15</v>
      </c>
      <c r="GA238" s="60">
        <v>1738.15</v>
      </c>
      <c r="GB238" s="60">
        <v>1523.15</v>
      </c>
      <c r="GC238" s="60">
        <v>1640.15</v>
      </c>
      <c r="GD238" s="60">
        <v>1752.15</v>
      </c>
      <c r="GE238" s="60">
        <v>1411.15</v>
      </c>
      <c r="GF238" s="60">
        <v>1411.15</v>
      </c>
      <c r="GG238" s="60">
        <v>1411.15</v>
      </c>
      <c r="GH238" s="60">
        <v>1593.15</v>
      </c>
      <c r="GI238" s="60">
        <v>1822.15</v>
      </c>
      <c r="GJ238" s="60">
        <v>1822.15</v>
      </c>
      <c r="GK238" s="60">
        <v>1822.15</v>
      </c>
      <c r="GL238" s="60">
        <v>1822.15</v>
      </c>
      <c r="GM238" s="60">
        <v>1668.15</v>
      </c>
      <c r="GN238" s="60">
        <v>1822.15</v>
      </c>
      <c r="GO238" s="60">
        <v>1822.15</v>
      </c>
      <c r="GP238" s="60">
        <v>1822.15</v>
      </c>
      <c r="GQ238" s="60">
        <v>1593.15</v>
      </c>
      <c r="GR238" s="60">
        <v>1738.15</v>
      </c>
      <c r="GS238" s="60">
        <v>1682.15</v>
      </c>
      <c r="GT238" s="60">
        <v>1822.15</v>
      </c>
      <c r="GU238" s="60">
        <v>1593.15</v>
      </c>
      <c r="GV238" s="60">
        <v>1593.15</v>
      </c>
      <c r="GW238" s="60">
        <v>1593.15</v>
      </c>
      <c r="GX238" s="60">
        <v>1593.15</v>
      </c>
      <c r="GY238" s="60">
        <v>1593.15</v>
      </c>
      <c r="GZ238" s="60">
        <v>1593.15</v>
      </c>
      <c r="HA238" s="60">
        <v>1593.15</v>
      </c>
      <c r="HB238" s="60">
        <v>1528.15</v>
      </c>
      <c r="HC238" s="60">
        <v>1453.15</v>
      </c>
      <c r="HD238" s="60">
        <v>1191.1500000000001</v>
      </c>
      <c r="HE238" s="60">
        <v>1191.1500000000001</v>
      </c>
      <c r="HF238" s="60">
        <v>1191.1500000000001</v>
      </c>
      <c r="HG238" s="60">
        <v>1191.1500000000001</v>
      </c>
      <c r="HH238" s="60">
        <v>1191.1500000000001</v>
      </c>
      <c r="HI238" s="60">
        <v>1640.15</v>
      </c>
      <c r="HJ238" s="60">
        <v>1822.15</v>
      </c>
      <c r="HK238" s="60">
        <v>941.15</v>
      </c>
      <c r="HL238" s="60">
        <v>1752.15</v>
      </c>
      <c r="HM238" s="60">
        <v>1738.15</v>
      </c>
      <c r="HN238" s="60">
        <v>1738.15</v>
      </c>
      <c r="HO238" s="60">
        <v>1598.15</v>
      </c>
      <c r="HP238" s="60">
        <v>1636.15</v>
      </c>
      <c r="HQ238" s="60">
        <v>1682.15</v>
      </c>
      <c r="HR238" s="60">
        <v>1822.15</v>
      </c>
      <c r="HS238" s="60">
        <v>1738.15</v>
      </c>
      <c r="HT238" s="60">
        <v>1453.15</v>
      </c>
      <c r="HU238" s="60">
        <v>1292.1500000000001</v>
      </c>
      <c r="HV238" s="60">
        <v>1453.15</v>
      </c>
      <c r="HW238" s="60">
        <v>1453.15</v>
      </c>
      <c r="HX238" s="60">
        <v>1822.15</v>
      </c>
      <c r="HY238" s="60">
        <v>562.4</v>
      </c>
      <c r="HZ238" s="60">
        <v>562.4</v>
      </c>
      <c r="IB238" s="60">
        <v>1721.4</v>
      </c>
      <c r="IC238" s="60">
        <v>1738.15</v>
      </c>
      <c r="ID238" s="60">
        <v>1738.15</v>
      </c>
      <c r="IE238" s="60">
        <v>1461.4</v>
      </c>
      <c r="IF238" s="60">
        <v>1569.15</v>
      </c>
      <c r="IG238" s="60">
        <v>1226.1500000000001</v>
      </c>
      <c r="IH238" s="60">
        <v>1369.15</v>
      </c>
      <c r="II238" s="60">
        <v>1453.15</v>
      </c>
      <c r="IJ238" s="60">
        <v>1668.15</v>
      </c>
      <c r="IK238" s="60">
        <v>1598.15</v>
      </c>
      <c r="IL238" s="60">
        <v>1481.15</v>
      </c>
      <c r="IM238" s="60">
        <v>1523.15</v>
      </c>
      <c r="IN238" s="60">
        <v>1822.15</v>
      </c>
      <c r="IO238" s="60">
        <v>1481.15</v>
      </c>
      <c r="IP238" s="60">
        <v>1640.15</v>
      </c>
      <c r="IQ238" s="60">
        <v>1663.15</v>
      </c>
      <c r="IR238" s="60">
        <v>1640.15</v>
      </c>
      <c r="IS238" s="60">
        <v>1640.15</v>
      </c>
      <c r="IT238" s="60">
        <v>1392.15</v>
      </c>
      <c r="IU238" s="60">
        <v>1478.4</v>
      </c>
      <c r="IV238" s="60">
        <v>1780.15</v>
      </c>
      <c r="IW238" s="60">
        <v>1738.15</v>
      </c>
      <c r="IX238" s="60">
        <v>1738.15</v>
      </c>
      <c r="IY238" s="60">
        <v>1822.15</v>
      </c>
      <c r="IZ238" s="60">
        <v>1682.15</v>
      </c>
      <c r="JA238" s="60">
        <v>1668.15</v>
      </c>
      <c r="JB238" s="60">
        <v>1598.15</v>
      </c>
      <c r="JC238" s="60">
        <v>1668.15</v>
      </c>
      <c r="JD238" s="60">
        <v>1285.1500000000001</v>
      </c>
      <c r="JE238" s="60">
        <v>1738.15</v>
      </c>
      <c r="JF238" s="60">
        <v>1738.15</v>
      </c>
      <c r="JG238" s="60">
        <v>1598.15</v>
      </c>
      <c r="JH238" s="60">
        <v>1321.15</v>
      </c>
      <c r="JI238" s="60">
        <v>1466.4</v>
      </c>
      <c r="JJ238" s="60">
        <v>1738.15</v>
      </c>
      <c r="JK238" s="60">
        <v>1355.15</v>
      </c>
      <c r="JL238" s="60">
        <v>1738.15</v>
      </c>
      <c r="JM238" s="60">
        <v>1193.4000000000001</v>
      </c>
      <c r="JN238" s="60">
        <v>1729.15</v>
      </c>
      <c r="JO238" s="60">
        <v>1528.15</v>
      </c>
      <c r="JP238" s="60">
        <v>1752.15</v>
      </c>
      <c r="JQ238" s="60">
        <v>1721.4</v>
      </c>
      <c r="JR238" s="60">
        <v>1822.15</v>
      </c>
      <c r="JS238" s="60">
        <v>1822.15</v>
      </c>
      <c r="JT238" s="60">
        <v>1822.15</v>
      </c>
      <c r="JU238" s="60">
        <v>1729.15</v>
      </c>
      <c r="JV238" s="60">
        <v>1780.15</v>
      </c>
      <c r="JW238" s="60">
        <v>1593.15</v>
      </c>
      <c r="JX238" s="60">
        <v>1598.15</v>
      </c>
      <c r="JY238" s="60">
        <v>1771.15</v>
      </c>
      <c r="JZ238" s="60">
        <v>710.15</v>
      </c>
      <c r="KA238" s="60">
        <v>1752.15</v>
      </c>
      <c r="KB238" s="60">
        <v>1598.15</v>
      </c>
      <c r="KC238" s="60">
        <v>1738.15</v>
      </c>
      <c r="KD238" s="60">
        <v>1738.15</v>
      </c>
      <c r="KE238" s="60">
        <v>1069.1500000000001</v>
      </c>
      <c r="KF238" s="60">
        <v>1738.15</v>
      </c>
      <c r="KG238" s="60">
        <v>941.15</v>
      </c>
      <c r="KH238" s="60">
        <v>1682.15</v>
      </c>
      <c r="KI238" s="60">
        <v>1027.1500000000001</v>
      </c>
      <c r="KJ238" s="60">
        <v>878.75</v>
      </c>
      <c r="KK238" s="60">
        <v>941.15</v>
      </c>
      <c r="KL238" s="60">
        <v>878.75</v>
      </c>
      <c r="KM238" s="60">
        <v>1712.4</v>
      </c>
      <c r="KN238" s="60">
        <v>1763.4</v>
      </c>
      <c r="KO238" s="60">
        <v>1738.15</v>
      </c>
      <c r="KP238" s="60">
        <v>1822.15</v>
      </c>
      <c r="KQ238" s="60">
        <v>1738.15</v>
      </c>
      <c r="KR238" s="60">
        <v>1738.15</v>
      </c>
      <c r="KS238" s="60">
        <v>1738.15</v>
      </c>
      <c r="KT238" s="60">
        <v>1738.15</v>
      </c>
      <c r="KU238" s="60">
        <v>1822.15</v>
      </c>
      <c r="KV238" s="60">
        <v>1822.15</v>
      </c>
      <c r="KW238" s="60">
        <v>1593.15</v>
      </c>
      <c r="KX238" s="60">
        <v>1751.15</v>
      </c>
      <c r="KY238" s="60">
        <v>1822.15</v>
      </c>
      <c r="KZ238" s="60">
        <v>1822.15</v>
      </c>
      <c r="LA238" s="60">
        <v>1822.15</v>
      </c>
      <c r="LB238" s="60">
        <v>1668.15</v>
      </c>
      <c r="LC238" s="60">
        <v>1822.15</v>
      </c>
      <c r="LD238" s="60">
        <v>1780.15</v>
      </c>
      <c r="LE238" s="60">
        <v>1682.15</v>
      </c>
      <c r="LF238" s="60">
        <v>1822.15</v>
      </c>
      <c r="LG238" s="60">
        <v>1598.15</v>
      </c>
      <c r="LH238" s="60">
        <v>1822.15</v>
      </c>
      <c r="LI238" s="60">
        <v>1822.15</v>
      </c>
      <c r="LJ238" s="60">
        <v>1640.15</v>
      </c>
      <c r="LK238" s="60">
        <v>1598.15</v>
      </c>
      <c r="LL238" s="60">
        <v>1520.15</v>
      </c>
      <c r="LM238" s="60">
        <v>1822.15</v>
      </c>
      <c r="LN238" s="60">
        <v>1579.15</v>
      </c>
      <c r="LO238" s="60">
        <v>1738.15</v>
      </c>
      <c r="LP238" s="60">
        <v>1336.15</v>
      </c>
      <c r="LQ238" s="60">
        <v>1822.15</v>
      </c>
      <c r="LR238" s="60">
        <v>1752.15</v>
      </c>
      <c r="LS238" s="60">
        <v>1729.15</v>
      </c>
      <c r="LT238" s="60">
        <v>1509.15</v>
      </c>
      <c r="LU238" s="60">
        <v>1822.15</v>
      </c>
      <c r="LV238" s="60">
        <v>1822.15</v>
      </c>
    </row>
    <row r="239" spans="1:334" ht="15" customHeight="1" x14ac:dyDescent="0.35">
      <c r="A239" s="57"/>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s="60">
        <v>1378.3</v>
      </c>
      <c r="FH239" s="60">
        <v>1378.3</v>
      </c>
      <c r="FI239" s="60">
        <v>1144.3</v>
      </c>
      <c r="FJ239" s="60">
        <v>1144.3</v>
      </c>
      <c r="FK239" s="60">
        <v>1144.3</v>
      </c>
      <c r="FL239" s="60">
        <v>1144.3</v>
      </c>
      <c r="FM239" s="60">
        <v>1144.3</v>
      </c>
      <c r="FN239" s="60">
        <v>1144.3</v>
      </c>
      <c r="FO239" s="60">
        <v>1378.3</v>
      </c>
      <c r="FP239" s="60">
        <v>1378.3</v>
      </c>
      <c r="FQ239" s="60">
        <v>1336.3</v>
      </c>
      <c r="FR239" s="60">
        <v>1336.3</v>
      </c>
      <c r="FS239" s="60">
        <v>1336.3</v>
      </c>
      <c r="FT239" s="60">
        <v>1336.3</v>
      </c>
      <c r="FU239" s="60">
        <v>1186.3</v>
      </c>
      <c r="FV239" s="60">
        <v>1144.3</v>
      </c>
      <c r="FW239" s="60">
        <v>1294.3</v>
      </c>
      <c r="FX239" s="60">
        <v>1294.3</v>
      </c>
      <c r="FY239" s="60">
        <v>1144.3</v>
      </c>
      <c r="FZ239" s="60">
        <v>1144.3</v>
      </c>
      <c r="GA239" s="60">
        <v>1294.3</v>
      </c>
      <c r="GB239" s="60">
        <v>1378.3</v>
      </c>
      <c r="GC239" s="60">
        <v>1186.3</v>
      </c>
      <c r="GD239" s="60">
        <v>1378.3</v>
      </c>
      <c r="GE239" s="60">
        <v>1336.3</v>
      </c>
      <c r="GF239" s="60">
        <v>1336.3</v>
      </c>
      <c r="GG239" s="60">
        <v>1336.3</v>
      </c>
      <c r="GH239" s="60">
        <v>1378.3</v>
      </c>
      <c r="GI239" s="60">
        <v>1378.3</v>
      </c>
      <c r="GJ239" s="60">
        <v>1378.3</v>
      </c>
      <c r="GK239" s="60">
        <v>1378.3</v>
      </c>
      <c r="GL239" s="60">
        <v>1378.3</v>
      </c>
      <c r="GM239" s="60">
        <v>1294.3</v>
      </c>
      <c r="GN239" s="60">
        <v>1378.3</v>
      </c>
      <c r="GO239" s="60">
        <v>1378.3</v>
      </c>
      <c r="GP239" s="60">
        <v>1378.3</v>
      </c>
      <c r="GQ239" s="60">
        <v>1378.3</v>
      </c>
      <c r="GR239" s="60">
        <v>1144.3</v>
      </c>
      <c r="GS239" s="60">
        <v>1378.3</v>
      </c>
      <c r="GT239" s="60">
        <v>1378.3</v>
      </c>
      <c r="GU239" s="60">
        <v>1378.3</v>
      </c>
      <c r="GV239" s="60">
        <v>1378.3</v>
      </c>
      <c r="GW239" s="60">
        <v>1378.3</v>
      </c>
      <c r="GX239" s="60">
        <v>1378.3</v>
      </c>
      <c r="GY239" s="60">
        <v>1378.3</v>
      </c>
      <c r="GZ239" s="60">
        <v>1378.3</v>
      </c>
      <c r="HA239" s="60">
        <v>1378.3</v>
      </c>
      <c r="HB239" s="60">
        <v>1294.3</v>
      </c>
      <c r="HC239" s="60">
        <v>1378.3</v>
      </c>
      <c r="HD239" s="60">
        <v>1378.3</v>
      </c>
      <c r="HE239" s="60">
        <v>1378.3</v>
      </c>
      <c r="HF239" s="60">
        <v>1378.3</v>
      </c>
      <c r="HG239" s="60">
        <v>1378.3</v>
      </c>
      <c r="HH239" s="60">
        <v>1378.3</v>
      </c>
      <c r="HI239" s="60">
        <v>1186.3</v>
      </c>
      <c r="HJ239" s="60">
        <v>1378.3</v>
      </c>
      <c r="HK239" s="60">
        <v>1144.3</v>
      </c>
      <c r="HL239" s="60">
        <v>1378.3</v>
      </c>
      <c r="HM239" s="60">
        <v>1144.3</v>
      </c>
      <c r="HN239" s="60">
        <v>1294.3</v>
      </c>
      <c r="HO239" s="60">
        <v>1144.3</v>
      </c>
      <c r="HP239" s="60">
        <v>1144.3</v>
      </c>
      <c r="HQ239" s="60">
        <v>1378.3</v>
      </c>
      <c r="HR239" s="60">
        <v>1378.3</v>
      </c>
      <c r="HS239" s="60">
        <v>1144.3</v>
      </c>
      <c r="HT239" s="60">
        <v>1378.3</v>
      </c>
      <c r="HU239" s="60">
        <v>1378.3</v>
      </c>
      <c r="HV239" s="60">
        <v>1378.3</v>
      </c>
      <c r="HW239" s="60">
        <v>1378.3</v>
      </c>
      <c r="HX239" s="60">
        <v>1378.3</v>
      </c>
      <c r="HY239" s="60">
        <v>880.65</v>
      </c>
      <c r="HZ239" s="60">
        <v>880.65</v>
      </c>
      <c r="IA239" s="60">
        <v>1277.55</v>
      </c>
      <c r="IC239" s="60">
        <v>730.65</v>
      </c>
      <c r="ID239" s="60">
        <v>730.65</v>
      </c>
      <c r="IE239" s="60">
        <v>1319.55</v>
      </c>
      <c r="IF239" s="60">
        <v>1186.3</v>
      </c>
      <c r="IG239" s="60">
        <v>1186.3</v>
      </c>
      <c r="IH239" s="60">
        <v>1294.3</v>
      </c>
      <c r="II239" s="60">
        <v>1378.3</v>
      </c>
      <c r="IJ239" s="60">
        <v>1144.3</v>
      </c>
      <c r="IK239" s="60">
        <v>1294.3</v>
      </c>
      <c r="IL239" s="60">
        <v>1186.3</v>
      </c>
      <c r="IM239" s="60">
        <v>1378.3</v>
      </c>
      <c r="IN239" s="60">
        <v>1378.3</v>
      </c>
      <c r="IO239" s="60">
        <v>1336.3</v>
      </c>
      <c r="IP239" s="60">
        <v>1186.3</v>
      </c>
      <c r="IQ239" s="60">
        <v>1378.3</v>
      </c>
      <c r="IR239" s="60">
        <v>1186.3</v>
      </c>
      <c r="IS239" s="60">
        <v>1186.3</v>
      </c>
      <c r="IT239" s="60">
        <v>1227.3</v>
      </c>
      <c r="IU239" s="60">
        <v>960.55</v>
      </c>
      <c r="IV239" s="60">
        <v>1336.3</v>
      </c>
      <c r="IW239" s="60">
        <v>1294.3</v>
      </c>
      <c r="IX239" s="60">
        <v>1144.3</v>
      </c>
      <c r="IY239" s="60">
        <v>1378.3</v>
      </c>
      <c r="IZ239" s="60">
        <v>1378.3</v>
      </c>
      <c r="JA239" s="60">
        <v>1144.3</v>
      </c>
      <c r="JB239" s="60">
        <v>1144.3</v>
      </c>
      <c r="JC239" s="60">
        <v>1144.3</v>
      </c>
      <c r="JD239" s="60">
        <v>1144.3</v>
      </c>
      <c r="JE239" s="60">
        <v>1294.3</v>
      </c>
      <c r="JF239" s="60">
        <v>1294.3</v>
      </c>
      <c r="JG239" s="60">
        <v>1144.3</v>
      </c>
      <c r="JH239" s="60">
        <v>1336.3</v>
      </c>
      <c r="JI239" s="60">
        <v>922.65</v>
      </c>
      <c r="JJ239" s="60">
        <v>1294.3</v>
      </c>
      <c r="JK239" s="60">
        <v>1144.3</v>
      </c>
      <c r="JL239" s="60">
        <v>1294.3</v>
      </c>
      <c r="JM239" s="60">
        <v>1277.55</v>
      </c>
      <c r="JN239" s="60">
        <v>1294.3</v>
      </c>
      <c r="JO239" s="60">
        <v>1144.3</v>
      </c>
      <c r="JP239" s="60">
        <v>1378.3</v>
      </c>
      <c r="JQ239" s="60">
        <v>546.9</v>
      </c>
      <c r="JR239" s="60">
        <v>1378.3</v>
      </c>
      <c r="JS239" s="60">
        <v>1378.3</v>
      </c>
      <c r="JT239" s="60">
        <v>1378.3</v>
      </c>
      <c r="JU239" s="60">
        <v>1294.3</v>
      </c>
      <c r="JV239" s="60">
        <v>1336.3</v>
      </c>
      <c r="JW239" s="60">
        <v>1378.3</v>
      </c>
      <c r="JX239" s="60">
        <v>1144.3</v>
      </c>
      <c r="JY239" s="60">
        <v>1336.3</v>
      </c>
      <c r="JZ239" s="60">
        <v>1294.3</v>
      </c>
      <c r="KA239" s="60">
        <v>1378.3</v>
      </c>
      <c r="KB239" s="60">
        <v>1144.3</v>
      </c>
      <c r="KC239" s="60">
        <v>1144.3</v>
      </c>
      <c r="KD239" s="60">
        <v>1144.3</v>
      </c>
      <c r="KE239" s="60">
        <v>1186.3</v>
      </c>
      <c r="KF239" s="60">
        <v>1294.3</v>
      </c>
      <c r="KG239" s="60">
        <v>1144.3</v>
      </c>
      <c r="KH239" s="60">
        <v>1378.3</v>
      </c>
      <c r="KI239" s="60">
        <v>1144.3</v>
      </c>
      <c r="KJ239" s="60">
        <v>1144.3</v>
      </c>
      <c r="KK239" s="60">
        <v>1144.3</v>
      </c>
      <c r="KL239" s="60">
        <v>1144.3</v>
      </c>
      <c r="KM239" s="60">
        <v>810.55</v>
      </c>
      <c r="KN239" s="60">
        <v>1319.55</v>
      </c>
      <c r="KO239" s="60">
        <v>1144.3</v>
      </c>
      <c r="KP239" s="60">
        <v>1378.3</v>
      </c>
      <c r="KQ239" s="60">
        <v>1294.3</v>
      </c>
      <c r="KR239" s="60">
        <v>1294.3</v>
      </c>
      <c r="KS239" s="60">
        <v>1144.3</v>
      </c>
      <c r="KT239" s="60">
        <v>1144.3</v>
      </c>
      <c r="KU239" s="60">
        <v>1378.3</v>
      </c>
      <c r="KV239" s="60">
        <v>1378.3</v>
      </c>
      <c r="KW239" s="60">
        <v>1378.3</v>
      </c>
      <c r="KX239" s="60">
        <v>1378.3</v>
      </c>
      <c r="KY239" s="60">
        <v>1378.3</v>
      </c>
      <c r="KZ239" s="60">
        <v>1378.3</v>
      </c>
      <c r="LA239" s="60">
        <v>1378.3</v>
      </c>
      <c r="LB239" s="60">
        <v>1144.3</v>
      </c>
      <c r="LC239" s="60">
        <v>1378.3</v>
      </c>
      <c r="LD239" s="60">
        <v>1336.3</v>
      </c>
      <c r="LE239" s="60">
        <v>1378.3</v>
      </c>
      <c r="LF239" s="60">
        <v>1378.3</v>
      </c>
      <c r="LG239" s="60">
        <v>1144.3</v>
      </c>
      <c r="LH239" s="60">
        <v>1378.3</v>
      </c>
      <c r="LI239" s="60">
        <v>1378.3</v>
      </c>
      <c r="LJ239" s="60">
        <v>1336.3</v>
      </c>
      <c r="LK239" s="60">
        <v>1294.3</v>
      </c>
      <c r="LL239" s="60">
        <v>1378.3</v>
      </c>
      <c r="LM239" s="60">
        <v>1378.3</v>
      </c>
      <c r="LN239" s="60">
        <v>827.3</v>
      </c>
      <c r="LO239" s="60">
        <v>1294.3</v>
      </c>
      <c r="LP239" s="60">
        <v>1294.3</v>
      </c>
      <c r="LQ239" s="60">
        <v>1378.3</v>
      </c>
      <c r="LR239" s="60">
        <v>1378.3</v>
      </c>
      <c r="LS239" s="60">
        <v>1294.3</v>
      </c>
      <c r="LT239" s="60">
        <v>1144.3</v>
      </c>
      <c r="LU239" s="60">
        <v>1378.3</v>
      </c>
      <c r="LV239" s="60">
        <v>1378.3</v>
      </c>
    </row>
    <row r="240" spans="1:334" ht="15" customHeight="1" x14ac:dyDescent="0.35">
      <c r="A240" s="57"/>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s="60">
        <v>5477</v>
      </c>
      <c r="FH240" s="60">
        <v>5357</v>
      </c>
      <c r="FI240" s="60">
        <v>4973</v>
      </c>
      <c r="FJ240" s="60">
        <v>4973</v>
      </c>
      <c r="FK240" s="60">
        <v>4973</v>
      </c>
      <c r="FL240" s="60">
        <v>4973</v>
      </c>
      <c r="FM240" s="60">
        <v>4973</v>
      </c>
      <c r="FN240" s="60">
        <v>4893</v>
      </c>
      <c r="FO240" s="60">
        <v>5357</v>
      </c>
      <c r="FP240" s="60">
        <v>5757</v>
      </c>
      <c r="FQ240" s="60">
        <v>5515</v>
      </c>
      <c r="FR240" s="60">
        <v>5515</v>
      </c>
      <c r="FS240" s="60">
        <v>5315</v>
      </c>
      <c r="FT240" s="60">
        <v>5315</v>
      </c>
      <c r="FU240" s="60">
        <v>5165</v>
      </c>
      <c r="FV240" s="60">
        <v>5123</v>
      </c>
      <c r="FW240" s="60">
        <v>5673</v>
      </c>
      <c r="FX240" s="60">
        <v>5673</v>
      </c>
      <c r="FY240" s="60">
        <v>5373</v>
      </c>
      <c r="FZ240" s="60">
        <v>5373</v>
      </c>
      <c r="GA240" s="60">
        <v>5673</v>
      </c>
      <c r="GB240" s="60">
        <v>5677</v>
      </c>
      <c r="GC240" s="60">
        <v>5365</v>
      </c>
      <c r="GD240" s="60">
        <v>5677</v>
      </c>
      <c r="GE240" s="60">
        <v>5635</v>
      </c>
      <c r="GF240" s="60">
        <v>5635</v>
      </c>
      <c r="GG240" s="60">
        <v>5715</v>
      </c>
      <c r="GH240" s="60">
        <v>5677</v>
      </c>
      <c r="GI240" s="60">
        <v>5677</v>
      </c>
      <c r="GJ240" s="60">
        <v>5677</v>
      </c>
      <c r="GK240" s="60">
        <v>5677</v>
      </c>
      <c r="GL240" s="60">
        <v>5677</v>
      </c>
      <c r="GM240" s="60">
        <v>5593</v>
      </c>
      <c r="GN240" s="60">
        <v>5677</v>
      </c>
      <c r="GO240" s="60">
        <v>5677</v>
      </c>
      <c r="GP240" s="60">
        <v>5677</v>
      </c>
      <c r="GQ240" s="60">
        <v>5677</v>
      </c>
      <c r="GR240" s="60">
        <v>4973</v>
      </c>
      <c r="GS240" s="60">
        <v>5677</v>
      </c>
      <c r="GT240" s="60">
        <v>5677</v>
      </c>
      <c r="GU240" s="60">
        <v>5677</v>
      </c>
      <c r="GV240" s="60">
        <v>5677</v>
      </c>
      <c r="GW240" s="60">
        <v>5677</v>
      </c>
      <c r="GX240" s="60">
        <v>5677</v>
      </c>
      <c r="GY240" s="60">
        <v>5677</v>
      </c>
      <c r="GZ240" s="60">
        <v>5677</v>
      </c>
      <c r="HA240" s="60">
        <v>5677</v>
      </c>
      <c r="HB240" s="60">
        <v>5593</v>
      </c>
      <c r="HC240" s="60">
        <v>5677</v>
      </c>
      <c r="HD240" s="60">
        <v>5677</v>
      </c>
      <c r="HE240" s="60">
        <v>5757</v>
      </c>
      <c r="HF240" s="60">
        <v>5677</v>
      </c>
      <c r="HG240" s="60">
        <v>5677</v>
      </c>
      <c r="HH240" s="60">
        <v>5677</v>
      </c>
      <c r="HI240" s="60">
        <v>5365</v>
      </c>
      <c r="HJ240" s="60">
        <v>5677</v>
      </c>
      <c r="HK240" s="60">
        <v>5373</v>
      </c>
      <c r="HL240" s="60">
        <v>5677</v>
      </c>
      <c r="HM240" s="60">
        <v>5373</v>
      </c>
      <c r="HN240" s="60">
        <v>5273</v>
      </c>
      <c r="HO240" s="60">
        <v>4973</v>
      </c>
      <c r="HP240" s="60">
        <v>4973</v>
      </c>
      <c r="HQ240" s="60">
        <v>5677</v>
      </c>
      <c r="HR240" s="60">
        <v>5277</v>
      </c>
      <c r="HS240" s="60">
        <v>1170.4000000000001</v>
      </c>
      <c r="HT240" s="60">
        <v>5757</v>
      </c>
      <c r="HU240" s="60">
        <v>5757</v>
      </c>
      <c r="HV240" s="60">
        <v>5757</v>
      </c>
      <c r="HW240" s="60">
        <v>5757</v>
      </c>
      <c r="HX240" s="60">
        <v>5677</v>
      </c>
      <c r="HY240" s="60">
        <v>5673</v>
      </c>
      <c r="HZ240" s="60">
        <v>5673</v>
      </c>
      <c r="IA240" s="60">
        <v>5673</v>
      </c>
      <c r="IB240" s="60">
        <v>5109.3500000000004</v>
      </c>
      <c r="ID240" s="60">
        <v>943.6</v>
      </c>
      <c r="IE240" s="60">
        <v>5715</v>
      </c>
      <c r="IF240" s="60">
        <v>5565</v>
      </c>
      <c r="IG240" s="60">
        <v>5565</v>
      </c>
      <c r="IH240" s="60">
        <v>5673</v>
      </c>
      <c r="II240" s="60">
        <v>5757</v>
      </c>
      <c r="IJ240" s="60">
        <v>5523</v>
      </c>
      <c r="IK240" s="60">
        <v>5593</v>
      </c>
      <c r="IL240" s="60">
        <v>5485</v>
      </c>
      <c r="IM240" s="60">
        <v>5677</v>
      </c>
      <c r="IN240" s="60">
        <v>5677</v>
      </c>
      <c r="IO240" s="60">
        <v>5635</v>
      </c>
      <c r="IP240" s="60">
        <v>5485</v>
      </c>
      <c r="IQ240" s="60">
        <v>5677</v>
      </c>
      <c r="IR240" s="60">
        <v>5485</v>
      </c>
      <c r="IS240" s="60">
        <v>5565</v>
      </c>
      <c r="IT240" s="60">
        <v>5715</v>
      </c>
      <c r="IU240" s="60">
        <v>5673</v>
      </c>
      <c r="IV240" s="60">
        <v>5635</v>
      </c>
      <c r="IW240" s="60">
        <v>5593</v>
      </c>
      <c r="IX240" s="60">
        <v>4893</v>
      </c>
      <c r="IY240" s="60">
        <v>5677</v>
      </c>
      <c r="IZ240" s="60">
        <v>5277</v>
      </c>
      <c r="JA240" s="60">
        <v>5373</v>
      </c>
      <c r="JB240" s="60">
        <v>5293</v>
      </c>
      <c r="JC240" s="60">
        <v>4893</v>
      </c>
      <c r="JD240" s="60">
        <v>4893</v>
      </c>
      <c r="JE240" s="60">
        <v>5123</v>
      </c>
      <c r="JF240" s="60">
        <v>5593</v>
      </c>
      <c r="JG240" s="60">
        <v>4893</v>
      </c>
      <c r="JH240" s="60">
        <v>5715</v>
      </c>
      <c r="JI240" s="60">
        <v>5715</v>
      </c>
      <c r="JJ240" s="60">
        <v>5673</v>
      </c>
      <c r="JK240" s="60">
        <v>5373</v>
      </c>
      <c r="JL240" s="60">
        <v>5673</v>
      </c>
      <c r="JM240" s="60">
        <v>5673</v>
      </c>
      <c r="JN240" s="60">
        <v>5043</v>
      </c>
      <c r="JO240" s="60">
        <v>4893</v>
      </c>
      <c r="JP240" s="60">
        <v>5677</v>
      </c>
      <c r="JQ240" s="60">
        <v>5656.25</v>
      </c>
      <c r="JR240" s="60">
        <v>5677</v>
      </c>
      <c r="JS240" s="60">
        <v>5677</v>
      </c>
      <c r="JT240" s="60">
        <v>5677</v>
      </c>
      <c r="JU240" s="60">
        <v>5043</v>
      </c>
      <c r="JV240" s="60">
        <v>5485</v>
      </c>
      <c r="JW240" s="60">
        <v>5677</v>
      </c>
      <c r="JX240" s="60">
        <v>5293</v>
      </c>
      <c r="JY240" s="60">
        <v>5485</v>
      </c>
      <c r="JZ240" s="60">
        <v>5673</v>
      </c>
      <c r="KA240" s="60">
        <v>5677</v>
      </c>
      <c r="KB240" s="60">
        <v>5293</v>
      </c>
      <c r="KC240" s="60">
        <v>5293</v>
      </c>
      <c r="KD240" s="60">
        <v>5293</v>
      </c>
      <c r="KE240" s="60">
        <v>5565</v>
      </c>
      <c r="KF240" s="60">
        <v>5043</v>
      </c>
      <c r="KG240" s="60">
        <v>5523</v>
      </c>
      <c r="KH240" s="60">
        <v>5357</v>
      </c>
      <c r="KI240" s="60">
        <v>5523</v>
      </c>
      <c r="KJ240" s="60">
        <v>5373</v>
      </c>
      <c r="KK240" s="60">
        <v>5373</v>
      </c>
      <c r="KL240" s="60">
        <v>5373</v>
      </c>
      <c r="KM240" s="60">
        <v>5523</v>
      </c>
      <c r="KN240" s="60">
        <v>5715</v>
      </c>
      <c r="KO240" s="60">
        <v>5373</v>
      </c>
      <c r="KP240" s="60">
        <v>5677</v>
      </c>
      <c r="KQ240" s="60">
        <v>5593</v>
      </c>
      <c r="KR240" s="60">
        <v>5593</v>
      </c>
      <c r="KS240" s="60">
        <v>4973</v>
      </c>
      <c r="KT240" s="60">
        <v>5373</v>
      </c>
      <c r="KU240" s="60">
        <v>5677</v>
      </c>
      <c r="KV240" s="60">
        <v>5677</v>
      </c>
      <c r="KW240" s="60">
        <v>5677</v>
      </c>
      <c r="KX240" s="60">
        <v>5677</v>
      </c>
      <c r="KY240" s="60">
        <v>5677</v>
      </c>
      <c r="KZ240" s="60">
        <v>5677</v>
      </c>
      <c r="LA240" s="60">
        <v>5677</v>
      </c>
      <c r="LB240" s="60">
        <v>5293</v>
      </c>
      <c r="LC240" s="60">
        <v>5677</v>
      </c>
      <c r="LD240" s="60">
        <v>5635</v>
      </c>
      <c r="LE240" s="60">
        <v>5677</v>
      </c>
      <c r="LF240" s="60">
        <v>5677</v>
      </c>
      <c r="LG240" s="60">
        <v>5293</v>
      </c>
      <c r="LH240" s="60">
        <v>5677</v>
      </c>
      <c r="LI240" s="60">
        <v>5757</v>
      </c>
      <c r="LJ240" s="60">
        <v>5085</v>
      </c>
      <c r="LK240" s="60">
        <v>5593</v>
      </c>
      <c r="LL240" s="60">
        <v>5677</v>
      </c>
      <c r="LM240" s="60">
        <v>5677</v>
      </c>
      <c r="LN240" s="60">
        <v>1834</v>
      </c>
      <c r="LO240" s="60">
        <v>5043</v>
      </c>
      <c r="LP240" s="60">
        <v>5443</v>
      </c>
      <c r="LQ240" s="60">
        <v>5677</v>
      </c>
      <c r="LR240" s="60">
        <v>5677</v>
      </c>
      <c r="LS240" s="60">
        <v>5393</v>
      </c>
      <c r="LT240" s="60">
        <v>4893</v>
      </c>
      <c r="LU240" s="60">
        <v>5677</v>
      </c>
      <c r="LV240" s="60">
        <v>5677</v>
      </c>
    </row>
    <row r="241" spans="1:334" ht="15" customHeight="1" x14ac:dyDescent="0.35">
      <c r="A241" s="57"/>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s="60">
        <v>6845.45</v>
      </c>
      <c r="FH241" s="60">
        <v>6845.45</v>
      </c>
      <c r="FI241" s="60">
        <v>6461.45</v>
      </c>
      <c r="FJ241" s="60">
        <v>6461.45</v>
      </c>
      <c r="FK241" s="60">
        <v>6461.45</v>
      </c>
      <c r="FL241" s="60">
        <v>6461.45</v>
      </c>
      <c r="FM241" s="60">
        <v>6461.45</v>
      </c>
      <c r="FN241" s="60">
        <v>6461.45</v>
      </c>
      <c r="FO241" s="60">
        <v>6845.45</v>
      </c>
      <c r="FP241" s="60">
        <v>6845.45</v>
      </c>
      <c r="FQ241" s="60">
        <v>6803.45</v>
      </c>
      <c r="FR241" s="60">
        <v>6803.45</v>
      </c>
      <c r="FS241" s="60">
        <v>6803.45</v>
      </c>
      <c r="FT241" s="60">
        <v>6803.45</v>
      </c>
      <c r="FU241" s="60">
        <v>6653.45</v>
      </c>
      <c r="FV241" s="60">
        <v>6611.45</v>
      </c>
      <c r="FW241" s="60">
        <v>6761.45</v>
      </c>
      <c r="FX241" s="60">
        <v>6761.45</v>
      </c>
      <c r="FY241" s="60">
        <v>6461.45</v>
      </c>
      <c r="FZ241" s="60">
        <v>6461.45</v>
      </c>
      <c r="GA241" s="60">
        <v>6761.45</v>
      </c>
      <c r="GB241" s="60">
        <v>6845.45</v>
      </c>
      <c r="GC241" s="60">
        <v>6653.45</v>
      </c>
      <c r="GD241" s="60">
        <v>6845.45</v>
      </c>
      <c r="GE241" s="60">
        <v>6803.45</v>
      </c>
      <c r="GF241" s="60">
        <v>6803.45</v>
      </c>
      <c r="GG241" s="60">
        <v>6803.45</v>
      </c>
      <c r="GH241" s="60">
        <v>6845.45</v>
      </c>
      <c r="GI241" s="60">
        <v>6845.45</v>
      </c>
      <c r="GJ241" s="60">
        <v>6845.45</v>
      </c>
      <c r="GK241" s="60">
        <v>6845.45</v>
      </c>
      <c r="GL241" s="60">
        <v>6845.45</v>
      </c>
      <c r="GM241" s="60">
        <v>6761.45</v>
      </c>
      <c r="GN241" s="60">
        <v>6845.45</v>
      </c>
      <c r="GO241" s="60">
        <v>6845.45</v>
      </c>
      <c r="GP241" s="60">
        <v>6845.45</v>
      </c>
      <c r="GQ241" s="60">
        <v>6845.45</v>
      </c>
      <c r="GR241" s="60">
        <v>6461.45</v>
      </c>
      <c r="GS241" s="60">
        <v>6845.45</v>
      </c>
      <c r="GT241" s="60">
        <v>6845.45</v>
      </c>
      <c r="GU241" s="60">
        <v>6845.45</v>
      </c>
      <c r="GV241" s="60">
        <v>6845.45</v>
      </c>
      <c r="GW241" s="60">
        <v>6845.45</v>
      </c>
      <c r="GX241" s="60">
        <v>6845.45</v>
      </c>
      <c r="GY241" s="60">
        <v>6845.45</v>
      </c>
      <c r="GZ241" s="60">
        <v>6845.45</v>
      </c>
      <c r="HA241" s="60">
        <v>6845.45</v>
      </c>
      <c r="HB241" s="60">
        <v>6761.45</v>
      </c>
      <c r="HC241" s="60">
        <v>6845.45</v>
      </c>
      <c r="HD241" s="60">
        <v>6845.45</v>
      </c>
      <c r="HE241" s="60">
        <v>6845.45</v>
      </c>
      <c r="HF241" s="60">
        <v>6845.45</v>
      </c>
      <c r="HG241" s="60">
        <v>6845.45</v>
      </c>
      <c r="HH241" s="60">
        <v>6845.45</v>
      </c>
      <c r="HI241" s="60">
        <v>6653.45</v>
      </c>
      <c r="HJ241" s="60">
        <v>6845.45</v>
      </c>
      <c r="HK241" s="60">
        <v>6461.45</v>
      </c>
      <c r="HL241" s="60">
        <v>6845.45</v>
      </c>
      <c r="HM241" s="60">
        <v>6461.45</v>
      </c>
      <c r="HN241" s="60">
        <v>6761.45</v>
      </c>
      <c r="HO241" s="60">
        <v>6461.45</v>
      </c>
      <c r="HP241" s="60">
        <v>6461.45</v>
      </c>
      <c r="HQ241" s="60">
        <v>6845.45</v>
      </c>
      <c r="HR241" s="60">
        <v>6845.45</v>
      </c>
      <c r="HS241" s="60">
        <v>3202.45</v>
      </c>
      <c r="HT241" s="60">
        <v>6845.45</v>
      </c>
      <c r="HU241" s="60">
        <v>6845.45</v>
      </c>
      <c r="HV241" s="60">
        <v>6845.45</v>
      </c>
      <c r="HW241" s="60">
        <v>6845.45</v>
      </c>
      <c r="HX241" s="60">
        <v>6845.45</v>
      </c>
      <c r="HY241" s="60">
        <v>6761.45</v>
      </c>
      <c r="HZ241" s="60">
        <v>6761.45</v>
      </c>
      <c r="IA241" s="60">
        <v>6761.45</v>
      </c>
      <c r="IB241" s="60">
        <v>6197.8</v>
      </c>
      <c r="IC241" s="60">
        <v>2032.0499999999997</v>
      </c>
      <c r="IE241" s="60">
        <v>6803.45</v>
      </c>
      <c r="IF241" s="60">
        <v>6653.45</v>
      </c>
      <c r="IG241" s="60">
        <v>6653.45</v>
      </c>
      <c r="IH241" s="60">
        <v>6761.45</v>
      </c>
      <c r="II241" s="60">
        <v>6845.45</v>
      </c>
      <c r="IJ241" s="60">
        <v>6611.45</v>
      </c>
      <c r="IK241" s="60">
        <v>6761.45</v>
      </c>
      <c r="IL241" s="60">
        <v>6653.45</v>
      </c>
      <c r="IM241" s="60">
        <v>6845.45</v>
      </c>
      <c r="IN241" s="60">
        <v>6845.45</v>
      </c>
      <c r="IO241" s="60">
        <v>6803.45</v>
      </c>
      <c r="IP241" s="60">
        <v>6653.45</v>
      </c>
      <c r="IQ241" s="60">
        <v>6845.45</v>
      </c>
      <c r="IR241" s="60">
        <v>6653.45</v>
      </c>
      <c r="IS241" s="60">
        <v>6653.45</v>
      </c>
      <c r="IT241" s="60">
        <v>6803.45</v>
      </c>
      <c r="IU241" s="60">
        <v>6761.45</v>
      </c>
      <c r="IV241" s="60">
        <v>6803.45</v>
      </c>
      <c r="IW241" s="60">
        <v>6761.45</v>
      </c>
      <c r="IX241" s="60">
        <v>6461.45</v>
      </c>
      <c r="IY241" s="60">
        <v>6845.45</v>
      </c>
      <c r="IZ241" s="60">
        <v>6845.45</v>
      </c>
      <c r="JA241" s="60">
        <v>6461.45</v>
      </c>
      <c r="JB241" s="60">
        <v>6461.45</v>
      </c>
      <c r="JC241" s="60">
        <v>6461.45</v>
      </c>
      <c r="JD241" s="60">
        <v>6461.45</v>
      </c>
      <c r="JE241" s="60">
        <v>6611.45</v>
      </c>
      <c r="JF241" s="60">
        <v>6761.45</v>
      </c>
      <c r="JG241" s="60">
        <v>6461.45</v>
      </c>
      <c r="JH241" s="60">
        <v>6803.45</v>
      </c>
      <c r="JI241" s="60">
        <v>6803.45</v>
      </c>
      <c r="JJ241" s="60">
        <v>6761.45</v>
      </c>
      <c r="JK241" s="60">
        <v>6461.45</v>
      </c>
      <c r="JL241" s="60">
        <v>6761.45</v>
      </c>
      <c r="JM241" s="60">
        <v>6761.45</v>
      </c>
      <c r="JN241" s="60">
        <v>6611.45</v>
      </c>
      <c r="JO241" s="60">
        <v>6461.45</v>
      </c>
      <c r="JP241" s="60">
        <v>6845.45</v>
      </c>
      <c r="JQ241" s="60">
        <v>6744.7</v>
      </c>
      <c r="JR241" s="60">
        <v>6845.45</v>
      </c>
      <c r="JS241" s="60">
        <v>6845.45</v>
      </c>
      <c r="JT241" s="60">
        <v>6845.45</v>
      </c>
      <c r="JU241" s="60">
        <v>6611.45</v>
      </c>
      <c r="JV241" s="60">
        <v>6653.45</v>
      </c>
      <c r="JW241" s="60">
        <v>6845.45</v>
      </c>
      <c r="JX241" s="60">
        <v>6461.45</v>
      </c>
      <c r="JY241" s="60">
        <v>6653.45</v>
      </c>
      <c r="JZ241" s="60">
        <v>6761.45</v>
      </c>
      <c r="KA241" s="60">
        <v>6845.45</v>
      </c>
      <c r="KB241" s="60">
        <v>6461.45</v>
      </c>
      <c r="KC241" s="60">
        <v>6461.45</v>
      </c>
      <c r="KD241" s="60">
        <v>6461.45</v>
      </c>
      <c r="KE241" s="60">
        <v>6653.45</v>
      </c>
      <c r="KF241" s="60">
        <v>6611.45</v>
      </c>
      <c r="KG241" s="60">
        <v>6611.45</v>
      </c>
      <c r="KH241" s="60">
        <v>6845.45</v>
      </c>
      <c r="KI241" s="60">
        <v>6611.45</v>
      </c>
      <c r="KJ241" s="60">
        <v>6461.45</v>
      </c>
      <c r="KK241" s="60">
        <v>6461.45</v>
      </c>
      <c r="KL241" s="60">
        <v>6461.45</v>
      </c>
      <c r="KM241" s="60">
        <v>6611.45</v>
      </c>
      <c r="KN241" s="60">
        <v>6803.45</v>
      </c>
      <c r="KO241" s="60">
        <v>6461.45</v>
      </c>
      <c r="KP241" s="60">
        <v>6845.45</v>
      </c>
      <c r="KQ241" s="60">
        <v>6761.45</v>
      </c>
      <c r="KR241" s="60">
        <v>6761.45</v>
      </c>
      <c r="KS241" s="60">
        <v>6461.45</v>
      </c>
      <c r="KT241" s="60">
        <v>6461.45</v>
      </c>
      <c r="KU241" s="60">
        <v>6845.45</v>
      </c>
      <c r="KV241" s="60">
        <v>6845.45</v>
      </c>
      <c r="KW241" s="60">
        <v>6845.45</v>
      </c>
      <c r="KX241" s="60">
        <v>6845.45</v>
      </c>
      <c r="KY241" s="60">
        <v>6845.45</v>
      </c>
      <c r="KZ241" s="60">
        <v>6845.45</v>
      </c>
      <c r="LA241" s="60">
        <v>6845.45</v>
      </c>
      <c r="LB241" s="60">
        <v>6461.45</v>
      </c>
      <c r="LC241" s="60">
        <v>6845.45</v>
      </c>
      <c r="LD241" s="60">
        <v>6803.45</v>
      </c>
      <c r="LE241" s="60">
        <v>6845.45</v>
      </c>
      <c r="LF241" s="60">
        <v>6845.45</v>
      </c>
      <c r="LG241" s="60">
        <v>6461.45</v>
      </c>
      <c r="LH241" s="60">
        <v>6845.45</v>
      </c>
      <c r="LI241" s="60">
        <v>6845.45</v>
      </c>
      <c r="LJ241" s="60">
        <v>6653.45</v>
      </c>
      <c r="LK241" s="60">
        <v>6761.45</v>
      </c>
      <c r="LL241" s="60">
        <v>6845.45</v>
      </c>
      <c r="LM241" s="60">
        <v>6845.45</v>
      </c>
      <c r="LN241" s="60">
        <v>3202.45</v>
      </c>
      <c r="LO241" s="60">
        <v>6611.45</v>
      </c>
      <c r="LP241" s="60">
        <v>6611.45</v>
      </c>
      <c r="LQ241" s="60">
        <v>6845.45</v>
      </c>
      <c r="LR241" s="60">
        <v>6845.45</v>
      </c>
      <c r="LS241" s="60">
        <v>6761.45</v>
      </c>
      <c r="LT241" s="60">
        <v>6461.45</v>
      </c>
      <c r="LU241" s="60">
        <v>6845.45</v>
      </c>
      <c r="LV241" s="60">
        <v>6845.45</v>
      </c>
    </row>
    <row r="242" spans="1:334" ht="15" customHeight="1" x14ac:dyDescent="0.35">
      <c r="A242" s="57"/>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s="60">
        <v>664.75</v>
      </c>
      <c r="FH242" s="60">
        <v>664.75</v>
      </c>
      <c r="FI242" s="60">
        <v>622.75</v>
      </c>
      <c r="FJ242" s="60">
        <v>622.75</v>
      </c>
      <c r="FK242" s="60">
        <v>622.75</v>
      </c>
      <c r="FL242" s="60">
        <v>622.75</v>
      </c>
      <c r="FM242" s="60">
        <v>622.75</v>
      </c>
      <c r="FN242" s="60">
        <v>622.75</v>
      </c>
      <c r="FO242" s="60">
        <v>664.75</v>
      </c>
      <c r="FP242" s="60">
        <v>664.75</v>
      </c>
      <c r="FQ242" s="60">
        <v>664.75</v>
      </c>
      <c r="FR242" s="60">
        <v>664.75</v>
      </c>
      <c r="FS242" s="60">
        <v>664.75</v>
      </c>
      <c r="FT242" s="60">
        <v>664.75</v>
      </c>
      <c r="FU242" s="60">
        <v>664.75</v>
      </c>
      <c r="FV242" s="60">
        <v>622.75</v>
      </c>
      <c r="FW242" s="60">
        <v>622.75</v>
      </c>
      <c r="FX242" s="60">
        <v>622.75</v>
      </c>
      <c r="FY242" s="60">
        <v>622.75</v>
      </c>
      <c r="FZ242" s="60">
        <v>622.75</v>
      </c>
      <c r="GA242" s="60">
        <v>622.75</v>
      </c>
      <c r="GB242" s="60">
        <v>664.75</v>
      </c>
      <c r="GC242" s="60">
        <v>664.75</v>
      </c>
      <c r="GD242" s="60">
        <v>664.75</v>
      </c>
      <c r="GE242" s="60">
        <v>664.75</v>
      </c>
      <c r="GF242" s="60">
        <v>664.75</v>
      </c>
      <c r="GG242" s="60">
        <v>664.75</v>
      </c>
      <c r="GH242" s="60">
        <v>664.75</v>
      </c>
      <c r="GI242" s="60">
        <v>664.75</v>
      </c>
      <c r="GJ242" s="60">
        <v>664.75</v>
      </c>
      <c r="GK242" s="60">
        <v>664.75</v>
      </c>
      <c r="GL242" s="60">
        <v>664.75</v>
      </c>
      <c r="GM242" s="60">
        <v>622.75</v>
      </c>
      <c r="GN242" s="60">
        <v>664.75</v>
      </c>
      <c r="GO242" s="60">
        <v>664.75</v>
      </c>
      <c r="GP242" s="60">
        <v>664.75</v>
      </c>
      <c r="GQ242" s="60">
        <v>664.75</v>
      </c>
      <c r="GR242" s="60">
        <v>622.75</v>
      </c>
      <c r="GS242" s="60">
        <v>664.75</v>
      </c>
      <c r="GT242" s="60">
        <v>664.75</v>
      </c>
      <c r="GU242" s="60">
        <v>664.75</v>
      </c>
      <c r="GV242" s="60">
        <v>664.75</v>
      </c>
      <c r="GW242" s="60">
        <v>664.75</v>
      </c>
      <c r="GX242" s="60">
        <v>664.75</v>
      </c>
      <c r="GY242" s="60">
        <v>664.75</v>
      </c>
      <c r="GZ242" s="60">
        <v>664.75</v>
      </c>
      <c r="HA242" s="60">
        <v>664.75</v>
      </c>
      <c r="HB242" s="60">
        <v>622.75</v>
      </c>
      <c r="HC242" s="60">
        <v>664.75</v>
      </c>
      <c r="HD242" s="60">
        <v>664.75</v>
      </c>
      <c r="HE242" s="60">
        <v>664.75</v>
      </c>
      <c r="HF242" s="60">
        <v>664.75</v>
      </c>
      <c r="HG242" s="60">
        <v>664.75</v>
      </c>
      <c r="HH242" s="60">
        <v>664.75</v>
      </c>
      <c r="HI242" s="60">
        <v>664.75</v>
      </c>
      <c r="HJ242" s="60">
        <v>664.75</v>
      </c>
      <c r="HK242" s="60">
        <v>551.75</v>
      </c>
      <c r="HL242" s="60">
        <v>664.75</v>
      </c>
      <c r="HM242" s="60">
        <v>622.75</v>
      </c>
      <c r="HN242" s="60">
        <v>622.75</v>
      </c>
      <c r="HO242" s="60">
        <v>622.75</v>
      </c>
      <c r="HP242" s="60">
        <v>622.75</v>
      </c>
      <c r="HQ242" s="60">
        <v>664.75</v>
      </c>
      <c r="HR242" s="60">
        <v>664.75</v>
      </c>
      <c r="HS242" s="60">
        <v>622.75</v>
      </c>
      <c r="HT242" s="60">
        <v>664.75</v>
      </c>
      <c r="HU242" s="60">
        <v>433.75</v>
      </c>
      <c r="HV242" s="60">
        <v>664.75</v>
      </c>
      <c r="HW242" s="60">
        <v>664.75</v>
      </c>
      <c r="HX242" s="60">
        <v>664.75</v>
      </c>
      <c r="HY242" s="60">
        <v>375</v>
      </c>
      <c r="HZ242" s="60">
        <v>375</v>
      </c>
      <c r="IA242" s="60">
        <v>304</v>
      </c>
      <c r="IB242" s="60">
        <v>606</v>
      </c>
      <c r="IC242" s="60">
        <v>622.75</v>
      </c>
      <c r="ID242" s="60">
        <v>622.75</v>
      </c>
      <c r="IF242" s="60">
        <v>593.75</v>
      </c>
      <c r="IG242" s="60">
        <v>593.75</v>
      </c>
      <c r="IH242" s="60">
        <v>622.75</v>
      </c>
      <c r="II242" s="60">
        <v>664.75</v>
      </c>
      <c r="IJ242" s="60">
        <v>622.75</v>
      </c>
      <c r="IK242" s="60">
        <v>622.75</v>
      </c>
      <c r="IL242" s="60">
        <v>664.75</v>
      </c>
      <c r="IM242" s="60">
        <v>664.75</v>
      </c>
      <c r="IN242" s="60">
        <v>664.75</v>
      </c>
      <c r="IO242" s="60">
        <v>664.75</v>
      </c>
      <c r="IP242" s="60">
        <v>664.75</v>
      </c>
      <c r="IQ242" s="60">
        <v>664.75</v>
      </c>
      <c r="IR242" s="60">
        <v>664.75</v>
      </c>
      <c r="IS242" s="60">
        <v>664.75</v>
      </c>
      <c r="IT242" s="60">
        <v>348.25</v>
      </c>
      <c r="IU242" s="60">
        <v>606</v>
      </c>
      <c r="IV242" s="60">
        <v>622.75</v>
      </c>
      <c r="IW242" s="60">
        <v>622.75</v>
      </c>
      <c r="IX242" s="60">
        <v>622.75</v>
      </c>
      <c r="IY242" s="60">
        <v>664.75</v>
      </c>
      <c r="IZ242" s="60">
        <v>664.75</v>
      </c>
      <c r="JA242" s="60">
        <v>622.75</v>
      </c>
      <c r="JB242" s="60">
        <v>622.75</v>
      </c>
      <c r="JC242" s="60">
        <v>622.75</v>
      </c>
      <c r="JD242" s="60">
        <v>622.75</v>
      </c>
      <c r="JE242" s="60">
        <v>622.75</v>
      </c>
      <c r="JF242" s="60">
        <v>622.75</v>
      </c>
      <c r="JG242" s="60">
        <v>622.75</v>
      </c>
      <c r="JH242" s="60">
        <v>222.75</v>
      </c>
      <c r="JI242" s="60">
        <v>648</v>
      </c>
      <c r="JJ242" s="60">
        <v>622.75</v>
      </c>
      <c r="JK242" s="60">
        <v>622.75</v>
      </c>
      <c r="JL242" s="60">
        <v>622.75</v>
      </c>
      <c r="JM242" s="60">
        <v>211</v>
      </c>
      <c r="JN242" s="60">
        <v>622.75</v>
      </c>
      <c r="JO242" s="60">
        <v>622.75</v>
      </c>
      <c r="JP242" s="60">
        <v>664.75</v>
      </c>
      <c r="JQ242" s="60">
        <v>442</v>
      </c>
      <c r="JR242" s="60">
        <v>664.75</v>
      </c>
      <c r="JS242" s="60">
        <v>664.75</v>
      </c>
      <c r="JT242" s="60">
        <v>664.75</v>
      </c>
      <c r="JU242" s="60">
        <v>622.75</v>
      </c>
      <c r="JV242" s="60">
        <v>622.75</v>
      </c>
      <c r="JW242" s="60">
        <v>664.75</v>
      </c>
      <c r="JX242" s="60">
        <v>622.75</v>
      </c>
      <c r="JY242" s="60">
        <v>622.75</v>
      </c>
      <c r="JZ242" s="60">
        <v>320.75</v>
      </c>
      <c r="KA242" s="60">
        <v>664.75</v>
      </c>
      <c r="KB242" s="60">
        <v>622.75</v>
      </c>
      <c r="KC242" s="60">
        <v>622.75</v>
      </c>
      <c r="KD242" s="60">
        <v>622.75</v>
      </c>
      <c r="KE242" s="60">
        <v>593.75</v>
      </c>
      <c r="KF242" s="60">
        <v>622.75</v>
      </c>
      <c r="KG242" s="60">
        <v>551.75</v>
      </c>
      <c r="KH242" s="60">
        <v>664.75</v>
      </c>
      <c r="KI242" s="60">
        <v>551.75</v>
      </c>
      <c r="KJ242" s="60">
        <v>551.75</v>
      </c>
      <c r="KK242" s="60">
        <v>551.75</v>
      </c>
      <c r="KL242" s="60">
        <v>551.75</v>
      </c>
      <c r="KM242" s="60">
        <v>606</v>
      </c>
      <c r="KN242" s="60">
        <v>484</v>
      </c>
      <c r="KO242" s="60">
        <v>622.75</v>
      </c>
      <c r="KP242" s="60">
        <v>664.75</v>
      </c>
      <c r="KQ242" s="60">
        <v>622.75</v>
      </c>
      <c r="KR242" s="60">
        <v>622.75</v>
      </c>
      <c r="KS242" s="60">
        <v>622.75</v>
      </c>
      <c r="KT242" s="60">
        <v>622.75</v>
      </c>
      <c r="KU242" s="60">
        <v>664.75</v>
      </c>
      <c r="KV242" s="60">
        <v>664.75</v>
      </c>
      <c r="KW242" s="60">
        <v>664.75</v>
      </c>
      <c r="KX242" s="60">
        <v>664.75</v>
      </c>
      <c r="KY242" s="60">
        <v>664.75</v>
      </c>
      <c r="KZ242" s="60">
        <v>664.75</v>
      </c>
      <c r="LA242" s="60">
        <v>664.75</v>
      </c>
      <c r="LB242" s="60">
        <v>622.75</v>
      </c>
      <c r="LC242" s="60">
        <v>664.75</v>
      </c>
      <c r="LD242" s="60">
        <v>664.75</v>
      </c>
      <c r="LE242" s="60">
        <v>664.75</v>
      </c>
      <c r="LF242" s="60">
        <v>664.75</v>
      </c>
      <c r="LG242" s="60">
        <v>622.75</v>
      </c>
      <c r="LH242" s="60">
        <v>664.75</v>
      </c>
      <c r="LI242" s="60">
        <v>664.75</v>
      </c>
      <c r="LJ242" s="60">
        <v>622.75</v>
      </c>
      <c r="LK242" s="60">
        <v>622.75</v>
      </c>
      <c r="LL242" s="60">
        <v>433.75</v>
      </c>
      <c r="LM242" s="60">
        <v>664.75</v>
      </c>
      <c r="LN242" s="60">
        <v>622.75</v>
      </c>
      <c r="LO242" s="60">
        <v>622.75</v>
      </c>
      <c r="LP242" s="60">
        <v>622.75</v>
      </c>
      <c r="LQ242" s="60">
        <v>664.75</v>
      </c>
      <c r="LR242" s="60">
        <v>664.75</v>
      </c>
      <c r="LS242" s="60">
        <v>622.75</v>
      </c>
      <c r="LT242" s="60">
        <v>622.75</v>
      </c>
      <c r="LU242" s="60">
        <v>664.75</v>
      </c>
      <c r="LV242" s="60">
        <v>664.75</v>
      </c>
    </row>
    <row r="243" spans="1:334" ht="15" customHeight="1" x14ac:dyDescent="0.35">
      <c r="A243" s="57"/>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s="60">
        <v>992</v>
      </c>
      <c r="FH243" s="60">
        <v>852</v>
      </c>
      <c r="FI243" s="60">
        <v>660</v>
      </c>
      <c r="FJ243" s="60">
        <v>660</v>
      </c>
      <c r="FK243" s="60">
        <v>800</v>
      </c>
      <c r="FL243" s="60">
        <v>660</v>
      </c>
      <c r="FM243" s="60">
        <v>800</v>
      </c>
      <c r="FN243" s="60">
        <v>660</v>
      </c>
      <c r="FO243" s="60">
        <v>852</v>
      </c>
      <c r="FP243" s="60">
        <v>992</v>
      </c>
      <c r="FQ243" s="60">
        <v>950</v>
      </c>
      <c r="FR243" s="60">
        <v>950</v>
      </c>
      <c r="FS243" s="60">
        <v>810</v>
      </c>
      <c r="FT243" s="60">
        <v>810</v>
      </c>
      <c r="FU243" s="60">
        <v>660</v>
      </c>
      <c r="FV243" s="60">
        <v>660</v>
      </c>
      <c r="FW243" s="60">
        <v>950</v>
      </c>
      <c r="FX243" s="60">
        <v>950</v>
      </c>
      <c r="FY243" s="60">
        <v>800</v>
      </c>
      <c r="FZ243" s="60">
        <v>800</v>
      </c>
      <c r="GA243" s="60">
        <v>950</v>
      </c>
      <c r="GB243" s="60">
        <v>852</v>
      </c>
      <c r="GC243" s="60">
        <v>442</v>
      </c>
      <c r="GD243" s="60">
        <v>992</v>
      </c>
      <c r="GE243" s="60">
        <v>810</v>
      </c>
      <c r="GF243" s="60">
        <v>810</v>
      </c>
      <c r="GG243" s="60">
        <v>810</v>
      </c>
      <c r="GH243" s="60">
        <v>992</v>
      </c>
      <c r="GI243" s="60">
        <v>992</v>
      </c>
      <c r="GJ243" s="60">
        <v>992</v>
      </c>
      <c r="GK243" s="60">
        <v>992</v>
      </c>
      <c r="GL243" s="60">
        <v>992</v>
      </c>
      <c r="GM243" s="60">
        <v>950</v>
      </c>
      <c r="GN243" s="60">
        <v>992</v>
      </c>
      <c r="GO243" s="60">
        <v>992</v>
      </c>
      <c r="GP243" s="60">
        <v>992</v>
      </c>
      <c r="GQ243" s="60">
        <v>992</v>
      </c>
      <c r="GR243" s="60">
        <v>800</v>
      </c>
      <c r="GS243" s="60">
        <v>852</v>
      </c>
      <c r="GT243" s="60">
        <v>992</v>
      </c>
      <c r="GU243" s="60">
        <v>992</v>
      </c>
      <c r="GV243" s="60">
        <v>992</v>
      </c>
      <c r="GW243" s="60">
        <v>992</v>
      </c>
      <c r="GX243" s="60">
        <v>992</v>
      </c>
      <c r="GY243" s="60">
        <v>992</v>
      </c>
      <c r="GZ243" s="60">
        <v>992</v>
      </c>
      <c r="HA243" s="60">
        <v>992</v>
      </c>
      <c r="HB243" s="60">
        <v>810</v>
      </c>
      <c r="HC243" s="60">
        <v>852</v>
      </c>
      <c r="HD243" s="60">
        <v>992</v>
      </c>
      <c r="HE243" s="60">
        <v>992</v>
      </c>
      <c r="HF243" s="60">
        <v>992</v>
      </c>
      <c r="HG243" s="60">
        <v>992</v>
      </c>
      <c r="HH243" s="60">
        <v>992</v>
      </c>
      <c r="HI243" s="60">
        <v>442</v>
      </c>
      <c r="HJ243" s="60">
        <v>992</v>
      </c>
      <c r="HK243" s="60">
        <v>589</v>
      </c>
      <c r="HL243" s="60">
        <v>992</v>
      </c>
      <c r="HM243" s="60">
        <v>582</v>
      </c>
      <c r="HN243" s="60">
        <v>950</v>
      </c>
      <c r="HO243" s="60">
        <v>660</v>
      </c>
      <c r="HP243" s="60">
        <v>698</v>
      </c>
      <c r="HQ243" s="60">
        <v>852</v>
      </c>
      <c r="HR243" s="60">
        <v>992</v>
      </c>
      <c r="HS243" s="60">
        <v>800</v>
      </c>
      <c r="HT243" s="60">
        <v>852</v>
      </c>
      <c r="HU243" s="60">
        <v>852</v>
      </c>
      <c r="HV243" s="60">
        <v>852</v>
      </c>
      <c r="HW243" s="60">
        <v>852</v>
      </c>
      <c r="HX243" s="60">
        <v>992</v>
      </c>
      <c r="HY243" s="60">
        <v>810</v>
      </c>
      <c r="HZ243" s="60">
        <v>592</v>
      </c>
      <c r="IA243" s="60">
        <v>739</v>
      </c>
      <c r="IB243" s="60">
        <v>800</v>
      </c>
      <c r="IC243" s="60">
        <v>800</v>
      </c>
      <c r="ID243" s="60">
        <v>800</v>
      </c>
      <c r="IE243" s="60">
        <v>921</v>
      </c>
      <c r="IH243" s="60">
        <v>592</v>
      </c>
      <c r="II243" s="60">
        <v>634</v>
      </c>
      <c r="IJ243" s="60">
        <v>800</v>
      </c>
      <c r="IK243" s="60">
        <v>810</v>
      </c>
      <c r="IL243" s="60">
        <v>660</v>
      </c>
      <c r="IM243" s="60">
        <v>852</v>
      </c>
      <c r="IN243" s="60">
        <v>992</v>
      </c>
      <c r="IO243" s="60">
        <v>810</v>
      </c>
      <c r="IP243" s="60">
        <v>442</v>
      </c>
      <c r="IQ243" s="60">
        <v>992</v>
      </c>
      <c r="IR243" s="60">
        <v>442</v>
      </c>
      <c r="IS243" s="60">
        <v>71</v>
      </c>
      <c r="IT243" s="60">
        <v>732</v>
      </c>
      <c r="IU243" s="60">
        <v>732</v>
      </c>
      <c r="IV243" s="60">
        <v>992</v>
      </c>
      <c r="IW243" s="60">
        <v>950</v>
      </c>
      <c r="IX243" s="60">
        <v>800</v>
      </c>
      <c r="IY243" s="60">
        <v>992</v>
      </c>
      <c r="IZ243" s="60">
        <v>852</v>
      </c>
      <c r="JA243" s="60">
        <v>800</v>
      </c>
      <c r="JB243" s="60">
        <v>660</v>
      </c>
      <c r="JC243" s="60">
        <v>800</v>
      </c>
      <c r="JD243" s="60">
        <v>660</v>
      </c>
      <c r="JE243" s="60">
        <v>950</v>
      </c>
      <c r="JF243" s="60">
        <v>950</v>
      </c>
      <c r="JG243" s="60">
        <v>660</v>
      </c>
      <c r="JH243" s="60">
        <v>879</v>
      </c>
      <c r="JI243" s="60">
        <v>810</v>
      </c>
      <c r="JJ243" s="60">
        <v>950</v>
      </c>
      <c r="JK243" s="60">
        <v>660</v>
      </c>
      <c r="JL243" s="60">
        <v>950</v>
      </c>
      <c r="JM243" s="60">
        <v>810</v>
      </c>
      <c r="JN243" s="60">
        <v>950</v>
      </c>
      <c r="JO243" s="60">
        <v>660</v>
      </c>
      <c r="JP243" s="60">
        <v>992</v>
      </c>
      <c r="JQ243" s="60">
        <v>950</v>
      </c>
      <c r="JR243" s="60">
        <v>992</v>
      </c>
      <c r="JS243" s="60">
        <v>992</v>
      </c>
      <c r="JT243" s="60">
        <v>992</v>
      </c>
      <c r="JU243" s="60">
        <v>950</v>
      </c>
      <c r="JV243" s="60">
        <v>992</v>
      </c>
      <c r="JW243" s="60">
        <v>992</v>
      </c>
      <c r="JX243" s="60">
        <v>660</v>
      </c>
      <c r="JY243" s="60">
        <v>992</v>
      </c>
      <c r="JZ243" s="60">
        <v>739</v>
      </c>
      <c r="KA243" s="60">
        <v>992</v>
      </c>
      <c r="KB243" s="60">
        <v>660</v>
      </c>
      <c r="KC243" s="60">
        <v>800</v>
      </c>
      <c r="KD243" s="60">
        <v>800</v>
      </c>
      <c r="KE243" s="60">
        <v>589</v>
      </c>
      <c r="KF243" s="60">
        <v>950</v>
      </c>
      <c r="KG243" s="60">
        <v>589</v>
      </c>
      <c r="KH243" s="60">
        <v>852</v>
      </c>
      <c r="KI243" s="60">
        <v>589</v>
      </c>
      <c r="KJ243" s="60">
        <v>589</v>
      </c>
      <c r="KK243" s="60">
        <v>589</v>
      </c>
      <c r="KL243" s="60">
        <v>589</v>
      </c>
      <c r="KM243" s="60">
        <v>800</v>
      </c>
      <c r="KN243" s="60">
        <v>950</v>
      </c>
      <c r="KO243" s="60">
        <v>582</v>
      </c>
      <c r="KP243" s="60">
        <v>992</v>
      </c>
      <c r="KQ243" s="60">
        <v>950</v>
      </c>
      <c r="KR243" s="60">
        <v>950</v>
      </c>
      <c r="KS243" s="60">
        <v>800</v>
      </c>
      <c r="KT243" s="60">
        <v>800</v>
      </c>
      <c r="KU243" s="60">
        <v>992</v>
      </c>
      <c r="KV243" s="60">
        <v>992</v>
      </c>
      <c r="KW243" s="60">
        <v>992</v>
      </c>
      <c r="KX243" s="60">
        <v>992</v>
      </c>
      <c r="KY243" s="60">
        <v>992</v>
      </c>
      <c r="KZ243" s="60">
        <v>992</v>
      </c>
      <c r="LA243" s="60">
        <v>992</v>
      </c>
      <c r="LB243" s="60">
        <v>800</v>
      </c>
      <c r="LC243" s="60">
        <v>992</v>
      </c>
      <c r="LD243" s="60">
        <v>950</v>
      </c>
      <c r="LE243" s="60">
        <v>852</v>
      </c>
      <c r="LF243" s="60">
        <v>992</v>
      </c>
      <c r="LG243" s="60">
        <v>660</v>
      </c>
      <c r="LH243" s="60">
        <v>992</v>
      </c>
      <c r="LI243" s="60">
        <v>992</v>
      </c>
      <c r="LJ243" s="60">
        <v>852</v>
      </c>
      <c r="LK243" s="60">
        <v>810</v>
      </c>
      <c r="LL243" s="60">
        <v>992</v>
      </c>
      <c r="LM243" s="60">
        <v>992</v>
      </c>
      <c r="LN243" s="60">
        <v>800</v>
      </c>
      <c r="LO243" s="60">
        <v>950</v>
      </c>
      <c r="LP243" s="60">
        <v>950</v>
      </c>
      <c r="LQ243" s="60">
        <v>992</v>
      </c>
      <c r="LR243" s="60">
        <v>992</v>
      </c>
      <c r="LS243" s="60">
        <v>950</v>
      </c>
      <c r="LT243" s="60">
        <v>800</v>
      </c>
      <c r="LU243" s="60">
        <v>992</v>
      </c>
      <c r="LV243" s="60">
        <v>992</v>
      </c>
    </row>
    <row r="244" spans="1:334" ht="15" customHeight="1" x14ac:dyDescent="0.35">
      <c r="A244" s="57"/>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s="60">
        <v>2026.9</v>
      </c>
      <c r="FH244" s="60">
        <v>1886.9</v>
      </c>
      <c r="FI244" s="60">
        <v>1694.9</v>
      </c>
      <c r="FJ244" s="60">
        <v>1694.9</v>
      </c>
      <c r="FK244" s="60">
        <v>1834.9</v>
      </c>
      <c r="FL244" s="60">
        <v>1694.9</v>
      </c>
      <c r="FM244" s="60">
        <v>1834.9</v>
      </c>
      <c r="FN244" s="60">
        <v>1694.9</v>
      </c>
      <c r="FO244" s="60">
        <v>1886.9</v>
      </c>
      <c r="FP244" s="60">
        <v>2026.9</v>
      </c>
      <c r="FQ244" s="60">
        <v>1984.9</v>
      </c>
      <c r="FR244" s="60">
        <v>1984.9</v>
      </c>
      <c r="FS244" s="60">
        <v>1844.9</v>
      </c>
      <c r="FT244" s="60">
        <v>1844.9</v>
      </c>
      <c r="FU244" s="60">
        <v>1694.9</v>
      </c>
      <c r="FV244" s="60">
        <v>1694.9</v>
      </c>
      <c r="FW244" s="60">
        <v>1984.9</v>
      </c>
      <c r="FX244" s="60">
        <v>1984.9</v>
      </c>
      <c r="FY244" s="60">
        <v>1834.9</v>
      </c>
      <c r="FZ244" s="60">
        <v>1834.9</v>
      </c>
      <c r="GA244" s="60">
        <v>1984.9</v>
      </c>
      <c r="GB244" s="60">
        <v>1886.9</v>
      </c>
      <c r="GC244" s="60">
        <v>1416.9</v>
      </c>
      <c r="GD244" s="60">
        <v>2026.9</v>
      </c>
      <c r="GE244" s="60">
        <v>1844.9</v>
      </c>
      <c r="GF244" s="60">
        <v>1844.9</v>
      </c>
      <c r="GG244" s="60">
        <v>1844.9</v>
      </c>
      <c r="GH244" s="60">
        <v>2026.9</v>
      </c>
      <c r="GI244" s="60">
        <v>2026.9</v>
      </c>
      <c r="GJ244" s="60">
        <v>2026.9</v>
      </c>
      <c r="GK244" s="60">
        <v>2026.9</v>
      </c>
      <c r="GL244" s="60">
        <v>2026.9</v>
      </c>
      <c r="GM244" s="60">
        <v>1984.9</v>
      </c>
      <c r="GN244" s="60">
        <v>2026.9</v>
      </c>
      <c r="GO244" s="60">
        <v>2026.9</v>
      </c>
      <c r="GP244" s="60">
        <v>2026.9</v>
      </c>
      <c r="GQ244" s="60">
        <v>2026.9</v>
      </c>
      <c r="GR244" s="60">
        <v>1834.9</v>
      </c>
      <c r="GS244" s="60">
        <v>1886.9</v>
      </c>
      <c r="GT244" s="60">
        <v>2026.9</v>
      </c>
      <c r="GU244" s="60">
        <v>2026.9</v>
      </c>
      <c r="GV244" s="60">
        <v>2026.9</v>
      </c>
      <c r="GW244" s="60">
        <v>2026.9</v>
      </c>
      <c r="GX244" s="60">
        <v>2026.9</v>
      </c>
      <c r="GY244" s="60">
        <v>2026.9</v>
      </c>
      <c r="GZ244" s="60">
        <v>2026.9</v>
      </c>
      <c r="HA244" s="60">
        <v>2026.9</v>
      </c>
      <c r="HB244" s="60">
        <v>1844.9</v>
      </c>
      <c r="HC244" s="60">
        <v>1886.9</v>
      </c>
      <c r="HD244" s="60">
        <v>2026.9</v>
      </c>
      <c r="HE244" s="60">
        <v>2026.9</v>
      </c>
      <c r="HF244" s="60">
        <v>2026.9</v>
      </c>
      <c r="HG244" s="60">
        <v>2026.9</v>
      </c>
      <c r="HH244" s="60">
        <v>2026.9</v>
      </c>
      <c r="HI244" s="60">
        <v>1416.9</v>
      </c>
      <c r="HJ244" s="60">
        <v>2026.9</v>
      </c>
      <c r="HK244" s="60">
        <v>1280.9000000000001</v>
      </c>
      <c r="HL244" s="60">
        <v>2026.9</v>
      </c>
      <c r="HM244" s="60">
        <v>1556.9</v>
      </c>
      <c r="HN244" s="60">
        <v>1984.9</v>
      </c>
      <c r="HO244" s="60">
        <v>1694.9</v>
      </c>
      <c r="HP244" s="60">
        <v>1732.9</v>
      </c>
      <c r="HQ244" s="60">
        <v>1886.9</v>
      </c>
      <c r="HR244" s="60">
        <v>2026.9</v>
      </c>
      <c r="HS244" s="60">
        <v>1834.9</v>
      </c>
      <c r="HT244" s="60">
        <v>1886.9</v>
      </c>
      <c r="HU244" s="60">
        <v>1886.9</v>
      </c>
      <c r="HV244" s="60">
        <v>1886.9</v>
      </c>
      <c r="HW244" s="60">
        <v>1886.9</v>
      </c>
      <c r="HX244" s="60">
        <v>2026.9</v>
      </c>
      <c r="HY244" s="60">
        <v>1844.9</v>
      </c>
      <c r="HZ244" s="60">
        <v>1566.9</v>
      </c>
      <c r="IA244" s="60">
        <v>1430.9</v>
      </c>
      <c r="IB244" s="60">
        <v>1834.9</v>
      </c>
      <c r="IC244" s="60">
        <v>1834.9</v>
      </c>
      <c r="ID244" s="60">
        <v>1834.9</v>
      </c>
      <c r="IE244" s="60">
        <v>1955.9</v>
      </c>
      <c r="IF244" s="60">
        <v>1034.9000000000001</v>
      </c>
      <c r="IH244" s="60">
        <v>1626.9</v>
      </c>
      <c r="II244" s="60">
        <v>1668.9</v>
      </c>
      <c r="IJ244" s="60">
        <v>1834.9</v>
      </c>
      <c r="IK244" s="60">
        <v>1844.9</v>
      </c>
      <c r="IL244" s="60">
        <v>1694.9</v>
      </c>
      <c r="IM244" s="60">
        <v>1886.9</v>
      </c>
      <c r="IN244" s="60">
        <v>2026.9</v>
      </c>
      <c r="IO244" s="60">
        <v>1844.9</v>
      </c>
      <c r="IP244" s="60">
        <v>1416.9</v>
      </c>
      <c r="IQ244" s="60">
        <v>2026.9</v>
      </c>
      <c r="IR244" s="60">
        <v>1416.9</v>
      </c>
      <c r="IS244" s="60">
        <v>985.90000000000009</v>
      </c>
      <c r="IT244" s="60">
        <v>1766.9</v>
      </c>
      <c r="IU244" s="60">
        <v>1706.9</v>
      </c>
      <c r="IV244" s="60">
        <v>2026.9</v>
      </c>
      <c r="IW244" s="60">
        <v>1984.9</v>
      </c>
      <c r="IX244" s="60">
        <v>1834.9</v>
      </c>
      <c r="IY244" s="60">
        <v>2026.9</v>
      </c>
      <c r="IZ244" s="60">
        <v>1886.9</v>
      </c>
      <c r="JA244" s="60">
        <v>1834.9</v>
      </c>
      <c r="JB244" s="60">
        <v>1694.9</v>
      </c>
      <c r="JC244" s="60">
        <v>1834.9</v>
      </c>
      <c r="JD244" s="60">
        <v>1694.9</v>
      </c>
      <c r="JE244" s="60">
        <v>1984.9</v>
      </c>
      <c r="JF244" s="60">
        <v>1984.9</v>
      </c>
      <c r="JG244" s="60">
        <v>1694.9</v>
      </c>
      <c r="JH244" s="60">
        <v>1913.9</v>
      </c>
      <c r="JI244" s="60">
        <v>1844.9</v>
      </c>
      <c r="JJ244" s="60">
        <v>1984.9</v>
      </c>
      <c r="JK244" s="60">
        <v>1694.9</v>
      </c>
      <c r="JL244" s="60">
        <v>1984.9</v>
      </c>
      <c r="JM244" s="60">
        <v>1844.9</v>
      </c>
      <c r="JN244" s="60">
        <v>1984.9</v>
      </c>
      <c r="JO244" s="60">
        <v>1694.9</v>
      </c>
      <c r="JP244" s="60">
        <v>2026.9</v>
      </c>
      <c r="JQ244" s="60">
        <v>1984.9</v>
      </c>
      <c r="JR244" s="60">
        <v>2026.9</v>
      </c>
      <c r="JS244" s="60">
        <v>2026.9</v>
      </c>
      <c r="JT244" s="60">
        <v>2026.9</v>
      </c>
      <c r="JU244" s="60">
        <v>1984.9</v>
      </c>
      <c r="JV244" s="60">
        <v>2026.9</v>
      </c>
      <c r="JW244" s="60">
        <v>2026.9</v>
      </c>
      <c r="JX244" s="60">
        <v>1694.9</v>
      </c>
      <c r="JY244" s="60">
        <v>2026.9</v>
      </c>
      <c r="JZ244" s="60">
        <v>1430.9</v>
      </c>
      <c r="KA244" s="60">
        <v>2026.9</v>
      </c>
      <c r="KB244" s="60">
        <v>1694.9</v>
      </c>
      <c r="KC244" s="60">
        <v>1834.9</v>
      </c>
      <c r="KD244" s="60">
        <v>1834.9</v>
      </c>
      <c r="KE244" s="60">
        <v>1280.9000000000001</v>
      </c>
      <c r="KF244" s="60">
        <v>1984.9</v>
      </c>
      <c r="KG244" s="60">
        <v>1280.9000000000001</v>
      </c>
      <c r="KH244" s="60">
        <v>1886.9</v>
      </c>
      <c r="KI244" s="60">
        <v>1280.9000000000001</v>
      </c>
      <c r="KJ244" s="60">
        <v>1280.9000000000001</v>
      </c>
      <c r="KK244" s="60">
        <v>1280.9000000000001</v>
      </c>
      <c r="KL244" s="60">
        <v>1280.9000000000001</v>
      </c>
      <c r="KM244" s="60">
        <v>1834.9</v>
      </c>
      <c r="KN244" s="60">
        <v>1984.9</v>
      </c>
      <c r="KO244" s="60">
        <v>1556.9</v>
      </c>
      <c r="KP244" s="60">
        <v>2026.9</v>
      </c>
      <c r="KQ244" s="60">
        <v>1984.9</v>
      </c>
      <c r="KR244" s="60">
        <v>1984.9</v>
      </c>
      <c r="KS244" s="60">
        <v>1834.9</v>
      </c>
      <c r="KT244" s="60">
        <v>1834.9</v>
      </c>
      <c r="KU244" s="60">
        <v>2026.9</v>
      </c>
      <c r="KV244" s="60">
        <v>2026.9</v>
      </c>
      <c r="KW244" s="60">
        <v>2026.9</v>
      </c>
      <c r="KX244" s="60">
        <v>2026.9</v>
      </c>
      <c r="KY244" s="60">
        <v>2026.9</v>
      </c>
      <c r="KZ244" s="60">
        <v>2026.9</v>
      </c>
      <c r="LA244" s="60">
        <v>2026.9</v>
      </c>
      <c r="LB244" s="60">
        <v>1834.9</v>
      </c>
      <c r="LC244" s="60">
        <v>2026.9</v>
      </c>
      <c r="LD244" s="60">
        <v>1984.9</v>
      </c>
      <c r="LE244" s="60">
        <v>1886.9</v>
      </c>
      <c r="LF244" s="60">
        <v>2026.9</v>
      </c>
      <c r="LG244" s="60">
        <v>1694.9</v>
      </c>
      <c r="LH244" s="60">
        <v>2026.9</v>
      </c>
      <c r="LI244" s="60">
        <v>2026.9</v>
      </c>
      <c r="LJ244" s="60">
        <v>1886.9</v>
      </c>
      <c r="LK244" s="60">
        <v>1844.9</v>
      </c>
      <c r="LL244" s="60">
        <v>2026.9</v>
      </c>
      <c r="LM244" s="60">
        <v>2026.9</v>
      </c>
      <c r="LN244" s="60">
        <v>1834.9</v>
      </c>
      <c r="LO244" s="60">
        <v>1984.9</v>
      </c>
      <c r="LP244" s="60">
        <v>1984.9</v>
      </c>
      <c r="LQ244" s="60">
        <v>2026.9</v>
      </c>
      <c r="LR244" s="60">
        <v>2026.9</v>
      </c>
      <c r="LS244" s="60">
        <v>1984.9</v>
      </c>
      <c r="LT244" s="60">
        <v>1834.9</v>
      </c>
      <c r="LU244" s="60">
        <v>2026.9</v>
      </c>
      <c r="LV244" s="60">
        <v>2026.9</v>
      </c>
    </row>
    <row r="245" spans="1:334" ht="15" customHeight="1" x14ac:dyDescent="0.35">
      <c r="A245" s="57"/>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s="60">
        <v>2649.2</v>
      </c>
      <c r="FH245" s="60">
        <v>1939.1999999999998</v>
      </c>
      <c r="FI245" s="60">
        <v>2245.1999999999998</v>
      </c>
      <c r="FJ245" s="60">
        <v>2245.1999999999998</v>
      </c>
      <c r="FK245" s="60">
        <v>2565.1999999999998</v>
      </c>
      <c r="FL245" s="60">
        <v>1855.1999999999998</v>
      </c>
      <c r="FM245" s="60">
        <v>2565.1999999999998</v>
      </c>
      <c r="FN245" s="60">
        <v>2425.1999999999998</v>
      </c>
      <c r="FO245" s="60">
        <v>1939.1999999999998</v>
      </c>
      <c r="FP245" s="60">
        <v>2649.2</v>
      </c>
      <c r="FQ245" s="60">
        <v>2607.1999999999998</v>
      </c>
      <c r="FR245" s="60">
        <v>2607.1999999999998</v>
      </c>
      <c r="FS245" s="60">
        <v>2467.1999999999998</v>
      </c>
      <c r="FT245" s="60">
        <v>2467.1999999999998</v>
      </c>
      <c r="FU245" s="60">
        <v>2181.1999999999998</v>
      </c>
      <c r="FV245" s="60">
        <v>2035.1999999999998</v>
      </c>
      <c r="FW245" s="60">
        <v>2565.1999999999998</v>
      </c>
      <c r="FX245" s="60">
        <v>2565.1999999999998</v>
      </c>
      <c r="FY245" s="60">
        <v>2265.1999999999998</v>
      </c>
      <c r="FZ245" s="60">
        <v>2265.1999999999998</v>
      </c>
      <c r="GA245" s="60">
        <v>2565.1999999999998</v>
      </c>
      <c r="GB245" s="60">
        <v>2350.1999999999998</v>
      </c>
      <c r="GC245" s="60">
        <v>1889.1999999999998</v>
      </c>
      <c r="GD245" s="60">
        <v>2473.1999999999998</v>
      </c>
      <c r="GE245" s="60">
        <v>1848.1999999999998</v>
      </c>
      <c r="GF245" s="60">
        <v>1848.1999999999998</v>
      </c>
      <c r="GG245" s="60">
        <v>2238.1999999999998</v>
      </c>
      <c r="GH245" s="60">
        <v>2420.1999999999998</v>
      </c>
      <c r="GI245" s="60">
        <v>2259.1999999999998</v>
      </c>
      <c r="GJ245" s="60">
        <v>2649.2</v>
      </c>
      <c r="GK245" s="60">
        <v>2649.2</v>
      </c>
      <c r="GL245" s="60">
        <v>2649.2</v>
      </c>
      <c r="GM245" s="60">
        <v>2105.1999999999998</v>
      </c>
      <c r="GN245" s="60">
        <v>2649.2</v>
      </c>
      <c r="GO245" s="60">
        <v>2649.2</v>
      </c>
      <c r="GP245" s="60">
        <v>2649.2</v>
      </c>
      <c r="GQ245" s="60">
        <v>2420.1999999999998</v>
      </c>
      <c r="GR245" s="60">
        <v>1875.1999999999998</v>
      </c>
      <c r="GS245" s="60">
        <v>2149.1999999999998</v>
      </c>
      <c r="GT245" s="60">
        <v>2649.2</v>
      </c>
      <c r="GU245" s="60">
        <v>2420.1999999999998</v>
      </c>
      <c r="GV245" s="60">
        <v>2420.1999999999998</v>
      </c>
      <c r="GW245" s="60">
        <v>2420.1999999999998</v>
      </c>
      <c r="GX245" s="60">
        <v>2420.1999999999998</v>
      </c>
      <c r="GY245" s="60">
        <v>2420.1999999999998</v>
      </c>
      <c r="GZ245" s="60">
        <v>2420.1999999999998</v>
      </c>
      <c r="HA245" s="60">
        <v>2420.1999999999998</v>
      </c>
      <c r="HB245" s="60">
        <v>1965.1999999999998</v>
      </c>
      <c r="HC245" s="60">
        <v>2280.1999999999998</v>
      </c>
      <c r="HD245" s="60">
        <v>2420.1999999999998</v>
      </c>
      <c r="HE245" s="60">
        <v>2420.1999999999998</v>
      </c>
      <c r="HF245" s="60">
        <v>2420.1999999999998</v>
      </c>
      <c r="HG245" s="60">
        <v>2420.1999999999998</v>
      </c>
      <c r="HH245" s="60">
        <v>2420.1999999999998</v>
      </c>
      <c r="HI245" s="60">
        <v>1889.1999999999998</v>
      </c>
      <c r="HJ245" s="60">
        <v>2543.1999999999998</v>
      </c>
      <c r="HK245" s="60">
        <v>1855.1999999999998</v>
      </c>
      <c r="HL245" s="60">
        <v>2579.1999999999998</v>
      </c>
      <c r="HM245" s="60">
        <v>1957.1999999999998</v>
      </c>
      <c r="HN245" s="60">
        <v>2565.1999999999998</v>
      </c>
      <c r="HO245" s="60">
        <v>2065.1999999999998</v>
      </c>
      <c r="HP245" s="60">
        <v>2073.1999999999998</v>
      </c>
      <c r="HQ245" s="60">
        <v>2149.1999999999998</v>
      </c>
      <c r="HR245" s="60">
        <v>2649.2</v>
      </c>
      <c r="HS245" s="60">
        <v>2175.1999999999998</v>
      </c>
      <c r="HT245" s="60">
        <v>1890.7999999999997</v>
      </c>
      <c r="HU245" s="60">
        <v>1960.7999999999997</v>
      </c>
      <c r="HV245" s="60">
        <v>1890.7999999999997</v>
      </c>
      <c r="HW245" s="60">
        <v>1890.7999999999997</v>
      </c>
      <c r="HX245" s="60">
        <v>2649.2</v>
      </c>
      <c r="HY245" s="60">
        <v>2196.1999999999998</v>
      </c>
      <c r="HZ245" s="60">
        <v>1978.1999999999998</v>
      </c>
      <c r="IA245" s="60">
        <v>2196.1999999999998</v>
      </c>
      <c r="IB245" s="60">
        <v>2565.1999999999998</v>
      </c>
      <c r="IC245" s="60">
        <v>2565.1999999999998</v>
      </c>
      <c r="ID245" s="60">
        <v>2565.1999999999998</v>
      </c>
      <c r="IE245" s="60">
        <v>2607.1999999999998</v>
      </c>
      <c r="IF245" s="60">
        <v>2249.1999999999998</v>
      </c>
      <c r="IG245" s="60">
        <v>2249.1999999999998</v>
      </c>
      <c r="II245" s="60">
        <v>1282.7999999999997</v>
      </c>
      <c r="IJ245" s="60">
        <v>1567</v>
      </c>
      <c r="IK245" s="60">
        <v>2035.1999999999998</v>
      </c>
      <c r="IL245" s="60">
        <v>1918.1999999999998</v>
      </c>
      <c r="IM245" s="60">
        <v>2350.1999999999998</v>
      </c>
      <c r="IN245" s="60">
        <v>2649.2</v>
      </c>
      <c r="IO245" s="60">
        <v>1918.1999999999998</v>
      </c>
      <c r="IP245" s="60">
        <v>1499.1999999999998</v>
      </c>
      <c r="IQ245" s="60">
        <v>2490.1999999999998</v>
      </c>
      <c r="IR245" s="60">
        <v>1499.1999999999998</v>
      </c>
      <c r="IS245" s="60">
        <v>2249.1999999999998</v>
      </c>
      <c r="IT245" s="60">
        <v>2389.1999999999998</v>
      </c>
      <c r="IU245" s="60">
        <v>2347.1999999999998</v>
      </c>
      <c r="IV245" s="60">
        <v>2607.1999999999998</v>
      </c>
      <c r="IW245" s="60">
        <v>2565.1999999999998</v>
      </c>
      <c r="IX245" s="60">
        <v>2265.1999999999998</v>
      </c>
      <c r="IY245" s="60">
        <v>2649.2</v>
      </c>
      <c r="IZ245" s="60">
        <v>2149.1999999999998</v>
      </c>
      <c r="JA245" s="60">
        <v>2105.1999999999998</v>
      </c>
      <c r="JB245" s="60">
        <v>1675.1999999999998</v>
      </c>
      <c r="JC245" s="60">
        <v>1567</v>
      </c>
      <c r="JD245" s="60">
        <v>1995.1999999999998</v>
      </c>
      <c r="JE245" s="60">
        <v>2265.1999999999998</v>
      </c>
      <c r="JF245" s="60">
        <v>2565.1999999999998</v>
      </c>
      <c r="JG245" s="60">
        <v>1675.1999999999998</v>
      </c>
      <c r="JH245" s="60">
        <v>2607.1999999999998</v>
      </c>
      <c r="JI245" s="60">
        <v>2107.1999999999998</v>
      </c>
      <c r="JJ245" s="60">
        <v>2175.1999999999998</v>
      </c>
      <c r="JK245" s="60">
        <v>1675.1999999999998</v>
      </c>
      <c r="JL245" s="60">
        <v>2265.1999999999998</v>
      </c>
      <c r="JM245" s="60">
        <v>2425.1999999999998</v>
      </c>
      <c r="JN245" s="60">
        <v>2256.1999999999998</v>
      </c>
      <c r="JO245" s="60">
        <v>1605.1999999999998</v>
      </c>
      <c r="JP245" s="60">
        <v>2579.1999999999998</v>
      </c>
      <c r="JQ245" s="60">
        <v>2565.1999999999998</v>
      </c>
      <c r="JR245" s="60">
        <v>2649.2</v>
      </c>
      <c r="JS245" s="60">
        <v>2543.1999999999998</v>
      </c>
      <c r="JT245" s="60">
        <v>2649.2</v>
      </c>
      <c r="JU245" s="60">
        <v>2256.1999999999998</v>
      </c>
      <c r="JV245" s="60">
        <v>2607.1999999999998</v>
      </c>
      <c r="JW245" s="60">
        <v>2030.1999999999998</v>
      </c>
      <c r="JX245" s="60">
        <v>1675.1999999999998</v>
      </c>
      <c r="JY245" s="60">
        <v>2598.1999999999998</v>
      </c>
      <c r="JZ245" s="60">
        <v>2425.1999999999998</v>
      </c>
      <c r="KA245" s="60">
        <v>2579.1999999999998</v>
      </c>
      <c r="KB245" s="60">
        <v>2065.1999999999998</v>
      </c>
      <c r="KC245" s="60">
        <v>2175.1999999999998</v>
      </c>
      <c r="KD245" s="60">
        <v>1875.1999999999998</v>
      </c>
      <c r="KE245" s="60">
        <v>2467.1999999999998</v>
      </c>
      <c r="KF245" s="60">
        <v>2175.1999999999998</v>
      </c>
      <c r="KG245" s="60">
        <v>2425.1999999999998</v>
      </c>
      <c r="KH245" s="60">
        <v>2149.1999999999998</v>
      </c>
      <c r="KI245" s="60">
        <v>2425.1999999999998</v>
      </c>
      <c r="KJ245" s="60">
        <v>2425.1999999999998</v>
      </c>
      <c r="KK245" s="60">
        <v>2065.1999999999998</v>
      </c>
      <c r="KL245" s="60">
        <v>2425.1999999999998</v>
      </c>
      <c r="KM245" s="60">
        <v>2556.1999999999998</v>
      </c>
      <c r="KN245" s="60">
        <v>2607.1999999999998</v>
      </c>
      <c r="KO245" s="60">
        <v>1957.1999999999998</v>
      </c>
      <c r="KP245" s="60">
        <v>2649.2</v>
      </c>
      <c r="KQ245" s="60">
        <v>2565.1999999999998</v>
      </c>
      <c r="KR245" s="60">
        <v>2265.1999999999998</v>
      </c>
      <c r="KS245" s="60">
        <v>2565.1999999999998</v>
      </c>
      <c r="KT245" s="60">
        <v>2565.1999999999998</v>
      </c>
      <c r="KU245" s="60">
        <v>2649.2</v>
      </c>
      <c r="KV245" s="60">
        <v>2649.2</v>
      </c>
      <c r="KW245" s="60">
        <v>2030.1999999999998</v>
      </c>
      <c r="KX245" s="60">
        <v>2649.2</v>
      </c>
      <c r="KY245" s="60">
        <v>2649.2</v>
      </c>
      <c r="KZ245" s="60">
        <v>2543.1999999999998</v>
      </c>
      <c r="LA245" s="60">
        <v>2649.2</v>
      </c>
      <c r="LB245" s="60">
        <v>2105.1999999999998</v>
      </c>
      <c r="LC245" s="60">
        <v>2259.1999999999998</v>
      </c>
      <c r="LD245" s="60">
        <v>2217.1999999999998</v>
      </c>
      <c r="LE245" s="60">
        <v>2509.1999999999998</v>
      </c>
      <c r="LF245" s="60">
        <v>2649.2</v>
      </c>
      <c r="LG245" s="60">
        <v>1855.1999999999998</v>
      </c>
      <c r="LH245" s="60">
        <v>2649.2</v>
      </c>
      <c r="LI245" s="60">
        <v>2649.2</v>
      </c>
      <c r="LJ245" s="60">
        <v>2107.1999999999998</v>
      </c>
      <c r="LK245" s="60">
        <v>2035.1999999999998</v>
      </c>
      <c r="LL245" s="60">
        <v>2649.2</v>
      </c>
      <c r="LM245" s="60">
        <v>2649.2</v>
      </c>
      <c r="LN245" s="60">
        <v>2406.1999999999998</v>
      </c>
      <c r="LO245" s="60">
        <v>2265.1999999999998</v>
      </c>
      <c r="LP245" s="60">
        <v>2265.1999999999998</v>
      </c>
      <c r="LQ245" s="60">
        <v>2649.2</v>
      </c>
      <c r="LR245" s="60">
        <v>2579.1999999999998</v>
      </c>
      <c r="LS245" s="60">
        <v>2556.1999999999998</v>
      </c>
      <c r="LT245" s="60">
        <v>1946.1999999999998</v>
      </c>
      <c r="LU245" s="60">
        <v>2649.2</v>
      </c>
      <c r="LV245" s="60">
        <v>2649.2</v>
      </c>
    </row>
    <row r="246" spans="1:334" ht="15" customHeight="1" x14ac:dyDescent="0.35">
      <c r="A246" s="57"/>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s="60">
        <v>1562.4</v>
      </c>
      <c r="FH246" s="60">
        <v>1032.4000000000001</v>
      </c>
      <c r="FI246" s="60">
        <v>1422.4</v>
      </c>
      <c r="FJ246" s="60">
        <v>1422.4</v>
      </c>
      <c r="FK246" s="60">
        <v>1562.4</v>
      </c>
      <c r="FL246" s="60">
        <v>1032.4000000000001</v>
      </c>
      <c r="FM246" s="60">
        <v>1562.4</v>
      </c>
      <c r="FN246" s="60">
        <v>1422.4</v>
      </c>
      <c r="FO246" s="60">
        <v>1032.4000000000001</v>
      </c>
      <c r="FP246" s="60">
        <v>1562.4</v>
      </c>
      <c r="FQ246" s="60">
        <v>1562.4</v>
      </c>
      <c r="FR246" s="60">
        <v>1562.4</v>
      </c>
      <c r="FS246" s="60">
        <v>1422.4</v>
      </c>
      <c r="FT246" s="60">
        <v>1422.4</v>
      </c>
      <c r="FU246" s="60">
        <v>1316.4</v>
      </c>
      <c r="FV246" s="60">
        <v>1032.4000000000001</v>
      </c>
      <c r="FW246" s="60">
        <v>1562.4</v>
      </c>
      <c r="FX246" s="60">
        <v>1562.4</v>
      </c>
      <c r="FY246" s="60">
        <v>1562.4</v>
      </c>
      <c r="FZ246" s="60">
        <v>1562.4</v>
      </c>
      <c r="GA246" s="60">
        <v>1562.4</v>
      </c>
      <c r="GB246" s="60">
        <v>1263.4000000000001</v>
      </c>
      <c r="GC246" s="60">
        <v>1204.4000000000001</v>
      </c>
      <c r="GD246" s="60">
        <v>1386.4</v>
      </c>
      <c r="GE246" s="60">
        <v>803.4</v>
      </c>
      <c r="GF246" s="60">
        <v>803.4</v>
      </c>
      <c r="GG246" s="60">
        <v>1193.4000000000001</v>
      </c>
      <c r="GH246" s="60">
        <v>1333.4</v>
      </c>
      <c r="GI246" s="60">
        <v>1172.4000000000001</v>
      </c>
      <c r="GJ246" s="60">
        <v>1562.4</v>
      </c>
      <c r="GK246" s="60">
        <v>1562.4</v>
      </c>
      <c r="GL246" s="60">
        <v>1562.4</v>
      </c>
      <c r="GM246" s="60">
        <v>1102.4000000000001</v>
      </c>
      <c r="GN246" s="60">
        <v>1562.4</v>
      </c>
      <c r="GO246" s="60">
        <v>1562.4</v>
      </c>
      <c r="GP246" s="60">
        <v>1562.4</v>
      </c>
      <c r="GQ246" s="60">
        <v>1333.4</v>
      </c>
      <c r="GR246" s="60">
        <v>1172.4000000000001</v>
      </c>
      <c r="GS246" s="60">
        <v>1422.4</v>
      </c>
      <c r="GT246" s="60">
        <v>1562.4</v>
      </c>
      <c r="GU246" s="60">
        <v>1333.4</v>
      </c>
      <c r="GV246" s="60">
        <v>1333.4</v>
      </c>
      <c r="GW246" s="60">
        <v>1333.4</v>
      </c>
      <c r="GX246" s="60">
        <v>1333.4</v>
      </c>
      <c r="GY246" s="60">
        <v>1333.4</v>
      </c>
      <c r="GZ246" s="60">
        <v>1333.4</v>
      </c>
      <c r="HA246" s="60">
        <v>1333.4</v>
      </c>
      <c r="HB246" s="60">
        <v>962.4</v>
      </c>
      <c r="HC246" s="60">
        <v>1193.4000000000001</v>
      </c>
      <c r="HD246" s="60">
        <v>1333.4</v>
      </c>
      <c r="HE246" s="60">
        <v>1333.4</v>
      </c>
      <c r="HF246" s="60">
        <v>1333.4</v>
      </c>
      <c r="HG246" s="60">
        <v>1333.4</v>
      </c>
      <c r="HH246" s="60">
        <v>1333.4</v>
      </c>
      <c r="HI246" s="60">
        <v>1204.4000000000001</v>
      </c>
      <c r="HJ246" s="60">
        <v>1456.4</v>
      </c>
      <c r="HK246" s="60">
        <v>1032.4000000000001</v>
      </c>
      <c r="HL246" s="60">
        <v>1296.4000000000001</v>
      </c>
      <c r="HM246" s="60">
        <v>954.4</v>
      </c>
      <c r="HN246" s="60">
        <v>1562.4</v>
      </c>
      <c r="HO246" s="60">
        <v>1422.4</v>
      </c>
      <c r="HP246" s="60">
        <v>1070.4000000000001</v>
      </c>
      <c r="HQ246" s="60">
        <v>1422.4</v>
      </c>
      <c r="HR246" s="60">
        <v>1562.4</v>
      </c>
      <c r="HS246" s="60">
        <v>1172.4000000000001</v>
      </c>
      <c r="HT246" s="60">
        <v>804</v>
      </c>
      <c r="HU246" s="60">
        <v>874</v>
      </c>
      <c r="HV246" s="60">
        <v>804</v>
      </c>
      <c r="HW246" s="60">
        <v>804</v>
      </c>
      <c r="HX246" s="60">
        <v>1562.4</v>
      </c>
      <c r="HY246" s="60">
        <v>1193.4000000000001</v>
      </c>
      <c r="HZ246" s="60">
        <v>975.4</v>
      </c>
      <c r="IA246" s="60">
        <v>1193.4000000000001</v>
      </c>
      <c r="IB246" s="60">
        <v>1562.4</v>
      </c>
      <c r="IC246" s="60">
        <v>1562.4</v>
      </c>
      <c r="ID246" s="60">
        <v>1562.4</v>
      </c>
      <c r="IE246" s="60">
        <v>1562.4</v>
      </c>
      <c r="IF246" s="60">
        <v>1204.4000000000001</v>
      </c>
      <c r="IG246" s="60">
        <v>1204.4000000000001</v>
      </c>
      <c r="IH246" s="60">
        <v>196</v>
      </c>
      <c r="IJ246" s="60">
        <v>1103</v>
      </c>
      <c r="IK246" s="60">
        <v>1032.4000000000001</v>
      </c>
      <c r="IL246" s="60">
        <v>873.4</v>
      </c>
      <c r="IM246" s="60">
        <v>1263.4000000000001</v>
      </c>
      <c r="IN246" s="60">
        <v>1562.4</v>
      </c>
      <c r="IO246" s="60">
        <v>873.4</v>
      </c>
      <c r="IP246" s="60">
        <v>814.4</v>
      </c>
      <c r="IQ246" s="60">
        <v>1403.4</v>
      </c>
      <c r="IR246" s="60">
        <v>814.4</v>
      </c>
      <c r="IS246" s="60">
        <v>1204.4000000000001</v>
      </c>
      <c r="IT246" s="60">
        <v>1344.4</v>
      </c>
      <c r="IU246" s="60">
        <v>1344.4</v>
      </c>
      <c r="IV246" s="60">
        <v>1562.4</v>
      </c>
      <c r="IW246" s="60">
        <v>1562.4</v>
      </c>
      <c r="IX246" s="60">
        <v>1562.4</v>
      </c>
      <c r="IY246" s="60">
        <v>1562.4</v>
      </c>
      <c r="IZ246" s="60">
        <v>1422.4</v>
      </c>
      <c r="JA246" s="60">
        <v>906.4</v>
      </c>
      <c r="JB246" s="60">
        <v>1032.4000000000001</v>
      </c>
      <c r="JC246" s="60">
        <v>907</v>
      </c>
      <c r="JD246" s="60">
        <v>1156.4000000000001</v>
      </c>
      <c r="JE246" s="60">
        <v>1562.4</v>
      </c>
      <c r="JF246" s="60">
        <v>1562.4</v>
      </c>
      <c r="JG246" s="60">
        <v>1032.4000000000001</v>
      </c>
      <c r="JH246" s="60">
        <v>1562.4</v>
      </c>
      <c r="JI246" s="60">
        <v>1422.4</v>
      </c>
      <c r="JJ246" s="60">
        <v>1172.4000000000001</v>
      </c>
      <c r="JK246" s="60">
        <v>1032.4000000000001</v>
      </c>
      <c r="JL246" s="60">
        <v>1562.4</v>
      </c>
      <c r="JM246" s="60">
        <v>1422.4</v>
      </c>
      <c r="JN246" s="60">
        <v>1553.4</v>
      </c>
      <c r="JO246" s="60">
        <v>766.4</v>
      </c>
      <c r="JP246" s="60">
        <v>1492.4</v>
      </c>
      <c r="JQ246" s="60">
        <v>1562.4</v>
      </c>
      <c r="JR246" s="60">
        <v>1562.4</v>
      </c>
      <c r="JS246" s="60">
        <v>1456.4</v>
      </c>
      <c r="JT246" s="60">
        <v>1562.4</v>
      </c>
      <c r="JU246" s="60">
        <v>1553.4</v>
      </c>
      <c r="JV246" s="60">
        <v>1562.4</v>
      </c>
      <c r="JW246" s="60">
        <v>747.4</v>
      </c>
      <c r="JX246" s="60">
        <v>1032.4000000000001</v>
      </c>
      <c r="JY246" s="60">
        <v>1553.4</v>
      </c>
      <c r="JZ246" s="60">
        <v>1422.4</v>
      </c>
      <c r="KA246" s="60">
        <v>1492.4</v>
      </c>
      <c r="KB246" s="60">
        <v>1422.4</v>
      </c>
      <c r="KC246" s="60">
        <v>1172.4000000000001</v>
      </c>
      <c r="KD246" s="60">
        <v>1172.4000000000001</v>
      </c>
      <c r="KE246" s="60">
        <v>1422.4</v>
      </c>
      <c r="KF246" s="60">
        <v>1172.4000000000001</v>
      </c>
      <c r="KG246" s="60">
        <v>1422.4</v>
      </c>
      <c r="KH246" s="60">
        <v>1422.4</v>
      </c>
      <c r="KI246" s="60">
        <v>1422.4</v>
      </c>
      <c r="KJ246" s="60">
        <v>1422.4</v>
      </c>
      <c r="KK246" s="60">
        <v>1422.4</v>
      </c>
      <c r="KL246" s="60">
        <v>1422.4</v>
      </c>
      <c r="KM246" s="60">
        <v>1553.4</v>
      </c>
      <c r="KN246" s="60">
        <v>1562.4</v>
      </c>
      <c r="KO246" s="60">
        <v>954.4</v>
      </c>
      <c r="KP246" s="60">
        <v>1562.4</v>
      </c>
      <c r="KQ246" s="60">
        <v>1562.4</v>
      </c>
      <c r="KR246" s="60">
        <v>1562.4</v>
      </c>
      <c r="KS246" s="60">
        <v>1562.4</v>
      </c>
      <c r="KT246" s="60">
        <v>1562.4</v>
      </c>
      <c r="KU246" s="60">
        <v>1562.4</v>
      </c>
      <c r="KV246" s="60">
        <v>1562.4</v>
      </c>
      <c r="KW246" s="60">
        <v>747.4</v>
      </c>
      <c r="KX246" s="60">
        <v>1562.4</v>
      </c>
      <c r="KY246" s="60">
        <v>1562.4</v>
      </c>
      <c r="KZ246" s="60">
        <v>1456.4</v>
      </c>
      <c r="LA246" s="60">
        <v>1562.4</v>
      </c>
      <c r="LB246" s="60">
        <v>906.4</v>
      </c>
      <c r="LC246" s="60">
        <v>1172.4000000000001</v>
      </c>
      <c r="LD246" s="60">
        <v>1172.4000000000001</v>
      </c>
      <c r="LE246" s="60">
        <v>1422.4</v>
      </c>
      <c r="LF246" s="60">
        <v>1562.4</v>
      </c>
      <c r="LG246" s="60">
        <v>1032.4000000000001</v>
      </c>
      <c r="LH246" s="60">
        <v>1562.4</v>
      </c>
      <c r="LI246" s="60">
        <v>1562.4</v>
      </c>
      <c r="LJ246" s="60">
        <v>1422.4</v>
      </c>
      <c r="LK246" s="60">
        <v>1032.4000000000001</v>
      </c>
      <c r="LL246" s="60">
        <v>1562.4</v>
      </c>
      <c r="LM246" s="60">
        <v>1562.4</v>
      </c>
      <c r="LN246" s="60">
        <v>1403.4</v>
      </c>
      <c r="LO246" s="60">
        <v>1562.4</v>
      </c>
      <c r="LP246" s="60">
        <v>1562.4</v>
      </c>
      <c r="LQ246" s="60">
        <v>1562.4</v>
      </c>
      <c r="LR246" s="60">
        <v>1296.4000000000001</v>
      </c>
      <c r="LS246" s="60">
        <v>1553.4</v>
      </c>
      <c r="LT246" s="60">
        <v>747.4</v>
      </c>
      <c r="LU246" s="60">
        <v>1562.4</v>
      </c>
      <c r="LV246" s="60">
        <v>1562.4</v>
      </c>
    </row>
    <row r="247" spans="1:334" ht="15" customHeight="1" x14ac:dyDescent="0.35">
      <c r="A247" s="5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s="60">
        <v>1531.1999999999998</v>
      </c>
      <c r="FH247" s="60">
        <v>1531.1999999999998</v>
      </c>
      <c r="FI247" s="60">
        <v>1297.1999999999998</v>
      </c>
      <c r="FJ247" s="60">
        <v>1297.1999999999998</v>
      </c>
      <c r="FK247" s="60">
        <v>1297.1999999999998</v>
      </c>
      <c r="FL247" s="60">
        <v>1297.1999999999998</v>
      </c>
      <c r="FM247" s="60">
        <v>1297.1999999999998</v>
      </c>
      <c r="FN247" s="60">
        <v>1297.1999999999998</v>
      </c>
      <c r="FO247" s="60">
        <v>1531.1999999999998</v>
      </c>
      <c r="FP247" s="60">
        <v>1531.1999999999998</v>
      </c>
      <c r="FQ247" s="60">
        <v>1489.1999999999998</v>
      </c>
      <c r="FR247" s="60">
        <v>1489.1999999999998</v>
      </c>
      <c r="FS247" s="60">
        <v>1489.1999999999998</v>
      </c>
      <c r="FT247" s="60">
        <v>1489.1999999999998</v>
      </c>
      <c r="FU247" s="60">
        <v>1339.1999999999998</v>
      </c>
      <c r="FV247" s="60">
        <v>1297.1999999999998</v>
      </c>
      <c r="FW247" s="60">
        <v>1447.1999999999998</v>
      </c>
      <c r="FX247" s="60">
        <v>1447.1999999999998</v>
      </c>
      <c r="FY247" s="60">
        <v>1297.1999999999998</v>
      </c>
      <c r="FZ247" s="60">
        <v>1297.1999999999998</v>
      </c>
      <c r="GA247" s="60">
        <v>1447.1999999999998</v>
      </c>
      <c r="GB247" s="60">
        <v>1531.1999999999998</v>
      </c>
      <c r="GC247" s="60">
        <v>1339.1999999999998</v>
      </c>
      <c r="GD247" s="60">
        <v>1461.1999999999998</v>
      </c>
      <c r="GE247" s="60">
        <v>1419.1999999999998</v>
      </c>
      <c r="GF247" s="60">
        <v>1419.1999999999998</v>
      </c>
      <c r="GG247" s="60">
        <v>1419.1999999999998</v>
      </c>
      <c r="GH247" s="60">
        <v>1461.1999999999998</v>
      </c>
      <c r="GI247" s="60">
        <v>1531.1999999999998</v>
      </c>
      <c r="GJ247" s="60">
        <v>1531.1999999999998</v>
      </c>
      <c r="GK247" s="60">
        <v>1531.1999999999998</v>
      </c>
      <c r="GL247" s="60">
        <v>1531.1999999999998</v>
      </c>
      <c r="GM247" s="60">
        <v>1377.1999999999998</v>
      </c>
      <c r="GN247" s="60">
        <v>1531.1999999999998</v>
      </c>
      <c r="GO247" s="60">
        <v>1531.1999999999998</v>
      </c>
      <c r="GP247" s="60">
        <v>1531.1999999999998</v>
      </c>
      <c r="GQ247" s="60">
        <v>1461.1999999999998</v>
      </c>
      <c r="GR247" s="60">
        <v>1297.1999999999998</v>
      </c>
      <c r="GS247" s="60">
        <v>1531.1999999999998</v>
      </c>
      <c r="GT247" s="60">
        <v>1531.1999999999998</v>
      </c>
      <c r="GU247" s="60">
        <v>1461.1999999999998</v>
      </c>
      <c r="GV247" s="60">
        <v>1461.1999999999998</v>
      </c>
      <c r="GW247" s="60">
        <v>1461.1999999999998</v>
      </c>
      <c r="GX247" s="60">
        <v>1461.1999999999998</v>
      </c>
      <c r="GY247" s="60">
        <v>1461.1999999999998</v>
      </c>
      <c r="GZ247" s="60">
        <v>1461.1999999999998</v>
      </c>
      <c r="HA247" s="60">
        <v>1461.1999999999998</v>
      </c>
      <c r="HB247" s="60">
        <v>1377.1999999999998</v>
      </c>
      <c r="HC247" s="60">
        <v>1461.1999999999998</v>
      </c>
      <c r="HD247" s="60">
        <v>1461.1999999999998</v>
      </c>
      <c r="HE247" s="60">
        <v>1461.1999999999998</v>
      </c>
      <c r="HF247" s="60">
        <v>1461.1999999999998</v>
      </c>
      <c r="HG247" s="60">
        <v>1461.1999999999998</v>
      </c>
      <c r="HH247" s="60">
        <v>1461.1999999999998</v>
      </c>
      <c r="HI247" s="60">
        <v>1339.1999999999998</v>
      </c>
      <c r="HJ247" s="60">
        <v>1531.1999999999998</v>
      </c>
      <c r="HK247" s="60">
        <v>1297.1999999999998</v>
      </c>
      <c r="HL247" s="60">
        <v>1461.1999999999998</v>
      </c>
      <c r="HM247" s="60">
        <v>1297.1999999999998</v>
      </c>
      <c r="HN247" s="60">
        <v>1447.1999999999998</v>
      </c>
      <c r="HO247" s="60">
        <v>1297.1999999999998</v>
      </c>
      <c r="HP247" s="60">
        <v>1297.1999999999998</v>
      </c>
      <c r="HQ247" s="60">
        <v>1531.1999999999998</v>
      </c>
      <c r="HR247" s="60">
        <v>1531.1999999999998</v>
      </c>
      <c r="HS247" s="60">
        <v>1297.1999999999998</v>
      </c>
      <c r="HT247" s="60">
        <v>1071.7999999999997</v>
      </c>
      <c r="HU247" s="60">
        <v>1141.7999999999997</v>
      </c>
      <c r="HV247" s="60">
        <v>1071.7999999999997</v>
      </c>
      <c r="HW247" s="60">
        <v>1071.7999999999997</v>
      </c>
      <c r="HX247" s="60">
        <v>1531.1999999999998</v>
      </c>
      <c r="HY247" s="60">
        <v>1377.1999999999998</v>
      </c>
      <c r="HZ247" s="60">
        <v>1377.1999999999998</v>
      </c>
      <c r="IA247" s="60">
        <v>1377.1999999999998</v>
      </c>
      <c r="IB247" s="60">
        <v>1297.1999999999998</v>
      </c>
      <c r="IC247" s="60">
        <v>1297.1999999999998</v>
      </c>
      <c r="ID247" s="60">
        <v>1297.1999999999998</v>
      </c>
      <c r="IE247" s="60">
        <v>1489.1999999999998</v>
      </c>
      <c r="IF247" s="60">
        <v>1339.1999999999998</v>
      </c>
      <c r="IG247" s="60">
        <v>1339.1999999999998</v>
      </c>
      <c r="IH247" s="60">
        <v>449</v>
      </c>
      <c r="II247" s="60">
        <v>1071.7999999999997</v>
      </c>
      <c r="IK247" s="60">
        <v>1447.1999999999998</v>
      </c>
      <c r="IL247" s="60">
        <v>1339.1999999999998</v>
      </c>
      <c r="IM247" s="60">
        <v>1531.1999999999998</v>
      </c>
      <c r="IN247" s="60">
        <v>1531.1999999999998</v>
      </c>
      <c r="IO247" s="60">
        <v>1489.1999999999998</v>
      </c>
      <c r="IP247" s="60">
        <v>1339.1999999999998</v>
      </c>
      <c r="IQ247" s="60">
        <v>1531.1999999999998</v>
      </c>
      <c r="IR247" s="60">
        <v>1339.1999999999998</v>
      </c>
      <c r="IS247" s="60">
        <v>1339.1999999999998</v>
      </c>
      <c r="IT247" s="60">
        <v>1489.1999999999998</v>
      </c>
      <c r="IU247" s="60">
        <v>1447.1999999999998</v>
      </c>
      <c r="IV247" s="60">
        <v>1489.1999999999998</v>
      </c>
      <c r="IW247" s="60">
        <v>1447.1999999999998</v>
      </c>
      <c r="IX247" s="60">
        <v>1297.1999999999998</v>
      </c>
      <c r="IY247" s="60">
        <v>1531.1999999999998</v>
      </c>
      <c r="IZ247" s="60">
        <v>1531.1999999999998</v>
      </c>
      <c r="JA247" s="60">
        <v>1227.1999999999998</v>
      </c>
      <c r="JB247" s="60">
        <v>1297.1999999999998</v>
      </c>
      <c r="JC247" s="60">
        <v>299</v>
      </c>
      <c r="JD247" s="60">
        <v>1227.1999999999998</v>
      </c>
      <c r="JE247" s="60">
        <v>1447.1999999999998</v>
      </c>
      <c r="JF247" s="60">
        <v>1447.1999999999998</v>
      </c>
      <c r="JG247" s="60">
        <v>1297.1999999999998</v>
      </c>
      <c r="JH247" s="60">
        <v>1489.1999999999998</v>
      </c>
      <c r="JI247" s="60">
        <v>1489.1999999999998</v>
      </c>
      <c r="JJ247" s="60">
        <v>1447.1999999999998</v>
      </c>
      <c r="JK247" s="60">
        <v>1297.1999999999998</v>
      </c>
      <c r="JL247" s="60">
        <v>1447.1999999999998</v>
      </c>
      <c r="JM247" s="60">
        <v>1447.1999999999998</v>
      </c>
      <c r="JN247" s="60">
        <v>1447.1999999999998</v>
      </c>
      <c r="JO247" s="60">
        <v>1227.1999999999998</v>
      </c>
      <c r="JP247" s="60">
        <v>1461.1999999999998</v>
      </c>
      <c r="JQ247" s="60">
        <v>1447.1999999999998</v>
      </c>
      <c r="JR247" s="60">
        <v>1531.1999999999998</v>
      </c>
      <c r="JS247" s="60">
        <v>1531.1999999999998</v>
      </c>
      <c r="JT247" s="60">
        <v>1531.1999999999998</v>
      </c>
      <c r="JU247" s="60">
        <v>1447.1999999999998</v>
      </c>
      <c r="JV247" s="60">
        <v>1489.1999999999998</v>
      </c>
      <c r="JW247" s="60">
        <v>1461.1999999999998</v>
      </c>
      <c r="JX247" s="60">
        <v>1297.1999999999998</v>
      </c>
      <c r="JY247" s="60">
        <v>1489.1999999999998</v>
      </c>
      <c r="JZ247" s="60">
        <v>1447.1999999999998</v>
      </c>
      <c r="KA247" s="60">
        <v>1461.1999999999998</v>
      </c>
      <c r="KB247" s="60">
        <v>1297.1999999999998</v>
      </c>
      <c r="KC247" s="60">
        <v>1297.1999999999998</v>
      </c>
      <c r="KD247" s="60">
        <v>1297.1999999999998</v>
      </c>
      <c r="KE247" s="60">
        <v>1339.1999999999998</v>
      </c>
      <c r="KF247" s="60">
        <v>1447.1999999999998</v>
      </c>
      <c r="KG247" s="60">
        <v>1297.1999999999998</v>
      </c>
      <c r="KH247" s="60">
        <v>1531.1999999999998</v>
      </c>
      <c r="KI247" s="60">
        <v>1297.1999999999998</v>
      </c>
      <c r="KJ247" s="60">
        <v>1297.1999999999998</v>
      </c>
      <c r="KK247" s="60">
        <v>1297.1999999999998</v>
      </c>
      <c r="KL247" s="60">
        <v>1297.1999999999998</v>
      </c>
      <c r="KM247" s="60">
        <v>1297.1999999999998</v>
      </c>
      <c r="KN247" s="60">
        <v>1489.1999999999998</v>
      </c>
      <c r="KO247" s="60">
        <v>1297.1999999999998</v>
      </c>
      <c r="KP247" s="60">
        <v>1531.1999999999998</v>
      </c>
      <c r="KQ247" s="60">
        <v>1447.1999999999998</v>
      </c>
      <c r="KR247" s="60">
        <v>1447.1999999999998</v>
      </c>
      <c r="KS247" s="60">
        <v>1297.1999999999998</v>
      </c>
      <c r="KT247" s="60">
        <v>998.19999999999993</v>
      </c>
      <c r="KU247" s="60">
        <v>1531.1999999999998</v>
      </c>
      <c r="KV247" s="60">
        <v>1531.1999999999998</v>
      </c>
      <c r="KW247" s="60">
        <v>1461.1999999999998</v>
      </c>
      <c r="KX247" s="60">
        <v>1531.1999999999998</v>
      </c>
      <c r="KY247" s="60">
        <v>1531.1999999999998</v>
      </c>
      <c r="KZ247" s="60">
        <v>1531.1999999999998</v>
      </c>
      <c r="LA247" s="60">
        <v>1531.1999999999998</v>
      </c>
      <c r="LB247" s="60">
        <v>1227.1999999999998</v>
      </c>
      <c r="LC247" s="60">
        <v>1531.1999999999998</v>
      </c>
      <c r="LD247" s="60">
        <v>1489.1999999999998</v>
      </c>
      <c r="LE247" s="60">
        <v>1531.1999999999998</v>
      </c>
      <c r="LF247" s="60">
        <v>1531.1999999999998</v>
      </c>
      <c r="LG247" s="60">
        <v>1297.1999999999998</v>
      </c>
      <c r="LH247" s="60">
        <v>1531.1999999999998</v>
      </c>
      <c r="LI247" s="60">
        <v>1531.1999999999998</v>
      </c>
      <c r="LJ247" s="60">
        <v>1489.1999999999998</v>
      </c>
      <c r="LK247" s="60">
        <v>1447.1999999999998</v>
      </c>
      <c r="LL247" s="60">
        <v>1531.1999999999998</v>
      </c>
      <c r="LM247" s="60">
        <v>1531.1999999999998</v>
      </c>
      <c r="LN247" s="60">
        <v>1297.1999999999998</v>
      </c>
      <c r="LO247" s="60">
        <v>1447.1999999999998</v>
      </c>
      <c r="LP247" s="60">
        <v>1447.1999999999998</v>
      </c>
      <c r="LQ247" s="60">
        <v>1531.1999999999998</v>
      </c>
      <c r="LR247" s="60">
        <v>1461.1999999999998</v>
      </c>
      <c r="LS247" s="60">
        <v>1447.1999999999998</v>
      </c>
      <c r="LT247" s="60">
        <v>1227.1999999999998</v>
      </c>
      <c r="LU247" s="60">
        <v>1531.1999999999998</v>
      </c>
      <c r="LV247" s="60">
        <v>1531.1999999999998</v>
      </c>
    </row>
    <row r="248" spans="1:334" ht="15" customHeight="1" x14ac:dyDescent="0.35">
      <c r="A248" s="57"/>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s="60">
        <v>3130</v>
      </c>
      <c r="FH248" s="60">
        <v>2750</v>
      </c>
      <c r="FI248" s="60">
        <v>2793</v>
      </c>
      <c r="FJ248" s="60">
        <v>2793</v>
      </c>
      <c r="FK248" s="60">
        <v>2933</v>
      </c>
      <c r="FL248" s="60">
        <v>1729</v>
      </c>
      <c r="FM248" s="60">
        <v>2933</v>
      </c>
      <c r="FN248" s="60">
        <v>2465</v>
      </c>
      <c r="FO248" s="60">
        <v>2750</v>
      </c>
      <c r="FP248" s="60">
        <v>3280</v>
      </c>
      <c r="FQ248" s="60">
        <v>3129</v>
      </c>
      <c r="FR248" s="60">
        <v>3238</v>
      </c>
      <c r="FS248" s="60">
        <v>3098</v>
      </c>
      <c r="FT248" s="60">
        <v>3098</v>
      </c>
      <c r="FU248" s="60">
        <v>2729</v>
      </c>
      <c r="FV248" s="60">
        <v>2403</v>
      </c>
      <c r="FW248" s="60">
        <v>3196</v>
      </c>
      <c r="FX248" s="60">
        <v>3196</v>
      </c>
      <c r="FY248" s="60">
        <v>3196</v>
      </c>
      <c r="FZ248" s="60">
        <v>2933</v>
      </c>
      <c r="GA248" s="60">
        <v>3196</v>
      </c>
      <c r="GB248" s="60">
        <v>3060</v>
      </c>
      <c r="GC248" s="60">
        <v>2835</v>
      </c>
      <c r="GD248" s="60">
        <v>2831</v>
      </c>
      <c r="GE248" s="60">
        <v>2135</v>
      </c>
      <c r="GF248" s="60">
        <v>2135</v>
      </c>
      <c r="GG248" s="60">
        <v>3098</v>
      </c>
      <c r="GH248" s="60">
        <v>3200</v>
      </c>
      <c r="GI248" s="60">
        <v>2054</v>
      </c>
      <c r="GJ248" s="60">
        <v>2955</v>
      </c>
      <c r="GK248" s="60">
        <v>2955</v>
      </c>
      <c r="GL248" s="60">
        <v>2955</v>
      </c>
      <c r="GM248" s="60">
        <v>1861</v>
      </c>
      <c r="GN248" s="60">
        <v>2955</v>
      </c>
      <c r="GO248" s="60">
        <v>3091</v>
      </c>
      <c r="GP248" s="60">
        <v>3091</v>
      </c>
      <c r="GQ248" s="60">
        <v>2707</v>
      </c>
      <c r="GR248" s="60">
        <v>2543</v>
      </c>
      <c r="GS248" s="60">
        <v>3060</v>
      </c>
      <c r="GT248" s="60">
        <v>2955</v>
      </c>
      <c r="GU248" s="60">
        <v>3200</v>
      </c>
      <c r="GV248" s="60">
        <v>3200</v>
      </c>
      <c r="GW248" s="60">
        <v>3200</v>
      </c>
      <c r="GX248" s="60">
        <v>3200</v>
      </c>
      <c r="GY248" s="60">
        <v>3200</v>
      </c>
      <c r="GZ248" s="60">
        <v>3200</v>
      </c>
      <c r="HA248" s="60">
        <v>3200</v>
      </c>
      <c r="HB248" s="60">
        <v>2586</v>
      </c>
      <c r="HC248" s="60">
        <v>3060</v>
      </c>
      <c r="HD248" s="60">
        <v>3200</v>
      </c>
      <c r="HE248" s="60">
        <v>3280</v>
      </c>
      <c r="HF248" s="60">
        <v>3200</v>
      </c>
      <c r="HG248" s="60">
        <v>2952</v>
      </c>
      <c r="HH248" s="60">
        <v>3200</v>
      </c>
      <c r="HI248" s="60">
        <v>2835</v>
      </c>
      <c r="HJ248" s="60">
        <v>2601</v>
      </c>
      <c r="HK248" s="60">
        <v>2403</v>
      </c>
      <c r="HL248" s="60">
        <v>2955</v>
      </c>
      <c r="HM248" s="60">
        <v>2543</v>
      </c>
      <c r="HN248" s="60">
        <v>3196</v>
      </c>
      <c r="HO248" s="60">
        <v>3056</v>
      </c>
      <c r="HP248" s="60">
        <v>2441</v>
      </c>
      <c r="HQ248" s="60">
        <v>2370</v>
      </c>
      <c r="HR248" s="60">
        <v>3090</v>
      </c>
      <c r="HS248" s="60">
        <v>2426</v>
      </c>
      <c r="HT248" s="60">
        <v>3140</v>
      </c>
      <c r="HU248" s="60">
        <v>3140</v>
      </c>
      <c r="HV248" s="60">
        <v>3140</v>
      </c>
      <c r="HW248" s="60">
        <v>3140</v>
      </c>
      <c r="HX248" s="60">
        <v>2131</v>
      </c>
      <c r="HY248" s="60">
        <v>3056</v>
      </c>
      <c r="HZ248" s="60">
        <v>3056</v>
      </c>
      <c r="IA248" s="60">
        <v>3056</v>
      </c>
      <c r="IB248" s="60">
        <v>3196</v>
      </c>
      <c r="IC248" s="60">
        <v>3116</v>
      </c>
      <c r="ID248" s="60">
        <v>3196</v>
      </c>
      <c r="IE248" s="60">
        <v>3238</v>
      </c>
      <c r="IF248" s="60">
        <v>3098</v>
      </c>
      <c r="IG248" s="60">
        <v>3098</v>
      </c>
      <c r="IH248" s="60">
        <v>2666</v>
      </c>
      <c r="II248" s="60">
        <v>2750</v>
      </c>
      <c r="IJ248" s="60">
        <v>3196</v>
      </c>
      <c r="IL248" s="60">
        <v>2628</v>
      </c>
      <c r="IM248" s="60">
        <v>3060</v>
      </c>
      <c r="IN248" s="60">
        <v>2805</v>
      </c>
      <c r="IO248" s="60">
        <v>2380</v>
      </c>
      <c r="IP248" s="60">
        <v>1872</v>
      </c>
      <c r="IQ248" s="60">
        <v>3200</v>
      </c>
      <c r="IR248" s="60">
        <v>1872</v>
      </c>
      <c r="IS248" s="60">
        <v>3098</v>
      </c>
      <c r="IT248" s="60">
        <v>3238</v>
      </c>
      <c r="IU248" s="60">
        <v>3196</v>
      </c>
      <c r="IV248" s="60">
        <v>2729</v>
      </c>
      <c r="IW248" s="60">
        <v>2984</v>
      </c>
      <c r="IX248" s="60">
        <v>2605</v>
      </c>
      <c r="IY248" s="60">
        <v>2955</v>
      </c>
      <c r="IZ248" s="60">
        <v>2549</v>
      </c>
      <c r="JA248" s="60">
        <v>2189</v>
      </c>
      <c r="JB248" s="60">
        <v>1680</v>
      </c>
      <c r="JC248" s="60">
        <v>2736</v>
      </c>
      <c r="JD248" s="60">
        <v>2465</v>
      </c>
      <c r="JE248" s="60">
        <v>2688</v>
      </c>
      <c r="JF248" s="60">
        <v>2816</v>
      </c>
      <c r="JG248" s="60">
        <v>908</v>
      </c>
      <c r="JH248" s="60">
        <v>3238</v>
      </c>
      <c r="JI248" s="60">
        <v>2835</v>
      </c>
      <c r="JJ248" s="60">
        <v>2543</v>
      </c>
      <c r="JK248" s="60">
        <v>2403</v>
      </c>
      <c r="JL248" s="60">
        <v>3196</v>
      </c>
      <c r="JM248" s="60">
        <v>3056</v>
      </c>
      <c r="JN248" s="60">
        <v>2871</v>
      </c>
      <c r="JO248" s="60">
        <v>1966</v>
      </c>
      <c r="JP248" s="60">
        <v>2015</v>
      </c>
      <c r="JQ248" s="60">
        <v>3196</v>
      </c>
      <c r="JR248" s="60">
        <v>3130</v>
      </c>
      <c r="JS248" s="60">
        <v>2849</v>
      </c>
      <c r="JT248" s="60">
        <v>2097</v>
      </c>
      <c r="JU248" s="60">
        <v>3116</v>
      </c>
      <c r="JV248" s="60">
        <v>2350</v>
      </c>
      <c r="JW248" s="60">
        <v>2299</v>
      </c>
      <c r="JY248" s="60">
        <v>2647</v>
      </c>
      <c r="JZ248" s="60">
        <v>3056</v>
      </c>
      <c r="KA248" s="60">
        <v>2015</v>
      </c>
      <c r="KB248" s="60">
        <v>2596</v>
      </c>
      <c r="KC248" s="60">
        <v>2215</v>
      </c>
      <c r="KD248" s="60">
        <v>2215</v>
      </c>
      <c r="KE248" s="60">
        <v>2966</v>
      </c>
      <c r="KF248" s="60">
        <v>2068</v>
      </c>
      <c r="KG248" s="60">
        <v>2924</v>
      </c>
      <c r="KH248" s="60">
        <v>3140</v>
      </c>
      <c r="KI248" s="60">
        <v>3056</v>
      </c>
      <c r="KJ248" s="60">
        <v>3056</v>
      </c>
      <c r="KK248" s="60">
        <v>2793</v>
      </c>
      <c r="KL248" s="60">
        <v>3056</v>
      </c>
      <c r="KM248" s="60">
        <v>3196</v>
      </c>
      <c r="KN248" s="60">
        <v>3238</v>
      </c>
      <c r="KO248" s="60">
        <v>2543</v>
      </c>
      <c r="KP248" s="60">
        <v>2955</v>
      </c>
      <c r="KQ248" s="60">
        <v>3116</v>
      </c>
      <c r="KR248" s="60">
        <v>2868</v>
      </c>
      <c r="KS248" s="60">
        <v>3196</v>
      </c>
      <c r="KT248" s="60">
        <v>2933</v>
      </c>
      <c r="KU248" s="60">
        <v>2955</v>
      </c>
      <c r="KV248" s="60">
        <v>2955</v>
      </c>
      <c r="KW248" s="60">
        <v>1945</v>
      </c>
      <c r="KX248" s="60">
        <v>2955</v>
      </c>
      <c r="KY248" s="60">
        <v>2955</v>
      </c>
      <c r="KZ248" s="60">
        <v>2849</v>
      </c>
      <c r="LA248" s="60">
        <v>2955</v>
      </c>
      <c r="LB248" s="60">
        <v>1861</v>
      </c>
      <c r="LC248" s="60">
        <v>2190</v>
      </c>
      <c r="LD248" s="60">
        <v>2260</v>
      </c>
      <c r="LE248" s="60">
        <v>2951</v>
      </c>
      <c r="LF248" s="60">
        <v>3091</v>
      </c>
      <c r="LG248" s="60">
        <v>1966</v>
      </c>
      <c r="LH248" s="60">
        <v>1702</v>
      </c>
      <c r="LI248" s="60">
        <v>1911</v>
      </c>
      <c r="LJ248" s="60">
        <v>2003</v>
      </c>
      <c r="LK248" s="60">
        <v>1326</v>
      </c>
      <c r="LL248" s="60">
        <v>2707</v>
      </c>
      <c r="LM248" s="60">
        <v>3200</v>
      </c>
      <c r="LN248" s="60">
        <v>2868</v>
      </c>
      <c r="LO248" s="60">
        <v>2871</v>
      </c>
      <c r="LP248" s="60">
        <v>2871</v>
      </c>
      <c r="LQ248" s="60">
        <v>2707</v>
      </c>
      <c r="LR248" s="60">
        <v>2707</v>
      </c>
      <c r="LS248" s="60">
        <v>2605</v>
      </c>
      <c r="LT248" s="60">
        <v>2215</v>
      </c>
      <c r="LU248" s="60">
        <v>2955</v>
      </c>
      <c r="LV248" s="60">
        <v>2955</v>
      </c>
    </row>
    <row r="249" spans="1:334" ht="15" customHeight="1" x14ac:dyDescent="0.35">
      <c r="A249" s="57"/>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s="60">
        <v>2288.1</v>
      </c>
      <c r="FH249" s="60">
        <v>1914.1</v>
      </c>
      <c r="FI249" s="60">
        <v>2112.1</v>
      </c>
      <c r="FJ249" s="60">
        <v>2112.1</v>
      </c>
      <c r="FK249" s="60">
        <v>2252.1</v>
      </c>
      <c r="FL249" s="60">
        <v>1722.1</v>
      </c>
      <c r="FM249" s="60">
        <v>2252.1</v>
      </c>
      <c r="FN249" s="60">
        <v>2032.1</v>
      </c>
      <c r="FO249" s="60">
        <v>1914.1</v>
      </c>
      <c r="FP249" s="60">
        <v>2444.1</v>
      </c>
      <c r="FQ249" s="60">
        <v>2402.1</v>
      </c>
      <c r="FR249" s="60">
        <v>2402.1</v>
      </c>
      <c r="FS249" s="60">
        <v>2262.1</v>
      </c>
      <c r="FT249" s="60">
        <v>2262.1</v>
      </c>
      <c r="FU249" s="60">
        <v>2006.1</v>
      </c>
      <c r="FV249" s="60">
        <v>1722.1</v>
      </c>
      <c r="FW249" s="60">
        <v>2402.1</v>
      </c>
      <c r="FX249" s="60">
        <v>2402.1</v>
      </c>
      <c r="FY249" s="60">
        <v>2252.1</v>
      </c>
      <c r="FZ249" s="60">
        <v>2252.1</v>
      </c>
      <c r="GA249" s="60">
        <v>2402.1</v>
      </c>
      <c r="GB249" s="60">
        <v>1296.8999999999999</v>
      </c>
      <c r="GC249" s="60">
        <v>2112.1</v>
      </c>
      <c r="GD249" s="60">
        <v>2013.1</v>
      </c>
      <c r="GE249" s="60">
        <v>1557.1</v>
      </c>
      <c r="GF249" s="60">
        <v>1557.1</v>
      </c>
      <c r="GG249" s="60">
        <v>1782.1</v>
      </c>
      <c r="GH249" s="60">
        <v>1884.1</v>
      </c>
      <c r="GI249" s="60">
        <v>1974.1</v>
      </c>
      <c r="GJ249" s="60">
        <v>2043.1</v>
      </c>
      <c r="GK249" s="60">
        <v>2043.1</v>
      </c>
      <c r="GL249" s="60">
        <v>2119.1</v>
      </c>
      <c r="GM249" s="60">
        <v>1932.1</v>
      </c>
      <c r="GN249" s="60">
        <v>2043.1</v>
      </c>
      <c r="GO249" s="60">
        <v>2119.1</v>
      </c>
      <c r="GP249" s="60">
        <v>2043.1</v>
      </c>
      <c r="GQ249" s="60">
        <v>2205.1</v>
      </c>
      <c r="GR249" s="60">
        <v>1862.1</v>
      </c>
      <c r="GS249" s="60">
        <v>1713.3999999999999</v>
      </c>
      <c r="GT249" s="60">
        <v>2043.1</v>
      </c>
      <c r="GU249" s="60">
        <v>1884.1</v>
      </c>
      <c r="GV249" s="60">
        <v>1884.1</v>
      </c>
      <c r="GW249" s="60">
        <v>1884.1</v>
      </c>
      <c r="GX249" s="60">
        <v>1884.1</v>
      </c>
      <c r="GY249" s="60">
        <v>1884.1</v>
      </c>
      <c r="GZ249" s="60">
        <v>1884.1</v>
      </c>
      <c r="HA249" s="60">
        <v>1884.1</v>
      </c>
      <c r="HB249" s="60">
        <v>1547.1</v>
      </c>
      <c r="HC249" s="60">
        <v>1744.1</v>
      </c>
      <c r="HD249" s="60">
        <v>1884.1</v>
      </c>
      <c r="HE249" s="60">
        <v>2209.1</v>
      </c>
      <c r="HF249" s="60">
        <v>1884.1</v>
      </c>
      <c r="HG249" s="60">
        <v>1884.1</v>
      </c>
      <c r="HH249" s="60">
        <v>1884.1</v>
      </c>
      <c r="HI249" s="60">
        <v>2112.1</v>
      </c>
      <c r="HJ249" s="60">
        <v>1937.1</v>
      </c>
      <c r="HK249" s="60">
        <v>1722.1</v>
      </c>
      <c r="HL249" s="60">
        <v>2119.1</v>
      </c>
      <c r="HM249" s="60">
        <v>1862.1</v>
      </c>
      <c r="HN249" s="60">
        <v>2402.1</v>
      </c>
      <c r="HO249" s="60">
        <v>2112.1</v>
      </c>
      <c r="HP249" s="60">
        <v>1760.1</v>
      </c>
      <c r="HQ249" s="60">
        <v>1979.1</v>
      </c>
      <c r="HR249" s="60">
        <v>2119.1</v>
      </c>
      <c r="HS249" s="60">
        <v>1782.1</v>
      </c>
      <c r="HT249" s="60">
        <v>2069.1</v>
      </c>
      <c r="HU249" s="60">
        <v>2069.1</v>
      </c>
      <c r="HV249" s="60">
        <v>2069.1</v>
      </c>
      <c r="HW249" s="60">
        <v>2069.1</v>
      </c>
      <c r="HX249" s="60">
        <v>2043.1</v>
      </c>
      <c r="HY249" s="60">
        <v>2103.1</v>
      </c>
      <c r="HZ249" s="60">
        <v>2103.1</v>
      </c>
      <c r="IA249" s="60">
        <v>2103.1</v>
      </c>
      <c r="IB249" s="60">
        <v>2252.1</v>
      </c>
      <c r="IC249" s="60">
        <v>2172.1</v>
      </c>
      <c r="ID249" s="60">
        <v>2252.1</v>
      </c>
      <c r="IE249" s="60">
        <v>2444.1</v>
      </c>
      <c r="IF249" s="60">
        <v>2112.1</v>
      </c>
      <c r="IG249" s="60">
        <v>2112.1</v>
      </c>
      <c r="IH249" s="60">
        <v>1713.1</v>
      </c>
      <c r="II249" s="60">
        <v>1755.1</v>
      </c>
      <c r="IJ249" s="60">
        <v>2252.1</v>
      </c>
      <c r="IK249" s="60">
        <v>1792.1</v>
      </c>
      <c r="IM249" s="60">
        <v>1562.6</v>
      </c>
      <c r="IN249" s="60">
        <v>2119.1</v>
      </c>
      <c r="IO249" s="60">
        <v>1206.5999999999999</v>
      </c>
      <c r="IP249" s="60">
        <v>1397.1</v>
      </c>
      <c r="IQ249" s="60">
        <v>1884.1</v>
      </c>
      <c r="IR249" s="60">
        <v>1397.1</v>
      </c>
      <c r="IS249" s="60">
        <v>2112.1</v>
      </c>
      <c r="IT249" s="60">
        <v>2402.1</v>
      </c>
      <c r="IU249" s="60">
        <v>2402.1</v>
      </c>
      <c r="IV249" s="60">
        <v>2043.1</v>
      </c>
      <c r="IW249" s="60">
        <v>2322.1</v>
      </c>
      <c r="IX249" s="60">
        <v>2172.1</v>
      </c>
      <c r="IY249" s="60">
        <v>2043.1</v>
      </c>
      <c r="IZ249" s="60">
        <v>2224.1</v>
      </c>
      <c r="JA249" s="60">
        <v>1862.1</v>
      </c>
      <c r="JB249" s="60">
        <v>1642.1</v>
      </c>
      <c r="JC249" s="60">
        <v>1927.1</v>
      </c>
      <c r="JD249" s="60">
        <v>2032.1</v>
      </c>
      <c r="JE249" s="60">
        <v>2402.1</v>
      </c>
      <c r="JF249" s="60">
        <v>2322.1</v>
      </c>
      <c r="JG249" s="60">
        <v>1642.1</v>
      </c>
      <c r="JH249" s="60">
        <v>2402.1</v>
      </c>
      <c r="JI249" s="60">
        <v>2262.1</v>
      </c>
      <c r="JJ249" s="60">
        <v>2012.1</v>
      </c>
      <c r="JK249" s="60">
        <v>1722.1</v>
      </c>
      <c r="JL249" s="60">
        <v>2402.1</v>
      </c>
      <c r="JM249" s="60">
        <v>2262.1</v>
      </c>
      <c r="JN249" s="60">
        <v>2313.1</v>
      </c>
      <c r="JO249" s="60">
        <v>1642.1</v>
      </c>
      <c r="JP249" s="60">
        <v>2043.1</v>
      </c>
      <c r="JQ249" s="60">
        <v>2402.1</v>
      </c>
      <c r="JR249" s="60">
        <v>2288.1</v>
      </c>
      <c r="JS249" s="60">
        <v>1937.1</v>
      </c>
      <c r="JT249" s="60">
        <v>2043.1</v>
      </c>
      <c r="JU249" s="60">
        <v>2313.1</v>
      </c>
      <c r="JV249" s="60">
        <v>2119.1</v>
      </c>
      <c r="JW249" s="60">
        <v>1815.1</v>
      </c>
      <c r="JX249" s="60">
        <v>1642.1</v>
      </c>
      <c r="JY249" s="60">
        <v>2355.1</v>
      </c>
      <c r="JZ249" s="60">
        <v>2262.1</v>
      </c>
      <c r="KA249" s="60">
        <v>2043.1</v>
      </c>
      <c r="KB249" s="60">
        <v>2032.1</v>
      </c>
      <c r="KC249" s="60">
        <v>1782.1</v>
      </c>
      <c r="KD249" s="60">
        <v>1782.1</v>
      </c>
      <c r="KE249" s="60">
        <v>2112.1</v>
      </c>
      <c r="KF249" s="60">
        <v>1687.1</v>
      </c>
      <c r="KG249" s="60">
        <v>2112.1</v>
      </c>
      <c r="KH249" s="60">
        <v>2304.1</v>
      </c>
      <c r="KI249" s="60">
        <v>2112.1</v>
      </c>
      <c r="KJ249" s="60">
        <v>2112.1</v>
      </c>
      <c r="KK249" s="60">
        <v>2112.1</v>
      </c>
      <c r="KL249" s="60">
        <v>2112.1</v>
      </c>
      <c r="KM249" s="60">
        <v>2243.1</v>
      </c>
      <c r="KN249" s="60">
        <v>2402.1</v>
      </c>
      <c r="KO249" s="60">
        <v>1862.1</v>
      </c>
      <c r="KP249" s="60">
        <v>2043.1</v>
      </c>
      <c r="KQ249" s="60">
        <v>2322.1</v>
      </c>
      <c r="KR249" s="60">
        <v>2322.1</v>
      </c>
      <c r="KS249" s="60">
        <v>2252.1</v>
      </c>
      <c r="KT249" s="60">
        <v>2252.1</v>
      </c>
      <c r="KU249" s="60">
        <v>2043.1</v>
      </c>
      <c r="KV249" s="60">
        <v>2043.1</v>
      </c>
      <c r="KW249" s="60">
        <v>1570.1</v>
      </c>
      <c r="KX249" s="60">
        <v>2043.1</v>
      </c>
      <c r="KY249" s="60">
        <v>2043.1</v>
      </c>
      <c r="KZ249" s="60">
        <v>1937.1</v>
      </c>
      <c r="LA249" s="60">
        <v>2043.1</v>
      </c>
      <c r="LB249" s="60">
        <v>1782.1</v>
      </c>
      <c r="LC249" s="60">
        <v>1729.1</v>
      </c>
      <c r="LD249" s="60">
        <v>1687.1</v>
      </c>
      <c r="LE249" s="60">
        <v>1979.1</v>
      </c>
      <c r="LF249" s="60">
        <v>2043.1</v>
      </c>
      <c r="LG249" s="60">
        <v>1642.1</v>
      </c>
      <c r="LH249" s="60">
        <v>2043.1</v>
      </c>
      <c r="LI249" s="60">
        <v>2123.1</v>
      </c>
      <c r="LJ249" s="60">
        <v>2224.1</v>
      </c>
      <c r="LK249" s="60">
        <v>1547.1</v>
      </c>
      <c r="LL249" s="60">
        <v>2043.1</v>
      </c>
      <c r="LM249" s="60">
        <v>2043.1</v>
      </c>
      <c r="LN249" s="60">
        <v>1768.1</v>
      </c>
      <c r="LO249" s="60">
        <v>2322.1</v>
      </c>
      <c r="LP249" s="60">
        <v>2322.1</v>
      </c>
      <c r="LQ249" s="60">
        <v>2043.1</v>
      </c>
      <c r="LR249" s="60">
        <v>2119.1</v>
      </c>
      <c r="LS249" s="60">
        <v>2313.1</v>
      </c>
      <c r="LT249" s="60">
        <v>1623.1</v>
      </c>
      <c r="LU249" s="60">
        <v>2043.1</v>
      </c>
      <c r="LV249" s="60">
        <v>2119.1</v>
      </c>
    </row>
    <row r="250" spans="1:334" ht="15" customHeight="1" x14ac:dyDescent="0.35">
      <c r="A250" s="57"/>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s="60">
        <v>1799.5</v>
      </c>
      <c r="FH250" s="60">
        <v>1815.5</v>
      </c>
      <c r="FI250" s="60">
        <v>1815.5</v>
      </c>
      <c r="FJ250" s="60">
        <v>1815.5</v>
      </c>
      <c r="FK250" s="60">
        <v>1955.5</v>
      </c>
      <c r="FL250" s="60">
        <v>1815.5</v>
      </c>
      <c r="FM250" s="60">
        <v>1955.5</v>
      </c>
      <c r="FN250" s="60">
        <v>1735.5</v>
      </c>
      <c r="FO250" s="60">
        <v>1815.5</v>
      </c>
      <c r="FP250" s="60">
        <v>1955.5</v>
      </c>
      <c r="FQ250" s="60">
        <v>1955.5</v>
      </c>
      <c r="FR250" s="60">
        <v>1955.5</v>
      </c>
      <c r="FS250" s="60">
        <v>1815.5</v>
      </c>
      <c r="FT250" s="60">
        <v>1815.5</v>
      </c>
      <c r="FU250" s="60">
        <v>1815.5</v>
      </c>
      <c r="FV250" s="60">
        <v>1815.5</v>
      </c>
      <c r="FW250" s="60">
        <v>1955.5</v>
      </c>
      <c r="FX250" s="60">
        <v>1955.5</v>
      </c>
      <c r="FY250" s="60">
        <v>1955.5</v>
      </c>
      <c r="FZ250" s="60">
        <v>1955.5</v>
      </c>
      <c r="GA250" s="60">
        <v>1955.5</v>
      </c>
      <c r="GB250" s="60">
        <v>1074</v>
      </c>
      <c r="GC250" s="60">
        <v>1815.5</v>
      </c>
      <c r="GD250" s="60">
        <v>1630.5</v>
      </c>
      <c r="GE250" s="60">
        <v>1500.5</v>
      </c>
      <c r="GF250" s="60">
        <v>1500.5</v>
      </c>
      <c r="GG250" s="60">
        <v>1335.5</v>
      </c>
      <c r="GH250" s="60">
        <v>1395.5</v>
      </c>
      <c r="GI250" s="60">
        <v>1875.5</v>
      </c>
      <c r="GJ250" s="60">
        <v>1554.5</v>
      </c>
      <c r="GK250" s="60">
        <v>1554.5</v>
      </c>
      <c r="GL250" s="60">
        <v>1630.5</v>
      </c>
      <c r="GM250" s="60">
        <v>1875.5</v>
      </c>
      <c r="GN250" s="60">
        <v>1554.5</v>
      </c>
      <c r="GO250" s="60">
        <v>1630.5</v>
      </c>
      <c r="GP250" s="60">
        <v>1554.5</v>
      </c>
      <c r="GQ250" s="60">
        <v>1716.5</v>
      </c>
      <c r="GR250" s="60">
        <v>1955.5</v>
      </c>
      <c r="GS250" s="60">
        <v>1490.5</v>
      </c>
      <c r="GT250" s="60">
        <v>1554.5</v>
      </c>
      <c r="GU250" s="60">
        <v>1395.5</v>
      </c>
      <c r="GV250" s="60">
        <v>1395.5</v>
      </c>
      <c r="GW250" s="60">
        <v>1395.5</v>
      </c>
      <c r="GX250" s="60">
        <v>1395.5</v>
      </c>
      <c r="GY250" s="60">
        <v>1395.5</v>
      </c>
      <c r="GZ250" s="60">
        <v>1395.5</v>
      </c>
      <c r="HA250" s="60">
        <v>1395.5</v>
      </c>
      <c r="HB250" s="60">
        <v>1490.5</v>
      </c>
      <c r="HC250" s="60">
        <v>1255.5</v>
      </c>
      <c r="HD250" s="60">
        <v>1395.5</v>
      </c>
      <c r="HE250" s="60">
        <v>1720.5</v>
      </c>
      <c r="HF250" s="60">
        <v>1395.5</v>
      </c>
      <c r="HG250" s="60">
        <v>1395.5</v>
      </c>
      <c r="HH250" s="60">
        <v>1395.5</v>
      </c>
      <c r="HI250" s="60">
        <v>1815.5</v>
      </c>
      <c r="HJ250" s="60">
        <v>1554.5</v>
      </c>
      <c r="HK250" s="60">
        <v>1815.5</v>
      </c>
      <c r="HL250" s="60">
        <v>1630.5</v>
      </c>
      <c r="HM250" s="60">
        <v>1955.5</v>
      </c>
      <c r="HN250" s="60">
        <v>1955.5</v>
      </c>
      <c r="HO250" s="60">
        <v>1815.5</v>
      </c>
      <c r="HP250" s="60">
        <v>1853.5</v>
      </c>
      <c r="HQ250" s="60">
        <v>1490.5</v>
      </c>
      <c r="HR250" s="60">
        <v>1630.5</v>
      </c>
      <c r="HS250" s="60">
        <v>1875.5</v>
      </c>
      <c r="HT250" s="60">
        <v>1580.5</v>
      </c>
      <c r="HU250" s="60">
        <v>1580.5</v>
      </c>
      <c r="HV250" s="60">
        <v>1580.5</v>
      </c>
      <c r="HW250" s="60">
        <v>1580.5</v>
      </c>
      <c r="HX250" s="60">
        <v>1554.5</v>
      </c>
      <c r="HY250" s="60">
        <v>1656.5</v>
      </c>
      <c r="HZ250" s="60">
        <v>1656.5</v>
      </c>
      <c r="IA250" s="60">
        <v>1656.5</v>
      </c>
      <c r="IB250" s="60">
        <v>1955.5</v>
      </c>
      <c r="IC250" s="60">
        <v>1875.5</v>
      </c>
      <c r="ID250" s="60">
        <v>1955.5</v>
      </c>
      <c r="IE250" s="60">
        <v>1955.5</v>
      </c>
      <c r="IF250" s="60">
        <v>1815.5</v>
      </c>
      <c r="IG250" s="60">
        <v>1815.5</v>
      </c>
      <c r="IH250" s="60">
        <v>1656.5</v>
      </c>
      <c r="II250" s="60">
        <v>1656.5</v>
      </c>
      <c r="IJ250" s="60">
        <v>1955.5</v>
      </c>
      <c r="IK250" s="60">
        <v>1735.5</v>
      </c>
      <c r="IL250" s="60">
        <v>1074</v>
      </c>
      <c r="IN250" s="60">
        <v>1630.5</v>
      </c>
      <c r="IO250" s="60">
        <v>183.2</v>
      </c>
      <c r="IP250" s="60">
        <v>1383.3</v>
      </c>
      <c r="IQ250" s="60">
        <v>964.3</v>
      </c>
      <c r="IR250" s="60">
        <v>1383.3</v>
      </c>
      <c r="IS250" s="60">
        <v>1815.5</v>
      </c>
      <c r="IT250" s="60">
        <v>1955.5</v>
      </c>
      <c r="IU250" s="60">
        <v>1955.5</v>
      </c>
      <c r="IV250" s="60">
        <v>1554.5</v>
      </c>
      <c r="IW250" s="60">
        <v>1875.5</v>
      </c>
      <c r="IX250" s="60">
        <v>1875.5</v>
      </c>
      <c r="IY250" s="60">
        <v>1554.5</v>
      </c>
      <c r="IZ250" s="60">
        <v>1735.5</v>
      </c>
      <c r="JA250" s="60">
        <v>1955.5</v>
      </c>
      <c r="JB250" s="60">
        <v>1735.5</v>
      </c>
      <c r="JC250" s="60">
        <v>1630.5</v>
      </c>
      <c r="JD250" s="60">
        <v>1735.5</v>
      </c>
      <c r="JE250" s="60">
        <v>1955.5</v>
      </c>
      <c r="JF250" s="60">
        <v>1875.5</v>
      </c>
      <c r="JG250" s="60">
        <v>1735.5</v>
      </c>
      <c r="JH250" s="60">
        <v>1955.5</v>
      </c>
      <c r="JI250" s="60">
        <v>1815.5</v>
      </c>
      <c r="JJ250" s="60">
        <v>1955.5</v>
      </c>
      <c r="JK250" s="60">
        <v>1815.5</v>
      </c>
      <c r="JL250" s="60">
        <v>1955.5</v>
      </c>
      <c r="JM250" s="60">
        <v>1815.5</v>
      </c>
      <c r="JN250" s="60">
        <v>1866.5</v>
      </c>
      <c r="JO250" s="60">
        <v>1735.5</v>
      </c>
      <c r="JP250" s="60">
        <v>1554.5</v>
      </c>
      <c r="JQ250" s="60">
        <v>1955.5</v>
      </c>
      <c r="JR250" s="60">
        <v>1799.5</v>
      </c>
      <c r="JS250" s="60">
        <v>1554.5</v>
      </c>
      <c r="JT250" s="60">
        <v>1554.5</v>
      </c>
      <c r="JU250" s="60">
        <v>1866.5</v>
      </c>
      <c r="JV250" s="60">
        <v>1630.5</v>
      </c>
      <c r="JW250" s="60">
        <v>1716.5</v>
      </c>
      <c r="JX250" s="60">
        <v>1735.5</v>
      </c>
      <c r="JY250" s="60">
        <v>1866.5</v>
      </c>
      <c r="JZ250" s="60">
        <v>1815.5</v>
      </c>
      <c r="KA250" s="60">
        <v>1554.5</v>
      </c>
      <c r="KB250" s="60">
        <v>1735.5</v>
      </c>
      <c r="KC250" s="60">
        <v>1875.5</v>
      </c>
      <c r="KD250" s="60">
        <v>1875.5</v>
      </c>
      <c r="KE250" s="60">
        <v>1815.5</v>
      </c>
      <c r="KF250" s="60">
        <v>1630.5</v>
      </c>
      <c r="KG250" s="60">
        <v>1815.5</v>
      </c>
      <c r="KH250" s="60">
        <v>1815.5</v>
      </c>
      <c r="KI250" s="60">
        <v>1815.5</v>
      </c>
      <c r="KJ250" s="60">
        <v>1815.5</v>
      </c>
      <c r="KK250" s="60">
        <v>1815.5</v>
      </c>
      <c r="KL250" s="60">
        <v>1815.5</v>
      </c>
      <c r="KM250" s="60">
        <v>1946.5</v>
      </c>
      <c r="KN250" s="60">
        <v>1955.5</v>
      </c>
      <c r="KO250" s="60">
        <v>1955.5</v>
      </c>
      <c r="KP250" s="60">
        <v>1554.5</v>
      </c>
      <c r="KQ250" s="60">
        <v>1875.5</v>
      </c>
      <c r="KR250" s="60">
        <v>1875.5</v>
      </c>
      <c r="KS250" s="60">
        <v>1955.5</v>
      </c>
      <c r="KT250" s="60">
        <v>1955.5</v>
      </c>
      <c r="KU250" s="60">
        <v>1554.5</v>
      </c>
      <c r="KV250" s="60">
        <v>1554.5</v>
      </c>
      <c r="KW250" s="60">
        <v>1471.5</v>
      </c>
      <c r="KX250" s="60">
        <v>1554.5</v>
      </c>
      <c r="KY250" s="60">
        <v>1554.5</v>
      </c>
      <c r="KZ250" s="60">
        <v>1554.5</v>
      </c>
      <c r="LA250" s="60">
        <v>1554.5</v>
      </c>
      <c r="LB250" s="60">
        <v>1875.5</v>
      </c>
      <c r="LC250" s="60">
        <v>987.7</v>
      </c>
      <c r="LD250" s="60">
        <v>987.7</v>
      </c>
      <c r="LE250" s="60">
        <v>1490.5</v>
      </c>
      <c r="LF250" s="60">
        <v>1554.5</v>
      </c>
      <c r="LG250" s="60">
        <v>1735.5</v>
      </c>
      <c r="LH250" s="60">
        <v>1554.5</v>
      </c>
      <c r="LI250" s="60">
        <v>1634.5</v>
      </c>
      <c r="LJ250" s="60">
        <v>1735.5</v>
      </c>
      <c r="LK250" s="60">
        <v>1490.5</v>
      </c>
      <c r="LL250" s="60">
        <v>1554.5</v>
      </c>
      <c r="LM250" s="60">
        <v>1554.5</v>
      </c>
      <c r="LN250" s="60">
        <v>1471.5</v>
      </c>
      <c r="LO250" s="60">
        <v>1875.5</v>
      </c>
      <c r="LP250" s="60">
        <v>1875.5</v>
      </c>
      <c r="LQ250" s="60">
        <v>1554.5</v>
      </c>
      <c r="LR250" s="60">
        <v>1630.5</v>
      </c>
      <c r="LS250" s="60">
        <v>1866.5</v>
      </c>
      <c r="LT250" s="60">
        <v>1716.5</v>
      </c>
      <c r="LU250" s="60">
        <v>1554.5</v>
      </c>
      <c r="LV250" s="60">
        <v>1630.5</v>
      </c>
    </row>
    <row r="251" spans="1:334" ht="15" customHeight="1" x14ac:dyDescent="0.35">
      <c r="A251" s="57"/>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s="60">
        <v>1657.9</v>
      </c>
      <c r="FH251" s="60">
        <v>1737.9</v>
      </c>
      <c r="FI251" s="60">
        <v>1737.9</v>
      </c>
      <c r="FJ251" s="60">
        <v>1737.9</v>
      </c>
      <c r="FK251" s="60">
        <v>1737.9</v>
      </c>
      <c r="FL251" s="60">
        <v>1737.9</v>
      </c>
      <c r="FM251" s="60">
        <v>1737.9</v>
      </c>
      <c r="FN251" s="60">
        <v>1657.9</v>
      </c>
      <c r="FO251" s="60">
        <v>1737.9</v>
      </c>
      <c r="FP251" s="60">
        <v>1737.9</v>
      </c>
      <c r="FQ251" s="60">
        <v>1737.9</v>
      </c>
      <c r="FR251" s="60">
        <v>1737.9</v>
      </c>
      <c r="FS251" s="60">
        <v>1737.9</v>
      </c>
      <c r="FT251" s="60">
        <v>1737.9</v>
      </c>
      <c r="FU251" s="60">
        <v>1737.9</v>
      </c>
      <c r="FV251" s="60">
        <v>1737.9</v>
      </c>
      <c r="FW251" s="60">
        <v>1737.9</v>
      </c>
      <c r="FX251" s="60">
        <v>1737.9</v>
      </c>
      <c r="FY251" s="60">
        <v>1737.9</v>
      </c>
      <c r="FZ251" s="60">
        <v>1737.9</v>
      </c>
      <c r="GA251" s="60">
        <v>1737.9</v>
      </c>
      <c r="GB251" s="60">
        <v>1412.9</v>
      </c>
      <c r="GC251" s="60">
        <v>1737.9</v>
      </c>
      <c r="GD251" s="60">
        <v>1412.9</v>
      </c>
      <c r="GE251" s="60">
        <v>1657.9</v>
      </c>
      <c r="GF251" s="60">
        <v>1657.9</v>
      </c>
      <c r="GG251" s="60">
        <v>1492.9</v>
      </c>
      <c r="GH251" s="60">
        <v>1412.9</v>
      </c>
      <c r="GI251" s="60">
        <v>1657.9</v>
      </c>
      <c r="GJ251" s="60">
        <v>1412.9</v>
      </c>
      <c r="GK251" s="60">
        <v>1412.9</v>
      </c>
      <c r="GL251" s="60">
        <v>1412.9</v>
      </c>
      <c r="GM251" s="60">
        <v>1657.9</v>
      </c>
      <c r="GN251" s="60">
        <v>1412.9</v>
      </c>
      <c r="GO251" s="60">
        <v>1412.9</v>
      </c>
      <c r="GP251" s="60">
        <v>1412.9</v>
      </c>
      <c r="GQ251" s="60">
        <v>1657.9</v>
      </c>
      <c r="GR251" s="60">
        <v>1737.9</v>
      </c>
      <c r="GS251" s="60">
        <v>1412.9</v>
      </c>
      <c r="GT251" s="60">
        <v>1412.9</v>
      </c>
      <c r="GU251" s="60">
        <v>1412.9</v>
      </c>
      <c r="GV251" s="60">
        <v>1412.9</v>
      </c>
      <c r="GW251" s="60">
        <v>1412.9</v>
      </c>
      <c r="GX251" s="60">
        <v>1412.9</v>
      </c>
      <c r="GY251" s="60">
        <v>1412.9</v>
      </c>
      <c r="GZ251" s="60">
        <v>1412.9</v>
      </c>
      <c r="HA251" s="60">
        <v>1412.9</v>
      </c>
      <c r="HB251" s="60">
        <v>1412.9</v>
      </c>
      <c r="HC251" s="60">
        <v>1412.9</v>
      </c>
      <c r="HD251" s="60">
        <v>1412.9</v>
      </c>
      <c r="HE251" s="60">
        <v>1737.9</v>
      </c>
      <c r="HF251" s="60">
        <v>1412.9</v>
      </c>
      <c r="HG251" s="60">
        <v>1412.9</v>
      </c>
      <c r="HH251" s="60">
        <v>1412.9</v>
      </c>
      <c r="HI251" s="60">
        <v>1737.9</v>
      </c>
      <c r="HJ251" s="60">
        <v>1412.9</v>
      </c>
      <c r="HK251" s="60">
        <v>1737.9</v>
      </c>
      <c r="HL251" s="60">
        <v>1412.9</v>
      </c>
      <c r="HM251" s="60">
        <v>1737.9</v>
      </c>
      <c r="HN251" s="60">
        <v>1737.9</v>
      </c>
      <c r="HO251" s="60">
        <v>1737.9</v>
      </c>
      <c r="HP251" s="60">
        <v>1737.9</v>
      </c>
      <c r="HQ251" s="60">
        <v>1412.9</v>
      </c>
      <c r="HR251" s="60">
        <v>1302.9000000000001</v>
      </c>
      <c r="HS251" s="60">
        <v>1657.9</v>
      </c>
      <c r="HT251" s="60">
        <v>1737.9</v>
      </c>
      <c r="HU251" s="60">
        <v>1737.9</v>
      </c>
      <c r="HV251" s="60">
        <v>1737.9</v>
      </c>
      <c r="HW251" s="60">
        <v>1737.9</v>
      </c>
      <c r="HX251" s="60">
        <v>1017.9</v>
      </c>
      <c r="HY251" s="60">
        <v>1737.9</v>
      </c>
      <c r="HZ251" s="60">
        <v>1737.9</v>
      </c>
      <c r="IA251" s="60">
        <v>1737.9</v>
      </c>
      <c r="IB251" s="60">
        <v>1737.9</v>
      </c>
      <c r="IC251" s="60">
        <v>1657.9</v>
      </c>
      <c r="ID251" s="60">
        <v>1737.9</v>
      </c>
      <c r="IE251" s="60">
        <v>1737.9</v>
      </c>
      <c r="IF251" s="60">
        <v>1737.9</v>
      </c>
      <c r="IG251" s="60">
        <v>1737.9</v>
      </c>
      <c r="IH251" s="60">
        <v>1737.9</v>
      </c>
      <c r="II251" s="60">
        <v>1737.9</v>
      </c>
      <c r="IJ251" s="60">
        <v>1737.9</v>
      </c>
      <c r="IK251" s="60">
        <v>1262.9000000000001</v>
      </c>
      <c r="IL251" s="60">
        <v>1412.9</v>
      </c>
      <c r="IM251" s="60">
        <v>1412.9</v>
      </c>
      <c r="IO251" s="60">
        <v>1412.9</v>
      </c>
      <c r="IP251" s="60">
        <v>1412.9</v>
      </c>
      <c r="IQ251" s="60">
        <v>1412.9</v>
      </c>
      <c r="IR251" s="60">
        <v>1412.9</v>
      </c>
      <c r="IS251" s="60">
        <v>1737.9</v>
      </c>
      <c r="IT251" s="60">
        <v>1737.9</v>
      </c>
      <c r="IU251" s="60">
        <v>1737.9</v>
      </c>
      <c r="IV251" s="60">
        <v>1412.9</v>
      </c>
      <c r="IW251" s="60">
        <v>1657.9</v>
      </c>
      <c r="IX251" s="60">
        <v>1657.9</v>
      </c>
      <c r="IY251" s="60">
        <v>1412.9</v>
      </c>
      <c r="IZ251" s="60">
        <v>1657.9</v>
      </c>
      <c r="JA251" s="60">
        <v>1737.9</v>
      </c>
      <c r="JB251" s="60">
        <v>1262.9000000000001</v>
      </c>
      <c r="JC251" s="60">
        <v>1412.9</v>
      </c>
      <c r="JD251" s="60">
        <v>1657.9</v>
      </c>
      <c r="JE251" s="60">
        <v>1737.9</v>
      </c>
      <c r="JF251" s="60">
        <v>1657.9</v>
      </c>
      <c r="JG251" s="60">
        <v>1262.9000000000001</v>
      </c>
      <c r="JH251" s="60">
        <v>1737.9</v>
      </c>
      <c r="JI251" s="60">
        <v>1737.9</v>
      </c>
      <c r="JJ251" s="60">
        <v>1737.9</v>
      </c>
      <c r="JK251" s="60">
        <v>1737.9</v>
      </c>
      <c r="JL251" s="60">
        <v>1737.9</v>
      </c>
      <c r="JM251" s="60">
        <v>1737.9</v>
      </c>
      <c r="JN251" s="60">
        <v>1657.9</v>
      </c>
      <c r="JO251" s="60">
        <v>1657.9</v>
      </c>
      <c r="JP251" s="60">
        <v>1412.9</v>
      </c>
      <c r="JQ251" s="60">
        <v>1737.9</v>
      </c>
      <c r="JR251" s="60">
        <v>1657.9</v>
      </c>
      <c r="JS251" s="60">
        <v>1412.9</v>
      </c>
      <c r="JT251" s="60">
        <v>1412.9</v>
      </c>
      <c r="JU251" s="60">
        <v>1657.9</v>
      </c>
      <c r="JV251" s="60">
        <v>1412.9</v>
      </c>
      <c r="JW251" s="60">
        <v>1657.9</v>
      </c>
      <c r="JX251" s="60">
        <v>1262.9000000000001</v>
      </c>
      <c r="JY251" s="60">
        <v>1657.9</v>
      </c>
      <c r="JZ251" s="60">
        <v>1737.9</v>
      </c>
      <c r="KA251" s="60">
        <v>1412.9</v>
      </c>
      <c r="KB251" s="60">
        <v>1657.9</v>
      </c>
      <c r="KC251" s="60">
        <v>1657.9</v>
      </c>
      <c r="KD251" s="60">
        <v>1657.9</v>
      </c>
      <c r="KE251" s="60">
        <v>1737.9</v>
      </c>
      <c r="KF251" s="60">
        <v>1017.9</v>
      </c>
      <c r="KG251" s="60">
        <v>1737.9</v>
      </c>
      <c r="KH251" s="60">
        <v>1737.9</v>
      </c>
      <c r="KI251" s="60">
        <v>1737.9</v>
      </c>
      <c r="KJ251" s="60">
        <v>1737.9</v>
      </c>
      <c r="KK251" s="60">
        <v>1737.9</v>
      </c>
      <c r="KL251" s="60">
        <v>1737.9</v>
      </c>
      <c r="KM251" s="60">
        <v>1737.9</v>
      </c>
      <c r="KN251" s="60">
        <v>1737.9</v>
      </c>
      <c r="KO251" s="60">
        <v>1737.9</v>
      </c>
      <c r="KP251" s="60">
        <v>1412.9</v>
      </c>
      <c r="KQ251" s="60">
        <v>1657.9</v>
      </c>
      <c r="KR251" s="60">
        <v>1657.9</v>
      </c>
      <c r="KS251" s="60">
        <v>1737.9</v>
      </c>
      <c r="KT251" s="60">
        <v>1737.9</v>
      </c>
      <c r="KU251" s="60">
        <v>1412.9</v>
      </c>
      <c r="KV251" s="60">
        <v>1412.9</v>
      </c>
      <c r="KW251" s="60">
        <v>1412.9</v>
      </c>
      <c r="KX251" s="60">
        <v>1412.9</v>
      </c>
      <c r="KY251" s="60">
        <v>1412.9</v>
      </c>
      <c r="KZ251" s="60">
        <v>1412.9</v>
      </c>
      <c r="LA251" s="60">
        <v>1412.9</v>
      </c>
      <c r="LB251" s="60">
        <v>1657.9</v>
      </c>
      <c r="LC251" s="60">
        <v>1412.9</v>
      </c>
      <c r="LD251" s="60">
        <v>1412.9</v>
      </c>
      <c r="LE251" s="60">
        <v>1412.9</v>
      </c>
      <c r="LF251" s="60">
        <v>1412.9</v>
      </c>
      <c r="LG251" s="60">
        <v>1657.9</v>
      </c>
      <c r="LH251" s="60">
        <v>1017.9</v>
      </c>
      <c r="LI251" s="60">
        <v>1097.9000000000001</v>
      </c>
      <c r="LJ251" s="60">
        <v>1262.9000000000001</v>
      </c>
      <c r="LK251" s="60">
        <v>1017.9</v>
      </c>
      <c r="LL251" s="60">
        <v>1412.9</v>
      </c>
      <c r="LM251" s="60">
        <v>1412.9</v>
      </c>
      <c r="LN251" s="60">
        <v>1412.9</v>
      </c>
      <c r="LO251" s="60">
        <v>1657.9</v>
      </c>
      <c r="LP251" s="60">
        <v>1657.9</v>
      </c>
      <c r="LQ251" s="60">
        <v>1412.9</v>
      </c>
      <c r="LR251" s="60">
        <v>1412.9</v>
      </c>
      <c r="LS251" s="60">
        <v>1657.9</v>
      </c>
      <c r="LT251" s="60">
        <v>1657.9</v>
      </c>
      <c r="LU251" s="60">
        <v>1412.9</v>
      </c>
      <c r="LV251" s="60">
        <v>1412.9</v>
      </c>
    </row>
    <row r="252" spans="1:334" ht="15" customHeight="1" x14ac:dyDescent="0.35">
      <c r="A252" s="57"/>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s="60">
        <v>2876.6</v>
      </c>
      <c r="FH252" s="60">
        <v>2426.6</v>
      </c>
      <c r="FI252" s="60">
        <v>2774.6</v>
      </c>
      <c r="FJ252" s="60">
        <v>2774.6</v>
      </c>
      <c r="FK252" s="60">
        <v>2914.6</v>
      </c>
      <c r="FL252" s="60">
        <v>2384.6</v>
      </c>
      <c r="FM252" s="60">
        <v>2914.6</v>
      </c>
      <c r="FN252" s="60">
        <v>2446.6</v>
      </c>
      <c r="FO252" s="60">
        <v>2426.6</v>
      </c>
      <c r="FP252" s="60">
        <v>2956.6</v>
      </c>
      <c r="FQ252" s="60">
        <v>2914.6</v>
      </c>
      <c r="FR252" s="60">
        <v>2914.6</v>
      </c>
      <c r="FS252" s="60">
        <v>2774.6</v>
      </c>
      <c r="FT252" s="60">
        <v>2774.6</v>
      </c>
      <c r="FU252" s="60">
        <v>2668.6</v>
      </c>
      <c r="FV252" s="60">
        <v>2384.6</v>
      </c>
      <c r="FW252" s="60">
        <v>2914.6</v>
      </c>
      <c r="FX252" s="60">
        <v>2914.6</v>
      </c>
      <c r="FY252" s="60">
        <v>2914.6</v>
      </c>
      <c r="FZ252" s="60">
        <v>2914.6</v>
      </c>
      <c r="GA252" s="60">
        <v>2914.6</v>
      </c>
      <c r="GB252" s="60">
        <v>2151.1</v>
      </c>
      <c r="GC252" s="60">
        <v>2774.6</v>
      </c>
      <c r="GD252" s="60">
        <v>2525.6</v>
      </c>
      <c r="GE252" s="60">
        <v>1897.6</v>
      </c>
      <c r="GF252" s="60">
        <v>1897.6</v>
      </c>
      <c r="GG252" s="60">
        <v>2370.6</v>
      </c>
      <c r="GH252" s="60">
        <v>2472.6</v>
      </c>
      <c r="GI252" s="60">
        <v>2238.6</v>
      </c>
      <c r="GJ252" s="60">
        <v>2631.6</v>
      </c>
      <c r="GK252" s="60">
        <v>2631.6</v>
      </c>
      <c r="GL252" s="60">
        <v>2631.6</v>
      </c>
      <c r="GM252" s="60">
        <v>2196.6</v>
      </c>
      <c r="GN252" s="60">
        <v>2631.6</v>
      </c>
      <c r="GO252" s="60">
        <v>2631.6</v>
      </c>
      <c r="GP252" s="60">
        <v>2631.6</v>
      </c>
      <c r="GQ252" s="60">
        <v>2469.6</v>
      </c>
      <c r="GR252" s="60">
        <v>2524.6</v>
      </c>
      <c r="GS252" s="60">
        <v>2491.6</v>
      </c>
      <c r="GT252" s="60">
        <v>2631.6</v>
      </c>
      <c r="GU252" s="60">
        <v>2472.6</v>
      </c>
      <c r="GV252" s="60">
        <v>2472.6</v>
      </c>
      <c r="GW252" s="60">
        <v>2472.6</v>
      </c>
      <c r="GX252" s="60">
        <v>2472.6</v>
      </c>
      <c r="GY252" s="60">
        <v>2472.6</v>
      </c>
      <c r="GZ252" s="60">
        <v>2472.6</v>
      </c>
      <c r="HA252" s="60">
        <v>2472.6</v>
      </c>
      <c r="HB252" s="60">
        <v>2059.6</v>
      </c>
      <c r="HC252" s="60">
        <v>2332.6</v>
      </c>
      <c r="HD252" s="60">
        <v>2472.6</v>
      </c>
      <c r="HE252" s="60">
        <v>2797.6</v>
      </c>
      <c r="HF252" s="60">
        <v>2472.6</v>
      </c>
      <c r="HG252" s="60">
        <v>2224.6</v>
      </c>
      <c r="HH252" s="60">
        <v>2472.6</v>
      </c>
      <c r="HI252" s="60">
        <v>2774.6</v>
      </c>
      <c r="HJ252" s="60">
        <v>2277.6</v>
      </c>
      <c r="HK252" s="60">
        <v>2384.6</v>
      </c>
      <c r="HL252" s="60">
        <v>2631.6</v>
      </c>
      <c r="HM252" s="60">
        <v>2524.6</v>
      </c>
      <c r="HN252" s="60">
        <v>2914.6</v>
      </c>
      <c r="HO252" s="60">
        <v>2774.6</v>
      </c>
      <c r="HP252" s="60">
        <v>2422.6</v>
      </c>
      <c r="HQ252" s="60">
        <v>2243.6</v>
      </c>
      <c r="HR252" s="60">
        <v>2631.6</v>
      </c>
      <c r="HS252" s="60">
        <v>2444.6</v>
      </c>
      <c r="HT252" s="60">
        <v>2657.6</v>
      </c>
      <c r="HU252" s="60">
        <v>2657.6</v>
      </c>
      <c r="HV252" s="60">
        <v>2657.6</v>
      </c>
      <c r="HW252" s="60">
        <v>2657.6</v>
      </c>
      <c r="HX252" s="60">
        <v>2631.6</v>
      </c>
      <c r="HY252" s="60">
        <v>2615.6</v>
      </c>
      <c r="HZ252" s="60">
        <v>2615.6</v>
      </c>
      <c r="IA252" s="60">
        <v>2615.6</v>
      </c>
      <c r="IB252" s="60">
        <v>2914.6</v>
      </c>
      <c r="IC252" s="60">
        <v>2834.6</v>
      </c>
      <c r="ID252" s="60">
        <v>2914.6</v>
      </c>
      <c r="IE252" s="60">
        <v>2956.6</v>
      </c>
      <c r="IF252" s="60">
        <v>2774.6</v>
      </c>
      <c r="IG252" s="60">
        <v>2774.6</v>
      </c>
      <c r="IH252" s="60">
        <v>2225.6</v>
      </c>
      <c r="II252" s="60">
        <v>2267.6</v>
      </c>
      <c r="IJ252" s="60">
        <v>2914.6</v>
      </c>
      <c r="IK252" s="60">
        <v>2056.6</v>
      </c>
      <c r="IL252" s="60">
        <v>1719.1</v>
      </c>
      <c r="IM252" s="60">
        <v>1184.3</v>
      </c>
      <c r="IN252" s="60">
        <v>2631.6</v>
      </c>
      <c r="IP252" s="60">
        <v>1811.6</v>
      </c>
      <c r="IQ252" s="60">
        <v>2148.6</v>
      </c>
      <c r="IR252" s="60">
        <v>1811.6</v>
      </c>
      <c r="IS252" s="60">
        <v>2774.6</v>
      </c>
      <c r="IT252" s="60">
        <v>2914.6</v>
      </c>
      <c r="IU252" s="60">
        <v>2914.6</v>
      </c>
      <c r="IV252" s="60">
        <v>2631.6</v>
      </c>
      <c r="IW252" s="60">
        <v>2834.6</v>
      </c>
      <c r="IX252" s="60">
        <v>2586.6</v>
      </c>
      <c r="IY252" s="60">
        <v>2631.6</v>
      </c>
      <c r="IZ252" s="60">
        <v>2488.6</v>
      </c>
      <c r="JA252" s="60">
        <v>2524.6</v>
      </c>
      <c r="JB252" s="60">
        <v>2056.6</v>
      </c>
      <c r="JC252" s="60">
        <v>2341.6</v>
      </c>
      <c r="JD252" s="60">
        <v>2446.6</v>
      </c>
      <c r="JE252" s="60">
        <v>2914.6</v>
      </c>
      <c r="JF252" s="60">
        <v>2834.6</v>
      </c>
      <c r="JG252" s="60">
        <v>2056.6</v>
      </c>
      <c r="JH252" s="60">
        <v>2914.6</v>
      </c>
      <c r="JI252" s="60">
        <v>2774.6</v>
      </c>
      <c r="JJ252" s="60">
        <v>2524.6</v>
      </c>
      <c r="JK252" s="60">
        <v>2384.6</v>
      </c>
      <c r="JL252" s="60">
        <v>2914.6</v>
      </c>
      <c r="JM252" s="60">
        <v>2774.6</v>
      </c>
      <c r="JN252" s="60">
        <v>2825.6</v>
      </c>
      <c r="JO252" s="60">
        <v>2056.6</v>
      </c>
      <c r="JP252" s="60">
        <v>2383.6</v>
      </c>
      <c r="JQ252" s="60">
        <v>2914.6</v>
      </c>
      <c r="JR252" s="60">
        <v>2876.6</v>
      </c>
      <c r="JS252" s="60">
        <v>2525.6</v>
      </c>
      <c r="JT252" s="60">
        <v>2631.6</v>
      </c>
      <c r="JU252" s="60">
        <v>2825.6</v>
      </c>
      <c r="JV252" s="60">
        <v>2631.6</v>
      </c>
      <c r="JW252" s="60">
        <v>2079.6</v>
      </c>
      <c r="JX252" s="60">
        <v>2056.6</v>
      </c>
      <c r="JY252" s="60">
        <v>2619.6</v>
      </c>
      <c r="JZ252" s="60">
        <v>2774.6</v>
      </c>
      <c r="KA252" s="60">
        <v>2383.6</v>
      </c>
      <c r="KB252" s="60">
        <v>2446.6</v>
      </c>
      <c r="KC252" s="60">
        <v>2196.6</v>
      </c>
      <c r="KD252" s="60">
        <v>2196.6</v>
      </c>
      <c r="KE252" s="60">
        <v>2774.6</v>
      </c>
      <c r="KF252" s="60">
        <v>2199.6</v>
      </c>
      <c r="KG252" s="60">
        <v>2774.6</v>
      </c>
      <c r="KH252" s="60">
        <v>2816.6</v>
      </c>
      <c r="KI252" s="60">
        <v>2774.6</v>
      </c>
      <c r="KJ252" s="60">
        <v>2774.6</v>
      </c>
      <c r="KK252" s="60">
        <v>2774.6</v>
      </c>
      <c r="KL252" s="60">
        <v>2774.6</v>
      </c>
      <c r="KM252" s="60">
        <v>2905.6</v>
      </c>
      <c r="KN252" s="60">
        <v>2914.6</v>
      </c>
      <c r="KO252" s="60">
        <v>2524.6</v>
      </c>
      <c r="KP252" s="60">
        <v>2631.6</v>
      </c>
      <c r="KQ252" s="60">
        <v>2834.6</v>
      </c>
      <c r="KR252" s="60">
        <v>2586.6</v>
      </c>
      <c r="KS252" s="60">
        <v>2914.6</v>
      </c>
      <c r="KT252" s="60">
        <v>2914.6</v>
      </c>
      <c r="KU252" s="60">
        <v>2631.6</v>
      </c>
      <c r="KV252" s="60">
        <v>2631.6</v>
      </c>
      <c r="KW252" s="60">
        <v>1834.6</v>
      </c>
      <c r="KX252" s="60">
        <v>2631.6</v>
      </c>
      <c r="KY252" s="60">
        <v>2631.6</v>
      </c>
      <c r="KZ252" s="60">
        <v>2525.6</v>
      </c>
      <c r="LA252" s="60">
        <v>2631.6</v>
      </c>
      <c r="LB252" s="60">
        <v>2196.6</v>
      </c>
      <c r="LC252" s="60">
        <v>846.5</v>
      </c>
      <c r="LD252" s="60">
        <v>1052.5</v>
      </c>
      <c r="LE252" s="60">
        <v>2491.6</v>
      </c>
      <c r="LF252" s="60">
        <v>2631.6</v>
      </c>
      <c r="LG252" s="60">
        <v>2056.6</v>
      </c>
      <c r="LH252" s="60">
        <v>2631.6</v>
      </c>
      <c r="LI252" s="60">
        <v>2711.6</v>
      </c>
      <c r="LJ252" s="60">
        <v>2488.6</v>
      </c>
      <c r="LK252" s="60">
        <v>1811.6</v>
      </c>
      <c r="LL252" s="60">
        <v>2383.6</v>
      </c>
      <c r="LM252" s="60">
        <v>2631.6</v>
      </c>
      <c r="LN252" s="60">
        <v>2182.6</v>
      </c>
      <c r="LO252" s="60">
        <v>2834.6</v>
      </c>
      <c r="LP252" s="60">
        <v>2834.6</v>
      </c>
      <c r="LQ252" s="60">
        <v>2383.6</v>
      </c>
      <c r="LR252" s="60">
        <v>2383.6</v>
      </c>
      <c r="LS252" s="60">
        <v>2577.6</v>
      </c>
      <c r="LT252" s="60">
        <v>2037.6</v>
      </c>
      <c r="LU252" s="60">
        <v>2631.6</v>
      </c>
      <c r="LV252" s="60">
        <v>2631.6</v>
      </c>
    </row>
    <row r="253" spans="1:334" ht="15" customHeight="1" x14ac:dyDescent="0.35">
      <c r="A253" s="57"/>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s="60">
        <v>3904.2</v>
      </c>
      <c r="FH253" s="60">
        <v>3344.2</v>
      </c>
      <c r="FI253" s="60">
        <v>2994.2</v>
      </c>
      <c r="FJ253" s="60">
        <v>3279.2</v>
      </c>
      <c r="FK253" s="60">
        <v>3314.2</v>
      </c>
      <c r="FL253" s="60">
        <v>2644.2</v>
      </c>
      <c r="FM253" s="60">
        <v>3314.2</v>
      </c>
      <c r="FN253" s="60">
        <v>3131.2</v>
      </c>
      <c r="FO253" s="60">
        <v>3344.2</v>
      </c>
      <c r="FP253" s="60">
        <v>4054.2</v>
      </c>
      <c r="FQ253" s="60">
        <v>4012.2</v>
      </c>
      <c r="FR253" s="60">
        <v>4012.2</v>
      </c>
      <c r="FS253" s="60">
        <v>3872.2</v>
      </c>
      <c r="FT253" s="60">
        <v>3872.2</v>
      </c>
      <c r="FU253" s="60">
        <v>3173.2</v>
      </c>
      <c r="FV253" s="60">
        <v>3069.2</v>
      </c>
      <c r="FW253" s="60">
        <v>4012.2</v>
      </c>
      <c r="FX253" s="60">
        <v>4012.2</v>
      </c>
      <c r="FY253" s="60">
        <v>3862.2</v>
      </c>
      <c r="FZ253" s="60">
        <v>3599.2</v>
      </c>
      <c r="GA253" s="60">
        <v>4012.2</v>
      </c>
      <c r="GB253" s="60">
        <v>3589.2</v>
      </c>
      <c r="GC253" s="60">
        <v>1315.2</v>
      </c>
      <c r="GD253" s="60">
        <v>3360.2</v>
      </c>
      <c r="GE253" s="60">
        <v>2462.1999999999998</v>
      </c>
      <c r="GF253" s="60">
        <v>2462.1999999999998</v>
      </c>
      <c r="GG253" s="60">
        <v>3180.2</v>
      </c>
      <c r="GH253" s="60">
        <v>3729.2</v>
      </c>
      <c r="GI253" s="60">
        <v>2828.2</v>
      </c>
      <c r="GJ253" s="60">
        <v>3484.2</v>
      </c>
      <c r="GK253" s="60">
        <v>3484.2</v>
      </c>
      <c r="GL253" s="60">
        <v>3484.2</v>
      </c>
      <c r="GM253" s="60">
        <v>2786.2</v>
      </c>
      <c r="GN253" s="60">
        <v>3484.2</v>
      </c>
      <c r="GO253" s="60">
        <v>3729.2</v>
      </c>
      <c r="GP253" s="60">
        <v>3729.2</v>
      </c>
      <c r="GQ253" s="60">
        <v>3481.2</v>
      </c>
      <c r="GR253" s="60">
        <v>2924.2</v>
      </c>
      <c r="GS253" s="60">
        <v>3229.2</v>
      </c>
      <c r="GT253" s="60">
        <v>3484.2</v>
      </c>
      <c r="GU253" s="60">
        <v>3729.2</v>
      </c>
      <c r="GV253" s="60">
        <v>3729.2</v>
      </c>
      <c r="GW253" s="60">
        <v>3729.2</v>
      </c>
      <c r="GX253" s="60">
        <v>3729.2</v>
      </c>
      <c r="GY253" s="60">
        <v>3729.2</v>
      </c>
      <c r="GZ253" s="60">
        <v>3729.2</v>
      </c>
      <c r="HA253" s="60">
        <v>3729.2</v>
      </c>
      <c r="HB253" s="60">
        <v>2710.2</v>
      </c>
      <c r="HC253" s="60">
        <v>3142.2</v>
      </c>
      <c r="HD253" s="60">
        <v>3729.2</v>
      </c>
      <c r="HE253" s="60">
        <v>4054.2</v>
      </c>
      <c r="HF253" s="60">
        <v>3729.2</v>
      </c>
      <c r="HG253" s="60">
        <v>3481.2</v>
      </c>
      <c r="HH253" s="60">
        <v>3729.2</v>
      </c>
      <c r="HI253" s="60">
        <v>1315.2</v>
      </c>
      <c r="HJ253" s="60">
        <v>3130.2</v>
      </c>
      <c r="HK253" s="60">
        <v>2604.1999999999998</v>
      </c>
      <c r="HL253" s="60">
        <v>3484.2</v>
      </c>
      <c r="HM253" s="60">
        <v>2206.1999999999998</v>
      </c>
      <c r="HN253" s="60">
        <v>4012.2</v>
      </c>
      <c r="HO253" s="60">
        <v>3362.2</v>
      </c>
      <c r="HP253" s="60">
        <v>2822.2</v>
      </c>
      <c r="HQ253" s="60">
        <v>2648.2</v>
      </c>
      <c r="HR253" s="60">
        <v>3729.2</v>
      </c>
      <c r="HS253" s="60">
        <v>3392.2</v>
      </c>
      <c r="HT253" s="60">
        <v>3914.2</v>
      </c>
      <c r="HU253" s="60">
        <v>3914.2</v>
      </c>
      <c r="HV253" s="60">
        <v>3914.2</v>
      </c>
      <c r="HW253" s="60">
        <v>3914.2</v>
      </c>
      <c r="HX253" s="60">
        <v>3484.2</v>
      </c>
      <c r="HY253" s="60">
        <v>3872.2</v>
      </c>
      <c r="HZ253" s="60">
        <v>3594.2</v>
      </c>
      <c r="IA253" s="60">
        <v>3872.2</v>
      </c>
      <c r="IB253" s="60">
        <v>3862.2</v>
      </c>
      <c r="IC253" s="60">
        <v>3782.2</v>
      </c>
      <c r="ID253" s="60">
        <v>3862.2</v>
      </c>
      <c r="IE253" s="60">
        <v>4054.2</v>
      </c>
      <c r="IF253" s="60">
        <v>3504.2</v>
      </c>
      <c r="IG253" s="60">
        <v>3444.2</v>
      </c>
      <c r="IH253" s="60">
        <v>2904.2</v>
      </c>
      <c r="II253" s="60">
        <v>3306.2</v>
      </c>
      <c r="IJ253" s="60">
        <v>3862.2</v>
      </c>
      <c r="IK253" s="60">
        <v>2646.2</v>
      </c>
      <c r="IL253" s="60">
        <v>3007.2</v>
      </c>
      <c r="IM253" s="60">
        <v>3482</v>
      </c>
      <c r="IN253" s="60">
        <v>3729.2</v>
      </c>
      <c r="IO253" s="60">
        <v>2909.2</v>
      </c>
      <c r="IQ253" s="60">
        <v>3622</v>
      </c>
      <c r="IS253" s="60">
        <v>3504.2</v>
      </c>
      <c r="IT253" s="60">
        <v>3794.2</v>
      </c>
      <c r="IU253" s="60">
        <v>3734.2</v>
      </c>
      <c r="IV253" s="60">
        <v>3729.2</v>
      </c>
      <c r="IW253" s="60">
        <v>3800.2</v>
      </c>
      <c r="IX253" s="60">
        <v>3271.2</v>
      </c>
      <c r="IY253" s="60">
        <v>3484.2</v>
      </c>
      <c r="IZ253" s="60">
        <v>2963.2</v>
      </c>
      <c r="JA253" s="60">
        <v>2679.2</v>
      </c>
      <c r="JB253" s="60">
        <v>2096.1999999999998</v>
      </c>
      <c r="JC253" s="60">
        <v>2710.2</v>
      </c>
      <c r="JD253" s="60">
        <v>2039.2</v>
      </c>
      <c r="JE253" s="60">
        <v>3504.2</v>
      </c>
      <c r="JF253" s="60">
        <v>3932.2</v>
      </c>
      <c r="JG253" s="60">
        <v>2096.1999999999998</v>
      </c>
      <c r="JH253" s="60">
        <v>4012.2</v>
      </c>
      <c r="JI253" s="60">
        <v>3249.2</v>
      </c>
      <c r="JJ253" s="60">
        <v>3359.2</v>
      </c>
      <c r="JK253" s="60">
        <v>2424.1999999999998</v>
      </c>
      <c r="JL253" s="60">
        <v>4012.2</v>
      </c>
      <c r="JM253" s="60">
        <v>3872.2</v>
      </c>
      <c r="JN253" s="60">
        <v>3687.2</v>
      </c>
      <c r="JO253" s="60">
        <v>2096.1999999999998</v>
      </c>
      <c r="JP253" s="60">
        <v>2973.2</v>
      </c>
      <c r="JQ253" s="60">
        <v>4012.2</v>
      </c>
      <c r="JR253" s="60">
        <v>3904.2</v>
      </c>
      <c r="JS253" s="60">
        <v>3378.2</v>
      </c>
      <c r="JT253" s="60">
        <v>3484.2</v>
      </c>
      <c r="JU253" s="60">
        <v>3932.2</v>
      </c>
      <c r="JV253" s="60">
        <v>3221.2</v>
      </c>
      <c r="JW253" s="60">
        <v>2788.2</v>
      </c>
      <c r="JX253" s="60">
        <v>1851.2</v>
      </c>
      <c r="JY253" s="60">
        <v>3463.2</v>
      </c>
      <c r="JZ253" s="60">
        <v>3872.2</v>
      </c>
      <c r="KA253" s="60">
        <v>2973.2</v>
      </c>
      <c r="KB253" s="60">
        <v>2902.2</v>
      </c>
      <c r="KC253" s="60">
        <v>2596.1999999999998</v>
      </c>
      <c r="KD253" s="60">
        <v>2881.2</v>
      </c>
      <c r="KE253" s="60">
        <v>3590.2</v>
      </c>
      <c r="KF253" s="60">
        <v>3034.2</v>
      </c>
      <c r="KG253" s="60">
        <v>3590.2</v>
      </c>
      <c r="KH253" s="60">
        <v>3554.2</v>
      </c>
      <c r="KI253" s="60">
        <v>3722.2</v>
      </c>
      <c r="KJ253" s="60">
        <v>3722.2</v>
      </c>
      <c r="KK253" s="60">
        <v>3099.2</v>
      </c>
      <c r="KL253" s="60">
        <v>3722.2</v>
      </c>
      <c r="KM253" s="60">
        <v>3767.2</v>
      </c>
      <c r="KN253" s="60">
        <v>4012.2</v>
      </c>
      <c r="KO253" s="60">
        <v>2206.1999999999998</v>
      </c>
      <c r="KP253" s="60">
        <v>3484.2</v>
      </c>
      <c r="KQ253" s="60">
        <v>3932.2</v>
      </c>
      <c r="KR253" s="60">
        <v>3684.2</v>
      </c>
      <c r="KS253" s="60">
        <v>3862.2</v>
      </c>
      <c r="KT253" s="60">
        <v>3314.2</v>
      </c>
      <c r="KU253" s="60">
        <v>3484.2</v>
      </c>
      <c r="KV253" s="60">
        <v>3484.2</v>
      </c>
      <c r="KW253" s="60">
        <v>2298.1999999999998</v>
      </c>
      <c r="KX253" s="60">
        <v>3484.2</v>
      </c>
      <c r="KY253" s="60">
        <v>3484.2</v>
      </c>
      <c r="KZ253" s="60">
        <v>3378.2</v>
      </c>
      <c r="LA253" s="60">
        <v>3484.2</v>
      </c>
      <c r="LB253" s="60">
        <v>2351.1999999999998</v>
      </c>
      <c r="LC253" s="60">
        <v>2828.2</v>
      </c>
      <c r="LD253" s="60">
        <v>2789.2</v>
      </c>
      <c r="LE253" s="60">
        <v>3589.2</v>
      </c>
      <c r="LF253" s="60">
        <v>3729.2</v>
      </c>
      <c r="LG253" s="60">
        <v>2276.1999999999998</v>
      </c>
      <c r="LH253" s="60">
        <v>3484.2</v>
      </c>
      <c r="LI253" s="60">
        <v>3564.2</v>
      </c>
      <c r="LJ253" s="60">
        <v>2963.2</v>
      </c>
      <c r="LK253" s="60">
        <v>2401.1999999999998</v>
      </c>
      <c r="LL253" s="60">
        <v>3236.2</v>
      </c>
      <c r="LM253" s="60">
        <v>3729.2</v>
      </c>
      <c r="LN253" s="60">
        <v>3289.2</v>
      </c>
      <c r="LO253" s="60">
        <v>3687.2</v>
      </c>
      <c r="LP253" s="60">
        <v>3687.2</v>
      </c>
      <c r="LQ253" s="60">
        <v>3236.2</v>
      </c>
      <c r="LR253" s="60">
        <v>3236.2</v>
      </c>
      <c r="LS253" s="60">
        <v>3421.2</v>
      </c>
      <c r="LT253" s="60">
        <v>2596.1999999999998</v>
      </c>
      <c r="LU253" s="60">
        <v>3484.2</v>
      </c>
      <c r="LV253" s="60">
        <v>3484.2</v>
      </c>
    </row>
    <row r="254" spans="1:334" ht="15" customHeight="1" x14ac:dyDescent="0.35">
      <c r="A254" s="57"/>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s="60">
        <v>1102.2</v>
      </c>
      <c r="FH254" s="60">
        <v>1258.2</v>
      </c>
      <c r="FI254" s="60">
        <v>1258.2</v>
      </c>
      <c r="FJ254" s="60">
        <v>1258.2</v>
      </c>
      <c r="FK254" s="60">
        <v>1258.2</v>
      </c>
      <c r="FL254" s="60">
        <v>1258.2</v>
      </c>
      <c r="FM254" s="60">
        <v>1258.2</v>
      </c>
      <c r="FN254" s="60">
        <v>1178.2</v>
      </c>
      <c r="FO254" s="60">
        <v>1258.2</v>
      </c>
      <c r="FP254" s="60">
        <v>1258.2</v>
      </c>
      <c r="FQ254" s="60">
        <v>1258.2</v>
      </c>
      <c r="FR254" s="60">
        <v>1258.2</v>
      </c>
      <c r="FS254" s="60">
        <v>1258.2</v>
      </c>
      <c r="FT254" s="60">
        <v>1258.2</v>
      </c>
      <c r="FU254" s="60">
        <v>1258.2</v>
      </c>
      <c r="FV254" s="60">
        <v>1258.2</v>
      </c>
      <c r="FW254" s="60">
        <v>1258.2</v>
      </c>
      <c r="FX254" s="60">
        <v>1258.2</v>
      </c>
      <c r="FY254" s="60">
        <v>1258.2</v>
      </c>
      <c r="FZ254" s="60">
        <v>1258.2</v>
      </c>
      <c r="GA254" s="60">
        <v>1258.2</v>
      </c>
      <c r="GB254" s="60">
        <v>698.2</v>
      </c>
      <c r="GC254" s="60">
        <v>1258.2</v>
      </c>
      <c r="GD254" s="60">
        <v>933.2</v>
      </c>
      <c r="GE254" s="60">
        <v>943.2</v>
      </c>
      <c r="GF254" s="60">
        <v>943.2</v>
      </c>
      <c r="GG254" s="60">
        <v>778.2</v>
      </c>
      <c r="GH254" s="60">
        <v>698.2</v>
      </c>
      <c r="GI254" s="60">
        <v>1178.2</v>
      </c>
      <c r="GJ254" s="60">
        <v>857.2</v>
      </c>
      <c r="GK254" s="60">
        <v>857.2</v>
      </c>
      <c r="GL254" s="60">
        <v>933.2</v>
      </c>
      <c r="GM254" s="60">
        <v>1178.2</v>
      </c>
      <c r="GN254" s="60">
        <v>857.2</v>
      </c>
      <c r="GO254" s="60">
        <v>933.2</v>
      </c>
      <c r="GP254" s="60">
        <v>857.2</v>
      </c>
      <c r="GQ254" s="60">
        <v>1019.2</v>
      </c>
      <c r="GR254" s="60">
        <v>1258.2</v>
      </c>
      <c r="GS254" s="60">
        <v>933.2</v>
      </c>
      <c r="GT254" s="60">
        <v>857.2</v>
      </c>
      <c r="GU254" s="60">
        <v>698.2</v>
      </c>
      <c r="GV254" s="60">
        <v>698.2</v>
      </c>
      <c r="GW254" s="60">
        <v>698.2</v>
      </c>
      <c r="GX254" s="60">
        <v>698.2</v>
      </c>
      <c r="GY254" s="60">
        <v>698.2</v>
      </c>
      <c r="GZ254" s="60">
        <v>698.2</v>
      </c>
      <c r="HA254" s="60">
        <v>698.2</v>
      </c>
      <c r="HB254" s="60">
        <v>933.2</v>
      </c>
      <c r="HC254" s="60">
        <v>698.2</v>
      </c>
      <c r="HD254" s="60">
        <v>698.2</v>
      </c>
      <c r="HE254" s="60">
        <v>1023.2</v>
      </c>
      <c r="HF254" s="60">
        <v>698.2</v>
      </c>
      <c r="HG254" s="60">
        <v>698.2</v>
      </c>
      <c r="HH254" s="60">
        <v>698.2</v>
      </c>
      <c r="HI254" s="60">
        <v>1258.2</v>
      </c>
      <c r="HJ254" s="60">
        <v>857.2</v>
      </c>
      <c r="HK254" s="60">
        <v>1258.2</v>
      </c>
      <c r="HL254" s="60">
        <v>933.2</v>
      </c>
      <c r="HM254" s="60">
        <v>1258.2</v>
      </c>
      <c r="HN254" s="60">
        <v>1258.2</v>
      </c>
      <c r="HO254" s="60">
        <v>1258.2</v>
      </c>
      <c r="HP254" s="60">
        <v>1258.2</v>
      </c>
      <c r="HQ254" s="60">
        <v>933.2</v>
      </c>
      <c r="HR254" s="60">
        <v>933.2</v>
      </c>
      <c r="HS254" s="60">
        <v>1178.2</v>
      </c>
      <c r="HT254" s="60">
        <v>1023.2</v>
      </c>
      <c r="HU254" s="60">
        <v>1023.2</v>
      </c>
      <c r="HV254" s="60">
        <v>1023.2</v>
      </c>
      <c r="HW254" s="60">
        <v>1023.2</v>
      </c>
      <c r="HX254" s="60">
        <v>857.2</v>
      </c>
      <c r="HY254" s="60">
        <v>1099.2</v>
      </c>
      <c r="HZ254" s="60">
        <v>1099.2</v>
      </c>
      <c r="IA254" s="60">
        <v>1099.2</v>
      </c>
      <c r="IB254" s="60">
        <v>1258.2</v>
      </c>
      <c r="IC254" s="60">
        <v>1178.2</v>
      </c>
      <c r="ID254" s="60">
        <v>1258.2</v>
      </c>
      <c r="IE254" s="60">
        <v>1258.2</v>
      </c>
      <c r="IF254" s="60">
        <v>1258.2</v>
      </c>
      <c r="IG254" s="60">
        <v>1258.2</v>
      </c>
      <c r="IH254" s="60">
        <v>1099.2</v>
      </c>
      <c r="II254" s="60">
        <v>1099.2</v>
      </c>
      <c r="IJ254" s="60">
        <v>1258.2</v>
      </c>
      <c r="IK254" s="60">
        <v>1178.2</v>
      </c>
      <c r="IL254" s="60">
        <v>698.2</v>
      </c>
      <c r="IM254" s="60">
        <v>267</v>
      </c>
      <c r="IN254" s="60">
        <v>933.2</v>
      </c>
      <c r="IO254" s="60">
        <v>450.2</v>
      </c>
      <c r="IP254" s="60">
        <v>826</v>
      </c>
      <c r="IR254" s="60">
        <v>826</v>
      </c>
      <c r="IS254" s="60">
        <v>1258.2</v>
      </c>
      <c r="IT254" s="60">
        <v>1258.2</v>
      </c>
      <c r="IU254" s="60">
        <v>1258.2</v>
      </c>
      <c r="IV254" s="60">
        <v>857.2</v>
      </c>
      <c r="IW254" s="60">
        <v>1178.2</v>
      </c>
      <c r="IX254" s="60">
        <v>1178.2</v>
      </c>
      <c r="IY254" s="60">
        <v>857.2</v>
      </c>
      <c r="IZ254" s="60">
        <v>1178.2</v>
      </c>
      <c r="JA254" s="60">
        <v>1258.2</v>
      </c>
      <c r="JB254" s="60">
        <v>1178.2</v>
      </c>
      <c r="JC254" s="60">
        <v>933.2</v>
      </c>
      <c r="JD254" s="60">
        <v>1178.2</v>
      </c>
      <c r="JE254" s="60">
        <v>1258.2</v>
      </c>
      <c r="JF254" s="60">
        <v>1178.2</v>
      </c>
      <c r="JG254" s="60">
        <v>1178.2</v>
      </c>
      <c r="JH254" s="60">
        <v>1258.2</v>
      </c>
      <c r="JI254" s="60">
        <v>1258.2</v>
      </c>
      <c r="JJ254" s="60">
        <v>1258.2</v>
      </c>
      <c r="JK254" s="60">
        <v>1258.2</v>
      </c>
      <c r="JL254" s="60">
        <v>1258.2</v>
      </c>
      <c r="JM254" s="60">
        <v>1258.2</v>
      </c>
      <c r="JN254" s="60">
        <v>1169.2</v>
      </c>
      <c r="JO254" s="60">
        <v>1178.2</v>
      </c>
      <c r="JP254" s="60">
        <v>857.2</v>
      </c>
      <c r="JQ254" s="60">
        <v>1258.2</v>
      </c>
      <c r="JR254" s="60">
        <v>1102.2</v>
      </c>
      <c r="JS254" s="60">
        <v>857.2</v>
      </c>
      <c r="JT254" s="60">
        <v>857.2</v>
      </c>
      <c r="JU254" s="60">
        <v>1169.2</v>
      </c>
      <c r="JV254" s="60">
        <v>933.2</v>
      </c>
      <c r="JW254" s="60">
        <v>1019.2</v>
      </c>
      <c r="JX254" s="60">
        <v>1178.2</v>
      </c>
      <c r="JY254" s="60">
        <v>1169.2</v>
      </c>
      <c r="JZ254" s="60">
        <v>1258.2</v>
      </c>
      <c r="KA254" s="60">
        <v>857.2</v>
      </c>
      <c r="KB254" s="60">
        <v>1178.2</v>
      </c>
      <c r="KC254" s="60">
        <v>1178.2</v>
      </c>
      <c r="KD254" s="60">
        <v>1178.2</v>
      </c>
      <c r="KE254" s="60">
        <v>1258.2</v>
      </c>
      <c r="KF254" s="60">
        <v>933.2</v>
      </c>
      <c r="KG254" s="60">
        <v>1258.2</v>
      </c>
      <c r="KH254" s="60">
        <v>1258.2</v>
      </c>
      <c r="KI254" s="60">
        <v>1258.2</v>
      </c>
      <c r="KJ254" s="60">
        <v>1258.2</v>
      </c>
      <c r="KK254" s="60">
        <v>1258.2</v>
      </c>
      <c r="KL254" s="60">
        <v>1258.2</v>
      </c>
      <c r="KM254" s="60">
        <v>1249.2</v>
      </c>
      <c r="KN254" s="60">
        <v>1258.2</v>
      </c>
      <c r="KO254" s="60">
        <v>1258.2</v>
      </c>
      <c r="KP254" s="60">
        <v>857.2</v>
      </c>
      <c r="KQ254" s="60">
        <v>1178.2</v>
      </c>
      <c r="KR254" s="60">
        <v>1178.2</v>
      </c>
      <c r="KS254" s="60">
        <v>1258.2</v>
      </c>
      <c r="KT254" s="60">
        <v>1258.2</v>
      </c>
      <c r="KU254" s="60">
        <v>857.2</v>
      </c>
      <c r="KV254" s="60">
        <v>857.2</v>
      </c>
      <c r="KW254" s="60">
        <v>774.2</v>
      </c>
      <c r="KX254" s="60">
        <v>857.2</v>
      </c>
      <c r="KY254" s="60">
        <v>857.2</v>
      </c>
      <c r="KZ254" s="60">
        <v>857.2</v>
      </c>
      <c r="LA254" s="60">
        <v>857.2</v>
      </c>
      <c r="LB254" s="60">
        <v>1178.2</v>
      </c>
      <c r="LC254" s="60">
        <v>933.2</v>
      </c>
      <c r="LD254" s="60">
        <v>933.2</v>
      </c>
      <c r="LE254" s="60">
        <v>933.2</v>
      </c>
      <c r="LF254" s="60">
        <v>857.2</v>
      </c>
      <c r="LG254" s="60">
        <v>1178.2</v>
      </c>
      <c r="LH254" s="60">
        <v>857.2</v>
      </c>
      <c r="LI254" s="60">
        <v>937.2</v>
      </c>
      <c r="LJ254" s="60">
        <v>1178.2</v>
      </c>
      <c r="LK254" s="60">
        <v>933.2</v>
      </c>
      <c r="LL254" s="60">
        <v>857.2</v>
      </c>
      <c r="LM254" s="60">
        <v>857.2</v>
      </c>
      <c r="LN254" s="60">
        <v>774.2</v>
      </c>
      <c r="LO254" s="60">
        <v>1178.2</v>
      </c>
      <c r="LP254" s="60">
        <v>1178.2</v>
      </c>
      <c r="LQ254" s="60">
        <v>857.2</v>
      </c>
      <c r="LR254" s="60">
        <v>933.2</v>
      </c>
      <c r="LS254" s="60">
        <v>1169.2</v>
      </c>
      <c r="LT254" s="60">
        <v>1019.2</v>
      </c>
      <c r="LU254" s="60">
        <v>857.2</v>
      </c>
      <c r="LV254" s="60">
        <v>933.2</v>
      </c>
    </row>
    <row r="255" spans="1:334" ht="15" customHeight="1" x14ac:dyDescent="0.35">
      <c r="A255" s="57"/>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s="60">
        <v>3904.2</v>
      </c>
      <c r="FH255" s="60">
        <v>3344.2</v>
      </c>
      <c r="FI255" s="60">
        <v>2994.2</v>
      </c>
      <c r="FJ255" s="60">
        <v>3279.2</v>
      </c>
      <c r="FK255" s="60">
        <v>3314.2</v>
      </c>
      <c r="FL255" s="60">
        <v>2644.2</v>
      </c>
      <c r="FM255" s="60">
        <v>3314.2</v>
      </c>
      <c r="FN255" s="60">
        <v>3131.2</v>
      </c>
      <c r="FO255" s="60">
        <v>3344.2</v>
      </c>
      <c r="FP255" s="60">
        <v>4054.2</v>
      </c>
      <c r="FQ255" s="60">
        <v>4012.2</v>
      </c>
      <c r="FR255" s="60">
        <v>4012.2</v>
      </c>
      <c r="FS255" s="60">
        <v>3872.2</v>
      </c>
      <c r="FT255" s="60">
        <v>3872.2</v>
      </c>
      <c r="FU255" s="60">
        <v>3173.2</v>
      </c>
      <c r="FV255" s="60">
        <v>3069.2</v>
      </c>
      <c r="FW255" s="60">
        <v>4012.2</v>
      </c>
      <c r="FX255" s="60">
        <v>4012.2</v>
      </c>
      <c r="FY255" s="60">
        <v>3862.2</v>
      </c>
      <c r="FZ255" s="60">
        <v>3599.2</v>
      </c>
      <c r="GA255" s="60">
        <v>4012.2</v>
      </c>
      <c r="GB255" s="60">
        <v>3589.2</v>
      </c>
      <c r="GC255" s="60">
        <v>1315.2</v>
      </c>
      <c r="GD255" s="60">
        <v>3360.2</v>
      </c>
      <c r="GE255" s="60">
        <v>2462.1999999999998</v>
      </c>
      <c r="GF255" s="60">
        <v>2462.1999999999998</v>
      </c>
      <c r="GG255" s="60">
        <v>3180.2</v>
      </c>
      <c r="GH255" s="60">
        <v>3729.2</v>
      </c>
      <c r="GI255" s="60">
        <v>2828.2</v>
      </c>
      <c r="GJ255" s="60">
        <v>3484.2</v>
      </c>
      <c r="GK255" s="60">
        <v>3484.2</v>
      </c>
      <c r="GL255" s="60">
        <v>3484.2</v>
      </c>
      <c r="GM255" s="60">
        <v>2786.2</v>
      </c>
      <c r="GN255" s="60">
        <v>3484.2</v>
      </c>
      <c r="GO255" s="60">
        <v>3729.2</v>
      </c>
      <c r="GP255" s="60">
        <v>3729.2</v>
      </c>
      <c r="GQ255" s="60">
        <v>3481.2</v>
      </c>
      <c r="GR255" s="60">
        <v>2924.2</v>
      </c>
      <c r="GS255" s="60">
        <v>3229.2</v>
      </c>
      <c r="GT255" s="60">
        <v>3484.2</v>
      </c>
      <c r="GU255" s="60">
        <v>3729.2</v>
      </c>
      <c r="GV255" s="60">
        <v>3729.2</v>
      </c>
      <c r="GW255" s="60">
        <v>3729.2</v>
      </c>
      <c r="GX255" s="60">
        <v>3729.2</v>
      </c>
      <c r="GY255" s="60">
        <v>3729.2</v>
      </c>
      <c r="GZ255" s="60">
        <v>3729.2</v>
      </c>
      <c r="HA255" s="60">
        <v>3729.2</v>
      </c>
      <c r="HB255" s="60">
        <v>2710.2</v>
      </c>
      <c r="HC255" s="60">
        <v>3142.2</v>
      </c>
      <c r="HD255" s="60">
        <v>3729.2</v>
      </c>
      <c r="HE255" s="60">
        <v>4054.2</v>
      </c>
      <c r="HF255" s="60">
        <v>3729.2</v>
      </c>
      <c r="HG255" s="60">
        <v>3481.2</v>
      </c>
      <c r="HH255" s="60">
        <v>3729.2</v>
      </c>
      <c r="HI255" s="60">
        <v>1315.2</v>
      </c>
      <c r="HJ255" s="60">
        <v>3130.2</v>
      </c>
      <c r="HK255" s="60">
        <v>2604.1999999999998</v>
      </c>
      <c r="HL255" s="60">
        <v>3484.2</v>
      </c>
      <c r="HM255" s="60">
        <v>2206.1999999999998</v>
      </c>
      <c r="HN255" s="60">
        <v>4012.2</v>
      </c>
      <c r="HO255" s="60">
        <v>3362.2</v>
      </c>
      <c r="HP255" s="60">
        <v>2822.2</v>
      </c>
      <c r="HQ255" s="60">
        <v>2648.2</v>
      </c>
      <c r="HR255" s="60">
        <v>3729.2</v>
      </c>
      <c r="HS255" s="60">
        <v>3392.2</v>
      </c>
      <c r="HT255" s="60">
        <v>3914.2</v>
      </c>
      <c r="HU255" s="60">
        <v>3914.2</v>
      </c>
      <c r="HV255" s="60">
        <v>3914.2</v>
      </c>
      <c r="HW255" s="60">
        <v>3914.2</v>
      </c>
      <c r="HX255" s="60">
        <v>3484.2</v>
      </c>
      <c r="HY255" s="60">
        <v>3872.2</v>
      </c>
      <c r="HZ255" s="60">
        <v>3594.2</v>
      </c>
      <c r="IA255" s="60">
        <v>3872.2</v>
      </c>
      <c r="IB255" s="60">
        <v>3862.2</v>
      </c>
      <c r="IC255" s="60">
        <v>3782.2</v>
      </c>
      <c r="ID255" s="60">
        <v>3862.2</v>
      </c>
      <c r="IE255" s="60">
        <v>4054.2</v>
      </c>
      <c r="IF255" s="60">
        <v>3504.2</v>
      </c>
      <c r="IG255" s="60">
        <v>3444.2</v>
      </c>
      <c r="IH255" s="60">
        <v>2904.2</v>
      </c>
      <c r="II255" s="60">
        <v>3306.2</v>
      </c>
      <c r="IJ255" s="60">
        <v>3862.2</v>
      </c>
      <c r="IK255" s="60">
        <v>2646.2</v>
      </c>
      <c r="IL255" s="60">
        <v>3007.2</v>
      </c>
      <c r="IM255" s="60">
        <v>3482</v>
      </c>
      <c r="IN255" s="60">
        <v>3729.2</v>
      </c>
      <c r="IO255" s="60">
        <v>2909.2</v>
      </c>
      <c r="IQ255" s="60">
        <v>3622</v>
      </c>
      <c r="IS255" s="60">
        <v>3504.2</v>
      </c>
      <c r="IT255" s="60">
        <v>3794.2</v>
      </c>
      <c r="IU255" s="60">
        <v>3734.2</v>
      </c>
      <c r="IV255" s="60">
        <v>3729.2</v>
      </c>
      <c r="IW255" s="60">
        <v>3800.2</v>
      </c>
      <c r="IX255" s="60">
        <v>3271.2</v>
      </c>
      <c r="IY255" s="60">
        <v>3484.2</v>
      </c>
      <c r="IZ255" s="60">
        <v>2963.2</v>
      </c>
      <c r="JA255" s="60">
        <v>2679.2</v>
      </c>
      <c r="JB255" s="60">
        <v>2096.1999999999998</v>
      </c>
      <c r="JC255" s="60">
        <v>2710.2</v>
      </c>
      <c r="JD255" s="60">
        <v>2039.2</v>
      </c>
      <c r="JE255" s="60">
        <v>3504.2</v>
      </c>
      <c r="JF255" s="60">
        <v>3932.2</v>
      </c>
      <c r="JG255" s="60">
        <v>2096.1999999999998</v>
      </c>
      <c r="JH255" s="60">
        <v>4012.2</v>
      </c>
      <c r="JI255" s="60">
        <v>3249.2</v>
      </c>
      <c r="JJ255" s="60">
        <v>3359.2</v>
      </c>
      <c r="JK255" s="60">
        <v>2424.1999999999998</v>
      </c>
      <c r="JL255" s="60">
        <v>4012.2</v>
      </c>
      <c r="JM255" s="60">
        <v>3872.2</v>
      </c>
      <c r="JN255" s="60">
        <v>3687.2</v>
      </c>
      <c r="JO255" s="60">
        <v>2096.1999999999998</v>
      </c>
      <c r="JP255" s="60">
        <v>2973.2</v>
      </c>
      <c r="JQ255" s="60">
        <v>4012.2</v>
      </c>
      <c r="JR255" s="60">
        <v>3904.2</v>
      </c>
      <c r="JS255" s="60">
        <v>3378.2</v>
      </c>
      <c r="JT255" s="60">
        <v>3484.2</v>
      </c>
      <c r="JU255" s="60">
        <v>3932.2</v>
      </c>
      <c r="JV255" s="60">
        <v>3221.2</v>
      </c>
      <c r="JW255" s="60">
        <v>2788.2</v>
      </c>
      <c r="JX255" s="60">
        <v>1851.2</v>
      </c>
      <c r="JY255" s="60">
        <v>3463.2</v>
      </c>
      <c r="JZ255" s="60">
        <v>3872.2</v>
      </c>
      <c r="KA255" s="60">
        <v>2973.2</v>
      </c>
      <c r="KB255" s="60">
        <v>2902.2</v>
      </c>
      <c r="KC255" s="60">
        <v>2596.1999999999998</v>
      </c>
      <c r="KD255" s="60">
        <v>2881.2</v>
      </c>
      <c r="KE255" s="60">
        <v>3590.2</v>
      </c>
      <c r="KF255" s="60">
        <v>3034.2</v>
      </c>
      <c r="KG255" s="60">
        <v>3590.2</v>
      </c>
      <c r="KH255" s="60">
        <v>3554.2</v>
      </c>
      <c r="KI255" s="60">
        <v>3722.2</v>
      </c>
      <c r="KJ255" s="60">
        <v>3722.2</v>
      </c>
      <c r="KK255" s="60">
        <v>3099.2</v>
      </c>
      <c r="KL255" s="60">
        <v>3722.2</v>
      </c>
      <c r="KM255" s="60">
        <v>3767.2</v>
      </c>
      <c r="KN255" s="60">
        <v>4012.2</v>
      </c>
      <c r="KO255" s="60">
        <v>2206.1999999999998</v>
      </c>
      <c r="KP255" s="60">
        <v>3484.2</v>
      </c>
      <c r="KQ255" s="60">
        <v>3932.2</v>
      </c>
      <c r="KR255" s="60">
        <v>3684.2</v>
      </c>
      <c r="KS255" s="60">
        <v>3862.2</v>
      </c>
      <c r="KT255" s="60">
        <v>3314.2</v>
      </c>
      <c r="KU255" s="60">
        <v>3484.2</v>
      </c>
      <c r="KV255" s="60">
        <v>3484.2</v>
      </c>
      <c r="KW255" s="60">
        <v>2298.1999999999998</v>
      </c>
      <c r="KX255" s="60">
        <v>3484.2</v>
      </c>
      <c r="KY255" s="60">
        <v>3484.2</v>
      </c>
      <c r="KZ255" s="60">
        <v>3378.2</v>
      </c>
      <c r="LA255" s="60">
        <v>3484.2</v>
      </c>
      <c r="LB255" s="60">
        <v>2351.1999999999998</v>
      </c>
      <c r="LC255" s="60">
        <v>2828.2</v>
      </c>
      <c r="LD255" s="60">
        <v>2789.2</v>
      </c>
      <c r="LE255" s="60">
        <v>3589.2</v>
      </c>
      <c r="LF255" s="60">
        <v>3729.2</v>
      </c>
      <c r="LG255" s="60">
        <v>2276.1999999999998</v>
      </c>
      <c r="LH255" s="60">
        <v>3484.2</v>
      </c>
      <c r="LI255" s="60">
        <v>3564.2</v>
      </c>
      <c r="LJ255" s="60">
        <v>2963.2</v>
      </c>
      <c r="LK255" s="60">
        <v>2401.1999999999998</v>
      </c>
      <c r="LL255" s="60">
        <v>3236.2</v>
      </c>
      <c r="LM255" s="60">
        <v>3729.2</v>
      </c>
      <c r="LN255" s="60">
        <v>3289.2</v>
      </c>
      <c r="LO255" s="60">
        <v>3687.2</v>
      </c>
      <c r="LP255" s="60">
        <v>3687.2</v>
      </c>
      <c r="LQ255" s="60">
        <v>3236.2</v>
      </c>
      <c r="LR255" s="60">
        <v>3236.2</v>
      </c>
      <c r="LS255" s="60">
        <v>3421.2</v>
      </c>
      <c r="LT255" s="60">
        <v>2596.1999999999998</v>
      </c>
      <c r="LU255" s="60">
        <v>3484.2</v>
      </c>
      <c r="LV255" s="60">
        <v>3484.2</v>
      </c>
    </row>
    <row r="256" spans="1:334" ht="15" customHeight="1" x14ac:dyDescent="0.35">
      <c r="A256" s="57"/>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s="60">
        <v>1041</v>
      </c>
      <c r="FH256" s="60">
        <v>901</v>
      </c>
      <c r="FI256" s="60">
        <v>709</v>
      </c>
      <c r="FJ256" s="60">
        <v>709</v>
      </c>
      <c r="FK256" s="60">
        <v>849</v>
      </c>
      <c r="FL256" s="60">
        <v>709</v>
      </c>
      <c r="FM256" s="60">
        <v>849</v>
      </c>
      <c r="FN256" s="60">
        <v>709</v>
      </c>
      <c r="FO256" s="60">
        <v>901</v>
      </c>
      <c r="FP256" s="60">
        <v>1041</v>
      </c>
      <c r="FQ256" s="60">
        <v>999</v>
      </c>
      <c r="FR256" s="60">
        <v>999</v>
      </c>
      <c r="FS256" s="60">
        <v>859</v>
      </c>
      <c r="FT256" s="60">
        <v>859</v>
      </c>
      <c r="FU256" s="60">
        <v>709</v>
      </c>
      <c r="FV256" s="60">
        <v>709</v>
      </c>
      <c r="FW256" s="60">
        <v>999</v>
      </c>
      <c r="FX256" s="60">
        <v>999</v>
      </c>
      <c r="FY256" s="60">
        <v>849</v>
      </c>
      <c r="FZ256" s="60">
        <v>849</v>
      </c>
      <c r="GA256" s="60">
        <v>999</v>
      </c>
      <c r="GB256" s="60">
        <v>901</v>
      </c>
      <c r="GC256" s="60">
        <v>491</v>
      </c>
      <c r="GD256" s="60">
        <v>1041</v>
      </c>
      <c r="GE256" s="60">
        <v>859</v>
      </c>
      <c r="GF256" s="60">
        <v>859</v>
      </c>
      <c r="GG256" s="60">
        <v>859</v>
      </c>
      <c r="GH256" s="60">
        <v>1041</v>
      </c>
      <c r="GI256" s="60">
        <v>1041</v>
      </c>
      <c r="GJ256" s="60">
        <v>1041</v>
      </c>
      <c r="GK256" s="60">
        <v>1041</v>
      </c>
      <c r="GL256" s="60">
        <v>1041</v>
      </c>
      <c r="GM256" s="60">
        <v>999</v>
      </c>
      <c r="GN256" s="60">
        <v>1041</v>
      </c>
      <c r="GO256" s="60">
        <v>1041</v>
      </c>
      <c r="GP256" s="60">
        <v>1041</v>
      </c>
      <c r="GQ256" s="60">
        <v>1041</v>
      </c>
      <c r="GR256" s="60">
        <v>849</v>
      </c>
      <c r="GS256" s="60">
        <v>901</v>
      </c>
      <c r="GT256" s="60">
        <v>1041</v>
      </c>
      <c r="GU256" s="60">
        <v>1041</v>
      </c>
      <c r="GV256" s="60">
        <v>1041</v>
      </c>
      <c r="GW256" s="60">
        <v>1041</v>
      </c>
      <c r="GX256" s="60">
        <v>1041</v>
      </c>
      <c r="GY256" s="60">
        <v>1041</v>
      </c>
      <c r="GZ256" s="60">
        <v>1041</v>
      </c>
      <c r="HA256" s="60">
        <v>1041</v>
      </c>
      <c r="HB256" s="60">
        <v>859</v>
      </c>
      <c r="HC256" s="60">
        <v>901</v>
      </c>
      <c r="HD256" s="60">
        <v>1041</v>
      </c>
      <c r="HE256" s="60">
        <v>1041</v>
      </c>
      <c r="HF256" s="60">
        <v>1041</v>
      </c>
      <c r="HG256" s="60">
        <v>1041</v>
      </c>
      <c r="HH256" s="60">
        <v>1041</v>
      </c>
      <c r="HI256" s="60">
        <v>491</v>
      </c>
      <c r="HJ256" s="60">
        <v>1041</v>
      </c>
      <c r="HK256" s="60">
        <v>709</v>
      </c>
      <c r="HL256" s="60">
        <v>1041</v>
      </c>
      <c r="HM256" s="60">
        <v>631</v>
      </c>
      <c r="HN256" s="60">
        <v>999</v>
      </c>
      <c r="HO256" s="60">
        <v>709</v>
      </c>
      <c r="HP256" s="60">
        <v>747</v>
      </c>
      <c r="HQ256" s="60">
        <v>901</v>
      </c>
      <c r="HR256" s="60">
        <v>1041</v>
      </c>
      <c r="HS256" s="60">
        <v>849</v>
      </c>
      <c r="HT256" s="60">
        <v>901</v>
      </c>
      <c r="HU256" s="60">
        <v>901</v>
      </c>
      <c r="HV256" s="60">
        <v>901</v>
      </c>
      <c r="HW256" s="60">
        <v>901</v>
      </c>
      <c r="HX256" s="60">
        <v>1041</v>
      </c>
      <c r="HY256" s="60">
        <v>859</v>
      </c>
      <c r="HZ256" s="60">
        <v>641</v>
      </c>
      <c r="IA256" s="60">
        <v>859</v>
      </c>
      <c r="IB256" s="60">
        <v>849</v>
      </c>
      <c r="IC256" s="60">
        <v>849</v>
      </c>
      <c r="ID256" s="60">
        <v>849</v>
      </c>
      <c r="IE256" s="60">
        <v>1041</v>
      </c>
      <c r="IF256" s="60">
        <v>120</v>
      </c>
      <c r="IH256" s="60">
        <v>641</v>
      </c>
      <c r="II256" s="60">
        <v>683</v>
      </c>
      <c r="IJ256" s="60">
        <v>849</v>
      </c>
      <c r="IK256" s="60">
        <v>859</v>
      </c>
      <c r="IL256" s="60">
        <v>709</v>
      </c>
      <c r="IM256" s="60">
        <v>901</v>
      </c>
      <c r="IN256" s="60">
        <v>1041</v>
      </c>
      <c r="IO256" s="60">
        <v>859</v>
      </c>
      <c r="IP256" s="60">
        <v>491</v>
      </c>
      <c r="IQ256" s="60">
        <v>1041</v>
      </c>
      <c r="IR256" s="60">
        <v>491</v>
      </c>
      <c r="IT256" s="60">
        <v>781</v>
      </c>
      <c r="IU256" s="60">
        <v>781</v>
      </c>
      <c r="IV256" s="60">
        <v>1041</v>
      </c>
      <c r="IW256" s="60">
        <v>999</v>
      </c>
      <c r="IX256" s="60">
        <v>849</v>
      </c>
      <c r="IY256" s="60">
        <v>1041</v>
      </c>
      <c r="IZ256" s="60">
        <v>901</v>
      </c>
      <c r="JA256" s="60">
        <v>849</v>
      </c>
      <c r="JB256" s="60">
        <v>709</v>
      </c>
      <c r="JC256" s="60">
        <v>849</v>
      </c>
      <c r="JD256" s="60">
        <v>709</v>
      </c>
      <c r="JE256" s="60">
        <v>999</v>
      </c>
      <c r="JF256" s="60">
        <v>999</v>
      </c>
      <c r="JG256" s="60">
        <v>709</v>
      </c>
      <c r="JH256" s="60">
        <v>999</v>
      </c>
      <c r="JI256" s="60">
        <v>859</v>
      </c>
      <c r="JJ256" s="60">
        <v>999</v>
      </c>
      <c r="JK256" s="60">
        <v>709</v>
      </c>
      <c r="JL256" s="60">
        <v>999</v>
      </c>
      <c r="JM256" s="60">
        <v>859</v>
      </c>
      <c r="JN256" s="60">
        <v>999</v>
      </c>
      <c r="JO256" s="60">
        <v>709</v>
      </c>
      <c r="JP256" s="60">
        <v>1041</v>
      </c>
      <c r="JQ256" s="60">
        <v>999</v>
      </c>
      <c r="JR256" s="60">
        <v>1041</v>
      </c>
      <c r="JS256" s="60">
        <v>1041</v>
      </c>
      <c r="JT256" s="60">
        <v>1041</v>
      </c>
      <c r="JU256" s="60">
        <v>999</v>
      </c>
      <c r="JV256" s="60">
        <v>1041</v>
      </c>
      <c r="JW256" s="60">
        <v>1041</v>
      </c>
      <c r="JX256" s="60">
        <v>709</v>
      </c>
      <c r="JY256" s="60">
        <v>1041</v>
      </c>
      <c r="JZ256" s="60">
        <v>859</v>
      </c>
      <c r="KA256" s="60">
        <v>1041</v>
      </c>
      <c r="KB256" s="60">
        <v>709</v>
      </c>
      <c r="KC256" s="60">
        <v>849</v>
      </c>
      <c r="KD256" s="60">
        <v>849</v>
      </c>
      <c r="KE256" s="60">
        <v>709</v>
      </c>
      <c r="KF256" s="60">
        <v>999</v>
      </c>
      <c r="KG256" s="60">
        <v>709</v>
      </c>
      <c r="KH256" s="60">
        <v>901</v>
      </c>
      <c r="KI256" s="60">
        <v>709</v>
      </c>
      <c r="KJ256" s="60">
        <v>709</v>
      </c>
      <c r="KK256" s="60">
        <v>709</v>
      </c>
      <c r="KL256" s="60">
        <v>709</v>
      </c>
      <c r="KM256" s="60">
        <v>849</v>
      </c>
      <c r="KN256" s="60">
        <v>999</v>
      </c>
      <c r="KO256" s="60">
        <v>631</v>
      </c>
      <c r="KP256" s="60">
        <v>1041</v>
      </c>
      <c r="KQ256" s="60">
        <v>999</v>
      </c>
      <c r="KR256" s="60">
        <v>999</v>
      </c>
      <c r="KS256" s="60">
        <v>849</v>
      </c>
      <c r="KT256" s="60">
        <v>849</v>
      </c>
      <c r="KU256" s="60">
        <v>1041</v>
      </c>
      <c r="KV256" s="60">
        <v>1041</v>
      </c>
      <c r="KW256" s="60">
        <v>1041</v>
      </c>
      <c r="KX256" s="60">
        <v>1041</v>
      </c>
      <c r="KY256" s="60">
        <v>1041</v>
      </c>
      <c r="KZ256" s="60">
        <v>1041</v>
      </c>
      <c r="LA256" s="60">
        <v>1041</v>
      </c>
      <c r="LB256" s="60">
        <v>849</v>
      </c>
      <c r="LC256" s="60">
        <v>1041</v>
      </c>
      <c r="LD256" s="60">
        <v>999</v>
      </c>
      <c r="LE256" s="60">
        <v>901</v>
      </c>
      <c r="LF256" s="60">
        <v>1041</v>
      </c>
      <c r="LG256" s="60">
        <v>709</v>
      </c>
      <c r="LH256" s="60">
        <v>1041</v>
      </c>
      <c r="LI256" s="60">
        <v>1041</v>
      </c>
      <c r="LJ256" s="60">
        <v>901</v>
      </c>
      <c r="LK256" s="60">
        <v>859</v>
      </c>
      <c r="LL256" s="60">
        <v>1041</v>
      </c>
      <c r="LM256" s="60">
        <v>1041</v>
      </c>
      <c r="LN256" s="60">
        <v>849</v>
      </c>
      <c r="LO256" s="60">
        <v>999</v>
      </c>
      <c r="LP256" s="60">
        <v>999</v>
      </c>
      <c r="LQ256" s="60">
        <v>1041</v>
      </c>
      <c r="LR256" s="60">
        <v>1041</v>
      </c>
      <c r="LS256" s="60">
        <v>999</v>
      </c>
      <c r="LT256" s="60">
        <v>849</v>
      </c>
      <c r="LU256" s="60">
        <v>1041</v>
      </c>
      <c r="LV256" s="60">
        <v>1041</v>
      </c>
    </row>
    <row r="257" spans="1:334" ht="15" customHeight="1" x14ac:dyDescent="0.35">
      <c r="A257" s="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s="60">
        <v>842.5</v>
      </c>
      <c r="FH257" s="60">
        <v>842.5</v>
      </c>
      <c r="FI257" s="60">
        <v>800.5</v>
      </c>
      <c r="FJ257" s="60">
        <v>800.5</v>
      </c>
      <c r="FK257" s="60">
        <v>800.5</v>
      </c>
      <c r="FL257" s="60">
        <v>800.5</v>
      </c>
      <c r="FM257" s="60">
        <v>800.5</v>
      </c>
      <c r="FN257" s="60">
        <v>800.5</v>
      </c>
      <c r="FO257" s="60">
        <v>842.5</v>
      </c>
      <c r="FP257" s="60">
        <v>842.5</v>
      </c>
      <c r="FQ257" s="60">
        <v>800.5</v>
      </c>
      <c r="FR257" s="60">
        <v>800.5</v>
      </c>
      <c r="FS257" s="60">
        <v>800.5</v>
      </c>
      <c r="FT257" s="60">
        <v>800.5</v>
      </c>
      <c r="FU257" s="60">
        <v>800.5</v>
      </c>
      <c r="FV257" s="60">
        <v>800.5</v>
      </c>
      <c r="FW257" s="60">
        <v>800.5</v>
      </c>
      <c r="FX257" s="60">
        <v>800.5</v>
      </c>
      <c r="FY257" s="60">
        <v>800.5</v>
      </c>
      <c r="FZ257" s="60">
        <v>800.5</v>
      </c>
      <c r="GA257" s="60">
        <v>800.5</v>
      </c>
      <c r="GB257" s="60">
        <v>842.5</v>
      </c>
      <c r="GC257" s="60">
        <v>582.5</v>
      </c>
      <c r="GD257" s="60">
        <v>842.5</v>
      </c>
      <c r="GE257" s="60">
        <v>800.5</v>
      </c>
      <c r="GF257" s="60">
        <v>800.5</v>
      </c>
      <c r="GG257" s="60">
        <v>800.5</v>
      </c>
      <c r="GH257" s="60">
        <v>842.5</v>
      </c>
      <c r="GI257" s="60">
        <v>842.5</v>
      </c>
      <c r="GJ257" s="60">
        <v>842.5</v>
      </c>
      <c r="GK257" s="60">
        <v>842.5</v>
      </c>
      <c r="GL257" s="60">
        <v>842.5</v>
      </c>
      <c r="GM257" s="60">
        <v>800.5</v>
      </c>
      <c r="GN257" s="60">
        <v>842.5</v>
      </c>
      <c r="GO257" s="60">
        <v>842.5</v>
      </c>
      <c r="GP257" s="60">
        <v>842.5</v>
      </c>
      <c r="GQ257" s="60">
        <v>842.5</v>
      </c>
      <c r="GR257" s="60">
        <v>800.5</v>
      </c>
      <c r="GS257" s="60">
        <v>842.5</v>
      </c>
      <c r="GT257" s="60">
        <v>842.5</v>
      </c>
      <c r="GU257" s="60">
        <v>842.5</v>
      </c>
      <c r="GV257" s="60">
        <v>842.5</v>
      </c>
      <c r="GW257" s="60">
        <v>842.5</v>
      </c>
      <c r="GX257" s="60">
        <v>842.5</v>
      </c>
      <c r="GY257" s="60">
        <v>842.5</v>
      </c>
      <c r="GZ257" s="60">
        <v>842.5</v>
      </c>
      <c r="HA257" s="60">
        <v>842.5</v>
      </c>
      <c r="HB257" s="60">
        <v>800.5</v>
      </c>
      <c r="HC257" s="60">
        <v>842.5</v>
      </c>
      <c r="HD257" s="60">
        <v>842.5</v>
      </c>
      <c r="HE257" s="60">
        <v>842.5</v>
      </c>
      <c r="HF257" s="60">
        <v>842.5</v>
      </c>
      <c r="HG257" s="60">
        <v>842.5</v>
      </c>
      <c r="HH257" s="60">
        <v>842.5</v>
      </c>
      <c r="HI257" s="60">
        <v>582.5</v>
      </c>
      <c r="HJ257" s="60">
        <v>842.5</v>
      </c>
      <c r="HK257" s="60">
        <v>643.5</v>
      </c>
      <c r="HL257" s="60">
        <v>842.5</v>
      </c>
      <c r="HM257" s="60">
        <v>582.5</v>
      </c>
      <c r="HN257" s="60">
        <v>800.5</v>
      </c>
      <c r="HO257" s="60">
        <v>800.5</v>
      </c>
      <c r="HP257" s="60">
        <v>800.5</v>
      </c>
      <c r="HQ257" s="60">
        <v>842.5</v>
      </c>
      <c r="HR257" s="60">
        <v>842.5</v>
      </c>
      <c r="HS257" s="60">
        <v>800.5</v>
      </c>
      <c r="HT257" s="60">
        <v>842.5</v>
      </c>
      <c r="HU257" s="60">
        <v>611.5</v>
      </c>
      <c r="HV257" s="60">
        <v>842.5</v>
      </c>
      <c r="HW257" s="60">
        <v>842.5</v>
      </c>
      <c r="HX257" s="60">
        <v>842.5</v>
      </c>
      <c r="HY257" s="60">
        <v>412.5</v>
      </c>
      <c r="HZ257" s="60">
        <v>194.5</v>
      </c>
      <c r="IA257" s="60">
        <v>412.5</v>
      </c>
      <c r="IB257" s="60">
        <v>691.5</v>
      </c>
      <c r="IC257" s="60">
        <v>800.5</v>
      </c>
      <c r="ID257" s="60">
        <v>800.5</v>
      </c>
      <c r="IE257" s="60">
        <v>526</v>
      </c>
      <c r="IF257" s="60">
        <v>582.5</v>
      </c>
      <c r="IG257" s="60">
        <v>582.5</v>
      </c>
      <c r="IH257" s="60">
        <v>582.5</v>
      </c>
      <c r="II257" s="60">
        <v>624.5</v>
      </c>
      <c r="IJ257" s="60">
        <v>800.5</v>
      </c>
      <c r="IK257" s="60">
        <v>800.5</v>
      </c>
      <c r="IL257" s="60">
        <v>800.5</v>
      </c>
      <c r="IM257" s="60">
        <v>842.5</v>
      </c>
      <c r="IN257" s="60">
        <v>842.5</v>
      </c>
      <c r="IO257" s="60">
        <v>800.5</v>
      </c>
      <c r="IP257" s="60">
        <v>582.5</v>
      </c>
      <c r="IQ257" s="60">
        <v>842.5</v>
      </c>
      <c r="IR257" s="60">
        <v>582.5</v>
      </c>
      <c r="IS257" s="60">
        <v>582.5</v>
      </c>
      <c r="IU257" s="60">
        <v>316.5</v>
      </c>
      <c r="IV257" s="60">
        <v>842.5</v>
      </c>
      <c r="IW257" s="60">
        <v>800.5</v>
      </c>
      <c r="IX257" s="60">
        <v>800.5</v>
      </c>
      <c r="IY257" s="60">
        <v>842.5</v>
      </c>
      <c r="IZ257" s="60">
        <v>842.5</v>
      </c>
      <c r="JA257" s="60">
        <v>800.5</v>
      </c>
      <c r="JB257" s="60">
        <v>800.5</v>
      </c>
      <c r="JC257" s="60">
        <v>800.5</v>
      </c>
      <c r="JD257" s="60">
        <v>643.5</v>
      </c>
      <c r="JE257" s="60">
        <v>800.5</v>
      </c>
      <c r="JF257" s="60">
        <v>800.5</v>
      </c>
      <c r="JG257" s="60">
        <v>800.5</v>
      </c>
      <c r="JH257" s="60">
        <v>327</v>
      </c>
      <c r="JI257" s="60">
        <v>643.5</v>
      </c>
      <c r="JJ257" s="60">
        <v>800.5</v>
      </c>
      <c r="JK257" s="60">
        <v>643.5</v>
      </c>
      <c r="JL257" s="60">
        <v>800.5</v>
      </c>
      <c r="JM257" s="60">
        <v>412.5</v>
      </c>
      <c r="JN257" s="60">
        <v>800.5</v>
      </c>
      <c r="JO257" s="60">
        <v>800.5</v>
      </c>
      <c r="JP257" s="60">
        <v>842.5</v>
      </c>
      <c r="JQ257" s="60">
        <v>691.5</v>
      </c>
      <c r="JR257" s="60">
        <v>842.5</v>
      </c>
      <c r="JS257" s="60">
        <v>842.5</v>
      </c>
      <c r="JT257" s="60">
        <v>842.5</v>
      </c>
      <c r="JU257" s="60">
        <v>800.5</v>
      </c>
      <c r="JV257" s="60">
        <v>842.5</v>
      </c>
      <c r="JW257" s="60">
        <v>842.5</v>
      </c>
      <c r="JX257" s="60">
        <v>800.5</v>
      </c>
      <c r="JY257" s="60">
        <v>842.5</v>
      </c>
      <c r="JZ257" s="60">
        <v>412.5</v>
      </c>
      <c r="KA257" s="60">
        <v>842.5</v>
      </c>
      <c r="KB257" s="60">
        <v>800.5</v>
      </c>
      <c r="KC257" s="60">
        <v>800.5</v>
      </c>
      <c r="KD257" s="60">
        <v>800.5</v>
      </c>
      <c r="KE257" s="60">
        <v>643.5</v>
      </c>
      <c r="KF257" s="60">
        <v>800.5</v>
      </c>
      <c r="KG257" s="60">
        <v>643.5</v>
      </c>
      <c r="KH257" s="60">
        <v>842.5</v>
      </c>
      <c r="KI257" s="60">
        <v>643.5</v>
      </c>
      <c r="KJ257" s="60">
        <v>643.5</v>
      </c>
      <c r="KK257" s="60">
        <v>643.5</v>
      </c>
      <c r="KL257" s="60">
        <v>643.5</v>
      </c>
      <c r="KM257" s="60">
        <v>691.5</v>
      </c>
      <c r="KN257" s="60">
        <v>800.5</v>
      </c>
      <c r="KO257" s="60">
        <v>582.5</v>
      </c>
      <c r="KP257" s="60">
        <v>842.5</v>
      </c>
      <c r="KQ257" s="60">
        <v>800.5</v>
      </c>
      <c r="KR257" s="60">
        <v>800.5</v>
      </c>
      <c r="KS257" s="60">
        <v>800.5</v>
      </c>
      <c r="KT257" s="60">
        <v>800.5</v>
      </c>
      <c r="KU257" s="60">
        <v>842.5</v>
      </c>
      <c r="KV257" s="60">
        <v>842.5</v>
      </c>
      <c r="KW257" s="60">
        <v>842.5</v>
      </c>
      <c r="KX257" s="60">
        <v>842.5</v>
      </c>
      <c r="KY257" s="60">
        <v>842.5</v>
      </c>
      <c r="KZ257" s="60">
        <v>842.5</v>
      </c>
      <c r="LA257" s="60">
        <v>842.5</v>
      </c>
      <c r="LB257" s="60">
        <v>800.5</v>
      </c>
      <c r="LC257" s="60">
        <v>842.5</v>
      </c>
      <c r="LD257" s="60">
        <v>800.5</v>
      </c>
      <c r="LE257" s="60">
        <v>842.5</v>
      </c>
      <c r="LF257" s="60">
        <v>842.5</v>
      </c>
      <c r="LG257" s="60">
        <v>800.5</v>
      </c>
      <c r="LH257" s="60">
        <v>842.5</v>
      </c>
      <c r="LI257" s="60">
        <v>842.5</v>
      </c>
      <c r="LJ257" s="60">
        <v>842.5</v>
      </c>
      <c r="LK257" s="60">
        <v>800.5</v>
      </c>
      <c r="LL257" s="60">
        <v>611.5</v>
      </c>
      <c r="LM257" s="60">
        <v>842.5</v>
      </c>
      <c r="LN257" s="60">
        <v>691.5</v>
      </c>
      <c r="LO257" s="60">
        <v>800.5</v>
      </c>
      <c r="LP257" s="60">
        <v>800.5</v>
      </c>
      <c r="LQ257" s="60">
        <v>842.5</v>
      </c>
      <c r="LR257" s="60">
        <v>842.5</v>
      </c>
      <c r="LS257" s="60">
        <v>800.5</v>
      </c>
      <c r="LT257" s="60">
        <v>800.5</v>
      </c>
      <c r="LU257" s="60">
        <v>842.5</v>
      </c>
      <c r="LV257" s="60">
        <v>842.5</v>
      </c>
    </row>
    <row r="258" spans="1:334" ht="15" customHeight="1" x14ac:dyDescent="0.35">
      <c r="A258" s="57"/>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s="60">
        <v>938.75</v>
      </c>
      <c r="FH258" s="60">
        <v>938.75</v>
      </c>
      <c r="FI258" s="60">
        <v>854.75</v>
      </c>
      <c r="FJ258" s="60">
        <v>854.75</v>
      </c>
      <c r="FK258" s="60">
        <v>854.75</v>
      </c>
      <c r="FL258" s="60">
        <v>854.75</v>
      </c>
      <c r="FM258" s="60">
        <v>854.75</v>
      </c>
      <c r="FN258" s="60">
        <v>854.75</v>
      </c>
      <c r="FO258" s="60">
        <v>938.75</v>
      </c>
      <c r="FP258" s="60">
        <v>938.75</v>
      </c>
      <c r="FQ258" s="60">
        <v>896.75</v>
      </c>
      <c r="FR258" s="60">
        <v>896.75</v>
      </c>
      <c r="FS258" s="60">
        <v>896.75</v>
      </c>
      <c r="FT258" s="60">
        <v>896.75</v>
      </c>
      <c r="FU258" s="60">
        <v>896.75</v>
      </c>
      <c r="FV258" s="60">
        <v>854.75</v>
      </c>
      <c r="FW258" s="60">
        <v>854.75</v>
      </c>
      <c r="FX258" s="60">
        <v>854.75</v>
      </c>
      <c r="FY258" s="60">
        <v>854.75</v>
      </c>
      <c r="FZ258" s="60">
        <v>854.75</v>
      </c>
      <c r="GA258" s="60">
        <v>854.75</v>
      </c>
      <c r="GB258" s="60">
        <v>938.75</v>
      </c>
      <c r="GC258" s="60">
        <v>618.75</v>
      </c>
      <c r="GD258" s="60">
        <v>938.75</v>
      </c>
      <c r="GE258" s="60">
        <v>896.75</v>
      </c>
      <c r="GF258" s="60">
        <v>896.75</v>
      </c>
      <c r="GG258" s="60">
        <v>896.75</v>
      </c>
      <c r="GH258" s="60">
        <v>938.75</v>
      </c>
      <c r="GI258" s="60">
        <v>938.75</v>
      </c>
      <c r="GJ258" s="60">
        <v>938.75</v>
      </c>
      <c r="GK258" s="60">
        <v>938.75</v>
      </c>
      <c r="GL258" s="60">
        <v>938.75</v>
      </c>
      <c r="GM258" s="60">
        <v>854.75</v>
      </c>
      <c r="GN258" s="60">
        <v>938.75</v>
      </c>
      <c r="GO258" s="60">
        <v>938.75</v>
      </c>
      <c r="GP258" s="60">
        <v>938.75</v>
      </c>
      <c r="GQ258" s="60">
        <v>938.75</v>
      </c>
      <c r="GR258" s="60">
        <v>854.75</v>
      </c>
      <c r="GS258" s="60">
        <v>938.75</v>
      </c>
      <c r="GT258" s="60">
        <v>938.75</v>
      </c>
      <c r="GU258" s="60">
        <v>938.75</v>
      </c>
      <c r="GV258" s="60">
        <v>938.75</v>
      </c>
      <c r="GW258" s="60">
        <v>938.75</v>
      </c>
      <c r="GX258" s="60">
        <v>938.75</v>
      </c>
      <c r="GY258" s="60">
        <v>938.75</v>
      </c>
      <c r="GZ258" s="60">
        <v>938.75</v>
      </c>
      <c r="HA258" s="60">
        <v>938.75</v>
      </c>
      <c r="HB258" s="60">
        <v>854.75</v>
      </c>
      <c r="HC258" s="60">
        <v>938.75</v>
      </c>
      <c r="HD258" s="60">
        <v>938.75</v>
      </c>
      <c r="HE258" s="60">
        <v>938.75</v>
      </c>
      <c r="HF258" s="60">
        <v>938.75</v>
      </c>
      <c r="HG258" s="60">
        <v>938.75</v>
      </c>
      <c r="HH258" s="60">
        <v>938.75</v>
      </c>
      <c r="HI258" s="60">
        <v>618.75</v>
      </c>
      <c r="HJ258" s="60">
        <v>938.75</v>
      </c>
      <c r="HK258" s="60">
        <v>611.75</v>
      </c>
      <c r="HL258" s="60">
        <v>938.75</v>
      </c>
      <c r="HM258" s="60">
        <v>576.75</v>
      </c>
      <c r="HN258" s="60">
        <v>854.75</v>
      </c>
      <c r="HO258" s="60">
        <v>854.75</v>
      </c>
      <c r="HP258" s="60">
        <v>854.75</v>
      </c>
      <c r="HQ258" s="60">
        <v>938.75</v>
      </c>
      <c r="HR258" s="60">
        <v>938.75</v>
      </c>
      <c r="HS258" s="60">
        <v>854.75</v>
      </c>
      <c r="HT258" s="60">
        <v>938.75</v>
      </c>
      <c r="HU258" s="60">
        <v>938.75</v>
      </c>
      <c r="HV258" s="60">
        <v>938.75</v>
      </c>
      <c r="HW258" s="60">
        <v>938.75</v>
      </c>
      <c r="HX258" s="60">
        <v>938.75</v>
      </c>
      <c r="HY258" s="60">
        <v>681</v>
      </c>
      <c r="HZ258" s="60">
        <v>403</v>
      </c>
      <c r="IA258" s="60">
        <v>595</v>
      </c>
      <c r="IB258" s="60">
        <v>521</v>
      </c>
      <c r="IC258" s="60">
        <v>854.75</v>
      </c>
      <c r="ID258" s="60">
        <v>854.75</v>
      </c>
      <c r="IE258" s="60">
        <v>880</v>
      </c>
      <c r="IF258" s="60">
        <v>678.75</v>
      </c>
      <c r="IG258" s="60">
        <v>618.75</v>
      </c>
      <c r="IH258" s="60">
        <v>636.75</v>
      </c>
      <c r="II258" s="60">
        <v>720.75</v>
      </c>
      <c r="IJ258" s="60">
        <v>854.75</v>
      </c>
      <c r="IK258" s="60">
        <v>854.75</v>
      </c>
      <c r="IL258" s="60">
        <v>896.75</v>
      </c>
      <c r="IM258" s="60">
        <v>938.75</v>
      </c>
      <c r="IN258" s="60">
        <v>938.75</v>
      </c>
      <c r="IO258" s="60">
        <v>896.75</v>
      </c>
      <c r="IP258" s="60">
        <v>618.75</v>
      </c>
      <c r="IQ258" s="60">
        <v>938.75</v>
      </c>
      <c r="IR258" s="60">
        <v>618.75</v>
      </c>
      <c r="IS258" s="60">
        <v>678.75</v>
      </c>
      <c r="IT258" s="60">
        <v>412.75</v>
      </c>
      <c r="IV258" s="60">
        <v>896.75</v>
      </c>
      <c r="IW258" s="60">
        <v>854.75</v>
      </c>
      <c r="IX258" s="60">
        <v>854.75</v>
      </c>
      <c r="IY258" s="60">
        <v>938.75</v>
      </c>
      <c r="IZ258" s="60">
        <v>938.75</v>
      </c>
      <c r="JA258" s="60">
        <v>854.75</v>
      </c>
      <c r="JB258" s="60">
        <v>854.75</v>
      </c>
      <c r="JC258" s="60">
        <v>854.75</v>
      </c>
      <c r="JD258" s="60">
        <v>611.75</v>
      </c>
      <c r="JE258" s="60">
        <v>854.75</v>
      </c>
      <c r="JF258" s="60">
        <v>854.75</v>
      </c>
      <c r="JG258" s="60">
        <v>854.75</v>
      </c>
      <c r="JH258" s="60">
        <v>739.75</v>
      </c>
      <c r="JI258" s="60">
        <v>723</v>
      </c>
      <c r="JJ258" s="60">
        <v>854.75</v>
      </c>
      <c r="JK258" s="60">
        <v>611.75</v>
      </c>
      <c r="JL258" s="60">
        <v>854.75</v>
      </c>
      <c r="JM258" s="60">
        <v>681</v>
      </c>
      <c r="JN258" s="60">
        <v>854.75</v>
      </c>
      <c r="JO258" s="60">
        <v>854.75</v>
      </c>
      <c r="JP258" s="60">
        <v>938.75</v>
      </c>
      <c r="JQ258" s="60">
        <v>521</v>
      </c>
      <c r="JR258" s="60">
        <v>938.75</v>
      </c>
      <c r="JS258" s="60">
        <v>938.75</v>
      </c>
      <c r="JT258" s="60">
        <v>938.75</v>
      </c>
      <c r="JU258" s="60">
        <v>854.75</v>
      </c>
      <c r="JV258" s="60">
        <v>896.75</v>
      </c>
      <c r="JW258" s="60">
        <v>938.75</v>
      </c>
      <c r="JX258" s="60">
        <v>854.75</v>
      </c>
      <c r="JY258" s="60">
        <v>896.75</v>
      </c>
      <c r="JZ258" s="60">
        <v>611.75</v>
      </c>
      <c r="KA258" s="60">
        <v>938.75</v>
      </c>
      <c r="KB258" s="60">
        <v>854.75</v>
      </c>
      <c r="KC258" s="60">
        <v>854.75</v>
      </c>
      <c r="KD258" s="60">
        <v>854.75</v>
      </c>
      <c r="KE258" s="60">
        <v>739.75</v>
      </c>
      <c r="KF258" s="60">
        <v>854.75</v>
      </c>
      <c r="KG258" s="60">
        <v>611.75</v>
      </c>
      <c r="KH258" s="60">
        <v>938.75</v>
      </c>
      <c r="KI258" s="60">
        <v>697.75</v>
      </c>
      <c r="KJ258" s="60">
        <v>611.75</v>
      </c>
      <c r="KK258" s="60">
        <v>611.75</v>
      </c>
      <c r="KL258" s="60">
        <v>611.75</v>
      </c>
      <c r="KM258" s="60">
        <v>521</v>
      </c>
      <c r="KN258" s="60">
        <v>880</v>
      </c>
      <c r="KO258" s="60">
        <v>576.75</v>
      </c>
      <c r="KP258" s="60">
        <v>938.75</v>
      </c>
      <c r="KQ258" s="60">
        <v>854.75</v>
      </c>
      <c r="KR258" s="60">
        <v>854.75</v>
      </c>
      <c r="KS258" s="60">
        <v>854.75</v>
      </c>
      <c r="KT258" s="60">
        <v>854.75</v>
      </c>
      <c r="KU258" s="60">
        <v>938.75</v>
      </c>
      <c r="KV258" s="60">
        <v>938.75</v>
      </c>
      <c r="KW258" s="60">
        <v>938.75</v>
      </c>
      <c r="KX258" s="60">
        <v>938.75</v>
      </c>
      <c r="KY258" s="60">
        <v>938.75</v>
      </c>
      <c r="KZ258" s="60">
        <v>938.75</v>
      </c>
      <c r="LA258" s="60">
        <v>938.75</v>
      </c>
      <c r="LB258" s="60">
        <v>854.75</v>
      </c>
      <c r="LC258" s="60">
        <v>938.75</v>
      </c>
      <c r="LD258" s="60">
        <v>896.75</v>
      </c>
      <c r="LE258" s="60">
        <v>938.75</v>
      </c>
      <c r="LF258" s="60">
        <v>938.75</v>
      </c>
      <c r="LG258" s="60">
        <v>854.75</v>
      </c>
      <c r="LH258" s="60">
        <v>938.75</v>
      </c>
      <c r="LI258" s="60">
        <v>938.75</v>
      </c>
      <c r="LJ258" s="60">
        <v>896.75</v>
      </c>
      <c r="LK258" s="60">
        <v>854.75</v>
      </c>
      <c r="LL258" s="60">
        <v>938.75</v>
      </c>
      <c r="LM258" s="60">
        <v>938.75</v>
      </c>
      <c r="LN258" s="60">
        <v>537.75</v>
      </c>
      <c r="LO258" s="60">
        <v>854.75</v>
      </c>
      <c r="LP258" s="60">
        <v>854.75</v>
      </c>
      <c r="LQ258" s="60">
        <v>938.75</v>
      </c>
      <c r="LR258" s="60">
        <v>938.75</v>
      </c>
      <c r="LS258" s="60">
        <v>854.75</v>
      </c>
      <c r="LT258" s="60">
        <v>854.75</v>
      </c>
      <c r="LU258" s="60">
        <v>938.75</v>
      </c>
      <c r="LV258" s="60">
        <v>938.75</v>
      </c>
    </row>
    <row r="259" spans="1:334" ht="15" customHeight="1" x14ac:dyDescent="0.35">
      <c r="A259" s="57"/>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s="60">
        <v>1252</v>
      </c>
      <c r="FH259" s="60">
        <v>1408</v>
      </c>
      <c r="FI259" s="60">
        <v>1366</v>
      </c>
      <c r="FJ259" s="60">
        <v>1366</v>
      </c>
      <c r="FK259" s="60">
        <v>1366</v>
      </c>
      <c r="FL259" s="60">
        <v>937</v>
      </c>
      <c r="FM259" s="60">
        <v>1366</v>
      </c>
      <c r="FN259" s="60">
        <v>1286</v>
      </c>
      <c r="FO259" s="60">
        <v>1408</v>
      </c>
      <c r="FP259" s="60">
        <v>1408</v>
      </c>
      <c r="FQ259" s="60">
        <v>1408</v>
      </c>
      <c r="FR259" s="60">
        <v>1408</v>
      </c>
      <c r="FS259" s="60">
        <v>1408</v>
      </c>
      <c r="FT259" s="60">
        <v>1408</v>
      </c>
      <c r="FU259" s="60">
        <v>1408</v>
      </c>
      <c r="FV259" s="60">
        <v>1366</v>
      </c>
      <c r="FW259" s="60">
        <v>1145</v>
      </c>
      <c r="FX259" s="60">
        <v>830</v>
      </c>
      <c r="FY259" s="60">
        <v>1145</v>
      </c>
      <c r="FZ259" s="60">
        <v>1145</v>
      </c>
      <c r="GA259" s="60">
        <v>830</v>
      </c>
      <c r="GB259" s="60">
        <v>1007</v>
      </c>
      <c r="GC259" s="60">
        <v>1408</v>
      </c>
      <c r="GD259" s="60">
        <v>976</v>
      </c>
      <c r="GE259" s="60">
        <v>1252</v>
      </c>
      <c r="GF259" s="60">
        <v>1252</v>
      </c>
      <c r="GG259" s="60">
        <v>1087</v>
      </c>
      <c r="GH259" s="60">
        <v>1007</v>
      </c>
      <c r="GI259" s="60">
        <v>1328</v>
      </c>
      <c r="GJ259" s="60">
        <v>1007</v>
      </c>
      <c r="GK259" s="60">
        <v>1007</v>
      </c>
      <c r="GL259" s="60">
        <v>1083</v>
      </c>
      <c r="GM259" s="60">
        <v>1286</v>
      </c>
      <c r="GN259" s="60">
        <v>1007</v>
      </c>
      <c r="GO259" s="60">
        <v>1083</v>
      </c>
      <c r="GP259" s="60">
        <v>1007</v>
      </c>
      <c r="GQ259" s="60">
        <v>1328</v>
      </c>
      <c r="GR259" s="60">
        <v>1145</v>
      </c>
      <c r="GS259" s="60">
        <v>1083</v>
      </c>
      <c r="GT259" s="60">
        <v>1007</v>
      </c>
      <c r="GU259" s="60">
        <v>1007</v>
      </c>
      <c r="GV259" s="60">
        <v>1007</v>
      </c>
      <c r="GW259" s="60">
        <v>1007</v>
      </c>
      <c r="GX259" s="60">
        <v>1007</v>
      </c>
      <c r="GY259" s="60">
        <v>1007</v>
      </c>
      <c r="GZ259" s="60">
        <v>1007</v>
      </c>
      <c r="HA259" s="60">
        <v>1007</v>
      </c>
      <c r="HB259" s="60">
        <v>1041</v>
      </c>
      <c r="HC259" s="60">
        <v>1007</v>
      </c>
      <c r="HD259" s="60">
        <v>1007</v>
      </c>
      <c r="HE259" s="60">
        <v>1332</v>
      </c>
      <c r="HF259" s="60">
        <v>1007</v>
      </c>
      <c r="HG259" s="60">
        <v>1007</v>
      </c>
      <c r="HH259" s="60">
        <v>1007</v>
      </c>
      <c r="HI259" s="60">
        <v>1408</v>
      </c>
      <c r="HJ259" s="60">
        <v>1007</v>
      </c>
      <c r="HK259" s="60">
        <v>1366</v>
      </c>
      <c r="HL259" s="60">
        <v>1083</v>
      </c>
      <c r="HM259" s="60">
        <v>1366</v>
      </c>
      <c r="HN259" s="60">
        <v>1366</v>
      </c>
      <c r="HO259" s="60">
        <v>1366</v>
      </c>
      <c r="HP259" s="60">
        <v>1366</v>
      </c>
      <c r="HQ259" s="60">
        <v>1083</v>
      </c>
      <c r="HR259" s="60">
        <v>862</v>
      </c>
      <c r="HS259" s="60">
        <v>1286</v>
      </c>
      <c r="HT259" s="60">
        <v>1332</v>
      </c>
      <c r="HU259" s="60">
        <v>1332</v>
      </c>
      <c r="HV259" s="60">
        <v>1332</v>
      </c>
      <c r="HW259" s="60">
        <v>1332</v>
      </c>
      <c r="HX259" s="60">
        <v>1007</v>
      </c>
      <c r="HY259" s="60">
        <v>1366</v>
      </c>
      <c r="HZ259" s="60">
        <v>1366</v>
      </c>
      <c r="IA259" s="60">
        <v>1366</v>
      </c>
      <c r="IB259" s="60">
        <v>1366</v>
      </c>
      <c r="IC259" s="60">
        <v>1286</v>
      </c>
      <c r="ID259" s="60">
        <v>1366</v>
      </c>
      <c r="IE259" s="60">
        <v>1366</v>
      </c>
      <c r="IF259" s="60">
        <v>1408</v>
      </c>
      <c r="IG259" s="60">
        <v>1408</v>
      </c>
      <c r="IH259" s="60">
        <v>1366</v>
      </c>
      <c r="II259" s="60">
        <v>1408</v>
      </c>
      <c r="IJ259" s="60">
        <v>1366</v>
      </c>
      <c r="IK259" s="60">
        <v>857</v>
      </c>
      <c r="IL259" s="60">
        <v>1007</v>
      </c>
      <c r="IM259" s="60">
        <v>1007</v>
      </c>
      <c r="IN259" s="60">
        <v>1083</v>
      </c>
      <c r="IO259" s="60">
        <v>1083</v>
      </c>
      <c r="IP259" s="60">
        <v>1083</v>
      </c>
      <c r="IQ259" s="60">
        <v>1007</v>
      </c>
      <c r="IR259" s="60">
        <v>1083</v>
      </c>
      <c r="IS259" s="60">
        <v>1408</v>
      </c>
      <c r="IT259" s="60">
        <v>1408</v>
      </c>
      <c r="IU259" s="60">
        <v>1366</v>
      </c>
      <c r="IW259" s="60">
        <v>1286</v>
      </c>
      <c r="IX259" s="60">
        <v>1065</v>
      </c>
      <c r="IY259" s="60">
        <v>1007</v>
      </c>
      <c r="IZ259" s="60">
        <v>1328</v>
      </c>
      <c r="JA259" s="60">
        <v>1366</v>
      </c>
      <c r="JB259" s="60">
        <v>1286</v>
      </c>
      <c r="JC259" s="60">
        <v>820</v>
      </c>
      <c r="JD259" s="60">
        <v>1286</v>
      </c>
      <c r="JE259" s="60">
        <v>1366</v>
      </c>
      <c r="JF259" s="60">
        <v>1286</v>
      </c>
      <c r="JG259" s="60">
        <v>1286</v>
      </c>
      <c r="JH259" s="60">
        <v>1408</v>
      </c>
      <c r="JI259" s="60">
        <v>1408</v>
      </c>
      <c r="JJ259" s="60">
        <v>1366</v>
      </c>
      <c r="JK259" s="60">
        <v>1366</v>
      </c>
      <c r="JL259" s="60">
        <v>1145</v>
      </c>
      <c r="JM259" s="60">
        <v>1366</v>
      </c>
      <c r="JN259" s="60">
        <v>1286</v>
      </c>
      <c r="JO259" s="60">
        <v>1286</v>
      </c>
      <c r="JP259" s="60">
        <v>900</v>
      </c>
      <c r="JQ259" s="60">
        <v>1366</v>
      </c>
      <c r="JR259" s="60">
        <v>1252</v>
      </c>
      <c r="JS259" s="60">
        <v>1007</v>
      </c>
      <c r="JT259" s="60">
        <v>578</v>
      </c>
      <c r="JU259" s="60">
        <v>1065</v>
      </c>
      <c r="JV259" s="60">
        <v>741</v>
      </c>
      <c r="JW259" s="60">
        <v>1328</v>
      </c>
      <c r="JX259" s="60">
        <v>857</v>
      </c>
      <c r="JY259" s="60">
        <v>1286</v>
      </c>
      <c r="JZ259" s="60">
        <v>1366</v>
      </c>
      <c r="KA259" s="60">
        <v>900</v>
      </c>
      <c r="KB259" s="60">
        <v>1286</v>
      </c>
      <c r="KC259" s="60">
        <v>1286</v>
      </c>
      <c r="KD259" s="60">
        <v>1065</v>
      </c>
      <c r="KE259" s="60">
        <v>1408</v>
      </c>
      <c r="KF259" s="60">
        <v>1041</v>
      </c>
      <c r="KG259" s="60">
        <v>1366</v>
      </c>
      <c r="KH259" s="60">
        <v>1408</v>
      </c>
      <c r="KI259" s="60">
        <v>1366</v>
      </c>
      <c r="KJ259" s="60">
        <v>1366</v>
      </c>
      <c r="KK259" s="60">
        <v>1366</v>
      </c>
      <c r="KL259" s="60">
        <v>1366</v>
      </c>
      <c r="KM259" s="60">
        <v>1366</v>
      </c>
      <c r="KN259" s="60">
        <v>1408</v>
      </c>
      <c r="KO259" s="60">
        <v>1366</v>
      </c>
      <c r="KP259" s="60">
        <v>1007</v>
      </c>
      <c r="KQ259" s="60">
        <v>1065</v>
      </c>
      <c r="KR259" s="60">
        <v>1065</v>
      </c>
      <c r="KS259" s="60">
        <v>1366</v>
      </c>
      <c r="KT259" s="60">
        <v>1366</v>
      </c>
      <c r="KU259" s="60">
        <v>1007</v>
      </c>
      <c r="KV259" s="60">
        <v>1007</v>
      </c>
      <c r="KW259" s="60">
        <v>1083</v>
      </c>
      <c r="KX259" s="60">
        <v>1007</v>
      </c>
      <c r="KY259" s="60">
        <v>1007</v>
      </c>
      <c r="KZ259" s="60">
        <v>1007</v>
      </c>
      <c r="LA259" s="60">
        <v>1007</v>
      </c>
      <c r="LB259" s="60">
        <v>1286</v>
      </c>
      <c r="LC259" s="60">
        <v>1083</v>
      </c>
      <c r="LD259" s="60">
        <v>1083</v>
      </c>
      <c r="LE259" s="60">
        <v>1083</v>
      </c>
      <c r="LF259" s="60">
        <v>1007</v>
      </c>
      <c r="LG259" s="60">
        <v>1286</v>
      </c>
      <c r="LH259" s="60">
        <v>578</v>
      </c>
      <c r="LI259" s="60">
        <v>787</v>
      </c>
      <c r="LJ259" s="60">
        <v>1286</v>
      </c>
      <c r="LK259" s="60">
        <v>1041</v>
      </c>
      <c r="LL259" s="60">
        <v>1007</v>
      </c>
      <c r="LM259" s="60">
        <v>1007</v>
      </c>
      <c r="LN259" s="60">
        <v>1041</v>
      </c>
      <c r="LO259" s="60">
        <v>1286</v>
      </c>
      <c r="LP259" s="60">
        <v>1286</v>
      </c>
      <c r="LQ259" s="60">
        <v>1007</v>
      </c>
      <c r="LR259" s="60">
        <v>1083</v>
      </c>
      <c r="LS259" s="60">
        <v>1286</v>
      </c>
      <c r="LT259" s="60">
        <v>1286</v>
      </c>
      <c r="LU259" s="60">
        <v>1007</v>
      </c>
      <c r="LV259" s="60">
        <v>1083</v>
      </c>
    </row>
    <row r="260" spans="1:334" ht="15" customHeight="1" x14ac:dyDescent="0.35">
      <c r="A260" s="57"/>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s="60">
        <v>1538</v>
      </c>
      <c r="FH260" s="60">
        <v>1618</v>
      </c>
      <c r="FI260" s="60">
        <v>516</v>
      </c>
      <c r="FJ260" s="60">
        <v>1402</v>
      </c>
      <c r="FK260" s="60">
        <v>1139</v>
      </c>
      <c r="FL260" s="60">
        <v>1402</v>
      </c>
      <c r="FM260" s="60">
        <v>1139</v>
      </c>
      <c r="FN260" s="60">
        <v>1322</v>
      </c>
      <c r="FO260" s="60">
        <v>1618</v>
      </c>
      <c r="FP260" s="60">
        <v>1618</v>
      </c>
      <c r="FQ260" s="60">
        <v>1576</v>
      </c>
      <c r="FR260" s="60">
        <v>1576</v>
      </c>
      <c r="FS260" s="60">
        <v>1576</v>
      </c>
      <c r="FT260" s="60">
        <v>1576</v>
      </c>
      <c r="FU260" s="60">
        <v>1444</v>
      </c>
      <c r="FV260" s="60">
        <v>1402</v>
      </c>
      <c r="FW260" s="60">
        <v>1254</v>
      </c>
      <c r="FX260" s="60">
        <v>1534</v>
      </c>
      <c r="FY260" s="60">
        <v>957</v>
      </c>
      <c r="FZ260" s="60">
        <v>660</v>
      </c>
      <c r="GA260" s="60">
        <v>1534</v>
      </c>
      <c r="GB260" s="60">
        <v>1538</v>
      </c>
      <c r="GC260" s="60">
        <v>1444</v>
      </c>
      <c r="GD260" s="60">
        <v>1406</v>
      </c>
      <c r="GE260" s="60">
        <v>1496</v>
      </c>
      <c r="GF260" s="60">
        <v>1496</v>
      </c>
      <c r="GG260" s="60">
        <v>1576</v>
      </c>
      <c r="GH260" s="60">
        <v>1538</v>
      </c>
      <c r="GI260" s="60">
        <v>1406</v>
      </c>
      <c r="GJ260" s="60">
        <v>1538</v>
      </c>
      <c r="GK260" s="60">
        <v>1538</v>
      </c>
      <c r="GL260" s="60">
        <v>1538</v>
      </c>
      <c r="GM260" s="60">
        <v>1322</v>
      </c>
      <c r="GN260" s="60">
        <v>1538</v>
      </c>
      <c r="GO260" s="60">
        <v>1538</v>
      </c>
      <c r="GP260" s="60">
        <v>1538</v>
      </c>
      <c r="GQ260" s="60">
        <v>1538</v>
      </c>
      <c r="GR260" s="60">
        <v>660</v>
      </c>
      <c r="GS260" s="60">
        <v>1538</v>
      </c>
      <c r="GT260" s="60">
        <v>1538</v>
      </c>
      <c r="GU260" s="60">
        <v>1538</v>
      </c>
      <c r="GV260" s="60">
        <v>1538</v>
      </c>
      <c r="GW260" s="60">
        <v>1538</v>
      </c>
      <c r="GX260" s="60">
        <v>1538</v>
      </c>
      <c r="GY260" s="60">
        <v>1538</v>
      </c>
      <c r="GZ260" s="60">
        <v>1538</v>
      </c>
      <c r="HA260" s="60">
        <v>1538</v>
      </c>
      <c r="HB260" s="60">
        <v>1454</v>
      </c>
      <c r="HC260" s="60">
        <v>1538</v>
      </c>
      <c r="HD260" s="60">
        <v>1538</v>
      </c>
      <c r="HE260" s="60">
        <v>1618</v>
      </c>
      <c r="HF260" s="60">
        <v>1538</v>
      </c>
      <c r="HG260" s="60">
        <v>1538</v>
      </c>
      <c r="HH260" s="60">
        <v>1538</v>
      </c>
      <c r="HI260" s="60">
        <v>1444</v>
      </c>
      <c r="HJ260" s="60">
        <v>1538</v>
      </c>
      <c r="HK260" s="60">
        <v>1402</v>
      </c>
      <c r="HL260" s="60">
        <v>1538</v>
      </c>
      <c r="HM260" s="60">
        <v>1402</v>
      </c>
      <c r="HN260" s="60">
        <v>1325</v>
      </c>
      <c r="HO260" s="60">
        <v>911</v>
      </c>
      <c r="HP260" s="60">
        <v>1402</v>
      </c>
      <c r="HQ260" s="60">
        <v>1406</v>
      </c>
      <c r="HR260" s="60">
        <v>1538</v>
      </c>
      <c r="HS260" s="60">
        <v>1454</v>
      </c>
      <c r="HT260" s="60">
        <v>1618</v>
      </c>
      <c r="HU260" s="60">
        <v>1618</v>
      </c>
      <c r="HV260" s="60">
        <v>1618</v>
      </c>
      <c r="HW260" s="60">
        <v>1618</v>
      </c>
      <c r="HX260" s="60">
        <v>1538</v>
      </c>
      <c r="HY260" s="60">
        <v>1534</v>
      </c>
      <c r="HZ260" s="60">
        <v>1534</v>
      </c>
      <c r="IA260" s="60">
        <v>1534</v>
      </c>
      <c r="IB260" s="60">
        <v>1534</v>
      </c>
      <c r="IC260" s="60">
        <v>1454</v>
      </c>
      <c r="ID260" s="60">
        <v>1534</v>
      </c>
      <c r="IE260" s="60">
        <v>1576</v>
      </c>
      <c r="IF260" s="60">
        <v>1576</v>
      </c>
      <c r="IG260" s="60">
        <v>1576</v>
      </c>
      <c r="IH260" s="60">
        <v>1534</v>
      </c>
      <c r="II260" s="60">
        <v>1618</v>
      </c>
      <c r="IJ260" s="60">
        <v>1534</v>
      </c>
      <c r="IK260" s="60">
        <v>1322</v>
      </c>
      <c r="IL260" s="60">
        <v>1496</v>
      </c>
      <c r="IM260" s="60">
        <v>1538</v>
      </c>
      <c r="IN260" s="60">
        <v>1538</v>
      </c>
      <c r="IO260" s="60">
        <v>1496</v>
      </c>
      <c r="IP260" s="60">
        <v>1364</v>
      </c>
      <c r="IQ260" s="60">
        <v>1538</v>
      </c>
      <c r="IR260" s="60">
        <v>1364</v>
      </c>
      <c r="IS260" s="60">
        <v>1576</v>
      </c>
      <c r="IT260" s="60">
        <v>1576</v>
      </c>
      <c r="IU260" s="60">
        <v>1534</v>
      </c>
      <c r="IV260" s="60">
        <v>1496</v>
      </c>
      <c r="IX260" s="60">
        <v>580</v>
      </c>
      <c r="IY260" s="60">
        <v>1538</v>
      </c>
      <c r="IZ260" s="60">
        <v>1406</v>
      </c>
      <c r="JA260" s="60">
        <v>1402</v>
      </c>
      <c r="JB260" s="60">
        <v>1224</v>
      </c>
      <c r="JC260" s="60">
        <v>1322</v>
      </c>
      <c r="JD260" s="60">
        <v>1322</v>
      </c>
      <c r="JE260" s="60">
        <v>825</v>
      </c>
      <c r="JF260" s="60">
        <v>1076</v>
      </c>
      <c r="JG260" s="60">
        <v>1322</v>
      </c>
      <c r="JH260" s="60">
        <v>1576</v>
      </c>
      <c r="JI260" s="60">
        <v>1444</v>
      </c>
      <c r="JJ260" s="60">
        <v>1402</v>
      </c>
      <c r="JK260" s="60">
        <v>1402</v>
      </c>
      <c r="JL260" s="60">
        <v>792</v>
      </c>
      <c r="JM260" s="60">
        <v>1534</v>
      </c>
      <c r="JN260" s="60">
        <v>877</v>
      </c>
      <c r="JO260" s="60">
        <v>1322</v>
      </c>
      <c r="JP260" s="60">
        <v>1406</v>
      </c>
      <c r="JQ260" s="60">
        <v>1534</v>
      </c>
      <c r="JR260" s="60">
        <v>1538</v>
      </c>
      <c r="JS260" s="60">
        <v>1538</v>
      </c>
      <c r="JT260" s="60">
        <v>1538</v>
      </c>
      <c r="JU260" s="60">
        <v>712</v>
      </c>
      <c r="JV260" s="60">
        <v>622</v>
      </c>
      <c r="JW260" s="60">
        <v>1406</v>
      </c>
      <c r="JX260" s="60">
        <v>1322</v>
      </c>
      <c r="JY260" s="60">
        <v>1364</v>
      </c>
      <c r="JZ260" s="60">
        <v>1534</v>
      </c>
      <c r="KA260" s="60">
        <v>1406</v>
      </c>
      <c r="KB260" s="60">
        <v>1322</v>
      </c>
      <c r="KC260" s="60">
        <v>843</v>
      </c>
      <c r="KD260" s="60">
        <v>580</v>
      </c>
      <c r="KE260" s="60">
        <v>1444</v>
      </c>
      <c r="KF260" s="60">
        <v>1224</v>
      </c>
      <c r="KG260" s="60">
        <v>1402</v>
      </c>
      <c r="KH260" s="60">
        <v>1618</v>
      </c>
      <c r="KI260" s="60">
        <v>1534</v>
      </c>
      <c r="KJ260" s="60">
        <v>1534</v>
      </c>
      <c r="KK260" s="60">
        <v>1402</v>
      </c>
      <c r="KL260" s="60">
        <v>1534</v>
      </c>
      <c r="KM260" s="60">
        <v>1534</v>
      </c>
      <c r="KN260" s="60">
        <v>1576</v>
      </c>
      <c r="KO260" s="60">
        <v>1402</v>
      </c>
      <c r="KP260" s="60">
        <v>1538</v>
      </c>
      <c r="KQ260" s="60">
        <v>906</v>
      </c>
      <c r="KR260" s="60">
        <v>712</v>
      </c>
      <c r="KS260" s="60">
        <v>583</v>
      </c>
      <c r="KT260" s="60">
        <v>1402</v>
      </c>
      <c r="KU260" s="60">
        <v>1538</v>
      </c>
      <c r="KV260" s="60">
        <v>1538</v>
      </c>
      <c r="KW260" s="60">
        <v>1406</v>
      </c>
      <c r="KX260" s="60">
        <v>1538</v>
      </c>
      <c r="KY260" s="60">
        <v>1538</v>
      </c>
      <c r="KZ260" s="60">
        <v>1538</v>
      </c>
      <c r="LA260" s="60">
        <v>1538</v>
      </c>
      <c r="LB260" s="60">
        <v>1322</v>
      </c>
      <c r="LC260" s="60">
        <v>1406</v>
      </c>
      <c r="LD260" s="60">
        <v>1364</v>
      </c>
      <c r="LE260" s="60">
        <v>1538</v>
      </c>
      <c r="LF260" s="60">
        <v>1538</v>
      </c>
      <c r="LG260" s="60">
        <v>1322</v>
      </c>
      <c r="LH260" s="60">
        <v>1538</v>
      </c>
      <c r="LI260" s="60">
        <v>1618</v>
      </c>
      <c r="LJ260" s="60">
        <v>1364</v>
      </c>
      <c r="LK260" s="60">
        <v>1322</v>
      </c>
      <c r="LL260" s="60">
        <v>1538</v>
      </c>
      <c r="LM260" s="60">
        <v>1538</v>
      </c>
      <c r="LN260" s="60">
        <v>1191</v>
      </c>
      <c r="LO260" s="60">
        <v>877</v>
      </c>
      <c r="LP260" s="60">
        <v>877</v>
      </c>
      <c r="LQ260" s="60">
        <v>1538</v>
      </c>
      <c r="LR260" s="60">
        <v>1538</v>
      </c>
      <c r="LS260" s="60">
        <v>1322</v>
      </c>
      <c r="LT260" s="60">
        <v>1322</v>
      </c>
      <c r="LU260" s="60">
        <v>1538</v>
      </c>
      <c r="LV260" s="60">
        <v>1538</v>
      </c>
    </row>
    <row r="261" spans="1:334" ht="15" customHeight="1" x14ac:dyDescent="0.35">
      <c r="A261" s="57"/>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s="60">
        <v>4045</v>
      </c>
      <c r="FH261" s="60">
        <v>3625</v>
      </c>
      <c r="FI261" s="60">
        <v>2536</v>
      </c>
      <c r="FJ261" s="60">
        <v>2978</v>
      </c>
      <c r="FK261" s="60">
        <v>3015</v>
      </c>
      <c r="FL261" s="60">
        <v>3278</v>
      </c>
      <c r="FM261" s="60">
        <v>3015</v>
      </c>
      <c r="FN261" s="60">
        <v>2950</v>
      </c>
      <c r="FO261" s="60">
        <v>3625</v>
      </c>
      <c r="FP261" s="60">
        <v>4325</v>
      </c>
      <c r="FQ261" s="60">
        <v>4083</v>
      </c>
      <c r="FR261" s="60">
        <v>4083</v>
      </c>
      <c r="FS261" s="60">
        <v>3883</v>
      </c>
      <c r="FT261" s="60">
        <v>3883</v>
      </c>
      <c r="FU261" s="60">
        <v>3077</v>
      </c>
      <c r="FV261" s="60">
        <v>3035</v>
      </c>
      <c r="FW261" s="60">
        <v>4020</v>
      </c>
      <c r="FX261" s="60">
        <v>4020</v>
      </c>
      <c r="FY261" s="60">
        <v>2843</v>
      </c>
      <c r="FZ261" s="60">
        <v>2415</v>
      </c>
      <c r="GA261" s="60">
        <v>4020</v>
      </c>
      <c r="GB261" s="60">
        <v>4245</v>
      </c>
      <c r="GC261" s="60">
        <v>3670</v>
      </c>
      <c r="GD261" s="60">
        <v>3875</v>
      </c>
      <c r="GE261" s="60">
        <v>3955</v>
      </c>
      <c r="GF261" s="60">
        <v>3955</v>
      </c>
      <c r="GG261" s="60">
        <v>4283</v>
      </c>
      <c r="GH261" s="60">
        <v>4245</v>
      </c>
      <c r="GI261" s="60">
        <v>3734</v>
      </c>
      <c r="GJ261" s="60">
        <v>4245</v>
      </c>
      <c r="GK261" s="60">
        <v>4245</v>
      </c>
      <c r="GL261" s="60">
        <v>4245</v>
      </c>
      <c r="GM261" s="60">
        <v>3650</v>
      </c>
      <c r="GN261" s="60">
        <v>4245</v>
      </c>
      <c r="GO261" s="60">
        <v>4245</v>
      </c>
      <c r="GP261" s="60">
        <v>4245</v>
      </c>
      <c r="GQ261" s="60">
        <v>3997</v>
      </c>
      <c r="GR261" s="60">
        <v>2015</v>
      </c>
      <c r="GS261" s="60">
        <v>4245</v>
      </c>
      <c r="GT261" s="60">
        <v>4245</v>
      </c>
      <c r="GU261" s="60">
        <v>4245</v>
      </c>
      <c r="GV261" s="60">
        <v>4245</v>
      </c>
      <c r="GW261" s="60">
        <v>4245</v>
      </c>
      <c r="GX261" s="60">
        <v>4245</v>
      </c>
      <c r="GY261" s="60">
        <v>4245</v>
      </c>
      <c r="GZ261" s="60">
        <v>4245</v>
      </c>
      <c r="HA261" s="60">
        <v>4245</v>
      </c>
      <c r="HB261" s="60">
        <v>4161</v>
      </c>
      <c r="HC261" s="60">
        <v>4245</v>
      </c>
      <c r="HD261" s="60">
        <v>4245</v>
      </c>
      <c r="HE261" s="60">
        <v>4325</v>
      </c>
      <c r="HF261" s="60">
        <v>4245</v>
      </c>
      <c r="HG261" s="60">
        <v>3997</v>
      </c>
      <c r="HH261" s="60">
        <v>4245</v>
      </c>
      <c r="HI261" s="60">
        <v>3670</v>
      </c>
      <c r="HJ261" s="60">
        <v>3997</v>
      </c>
      <c r="HK261" s="60">
        <v>3678</v>
      </c>
      <c r="HL261" s="60">
        <v>4245</v>
      </c>
      <c r="HM261" s="60">
        <v>3678</v>
      </c>
      <c r="HN261" s="60">
        <v>3841</v>
      </c>
      <c r="HO261" s="60">
        <v>3062</v>
      </c>
      <c r="HP261" s="60">
        <v>3278</v>
      </c>
      <c r="HQ261" s="60">
        <v>3734</v>
      </c>
      <c r="HR261" s="60">
        <v>3624</v>
      </c>
      <c r="HS261" s="60">
        <v>3461</v>
      </c>
      <c r="HT261" s="60">
        <v>4325</v>
      </c>
      <c r="HU261" s="60">
        <v>4325</v>
      </c>
      <c r="HV261" s="60">
        <v>4325</v>
      </c>
      <c r="HW261" s="60">
        <v>4325</v>
      </c>
      <c r="HX261" s="60">
        <v>4245</v>
      </c>
      <c r="HY261" s="60">
        <v>4241</v>
      </c>
      <c r="HZ261" s="60">
        <v>4241</v>
      </c>
      <c r="IA261" s="60">
        <v>4241</v>
      </c>
      <c r="IB261" s="60">
        <v>4091</v>
      </c>
      <c r="IC261" s="60">
        <v>3461</v>
      </c>
      <c r="ID261" s="60">
        <v>3941</v>
      </c>
      <c r="IE261" s="60">
        <v>4283</v>
      </c>
      <c r="IF261" s="60">
        <v>4133</v>
      </c>
      <c r="IG261" s="60">
        <v>4133</v>
      </c>
      <c r="IH261" s="60">
        <v>3941</v>
      </c>
      <c r="II261" s="60">
        <v>4325</v>
      </c>
      <c r="IJ261" s="60">
        <v>4091</v>
      </c>
      <c r="IK261" s="60">
        <v>3650</v>
      </c>
      <c r="IL261" s="60">
        <v>4053</v>
      </c>
      <c r="IM261" s="60">
        <v>4245</v>
      </c>
      <c r="IN261" s="60">
        <v>4245</v>
      </c>
      <c r="IO261" s="60">
        <v>3955</v>
      </c>
      <c r="IP261" s="60">
        <v>3542</v>
      </c>
      <c r="IQ261" s="60">
        <v>4245</v>
      </c>
      <c r="IR261" s="60">
        <v>3542</v>
      </c>
      <c r="IS261" s="60">
        <v>4133</v>
      </c>
      <c r="IT261" s="60">
        <v>4283</v>
      </c>
      <c r="IU261" s="60">
        <v>4241</v>
      </c>
      <c r="IV261" s="60">
        <v>3982</v>
      </c>
      <c r="IW261" s="60">
        <v>3287</v>
      </c>
      <c r="IY261" s="60">
        <v>4245</v>
      </c>
      <c r="IZ261" s="60">
        <v>2941</v>
      </c>
      <c r="JA261" s="60">
        <v>3678</v>
      </c>
      <c r="JB261" s="60">
        <v>2709</v>
      </c>
      <c r="JC261" s="60">
        <v>2860</v>
      </c>
      <c r="JD261" s="60">
        <v>2950</v>
      </c>
      <c r="JE261" s="60">
        <v>2008</v>
      </c>
      <c r="JF261" s="60">
        <v>4063</v>
      </c>
      <c r="JG261" s="60">
        <v>2635</v>
      </c>
      <c r="JH261" s="60">
        <v>4283</v>
      </c>
      <c r="JI261" s="60">
        <v>4020</v>
      </c>
      <c r="JJ261" s="60">
        <v>3978</v>
      </c>
      <c r="JK261" s="60">
        <v>3678</v>
      </c>
      <c r="JL261" s="60">
        <v>2978</v>
      </c>
      <c r="JM261" s="60">
        <v>4241</v>
      </c>
      <c r="JN261" s="60">
        <v>2341</v>
      </c>
      <c r="JO261" s="60">
        <v>2950</v>
      </c>
      <c r="JP261" s="60">
        <v>3627</v>
      </c>
      <c r="JQ261" s="60">
        <v>4241</v>
      </c>
      <c r="JR261" s="60">
        <v>4245</v>
      </c>
      <c r="JS261" s="60">
        <v>4245</v>
      </c>
      <c r="JT261" s="60">
        <v>4245</v>
      </c>
      <c r="JU261" s="60">
        <v>2048</v>
      </c>
      <c r="JV261" s="60">
        <v>3033</v>
      </c>
      <c r="JW261" s="60">
        <v>3569</v>
      </c>
      <c r="JX261" s="60">
        <v>3185</v>
      </c>
      <c r="JY261" s="60">
        <v>3542</v>
      </c>
      <c r="JZ261" s="60">
        <v>4241</v>
      </c>
      <c r="KA261" s="60">
        <v>3627</v>
      </c>
      <c r="KB261" s="60">
        <v>3481</v>
      </c>
      <c r="KC261" s="60">
        <v>1649</v>
      </c>
      <c r="KD261" s="60">
        <v>2087</v>
      </c>
      <c r="KE261" s="60">
        <v>4001</v>
      </c>
      <c r="KF261" s="60">
        <v>2857</v>
      </c>
      <c r="KG261" s="60">
        <v>3959</v>
      </c>
      <c r="KH261" s="60">
        <v>3925</v>
      </c>
      <c r="KI261" s="60">
        <v>4091</v>
      </c>
      <c r="KJ261" s="60">
        <v>3941</v>
      </c>
      <c r="KK261" s="60">
        <v>3678</v>
      </c>
      <c r="KL261" s="60">
        <v>3941</v>
      </c>
      <c r="KM261" s="60">
        <v>4091</v>
      </c>
      <c r="KN261" s="60">
        <v>4283</v>
      </c>
      <c r="KO261" s="60">
        <v>3678</v>
      </c>
      <c r="KP261" s="60">
        <v>4245</v>
      </c>
      <c r="KQ261" s="60">
        <v>3672</v>
      </c>
      <c r="KR261" s="60">
        <v>2650</v>
      </c>
      <c r="KS261" s="60">
        <v>2799</v>
      </c>
      <c r="KT261" s="60">
        <v>3678</v>
      </c>
      <c r="KU261" s="60">
        <v>4245</v>
      </c>
      <c r="KV261" s="60">
        <v>4245</v>
      </c>
      <c r="KW261" s="60">
        <v>3734</v>
      </c>
      <c r="KX261" s="60">
        <v>4245</v>
      </c>
      <c r="KY261" s="60">
        <v>4245</v>
      </c>
      <c r="KZ261" s="60">
        <v>4245</v>
      </c>
      <c r="LA261" s="60">
        <v>4245</v>
      </c>
      <c r="LB261" s="60">
        <v>3350</v>
      </c>
      <c r="LC261" s="60">
        <v>3734</v>
      </c>
      <c r="LD261" s="60">
        <v>3940</v>
      </c>
      <c r="LE261" s="60">
        <v>4245</v>
      </c>
      <c r="LF261" s="60">
        <v>4245</v>
      </c>
      <c r="LG261" s="60">
        <v>3350</v>
      </c>
      <c r="LH261" s="60">
        <v>4245</v>
      </c>
      <c r="LI261" s="60">
        <v>4325</v>
      </c>
      <c r="LJ261" s="60">
        <v>3127</v>
      </c>
      <c r="LK261" s="60">
        <v>3650</v>
      </c>
      <c r="LL261" s="60">
        <v>3997</v>
      </c>
      <c r="LM261" s="60">
        <v>4245</v>
      </c>
      <c r="LN261" s="60">
        <v>3150</v>
      </c>
      <c r="LO261" s="60">
        <v>2341</v>
      </c>
      <c r="LP261" s="60">
        <v>2741</v>
      </c>
      <c r="LQ261" s="60">
        <v>3997</v>
      </c>
      <c r="LR261" s="60">
        <v>3997</v>
      </c>
      <c r="LS261" s="60">
        <v>3450</v>
      </c>
      <c r="LT261" s="60">
        <v>2785</v>
      </c>
      <c r="LU261" s="60">
        <v>4245</v>
      </c>
      <c r="LV261" s="60">
        <v>4245</v>
      </c>
    </row>
    <row r="262" spans="1:334" ht="15" customHeight="1" x14ac:dyDescent="0.35">
      <c r="A262" s="57"/>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s="60">
        <v>490</v>
      </c>
      <c r="FH262" s="60">
        <v>716</v>
      </c>
      <c r="FI262" s="60">
        <v>716</v>
      </c>
      <c r="FJ262" s="60">
        <v>716</v>
      </c>
      <c r="FK262" s="60">
        <v>716</v>
      </c>
      <c r="FL262" s="60">
        <v>471</v>
      </c>
      <c r="FM262" s="60">
        <v>716</v>
      </c>
      <c r="FN262" s="60">
        <v>636</v>
      </c>
      <c r="FO262" s="60">
        <v>716</v>
      </c>
      <c r="FP262" s="60">
        <v>716</v>
      </c>
      <c r="FQ262" s="60">
        <v>716</v>
      </c>
      <c r="FR262" s="60">
        <v>716</v>
      </c>
      <c r="FS262" s="60">
        <v>716</v>
      </c>
      <c r="FT262" s="60">
        <v>716</v>
      </c>
      <c r="FU262" s="60">
        <v>716</v>
      </c>
      <c r="FV262" s="60">
        <v>716</v>
      </c>
      <c r="FW262" s="60">
        <v>716</v>
      </c>
      <c r="FX262" s="60">
        <v>716</v>
      </c>
      <c r="FY262" s="60">
        <v>716</v>
      </c>
      <c r="FZ262" s="60">
        <v>716</v>
      </c>
      <c r="GA262" s="60">
        <v>716</v>
      </c>
      <c r="GB262" s="60">
        <v>315</v>
      </c>
      <c r="GC262" s="60">
        <v>716</v>
      </c>
      <c r="GD262" s="60">
        <v>321</v>
      </c>
      <c r="GE262" s="60">
        <v>315</v>
      </c>
      <c r="GF262" s="60">
        <v>315</v>
      </c>
      <c r="GG262" s="60">
        <v>395</v>
      </c>
      <c r="GH262" s="60">
        <v>315</v>
      </c>
      <c r="GI262" s="60">
        <v>321</v>
      </c>
      <c r="GK262" s="60">
        <v>70</v>
      </c>
      <c r="GL262" s="60">
        <v>76</v>
      </c>
      <c r="GM262" s="60">
        <v>321</v>
      </c>
      <c r="GO262" s="60">
        <v>391</v>
      </c>
      <c r="GP262" s="60">
        <v>315</v>
      </c>
      <c r="GQ262" s="60">
        <v>391</v>
      </c>
      <c r="GR262" s="60">
        <v>716</v>
      </c>
      <c r="GS262" s="60">
        <v>391</v>
      </c>
      <c r="GU262" s="60">
        <v>315</v>
      </c>
      <c r="GV262" s="60">
        <v>315</v>
      </c>
      <c r="GW262" s="60">
        <v>315</v>
      </c>
      <c r="GX262" s="60">
        <v>315</v>
      </c>
      <c r="GY262" s="60">
        <v>315</v>
      </c>
      <c r="GZ262" s="60">
        <v>315</v>
      </c>
      <c r="HA262" s="60">
        <v>315</v>
      </c>
      <c r="HB262" s="60">
        <v>391</v>
      </c>
      <c r="HC262" s="60">
        <v>315</v>
      </c>
      <c r="HD262" s="60">
        <v>315</v>
      </c>
      <c r="HE262" s="60">
        <v>640</v>
      </c>
      <c r="HF262" s="60">
        <v>315</v>
      </c>
      <c r="HG262" s="60">
        <v>315</v>
      </c>
      <c r="HH262" s="60">
        <v>315</v>
      </c>
      <c r="HI262" s="60">
        <v>716</v>
      </c>
      <c r="HK262" s="60">
        <v>716</v>
      </c>
      <c r="HL262" s="60">
        <v>146</v>
      </c>
      <c r="HM262" s="60">
        <v>716</v>
      </c>
      <c r="HN262" s="60">
        <v>716</v>
      </c>
      <c r="HO262" s="60">
        <v>716</v>
      </c>
      <c r="HP262" s="60">
        <v>716</v>
      </c>
      <c r="HQ262" s="60">
        <v>321</v>
      </c>
      <c r="HR262" s="60">
        <v>391</v>
      </c>
      <c r="HS262" s="60">
        <v>636</v>
      </c>
      <c r="HT262" s="60">
        <v>640</v>
      </c>
      <c r="HU262" s="60">
        <v>640</v>
      </c>
      <c r="HV262" s="60">
        <v>640</v>
      </c>
      <c r="HW262" s="60">
        <v>640</v>
      </c>
      <c r="HX262" s="60">
        <v>70</v>
      </c>
      <c r="HY262" s="60">
        <v>716</v>
      </c>
      <c r="HZ262" s="60">
        <v>716</v>
      </c>
      <c r="IA262" s="60">
        <v>716</v>
      </c>
      <c r="IB262" s="60">
        <v>716</v>
      </c>
      <c r="IC262" s="60">
        <v>636</v>
      </c>
      <c r="ID262" s="60">
        <v>716</v>
      </c>
      <c r="IE262" s="60">
        <v>716</v>
      </c>
      <c r="IF262" s="60">
        <v>716</v>
      </c>
      <c r="IG262" s="60">
        <v>716</v>
      </c>
      <c r="IH262" s="60">
        <v>716</v>
      </c>
      <c r="II262" s="60">
        <v>716</v>
      </c>
      <c r="IJ262" s="60">
        <v>716</v>
      </c>
      <c r="IK262" s="60">
        <v>391</v>
      </c>
      <c r="IL262" s="60">
        <v>315</v>
      </c>
      <c r="IM262" s="60">
        <v>315</v>
      </c>
      <c r="IN262" s="60">
        <v>391</v>
      </c>
      <c r="IO262" s="60">
        <v>391</v>
      </c>
      <c r="IP262" s="60">
        <v>146</v>
      </c>
      <c r="IQ262" s="60">
        <v>315</v>
      </c>
      <c r="IR262" s="60">
        <v>146</v>
      </c>
      <c r="IS262" s="60">
        <v>716</v>
      </c>
      <c r="IT262" s="60">
        <v>716</v>
      </c>
      <c r="IU262" s="60">
        <v>716</v>
      </c>
      <c r="IV262" s="60">
        <v>315</v>
      </c>
      <c r="IW262" s="60">
        <v>636</v>
      </c>
      <c r="IX262" s="60">
        <v>636</v>
      </c>
      <c r="IZ262" s="60">
        <v>566</v>
      </c>
      <c r="JA262" s="60">
        <v>471</v>
      </c>
      <c r="JB262" s="60">
        <v>636</v>
      </c>
      <c r="JC262" s="60">
        <v>391</v>
      </c>
      <c r="JD262" s="60">
        <v>636</v>
      </c>
      <c r="JE262" s="60">
        <v>471</v>
      </c>
      <c r="JF262" s="60">
        <v>636</v>
      </c>
      <c r="JG262" s="60">
        <v>636</v>
      </c>
      <c r="JH262" s="60">
        <v>716</v>
      </c>
      <c r="JI262" s="60">
        <v>716</v>
      </c>
      <c r="JJ262" s="60">
        <v>716</v>
      </c>
      <c r="JK262" s="60">
        <v>716</v>
      </c>
      <c r="JL262" s="60">
        <v>716</v>
      </c>
      <c r="JM262" s="60">
        <v>716</v>
      </c>
      <c r="JN262" s="60">
        <v>391</v>
      </c>
      <c r="JO262" s="60">
        <v>636</v>
      </c>
      <c r="JQ262" s="60">
        <v>716</v>
      </c>
      <c r="JR262" s="60">
        <v>490</v>
      </c>
      <c r="JT262" s="60">
        <v>70</v>
      </c>
      <c r="JU262" s="60">
        <v>636</v>
      </c>
      <c r="JV262" s="60">
        <v>146</v>
      </c>
      <c r="JW262" s="60">
        <v>636</v>
      </c>
      <c r="JX262" s="60">
        <v>391</v>
      </c>
      <c r="JY262" s="60">
        <v>636</v>
      </c>
      <c r="JZ262" s="60">
        <v>716</v>
      </c>
      <c r="KB262" s="60">
        <v>636</v>
      </c>
      <c r="KC262" s="60">
        <v>636</v>
      </c>
      <c r="KD262" s="60">
        <v>636</v>
      </c>
      <c r="KE262" s="60">
        <v>716</v>
      </c>
      <c r="KF262" s="60">
        <v>391</v>
      </c>
      <c r="KG262" s="60">
        <v>716</v>
      </c>
      <c r="KH262" s="60">
        <v>716</v>
      </c>
      <c r="KI262" s="60">
        <v>716</v>
      </c>
      <c r="KJ262" s="60">
        <v>716</v>
      </c>
      <c r="KK262" s="60">
        <v>716</v>
      </c>
      <c r="KL262" s="60">
        <v>716</v>
      </c>
      <c r="KM262" s="60">
        <v>716</v>
      </c>
      <c r="KN262" s="60">
        <v>716</v>
      </c>
      <c r="KO262" s="60">
        <v>716</v>
      </c>
      <c r="KP262" s="60">
        <v>70</v>
      </c>
      <c r="KQ262" s="60">
        <v>636</v>
      </c>
      <c r="KR262" s="60">
        <v>636</v>
      </c>
      <c r="KS262" s="60">
        <v>716</v>
      </c>
      <c r="KT262" s="60">
        <v>716</v>
      </c>
      <c r="KU262" s="60">
        <v>70</v>
      </c>
      <c r="KV262" s="60">
        <v>70</v>
      </c>
      <c r="KW262" s="60">
        <v>146</v>
      </c>
      <c r="KX262" s="60">
        <v>70</v>
      </c>
      <c r="KY262" s="60">
        <v>70</v>
      </c>
      <c r="LB262" s="60">
        <v>391</v>
      </c>
      <c r="LC262" s="60">
        <v>391</v>
      </c>
      <c r="LD262" s="60">
        <v>76</v>
      </c>
      <c r="LE262" s="60">
        <v>391</v>
      </c>
      <c r="LF262" s="60">
        <v>315</v>
      </c>
      <c r="LG262" s="60">
        <v>636</v>
      </c>
      <c r="LH262" s="60">
        <v>70</v>
      </c>
      <c r="LI262" s="60">
        <v>150</v>
      </c>
      <c r="LJ262" s="60">
        <v>636</v>
      </c>
      <c r="LK262" s="60">
        <v>146</v>
      </c>
      <c r="LL262" s="60">
        <v>70</v>
      </c>
      <c r="LM262" s="60">
        <v>315</v>
      </c>
      <c r="LN262" s="60">
        <v>391</v>
      </c>
      <c r="LO262" s="60">
        <v>391</v>
      </c>
      <c r="LP262" s="60">
        <v>391</v>
      </c>
      <c r="LQ262" s="60">
        <v>70</v>
      </c>
      <c r="LR262" s="60">
        <v>146</v>
      </c>
      <c r="LS262" s="60">
        <v>636</v>
      </c>
      <c r="LT262" s="60">
        <v>636</v>
      </c>
      <c r="LV262" s="60">
        <v>146</v>
      </c>
    </row>
    <row r="263" spans="1:334" ht="15" customHeight="1" x14ac:dyDescent="0.35">
      <c r="A263" s="57"/>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s="60">
        <v>3676</v>
      </c>
      <c r="FH263" s="60">
        <v>3236</v>
      </c>
      <c r="FI263" s="60">
        <v>2973</v>
      </c>
      <c r="FJ263" s="60">
        <v>2973</v>
      </c>
      <c r="FK263" s="60">
        <v>3293</v>
      </c>
      <c r="FL263" s="60">
        <v>2973</v>
      </c>
      <c r="FM263" s="60">
        <v>3293</v>
      </c>
      <c r="FN263" s="60">
        <v>2825</v>
      </c>
      <c r="FO263" s="60">
        <v>3236</v>
      </c>
      <c r="FP263" s="60">
        <v>3956</v>
      </c>
      <c r="FQ263" s="60">
        <v>3756</v>
      </c>
      <c r="FR263" s="60">
        <v>3756</v>
      </c>
      <c r="FS263" s="60">
        <v>3416</v>
      </c>
      <c r="FT263" s="60">
        <v>3416</v>
      </c>
      <c r="FU263" s="60">
        <v>2580</v>
      </c>
      <c r="FV263" s="60">
        <v>2760</v>
      </c>
      <c r="FW263" s="60">
        <v>3956</v>
      </c>
      <c r="FX263" s="60">
        <v>3956</v>
      </c>
      <c r="FY263" s="60">
        <v>3956</v>
      </c>
      <c r="FZ263" s="60">
        <v>3693</v>
      </c>
      <c r="GA263" s="60">
        <v>3956</v>
      </c>
      <c r="GB263" s="60">
        <v>3736</v>
      </c>
      <c r="GC263" s="60">
        <v>2993</v>
      </c>
      <c r="GD263" s="60">
        <v>3543</v>
      </c>
      <c r="GE263" s="60">
        <v>3488</v>
      </c>
      <c r="GF263" s="60">
        <v>3488</v>
      </c>
      <c r="GG263" s="60">
        <v>3816</v>
      </c>
      <c r="GH263" s="60">
        <v>3876</v>
      </c>
      <c r="GI263" s="60">
        <v>3295</v>
      </c>
      <c r="GJ263" s="60">
        <v>3806</v>
      </c>
      <c r="GK263" s="60">
        <v>3876</v>
      </c>
      <c r="GL263" s="60">
        <v>3571</v>
      </c>
      <c r="GM263" s="60">
        <v>3295</v>
      </c>
      <c r="GN263" s="60">
        <v>3806</v>
      </c>
      <c r="GO263" s="60">
        <v>3876</v>
      </c>
      <c r="GP263" s="60">
        <v>3876</v>
      </c>
      <c r="GQ263" s="60">
        <v>3628</v>
      </c>
      <c r="GR263" s="60">
        <v>3293</v>
      </c>
      <c r="GS263" s="60">
        <v>3376</v>
      </c>
      <c r="GT263" s="60">
        <v>3806</v>
      </c>
      <c r="GU263" s="60">
        <v>3876</v>
      </c>
      <c r="GV263" s="60">
        <v>3876</v>
      </c>
      <c r="GW263" s="60">
        <v>3876</v>
      </c>
      <c r="GX263" s="60">
        <v>3876</v>
      </c>
      <c r="GY263" s="60">
        <v>3876</v>
      </c>
      <c r="GZ263" s="60">
        <v>3876</v>
      </c>
      <c r="HA263" s="60">
        <v>3876</v>
      </c>
      <c r="HB263" s="60">
        <v>3736</v>
      </c>
      <c r="HC263" s="60">
        <v>3736</v>
      </c>
      <c r="HD263" s="60">
        <v>3876</v>
      </c>
      <c r="HE263" s="60">
        <v>3956</v>
      </c>
      <c r="HF263" s="60">
        <v>3876</v>
      </c>
      <c r="HG263" s="60">
        <v>3628</v>
      </c>
      <c r="HH263" s="60">
        <v>3876</v>
      </c>
      <c r="HI263" s="60">
        <v>2993</v>
      </c>
      <c r="HJ263" s="60">
        <v>3558</v>
      </c>
      <c r="HK263" s="60">
        <v>3373</v>
      </c>
      <c r="HL263" s="60">
        <v>3269</v>
      </c>
      <c r="HM263" s="60">
        <v>3693</v>
      </c>
      <c r="HN263" s="60">
        <v>3556</v>
      </c>
      <c r="HO263" s="60">
        <v>3056</v>
      </c>
      <c r="HP263" s="60">
        <v>3191</v>
      </c>
      <c r="HQ263" s="60">
        <v>2630</v>
      </c>
      <c r="HR263" s="60">
        <v>3476</v>
      </c>
      <c r="HS263" s="60">
        <v>3476</v>
      </c>
      <c r="HT263" s="60">
        <v>3816</v>
      </c>
      <c r="HU263" s="60">
        <v>3816</v>
      </c>
      <c r="HV263" s="60">
        <v>3816</v>
      </c>
      <c r="HW263" s="60">
        <v>3816</v>
      </c>
      <c r="HX263" s="60">
        <v>3876</v>
      </c>
      <c r="HY263" s="60">
        <v>3816</v>
      </c>
      <c r="HZ263" s="60">
        <v>3816</v>
      </c>
      <c r="IA263" s="60">
        <v>3816</v>
      </c>
      <c r="IB263" s="60">
        <v>3956</v>
      </c>
      <c r="IC263" s="60">
        <v>3476</v>
      </c>
      <c r="ID263" s="60">
        <v>3956</v>
      </c>
      <c r="IE263" s="60">
        <v>3956</v>
      </c>
      <c r="IF263" s="60">
        <v>3816</v>
      </c>
      <c r="IG263" s="60">
        <v>3816</v>
      </c>
      <c r="IH263" s="60">
        <v>3456</v>
      </c>
      <c r="II263" s="60">
        <v>3816</v>
      </c>
      <c r="IJ263" s="60">
        <v>3956</v>
      </c>
      <c r="IK263" s="60">
        <v>3225</v>
      </c>
      <c r="IL263" s="60">
        <v>3736</v>
      </c>
      <c r="IM263" s="60">
        <v>3736</v>
      </c>
      <c r="IN263" s="60">
        <v>3876</v>
      </c>
      <c r="IO263" s="60">
        <v>3488</v>
      </c>
      <c r="IP263" s="60">
        <v>2865</v>
      </c>
      <c r="IQ263" s="60">
        <v>3876</v>
      </c>
      <c r="IR263" s="60">
        <v>2865</v>
      </c>
      <c r="IS263" s="60">
        <v>3816</v>
      </c>
      <c r="IT263" s="60">
        <v>3956</v>
      </c>
      <c r="IU263" s="60">
        <v>3956</v>
      </c>
      <c r="IV263" s="60">
        <v>3876</v>
      </c>
      <c r="IW263" s="60">
        <v>3744</v>
      </c>
      <c r="IX263" s="60">
        <v>2572</v>
      </c>
      <c r="IY263" s="60">
        <v>3806</v>
      </c>
      <c r="JA263" s="60">
        <v>3125</v>
      </c>
      <c r="JB263" s="60">
        <v>2472</v>
      </c>
      <c r="JC263" s="60">
        <v>3096</v>
      </c>
      <c r="JD263" s="60">
        <v>463</v>
      </c>
      <c r="JE263" s="60">
        <v>2900</v>
      </c>
      <c r="JF263" s="60">
        <v>3876</v>
      </c>
      <c r="JG263" s="60">
        <v>2465</v>
      </c>
      <c r="JH263" s="60">
        <v>3956</v>
      </c>
      <c r="JI263" s="60">
        <v>2586</v>
      </c>
      <c r="JJ263" s="60">
        <v>3693</v>
      </c>
      <c r="JK263" s="60">
        <v>3193</v>
      </c>
      <c r="JL263" s="60">
        <v>3956</v>
      </c>
      <c r="JM263" s="60">
        <v>3816</v>
      </c>
      <c r="JN263" s="60">
        <v>3083</v>
      </c>
      <c r="JO263" s="60">
        <v>1611</v>
      </c>
      <c r="JP263" s="60">
        <v>3295</v>
      </c>
      <c r="JQ263" s="60">
        <v>3956</v>
      </c>
      <c r="JR263" s="60">
        <v>3876</v>
      </c>
      <c r="JS263" s="60">
        <v>3806</v>
      </c>
      <c r="JT263" s="60">
        <v>3876</v>
      </c>
      <c r="JU263" s="60">
        <v>3476</v>
      </c>
      <c r="JV263" s="60">
        <v>3613</v>
      </c>
      <c r="JW263" s="60">
        <v>3365</v>
      </c>
      <c r="JX263" s="60">
        <v>2865</v>
      </c>
      <c r="JY263" s="60">
        <v>3365</v>
      </c>
      <c r="JZ263" s="60">
        <v>3816</v>
      </c>
      <c r="KA263" s="60">
        <v>3295</v>
      </c>
      <c r="KB263" s="60">
        <v>2996</v>
      </c>
      <c r="KC263" s="60">
        <v>2972</v>
      </c>
      <c r="KD263" s="60">
        <v>3365</v>
      </c>
      <c r="KE263" s="60">
        <v>3684</v>
      </c>
      <c r="KF263" s="60">
        <v>2820</v>
      </c>
      <c r="KG263" s="60">
        <v>3684</v>
      </c>
      <c r="KH263" s="60">
        <v>3056</v>
      </c>
      <c r="KI263" s="60">
        <v>3816</v>
      </c>
      <c r="KJ263" s="60">
        <v>3816</v>
      </c>
      <c r="KK263" s="60">
        <v>3193</v>
      </c>
      <c r="KL263" s="60">
        <v>3816</v>
      </c>
      <c r="KM263" s="60">
        <v>3956</v>
      </c>
      <c r="KN263" s="60">
        <v>3956</v>
      </c>
      <c r="KO263" s="60">
        <v>3693</v>
      </c>
      <c r="KP263" s="60">
        <v>3876</v>
      </c>
      <c r="KQ263" s="60">
        <v>3876</v>
      </c>
      <c r="KR263" s="60">
        <v>3628</v>
      </c>
      <c r="KS263" s="60">
        <v>3556</v>
      </c>
      <c r="KT263" s="60">
        <v>3693</v>
      </c>
      <c r="KU263" s="60">
        <v>3876</v>
      </c>
      <c r="KV263" s="60">
        <v>3876</v>
      </c>
      <c r="KW263" s="60">
        <v>2797</v>
      </c>
      <c r="KX263" s="60">
        <v>3876</v>
      </c>
      <c r="KY263" s="60">
        <v>3876</v>
      </c>
      <c r="KZ263" s="60">
        <v>3806</v>
      </c>
      <c r="LA263" s="60">
        <v>3806</v>
      </c>
      <c r="LB263" s="60">
        <v>2797</v>
      </c>
      <c r="LC263" s="60">
        <v>3365</v>
      </c>
      <c r="LD263" s="60">
        <v>3308</v>
      </c>
      <c r="LE263" s="60">
        <v>3736</v>
      </c>
      <c r="LF263" s="60">
        <v>3876</v>
      </c>
      <c r="LG263" s="60">
        <v>3045</v>
      </c>
      <c r="LH263" s="60">
        <v>3876</v>
      </c>
      <c r="LI263" s="60">
        <v>3956</v>
      </c>
      <c r="LJ263" s="60">
        <v>2465</v>
      </c>
      <c r="LK263" s="60">
        <v>3225</v>
      </c>
      <c r="LL263" s="60">
        <v>3628</v>
      </c>
      <c r="LM263" s="60">
        <v>3876</v>
      </c>
      <c r="LN263" s="60">
        <v>3428</v>
      </c>
      <c r="LO263" s="60">
        <v>3083</v>
      </c>
      <c r="LP263" s="60">
        <v>3483</v>
      </c>
      <c r="LQ263" s="60">
        <v>3628</v>
      </c>
      <c r="LR263" s="60">
        <v>3628</v>
      </c>
      <c r="LS263" s="60">
        <v>3165</v>
      </c>
      <c r="LT263" s="60">
        <v>2965</v>
      </c>
      <c r="LU263" s="60">
        <v>3806</v>
      </c>
      <c r="LV263" s="60">
        <v>3876</v>
      </c>
    </row>
    <row r="264" spans="1:334" ht="15" customHeight="1" x14ac:dyDescent="0.35">
      <c r="A264" s="57"/>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s="60">
        <v>3975</v>
      </c>
      <c r="FH264" s="60">
        <v>3412</v>
      </c>
      <c r="FI264" s="60">
        <v>3113</v>
      </c>
      <c r="FJ264" s="60">
        <v>3155</v>
      </c>
      <c r="FK264" s="60">
        <v>3113</v>
      </c>
      <c r="FL264" s="60">
        <v>2520</v>
      </c>
      <c r="FM264" s="60">
        <v>3113</v>
      </c>
      <c r="FN264" s="60">
        <v>3335</v>
      </c>
      <c r="FO264" s="60">
        <v>3412</v>
      </c>
      <c r="FP264" s="60">
        <v>4045</v>
      </c>
      <c r="FQ264" s="60">
        <v>3894</v>
      </c>
      <c r="FR264" s="60">
        <v>4003</v>
      </c>
      <c r="FS264" s="60">
        <v>3940</v>
      </c>
      <c r="FT264" s="60">
        <v>3940</v>
      </c>
      <c r="FU264" s="60">
        <v>3241</v>
      </c>
      <c r="FV264" s="60">
        <v>3095</v>
      </c>
      <c r="FW264" s="60">
        <v>3961</v>
      </c>
      <c r="FX264" s="60">
        <v>3961</v>
      </c>
      <c r="FY264" s="60">
        <v>3661</v>
      </c>
      <c r="FZ264" s="60">
        <v>3398</v>
      </c>
      <c r="GA264" s="60">
        <v>3961</v>
      </c>
      <c r="GB264" s="60">
        <v>4045</v>
      </c>
      <c r="GC264" s="60">
        <v>3305</v>
      </c>
      <c r="GD264" s="60">
        <v>3606</v>
      </c>
      <c r="GE264" s="60">
        <v>3298</v>
      </c>
      <c r="GF264" s="60">
        <v>3298</v>
      </c>
      <c r="GG264" s="60">
        <v>3933</v>
      </c>
      <c r="GH264" s="60">
        <v>3975</v>
      </c>
      <c r="GI264" s="60">
        <v>2904</v>
      </c>
      <c r="GJ264" s="60">
        <v>3800</v>
      </c>
      <c r="GK264" s="60">
        <v>3737</v>
      </c>
      <c r="GL264" s="60">
        <v>3565</v>
      </c>
      <c r="GM264" s="60">
        <v>2541</v>
      </c>
      <c r="GN264" s="60">
        <v>3800</v>
      </c>
      <c r="GO264" s="60">
        <v>3800</v>
      </c>
      <c r="GP264" s="60">
        <v>3800</v>
      </c>
      <c r="GQ264" s="60">
        <v>3730</v>
      </c>
      <c r="GR264" s="60">
        <v>2063</v>
      </c>
      <c r="GS264" s="60">
        <v>3802</v>
      </c>
      <c r="GT264" s="60">
        <v>3800</v>
      </c>
      <c r="GU264" s="60">
        <v>3975</v>
      </c>
      <c r="GV264" s="60">
        <v>3975</v>
      </c>
      <c r="GW264" s="60">
        <v>3975</v>
      </c>
      <c r="GX264" s="60">
        <v>3975</v>
      </c>
      <c r="GY264" s="60">
        <v>3975</v>
      </c>
      <c r="GZ264" s="60">
        <v>3975</v>
      </c>
      <c r="HA264" s="60">
        <v>3975</v>
      </c>
      <c r="HB264" s="60">
        <v>3501</v>
      </c>
      <c r="HC264" s="60">
        <v>3975</v>
      </c>
      <c r="HD264" s="60">
        <v>3975</v>
      </c>
      <c r="HE264" s="60">
        <v>3975</v>
      </c>
      <c r="HF264" s="60">
        <v>3975</v>
      </c>
      <c r="HG264" s="60">
        <v>3975</v>
      </c>
      <c r="HH264" s="60">
        <v>3975</v>
      </c>
      <c r="HI264" s="60">
        <v>3305</v>
      </c>
      <c r="HJ264" s="60">
        <v>3694</v>
      </c>
      <c r="HK264" s="60">
        <v>2063</v>
      </c>
      <c r="HL264" s="60">
        <v>3534</v>
      </c>
      <c r="HM264" s="60">
        <v>2063</v>
      </c>
      <c r="HN264" s="60">
        <v>3961</v>
      </c>
      <c r="HO264" s="60">
        <v>3661</v>
      </c>
      <c r="HP264" s="60">
        <v>2063</v>
      </c>
      <c r="HQ264" s="60">
        <v>3047</v>
      </c>
      <c r="HR264" s="60">
        <v>4045</v>
      </c>
      <c r="HS264" s="60">
        <v>3271</v>
      </c>
      <c r="HT264" s="60">
        <v>3975</v>
      </c>
      <c r="HU264" s="60">
        <v>4045</v>
      </c>
      <c r="HV264" s="60">
        <v>3975</v>
      </c>
      <c r="HW264" s="60">
        <v>3975</v>
      </c>
      <c r="HX264" s="60">
        <v>3800</v>
      </c>
      <c r="HY264" s="60">
        <v>3891</v>
      </c>
      <c r="HZ264" s="60">
        <v>3891</v>
      </c>
      <c r="IA264" s="60">
        <v>3891</v>
      </c>
      <c r="IB264" s="60">
        <v>3811</v>
      </c>
      <c r="IC264" s="60">
        <v>3661</v>
      </c>
      <c r="ID264" s="60">
        <v>3661</v>
      </c>
      <c r="IE264" s="60">
        <v>4003</v>
      </c>
      <c r="IF264" s="60">
        <v>3853</v>
      </c>
      <c r="IG264" s="60">
        <v>3853</v>
      </c>
      <c r="IH264" s="60">
        <v>3501</v>
      </c>
      <c r="II264" s="60">
        <v>3389</v>
      </c>
      <c r="IJ264" s="60">
        <v>3741</v>
      </c>
      <c r="IK264" s="60">
        <v>2954</v>
      </c>
      <c r="IL264" s="60">
        <v>3463</v>
      </c>
      <c r="IM264" s="60">
        <v>4045</v>
      </c>
      <c r="IN264" s="60">
        <v>4045</v>
      </c>
      <c r="IO264" s="60">
        <v>3613</v>
      </c>
      <c r="IP264" s="60">
        <v>2670</v>
      </c>
      <c r="IQ264" s="60">
        <v>4045</v>
      </c>
      <c r="IR264" s="60">
        <v>2670</v>
      </c>
      <c r="IS264" s="60">
        <v>3853</v>
      </c>
      <c r="IT264" s="60">
        <v>4003</v>
      </c>
      <c r="IU264" s="60">
        <v>3961</v>
      </c>
      <c r="IV264" s="60">
        <v>4003</v>
      </c>
      <c r="IW264" s="60">
        <v>3829</v>
      </c>
      <c r="IX264" s="60">
        <v>3398</v>
      </c>
      <c r="IY264" s="60">
        <v>3800</v>
      </c>
      <c r="IZ264" s="60">
        <v>3214</v>
      </c>
      <c r="JB264" s="60">
        <v>2723</v>
      </c>
      <c r="JC264" s="60">
        <v>3263</v>
      </c>
      <c r="JD264" s="60">
        <v>2279</v>
      </c>
      <c r="JE264" s="60">
        <v>3303</v>
      </c>
      <c r="JF264" s="60">
        <v>3961</v>
      </c>
      <c r="JG264" s="60">
        <v>1322</v>
      </c>
      <c r="JH264" s="60">
        <v>4003</v>
      </c>
      <c r="JI264" s="60">
        <v>3740</v>
      </c>
      <c r="JJ264" s="60">
        <v>3308</v>
      </c>
      <c r="JK264" s="60">
        <v>1567</v>
      </c>
      <c r="JL264" s="60">
        <v>3961</v>
      </c>
      <c r="JM264" s="60">
        <v>3961</v>
      </c>
      <c r="JN264" s="60">
        <v>3566</v>
      </c>
      <c r="JO264" s="60">
        <v>1552</v>
      </c>
      <c r="JP264" s="60">
        <v>3467</v>
      </c>
      <c r="JQ264" s="60">
        <v>3961</v>
      </c>
      <c r="JR264" s="60">
        <v>3975</v>
      </c>
      <c r="JS264" s="60">
        <v>3694</v>
      </c>
      <c r="JT264" s="60">
        <v>3800</v>
      </c>
      <c r="JU264" s="60">
        <v>3811</v>
      </c>
      <c r="JV264" s="60">
        <v>3282</v>
      </c>
      <c r="JW264" s="60">
        <v>2181</v>
      </c>
      <c r="JX264" s="60">
        <v>1573</v>
      </c>
      <c r="JY264" s="60">
        <v>3590</v>
      </c>
      <c r="JZ264" s="60">
        <v>3961</v>
      </c>
      <c r="KA264" s="60">
        <v>3467</v>
      </c>
      <c r="KB264" s="60">
        <v>3529</v>
      </c>
      <c r="KC264" s="60">
        <v>2063</v>
      </c>
      <c r="KD264" s="60">
        <v>3008</v>
      </c>
      <c r="KE264" s="60">
        <v>3721</v>
      </c>
      <c r="KF264" s="60">
        <v>3158</v>
      </c>
      <c r="KG264" s="60">
        <v>3679</v>
      </c>
      <c r="KH264" s="60">
        <v>4045</v>
      </c>
      <c r="KI264" s="60">
        <v>3811</v>
      </c>
      <c r="KJ264" s="60">
        <v>3661</v>
      </c>
      <c r="KK264" s="60">
        <v>3398</v>
      </c>
      <c r="KL264" s="60">
        <v>3661</v>
      </c>
      <c r="KM264" s="60">
        <v>3811</v>
      </c>
      <c r="KN264" s="60">
        <v>4003</v>
      </c>
      <c r="KO264" s="60">
        <v>2063</v>
      </c>
      <c r="KP264" s="60">
        <v>3800</v>
      </c>
      <c r="KQ264" s="60">
        <v>3961</v>
      </c>
      <c r="KR264" s="60">
        <v>3961</v>
      </c>
      <c r="KS264" s="60">
        <v>3661</v>
      </c>
      <c r="KT264" s="60">
        <v>3113</v>
      </c>
      <c r="KU264" s="60">
        <v>3800</v>
      </c>
      <c r="KV264" s="60">
        <v>3800</v>
      </c>
      <c r="KW264" s="60">
        <v>384</v>
      </c>
      <c r="KX264" s="60">
        <v>3800</v>
      </c>
      <c r="KY264" s="60">
        <v>3800</v>
      </c>
      <c r="KZ264" s="60">
        <v>3694</v>
      </c>
      <c r="LA264" s="60">
        <v>3800</v>
      </c>
      <c r="LC264" s="60">
        <v>3283</v>
      </c>
      <c r="LD264" s="60">
        <v>2590</v>
      </c>
      <c r="LE264" s="60">
        <v>3873</v>
      </c>
      <c r="LF264" s="60">
        <v>3800</v>
      </c>
      <c r="LG264" s="60">
        <v>1575</v>
      </c>
      <c r="LH264" s="60">
        <v>3800</v>
      </c>
      <c r="LI264" s="60">
        <v>3800</v>
      </c>
      <c r="LJ264" s="60">
        <v>3345</v>
      </c>
      <c r="LK264" s="60">
        <v>2954</v>
      </c>
      <c r="LL264" s="60">
        <v>3800</v>
      </c>
      <c r="LM264" s="60">
        <v>4045</v>
      </c>
      <c r="LN264" s="60">
        <v>3661</v>
      </c>
      <c r="LO264" s="60">
        <v>3566</v>
      </c>
      <c r="LP264" s="60">
        <v>3566</v>
      </c>
      <c r="LQ264" s="60">
        <v>3800</v>
      </c>
      <c r="LR264" s="60">
        <v>3534</v>
      </c>
      <c r="LS264" s="60">
        <v>3698</v>
      </c>
      <c r="LT264" s="60">
        <v>1797</v>
      </c>
      <c r="LU264" s="60">
        <v>3800</v>
      </c>
      <c r="LV264" s="60">
        <v>3800</v>
      </c>
    </row>
    <row r="265" spans="1:334" ht="15" customHeight="1" x14ac:dyDescent="0.35">
      <c r="A265" s="57"/>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s="60">
        <v>3745</v>
      </c>
      <c r="FH265" s="60">
        <v>3115</v>
      </c>
      <c r="FI265" s="60">
        <v>2475</v>
      </c>
      <c r="FJ265" s="60">
        <v>2858</v>
      </c>
      <c r="FK265" s="60">
        <v>2795</v>
      </c>
      <c r="FL265" s="60">
        <v>2468</v>
      </c>
      <c r="FM265" s="60">
        <v>2795</v>
      </c>
      <c r="FN265" s="60">
        <v>2710</v>
      </c>
      <c r="FO265" s="60">
        <v>3115</v>
      </c>
      <c r="FP265" s="60">
        <v>3825</v>
      </c>
      <c r="FQ265" s="60">
        <v>3783</v>
      </c>
      <c r="FR265" s="60">
        <v>3783</v>
      </c>
      <c r="FS265" s="60">
        <v>3643</v>
      </c>
      <c r="FT265" s="60">
        <v>3643</v>
      </c>
      <c r="FU265" s="60">
        <v>2551</v>
      </c>
      <c r="FV265" s="60">
        <v>2405</v>
      </c>
      <c r="FW265" s="60">
        <v>3741</v>
      </c>
      <c r="FX265" s="60">
        <v>3741</v>
      </c>
      <c r="FY265" s="60">
        <v>3343</v>
      </c>
      <c r="FZ265" s="60">
        <v>3080</v>
      </c>
      <c r="GA265" s="60">
        <v>3741</v>
      </c>
      <c r="GB265" s="60">
        <v>3605</v>
      </c>
      <c r="GC265" s="60">
        <v>2585</v>
      </c>
      <c r="GD265" s="60">
        <v>3376</v>
      </c>
      <c r="GE265" s="60">
        <v>2925</v>
      </c>
      <c r="GF265" s="60">
        <v>2925</v>
      </c>
      <c r="GG265" s="60">
        <v>3643</v>
      </c>
      <c r="GH265" s="60">
        <v>3745</v>
      </c>
      <c r="GI265" s="60">
        <v>2844</v>
      </c>
      <c r="GJ265" s="60">
        <v>3745</v>
      </c>
      <c r="GK265" s="60">
        <v>3745</v>
      </c>
      <c r="GL265" s="60">
        <v>3745</v>
      </c>
      <c r="GM265" s="60">
        <v>2760</v>
      </c>
      <c r="GN265" s="60">
        <v>3745</v>
      </c>
      <c r="GO265" s="60">
        <v>3745</v>
      </c>
      <c r="GP265" s="60">
        <v>3745</v>
      </c>
      <c r="GQ265" s="60">
        <v>3497</v>
      </c>
      <c r="GR265" s="60">
        <v>2405</v>
      </c>
      <c r="GS265" s="60">
        <v>3245</v>
      </c>
      <c r="GT265" s="60">
        <v>3745</v>
      </c>
      <c r="GU265" s="60">
        <v>3745</v>
      </c>
      <c r="GV265" s="60">
        <v>3745</v>
      </c>
      <c r="GW265" s="60">
        <v>3745</v>
      </c>
      <c r="GX265" s="60">
        <v>3745</v>
      </c>
      <c r="GY265" s="60">
        <v>3745</v>
      </c>
      <c r="GZ265" s="60">
        <v>3745</v>
      </c>
      <c r="HA265" s="60">
        <v>3745</v>
      </c>
      <c r="HB265" s="60">
        <v>3131</v>
      </c>
      <c r="HC265" s="60">
        <v>3605</v>
      </c>
      <c r="HD265" s="60">
        <v>3745</v>
      </c>
      <c r="HE265" s="60">
        <v>3825</v>
      </c>
      <c r="HF265" s="60">
        <v>3745</v>
      </c>
      <c r="HG265" s="60">
        <v>3497</v>
      </c>
      <c r="HH265" s="60">
        <v>3745</v>
      </c>
      <c r="HI265" s="60">
        <v>2585</v>
      </c>
      <c r="HJ265" s="60">
        <v>3391</v>
      </c>
      <c r="HK265" s="60">
        <v>2183</v>
      </c>
      <c r="HL265" s="60">
        <v>3745</v>
      </c>
      <c r="HM265" s="60">
        <v>2503</v>
      </c>
      <c r="HN265" s="60">
        <v>3741</v>
      </c>
      <c r="HO265" s="60">
        <v>2941</v>
      </c>
      <c r="HP265" s="60">
        <v>2401</v>
      </c>
      <c r="HQ265" s="60">
        <v>2734</v>
      </c>
      <c r="HR265" s="60">
        <v>3635</v>
      </c>
      <c r="HS265" s="60">
        <v>2971</v>
      </c>
      <c r="HT265" s="60">
        <v>3685</v>
      </c>
      <c r="HU265" s="60">
        <v>3685</v>
      </c>
      <c r="HV265" s="60">
        <v>3685</v>
      </c>
      <c r="HW265" s="60">
        <v>3685</v>
      </c>
      <c r="HX265" s="60">
        <v>3350</v>
      </c>
      <c r="HY265" s="60">
        <v>3601</v>
      </c>
      <c r="HZ265" s="60">
        <v>3601</v>
      </c>
      <c r="IA265" s="60">
        <v>3601</v>
      </c>
      <c r="IB265" s="60">
        <v>3591</v>
      </c>
      <c r="IC265" s="60">
        <v>3361</v>
      </c>
      <c r="ID265" s="60">
        <v>3441</v>
      </c>
      <c r="IE265" s="60">
        <v>3783</v>
      </c>
      <c r="IF265" s="60">
        <v>3493</v>
      </c>
      <c r="IG265" s="60">
        <v>3493</v>
      </c>
      <c r="IH265" s="60">
        <v>2851</v>
      </c>
      <c r="II265" s="60">
        <v>3295</v>
      </c>
      <c r="IJ265" s="60">
        <v>3591</v>
      </c>
      <c r="IK265" s="60">
        <v>2225</v>
      </c>
      <c r="IL265" s="60">
        <v>3023</v>
      </c>
      <c r="IM265" s="60">
        <v>3605</v>
      </c>
      <c r="IN265" s="60">
        <v>3350</v>
      </c>
      <c r="IO265" s="60">
        <v>2925</v>
      </c>
      <c r="IP265" s="60">
        <v>1867</v>
      </c>
      <c r="IQ265" s="60">
        <v>3745</v>
      </c>
      <c r="IR265" s="60">
        <v>1867</v>
      </c>
      <c r="IS265" s="60">
        <v>3493</v>
      </c>
      <c r="IT265" s="60">
        <v>3783</v>
      </c>
      <c r="IU265" s="60">
        <v>3741</v>
      </c>
      <c r="IV265" s="60">
        <v>3703</v>
      </c>
      <c r="IW265" s="60">
        <v>3431</v>
      </c>
      <c r="IX265" s="60">
        <v>2209</v>
      </c>
      <c r="IY265" s="60">
        <v>3745</v>
      </c>
      <c r="IZ265" s="60">
        <v>2341</v>
      </c>
      <c r="JA265" s="60">
        <v>2503</v>
      </c>
      <c r="JC265" s="60">
        <v>2981</v>
      </c>
      <c r="JD265" s="60">
        <v>2065</v>
      </c>
      <c r="JE265" s="60">
        <v>2687</v>
      </c>
      <c r="JF265" s="60">
        <v>3563</v>
      </c>
      <c r="JG265" s="60">
        <v>491</v>
      </c>
      <c r="JH265" s="60">
        <v>3783</v>
      </c>
      <c r="JI265" s="60">
        <v>3020</v>
      </c>
      <c r="JJ265" s="60">
        <v>3088</v>
      </c>
      <c r="JK265" s="60">
        <v>2003</v>
      </c>
      <c r="JL265" s="60">
        <v>3643</v>
      </c>
      <c r="JM265" s="60">
        <v>3601</v>
      </c>
      <c r="JN265" s="60">
        <v>3020</v>
      </c>
      <c r="JO265" s="60">
        <v>1675</v>
      </c>
      <c r="JP265" s="60">
        <v>3007</v>
      </c>
      <c r="JQ265" s="60">
        <v>3741</v>
      </c>
      <c r="JR265" s="60">
        <v>3745</v>
      </c>
      <c r="JS265" s="60">
        <v>3639</v>
      </c>
      <c r="JT265" s="60">
        <v>3745</v>
      </c>
      <c r="JU265" s="60">
        <v>3413</v>
      </c>
      <c r="JV265" s="60">
        <v>3177</v>
      </c>
      <c r="JW265" s="60">
        <v>2559</v>
      </c>
      <c r="JX265" s="60">
        <v>1042</v>
      </c>
      <c r="JY265" s="60">
        <v>3042</v>
      </c>
      <c r="JZ265" s="60">
        <v>3601</v>
      </c>
      <c r="KA265" s="60">
        <v>3007</v>
      </c>
      <c r="KB265" s="60">
        <v>2254</v>
      </c>
      <c r="KC265" s="60">
        <v>1632</v>
      </c>
      <c r="KD265" s="60">
        <v>2362</v>
      </c>
      <c r="KE265" s="60">
        <v>3361</v>
      </c>
      <c r="KF265" s="60">
        <v>1972</v>
      </c>
      <c r="KG265" s="60">
        <v>3319</v>
      </c>
      <c r="KH265" s="60">
        <v>3325</v>
      </c>
      <c r="KI265" s="60">
        <v>3451</v>
      </c>
      <c r="KJ265" s="60">
        <v>3301</v>
      </c>
      <c r="KK265" s="60">
        <v>2678</v>
      </c>
      <c r="KL265" s="60">
        <v>3301</v>
      </c>
      <c r="KM265" s="60">
        <v>3591</v>
      </c>
      <c r="KN265" s="60">
        <v>3783</v>
      </c>
      <c r="KO265" s="60">
        <v>2503</v>
      </c>
      <c r="KP265" s="60">
        <v>3745</v>
      </c>
      <c r="KQ265" s="60">
        <v>3563</v>
      </c>
      <c r="KR265" s="60">
        <v>3315</v>
      </c>
      <c r="KS265" s="60">
        <v>3343</v>
      </c>
      <c r="KT265" s="60">
        <v>2893</v>
      </c>
      <c r="KU265" s="60">
        <v>3745</v>
      </c>
      <c r="KV265" s="60">
        <v>3745</v>
      </c>
      <c r="KW265" s="60">
        <v>2559</v>
      </c>
      <c r="KX265" s="60">
        <v>3745</v>
      </c>
      <c r="KY265" s="60">
        <v>3745</v>
      </c>
      <c r="KZ265" s="60">
        <v>3639</v>
      </c>
      <c r="LA265" s="60">
        <v>3745</v>
      </c>
      <c r="LB265" s="60">
        <v>2175</v>
      </c>
      <c r="LC265" s="60">
        <v>2844</v>
      </c>
      <c r="LD265" s="60">
        <v>3050</v>
      </c>
      <c r="LE265" s="60">
        <v>3605</v>
      </c>
      <c r="LF265" s="60">
        <v>3745</v>
      </c>
      <c r="LG265" s="60">
        <v>1855</v>
      </c>
      <c r="LH265" s="60">
        <v>3350</v>
      </c>
      <c r="LI265" s="60">
        <v>3430</v>
      </c>
      <c r="LJ265" s="60">
        <v>1905</v>
      </c>
      <c r="LK265" s="60">
        <v>1987</v>
      </c>
      <c r="LL265" s="60">
        <v>3497</v>
      </c>
      <c r="LM265" s="60">
        <v>3745</v>
      </c>
      <c r="LN265" s="60">
        <v>3015</v>
      </c>
      <c r="LO265" s="60">
        <v>3020</v>
      </c>
      <c r="LP265" s="60">
        <v>3020</v>
      </c>
      <c r="LQ265" s="60">
        <v>3497</v>
      </c>
      <c r="LR265" s="60">
        <v>3497</v>
      </c>
      <c r="LS265" s="60">
        <v>3150</v>
      </c>
      <c r="LT265" s="60">
        <v>2175</v>
      </c>
      <c r="LU265" s="60">
        <v>3745</v>
      </c>
      <c r="LV265" s="60">
        <v>3745</v>
      </c>
    </row>
    <row r="266" spans="1:334" ht="15" customHeight="1" x14ac:dyDescent="0.35">
      <c r="A266" s="57"/>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s="60">
        <v>4020.6</v>
      </c>
      <c r="FH266" s="60">
        <v>3900.6</v>
      </c>
      <c r="FI266" s="60">
        <v>3384.6</v>
      </c>
      <c r="FJ266" s="60">
        <v>3384.6</v>
      </c>
      <c r="FK266" s="60">
        <v>3384.6</v>
      </c>
      <c r="FL266" s="60">
        <v>3384.6</v>
      </c>
      <c r="FM266" s="60">
        <v>3384.6</v>
      </c>
      <c r="FN266" s="60">
        <v>3056.6</v>
      </c>
      <c r="FO266" s="60">
        <v>3900.6</v>
      </c>
      <c r="FP266" s="60">
        <v>4300.5999999999995</v>
      </c>
      <c r="FQ266" s="60">
        <v>4058.6</v>
      </c>
      <c r="FR266" s="60">
        <v>4058.6</v>
      </c>
      <c r="FS266" s="60">
        <v>3858.6</v>
      </c>
      <c r="FT266" s="60">
        <v>3858.6</v>
      </c>
      <c r="FU266" s="60">
        <v>3576.6</v>
      </c>
      <c r="FV266" s="60">
        <v>3534.6</v>
      </c>
      <c r="FW266" s="60">
        <v>3995.6</v>
      </c>
      <c r="FX266" s="60">
        <v>3995.6</v>
      </c>
      <c r="FY266" s="60">
        <v>3695.6</v>
      </c>
      <c r="FZ266" s="60">
        <v>3563.6</v>
      </c>
      <c r="GA266" s="60">
        <v>3995.6</v>
      </c>
      <c r="GB266" s="60">
        <v>3975.6</v>
      </c>
      <c r="GC266" s="60">
        <v>2596.6</v>
      </c>
      <c r="GD266" s="60">
        <v>3666.6</v>
      </c>
      <c r="GE266" s="60">
        <v>2848.6</v>
      </c>
      <c r="GF266" s="60">
        <v>2848.6</v>
      </c>
      <c r="GG266" s="60">
        <v>2931.6</v>
      </c>
      <c r="GH266" s="60">
        <v>3781.2999999999997</v>
      </c>
      <c r="GI266" s="60">
        <v>3672.6</v>
      </c>
      <c r="GJ266" s="60">
        <v>3975.6</v>
      </c>
      <c r="GK266" s="60">
        <v>3807.6</v>
      </c>
      <c r="GL266" s="60">
        <v>3975.6</v>
      </c>
      <c r="GM266" s="60">
        <v>3686.6</v>
      </c>
      <c r="GN266" s="60">
        <v>3975.6</v>
      </c>
      <c r="GO266" s="60">
        <v>3975.6</v>
      </c>
      <c r="GP266" s="60">
        <v>3975.6</v>
      </c>
      <c r="GQ266" s="60">
        <v>3902.6</v>
      </c>
      <c r="GR266" s="60">
        <v>3163.6</v>
      </c>
      <c r="GS266" s="60">
        <v>3975.6</v>
      </c>
      <c r="GT266" s="60">
        <v>3975.6</v>
      </c>
      <c r="GU266" s="60">
        <v>3781.2999999999997</v>
      </c>
      <c r="GV266" s="60">
        <v>3781.2999999999997</v>
      </c>
      <c r="GW266" s="60">
        <v>3781.2999999999997</v>
      </c>
      <c r="GX266" s="60">
        <v>3781.2999999999997</v>
      </c>
      <c r="GY266" s="60">
        <v>3613.2999999999997</v>
      </c>
      <c r="GZ266" s="60">
        <v>3781.2999999999997</v>
      </c>
      <c r="HA266" s="60">
        <v>3781.2999999999997</v>
      </c>
      <c r="HB266" s="60">
        <v>3374.6</v>
      </c>
      <c r="HC266" s="60">
        <v>3458.6</v>
      </c>
      <c r="HD266" s="60">
        <v>3905.6</v>
      </c>
      <c r="HE266" s="60">
        <v>4230.5999999999995</v>
      </c>
      <c r="HF266" s="60">
        <v>3905.6</v>
      </c>
      <c r="HG266" s="60">
        <v>3657.6</v>
      </c>
      <c r="HH266" s="60">
        <v>3905.6</v>
      </c>
      <c r="HI266" s="60">
        <v>2596.6</v>
      </c>
      <c r="HJ266" s="60">
        <v>3727.6</v>
      </c>
      <c r="HK266" s="60">
        <v>3784.6</v>
      </c>
      <c r="HL266" s="60">
        <v>3541.6</v>
      </c>
      <c r="HM266" s="60">
        <v>3784.6</v>
      </c>
      <c r="HN266" s="60">
        <v>3816.6</v>
      </c>
      <c r="HO266" s="60">
        <v>3516.6</v>
      </c>
      <c r="HP266" s="60">
        <v>3384.6</v>
      </c>
      <c r="HQ266" s="60">
        <v>3427.6</v>
      </c>
      <c r="HR266" s="60">
        <v>2970.2</v>
      </c>
      <c r="HS266" s="60">
        <v>3268.6</v>
      </c>
      <c r="HT266" s="60">
        <v>3841.2</v>
      </c>
      <c r="HU266" s="60">
        <v>3911.2</v>
      </c>
      <c r="HV266" s="60">
        <v>3841.2</v>
      </c>
      <c r="HW266" s="60">
        <v>3841.2</v>
      </c>
      <c r="HX266" s="60">
        <v>3975.6</v>
      </c>
      <c r="HY266" s="60">
        <v>4146.5999999999995</v>
      </c>
      <c r="HZ266" s="60">
        <v>4146.5999999999995</v>
      </c>
      <c r="IA266" s="60">
        <v>4146.5999999999995</v>
      </c>
      <c r="IB266" s="60">
        <v>4066.6</v>
      </c>
      <c r="IC266" s="60">
        <v>3436.6</v>
      </c>
      <c r="ID266" s="60">
        <v>3916.6</v>
      </c>
      <c r="IE266" s="60">
        <v>4258.5999999999995</v>
      </c>
      <c r="IF266" s="60">
        <v>4108.5999999999995</v>
      </c>
      <c r="IG266" s="60">
        <v>4108.5999999999995</v>
      </c>
      <c r="IH266" s="60">
        <v>3218.4</v>
      </c>
      <c r="II266" s="60">
        <v>3645.2</v>
      </c>
      <c r="IJ266" s="60">
        <v>3068.4</v>
      </c>
      <c r="IK266" s="60">
        <v>3756.6</v>
      </c>
      <c r="IL266" s="60">
        <v>3783.6</v>
      </c>
      <c r="IM266" s="60">
        <v>3975.6</v>
      </c>
      <c r="IN266" s="60">
        <v>3975.6</v>
      </c>
      <c r="IO266" s="60">
        <v>3685.6</v>
      </c>
      <c r="IP266" s="60">
        <v>2956.6</v>
      </c>
      <c r="IQ266" s="60">
        <v>3975.6</v>
      </c>
      <c r="IR266" s="60">
        <v>2956.6</v>
      </c>
      <c r="IS266" s="60">
        <v>4108.5999999999995</v>
      </c>
      <c r="IT266" s="60">
        <v>4258.5999999999995</v>
      </c>
      <c r="IU266" s="60">
        <v>4216.5999999999995</v>
      </c>
      <c r="IV266" s="60">
        <v>3712.6</v>
      </c>
      <c r="IW266" s="60">
        <v>4004.6</v>
      </c>
      <c r="IX266" s="60">
        <v>2835.6</v>
      </c>
      <c r="IY266" s="60">
        <v>3975.6</v>
      </c>
      <c r="IZ266" s="60">
        <v>3440.6</v>
      </c>
      <c r="JA266" s="60">
        <v>3518.6</v>
      </c>
      <c r="JB266" s="60">
        <v>3456.6</v>
      </c>
      <c r="JD266" s="60">
        <v>2343.6</v>
      </c>
      <c r="JE266" s="60">
        <v>3534.6</v>
      </c>
      <c r="JF266" s="60">
        <v>4136.5999999999995</v>
      </c>
      <c r="JG266" s="60">
        <v>3056.6</v>
      </c>
      <c r="JH266" s="60">
        <v>4258.5999999999995</v>
      </c>
      <c r="JI266" s="60">
        <v>4126.5999999999995</v>
      </c>
      <c r="JJ266" s="60">
        <v>4084.6</v>
      </c>
      <c r="JK266" s="60">
        <v>3784.6</v>
      </c>
      <c r="JL266" s="60">
        <v>3995.6</v>
      </c>
      <c r="JM266" s="60">
        <v>4216.5999999999995</v>
      </c>
      <c r="JN266" s="60">
        <v>3586.6</v>
      </c>
      <c r="JO266" s="60">
        <v>2225.6</v>
      </c>
      <c r="JP266" s="60">
        <v>3418.6</v>
      </c>
      <c r="JQ266" s="60">
        <v>4216.5999999999995</v>
      </c>
      <c r="JR266" s="60">
        <v>4220.5999999999995</v>
      </c>
      <c r="JS266" s="60">
        <v>3975.6</v>
      </c>
      <c r="JT266" s="60">
        <v>3975.6</v>
      </c>
      <c r="JU266" s="60">
        <v>3197.6</v>
      </c>
      <c r="JV266" s="60">
        <v>3651.6</v>
      </c>
      <c r="JW266" s="60">
        <v>3574.6</v>
      </c>
      <c r="JX266" s="60">
        <v>3456.6</v>
      </c>
      <c r="JY266" s="60">
        <v>3648.6</v>
      </c>
      <c r="JZ266" s="60">
        <v>4216.5999999999995</v>
      </c>
      <c r="KA266" s="60">
        <v>3418.6</v>
      </c>
      <c r="KB266" s="60">
        <v>3456.6</v>
      </c>
      <c r="KC266" s="60">
        <v>3456.6</v>
      </c>
      <c r="KD266" s="60">
        <v>3235.6</v>
      </c>
      <c r="KE266" s="60">
        <v>3976.6</v>
      </c>
      <c r="KF266" s="60">
        <v>2825.2</v>
      </c>
      <c r="KG266" s="60">
        <v>3934.6</v>
      </c>
      <c r="KH266" s="60">
        <v>3900.6</v>
      </c>
      <c r="KI266" s="60">
        <v>4066.6</v>
      </c>
      <c r="KJ266" s="60">
        <v>3916.6</v>
      </c>
      <c r="KK266" s="60">
        <v>3784.6</v>
      </c>
      <c r="KL266" s="60">
        <v>3916.6</v>
      </c>
      <c r="KM266" s="60">
        <v>3971.6</v>
      </c>
      <c r="KN266" s="60">
        <v>4258.5999999999995</v>
      </c>
      <c r="KO266" s="60">
        <v>3784.6</v>
      </c>
      <c r="KP266" s="60">
        <v>3975.6</v>
      </c>
      <c r="KQ266" s="60">
        <v>3915.6</v>
      </c>
      <c r="KR266" s="60">
        <v>3667.6</v>
      </c>
      <c r="KS266" s="60">
        <v>3516.6</v>
      </c>
      <c r="KT266" s="60">
        <v>3784.6</v>
      </c>
      <c r="KU266" s="60">
        <v>3975.6</v>
      </c>
      <c r="KV266" s="60">
        <v>3975.6</v>
      </c>
      <c r="KW266" s="60">
        <v>3329.6</v>
      </c>
      <c r="KX266" s="60">
        <v>3975.6</v>
      </c>
      <c r="KY266" s="60">
        <v>3975.6</v>
      </c>
      <c r="KZ266" s="60">
        <v>3975.6</v>
      </c>
      <c r="LA266" s="60">
        <v>3975.6</v>
      </c>
      <c r="LB266" s="60">
        <v>3190.6</v>
      </c>
      <c r="LC266" s="60">
        <v>3595.6</v>
      </c>
      <c r="LD266" s="60">
        <v>3801.6</v>
      </c>
      <c r="LE266" s="60">
        <v>3975.6</v>
      </c>
      <c r="LF266" s="60">
        <v>3975.6</v>
      </c>
      <c r="LG266" s="60">
        <v>3456.6</v>
      </c>
      <c r="LH266" s="60">
        <v>3975.6</v>
      </c>
      <c r="LI266" s="60">
        <v>4055.6</v>
      </c>
      <c r="LJ266" s="60">
        <v>3248.6</v>
      </c>
      <c r="LK266" s="60">
        <v>3511.6</v>
      </c>
      <c r="LL266" s="60">
        <v>3727.6</v>
      </c>
      <c r="LM266" s="60">
        <v>3975.6</v>
      </c>
      <c r="LN266" s="60">
        <v>3143.6</v>
      </c>
      <c r="LO266" s="60">
        <v>3586.6</v>
      </c>
      <c r="LP266" s="60">
        <v>3986.6</v>
      </c>
      <c r="LQ266" s="60">
        <v>3727.6</v>
      </c>
      <c r="LR266" s="60">
        <v>3461.6</v>
      </c>
      <c r="LS266" s="60">
        <v>3556.6</v>
      </c>
      <c r="LT266" s="60">
        <v>2790.6</v>
      </c>
      <c r="LU266" s="60">
        <v>3975.6</v>
      </c>
      <c r="LV266" s="60">
        <v>3975.6</v>
      </c>
    </row>
    <row r="267" spans="1:334" ht="15" customHeight="1" x14ac:dyDescent="0.35">
      <c r="A267" s="5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s="60">
        <v>5198</v>
      </c>
      <c r="FH267" s="60">
        <v>4758</v>
      </c>
      <c r="FI267" s="60">
        <v>3826</v>
      </c>
      <c r="FJ267" s="60">
        <v>4111</v>
      </c>
      <c r="FK267" s="60">
        <v>4146</v>
      </c>
      <c r="FL267" s="60">
        <v>4111</v>
      </c>
      <c r="FM267" s="60">
        <v>4146</v>
      </c>
      <c r="FN267" s="60">
        <v>3963</v>
      </c>
      <c r="FO267" s="60">
        <v>4758</v>
      </c>
      <c r="FP267" s="60">
        <v>5478</v>
      </c>
      <c r="FQ267" s="60">
        <v>5236</v>
      </c>
      <c r="FR267" s="60">
        <v>5236</v>
      </c>
      <c r="FS267" s="60">
        <v>4896</v>
      </c>
      <c r="FT267" s="60">
        <v>4896</v>
      </c>
      <c r="FU267" s="60">
        <v>4303</v>
      </c>
      <c r="FV267" s="60">
        <v>4441</v>
      </c>
      <c r="FW267" s="60">
        <v>5394</v>
      </c>
      <c r="FX267" s="60">
        <v>5394</v>
      </c>
      <c r="FY267" s="60">
        <v>5094</v>
      </c>
      <c r="FZ267" s="60">
        <v>4831</v>
      </c>
      <c r="GA267" s="60">
        <v>5394</v>
      </c>
      <c r="GB267" s="60">
        <v>5258</v>
      </c>
      <c r="GC267" s="60">
        <v>3591</v>
      </c>
      <c r="GD267" s="60">
        <v>5065</v>
      </c>
      <c r="GE267" s="60">
        <v>4451</v>
      </c>
      <c r="GF267" s="60">
        <v>4451</v>
      </c>
      <c r="GG267" s="60">
        <v>4779</v>
      </c>
      <c r="GH267" s="60">
        <v>5328</v>
      </c>
      <c r="GI267" s="60">
        <v>4887</v>
      </c>
      <c r="GJ267" s="60">
        <v>5398</v>
      </c>
      <c r="GK267" s="60">
        <v>5398</v>
      </c>
      <c r="GL267" s="60">
        <v>5163</v>
      </c>
      <c r="GM267" s="60">
        <v>4733</v>
      </c>
      <c r="GN267" s="60">
        <v>5398</v>
      </c>
      <c r="GO267" s="60">
        <v>5398</v>
      </c>
      <c r="GP267" s="60">
        <v>5398</v>
      </c>
      <c r="GQ267" s="60">
        <v>5080</v>
      </c>
      <c r="GR267" s="60">
        <v>4146</v>
      </c>
      <c r="GS267" s="60">
        <v>4898</v>
      </c>
      <c r="GT267" s="60">
        <v>5398</v>
      </c>
      <c r="GU267" s="60">
        <v>5328</v>
      </c>
      <c r="GV267" s="60">
        <v>5328</v>
      </c>
      <c r="GW267" s="60">
        <v>5328</v>
      </c>
      <c r="GX267" s="60">
        <v>5328</v>
      </c>
      <c r="GY267" s="60">
        <v>5328</v>
      </c>
      <c r="GZ267" s="60">
        <v>5328</v>
      </c>
      <c r="HA267" s="60">
        <v>5328</v>
      </c>
      <c r="HB267" s="60">
        <v>4657</v>
      </c>
      <c r="HC267" s="60">
        <v>4741</v>
      </c>
      <c r="HD267" s="60">
        <v>5328</v>
      </c>
      <c r="HE267" s="60">
        <v>5408</v>
      </c>
      <c r="HF267" s="60">
        <v>5328</v>
      </c>
      <c r="HG267" s="60">
        <v>5080</v>
      </c>
      <c r="HH267" s="60">
        <v>5328</v>
      </c>
      <c r="HI267" s="60">
        <v>3591</v>
      </c>
      <c r="HJ267" s="60">
        <v>5150</v>
      </c>
      <c r="HK267" s="60">
        <v>3623</v>
      </c>
      <c r="HL267" s="60">
        <v>4525</v>
      </c>
      <c r="HM267" s="60">
        <v>4546</v>
      </c>
      <c r="HN267" s="60">
        <v>4994</v>
      </c>
      <c r="HO267" s="60">
        <v>4194</v>
      </c>
      <c r="HP267" s="60">
        <v>4044</v>
      </c>
      <c r="HQ267" s="60">
        <v>4152</v>
      </c>
      <c r="HR267" s="60">
        <v>4998</v>
      </c>
      <c r="HS267" s="60">
        <v>4614</v>
      </c>
      <c r="HT267" s="60">
        <v>5268</v>
      </c>
      <c r="HU267" s="60">
        <v>5338</v>
      </c>
      <c r="HV267" s="60">
        <v>5268</v>
      </c>
      <c r="HW267" s="60">
        <v>5268</v>
      </c>
      <c r="HX267" s="60">
        <v>5398</v>
      </c>
      <c r="HY267" s="60">
        <v>5027</v>
      </c>
      <c r="HZ267" s="60">
        <v>5027</v>
      </c>
      <c r="IA267" s="60">
        <v>4941</v>
      </c>
      <c r="IB267" s="60">
        <v>5244</v>
      </c>
      <c r="IC267" s="60">
        <v>4614</v>
      </c>
      <c r="ID267" s="60">
        <v>5094</v>
      </c>
      <c r="IE267" s="60">
        <v>5436</v>
      </c>
      <c r="IF267" s="60">
        <v>5146</v>
      </c>
      <c r="IG267" s="60">
        <v>5146</v>
      </c>
      <c r="IH267" s="60">
        <v>4824</v>
      </c>
      <c r="II267" s="60">
        <v>5072</v>
      </c>
      <c r="IJ267" s="60">
        <v>5174</v>
      </c>
      <c r="IK267" s="60">
        <v>4663</v>
      </c>
      <c r="IL267" s="60">
        <v>5066</v>
      </c>
      <c r="IM267" s="60">
        <v>5258</v>
      </c>
      <c r="IN267" s="60">
        <v>5398</v>
      </c>
      <c r="IO267" s="60">
        <v>4968</v>
      </c>
      <c r="IP267" s="60">
        <v>3463</v>
      </c>
      <c r="IQ267" s="60">
        <v>5398</v>
      </c>
      <c r="IR267" s="60">
        <v>3463</v>
      </c>
      <c r="IS267" s="60">
        <v>5146</v>
      </c>
      <c r="IT267" s="60">
        <v>5279</v>
      </c>
      <c r="IU267" s="60">
        <v>5151</v>
      </c>
      <c r="IV267" s="60">
        <v>5356</v>
      </c>
      <c r="IW267" s="60">
        <v>5182</v>
      </c>
      <c r="IX267" s="60">
        <v>4103</v>
      </c>
      <c r="IY267" s="60">
        <v>5398</v>
      </c>
      <c r="IZ267" s="60">
        <v>1985</v>
      </c>
      <c r="JA267" s="60">
        <v>3712</v>
      </c>
      <c r="JB267" s="60">
        <v>3718</v>
      </c>
      <c r="JC267" s="60">
        <v>3521</v>
      </c>
      <c r="JE267" s="60">
        <v>4581</v>
      </c>
      <c r="JF267" s="60">
        <v>5314</v>
      </c>
      <c r="JG267" s="60">
        <v>3318</v>
      </c>
      <c r="JH267" s="60">
        <v>5279</v>
      </c>
      <c r="JI267" s="60">
        <v>3909</v>
      </c>
      <c r="JJ267" s="60">
        <v>5131</v>
      </c>
      <c r="JK267" s="60">
        <v>3443</v>
      </c>
      <c r="JL267" s="60">
        <v>5394</v>
      </c>
      <c r="JM267" s="60">
        <v>5097</v>
      </c>
      <c r="JN267" s="60">
        <v>4764</v>
      </c>
      <c r="JO267" s="60">
        <v>2198</v>
      </c>
      <c r="JP267" s="60">
        <v>4817</v>
      </c>
      <c r="JQ267" s="60">
        <v>5394</v>
      </c>
      <c r="JR267" s="60">
        <v>5398</v>
      </c>
      <c r="JS267" s="60">
        <v>5398</v>
      </c>
      <c r="JT267" s="60">
        <v>5398</v>
      </c>
      <c r="JU267" s="60">
        <v>4764</v>
      </c>
      <c r="JV267" s="60">
        <v>4943</v>
      </c>
      <c r="JW267" s="60">
        <v>4336</v>
      </c>
      <c r="JX267" s="60">
        <v>3718</v>
      </c>
      <c r="JY267" s="60">
        <v>4695</v>
      </c>
      <c r="JZ267" s="60">
        <v>5011</v>
      </c>
      <c r="KA267" s="60">
        <v>4817</v>
      </c>
      <c r="KB267" s="60">
        <v>4134</v>
      </c>
      <c r="KC267" s="60">
        <v>4218</v>
      </c>
      <c r="KD267" s="60">
        <v>4503</v>
      </c>
      <c r="KE267" s="60">
        <v>4857</v>
      </c>
      <c r="KF267" s="60">
        <v>4501</v>
      </c>
      <c r="KG267" s="60">
        <v>4729</v>
      </c>
      <c r="KH267" s="60">
        <v>4578</v>
      </c>
      <c r="KI267" s="60">
        <v>4947</v>
      </c>
      <c r="KJ267" s="60">
        <v>4711</v>
      </c>
      <c r="KK267" s="60">
        <v>4088</v>
      </c>
      <c r="KL267" s="60">
        <v>4351</v>
      </c>
      <c r="KM267" s="60">
        <v>5149</v>
      </c>
      <c r="KN267" s="60">
        <v>5436</v>
      </c>
      <c r="KO267" s="60">
        <v>4546</v>
      </c>
      <c r="KP267" s="60">
        <v>5398</v>
      </c>
      <c r="KQ267" s="60">
        <v>5314</v>
      </c>
      <c r="KR267" s="60">
        <v>5066</v>
      </c>
      <c r="KS267" s="60">
        <v>4694</v>
      </c>
      <c r="KT267" s="60">
        <v>4546</v>
      </c>
      <c r="KU267" s="60">
        <v>5398</v>
      </c>
      <c r="KV267" s="60">
        <v>5398</v>
      </c>
      <c r="KW267" s="60">
        <v>3768</v>
      </c>
      <c r="KX267" s="60">
        <v>5398</v>
      </c>
      <c r="KY267" s="60">
        <v>5398</v>
      </c>
      <c r="KZ267" s="60">
        <v>5398</v>
      </c>
      <c r="LA267" s="60">
        <v>5398</v>
      </c>
      <c r="LB267" s="60">
        <v>3384</v>
      </c>
      <c r="LC267" s="60">
        <v>4887</v>
      </c>
      <c r="LD267" s="60">
        <v>4858</v>
      </c>
      <c r="LE267" s="60">
        <v>5258</v>
      </c>
      <c r="LF267" s="60">
        <v>5398</v>
      </c>
      <c r="LG267" s="60">
        <v>3898</v>
      </c>
      <c r="LH267" s="60">
        <v>5398</v>
      </c>
      <c r="LI267" s="60">
        <v>5478</v>
      </c>
      <c r="LJ267" s="60">
        <v>3795</v>
      </c>
      <c r="LK267" s="60">
        <v>4663</v>
      </c>
      <c r="LL267" s="60">
        <v>5150</v>
      </c>
      <c r="LM267" s="60">
        <v>5398</v>
      </c>
      <c r="LN267" s="60">
        <v>4566</v>
      </c>
      <c r="LO267" s="60">
        <v>4764</v>
      </c>
      <c r="LP267" s="60">
        <v>5164</v>
      </c>
      <c r="LQ267" s="60">
        <v>5150</v>
      </c>
      <c r="LR267" s="60">
        <v>4884</v>
      </c>
      <c r="LS267" s="60">
        <v>4603</v>
      </c>
      <c r="LT267" s="60">
        <v>3552</v>
      </c>
      <c r="LU267" s="60">
        <v>5398</v>
      </c>
      <c r="LV267" s="60">
        <v>5398</v>
      </c>
    </row>
    <row r="268" spans="1:334" ht="15" customHeight="1" x14ac:dyDescent="0.35">
      <c r="A268" s="57"/>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s="60">
        <v>2474</v>
      </c>
      <c r="FH268" s="60">
        <v>2344</v>
      </c>
      <c r="FI268" s="60">
        <v>1270</v>
      </c>
      <c r="FJ268" s="60">
        <v>1847</v>
      </c>
      <c r="FK268" s="60">
        <v>1749</v>
      </c>
      <c r="FL268" s="60">
        <v>1602</v>
      </c>
      <c r="FM268" s="60">
        <v>1749</v>
      </c>
      <c r="FN268" s="60">
        <v>1847</v>
      </c>
      <c r="FO268" s="60">
        <v>2344</v>
      </c>
      <c r="FP268" s="60">
        <v>2744</v>
      </c>
      <c r="FQ268" s="60">
        <v>2502</v>
      </c>
      <c r="FR268" s="60">
        <v>2502</v>
      </c>
      <c r="FS268" s="60">
        <v>2302</v>
      </c>
      <c r="FT268" s="60">
        <v>2302</v>
      </c>
      <c r="FU268" s="60">
        <v>1646</v>
      </c>
      <c r="FV268" s="60">
        <v>1604</v>
      </c>
      <c r="FW268" s="60">
        <v>2660</v>
      </c>
      <c r="FX268" s="60">
        <v>2660</v>
      </c>
      <c r="FY268" s="60">
        <v>1633</v>
      </c>
      <c r="FZ268" s="60">
        <v>1243</v>
      </c>
      <c r="GA268" s="60">
        <v>2660</v>
      </c>
      <c r="GB268" s="60">
        <v>2744</v>
      </c>
      <c r="GC268" s="60">
        <v>2239</v>
      </c>
      <c r="GD268" s="60">
        <v>2481</v>
      </c>
      <c r="GE268" s="60">
        <v>2457</v>
      </c>
      <c r="GF268" s="60">
        <v>2457</v>
      </c>
      <c r="GG268" s="60">
        <v>2702</v>
      </c>
      <c r="GH268" s="60">
        <v>2744</v>
      </c>
      <c r="GI268" s="60">
        <v>2236</v>
      </c>
      <c r="GJ268" s="60">
        <v>2444</v>
      </c>
      <c r="GK268" s="60">
        <v>2499</v>
      </c>
      <c r="GL268" s="60">
        <v>2444</v>
      </c>
      <c r="GM268" s="60">
        <v>2152</v>
      </c>
      <c r="GN268" s="60">
        <v>2499</v>
      </c>
      <c r="GO268" s="60">
        <v>2744</v>
      </c>
      <c r="GP268" s="60">
        <v>2744</v>
      </c>
      <c r="GQ268" s="60">
        <v>2444</v>
      </c>
      <c r="GR268" s="60">
        <v>843</v>
      </c>
      <c r="GS268" s="60">
        <v>2744</v>
      </c>
      <c r="GT268" s="60">
        <v>2499</v>
      </c>
      <c r="GU268" s="60">
        <v>2744</v>
      </c>
      <c r="GV268" s="60">
        <v>2744</v>
      </c>
      <c r="GW268" s="60">
        <v>2744</v>
      </c>
      <c r="GX268" s="60">
        <v>2744</v>
      </c>
      <c r="GY268" s="60">
        <v>2744</v>
      </c>
      <c r="GZ268" s="60">
        <v>2744</v>
      </c>
      <c r="HA268" s="60">
        <v>2744</v>
      </c>
      <c r="HB268" s="60">
        <v>2660</v>
      </c>
      <c r="HC268" s="60">
        <v>2744</v>
      </c>
      <c r="HD268" s="60">
        <v>2744</v>
      </c>
      <c r="HE268" s="60">
        <v>2744</v>
      </c>
      <c r="HF268" s="60">
        <v>2744</v>
      </c>
      <c r="HG268" s="60">
        <v>2744</v>
      </c>
      <c r="HH268" s="60">
        <v>2744</v>
      </c>
      <c r="HI268" s="60">
        <v>2239</v>
      </c>
      <c r="HJ268" s="60">
        <v>2444</v>
      </c>
      <c r="HK268" s="60">
        <v>2247</v>
      </c>
      <c r="HL268" s="60">
        <v>2444</v>
      </c>
      <c r="HM268" s="60">
        <v>2247</v>
      </c>
      <c r="HN268" s="60">
        <v>2260</v>
      </c>
      <c r="HO268" s="60">
        <v>1631</v>
      </c>
      <c r="HP268" s="60">
        <v>1847</v>
      </c>
      <c r="HQ268" s="60">
        <v>2356</v>
      </c>
      <c r="HR268" s="60">
        <v>2344</v>
      </c>
      <c r="HS268" s="60">
        <v>2055</v>
      </c>
      <c r="HT268" s="60">
        <v>2744</v>
      </c>
      <c r="HU268" s="60">
        <v>2744</v>
      </c>
      <c r="HV268" s="60">
        <v>2744</v>
      </c>
      <c r="HW268" s="60">
        <v>2744</v>
      </c>
      <c r="HX268" s="60">
        <v>2499</v>
      </c>
      <c r="HY268" s="60">
        <v>2660</v>
      </c>
      <c r="HZ268" s="60">
        <v>2660</v>
      </c>
      <c r="IA268" s="60">
        <v>2660</v>
      </c>
      <c r="IB268" s="60">
        <v>2660</v>
      </c>
      <c r="IC268" s="60">
        <v>2110</v>
      </c>
      <c r="ID268" s="60">
        <v>2510</v>
      </c>
      <c r="IE268" s="60">
        <v>2702</v>
      </c>
      <c r="IF268" s="60">
        <v>2702</v>
      </c>
      <c r="IG268" s="60">
        <v>2702</v>
      </c>
      <c r="IH268" s="60">
        <v>2360</v>
      </c>
      <c r="II268" s="60">
        <v>2744</v>
      </c>
      <c r="IJ268" s="60">
        <v>2660</v>
      </c>
      <c r="IK268" s="60">
        <v>2152</v>
      </c>
      <c r="IL268" s="60">
        <v>2702</v>
      </c>
      <c r="IM268" s="60">
        <v>2744</v>
      </c>
      <c r="IN268" s="60">
        <v>2744</v>
      </c>
      <c r="IO268" s="60">
        <v>2702</v>
      </c>
      <c r="IP268" s="60">
        <v>2194</v>
      </c>
      <c r="IQ268" s="60">
        <v>2744</v>
      </c>
      <c r="IR268" s="60">
        <v>2194</v>
      </c>
      <c r="IS268" s="60">
        <v>2702</v>
      </c>
      <c r="IT268" s="60">
        <v>2702</v>
      </c>
      <c r="IU268" s="60">
        <v>2660</v>
      </c>
      <c r="IV268" s="60">
        <v>2702</v>
      </c>
      <c r="IW268" s="60">
        <v>1951</v>
      </c>
      <c r="IX268" s="60">
        <v>427</v>
      </c>
      <c r="IY268" s="60">
        <v>2499</v>
      </c>
      <c r="IZ268" s="60">
        <v>1688</v>
      </c>
      <c r="JA268" s="60">
        <v>2002</v>
      </c>
      <c r="JB268" s="60">
        <v>1606</v>
      </c>
      <c r="JC268" s="60">
        <v>1978</v>
      </c>
      <c r="JD268" s="60">
        <v>1847</v>
      </c>
      <c r="JF268" s="60">
        <v>2562</v>
      </c>
      <c r="JG268" s="60">
        <v>1697</v>
      </c>
      <c r="JH268" s="60">
        <v>2702</v>
      </c>
      <c r="JI268" s="60">
        <v>2439</v>
      </c>
      <c r="JJ268" s="60">
        <v>2397</v>
      </c>
      <c r="JK268" s="60">
        <v>2247</v>
      </c>
      <c r="JL268" s="60">
        <v>1783</v>
      </c>
      <c r="JM268" s="60">
        <v>2660</v>
      </c>
      <c r="JN268" s="60">
        <v>468</v>
      </c>
      <c r="JO268" s="60">
        <v>1847</v>
      </c>
      <c r="JP268" s="60">
        <v>2236</v>
      </c>
      <c r="JQ268" s="60">
        <v>2660</v>
      </c>
      <c r="JR268" s="60">
        <v>2674</v>
      </c>
      <c r="JS268" s="60">
        <v>2499</v>
      </c>
      <c r="JT268" s="60">
        <v>2499</v>
      </c>
      <c r="JU268" s="60">
        <v>1178</v>
      </c>
      <c r="JV268" s="60">
        <v>1452</v>
      </c>
      <c r="JW268" s="60">
        <v>2481</v>
      </c>
      <c r="JX268" s="60">
        <v>2002</v>
      </c>
      <c r="JY268" s="60">
        <v>2289</v>
      </c>
      <c r="JZ268" s="60">
        <v>2660</v>
      </c>
      <c r="KA268" s="60">
        <v>2236</v>
      </c>
      <c r="KB268" s="60">
        <v>2378</v>
      </c>
      <c r="KC268" s="60">
        <v>1225</v>
      </c>
      <c r="KD268" s="60">
        <v>1243</v>
      </c>
      <c r="KE268" s="60">
        <v>2570</v>
      </c>
      <c r="KF268" s="60">
        <v>1356</v>
      </c>
      <c r="KG268" s="60">
        <v>2528</v>
      </c>
      <c r="KH268" s="60">
        <v>2344</v>
      </c>
      <c r="KI268" s="60">
        <v>2660</v>
      </c>
      <c r="KJ268" s="60">
        <v>2510</v>
      </c>
      <c r="KK268" s="60">
        <v>2247</v>
      </c>
      <c r="KL268" s="60">
        <v>2510</v>
      </c>
      <c r="KM268" s="60">
        <v>2660</v>
      </c>
      <c r="KN268" s="60">
        <v>2702</v>
      </c>
      <c r="KO268" s="60">
        <v>2247</v>
      </c>
      <c r="KP268" s="60">
        <v>2499</v>
      </c>
      <c r="KQ268" s="60">
        <v>2392</v>
      </c>
      <c r="KR268" s="60">
        <v>1783</v>
      </c>
      <c r="KS268" s="60">
        <v>1533</v>
      </c>
      <c r="KT268" s="60">
        <v>2247</v>
      </c>
      <c r="KU268" s="60">
        <v>2499</v>
      </c>
      <c r="KV268" s="60">
        <v>2499</v>
      </c>
      <c r="KW268" s="60">
        <v>2236</v>
      </c>
      <c r="KX268" s="60">
        <v>2499</v>
      </c>
      <c r="KY268" s="60">
        <v>2499</v>
      </c>
      <c r="KZ268" s="60">
        <v>2499</v>
      </c>
      <c r="LA268" s="60">
        <v>2499</v>
      </c>
      <c r="LB268" s="60">
        <v>2002</v>
      </c>
      <c r="LC268" s="60">
        <v>2481</v>
      </c>
      <c r="LD268" s="60">
        <v>2194</v>
      </c>
      <c r="LE268" s="60">
        <v>2744</v>
      </c>
      <c r="LF268" s="60">
        <v>2744</v>
      </c>
      <c r="LG268" s="60">
        <v>2247</v>
      </c>
      <c r="LH268" s="60">
        <v>2499</v>
      </c>
      <c r="LI268" s="60">
        <v>2499</v>
      </c>
      <c r="LJ268" s="60">
        <v>1874</v>
      </c>
      <c r="LK268" s="60">
        <v>2152</v>
      </c>
      <c r="LL268" s="60">
        <v>2499</v>
      </c>
      <c r="LM268" s="60">
        <v>2744</v>
      </c>
      <c r="LN268" s="60">
        <v>2212</v>
      </c>
      <c r="LO268" s="60">
        <v>468</v>
      </c>
      <c r="LP268" s="60">
        <v>995</v>
      </c>
      <c r="LQ268" s="60">
        <v>2499</v>
      </c>
      <c r="LR268" s="60">
        <v>2499</v>
      </c>
      <c r="LS268" s="60">
        <v>2197</v>
      </c>
      <c r="LT268" s="60">
        <v>1847</v>
      </c>
      <c r="LU268" s="60">
        <v>2499</v>
      </c>
      <c r="LV268" s="60">
        <v>2499</v>
      </c>
    </row>
    <row r="269" spans="1:334" ht="15" customHeight="1" x14ac:dyDescent="0.35">
      <c r="A269" s="57"/>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s="60">
        <v>1191</v>
      </c>
      <c r="FH269" s="60">
        <v>1271</v>
      </c>
      <c r="FI269" s="60">
        <v>1089</v>
      </c>
      <c r="FJ269" s="60">
        <v>1187</v>
      </c>
      <c r="FK269" s="60">
        <v>1089</v>
      </c>
      <c r="FL269" s="60">
        <v>1187</v>
      </c>
      <c r="FM269" s="60">
        <v>1089</v>
      </c>
      <c r="FN269" s="60">
        <v>1107</v>
      </c>
      <c r="FO269" s="60">
        <v>1271</v>
      </c>
      <c r="FP269" s="60">
        <v>1271</v>
      </c>
      <c r="FQ269" s="60">
        <v>1229</v>
      </c>
      <c r="FR269" s="60">
        <v>1229</v>
      </c>
      <c r="FS269" s="60">
        <v>1229</v>
      </c>
      <c r="FT269" s="60">
        <v>1229</v>
      </c>
      <c r="FU269" s="60">
        <v>1229</v>
      </c>
      <c r="FV269" s="60">
        <v>1187</v>
      </c>
      <c r="FW269" s="60">
        <v>907</v>
      </c>
      <c r="FX269" s="60">
        <v>1187</v>
      </c>
      <c r="FY269" s="60">
        <v>1089</v>
      </c>
      <c r="FZ269" s="60">
        <v>1089</v>
      </c>
      <c r="GA269" s="60">
        <v>1187</v>
      </c>
      <c r="GB269" s="60">
        <v>1191</v>
      </c>
      <c r="GC269" s="60">
        <v>1229</v>
      </c>
      <c r="GD269" s="60">
        <v>1191</v>
      </c>
      <c r="GE269" s="60">
        <v>1149</v>
      </c>
      <c r="GF269" s="60">
        <v>1149</v>
      </c>
      <c r="GG269" s="60">
        <v>1229</v>
      </c>
      <c r="GH269" s="60">
        <v>1191</v>
      </c>
      <c r="GI269" s="60">
        <v>1191</v>
      </c>
      <c r="GJ269" s="60">
        <v>1191</v>
      </c>
      <c r="GK269" s="60">
        <v>1191</v>
      </c>
      <c r="GL269" s="60">
        <v>1191</v>
      </c>
      <c r="GM269" s="60">
        <v>1107</v>
      </c>
      <c r="GN269" s="60">
        <v>1191</v>
      </c>
      <c r="GO269" s="60">
        <v>1191</v>
      </c>
      <c r="GP269" s="60">
        <v>1191</v>
      </c>
      <c r="GQ269" s="60">
        <v>1191</v>
      </c>
      <c r="GR269" s="60">
        <v>1089</v>
      </c>
      <c r="GS269" s="60">
        <v>1191</v>
      </c>
      <c r="GT269" s="60">
        <v>1191</v>
      </c>
      <c r="GU269" s="60">
        <v>1191</v>
      </c>
      <c r="GV269" s="60">
        <v>1191</v>
      </c>
      <c r="GW269" s="60">
        <v>1191</v>
      </c>
      <c r="GX269" s="60">
        <v>1191</v>
      </c>
      <c r="GY269" s="60">
        <v>1191</v>
      </c>
      <c r="GZ269" s="60">
        <v>1191</v>
      </c>
      <c r="HA269" s="60">
        <v>1191</v>
      </c>
      <c r="HB269" s="60">
        <v>1107</v>
      </c>
      <c r="HC269" s="60">
        <v>1191</v>
      </c>
      <c r="HD269" s="60">
        <v>1191</v>
      </c>
      <c r="HE269" s="60">
        <v>1271</v>
      </c>
      <c r="HF269" s="60">
        <v>1191</v>
      </c>
      <c r="HG269" s="60">
        <v>1191</v>
      </c>
      <c r="HH269" s="60">
        <v>1191</v>
      </c>
      <c r="HI269" s="60">
        <v>1229</v>
      </c>
      <c r="HJ269" s="60">
        <v>1191</v>
      </c>
      <c r="HK269" s="60">
        <v>1187</v>
      </c>
      <c r="HL269" s="60">
        <v>1191</v>
      </c>
      <c r="HM269" s="60">
        <v>1187</v>
      </c>
      <c r="HN269" s="60">
        <v>1187</v>
      </c>
      <c r="HO269" s="60">
        <v>1187</v>
      </c>
      <c r="HP269" s="60">
        <v>1187</v>
      </c>
      <c r="HQ269" s="60">
        <v>1191</v>
      </c>
      <c r="HR269" s="60">
        <v>1191</v>
      </c>
      <c r="HS269" s="60">
        <v>807</v>
      </c>
      <c r="HT269" s="60">
        <v>1271</v>
      </c>
      <c r="HU269" s="60">
        <v>1271</v>
      </c>
      <c r="HV269" s="60">
        <v>1271</v>
      </c>
      <c r="HW269" s="60">
        <v>1271</v>
      </c>
      <c r="HX269" s="60">
        <v>891</v>
      </c>
      <c r="HY269" s="60">
        <v>1187</v>
      </c>
      <c r="HZ269" s="60">
        <v>1187</v>
      </c>
      <c r="IA269" s="60">
        <v>1187</v>
      </c>
      <c r="IB269" s="60">
        <v>1187</v>
      </c>
      <c r="IC269" s="60">
        <v>1107</v>
      </c>
      <c r="ID269" s="60">
        <v>1187</v>
      </c>
      <c r="IE269" s="60">
        <v>1229</v>
      </c>
      <c r="IF269" s="60">
        <v>1229</v>
      </c>
      <c r="IG269" s="60">
        <v>1229</v>
      </c>
      <c r="IH269" s="60">
        <v>1187</v>
      </c>
      <c r="II269" s="60">
        <v>1271</v>
      </c>
      <c r="IJ269" s="60">
        <v>1187</v>
      </c>
      <c r="IK269" s="60">
        <v>807</v>
      </c>
      <c r="IL269" s="60">
        <v>1149</v>
      </c>
      <c r="IM269" s="60">
        <v>1191</v>
      </c>
      <c r="IN269" s="60">
        <v>1191</v>
      </c>
      <c r="IO269" s="60">
        <v>1149</v>
      </c>
      <c r="IP269" s="60">
        <v>1149</v>
      </c>
      <c r="IQ269" s="60">
        <v>1191</v>
      </c>
      <c r="IR269" s="60">
        <v>1149</v>
      </c>
      <c r="IS269" s="60">
        <v>1229</v>
      </c>
      <c r="IT269" s="60">
        <v>1229</v>
      </c>
      <c r="IU269" s="60">
        <v>1187</v>
      </c>
      <c r="IV269" s="60">
        <v>1149</v>
      </c>
      <c r="IW269" s="60">
        <v>729</v>
      </c>
      <c r="IX269" s="60">
        <v>1009</v>
      </c>
      <c r="IY269" s="60">
        <v>1191</v>
      </c>
      <c r="IZ269" s="60">
        <v>1191</v>
      </c>
      <c r="JA269" s="60">
        <v>1187</v>
      </c>
      <c r="JB269" s="60">
        <v>1009</v>
      </c>
      <c r="JC269" s="60">
        <v>1107</v>
      </c>
      <c r="JD269" s="60">
        <v>1107</v>
      </c>
      <c r="JE269" s="60">
        <v>1089</v>
      </c>
      <c r="JG269" s="60">
        <v>807</v>
      </c>
      <c r="JH269" s="60">
        <v>1229</v>
      </c>
      <c r="JI269" s="60">
        <v>1229</v>
      </c>
      <c r="JJ269" s="60">
        <v>1187</v>
      </c>
      <c r="JK269" s="60">
        <v>1187</v>
      </c>
      <c r="JL269" s="60">
        <v>1089</v>
      </c>
      <c r="JM269" s="60">
        <v>1187</v>
      </c>
      <c r="JN269" s="60">
        <v>1009</v>
      </c>
      <c r="JO269" s="60">
        <v>1107</v>
      </c>
      <c r="JP269" s="60">
        <v>891</v>
      </c>
      <c r="JQ269" s="60">
        <v>1187</v>
      </c>
      <c r="JR269" s="60">
        <v>1191</v>
      </c>
      <c r="JS269" s="60">
        <v>1191</v>
      </c>
      <c r="JT269" s="60">
        <v>891</v>
      </c>
      <c r="JU269" s="60">
        <v>1009</v>
      </c>
      <c r="JV269" s="60">
        <v>1051</v>
      </c>
      <c r="JW269" s="60">
        <v>1191</v>
      </c>
      <c r="JX269" s="60">
        <v>807</v>
      </c>
      <c r="JY269" s="60">
        <v>1149</v>
      </c>
      <c r="JZ269" s="60">
        <v>1187</v>
      </c>
      <c r="KA269" s="60">
        <v>891</v>
      </c>
      <c r="KB269" s="60">
        <v>1107</v>
      </c>
      <c r="KC269" s="60">
        <v>1107</v>
      </c>
      <c r="KD269" s="60">
        <v>1009</v>
      </c>
      <c r="KE269" s="60">
        <v>1229</v>
      </c>
      <c r="KF269" s="60">
        <v>1009</v>
      </c>
      <c r="KG269" s="60">
        <v>1187</v>
      </c>
      <c r="KH269" s="60">
        <v>1271</v>
      </c>
      <c r="KI269" s="60">
        <v>1187</v>
      </c>
      <c r="KJ269" s="60">
        <v>1187</v>
      </c>
      <c r="KK269" s="60">
        <v>1187</v>
      </c>
      <c r="KL269" s="60">
        <v>1187</v>
      </c>
      <c r="KM269" s="60">
        <v>1187</v>
      </c>
      <c r="KN269" s="60">
        <v>1229</v>
      </c>
      <c r="KO269" s="60">
        <v>1187</v>
      </c>
      <c r="KP269" s="60">
        <v>1191</v>
      </c>
      <c r="KQ269" s="60">
        <v>729</v>
      </c>
      <c r="KR269" s="60">
        <v>1009</v>
      </c>
      <c r="KS269" s="60">
        <v>1089</v>
      </c>
      <c r="KT269" s="60">
        <v>1187</v>
      </c>
      <c r="KU269" s="60">
        <v>1191</v>
      </c>
      <c r="KV269" s="60">
        <v>1191</v>
      </c>
      <c r="KW269" s="60">
        <v>1191</v>
      </c>
      <c r="KX269" s="60">
        <v>1191</v>
      </c>
      <c r="KY269" s="60">
        <v>1191</v>
      </c>
      <c r="KZ269" s="60">
        <v>1191</v>
      </c>
      <c r="LA269" s="60">
        <v>1191</v>
      </c>
      <c r="LB269" s="60">
        <v>1107</v>
      </c>
      <c r="LC269" s="60">
        <v>1191</v>
      </c>
      <c r="LD269" s="60">
        <v>1149</v>
      </c>
      <c r="LE269" s="60">
        <v>1191</v>
      </c>
      <c r="LF269" s="60">
        <v>1191</v>
      </c>
      <c r="LG269" s="60">
        <v>1107</v>
      </c>
      <c r="LH269" s="60">
        <v>891</v>
      </c>
      <c r="LI269" s="60">
        <v>971</v>
      </c>
      <c r="LJ269" s="60">
        <v>1149</v>
      </c>
      <c r="LK269" s="60">
        <v>1107</v>
      </c>
      <c r="LL269" s="60">
        <v>1191</v>
      </c>
      <c r="LM269" s="60">
        <v>1191</v>
      </c>
      <c r="LN269" s="60">
        <v>1009</v>
      </c>
      <c r="LO269" s="60">
        <v>1009</v>
      </c>
      <c r="LP269" s="60">
        <v>1009</v>
      </c>
      <c r="LQ269" s="60">
        <v>1191</v>
      </c>
      <c r="LR269" s="60">
        <v>1191</v>
      </c>
      <c r="LS269" s="60">
        <v>1107</v>
      </c>
      <c r="LT269" s="60">
        <v>1107</v>
      </c>
      <c r="LU269" s="60">
        <v>1191</v>
      </c>
      <c r="LV269" s="60">
        <v>1191</v>
      </c>
    </row>
    <row r="270" spans="1:334" ht="15" customHeight="1" x14ac:dyDescent="0.35">
      <c r="A270" s="57"/>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s="60">
        <v>9677</v>
      </c>
      <c r="FH270" s="60">
        <v>8847</v>
      </c>
      <c r="FI270" s="60">
        <v>8305</v>
      </c>
      <c r="FJ270" s="60">
        <v>8590</v>
      </c>
      <c r="FK270" s="60">
        <v>8625</v>
      </c>
      <c r="FL270" s="60">
        <v>8200</v>
      </c>
      <c r="FM270" s="60">
        <v>8625</v>
      </c>
      <c r="FN270" s="60">
        <v>8442</v>
      </c>
      <c r="FO270" s="60">
        <v>8847</v>
      </c>
      <c r="FP270" s="60">
        <v>9957</v>
      </c>
      <c r="FQ270" s="60">
        <v>9606</v>
      </c>
      <c r="FR270" s="60">
        <v>9715</v>
      </c>
      <c r="FS270" s="60">
        <v>9375</v>
      </c>
      <c r="FT270" s="60">
        <v>9375</v>
      </c>
      <c r="FU270" s="60">
        <v>8676</v>
      </c>
      <c r="FV270" s="60">
        <v>8530</v>
      </c>
      <c r="FW270" s="60">
        <v>9873</v>
      </c>
      <c r="FX270" s="60">
        <v>9873</v>
      </c>
      <c r="FY270" s="60">
        <v>9573</v>
      </c>
      <c r="FZ270" s="60">
        <v>9310</v>
      </c>
      <c r="GA270" s="60">
        <v>9873</v>
      </c>
      <c r="GB270" s="60">
        <v>9737</v>
      </c>
      <c r="GC270" s="60">
        <v>8517</v>
      </c>
      <c r="GD270" s="60">
        <v>9508</v>
      </c>
      <c r="GE270" s="60">
        <v>9057</v>
      </c>
      <c r="GF270" s="60">
        <v>9057</v>
      </c>
      <c r="GG270" s="60">
        <v>9775</v>
      </c>
      <c r="GH270" s="60">
        <v>9877</v>
      </c>
      <c r="GI270" s="60">
        <v>8976</v>
      </c>
      <c r="GJ270" s="60">
        <v>9877</v>
      </c>
      <c r="GK270" s="60">
        <v>9877</v>
      </c>
      <c r="GL270" s="60">
        <v>9877</v>
      </c>
      <c r="GM270" s="60">
        <v>8503</v>
      </c>
      <c r="GN270" s="60">
        <v>9877</v>
      </c>
      <c r="GO270" s="60">
        <v>9632</v>
      </c>
      <c r="GP270" s="60">
        <v>9632</v>
      </c>
      <c r="GQ270" s="60">
        <v>9629</v>
      </c>
      <c r="GR270" s="60">
        <v>7575</v>
      </c>
      <c r="GS270" s="60">
        <v>9377</v>
      </c>
      <c r="GT270" s="60">
        <v>9877</v>
      </c>
      <c r="GU270" s="60">
        <v>9877</v>
      </c>
      <c r="GV270" s="60">
        <v>9877</v>
      </c>
      <c r="GW270" s="60">
        <v>9877</v>
      </c>
      <c r="GX270" s="60">
        <v>9877</v>
      </c>
      <c r="GY270" s="60">
        <v>9877</v>
      </c>
      <c r="GZ270" s="60">
        <v>9877</v>
      </c>
      <c r="HA270" s="60">
        <v>9877</v>
      </c>
      <c r="HB270" s="60">
        <v>9263</v>
      </c>
      <c r="HC270" s="60">
        <v>9737</v>
      </c>
      <c r="HD270" s="60">
        <v>9877</v>
      </c>
      <c r="HE270" s="60">
        <v>9957</v>
      </c>
      <c r="HF270" s="60">
        <v>9877</v>
      </c>
      <c r="HG270" s="60">
        <v>9629</v>
      </c>
      <c r="HH270" s="60">
        <v>9877</v>
      </c>
      <c r="HI270" s="60">
        <v>8517</v>
      </c>
      <c r="HJ270" s="60">
        <v>9523</v>
      </c>
      <c r="HK270" s="60">
        <v>7655</v>
      </c>
      <c r="HL270" s="60">
        <v>9877</v>
      </c>
      <c r="HM270" s="60">
        <v>7975</v>
      </c>
      <c r="HN270" s="60">
        <v>9473</v>
      </c>
      <c r="HO270" s="60">
        <v>8673</v>
      </c>
      <c r="HP270" s="60">
        <v>7473</v>
      </c>
      <c r="HQ270" s="60">
        <v>8679</v>
      </c>
      <c r="HR270" s="60">
        <v>9367</v>
      </c>
      <c r="HS270" s="60">
        <v>8255.7000000000007</v>
      </c>
      <c r="HT270" s="60">
        <v>9817</v>
      </c>
      <c r="HU270" s="60">
        <v>9817</v>
      </c>
      <c r="HV270" s="60">
        <v>9817</v>
      </c>
      <c r="HW270" s="60">
        <v>9817</v>
      </c>
      <c r="HX270" s="60">
        <v>9053</v>
      </c>
      <c r="HY270" s="60">
        <v>9733</v>
      </c>
      <c r="HZ270" s="60">
        <v>9733</v>
      </c>
      <c r="IA270" s="60">
        <v>9733</v>
      </c>
      <c r="IB270" s="60">
        <v>9723</v>
      </c>
      <c r="IC270" s="60">
        <v>9093</v>
      </c>
      <c r="ID270" s="60">
        <v>9573</v>
      </c>
      <c r="IE270" s="60">
        <v>9915</v>
      </c>
      <c r="IF270" s="60">
        <v>9625</v>
      </c>
      <c r="IG270" s="60">
        <v>9625</v>
      </c>
      <c r="IH270" s="60">
        <v>8983</v>
      </c>
      <c r="II270" s="60">
        <v>9427</v>
      </c>
      <c r="IJ270" s="60">
        <v>9723</v>
      </c>
      <c r="IK270" s="60">
        <v>7585</v>
      </c>
      <c r="IL270" s="60">
        <v>9155</v>
      </c>
      <c r="IM270" s="60">
        <v>9737</v>
      </c>
      <c r="IN270" s="60">
        <v>9482</v>
      </c>
      <c r="IO270" s="60">
        <v>9057</v>
      </c>
      <c r="IP270" s="60">
        <v>7999</v>
      </c>
      <c r="IQ270" s="60">
        <v>9877</v>
      </c>
      <c r="IR270" s="60">
        <v>7999</v>
      </c>
      <c r="IS270" s="60">
        <v>9625</v>
      </c>
      <c r="IT270" s="60">
        <v>9915</v>
      </c>
      <c r="IU270" s="60">
        <v>9873</v>
      </c>
      <c r="IV270" s="60">
        <v>9835</v>
      </c>
      <c r="IW270" s="60">
        <v>9661</v>
      </c>
      <c r="IX270" s="60">
        <v>8267</v>
      </c>
      <c r="IY270" s="60">
        <v>9877</v>
      </c>
      <c r="IZ270" s="60">
        <v>8466</v>
      </c>
      <c r="JA270" s="60">
        <v>7234</v>
      </c>
      <c r="JB270" s="60">
        <v>6623</v>
      </c>
      <c r="JC270" s="60">
        <v>8713</v>
      </c>
      <c r="JD270" s="60">
        <v>7797</v>
      </c>
      <c r="JE270" s="60">
        <v>8910</v>
      </c>
      <c r="JF270" s="60">
        <v>9493</v>
      </c>
      <c r="JH270" s="60">
        <v>9915</v>
      </c>
      <c r="JI270" s="60">
        <v>9152</v>
      </c>
      <c r="JJ270" s="60">
        <v>9220</v>
      </c>
      <c r="JK270" s="60">
        <v>6979</v>
      </c>
      <c r="JL270" s="60">
        <v>9873</v>
      </c>
      <c r="JM270" s="60">
        <v>9733</v>
      </c>
      <c r="JN270" s="60">
        <v>9243</v>
      </c>
      <c r="JO270" s="60">
        <v>6502</v>
      </c>
      <c r="JP270" s="60">
        <v>8710</v>
      </c>
      <c r="JQ270" s="60">
        <v>9873</v>
      </c>
      <c r="JR270" s="60">
        <v>9877</v>
      </c>
      <c r="JS270" s="60">
        <v>9771</v>
      </c>
      <c r="JT270" s="60">
        <v>9448</v>
      </c>
      <c r="JU270" s="60">
        <v>9243</v>
      </c>
      <c r="JV270" s="60">
        <v>9407</v>
      </c>
      <c r="JW270" s="60">
        <v>7866</v>
      </c>
      <c r="JX270" s="60">
        <v>4742</v>
      </c>
      <c r="JY270" s="60">
        <v>9174</v>
      </c>
      <c r="JZ270" s="60">
        <v>9733</v>
      </c>
      <c r="KA270" s="60">
        <v>8710</v>
      </c>
      <c r="KB270" s="60">
        <v>8386</v>
      </c>
      <c r="KC270" s="60">
        <v>7497</v>
      </c>
      <c r="KD270" s="60">
        <v>8592</v>
      </c>
      <c r="KE270" s="60">
        <v>9493</v>
      </c>
      <c r="KF270" s="60">
        <v>8195</v>
      </c>
      <c r="KG270" s="60">
        <v>9451</v>
      </c>
      <c r="KH270" s="60">
        <v>5982</v>
      </c>
      <c r="KI270" s="60">
        <v>9583</v>
      </c>
      <c r="KJ270" s="60">
        <v>9433</v>
      </c>
      <c r="KK270" s="60">
        <v>8810</v>
      </c>
      <c r="KL270" s="60">
        <v>9433</v>
      </c>
      <c r="KM270" s="60">
        <v>9723</v>
      </c>
      <c r="KN270" s="60">
        <v>9915</v>
      </c>
      <c r="KO270" s="60">
        <v>7975</v>
      </c>
      <c r="KP270" s="60">
        <v>9877</v>
      </c>
      <c r="KQ270" s="60">
        <v>9793</v>
      </c>
      <c r="KR270" s="60">
        <v>9545</v>
      </c>
      <c r="KS270" s="60">
        <v>9173</v>
      </c>
      <c r="KT270" s="60">
        <v>9025</v>
      </c>
      <c r="KU270" s="60">
        <v>9877</v>
      </c>
      <c r="KV270" s="60">
        <v>9877</v>
      </c>
      <c r="KW270" s="60">
        <v>7290</v>
      </c>
      <c r="KX270" s="60">
        <v>9877</v>
      </c>
      <c r="KY270" s="60">
        <v>9877</v>
      </c>
      <c r="KZ270" s="60">
        <v>9771</v>
      </c>
      <c r="LA270" s="60">
        <v>9877</v>
      </c>
      <c r="LB270" s="60">
        <v>6906</v>
      </c>
      <c r="LC270" s="60">
        <v>8867</v>
      </c>
      <c r="LD270" s="60">
        <v>8902</v>
      </c>
      <c r="LE270" s="60">
        <v>9628</v>
      </c>
      <c r="LF270" s="60">
        <v>9632</v>
      </c>
      <c r="LG270" s="60">
        <v>7082</v>
      </c>
      <c r="LH270" s="60">
        <v>9053</v>
      </c>
      <c r="LI270" s="60">
        <v>9133</v>
      </c>
      <c r="LJ270" s="60">
        <v>7392</v>
      </c>
      <c r="LK270" s="60">
        <v>8010</v>
      </c>
      <c r="LL270" s="60">
        <v>9629</v>
      </c>
      <c r="LM270" s="60">
        <v>9877</v>
      </c>
      <c r="LN270" s="60">
        <v>9045</v>
      </c>
      <c r="LO270" s="60">
        <v>9243</v>
      </c>
      <c r="LP270" s="60">
        <v>9643</v>
      </c>
      <c r="LQ270" s="60">
        <v>9629</v>
      </c>
      <c r="LR270" s="60">
        <v>9629</v>
      </c>
      <c r="LS270" s="60">
        <v>9082</v>
      </c>
      <c r="LT270" s="60">
        <v>7082</v>
      </c>
      <c r="LU270" s="60">
        <v>9877</v>
      </c>
      <c r="LV270" s="60">
        <v>9877</v>
      </c>
    </row>
    <row r="271" spans="1:334" ht="15" customHeight="1" x14ac:dyDescent="0.35">
      <c r="A271" s="57"/>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s="60">
        <v>641</v>
      </c>
      <c r="FH271" s="60">
        <v>641</v>
      </c>
      <c r="FI271" s="60">
        <v>599</v>
      </c>
      <c r="FJ271" s="60">
        <v>599</v>
      </c>
      <c r="FK271" s="60">
        <v>599</v>
      </c>
      <c r="FL271" s="60">
        <v>599</v>
      </c>
      <c r="FM271" s="60">
        <v>599</v>
      </c>
      <c r="FN271" s="60">
        <v>599</v>
      </c>
      <c r="FO271" s="60">
        <v>641</v>
      </c>
      <c r="FP271" s="60">
        <v>641</v>
      </c>
      <c r="FQ271" s="60">
        <v>599</v>
      </c>
      <c r="FR271" s="60">
        <v>599</v>
      </c>
      <c r="FS271" s="60">
        <v>599</v>
      </c>
      <c r="FT271" s="60">
        <v>599</v>
      </c>
      <c r="FU271" s="60">
        <v>599</v>
      </c>
      <c r="FV271" s="60">
        <v>599</v>
      </c>
      <c r="FW271" s="60">
        <v>599</v>
      </c>
      <c r="FX271" s="60">
        <v>599</v>
      </c>
      <c r="FY271" s="60">
        <v>599</v>
      </c>
      <c r="FZ271" s="60">
        <v>599</v>
      </c>
      <c r="GA271" s="60">
        <v>599</v>
      </c>
      <c r="GB271" s="60">
        <v>641</v>
      </c>
      <c r="GC271" s="60">
        <v>599</v>
      </c>
      <c r="GD271" s="60">
        <v>641</v>
      </c>
      <c r="GE271" s="60">
        <v>599</v>
      </c>
      <c r="GF271" s="60">
        <v>599</v>
      </c>
      <c r="GG271" s="60">
        <v>599</v>
      </c>
      <c r="GH271" s="60">
        <v>641</v>
      </c>
      <c r="GI271" s="60">
        <v>641</v>
      </c>
      <c r="GJ271" s="60">
        <v>641</v>
      </c>
      <c r="GK271" s="60">
        <v>641</v>
      </c>
      <c r="GL271" s="60">
        <v>641</v>
      </c>
      <c r="GM271" s="60">
        <v>599</v>
      </c>
      <c r="GN271" s="60">
        <v>641</v>
      </c>
      <c r="GO271" s="60">
        <v>641</v>
      </c>
      <c r="GP271" s="60">
        <v>641</v>
      </c>
      <c r="GQ271" s="60">
        <v>641</v>
      </c>
      <c r="GR271" s="60">
        <v>599</v>
      </c>
      <c r="GS271" s="60">
        <v>641</v>
      </c>
      <c r="GT271" s="60">
        <v>641</v>
      </c>
      <c r="GU271" s="60">
        <v>641</v>
      </c>
      <c r="GV271" s="60">
        <v>641</v>
      </c>
      <c r="GW271" s="60">
        <v>641</v>
      </c>
      <c r="GX271" s="60">
        <v>641</v>
      </c>
      <c r="GY271" s="60">
        <v>641</v>
      </c>
      <c r="GZ271" s="60">
        <v>641</v>
      </c>
      <c r="HA271" s="60">
        <v>641</v>
      </c>
      <c r="HB271" s="60">
        <v>599</v>
      </c>
      <c r="HC271" s="60">
        <v>641</v>
      </c>
      <c r="HD271" s="60">
        <v>641</v>
      </c>
      <c r="HE271" s="60">
        <v>641</v>
      </c>
      <c r="HF271" s="60">
        <v>641</v>
      </c>
      <c r="HG271" s="60">
        <v>641</v>
      </c>
      <c r="HH271" s="60">
        <v>641</v>
      </c>
      <c r="HI271" s="60">
        <v>599</v>
      </c>
      <c r="HJ271" s="60">
        <v>641</v>
      </c>
      <c r="HK271" s="60">
        <v>371</v>
      </c>
      <c r="HL271" s="60">
        <v>641</v>
      </c>
      <c r="HM271" s="60">
        <v>599</v>
      </c>
      <c r="HN271" s="60">
        <v>599</v>
      </c>
      <c r="HO271" s="60">
        <v>599</v>
      </c>
      <c r="HP271" s="60">
        <v>599</v>
      </c>
      <c r="HQ271" s="60">
        <v>641</v>
      </c>
      <c r="HR271" s="60">
        <v>641</v>
      </c>
      <c r="HS271" s="60">
        <v>599</v>
      </c>
      <c r="HT271" s="60">
        <v>641</v>
      </c>
      <c r="HU271" s="60">
        <v>410</v>
      </c>
      <c r="HV271" s="60">
        <v>641</v>
      </c>
      <c r="HW271" s="60">
        <v>641</v>
      </c>
      <c r="HX271" s="60">
        <v>641</v>
      </c>
      <c r="HY271" s="60">
        <v>211</v>
      </c>
      <c r="HZ271" s="60">
        <v>211</v>
      </c>
      <c r="IA271" s="60">
        <v>140</v>
      </c>
      <c r="IB271" s="60">
        <v>599</v>
      </c>
      <c r="IC271" s="60">
        <v>599</v>
      </c>
      <c r="ID271" s="60">
        <v>599</v>
      </c>
      <c r="IE271" s="60">
        <v>199</v>
      </c>
      <c r="IF271" s="60">
        <v>528</v>
      </c>
      <c r="IG271" s="60">
        <v>528</v>
      </c>
      <c r="IH271" s="60">
        <v>599</v>
      </c>
      <c r="II271" s="60">
        <v>641</v>
      </c>
      <c r="IJ271" s="60">
        <v>599</v>
      </c>
      <c r="IK271" s="60">
        <v>599</v>
      </c>
      <c r="IL271" s="60">
        <v>599</v>
      </c>
      <c r="IM271" s="60">
        <v>641</v>
      </c>
      <c r="IN271" s="60">
        <v>641</v>
      </c>
      <c r="IO271" s="60">
        <v>599</v>
      </c>
      <c r="IP271" s="60">
        <v>599</v>
      </c>
      <c r="IQ271" s="60">
        <v>641</v>
      </c>
      <c r="IR271" s="60">
        <v>599</v>
      </c>
      <c r="IS271" s="60">
        <v>599</v>
      </c>
      <c r="IT271" s="60">
        <v>125.5</v>
      </c>
      <c r="IU271" s="60">
        <v>442</v>
      </c>
      <c r="IV271" s="60">
        <v>641</v>
      </c>
      <c r="IW271" s="60">
        <v>599</v>
      </c>
      <c r="IX271" s="60">
        <v>599</v>
      </c>
      <c r="IY271" s="60">
        <v>641</v>
      </c>
      <c r="IZ271" s="60">
        <v>641</v>
      </c>
      <c r="JA271" s="60">
        <v>599</v>
      </c>
      <c r="JB271" s="60">
        <v>599</v>
      </c>
      <c r="JC271" s="60">
        <v>599</v>
      </c>
      <c r="JD271" s="60">
        <v>442</v>
      </c>
      <c r="JE271" s="60">
        <v>599</v>
      </c>
      <c r="JF271" s="60">
        <v>599</v>
      </c>
      <c r="JG271" s="60">
        <v>599</v>
      </c>
      <c r="JI271" s="60">
        <v>442</v>
      </c>
      <c r="JJ271" s="60">
        <v>599</v>
      </c>
      <c r="JK271" s="60">
        <v>442</v>
      </c>
      <c r="JL271" s="60">
        <v>599</v>
      </c>
      <c r="JM271" s="60">
        <v>211</v>
      </c>
      <c r="JN271" s="60">
        <v>599</v>
      </c>
      <c r="JO271" s="60">
        <v>599</v>
      </c>
      <c r="JP271" s="60">
        <v>641</v>
      </c>
      <c r="JQ271" s="60">
        <v>599</v>
      </c>
      <c r="JR271" s="60">
        <v>641</v>
      </c>
      <c r="JS271" s="60">
        <v>641</v>
      </c>
      <c r="JT271" s="60">
        <v>641</v>
      </c>
      <c r="JU271" s="60">
        <v>599</v>
      </c>
      <c r="JV271" s="60">
        <v>641</v>
      </c>
      <c r="JW271" s="60">
        <v>641</v>
      </c>
      <c r="JX271" s="60">
        <v>599</v>
      </c>
      <c r="JY271" s="60">
        <v>641</v>
      </c>
      <c r="JZ271" s="60">
        <v>140</v>
      </c>
      <c r="KA271" s="60">
        <v>641</v>
      </c>
      <c r="KB271" s="60">
        <v>599</v>
      </c>
      <c r="KC271" s="60">
        <v>599</v>
      </c>
      <c r="KD271" s="60">
        <v>599</v>
      </c>
      <c r="KE271" s="60">
        <v>371</v>
      </c>
      <c r="KF271" s="60">
        <v>599</v>
      </c>
      <c r="KG271" s="60">
        <v>371</v>
      </c>
      <c r="KH271" s="60">
        <v>641</v>
      </c>
      <c r="KI271" s="60">
        <v>371</v>
      </c>
      <c r="KJ271" s="60">
        <v>371</v>
      </c>
      <c r="KK271" s="60">
        <v>371</v>
      </c>
      <c r="KL271" s="60">
        <v>371</v>
      </c>
      <c r="KM271" s="60">
        <v>599</v>
      </c>
      <c r="KN271" s="60">
        <v>599</v>
      </c>
      <c r="KO271" s="60">
        <v>599</v>
      </c>
      <c r="KP271" s="60">
        <v>641</v>
      </c>
      <c r="KQ271" s="60">
        <v>599</v>
      </c>
      <c r="KR271" s="60">
        <v>599</v>
      </c>
      <c r="KS271" s="60">
        <v>599</v>
      </c>
      <c r="KT271" s="60">
        <v>599</v>
      </c>
      <c r="KU271" s="60">
        <v>641</v>
      </c>
      <c r="KV271" s="60">
        <v>641</v>
      </c>
      <c r="KW271" s="60">
        <v>641</v>
      </c>
      <c r="KX271" s="60">
        <v>641</v>
      </c>
      <c r="KY271" s="60">
        <v>641</v>
      </c>
      <c r="KZ271" s="60">
        <v>641</v>
      </c>
      <c r="LA271" s="60">
        <v>641</v>
      </c>
      <c r="LB271" s="60">
        <v>599</v>
      </c>
      <c r="LC271" s="60">
        <v>641</v>
      </c>
      <c r="LD271" s="60">
        <v>599</v>
      </c>
      <c r="LE271" s="60">
        <v>641</v>
      </c>
      <c r="LF271" s="60">
        <v>641</v>
      </c>
      <c r="LG271" s="60">
        <v>599</v>
      </c>
      <c r="LH271" s="60">
        <v>641</v>
      </c>
      <c r="LI271" s="60">
        <v>641</v>
      </c>
      <c r="LJ271" s="60">
        <v>641</v>
      </c>
      <c r="LK271" s="60">
        <v>599</v>
      </c>
      <c r="LL271" s="60">
        <v>410</v>
      </c>
      <c r="LM271" s="60">
        <v>641</v>
      </c>
      <c r="LN271" s="60">
        <v>599</v>
      </c>
      <c r="LO271" s="60">
        <v>599</v>
      </c>
      <c r="LP271" s="60">
        <v>599</v>
      </c>
      <c r="LQ271" s="60">
        <v>641</v>
      </c>
      <c r="LR271" s="60">
        <v>641</v>
      </c>
      <c r="LS271" s="60">
        <v>599</v>
      </c>
      <c r="LT271" s="60">
        <v>599</v>
      </c>
      <c r="LU271" s="60">
        <v>641</v>
      </c>
      <c r="LV271" s="60">
        <v>641</v>
      </c>
    </row>
    <row r="272" spans="1:334" ht="15" customHeight="1" x14ac:dyDescent="0.35">
      <c r="A272" s="57"/>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s="60">
        <v>1982.65</v>
      </c>
      <c r="FH272" s="60">
        <v>1662.65</v>
      </c>
      <c r="FI272" s="60">
        <v>1357.65</v>
      </c>
      <c r="FJ272" s="60">
        <v>1357.65</v>
      </c>
      <c r="FK272" s="60">
        <v>1677.65</v>
      </c>
      <c r="FL272" s="60">
        <v>1357.65</v>
      </c>
      <c r="FM272" s="60">
        <v>1677.65</v>
      </c>
      <c r="FN272" s="60">
        <v>1537.65</v>
      </c>
      <c r="FO272" s="60">
        <v>1662.65</v>
      </c>
      <c r="FP272" s="60">
        <v>1982.65</v>
      </c>
      <c r="FQ272" s="60">
        <v>1940.65</v>
      </c>
      <c r="FR272" s="60">
        <v>1940.65</v>
      </c>
      <c r="FS272" s="60">
        <v>1800.65</v>
      </c>
      <c r="FT272" s="60">
        <v>1800.65</v>
      </c>
      <c r="FU272" s="60">
        <v>1357.65</v>
      </c>
      <c r="FV272" s="60">
        <v>1537.65</v>
      </c>
      <c r="FW272" s="60">
        <v>1940.65</v>
      </c>
      <c r="FX272" s="60">
        <v>1940.65</v>
      </c>
      <c r="FY272" s="60">
        <v>1940.65</v>
      </c>
      <c r="FZ272" s="60">
        <v>1677.65</v>
      </c>
      <c r="GA272" s="60">
        <v>1940.65</v>
      </c>
      <c r="GB272" s="60">
        <v>1842.65</v>
      </c>
      <c r="GC272" s="60">
        <v>1177.6500000000001</v>
      </c>
      <c r="GD272" s="60">
        <v>1719.65</v>
      </c>
      <c r="GE272" s="60">
        <v>1800.65</v>
      </c>
      <c r="GF272" s="60">
        <v>1800.65</v>
      </c>
      <c r="GG272" s="60">
        <v>1800.65</v>
      </c>
      <c r="GH272" s="60">
        <v>1982.65</v>
      </c>
      <c r="GI272" s="60">
        <v>1719.65</v>
      </c>
      <c r="GJ272" s="60">
        <v>1982.65</v>
      </c>
      <c r="GK272" s="60">
        <v>1982.65</v>
      </c>
      <c r="GL272" s="60">
        <v>1982.65</v>
      </c>
      <c r="GM272" s="60">
        <v>1677.65</v>
      </c>
      <c r="GN272" s="60">
        <v>1982.65</v>
      </c>
      <c r="GO272" s="60">
        <v>1982.65</v>
      </c>
      <c r="GP272" s="60">
        <v>1982.65</v>
      </c>
      <c r="GQ272" s="60">
        <v>1982.65</v>
      </c>
      <c r="GR272" s="60">
        <v>1677.65</v>
      </c>
      <c r="GS272" s="60">
        <v>1482.65</v>
      </c>
      <c r="GT272" s="60">
        <v>1982.65</v>
      </c>
      <c r="GU272" s="60">
        <v>1982.65</v>
      </c>
      <c r="GV272" s="60">
        <v>1982.65</v>
      </c>
      <c r="GW272" s="60">
        <v>1982.65</v>
      </c>
      <c r="GX272" s="60">
        <v>1982.65</v>
      </c>
      <c r="GY272" s="60">
        <v>1982.65</v>
      </c>
      <c r="GZ272" s="60">
        <v>1982.65</v>
      </c>
      <c r="HA272" s="60">
        <v>1982.65</v>
      </c>
      <c r="HB272" s="60">
        <v>1800.65</v>
      </c>
      <c r="HC272" s="60">
        <v>1842.65</v>
      </c>
      <c r="HD272" s="60">
        <v>1982.65</v>
      </c>
      <c r="HE272" s="60">
        <v>1982.65</v>
      </c>
      <c r="HF272" s="60">
        <v>1982.65</v>
      </c>
      <c r="HG272" s="60">
        <v>1982.65</v>
      </c>
      <c r="HH272" s="60">
        <v>1982.65</v>
      </c>
      <c r="HI272" s="60">
        <v>1177.6500000000001</v>
      </c>
      <c r="HJ272" s="60">
        <v>1982.65</v>
      </c>
      <c r="HK272" s="60">
        <v>1200.6500000000001</v>
      </c>
      <c r="HL272" s="60">
        <v>1375.65</v>
      </c>
      <c r="HM272" s="60">
        <v>1677.65</v>
      </c>
      <c r="HN272" s="60">
        <v>1940.65</v>
      </c>
      <c r="HO272" s="60">
        <v>1440.65</v>
      </c>
      <c r="HP272" s="60">
        <v>1575.65</v>
      </c>
      <c r="HQ272" s="60">
        <v>1219.6500000000001</v>
      </c>
      <c r="HR272" s="60">
        <v>1982.65</v>
      </c>
      <c r="HS272" s="60">
        <v>1940.65</v>
      </c>
      <c r="HT272" s="60">
        <v>1842.65</v>
      </c>
      <c r="HU272" s="60">
        <v>1842.65</v>
      </c>
      <c r="HV272" s="60">
        <v>1842.65</v>
      </c>
      <c r="HW272" s="60">
        <v>1842.65</v>
      </c>
      <c r="HX272" s="60">
        <v>1982.65</v>
      </c>
      <c r="HY272" s="60">
        <v>1230</v>
      </c>
      <c r="HZ272" s="60">
        <v>1230</v>
      </c>
      <c r="IA272" s="60">
        <v>1626.9</v>
      </c>
      <c r="IB272" s="60">
        <v>1527</v>
      </c>
      <c r="IC272" s="60">
        <v>1940.65</v>
      </c>
      <c r="ID272" s="60">
        <v>1940.65</v>
      </c>
      <c r="IE272" s="60">
        <v>1965.9</v>
      </c>
      <c r="IF272" s="60">
        <v>1800.65</v>
      </c>
      <c r="IG272" s="60">
        <v>1800.65</v>
      </c>
      <c r="IH272" s="60">
        <v>1440.65</v>
      </c>
      <c r="II272" s="60">
        <v>1842.65</v>
      </c>
      <c r="IJ272" s="60">
        <v>1940.65</v>
      </c>
      <c r="IK272" s="60">
        <v>1537.65</v>
      </c>
      <c r="IL272" s="60">
        <v>1800.65</v>
      </c>
      <c r="IM272" s="60">
        <v>1842.65</v>
      </c>
      <c r="IN272" s="60">
        <v>1982.65</v>
      </c>
      <c r="IO272" s="60">
        <v>1800.65</v>
      </c>
      <c r="IP272" s="60">
        <v>1177.6500000000001</v>
      </c>
      <c r="IQ272" s="60">
        <v>1982.65</v>
      </c>
      <c r="IR272" s="60">
        <v>1177.6500000000001</v>
      </c>
      <c r="IS272" s="60">
        <v>1800.65</v>
      </c>
      <c r="IT272" s="60">
        <v>1783.65</v>
      </c>
      <c r="IU272" s="60">
        <v>1766.9</v>
      </c>
      <c r="IV272" s="60">
        <v>1982.65</v>
      </c>
      <c r="IW272" s="60">
        <v>1808.65</v>
      </c>
      <c r="IX272" s="60">
        <v>1677.65</v>
      </c>
      <c r="IY272" s="60">
        <v>1982.65</v>
      </c>
      <c r="IZ272" s="60">
        <v>612.65</v>
      </c>
      <c r="JA272" s="60">
        <v>1677.65</v>
      </c>
      <c r="JB272" s="60">
        <v>1177.6500000000001</v>
      </c>
      <c r="JC272" s="60">
        <v>1808.65</v>
      </c>
      <c r="JD272" s="60">
        <v>413.65</v>
      </c>
      <c r="JE272" s="60">
        <v>1677.65</v>
      </c>
      <c r="JF272" s="60">
        <v>1940.65</v>
      </c>
      <c r="JG272" s="60">
        <v>1177.6500000000001</v>
      </c>
      <c r="JH272" s="60">
        <v>1783.65</v>
      </c>
      <c r="JJ272" s="60">
        <v>1677.65</v>
      </c>
      <c r="JK272" s="60">
        <v>1020.65</v>
      </c>
      <c r="JL272" s="60">
        <v>1940.65</v>
      </c>
      <c r="JM272" s="60">
        <v>1626.9</v>
      </c>
      <c r="JN272" s="60">
        <v>1940.65</v>
      </c>
      <c r="JO272" s="60">
        <v>570.65</v>
      </c>
      <c r="JP272" s="60">
        <v>1719.65</v>
      </c>
      <c r="JQ272" s="60">
        <v>1527</v>
      </c>
      <c r="JR272" s="60">
        <v>1982.65</v>
      </c>
      <c r="JS272" s="60">
        <v>1982.65</v>
      </c>
      <c r="JT272" s="60">
        <v>1982.65</v>
      </c>
      <c r="JU272" s="60">
        <v>1940.65</v>
      </c>
      <c r="JV272" s="60">
        <v>1719.65</v>
      </c>
      <c r="JW272" s="60">
        <v>1719.65</v>
      </c>
      <c r="JX272" s="60">
        <v>1177.6500000000001</v>
      </c>
      <c r="JY272" s="60">
        <v>1719.65</v>
      </c>
      <c r="JZ272" s="60">
        <v>1643.65</v>
      </c>
      <c r="KA272" s="60">
        <v>1719.65</v>
      </c>
      <c r="KB272" s="60">
        <v>1308.6500000000001</v>
      </c>
      <c r="KC272" s="60">
        <v>1677.65</v>
      </c>
      <c r="KD272" s="60">
        <v>1677.65</v>
      </c>
      <c r="KE272" s="60">
        <v>1511.65</v>
      </c>
      <c r="KF272" s="60">
        <v>1677.65</v>
      </c>
      <c r="KG272" s="60">
        <v>1511.65</v>
      </c>
      <c r="KH272" s="60">
        <v>1482.65</v>
      </c>
      <c r="KI272" s="60">
        <v>1643.65</v>
      </c>
      <c r="KJ272" s="60">
        <v>1643.65</v>
      </c>
      <c r="KK272" s="60">
        <v>1020.65</v>
      </c>
      <c r="KL272" s="60">
        <v>1643.65</v>
      </c>
      <c r="KM272" s="60">
        <v>1923.9</v>
      </c>
      <c r="KN272" s="60">
        <v>1923.9</v>
      </c>
      <c r="KO272" s="60">
        <v>1677.65</v>
      </c>
      <c r="KP272" s="60">
        <v>1982.65</v>
      </c>
      <c r="KQ272" s="60">
        <v>1940.65</v>
      </c>
      <c r="KR272" s="60">
        <v>1940.65</v>
      </c>
      <c r="KS272" s="60">
        <v>1940.65</v>
      </c>
      <c r="KT272" s="60">
        <v>1677.65</v>
      </c>
      <c r="KU272" s="60">
        <v>1982.65</v>
      </c>
      <c r="KV272" s="60">
        <v>1982.65</v>
      </c>
      <c r="KW272" s="60">
        <v>1719.65</v>
      </c>
      <c r="KX272" s="60">
        <v>1982.65</v>
      </c>
      <c r="KY272" s="60">
        <v>1982.65</v>
      </c>
      <c r="KZ272" s="60">
        <v>1982.65</v>
      </c>
      <c r="LA272" s="60">
        <v>1982.65</v>
      </c>
      <c r="LB272" s="60">
        <v>1677.65</v>
      </c>
      <c r="LC272" s="60">
        <v>1719.65</v>
      </c>
      <c r="LD272" s="60">
        <v>1677.65</v>
      </c>
      <c r="LE272" s="60">
        <v>1842.65</v>
      </c>
      <c r="LF272" s="60">
        <v>1982.65</v>
      </c>
      <c r="LG272" s="60">
        <v>1357.65</v>
      </c>
      <c r="LH272" s="60">
        <v>1982.65</v>
      </c>
      <c r="LI272" s="60">
        <v>1982.65</v>
      </c>
      <c r="LJ272" s="60">
        <v>1219.6500000000001</v>
      </c>
      <c r="LK272" s="60">
        <v>1537.65</v>
      </c>
      <c r="LL272" s="60">
        <v>1982.65</v>
      </c>
      <c r="LM272" s="60">
        <v>1982.65</v>
      </c>
      <c r="LN272" s="60">
        <v>1940.65</v>
      </c>
      <c r="LO272" s="60">
        <v>1940.65</v>
      </c>
      <c r="LP272" s="60">
        <v>1940.65</v>
      </c>
      <c r="LQ272" s="60">
        <v>1982.65</v>
      </c>
      <c r="LR272" s="60">
        <v>1982.65</v>
      </c>
      <c r="LS272" s="60">
        <v>1677.65</v>
      </c>
      <c r="LT272" s="60">
        <v>1677.65</v>
      </c>
      <c r="LU272" s="60">
        <v>1982.65</v>
      </c>
      <c r="LV272" s="60">
        <v>1982.65</v>
      </c>
    </row>
    <row r="273" spans="1:334" ht="15" customHeight="1" x14ac:dyDescent="0.35">
      <c r="A273" s="57"/>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s="60">
        <v>737</v>
      </c>
      <c r="FH273" s="60">
        <v>347</v>
      </c>
      <c r="FI273" s="60">
        <v>390</v>
      </c>
      <c r="FJ273" s="60">
        <v>390</v>
      </c>
      <c r="FK273" s="60">
        <v>390</v>
      </c>
      <c r="FM273" s="60">
        <v>390</v>
      </c>
      <c r="FN273" s="60">
        <v>390</v>
      </c>
      <c r="FO273" s="60">
        <v>347</v>
      </c>
      <c r="FP273" s="60">
        <v>737</v>
      </c>
      <c r="FQ273" s="60">
        <v>695</v>
      </c>
      <c r="FR273" s="60">
        <v>695</v>
      </c>
      <c r="FS273" s="60">
        <v>695</v>
      </c>
      <c r="FT273" s="60">
        <v>695</v>
      </c>
      <c r="FU273" s="60">
        <v>326</v>
      </c>
      <c r="FW273" s="60">
        <v>653</v>
      </c>
      <c r="FX273" s="60">
        <v>653</v>
      </c>
      <c r="FY273" s="60">
        <v>653</v>
      </c>
      <c r="FZ273" s="60">
        <v>390</v>
      </c>
      <c r="GA273" s="60">
        <v>653</v>
      </c>
      <c r="GB273" s="60">
        <v>737</v>
      </c>
      <c r="GC273" s="60">
        <v>432</v>
      </c>
      <c r="GD273" s="60">
        <v>368</v>
      </c>
      <c r="GE273" s="60">
        <v>305</v>
      </c>
      <c r="GF273" s="60">
        <v>305</v>
      </c>
      <c r="GG273" s="60">
        <v>695</v>
      </c>
      <c r="GH273" s="60">
        <v>737</v>
      </c>
      <c r="GI273" s="60">
        <v>84</v>
      </c>
      <c r="GJ273" s="60">
        <v>737</v>
      </c>
      <c r="GK273" s="60">
        <v>737</v>
      </c>
      <c r="GL273" s="60">
        <v>737</v>
      </c>
      <c r="GN273" s="60">
        <v>737</v>
      </c>
      <c r="GO273" s="60">
        <v>737</v>
      </c>
      <c r="GP273" s="60">
        <v>737</v>
      </c>
      <c r="GQ273" s="60">
        <v>737</v>
      </c>
      <c r="GS273" s="60">
        <v>737</v>
      </c>
      <c r="GT273" s="60">
        <v>737</v>
      </c>
      <c r="GU273" s="60">
        <v>737</v>
      </c>
      <c r="GV273" s="60">
        <v>737</v>
      </c>
      <c r="GW273" s="60">
        <v>737</v>
      </c>
      <c r="GX273" s="60">
        <v>737</v>
      </c>
      <c r="GY273" s="60">
        <v>737</v>
      </c>
      <c r="GZ273" s="60">
        <v>737</v>
      </c>
      <c r="HA273" s="60">
        <v>737</v>
      </c>
      <c r="HB273" s="60">
        <v>263</v>
      </c>
      <c r="HC273" s="60">
        <v>737</v>
      </c>
      <c r="HD273" s="60">
        <v>737</v>
      </c>
      <c r="HE273" s="60">
        <v>737</v>
      </c>
      <c r="HF273" s="60">
        <v>737</v>
      </c>
      <c r="HG273" s="60">
        <v>737</v>
      </c>
      <c r="HH273" s="60">
        <v>737</v>
      </c>
      <c r="HI273" s="60">
        <v>432</v>
      </c>
      <c r="HJ273" s="60">
        <v>631</v>
      </c>
      <c r="HL273" s="60">
        <v>737</v>
      </c>
      <c r="HN273" s="60">
        <v>653</v>
      </c>
      <c r="HO273" s="60">
        <v>653</v>
      </c>
      <c r="HQ273" s="60">
        <v>474</v>
      </c>
      <c r="HR273" s="60">
        <v>737</v>
      </c>
      <c r="HS273" s="60">
        <v>263</v>
      </c>
      <c r="HT273" s="60">
        <v>737</v>
      </c>
      <c r="HU273" s="60">
        <v>737</v>
      </c>
      <c r="HV273" s="60">
        <v>737</v>
      </c>
      <c r="HW273" s="60">
        <v>737</v>
      </c>
      <c r="HX273" s="60">
        <v>737</v>
      </c>
      <c r="HY273" s="60">
        <v>653</v>
      </c>
      <c r="HZ273" s="60">
        <v>653</v>
      </c>
      <c r="IA273" s="60">
        <v>653</v>
      </c>
      <c r="IB273" s="60">
        <v>653</v>
      </c>
      <c r="IC273" s="60">
        <v>653</v>
      </c>
      <c r="ID273" s="60">
        <v>653</v>
      </c>
      <c r="IE273" s="60">
        <v>695</v>
      </c>
      <c r="IF273" s="60">
        <v>695</v>
      </c>
      <c r="IG273" s="60">
        <v>695</v>
      </c>
      <c r="IH273" s="60">
        <v>263</v>
      </c>
      <c r="II273" s="60">
        <v>347</v>
      </c>
      <c r="IJ273" s="60">
        <v>653</v>
      </c>
      <c r="IL273" s="60">
        <v>305</v>
      </c>
      <c r="IM273" s="60">
        <v>737</v>
      </c>
      <c r="IN273" s="60">
        <v>737</v>
      </c>
      <c r="IO273" s="60">
        <v>305</v>
      </c>
      <c r="IP273" s="60">
        <v>42</v>
      </c>
      <c r="IQ273" s="60">
        <v>737</v>
      </c>
      <c r="IR273" s="60">
        <v>42</v>
      </c>
      <c r="IS273" s="60">
        <v>695</v>
      </c>
      <c r="IT273" s="60">
        <v>695</v>
      </c>
      <c r="IU273" s="60">
        <v>653</v>
      </c>
      <c r="IV273" s="60">
        <v>695</v>
      </c>
      <c r="IW273" s="60">
        <v>521</v>
      </c>
      <c r="IX273" s="60">
        <v>390</v>
      </c>
      <c r="IY273" s="60">
        <v>737</v>
      </c>
      <c r="IZ273" s="60">
        <v>474</v>
      </c>
      <c r="JC273" s="60">
        <v>521</v>
      </c>
      <c r="JD273" s="60">
        <v>390</v>
      </c>
      <c r="JE273" s="60">
        <v>390</v>
      </c>
      <c r="JF273" s="60">
        <v>653</v>
      </c>
      <c r="JH273" s="60">
        <v>695</v>
      </c>
      <c r="JI273" s="60">
        <v>432</v>
      </c>
      <c r="JL273" s="60">
        <v>653</v>
      </c>
      <c r="JM273" s="60">
        <v>653</v>
      </c>
      <c r="JN273" s="60">
        <v>653</v>
      </c>
      <c r="JP273" s="60">
        <v>474</v>
      </c>
      <c r="JQ273" s="60">
        <v>653</v>
      </c>
      <c r="JR273" s="60">
        <v>737</v>
      </c>
      <c r="JS273" s="60">
        <v>631</v>
      </c>
      <c r="JT273" s="60">
        <v>737</v>
      </c>
      <c r="JU273" s="60">
        <v>653</v>
      </c>
      <c r="JV273" s="60">
        <v>432</v>
      </c>
      <c r="JW273" s="60">
        <v>84</v>
      </c>
      <c r="JY273" s="60">
        <v>432</v>
      </c>
      <c r="JZ273" s="60">
        <v>653</v>
      </c>
      <c r="KA273" s="60">
        <v>474</v>
      </c>
      <c r="KB273" s="60">
        <v>521</v>
      </c>
      <c r="KE273" s="60">
        <v>563</v>
      </c>
      <c r="KG273" s="60">
        <v>521</v>
      </c>
      <c r="KH273" s="60">
        <v>737</v>
      </c>
      <c r="KI273" s="60">
        <v>653</v>
      </c>
      <c r="KJ273" s="60">
        <v>653</v>
      </c>
      <c r="KK273" s="60">
        <v>390</v>
      </c>
      <c r="KL273" s="60">
        <v>653</v>
      </c>
      <c r="KM273" s="60">
        <v>653</v>
      </c>
      <c r="KN273" s="60">
        <v>695</v>
      </c>
      <c r="KP273" s="60">
        <v>737</v>
      </c>
      <c r="KQ273" s="60">
        <v>653</v>
      </c>
      <c r="KR273" s="60">
        <v>653</v>
      </c>
      <c r="KS273" s="60">
        <v>653</v>
      </c>
      <c r="KT273" s="60">
        <v>390</v>
      </c>
      <c r="KU273" s="60">
        <v>737</v>
      </c>
      <c r="KV273" s="60">
        <v>737</v>
      </c>
      <c r="KW273" s="60">
        <v>84</v>
      </c>
      <c r="KX273" s="60">
        <v>737</v>
      </c>
      <c r="KY273" s="60">
        <v>737</v>
      </c>
      <c r="KZ273" s="60">
        <v>631</v>
      </c>
      <c r="LA273" s="60">
        <v>737</v>
      </c>
      <c r="LC273" s="60">
        <v>84</v>
      </c>
      <c r="LD273" s="60">
        <v>42</v>
      </c>
      <c r="LE273" s="60">
        <v>737</v>
      </c>
      <c r="LF273" s="60">
        <v>737</v>
      </c>
      <c r="LH273" s="60">
        <v>737</v>
      </c>
      <c r="LI273" s="60">
        <v>737</v>
      </c>
      <c r="LJ273" s="60">
        <v>432</v>
      </c>
      <c r="LL273" s="60">
        <v>737</v>
      </c>
      <c r="LM273" s="60">
        <v>737</v>
      </c>
      <c r="LN273" s="60">
        <v>653</v>
      </c>
      <c r="LO273" s="60">
        <v>653</v>
      </c>
      <c r="LP273" s="60">
        <v>653</v>
      </c>
      <c r="LQ273" s="60">
        <v>737</v>
      </c>
      <c r="LR273" s="60">
        <v>737</v>
      </c>
      <c r="LS273" s="60">
        <v>390</v>
      </c>
      <c r="LU273" s="60">
        <v>737</v>
      </c>
      <c r="LV273" s="60">
        <v>737</v>
      </c>
    </row>
    <row r="274" spans="1:334" ht="15" customHeight="1" x14ac:dyDescent="0.35">
      <c r="A274" s="57"/>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s="60">
        <v>3581</v>
      </c>
      <c r="FH274" s="60">
        <v>2871</v>
      </c>
      <c r="FI274" s="60">
        <v>2329</v>
      </c>
      <c r="FJ274" s="60">
        <v>2614</v>
      </c>
      <c r="FK274" s="60">
        <v>2649</v>
      </c>
      <c r="FL274" s="60">
        <v>2224</v>
      </c>
      <c r="FM274" s="60">
        <v>2649</v>
      </c>
      <c r="FN274" s="60">
        <v>2794</v>
      </c>
      <c r="FO274" s="60">
        <v>2871</v>
      </c>
      <c r="FP274" s="60">
        <v>3581</v>
      </c>
      <c r="FQ274" s="60">
        <v>3539</v>
      </c>
      <c r="FR274" s="60">
        <v>3539</v>
      </c>
      <c r="FS274" s="60">
        <v>3399</v>
      </c>
      <c r="FT274" s="60">
        <v>3399</v>
      </c>
      <c r="FU274" s="60">
        <v>2700</v>
      </c>
      <c r="FV274" s="60">
        <v>2554</v>
      </c>
      <c r="FW274" s="60">
        <v>3497</v>
      </c>
      <c r="FX274" s="60">
        <v>3497</v>
      </c>
      <c r="FY274" s="60">
        <v>3197</v>
      </c>
      <c r="FZ274" s="60">
        <v>2934</v>
      </c>
      <c r="GA274" s="60">
        <v>3497</v>
      </c>
      <c r="GB274" s="60">
        <v>3441</v>
      </c>
      <c r="GC274" s="60">
        <v>2341</v>
      </c>
      <c r="GD274" s="60">
        <v>3212</v>
      </c>
      <c r="GE274" s="60">
        <v>3009</v>
      </c>
      <c r="GF274" s="60">
        <v>3009</v>
      </c>
      <c r="GG274" s="60">
        <v>3399</v>
      </c>
      <c r="GH274" s="60">
        <v>3581</v>
      </c>
      <c r="GI274" s="60">
        <v>2928</v>
      </c>
      <c r="GJ274" s="60">
        <v>3581</v>
      </c>
      <c r="GK274" s="60">
        <v>3581</v>
      </c>
      <c r="GL274" s="60">
        <v>3581</v>
      </c>
      <c r="GM274" s="60">
        <v>2564</v>
      </c>
      <c r="GN274" s="60">
        <v>3581</v>
      </c>
      <c r="GO274" s="60">
        <v>3581</v>
      </c>
      <c r="GP274" s="60">
        <v>3581</v>
      </c>
      <c r="GQ274" s="60">
        <v>3581</v>
      </c>
      <c r="GR274" s="60">
        <v>1599</v>
      </c>
      <c r="GS274" s="60">
        <v>3081</v>
      </c>
      <c r="GT274" s="60">
        <v>3581</v>
      </c>
      <c r="GU274" s="60">
        <v>3581</v>
      </c>
      <c r="GV274" s="60">
        <v>3581</v>
      </c>
      <c r="GW274" s="60">
        <v>3581</v>
      </c>
      <c r="GX274" s="60">
        <v>3581</v>
      </c>
      <c r="GY274" s="60">
        <v>3581</v>
      </c>
      <c r="GZ274" s="60">
        <v>3581</v>
      </c>
      <c r="HA274" s="60">
        <v>3581</v>
      </c>
      <c r="HB274" s="60">
        <v>2967</v>
      </c>
      <c r="HC274" s="60">
        <v>3441</v>
      </c>
      <c r="HD274" s="60">
        <v>3581</v>
      </c>
      <c r="HE274" s="60">
        <v>3581</v>
      </c>
      <c r="HF274" s="60">
        <v>3581</v>
      </c>
      <c r="HG274" s="60">
        <v>3581</v>
      </c>
      <c r="HH274" s="60">
        <v>3581</v>
      </c>
      <c r="HI274" s="60">
        <v>2341</v>
      </c>
      <c r="HJ274" s="60">
        <v>3475</v>
      </c>
      <c r="HK274" s="60">
        <v>676</v>
      </c>
      <c r="HL274" s="60">
        <v>3581</v>
      </c>
      <c r="HM274" s="60">
        <v>1599</v>
      </c>
      <c r="HN274" s="60">
        <v>3497</v>
      </c>
      <c r="HO274" s="60">
        <v>2697</v>
      </c>
      <c r="HP274" s="60">
        <v>1497</v>
      </c>
      <c r="HQ274" s="60">
        <v>2740</v>
      </c>
      <c r="HR274" s="60">
        <v>3581</v>
      </c>
      <c r="HS274" s="60">
        <v>2807</v>
      </c>
      <c r="HT274" s="60">
        <v>3441</v>
      </c>
      <c r="HU274" s="60">
        <v>3441</v>
      </c>
      <c r="HV274" s="60">
        <v>3441</v>
      </c>
      <c r="HW274" s="60">
        <v>3441</v>
      </c>
      <c r="HX274" s="60">
        <v>3581</v>
      </c>
      <c r="HY274" s="60">
        <v>3200</v>
      </c>
      <c r="HZ274" s="60">
        <v>3200</v>
      </c>
      <c r="IA274" s="60">
        <v>3114</v>
      </c>
      <c r="IB274" s="60">
        <v>3347</v>
      </c>
      <c r="IC274" s="60">
        <v>3197</v>
      </c>
      <c r="ID274" s="60">
        <v>3197</v>
      </c>
      <c r="IE274" s="60">
        <v>3539</v>
      </c>
      <c r="IF274" s="60">
        <v>3249</v>
      </c>
      <c r="IG274" s="60">
        <v>3249</v>
      </c>
      <c r="IH274" s="60">
        <v>2607</v>
      </c>
      <c r="II274" s="60">
        <v>3051</v>
      </c>
      <c r="IJ274" s="60">
        <v>3347</v>
      </c>
      <c r="IK274" s="60">
        <v>2704</v>
      </c>
      <c r="IL274" s="60">
        <v>2859</v>
      </c>
      <c r="IM274" s="60">
        <v>3441</v>
      </c>
      <c r="IN274" s="60">
        <v>3581</v>
      </c>
      <c r="IO274" s="60">
        <v>3009</v>
      </c>
      <c r="IP274" s="60">
        <v>1951</v>
      </c>
      <c r="IQ274" s="60">
        <v>3581</v>
      </c>
      <c r="IR274" s="60">
        <v>1951</v>
      </c>
      <c r="IS274" s="60">
        <v>3249</v>
      </c>
      <c r="IT274" s="60">
        <v>3382</v>
      </c>
      <c r="IU274" s="60">
        <v>3254</v>
      </c>
      <c r="IV274" s="60">
        <v>3539</v>
      </c>
      <c r="IW274" s="60">
        <v>3365</v>
      </c>
      <c r="IX274" s="60">
        <v>2934</v>
      </c>
      <c r="IY274" s="60">
        <v>3581</v>
      </c>
      <c r="IZ274" s="60">
        <v>2818</v>
      </c>
      <c r="JA274" s="60">
        <v>1103</v>
      </c>
      <c r="JB274" s="60">
        <v>1759</v>
      </c>
      <c r="JC274" s="60">
        <v>3065</v>
      </c>
      <c r="JD274" s="60">
        <v>1546</v>
      </c>
      <c r="JE274" s="60">
        <v>3084</v>
      </c>
      <c r="JF274" s="60">
        <v>3497</v>
      </c>
      <c r="JG274" s="60">
        <v>603</v>
      </c>
      <c r="JH274" s="60">
        <v>3382</v>
      </c>
      <c r="JI274" s="60">
        <v>2619</v>
      </c>
      <c r="JJ274" s="60">
        <v>2844</v>
      </c>
      <c r="JL274" s="60">
        <v>3497</v>
      </c>
      <c r="JM274" s="60">
        <v>3200</v>
      </c>
      <c r="JN274" s="60">
        <v>3347</v>
      </c>
      <c r="JO274" s="60">
        <v>1099</v>
      </c>
      <c r="JP274" s="60">
        <v>3318</v>
      </c>
      <c r="JQ274" s="60">
        <v>3497</v>
      </c>
      <c r="JR274" s="60">
        <v>3581</v>
      </c>
      <c r="JS274" s="60">
        <v>3475</v>
      </c>
      <c r="JT274" s="60">
        <v>3581</v>
      </c>
      <c r="JU274" s="60">
        <v>3347</v>
      </c>
      <c r="JV274" s="60">
        <v>3126</v>
      </c>
      <c r="JW274" s="60">
        <v>1983</v>
      </c>
      <c r="JX274" s="60">
        <v>1099</v>
      </c>
      <c r="JY274" s="60">
        <v>3126</v>
      </c>
      <c r="JZ274" s="60">
        <v>3114</v>
      </c>
      <c r="KA274" s="60">
        <v>3318</v>
      </c>
      <c r="KB274" s="60">
        <v>2565</v>
      </c>
      <c r="KC274" s="60">
        <v>1599</v>
      </c>
      <c r="KD274" s="60">
        <v>2544</v>
      </c>
      <c r="KE274" s="60">
        <v>2960</v>
      </c>
      <c r="KF274" s="60">
        <v>2694</v>
      </c>
      <c r="KG274" s="60">
        <v>2832</v>
      </c>
      <c r="KH274" s="60">
        <v>3081</v>
      </c>
      <c r="KI274" s="60">
        <v>3050</v>
      </c>
      <c r="KJ274" s="60">
        <v>2814</v>
      </c>
      <c r="KK274" s="60">
        <v>2191</v>
      </c>
      <c r="KL274" s="60">
        <v>2454</v>
      </c>
      <c r="KM274" s="60">
        <v>3347</v>
      </c>
      <c r="KN274" s="60">
        <v>3539</v>
      </c>
      <c r="KO274" s="60">
        <v>1599</v>
      </c>
      <c r="KP274" s="60">
        <v>3581</v>
      </c>
      <c r="KQ274" s="60">
        <v>3497</v>
      </c>
      <c r="KR274" s="60">
        <v>3497</v>
      </c>
      <c r="KS274" s="60">
        <v>3197</v>
      </c>
      <c r="KT274" s="60">
        <v>2649</v>
      </c>
      <c r="KU274" s="60">
        <v>3581</v>
      </c>
      <c r="KV274" s="60">
        <v>3581</v>
      </c>
      <c r="KW274" s="60">
        <v>1487</v>
      </c>
      <c r="KX274" s="60">
        <v>3581</v>
      </c>
      <c r="KY274" s="60">
        <v>3581</v>
      </c>
      <c r="KZ274" s="60">
        <v>3475</v>
      </c>
      <c r="LA274" s="60">
        <v>3581</v>
      </c>
      <c r="LB274" s="60">
        <v>1103</v>
      </c>
      <c r="LC274" s="60">
        <v>2928</v>
      </c>
      <c r="LD274" s="60">
        <v>2606</v>
      </c>
      <c r="LE274" s="60">
        <v>3441</v>
      </c>
      <c r="LF274" s="60">
        <v>3581</v>
      </c>
      <c r="LG274" s="60">
        <v>1279</v>
      </c>
      <c r="LH274" s="60">
        <v>3581</v>
      </c>
      <c r="LI274" s="60">
        <v>3581</v>
      </c>
      <c r="LJ274" s="60">
        <v>2626</v>
      </c>
      <c r="LK274" s="60">
        <v>2704</v>
      </c>
      <c r="LL274" s="60">
        <v>3581</v>
      </c>
      <c r="LM274" s="60">
        <v>3581</v>
      </c>
      <c r="LN274" s="60">
        <v>3197</v>
      </c>
      <c r="LO274" s="60">
        <v>3347</v>
      </c>
      <c r="LP274" s="60">
        <v>3347</v>
      </c>
      <c r="LQ274" s="60">
        <v>3581</v>
      </c>
      <c r="LR274" s="60">
        <v>3581</v>
      </c>
      <c r="LS274" s="60">
        <v>3234</v>
      </c>
      <c r="LT274" s="60">
        <v>1599</v>
      </c>
      <c r="LU274" s="60">
        <v>3581</v>
      </c>
      <c r="LV274" s="60">
        <v>3581</v>
      </c>
    </row>
    <row r="275" spans="1:334" ht="15" customHeight="1" x14ac:dyDescent="0.35">
      <c r="A275" s="57"/>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s="60">
        <v>1599.3</v>
      </c>
      <c r="FH275" s="60">
        <v>1599.3</v>
      </c>
      <c r="FI275" s="60">
        <v>773.3</v>
      </c>
      <c r="FJ275" s="60">
        <v>1515.3</v>
      </c>
      <c r="FK275" s="60">
        <v>1252.3</v>
      </c>
      <c r="FL275" s="60">
        <v>1515.3</v>
      </c>
      <c r="FM275" s="60">
        <v>1252.3</v>
      </c>
      <c r="FN275" s="60">
        <v>1515.3</v>
      </c>
      <c r="FO275" s="60">
        <v>1599.3</v>
      </c>
      <c r="FP275" s="60">
        <v>1599.3</v>
      </c>
      <c r="FQ275" s="60">
        <v>1557.3</v>
      </c>
      <c r="FR275" s="60">
        <v>1557.3</v>
      </c>
      <c r="FS275" s="60">
        <v>1557.3</v>
      </c>
      <c r="FT275" s="60">
        <v>1557.3</v>
      </c>
      <c r="FU275" s="60">
        <v>1557.3</v>
      </c>
      <c r="FV275" s="60">
        <v>1515.3</v>
      </c>
      <c r="FW275" s="60">
        <v>1294.3</v>
      </c>
      <c r="FX275" s="60">
        <v>1294.3</v>
      </c>
      <c r="FY275" s="60">
        <v>417.3</v>
      </c>
      <c r="FZ275" s="60">
        <v>66.3</v>
      </c>
      <c r="GA275" s="60">
        <v>1294.3</v>
      </c>
      <c r="GB275" s="60">
        <v>1599.3</v>
      </c>
      <c r="GC275" s="60">
        <v>1491</v>
      </c>
      <c r="GD275" s="60">
        <v>1492.3</v>
      </c>
      <c r="GE275" s="60">
        <v>1491</v>
      </c>
      <c r="GF275" s="60">
        <v>1491</v>
      </c>
      <c r="GG275" s="60">
        <v>1491</v>
      </c>
      <c r="GH275" s="60">
        <v>1533</v>
      </c>
      <c r="GI275" s="60">
        <v>1599.3</v>
      </c>
      <c r="GJ275" s="60">
        <v>1599.3</v>
      </c>
      <c r="GK275" s="60">
        <v>1599.3</v>
      </c>
      <c r="GL275" s="60">
        <v>1599.3</v>
      </c>
      <c r="GM275" s="60">
        <v>1515.3</v>
      </c>
      <c r="GN275" s="60">
        <v>1599.3</v>
      </c>
      <c r="GO275" s="60">
        <v>1599.3</v>
      </c>
      <c r="GP275" s="60">
        <v>1599.3</v>
      </c>
      <c r="GQ275" s="60">
        <v>1599.3</v>
      </c>
      <c r="GR275" s="60">
        <v>66.3</v>
      </c>
      <c r="GS275" s="60">
        <v>1599.3</v>
      </c>
      <c r="GT275" s="60">
        <v>1599.3</v>
      </c>
      <c r="GU275" s="60">
        <v>1533</v>
      </c>
      <c r="GV275" s="60">
        <v>1533</v>
      </c>
      <c r="GW275" s="60">
        <v>1533</v>
      </c>
      <c r="GX275" s="60">
        <v>1533</v>
      </c>
      <c r="GY275" s="60">
        <v>1533</v>
      </c>
      <c r="GZ275" s="60">
        <v>1533</v>
      </c>
      <c r="HA275" s="60">
        <v>1533</v>
      </c>
      <c r="HB275" s="60">
        <v>1515.3</v>
      </c>
      <c r="HC275" s="60">
        <v>1599.3</v>
      </c>
      <c r="HD275" s="60">
        <v>1599.3</v>
      </c>
      <c r="HE275" s="60">
        <v>1599.3</v>
      </c>
      <c r="HF275" s="60">
        <v>1599.3</v>
      </c>
      <c r="HG275" s="60">
        <v>1599.3</v>
      </c>
      <c r="HH275" s="60">
        <v>1599.3</v>
      </c>
      <c r="HI275" s="60">
        <v>1491</v>
      </c>
      <c r="HJ275" s="60">
        <v>1599.3</v>
      </c>
      <c r="HK275" s="60">
        <v>1515.3</v>
      </c>
      <c r="HL275" s="60">
        <v>1599.3</v>
      </c>
      <c r="HM275" s="60">
        <v>1515.3</v>
      </c>
      <c r="HN275" s="60">
        <v>1515.3</v>
      </c>
      <c r="HO275" s="60">
        <v>1036.3</v>
      </c>
      <c r="HP275" s="60">
        <v>1515.3</v>
      </c>
      <c r="HQ275" s="60">
        <v>1599.3</v>
      </c>
      <c r="HR275" s="60">
        <v>1378.3</v>
      </c>
      <c r="HS275" s="60">
        <v>1515.3</v>
      </c>
      <c r="HT275" s="60">
        <v>1599.3</v>
      </c>
      <c r="HU275" s="60">
        <v>1599.3</v>
      </c>
      <c r="HV275" s="60">
        <v>1599.3</v>
      </c>
      <c r="HW275" s="60">
        <v>1599.3</v>
      </c>
      <c r="HX275" s="60">
        <v>1599.3</v>
      </c>
      <c r="HY275" s="60">
        <v>1515.3</v>
      </c>
      <c r="HZ275" s="60">
        <v>1515.3</v>
      </c>
      <c r="IA275" s="60">
        <v>1515.3</v>
      </c>
      <c r="IB275" s="60">
        <v>1515.3</v>
      </c>
      <c r="IC275" s="60">
        <v>1515.3</v>
      </c>
      <c r="ID275" s="60">
        <v>1515.3</v>
      </c>
      <c r="IE275" s="60">
        <v>1557.3</v>
      </c>
      <c r="IF275" s="60">
        <v>1557.3</v>
      </c>
      <c r="IG275" s="60">
        <v>1557.3</v>
      </c>
      <c r="IH275" s="60">
        <v>1215.3</v>
      </c>
      <c r="II275" s="60">
        <v>1599.3</v>
      </c>
      <c r="IJ275" s="60">
        <v>1515.3</v>
      </c>
      <c r="IK275" s="60">
        <v>1515.3</v>
      </c>
      <c r="IL275" s="60">
        <v>1557.3</v>
      </c>
      <c r="IM275" s="60">
        <v>1599.3</v>
      </c>
      <c r="IN275" s="60">
        <v>1599.3</v>
      </c>
      <c r="IO275" s="60">
        <v>1557.3</v>
      </c>
      <c r="IP275" s="60">
        <v>1557.3</v>
      </c>
      <c r="IQ275" s="60">
        <v>1599.3</v>
      </c>
      <c r="IR275" s="60">
        <v>1557.3</v>
      </c>
      <c r="IS275" s="60">
        <v>1557.3</v>
      </c>
      <c r="IT275" s="60">
        <v>1557.3</v>
      </c>
      <c r="IU275" s="60">
        <v>1515.3</v>
      </c>
      <c r="IV275" s="60">
        <v>1336.3</v>
      </c>
      <c r="IW275" s="60">
        <v>773.3</v>
      </c>
      <c r="IX275" s="60">
        <v>252.3</v>
      </c>
      <c r="IY275" s="60">
        <v>1599.3</v>
      </c>
      <c r="IZ275" s="60">
        <v>1599.3</v>
      </c>
      <c r="JA275" s="60">
        <v>1515.3</v>
      </c>
      <c r="JB275" s="60">
        <v>1417.3</v>
      </c>
      <c r="JC275" s="60">
        <v>1294.3</v>
      </c>
      <c r="JD275" s="60">
        <v>1515.3</v>
      </c>
      <c r="JE275" s="60">
        <v>638.29999999999995</v>
      </c>
      <c r="JF275" s="60">
        <v>1417.3</v>
      </c>
      <c r="JG275" s="60">
        <v>1515.3</v>
      </c>
      <c r="JH275" s="60">
        <v>1557.3</v>
      </c>
      <c r="JI275" s="60">
        <v>1557.3</v>
      </c>
      <c r="JJ275" s="60">
        <v>1515.3</v>
      </c>
      <c r="JK275" s="60">
        <v>1515.3</v>
      </c>
      <c r="JM275" s="60">
        <v>1515.3</v>
      </c>
      <c r="JN275" s="60">
        <v>638.29999999999995</v>
      </c>
      <c r="JO275" s="60">
        <v>1515.3</v>
      </c>
      <c r="JP275" s="60">
        <v>1492.3</v>
      </c>
      <c r="JQ275" s="60">
        <v>1515.3</v>
      </c>
      <c r="JR275" s="60">
        <v>1599.3</v>
      </c>
      <c r="JS275" s="60">
        <v>1599.3</v>
      </c>
      <c r="JT275" s="60">
        <v>1599.3</v>
      </c>
      <c r="JU275" s="60">
        <v>66.3</v>
      </c>
      <c r="JV275" s="60">
        <v>815.3</v>
      </c>
      <c r="JW275" s="60">
        <v>1599.3</v>
      </c>
      <c r="JX275" s="60">
        <v>1515.3</v>
      </c>
      <c r="JY275" s="60">
        <v>1557.3</v>
      </c>
      <c r="JZ275" s="60">
        <v>1515.3</v>
      </c>
      <c r="KA275" s="60">
        <v>1492.3</v>
      </c>
      <c r="KB275" s="60">
        <v>1515.3</v>
      </c>
      <c r="KC275" s="60">
        <v>1036.3</v>
      </c>
      <c r="KD275" s="60">
        <v>66.3</v>
      </c>
      <c r="KE275" s="60">
        <v>1557.3</v>
      </c>
      <c r="KF275" s="60">
        <v>1417.3</v>
      </c>
      <c r="KG275" s="60">
        <v>1515.3</v>
      </c>
      <c r="KH275" s="60">
        <v>1599.3</v>
      </c>
      <c r="KI275" s="60">
        <v>1515.3</v>
      </c>
      <c r="KJ275" s="60">
        <v>1515.3</v>
      </c>
      <c r="KK275" s="60">
        <v>1515.3</v>
      </c>
      <c r="KL275" s="60">
        <v>1515.3</v>
      </c>
      <c r="KM275" s="60">
        <v>1515.3</v>
      </c>
      <c r="KN275" s="60">
        <v>1557.3</v>
      </c>
      <c r="KO275" s="60">
        <v>1515.3</v>
      </c>
      <c r="KP275" s="60">
        <v>1599.3</v>
      </c>
      <c r="KQ275" s="60">
        <v>1026.3</v>
      </c>
      <c r="KR275" s="60">
        <v>66.3</v>
      </c>
      <c r="KS275" s="60">
        <v>773.3</v>
      </c>
      <c r="KT275" s="60">
        <v>1515.3</v>
      </c>
      <c r="KU275" s="60">
        <v>1599.3</v>
      </c>
      <c r="KV275" s="60">
        <v>1599.3</v>
      </c>
      <c r="KW275" s="60">
        <v>1599.3</v>
      </c>
      <c r="KX275" s="60">
        <v>1599.3</v>
      </c>
      <c r="KY275" s="60">
        <v>1599.3</v>
      </c>
      <c r="KZ275" s="60">
        <v>1599.3</v>
      </c>
      <c r="LA275" s="60">
        <v>1599.3</v>
      </c>
      <c r="LB275" s="60">
        <v>1515.3</v>
      </c>
      <c r="LC275" s="60">
        <v>1599.3</v>
      </c>
      <c r="LD275" s="60">
        <v>1557.3</v>
      </c>
      <c r="LE275" s="60">
        <v>1599.3</v>
      </c>
      <c r="LF275" s="60">
        <v>1599.3</v>
      </c>
      <c r="LG275" s="60">
        <v>1515.3</v>
      </c>
      <c r="LH275" s="60">
        <v>1599.3</v>
      </c>
      <c r="LI275" s="60">
        <v>1599.3</v>
      </c>
      <c r="LJ275" s="60">
        <v>1557.3</v>
      </c>
      <c r="LK275" s="60">
        <v>1515.3</v>
      </c>
      <c r="LL275" s="60">
        <v>1599.3</v>
      </c>
      <c r="LM275" s="60">
        <v>1599.3</v>
      </c>
      <c r="LN275" s="60">
        <v>1252.3</v>
      </c>
      <c r="LO275" s="60">
        <v>638.29999999999995</v>
      </c>
      <c r="LP275" s="60">
        <v>638.29999999999995</v>
      </c>
      <c r="LQ275" s="60">
        <v>1599.3</v>
      </c>
      <c r="LR275" s="60">
        <v>1599.3</v>
      </c>
      <c r="LS275" s="60">
        <v>1515.3</v>
      </c>
      <c r="LT275" s="60">
        <v>1515.3</v>
      </c>
      <c r="LU275" s="60">
        <v>1599.3</v>
      </c>
      <c r="LV275" s="60">
        <v>1599.3</v>
      </c>
    </row>
    <row r="276" spans="1:334" ht="15" customHeight="1" x14ac:dyDescent="0.35">
      <c r="A276" s="57"/>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s="60">
        <v>792.75</v>
      </c>
      <c r="FH276" s="60">
        <v>652.75</v>
      </c>
      <c r="FI276" s="60">
        <v>568.75</v>
      </c>
      <c r="FJ276" s="60">
        <v>568.75</v>
      </c>
      <c r="FK276" s="60">
        <v>708.75</v>
      </c>
      <c r="FL276" s="60">
        <v>568.75</v>
      </c>
      <c r="FM276" s="60">
        <v>708.75</v>
      </c>
      <c r="FN276" s="60">
        <v>568.75</v>
      </c>
      <c r="FO276" s="60">
        <v>652.75</v>
      </c>
      <c r="FP276" s="60">
        <v>792.75</v>
      </c>
      <c r="FQ276" s="60">
        <v>750.75</v>
      </c>
      <c r="FR276" s="60">
        <v>750.75</v>
      </c>
      <c r="FS276" s="60">
        <v>610.75</v>
      </c>
      <c r="FT276" s="60">
        <v>610.75</v>
      </c>
      <c r="FU276" s="60">
        <v>610.75</v>
      </c>
      <c r="FV276" s="60">
        <v>568.75</v>
      </c>
      <c r="FW276" s="60">
        <v>708.75</v>
      </c>
      <c r="FX276" s="60">
        <v>708.75</v>
      </c>
      <c r="FY276" s="60">
        <v>708.75</v>
      </c>
      <c r="FZ276" s="60">
        <v>708.75</v>
      </c>
      <c r="GA276" s="60">
        <v>708.75</v>
      </c>
      <c r="GB276" s="60">
        <v>652.75</v>
      </c>
      <c r="GC276" s="60">
        <v>610.75</v>
      </c>
      <c r="GD276" s="60">
        <v>792.75</v>
      </c>
      <c r="GE276" s="60">
        <v>610.75</v>
      </c>
      <c r="GF276" s="60">
        <v>610.75</v>
      </c>
      <c r="GG276" s="60">
        <v>610.75</v>
      </c>
      <c r="GH276" s="60">
        <v>792.75</v>
      </c>
      <c r="GI276" s="60">
        <v>792.75</v>
      </c>
      <c r="GJ276" s="60">
        <v>792.75</v>
      </c>
      <c r="GK276" s="60">
        <v>792.75</v>
      </c>
      <c r="GL276" s="60">
        <v>792.75</v>
      </c>
      <c r="GM276" s="60">
        <v>708.75</v>
      </c>
      <c r="GN276" s="60">
        <v>792.75</v>
      </c>
      <c r="GO276" s="60">
        <v>792.75</v>
      </c>
      <c r="GP276" s="60">
        <v>792.75</v>
      </c>
      <c r="GQ276" s="60">
        <v>792.75</v>
      </c>
      <c r="GR276" s="60">
        <v>708.75</v>
      </c>
      <c r="GS276" s="60">
        <v>652.75</v>
      </c>
      <c r="GT276" s="60">
        <v>792.75</v>
      </c>
      <c r="GU276" s="60">
        <v>792.75</v>
      </c>
      <c r="GV276" s="60">
        <v>792.75</v>
      </c>
      <c r="GW276" s="60">
        <v>792.75</v>
      </c>
      <c r="GX276" s="60">
        <v>792.75</v>
      </c>
      <c r="GY276" s="60">
        <v>792.75</v>
      </c>
      <c r="GZ276" s="60">
        <v>792.75</v>
      </c>
      <c r="HA276" s="60">
        <v>792.75</v>
      </c>
      <c r="HB276" s="60">
        <v>568.75</v>
      </c>
      <c r="HC276" s="60">
        <v>652.75</v>
      </c>
      <c r="HD276" s="60">
        <v>792.75</v>
      </c>
      <c r="HE276" s="60">
        <v>792.75</v>
      </c>
      <c r="HF276" s="60">
        <v>792.75</v>
      </c>
      <c r="HG276" s="60">
        <v>792.75</v>
      </c>
      <c r="HH276" s="60">
        <v>792.75</v>
      </c>
      <c r="HI276" s="60">
        <v>610.75</v>
      </c>
      <c r="HJ276" s="60">
        <v>792.75</v>
      </c>
      <c r="HK276" s="60">
        <v>411.75</v>
      </c>
      <c r="HL276" s="60">
        <v>792.75</v>
      </c>
      <c r="HM276" s="60">
        <v>708.75</v>
      </c>
      <c r="HN276" s="60">
        <v>708.75</v>
      </c>
      <c r="HO276" s="60">
        <v>568.75</v>
      </c>
      <c r="HP276" s="60">
        <v>606.75</v>
      </c>
      <c r="HQ276" s="60">
        <v>652.75</v>
      </c>
      <c r="HR276" s="60">
        <v>792.75</v>
      </c>
      <c r="HS276" s="60">
        <v>708.75</v>
      </c>
      <c r="HT276" s="60">
        <v>652.75</v>
      </c>
      <c r="HU276" s="60">
        <v>421.75</v>
      </c>
      <c r="HV276" s="60">
        <v>652.75</v>
      </c>
      <c r="HW276" s="60">
        <v>652.75</v>
      </c>
      <c r="HX276" s="60">
        <v>792.75</v>
      </c>
      <c r="HY276" s="60">
        <v>164</v>
      </c>
      <c r="HZ276" s="60">
        <v>164</v>
      </c>
      <c r="IA276" s="60">
        <v>164</v>
      </c>
      <c r="IB276" s="60">
        <v>692</v>
      </c>
      <c r="IC276" s="60">
        <v>708.75</v>
      </c>
      <c r="ID276" s="60">
        <v>708.75</v>
      </c>
      <c r="IE276" s="60">
        <v>339</v>
      </c>
      <c r="IF276" s="60">
        <v>610.75</v>
      </c>
      <c r="IG276" s="60">
        <v>610.75</v>
      </c>
      <c r="IH276" s="60">
        <v>568.75</v>
      </c>
      <c r="II276" s="60">
        <v>652.75</v>
      </c>
      <c r="IJ276" s="60">
        <v>708.75</v>
      </c>
      <c r="IK276" s="60">
        <v>568.75</v>
      </c>
      <c r="IL276" s="60">
        <v>610.75</v>
      </c>
      <c r="IM276" s="60">
        <v>652.75</v>
      </c>
      <c r="IN276" s="60">
        <v>792.75</v>
      </c>
      <c r="IO276" s="60">
        <v>610.75</v>
      </c>
      <c r="IP276" s="60">
        <v>610.75</v>
      </c>
      <c r="IQ276" s="60">
        <v>792.75</v>
      </c>
      <c r="IR276" s="60">
        <v>610.75</v>
      </c>
      <c r="IS276" s="60">
        <v>610.75</v>
      </c>
      <c r="IT276" s="60">
        <v>362.75</v>
      </c>
      <c r="IU276" s="60">
        <v>535</v>
      </c>
      <c r="IV276" s="60">
        <v>750.75</v>
      </c>
      <c r="IW276" s="60">
        <v>708.75</v>
      </c>
      <c r="IX276" s="60">
        <v>708.75</v>
      </c>
      <c r="IY276" s="60">
        <v>792.75</v>
      </c>
      <c r="IZ276" s="60">
        <v>652.75</v>
      </c>
      <c r="JA276" s="60">
        <v>708.75</v>
      </c>
      <c r="JB276" s="60">
        <v>568.75</v>
      </c>
      <c r="JC276" s="60">
        <v>708.75</v>
      </c>
      <c r="JD276" s="60">
        <v>411.75</v>
      </c>
      <c r="JE276" s="60">
        <v>708.75</v>
      </c>
      <c r="JF276" s="60">
        <v>708.75</v>
      </c>
      <c r="JG276" s="60">
        <v>568.75</v>
      </c>
      <c r="JH276" s="60">
        <v>362.75</v>
      </c>
      <c r="JI276" s="60">
        <v>437</v>
      </c>
      <c r="JJ276" s="60">
        <v>708.75</v>
      </c>
      <c r="JK276" s="60">
        <v>411.75</v>
      </c>
      <c r="JL276" s="60">
        <v>708.75</v>
      </c>
      <c r="JN276" s="60">
        <v>708.75</v>
      </c>
      <c r="JO276" s="60">
        <v>568.75</v>
      </c>
      <c r="JP276" s="60">
        <v>792.75</v>
      </c>
      <c r="JQ276" s="60">
        <v>528</v>
      </c>
      <c r="JR276" s="60">
        <v>792.75</v>
      </c>
      <c r="JS276" s="60">
        <v>792.75</v>
      </c>
      <c r="JT276" s="60">
        <v>792.75</v>
      </c>
      <c r="JU276" s="60">
        <v>708.75</v>
      </c>
      <c r="JV276" s="60">
        <v>750.75</v>
      </c>
      <c r="JW276" s="60">
        <v>792.75</v>
      </c>
      <c r="JX276" s="60">
        <v>568.75</v>
      </c>
      <c r="JY276" s="60">
        <v>750.75</v>
      </c>
      <c r="JZ276" s="60">
        <v>180.75</v>
      </c>
      <c r="KA276" s="60">
        <v>792.75</v>
      </c>
      <c r="KB276" s="60">
        <v>568.75</v>
      </c>
      <c r="KC276" s="60">
        <v>708.75</v>
      </c>
      <c r="KD276" s="60">
        <v>708.75</v>
      </c>
      <c r="KE276" s="60">
        <v>453.75</v>
      </c>
      <c r="KF276" s="60">
        <v>708.75</v>
      </c>
      <c r="KG276" s="60">
        <v>411.75</v>
      </c>
      <c r="KH276" s="60">
        <v>652.75</v>
      </c>
      <c r="KI276" s="60">
        <v>411.75</v>
      </c>
      <c r="KJ276" s="60">
        <v>411.75</v>
      </c>
      <c r="KK276" s="60">
        <v>411.75</v>
      </c>
      <c r="KL276" s="60">
        <v>411.75</v>
      </c>
      <c r="KM276" s="60">
        <v>692</v>
      </c>
      <c r="KN276" s="60">
        <v>570</v>
      </c>
      <c r="KO276" s="60">
        <v>708.75</v>
      </c>
      <c r="KP276" s="60">
        <v>792.75</v>
      </c>
      <c r="KQ276" s="60">
        <v>708.75</v>
      </c>
      <c r="KR276" s="60">
        <v>708.75</v>
      </c>
      <c r="KS276" s="60">
        <v>708.75</v>
      </c>
      <c r="KT276" s="60">
        <v>708.75</v>
      </c>
      <c r="KU276" s="60">
        <v>792.75</v>
      </c>
      <c r="KV276" s="60">
        <v>792.75</v>
      </c>
      <c r="KW276" s="60">
        <v>792.75</v>
      </c>
      <c r="KX276" s="60">
        <v>792.75</v>
      </c>
      <c r="KY276" s="60">
        <v>792.75</v>
      </c>
      <c r="KZ276" s="60">
        <v>792.75</v>
      </c>
      <c r="LA276" s="60">
        <v>792.75</v>
      </c>
      <c r="LB276" s="60">
        <v>708.75</v>
      </c>
      <c r="LC276" s="60">
        <v>792.75</v>
      </c>
      <c r="LD276" s="60">
        <v>750.75</v>
      </c>
      <c r="LE276" s="60">
        <v>652.75</v>
      </c>
      <c r="LF276" s="60">
        <v>792.75</v>
      </c>
      <c r="LG276" s="60">
        <v>568.75</v>
      </c>
      <c r="LH276" s="60">
        <v>792.75</v>
      </c>
      <c r="LI276" s="60">
        <v>792.75</v>
      </c>
      <c r="LJ276" s="60">
        <v>610.75</v>
      </c>
      <c r="LK276" s="60">
        <v>568.75</v>
      </c>
      <c r="LL276" s="60">
        <v>561.75</v>
      </c>
      <c r="LM276" s="60">
        <v>792.75</v>
      </c>
      <c r="LN276" s="60">
        <v>708.75</v>
      </c>
      <c r="LO276" s="60">
        <v>708.75</v>
      </c>
      <c r="LP276" s="60">
        <v>708.75</v>
      </c>
      <c r="LQ276" s="60">
        <v>792.75</v>
      </c>
      <c r="LR276" s="60">
        <v>792.75</v>
      </c>
      <c r="LS276" s="60">
        <v>708.75</v>
      </c>
      <c r="LT276" s="60">
        <v>708.75</v>
      </c>
      <c r="LU276" s="60">
        <v>792.75</v>
      </c>
      <c r="LV276" s="60">
        <v>792.75</v>
      </c>
    </row>
    <row r="277" spans="1:334" ht="15" customHeight="1" x14ac:dyDescent="0.35">
      <c r="A277" s="5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s="60">
        <v>2015</v>
      </c>
      <c r="FH277" s="60">
        <v>1965</v>
      </c>
      <c r="FI277" s="60">
        <v>1154</v>
      </c>
      <c r="FJ277" s="60">
        <v>1731</v>
      </c>
      <c r="FK277" s="60">
        <v>1633</v>
      </c>
      <c r="FL277" s="60">
        <v>1486</v>
      </c>
      <c r="FM277" s="60">
        <v>1633</v>
      </c>
      <c r="FN277" s="60">
        <v>1651</v>
      </c>
      <c r="FO277" s="60">
        <v>1965</v>
      </c>
      <c r="FP277" s="60">
        <v>2365</v>
      </c>
      <c r="FQ277" s="60">
        <v>2123</v>
      </c>
      <c r="FR277" s="60">
        <v>2123</v>
      </c>
      <c r="FS277" s="60">
        <v>1923</v>
      </c>
      <c r="FT277" s="60">
        <v>1923</v>
      </c>
      <c r="FU277" s="60">
        <v>1530</v>
      </c>
      <c r="FV277" s="60">
        <v>1488</v>
      </c>
      <c r="FW277" s="60">
        <v>2281</v>
      </c>
      <c r="FX277" s="60">
        <v>2281</v>
      </c>
      <c r="FY277" s="60">
        <v>1254</v>
      </c>
      <c r="FZ277" s="60">
        <v>1127</v>
      </c>
      <c r="GA277" s="60">
        <v>2281</v>
      </c>
      <c r="GB277" s="60">
        <v>2276</v>
      </c>
      <c r="GC277" s="60">
        <v>2123</v>
      </c>
      <c r="GD277" s="60">
        <v>2285</v>
      </c>
      <c r="GE277" s="60">
        <v>1989</v>
      </c>
      <c r="GF277" s="60">
        <v>1989</v>
      </c>
      <c r="GG277" s="60">
        <v>2314</v>
      </c>
      <c r="GH277" s="60">
        <v>2276</v>
      </c>
      <c r="GI277" s="60">
        <v>2040</v>
      </c>
      <c r="GJ277" s="60">
        <v>2040</v>
      </c>
      <c r="GK277" s="60">
        <v>2040</v>
      </c>
      <c r="GL277" s="60">
        <v>2040</v>
      </c>
      <c r="GM277" s="60">
        <v>1956</v>
      </c>
      <c r="GN277" s="60">
        <v>2040</v>
      </c>
      <c r="GO277" s="60">
        <v>2285</v>
      </c>
      <c r="GP277" s="60">
        <v>2285</v>
      </c>
      <c r="GQ277" s="60">
        <v>2031</v>
      </c>
      <c r="GR277" s="60">
        <v>727</v>
      </c>
      <c r="GS277" s="60">
        <v>2285</v>
      </c>
      <c r="GT277" s="60">
        <v>2040</v>
      </c>
      <c r="GU277" s="60">
        <v>2276</v>
      </c>
      <c r="GV277" s="60">
        <v>2276</v>
      </c>
      <c r="GW277" s="60">
        <v>2276</v>
      </c>
      <c r="GX277" s="60">
        <v>2276</v>
      </c>
      <c r="GY277" s="60">
        <v>2276</v>
      </c>
      <c r="GZ277" s="60">
        <v>2276</v>
      </c>
      <c r="HA277" s="60">
        <v>2276</v>
      </c>
      <c r="HB277" s="60">
        <v>2201</v>
      </c>
      <c r="HC277" s="60">
        <v>2276</v>
      </c>
      <c r="HD277" s="60">
        <v>2276</v>
      </c>
      <c r="HE277" s="60">
        <v>2356</v>
      </c>
      <c r="HF277" s="60">
        <v>2276</v>
      </c>
      <c r="HG277" s="60">
        <v>2276</v>
      </c>
      <c r="HH277" s="60">
        <v>2276</v>
      </c>
      <c r="HI277" s="60">
        <v>2123</v>
      </c>
      <c r="HJ277" s="60">
        <v>2040</v>
      </c>
      <c r="HK277" s="60">
        <v>2131</v>
      </c>
      <c r="HL277" s="60">
        <v>2040</v>
      </c>
      <c r="HM277" s="60">
        <v>2131</v>
      </c>
      <c r="HN277" s="60">
        <v>1881</v>
      </c>
      <c r="HO277" s="60">
        <v>1252</v>
      </c>
      <c r="HP277" s="60">
        <v>1731</v>
      </c>
      <c r="HQ277" s="60">
        <v>2215</v>
      </c>
      <c r="HR277" s="60">
        <v>1885</v>
      </c>
      <c r="HS277" s="60">
        <v>1651</v>
      </c>
      <c r="HT277" s="60">
        <v>2356</v>
      </c>
      <c r="HU277" s="60">
        <v>2356</v>
      </c>
      <c r="HV277" s="60">
        <v>2356</v>
      </c>
      <c r="HW277" s="60">
        <v>2356</v>
      </c>
      <c r="HX277" s="60">
        <v>2040</v>
      </c>
      <c r="HY277" s="60">
        <v>2272</v>
      </c>
      <c r="HZ277" s="60">
        <v>2272</v>
      </c>
      <c r="IA277" s="60">
        <v>2272</v>
      </c>
      <c r="IB277" s="60">
        <v>2281</v>
      </c>
      <c r="IC277" s="60">
        <v>1651</v>
      </c>
      <c r="ID277" s="60">
        <v>2131</v>
      </c>
      <c r="IE277" s="60">
        <v>2323</v>
      </c>
      <c r="IF277" s="60">
        <v>2323</v>
      </c>
      <c r="IG277" s="60">
        <v>2323</v>
      </c>
      <c r="IH277" s="60">
        <v>1972</v>
      </c>
      <c r="II277" s="60">
        <v>2356</v>
      </c>
      <c r="IJ277" s="60">
        <v>2281</v>
      </c>
      <c r="IK277" s="60">
        <v>1956</v>
      </c>
      <c r="IL277" s="60">
        <v>2234</v>
      </c>
      <c r="IM277" s="60">
        <v>2276</v>
      </c>
      <c r="IN277" s="60">
        <v>2285</v>
      </c>
      <c r="IO277" s="60">
        <v>2234</v>
      </c>
      <c r="IP277" s="60">
        <v>1998</v>
      </c>
      <c r="IQ277" s="60">
        <v>2276</v>
      </c>
      <c r="IR277" s="60">
        <v>1998</v>
      </c>
      <c r="IS277" s="60">
        <v>2323</v>
      </c>
      <c r="IT277" s="60">
        <v>2323</v>
      </c>
      <c r="IU277" s="60">
        <v>2281</v>
      </c>
      <c r="IV277" s="60">
        <v>2243</v>
      </c>
      <c r="IW277" s="60">
        <v>1624</v>
      </c>
      <c r="IX277" s="60">
        <v>381</v>
      </c>
      <c r="IY277" s="60">
        <v>2040</v>
      </c>
      <c r="IZ277" s="60">
        <v>1492</v>
      </c>
      <c r="JA277" s="60">
        <v>1886</v>
      </c>
      <c r="JB277" s="60">
        <v>1560</v>
      </c>
      <c r="JC277" s="60">
        <v>1651</v>
      </c>
      <c r="JD277" s="60">
        <v>1651</v>
      </c>
      <c r="JE277" s="60">
        <v>89</v>
      </c>
      <c r="JF277" s="60">
        <v>2103</v>
      </c>
      <c r="JG277" s="60">
        <v>1651</v>
      </c>
      <c r="JH277" s="60">
        <v>2323</v>
      </c>
      <c r="JI277" s="60">
        <v>2323</v>
      </c>
      <c r="JJ277" s="60">
        <v>2281</v>
      </c>
      <c r="JK277" s="60">
        <v>2131</v>
      </c>
      <c r="JL277" s="60">
        <v>1404</v>
      </c>
      <c r="JM277" s="60">
        <v>2281</v>
      </c>
      <c r="JO277" s="60">
        <v>1651</v>
      </c>
      <c r="JP277" s="60">
        <v>2040</v>
      </c>
      <c r="JQ277" s="60">
        <v>2281</v>
      </c>
      <c r="JR277" s="60">
        <v>2215</v>
      </c>
      <c r="JS277" s="60">
        <v>2040</v>
      </c>
      <c r="JT277" s="60">
        <v>2040</v>
      </c>
      <c r="JU277" s="60">
        <v>765</v>
      </c>
      <c r="JV277" s="60">
        <v>1271</v>
      </c>
      <c r="JW277" s="60">
        <v>2276</v>
      </c>
      <c r="JX277" s="60">
        <v>1806</v>
      </c>
      <c r="JY277" s="60">
        <v>2084</v>
      </c>
      <c r="JZ277" s="60">
        <v>2281</v>
      </c>
      <c r="KA277" s="60">
        <v>2040</v>
      </c>
      <c r="KB277" s="60">
        <v>2051</v>
      </c>
      <c r="KC277" s="60">
        <v>1179</v>
      </c>
      <c r="KD277" s="60">
        <v>1047</v>
      </c>
      <c r="KE277" s="60">
        <v>2323</v>
      </c>
      <c r="KF277" s="60">
        <v>1160</v>
      </c>
      <c r="KG277" s="60">
        <v>2281</v>
      </c>
      <c r="KH277" s="60">
        <v>1965</v>
      </c>
      <c r="KI277" s="60">
        <v>2281</v>
      </c>
      <c r="KJ277" s="60">
        <v>2131</v>
      </c>
      <c r="KK277" s="60">
        <v>2131</v>
      </c>
      <c r="KL277" s="60">
        <v>2131</v>
      </c>
      <c r="KM277" s="60">
        <v>2272</v>
      </c>
      <c r="KN277" s="60">
        <v>2323</v>
      </c>
      <c r="KO277" s="60">
        <v>2131</v>
      </c>
      <c r="KP277" s="60">
        <v>2040</v>
      </c>
      <c r="KQ277" s="60">
        <v>1933</v>
      </c>
      <c r="KR277" s="60">
        <v>1324</v>
      </c>
      <c r="KS277" s="60">
        <v>1154</v>
      </c>
      <c r="KT277" s="60">
        <v>2131</v>
      </c>
      <c r="KU277" s="60">
        <v>2040</v>
      </c>
      <c r="KV277" s="60">
        <v>2040</v>
      </c>
      <c r="KW277" s="60">
        <v>2031</v>
      </c>
      <c r="KX277" s="60">
        <v>2040</v>
      </c>
      <c r="KY277" s="60">
        <v>2040</v>
      </c>
      <c r="KZ277" s="60">
        <v>2040</v>
      </c>
      <c r="LA277" s="60">
        <v>2040</v>
      </c>
      <c r="LB277" s="60">
        <v>1806</v>
      </c>
      <c r="LC277" s="60">
        <v>2285</v>
      </c>
      <c r="LD277" s="60">
        <v>1998</v>
      </c>
      <c r="LE277" s="60">
        <v>2285</v>
      </c>
      <c r="LF277" s="60">
        <v>2285</v>
      </c>
      <c r="LG277" s="60">
        <v>2051</v>
      </c>
      <c r="LH277" s="60">
        <v>2040</v>
      </c>
      <c r="LI277" s="60">
        <v>2120</v>
      </c>
      <c r="LJ277" s="60">
        <v>1693</v>
      </c>
      <c r="LK277" s="60">
        <v>1956</v>
      </c>
      <c r="LL277" s="60">
        <v>2040</v>
      </c>
      <c r="LM277" s="60">
        <v>2285</v>
      </c>
      <c r="LN277" s="60">
        <v>1744</v>
      </c>
      <c r="LO277" s="60">
        <v>9</v>
      </c>
      <c r="LP277" s="60">
        <v>536</v>
      </c>
      <c r="LQ277" s="60">
        <v>2040</v>
      </c>
      <c r="LR277" s="60">
        <v>2040</v>
      </c>
      <c r="LS277" s="60">
        <v>1992</v>
      </c>
      <c r="LT277" s="60">
        <v>1642</v>
      </c>
      <c r="LU277" s="60">
        <v>2040</v>
      </c>
      <c r="LV277" s="60">
        <v>2040</v>
      </c>
    </row>
    <row r="278" spans="1:334" ht="15" customHeight="1" x14ac:dyDescent="0.35">
      <c r="A278" s="57"/>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s="60">
        <v>5305.5</v>
      </c>
      <c r="FH278" s="60">
        <v>4475.5</v>
      </c>
      <c r="FI278" s="60">
        <v>3933.5</v>
      </c>
      <c r="FJ278" s="60">
        <v>4218.5</v>
      </c>
      <c r="FK278" s="60">
        <v>4253.5</v>
      </c>
      <c r="FL278" s="60">
        <v>3828.5</v>
      </c>
      <c r="FM278" s="60">
        <v>4253.5</v>
      </c>
      <c r="FN278" s="60">
        <v>4070.5</v>
      </c>
      <c r="FO278" s="60">
        <v>4475.5</v>
      </c>
      <c r="FP278" s="60">
        <v>5585.5</v>
      </c>
      <c r="FQ278" s="60">
        <v>5234.5</v>
      </c>
      <c r="FR278" s="60">
        <v>5343.5</v>
      </c>
      <c r="FS278" s="60">
        <v>5003.5</v>
      </c>
      <c r="FT278" s="60">
        <v>5003.5</v>
      </c>
      <c r="FU278" s="60">
        <v>4304.5</v>
      </c>
      <c r="FV278" s="60">
        <v>4158.5</v>
      </c>
      <c r="FW278" s="60">
        <v>5501.5</v>
      </c>
      <c r="FX278" s="60">
        <v>5501.5</v>
      </c>
      <c r="FY278" s="60">
        <v>5201.5</v>
      </c>
      <c r="FZ278" s="60">
        <v>4938.5</v>
      </c>
      <c r="GA278" s="60">
        <v>5501.5</v>
      </c>
      <c r="GB278" s="60">
        <v>5365.5</v>
      </c>
      <c r="GC278" s="60">
        <v>3135</v>
      </c>
      <c r="GD278" s="60">
        <v>5066.5</v>
      </c>
      <c r="GE278" s="60">
        <v>4050.5</v>
      </c>
      <c r="GF278" s="60">
        <v>4050.5</v>
      </c>
      <c r="GG278" s="60">
        <v>4768.5</v>
      </c>
      <c r="GH278" s="60">
        <v>5311.2</v>
      </c>
      <c r="GI278" s="60">
        <v>4604.5</v>
      </c>
      <c r="GJ278" s="60">
        <v>5505.5</v>
      </c>
      <c r="GK278" s="60">
        <v>5505.5</v>
      </c>
      <c r="GL278" s="60">
        <v>5505.5</v>
      </c>
      <c r="GM278" s="60">
        <v>4341.5</v>
      </c>
      <c r="GN278" s="60">
        <v>5505.5</v>
      </c>
      <c r="GO278" s="60">
        <v>5260.5</v>
      </c>
      <c r="GP278" s="60">
        <v>5260.5</v>
      </c>
      <c r="GQ278" s="60">
        <v>5187.5</v>
      </c>
      <c r="GR278" s="60">
        <v>3203.5</v>
      </c>
      <c r="GS278" s="60">
        <v>5005.5</v>
      </c>
      <c r="GT278" s="60">
        <v>5505.5</v>
      </c>
      <c r="GU278" s="60">
        <v>5311.2</v>
      </c>
      <c r="GV278" s="60">
        <v>5311.2</v>
      </c>
      <c r="GW278" s="60">
        <v>5311.2</v>
      </c>
      <c r="GX278" s="60">
        <v>5311.2</v>
      </c>
      <c r="GY278" s="60">
        <v>5311.2</v>
      </c>
      <c r="GZ278" s="60">
        <v>5311.2</v>
      </c>
      <c r="HA278" s="60">
        <v>5311.2</v>
      </c>
      <c r="HB278" s="60">
        <v>4821.5</v>
      </c>
      <c r="HC278" s="60">
        <v>5295.5</v>
      </c>
      <c r="HD278" s="60">
        <v>5435.5</v>
      </c>
      <c r="HE278" s="60">
        <v>5515.5</v>
      </c>
      <c r="HF278" s="60">
        <v>5435.5</v>
      </c>
      <c r="HG278" s="60">
        <v>5187.5</v>
      </c>
      <c r="HH278" s="60">
        <v>5435.5</v>
      </c>
      <c r="HI278" s="60">
        <v>3135</v>
      </c>
      <c r="HJ278" s="60">
        <v>5151.5</v>
      </c>
      <c r="HK278" s="60">
        <v>3283.5</v>
      </c>
      <c r="HL278" s="60">
        <v>4632.5</v>
      </c>
      <c r="HM278" s="60">
        <v>3603.5</v>
      </c>
      <c r="HN278" s="60">
        <v>5101.5</v>
      </c>
      <c r="HO278" s="60">
        <v>4301.5</v>
      </c>
      <c r="HP278" s="60">
        <v>3101.5</v>
      </c>
      <c r="HQ278" s="60">
        <v>4385.5</v>
      </c>
      <c r="HR278" s="60">
        <v>5105.5</v>
      </c>
      <c r="HS278" s="60">
        <v>4331.5</v>
      </c>
      <c r="HT278" s="60">
        <v>5375.5</v>
      </c>
      <c r="HU278" s="60">
        <v>5445.5</v>
      </c>
      <c r="HV278" s="60">
        <v>5375.5</v>
      </c>
      <c r="HW278" s="60">
        <v>5375.5</v>
      </c>
      <c r="HX278" s="60">
        <v>5505.5</v>
      </c>
      <c r="HY278" s="60">
        <v>5291.5</v>
      </c>
      <c r="HZ278" s="60">
        <v>5291.5</v>
      </c>
      <c r="IA278" s="60">
        <v>5291.5</v>
      </c>
      <c r="IB278" s="60">
        <v>5351.5</v>
      </c>
      <c r="IC278" s="60">
        <v>4721.5</v>
      </c>
      <c r="ID278" s="60">
        <v>5201.5</v>
      </c>
      <c r="IE278" s="60">
        <v>5543.5</v>
      </c>
      <c r="IF278" s="60">
        <v>5253.5</v>
      </c>
      <c r="IG278" s="60">
        <v>5253.5</v>
      </c>
      <c r="IH278" s="60">
        <v>4541.5</v>
      </c>
      <c r="II278" s="60">
        <v>4789.5</v>
      </c>
      <c r="IJ278" s="60">
        <v>5281.5</v>
      </c>
      <c r="IK278" s="60">
        <v>4271.5</v>
      </c>
      <c r="IL278" s="60">
        <v>4783.5</v>
      </c>
      <c r="IM278" s="60">
        <v>5365.5</v>
      </c>
      <c r="IN278" s="60">
        <v>5505.5</v>
      </c>
      <c r="IO278" s="60">
        <v>4685.5</v>
      </c>
      <c r="IP278" s="60">
        <v>3627.5</v>
      </c>
      <c r="IQ278" s="60">
        <v>5505.5</v>
      </c>
      <c r="IR278" s="60">
        <v>3627.5</v>
      </c>
      <c r="IS278" s="60">
        <v>5253.5</v>
      </c>
      <c r="IT278" s="60">
        <v>5543.5</v>
      </c>
      <c r="IU278" s="60">
        <v>5501.5</v>
      </c>
      <c r="IV278" s="60">
        <v>5463.5</v>
      </c>
      <c r="IW278" s="60">
        <v>5289.5</v>
      </c>
      <c r="IX278" s="60">
        <v>4210.5</v>
      </c>
      <c r="IY278" s="60">
        <v>5505.5</v>
      </c>
      <c r="IZ278" s="60">
        <v>3240.5</v>
      </c>
      <c r="JA278" s="60">
        <v>3092.5</v>
      </c>
      <c r="JB278" s="60">
        <v>3435.5</v>
      </c>
      <c r="JC278" s="60">
        <v>3510.5</v>
      </c>
      <c r="JD278" s="60">
        <v>2305.5</v>
      </c>
      <c r="JE278" s="60">
        <v>4688.5</v>
      </c>
      <c r="JF278" s="60">
        <v>5421.5</v>
      </c>
      <c r="JG278" s="60">
        <v>2130.5</v>
      </c>
      <c r="JH278" s="60">
        <v>5543.5</v>
      </c>
      <c r="JI278" s="60">
        <v>4173.5</v>
      </c>
      <c r="JJ278" s="60">
        <v>4848.5</v>
      </c>
      <c r="JK278" s="60">
        <v>3103.5</v>
      </c>
      <c r="JL278" s="60">
        <v>5501.5</v>
      </c>
      <c r="JM278" s="60">
        <v>5361.5</v>
      </c>
      <c r="JN278" s="60">
        <v>4871.5</v>
      </c>
      <c r="JP278" s="60">
        <v>4924.5</v>
      </c>
      <c r="JQ278" s="60">
        <v>5501.5</v>
      </c>
      <c r="JR278" s="60">
        <v>5505.5</v>
      </c>
      <c r="JS278" s="60">
        <v>5399.5</v>
      </c>
      <c r="JT278" s="60">
        <v>5505.5</v>
      </c>
      <c r="JU278" s="60">
        <v>4871.5</v>
      </c>
      <c r="JV278" s="60">
        <v>5050.5</v>
      </c>
      <c r="JW278" s="60">
        <v>3393.5</v>
      </c>
      <c r="JX278" s="60">
        <v>2530.5</v>
      </c>
      <c r="JY278" s="60">
        <v>4802.5</v>
      </c>
      <c r="JZ278" s="60">
        <v>5361.5</v>
      </c>
      <c r="KA278" s="60">
        <v>4924.5</v>
      </c>
      <c r="KB278" s="60">
        <v>4241.5</v>
      </c>
      <c r="KC278" s="60">
        <v>3275.5</v>
      </c>
      <c r="KD278" s="60">
        <v>4220.5</v>
      </c>
      <c r="KE278" s="60">
        <v>5121.5</v>
      </c>
      <c r="KF278" s="60">
        <v>4218.5</v>
      </c>
      <c r="KG278" s="60">
        <v>5079.5</v>
      </c>
      <c r="KH278" s="60">
        <v>4685.5</v>
      </c>
      <c r="KI278" s="60">
        <v>5211.5</v>
      </c>
      <c r="KJ278" s="60">
        <v>5061.5</v>
      </c>
      <c r="KK278" s="60">
        <v>4438.5</v>
      </c>
      <c r="KL278" s="60">
        <v>5061.5</v>
      </c>
      <c r="KM278" s="60">
        <v>5351.5</v>
      </c>
      <c r="KN278" s="60">
        <v>5543.5</v>
      </c>
      <c r="KO278" s="60">
        <v>3603.5</v>
      </c>
      <c r="KP278" s="60">
        <v>5505.5</v>
      </c>
      <c r="KQ278" s="60">
        <v>5421.5</v>
      </c>
      <c r="KR278" s="60">
        <v>5173.5</v>
      </c>
      <c r="KS278" s="60">
        <v>4801.5</v>
      </c>
      <c r="KT278" s="60">
        <v>4653.5</v>
      </c>
      <c r="KU278" s="60">
        <v>5505.5</v>
      </c>
      <c r="KV278" s="60">
        <v>5505.5</v>
      </c>
      <c r="KW278" s="60">
        <v>3148.5</v>
      </c>
      <c r="KX278" s="60">
        <v>5505.5</v>
      </c>
      <c r="KY278" s="60">
        <v>5505.5</v>
      </c>
      <c r="KZ278" s="60">
        <v>5399.5</v>
      </c>
      <c r="LA278" s="60">
        <v>5505.5</v>
      </c>
      <c r="LB278" s="60">
        <v>2764.5</v>
      </c>
      <c r="LC278" s="60">
        <v>4495.5</v>
      </c>
      <c r="LD278" s="60">
        <v>4810.5</v>
      </c>
      <c r="LE278" s="60">
        <v>5256.5</v>
      </c>
      <c r="LF278" s="60">
        <v>5260.5</v>
      </c>
      <c r="LG278" s="60">
        <v>2710.5</v>
      </c>
      <c r="LH278" s="60">
        <v>5505.5</v>
      </c>
      <c r="LI278" s="60">
        <v>5585.5</v>
      </c>
      <c r="LJ278" s="60">
        <v>3657.5</v>
      </c>
      <c r="LK278" s="60">
        <v>4271.5</v>
      </c>
      <c r="LL278" s="60">
        <v>5257.5</v>
      </c>
      <c r="LM278" s="60">
        <v>5505.5</v>
      </c>
      <c r="LN278" s="60">
        <v>4673.5</v>
      </c>
      <c r="LO278" s="60">
        <v>4871.5</v>
      </c>
      <c r="LP278" s="60">
        <v>5271.5</v>
      </c>
      <c r="LQ278" s="60">
        <v>5257.5</v>
      </c>
      <c r="LR278" s="60">
        <v>4991.5</v>
      </c>
      <c r="LS278" s="60">
        <v>4710.5</v>
      </c>
      <c r="LT278" s="60">
        <v>2609.5</v>
      </c>
      <c r="LU278" s="60">
        <v>5505.5</v>
      </c>
      <c r="LV278" s="60">
        <v>5505.5</v>
      </c>
    </row>
    <row r="279" spans="1:334" ht="15" customHeight="1" x14ac:dyDescent="0.35">
      <c r="A279" s="57"/>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s="60">
        <v>2272</v>
      </c>
      <c r="FH279" s="60">
        <v>2498</v>
      </c>
      <c r="FI279" s="60">
        <v>2235</v>
      </c>
      <c r="FJ279" s="60">
        <v>2235</v>
      </c>
      <c r="FK279" s="60">
        <v>2235</v>
      </c>
      <c r="FL279" s="60">
        <v>1990</v>
      </c>
      <c r="FM279" s="60">
        <v>2235</v>
      </c>
      <c r="FN279" s="60">
        <v>1763</v>
      </c>
      <c r="FO279" s="60">
        <v>2498</v>
      </c>
      <c r="FP279" s="60">
        <v>2498</v>
      </c>
      <c r="FQ279" s="60">
        <v>2284</v>
      </c>
      <c r="FR279" s="60">
        <v>2498</v>
      </c>
      <c r="FS279" s="60">
        <v>2354</v>
      </c>
      <c r="FT279" s="60">
        <v>2498</v>
      </c>
      <c r="FU279" s="60">
        <v>2091</v>
      </c>
      <c r="FV279" s="60">
        <v>2235</v>
      </c>
      <c r="FW279" s="60">
        <v>2391</v>
      </c>
      <c r="FX279" s="60">
        <v>2391</v>
      </c>
      <c r="FY279" s="60">
        <v>2391</v>
      </c>
      <c r="FZ279" s="60">
        <v>2128</v>
      </c>
      <c r="GA279" s="60">
        <v>2391</v>
      </c>
      <c r="GB279" s="60">
        <v>2097</v>
      </c>
      <c r="GC279" s="60">
        <v>2235</v>
      </c>
      <c r="GD279" s="60">
        <v>1295</v>
      </c>
      <c r="GE279" s="60">
        <v>1635</v>
      </c>
      <c r="GF279" s="60">
        <v>1635</v>
      </c>
      <c r="GG279" s="60">
        <v>1963</v>
      </c>
      <c r="GH279" s="60">
        <v>1883</v>
      </c>
      <c r="GI279" s="60">
        <v>1224</v>
      </c>
      <c r="GJ279" s="60">
        <v>1782</v>
      </c>
      <c r="GK279" s="60">
        <v>1852</v>
      </c>
      <c r="GL279" s="60">
        <v>1420</v>
      </c>
      <c r="GM279" s="60">
        <v>1228</v>
      </c>
      <c r="GN279" s="60">
        <v>1344</v>
      </c>
      <c r="GO279" s="60">
        <v>1959</v>
      </c>
      <c r="GP279" s="60">
        <v>2027</v>
      </c>
      <c r="GQ279" s="60">
        <v>1855</v>
      </c>
      <c r="GR279" s="60">
        <v>2128</v>
      </c>
      <c r="GS279" s="60">
        <v>2103</v>
      </c>
      <c r="GT279" s="60">
        <v>1344</v>
      </c>
      <c r="GU279" s="60">
        <v>1883</v>
      </c>
      <c r="GV279" s="60">
        <v>1883</v>
      </c>
      <c r="GW279" s="60">
        <v>1883</v>
      </c>
      <c r="GX279" s="60">
        <v>1883</v>
      </c>
      <c r="GY279" s="60">
        <v>1883</v>
      </c>
      <c r="GZ279" s="60">
        <v>1883</v>
      </c>
      <c r="HA279" s="60">
        <v>1883</v>
      </c>
      <c r="HB279" s="60">
        <v>1959</v>
      </c>
      <c r="HC279" s="60">
        <v>1883</v>
      </c>
      <c r="HD279" s="60">
        <v>1883</v>
      </c>
      <c r="HE279" s="60">
        <v>2208</v>
      </c>
      <c r="HF279" s="60">
        <v>1883</v>
      </c>
      <c r="HG279" s="60">
        <v>1635</v>
      </c>
      <c r="HH279" s="60">
        <v>1883</v>
      </c>
      <c r="HI279" s="60">
        <v>2235</v>
      </c>
      <c r="HJ279" s="60">
        <v>1096</v>
      </c>
      <c r="HK279" s="60">
        <v>2235</v>
      </c>
      <c r="HL279" s="60">
        <v>1858</v>
      </c>
      <c r="HM279" s="60">
        <v>2235</v>
      </c>
      <c r="HN279" s="60">
        <v>2498</v>
      </c>
      <c r="HO279" s="60">
        <v>2498</v>
      </c>
      <c r="HP279" s="60">
        <v>2235</v>
      </c>
      <c r="HQ279" s="60">
        <v>1522</v>
      </c>
      <c r="HR279" s="60">
        <v>2066</v>
      </c>
      <c r="HS279" s="60">
        <v>2118</v>
      </c>
      <c r="HT279" s="60">
        <v>2208</v>
      </c>
      <c r="HU279" s="60">
        <v>2422</v>
      </c>
      <c r="HV279" s="60">
        <v>2208</v>
      </c>
      <c r="HW279" s="60">
        <v>2208</v>
      </c>
      <c r="HX279" s="60">
        <v>1423</v>
      </c>
      <c r="HY279" s="60">
        <v>2428</v>
      </c>
      <c r="HZ279" s="60">
        <v>2428</v>
      </c>
      <c r="IA279" s="60">
        <v>2428</v>
      </c>
      <c r="IB279" s="60">
        <v>2498</v>
      </c>
      <c r="IC279" s="60">
        <v>2418</v>
      </c>
      <c r="ID279" s="60">
        <v>2498</v>
      </c>
      <c r="IE279" s="60">
        <v>2498</v>
      </c>
      <c r="IF279" s="60">
        <v>2498</v>
      </c>
      <c r="IG279" s="60">
        <v>2498</v>
      </c>
      <c r="IH279" s="60">
        <v>2428</v>
      </c>
      <c r="II279" s="60">
        <v>2428</v>
      </c>
      <c r="IJ279" s="60">
        <v>2428</v>
      </c>
      <c r="IK279" s="60">
        <v>1233</v>
      </c>
      <c r="IL279" s="60">
        <v>2097</v>
      </c>
      <c r="IM279" s="60">
        <v>2097</v>
      </c>
      <c r="IN279" s="60">
        <v>2173</v>
      </c>
      <c r="IO279" s="60">
        <v>1925</v>
      </c>
      <c r="IP279" s="60">
        <v>1417</v>
      </c>
      <c r="IQ279" s="60">
        <v>2097</v>
      </c>
      <c r="IR279" s="60">
        <v>1417</v>
      </c>
      <c r="IS279" s="60">
        <v>2498</v>
      </c>
      <c r="IT279" s="60">
        <v>2498</v>
      </c>
      <c r="IU279" s="60">
        <v>2498</v>
      </c>
      <c r="IV279" s="60">
        <v>1990</v>
      </c>
      <c r="IW279" s="60">
        <v>2286</v>
      </c>
      <c r="IX279" s="60">
        <v>1800</v>
      </c>
      <c r="IY279" s="60">
        <v>1782</v>
      </c>
      <c r="IZ279" s="60">
        <v>1837</v>
      </c>
      <c r="JA279" s="60">
        <v>1920</v>
      </c>
      <c r="JB279" s="60">
        <v>1680</v>
      </c>
      <c r="JC279" s="60">
        <v>1616</v>
      </c>
      <c r="JD279" s="60">
        <v>1837</v>
      </c>
      <c r="JE279" s="60">
        <v>1990</v>
      </c>
      <c r="JF279" s="60">
        <v>2118</v>
      </c>
      <c r="JG279" s="60">
        <v>1251</v>
      </c>
      <c r="JH279" s="60">
        <v>2498</v>
      </c>
      <c r="JI279" s="60">
        <v>2235</v>
      </c>
      <c r="JJ279" s="60">
        <v>2235</v>
      </c>
      <c r="JK279" s="60">
        <v>2235</v>
      </c>
      <c r="JL279" s="60">
        <v>2391</v>
      </c>
      <c r="JM279" s="60">
        <v>2498</v>
      </c>
      <c r="JN279" s="60">
        <v>2173</v>
      </c>
      <c r="JO279" s="60">
        <v>1837</v>
      </c>
      <c r="JQ279" s="60">
        <v>2498</v>
      </c>
      <c r="JR279" s="60">
        <v>2272</v>
      </c>
      <c r="JS279" s="60">
        <v>1344</v>
      </c>
      <c r="JT279" s="60">
        <v>1423</v>
      </c>
      <c r="JU279" s="60">
        <v>2311</v>
      </c>
      <c r="JV279" s="60">
        <v>1665</v>
      </c>
      <c r="JW279" s="60">
        <v>1837</v>
      </c>
      <c r="JX279" s="60">
        <v>1233</v>
      </c>
      <c r="JY279" s="60">
        <v>1907</v>
      </c>
      <c r="JZ279" s="60">
        <v>2498</v>
      </c>
      <c r="KB279" s="60">
        <v>1811</v>
      </c>
      <c r="KC279" s="60">
        <v>1907</v>
      </c>
      <c r="KD279" s="60">
        <v>1800</v>
      </c>
      <c r="KE279" s="60">
        <v>2366</v>
      </c>
      <c r="KF279" s="60">
        <v>1910</v>
      </c>
      <c r="KG279" s="60">
        <v>2366</v>
      </c>
      <c r="KH279" s="60">
        <v>2498</v>
      </c>
      <c r="KI279" s="60">
        <v>2498</v>
      </c>
      <c r="KJ279" s="60">
        <v>2498</v>
      </c>
      <c r="KK279" s="60">
        <v>2235</v>
      </c>
      <c r="KL279" s="60">
        <v>2498</v>
      </c>
      <c r="KM279" s="60">
        <v>2498</v>
      </c>
      <c r="KN279" s="60">
        <v>2498</v>
      </c>
      <c r="KO279" s="60">
        <v>2235</v>
      </c>
      <c r="KP279" s="60">
        <v>1852</v>
      </c>
      <c r="KQ279" s="60">
        <v>2311</v>
      </c>
      <c r="KR279" s="60">
        <v>2063</v>
      </c>
      <c r="KS279" s="60">
        <v>2498</v>
      </c>
      <c r="KT279" s="60">
        <v>2235</v>
      </c>
      <c r="KU279" s="60">
        <v>1852</v>
      </c>
      <c r="KV279" s="60">
        <v>1852</v>
      </c>
      <c r="KW279" s="60">
        <v>1347</v>
      </c>
      <c r="KX279" s="60">
        <v>1852</v>
      </c>
      <c r="KY279" s="60">
        <v>1708</v>
      </c>
      <c r="KZ279" s="60">
        <v>1344</v>
      </c>
      <c r="LA279" s="60">
        <v>1344</v>
      </c>
      <c r="LB279" s="60">
        <v>1592</v>
      </c>
      <c r="LC279" s="60">
        <v>1592</v>
      </c>
      <c r="LD279" s="60">
        <v>1371</v>
      </c>
      <c r="LE279" s="60">
        <v>1959</v>
      </c>
      <c r="LF279" s="60">
        <v>1883</v>
      </c>
      <c r="LG279" s="60">
        <v>1837</v>
      </c>
      <c r="LH279" s="60">
        <v>1423</v>
      </c>
      <c r="LI279" s="60">
        <v>1503</v>
      </c>
      <c r="LJ279" s="60">
        <v>1680</v>
      </c>
      <c r="LK279" s="60">
        <v>1417</v>
      </c>
      <c r="LL279" s="60">
        <v>1604</v>
      </c>
      <c r="LM279" s="60">
        <v>1883</v>
      </c>
      <c r="LN279" s="60">
        <v>1925</v>
      </c>
      <c r="LO279" s="60">
        <v>2173</v>
      </c>
      <c r="LP279" s="60">
        <v>2173</v>
      </c>
      <c r="LQ279" s="60">
        <v>1604</v>
      </c>
      <c r="LR279" s="60">
        <v>1610</v>
      </c>
      <c r="LS279" s="60">
        <v>1907</v>
      </c>
      <c r="LT279" s="60">
        <v>1837</v>
      </c>
      <c r="LU279" s="60">
        <v>1344</v>
      </c>
      <c r="LV279" s="60">
        <v>1928</v>
      </c>
    </row>
    <row r="280" spans="1:334" ht="15" customHeight="1" x14ac:dyDescent="0.35">
      <c r="A280" s="57"/>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s="60">
        <v>995.4</v>
      </c>
      <c r="FH280" s="60">
        <v>995.4</v>
      </c>
      <c r="FI280" s="60">
        <v>911.4</v>
      </c>
      <c r="FJ280" s="60">
        <v>911.4</v>
      </c>
      <c r="FK280" s="60">
        <v>911.4</v>
      </c>
      <c r="FL280" s="60">
        <v>911.4</v>
      </c>
      <c r="FM280" s="60">
        <v>911.4</v>
      </c>
      <c r="FN280" s="60">
        <v>911.4</v>
      </c>
      <c r="FO280" s="60">
        <v>995.4</v>
      </c>
      <c r="FP280" s="60">
        <v>995.4</v>
      </c>
      <c r="FQ280" s="60">
        <v>953.4</v>
      </c>
      <c r="FR280" s="60">
        <v>953.4</v>
      </c>
      <c r="FS280" s="60">
        <v>953.4</v>
      </c>
      <c r="FT280" s="60">
        <v>953.4</v>
      </c>
      <c r="FU280" s="60">
        <v>953.4</v>
      </c>
      <c r="FV280" s="60">
        <v>911.4</v>
      </c>
      <c r="FW280" s="60">
        <v>911.4</v>
      </c>
      <c r="FX280" s="60">
        <v>911.4</v>
      </c>
      <c r="FY280" s="60">
        <v>911.4</v>
      </c>
      <c r="FZ280" s="60">
        <v>911.4</v>
      </c>
      <c r="GA280" s="60">
        <v>911.4</v>
      </c>
      <c r="GB280" s="60">
        <v>995.4</v>
      </c>
      <c r="GC280" s="60">
        <v>953.4</v>
      </c>
      <c r="GD280" s="60">
        <v>995.4</v>
      </c>
      <c r="GE280" s="60">
        <v>953.4</v>
      </c>
      <c r="GF280" s="60">
        <v>953.4</v>
      </c>
      <c r="GG280" s="60">
        <v>953.4</v>
      </c>
      <c r="GH280" s="60">
        <v>995.4</v>
      </c>
      <c r="GI280" s="60">
        <v>995.4</v>
      </c>
      <c r="GJ280" s="60">
        <v>995.4</v>
      </c>
      <c r="GK280" s="60">
        <v>995.4</v>
      </c>
      <c r="GL280" s="60">
        <v>995.4</v>
      </c>
      <c r="GM280" s="60">
        <v>911.4</v>
      </c>
      <c r="GN280" s="60">
        <v>995.4</v>
      </c>
      <c r="GO280" s="60">
        <v>995.4</v>
      </c>
      <c r="GP280" s="60">
        <v>995.4</v>
      </c>
      <c r="GQ280" s="60">
        <v>995.4</v>
      </c>
      <c r="GR280" s="60">
        <v>911.4</v>
      </c>
      <c r="GS280" s="60">
        <v>995.4</v>
      </c>
      <c r="GT280" s="60">
        <v>995.4</v>
      </c>
      <c r="GU280" s="60">
        <v>995.4</v>
      </c>
      <c r="GV280" s="60">
        <v>995.4</v>
      </c>
      <c r="GW280" s="60">
        <v>995.4</v>
      </c>
      <c r="GX280" s="60">
        <v>995.4</v>
      </c>
      <c r="GY280" s="60">
        <v>995.4</v>
      </c>
      <c r="GZ280" s="60">
        <v>995.4</v>
      </c>
      <c r="HA280" s="60">
        <v>995.4</v>
      </c>
      <c r="HB280" s="60">
        <v>911.4</v>
      </c>
      <c r="HC280" s="60">
        <v>995.4</v>
      </c>
      <c r="HD280" s="60">
        <v>995.4</v>
      </c>
      <c r="HE280" s="60">
        <v>995.4</v>
      </c>
      <c r="HF280" s="60">
        <v>995.4</v>
      </c>
      <c r="HG280" s="60">
        <v>995.4</v>
      </c>
      <c r="HH280" s="60">
        <v>995.4</v>
      </c>
      <c r="HI280" s="60">
        <v>953.4</v>
      </c>
      <c r="HJ280" s="60">
        <v>995.4</v>
      </c>
      <c r="HK280" s="60">
        <v>911.4</v>
      </c>
      <c r="HL280" s="60">
        <v>995.4</v>
      </c>
      <c r="HM280" s="60">
        <v>911.4</v>
      </c>
      <c r="HN280" s="60">
        <v>911.4</v>
      </c>
      <c r="HO280" s="60">
        <v>911.4</v>
      </c>
      <c r="HP280" s="60">
        <v>911.4</v>
      </c>
      <c r="HQ280" s="60">
        <v>995.4</v>
      </c>
      <c r="HR280" s="60">
        <v>995.4</v>
      </c>
      <c r="HS280" s="60">
        <v>911.4</v>
      </c>
      <c r="HT280" s="60">
        <v>995.4</v>
      </c>
      <c r="HU280" s="60">
        <v>995.4</v>
      </c>
      <c r="HV280" s="60">
        <v>995.4</v>
      </c>
      <c r="HW280" s="60">
        <v>995.4</v>
      </c>
      <c r="HX280" s="60">
        <v>995.4</v>
      </c>
      <c r="HY280" s="60">
        <v>497.75</v>
      </c>
      <c r="HZ280" s="60">
        <v>497.75</v>
      </c>
      <c r="IA280" s="60">
        <v>894.65</v>
      </c>
      <c r="IB280" s="60">
        <v>164</v>
      </c>
      <c r="IC280" s="60">
        <v>894.65</v>
      </c>
      <c r="ID280" s="60">
        <v>894.65</v>
      </c>
      <c r="IE280" s="60">
        <v>772.65</v>
      </c>
      <c r="IF280" s="60">
        <v>953.4</v>
      </c>
      <c r="IG280" s="60">
        <v>953.4</v>
      </c>
      <c r="IH280" s="60">
        <v>911.4</v>
      </c>
      <c r="II280" s="60">
        <v>995.4</v>
      </c>
      <c r="IJ280" s="60">
        <v>911.4</v>
      </c>
      <c r="IK280" s="60">
        <v>911.4</v>
      </c>
      <c r="IL280" s="60">
        <v>953.4</v>
      </c>
      <c r="IM280" s="60">
        <v>995.4</v>
      </c>
      <c r="IN280" s="60">
        <v>995.4</v>
      </c>
      <c r="IO280" s="60">
        <v>953.4</v>
      </c>
      <c r="IP280" s="60">
        <v>953.4</v>
      </c>
      <c r="IQ280" s="60">
        <v>995.4</v>
      </c>
      <c r="IR280" s="60">
        <v>953.4</v>
      </c>
      <c r="IS280" s="60">
        <v>953.4</v>
      </c>
      <c r="IT280" s="60">
        <v>844.4</v>
      </c>
      <c r="IU280" s="60">
        <v>577.65</v>
      </c>
      <c r="IV280" s="60">
        <v>953.4</v>
      </c>
      <c r="IW280" s="60">
        <v>911.4</v>
      </c>
      <c r="IX280" s="60">
        <v>911.4</v>
      </c>
      <c r="IY280" s="60">
        <v>995.4</v>
      </c>
      <c r="IZ280" s="60">
        <v>995.4</v>
      </c>
      <c r="JA280" s="60">
        <v>911.4</v>
      </c>
      <c r="JB280" s="60">
        <v>911.4</v>
      </c>
      <c r="JC280" s="60">
        <v>911.4</v>
      </c>
      <c r="JD280" s="60">
        <v>911.4</v>
      </c>
      <c r="JE280" s="60">
        <v>911.4</v>
      </c>
      <c r="JF280" s="60">
        <v>911.4</v>
      </c>
      <c r="JG280" s="60">
        <v>911.4</v>
      </c>
      <c r="JH280" s="60">
        <v>953.4</v>
      </c>
      <c r="JI280" s="60">
        <v>539.75</v>
      </c>
      <c r="JJ280" s="60">
        <v>911.4</v>
      </c>
      <c r="JK280" s="60">
        <v>911.4</v>
      </c>
      <c r="JL280" s="60">
        <v>911.4</v>
      </c>
      <c r="JM280" s="60">
        <v>730.65</v>
      </c>
      <c r="JN280" s="60">
        <v>911.4</v>
      </c>
      <c r="JO280" s="60">
        <v>911.4</v>
      </c>
      <c r="JP280" s="60">
        <v>995.4</v>
      </c>
      <c r="JR280" s="60">
        <v>995.4</v>
      </c>
      <c r="JS280" s="60">
        <v>995.4</v>
      </c>
      <c r="JT280" s="60">
        <v>995.4</v>
      </c>
      <c r="JU280" s="60">
        <v>911.4</v>
      </c>
      <c r="JV280" s="60">
        <v>953.4</v>
      </c>
      <c r="JW280" s="60">
        <v>995.4</v>
      </c>
      <c r="JX280" s="60">
        <v>911.4</v>
      </c>
      <c r="JY280" s="60">
        <v>953.4</v>
      </c>
      <c r="JZ280" s="60">
        <v>911.4</v>
      </c>
      <c r="KA280" s="60">
        <v>995.4</v>
      </c>
      <c r="KB280" s="60">
        <v>911.4</v>
      </c>
      <c r="KC280" s="60">
        <v>911.4</v>
      </c>
      <c r="KD280" s="60">
        <v>911.4</v>
      </c>
      <c r="KE280" s="60">
        <v>953.4</v>
      </c>
      <c r="KF280" s="60">
        <v>911.4</v>
      </c>
      <c r="KG280" s="60">
        <v>911.4</v>
      </c>
      <c r="KH280" s="60">
        <v>995.4</v>
      </c>
      <c r="KI280" s="60">
        <v>911.4</v>
      </c>
      <c r="KJ280" s="60">
        <v>911.4</v>
      </c>
      <c r="KK280" s="60">
        <v>911.4</v>
      </c>
      <c r="KL280" s="60">
        <v>911.4</v>
      </c>
      <c r="KM280" s="60">
        <v>577.65</v>
      </c>
      <c r="KN280" s="60">
        <v>772.65</v>
      </c>
      <c r="KO280" s="60">
        <v>911.4</v>
      </c>
      <c r="KP280" s="60">
        <v>995.4</v>
      </c>
      <c r="KQ280" s="60">
        <v>911.4</v>
      </c>
      <c r="KR280" s="60">
        <v>911.4</v>
      </c>
      <c r="KS280" s="60">
        <v>911.4</v>
      </c>
      <c r="KT280" s="60">
        <v>911.4</v>
      </c>
      <c r="KU280" s="60">
        <v>995.4</v>
      </c>
      <c r="KV280" s="60">
        <v>995.4</v>
      </c>
      <c r="KW280" s="60">
        <v>995.4</v>
      </c>
      <c r="KX280" s="60">
        <v>995.4</v>
      </c>
      <c r="KY280" s="60">
        <v>995.4</v>
      </c>
      <c r="KZ280" s="60">
        <v>995.4</v>
      </c>
      <c r="LA280" s="60">
        <v>995.4</v>
      </c>
      <c r="LB280" s="60">
        <v>911.4</v>
      </c>
      <c r="LC280" s="60">
        <v>995.4</v>
      </c>
      <c r="LD280" s="60">
        <v>953.4</v>
      </c>
      <c r="LE280" s="60">
        <v>995.4</v>
      </c>
      <c r="LF280" s="60">
        <v>995.4</v>
      </c>
      <c r="LG280" s="60">
        <v>911.4</v>
      </c>
      <c r="LH280" s="60">
        <v>995.4</v>
      </c>
      <c r="LI280" s="60">
        <v>995.4</v>
      </c>
      <c r="LJ280" s="60">
        <v>953.4</v>
      </c>
      <c r="LK280" s="60">
        <v>911.4</v>
      </c>
      <c r="LL280" s="60">
        <v>995.4</v>
      </c>
      <c r="LM280" s="60">
        <v>995.4</v>
      </c>
      <c r="LN280" s="60">
        <v>594.4</v>
      </c>
      <c r="LO280" s="60">
        <v>911.4</v>
      </c>
      <c r="LP280" s="60">
        <v>911.4</v>
      </c>
      <c r="LQ280" s="60">
        <v>995.4</v>
      </c>
      <c r="LR280" s="60">
        <v>995.4</v>
      </c>
      <c r="LS280" s="60">
        <v>911.4</v>
      </c>
      <c r="LT280" s="60">
        <v>911.4</v>
      </c>
      <c r="LU280" s="60">
        <v>995.4</v>
      </c>
      <c r="LV280" s="60">
        <v>995.4</v>
      </c>
    </row>
    <row r="281" spans="1:334" ht="15" customHeight="1" x14ac:dyDescent="0.35">
      <c r="A281" s="57"/>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s="60">
        <v>480</v>
      </c>
      <c r="FH281" s="60">
        <v>915</v>
      </c>
      <c r="FI281" s="60">
        <v>915</v>
      </c>
      <c r="FJ281" s="60">
        <v>915</v>
      </c>
      <c r="FK281" s="60">
        <v>915</v>
      </c>
      <c r="FL281" s="60">
        <v>845</v>
      </c>
      <c r="FM281" s="60">
        <v>915</v>
      </c>
      <c r="FN281" s="60">
        <v>835</v>
      </c>
      <c r="FO281" s="60">
        <v>915</v>
      </c>
      <c r="FP281" s="60">
        <v>915</v>
      </c>
      <c r="FQ281" s="60">
        <v>915</v>
      </c>
      <c r="FR281" s="60">
        <v>915</v>
      </c>
      <c r="FS281" s="60">
        <v>915</v>
      </c>
      <c r="FT281" s="60">
        <v>915</v>
      </c>
      <c r="FU281" s="60">
        <v>915</v>
      </c>
      <c r="FV281" s="60">
        <v>915</v>
      </c>
      <c r="FW281" s="60">
        <v>915</v>
      </c>
      <c r="FX281" s="60">
        <v>915</v>
      </c>
      <c r="FY281" s="60">
        <v>915</v>
      </c>
      <c r="FZ281" s="60">
        <v>915</v>
      </c>
      <c r="GA281" s="60">
        <v>915</v>
      </c>
      <c r="GB281" s="60">
        <v>759</v>
      </c>
      <c r="GC281" s="60">
        <v>915</v>
      </c>
      <c r="GD281" s="60">
        <v>835</v>
      </c>
      <c r="GE281" s="60">
        <v>689</v>
      </c>
      <c r="GF281" s="60">
        <v>689</v>
      </c>
      <c r="GG281" s="60">
        <v>839</v>
      </c>
      <c r="GH281" s="60">
        <v>759</v>
      </c>
      <c r="GI281" s="60">
        <v>765</v>
      </c>
      <c r="GJ281" s="60">
        <v>689</v>
      </c>
      <c r="GK281" s="60">
        <v>689</v>
      </c>
      <c r="GL281" s="60">
        <v>765</v>
      </c>
      <c r="GM281" s="60">
        <v>765</v>
      </c>
      <c r="GN281" s="60">
        <v>689</v>
      </c>
      <c r="GO281" s="60">
        <v>835</v>
      </c>
      <c r="GP281" s="60">
        <v>759</v>
      </c>
      <c r="GQ281" s="60">
        <v>765</v>
      </c>
      <c r="GR281" s="60">
        <v>915</v>
      </c>
      <c r="GS281" s="60">
        <v>835</v>
      </c>
      <c r="GT281" s="60">
        <v>689</v>
      </c>
      <c r="GU281" s="60">
        <v>759</v>
      </c>
      <c r="GV281" s="60">
        <v>759</v>
      </c>
      <c r="GW281" s="60">
        <v>759</v>
      </c>
      <c r="GX281" s="60">
        <v>759</v>
      </c>
      <c r="GY281" s="60">
        <v>759</v>
      </c>
      <c r="GZ281" s="60">
        <v>759</v>
      </c>
      <c r="HA281" s="60">
        <v>759</v>
      </c>
      <c r="HB281" s="60">
        <v>835</v>
      </c>
      <c r="HC281" s="60">
        <v>759</v>
      </c>
      <c r="HD281" s="60">
        <v>759</v>
      </c>
      <c r="HE281" s="60">
        <v>839</v>
      </c>
      <c r="HF281" s="60">
        <v>759</v>
      </c>
      <c r="HG281" s="60">
        <v>759</v>
      </c>
      <c r="HH281" s="60">
        <v>759</v>
      </c>
      <c r="HI281" s="60">
        <v>915</v>
      </c>
      <c r="HJ281" s="60">
        <v>689</v>
      </c>
      <c r="HK281" s="60">
        <v>915</v>
      </c>
      <c r="HL281" s="60">
        <v>765</v>
      </c>
      <c r="HM281" s="60">
        <v>915</v>
      </c>
      <c r="HN281" s="60">
        <v>915</v>
      </c>
      <c r="HO281" s="60">
        <v>915</v>
      </c>
      <c r="HP281" s="60">
        <v>915</v>
      </c>
      <c r="HQ281" s="60">
        <v>765</v>
      </c>
      <c r="HR281" s="60">
        <v>835</v>
      </c>
      <c r="HS281" s="60">
        <v>835</v>
      </c>
      <c r="HT281" s="60">
        <v>839</v>
      </c>
      <c r="HU281" s="60">
        <v>839</v>
      </c>
      <c r="HV281" s="60">
        <v>839</v>
      </c>
      <c r="HW281" s="60">
        <v>839</v>
      </c>
      <c r="HX281" s="60">
        <v>689</v>
      </c>
      <c r="HY281" s="60">
        <v>915</v>
      </c>
      <c r="HZ281" s="60">
        <v>915</v>
      </c>
      <c r="IA281" s="60">
        <v>915</v>
      </c>
      <c r="IB281" s="60">
        <v>915</v>
      </c>
      <c r="IC281" s="60">
        <v>835</v>
      </c>
      <c r="ID281" s="60">
        <v>915</v>
      </c>
      <c r="IE281" s="60">
        <v>915</v>
      </c>
      <c r="IF281" s="60">
        <v>915</v>
      </c>
      <c r="IG281" s="60">
        <v>915</v>
      </c>
      <c r="IH281" s="60">
        <v>915</v>
      </c>
      <c r="II281" s="60">
        <v>915</v>
      </c>
      <c r="IJ281" s="60">
        <v>915</v>
      </c>
      <c r="IK281" s="60">
        <v>765</v>
      </c>
      <c r="IL281" s="60">
        <v>759</v>
      </c>
      <c r="IM281" s="60">
        <v>759</v>
      </c>
      <c r="IN281" s="60">
        <v>835</v>
      </c>
      <c r="IO281" s="60">
        <v>835</v>
      </c>
      <c r="IP281" s="60">
        <v>765</v>
      </c>
      <c r="IQ281" s="60">
        <v>759</v>
      </c>
      <c r="IR281" s="60">
        <v>765</v>
      </c>
      <c r="IS281" s="60">
        <v>915</v>
      </c>
      <c r="IT281" s="60">
        <v>915</v>
      </c>
      <c r="IU281" s="60">
        <v>915</v>
      </c>
      <c r="IV281" s="60">
        <v>759</v>
      </c>
      <c r="IW281" s="60">
        <v>835</v>
      </c>
      <c r="IX281" s="60">
        <v>835</v>
      </c>
      <c r="IY281" s="60">
        <v>689</v>
      </c>
      <c r="IZ281" s="60">
        <v>835</v>
      </c>
      <c r="JA281" s="60">
        <v>845</v>
      </c>
      <c r="JB281" s="60">
        <v>835</v>
      </c>
      <c r="JC281" s="60">
        <v>835</v>
      </c>
      <c r="JD281" s="60">
        <v>835</v>
      </c>
      <c r="JE281" s="60">
        <v>845</v>
      </c>
      <c r="JF281" s="60">
        <v>835</v>
      </c>
      <c r="JG281" s="60">
        <v>835</v>
      </c>
      <c r="JH281" s="60">
        <v>915</v>
      </c>
      <c r="JI281" s="60">
        <v>915</v>
      </c>
      <c r="JJ281" s="60">
        <v>915</v>
      </c>
      <c r="JK281" s="60">
        <v>915</v>
      </c>
      <c r="JL281" s="60">
        <v>915</v>
      </c>
      <c r="JM281" s="60">
        <v>915</v>
      </c>
      <c r="JN281" s="60">
        <v>765</v>
      </c>
      <c r="JO281" s="60">
        <v>835</v>
      </c>
      <c r="JP281" s="60">
        <v>689</v>
      </c>
      <c r="JQ281" s="60">
        <v>915</v>
      </c>
      <c r="JS281" s="60">
        <v>689</v>
      </c>
      <c r="JT281" s="60">
        <v>689</v>
      </c>
      <c r="JU281" s="60">
        <v>835</v>
      </c>
      <c r="JV281" s="60">
        <v>765</v>
      </c>
      <c r="JW281" s="60">
        <v>835</v>
      </c>
      <c r="JX281" s="60">
        <v>765</v>
      </c>
      <c r="JY281" s="60">
        <v>835</v>
      </c>
      <c r="JZ281" s="60">
        <v>915</v>
      </c>
      <c r="KA281" s="60">
        <v>689</v>
      </c>
      <c r="KB281" s="60">
        <v>835</v>
      </c>
      <c r="KC281" s="60">
        <v>835</v>
      </c>
      <c r="KD281" s="60">
        <v>835</v>
      </c>
      <c r="KE281" s="60">
        <v>915</v>
      </c>
      <c r="KF281" s="60">
        <v>835</v>
      </c>
      <c r="KG281" s="60">
        <v>915</v>
      </c>
      <c r="KH281" s="60">
        <v>915</v>
      </c>
      <c r="KI281" s="60">
        <v>915</v>
      </c>
      <c r="KJ281" s="60">
        <v>915</v>
      </c>
      <c r="KK281" s="60">
        <v>915</v>
      </c>
      <c r="KL281" s="60">
        <v>915</v>
      </c>
      <c r="KM281" s="60">
        <v>915</v>
      </c>
      <c r="KN281" s="60">
        <v>915</v>
      </c>
      <c r="KO281" s="60">
        <v>915</v>
      </c>
      <c r="KP281" s="60">
        <v>689</v>
      </c>
      <c r="KQ281" s="60">
        <v>835</v>
      </c>
      <c r="KR281" s="60">
        <v>835</v>
      </c>
      <c r="KS281" s="60">
        <v>915</v>
      </c>
      <c r="KT281" s="60">
        <v>915</v>
      </c>
      <c r="KU281" s="60">
        <v>689</v>
      </c>
      <c r="KV281" s="60">
        <v>689</v>
      </c>
      <c r="KW281" s="60">
        <v>765</v>
      </c>
      <c r="KX281" s="60">
        <v>689</v>
      </c>
      <c r="KY281" s="60">
        <v>689</v>
      </c>
      <c r="KZ281" s="60">
        <v>689</v>
      </c>
      <c r="LA281" s="60">
        <v>689</v>
      </c>
      <c r="LB281" s="60">
        <v>765</v>
      </c>
      <c r="LC281" s="60">
        <v>835</v>
      </c>
      <c r="LD281" s="60">
        <v>765</v>
      </c>
      <c r="LE281" s="60">
        <v>835</v>
      </c>
      <c r="LF281" s="60">
        <v>759</v>
      </c>
      <c r="LG281" s="60">
        <v>835</v>
      </c>
      <c r="LH281" s="60">
        <v>689</v>
      </c>
      <c r="LI281" s="60">
        <v>769</v>
      </c>
      <c r="LJ281" s="60">
        <v>835</v>
      </c>
      <c r="LK281" s="60">
        <v>765</v>
      </c>
      <c r="LL281" s="60">
        <v>209</v>
      </c>
      <c r="LM281" s="60">
        <v>759</v>
      </c>
      <c r="LN281" s="60">
        <v>835</v>
      </c>
      <c r="LO281" s="60">
        <v>765</v>
      </c>
      <c r="LP281" s="60">
        <v>765</v>
      </c>
      <c r="LR281" s="60">
        <v>765</v>
      </c>
      <c r="LS281" s="60">
        <v>835</v>
      </c>
      <c r="LT281" s="60">
        <v>835</v>
      </c>
      <c r="LU281" s="60">
        <v>689</v>
      </c>
      <c r="LV281" s="60">
        <v>765</v>
      </c>
    </row>
    <row r="282" spans="1:334" ht="15" customHeight="1" x14ac:dyDescent="0.35">
      <c r="A282" s="57"/>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s="60">
        <v>1034</v>
      </c>
      <c r="FH282" s="60">
        <v>1154</v>
      </c>
      <c r="FI282" s="60">
        <v>1260</v>
      </c>
      <c r="FJ282" s="60">
        <v>1260</v>
      </c>
      <c r="FK282" s="60">
        <v>1260</v>
      </c>
      <c r="FL282" s="60">
        <v>909</v>
      </c>
      <c r="FM282" s="60">
        <v>1260</v>
      </c>
      <c r="FN282" s="60">
        <v>1036</v>
      </c>
      <c r="FO282" s="60">
        <v>1154</v>
      </c>
      <c r="FP282" s="60">
        <v>1260</v>
      </c>
      <c r="FQ282" s="60">
        <v>1046</v>
      </c>
      <c r="FR282" s="60">
        <v>1260</v>
      </c>
      <c r="FS282" s="60">
        <v>1116</v>
      </c>
      <c r="FT282" s="60">
        <v>1260</v>
      </c>
      <c r="FU282" s="60">
        <v>1010</v>
      </c>
      <c r="FV282" s="60">
        <v>1154</v>
      </c>
      <c r="FW282" s="60">
        <v>1260</v>
      </c>
      <c r="FX282" s="60">
        <v>1260</v>
      </c>
      <c r="FY282" s="60">
        <v>1260</v>
      </c>
      <c r="FZ282" s="60">
        <v>1260</v>
      </c>
      <c r="GA282" s="60">
        <v>1260</v>
      </c>
      <c r="GB282" s="60">
        <v>859</v>
      </c>
      <c r="GC282" s="60">
        <v>1260</v>
      </c>
      <c r="GD282" s="60">
        <v>391</v>
      </c>
      <c r="GE282" s="60">
        <v>609</v>
      </c>
      <c r="GF282" s="60">
        <v>609</v>
      </c>
      <c r="GG282" s="60">
        <v>795</v>
      </c>
      <c r="GH282" s="60">
        <v>715</v>
      </c>
      <c r="GI282" s="60">
        <v>391</v>
      </c>
      <c r="GJ282" s="60">
        <v>544</v>
      </c>
      <c r="GK282" s="60">
        <v>614</v>
      </c>
      <c r="GL282" s="60">
        <v>182</v>
      </c>
      <c r="GM282" s="60">
        <v>465</v>
      </c>
      <c r="GN282" s="60">
        <v>106</v>
      </c>
      <c r="GO282" s="60">
        <v>721</v>
      </c>
      <c r="GP282" s="60">
        <v>789</v>
      </c>
      <c r="GQ282" s="60">
        <v>935</v>
      </c>
      <c r="GR282" s="60">
        <v>1154</v>
      </c>
      <c r="GS282" s="60">
        <v>865</v>
      </c>
      <c r="GT282" s="60">
        <v>106</v>
      </c>
      <c r="GU282" s="60">
        <v>715</v>
      </c>
      <c r="GV282" s="60">
        <v>715</v>
      </c>
      <c r="GW282" s="60">
        <v>715</v>
      </c>
      <c r="GX282" s="60">
        <v>715</v>
      </c>
      <c r="GY282" s="60">
        <v>715</v>
      </c>
      <c r="GZ282" s="60">
        <v>715</v>
      </c>
      <c r="HA282" s="60">
        <v>715</v>
      </c>
      <c r="HB282" s="60">
        <v>685</v>
      </c>
      <c r="HC282" s="60">
        <v>715</v>
      </c>
      <c r="HD282" s="60">
        <v>715</v>
      </c>
      <c r="HE282" s="60">
        <v>1040</v>
      </c>
      <c r="HF282" s="60">
        <v>715</v>
      </c>
      <c r="HG282" s="60">
        <v>715</v>
      </c>
      <c r="HH282" s="60">
        <v>715</v>
      </c>
      <c r="HI282" s="60">
        <v>1260</v>
      </c>
      <c r="HK282" s="60">
        <v>1154</v>
      </c>
      <c r="HL282" s="60">
        <v>690</v>
      </c>
      <c r="HM282" s="60">
        <v>1154</v>
      </c>
      <c r="HN282" s="60">
        <v>1260</v>
      </c>
      <c r="HO282" s="60">
        <v>1260</v>
      </c>
      <c r="HP282" s="60">
        <v>1154</v>
      </c>
      <c r="HQ282" s="60">
        <v>795</v>
      </c>
      <c r="HR282" s="60">
        <v>935</v>
      </c>
      <c r="HS282" s="60">
        <v>1074</v>
      </c>
      <c r="HT282" s="60">
        <v>1040</v>
      </c>
      <c r="HU282" s="60">
        <v>1184</v>
      </c>
      <c r="HV282" s="60">
        <v>1040</v>
      </c>
      <c r="HW282" s="60">
        <v>1040</v>
      </c>
      <c r="HX282" s="60">
        <v>614</v>
      </c>
      <c r="HY282" s="60">
        <v>1260</v>
      </c>
      <c r="HZ282" s="60">
        <v>1260</v>
      </c>
      <c r="IA282" s="60">
        <v>1260</v>
      </c>
      <c r="IB282" s="60">
        <v>1260</v>
      </c>
      <c r="IC282" s="60">
        <v>1180</v>
      </c>
      <c r="ID282" s="60">
        <v>1260</v>
      </c>
      <c r="IE282" s="60">
        <v>1260</v>
      </c>
      <c r="IF282" s="60">
        <v>1260</v>
      </c>
      <c r="IG282" s="60">
        <v>1260</v>
      </c>
      <c r="IH282" s="60">
        <v>1154</v>
      </c>
      <c r="II282" s="60">
        <v>1154</v>
      </c>
      <c r="IJ282" s="60">
        <v>1260</v>
      </c>
      <c r="IK282" s="60">
        <v>829</v>
      </c>
      <c r="IL282" s="60">
        <v>753</v>
      </c>
      <c r="IM282" s="60">
        <v>859</v>
      </c>
      <c r="IN282" s="60">
        <v>935</v>
      </c>
      <c r="IO282" s="60">
        <v>829</v>
      </c>
      <c r="IP282" s="60">
        <v>584</v>
      </c>
      <c r="IQ282" s="60">
        <v>859</v>
      </c>
      <c r="IR282" s="60">
        <v>584</v>
      </c>
      <c r="IS282" s="60">
        <v>1260</v>
      </c>
      <c r="IT282" s="60">
        <v>1260</v>
      </c>
      <c r="IU282" s="60">
        <v>1260</v>
      </c>
      <c r="IV282" s="60">
        <v>859</v>
      </c>
      <c r="IW282" s="60">
        <v>1180</v>
      </c>
      <c r="IX282" s="60">
        <v>1180</v>
      </c>
      <c r="IY282" s="60">
        <v>544</v>
      </c>
      <c r="IZ282" s="60">
        <v>1110</v>
      </c>
      <c r="JA282" s="60">
        <v>909</v>
      </c>
      <c r="JB282" s="60">
        <v>1074</v>
      </c>
      <c r="JC282" s="60">
        <v>935</v>
      </c>
      <c r="JD282" s="60">
        <v>1180</v>
      </c>
      <c r="JE282" s="60">
        <v>1015</v>
      </c>
      <c r="JF282" s="60">
        <v>1180</v>
      </c>
      <c r="JG282" s="60">
        <v>1074</v>
      </c>
      <c r="JH282" s="60">
        <v>1260</v>
      </c>
      <c r="JI282" s="60">
        <v>1260</v>
      </c>
      <c r="JJ282" s="60">
        <v>1154</v>
      </c>
      <c r="JK282" s="60">
        <v>1154</v>
      </c>
      <c r="JL282" s="60">
        <v>1260</v>
      </c>
      <c r="JM282" s="60">
        <v>1260</v>
      </c>
      <c r="JN282" s="60">
        <v>935</v>
      </c>
      <c r="JO282" s="60">
        <v>1074</v>
      </c>
      <c r="JP282" s="60">
        <v>106</v>
      </c>
      <c r="JQ282" s="60">
        <v>1260</v>
      </c>
      <c r="JR282" s="60">
        <v>1034</v>
      </c>
      <c r="JT282" s="60">
        <v>614</v>
      </c>
      <c r="JU282" s="60">
        <v>1180</v>
      </c>
      <c r="JV282" s="60">
        <v>690</v>
      </c>
      <c r="JW282" s="60">
        <v>1074</v>
      </c>
      <c r="JX282" s="60">
        <v>829</v>
      </c>
      <c r="JY282" s="60">
        <v>1180</v>
      </c>
      <c r="JZ282" s="60">
        <v>1260</v>
      </c>
      <c r="KA282" s="60">
        <v>106</v>
      </c>
      <c r="KB282" s="60">
        <v>1180</v>
      </c>
      <c r="KC282" s="60">
        <v>1074</v>
      </c>
      <c r="KD282" s="60">
        <v>1074</v>
      </c>
      <c r="KE282" s="60">
        <v>1260</v>
      </c>
      <c r="KF282" s="60">
        <v>829</v>
      </c>
      <c r="KG282" s="60">
        <v>1260</v>
      </c>
      <c r="KH282" s="60">
        <v>1260</v>
      </c>
      <c r="KI282" s="60">
        <v>1260</v>
      </c>
      <c r="KJ282" s="60">
        <v>1260</v>
      </c>
      <c r="KK282" s="60">
        <v>1260</v>
      </c>
      <c r="KL282" s="60">
        <v>1260</v>
      </c>
      <c r="KM282" s="60">
        <v>1260</v>
      </c>
      <c r="KN282" s="60">
        <v>1260</v>
      </c>
      <c r="KO282" s="60">
        <v>1154</v>
      </c>
      <c r="KP282" s="60">
        <v>614</v>
      </c>
      <c r="KQ282" s="60">
        <v>1180</v>
      </c>
      <c r="KR282" s="60">
        <v>1180</v>
      </c>
      <c r="KS282" s="60">
        <v>1260</v>
      </c>
      <c r="KT282" s="60">
        <v>1260</v>
      </c>
      <c r="KU282" s="60">
        <v>614</v>
      </c>
      <c r="KV282" s="60">
        <v>614</v>
      </c>
      <c r="KW282" s="60">
        <v>584</v>
      </c>
      <c r="KX282" s="60">
        <v>614</v>
      </c>
      <c r="KY282" s="60">
        <v>470</v>
      </c>
      <c r="LA282" s="60">
        <v>106</v>
      </c>
      <c r="LB282" s="60">
        <v>829</v>
      </c>
      <c r="LC282" s="60">
        <v>759</v>
      </c>
      <c r="LD282" s="60">
        <v>290</v>
      </c>
      <c r="LE282" s="60">
        <v>721</v>
      </c>
      <c r="LF282" s="60">
        <v>645</v>
      </c>
      <c r="LG282" s="60">
        <v>1004</v>
      </c>
      <c r="LH282" s="60">
        <v>614</v>
      </c>
      <c r="LI282" s="60">
        <v>694</v>
      </c>
      <c r="LJ282" s="60">
        <v>1180</v>
      </c>
      <c r="LK282" s="60">
        <v>584</v>
      </c>
      <c r="LL282" s="60">
        <v>614</v>
      </c>
      <c r="LM282" s="60">
        <v>645</v>
      </c>
      <c r="LN282" s="60">
        <v>935</v>
      </c>
      <c r="LO282" s="60">
        <v>935</v>
      </c>
      <c r="LP282" s="60">
        <v>935</v>
      </c>
      <c r="LQ282" s="60">
        <v>614</v>
      </c>
      <c r="LR282" s="60">
        <v>690</v>
      </c>
      <c r="LS282" s="60">
        <v>1180</v>
      </c>
      <c r="LT282" s="60">
        <v>1074</v>
      </c>
      <c r="LU282" s="60">
        <v>106</v>
      </c>
      <c r="LV282" s="60">
        <v>690</v>
      </c>
    </row>
    <row r="283" spans="1:334" ht="15" customHeight="1" x14ac:dyDescent="0.35">
      <c r="A283" s="57"/>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s="60">
        <v>1460</v>
      </c>
      <c r="FH283" s="60">
        <v>1686</v>
      </c>
      <c r="FI283" s="60">
        <v>1686</v>
      </c>
      <c r="FJ283" s="60">
        <v>1686</v>
      </c>
      <c r="FK283" s="60">
        <v>1686</v>
      </c>
      <c r="FL283" s="60">
        <v>1012</v>
      </c>
      <c r="FM283" s="60">
        <v>1686</v>
      </c>
      <c r="FN283" s="60">
        <v>1606</v>
      </c>
      <c r="FO283" s="60">
        <v>1686</v>
      </c>
      <c r="FP283" s="60">
        <v>1686</v>
      </c>
      <c r="FQ283" s="60">
        <v>1686</v>
      </c>
      <c r="FR283" s="60">
        <v>1686</v>
      </c>
      <c r="FS283" s="60">
        <v>1686</v>
      </c>
      <c r="FT283" s="60">
        <v>1686</v>
      </c>
      <c r="FU283" s="60">
        <v>1686</v>
      </c>
      <c r="FV283" s="60">
        <v>1686</v>
      </c>
      <c r="FW283" s="60">
        <v>1686</v>
      </c>
      <c r="FX283" s="60">
        <v>1686</v>
      </c>
      <c r="FY283" s="60">
        <v>1686</v>
      </c>
      <c r="FZ283" s="60">
        <v>1686</v>
      </c>
      <c r="GA283" s="60">
        <v>1686</v>
      </c>
      <c r="GB283" s="60">
        <v>1285</v>
      </c>
      <c r="GC283" s="60">
        <v>1686</v>
      </c>
      <c r="GD283" s="60">
        <v>1361</v>
      </c>
      <c r="GE283" s="60">
        <v>1285</v>
      </c>
      <c r="GF283" s="60">
        <v>1285</v>
      </c>
      <c r="GG283" s="60">
        <v>1365</v>
      </c>
      <c r="GH283" s="60">
        <v>1285</v>
      </c>
      <c r="GI283" s="60">
        <v>1361</v>
      </c>
      <c r="GJ283" s="60">
        <v>1040</v>
      </c>
      <c r="GK283" s="60">
        <v>1040</v>
      </c>
      <c r="GL283" s="60">
        <v>1116</v>
      </c>
      <c r="GM283" s="60">
        <v>1361</v>
      </c>
      <c r="GN283" s="60">
        <v>1040</v>
      </c>
      <c r="GO283" s="60">
        <v>1361</v>
      </c>
      <c r="GP283" s="60">
        <v>1285</v>
      </c>
      <c r="GQ283" s="60">
        <v>1361</v>
      </c>
      <c r="GR283" s="60">
        <v>1686</v>
      </c>
      <c r="GS283" s="60">
        <v>1361</v>
      </c>
      <c r="GT283" s="60">
        <v>1040</v>
      </c>
      <c r="GU283" s="60">
        <v>1285</v>
      </c>
      <c r="GV283" s="60">
        <v>1285</v>
      </c>
      <c r="GW283" s="60">
        <v>1285</v>
      </c>
      <c r="GX283" s="60">
        <v>1285</v>
      </c>
      <c r="GY283" s="60">
        <v>1285</v>
      </c>
      <c r="GZ283" s="60">
        <v>1285</v>
      </c>
      <c r="HA283" s="60">
        <v>1285</v>
      </c>
      <c r="HB283" s="60">
        <v>1361</v>
      </c>
      <c r="HC283" s="60">
        <v>1285</v>
      </c>
      <c r="HD283" s="60">
        <v>1285</v>
      </c>
      <c r="HE283" s="60">
        <v>1610</v>
      </c>
      <c r="HF283" s="60">
        <v>1285</v>
      </c>
      <c r="HG283" s="60">
        <v>1285</v>
      </c>
      <c r="HH283" s="60">
        <v>1285</v>
      </c>
      <c r="HI283" s="60">
        <v>1686</v>
      </c>
      <c r="HJ283" s="60">
        <v>1040</v>
      </c>
      <c r="HK283" s="60">
        <v>1686</v>
      </c>
      <c r="HL283" s="60">
        <v>1116</v>
      </c>
      <c r="HM283" s="60">
        <v>1686</v>
      </c>
      <c r="HN283" s="60">
        <v>1686</v>
      </c>
      <c r="HO283" s="60">
        <v>1686</v>
      </c>
      <c r="HP283" s="60">
        <v>1686</v>
      </c>
      <c r="HQ283" s="60">
        <v>1291</v>
      </c>
      <c r="HR283" s="60">
        <v>1361</v>
      </c>
      <c r="HS283" s="60">
        <v>1306</v>
      </c>
      <c r="HT283" s="60">
        <v>1610</v>
      </c>
      <c r="HU283" s="60">
        <v>1610</v>
      </c>
      <c r="HV283" s="60">
        <v>1610</v>
      </c>
      <c r="HW283" s="60">
        <v>1610</v>
      </c>
      <c r="HX283" s="60">
        <v>429</v>
      </c>
      <c r="HY283" s="60">
        <v>1686</v>
      </c>
      <c r="HZ283" s="60">
        <v>1686</v>
      </c>
      <c r="IA283" s="60">
        <v>1686</v>
      </c>
      <c r="IB283" s="60">
        <v>1686</v>
      </c>
      <c r="IC283" s="60">
        <v>1606</v>
      </c>
      <c r="ID283" s="60">
        <v>1686</v>
      </c>
      <c r="IE283" s="60">
        <v>1686</v>
      </c>
      <c r="IF283" s="60">
        <v>1686</v>
      </c>
      <c r="IG283" s="60">
        <v>1686</v>
      </c>
      <c r="IH283" s="60">
        <v>1686</v>
      </c>
      <c r="II283" s="60">
        <v>1686</v>
      </c>
      <c r="IJ283" s="60">
        <v>1686</v>
      </c>
      <c r="IK283" s="60">
        <v>503</v>
      </c>
      <c r="IL283" s="60">
        <v>1285</v>
      </c>
      <c r="IM283" s="60">
        <v>1285</v>
      </c>
      <c r="IN283" s="60">
        <v>1361</v>
      </c>
      <c r="IO283" s="60">
        <v>1361</v>
      </c>
      <c r="IP283" s="60">
        <v>1116</v>
      </c>
      <c r="IQ283" s="60">
        <v>1285</v>
      </c>
      <c r="IR283" s="60">
        <v>1116</v>
      </c>
      <c r="IS283" s="60">
        <v>1686</v>
      </c>
      <c r="IT283" s="60">
        <v>1686</v>
      </c>
      <c r="IU283" s="60">
        <v>1686</v>
      </c>
      <c r="IV283" s="60">
        <v>856</v>
      </c>
      <c r="IW283" s="60">
        <v>1606</v>
      </c>
      <c r="IX283" s="60">
        <v>1606</v>
      </c>
      <c r="IY283" s="60">
        <v>1040</v>
      </c>
      <c r="IZ283" s="60">
        <v>1606</v>
      </c>
      <c r="JA283" s="60">
        <v>1441</v>
      </c>
      <c r="JB283" s="60">
        <v>1606</v>
      </c>
      <c r="JC283" s="60">
        <v>1361</v>
      </c>
      <c r="JD283" s="60">
        <v>1606</v>
      </c>
      <c r="JE283" s="60">
        <v>1441</v>
      </c>
      <c r="JF283" s="60">
        <v>1306</v>
      </c>
      <c r="JG283" s="60">
        <v>1177</v>
      </c>
      <c r="JH283" s="60">
        <v>1686</v>
      </c>
      <c r="JI283" s="60">
        <v>1686</v>
      </c>
      <c r="JJ283" s="60">
        <v>1686</v>
      </c>
      <c r="JK283" s="60">
        <v>1686</v>
      </c>
      <c r="JL283" s="60">
        <v>1686</v>
      </c>
      <c r="JM283" s="60">
        <v>1686</v>
      </c>
      <c r="JN283" s="60">
        <v>1361</v>
      </c>
      <c r="JO283" s="60">
        <v>1606</v>
      </c>
      <c r="JP283" s="60">
        <v>611</v>
      </c>
      <c r="JQ283" s="60">
        <v>1686</v>
      </c>
      <c r="JR283" s="60">
        <v>1460</v>
      </c>
      <c r="JS283" s="60">
        <v>1040</v>
      </c>
      <c r="JU283" s="60">
        <v>1606</v>
      </c>
      <c r="JV283" s="60">
        <v>816</v>
      </c>
      <c r="JW283" s="60">
        <v>1606</v>
      </c>
      <c r="JX283" s="60">
        <v>503</v>
      </c>
      <c r="JY283" s="60">
        <v>1606</v>
      </c>
      <c r="JZ283" s="60">
        <v>1686</v>
      </c>
      <c r="KA283" s="60">
        <v>611</v>
      </c>
      <c r="KB283" s="60">
        <v>1606</v>
      </c>
      <c r="KC283" s="60">
        <v>1606</v>
      </c>
      <c r="KD283" s="60">
        <v>1606</v>
      </c>
      <c r="KE283" s="60">
        <v>1686</v>
      </c>
      <c r="KF283" s="60">
        <v>1361</v>
      </c>
      <c r="KG283" s="60">
        <v>1686</v>
      </c>
      <c r="KH283" s="60">
        <v>1686</v>
      </c>
      <c r="KI283" s="60">
        <v>1686</v>
      </c>
      <c r="KJ283" s="60">
        <v>1686</v>
      </c>
      <c r="KK283" s="60">
        <v>1686</v>
      </c>
      <c r="KL283" s="60">
        <v>1686</v>
      </c>
      <c r="KM283" s="60">
        <v>1686</v>
      </c>
      <c r="KN283" s="60">
        <v>1686</v>
      </c>
      <c r="KO283" s="60">
        <v>1686</v>
      </c>
      <c r="KP283" s="60">
        <v>1040</v>
      </c>
      <c r="KQ283" s="60">
        <v>1606</v>
      </c>
      <c r="KR283" s="60">
        <v>1606</v>
      </c>
      <c r="KS283" s="60">
        <v>1686</v>
      </c>
      <c r="KT283" s="60">
        <v>1686</v>
      </c>
      <c r="KU283" s="60">
        <v>1040</v>
      </c>
      <c r="KV283" s="60">
        <v>1040</v>
      </c>
      <c r="KW283" s="60">
        <v>1116</v>
      </c>
      <c r="KX283" s="60">
        <v>1040</v>
      </c>
      <c r="KY283" s="60">
        <v>1040</v>
      </c>
      <c r="KZ283" s="60">
        <v>1040</v>
      </c>
      <c r="LA283" s="60">
        <v>1040</v>
      </c>
      <c r="LB283" s="60">
        <v>1361</v>
      </c>
      <c r="LC283" s="60">
        <v>1361</v>
      </c>
      <c r="LD283" s="60">
        <v>1116</v>
      </c>
      <c r="LE283" s="60">
        <v>1361</v>
      </c>
      <c r="LF283" s="60">
        <v>1285</v>
      </c>
      <c r="LG283" s="60">
        <v>1606</v>
      </c>
      <c r="LI283" s="60">
        <v>209</v>
      </c>
      <c r="LJ283" s="60">
        <v>1606</v>
      </c>
      <c r="LK283" s="60">
        <v>1116</v>
      </c>
      <c r="LL283" s="60">
        <v>1040</v>
      </c>
      <c r="LM283" s="60">
        <v>1285</v>
      </c>
      <c r="LN283" s="60">
        <v>1361</v>
      </c>
      <c r="LO283" s="60">
        <v>1361</v>
      </c>
      <c r="LP283" s="60">
        <v>1361</v>
      </c>
      <c r="LQ283" s="60">
        <v>1040</v>
      </c>
      <c r="LR283" s="60">
        <v>1116</v>
      </c>
      <c r="LS283" s="60">
        <v>1606</v>
      </c>
      <c r="LT283" s="60">
        <v>1606</v>
      </c>
      <c r="LU283" s="60">
        <v>1040</v>
      </c>
      <c r="LV283" s="60">
        <v>1116</v>
      </c>
    </row>
    <row r="284" spans="1:334" ht="15" customHeight="1" x14ac:dyDescent="0.35">
      <c r="A284" s="57"/>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s="60">
        <v>2415</v>
      </c>
      <c r="FH284" s="60">
        <v>1995</v>
      </c>
      <c r="FI284" s="60">
        <v>1319</v>
      </c>
      <c r="FJ284" s="60">
        <v>1761</v>
      </c>
      <c r="FK284" s="60">
        <v>1798</v>
      </c>
      <c r="FL284" s="60">
        <v>2061</v>
      </c>
      <c r="FM284" s="60">
        <v>1798</v>
      </c>
      <c r="FN284" s="60">
        <v>1981</v>
      </c>
      <c r="FO284" s="60">
        <v>1995</v>
      </c>
      <c r="FP284" s="60">
        <v>2695</v>
      </c>
      <c r="FQ284" s="60">
        <v>2453</v>
      </c>
      <c r="FR284" s="60">
        <v>2453</v>
      </c>
      <c r="FS284" s="60">
        <v>2253</v>
      </c>
      <c r="FT284" s="60">
        <v>2253</v>
      </c>
      <c r="FU284" s="60">
        <v>2253</v>
      </c>
      <c r="FV284" s="60">
        <v>2211</v>
      </c>
      <c r="FW284" s="60">
        <v>2390</v>
      </c>
      <c r="FX284" s="60">
        <v>2390</v>
      </c>
      <c r="FY284" s="60">
        <v>1363</v>
      </c>
      <c r="FZ284" s="60">
        <v>1012</v>
      </c>
      <c r="GA284" s="60">
        <v>2390</v>
      </c>
      <c r="GB284" s="60">
        <v>2606</v>
      </c>
      <c r="GC284" s="60">
        <v>2285</v>
      </c>
      <c r="GD284" s="60">
        <v>2508</v>
      </c>
      <c r="GE284" s="60">
        <v>2564</v>
      </c>
      <c r="GF284" s="60">
        <v>2564</v>
      </c>
      <c r="GG284" s="60">
        <v>2644</v>
      </c>
      <c r="GH284" s="60">
        <v>2606</v>
      </c>
      <c r="GI284" s="60">
        <v>2447</v>
      </c>
      <c r="GJ284" s="60">
        <v>2560</v>
      </c>
      <c r="GK284" s="60">
        <v>2447</v>
      </c>
      <c r="GL284" s="60">
        <v>2560</v>
      </c>
      <c r="GM284" s="60">
        <v>2531</v>
      </c>
      <c r="GN284" s="60">
        <v>2615</v>
      </c>
      <c r="GO284" s="60">
        <v>2615</v>
      </c>
      <c r="GP284" s="60">
        <v>2615</v>
      </c>
      <c r="GQ284" s="60">
        <v>2551</v>
      </c>
      <c r="GR284" s="60">
        <v>612</v>
      </c>
      <c r="GS284" s="60">
        <v>2615</v>
      </c>
      <c r="GT284" s="60">
        <v>2615</v>
      </c>
      <c r="GU284" s="60">
        <v>2606</v>
      </c>
      <c r="GV284" s="60">
        <v>2606</v>
      </c>
      <c r="GW284" s="60">
        <v>2606</v>
      </c>
      <c r="GX284" s="60">
        <v>2606</v>
      </c>
      <c r="GY284" s="60">
        <v>2438</v>
      </c>
      <c r="GZ284" s="60">
        <v>2606</v>
      </c>
      <c r="HA284" s="60">
        <v>2606</v>
      </c>
      <c r="HB284" s="60">
        <v>2531</v>
      </c>
      <c r="HC284" s="60">
        <v>2606</v>
      </c>
      <c r="HD284" s="60">
        <v>2606</v>
      </c>
      <c r="HE284" s="60">
        <v>2686</v>
      </c>
      <c r="HF284" s="60">
        <v>2606</v>
      </c>
      <c r="HG284" s="60">
        <v>2606</v>
      </c>
      <c r="HH284" s="60">
        <v>2606</v>
      </c>
      <c r="HI284" s="60">
        <v>2285</v>
      </c>
      <c r="HJ284" s="60">
        <v>2560</v>
      </c>
      <c r="HK284" s="60">
        <v>2461</v>
      </c>
      <c r="HL284" s="60">
        <v>2392</v>
      </c>
      <c r="HM284" s="60">
        <v>2461</v>
      </c>
      <c r="HN284" s="60">
        <v>2211</v>
      </c>
      <c r="HO284" s="60">
        <v>1582</v>
      </c>
      <c r="HP284" s="60">
        <v>2061</v>
      </c>
      <c r="HQ284" s="60">
        <v>2392</v>
      </c>
      <c r="HR284" s="60">
        <v>1826</v>
      </c>
      <c r="HS284" s="60">
        <v>1758</v>
      </c>
      <c r="HT284" s="60">
        <v>2686</v>
      </c>
      <c r="HU284" s="60">
        <v>2686</v>
      </c>
      <c r="HV284" s="60">
        <v>2686</v>
      </c>
      <c r="HW284" s="60">
        <v>2686</v>
      </c>
      <c r="HX284" s="60">
        <v>2615</v>
      </c>
      <c r="HY284" s="60">
        <v>2602</v>
      </c>
      <c r="HZ284" s="60">
        <v>2602</v>
      </c>
      <c r="IA284" s="60">
        <v>2602</v>
      </c>
      <c r="IB284" s="60">
        <v>2611</v>
      </c>
      <c r="IC284" s="60">
        <v>1981</v>
      </c>
      <c r="ID284" s="60">
        <v>2461</v>
      </c>
      <c r="IE284" s="60">
        <v>2653</v>
      </c>
      <c r="IF284" s="60">
        <v>2653</v>
      </c>
      <c r="IG284" s="60">
        <v>2653</v>
      </c>
      <c r="IH284" s="60">
        <v>2302</v>
      </c>
      <c r="II284" s="60">
        <v>2686</v>
      </c>
      <c r="IJ284" s="60">
        <v>2611</v>
      </c>
      <c r="IK284" s="60">
        <v>2531</v>
      </c>
      <c r="IL284" s="60">
        <v>2564</v>
      </c>
      <c r="IM284" s="60">
        <v>2606</v>
      </c>
      <c r="IN284" s="60">
        <v>2615</v>
      </c>
      <c r="IO284" s="60">
        <v>2564</v>
      </c>
      <c r="IP284" s="60">
        <v>2573</v>
      </c>
      <c r="IQ284" s="60">
        <v>2606</v>
      </c>
      <c r="IR284" s="60">
        <v>2573</v>
      </c>
      <c r="IS284" s="60">
        <v>2653</v>
      </c>
      <c r="IT284" s="60">
        <v>2653</v>
      </c>
      <c r="IU284" s="60">
        <v>2611</v>
      </c>
      <c r="IV284" s="60">
        <v>2352</v>
      </c>
      <c r="IW284" s="60">
        <v>1789</v>
      </c>
      <c r="IX284" s="60">
        <v>418</v>
      </c>
      <c r="IY284" s="60">
        <v>2615</v>
      </c>
      <c r="IZ284" s="60">
        <v>2215</v>
      </c>
      <c r="JA284" s="60">
        <v>2461</v>
      </c>
      <c r="JB284" s="60">
        <v>2283</v>
      </c>
      <c r="JC284" s="60">
        <v>1592</v>
      </c>
      <c r="JD284" s="60">
        <v>1981</v>
      </c>
      <c r="JE284" s="60">
        <v>1129</v>
      </c>
      <c r="JF284" s="60">
        <v>2433</v>
      </c>
      <c r="JG284" s="60">
        <v>1981</v>
      </c>
      <c r="JH284" s="60">
        <v>2653</v>
      </c>
      <c r="JI284" s="60">
        <v>2653</v>
      </c>
      <c r="JJ284" s="60">
        <v>2611</v>
      </c>
      <c r="JK284" s="60">
        <v>2461</v>
      </c>
      <c r="JL284" s="60">
        <v>1162</v>
      </c>
      <c r="JM284" s="60">
        <v>2611</v>
      </c>
      <c r="JN284" s="60">
        <v>1095</v>
      </c>
      <c r="JO284" s="60">
        <v>1981</v>
      </c>
      <c r="JP284" s="60">
        <v>2508</v>
      </c>
      <c r="JQ284" s="60">
        <v>2611</v>
      </c>
      <c r="JR284" s="60">
        <v>2615</v>
      </c>
      <c r="JS284" s="60">
        <v>2615</v>
      </c>
      <c r="JT284" s="60">
        <v>2615</v>
      </c>
      <c r="JV284" s="60">
        <v>1681</v>
      </c>
      <c r="JW284" s="60">
        <v>2606</v>
      </c>
      <c r="JX284" s="60">
        <v>2381</v>
      </c>
      <c r="JY284" s="60">
        <v>2414</v>
      </c>
      <c r="JZ284" s="60">
        <v>2611</v>
      </c>
      <c r="KA284" s="60">
        <v>2508</v>
      </c>
      <c r="KB284" s="60">
        <v>2381</v>
      </c>
      <c r="KC284" s="60">
        <v>1902</v>
      </c>
      <c r="KD284" s="60">
        <v>932</v>
      </c>
      <c r="KE284" s="60">
        <v>2653</v>
      </c>
      <c r="KF284" s="60">
        <v>1715</v>
      </c>
      <c r="KG284" s="60">
        <v>2611</v>
      </c>
      <c r="KH284" s="60">
        <v>2295</v>
      </c>
      <c r="KI284" s="60">
        <v>2611</v>
      </c>
      <c r="KJ284" s="60">
        <v>2461</v>
      </c>
      <c r="KK284" s="60">
        <v>2461</v>
      </c>
      <c r="KL284" s="60">
        <v>2461</v>
      </c>
      <c r="KM284" s="60">
        <v>2602</v>
      </c>
      <c r="KN284" s="60">
        <v>2653</v>
      </c>
      <c r="KO284" s="60">
        <v>2461</v>
      </c>
      <c r="KP284" s="60">
        <v>2615</v>
      </c>
      <c r="KQ284" s="60">
        <v>2042</v>
      </c>
      <c r="KR284" s="60">
        <v>1082</v>
      </c>
      <c r="KS284" s="60">
        <v>1319</v>
      </c>
      <c r="KT284" s="60">
        <v>2461</v>
      </c>
      <c r="KU284" s="60">
        <v>2615</v>
      </c>
      <c r="KV284" s="60">
        <v>2615</v>
      </c>
      <c r="KW284" s="60">
        <v>2606</v>
      </c>
      <c r="KX284" s="60">
        <v>2615</v>
      </c>
      <c r="KY284" s="60">
        <v>2615</v>
      </c>
      <c r="KZ284" s="60">
        <v>2615</v>
      </c>
      <c r="LA284" s="60">
        <v>2615</v>
      </c>
      <c r="LB284" s="60">
        <v>2381</v>
      </c>
      <c r="LC284" s="60">
        <v>2615</v>
      </c>
      <c r="LD284" s="60">
        <v>2573</v>
      </c>
      <c r="LE284" s="60">
        <v>2615</v>
      </c>
      <c r="LF284" s="60">
        <v>2615</v>
      </c>
      <c r="LG284" s="60">
        <v>2381</v>
      </c>
      <c r="LH284" s="60">
        <v>2615</v>
      </c>
      <c r="LI284" s="60">
        <v>2695</v>
      </c>
      <c r="LJ284" s="60">
        <v>2023</v>
      </c>
      <c r="LK284" s="60">
        <v>2531</v>
      </c>
      <c r="LL284" s="60">
        <v>2615</v>
      </c>
      <c r="LM284" s="60">
        <v>2615</v>
      </c>
      <c r="LN284" s="60">
        <v>1909</v>
      </c>
      <c r="LO284" s="60">
        <v>1104</v>
      </c>
      <c r="LP284" s="60">
        <v>1504</v>
      </c>
      <c r="LQ284" s="60">
        <v>2615</v>
      </c>
      <c r="LR284" s="60">
        <v>2615</v>
      </c>
      <c r="LS284" s="60">
        <v>2322</v>
      </c>
      <c r="LT284" s="60">
        <v>1972</v>
      </c>
      <c r="LU284" s="60">
        <v>2615</v>
      </c>
      <c r="LV284" s="60">
        <v>2615</v>
      </c>
    </row>
    <row r="285" spans="1:334" ht="15" customHeight="1" x14ac:dyDescent="0.35">
      <c r="A285" s="57"/>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s="60">
        <v>2864</v>
      </c>
      <c r="FH285" s="60">
        <v>2951</v>
      </c>
      <c r="FI285" s="60">
        <v>1445</v>
      </c>
      <c r="FJ285" s="60">
        <v>2496</v>
      </c>
      <c r="FK285" s="60">
        <v>2296</v>
      </c>
      <c r="FL285" s="60">
        <v>1951</v>
      </c>
      <c r="FM285" s="60">
        <v>2296</v>
      </c>
      <c r="FN285" s="60">
        <v>2416</v>
      </c>
      <c r="FO285" s="60">
        <v>2951</v>
      </c>
      <c r="FP285" s="60">
        <v>3014</v>
      </c>
      <c r="FQ285" s="60">
        <v>3014</v>
      </c>
      <c r="FR285" s="60">
        <v>3014</v>
      </c>
      <c r="FS285" s="60">
        <v>2951</v>
      </c>
      <c r="FT285" s="60">
        <v>2951</v>
      </c>
      <c r="FU285" s="60">
        <v>2688</v>
      </c>
      <c r="FV285" s="60">
        <v>2646</v>
      </c>
      <c r="FW285" s="60">
        <v>2972</v>
      </c>
      <c r="FX285" s="60">
        <v>2972</v>
      </c>
      <c r="FY285" s="60">
        <v>2245</v>
      </c>
      <c r="FZ285" s="60">
        <v>1445</v>
      </c>
      <c r="GA285" s="60">
        <v>2972</v>
      </c>
      <c r="GB285" s="60">
        <v>2689</v>
      </c>
      <c r="GC285" s="60">
        <v>2751</v>
      </c>
      <c r="GD285" s="60">
        <v>2426</v>
      </c>
      <c r="GE285" s="60">
        <v>2689</v>
      </c>
      <c r="GF285" s="60">
        <v>2689</v>
      </c>
      <c r="GG285" s="60">
        <v>2769</v>
      </c>
      <c r="GH285" s="60">
        <v>2689</v>
      </c>
      <c r="GI285" s="60">
        <v>2300</v>
      </c>
      <c r="GJ285" s="60">
        <v>2444</v>
      </c>
      <c r="GK285" s="60">
        <v>2318</v>
      </c>
      <c r="GL285" s="60">
        <v>2444</v>
      </c>
      <c r="GM285" s="60">
        <v>2321</v>
      </c>
      <c r="GN285" s="60">
        <v>2444</v>
      </c>
      <c r="GO285" s="60">
        <v>2689</v>
      </c>
      <c r="GP285" s="60">
        <v>2689</v>
      </c>
      <c r="GQ285" s="60">
        <v>2626</v>
      </c>
      <c r="GR285" s="60">
        <v>1445</v>
      </c>
      <c r="GS285" s="60">
        <v>2626</v>
      </c>
      <c r="GT285" s="60">
        <v>2444</v>
      </c>
      <c r="GU285" s="60">
        <v>2689</v>
      </c>
      <c r="GV285" s="60">
        <v>2689</v>
      </c>
      <c r="GW285" s="60">
        <v>2689</v>
      </c>
      <c r="GX285" s="60">
        <v>2689</v>
      </c>
      <c r="GY285" s="60">
        <v>2689</v>
      </c>
      <c r="GZ285" s="60">
        <v>2689</v>
      </c>
      <c r="HA285" s="60">
        <v>2689</v>
      </c>
      <c r="HB285" s="60">
        <v>2647</v>
      </c>
      <c r="HC285" s="60">
        <v>2689</v>
      </c>
      <c r="HD285" s="60">
        <v>2689</v>
      </c>
      <c r="HE285" s="60">
        <v>3014</v>
      </c>
      <c r="HF285" s="60">
        <v>2689</v>
      </c>
      <c r="HG285" s="60">
        <v>2689</v>
      </c>
      <c r="HH285" s="60">
        <v>2689</v>
      </c>
      <c r="HI285" s="60">
        <v>2751</v>
      </c>
      <c r="HJ285" s="60">
        <v>2444</v>
      </c>
      <c r="HK285" s="60">
        <v>2559</v>
      </c>
      <c r="HL285" s="60">
        <v>2010</v>
      </c>
      <c r="HM285" s="60">
        <v>2559</v>
      </c>
      <c r="HN285" s="60">
        <v>2972</v>
      </c>
      <c r="HO285" s="60">
        <v>1971</v>
      </c>
      <c r="HP285" s="60">
        <v>2559</v>
      </c>
      <c r="HQ285" s="60">
        <v>2293</v>
      </c>
      <c r="HR285" s="60">
        <v>2689</v>
      </c>
      <c r="HS285" s="60">
        <v>2742</v>
      </c>
      <c r="HT285" s="60">
        <v>3014</v>
      </c>
      <c r="HU285" s="60">
        <v>3014</v>
      </c>
      <c r="HV285" s="60">
        <v>3014</v>
      </c>
      <c r="HW285" s="60">
        <v>3014</v>
      </c>
      <c r="HX285" s="60">
        <v>2444</v>
      </c>
      <c r="HY285" s="60">
        <v>2972</v>
      </c>
      <c r="HZ285" s="60">
        <v>2972</v>
      </c>
      <c r="IA285" s="60">
        <v>2972</v>
      </c>
      <c r="IB285" s="60">
        <v>2972</v>
      </c>
      <c r="IC285" s="60">
        <v>2742</v>
      </c>
      <c r="ID285" s="60">
        <v>2822</v>
      </c>
      <c r="IE285" s="60">
        <v>2972</v>
      </c>
      <c r="IF285" s="60">
        <v>3014</v>
      </c>
      <c r="IG285" s="60">
        <v>3014</v>
      </c>
      <c r="IH285" s="60">
        <v>2972</v>
      </c>
      <c r="II285" s="60">
        <v>3014</v>
      </c>
      <c r="IJ285" s="60">
        <v>2972</v>
      </c>
      <c r="IK285" s="60">
        <v>2084</v>
      </c>
      <c r="IL285" s="60">
        <v>2689</v>
      </c>
      <c r="IM285" s="60">
        <v>2689</v>
      </c>
      <c r="IN285" s="60">
        <v>2689</v>
      </c>
      <c r="IO285" s="60">
        <v>2689</v>
      </c>
      <c r="IP285" s="60">
        <v>2181</v>
      </c>
      <c r="IQ285" s="60">
        <v>2689</v>
      </c>
      <c r="IR285" s="60">
        <v>2181</v>
      </c>
      <c r="IS285" s="60">
        <v>3014</v>
      </c>
      <c r="IT285" s="60">
        <v>3014</v>
      </c>
      <c r="IU285" s="60">
        <v>2972</v>
      </c>
      <c r="IV285" s="60">
        <v>2347</v>
      </c>
      <c r="IW285" s="60">
        <v>2018</v>
      </c>
      <c r="IX285" s="60">
        <v>1722</v>
      </c>
      <c r="IY285" s="60">
        <v>2444</v>
      </c>
      <c r="IZ285" s="60">
        <v>2671</v>
      </c>
      <c r="JA285" s="60">
        <v>2251</v>
      </c>
      <c r="JB285" s="60">
        <v>2366</v>
      </c>
      <c r="JC285" s="60">
        <v>2365</v>
      </c>
      <c r="JD285" s="60">
        <v>2479</v>
      </c>
      <c r="JE285" s="60">
        <v>1722</v>
      </c>
      <c r="JF285" s="60">
        <v>2794</v>
      </c>
      <c r="JG285" s="60">
        <v>2464</v>
      </c>
      <c r="JH285" s="60">
        <v>3014</v>
      </c>
      <c r="JI285" s="60">
        <v>2751</v>
      </c>
      <c r="JJ285" s="60">
        <v>2709</v>
      </c>
      <c r="JK285" s="60">
        <v>2559</v>
      </c>
      <c r="JL285" s="60">
        <v>2230</v>
      </c>
      <c r="JM285" s="60">
        <v>2972</v>
      </c>
      <c r="JN285" s="60">
        <v>1920</v>
      </c>
      <c r="JO285" s="60">
        <v>2479</v>
      </c>
      <c r="JP285" s="60">
        <v>2181</v>
      </c>
      <c r="JQ285" s="60">
        <v>2972</v>
      </c>
      <c r="JR285" s="60">
        <v>2864</v>
      </c>
      <c r="JS285" s="60">
        <v>2444</v>
      </c>
      <c r="JT285" s="60">
        <v>2144</v>
      </c>
      <c r="JU285" s="60">
        <v>2000</v>
      </c>
      <c r="JW285" s="60">
        <v>2608</v>
      </c>
      <c r="JX285" s="60">
        <v>1934</v>
      </c>
      <c r="JY285" s="60">
        <v>2416</v>
      </c>
      <c r="JZ285" s="60">
        <v>2972</v>
      </c>
      <c r="KA285" s="60">
        <v>2181</v>
      </c>
      <c r="KB285" s="60">
        <v>2610</v>
      </c>
      <c r="KC285" s="60">
        <v>1613</v>
      </c>
      <c r="KD285" s="60">
        <v>1365</v>
      </c>
      <c r="KE285" s="60">
        <v>2882</v>
      </c>
      <c r="KF285" s="60">
        <v>2136</v>
      </c>
      <c r="KG285" s="60">
        <v>2840</v>
      </c>
      <c r="KH285" s="60">
        <v>3014</v>
      </c>
      <c r="KI285" s="60">
        <v>2972</v>
      </c>
      <c r="KJ285" s="60">
        <v>2822</v>
      </c>
      <c r="KK285" s="60">
        <v>2559</v>
      </c>
      <c r="KL285" s="60">
        <v>2822</v>
      </c>
      <c r="KM285" s="60">
        <v>2972</v>
      </c>
      <c r="KN285" s="60">
        <v>3014</v>
      </c>
      <c r="KO285" s="60">
        <v>2559</v>
      </c>
      <c r="KP285" s="60">
        <v>2444</v>
      </c>
      <c r="KQ285" s="60">
        <v>2624</v>
      </c>
      <c r="KR285" s="60">
        <v>2150</v>
      </c>
      <c r="KS285" s="60">
        <v>2080</v>
      </c>
      <c r="KT285" s="60">
        <v>2559</v>
      </c>
      <c r="KU285" s="60">
        <v>2444</v>
      </c>
      <c r="KV285" s="60">
        <v>2444</v>
      </c>
      <c r="KW285" s="60">
        <v>2118</v>
      </c>
      <c r="KX285" s="60">
        <v>2444</v>
      </c>
      <c r="KY285" s="60">
        <v>2381</v>
      </c>
      <c r="KZ285" s="60">
        <v>2444</v>
      </c>
      <c r="LA285" s="60">
        <v>2444</v>
      </c>
      <c r="LB285" s="60">
        <v>2171</v>
      </c>
      <c r="LC285" s="60">
        <v>2426</v>
      </c>
      <c r="LD285" s="60">
        <v>2181</v>
      </c>
      <c r="LE285" s="60">
        <v>2626</v>
      </c>
      <c r="LF285" s="60">
        <v>2689</v>
      </c>
      <c r="LG285" s="60">
        <v>2416</v>
      </c>
      <c r="LH285" s="60">
        <v>2144</v>
      </c>
      <c r="LI285" s="60">
        <v>2224</v>
      </c>
      <c r="LJ285" s="60">
        <v>2464</v>
      </c>
      <c r="LK285" s="60">
        <v>2139</v>
      </c>
      <c r="LL285" s="60">
        <v>2444</v>
      </c>
      <c r="LM285" s="60">
        <v>2689</v>
      </c>
      <c r="LN285" s="60">
        <v>2234</v>
      </c>
      <c r="LO285" s="60">
        <v>1920</v>
      </c>
      <c r="LP285" s="60">
        <v>1920</v>
      </c>
      <c r="LQ285" s="60">
        <v>2444</v>
      </c>
      <c r="LR285" s="60">
        <v>2010</v>
      </c>
      <c r="LS285" s="60">
        <v>2566</v>
      </c>
      <c r="LT285" s="60">
        <v>2416</v>
      </c>
      <c r="LU285" s="60">
        <v>2444</v>
      </c>
      <c r="LV285" s="60">
        <v>2444</v>
      </c>
    </row>
    <row r="286" spans="1:334" ht="15" customHeight="1" x14ac:dyDescent="0.35">
      <c r="A286" s="57"/>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s="60">
        <v>3598.9</v>
      </c>
      <c r="FH286" s="60">
        <v>3288.9</v>
      </c>
      <c r="FI286" s="60">
        <v>3130.9</v>
      </c>
      <c r="FJ286" s="60">
        <v>3415.9</v>
      </c>
      <c r="FK286" s="60">
        <v>3130.9</v>
      </c>
      <c r="FL286" s="60">
        <v>3025.9</v>
      </c>
      <c r="FM286" s="60">
        <v>3130.9</v>
      </c>
      <c r="FN286" s="60">
        <v>3087.9</v>
      </c>
      <c r="FO286" s="60">
        <v>3288.9</v>
      </c>
      <c r="FP286" s="60">
        <v>3678.9</v>
      </c>
      <c r="FQ286" s="60">
        <v>3678.9</v>
      </c>
      <c r="FR286" s="60">
        <v>3678.9</v>
      </c>
      <c r="FS286" s="60">
        <v>3678.9</v>
      </c>
      <c r="FT286" s="60">
        <v>3678.9</v>
      </c>
      <c r="FU286" s="60">
        <v>3309.9</v>
      </c>
      <c r="FV286" s="60">
        <v>3025.9</v>
      </c>
      <c r="FW286" s="60">
        <v>3678.9</v>
      </c>
      <c r="FX286" s="60">
        <v>3678.9</v>
      </c>
      <c r="FY286" s="60">
        <v>3678.9</v>
      </c>
      <c r="FZ286" s="60">
        <v>3415.9</v>
      </c>
      <c r="GA286" s="60">
        <v>3678.9</v>
      </c>
      <c r="GB286" s="60">
        <v>3439.9</v>
      </c>
      <c r="GC286" s="60">
        <v>3130.9</v>
      </c>
      <c r="GD286" s="60">
        <v>3159.9</v>
      </c>
      <c r="GE286" s="60">
        <v>2731.9</v>
      </c>
      <c r="GF286" s="60">
        <v>2731.9</v>
      </c>
      <c r="GG286" s="60">
        <v>3449.9</v>
      </c>
      <c r="GH286" s="60">
        <v>3369.9</v>
      </c>
      <c r="GI286" s="60">
        <v>2454.9</v>
      </c>
      <c r="GJ286" s="60">
        <v>3598.9</v>
      </c>
      <c r="GK286" s="60">
        <v>3535.9</v>
      </c>
      <c r="GL286" s="60">
        <v>3598.9</v>
      </c>
      <c r="GM286" s="60">
        <v>2627.9</v>
      </c>
      <c r="GN286" s="60">
        <v>3598.9</v>
      </c>
      <c r="GO286" s="60">
        <v>3598.9</v>
      </c>
      <c r="GP286" s="60">
        <v>3598.9</v>
      </c>
      <c r="GQ286" s="60">
        <v>3058.9</v>
      </c>
      <c r="GR286" s="60">
        <v>2080.9</v>
      </c>
      <c r="GS286" s="60">
        <v>3598.9</v>
      </c>
      <c r="GT286" s="60">
        <v>3598.9</v>
      </c>
      <c r="GU286" s="60">
        <v>3369.9</v>
      </c>
      <c r="GV286" s="60">
        <v>3369.9</v>
      </c>
      <c r="GW286" s="60">
        <v>3369.9</v>
      </c>
      <c r="GX286" s="60">
        <v>3369.9</v>
      </c>
      <c r="GY286" s="60">
        <v>3369.9</v>
      </c>
      <c r="GZ286" s="60">
        <v>3369.9</v>
      </c>
      <c r="HA286" s="60">
        <v>3369.9</v>
      </c>
      <c r="HB286" s="60">
        <v>3138.9</v>
      </c>
      <c r="HC286" s="60">
        <v>3369.9</v>
      </c>
      <c r="HD286" s="60">
        <v>3369.9</v>
      </c>
      <c r="HE286" s="60">
        <v>3449.9</v>
      </c>
      <c r="HF286" s="60">
        <v>3369.9</v>
      </c>
      <c r="HG286" s="60">
        <v>3121.9</v>
      </c>
      <c r="HH286" s="60">
        <v>3369.9</v>
      </c>
      <c r="HI286" s="60">
        <v>3130.9</v>
      </c>
      <c r="HJ286" s="60">
        <v>3244.9</v>
      </c>
      <c r="HK286" s="60">
        <v>2080.9</v>
      </c>
      <c r="HL286" s="60">
        <v>3332.9</v>
      </c>
      <c r="HM286" s="60">
        <v>2080.9</v>
      </c>
      <c r="HN286" s="60">
        <v>3678.9</v>
      </c>
      <c r="HO286" s="60">
        <v>3678.9</v>
      </c>
      <c r="HP286" s="60">
        <v>2080.9</v>
      </c>
      <c r="HQ286" s="60">
        <v>3087.9</v>
      </c>
      <c r="HR286" s="60">
        <v>3598.9</v>
      </c>
      <c r="HS286" s="60">
        <v>3208.9</v>
      </c>
      <c r="HT286" s="60">
        <v>3449.9</v>
      </c>
      <c r="HU286" s="60">
        <v>3519.9</v>
      </c>
      <c r="HV286" s="60">
        <v>3449.9</v>
      </c>
      <c r="HW286" s="60">
        <v>3449.9</v>
      </c>
      <c r="HX286" s="60">
        <v>3598.9</v>
      </c>
      <c r="HY286" s="60">
        <v>3449.9</v>
      </c>
      <c r="HZ286" s="60">
        <v>3449.9</v>
      </c>
      <c r="IA286" s="60">
        <v>3449.9</v>
      </c>
      <c r="IB286" s="60">
        <v>3678.9</v>
      </c>
      <c r="IC286" s="60">
        <v>3598.9</v>
      </c>
      <c r="ID286" s="60">
        <v>3678.9</v>
      </c>
      <c r="IE286" s="60">
        <v>3678.9</v>
      </c>
      <c r="IF286" s="60">
        <v>3678.9</v>
      </c>
      <c r="IG286" s="60">
        <v>3678.9</v>
      </c>
      <c r="IH286" s="60">
        <v>3059.9</v>
      </c>
      <c r="II286" s="60">
        <v>2863.9</v>
      </c>
      <c r="IJ286" s="60">
        <v>3608.9</v>
      </c>
      <c r="IK286" s="60">
        <v>2697.9</v>
      </c>
      <c r="IL286" s="60">
        <v>3049.9</v>
      </c>
      <c r="IM286" s="60">
        <v>3439.9</v>
      </c>
      <c r="IN286" s="60">
        <v>3598.9</v>
      </c>
      <c r="IO286" s="60">
        <v>2801.9</v>
      </c>
      <c r="IP286" s="60">
        <v>2412.9</v>
      </c>
      <c r="IQ286" s="60">
        <v>3439.9</v>
      </c>
      <c r="IR286" s="60">
        <v>2412.9</v>
      </c>
      <c r="IS286" s="60">
        <v>3678.9</v>
      </c>
      <c r="IT286" s="60">
        <v>3678.9</v>
      </c>
      <c r="IU286" s="60">
        <v>3678.9</v>
      </c>
      <c r="IV286" s="60">
        <v>3598.9</v>
      </c>
      <c r="IW286" s="60">
        <v>3466.9</v>
      </c>
      <c r="IX286" s="60">
        <v>2922.9</v>
      </c>
      <c r="IY286" s="60">
        <v>3598.9</v>
      </c>
      <c r="IZ286" s="60">
        <v>3087.9</v>
      </c>
      <c r="JA286" s="60">
        <v>1814.9</v>
      </c>
      <c r="JB286" s="60">
        <v>2412.9</v>
      </c>
      <c r="JC286" s="60">
        <v>2952.9</v>
      </c>
      <c r="JD286" s="60">
        <v>2536.9</v>
      </c>
      <c r="JE286" s="60">
        <v>3415.9</v>
      </c>
      <c r="JF286" s="60">
        <v>3598.9</v>
      </c>
      <c r="JG286" s="60">
        <v>1587.9</v>
      </c>
      <c r="JH286" s="60">
        <v>3678.9</v>
      </c>
      <c r="JI286" s="60">
        <v>3415.9</v>
      </c>
      <c r="JJ286" s="60">
        <v>3025.9</v>
      </c>
      <c r="JK286" s="60">
        <v>2080.9</v>
      </c>
      <c r="JL286" s="60">
        <v>3678.9</v>
      </c>
      <c r="JM286" s="60">
        <v>3678.9</v>
      </c>
      <c r="JN286" s="60">
        <v>3589.9</v>
      </c>
      <c r="JO286" s="60">
        <v>1486.9</v>
      </c>
      <c r="JP286" s="60">
        <v>3017.9</v>
      </c>
      <c r="JQ286" s="60">
        <v>3678.9</v>
      </c>
      <c r="JR286" s="60">
        <v>3598.9</v>
      </c>
      <c r="JS286" s="60">
        <v>3492.9</v>
      </c>
      <c r="JT286" s="60">
        <v>3598.9</v>
      </c>
      <c r="JU286" s="60">
        <v>3589.9</v>
      </c>
      <c r="JV286" s="60">
        <v>3272.9</v>
      </c>
      <c r="JX286" s="60">
        <v>1587.9</v>
      </c>
      <c r="JY286" s="60">
        <v>2719.9</v>
      </c>
      <c r="JZ286" s="60">
        <v>3678.9</v>
      </c>
      <c r="KA286" s="60">
        <v>3017.9</v>
      </c>
      <c r="KB286" s="60">
        <v>3218.9</v>
      </c>
      <c r="KC286" s="60">
        <v>1752.9</v>
      </c>
      <c r="KD286" s="60">
        <v>2697.9</v>
      </c>
      <c r="KE286" s="60">
        <v>3546.9</v>
      </c>
      <c r="KF286" s="60">
        <v>2945.9</v>
      </c>
      <c r="KG286" s="60">
        <v>3546.9</v>
      </c>
      <c r="KH286" s="60">
        <v>3678.9</v>
      </c>
      <c r="KI286" s="60">
        <v>3678.9</v>
      </c>
      <c r="KJ286" s="60">
        <v>3678.9</v>
      </c>
      <c r="KK286" s="60">
        <v>3415.9</v>
      </c>
      <c r="KL286" s="60">
        <v>3678.9</v>
      </c>
      <c r="KM286" s="60">
        <v>3373.9</v>
      </c>
      <c r="KN286" s="60">
        <v>3678.9</v>
      </c>
      <c r="KO286" s="60">
        <v>2080.9</v>
      </c>
      <c r="KP286" s="60">
        <v>3598.9</v>
      </c>
      <c r="KQ286" s="60">
        <v>3598.9</v>
      </c>
      <c r="KR286" s="60">
        <v>3350.9</v>
      </c>
      <c r="KS286" s="60">
        <v>3678.9</v>
      </c>
      <c r="KT286" s="60">
        <v>3130.9</v>
      </c>
      <c r="KU286" s="60">
        <v>3598.9</v>
      </c>
      <c r="KV286" s="60">
        <v>3598.9</v>
      </c>
      <c r="KW286" s="60">
        <v>1327.9</v>
      </c>
      <c r="KX286" s="60">
        <v>3598.9</v>
      </c>
      <c r="KY286" s="60">
        <v>3535.9</v>
      </c>
      <c r="KZ286" s="60">
        <v>3492.9</v>
      </c>
      <c r="LA286" s="60">
        <v>3598.9</v>
      </c>
      <c r="LB286" s="60">
        <v>1486.9</v>
      </c>
      <c r="LC286" s="60">
        <v>2697.9</v>
      </c>
      <c r="LD286" s="60">
        <v>2945.9</v>
      </c>
      <c r="LE286" s="60">
        <v>3598.9</v>
      </c>
      <c r="LF286" s="60">
        <v>3598.9</v>
      </c>
      <c r="LG286" s="60">
        <v>1752.9</v>
      </c>
      <c r="LH286" s="60">
        <v>3598.9</v>
      </c>
      <c r="LI286" s="60">
        <v>3678.9</v>
      </c>
      <c r="LJ286" s="60">
        <v>3087.9</v>
      </c>
      <c r="LK286" s="60">
        <v>2697.9</v>
      </c>
      <c r="LL286" s="60">
        <v>3350.9</v>
      </c>
      <c r="LM286" s="60">
        <v>3598.9</v>
      </c>
      <c r="LN286" s="60">
        <v>2880.9</v>
      </c>
      <c r="LO286" s="60">
        <v>3598.9</v>
      </c>
      <c r="LP286" s="60">
        <v>3598.9</v>
      </c>
      <c r="LQ286" s="60">
        <v>3350.9</v>
      </c>
      <c r="LR286" s="60">
        <v>3084.9</v>
      </c>
      <c r="LS286" s="60">
        <v>2719.9</v>
      </c>
      <c r="LT286" s="60">
        <v>469.9</v>
      </c>
      <c r="LU286" s="60">
        <v>3598.9</v>
      </c>
      <c r="LV286" s="60">
        <v>3598.9</v>
      </c>
    </row>
    <row r="287" spans="1:334" ht="15" customHeight="1" x14ac:dyDescent="0.35">
      <c r="A287" s="5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s="60">
        <v>6249</v>
      </c>
      <c r="FH287" s="60">
        <v>5689</v>
      </c>
      <c r="FI287" s="60">
        <v>5147</v>
      </c>
      <c r="FJ287" s="60">
        <v>5432</v>
      </c>
      <c r="FK287" s="60">
        <v>5467</v>
      </c>
      <c r="FL287" s="60">
        <v>4368</v>
      </c>
      <c r="FM287" s="60">
        <v>5467</v>
      </c>
      <c r="FN287" s="60">
        <v>5284</v>
      </c>
      <c r="FO287" s="60">
        <v>5689</v>
      </c>
      <c r="FP287" s="60">
        <v>6399</v>
      </c>
      <c r="FQ287" s="60">
        <v>6248</v>
      </c>
      <c r="FR287" s="60">
        <v>6357</v>
      </c>
      <c r="FS287" s="60">
        <v>6217</v>
      </c>
      <c r="FT287" s="60">
        <v>6217</v>
      </c>
      <c r="FU287" s="60">
        <v>5518</v>
      </c>
      <c r="FV287" s="60">
        <v>5372</v>
      </c>
      <c r="FW287" s="60">
        <v>6315</v>
      </c>
      <c r="FX287" s="60">
        <v>6315</v>
      </c>
      <c r="FY287" s="60">
        <v>6015</v>
      </c>
      <c r="FZ287" s="60">
        <v>5752</v>
      </c>
      <c r="GA287" s="60">
        <v>6315</v>
      </c>
      <c r="GB287" s="60">
        <v>6179</v>
      </c>
      <c r="GC287" s="60">
        <v>5159</v>
      </c>
      <c r="GD287" s="60">
        <v>5950</v>
      </c>
      <c r="GE287" s="60">
        <v>5254</v>
      </c>
      <c r="GF287" s="60">
        <v>5254</v>
      </c>
      <c r="GG287" s="60">
        <v>6217</v>
      </c>
      <c r="GH287" s="60">
        <v>6319</v>
      </c>
      <c r="GI287" s="60">
        <v>5173</v>
      </c>
      <c r="GJ287" s="60">
        <v>6074</v>
      </c>
      <c r="GK287" s="60">
        <v>6074</v>
      </c>
      <c r="GL287" s="60">
        <v>6074</v>
      </c>
      <c r="GM287" s="60">
        <v>4980</v>
      </c>
      <c r="GN287" s="60">
        <v>6074</v>
      </c>
      <c r="GO287" s="60">
        <v>6074</v>
      </c>
      <c r="GP287" s="60">
        <v>6074</v>
      </c>
      <c r="GQ287" s="60">
        <v>5826</v>
      </c>
      <c r="GR287" s="60">
        <v>4417</v>
      </c>
      <c r="GS287" s="60">
        <v>5819</v>
      </c>
      <c r="GT287" s="60">
        <v>6074</v>
      </c>
      <c r="GU287" s="60">
        <v>6319</v>
      </c>
      <c r="GV287" s="60">
        <v>6319</v>
      </c>
      <c r="GW287" s="60">
        <v>6319</v>
      </c>
      <c r="GX287" s="60">
        <v>6319</v>
      </c>
      <c r="GY287" s="60">
        <v>6319</v>
      </c>
      <c r="GZ287" s="60">
        <v>6319</v>
      </c>
      <c r="HA287" s="60">
        <v>6319</v>
      </c>
      <c r="HB287" s="60">
        <v>5705</v>
      </c>
      <c r="HC287" s="60">
        <v>6179</v>
      </c>
      <c r="HD287" s="60">
        <v>6319</v>
      </c>
      <c r="HE287" s="60">
        <v>6399</v>
      </c>
      <c r="HF287" s="60">
        <v>6319</v>
      </c>
      <c r="HG287" s="60">
        <v>6071</v>
      </c>
      <c r="HH287" s="60">
        <v>6319</v>
      </c>
      <c r="HI287" s="60">
        <v>5159</v>
      </c>
      <c r="HJ287" s="60">
        <v>5720</v>
      </c>
      <c r="HK287" s="60">
        <v>4097</v>
      </c>
      <c r="HL287" s="60">
        <v>6074</v>
      </c>
      <c r="HM287" s="60">
        <v>4417</v>
      </c>
      <c r="HN287" s="60">
        <v>6315</v>
      </c>
      <c r="HO287" s="60">
        <v>5515</v>
      </c>
      <c r="HP287" s="60">
        <v>4315</v>
      </c>
      <c r="HQ287" s="60">
        <v>5129</v>
      </c>
      <c r="HR287" s="60">
        <v>6209</v>
      </c>
      <c r="HS287" s="60">
        <v>5097.7</v>
      </c>
      <c r="HT287" s="60">
        <v>6259</v>
      </c>
      <c r="HU287" s="60">
        <v>6259</v>
      </c>
      <c r="HV287" s="60">
        <v>6259</v>
      </c>
      <c r="HW287" s="60">
        <v>6259</v>
      </c>
      <c r="HX287" s="60">
        <v>5250</v>
      </c>
      <c r="HY287" s="60">
        <v>6175</v>
      </c>
      <c r="HZ287" s="60">
        <v>6175</v>
      </c>
      <c r="IA287" s="60">
        <v>6175</v>
      </c>
      <c r="IB287" s="60">
        <v>6165</v>
      </c>
      <c r="IC287" s="60">
        <v>5935</v>
      </c>
      <c r="ID287" s="60">
        <v>6015</v>
      </c>
      <c r="IE287" s="60">
        <v>6357</v>
      </c>
      <c r="IF287" s="60">
        <v>6067</v>
      </c>
      <c r="IG287" s="60">
        <v>6067</v>
      </c>
      <c r="IH287" s="60">
        <v>5425</v>
      </c>
      <c r="II287" s="60">
        <v>5869</v>
      </c>
      <c r="IJ287" s="60">
        <v>6165</v>
      </c>
      <c r="IK287" s="60">
        <v>3119</v>
      </c>
      <c r="IL287" s="60">
        <v>5597</v>
      </c>
      <c r="IM287" s="60">
        <v>6179</v>
      </c>
      <c r="IN287" s="60">
        <v>5924</v>
      </c>
      <c r="IO287" s="60">
        <v>5499</v>
      </c>
      <c r="IP287" s="60">
        <v>4196</v>
      </c>
      <c r="IQ287" s="60">
        <v>6319</v>
      </c>
      <c r="IR287" s="60">
        <v>4196</v>
      </c>
      <c r="IS287" s="60">
        <v>6067</v>
      </c>
      <c r="IT287" s="60">
        <v>6357</v>
      </c>
      <c r="IU287" s="60">
        <v>6315</v>
      </c>
      <c r="IV287" s="60">
        <v>5848</v>
      </c>
      <c r="IW287" s="60">
        <v>6103</v>
      </c>
      <c r="IX287" s="60">
        <v>5259</v>
      </c>
      <c r="IY287" s="60">
        <v>6074</v>
      </c>
      <c r="IZ287" s="60">
        <v>5308</v>
      </c>
      <c r="JA287" s="60">
        <v>3927</v>
      </c>
      <c r="JB287" s="60">
        <v>3616</v>
      </c>
      <c r="JC287" s="60">
        <v>5555</v>
      </c>
      <c r="JD287" s="60">
        <v>4639</v>
      </c>
      <c r="JE287" s="60">
        <v>5657</v>
      </c>
      <c r="JF287" s="60">
        <v>5935</v>
      </c>
      <c r="JG287" s="60">
        <v>1184</v>
      </c>
      <c r="JH287" s="60">
        <v>6357</v>
      </c>
      <c r="JI287" s="60">
        <v>5594</v>
      </c>
      <c r="JJ287" s="60">
        <v>5662</v>
      </c>
      <c r="JK287" s="60">
        <v>3917</v>
      </c>
      <c r="JL287" s="60">
        <v>6315</v>
      </c>
      <c r="JM287" s="60">
        <v>6175</v>
      </c>
      <c r="JN287" s="60">
        <v>5840</v>
      </c>
      <c r="JO287" s="60">
        <v>3344</v>
      </c>
      <c r="JP287" s="60">
        <v>5134</v>
      </c>
      <c r="JQ287" s="60">
        <v>6315</v>
      </c>
      <c r="JR287" s="60">
        <v>6249</v>
      </c>
      <c r="JS287" s="60">
        <v>5968</v>
      </c>
      <c r="JT287" s="60">
        <v>5216</v>
      </c>
      <c r="JU287" s="60">
        <v>6085</v>
      </c>
      <c r="JV287" s="60">
        <v>5319</v>
      </c>
      <c r="JW287" s="60">
        <v>4308</v>
      </c>
      <c r="JY287" s="60">
        <v>5616</v>
      </c>
      <c r="JZ287" s="60">
        <v>6175</v>
      </c>
      <c r="KA287" s="60">
        <v>5134</v>
      </c>
      <c r="KB287" s="60">
        <v>5055</v>
      </c>
      <c r="KC287" s="60">
        <v>4089</v>
      </c>
      <c r="KD287" s="60">
        <v>5034</v>
      </c>
      <c r="KE287" s="60">
        <v>5935</v>
      </c>
      <c r="KF287" s="60">
        <v>5037</v>
      </c>
      <c r="KG287" s="60">
        <v>5893</v>
      </c>
      <c r="KH287" s="60">
        <v>5899</v>
      </c>
      <c r="KI287" s="60">
        <v>6025</v>
      </c>
      <c r="KJ287" s="60">
        <v>5875</v>
      </c>
      <c r="KK287" s="60">
        <v>5252</v>
      </c>
      <c r="KL287" s="60">
        <v>5875</v>
      </c>
      <c r="KM287" s="60">
        <v>6165</v>
      </c>
      <c r="KN287" s="60">
        <v>6357</v>
      </c>
      <c r="KO287" s="60">
        <v>4417</v>
      </c>
      <c r="KP287" s="60">
        <v>6074</v>
      </c>
      <c r="KQ287" s="60">
        <v>6235</v>
      </c>
      <c r="KR287" s="60">
        <v>5987</v>
      </c>
      <c r="KS287" s="60">
        <v>6015</v>
      </c>
      <c r="KT287" s="60">
        <v>5467</v>
      </c>
      <c r="KU287" s="60">
        <v>6074</v>
      </c>
      <c r="KV287" s="60">
        <v>6074</v>
      </c>
      <c r="KW287" s="60">
        <v>3983</v>
      </c>
      <c r="KX287" s="60">
        <v>6074</v>
      </c>
      <c r="KY287" s="60">
        <v>6074</v>
      </c>
      <c r="KZ287" s="60">
        <v>5968</v>
      </c>
      <c r="LA287" s="60">
        <v>6074</v>
      </c>
      <c r="LB287" s="60">
        <v>3599</v>
      </c>
      <c r="LC287" s="60">
        <v>5309</v>
      </c>
      <c r="LD287" s="60">
        <v>5379</v>
      </c>
      <c r="LE287" s="60">
        <v>6070</v>
      </c>
      <c r="LF287" s="60">
        <v>6074</v>
      </c>
      <c r="LG287" s="60">
        <v>3524</v>
      </c>
      <c r="LH287" s="60">
        <v>4821</v>
      </c>
      <c r="LI287" s="60">
        <v>5030</v>
      </c>
      <c r="LJ287" s="60">
        <v>4476</v>
      </c>
      <c r="LK287" s="60">
        <v>4207</v>
      </c>
      <c r="LL287" s="60">
        <v>5826</v>
      </c>
      <c r="LM287" s="60">
        <v>6319</v>
      </c>
      <c r="LN287" s="60">
        <v>5687</v>
      </c>
      <c r="LO287" s="60">
        <v>5840</v>
      </c>
      <c r="LP287" s="60">
        <v>5840</v>
      </c>
      <c r="LQ287" s="60">
        <v>5826</v>
      </c>
      <c r="LR287" s="60">
        <v>5826</v>
      </c>
      <c r="LS287" s="60">
        <v>5724</v>
      </c>
      <c r="LT287" s="60">
        <v>3924</v>
      </c>
      <c r="LU287" s="60">
        <v>6074</v>
      </c>
      <c r="LV287" s="60">
        <v>6074</v>
      </c>
    </row>
    <row r="288" spans="1:334" ht="15" customHeight="1" x14ac:dyDescent="0.35">
      <c r="A288" s="57"/>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s="60">
        <v>1155</v>
      </c>
      <c r="FH288" s="60">
        <v>1235</v>
      </c>
      <c r="FI288" s="60">
        <v>780</v>
      </c>
      <c r="FJ288" s="60">
        <v>780</v>
      </c>
      <c r="FK288" s="60">
        <v>780</v>
      </c>
      <c r="FL288" s="60">
        <v>780</v>
      </c>
      <c r="FM288" s="60">
        <v>780</v>
      </c>
      <c r="FN288" s="60">
        <v>452</v>
      </c>
      <c r="FO288" s="60">
        <v>1235</v>
      </c>
      <c r="FP288" s="60">
        <v>1235</v>
      </c>
      <c r="FQ288" s="60">
        <v>1235</v>
      </c>
      <c r="FR288" s="60">
        <v>1235</v>
      </c>
      <c r="FS288" s="60">
        <v>1235</v>
      </c>
      <c r="FT288" s="60">
        <v>1235</v>
      </c>
      <c r="FU288" s="60">
        <v>972</v>
      </c>
      <c r="FV288" s="60">
        <v>930</v>
      </c>
      <c r="FW288" s="60">
        <v>1193</v>
      </c>
      <c r="FX288" s="60">
        <v>1193</v>
      </c>
      <c r="FY288" s="60">
        <v>1043</v>
      </c>
      <c r="FZ288" s="60">
        <v>780</v>
      </c>
      <c r="GA288" s="60">
        <v>1193</v>
      </c>
      <c r="GB288" s="60">
        <v>1146</v>
      </c>
      <c r="GC288" s="60">
        <v>972</v>
      </c>
      <c r="GD288" s="60">
        <v>892</v>
      </c>
      <c r="GE288" s="60">
        <v>898</v>
      </c>
      <c r="GF288" s="60">
        <v>898</v>
      </c>
      <c r="GG288" s="60">
        <v>1226</v>
      </c>
      <c r="GH288" s="60">
        <v>1146</v>
      </c>
      <c r="GI288" s="60">
        <v>581</v>
      </c>
      <c r="GJ288" s="60">
        <v>1155</v>
      </c>
      <c r="GK288" s="60">
        <v>1092</v>
      </c>
      <c r="GL288" s="60">
        <v>1155</v>
      </c>
      <c r="GM288" s="60">
        <v>602</v>
      </c>
      <c r="GN288" s="60">
        <v>1155</v>
      </c>
      <c r="GO288" s="60">
        <v>1155</v>
      </c>
      <c r="GP288" s="60">
        <v>1155</v>
      </c>
      <c r="GQ288" s="60">
        <v>835</v>
      </c>
      <c r="GR288" s="60">
        <v>780</v>
      </c>
      <c r="GS288" s="60">
        <v>1155</v>
      </c>
      <c r="GT288" s="60">
        <v>1155</v>
      </c>
      <c r="GU288" s="60">
        <v>1146</v>
      </c>
      <c r="GV288" s="60">
        <v>1146</v>
      </c>
      <c r="GW288" s="60">
        <v>1146</v>
      </c>
      <c r="GX288" s="60">
        <v>1146</v>
      </c>
      <c r="GY288" s="60">
        <v>1146</v>
      </c>
      <c r="GZ288" s="60">
        <v>1146</v>
      </c>
      <c r="HA288" s="60">
        <v>1146</v>
      </c>
      <c r="HB288" s="60">
        <v>1113</v>
      </c>
      <c r="HC288" s="60">
        <v>1146</v>
      </c>
      <c r="HD288" s="60">
        <v>1146</v>
      </c>
      <c r="HE288" s="60">
        <v>1226</v>
      </c>
      <c r="HF288" s="60">
        <v>1146</v>
      </c>
      <c r="HG288" s="60">
        <v>898</v>
      </c>
      <c r="HH288" s="60">
        <v>1146</v>
      </c>
      <c r="HI288" s="60">
        <v>972</v>
      </c>
      <c r="HJ288" s="60">
        <v>907</v>
      </c>
      <c r="HK288" s="60">
        <v>780</v>
      </c>
      <c r="HL288" s="60">
        <v>1155</v>
      </c>
      <c r="HM288" s="60">
        <v>780</v>
      </c>
      <c r="HN288" s="60">
        <v>1193</v>
      </c>
      <c r="HO288" s="60">
        <v>1043</v>
      </c>
      <c r="HP288" s="60">
        <v>780</v>
      </c>
      <c r="HQ288" s="60">
        <v>644</v>
      </c>
      <c r="HR288" s="60">
        <v>1155</v>
      </c>
      <c r="HS288" s="60">
        <v>963</v>
      </c>
      <c r="HT288" s="60">
        <v>1226</v>
      </c>
      <c r="HU288" s="60">
        <v>1226</v>
      </c>
      <c r="HV288" s="60">
        <v>1226</v>
      </c>
      <c r="HW288" s="60">
        <v>1226</v>
      </c>
      <c r="HX288" s="60">
        <v>1155</v>
      </c>
      <c r="HY288" s="60">
        <v>1184</v>
      </c>
      <c r="HZ288" s="60">
        <v>1184</v>
      </c>
      <c r="IA288" s="60">
        <v>1184</v>
      </c>
      <c r="IB288" s="60">
        <v>1193</v>
      </c>
      <c r="IC288" s="60">
        <v>963</v>
      </c>
      <c r="ID288" s="60">
        <v>1043</v>
      </c>
      <c r="IE288" s="60">
        <v>1193</v>
      </c>
      <c r="IF288" s="60">
        <v>1235</v>
      </c>
      <c r="IG288" s="60">
        <v>1235</v>
      </c>
      <c r="IH288" s="60">
        <v>1184</v>
      </c>
      <c r="II288" s="60">
        <v>1226</v>
      </c>
      <c r="IJ288" s="60">
        <v>1193</v>
      </c>
      <c r="IK288" s="60">
        <v>602</v>
      </c>
      <c r="IL288" s="60">
        <v>1146</v>
      </c>
      <c r="IM288" s="60">
        <v>1146</v>
      </c>
      <c r="IN288" s="60">
        <v>1155</v>
      </c>
      <c r="IO288" s="60">
        <v>898</v>
      </c>
      <c r="IP288" s="60">
        <v>644</v>
      </c>
      <c r="IQ288" s="60">
        <v>1146</v>
      </c>
      <c r="IR288" s="60">
        <v>644</v>
      </c>
      <c r="IS288" s="60">
        <v>1235</v>
      </c>
      <c r="IT288" s="60">
        <v>1235</v>
      </c>
      <c r="IU288" s="60">
        <v>1193</v>
      </c>
      <c r="IV288" s="60">
        <v>1113</v>
      </c>
      <c r="IW288" s="60">
        <v>981</v>
      </c>
      <c r="IX288" s="60">
        <v>452</v>
      </c>
      <c r="IY288" s="60">
        <v>1155</v>
      </c>
      <c r="IZ288" s="60">
        <v>644</v>
      </c>
      <c r="JA288" s="60">
        <v>780</v>
      </c>
      <c r="JB288" s="60">
        <v>452</v>
      </c>
      <c r="JC288" s="60">
        <v>583</v>
      </c>
      <c r="JD288" s="60">
        <v>452</v>
      </c>
      <c r="JE288" s="60">
        <v>780</v>
      </c>
      <c r="JF288" s="60">
        <v>1113</v>
      </c>
      <c r="JG288" s="60">
        <v>452</v>
      </c>
      <c r="JH288" s="60">
        <v>1235</v>
      </c>
      <c r="JI288" s="60">
        <v>972</v>
      </c>
      <c r="JJ288" s="60">
        <v>930</v>
      </c>
      <c r="JK288" s="60">
        <v>780</v>
      </c>
      <c r="JL288" s="60">
        <v>1193</v>
      </c>
      <c r="JM288" s="60">
        <v>1193</v>
      </c>
      <c r="JN288" s="60">
        <v>954</v>
      </c>
      <c r="JO288" s="60">
        <v>452</v>
      </c>
      <c r="JP288" s="60">
        <v>644</v>
      </c>
      <c r="JQ288" s="60">
        <v>1193</v>
      </c>
      <c r="JR288" s="60">
        <v>1155</v>
      </c>
      <c r="JS288" s="60">
        <v>1155</v>
      </c>
      <c r="JT288" s="60">
        <v>1155</v>
      </c>
      <c r="JU288" s="60">
        <v>954</v>
      </c>
      <c r="JV288" s="60">
        <v>637</v>
      </c>
      <c r="JW288" s="60">
        <v>276</v>
      </c>
      <c r="JX288" s="60">
        <v>452</v>
      </c>
      <c r="JZ288" s="60">
        <v>1193</v>
      </c>
      <c r="KA288" s="60">
        <v>644</v>
      </c>
      <c r="KB288" s="60">
        <v>583</v>
      </c>
      <c r="KC288" s="60">
        <v>452</v>
      </c>
      <c r="KD288" s="60">
        <v>452</v>
      </c>
      <c r="KE288" s="60">
        <v>1103</v>
      </c>
      <c r="KF288" s="60">
        <v>700</v>
      </c>
      <c r="KG288" s="60">
        <v>1061</v>
      </c>
      <c r="KH288" s="60">
        <v>1235</v>
      </c>
      <c r="KI288" s="60">
        <v>1193</v>
      </c>
      <c r="KJ288" s="60">
        <v>1043</v>
      </c>
      <c r="KK288" s="60">
        <v>780</v>
      </c>
      <c r="KL288" s="60">
        <v>1043</v>
      </c>
      <c r="KM288" s="60">
        <v>804</v>
      </c>
      <c r="KN288" s="60">
        <v>1235</v>
      </c>
      <c r="KO288" s="60">
        <v>780</v>
      </c>
      <c r="KP288" s="60">
        <v>1155</v>
      </c>
      <c r="KQ288" s="60">
        <v>1113</v>
      </c>
      <c r="KR288" s="60">
        <v>865</v>
      </c>
      <c r="KS288" s="60">
        <v>1043</v>
      </c>
      <c r="KT288" s="60">
        <v>780</v>
      </c>
      <c r="KU288" s="60">
        <v>1155</v>
      </c>
      <c r="KV288" s="60">
        <v>1155</v>
      </c>
      <c r="KW288" s="60">
        <v>635</v>
      </c>
      <c r="KX288" s="60">
        <v>1155</v>
      </c>
      <c r="KY288" s="60">
        <v>1092</v>
      </c>
      <c r="KZ288" s="60">
        <v>1155</v>
      </c>
      <c r="LA288" s="60">
        <v>1155</v>
      </c>
      <c r="LB288" s="60">
        <v>452</v>
      </c>
      <c r="LC288" s="60">
        <v>644</v>
      </c>
      <c r="LD288" s="60">
        <v>892</v>
      </c>
      <c r="LE288" s="60">
        <v>1155</v>
      </c>
      <c r="LF288" s="60">
        <v>1155</v>
      </c>
      <c r="LG288" s="60">
        <v>452</v>
      </c>
      <c r="LH288" s="60">
        <v>1155</v>
      </c>
      <c r="LI288" s="60">
        <v>1235</v>
      </c>
      <c r="LJ288" s="60">
        <v>452</v>
      </c>
      <c r="LK288" s="60">
        <v>602</v>
      </c>
      <c r="LL288" s="60">
        <v>907</v>
      </c>
      <c r="LM288" s="60">
        <v>1155</v>
      </c>
      <c r="LN288" s="60">
        <v>410</v>
      </c>
      <c r="LO288" s="60">
        <v>963</v>
      </c>
      <c r="LP288" s="60">
        <v>963</v>
      </c>
      <c r="LQ288" s="60">
        <v>907</v>
      </c>
      <c r="LR288" s="60">
        <v>907</v>
      </c>
      <c r="LS288" s="60">
        <v>150</v>
      </c>
      <c r="LT288" s="60">
        <v>84</v>
      </c>
      <c r="LU288" s="60">
        <v>1155</v>
      </c>
      <c r="LV288" s="60">
        <v>1155</v>
      </c>
    </row>
    <row r="289" spans="1:334" ht="15" customHeight="1" x14ac:dyDescent="0.35">
      <c r="A289" s="57"/>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s="60">
        <v>1112</v>
      </c>
      <c r="FH289" s="60">
        <v>972</v>
      </c>
      <c r="FI289" s="60">
        <v>888</v>
      </c>
      <c r="FJ289" s="60">
        <v>888</v>
      </c>
      <c r="FK289" s="60">
        <v>1028</v>
      </c>
      <c r="FL289" s="60">
        <v>888</v>
      </c>
      <c r="FM289" s="60">
        <v>1028</v>
      </c>
      <c r="FN289" s="60">
        <v>888</v>
      </c>
      <c r="FO289" s="60">
        <v>972</v>
      </c>
      <c r="FP289" s="60">
        <v>1112</v>
      </c>
      <c r="FQ289" s="60">
        <v>1070</v>
      </c>
      <c r="FR289" s="60">
        <v>1070</v>
      </c>
      <c r="FS289" s="60">
        <v>930</v>
      </c>
      <c r="FT289" s="60">
        <v>930</v>
      </c>
      <c r="FU289" s="60">
        <v>930</v>
      </c>
      <c r="FV289" s="60">
        <v>888</v>
      </c>
      <c r="FW289" s="60">
        <v>1028</v>
      </c>
      <c r="FX289" s="60">
        <v>1028</v>
      </c>
      <c r="FY289" s="60">
        <v>1028</v>
      </c>
      <c r="FZ289" s="60">
        <v>1028</v>
      </c>
      <c r="GA289" s="60">
        <v>1028</v>
      </c>
      <c r="GB289" s="60">
        <v>972</v>
      </c>
      <c r="GC289" s="60">
        <v>930</v>
      </c>
      <c r="GD289" s="60">
        <v>1112</v>
      </c>
      <c r="GE289" s="60">
        <v>930</v>
      </c>
      <c r="GF289" s="60">
        <v>930</v>
      </c>
      <c r="GG289" s="60">
        <v>930</v>
      </c>
      <c r="GH289" s="60">
        <v>1112</v>
      </c>
      <c r="GI289" s="60">
        <v>1112</v>
      </c>
      <c r="GJ289" s="60">
        <v>1112</v>
      </c>
      <c r="GK289" s="60">
        <v>1112</v>
      </c>
      <c r="GL289" s="60">
        <v>1112</v>
      </c>
      <c r="GM289" s="60">
        <v>1028</v>
      </c>
      <c r="GN289" s="60">
        <v>1112</v>
      </c>
      <c r="GO289" s="60">
        <v>1112</v>
      </c>
      <c r="GP289" s="60">
        <v>1112</v>
      </c>
      <c r="GQ289" s="60">
        <v>1112</v>
      </c>
      <c r="GR289" s="60">
        <v>1028</v>
      </c>
      <c r="GS289" s="60">
        <v>972</v>
      </c>
      <c r="GT289" s="60">
        <v>1112</v>
      </c>
      <c r="GU289" s="60">
        <v>1112</v>
      </c>
      <c r="GV289" s="60">
        <v>1112</v>
      </c>
      <c r="GW289" s="60">
        <v>1112</v>
      </c>
      <c r="GX289" s="60">
        <v>1112</v>
      </c>
      <c r="GY289" s="60">
        <v>1112</v>
      </c>
      <c r="GZ289" s="60">
        <v>1112</v>
      </c>
      <c r="HA289" s="60">
        <v>1112</v>
      </c>
      <c r="HB289" s="60">
        <v>888</v>
      </c>
      <c r="HC289" s="60">
        <v>972</v>
      </c>
      <c r="HD289" s="60">
        <v>1112</v>
      </c>
      <c r="HE289" s="60">
        <v>1112</v>
      </c>
      <c r="HF289" s="60">
        <v>1112</v>
      </c>
      <c r="HG289" s="60">
        <v>1112</v>
      </c>
      <c r="HH289" s="60">
        <v>1112</v>
      </c>
      <c r="HI289" s="60">
        <v>930</v>
      </c>
      <c r="HJ289" s="60">
        <v>1112</v>
      </c>
      <c r="HK289" s="60">
        <v>231</v>
      </c>
      <c r="HL289" s="60">
        <v>1112</v>
      </c>
      <c r="HM289" s="60">
        <v>1028</v>
      </c>
      <c r="HN289" s="60">
        <v>1028</v>
      </c>
      <c r="HO289" s="60">
        <v>888</v>
      </c>
      <c r="HP289" s="60">
        <v>926</v>
      </c>
      <c r="HQ289" s="60">
        <v>972</v>
      </c>
      <c r="HR289" s="60">
        <v>1112</v>
      </c>
      <c r="HS289" s="60">
        <v>1028</v>
      </c>
      <c r="HT289" s="60">
        <v>972</v>
      </c>
      <c r="HU289" s="60">
        <v>741</v>
      </c>
      <c r="HV289" s="60">
        <v>972</v>
      </c>
      <c r="HW289" s="60">
        <v>972</v>
      </c>
      <c r="HX289" s="60">
        <v>1112</v>
      </c>
      <c r="HY289" s="60">
        <v>500</v>
      </c>
      <c r="HZ289" s="60">
        <v>500</v>
      </c>
      <c r="IB289" s="60">
        <v>1028</v>
      </c>
      <c r="IC289" s="60">
        <v>1028</v>
      </c>
      <c r="ID289" s="60">
        <v>1028</v>
      </c>
      <c r="IE289" s="60">
        <v>768</v>
      </c>
      <c r="IF289" s="60">
        <v>859</v>
      </c>
      <c r="IG289" s="60">
        <v>516</v>
      </c>
      <c r="IH289" s="60">
        <v>888</v>
      </c>
      <c r="II289" s="60">
        <v>972</v>
      </c>
      <c r="IJ289" s="60">
        <v>1028</v>
      </c>
      <c r="IK289" s="60">
        <v>888</v>
      </c>
      <c r="IL289" s="60">
        <v>930</v>
      </c>
      <c r="IM289" s="60">
        <v>972</v>
      </c>
      <c r="IN289" s="60">
        <v>1112</v>
      </c>
      <c r="IO289" s="60">
        <v>930</v>
      </c>
      <c r="IP289" s="60">
        <v>930</v>
      </c>
      <c r="IQ289" s="60">
        <v>1112</v>
      </c>
      <c r="IR289" s="60">
        <v>930</v>
      </c>
      <c r="IS289" s="60">
        <v>930</v>
      </c>
      <c r="IT289" s="60">
        <v>682</v>
      </c>
      <c r="IU289" s="60">
        <v>785</v>
      </c>
      <c r="IV289" s="60">
        <v>1070</v>
      </c>
      <c r="IW289" s="60">
        <v>1028</v>
      </c>
      <c r="IX289" s="60">
        <v>1028</v>
      </c>
      <c r="IY289" s="60">
        <v>1112</v>
      </c>
      <c r="IZ289" s="60">
        <v>972</v>
      </c>
      <c r="JA289" s="60">
        <v>1028</v>
      </c>
      <c r="JB289" s="60">
        <v>888</v>
      </c>
      <c r="JC289" s="60">
        <v>1028</v>
      </c>
      <c r="JD289" s="60">
        <v>645</v>
      </c>
      <c r="JE289" s="60">
        <v>1028</v>
      </c>
      <c r="JF289" s="60">
        <v>1028</v>
      </c>
      <c r="JG289" s="60">
        <v>888</v>
      </c>
      <c r="JH289" s="60">
        <v>611</v>
      </c>
      <c r="JI289" s="60">
        <v>773</v>
      </c>
      <c r="JJ289" s="60">
        <v>1028</v>
      </c>
      <c r="JK289" s="60">
        <v>645</v>
      </c>
      <c r="JL289" s="60">
        <v>1028</v>
      </c>
      <c r="JM289" s="60">
        <v>500</v>
      </c>
      <c r="JN289" s="60">
        <v>1028</v>
      </c>
      <c r="JO289" s="60">
        <v>888</v>
      </c>
      <c r="JP289" s="60">
        <v>1112</v>
      </c>
      <c r="JQ289" s="60">
        <v>1028</v>
      </c>
      <c r="JR289" s="60">
        <v>1112</v>
      </c>
      <c r="JS289" s="60">
        <v>1112</v>
      </c>
      <c r="JT289" s="60">
        <v>1112</v>
      </c>
      <c r="JU289" s="60">
        <v>1028</v>
      </c>
      <c r="JV289" s="60">
        <v>1070</v>
      </c>
      <c r="JW289" s="60">
        <v>1112</v>
      </c>
      <c r="JX289" s="60">
        <v>888</v>
      </c>
      <c r="JY289" s="60">
        <v>1070</v>
      </c>
      <c r="KA289" s="60">
        <v>1112</v>
      </c>
      <c r="KB289" s="60">
        <v>888</v>
      </c>
      <c r="KC289" s="60">
        <v>1028</v>
      </c>
      <c r="KD289" s="60">
        <v>1028</v>
      </c>
      <c r="KE289" s="60">
        <v>359</v>
      </c>
      <c r="KF289" s="60">
        <v>1028</v>
      </c>
      <c r="KG289" s="60">
        <v>231</v>
      </c>
      <c r="KH289" s="60">
        <v>972</v>
      </c>
      <c r="KI289" s="60">
        <v>317</v>
      </c>
      <c r="KJ289" s="60">
        <v>231</v>
      </c>
      <c r="KK289" s="60">
        <v>231</v>
      </c>
      <c r="KL289" s="60">
        <v>231</v>
      </c>
      <c r="KM289" s="60">
        <v>1028</v>
      </c>
      <c r="KN289" s="60">
        <v>1070</v>
      </c>
      <c r="KO289" s="60">
        <v>1028</v>
      </c>
      <c r="KP289" s="60">
        <v>1112</v>
      </c>
      <c r="KQ289" s="60">
        <v>1028</v>
      </c>
      <c r="KR289" s="60">
        <v>1028</v>
      </c>
      <c r="KS289" s="60">
        <v>1028</v>
      </c>
      <c r="KT289" s="60">
        <v>1028</v>
      </c>
      <c r="KU289" s="60">
        <v>1112</v>
      </c>
      <c r="KV289" s="60">
        <v>1112</v>
      </c>
      <c r="KW289" s="60">
        <v>1112</v>
      </c>
      <c r="KX289" s="60">
        <v>1112</v>
      </c>
      <c r="KY289" s="60">
        <v>1112</v>
      </c>
      <c r="KZ289" s="60">
        <v>1112</v>
      </c>
      <c r="LA289" s="60">
        <v>1112</v>
      </c>
      <c r="LB289" s="60">
        <v>1028</v>
      </c>
      <c r="LC289" s="60">
        <v>1112</v>
      </c>
      <c r="LD289" s="60">
        <v>1070</v>
      </c>
      <c r="LE289" s="60">
        <v>972</v>
      </c>
      <c r="LF289" s="60">
        <v>1112</v>
      </c>
      <c r="LG289" s="60">
        <v>888</v>
      </c>
      <c r="LH289" s="60">
        <v>1112</v>
      </c>
      <c r="LI289" s="60">
        <v>1112</v>
      </c>
      <c r="LJ289" s="60">
        <v>930</v>
      </c>
      <c r="LK289" s="60">
        <v>888</v>
      </c>
      <c r="LL289" s="60">
        <v>881</v>
      </c>
      <c r="LM289" s="60">
        <v>1112</v>
      </c>
      <c r="LN289" s="60">
        <v>1028</v>
      </c>
      <c r="LO289" s="60">
        <v>1028</v>
      </c>
      <c r="LP289" s="60">
        <v>1028</v>
      </c>
      <c r="LQ289" s="60">
        <v>1112</v>
      </c>
      <c r="LR289" s="60">
        <v>1112</v>
      </c>
      <c r="LS289" s="60">
        <v>1028</v>
      </c>
      <c r="LT289" s="60">
        <v>1028</v>
      </c>
      <c r="LU289" s="60">
        <v>1112</v>
      </c>
      <c r="LV289" s="60">
        <v>1112</v>
      </c>
    </row>
    <row r="290" spans="1:334" ht="15" customHeight="1" x14ac:dyDescent="0.35">
      <c r="A290" s="57"/>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s="60">
        <v>2272</v>
      </c>
      <c r="FH290" s="60">
        <v>2498</v>
      </c>
      <c r="FI290" s="60">
        <v>2235</v>
      </c>
      <c r="FJ290" s="60">
        <v>2235</v>
      </c>
      <c r="FK290" s="60">
        <v>2235</v>
      </c>
      <c r="FL290" s="60">
        <v>1990</v>
      </c>
      <c r="FM290" s="60">
        <v>2235</v>
      </c>
      <c r="FN290" s="60">
        <v>1763</v>
      </c>
      <c r="FO290" s="60">
        <v>2498</v>
      </c>
      <c r="FP290" s="60">
        <v>2498</v>
      </c>
      <c r="FQ290" s="60">
        <v>2284</v>
      </c>
      <c r="FR290" s="60">
        <v>2498</v>
      </c>
      <c r="FS290" s="60">
        <v>2354</v>
      </c>
      <c r="FT290" s="60">
        <v>2498</v>
      </c>
      <c r="FU290" s="60">
        <v>2091</v>
      </c>
      <c r="FV290" s="60">
        <v>2235</v>
      </c>
      <c r="FW290" s="60">
        <v>2391</v>
      </c>
      <c r="FX290" s="60">
        <v>2391</v>
      </c>
      <c r="FY290" s="60">
        <v>2391</v>
      </c>
      <c r="FZ290" s="60">
        <v>2128</v>
      </c>
      <c r="GA290" s="60">
        <v>2391</v>
      </c>
      <c r="GB290" s="60">
        <v>2097</v>
      </c>
      <c r="GC290" s="60">
        <v>2235</v>
      </c>
      <c r="GD290" s="60">
        <v>1295</v>
      </c>
      <c r="GE290" s="60">
        <v>1635</v>
      </c>
      <c r="GF290" s="60">
        <v>1635</v>
      </c>
      <c r="GG290" s="60">
        <v>1963</v>
      </c>
      <c r="GH290" s="60">
        <v>1883</v>
      </c>
      <c r="GI290" s="60">
        <v>1224</v>
      </c>
      <c r="GJ290" s="60">
        <v>1782</v>
      </c>
      <c r="GK290" s="60">
        <v>1852</v>
      </c>
      <c r="GL290" s="60">
        <v>1420</v>
      </c>
      <c r="GM290" s="60">
        <v>1228</v>
      </c>
      <c r="GN290" s="60">
        <v>1344</v>
      </c>
      <c r="GO290" s="60">
        <v>1959</v>
      </c>
      <c r="GP290" s="60">
        <v>2027</v>
      </c>
      <c r="GQ290" s="60">
        <v>1855</v>
      </c>
      <c r="GR290" s="60">
        <v>2128</v>
      </c>
      <c r="GS290" s="60">
        <v>2103</v>
      </c>
      <c r="GT290" s="60">
        <v>1344</v>
      </c>
      <c r="GU290" s="60">
        <v>1883</v>
      </c>
      <c r="GV290" s="60">
        <v>1883</v>
      </c>
      <c r="GW290" s="60">
        <v>1883</v>
      </c>
      <c r="GX290" s="60">
        <v>1883</v>
      </c>
      <c r="GY290" s="60">
        <v>1883</v>
      </c>
      <c r="GZ290" s="60">
        <v>1883</v>
      </c>
      <c r="HA290" s="60">
        <v>1883</v>
      </c>
      <c r="HB290" s="60">
        <v>1959</v>
      </c>
      <c r="HC290" s="60">
        <v>1883</v>
      </c>
      <c r="HD290" s="60">
        <v>1883</v>
      </c>
      <c r="HE290" s="60">
        <v>2208</v>
      </c>
      <c r="HF290" s="60">
        <v>1883</v>
      </c>
      <c r="HG290" s="60">
        <v>1635</v>
      </c>
      <c r="HH290" s="60">
        <v>1883</v>
      </c>
      <c r="HI290" s="60">
        <v>2235</v>
      </c>
      <c r="HJ290" s="60">
        <v>1096</v>
      </c>
      <c r="HK290" s="60">
        <v>2235</v>
      </c>
      <c r="HL290" s="60">
        <v>1858</v>
      </c>
      <c r="HM290" s="60">
        <v>2235</v>
      </c>
      <c r="HN290" s="60">
        <v>2498</v>
      </c>
      <c r="HO290" s="60">
        <v>2498</v>
      </c>
      <c r="HP290" s="60">
        <v>2235</v>
      </c>
      <c r="HQ290" s="60">
        <v>1522</v>
      </c>
      <c r="HR290" s="60">
        <v>2066</v>
      </c>
      <c r="HS290" s="60">
        <v>2118</v>
      </c>
      <c r="HT290" s="60">
        <v>2208</v>
      </c>
      <c r="HU290" s="60">
        <v>2422</v>
      </c>
      <c r="HV290" s="60">
        <v>2208</v>
      </c>
      <c r="HW290" s="60">
        <v>2208</v>
      </c>
      <c r="HX290" s="60">
        <v>1423</v>
      </c>
      <c r="HY290" s="60">
        <v>2428</v>
      </c>
      <c r="HZ290" s="60">
        <v>2428</v>
      </c>
      <c r="IA290" s="60">
        <v>2428</v>
      </c>
      <c r="IB290" s="60">
        <v>2498</v>
      </c>
      <c r="IC290" s="60">
        <v>2418</v>
      </c>
      <c r="ID290" s="60">
        <v>2498</v>
      </c>
      <c r="IE290" s="60">
        <v>2498</v>
      </c>
      <c r="IF290" s="60">
        <v>2498</v>
      </c>
      <c r="IG290" s="60">
        <v>2498</v>
      </c>
      <c r="IH290" s="60">
        <v>2428</v>
      </c>
      <c r="II290" s="60">
        <v>2428</v>
      </c>
      <c r="IJ290" s="60">
        <v>2428</v>
      </c>
      <c r="IK290" s="60">
        <v>1233</v>
      </c>
      <c r="IL290" s="60">
        <v>2097</v>
      </c>
      <c r="IM290" s="60">
        <v>2097</v>
      </c>
      <c r="IN290" s="60">
        <v>2173</v>
      </c>
      <c r="IO290" s="60">
        <v>1925</v>
      </c>
      <c r="IP290" s="60">
        <v>1417</v>
      </c>
      <c r="IQ290" s="60">
        <v>2097</v>
      </c>
      <c r="IR290" s="60">
        <v>1417</v>
      </c>
      <c r="IS290" s="60">
        <v>2498</v>
      </c>
      <c r="IT290" s="60">
        <v>2498</v>
      </c>
      <c r="IU290" s="60">
        <v>2498</v>
      </c>
      <c r="IV290" s="60">
        <v>1990</v>
      </c>
      <c r="IW290" s="60">
        <v>2286</v>
      </c>
      <c r="IX290" s="60">
        <v>1800</v>
      </c>
      <c r="IY290" s="60">
        <v>1782</v>
      </c>
      <c r="IZ290" s="60">
        <v>1837</v>
      </c>
      <c r="JA290" s="60">
        <v>1920</v>
      </c>
      <c r="JB290" s="60">
        <v>1680</v>
      </c>
      <c r="JC290" s="60">
        <v>1616</v>
      </c>
      <c r="JD290" s="60">
        <v>1837</v>
      </c>
      <c r="JE290" s="60">
        <v>1990</v>
      </c>
      <c r="JF290" s="60">
        <v>2118</v>
      </c>
      <c r="JG290" s="60">
        <v>1251</v>
      </c>
      <c r="JH290" s="60">
        <v>2498</v>
      </c>
      <c r="JI290" s="60">
        <v>2235</v>
      </c>
      <c r="JJ290" s="60">
        <v>2235</v>
      </c>
      <c r="JK290" s="60">
        <v>2235</v>
      </c>
      <c r="JL290" s="60">
        <v>2391</v>
      </c>
      <c r="JM290" s="60">
        <v>2498</v>
      </c>
      <c r="JN290" s="60">
        <v>2173</v>
      </c>
      <c r="JO290" s="60">
        <v>1837</v>
      </c>
      <c r="JQ290" s="60">
        <v>2498</v>
      </c>
      <c r="JR290" s="60">
        <v>2272</v>
      </c>
      <c r="JS290" s="60">
        <v>1344</v>
      </c>
      <c r="JT290" s="60">
        <v>1423</v>
      </c>
      <c r="JU290" s="60">
        <v>2311</v>
      </c>
      <c r="JV290" s="60">
        <v>1665</v>
      </c>
      <c r="JW290" s="60">
        <v>1837</v>
      </c>
      <c r="JX290" s="60">
        <v>1233</v>
      </c>
      <c r="JY290" s="60">
        <v>1907</v>
      </c>
      <c r="JZ290" s="60">
        <v>2498</v>
      </c>
      <c r="KB290" s="60">
        <v>1811</v>
      </c>
      <c r="KC290" s="60">
        <v>1907</v>
      </c>
      <c r="KD290" s="60">
        <v>1800</v>
      </c>
      <c r="KE290" s="60">
        <v>2366</v>
      </c>
      <c r="KF290" s="60">
        <v>1910</v>
      </c>
      <c r="KG290" s="60">
        <v>2366</v>
      </c>
      <c r="KH290" s="60">
        <v>2498</v>
      </c>
      <c r="KI290" s="60">
        <v>2498</v>
      </c>
      <c r="KJ290" s="60">
        <v>2498</v>
      </c>
      <c r="KK290" s="60">
        <v>2235</v>
      </c>
      <c r="KL290" s="60">
        <v>2498</v>
      </c>
      <c r="KM290" s="60">
        <v>2498</v>
      </c>
      <c r="KN290" s="60">
        <v>2498</v>
      </c>
      <c r="KO290" s="60">
        <v>2235</v>
      </c>
      <c r="KP290" s="60">
        <v>1852</v>
      </c>
      <c r="KQ290" s="60">
        <v>2311</v>
      </c>
      <c r="KR290" s="60">
        <v>2063</v>
      </c>
      <c r="KS290" s="60">
        <v>2498</v>
      </c>
      <c r="KT290" s="60">
        <v>2235</v>
      </c>
      <c r="KU290" s="60">
        <v>1852</v>
      </c>
      <c r="KV290" s="60">
        <v>1852</v>
      </c>
      <c r="KW290" s="60">
        <v>1347</v>
      </c>
      <c r="KX290" s="60">
        <v>1852</v>
      </c>
      <c r="KY290" s="60">
        <v>1708</v>
      </c>
      <c r="KZ290" s="60">
        <v>1344</v>
      </c>
      <c r="LA290" s="60">
        <v>1344</v>
      </c>
      <c r="LB290" s="60">
        <v>1592</v>
      </c>
      <c r="LC290" s="60">
        <v>1592</v>
      </c>
      <c r="LD290" s="60">
        <v>1371</v>
      </c>
      <c r="LE290" s="60">
        <v>1959</v>
      </c>
      <c r="LF290" s="60">
        <v>1883</v>
      </c>
      <c r="LG290" s="60">
        <v>1837</v>
      </c>
      <c r="LH290" s="60">
        <v>1423</v>
      </c>
      <c r="LI290" s="60">
        <v>1503</v>
      </c>
      <c r="LJ290" s="60">
        <v>1680</v>
      </c>
      <c r="LK290" s="60">
        <v>1417</v>
      </c>
      <c r="LL290" s="60">
        <v>1604</v>
      </c>
      <c r="LM290" s="60">
        <v>1883</v>
      </c>
      <c r="LN290" s="60">
        <v>1925</v>
      </c>
      <c r="LO290" s="60">
        <v>2173</v>
      </c>
      <c r="LP290" s="60">
        <v>2173</v>
      </c>
      <c r="LQ290" s="60">
        <v>1604</v>
      </c>
      <c r="LR290" s="60">
        <v>1610</v>
      </c>
      <c r="LS290" s="60">
        <v>1907</v>
      </c>
      <c r="LT290" s="60">
        <v>1837</v>
      </c>
      <c r="LU290" s="60">
        <v>1344</v>
      </c>
      <c r="LV290" s="60">
        <v>1928</v>
      </c>
    </row>
    <row r="291" spans="1:334" ht="15" customHeight="1" x14ac:dyDescent="0.35">
      <c r="A291" s="57"/>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s="60">
        <v>1491</v>
      </c>
      <c r="FH291" s="60">
        <v>1251</v>
      </c>
      <c r="FI291" s="60">
        <v>735</v>
      </c>
      <c r="FJ291" s="60">
        <v>735</v>
      </c>
      <c r="FK291" s="60">
        <v>1055</v>
      </c>
      <c r="FL291" s="60">
        <v>735</v>
      </c>
      <c r="FM291" s="60">
        <v>1055</v>
      </c>
      <c r="FN291" s="60">
        <v>587</v>
      </c>
      <c r="FO291" s="60">
        <v>1251</v>
      </c>
      <c r="FP291" s="60">
        <v>1571</v>
      </c>
      <c r="FQ291" s="60">
        <v>1529</v>
      </c>
      <c r="FR291" s="60">
        <v>1529</v>
      </c>
      <c r="FS291" s="60">
        <v>1389</v>
      </c>
      <c r="FT291" s="60">
        <v>1389</v>
      </c>
      <c r="FU291" s="60">
        <v>927</v>
      </c>
      <c r="FV291" s="60">
        <v>1065</v>
      </c>
      <c r="FW291" s="60">
        <v>1487</v>
      </c>
      <c r="FX291" s="60">
        <v>1487</v>
      </c>
      <c r="FY291" s="60">
        <v>1187</v>
      </c>
      <c r="FZ291" s="60">
        <v>1055</v>
      </c>
      <c r="GA291" s="60">
        <v>1487</v>
      </c>
      <c r="GB291" s="60">
        <v>1351</v>
      </c>
      <c r="GC291" s="60">
        <v>747</v>
      </c>
      <c r="GD291" s="60">
        <v>1359</v>
      </c>
      <c r="GE291" s="60">
        <v>1061</v>
      </c>
      <c r="GF291" s="60">
        <v>1061</v>
      </c>
      <c r="GG291" s="60">
        <v>1389</v>
      </c>
      <c r="GH291" s="60">
        <v>1491</v>
      </c>
      <c r="GI291" s="60">
        <v>1111</v>
      </c>
      <c r="GJ291" s="60">
        <v>1491</v>
      </c>
      <c r="GK291" s="60">
        <v>1491</v>
      </c>
      <c r="GL291" s="60">
        <v>1491</v>
      </c>
      <c r="GM291" s="60">
        <v>1027</v>
      </c>
      <c r="GN291" s="60">
        <v>1491</v>
      </c>
      <c r="GO291" s="60">
        <v>1491</v>
      </c>
      <c r="GP291" s="60">
        <v>1491</v>
      </c>
      <c r="GQ291" s="60">
        <v>1243</v>
      </c>
      <c r="GR291" s="60">
        <v>1055</v>
      </c>
      <c r="GS291" s="60">
        <v>991</v>
      </c>
      <c r="GT291" s="60">
        <v>1491</v>
      </c>
      <c r="GU291" s="60">
        <v>1491</v>
      </c>
      <c r="GV291" s="60">
        <v>1491</v>
      </c>
      <c r="GW291" s="60">
        <v>1491</v>
      </c>
      <c r="GX291" s="60">
        <v>1491</v>
      </c>
      <c r="GY291" s="60">
        <v>1491</v>
      </c>
      <c r="GZ291" s="60">
        <v>1491</v>
      </c>
      <c r="HA291" s="60">
        <v>1491</v>
      </c>
      <c r="HB291" s="60">
        <v>1267</v>
      </c>
      <c r="HC291" s="60">
        <v>1351</v>
      </c>
      <c r="HD291" s="60">
        <v>1491</v>
      </c>
      <c r="HE291" s="60">
        <v>1571</v>
      </c>
      <c r="HF291" s="60">
        <v>1491</v>
      </c>
      <c r="HG291" s="60">
        <v>1243</v>
      </c>
      <c r="HH291" s="60">
        <v>1491</v>
      </c>
      <c r="HI291" s="60">
        <v>747</v>
      </c>
      <c r="HJ291" s="60">
        <v>1243</v>
      </c>
      <c r="HK291" s="60">
        <v>735</v>
      </c>
      <c r="HL291" s="60">
        <v>1491</v>
      </c>
      <c r="HM291" s="60">
        <v>1055</v>
      </c>
      <c r="HN291" s="60">
        <v>1487</v>
      </c>
      <c r="HO291" s="60">
        <v>687</v>
      </c>
      <c r="HP291" s="60">
        <v>953</v>
      </c>
      <c r="HQ291" s="60">
        <v>611</v>
      </c>
      <c r="HR291" s="60">
        <v>1491</v>
      </c>
      <c r="HS291" s="60">
        <v>1107</v>
      </c>
      <c r="HT291" s="60">
        <v>1431</v>
      </c>
      <c r="HU291" s="60">
        <v>1431</v>
      </c>
      <c r="HV291" s="60">
        <v>1431</v>
      </c>
      <c r="HW291" s="60">
        <v>1431</v>
      </c>
      <c r="HX291" s="60">
        <v>1491</v>
      </c>
      <c r="HY291" s="60">
        <v>1347</v>
      </c>
      <c r="HZ291" s="60">
        <v>1347</v>
      </c>
      <c r="IA291" s="60">
        <v>1347</v>
      </c>
      <c r="IB291" s="60">
        <v>1337</v>
      </c>
      <c r="IC291" s="60">
        <v>1107</v>
      </c>
      <c r="ID291" s="60">
        <v>1187</v>
      </c>
      <c r="IE291" s="60">
        <v>1529</v>
      </c>
      <c r="IF291" s="60">
        <v>1239</v>
      </c>
      <c r="IG291" s="60">
        <v>1239</v>
      </c>
      <c r="IH291" s="60">
        <v>987</v>
      </c>
      <c r="II291" s="60">
        <v>1431</v>
      </c>
      <c r="IJ291" s="60">
        <v>1337</v>
      </c>
      <c r="IK291" s="60">
        <v>887</v>
      </c>
      <c r="IL291" s="60">
        <v>1159</v>
      </c>
      <c r="IM291" s="60">
        <v>1351</v>
      </c>
      <c r="IN291" s="60">
        <v>1491</v>
      </c>
      <c r="IO291" s="60">
        <v>1061</v>
      </c>
      <c r="IP291" s="60">
        <v>419</v>
      </c>
      <c r="IQ291" s="60">
        <v>1491</v>
      </c>
      <c r="IR291" s="60">
        <v>419</v>
      </c>
      <c r="IS291" s="60">
        <v>1239</v>
      </c>
      <c r="IT291" s="60">
        <v>1529</v>
      </c>
      <c r="IU291" s="60">
        <v>1487</v>
      </c>
      <c r="IV291" s="60">
        <v>1449</v>
      </c>
      <c r="IW291" s="60">
        <v>1275</v>
      </c>
      <c r="IX291" s="60">
        <v>727</v>
      </c>
      <c r="IY291" s="60">
        <v>1491</v>
      </c>
      <c r="IZ291" s="60">
        <v>611</v>
      </c>
      <c r="JA291" s="60">
        <v>1055</v>
      </c>
      <c r="JC291" s="60">
        <v>727</v>
      </c>
      <c r="JD291" s="60">
        <v>227</v>
      </c>
      <c r="JE291" s="60">
        <v>1205</v>
      </c>
      <c r="JF291" s="60">
        <v>1407</v>
      </c>
      <c r="JH291" s="60">
        <v>1529</v>
      </c>
      <c r="JI291" s="60">
        <v>897</v>
      </c>
      <c r="JJ291" s="60">
        <v>1355</v>
      </c>
      <c r="JK291" s="60">
        <v>555</v>
      </c>
      <c r="JL291" s="60">
        <v>1487</v>
      </c>
      <c r="JM291" s="60">
        <v>1347</v>
      </c>
      <c r="JN291" s="60">
        <v>1257</v>
      </c>
      <c r="JO291" s="60">
        <v>227</v>
      </c>
      <c r="JP291" s="60">
        <v>884</v>
      </c>
      <c r="JQ291" s="60">
        <v>1487</v>
      </c>
      <c r="JR291" s="60">
        <v>1491</v>
      </c>
      <c r="JS291" s="60">
        <v>1491</v>
      </c>
      <c r="JT291" s="60">
        <v>1491</v>
      </c>
      <c r="JU291" s="60">
        <v>1257</v>
      </c>
      <c r="JV291" s="60">
        <v>1167</v>
      </c>
      <c r="JW291" s="60">
        <v>1111</v>
      </c>
      <c r="JX291" s="60">
        <v>227</v>
      </c>
      <c r="JY291" s="60">
        <v>919</v>
      </c>
      <c r="JZ291" s="60">
        <v>1347</v>
      </c>
      <c r="KA291" s="60">
        <v>884</v>
      </c>
      <c r="KC291" s="60">
        <v>727</v>
      </c>
      <c r="KD291" s="60">
        <v>727</v>
      </c>
      <c r="KE291" s="60">
        <v>1107</v>
      </c>
      <c r="KF291" s="60">
        <v>1125</v>
      </c>
      <c r="KG291" s="60">
        <v>1065</v>
      </c>
      <c r="KH291" s="60">
        <v>1071</v>
      </c>
      <c r="KI291" s="60">
        <v>1197</v>
      </c>
      <c r="KJ291" s="60">
        <v>1047</v>
      </c>
      <c r="KK291" s="60">
        <v>555</v>
      </c>
      <c r="KL291" s="60">
        <v>1047</v>
      </c>
      <c r="KM291" s="60">
        <v>1337</v>
      </c>
      <c r="KN291" s="60">
        <v>1529</v>
      </c>
      <c r="KO291" s="60">
        <v>1055</v>
      </c>
      <c r="KP291" s="60">
        <v>1491</v>
      </c>
      <c r="KQ291" s="60">
        <v>1407</v>
      </c>
      <c r="KR291" s="60">
        <v>1159</v>
      </c>
      <c r="KS291" s="60">
        <v>1187</v>
      </c>
      <c r="KT291" s="60">
        <v>1055</v>
      </c>
      <c r="KU291" s="60">
        <v>1491</v>
      </c>
      <c r="KV291" s="60">
        <v>1491</v>
      </c>
      <c r="KW291" s="60">
        <v>1111</v>
      </c>
      <c r="KX291" s="60">
        <v>1491</v>
      </c>
      <c r="KY291" s="60">
        <v>1491</v>
      </c>
      <c r="KZ291" s="60">
        <v>1491</v>
      </c>
      <c r="LA291" s="60">
        <v>1491</v>
      </c>
      <c r="LB291" s="60">
        <v>727</v>
      </c>
      <c r="LC291" s="60">
        <v>1111</v>
      </c>
      <c r="LD291" s="60">
        <v>1317</v>
      </c>
      <c r="LE291" s="60">
        <v>1351</v>
      </c>
      <c r="LF291" s="60">
        <v>1491</v>
      </c>
      <c r="LG291" s="60">
        <v>407</v>
      </c>
      <c r="LH291" s="60">
        <v>1491</v>
      </c>
      <c r="LI291" s="60">
        <v>1571</v>
      </c>
      <c r="LJ291" s="60">
        <v>192</v>
      </c>
      <c r="LK291" s="60">
        <v>887</v>
      </c>
      <c r="LL291" s="60">
        <v>1243</v>
      </c>
      <c r="LM291" s="60">
        <v>1491</v>
      </c>
      <c r="LN291" s="60">
        <v>859</v>
      </c>
      <c r="LO291" s="60">
        <v>1257</v>
      </c>
      <c r="LP291" s="60">
        <v>1257</v>
      </c>
      <c r="LQ291" s="60">
        <v>1243</v>
      </c>
      <c r="LR291" s="60">
        <v>1243</v>
      </c>
      <c r="LS291" s="60">
        <v>1027</v>
      </c>
      <c r="LT291" s="60">
        <v>727</v>
      </c>
      <c r="LU291" s="60">
        <v>1491</v>
      </c>
      <c r="LV291" s="60">
        <v>1491</v>
      </c>
    </row>
    <row r="292" spans="1:334" ht="15" customHeight="1" x14ac:dyDescent="0.35">
      <c r="A292" s="57"/>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s="60">
        <v>4457</v>
      </c>
      <c r="FH292" s="60">
        <v>4147</v>
      </c>
      <c r="FI292" s="60">
        <v>2754</v>
      </c>
      <c r="FJ292" s="60">
        <v>3890</v>
      </c>
      <c r="FK292" s="60">
        <v>3605</v>
      </c>
      <c r="FL292" s="60">
        <v>3500</v>
      </c>
      <c r="FM292" s="60">
        <v>3605</v>
      </c>
      <c r="FN292" s="60">
        <v>3562</v>
      </c>
      <c r="FO292" s="60">
        <v>4147</v>
      </c>
      <c r="FP292" s="60">
        <v>4537</v>
      </c>
      <c r="FQ292" s="60">
        <v>4495</v>
      </c>
      <c r="FR292" s="60">
        <v>4495</v>
      </c>
      <c r="FS292" s="60">
        <v>4495</v>
      </c>
      <c r="FT292" s="60">
        <v>4495</v>
      </c>
      <c r="FU292" s="60">
        <v>3583</v>
      </c>
      <c r="FV292" s="60">
        <v>3257</v>
      </c>
      <c r="FW292" s="60">
        <v>4453</v>
      </c>
      <c r="FX292" s="60">
        <v>4453</v>
      </c>
      <c r="FY292" s="60">
        <v>3674</v>
      </c>
      <c r="FZ292" s="60">
        <v>3039</v>
      </c>
      <c r="GA292" s="60">
        <v>4453</v>
      </c>
      <c r="GB292" s="60">
        <v>4457</v>
      </c>
      <c r="GC292" s="60">
        <v>3797</v>
      </c>
      <c r="GD292" s="60">
        <v>4088</v>
      </c>
      <c r="GE292" s="60">
        <v>3777</v>
      </c>
      <c r="GF292" s="60">
        <v>3777</v>
      </c>
      <c r="GG292" s="60">
        <v>4495</v>
      </c>
      <c r="GH292" s="60">
        <v>4457</v>
      </c>
      <c r="GI292" s="60">
        <v>3556</v>
      </c>
      <c r="GJ292" s="60">
        <v>4457</v>
      </c>
      <c r="GK292" s="60">
        <v>4457</v>
      </c>
      <c r="GL292" s="60">
        <v>4457</v>
      </c>
      <c r="GM292" s="60">
        <v>3472</v>
      </c>
      <c r="GN292" s="60">
        <v>4457</v>
      </c>
      <c r="GO292" s="60">
        <v>4457</v>
      </c>
      <c r="GP292" s="60">
        <v>4457</v>
      </c>
      <c r="GQ292" s="60">
        <v>4209</v>
      </c>
      <c r="GR292" s="60">
        <v>1704</v>
      </c>
      <c r="GS292" s="60">
        <v>4457</v>
      </c>
      <c r="GT292" s="60">
        <v>4457</v>
      </c>
      <c r="GU292" s="60">
        <v>4457</v>
      </c>
      <c r="GV292" s="60">
        <v>4457</v>
      </c>
      <c r="GW292" s="60">
        <v>4457</v>
      </c>
      <c r="GX292" s="60">
        <v>4457</v>
      </c>
      <c r="GY292" s="60">
        <v>4457</v>
      </c>
      <c r="GZ292" s="60">
        <v>4457</v>
      </c>
      <c r="HA292" s="60">
        <v>4457</v>
      </c>
      <c r="HB292" s="60">
        <v>3983</v>
      </c>
      <c r="HC292" s="60">
        <v>4457</v>
      </c>
      <c r="HD292" s="60">
        <v>4457</v>
      </c>
      <c r="HE292" s="60">
        <v>4537</v>
      </c>
      <c r="HF292" s="60">
        <v>4457</v>
      </c>
      <c r="HG292" s="60">
        <v>4209</v>
      </c>
      <c r="HH292" s="60">
        <v>4457</v>
      </c>
      <c r="HI292" s="60">
        <v>3797</v>
      </c>
      <c r="HJ292" s="60">
        <v>4103</v>
      </c>
      <c r="HK292" s="60">
        <v>2555</v>
      </c>
      <c r="HL292" s="60">
        <v>4457</v>
      </c>
      <c r="HM292" s="60">
        <v>2555</v>
      </c>
      <c r="HN292" s="60">
        <v>4453</v>
      </c>
      <c r="HO292" s="60">
        <v>3302</v>
      </c>
      <c r="HP292" s="60">
        <v>2555</v>
      </c>
      <c r="HQ292" s="60">
        <v>3946</v>
      </c>
      <c r="HR292" s="60">
        <v>4457</v>
      </c>
      <c r="HS292" s="60">
        <v>3683</v>
      </c>
      <c r="HT292" s="60">
        <v>4537</v>
      </c>
      <c r="HU292" s="60">
        <v>4537</v>
      </c>
      <c r="HV292" s="60">
        <v>4537</v>
      </c>
      <c r="HW292" s="60">
        <v>4537</v>
      </c>
      <c r="HX292" s="60">
        <v>4457</v>
      </c>
      <c r="HY292" s="60">
        <v>4453</v>
      </c>
      <c r="HZ292" s="60">
        <v>4453</v>
      </c>
      <c r="IA292" s="60">
        <v>4453</v>
      </c>
      <c r="IB292" s="60">
        <v>4303</v>
      </c>
      <c r="IC292" s="60">
        <v>4073</v>
      </c>
      <c r="ID292" s="60">
        <v>4153</v>
      </c>
      <c r="IE292" s="60">
        <v>4495</v>
      </c>
      <c r="IF292" s="60">
        <v>4345</v>
      </c>
      <c r="IG292" s="60">
        <v>4345</v>
      </c>
      <c r="IH292" s="60">
        <v>4063</v>
      </c>
      <c r="II292" s="60">
        <v>4147</v>
      </c>
      <c r="IJ292" s="60">
        <v>4303</v>
      </c>
      <c r="IK292" s="60">
        <v>3472</v>
      </c>
      <c r="IL292" s="60">
        <v>3875</v>
      </c>
      <c r="IM292" s="60">
        <v>4457</v>
      </c>
      <c r="IN292" s="60">
        <v>4457</v>
      </c>
      <c r="IO292" s="60">
        <v>3777</v>
      </c>
      <c r="IP292" s="60">
        <v>3079</v>
      </c>
      <c r="IQ292" s="60">
        <v>4457</v>
      </c>
      <c r="IR292" s="60">
        <v>3079</v>
      </c>
      <c r="IS292" s="60">
        <v>4345</v>
      </c>
      <c r="IT292" s="60">
        <v>4495</v>
      </c>
      <c r="IU292" s="60">
        <v>4453</v>
      </c>
      <c r="IV292" s="60">
        <v>4415</v>
      </c>
      <c r="IW292" s="60">
        <v>3762</v>
      </c>
      <c r="IX292" s="60">
        <v>1861</v>
      </c>
      <c r="IY292" s="60">
        <v>4457</v>
      </c>
      <c r="IZ292" s="60">
        <v>3553</v>
      </c>
      <c r="JA292" s="60">
        <v>2555</v>
      </c>
      <c r="JB292" s="60">
        <v>2344</v>
      </c>
      <c r="JC292" s="60">
        <v>3693</v>
      </c>
      <c r="JD292" s="60">
        <v>3277</v>
      </c>
      <c r="JE292" s="60">
        <v>3018</v>
      </c>
      <c r="JF292" s="60">
        <v>4373</v>
      </c>
      <c r="JG292" s="60">
        <v>2077</v>
      </c>
      <c r="JH292" s="60">
        <v>4495</v>
      </c>
      <c r="JI292" s="60">
        <v>4232</v>
      </c>
      <c r="JJ292" s="60">
        <v>3800</v>
      </c>
      <c r="JK292" s="60">
        <v>2555</v>
      </c>
      <c r="JL292" s="60">
        <v>3974</v>
      </c>
      <c r="JM292" s="60">
        <v>4453</v>
      </c>
      <c r="JN292" s="60">
        <v>3351</v>
      </c>
      <c r="JO292" s="60">
        <v>2227</v>
      </c>
      <c r="JP292" s="60">
        <v>3946</v>
      </c>
      <c r="JQ292" s="60">
        <v>4453</v>
      </c>
      <c r="JR292" s="60">
        <v>4457</v>
      </c>
      <c r="JS292" s="60">
        <v>4351</v>
      </c>
      <c r="JT292" s="60">
        <v>4457</v>
      </c>
      <c r="JU292" s="60">
        <v>3744</v>
      </c>
      <c r="JV292" s="60">
        <v>3136</v>
      </c>
      <c r="JW292" s="60">
        <v>2611</v>
      </c>
      <c r="JX292" s="60">
        <v>2227</v>
      </c>
      <c r="JY292" s="60">
        <v>3754</v>
      </c>
      <c r="JZ292" s="60">
        <v>4453</v>
      </c>
      <c r="KA292" s="60">
        <v>3946</v>
      </c>
      <c r="KB292" s="60">
        <v>3693</v>
      </c>
      <c r="KD292" s="60">
        <v>2321</v>
      </c>
      <c r="KE292" s="60">
        <v>4213</v>
      </c>
      <c r="KF292" s="60">
        <v>3177</v>
      </c>
      <c r="KG292" s="60">
        <v>4171</v>
      </c>
      <c r="KH292" s="60">
        <v>4537</v>
      </c>
      <c r="KI292" s="60">
        <v>4303</v>
      </c>
      <c r="KJ292" s="60">
        <v>4153</v>
      </c>
      <c r="KK292" s="60">
        <v>3890</v>
      </c>
      <c r="KL292" s="60">
        <v>4153</v>
      </c>
      <c r="KM292" s="60">
        <v>4303</v>
      </c>
      <c r="KN292" s="60">
        <v>4495</v>
      </c>
      <c r="KO292" s="60">
        <v>2555</v>
      </c>
      <c r="KP292" s="60">
        <v>4457</v>
      </c>
      <c r="KQ292" s="60">
        <v>4203</v>
      </c>
      <c r="KR292" s="60">
        <v>3646</v>
      </c>
      <c r="KS292" s="60">
        <v>3674</v>
      </c>
      <c r="KT292" s="60">
        <v>3605</v>
      </c>
      <c r="KU292" s="60">
        <v>4457</v>
      </c>
      <c r="KV292" s="60">
        <v>4457</v>
      </c>
      <c r="KW292" s="60">
        <v>2611</v>
      </c>
      <c r="KX292" s="60">
        <v>4457</v>
      </c>
      <c r="KY292" s="60">
        <v>4457</v>
      </c>
      <c r="KZ292" s="60">
        <v>4351</v>
      </c>
      <c r="LA292" s="60">
        <v>4457</v>
      </c>
      <c r="LB292" s="60">
        <v>2227</v>
      </c>
      <c r="LC292" s="60">
        <v>3556</v>
      </c>
      <c r="LD292" s="60">
        <v>3762</v>
      </c>
      <c r="LE292" s="60">
        <v>4457</v>
      </c>
      <c r="LF292" s="60">
        <v>4457</v>
      </c>
      <c r="LG292" s="60">
        <v>2227</v>
      </c>
      <c r="LH292" s="60">
        <v>4457</v>
      </c>
      <c r="LI292" s="60">
        <v>4537</v>
      </c>
      <c r="LJ292" s="60">
        <v>3739</v>
      </c>
      <c r="LK292" s="60">
        <v>3472</v>
      </c>
      <c r="LL292" s="60">
        <v>4209</v>
      </c>
      <c r="LM292" s="60">
        <v>4457</v>
      </c>
      <c r="LN292" s="60">
        <v>3825</v>
      </c>
      <c r="LO292" s="60">
        <v>3351</v>
      </c>
      <c r="LP292" s="60">
        <v>3351</v>
      </c>
      <c r="LQ292" s="60">
        <v>4209</v>
      </c>
      <c r="LR292" s="60">
        <v>4209</v>
      </c>
      <c r="LS292" s="60">
        <v>3862</v>
      </c>
      <c r="LT292" s="60">
        <v>2227</v>
      </c>
      <c r="LU292" s="60">
        <v>4457</v>
      </c>
      <c r="LV292" s="60">
        <v>4457</v>
      </c>
    </row>
    <row r="293" spans="1:334" ht="15" customHeight="1" x14ac:dyDescent="0.35">
      <c r="A293" s="57"/>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s="60">
        <v>3595</v>
      </c>
      <c r="FH293" s="60">
        <v>3285</v>
      </c>
      <c r="FI293" s="60">
        <v>1732</v>
      </c>
      <c r="FJ293" s="60">
        <v>3028</v>
      </c>
      <c r="FK293" s="60">
        <v>2583</v>
      </c>
      <c r="FL293" s="60">
        <v>2638</v>
      </c>
      <c r="FM293" s="60">
        <v>2765</v>
      </c>
      <c r="FN293" s="60">
        <v>2700</v>
      </c>
      <c r="FO293" s="60">
        <v>3285</v>
      </c>
      <c r="FP293" s="60">
        <v>3675</v>
      </c>
      <c r="FQ293" s="60">
        <v>3633</v>
      </c>
      <c r="FR293" s="60">
        <v>3633</v>
      </c>
      <c r="FS293" s="60">
        <v>3633</v>
      </c>
      <c r="FT293" s="60">
        <v>3633</v>
      </c>
      <c r="FU293" s="60">
        <v>3114</v>
      </c>
      <c r="FV293" s="60">
        <v>2788</v>
      </c>
      <c r="FW293" s="60">
        <v>3370</v>
      </c>
      <c r="FX293" s="60">
        <v>3370</v>
      </c>
      <c r="FY293" s="60">
        <v>2193</v>
      </c>
      <c r="FZ293" s="60">
        <v>1080</v>
      </c>
      <c r="GA293" s="60">
        <v>3370</v>
      </c>
      <c r="GB293" s="60">
        <v>3595</v>
      </c>
      <c r="GC293" s="60">
        <v>3220</v>
      </c>
      <c r="GD293" s="60">
        <v>3119</v>
      </c>
      <c r="GE293" s="60">
        <v>2915</v>
      </c>
      <c r="GF293" s="60">
        <v>2915</v>
      </c>
      <c r="GG293" s="60">
        <v>3633</v>
      </c>
      <c r="GH293" s="60">
        <v>3595</v>
      </c>
      <c r="GI293" s="60">
        <v>2694</v>
      </c>
      <c r="GJ293" s="60">
        <v>3595</v>
      </c>
      <c r="GK293" s="60">
        <v>3595</v>
      </c>
      <c r="GL293" s="60">
        <v>3595</v>
      </c>
      <c r="GM293" s="60">
        <v>2610</v>
      </c>
      <c r="GN293" s="60">
        <v>3595</v>
      </c>
      <c r="GO293" s="60">
        <v>3595</v>
      </c>
      <c r="GP293" s="60">
        <v>3595</v>
      </c>
      <c r="GQ293" s="60">
        <v>3347</v>
      </c>
      <c r="GR293" s="60">
        <v>328</v>
      </c>
      <c r="GS293" s="60">
        <v>3595</v>
      </c>
      <c r="GT293" s="60">
        <v>3595</v>
      </c>
      <c r="GU293" s="60">
        <v>3595</v>
      </c>
      <c r="GV293" s="60">
        <v>3595</v>
      </c>
      <c r="GW293" s="60">
        <v>3595</v>
      </c>
      <c r="GX293" s="60">
        <v>3595</v>
      </c>
      <c r="GY293" s="60">
        <v>3595</v>
      </c>
      <c r="GZ293" s="60">
        <v>3595</v>
      </c>
      <c r="HA293" s="60">
        <v>3595</v>
      </c>
      <c r="HB293" s="60">
        <v>3121</v>
      </c>
      <c r="HC293" s="60">
        <v>3595</v>
      </c>
      <c r="HD293" s="60">
        <v>3595</v>
      </c>
      <c r="HE293" s="60">
        <v>3675</v>
      </c>
      <c r="HF293" s="60">
        <v>3595</v>
      </c>
      <c r="HG293" s="60">
        <v>3347</v>
      </c>
      <c r="HH293" s="60">
        <v>3595</v>
      </c>
      <c r="HI293" s="60">
        <v>3220</v>
      </c>
      <c r="HJ293" s="60">
        <v>3241</v>
      </c>
      <c r="HK293" s="60">
        <v>2638</v>
      </c>
      <c r="HL293" s="60">
        <v>3595</v>
      </c>
      <c r="HM293" s="60">
        <v>2638</v>
      </c>
      <c r="HN293" s="60">
        <v>3591</v>
      </c>
      <c r="HO293" s="60">
        <v>2440</v>
      </c>
      <c r="HP293" s="60">
        <v>2638</v>
      </c>
      <c r="HQ293" s="60">
        <v>3084</v>
      </c>
      <c r="HR293" s="60">
        <v>3374</v>
      </c>
      <c r="HS293" s="60">
        <v>2821</v>
      </c>
      <c r="HT293" s="60">
        <v>3675</v>
      </c>
      <c r="HU293" s="60">
        <v>3675</v>
      </c>
      <c r="HV293" s="60">
        <v>3675</v>
      </c>
      <c r="HW293" s="60">
        <v>3675</v>
      </c>
      <c r="HX293" s="60">
        <v>3595</v>
      </c>
      <c r="HY293" s="60">
        <v>3591</v>
      </c>
      <c r="HZ293" s="60">
        <v>3591</v>
      </c>
      <c r="IA293" s="60">
        <v>3591</v>
      </c>
      <c r="IB293" s="60">
        <v>3441</v>
      </c>
      <c r="IC293" s="60">
        <v>3211</v>
      </c>
      <c r="ID293" s="60">
        <v>3291</v>
      </c>
      <c r="IE293" s="60">
        <v>3633</v>
      </c>
      <c r="IF293" s="60">
        <v>3483</v>
      </c>
      <c r="IG293" s="60">
        <v>3483</v>
      </c>
      <c r="IH293" s="60">
        <v>2901</v>
      </c>
      <c r="II293" s="60">
        <v>3285</v>
      </c>
      <c r="IJ293" s="60">
        <v>3441</v>
      </c>
      <c r="IK293" s="60">
        <v>2610</v>
      </c>
      <c r="IL293" s="60">
        <v>3013</v>
      </c>
      <c r="IM293" s="60">
        <v>3595</v>
      </c>
      <c r="IN293" s="60">
        <v>3595</v>
      </c>
      <c r="IO293" s="60">
        <v>2915</v>
      </c>
      <c r="IP293" s="60">
        <v>2502</v>
      </c>
      <c r="IQ293" s="60">
        <v>3595</v>
      </c>
      <c r="IR293" s="60">
        <v>2502</v>
      </c>
      <c r="IS293" s="60">
        <v>3483</v>
      </c>
      <c r="IT293" s="60">
        <v>3633</v>
      </c>
      <c r="IU293" s="60">
        <v>3591</v>
      </c>
      <c r="IV293" s="60">
        <v>3332</v>
      </c>
      <c r="IW293" s="60">
        <v>2637</v>
      </c>
      <c r="IX293" s="60">
        <v>1437</v>
      </c>
      <c r="IY293" s="60">
        <v>3595</v>
      </c>
      <c r="IZ293" s="60">
        <v>3084</v>
      </c>
      <c r="JA293" s="60">
        <v>2638</v>
      </c>
      <c r="JB293" s="60">
        <v>2212</v>
      </c>
      <c r="JC293" s="60">
        <v>2610</v>
      </c>
      <c r="JD293" s="60">
        <v>2700</v>
      </c>
      <c r="JE293" s="60">
        <v>2174</v>
      </c>
      <c r="JF293" s="60">
        <v>3413</v>
      </c>
      <c r="JG293" s="60">
        <v>2310</v>
      </c>
      <c r="JH293" s="60">
        <v>3633</v>
      </c>
      <c r="JI293" s="60">
        <v>3370</v>
      </c>
      <c r="JJ293" s="60">
        <v>2938</v>
      </c>
      <c r="JK293" s="60">
        <v>2638</v>
      </c>
      <c r="JL293" s="60">
        <v>2142</v>
      </c>
      <c r="JM293" s="60">
        <v>3591</v>
      </c>
      <c r="JN293" s="60">
        <v>2357</v>
      </c>
      <c r="JO293" s="60">
        <v>2310</v>
      </c>
      <c r="JP293" s="60">
        <v>2977</v>
      </c>
      <c r="JQ293" s="60">
        <v>3591</v>
      </c>
      <c r="JR293" s="60">
        <v>3595</v>
      </c>
      <c r="JS293" s="60">
        <v>3489</v>
      </c>
      <c r="JT293" s="60">
        <v>3595</v>
      </c>
      <c r="JU293" s="60">
        <v>1912</v>
      </c>
      <c r="JV293" s="60">
        <v>2026</v>
      </c>
      <c r="JW293" s="60">
        <v>2694</v>
      </c>
      <c r="JX293" s="60">
        <v>2310</v>
      </c>
      <c r="JY293" s="60">
        <v>2892</v>
      </c>
      <c r="JZ293" s="60">
        <v>3591</v>
      </c>
      <c r="KA293" s="60">
        <v>2977</v>
      </c>
      <c r="KB293" s="60">
        <v>2831</v>
      </c>
      <c r="KC293" s="60">
        <v>1459</v>
      </c>
      <c r="KE293" s="60">
        <v>3351</v>
      </c>
      <c r="KF293" s="60">
        <v>2610</v>
      </c>
      <c r="KG293" s="60">
        <v>3309</v>
      </c>
      <c r="KH293" s="60">
        <v>3675</v>
      </c>
      <c r="KI293" s="60">
        <v>3441</v>
      </c>
      <c r="KJ293" s="60">
        <v>3291</v>
      </c>
      <c r="KK293" s="60">
        <v>3028</v>
      </c>
      <c r="KL293" s="60">
        <v>3291</v>
      </c>
      <c r="KM293" s="60">
        <v>3441</v>
      </c>
      <c r="KN293" s="60">
        <v>3633</v>
      </c>
      <c r="KO293" s="60">
        <v>2638</v>
      </c>
      <c r="KP293" s="60">
        <v>3595</v>
      </c>
      <c r="KQ293" s="60">
        <v>3022</v>
      </c>
      <c r="KR293" s="60">
        <v>1814</v>
      </c>
      <c r="KS293" s="60">
        <v>2549</v>
      </c>
      <c r="KT293" s="60">
        <v>3028</v>
      </c>
      <c r="KU293" s="60">
        <v>3595</v>
      </c>
      <c r="KV293" s="60">
        <v>3595</v>
      </c>
      <c r="KW293" s="60">
        <v>2694</v>
      </c>
      <c r="KX293" s="60">
        <v>3595</v>
      </c>
      <c r="KY293" s="60">
        <v>3595</v>
      </c>
      <c r="KZ293" s="60">
        <v>3489</v>
      </c>
      <c r="LA293" s="60">
        <v>3595</v>
      </c>
      <c r="LB293" s="60">
        <v>2310</v>
      </c>
      <c r="LC293" s="60">
        <v>2694</v>
      </c>
      <c r="LD293" s="60">
        <v>2900</v>
      </c>
      <c r="LE293" s="60">
        <v>3595</v>
      </c>
      <c r="LF293" s="60">
        <v>3595</v>
      </c>
      <c r="LG293" s="60">
        <v>2310</v>
      </c>
      <c r="LH293" s="60">
        <v>3595</v>
      </c>
      <c r="LI293" s="60">
        <v>3675</v>
      </c>
      <c r="LJ293" s="60">
        <v>2892</v>
      </c>
      <c r="LK293" s="60">
        <v>2610</v>
      </c>
      <c r="LL293" s="60">
        <v>3347</v>
      </c>
      <c r="LM293" s="60">
        <v>3595</v>
      </c>
      <c r="LN293" s="60">
        <v>2518</v>
      </c>
      <c r="LO293" s="60">
        <v>2357</v>
      </c>
      <c r="LP293" s="60">
        <v>2484</v>
      </c>
      <c r="LQ293" s="60">
        <v>3347</v>
      </c>
      <c r="LR293" s="60">
        <v>3347</v>
      </c>
      <c r="LS293" s="60">
        <v>3000</v>
      </c>
      <c r="LT293" s="60">
        <v>2310</v>
      </c>
      <c r="LU293" s="60">
        <v>3595</v>
      </c>
      <c r="LV293" s="60">
        <v>3595</v>
      </c>
    </row>
    <row r="294" spans="1:334" ht="15" customHeight="1" x14ac:dyDescent="0.35">
      <c r="A294" s="57"/>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s="60">
        <v>1035</v>
      </c>
      <c r="FH294" s="60">
        <v>895</v>
      </c>
      <c r="FI294" s="60">
        <v>571</v>
      </c>
      <c r="FJ294" s="60">
        <v>571</v>
      </c>
      <c r="FK294" s="60">
        <v>711</v>
      </c>
      <c r="FL294" s="60">
        <v>571</v>
      </c>
      <c r="FM294" s="60">
        <v>711</v>
      </c>
      <c r="FN294" s="60">
        <v>571</v>
      </c>
      <c r="FO294" s="60">
        <v>895</v>
      </c>
      <c r="FP294" s="60">
        <v>1035</v>
      </c>
      <c r="FQ294" s="60">
        <v>993</v>
      </c>
      <c r="FR294" s="60">
        <v>993</v>
      </c>
      <c r="FS294" s="60">
        <v>853</v>
      </c>
      <c r="FT294" s="60">
        <v>853</v>
      </c>
      <c r="FU294" s="60">
        <v>571</v>
      </c>
      <c r="FV294" s="60">
        <v>571</v>
      </c>
      <c r="FW294" s="60">
        <v>993</v>
      </c>
      <c r="FX294" s="60">
        <v>993</v>
      </c>
      <c r="FY294" s="60">
        <v>843</v>
      </c>
      <c r="FZ294" s="60">
        <v>711</v>
      </c>
      <c r="GA294" s="60">
        <v>993</v>
      </c>
      <c r="GB294" s="60">
        <v>895</v>
      </c>
      <c r="GC294" s="60">
        <v>571</v>
      </c>
      <c r="GD294" s="60">
        <v>903</v>
      </c>
      <c r="GE294" s="60">
        <v>853</v>
      </c>
      <c r="GF294" s="60">
        <v>853</v>
      </c>
      <c r="GG294" s="60">
        <v>853</v>
      </c>
      <c r="GH294" s="60">
        <v>1035</v>
      </c>
      <c r="GI294" s="60">
        <v>903</v>
      </c>
      <c r="GJ294" s="60">
        <v>1035</v>
      </c>
      <c r="GK294" s="60">
        <v>1035</v>
      </c>
      <c r="GL294" s="60">
        <v>1035</v>
      </c>
      <c r="GM294" s="60">
        <v>861</v>
      </c>
      <c r="GN294" s="60">
        <v>1035</v>
      </c>
      <c r="GO294" s="60">
        <v>1035</v>
      </c>
      <c r="GP294" s="60">
        <v>1035</v>
      </c>
      <c r="GQ294" s="60">
        <v>1035</v>
      </c>
      <c r="GR294" s="60">
        <v>711</v>
      </c>
      <c r="GS294" s="60">
        <v>895</v>
      </c>
      <c r="GT294" s="60">
        <v>1035</v>
      </c>
      <c r="GU294" s="60">
        <v>1035</v>
      </c>
      <c r="GV294" s="60">
        <v>1035</v>
      </c>
      <c r="GW294" s="60">
        <v>1035</v>
      </c>
      <c r="GX294" s="60">
        <v>1035</v>
      </c>
      <c r="GY294" s="60">
        <v>1035</v>
      </c>
      <c r="GZ294" s="60">
        <v>1035</v>
      </c>
      <c r="HA294" s="60">
        <v>1035</v>
      </c>
      <c r="HB294" s="60">
        <v>853</v>
      </c>
      <c r="HC294" s="60">
        <v>895</v>
      </c>
      <c r="HD294" s="60">
        <v>1035</v>
      </c>
      <c r="HE294" s="60">
        <v>1035</v>
      </c>
      <c r="HF294" s="60">
        <v>1035</v>
      </c>
      <c r="HG294" s="60">
        <v>1035</v>
      </c>
      <c r="HH294" s="60">
        <v>1035</v>
      </c>
      <c r="HI294" s="60">
        <v>571</v>
      </c>
      <c r="HJ294" s="60">
        <v>1035</v>
      </c>
      <c r="HL294" s="60">
        <v>1035</v>
      </c>
      <c r="HM294" s="60">
        <v>711</v>
      </c>
      <c r="HN294" s="60">
        <v>993</v>
      </c>
      <c r="HO294" s="60">
        <v>703</v>
      </c>
      <c r="HP294" s="60">
        <v>609</v>
      </c>
      <c r="HQ294" s="60">
        <v>763</v>
      </c>
      <c r="HR294" s="60">
        <v>1035</v>
      </c>
      <c r="HS294" s="60">
        <v>843</v>
      </c>
      <c r="HT294" s="60">
        <v>895</v>
      </c>
      <c r="HU294" s="60">
        <v>895</v>
      </c>
      <c r="HV294" s="60">
        <v>895</v>
      </c>
      <c r="HW294" s="60">
        <v>895</v>
      </c>
      <c r="HX294" s="60">
        <v>1035</v>
      </c>
      <c r="HY294" s="60">
        <v>696</v>
      </c>
      <c r="HZ294" s="60">
        <v>696</v>
      </c>
      <c r="IA294" s="60">
        <v>282</v>
      </c>
      <c r="IB294" s="60">
        <v>843</v>
      </c>
      <c r="IC294" s="60">
        <v>843</v>
      </c>
      <c r="ID294" s="60">
        <v>843</v>
      </c>
      <c r="IE294" s="60">
        <v>964</v>
      </c>
      <c r="IF294" s="60">
        <v>632</v>
      </c>
      <c r="IG294" s="60">
        <v>289</v>
      </c>
      <c r="IH294" s="60">
        <v>853</v>
      </c>
      <c r="II294" s="60">
        <v>895</v>
      </c>
      <c r="IJ294" s="60">
        <v>843</v>
      </c>
      <c r="IK294" s="60">
        <v>721</v>
      </c>
      <c r="IL294" s="60">
        <v>703</v>
      </c>
      <c r="IM294" s="60">
        <v>895</v>
      </c>
      <c r="IN294" s="60">
        <v>1035</v>
      </c>
      <c r="IO294" s="60">
        <v>853</v>
      </c>
      <c r="IP294" s="60">
        <v>571</v>
      </c>
      <c r="IQ294" s="60">
        <v>1035</v>
      </c>
      <c r="IR294" s="60">
        <v>571</v>
      </c>
      <c r="IS294" s="60">
        <v>703</v>
      </c>
      <c r="IT294" s="60">
        <v>836</v>
      </c>
      <c r="IU294" s="60">
        <v>836</v>
      </c>
      <c r="IV294" s="60">
        <v>1035</v>
      </c>
      <c r="IW294" s="60">
        <v>861</v>
      </c>
      <c r="IX294" s="60">
        <v>711</v>
      </c>
      <c r="IY294" s="60">
        <v>1035</v>
      </c>
      <c r="IZ294" s="60">
        <v>763</v>
      </c>
      <c r="JA294" s="60">
        <v>711</v>
      </c>
      <c r="JB294" s="60">
        <v>571</v>
      </c>
      <c r="JC294" s="60">
        <v>711</v>
      </c>
      <c r="JD294" s="60">
        <v>414</v>
      </c>
      <c r="JE294" s="60">
        <v>861</v>
      </c>
      <c r="JF294" s="60">
        <v>993</v>
      </c>
      <c r="JG294" s="60">
        <v>571</v>
      </c>
      <c r="JH294" s="60">
        <v>765</v>
      </c>
      <c r="JI294" s="60">
        <v>564</v>
      </c>
      <c r="JJ294" s="60">
        <v>861</v>
      </c>
      <c r="JK294" s="60">
        <v>414</v>
      </c>
      <c r="JL294" s="60">
        <v>993</v>
      </c>
      <c r="JM294" s="60">
        <v>696</v>
      </c>
      <c r="JN294" s="60">
        <v>993</v>
      </c>
      <c r="JO294" s="60">
        <v>571</v>
      </c>
      <c r="JP294" s="60">
        <v>903</v>
      </c>
      <c r="JQ294" s="60">
        <v>993</v>
      </c>
      <c r="JR294" s="60">
        <v>1035</v>
      </c>
      <c r="JS294" s="60">
        <v>1035</v>
      </c>
      <c r="JT294" s="60">
        <v>1035</v>
      </c>
      <c r="JU294" s="60">
        <v>993</v>
      </c>
      <c r="JV294" s="60">
        <v>903</v>
      </c>
      <c r="JW294" s="60">
        <v>903</v>
      </c>
      <c r="JX294" s="60">
        <v>571</v>
      </c>
      <c r="JY294" s="60">
        <v>903</v>
      </c>
      <c r="JZ294" s="60">
        <v>282</v>
      </c>
      <c r="KA294" s="60">
        <v>903</v>
      </c>
      <c r="KB294" s="60">
        <v>571</v>
      </c>
      <c r="KC294" s="60">
        <v>711</v>
      </c>
      <c r="KD294" s="60">
        <v>711</v>
      </c>
      <c r="KF294" s="60">
        <v>861</v>
      </c>
      <c r="KH294" s="60">
        <v>895</v>
      </c>
      <c r="KI294" s="60">
        <v>132</v>
      </c>
      <c r="KJ294" s="60">
        <v>132</v>
      </c>
      <c r="KL294" s="60">
        <v>132</v>
      </c>
      <c r="KM294" s="60">
        <v>843</v>
      </c>
      <c r="KN294" s="60">
        <v>993</v>
      </c>
      <c r="KO294" s="60">
        <v>711</v>
      </c>
      <c r="KP294" s="60">
        <v>1035</v>
      </c>
      <c r="KQ294" s="60">
        <v>993</v>
      </c>
      <c r="KR294" s="60">
        <v>993</v>
      </c>
      <c r="KS294" s="60">
        <v>843</v>
      </c>
      <c r="KT294" s="60">
        <v>711</v>
      </c>
      <c r="KU294" s="60">
        <v>1035</v>
      </c>
      <c r="KV294" s="60">
        <v>1035</v>
      </c>
      <c r="KW294" s="60">
        <v>903</v>
      </c>
      <c r="KX294" s="60">
        <v>1035</v>
      </c>
      <c r="KY294" s="60">
        <v>1035</v>
      </c>
      <c r="KZ294" s="60">
        <v>1035</v>
      </c>
      <c r="LA294" s="60">
        <v>1035</v>
      </c>
      <c r="LB294" s="60">
        <v>711</v>
      </c>
      <c r="LC294" s="60">
        <v>903</v>
      </c>
      <c r="LD294" s="60">
        <v>861</v>
      </c>
      <c r="LE294" s="60">
        <v>895</v>
      </c>
      <c r="LF294" s="60">
        <v>1035</v>
      </c>
      <c r="LG294" s="60">
        <v>571</v>
      </c>
      <c r="LH294" s="60">
        <v>1035</v>
      </c>
      <c r="LI294" s="60">
        <v>1035</v>
      </c>
      <c r="LJ294" s="60">
        <v>763</v>
      </c>
      <c r="LK294" s="60">
        <v>721</v>
      </c>
      <c r="LL294" s="60">
        <v>1035</v>
      </c>
      <c r="LM294" s="60">
        <v>1035</v>
      </c>
      <c r="LN294" s="60">
        <v>843</v>
      </c>
      <c r="LO294" s="60">
        <v>993</v>
      </c>
      <c r="LP294" s="60">
        <v>993</v>
      </c>
      <c r="LQ294" s="60">
        <v>1035</v>
      </c>
      <c r="LR294" s="60">
        <v>1035</v>
      </c>
      <c r="LS294" s="60">
        <v>861</v>
      </c>
      <c r="LT294" s="60">
        <v>711</v>
      </c>
      <c r="LU294" s="60">
        <v>1035</v>
      </c>
      <c r="LV294" s="60">
        <v>1035</v>
      </c>
    </row>
    <row r="295" spans="1:334" ht="15" customHeight="1" x14ac:dyDescent="0.35">
      <c r="A295" s="57"/>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s="60">
        <v>2981</v>
      </c>
      <c r="FH295" s="60">
        <v>2471</v>
      </c>
      <c r="FI295" s="60">
        <v>2266</v>
      </c>
      <c r="FJ295" s="60">
        <v>2364</v>
      </c>
      <c r="FK295" s="60">
        <v>2266</v>
      </c>
      <c r="FL295" s="60">
        <v>1974</v>
      </c>
      <c r="FM295" s="60">
        <v>2266</v>
      </c>
      <c r="FN295" s="60">
        <v>2284</v>
      </c>
      <c r="FO295" s="60">
        <v>2471</v>
      </c>
      <c r="FP295" s="60">
        <v>3261</v>
      </c>
      <c r="FQ295" s="60">
        <v>3019</v>
      </c>
      <c r="FR295" s="60">
        <v>3019</v>
      </c>
      <c r="FS295" s="60">
        <v>2819</v>
      </c>
      <c r="FT295" s="60">
        <v>2819</v>
      </c>
      <c r="FU295" s="60">
        <v>2057</v>
      </c>
      <c r="FV295" s="60">
        <v>1731</v>
      </c>
      <c r="FW295" s="60">
        <v>3177</v>
      </c>
      <c r="FX295" s="60">
        <v>3177</v>
      </c>
      <c r="FY295" s="60">
        <v>2929</v>
      </c>
      <c r="FZ295" s="60">
        <v>2666</v>
      </c>
      <c r="GA295" s="60">
        <v>3177</v>
      </c>
      <c r="GB295" s="60">
        <v>2936</v>
      </c>
      <c r="GC295" s="60">
        <v>2588</v>
      </c>
      <c r="GD295" s="60">
        <v>2567</v>
      </c>
      <c r="GE295" s="60">
        <v>2749</v>
      </c>
      <c r="GF295" s="60">
        <v>2749</v>
      </c>
      <c r="GG295" s="60">
        <v>2974</v>
      </c>
      <c r="GH295" s="60">
        <v>2936</v>
      </c>
      <c r="GI295" s="60">
        <v>2360</v>
      </c>
      <c r="GJ295" s="60">
        <v>2936</v>
      </c>
      <c r="GK295" s="60">
        <v>2768</v>
      </c>
      <c r="GL295" s="60">
        <v>2936</v>
      </c>
      <c r="GM295" s="60">
        <v>2444</v>
      </c>
      <c r="GN295" s="60">
        <v>2936</v>
      </c>
      <c r="GO295" s="60">
        <v>2936</v>
      </c>
      <c r="GP295" s="60">
        <v>2936</v>
      </c>
      <c r="GQ295" s="60">
        <v>3181</v>
      </c>
      <c r="GR295" s="60">
        <v>1876</v>
      </c>
      <c r="GS295" s="60">
        <v>2936</v>
      </c>
      <c r="GT295" s="60">
        <v>2936</v>
      </c>
      <c r="GU295" s="60">
        <v>2936</v>
      </c>
      <c r="GV295" s="60">
        <v>2936</v>
      </c>
      <c r="GW295" s="60">
        <v>2936</v>
      </c>
      <c r="GX295" s="60">
        <v>2936</v>
      </c>
      <c r="GY295" s="60">
        <v>2768</v>
      </c>
      <c r="GZ295" s="60">
        <v>2936</v>
      </c>
      <c r="HA295" s="60">
        <v>2936</v>
      </c>
      <c r="HB295" s="60">
        <v>2462</v>
      </c>
      <c r="HC295" s="60">
        <v>2936</v>
      </c>
      <c r="HD295" s="60">
        <v>2936</v>
      </c>
      <c r="HE295" s="60">
        <v>3261</v>
      </c>
      <c r="HF295" s="60">
        <v>2936</v>
      </c>
      <c r="HG295" s="60">
        <v>2936</v>
      </c>
      <c r="HH295" s="60">
        <v>2936</v>
      </c>
      <c r="HI295" s="60">
        <v>2588</v>
      </c>
      <c r="HJ295" s="60">
        <v>2830</v>
      </c>
      <c r="HK295" s="60">
        <v>2374</v>
      </c>
      <c r="HL295" s="60">
        <v>2768</v>
      </c>
      <c r="HM295" s="60">
        <v>2374</v>
      </c>
      <c r="HN295" s="60">
        <v>2777</v>
      </c>
      <c r="HO295" s="60">
        <v>2627</v>
      </c>
      <c r="HP295" s="60">
        <v>1974</v>
      </c>
      <c r="HQ295" s="60">
        <v>2505</v>
      </c>
      <c r="HR295" s="60">
        <v>1808.7</v>
      </c>
      <c r="HS295" s="60">
        <v>1989</v>
      </c>
      <c r="HT295" s="60">
        <v>3261</v>
      </c>
      <c r="HU295" s="60">
        <v>3261</v>
      </c>
      <c r="HV295" s="60">
        <v>3261</v>
      </c>
      <c r="HW295" s="60">
        <v>3261</v>
      </c>
      <c r="HX295" s="60">
        <v>2541</v>
      </c>
      <c r="HY295" s="60">
        <v>3177</v>
      </c>
      <c r="HZ295" s="60">
        <v>3177</v>
      </c>
      <c r="IA295" s="60">
        <v>3177</v>
      </c>
      <c r="IB295" s="60">
        <v>3177</v>
      </c>
      <c r="IC295" s="60">
        <v>2547</v>
      </c>
      <c r="ID295" s="60">
        <v>3027</v>
      </c>
      <c r="IE295" s="60">
        <v>3219</v>
      </c>
      <c r="IF295" s="60">
        <v>3219</v>
      </c>
      <c r="IG295" s="60">
        <v>3219</v>
      </c>
      <c r="IH295" s="60">
        <v>2787</v>
      </c>
      <c r="II295" s="60">
        <v>2871</v>
      </c>
      <c r="IJ295" s="60">
        <v>3177</v>
      </c>
      <c r="IK295" s="60">
        <v>2049</v>
      </c>
      <c r="IL295" s="60">
        <v>2504</v>
      </c>
      <c r="IM295" s="60">
        <v>2936</v>
      </c>
      <c r="IN295" s="60">
        <v>2541</v>
      </c>
      <c r="IO295" s="60">
        <v>2504</v>
      </c>
      <c r="IP295" s="60">
        <v>2241</v>
      </c>
      <c r="IQ295" s="60">
        <v>2936</v>
      </c>
      <c r="IR295" s="60">
        <v>2241</v>
      </c>
      <c r="IS295" s="60">
        <v>3219</v>
      </c>
      <c r="IT295" s="60">
        <v>3219</v>
      </c>
      <c r="IU295" s="60">
        <v>3177</v>
      </c>
      <c r="IV295" s="60">
        <v>2894</v>
      </c>
      <c r="IW295" s="60">
        <v>2867</v>
      </c>
      <c r="IX295" s="60">
        <v>1793</v>
      </c>
      <c r="IY295" s="60">
        <v>2936</v>
      </c>
      <c r="IZ295" s="60">
        <v>2125</v>
      </c>
      <c r="JA295" s="60">
        <v>2374</v>
      </c>
      <c r="JB295" s="60">
        <v>1408</v>
      </c>
      <c r="JC295" s="60">
        <v>1785.6</v>
      </c>
      <c r="JD295" s="60">
        <v>2284</v>
      </c>
      <c r="JE295" s="60">
        <v>1873</v>
      </c>
      <c r="JF295" s="60">
        <v>2999</v>
      </c>
      <c r="JG295" s="60">
        <v>1499</v>
      </c>
      <c r="JH295" s="60">
        <v>3219</v>
      </c>
      <c r="JI295" s="60">
        <v>2956</v>
      </c>
      <c r="JJ295" s="60">
        <v>2524</v>
      </c>
      <c r="JK295" s="60">
        <v>2374</v>
      </c>
      <c r="JL295" s="60">
        <v>3079</v>
      </c>
      <c r="JM295" s="60">
        <v>3177</v>
      </c>
      <c r="JN295" s="60">
        <v>2056</v>
      </c>
      <c r="JO295" s="60">
        <v>1894</v>
      </c>
      <c r="JP295" s="60">
        <v>2673</v>
      </c>
      <c r="JQ295" s="60">
        <v>3177</v>
      </c>
      <c r="JR295" s="60">
        <v>3181</v>
      </c>
      <c r="JS295" s="60">
        <v>2830</v>
      </c>
      <c r="JT295" s="60">
        <v>2936</v>
      </c>
      <c r="JU295" s="60">
        <v>2281</v>
      </c>
      <c r="JV295" s="60">
        <v>2383</v>
      </c>
      <c r="JW295" s="60">
        <v>2528</v>
      </c>
      <c r="JX295" s="60">
        <v>1899</v>
      </c>
      <c r="JY295" s="60">
        <v>2726</v>
      </c>
      <c r="JZ295" s="60">
        <v>3177</v>
      </c>
      <c r="KA295" s="60">
        <v>2673</v>
      </c>
      <c r="KB295" s="60">
        <v>2815</v>
      </c>
      <c r="KC295" s="60">
        <v>1901</v>
      </c>
      <c r="KD295" s="60">
        <v>2196</v>
      </c>
      <c r="KE295" s="60">
        <v>3087</v>
      </c>
      <c r="KG295" s="60">
        <v>3045</v>
      </c>
      <c r="KH295" s="60">
        <v>2861</v>
      </c>
      <c r="KI295" s="60">
        <v>3177</v>
      </c>
      <c r="KJ295" s="60">
        <v>3027</v>
      </c>
      <c r="KK295" s="60">
        <v>2764</v>
      </c>
      <c r="KL295" s="60">
        <v>3027</v>
      </c>
      <c r="KM295" s="60">
        <v>3177</v>
      </c>
      <c r="KN295" s="60">
        <v>3219</v>
      </c>
      <c r="KO295" s="60">
        <v>2374</v>
      </c>
      <c r="KP295" s="60">
        <v>2936</v>
      </c>
      <c r="KQ295" s="60">
        <v>2999</v>
      </c>
      <c r="KR295" s="60">
        <v>2999</v>
      </c>
      <c r="KS295" s="60">
        <v>2529</v>
      </c>
      <c r="KT295" s="60">
        <v>2764</v>
      </c>
      <c r="KU295" s="60">
        <v>2936</v>
      </c>
      <c r="KV295" s="60">
        <v>2936</v>
      </c>
      <c r="KW295" s="60">
        <v>2283</v>
      </c>
      <c r="KX295" s="60">
        <v>2936</v>
      </c>
      <c r="KY295" s="60">
        <v>2936</v>
      </c>
      <c r="KZ295" s="60">
        <v>2830</v>
      </c>
      <c r="LA295" s="60">
        <v>2936</v>
      </c>
      <c r="LB295" s="60">
        <v>2294</v>
      </c>
      <c r="LC295" s="60">
        <v>2283</v>
      </c>
      <c r="LD295" s="60">
        <v>2241</v>
      </c>
      <c r="LE295" s="60">
        <v>2936</v>
      </c>
      <c r="LF295" s="60">
        <v>2936</v>
      </c>
      <c r="LG295" s="60">
        <v>2294</v>
      </c>
      <c r="LH295" s="60">
        <v>2541</v>
      </c>
      <c r="LI295" s="60">
        <v>2621</v>
      </c>
      <c r="LJ295" s="60">
        <v>1931</v>
      </c>
      <c r="LK295" s="60">
        <v>1804</v>
      </c>
      <c r="LL295" s="60">
        <v>2936</v>
      </c>
      <c r="LM295" s="60">
        <v>2936</v>
      </c>
      <c r="LN295" s="60">
        <v>2404</v>
      </c>
      <c r="LO295" s="60">
        <v>2056</v>
      </c>
      <c r="LP295" s="60">
        <v>2456</v>
      </c>
      <c r="LQ295" s="60">
        <v>2936</v>
      </c>
      <c r="LR295" s="60">
        <v>2936</v>
      </c>
      <c r="LS295" s="60">
        <v>2634</v>
      </c>
      <c r="LT295" s="60">
        <v>1894</v>
      </c>
      <c r="LU295" s="60">
        <v>2936</v>
      </c>
      <c r="LV295" s="60">
        <v>2936</v>
      </c>
    </row>
    <row r="296" spans="1:334" ht="15" customHeight="1" x14ac:dyDescent="0.35">
      <c r="A296" s="57"/>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s="60">
        <v>1860</v>
      </c>
      <c r="FH296" s="60">
        <v>1720</v>
      </c>
      <c r="FI296" s="60">
        <v>1354</v>
      </c>
      <c r="FJ296" s="60">
        <v>1354</v>
      </c>
      <c r="FK296" s="60">
        <v>1494</v>
      </c>
      <c r="FL296" s="60">
        <v>1354</v>
      </c>
      <c r="FM296" s="60">
        <v>1494</v>
      </c>
      <c r="FN296" s="60">
        <v>1354</v>
      </c>
      <c r="FO296" s="60">
        <v>1720</v>
      </c>
      <c r="FP296" s="60">
        <v>1860</v>
      </c>
      <c r="FQ296" s="60">
        <v>1818</v>
      </c>
      <c r="FR296" s="60">
        <v>1818</v>
      </c>
      <c r="FS296" s="60">
        <v>1678</v>
      </c>
      <c r="FT296" s="60">
        <v>1678</v>
      </c>
      <c r="FU296" s="60">
        <v>1396</v>
      </c>
      <c r="FV296" s="60">
        <v>1354</v>
      </c>
      <c r="FW296" s="60">
        <v>1776</v>
      </c>
      <c r="FX296" s="60">
        <v>1776</v>
      </c>
      <c r="FY296" s="60">
        <v>1626</v>
      </c>
      <c r="FZ296" s="60">
        <v>1494</v>
      </c>
      <c r="GA296" s="60">
        <v>1776</v>
      </c>
      <c r="GB296" s="60">
        <v>1720</v>
      </c>
      <c r="GC296" s="60">
        <v>1396</v>
      </c>
      <c r="GD296" s="60">
        <v>1728</v>
      </c>
      <c r="GE296" s="60">
        <v>1678</v>
      </c>
      <c r="GF296" s="60">
        <v>1678</v>
      </c>
      <c r="GG296" s="60">
        <v>1678</v>
      </c>
      <c r="GH296" s="60">
        <v>1860</v>
      </c>
      <c r="GI296" s="60">
        <v>1728</v>
      </c>
      <c r="GJ296" s="60">
        <v>1860</v>
      </c>
      <c r="GK296" s="60">
        <v>1860</v>
      </c>
      <c r="GL296" s="60">
        <v>1860</v>
      </c>
      <c r="GM296" s="60">
        <v>1644</v>
      </c>
      <c r="GN296" s="60">
        <v>1860</v>
      </c>
      <c r="GO296" s="60">
        <v>1860</v>
      </c>
      <c r="GP296" s="60">
        <v>1860</v>
      </c>
      <c r="GQ296" s="60">
        <v>1860</v>
      </c>
      <c r="GR296" s="60">
        <v>1494</v>
      </c>
      <c r="GS296" s="60">
        <v>1720</v>
      </c>
      <c r="GT296" s="60">
        <v>1860</v>
      </c>
      <c r="GU296" s="60">
        <v>1860</v>
      </c>
      <c r="GV296" s="60">
        <v>1860</v>
      </c>
      <c r="GW296" s="60">
        <v>1860</v>
      </c>
      <c r="GX296" s="60">
        <v>1860</v>
      </c>
      <c r="GY296" s="60">
        <v>1860</v>
      </c>
      <c r="GZ296" s="60">
        <v>1860</v>
      </c>
      <c r="HA296" s="60">
        <v>1860</v>
      </c>
      <c r="HB296" s="60">
        <v>1636</v>
      </c>
      <c r="HC296" s="60">
        <v>1720</v>
      </c>
      <c r="HD296" s="60">
        <v>1860</v>
      </c>
      <c r="HE296" s="60">
        <v>1860</v>
      </c>
      <c r="HF296" s="60">
        <v>1860</v>
      </c>
      <c r="HG296" s="60">
        <v>1860</v>
      </c>
      <c r="HH296" s="60">
        <v>1860</v>
      </c>
      <c r="HI296" s="60">
        <v>1396</v>
      </c>
      <c r="HJ296" s="60">
        <v>1860</v>
      </c>
      <c r="HL296" s="60">
        <v>1860</v>
      </c>
      <c r="HM296" s="60">
        <v>1494</v>
      </c>
      <c r="HN296" s="60">
        <v>1776</v>
      </c>
      <c r="HO296" s="60">
        <v>1486</v>
      </c>
      <c r="HP296" s="60">
        <v>1392</v>
      </c>
      <c r="HQ296" s="60">
        <v>1588</v>
      </c>
      <c r="HR296" s="60">
        <v>1860</v>
      </c>
      <c r="HS296" s="60">
        <v>1626</v>
      </c>
      <c r="HT296" s="60">
        <v>1720</v>
      </c>
      <c r="HU296" s="60">
        <v>1720</v>
      </c>
      <c r="HV296" s="60">
        <v>1720</v>
      </c>
      <c r="HW296" s="60">
        <v>1720</v>
      </c>
      <c r="HX296" s="60">
        <v>1860</v>
      </c>
      <c r="HY296" s="60">
        <v>1479</v>
      </c>
      <c r="HZ296" s="60">
        <v>1479</v>
      </c>
      <c r="IA296" s="60">
        <v>979</v>
      </c>
      <c r="IB296" s="60">
        <v>1626</v>
      </c>
      <c r="IC296" s="60">
        <v>1626</v>
      </c>
      <c r="ID296" s="60">
        <v>1626</v>
      </c>
      <c r="IE296" s="60">
        <v>1747</v>
      </c>
      <c r="IF296" s="60">
        <v>1457</v>
      </c>
      <c r="IG296" s="60">
        <v>1114</v>
      </c>
      <c r="IH296" s="60">
        <v>1636</v>
      </c>
      <c r="II296" s="60">
        <v>1720</v>
      </c>
      <c r="IJ296" s="60">
        <v>1626</v>
      </c>
      <c r="IK296" s="60">
        <v>1504</v>
      </c>
      <c r="IL296" s="60">
        <v>1528</v>
      </c>
      <c r="IM296" s="60">
        <v>1720</v>
      </c>
      <c r="IN296" s="60">
        <v>1860</v>
      </c>
      <c r="IO296" s="60">
        <v>1678</v>
      </c>
      <c r="IP296" s="60">
        <v>1396</v>
      </c>
      <c r="IQ296" s="60">
        <v>1860</v>
      </c>
      <c r="IR296" s="60">
        <v>1396</v>
      </c>
      <c r="IS296" s="60">
        <v>1528</v>
      </c>
      <c r="IT296" s="60">
        <v>1661</v>
      </c>
      <c r="IU296" s="60">
        <v>1533</v>
      </c>
      <c r="IV296" s="60">
        <v>1818</v>
      </c>
      <c r="IW296" s="60">
        <v>1644</v>
      </c>
      <c r="IX296" s="60">
        <v>1494</v>
      </c>
      <c r="IY296" s="60">
        <v>1860</v>
      </c>
      <c r="IZ296" s="60">
        <v>1588</v>
      </c>
      <c r="JA296" s="60">
        <v>1494</v>
      </c>
      <c r="JB296" s="60">
        <v>1354</v>
      </c>
      <c r="JC296" s="60">
        <v>1494</v>
      </c>
      <c r="JD296" s="60">
        <v>1111</v>
      </c>
      <c r="JE296" s="60">
        <v>1644</v>
      </c>
      <c r="JF296" s="60">
        <v>1776</v>
      </c>
      <c r="JG296" s="60">
        <v>1354</v>
      </c>
      <c r="JH296" s="60">
        <v>1590</v>
      </c>
      <c r="JI296" s="60">
        <v>1389</v>
      </c>
      <c r="JJ296" s="60">
        <v>1644</v>
      </c>
      <c r="JK296" s="60">
        <v>1111</v>
      </c>
      <c r="JL296" s="60">
        <v>1776</v>
      </c>
      <c r="JM296" s="60">
        <v>1479</v>
      </c>
      <c r="JN296" s="60">
        <v>1776</v>
      </c>
      <c r="JO296" s="60">
        <v>1354</v>
      </c>
      <c r="JP296" s="60">
        <v>1728</v>
      </c>
      <c r="JQ296" s="60">
        <v>1776</v>
      </c>
      <c r="JR296" s="60">
        <v>1860</v>
      </c>
      <c r="JS296" s="60">
        <v>1860</v>
      </c>
      <c r="JT296" s="60">
        <v>1860</v>
      </c>
      <c r="JU296" s="60">
        <v>1776</v>
      </c>
      <c r="JV296" s="60">
        <v>1686</v>
      </c>
      <c r="JW296" s="60">
        <v>1728</v>
      </c>
      <c r="JX296" s="60">
        <v>1354</v>
      </c>
      <c r="JY296" s="60">
        <v>1686</v>
      </c>
      <c r="JZ296" s="60">
        <v>979</v>
      </c>
      <c r="KA296" s="60">
        <v>1728</v>
      </c>
      <c r="KB296" s="60">
        <v>1354</v>
      </c>
      <c r="KC296" s="60">
        <v>1494</v>
      </c>
      <c r="KD296" s="60">
        <v>1494</v>
      </c>
      <c r="KE296" s="60">
        <v>825</v>
      </c>
      <c r="KF296" s="60">
        <v>1644</v>
      </c>
      <c r="KH296" s="60">
        <v>1720</v>
      </c>
      <c r="KI296" s="60">
        <v>614</v>
      </c>
      <c r="KJ296" s="60">
        <v>528</v>
      </c>
      <c r="KK296" s="60">
        <v>697</v>
      </c>
      <c r="KL296" s="60">
        <v>528</v>
      </c>
      <c r="KM296" s="60">
        <v>1626</v>
      </c>
      <c r="KN296" s="60">
        <v>1818</v>
      </c>
      <c r="KO296" s="60">
        <v>1494</v>
      </c>
      <c r="KP296" s="60">
        <v>1860</v>
      </c>
      <c r="KQ296" s="60">
        <v>1776</v>
      </c>
      <c r="KR296" s="60">
        <v>1776</v>
      </c>
      <c r="KS296" s="60">
        <v>1626</v>
      </c>
      <c r="KT296" s="60">
        <v>1494</v>
      </c>
      <c r="KU296" s="60">
        <v>1860</v>
      </c>
      <c r="KV296" s="60">
        <v>1860</v>
      </c>
      <c r="KW296" s="60">
        <v>1728</v>
      </c>
      <c r="KX296" s="60">
        <v>1860</v>
      </c>
      <c r="KY296" s="60">
        <v>1860</v>
      </c>
      <c r="KZ296" s="60">
        <v>1860</v>
      </c>
      <c r="LA296" s="60">
        <v>1860</v>
      </c>
      <c r="LB296" s="60">
        <v>1494</v>
      </c>
      <c r="LC296" s="60">
        <v>1728</v>
      </c>
      <c r="LD296" s="60">
        <v>1686</v>
      </c>
      <c r="LE296" s="60">
        <v>1720</v>
      </c>
      <c r="LF296" s="60">
        <v>1860</v>
      </c>
      <c r="LG296" s="60">
        <v>1354</v>
      </c>
      <c r="LH296" s="60">
        <v>1860</v>
      </c>
      <c r="LI296" s="60">
        <v>1860</v>
      </c>
      <c r="LJ296" s="60">
        <v>1546</v>
      </c>
      <c r="LK296" s="60">
        <v>1504</v>
      </c>
      <c r="LL296" s="60">
        <v>1860</v>
      </c>
      <c r="LM296" s="60">
        <v>1860</v>
      </c>
      <c r="LN296" s="60">
        <v>1626</v>
      </c>
      <c r="LO296" s="60">
        <v>1776</v>
      </c>
      <c r="LP296" s="60">
        <v>1776</v>
      </c>
      <c r="LQ296" s="60">
        <v>1860</v>
      </c>
      <c r="LR296" s="60">
        <v>1860</v>
      </c>
      <c r="LS296" s="60">
        <v>1644</v>
      </c>
      <c r="LT296" s="60">
        <v>1494</v>
      </c>
      <c r="LU296" s="60">
        <v>1860</v>
      </c>
      <c r="LV296" s="60">
        <v>1860</v>
      </c>
    </row>
    <row r="297" spans="1:334" ht="15" customHeight="1" x14ac:dyDescent="0.35">
      <c r="A297" s="5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s="60">
        <v>5604</v>
      </c>
      <c r="FH297" s="60">
        <v>5084</v>
      </c>
      <c r="FI297" s="60">
        <v>5084</v>
      </c>
      <c r="FJ297" s="60">
        <v>5084</v>
      </c>
      <c r="FK297" s="60">
        <v>5404</v>
      </c>
      <c r="FL297" s="60">
        <v>5084</v>
      </c>
      <c r="FM297" s="60">
        <v>5216</v>
      </c>
      <c r="FN297" s="60">
        <v>5264</v>
      </c>
      <c r="FO297" s="60">
        <v>5084</v>
      </c>
      <c r="FP297" s="60">
        <v>5804</v>
      </c>
      <c r="FQ297" s="60">
        <v>5604</v>
      </c>
      <c r="FR297" s="60">
        <v>5604</v>
      </c>
      <c r="FS297" s="60">
        <v>5264</v>
      </c>
      <c r="FT297" s="60">
        <v>5264</v>
      </c>
      <c r="FU297" s="60">
        <v>5084</v>
      </c>
      <c r="FV297" s="60">
        <v>5264</v>
      </c>
      <c r="FW297" s="60">
        <v>5804</v>
      </c>
      <c r="FX297" s="60">
        <v>5804</v>
      </c>
      <c r="FY297" s="60">
        <v>5804</v>
      </c>
      <c r="FZ297" s="60">
        <v>5804</v>
      </c>
      <c r="GA297" s="60">
        <v>5804</v>
      </c>
      <c r="GB297" s="60">
        <v>5664</v>
      </c>
      <c r="GC297" s="60">
        <v>5104</v>
      </c>
      <c r="GD297" s="60">
        <v>5804</v>
      </c>
      <c r="GE297" s="60">
        <v>5664</v>
      </c>
      <c r="GF297" s="60">
        <v>5664</v>
      </c>
      <c r="GG297" s="60">
        <v>5664</v>
      </c>
      <c r="GH297" s="60">
        <v>5804</v>
      </c>
      <c r="GI297" s="60">
        <v>5804</v>
      </c>
      <c r="GJ297" s="60">
        <v>5804</v>
      </c>
      <c r="GK297" s="60">
        <v>5804</v>
      </c>
      <c r="GL297" s="60">
        <v>5804</v>
      </c>
      <c r="GM297" s="60">
        <v>5804</v>
      </c>
      <c r="GN297" s="60">
        <v>5804</v>
      </c>
      <c r="GO297" s="60">
        <v>5804</v>
      </c>
      <c r="GP297" s="60">
        <v>5804</v>
      </c>
      <c r="GQ297" s="60">
        <v>5804</v>
      </c>
      <c r="GR297" s="60">
        <v>5404</v>
      </c>
      <c r="GS297" s="60">
        <v>5304</v>
      </c>
      <c r="GT297" s="60">
        <v>5804</v>
      </c>
      <c r="GU297" s="60">
        <v>5804</v>
      </c>
      <c r="GV297" s="60">
        <v>5804</v>
      </c>
      <c r="GW297" s="60">
        <v>5804</v>
      </c>
      <c r="GX297" s="60">
        <v>5804</v>
      </c>
      <c r="GY297" s="60">
        <v>5804</v>
      </c>
      <c r="GZ297" s="60">
        <v>5804</v>
      </c>
      <c r="HA297" s="60">
        <v>5804</v>
      </c>
      <c r="HB297" s="60">
        <v>5664</v>
      </c>
      <c r="HC297" s="60">
        <v>5664</v>
      </c>
      <c r="HD297" s="60">
        <v>5804</v>
      </c>
      <c r="HE297" s="60">
        <v>5804</v>
      </c>
      <c r="HF297" s="60">
        <v>5804</v>
      </c>
      <c r="HG297" s="60">
        <v>5804</v>
      </c>
      <c r="HH297" s="60">
        <v>5804</v>
      </c>
      <c r="HI297" s="60">
        <v>5104</v>
      </c>
      <c r="HJ297" s="60">
        <v>5804</v>
      </c>
      <c r="HK297" s="60">
        <v>5484</v>
      </c>
      <c r="HL297" s="60">
        <v>5804</v>
      </c>
      <c r="HM297" s="60">
        <v>5804</v>
      </c>
      <c r="HN297" s="60">
        <v>5404</v>
      </c>
      <c r="HO297" s="60">
        <v>4904</v>
      </c>
      <c r="HP297" s="60">
        <v>4895</v>
      </c>
      <c r="HQ297" s="60">
        <v>5304</v>
      </c>
      <c r="HR297" s="60">
        <v>5404</v>
      </c>
      <c r="HS297" s="60">
        <v>5404</v>
      </c>
      <c r="HT297" s="60">
        <v>5664</v>
      </c>
      <c r="HU297" s="60">
        <v>5664</v>
      </c>
      <c r="HV297" s="60">
        <v>5664</v>
      </c>
      <c r="HW297" s="60">
        <v>5664</v>
      </c>
      <c r="HX297" s="60">
        <v>5804</v>
      </c>
      <c r="HY297" s="60">
        <v>5664</v>
      </c>
      <c r="HZ297" s="60">
        <v>5664</v>
      </c>
      <c r="IA297" s="60">
        <v>5664</v>
      </c>
      <c r="IB297" s="60">
        <v>5804</v>
      </c>
      <c r="IC297" s="60">
        <v>5404</v>
      </c>
      <c r="ID297" s="60">
        <v>5804</v>
      </c>
      <c r="IE297" s="60">
        <v>5804</v>
      </c>
      <c r="IF297" s="60">
        <v>5664</v>
      </c>
      <c r="IG297" s="60">
        <v>5664</v>
      </c>
      <c r="IH297" s="60">
        <v>5304</v>
      </c>
      <c r="II297" s="60">
        <v>5664</v>
      </c>
      <c r="IJ297" s="60">
        <v>5804</v>
      </c>
      <c r="IK297" s="60">
        <v>5664</v>
      </c>
      <c r="IL297" s="60">
        <v>5664</v>
      </c>
      <c r="IM297" s="60">
        <v>5664</v>
      </c>
      <c r="IN297" s="60">
        <v>5804</v>
      </c>
      <c r="IO297" s="60">
        <v>5664</v>
      </c>
      <c r="IP297" s="60">
        <v>5304</v>
      </c>
      <c r="IQ297" s="60">
        <v>5804</v>
      </c>
      <c r="IR297" s="60">
        <v>5304</v>
      </c>
      <c r="IS297" s="60">
        <v>5664</v>
      </c>
      <c r="IT297" s="60">
        <v>5804</v>
      </c>
      <c r="IU297" s="60">
        <v>5804</v>
      </c>
      <c r="IV297" s="60">
        <v>5804</v>
      </c>
      <c r="IW297" s="60">
        <v>5804</v>
      </c>
      <c r="IX297" s="60">
        <v>5404</v>
      </c>
      <c r="IY297" s="60">
        <v>5804</v>
      </c>
      <c r="IZ297" s="60">
        <v>4904</v>
      </c>
      <c r="JA297" s="60">
        <v>5804</v>
      </c>
      <c r="JB297" s="60">
        <v>5304</v>
      </c>
      <c r="JC297" s="60">
        <v>5404</v>
      </c>
      <c r="JD297" s="60">
        <v>4904</v>
      </c>
      <c r="JE297" s="60">
        <v>5404</v>
      </c>
      <c r="JF297" s="60">
        <v>5804</v>
      </c>
      <c r="JG297" s="60">
        <v>1829</v>
      </c>
      <c r="JH297" s="60">
        <v>5804</v>
      </c>
      <c r="JI297" s="60">
        <v>5304</v>
      </c>
      <c r="JJ297" s="60">
        <v>5804</v>
      </c>
      <c r="JK297" s="60">
        <v>5304</v>
      </c>
      <c r="JL297" s="60">
        <v>5804</v>
      </c>
      <c r="JM297" s="60">
        <v>5664</v>
      </c>
      <c r="JN297" s="60">
        <v>5404</v>
      </c>
      <c r="JO297" s="60">
        <v>4904</v>
      </c>
      <c r="JP297" s="60">
        <v>5804</v>
      </c>
      <c r="JQ297" s="60">
        <v>5804</v>
      </c>
      <c r="JR297" s="60">
        <v>5804</v>
      </c>
      <c r="JS297" s="60">
        <v>5804</v>
      </c>
      <c r="JT297" s="60">
        <v>5804</v>
      </c>
      <c r="JU297" s="60">
        <v>5404</v>
      </c>
      <c r="JV297" s="60">
        <v>5804</v>
      </c>
      <c r="JW297" s="60">
        <v>5804</v>
      </c>
      <c r="JX297" s="60">
        <v>5304</v>
      </c>
      <c r="JY297" s="60">
        <v>5804</v>
      </c>
      <c r="JZ297" s="60">
        <v>5664</v>
      </c>
      <c r="KA297" s="60">
        <v>5804</v>
      </c>
      <c r="KB297" s="60">
        <v>5304</v>
      </c>
      <c r="KC297" s="60">
        <v>5804</v>
      </c>
      <c r="KD297" s="60">
        <v>5804</v>
      </c>
      <c r="KE297" s="60">
        <v>5664</v>
      </c>
      <c r="KF297" s="60">
        <v>5404</v>
      </c>
      <c r="KG297" s="60">
        <v>5664</v>
      </c>
      <c r="KI297" s="60">
        <v>5664</v>
      </c>
      <c r="KJ297" s="60">
        <v>5664</v>
      </c>
      <c r="KK297" s="60">
        <v>5304</v>
      </c>
      <c r="KL297" s="60">
        <v>5664</v>
      </c>
      <c r="KM297" s="60">
        <v>5804</v>
      </c>
      <c r="KN297" s="60">
        <v>5804</v>
      </c>
      <c r="KO297" s="60">
        <v>5804</v>
      </c>
      <c r="KP297" s="60">
        <v>5804</v>
      </c>
      <c r="KQ297" s="60">
        <v>5804</v>
      </c>
      <c r="KR297" s="60">
        <v>5804</v>
      </c>
      <c r="KS297" s="60">
        <v>5404</v>
      </c>
      <c r="KT297" s="60">
        <v>5804</v>
      </c>
      <c r="KU297" s="60">
        <v>5804</v>
      </c>
      <c r="KV297" s="60">
        <v>5804</v>
      </c>
      <c r="KW297" s="60">
        <v>5804</v>
      </c>
      <c r="KX297" s="60">
        <v>5804</v>
      </c>
      <c r="KY297" s="60">
        <v>5804</v>
      </c>
      <c r="KZ297" s="60">
        <v>5804</v>
      </c>
      <c r="LA297" s="60">
        <v>5804</v>
      </c>
      <c r="LB297" s="60">
        <v>5804</v>
      </c>
      <c r="LC297" s="60">
        <v>5804</v>
      </c>
      <c r="LD297" s="60">
        <v>5804</v>
      </c>
      <c r="LE297" s="60">
        <v>5664</v>
      </c>
      <c r="LF297" s="60">
        <v>5804</v>
      </c>
      <c r="LG297" s="60">
        <v>5484</v>
      </c>
      <c r="LH297" s="60">
        <v>5804</v>
      </c>
      <c r="LI297" s="60">
        <v>5804</v>
      </c>
      <c r="LJ297" s="60">
        <v>4904</v>
      </c>
      <c r="LK297" s="60">
        <v>5664</v>
      </c>
      <c r="LL297" s="60">
        <v>5804</v>
      </c>
      <c r="LM297" s="60">
        <v>5804</v>
      </c>
      <c r="LN297" s="60">
        <v>5604</v>
      </c>
      <c r="LO297" s="60">
        <v>5404</v>
      </c>
      <c r="LP297" s="60">
        <v>5804</v>
      </c>
      <c r="LQ297" s="60">
        <v>5804</v>
      </c>
      <c r="LR297" s="60">
        <v>5804</v>
      </c>
      <c r="LS297" s="60">
        <v>5604</v>
      </c>
      <c r="LT297" s="60">
        <v>5404</v>
      </c>
      <c r="LU297" s="60">
        <v>5804</v>
      </c>
      <c r="LV297" s="60">
        <v>5804</v>
      </c>
    </row>
    <row r="298" spans="1:334" ht="15" customHeight="1" x14ac:dyDescent="0.35">
      <c r="A298" s="57"/>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s="60">
        <v>1246</v>
      </c>
      <c r="FH298" s="60">
        <v>1106</v>
      </c>
      <c r="FI298" s="60">
        <v>872</v>
      </c>
      <c r="FJ298" s="60">
        <v>872</v>
      </c>
      <c r="FK298" s="60">
        <v>1012</v>
      </c>
      <c r="FL298" s="60">
        <v>872</v>
      </c>
      <c r="FM298" s="60">
        <v>1012</v>
      </c>
      <c r="FN298" s="60">
        <v>872</v>
      </c>
      <c r="FO298" s="60">
        <v>1106</v>
      </c>
      <c r="FP298" s="60">
        <v>1246</v>
      </c>
      <c r="FQ298" s="60">
        <v>1204</v>
      </c>
      <c r="FR298" s="60">
        <v>1204</v>
      </c>
      <c r="FS298" s="60">
        <v>1064</v>
      </c>
      <c r="FT298" s="60">
        <v>1064</v>
      </c>
      <c r="FU298" s="60">
        <v>914</v>
      </c>
      <c r="FV298" s="60">
        <v>872</v>
      </c>
      <c r="FW298" s="60">
        <v>1162</v>
      </c>
      <c r="FX298" s="60">
        <v>1162</v>
      </c>
      <c r="FY298" s="60">
        <v>1012</v>
      </c>
      <c r="FZ298" s="60">
        <v>1012</v>
      </c>
      <c r="GA298" s="60">
        <v>1162</v>
      </c>
      <c r="GB298" s="60">
        <v>1106</v>
      </c>
      <c r="GC298" s="60">
        <v>914</v>
      </c>
      <c r="GD298" s="60">
        <v>1246</v>
      </c>
      <c r="GE298" s="60">
        <v>1064</v>
      </c>
      <c r="GF298" s="60">
        <v>1064</v>
      </c>
      <c r="GG298" s="60">
        <v>1064</v>
      </c>
      <c r="GH298" s="60">
        <v>1246</v>
      </c>
      <c r="GI298" s="60">
        <v>1246</v>
      </c>
      <c r="GJ298" s="60">
        <v>1246</v>
      </c>
      <c r="GK298" s="60">
        <v>1246</v>
      </c>
      <c r="GL298" s="60">
        <v>1246</v>
      </c>
      <c r="GM298" s="60">
        <v>1162</v>
      </c>
      <c r="GN298" s="60">
        <v>1246</v>
      </c>
      <c r="GO298" s="60">
        <v>1246</v>
      </c>
      <c r="GP298" s="60">
        <v>1246</v>
      </c>
      <c r="GQ298" s="60">
        <v>1246</v>
      </c>
      <c r="GR298" s="60">
        <v>1012</v>
      </c>
      <c r="GS298" s="60">
        <v>1106</v>
      </c>
      <c r="GT298" s="60">
        <v>1246</v>
      </c>
      <c r="GU298" s="60">
        <v>1246</v>
      </c>
      <c r="GV298" s="60">
        <v>1246</v>
      </c>
      <c r="GW298" s="60">
        <v>1246</v>
      </c>
      <c r="GX298" s="60">
        <v>1246</v>
      </c>
      <c r="GY298" s="60">
        <v>1246</v>
      </c>
      <c r="GZ298" s="60">
        <v>1246</v>
      </c>
      <c r="HA298" s="60">
        <v>1246</v>
      </c>
      <c r="HB298" s="60">
        <v>1022</v>
      </c>
      <c r="HC298" s="60">
        <v>1106</v>
      </c>
      <c r="HD298" s="60">
        <v>1246</v>
      </c>
      <c r="HE298" s="60">
        <v>1246</v>
      </c>
      <c r="HF298" s="60">
        <v>1246</v>
      </c>
      <c r="HG298" s="60">
        <v>1246</v>
      </c>
      <c r="HH298" s="60">
        <v>1246</v>
      </c>
      <c r="HI298" s="60">
        <v>914</v>
      </c>
      <c r="HJ298" s="60">
        <v>1246</v>
      </c>
      <c r="HL298" s="60">
        <v>1246</v>
      </c>
      <c r="HM298" s="60">
        <v>1012</v>
      </c>
      <c r="HN298" s="60">
        <v>1162</v>
      </c>
      <c r="HO298" s="60">
        <v>872</v>
      </c>
      <c r="HP298" s="60">
        <v>910</v>
      </c>
      <c r="HQ298" s="60">
        <v>1106</v>
      </c>
      <c r="HR298" s="60">
        <v>1246</v>
      </c>
      <c r="HS298" s="60">
        <v>1012</v>
      </c>
      <c r="HT298" s="60">
        <v>1106</v>
      </c>
      <c r="HU298" s="60">
        <v>1106</v>
      </c>
      <c r="HV298" s="60">
        <v>1106</v>
      </c>
      <c r="HW298" s="60">
        <v>1106</v>
      </c>
      <c r="HX298" s="60">
        <v>1246</v>
      </c>
      <c r="HY298" s="60">
        <v>865</v>
      </c>
      <c r="HZ298" s="60">
        <v>865</v>
      </c>
      <c r="IA298" s="60">
        <v>451</v>
      </c>
      <c r="IB298" s="60">
        <v>1012</v>
      </c>
      <c r="IC298" s="60">
        <v>1012</v>
      </c>
      <c r="ID298" s="60">
        <v>1012</v>
      </c>
      <c r="IE298" s="60">
        <v>1133</v>
      </c>
      <c r="IF298" s="60">
        <v>843</v>
      </c>
      <c r="IG298" s="60">
        <v>500</v>
      </c>
      <c r="IH298" s="60">
        <v>1022</v>
      </c>
      <c r="II298" s="60">
        <v>1106</v>
      </c>
      <c r="IJ298" s="60">
        <v>1012</v>
      </c>
      <c r="IK298" s="60">
        <v>1022</v>
      </c>
      <c r="IL298" s="60">
        <v>914</v>
      </c>
      <c r="IM298" s="60">
        <v>1106</v>
      </c>
      <c r="IN298" s="60">
        <v>1246</v>
      </c>
      <c r="IO298" s="60">
        <v>1064</v>
      </c>
      <c r="IP298" s="60">
        <v>914</v>
      </c>
      <c r="IQ298" s="60">
        <v>1246</v>
      </c>
      <c r="IR298" s="60">
        <v>914</v>
      </c>
      <c r="IS298" s="60">
        <v>914</v>
      </c>
      <c r="IT298" s="60">
        <v>1047</v>
      </c>
      <c r="IU298" s="60">
        <v>1005</v>
      </c>
      <c r="IV298" s="60">
        <v>1204</v>
      </c>
      <c r="IW298" s="60">
        <v>1162</v>
      </c>
      <c r="IX298" s="60">
        <v>1012</v>
      </c>
      <c r="IY298" s="60">
        <v>1246</v>
      </c>
      <c r="IZ298" s="60">
        <v>1106</v>
      </c>
      <c r="JA298" s="60">
        <v>1012</v>
      </c>
      <c r="JB298" s="60">
        <v>872</v>
      </c>
      <c r="JC298" s="60">
        <v>1012</v>
      </c>
      <c r="JD298" s="60">
        <v>715</v>
      </c>
      <c r="JE298" s="60">
        <v>1162</v>
      </c>
      <c r="JF298" s="60">
        <v>1162</v>
      </c>
      <c r="JG298" s="60">
        <v>872</v>
      </c>
      <c r="JH298" s="60">
        <v>976</v>
      </c>
      <c r="JI298" s="60">
        <v>907</v>
      </c>
      <c r="JJ298" s="60">
        <v>1162</v>
      </c>
      <c r="JK298" s="60">
        <v>715</v>
      </c>
      <c r="JL298" s="60">
        <v>1162</v>
      </c>
      <c r="JM298" s="60">
        <v>865</v>
      </c>
      <c r="JN298" s="60">
        <v>1162</v>
      </c>
      <c r="JO298" s="60">
        <v>872</v>
      </c>
      <c r="JP298" s="60">
        <v>1246</v>
      </c>
      <c r="JQ298" s="60">
        <v>1162</v>
      </c>
      <c r="JR298" s="60">
        <v>1246</v>
      </c>
      <c r="JS298" s="60">
        <v>1246</v>
      </c>
      <c r="JT298" s="60">
        <v>1246</v>
      </c>
      <c r="JU298" s="60">
        <v>1162</v>
      </c>
      <c r="JV298" s="60">
        <v>1204</v>
      </c>
      <c r="JW298" s="60">
        <v>1246</v>
      </c>
      <c r="JX298" s="60">
        <v>872</v>
      </c>
      <c r="JY298" s="60">
        <v>1204</v>
      </c>
      <c r="JZ298" s="60">
        <v>451</v>
      </c>
      <c r="KA298" s="60">
        <v>1246</v>
      </c>
      <c r="KB298" s="60">
        <v>872</v>
      </c>
      <c r="KC298" s="60">
        <v>1012</v>
      </c>
      <c r="KD298" s="60">
        <v>1012</v>
      </c>
      <c r="KE298" s="60">
        <v>343</v>
      </c>
      <c r="KF298" s="60">
        <v>1162</v>
      </c>
      <c r="KH298" s="60">
        <v>1106</v>
      </c>
      <c r="KK298" s="60">
        <v>301</v>
      </c>
      <c r="KM298" s="60">
        <v>1012</v>
      </c>
      <c r="KN298" s="60">
        <v>1204</v>
      </c>
      <c r="KO298" s="60">
        <v>1012</v>
      </c>
      <c r="KP298" s="60">
        <v>1246</v>
      </c>
      <c r="KQ298" s="60">
        <v>1162</v>
      </c>
      <c r="KR298" s="60">
        <v>1162</v>
      </c>
      <c r="KS298" s="60">
        <v>1012</v>
      </c>
      <c r="KT298" s="60">
        <v>1012</v>
      </c>
      <c r="KU298" s="60">
        <v>1246</v>
      </c>
      <c r="KV298" s="60">
        <v>1246</v>
      </c>
      <c r="KW298" s="60">
        <v>1246</v>
      </c>
      <c r="KX298" s="60">
        <v>1246</v>
      </c>
      <c r="KY298" s="60">
        <v>1246</v>
      </c>
      <c r="KZ298" s="60">
        <v>1246</v>
      </c>
      <c r="LA298" s="60">
        <v>1246</v>
      </c>
      <c r="LB298" s="60">
        <v>1012</v>
      </c>
      <c r="LC298" s="60">
        <v>1246</v>
      </c>
      <c r="LD298" s="60">
        <v>1204</v>
      </c>
      <c r="LE298" s="60">
        <v>1106</v>
      </c>
      <c r="LF298" s="60">
        <v>1246</v>
      </c>
      <c r="LG298" s="60">
        <v>872</v>
      </c>
      <c r="LH298" s="60">
        <v>1246</v>
      </c>
      <c r="LI298" s="60">
        <v>1246</v>
      </c>
      <c r="LJ298" s="60">
        <v>1064</v>
      </c>
      <c r="LK298" s="60">
        <v>1022</v>
      </c>
      <c r="LL298" s="60">
        <v>1246</v>
      </c>
      <c r="LM298" s="60">
        <v>1246</v>
      </c>
      <c r="LN298" s="60">
        <v>1012</v>
      </c>
      <c r="LO298" s="60">
        <v>1162</v>
      </c>
      <c r="LP298" s="60">
        <v>1162</v>
      </c>
      <c r="LQ298" s="60">
        <v>1246</v>
      </c>
      <c r="LR298" s="60">
        <v>1246</v>
      </c>
      <c r="LS298" s="60">
        <v>1162</v>
      </c>
      <c r="LT298" s="60">
        <v>1012</v>
      </c>
      <c r="LU298" s="60">
        <v>1246</v>
      </c>
      <c r="LV298" s="60">
        <v>1246</v>
      </c>
    </row>
    <row r="299" spans="1:334" ht="15" customHeight="1" x14ac:dyDescent="0.35">
      <c r="A299" s="57"/>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s="60">
        <v>1544.4</v>
      </c>
      <c r="FH299" s="60">
        <v>1404.4</v>
      </c>
      <c r="FI299" s="60">
        <v>1020.4</v>
      </c>
      <c r="FJ299" s="60">
        <v>1020.4</v>
      </c>
      <c r="FK299" s="60">
        <v>1160.4000000000001</v>
      </c>
      <c r="FL299" s="60">
        <v>1020.4</v>
      </c>
      <c r="FM299" s="60">
        <v>1160.4000000000001</v>
      </c>
      <c r="FN299" s="60">
        <v>1020.4</v>
      </c>
      <c r="FO299" s="60">
        <v>1404.4</v>
      </c>
      <c r="FP299" s="60">
        <v>1544.4</v>
      </c>
      <c r="FQ299" s="60">
        <v>1502.4</v>
      </c>
      <c r="FR299" s="60">
        <v>1502.4</v>
      </c>
      <c r="FS299" s="60">
        <v>1362.4</v>
      </c>
      <c r="FT299" s="60">
        <v>1362.4</v>
      </c>
      <c r="FU299" s="60">
        <v>1212.4000000000001</v>
      </c>
      <c r="FV299" s="60">
        <v>1170.4000000000001</v>
      </c>
      <c r="FW299" s="60">
        <v>1460.4</v>
      </c>
      <c r="FX299" s="60">
        <v>1460.4</v>
      </c>
      <c r="FY299" s="60">
        <v>1160.4000000000001</v>
      </c>
      <c r="FZ299" s="60">
        <v>1160.4000000000001</v>
      </c>
      <c r="GA299" s="60">
        <v>1460.4</v>
      </c>
      <c r="GB299" s="60">
        <v>1404.4</v>
      </c>
      <c r="GC299" s="60">
        <v>1212.4000000000001</v>
      </c>
      <c r="GD299" s="60">
        <v>1544.4</v>
      </c>
      <c r="GE299" s="60">
        <v>1362.4</v>
      </c>
      <c r="GF299" s="60">
        <v>1362.4</v>
      </c>
      <c r="GG299" s="60">
        <v>1362.4</v>
      </c>
      <c r="GH299" s="60">
        <v>1544.4</v>
      </c>
      <c r="GI299" s="60">
        <v>1544.4</v>
      </c>
      <c r="GJ299" s="60">
        <v>1544.4</v>
      </c>
      <c r="GK299" s="60">
        <v>1544.4</v>
      </c>
      <c r="GL299" s="60">
        <v>1544.4</v>
      </c>
      <c r="GM299" s="60">
        <v>1460.4</v>
      </c>
      <c r="GN299" s="60">
        <v>1544.4</v>
      </c>
      <c r="GO299" s="60">
        <v>1544.4</v>
      </c>
      <c r="GP299" s="60">
        <v>1544.4</v>
      </c>
      <c r="GQ299" s="60">
        <v>1544.4</v>
      </c>
      <c r="GR299" s="60">
        <v>1160.4000000000001</v>
      </c>
      <c r="GS299" s="60">
        <v>1404.4</v>
      </c>
      <c r="GT299" s="60">
        <v>1544.4</v>
      </c>
      <c r="GU299" s="60">
        <v>1544.4</v>
      </c>
      <c r="GV299" s="60">
        <v>1544.4</v>
      </c>
      <c r="GW299" s="60">
        <v>1544.4</v>
      </c>
      <c r="GX299" s="60">
        <v>1544.4</v>
      </c>
      <c r="GY299" s="60">
        <v>1544.4</v>
      </c>
      <c r="GZ299" s="60">
        <v>1544.4</v>
      </c>
      <c r="HA299" s="60">
        <v>1544.4</v>
      </c>
      <c r="HB299" s="60">
        <v>1320.4</v>
      </c>
      <c r="HC299" s="60">
        <v>1404.4</v>
      </c>
      <c r="HD299" s="60">
        <v>1544.4</v>
      </c>
      <c r="HE299" s="60">
        <v>1544.4</v>
      </c>
      <c r="HF299" s="60">
        <v>1544.4</v>
      </c>
      <c r="HG299" s="60">
        <v>1544.4</v>
      </c>
      <c r="HH299" s="60">
        <v>1544.4</v>
      </c>
      <c r="HI299" s="60">
        <v>1212.4000000000001</v>
      </c>
      <c r="HJ299" s="60">
        <v>1544.4</v>
      </c>
      <c r="HK299" s="60">
        <v>62.4</v>
      </c>
      <c r="HL299" s="60">
        <v>1544.4</v>
      </c>
      <c r="HM299" s="60">
        <v>1160.4000000000001</v>
      </c>
      <c r="HN299" s="60">
        <v>1460.4</v>
      </c>
      <c r="HO299" s="60">
        <v>1020.4</v>
      </c>
      <c r="HP299" s="60">
        <v>1058.4000000000001</v>
      </c>
      <c r="HQ299" s="60">
        <v>1404.4</v>
      </c>
      <c r="HR299" s="60">
        <v>1544.4</v>
      </c>
      <c r="HS299" s="60">
        <v>1160.4000000000001</v>
      </c>
      <c r="HT299" s="60">
        <v>1404.4</v>
      </c>
      <c r="HU299" s="60">
        <v>1404.4</v>
      </c>
      <c r="HV299" s="60">
        <v>1404.4</v>
      </c>
      <c r="HW299" s="60">
        <v>1404.4</v>
      </c>
      <c r="HX299" s="60">
        <v>1544.4</v>
      </c>
      <c r="HY299" s="60">
        <v>1163.4000000000001</v>
      </c>
      <c r="HZ299" s="60">
        <v>1163.4000000000001</v>
      </c>
      <c r="IA299" s="60">
        <v>601</v>
      </c>
      <c r="IB299" s="60">
        <v>1310.4000000000001</v>
      </c>
      <c r="IC299" s="60">
        <v>1160.4000000000001</v>
      </c>
      <c r="ID299" s="60">
        <v>1160.4000000000001</v>
      </c>
      <c r="IE299" s="60">
        <v>1431.4</v>
      </c>
      <c r="IF299" s="60">
        <v>1141.4000000000001</v>
      </c>
      <c r="IG299" s="60">
        <v>798.4</v>
      </c>
      <c r="IH299" s="60">
        <v>1320.4</v>
      </c>
      <c r="II299" s="60">
        <v>1404.4</v>
      </c>
      <c r="IJ299" s="60">
        <v>1310.4000000000001</v>
      </c>
      <c r="IK299" s="60">
        <v>1320.4</v>
      </c>
      <c r="IL299" s="60">
        <v>1212.4000000000001</v>
      </c>
      <c r="IM299" s="60">
        <v>1404.4</v>
      </c>
      <c r="IN299" s="60">
        <v>1544.4</v>
      </c>
      <c r="IO299" s="60">
        <v>1362.4</v>
      </c>
      <c r="IP299" s="60">
        <v>1212.4000000000001</v>
      </c>
      <c r="IQ299" s="60">
        <v>1544.4</v>
      </c>
      <c r="IR299" s="60">
        <v>1212.4000000000001</v>
      </c>
      <c r="IS299" s="60">
        <v>1212.4000000000001</v>
      </c>
      <c r="IT299" s="60">
        <v>1345.4</v>
      </c>
      <c r="IU299" s="60">
        <v>1217.4000000000001</v>
      </c>
      <c r="IV299" s="60">
        <v>1502.4</v>
      </c>
      <c r="IW299" s="60">
        <v>1460.4</v>
      </c>
      <c r="IX299" s="60">
        <v>1160.4000000000001</v>
      </c>
      <c r="IY299" s="60">
        <v>1544.4</v>
      </c>
      <c r="IZ299" s="60">
        <v>1404.4</v>
      </c>
      <c r="JA299" s="60">
        <v>1160.4000000000001</v>
      </c>
      <c r="JB299" s="60">
        <v>1020.4</v>
      </c>
      <c r="JC299" s="60">
        <v>1160.4000000000001</v>
      </c>
      <c r="JD299" s="60">
        <v>777.4</v>
      </c>
      <c r="JE299" s="60">
        <v>1310.4000000000001</v>
      </c>
      <c r="JF299" s="60">
        <v>1460.4</v>
      </c>
      <c r="JG299" s="60">
        <v>1020.4</v>
      </c>
      <c r="JH299" s="60">
        <v>1274.4000000000001</v>
      </c>
      <c r="JI299" s="60">
        <v>1205.4000000000001</v>
      </c>
      <c r="JJ299" s="60">
        <v>1460.4</v>
      </c>
      <c r="JK299" s="60">
        <v>777.4</v>
      </c>
      <c r="JL299" s="60">
        <v>1460.4</v>
      </c>
      <c r="JM299" s="60">
        <v>1163.4000000000001</v>
      </c>
      <c r="JN299" s="60">
        <v>1310.4000000000001</v>
      </c>
      <c r="JO299" s="60">
        <v>1020.4</v>
      </c>
      <c r="JP299" s="60">
        <v>1544.4</v>
      </c>
      <c r="JQ299" s="60">
        <v>1460.4</v>
      </c>
      <c r="JR299" s="60">
        <v>1544.4</v>
      </c>
      <c r="JS299" s="60">
        <v>1544.4</v>
      </c>
      <c r="JT299" s="60">
        <v>1544.4</v>
      </c>
      <c r="JU299" s="60">
        <v>1310.4000000000001</v>
      </c>
      <c r="JV299" s="60">
        <v>1352.4</v>
      </c>
      <c r="JW299" s="60">
        <v>1544.4</v>
      </c>
      <c r="JX299" s="60">
        <v>1020.4</v>
      </c>
      <c r="JY299" s="60">
        <v>1352.4</v>
      </c>
      <c r="JZ299" s="60">
        <v>663.4</v>
      </c>
      <c r="KA299" s="60">
        <v>1544.4</v>
      </c>
      <c r="KB299" s="60">
        <v>1020.4</v>
      </c>
      <c r="KC299" s="60">
        <v>1160.4000000000001</v>
      </c>
      <c r="KD299" s="60">
        <v>1160.4000000000001</v>
      </c>
      <c r="KE299" s="60">
        <v>641.4</v>
      </c>
      <c r="KF299" s="60">
        <v>1310.4000000000001</v>
      </c>
      <c r="KG299" s="60">
        <v>212.4</v>
      </c>
      <c r="KH299" s="60">
        <v>1404.4</v>
      </c>
      <c r="KI299" s="60">
        <v>298.39999999999998</v>
      </c>
      <c r="KK299" s="60">
        <v>363.4</v>
      </c>
      <c r="KM299" s="60">
        <v>1310.4000000000001</v>
      </c>
      <c r="KN299" s="60">
        <v>1502.4</v>
      </c>
      <c r="KO299" s="60">
        <v>1160.4000000000001</v>
      </c>
      <c r="KP299" s="60">
        <v>1544.4</v>
      </c>
      <c r="KQ299" s="60">
        <v>1460.4</v>
      </c>
      <c r="KR299" s="60">
        <v>1460.4</v>
      </c>
      <c r="KS299" s="60">
        <v>1160.4000000000001</v>
      </c>
      <c r="KT299" s="60">
        <v>1160.4000000000001</v>
      </c>
      <c r="KU299" s="60">
        <v>1544.4</v>
      </c>
      <c r="KV299" s="60">
        <v>1544.4</v>
      </c>
      <c r="KW299" s="60">
        <v>1544.4</v>
      </c>
      <c r="KX299" s="60">
        <v>1544.4</v>
      </c>
      <c r="KY299" s="60">
        <v>1544.4</v>
      </c>
      <c r="KZ299" s="60">
        <v>1544.4</v>
      </c>
      <c r="LA299" s="60">
        <v>1544.4</v>
      </c>
      <c r="LB299" s="60">
        <v>1160.4000000000001</v>
      </c>
      <c r="LC299" s="60">
        <v>1544.4</v>
      </c>
      <c r="LD299" s="60">
        <v>1502.4</v>
      </c>
      <c r="LE299" s="60">
        <v>1404.4</v>
      </c>
      <c r="LF299" s="60">
        <v>1544.4</v>
      </c>
      <c r="LG299" s="60">
        <v>1020.4</v>
      </c>
      <c r="LH299" s="60">
        <v>1544.4</v>
      </c>
      <c r="LI299" s="60">
        <v>1544.4</v>
      </c>
      <c r="LJ299" s="60">
        <v>1212.4000000000001</v>
      </c>
      <c r="LK299" s="60">
        <v>1320.4</v>
      </c>
      <c r="LL299" s="60">
        <v>1544.4</v>
      </c>
      <c r="LM299" s="60">
        <v>1544.4</v>
      </c>
      <c r="LN299" s="60">
        <v>1160.4000000000001</v>
      </c>
      <c r="LO299" s="60">
        <v>1310.4000000000001</v>
      </c>
      <c r="LP299" s="60">
        <v>1310.4000000000001</v>
      </c>
      <c r="LQ299" s="60">
        <v>1544.4</v>
      </c>
      <c r="LR299" s="60">
        <v>1544.4</v>
      </c>
      <c r="LS299" s="60">
        <v>1460.4</v>
      </c>
      <c r="LT299" s="60">
        <v>1160.4000000000001</v>
      </c>
      <c r="LU299" s="60">
        <v>1544.4</v>
      </c>
      <c r="LV299" s="60">
        <v>1544.4</v>
      </c>
    </row>
    <row r="300" spans="1:334" ht="15" customHeight="1" x14ac:dyDescent="0.35">
      <c r="A300" s="57"/>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s="60">
        <v>2422</v>
      </c>
      <c r="FH300" s="60">
        <v>2102</v>
      </c>
      <c r="FI300" s="60">
        <v>1455</v>
      </c>
      <c r="FJ300" s="60">
        <v>1455</v>
      </c>
      <c r="FK300" s="60">
        <v>1775</v>
      </c>
      <c r="FL300" s="60">
        <v>1455</v>
      </c>
      <c r="FM300" s="60">
        <v>1775</v>
      </c>
      <c r="FN300" s="60">
        <v>1635</v>
      </c>
      <c r="FO300" s="60">
        <v>2102</v>
      </c>
      <c r="FP300" s="60">
        <v>2422</v>
      </c>
      <c r="FQ300" s="60">
        <v>2380</v>
      </c>
      <c r="FR300" s="60">
        <v>2380</v>
      </c>
      <c r="FS300" s="60">
        <v>2240</v>
      </c>
      <c r="FT300" s="60">
        <v>2240</v>
      </c>
      <c r="FU300" s="60">
        <v>1647</v>
      </c>
      <c r="FV300" s="60">
        <v>1785</v>
      </c>
      <c r="FW300" s="60">
        <v>2338</v>
      </c>
      <c r="FX300" s="60">
        <v>2338</v>
      </c>
      <c r="FY300" s="60">
        <v>2038</v>
      </c>
      <c r="FZ300" s="60">
        <v>1775</v>
      </c>
      <c r="GA300" s="60">
        <v>2338</v>
      </c>
      <c r="GB300" s="60">
        <v>2282</v>
      </c>
      <c r="GC300" s="60">
        <v>1467</v>
      </c>
      <c r="GD300" s="60">
        <v>2159</v>
      </c>
      <c r="GE300" s="60">
        <v>2240</v>
      </c>
      <c r="GF300" s="60">
        <v>2240</v>
      </c>
      <c r="GG300" s="60">
        <v>2240</v>
      </c>
      <c r="GH300" s="60">
        <v>2422</v>
      </c>
      <c r="GI300" s="60">
        <v>2159</v>
      </c>
      <c r="GJ300" s="60">
        <v>2422</v>
      </c>
      <c r="GK300" s="60">
        <v>2422</v>
      </c>
      <c r="GL300" s="60">
        <v>2422</v>
      </c>
      <c r="GM300" s="60">
        <v>2075</v>
      </c>
      <c r="GN300" s="60">
        <v>2422</v>
      </c>
      <c r="GO300" s="60">
        <v>2422</v>
      </c>
      <c r="GP300" s="60">
        <v>2422</v>
      </c>
      <c r="GQ300" s="60">
        <v>2422</v>
      </c>
      <c r="GR300" s="60">
        <v>1775</v>
      </c>
      <c r="GS300" s="60">
        <v>1922</v>
      </c>
      <c r="GT300" s="60">
        <v>2422</v>
      </c>
      <c r="GU300" s="60">
        <v>2422</v>
      </c>
      <c r="GV300" s="60">
        <v>2422</v>
      </c>
      <c r="GW300" s="60">
        <v>2422</v>
      </c>
      <c r="GX300" s="60">
        <v>2422</v>
      </c>
      <c r="GY300" s="60">
        <v>2422</v>
      </c>
      <c r="GZ300" s="60">
        <v>2422</v>
      </c>
      <c r="HA300" s="60">
        <v>2422</v>
      </c>
      <c r="HB300" s="60">
        <v>2198</v>
      </c>
      <c r="HC300" s="60">
        <v>2282</v>
      </c>
      <c r="HD300" s="60">
        <v>2422</v>
      </c>
      <c r="HE300" s="60">
        <v>2422</v>
      </c>
      <c r="HF300" s="60">
        <v>2422</v>
      </c>
      <c r="HG300" s="60">
        <v>2422</v>
      </c>
      <c r="HH300" s="60">
        <v>2422</v>
      </c>
      <c r="HI300" s="60">
        <v>1467</v>
      </c>
      <c r="HJ300" s="60">
        <v>2422</v>
      </c>
      <c r="HK300" s="60">
        <v>576</v>
      </c>
      <c r="HL300" s="60">
        <v>2422</v>
      </c>
      <c r="HM300" s="60">
        <v>1775</v>
      </c>
      <c r="HN300" s="60">
        <v>2338</v>
      </c>
      <c r="HO300" s="60">
        <v>1538</v>
      </c>
      <c r="HP300" s="60">
        <v>1673</v>
      </c>
      <c r="HQ300" s="60">
        <v>1659</v>
      </c>
      <c r="HR300" s="60">
        <v>2422</v>
      </c>
      <c r="HS300" s="60">
        <v>2038</v>
      </c>
      <c r="HT300" s="60">
        <v>2282</v>
      </c>
      <c r="HU300" s="60">
        <v>2282</v>
      </c>
      <c r="HV300" s="60">
        <v>2282</v>
      </c>
      <c r="HW300" s="60">
        <v>2282</v>
      </c>
      <c r="HX300" s="60">
        <v>2422</v>
      </c>
      <c r="HY300" s="60">
        <v>2041</v>
      </c>
      <c r="HZ300" s="60">
        <v>2041</v>
      </c>
      <c r="IA300" s="60">
        <v>1541</v>
      </c>
      <c r="IB300" s="60">
        <v>2188</v>
      </c>
      <c r="IC300" s="60">
        <v>2038</v>
      </c>
      <c r="ID300" s="60">
        <v>2038</v>
      </c>
      <c r="IE300" s="60">
        <v>2309</v>
      </c>
      <c r="IF300" s="60">
        <v>2019</v>
      </c>
      <c r="IG300" s="60">
        <v>1676</v>
      </c>
      <c r="IH300" s="60">
        <v>1838</v>
      </c>
      <c r="II300" s="60">
        <v>2282</v>
      </c>
      <c r="IJ300" s="60">
        <v>2188</v>
      </c>
      <c r="IK300" s="60">
        <v>1935</v>
      </c>
      <c r="IL300" s="60">
        <v>2090</v>
      </c>
      <c r="IM300" s="60">
        <v>2282</v>
      </c>
      <c r="IN300" s="60">
        <v>2422</v>
      </c>
      <c r="IO300" s="60">
        <v>2240</v>
      </c>
      <c r="IP300" s="60">
        <v>1467</v>
      </c>
      <c r="IQ300" s="60">
        <v>2422</v>
      </c>
      <c r="IR300" s="60">
        <v>1467</v>
      </c>
      <c r="IS300" s="60">
        <v>2090</v>
      </c>
      <c r="IT300" s="60">
        <v>2223</v>
      </c>
      <c r="IU300" s="60">
        <v>2095</v>
      </c>
      <c r="IV300" s="60">
        <v>2380</v>
      </c>
      <c r="IW300" s="60">
        <v>2206</v>
      </c>
      <c r="IX300" s="60">
        <v>1775</v>
      </c>
      <c r="IY300" s="60">
        <v>2422</v>
      </c>
      <c r="IZ300" s="60">
        <v>1659</v>
      </c>
      <c r="JA300" s="60">
        <v>1775</v>
      </c>
      <c r="JB300" s="60">
        <v>1275</v>
      </c>
      <c r="JC300" s="60">
        <v>1906</v>
      </c>
      <c r="JD300" s="60">
        <v>1032</v>
      </c>
      <c r="JE300" s="60">
        <v>1925</v>
      </c>
      <c r="JF300" s="60">
        <v>2338</v>
      </c>
      <c r="JG300" s="60">
        <v>1275</v>
      </c>
      <c r="JH300" s="60">
        <v>2152</v>
      </c>
      <c r="JI300" s="60">
        <v>1460</v>
      </c>
      <c r="JJ300" s="60">
        <v>2075</v>
      </c>
      <c r="JK300" s="60">
        <v>1032</v>
      </c>
      <c r="JL300" s="60">
        <v>2338</v>
      </c>
      <c r="JM300" s="60">
        <v>2041</v>
      </c>
      <c r="JN300" s="60">
        <v>2188</v>
      </c>
      <c r="JO300" s="60">
        <v>1275</v>
      </c>
      <c r="JP300" s="60">
        <v>2159</v>
      </c>
      <c r="JQ300" s="60">
        <v>2338</v>
      </c>
      <c r="JR300" s="60">
        <v>2422</v>
      </c>
      <c r="JS300" s="60">
        <v>2422</v>
      </c>
      <c r="JT300" s="60">
        <v>2422</v>
      </c>
      <c r="JU300" s="60">
        <v>2188</v>
      </c>
      <c r="JV300" s="60">
        <v>1967</v>
      </c>
      <c r="JW300" s="60">
        <v>2159</v>
      </c>
      <c r="JX300" s="60">
        <v>1275</v>
      </c>
      <c r="JY300" s="60">
        <v>1967</v>
      </c>
      <c r="JZ300" s="60">
        <v>1541</v>
      </c>
      <c r="KA300" s="60">
        <v>2159</v>
      </c>
      <c r="KB300" s="60">
        <v>1406</v>
      </c>
      <c r="KC300" s="60">
        <v>1775</v>
      </c>
      <c r="KD300" s="60">
        <v>1775</v>
      </c>
      <c r="KE300" s="60">
        <v>1387</v>
      </c>
      <c r="KF300" s="60">
        <v>1925</v>
      </c>
      <c r="KG300" s="60">
        <v>1259</v>
      </c>
      <c r="KH300" s="60">
        <v>1922</v>
      </c>
      <c r="KI300" s="60">
        <v>1477</v>
      </c>
      <c r="KJ300" s="60">
        <v>1241</v>
      </c>
      <c r="KL300" s="60">
        <v>1241</v>
      </c>
      <c r="KM300" s="60">
        <v>2188</v>
      </c>
      <c r="KN300" s="60">
        <v>2380</v>
      </c>
      <c r="KO300" s="60">
        <v>1775</v>
      </c>
      <c r="KP300" s="60">
        <v>2422</v>
      </c>
      <c r="KQ300" s="60">
        <v>2338</v>
      </c>
      <c r="KR300" s="60">
        <v>2338</v>
      </c>
      <c r="KS300" s="60">
        <v>2038</v>
      </c>
      <c r="KT300" s="60">
        <v>1775</v>
      </c>
      <c r="KU300" s="60">
        <v>2422</v>
      </c>
      <c r="KV300" s="60">
        <v>2422</v>
      </c>
      <c r="KW300" s="60">
        <v>2159</v>
      </c>
      <c r="KX300" s="60">
        <v>2422</v>
      </c>
      <c r="KY300" s="60">
        <v>2422</v>
      </c>
      <c r="KZ300" s="60">
        <v>2422</v>
      </c>
      <c r="LA300" s="60">
        <v>2422</v>
      </c>
      <c r="LB300" s="60">
        <v>1775</v>
      </c>
      <c r="LC300" s="60">
        <v>2159</v>
      </c>
      <c r="LD300" s="60">
        <v>2117</v>
      </c>
      <c r="LE300" s="60">
        <v>2282</v>
      </c>
      <c r="LF300" s="60">
        <v>2422</v>
      </c>
      <c r="LG300" s="60">
        <v>1455</v>
      </c>
      <c r="LH300" s="60">
        <v>2422</v>
      </c>
      <c r="LI300" s="60">
        <v>2422</v>
      </c>
      <c r="LJ300" s="60">
        <v>1467</v>
      </c>
      <c r="LK300" s="60">
        <v>1935</v>
      </c>
      <c r="LL300" s="60">
        <v>2422</v>
      </c>
      <c r="LM300" s="60">
        <v>2422</v>
      </c>
      <c r="LN300" s="60">
        <v>2038</v>
      </c>
      <c r="LO300" s="60">
        <v>2188</v>
      </c>
      <c r="LP300" s="60">
        <v>2188</v>
      </c>
      <c r="LQ300" s="60">
        <v>2422</v>
      </c>
      <c r="LR300" s="60">
        <v>2422</v>
      </c>
      <c r="LS300" s="60">
        <v>2075</v>
      </c>
      <c r="LT300" s="60">
        <v>1775</v>
      </c>
      <c r="LU300" s="60">
        <v>2422</v>
      </c>
      <c r="LV300" s="60">
        <v>2422</v>
      </c>
    </row>
    <row r="301" spans="1:334" ht="15" customHeight="1" x14ac:dyDescent="0.35">
      <c r="A301" s="57"/>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s="60">
        <v>5656.9</v>
      </c>
      <c r="FH301" s="60">
        <v>5516.9</v>
      </c>
      <c r="FI301" s="60">
        <v>1777.4</v>
      </c>
      <c r="FJ301" s="60">
        <v>5132.8999999999996</v>
      </c>
      <c r="FK301" s="60">
        <v>1917.4</v>
      </c>
      <c r="FL301" s="60">
        <v>5132.8999999999996</v>
      </c>
      <c r="FM301" s="60">
        <v>5272.9</v>
      </c>
      <c r="FN301" s="60">
        <v>5132.8999999999996</v>
      </c>
      <c r="FO301" s="60">
        <v>5516.9</v>
      </c>
      <c r="FP301" s="60">
        <v>5656.9</v>
      </c>
      <c r="FQ301" s="60">
        <v>5614.9</v>
      </c>
      <c r="FR301" s="60">
        <v>5614.9</v>
      </c>
      <c r="FS301" s="60">
        <v>5474.9</v>
      </c>
      <c r="FT301" s="60">
        <v>5474.9</v>
      </c>
      <c r="FU301" s="60">
        <v>5324.9</v>
      </c>
      <c r="FV301" s="60">
        <v>5282.9</v>
      </c>
      <c r="FW301" s="60">
        <v>5572.9</v>
      </c>
      <c r="FX301" s="60">
        <v>5572.9</v>
      </c>
      <c r="FY301" s="60">
        <v>5272.9</v>
      </c>
      <c r="FZ301" s="60">
        <v>5272.9</v>
      </c>
      <c r="GA301" s="60">
        <v>5572.9</v>
      </c>
      <c r="GB301" s="60">
        <v>5516.9</v>
      </c>
      <c r="GC301" s="60">
        <v>5324.9</v>
      </c>
      <c r="GD301" s="60">
        <v>5656.9</v>
      </c>
      <c r="GE301" s="60">
        <v>5474.9</v>
      </c>
      <c r="GF301" s="60">
        <v>5474.9</v>
      </c>
      <c r="GG301" s="60">
        <v>5474.9</v>
      </c>
      <c r="GH301" s="60">
        <v>5656.9</v>
      </c>
      <c r="GI301" s="60">
        <v>5656.9</v>
      </c>
      <c r="GJ301" s="60">
        <v>5656.9</v>
      </c>
      <c r="GK301" s="60">
        <v>5656.9</v>
      </c>
      <c r="GL301" s="60">
        <v>5656.9</v>
      </c>
      <c r="GM301" s="60">
        <v>5572.9</v>
      </c>
      <c r="GN301" s="60">
        <v>5656.9</v>
      </c>
      <c r="GO301" s="60">
        <v>5656.9</v>
      </c>
      <c r="GP301" s="60">
        <v>5656.9</v>
      </c>
      <c r="GQ301" s="60">
        <v>5656.9</v>
      </c>
      <c r="GR301" s="60">
        <v>5272.9</v>
      </c>
      <c r="GS301" s="60">
        <v>5516.9</v>
      </c>
      <c r="GT301" s="60">
        <v>5656.9</v>
      </c>
      <c r="GU301" s="60">
        <v>5656.9</v>
      </c>
      <c r="GV301" s="60">
        <v>5656.9</v>
      </c>
      <c r="GW301" s="60">
        <v>5656.9</v>
      </c>
      <c r="GX301" s="60">
        <v>5656.9</v>
      </c>
      <c r="GY301" s="60">
        <v>5656.9</v>
      </c>
      <c r="GZ301" s="60">
        <v>5656.9</v>
      </c>
      <c r="HA301" s="60">
        <v>5656.9</v>
      </c>
      <c r="HB301" s="60">
        <v>5432.9</v>
      </c>
      <c r="HC301" s="60">
        <v>5516.9</v>
      </c>
      <c r="HD301" s="60">
        <v>5656.9</v>
      </c>
      <c r="HE301" s="60">
        <v>5656.9</v>
      </c>
      <c r="HF301" s="60">
        <v>5656.9</v>
      </c>
      <c r="HG301" s="60">
        <v>5656.9</v>
      </c>
      <c r="HH301" s="60">
        <v>5656.9</v>
      </c>
      <c r="HI301" s="60">
        <v>5324.9</v>
      </c>
      <c r="HJ301" s="60">
        <v>5656.9</v>
      </c>
      <c r="HK301" s="60">
        <v>3814.9</v>
      </c>
      <c r="HL301" s="60">
        <v>5656.9</v>
      </c>
      <c r="HM301" s="60">
        <v>5272.9</v>
      </c>
      <c r="HN301" s="60">
        <v>5572.9</v>
      </c>
      <c r="HO301" s="60">
        <v>5132.8999999999996</v>
      </c>
      <c r="HP301" s="60">
        <v>5170.8999999999996</v>
      </c>
      <c r="HQ301" s="60">
        <v>5516.9</v>
      </c>
      <c r="HR301" s="60">
        <v>5656.9</v>
      </c>
      <c r="HS301" s="60">
        <v>5272.9</v>
      </c>
      <c r="HT301" s="60">
        <v>5516.9</v>
      </c>
      <c r="HU301" s="60">
        <v>5516.9</v>
      </c>
      <c r="HV301" s="60">
        <v>5516.9</v>
      </c>
      <c r="HW301" s="60">
        <v>5516.9</v>
      </c>
      <c r="HX301" s="60">
        <v>5656.9</v>
      </c>
      <c r="HY301" s="60">
        <v>5275.9</v>
      </c>
      <c r="HZ301" s="60">
        <v>5275.9</v>
      </c>
      <c r="IA301" s="60">
        <v>4713.5</v>
      </c>
      <c r="IB301" s="60">
        <v>5422.9</v>
      </c>
      <c r="IC301" s="60">
        <v>5272.9</v>
      </c>
      <c r="ID301" s="60">
        <v>5272.9</v>
      </c>
      <c r="IE301" s="60">
        <v>5543.9</v>
      </c>
      <c r="IF301" s="60">
        <v>5253.9</v>
      </c>
      <c r="IG301" s="60">
        <v>4910.8999999999996</v>
      </c>
      <c r="IH301" s="60">
        <v>5432.9</v>
      </c>
      <c r="II301" s="60">
        <v>5516.9</v>
      </c>
      <c r="IJ301" s="60">
        <v>5422.9</v>
      </c>
      <c r="IK301" s="60">
        <v>5432.9</v>
      </c>
      <c r="IL301" s="60">
        <v>5324.9</v>
      </c>
      <c r="IM301" s="60">
        <v>5516.9</v>
      </c>
      <c r="IN301" s="60">
        <v>5656.9</v>
      </c>
      <c r="IO301" s="60">
        <v>5474.9</v>
      </c>
      <c r="IP301" s="60">
        <v>5324.9</v>
      </c>
      <c r="IQ301" s="60">
        <v>5656.9</v>
      </c>
      <c r="IR301" s="60">
        <v>5324.9</v>
      </c>
      <c r="IS301" s="60">
        <v>5324.9</v>
      </c>
      <c r="IT301" s="60">
        <v>5457.9</v>
      </c>
      <c r="IU301" s="60">
        <v>5329.9</v>
      </c>
      <c r="IV301" s="60">
        <v>5614.9</v>
      </c>
      <c r="IW301" s="60">
        <v>5572.9</v>
      </c>
      <c r="IX301" s="60">
        <v>5272.9</v>
      </c>
      <c r="IY301" s="60">
        <v>5656.9</v>
      </c>
      <c r="IZ301" s="60">
        <v>5516.9</v>
      </c>
      <c r="JA301" s="60">
        <v>5272.9</v>
      </c>
      <c r="JB301" s="60">
        <v>5132.8999999999996</v>
      </c>
      <c r="JC301" s="60">
        <v>5272.9</v>
      </c>
      <c r="JD301" s="60">
        <v>4529.8999999999996</v>
      </c>
      <c r="JE301" s="60">
        <v>5422.9</v>
      </c>
      <c r="JF301" s="60">
        <v>5572.9</v>
      </c>
      <c r="JG301" s="60">
        <v>5132.8999999999996</v>
      </c>
      <c r="JH301" s="60">
        <v>5386.9</v>
      </c>
      <c r="JI301" s="60">
        <v>5317.9</v>
      </c>
      <c r="JJ301" s="60">
        <v>5572.9</v>
      </c>
      <c r="JK301" s="60">
        <v>4529.8999999999996</v>
      </c>
      <c r="JL301" s="60">
        <v>5572.9</v>
      </c>
      <c r="JM301" s="60">
        <v>5275.9</v>
      </c>
      <c r="JN301" s="60">
        <v>5422.9</v>
      </c>
      <c r="JO301" s="60">
        <v>5132.8999999999996</v>
      </c>
      <c r="JP301" s="60">
        <v>5656.9</v>
      </c>
      <c r="JQ301" s="60">
        <v>5572.9</v>
      </c>
      <c r="JR301" s="60">
        <v>5656.9</v>
      </c>
      <c r="JS301" s="60">
        <v>5656.9</v>
      </c>
      <c r="JT301" s="60">
        <v>5656.9</v>
      </c>
      <c r="JU301" s="60">
        <v>5422.9</v>
      </c>
      <c r="JV301" s="60">
        <v>5464.9</v>
      </c>
      <c r="JW301" s="60">
        <v>5656.9</v>
      </c>
      <c r="JX301" s="60">
        <v>5132.8999999999996</v>
      </c>
      <c r="JY301" s="60">
        <v>5464.9</v>
      </c>
      <c r="JZ301" s="60">
        <v>4775.8999999999996</v>
      </c>
      <c r="KA301" s="60">
        <v>5656.9</v>
      </c>
      <c r="KB301" s="60">
        <v>5132.8999999999996</v>
      </c>
      <c r="KC301" s="60">
        <v>5272.9</v>
      </c>
      <c r="KD301" s="60">
        <v>5272.9</v>
      </c>
      <c r="KE301" s="60">
        <v>4753.8999999999996</v>
      </c>
      <c r="KF301" s="60">
        <v>5422.9</v>
      </c>
      <c r="KG301" s="60">
        <v>4324.8999999999996</v>
      </c>
      <c r="KH301" s="60">
        <v>5516.9</v>
      </c>
      <c r="KI301" s="60">
        <v>4410.8999999999996</v>
      </c>
      <c r="KJ301" s="60">
        <v>4112.5</v>
      </c>
      <c r="KK301" s="60">
        <v>4475.8999999999996</v>
      </c>
      <c r="KM301" s="60">
        <v>5422.9</v>
      </c>
      <c r="KN301" s="60">
        <v>5614.9</v>
      </c>
      <c r="KO301" s="60">
        <v>5272.9</v>
      </c>
      <c r="KP301" s="60">
        <v>5656.9</v>
      </c>
      <c r="KQ301" s="60">
        <v>5572.9</v>
      </c>
      <c r="KR301" s="60">
        <v>5572.9</v>
      </c>
      <c r="KS301" s="60">
        <v>5272.9</v>
      </c>
      <c r="KT301" s="60">
        <v>5272.9</v>
      </c>
      <c r="KU301" s="60">
        <v>5656.9</v>
      </c>
      <c r="KV301" s="60">
        <v>5656.9</v>
      </c>
      <c r="KW301" s="60">
        <v>5656.9</v>
      </c>
      <c r="KX301" s="60">
        <v>5656.9</v>
      </c>
      <c r="KY301" s="60">
        <v>5656.9</v>
      </c>
      <c r="KZ301" s="60">
        <v>5656.9</v>
      </c>
      <c r="LA301" s="60">
        <v>5656.9</v>
      </c>
      <c r="LB301" s="60">
        <v>5272.9</v>
      </c>
      <c r="LC301" s="60">
        <v>5656.9</v>
      </c>
      <c r="LD301" s="60">
        <v>5614.9</v>
      </c>
      <c r="LE301" s="60">
        <v>5516.9</v>
      </c>
      <c r="LF301" s="60">
        <v>5656.9</v>
      </c>
      <c r="LG301" s="60">
        <v>5132.8999999999996</v>
      </c>
      <c r="LH301" s="60">
        <v>5656.9</v>
      </c>
      <c r="LI301" s="60">
        <v>5656.9</v>
      </c>
      <c r="LJ301" s="60">
        <v>5324.9</v>
      </c>
      <c r="LK301" s="60">
        <v>5432.9</v>
      </c>
      <c r="LL301" s="60">
        <v>5656.9</v>
      </c>
      <c r="LM301" s="60">
        <v>5656.9</v>
      </c>
      <c r="LN301" s="60">
        <v>1917.4</v>
      </c>
      <c r="LO301" s="60">
        <v>5422.9</v>
      </c>
      <c r="LP301" s="60">
        <v>5422.9</v>
      </c>
      <c r="LQ301" s="60">
        <v>5656.9</v>
      </c>
      <c r="LR301" s="60">
        <v>5656.9</v>
      </c>
      <c r="LS301" s="60">
        <v>5572.9</v>
      </c>
      <c r="LT301" s="60">
        <v>5272.9</v>
      </c>
      <c r="LU301" s="60">
        <v>5656.9</v>
      </c>
      <c r="LV301" s="60">
        <v>5656.9</v>
      </c>
    </row>
    <row r="302" spans="1:334" ht="15" customHeight="1" x14ac:dyDescent="0.35">
      <c r="A302" s="57"/>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s="60">
        <v>1051.75</v>
      </c>
      <c r="FH302" s="60">
        <v>1051.75</v>
      </c>
      <c r="FI302" s="60">
        <v>817.75</v>
      </c>
      <c r="FJ302" s="60">
        <v>817.75</v>
      </c>
      <c r="FK302" s="60">
        <v>817.75</v>
      </c>
      <c r="FL302" s="60">
        <v>817.75</v>
      </c>
      <c r="FM302" s="60">
        <v>817.75</v>
      </c>
      <c r="FN302" s="60">
        <v>817.75</v>
      </c>
      <c r="FO302" s="60">
        <v>1051.75</v>
      </c>
      <c r="FP302" s="60">
        <v>1051.75</v>
      </c>
      <c r="FQ302" s="60">
        <v>1009.75</v>
      </c>
      <c r="FR302" s="60">
        <v>1009.75</v>
      </c>
      <c r="FS302" s="60">
        <v>1009.75</v>
      </c>
      <c r="FT302" s="60">
        <v>1009.75</v>
      </c>
      <c r="FU302" s="60">
        <v>859.75</v>
      </c>
      <c r="FV302" s="60">
        <v>817.75</v>
      </c>
      <c r="FW302" s="60">
        <v>967.75</v>
      </c>
      <c r="FX302" s="60">
        <v>967.75</v>
      </c>
      <c r="FY302" s="60">
        <v>817.75</v>
      </c>
      <c r="FZ302" s="60">
        <v>817.75</v>
      </c>
      <c r="GA302" s="60">
        <v>967.75</v>
      </c>
      <c r="GB302" s="60">
        <v>1042.75</v>
      </c>
      <c r="GC302" s="60">
        <v>764.75</v>
      </c>
      <c r="GD302" s="60">
        <v>1051.75</v>
      </c>
      <c r="GE302" s="60">
        <v>905.75</v>
      </c>
      <c r="GF302" s="60">
        <v>905.75</v>
      </c>
      <c r="GG302" s="60">
        <v>905.75</v>
      </c>
      <c r="GH302" s="60">
        <v>1042.75</v>
      </c>
      <c r="GI302" s="60">
        <v>1051.75</v>
      </c>
      <c r="GJ302" s="60">
        <v>1051.75</v>
      </c>
      <c r="GK302" s="60">
        <v>1051.75</v>
      </c>
      <c r="GL302" s="60">
        <v>1051.75</v>
      </c>
      <c r="GM302" s="60">
        <v>967.75</v>
      </c>
      <c r="GN302" s="60">
        <v>1051.75</v>
      </c>
      <c r="GO302" s="60">
        <v>1051.75</v>
      </c>
      <c r="GP302" s="60">
        <v>1051.75</v>
      </c>
      <c r="GQ302" s="60">
        <v>1042.75</v>
      </c>
      <c r="GR302" s="60">
        <v>817.75</v>
      </c>
      <c r="GS302" s="60">
        <v>1051.75</v>
      </c>
      <c r="GT302" s="60">
        <v>1051.75</v>
      </c>
      <c r="GU302" s="60">
        <v>1042.75</v>
      </c>
      <c r="GV302" s="60">
        <v>1042.75</v>
      </c>
      <c r="GW302" s="60">
        <v>1042.75</v>
      </c>
      <c r="GX302" s="60">
        <v>1042.75</v>
      </c>
      <c r="GY302" s="60">
        <v>1042.75</v>
      </c>
      <c r="GZ302" s="60">
        <v>1042.75</v>
      </c>
      <c r="HA302" s="60">
        <v>1042.75</v>
      </c>
      <c r="HB302" s="60">
        <v>872.75</v>
      </c>
      <c r="HC302" s="60">
        <v>947.75</v>
      </c>
      <c r="HD302" s="60">
        <v>1042.75</v>
      </c>
      <c r="HE302" s="60">
        <v>1042.75</v>
      </c>
      <c r="HF302" s="60">
        <v>1042.75</v>
      </c>
      <c r="HG302" s="60">
        <v>1042.75</v>
      </c>
      <c r="HH302" s="60">
        <v>1042.75</v>
      </c>
      <c r="HI302" s="60">
        <v>764.75</v>
      </c>
      <c r="HJ302" s="60">
        <v>1051.75</v>
      </c>
      <c r="HK302" s="60">
        <v>817.75</v>
      </c>
      <c r="HL302" s="60">
        <v>1051.75</v>
      </c>
      <c r="HM302" s="60">
        <v>817.75</v>
      </c>
      <c r="HN302" s="60">
        <v>967.75</v>
      </c>
      <c r="HO302" s="60">
        <v>817.75</v>
      </c>
      <c r="HP302" s="60">
        <v>817.75</v>
      </c>
      <c r="HQ302" s="60">
        <v>1051.75</v>
      </c>
      <c r="HR302" s="60">
        <v>1051.75</v>
      </c>
      <c r="HS302" s="60">
        <v>817.75</v>
      </c>
      <c r="HT302" s="60">
        <v>1042.75</v>
      </c>
      <c r="HU302" s="60">
        <v>1042.75</v>
      </c>
      <c r="HV302" s="60">
        <v>1042.75</v>
      </c>
      <c r="HW302" s="60">
        <v>1042.75</v>
      </c>
      <c r="HX302" s="60">
        <v>1051.75</v>
      </c>
      <c r="HY302" s="60">
        <v>942</v>
      </c>
      <c r="HZ302" s="60">
        <v>942</v>
      </c>
      <c r="IA302" s="60">
        <v>942</v>
      </c>
      <c r="IB302" s="60">
        <v>484</v>
      </c>
      <c r="IC302" s="60">
        <v>817.75</v>
      </c>
      <c r="ID302" s="60">
        <v>817.75</v>
      </c>
      <c r="IE302" s="60">
        <v>993</v>
      </c>
      <c r="IF302" s="60">
        <v>859.75</v>
      </c>
      <c r="IG302" s="60">
        <v>859.75</v>
      </c>
      <c r="IH302" s="60">
        <v>958.75</v>
      </c>
      <c r="II302" s="60">
        <v>1042.75</v>
      </c>
      <c r="IJ302" s="60">
        <v>817.75</v>
      </c>
      <c r="IK302" s="60">
        <v>967.75</v>
      </c>
      <c r="IL302" s="60">
        <v>850.75</v>
      </c>
      <c r="IM302" s="60">
        <v>1042.75</v>
      </c>
      <c r="IN302" s="60">
        <v>1051.75</v>
      </c>
      <c r="IO302" s="60">
        <v>1000.75</v>
      </c>
      <c r="IP302" s="60">
        <v>764.75</v>
      </c>
      <c r="IQ302" s="60">
        <v>1042.75</v>
      </c>
      <c r="IR302" s="60">
        <v>764.75</v>
      </c>
      <c r="IS302" s="60">
        <v>859.75</v>
      </c>
      <c r="IT302" s="60">
        <v>900.75</v>
      </c>
      <c r="IU302" s="60">
        <v>634</v>
      </c>
      <c r="IV302" s="60">
        <v>1009.75</v>
      </c>
      <c r="IW302" s="60">
        <v>967.75</v>
      </c>
      <c r="IX302" s="60">
        <v>817.75</v>
      </c>
      <c r="IY302" s="60">
        <v>1051.75</v>
      </c>
      <c r="IZ302" s="60">
        <v>1051.75</v>
      </c>
      <c r="JA302" s="60">
        <v>817.75</v>
      </c>
      <c r="JB302" s="60">
        <v>817.75</v>
      </c>
      <c r="JC302" s="60">
        <v>722.75</v>
      </c>
      <c r="JD302" s="60">
        <v>722.75</v>
      </c>
      <c r="JE302" s="60">
        <v>967.75</v>
      </c>
      <c r="JF302" s="60">
        <v>967.75</v>
      </c>
      <c r="JG302" s="60">
        <v>817.75</v>
      </c>
      <c r="JH302" s="60">
        <v>1009.75</v>
      </c>
      <c r="JI302" s="60">
        <v>993</v>
      </c>
      <c r="JJ302" s="60">
        <v>967.75</v>
      </c>
      <c r="JK302" s="60">
        <v>817.75</v>
      </c>
      <c r="JL302" s="60">
        <v>967.75</v>
      </c>
      <c r="JM302" s="60">
        <v>951</v>
      </c>
      <c r="JN302" s="60">
        <v>958.75</v>
      </c>
      <c r="JO302" s="60">
        <v>817.75</v>
      </c>
      <c r="JP302" s="60">
        <v>1051.75</v>
      </c>
      <c r="JQ302" s="60">
        <v>634</v>
      </c>
      <c r="JR302" s="60">
        <v>1051.75</v>
      </c>
      <c r="JS302" s="60">
        <v>1051.75</v>
      </c>
      <c r="JT302" s="60">
        <v>1051.75</v>
      </c>
      <c r="JU302" s="60">
        <v>958.75</v>
      </c>
      <c r="JV302" s="60">
        <v>1009.75</v>
      </c>
      <c r="JW302" s="60">
        <v>746.75</v>
      </c>
      <c r="JX302" s="60">
        <v>817.75</v>
      </c>
      <c r="JY302" s="60">
        <v>620.75</v>
      </c>
      <c r="JZ302" s="60">
        <v>967.75</v>
      </c>
      <c r="KA302" s="60">
        <v>1051.75</v>
      </c>
      <c r="KB302" s="60">
        <v>817.75</v>
      </c>
      <c r="KC302" s="60">
        <v>817.75</v>
      </c>
      <c r="KD302" s="60">
        <v>817.75</v>
      </c>
      <c r="KE302" s="60">
        <v>859.75</v>
      </c>
      <c r="KF302" s="60">
        <v>967.75</v>
      </c>
      <c r="KG302" s="60">
        <v>817.75</v>
      </c>
      <c r="KH302" s="60">
        <v>1051.75</v>
      </c>
      <c r="KI302" s="60">
        <v>817.75</v>
      </c>
      <c r="KJ302" s="60">
        <v>817.75</v>
      </c>
      <c r="KK302" s="60">
        <v>817.75</v>
      </c>
      <c r="KL302" s="60">
        <v>817.75</v>
      </c>
      <c r="KN302" s="60">
        <v>993</v>
      </c>
      <c r="KO302" s="60">
        <v>817.75</v>
      </c>
      <c r="KP302" s="60">
        <v>1051.75</v>
      </c>
      <c r="KQ302" s="60">
        <v>967.75</v>
      </c>
      <c r="KR302" s="60">
        <v>967.75</v>
      </c>
      <c r="KS302" s="60">
        <v>817.75</v>
      </c>
      <c r="KT302" s="60">
        <v>817.75</v>
      </c>
      <c r="KU302" s="60">
        <v>1051.75</v>
      </c>
      <c r="KV302" s="60">
        <v>1051.75</v>
      </c>
      <c r="KW302" s="60">
        <v>1042.75</v>
      </c>
      <c r="KX302" s="60">
        <v>1051.75</v>
      </c>
      <c r="KY302" s="60">
        <v>1051.75</v>
      </c>
      <c r="KZ302" s="60">
        <v>1051.75</v>
      </c>
      <c r="LA302" s="60">
        <v>1051.75</v>
      </c>
      <c r="LB302" s="60">
        <v>817.75</v>
      </c>
      <c r="LC302" s="60">
        <v>1051.75</v>
      </c>
      <c r="LD302" s="60">
        <v>1009.75</v>
      </c>
      <c r="LE302" s="60">
        <v>1051.75</v>
      </c>
      <c r="LF302" s="60">
        <v>1051.75</v>
      </c>
      <c r="LG302" s="60">
        <v>817.75</v>
      </c>
      <c r="LH302" s="60">
        <v>1051.75</v>
      </c>
      <c r="LI302" s="60">
        <v>1051.75</v>
      </c>
      <c r="LJ302" s="60">
        <v>1009.75</v>
      </c>
      <c r="LK302" s="60">
        <v>967.75</v>
      </c>
      <c r="LL302" s="60">
        <v>1051.75</v>
      </c>
      <c r="LM302" s="60">
        <v>1051.75</v>
      </c>
      <c r="LN302" s="60">
        <v>195.75</v>
      </c>
      <c r="LO302" s="60">
        <v>967.75</v>
      </c>
      <c r="LP302" s="60">
        <v>967.75</v>
      </c>
      <c r="LQ302" s="60">
        <v>1051.75</v>
      </c>
      <c r="LR302" s="60">
        <v>1051.75</v>
      </c>
      <c r="LS302" s="60">
        <v>578.75</v>
      </c>
      <c r="LT302" s="60">
        <v>512.75</v>
      </c>
      <c r="LU302" s="60">
        <v>1051.75</v>
      </c>
      <c r="LV302" s="60">
        <v>1051.75</v>
      </c>
    </row>
    <row r="303" spans="1:334" ht="15" customHeight="1" x14ac:dyDescent="0.35">
      <c r="A303" s="57"/>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s="60">
        <v>1427.5</v>
      </c>
      <c r="FH303" s="60">
        <v>1427.5</v>
      </c>
      <c r="FI303" s="60">
        <v>1385.5</v>
      </c>
      <c r="FJ303" s="60">
        <v>1385.5</v>
      </c>
      <c r="FK303" s="60">
        <v>1385.5</v>
      </c>
      <c r="FL303" s="60">
        <v>1385.5</v>
      </c>
      <c r="FM303" s="60">
        <v>1385.5</v>
      </c>
      <c r="FN303" s="60">
        <v>1385.5</v>
      </c>
      <c r="FO303" s="60">
        <v>1427.5</v>
      </c>
      <c r="FP303" s="60">
        <v>1427.5</v>
      </c>
      <c r="FQ303" s="60">
        <v>1385.5</v>
      </c>
      <c r="FR303" s="60">
        <v>1385.5</v>
      </c>
      <c r="FS303" s="60">
        <v>1385.5</v>
      </c>
      <c r="FT303" s="60">
        <v>1385.5</v>
      </c>
      <c r="FU303" s="60">
        <v>1385.5</v>
      </c>
      <c r="FV303" s="60">
        <v>1385.5</v>
      </c>
      <c r="FW303" s="60">
        <v>1385.5</v>
      </c>
      <c r="FX303" s="60">
        <v>1385.5</v>
      </c>
      <c r="FY303" s="60">
        <v>1385.5</v>
      </c>
      <c r="FZ303" s="60">
        <v>1385.5</v>
      </c>
      <c r="GA303" s="60">
        <v>1385.5</v>
      </c>
      <c r="GB303" s="60">
        <v>1427.5</v>
      </c>
      <c r="GC303" s="60">
        <v>1385.5</v>
      </c>
      <c r="GD303" s="60">
        <v>1427.5</v>
      </c>
      <c r="GE303" s="60">
        <v>1385.5</v>
      </c>
      <c r="GF303" s="60">
        <v>1385.5</v>
      </c>
      <c r="GG303" s="60">
        <v>1385.5</v>
      </c>
      <c r="GH303" s="60">
        <v>1427.5</v>
      </c>
      <c r="GI303" s="60">
        <v>1427.5</v>
      </c>
      <c r="GJ303" s="60">
        <v>1427.5</v>
      </c>
      <c r="GK303" s="60">
        <v>1427.5</v>
      </c>
      <c r="GL303" s="60">
        <v>1427.5</v>
      </c>
      <c r="GM303" s="60">
        <v>1385.5</v>
      </c>
      <c r="GN303" s="60">
        <v>1427.5</v>
      </c>
      <c r="GO303" s="60">
        <v>1427.5</v>
      </c>
      <c r="GP303" s="60">
        <v>1427.5</v>
      </c>
      <c r="GQ303" s="60">
        <v>1427.5</v>
      </c>
      <c r="GR303" s="60">
        <v>1385.5</v>
      </c>
      <c r="GS303" s="60">
        <v>1427.5</v>
      </c>
      <c r="GT303" s="60">
        <v>1427.5</v>
      </c>
      <c r="GU303" s="60">
        <v>1427.5</v>
      </c>
      <c r="GV303" s="60">
        <v>1427.5</v>
      </c>
      <c r="GW303" s="60">
        <v>1427.5</v>
      </c>
      <c r="GX303" s="60">
        <v>1427.5</v>
      </c>
      <c r="GY303" s="60">
        <v>1427.5</v>
      </c>
      <c r="GZ303" s="60">
        <v>1427.5</v>
      </c>
      <c r="HA303" s="60">
        <v>1427.5</v>
      </c>
      <c r="HB303" s="60">
        <v>1385.5</v>
      </c>
      <c r="HC303" s="60">
        <v>1427.5</v>
      </c>
      <c r="HD303" s="60">
        <v>1427.5</v>
      </c>
      <c r="HE303" s="60">
        <v>1427.5</v>
      </c>
      <c r="HF303" s="60">
        <v>1427.5</v>
      </c>
      <c r="HG303" s="60">
        <v>1427.5</v>
      </c>
      <c r="HH303" s="60">
        <v>1427.5</v>
      </c>
      <c r="HI303" s="60">
        <v>1385.5</v>
      </c>
      <c r="HJ303" s="60">
        <v>1427.5</v>
      </c>
      <c r="HK303" s="60">
        <v>1385.5</v>
      </c>
      <c r="HL303" s="60">
        <v>1427.5</v>
      </c>
      <c r="HM303" s="60">
        <v>1385.5</v>
      </c>
      <c r="HN303" s="60">
        <v>1385.5</v>
      </c>
      <c r="HO303" s="60">
        <v>1385.5</v>
      </c>
      <c r="HP303" s="60">
        <v>1385.5</v>
      </c>
      <c r="HQ303" s="60">
        <v>1427.5</v>
      </c>
      <c r="HR303" s="60">
        <v>1427.5</v>
      </c>
      <c r="HS303" s="60">
        <v>1385.5</v>
      </c>
      <c r="HT303" s="60">
        <v>1427.5</v>
      </c>
      <c r="HU303" s="60">
        <v>1427.5</v>
      </c>
      <c r="HV303" s="60">
        <v>1427.5</v>
      </c>
      <c r="HW303" s="60">
        <v>1427.5</v>
      </c>
      <c r="HX303" s="60">
        <v>1427.5</v>
      </c>
      <c r="HY303" s="60">
        <v>1368.75</v>
      </c>
      <c r="HZ303" s="60">
        <v>1368.75</v>
      </c>
      <c r="IA303" s="60">
        <v>1368.75</v>
      </c>
      <c r="IB303" s="60">
        <v>1368.75</v>
      </c>
      <c r="IC303" s="60">
        <v>1385.5</v>
      </c>
      <c r="ID303" s="60">
        <v>1385.5</v>
      </c>
      <c r="IE303" s="60">
        <v>1246.75</v>
      </c>
      <c r="IF303" s="60">
        <v>1385.5</v>
      </c>
      <c r="IG303" s="60">
        <v>1385.5</v>
      </c>
      <c r="IH303" s="60">
        <v>1385.5</v>
      </c>
      <c r="II303" s="60">
        <v>1427.5</v>
      </c>
      <c r="IJ303" s="60">
        <v>1385.5</v>
      </c>
      <c r="IK303" s="60">
        <v>1385.5</v>
      </c>
      <c r="IL303" s="60">
        <v>1385.5</v>
      </c>
      <c r="IM303" s="60">
        <v>1427.5</v>
      </c>
      <c r="IN303" s="60">
        <v>1427.5</v>
      </c>
      <c r="IO303" s="60">
        <v>1385.5</v>
      </c>
      <c r="IP303" s="60">
        <v>1385.5</v>
      </c>
      <c r="IQ303" s="60">
        <v>1427.5</v>
      </c>
      <c r="IR303" s="60">
        <v>1385.5</v>
      </c>
      <c r="IS303" s="60">
        <v>1385.5</v>
      </c>
      <c r="IT303" s="60">
        <v>1385.5</v>
      </c>
      <c r="IU303" s="60">
        <v>1368.75</v>
      </c>
      <c r="IV303" s="60">
        <v>1427.5</v>
      </c>
      <c r="IW303" s="60">
        <v>1385.5</v>
      </c>
      <c r="IX303" s="60">
        <v>1385.5</v>
      </c>
      <c r="IY303" s="60">
        <v>1427.5</v>
      </c>
      <c r="IZ303" s="60">
        <v>1427.5</v>
      </c>
      <c r="JA303" s="60">
        <v>1385.5</v>
      </c>
      <c r="JB303" s="60">
        <v>1385.5</v>
      </c>
      <c r="JC303" s="60">
        <v>1385.5</v>
      </c>
      <c r="JD303" s="60">
        <v>1385.5</v>
      </c>
      <c r="JE303" s="60">
        <v>1385.5</v>
      </c>
      <c r="JF303" s="60">
        <v>1385.5</v>
      </c>
      <c r="JG303" s="60">
        <v>1385.5</v>
      </c>
      <c r="JH303" s="60">
        <v>1385.5</v>
      </c>
      <c r="JI303" s="60">
        <v>1368.75</v>
      </c>
      <c r="JJ303" s="60">
        <v>1385.5</v>
      </c>
      <c r="JK303" s="60">
        <v>1385.5</v>
      </c>
      <c r="JL303" s="60">
        <v>1385.5</v>
      </c>
      <c r="JM303" s="60">
        <v>1204.75</v>
      </c>
      <c r="JN303" s="60">
        <v>1385.5</v>
      </c>
      <c r="JO303" s="60">
        <v>1385.5</v>
      </c>
      <c r="JP303" s="60">
        <v>1427.5</v>
      </c>
      <c r="JQ303" s="60">
        <v>1204.75</v>
      </c>
      <c r="JR303" s="60">
        <v>1427.5</v>
      </c>
      <c r="JS303" s="60">
        <v>1427.5</v>
      </c>
      <c r="JT303" s="60">
        <v>1427.5</v>
      </c>
      <c r="JU303" s="60">
        <v>1385.5</v>
      </c>
      <c r="JV303" s="60">
        <v>1427.5</v>
      </c>
      <c r="JW303" s="60">
        <v>1427.5</v>
      </c>
      <c r="JX303" s="60">
        <v>1385.5</v>
      </c>
      <c r="JY303" s="60">
        <v>1427.5</v>
      </c>
      <c r="JZ303" s="60">
        <v>1385.5</v>
      </c>
      <c r="KA303" s="60">
        <v>1427.5</v>
      </c>
      <c r="KB303" s="60">
        <v>1385.5</v>
      </c>
      <c r="KC303" s="60">
        <v>1385.5</v>
      </c>
      <c r="KD303" s="60">
        <v>1385.5</v>
      </c>
      <c r="KE303" s="60">
        <v>1385.5</v>
      </c>
      <c r="KF303" s="60">
        <v>1385.5</v>
      </c>
      <c r="KG303" s="60">
        <v>1385.5</v>
      </c>
      <c r="KH303" s="60">
        <v>1427.5</v>
      </c>
      <c r="KI303" s="60">
        <v>1385.5</v>
      </c>
      <c r="KJ303" s="60">
        <v>1385.5</v>
      </c>
      <c r="KK303" s="60">
        <v>1385.5</v>
      </c>
      <c r="KL303" s="60">
        <v>1385.5</v>
      </c>
      <c r="KM303" s="60">
        <v>1368.75</v>
      </c>
      <c r="KO303" s="60">
        <v>1385.5</v>
      </c>
      <c r="KP303" s="60">
        <v>1427.5</v>
      </c>
      <c r="KQ303" s="60">
        <v>1385.5</v>
      </c>
      <c r="KR303" s="60">
        <v>1385.5</v>
      </c>
      <c r="KS303" s="60">
        <v>1385.5</v>
      </c>
      <c r="KT303" s="60">
        <v>1385.5</v>
      </c>
      <c r="KU303" s="60">
        <v>1427.5</v>
      </c>
      <c r="KV303" s="60">
        <v>1427.5</v>
      </c>
      <c r="KW303" s="60">
        <v>1427.5</v>
      </c>
      <c r="KX303" s="60">
        <v>1427.5</v>
      </c>
      <c r="KY303" s="60">
        <v>1427.5</v>
      </c>
      <c r="KZ303" s="60">
        <v>1427.5</v>
      </c>
      <c r="LA303" s="60">
        <v>1427.5</v>
      </c>
      <c r="LB303" s="60">
        <v>1385.5</v>
      </c>
      <c r="LC303" s="60">
        <v>1427.5</v>
      </c>
      <c r="LD303" s="60">
        <v>1385.5</v>
      </c>
      <c r="LE303" s="60">
        <v>1427.5</v>
      </c>
      <c r="LF303" s="60">
        <v>1427.5</v>
      </c>
      <c r="LG303" s="60">
        <v>1385.5</v>
      </c>
      <c r="LH303" s="60">
        <v>1427.5</v>
      </c>
      <c r="LI303" s="60">
        <v>1427.5</v>
      </c>
      <c r="LJ303" s="60">
        <v>1427.5</v>
      </c>
      <c r="LK303" s="60">
        <v>1385.5</v>
      </c>
      <c r="LL303" s="60">
        <v>1427.5</v>
      </c>
      <c r="LM303" s="60">
        <v>1427.5</v>
      </c>
      <c r="LN303" s="60">
        <v>1385.5</v>
      </c>
      <c r="LO303" s="60">
        <v>1385.5</v>
      </c>
      <c r="LP303" s="60">
        <v>1385.5</v>
      </c>
      <c r="LQ303" s="60">
        <v>1427.5</v>
      </c>
      <c r="LR303" s="60">
        <v>1427.5</v>
      </c>
      <c r="LS303" s="60">
        <v>1385.5</v>
      </c>
      <c r="LT303" s="60">
        <v>1385.5</v>
      </c>
      <c r="LU303" s="60">
        <v>1427.5</v>
      </c>
      <c r="LV303" s="60">
        <v>1427.5</v>
      </c>
    </row>
    <row r="304" spans="1:334" ht="15" customHeight="1" x14ac:dyDescent="0.35">
      <c r="A304" s="57"/>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s="60">
        <v>3024</v>
      </c>
      <c r="FH304" s="60">
        <v>2634</v>
      </c>
      <c r="FI304" s="60">
        <v>2092</v>
      </c>
      <c r="FJ304" s="60">
        <v>2377</v>
      </c>
      <c r="FK304" s="60">
        <v>2092</v>
      </c>
      <c r="FL304" s="60">
        <v>1987</v>
      </c>
      <c r="FM304" s="60">
        <v>2092</v>
      </c>
      <c r="FN304" s="60">
        <v>2377</v>
      </c>
      <c r="FO304" s="60">
        <v>2634</v>
      </c>
      <c r="FP304" s="60">
        <v>3024</v>
      </c>
      <c r="FQ304" s="60">
        <v>2982</v>
      </c>
      <c r="FR304" s="60">
        <v>2982</v>
      </c>
      <c r="FS304" s="60">
        <v>2982</v>
      </c>
      <c r="FT304" s="60">
        <v>2982</v>
      </c>
      <c r="FU304" s="60">
        <v>2463</v>
      </c>
      <c r="FV304" s="60">
        <v>2137</v>
      </c>
      <c r="FW304" s="60">
        <v>2940</v>
      </c>
      <c r="FX304" s="60">
        <v>2940</v>
      </c>
      <c r="FY304" s="60">
        <v>2640</v>
      </c>
      <c r="FZ304" s="60">
        <v>2377</v>
      </c>
      <c r="GA304" s="60">
        <v>2940</v>
      </c>
      <c r="GB304" s="60">
        <v>3024</v>
      </c>
      <c r="GC304" s="60">
        <v>1566</v>
      </c>
      <c r="GD304" s="60">
        <v>2655</v>
      </c>
      <c r="GE304" s="60">
        <v>2592</v>
      </c>
      <c r="GF304" s="60">
        <v>2592</v>
      </c>
      <c r="GG304" s="60">
        <v>2982</v>
      </c>
      <c r="GH304" s="60">
        <v>3024</v>
      </c>
      <c r="GI304" s="60">
        <v>2371</v>
      </c>
      <c r="GJ304" s="60">
        <v>3024</v>
      </c>
      <c r="GK304" s="60">
        <v>3024</v>
      </c>
      <c r="GL304" s="60">
        <v>3024</v>
      </c>
      <c r="GM304" s="60">
        <v>2287</v>
      </c>
      <c r="GN304" s="60">
        <v>3024</v>
      </c>
      <c r="GO304" s="60">
        <v>3024</v>
      </c>
      <c r="GP304" s="60">
        <v>3024</v>
      </c>
      <c r="GQ304" s="60">
        <v>3024</v>
      </c>
      <c r="GR304" s="60">
        <v>1042</v>
      </c>
      <c r="GS304" s="60">
        <v>3024</v>
      </c>
      <c r="GT304" s="60">
        <v>3024</v>
      </c>
      <c r="GU304" s="60">
        <v>3024</v>
      </c>
      <c r="GV304" s="60">
        <v>3024</v>
      </c>
      <c r="GW304" s="60">
        <v>3024</v>
      </c>
      <c r="GX304" s="60">
        <v>3024</v>
      </c>
      <c r="GY304" s="60">
        <v>3024</v>
      </c>
      <c r="GZ304" s="60">
        <v>3024</v>
      </c>
      <c r="HA304" s="60">
        <v>3024</v>
      </c>
      <c r="HB304" s="60">
        <v>2550</v>
      </c>
      <c r="HC304" s="60">
        <v>3024</v>
      </c>
      <c r="HD304" s="60">
        <v>3024</v>
      </c>
      <c r="HE304" s="60">
        <v>3024</v>
      </c>
      <c r="HF304" s="60">
        <v>3024</v>
      </c>
      <c r="HG304" s="60">
        <v>3024</v>
      </c>
      <c r="HH304" s="60">
        <v>3024</v>
      </c>
      <c r="HI304" s="60">
        <v>1566</v>
      </c>
      <c r="HJ304" s="60">
        <v>2918</v>
      </c>
      <c r="HK304" s="60">
        <v>1042</v>
      </c>
      <c r="HL304" s="60">
        <v>3024</v>
      </c>
      <c r="HN304" s="60">
        <v>2616</v>
      </c>
      <c r="HO304" s="60">
        <v>2640</v>
      </c>
      <c r="HP304" s="60">
        <v>1042</v>
      </c>
      <c r="HQ304" s="60">
        <v>2761</v>
      </c>
      <c r="HR304" s="60">
        <v>3024</v>
      </c>
      <c r="HS304" s="60">
        <v>2250</v>
      </c>
      <c r="HT304" s="60">
        <v>3024</v>
      </c>
      <c r="HU304" s="60">
        <v>3024</v>
      </c>
      <c r="HV304" s="60">
        <v>3024</v>
      </c>
      <c r="HW304" s="60">
        <v>3024</v>
      </c>
      <c r="HX304" s="60">
        <v>3024</v>
      </c>
      <c r="HY304" s="60">
        <v>2940</v>
      </c>
      <c r="HZ304" s="60">
        <v>2662</v>
      </c>
      <c r="IA304" s="60">
        <v>2940</v>
      </c>
      <c r="IB304" s="60">
        <v>2790</v>
      </c>
      <c r="IC304" s="60">
        <v>2640</v>
      </c>
      <c r="ID304" s="60">
        <v>2640</v>
      </c>
      <c r="IE304" s="60">
        <v>2982</v>
      </c>
      <c r="IF304" s="60">
        <v>2614</v>
      </c>
      <c r="IG304" s="60">
        <v>2554</v>
      </c>
      <c r="IH304" s="60">
        <v>2332</v>
      </c>
      <c r="II304" s="60">
        <v>2416</v>
      </c>
      <c r="IJ304" s="60">
        <v>2790</v>
      </c>
      <c r="IK304" s="60">
        <v>2287</v>
      </c>
      <c r="IL304" s="60">
        <v>2442</v>
      </c>
      <c r="IM304" s="60">
        <v>3024</v>
      </c>
      <c r="IN304" s="60">
        <v>3024</v>
      </c>
      <c r="IO304" s="60">
        <v>2592</v>
      </c>
      <c r="IP304" s="60">
        <v>1176</v>
      </c>
      <c r="IQ304" s="60">
        <v>3024</v>
      </c>
      <c r="IR304" s="60">
        <v>1176</v>
      </c>
      <c r="IS304" s="60">
        <v>2614</v>
      </c>
      <c r="IT304" s="60">
        <v>2764</v>
      </c>
      <c r="IU304" s="60">
        <v>2662</v>
      </c>
      <c r="IV304" s="60">
        <v>2982</v>
      </c>
      <c r="IW304" s="60">
        <v>2808</v>
      </c>
      <c r="IX304" s="60">
        <v>2377</v>
      </c>
      <c r="IY304" s="60">
        <v>3024</v>
      </c>
      <c r="IZ304" s="60">
        <v>2761</v>
      </c>
      <c r="JA304" s="60">
        <v>1042</v>
      </c>
      <c r="JB304" s="60">
        <v>1702</v>
      </c>
      <c r="JC304" s="60">
        <v>2508</v>
      </c>
      <c r="JD304" s="60">
        <v>2092</v>
      </c>
      <c r="JE304" s="60">
        <v>2527</v>
      </c>
      <c r="JF304" s="60">
        <v>2940</v>
      </c>
      <c r="JG304" s="60">
        <v>1042</v>
      </c>
      <c r="JH304" s="60">
        <v>2982</v>
      </c>
      <c r="JI304" s="60">
        <v>2719</v>
      </c>
      <c r="JJ304" s="60">
        <v>2287</v>
      </c>
      <c r="JK304" s="60">
        <v>1042</v>
      </c>
      <c r="JL304" s="60">
        <v>2940</v>
      </c>
      <c r="JM304" s="60">
        <v>2940</v>
      </c>
      <c r="JN304" s="60">
        <v>2790</v>
      </c>
      <c r="JO304" s="60">
        <v>1042</v>
      </c>
      <c r="JP304" s="60">
        <v>2761</v>
      </c>
      <c r="JQ304" s="60">
        <v>2940</v>
      </c>
      <c r="JR304" s="60">
        <v>3024</v>
      </c>
      <c r="JS304" s="60">
        <v>2918</v>
      </c>
      <c r="JT304" s="60">
        <v>3024</v>
      </c>
      <c r="JU304" s="60">
        <v>2790</v>
      </c>
      <c r="JV304" s="60">
        <v>2569</v>
      </c>
      <c r="JW304" s="60">
        <v>1426</v>
      </c>
      <c r="JX304" s="60">
        <v>1042</v>
      </c>
      <c r="JY304" s="60">
        <v>2569</v>
      </c>
      <c r="JZ304" s="60">
        <v>2940</v>
      </c>
      <c r="KA304" s="60">
        <v>2761</v>
      </c>
      <c r="KB304" s="60">
        <v>2508</v>
      </c>
      <c r="KC304" s="60">
        <v>1042</v>
      </c>
      <c r="KD304" s="60">
        <v>1987</v>
      </c>
      <c r="KE304" s="60">
        <v>2700</v>
      </c>
      <c r="KF304" s="60">
        <v>2137</v>
      </c>
      <c r="KG304" s="60">
        <v>2658</v>
      </c>
      <c r="KH304" s="60">
        <v>3024</v>
      </c>
      <c r="KI304" s="60">
        <v>2790</v>
      </c>
      <c r="KJ304" s="60">
        <v>2640</v>
      </c>
      <c r="KK304" s="60">
        <v>2377</v>
      </c>
      <c r="KL304" s="60">
        <v>2640</v>
      </c>
      <c r="KM304" s="60">
        <v>2790</v>
      </c>
      <c r="KN304" s="60">
        <v>2982</v>
      </c>
      <c r="KP304" s="60">
        <v>3024</v>
      </c>
      <c r="KQ304" s="60">
        <v>2940</v>
      </c>
      <c r="KR304" s="60">
        <v>2940</v>
      </c>
      <c r="KS304" s="60">
        <v>2316</v>
      </c>
      <c r="KT304" s="60">
        <v>1768</v>
      </c>
      <c r="KU304" s="60">
        <v>3024</v>
      </c>
      <c r="KV304" s="60">
        <v>3024</v>
      </c>
      <c r="KW304" s="60">
        <v>1102</v>
      </c>
      <c r="KX304" s="60">
        <v>3024</v>
      </c>
      <c r="KY304" s="60">
        <v>3024</v>
      </c>
      <c r="KZ304" s="60">
        <v>2918</v>
      </c>
      <c r="LA304" s="60">
        <v>3024</v>
      </c>
      <c r="LB304" s="60">
        <v>1042</v>
      </c>
      <c r="LC304" s="60">
        <v>2371</v>
      </c>
      <c r="LD304" s="60">
        <v>2329</v>
      </c>
      <c r="LE304" s="60">
        <v>3024</v>
      </c>
      <c r="LF304" s="60">
        <v>3024</v>
      </c>
      <c r="LG304" s="60">
        <v>1042</v>
      </c>
      <c r="LH304" s="60">
        <v>3024</v>
      </c>
      <c r="LI304" s="60">
        <v>3024</v>
      </c>
      <c r="LJ304" s="60">
        <v>2569</v>
      </c>
      <c r="LK304" s="60">
        <v>2287</v>
      </c>
      <c r="LL304" s="60">
        <v>3024</v>
      </c>
      <c r="LM304" s="60">
        <v>3024</v>
      </c>
      <c r="LN304" s="60">
        <v>2640</v>
      </c>
      <c r="LO304" s="60">
        <v>2790</v>
      </c>
      <c r="LP304" s="60">
        <v>2790</v>
      </c>
      <c r="LQ304" s="60">
        <v>3024</v>
      </c>
      <c r="LR304" s="60">
        <v>3024</v>
      </c>
      <c r="LS304" s="60">
        <v>2677</v>
      </c>
      <c r="LT304" s="60">
        <v>1042</v>
      </c>
      <c r="LU304" s="60">
        <v>3024</v>
      </c>
      <c r="LV304" s="60">
        <v>3024</v>
      </c>
    </row>
    <row r="305" spans="1:334" ht="15" customHeight="1" x14ac:dyDescent="0.35">
      <c r="A305" s="57"/>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s="60">
        <v>792</v>
      </c>
      <c r="FH305" s="60">
        <v>1018</v>
      </c>
      <c r="FI305" s="60">
        <v>1018</v>
      </c>
      <c r="FJ305" s="60">
        <v>1018</v>
      </c>
      <c r="FK305" s="60">
        <v>1018</v>
      </c>
      <c r="FL305" s="60">
        <v>773</v>
      </c>
      <c r="FM305" s="60">
        <v>1018</v>
      </c>
      <c r="FN305" s="60">
        <v>938</v>
      </c>
      <c r="FO305" s="60">
        <v>1018</v>
      </c>
      <c r="FP305" s="60">
        <v>1018</v>
      </c>
      <c r="FQ305" s="60">
        <v>1018</v>
      </c>
      <c r="FR305" s="60">
        <v>1018</v>
      </c>
      <c r="FS305" s="60">
        <v>1018</v>
      </c>
      <c r="FT305" s="60">
        <v>1018</v>
      </c>
      <c r="FU305" s="60">
        <v>1018</v>
      </c>
      <c r="FV305" s="60">
        <v>1018</v>
      </c>
      <c r="FW305" s="60">
        <v>1018</v>
      </c>
      <c r="FX305" s="60">
        <v>1018</v>
      </c>
      <c r="FY305" s="60">
        <v>1018</v>
      </c>
      <c r="FZ305" s="60">
        <v>1018</v>
      </c>
      <c r="GA305" s="60">
        <v>1018</v>
      </c>
      <c r="GB305" s="60">
        <v>617</v>
      </c>
      <c r="GC305" s="60">
        <v>1018</v>
      </c>
      <c r="GD305" s="60">
        <v>693</v>
      </c>
      <c r="GE305" s="60">
        <v>617</v>
      </c>
      <c r="GF305" s="60">
        <v>617</v>
      </c>
      <c r="GG305" s="60">
        <v>697</v>
      </c>
      <c r="GH305" s="60">
        <v>617</v>
      </c>
      <c r="GI305" s="60">
        <v>693</v>
      </c>
      <c r="GJ305" s="60">
        <v>372</v>
      </c>
      <c r="GL305" s="60">
        <v>378</v>
      </c>
      <c r="GM305" s="60">
        <v>693</v>
      </c>
      <c r="GN305" s="60">
        <v>372</v>
      </c>
      <c r="GO305" s="60">
        <v>693</v>
      </c>
      <c r="GP305" s="60">
        <v>617</v>
      </c>
      <c r="GQ305" s="60">
        <v>693</v>
      </c>
      <c r="GR305" s="60">
        <v>1018</v>
      </c>
      <c r="GS305" s="60">
        <v>693</v>
      </c>
      <c r="GT305" s="60">
        <v>372</v>
      </c>
      <c r="GU305" s="60">
        <v>617</v>
      </c>
      <c r="GV305" s="60">
        <v>617</v>
      </c>
      <c r="GW305" s="60">
        <v>617</v>
      </c>
      <c r="GX305" s="60">
        <v>617</v>
      </c>
      <c r="GY305" s="60">
        <v>617</v>
      </c>
      <c r="GZ305" s="60">
        <v>617</v>
      </c>
      <c r="HA305" s="60">
        <v>617</v>
      </c>
      <c r="HB305" s="60">
        <v>693</v>
      </c>
      <c r="HC305" s="60">
        <v>617</v>
      </c>
      <c r="HD305" s="60">
        <v>617</v>
      </c>
      <c r="HE305" s="60">
        <v>942</v>
      </c>
      <c r="HF305" s="60">
        <v>617</v>
      </c>
      <c r="HG305" s="60">
        <v>617</v>
      </c>
      <c r="HH305" s="60">
        <v>617</v>
      </c>
      <c r="HI305" s="60">
        <v>1018</v>
      </c>
      <c r="HJ305" s="60">
        <v>372</v>
      </c>
      <c r="HK305" s="60">
        <v>1018</v>
      </c>
      <c r="HL305" s="60">
        <v>448</v>
      </c>
      <c r="HM305" s="60">
        <v>1018</v>
      </c>
      <c r="HN305" s="60">
        <v>1018</v>
      </c>
      <c r="HO305" s="60">
        <v>1018</v>
      </c>
      <c r="HP305" s="60">
        <v>1018</v>
      </c>
      <c r="HQ305" s="60">
        <v>623</v>
      </c>
      <c r="HR305" s="60">
        <v>693</v>
      </c>
      <c r="HS305" s="60">
        <v>938</v>
      </c>
      <c r="HT305" s="60">
        <v>942</v>
      </c>
      <c r="HU305" s="60">
        <v>942</v>
      </c>
      <c r="HV305" s="60">
        <v>942</v>
      </c>
      <c r="HW305" s="60">
        <v>942</v>
      </c>
      <c r="HX305" s="60">
        <v>372</v>
      </c>
      <c r="HY305" s="60">
        <v>1018</v>
      </c>
      <c r="HZ305" s="60">
        <v>1018</v>
      </c>
      <c r="IA305" s="60">
        <v>1018</v>
      </c>
      <c r="IB305" s="60">
        <v>1018</v>
      </c>
      <c r="IC305" s="60">
        <v>938</v>
      </c>
      <c r="ID305" s="60">
        <v>1018</v>
      </c>
      <c r="IE305" s="60">
        <v>1018</v>
      </c>
      <c r="IF305" s="60">
        <v>1018</v>
      </c>
      <c r="IG305" s="60">
        <v>1018</v>
      </c>
      <c r="IH305" s="60">
        <v>1018</v>
      </c>
      <c r="II305" s="60">
        <v>1018</v>
      </c>
      <c r="IJ305" s="60">
        <v>1018</v>
      </c>
      <c r="IK305" s="60">
        <v>693</v>
      </c>
      <c r="IL305" s="60">
        <v>617</v>
      </c>
      <c r="IM305" s="60">
        <v>617</v>
      </c>
      <c r="IN305" s="60">
        <v>693</v>
      </c>
      <c r="IO305" s="60">
        <v>693</v>
      </c>
      <c r="IP305" s="60">
        <v>448</v>
      </c>
      <c r="IQ305" s="60">
        <v>617</v>
      </c>
      <c r="IR305" s="60">
        <v>448</v>
      </c>
      <c r="IS305" s="60">
        <v>1018</v>
      </c>
      <c r="IT305" s="60">
        <v>1018</v>
      </c>
      <c r="IU305" s="60">
        <v>1018</v>
      </c>
      <c r="IV305" s="60">
        <v>617</v>
      </c>
      <c r="IW305" s="60">
        <v>938</v>
      </c>
      <c r="IX305" s="60">
        <v>938</v>
      </c>
      <c r="IY305" s="60">
        <v>372</v>
      </c>
      <c r="IZ305" s="60">
        <v>938</v>
      </c>
      <c r="JA305" s="60">
        <v>773</v>
      </c>
      <c r="JB305" s="60">
        <v>938</v>
      </c>
      <c r="JC305" s="60">
        <v>693</v>
      </c>
      <c r="JD305" s="60">
        <v>938</v>
      </c>
      <c r="JE305" s="60">
        <v>773</v>
      </c>
      <c r="JF305" s="60">
        <v>938</v>
      </c>
      <c r="JG305" s="60">
        <v>938</v>
      </c>
      <c r="JH305" s="60">
        <v>1018</v>
      </c>
      <c r="JI305" s="60">
        <v>1018</v>
      </c>
      <c r="JJ305" s="60">
        <v>1018</v>
      </c>
      <c r="JK305" s="60">
        <v>1018</v>
      </c>
      <c r="JL305" s="60">
        <v>1018</v>
      </c>
      <c r="JM305" s="60">
        <v>1018</v>
      </c>
      <c r="JN305" s="60">
        <v>693</v>
      </c>
      <c r="JO305" s="60">
        <v>938</v>
      </c>
      <c r="JP305" s="60">
        <v>372</v>
      </c>
      <c r="JQ305" s="60">
        <v>1018</v>
      </c>
      <c r="JR305" s="60">
        <v>792</v>
      </c>
      <c r="JS305" s="60">
        <v>372</v>
      </c>
      <c r="JT305" s="60">
        <v>372</v>
      </c>
      <c r="JU305" s="60">
        <v>938</v>
      </c>
      <c r="JV305" s="60">
        <v>448</v>
      </c>
      <c r="JW305" s="60">
        <v>938</v>
      </c>
      <c r="JX305" s="60">
        <v>693</v>
      </c>
      <c r="JY305" s="60">
        <v>938</v>
      </c>
      <c r="JZ305" s="60">
        <v>1018</v>
      </c>
      <c r="KA305" s="60">
        <v>372</v>
      </c>
      <c r="KB305" s="60">
        <v>938</v>
      </c>
      <c r="KC305" s="60">
        <v>938</v>
      </c>
      <c r="KD305" s="60">
        <v>938</v>
      </c>
      <c r="KE305" s="60">
        <v>1018</v>
      </c>
      <c r="KF305" s="60">
        <v>693</v>
      </c>
      <c r="KG305" s="60">
        <v>1018</v>
      </c>
      <c r="KH305" s="60">
        <v>1018</v>
      </c>
      <c r="KI305" s="60">
        <v>1018</v>
      </c>
      <c r="KJ305" s="60">
        <v>1018</v>
      </c>
      <c r="KK305" s="60">
        <v>1018</v>
      </c>
      <c r="KL305" s="60">
        <v>1018</v>
      </c>
      <c r="KM305" s="60">
        <v>1018</v>
      </c>
      <c r="KN305" s="60">
        <v>1018</v>
      </c>
      <c r="KO305" s="60">
        <v>1018</v>
      </c>
      <c r="KQ305" s="60">
        <v>636</v>
      </c>
      <c r="KR305" s="60">
        <v>636</v>
      </c>
      <c r="KS305" s="60">
        <v>716</v>
      </c>
      <c r="KT305" s="60">
        <v>818</v>
      </c>
      <c r="KW305" s="60">
        <v>76</v>
      </c>
      <c r="KX305" s="60">
        <v>372</v>
      </c>
      <c r="KY305" s="60">
        <v>372</v>
      </c>
      <c r="KZ305" s="60">
        <v>172</v>
      </c>
      <c r="LA305" s="60">
        <v>172</v>
      </c>
      <c r="LB305" s="60">
        <v>493</v>
      </c>
      <c r="LC305" s="60">
        <v>693</v>
      </c>
      <c r="LD305" s="60">
        <v>248</v>
      </c>
      <c r="LE305" s="60">
        <v>693</v>
      </c>
      <c r="LF305" s="60">
        <v>617</v>
      </c>
      <c r="LG305" s="60">
        <v>938</v>
      </c>
      <c r="LH305" s="60">
        <v>172</v>
      </c>
      <c r="LI305" s="60">
        <v>252</v>
      </c>
      <c r="LJ305" s="60">
        <v>938</v>
      </c>
      <c r="LK305" s="60">
        <v>248</v>
      </c>
      <c r="LL305" s="60">
        <v>372</v>
      </c>
      <c r="LM305" s="60">
        <v>417</v>
      </c>
      <c r="LN305" s="60">
        <v>493</v>
      </c>
      <c r="LO305" s="60">
        <v>693</v>
      </c>
      <c r="LP305" s="60">
        <v>391</v>
      </c>
      <c r="LQ305" s="60">
        <v>172</v>
      </c>
      <c r="LR305" s="60">
        <v>146</v>
      </c>
      <c r="LS305" s="60">
        <v>938</v>
      </c>
      <c r="LT305" s="60">
        <v>938</v>
      </c>
      <c r="LU305" s="60">
        <v>372</v>
      </c>
      <c r="LV305" s="60">
        <v>448</v>
      </c>
    </row>
    <row r="306" spans="1:334" ht="15" customHeight="1" x14ac:dyDescent="0.35">
      <c r="A306" s="57"/>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s="60">
        <v>1155</v>
      </c>
      <c r="FH306" s="60">
        <v>1235</v>
      </c>
      <c r="FI306" s="60">
        <v>883</v>
      </c>
      <c r="FJ306" s="60">
        <v>1151</v>
      </c>
      <c r="FK306" s="60">
        <v>1053</v>
      </c>
      <c r="FL306" s="60">
        <v>1151</v>
      </c>
      <c r="FM306" s="60">
        <v>1053</v>
      </c>
      <c r="FN306" s="60">
        <v>1071</v>
      </c>
      <c r="FO306" s="60">
        <v>1235</v>
      </c>
      <c r="FP306" s="60">
        <v>1235</v>
      </c>
      <c r="FQ306" s="60">
        <v>1193</v>
      </c>
      <c r="FR306" s="60">
        <v>1193</v>
      </c>
      <c r="FS306" s="60">
        <v>1193</v>
      </c>
      <c r="FT306" s="60">
        <v>1193</v>
      </c>
      <c r="FU306" s="60">
        <v>1193</v>
      </c>
      <c r="FV306" s="60">
        <v>1151</v>
      </c>
      <c r="FW306" s="60">
        <v>650</v>
      </c>
      <c r="FX306" s="60">
        <v>930</v>
      </c>
      <c r="FY306" s="60">
        <v>662</v>
      </c>
      <c r="FZ306" s="60">
        <v>662</v>
      </c>
      <c r="GA306" s="60">
        <v>930</v>
      </c>
      <c r="GB306" s="60">
        <v>1155</v>
      </c>
      <c r="GC306" s="60">
        <v>1193</v>
      </c>
      <c r="GD306" s="60">
        <v>1048</v>
      </c>
      <c r="GE306" s="60">
        <v>1113</v>
      </c>
      <c r="GF306" s="60">
        <v>1113</v>
      </c>
      <c r="GG306" s="60">
        <v>1193</v>
      </c>
      <c r="GH306" s="60">
        <v>1155</v>
      </c>
      <c r="GI306" s="60">
        <v>1155</v>
      </c>
      <c r="GJ306" s="60">
        <v>1155</v>
      </c>
      <c r="GK306" s="60">
        <v>853</v>
      </c>
      <c r="GL306" s="60">
        <v>1155</v>
      </c>
      <c r="GM306" s="60">
        <v>1071</v>
      </c>
      <c r="GN306" s="60">
        <v>1155</v>
      </c>
      <c r="GO306" s="60">
        <v>1155</v>
      </c>
      <c r="GP306" s="60">
        <v>1155</v>
      </c>
      <c r="GQ306" s="60">
        <v>1155</v>
      </c>
      <c r="GR306" s="60">
        <v>662</v>
      </c>
      <c r="GS306" s="60">
        <v>1155</v>
      </c>
      <c r="GT306" s="60">
        <v>1155</v>
      </c>
      <c r="GU306" s="60">
        <v>1155</v>
      </c>
      <c r="GV306" s="60">
        <v>1155</v>
      </c>
      <c r="GW306" s="60">
        <v>1155</v>
      </c>
      <c r="GX306" s="60">
        <v>1155</v>
      </c>
      <c r="GY306" s="60">
        <v>1155</v>
      </c>
      <c r="GZ306" s="60">
        <v>1155</v>
      </c>
      <c r="HA306" s="60">
        <v>1155</v>
      </c>
      <c r="HB306" s="60">
        <v>1071</v>
      </c>
      <c r="HC306" s="60">
        <v>1155</v>
      </c>
      <c r="HD306" s="60">
        <v>1155</v>
      </c>
      <c r="HE306" s="60">
        <v>1235</v>
      </c>
      <c r="HF306" s="60">
        <v>1155</v>
      </c>
      <c r="HG306" s="60">
        <v>1155</v>
      </c>
      <c r="HH306" s="60">
        <v>1155</v>
      </c>
      <c r="HI306" s="60">
        <v>1193</v>
      </c>
      <c r="HJ306" s="60">
        <v>1155</v>
      </c>
      <c r="HK306" s="60">
        <v>1151</v>
      </c>
      <c r="HL306" s="60">
        <v>1155</v>
      </c>
      <c r="HM306" s="60">
        <v>1151</v>
      </c>
      <c r="HN306" s="60">
        <v>1151</v>
      </c>
      <c r="HO306" s="60">
        <v>981</v>
      </c>
      <c r="HP306" s="60">
        <v>1151</v>
      </c>
      <c r="HQ306" s="60">
        <v>1155</v>
      </c>
      <c r="HR306" s="60">
        <v>934</v>
      </c>
      <c r="HS306" s="60">
        <v>1071</v>
      </c>
      <c r="HT306" s="60">
        <v>1235</v>
      </c>
      <c r="HU306" s="60">
        <v>1235</v>
      </c>
      <c r="HV306" s="60">
        <v>1235</v>
      </c>
      <c r="HW306" s="60">
        <v>1235</v>
      </c>
      <c r="HX306" s="60">
        <v>1155</v>
      </c>
      <c r="HY306" s="60">
        <v>1151</v>
      </c>
      <c r="HZ306" s="60">
        <v>1151</v>
      </c>
      <c r="IA306" s="60">
        <v>1151</v>
      </c>
      <c r="IB306" s="60">
        <v>1151</v>
      </c>
      <c r="IC306" s="60">
        <v>1071</v>
      </c>
      <c r="ID306" s="60">
        <v>1151</v>
      </c>
      <c r="IE306" s="60">
        <v>1193</v>
      </c>
      <c r="IF306" s="60">
        <v>1193</v>
      </c>
      <c r="IG306" s="60">
        <v>1193</v>
      </c>
      <c r="IH306" s="60">
        <v>1151</v>
      </c>
      <c r="II306" s="60">
        <v>1235</v>
      </c>
      <c r="IJ306" s="60">
        <v>1151</v>
      </c>
      <c r="IK306" s="60">
        <v>1071</v>
      </c>
      <c r="IL306" s="60">
        <v>1113</v>
      </c>
      <c r="IM306" s="60">
        <v>1155</v>
      </c>
      <c r="IN306" s="60">
        <v>1155</v>
      </c>
      <c r="IO306" s="60">
        <v>1113</v>
      </c>
      <c r="IP306" s="60">
        <v>1113</v>
      </c>
      <c r="IQ306" s="60">
        <v>1155</v>
      </c>
      <c r="IR306" s="60">
        <v>1113</v>
      </c>
      <c r="IS306" s="60">
        <v>1193</v>
      </c>
      <c r="IT306" s="60">
        <v>1193</v>
      </c>
      <c r="IU306" s="60">
        <v>1151</v>
      </c>
      <c r="IV306" s="60">
        <v>892</v>
      </c>
      <c r="IW306" s="60">
        <v>523</v>
      </c>
      <c r="IX306" s="60">
        <v>582</v>
      </c>
      <c r="IY306" s="60">
        <v>1155</v>
      </c>
      <c r="IZ306" s="60">
        <v>1155</v>
      </c>
      <c r="JA306" s="60">
        <v>1151</v>
      </c>
      <c r="JB306" s="60">
        <v>973</v>
      </c>
      <c r="JC306" s="60">
        <v>850</v>
      </c>
      <c r="JD306" s="60">
        <v>1071</v>
      </c>
      <c r="JE306" s="60">
        <v>883</v>
      </c>
      <c r="JF306" s="60">
        <v>693</v>
      </c>
      <c r="JG306" s="60">
        <v>1071</v>
      </c>
      <c r="JH306" s="60">
        <v>1193</v>
      </c>
      <c r="JI306" s="60">
        <v>1193</v>
      </c>
      <c r="JJ306" s="60">
        <v>1151</v>
      </c>
      <c r="JK306" s="60">
        <v>1151</v>
      </c>
      <c r="JL306" s="60">
        <v>662</v>
      </c>
      <c r="JM306" s="60">
        <v>1151</v>
      </c>
      <c r="JN306" s="60">
        <v>803</v>
      </c>
      <c r="JO306" s="60">
        <v>1071</v>
      </c>
      <c r="JP306" s="60">
        <v>1048</v>
      </c>
      <c r="JQ306" s="60">
        <v>1151</v>
      </c>
      <c r="JR306" s="60">
        <v>1155</v>
      </c>
      <c r="JS306" s="60">
        <v>1155</v>
      </c>
      <c r="JT306" s="60">
        <v>1155</v>
      </c>
      <c r="JU306" s="60">
        <v>582</v>
      </c>
      <c r="JV306" s="60">
        <v>845</v>
      </c>
      <c r="JW306" s="60">
        <v>1155</v>
      </c>
      <c r="JX306" s="60">
        <v>1071</v>
      </c>
      <c r="JY306" s="60">
        <v>1113</v>
      </c>
      <c r="JZ306" s="60">
        <v>1151</v>
      </c>
      <c r="KA306" s="60">
        <v>1048</v>
      </c>
      <c r="KB306" s="60">
        <v>1071</v>
      </c>
      <c r="KC306" s="60">
        <v>901</v>
      </c>
      <c r="KD306" s="60">
        <v>582</v>
      </c>
      <c r="KE306" s="60">
        <v>1193</v>
      </c>
      <c r="KF306" s="60">
        <v>973</v>
      </c>
      <c r="KG306" s="60">
        <v>1151</v>
      </c>
      <c r="KH306" s="60">
        <v>1235</v>
      </c>
      <c r="KI306" s="60">
        <v>1151</v>
      </c>
      <c r="KJ306" s="60">
        <v>1151</v>
      </c>
      <c r="KK306" s="60">
        <v>1151</v>
      </c>
      <c r="KL306" s="60">
        <v>1151</v>
      </c>
      <c r="KM306" s="60">
        <v>1151</v>
      </c>
      <c r="KN306" s="60">
        <v>1193</v>
      </c>
      <c r="KO306" s="60">
        <v>1151</v>
      </c>
      <c r="KP306" s="60">
        <v>853</v>
      </c>
      <c r="KR306" s="60">
        <v>280</v>
      </c>
      <c r="KS306" s="60">
        <v>581</v>
      </c>
      <c r="KT306" s="60">
        <v>951</v>
      </c>
      <c r="KU306" s="60">
        <v>853</v>
      </c>
      <c r="KV306" s="60">
        <v>853</v>
      </c>
      <c r="KW306" s="60">
        <v>853</v>
      </c>
      <c r="KX306" s="60">
        <v>1155</v>
      </c>
      <c r="KY306" s="60">
        <v>1155</v>
      </c>
      <c r="KZ306" s="60">
        <v>955</v>
      </c>
      <c r="LA306" s="60">
        <v>955</v>
      </c>
      <c r="LB306" s="60">
        <v>871</v>
      </c>
      <c r="LC306" s="60">
        <v>1155</v>
      </c>
      <c r="LD306" s="60">
        <v>913</v>
      </c>
      <c r="LE306" s="60">
        <v>1155</v>
      </c>
      <c r="LF306" s="60">
        <v>1155</v>
      </c>
      <c r="LG306" s="60">
        <v>1071</v>
      </c>
      <c r="LH306" s="60">
        <v>955</v>
      </c>
      <c r="LI306" s="60">
        <v>1035</v>
      </c>
      <c r="LJ306" s="60">
        <v>1113</v>
      </c>
      <c r="LK306" s="60">
        <v>871</v>
      </c>
      <c r="LL306" s="60">
        <v>1155</v>
      </c>
      <c r="LM306" s="60">
        <v>955</v>
      </c>
      <c r="LN306" s="60">
        <v>773</v>
      </c>
      <c r="LO306" s="60">
        <v>803</v>
      </c>
      <c r="LP306" s="60">
        <v>501</v>
      </c>
      <c r="LQ306" s="60">
        <v>955</v>
      </c>
      <c r="LR306" s="60">
        <v>853</v>
      </c>
      <c r="LS306" s="60">
        <v>1071</v>
      </c>
      <c r="LT306" s="60">
        <v>1071</v>
      </c>
      <c r="LU306" s="60">
        <v>1155</v>
      </c>
      <c r="LV306" s="60">
        <v>1155</v>
      </c>
    </row>
    <row r="307" spans="1:334" ht="15" customHeight="1" x14ac:dyDescent="0.35">
      <c r="A307" s="5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s="60">
        <v>2083</v>
      </c>
      <c r="FH307" s="60">
        <v>2163</v>
      </c>
      <c r="FI307" s="60">
        <v>1337</v>
      </c>
      <c r="FJ307" s="60">
        <v>2079</v>
      </c>
      <c r="FK307" s="60">
        <v>1816</v>
      </c>
      <c r="FL307" s="60">
        <v>2079</v>
      </c>
      <c r="FM307" s="60">
        <v>1816</v>
      </c>
      <c r="FN307" s="60">
        <v>1751</v>
      </c>
      <c r="FO307" s="60">
        <v>2163</v>
      </c>
      <c r="FP307" s="60">
        <v>2163</v>
      </c>
      <c r="FQ307" s="60">
        <v>2121</v>
      </c>
      <c r="FR307" s="60">
        <v>2121</v>
      </c>
      <c r="FS307" s="60">
        <v>2121</v>
      </c>
      <c r="FT307" s="60">
        <v>2121</v>
      </c>
      <c r="FU307" s="60">
        <v>2121</v>
      </c>
      <c r="FV307" s="60">
        <v>2079</v>
      </c>
      <c r="FW307" s="60">
        <v>1858</v>
      </c>
      <c r="FX307" s="60">
        <v>1858</v>
      </c>
      <c r="FY307" s="60">
        <v>981</v>
      </c>
      <c r="FZ307" s="60">
        <v>630</v>
      </c>
      <c r="GA307" s="60">
        <v>1858</v>
      </c>
      <c r="GB307" s="60">
        <v>2083</v>
      </c>
      <c r="GC307" s="60">
        <v>2121</v>
      </c>
      <c r="GD307" s="60">
        <v>1976</v>
      </c>
      <c r="GE307" s="60">
        <v>1793</v>
      </c>
      <c r="GF307" s="60">
        <v>1793</v>
      </c>
      <c r="GG307" s="60">
        <v>2121</v>
      </c>
      <c r="GH307" s="60">
        <v>2083</v>
      </c>
      <c r="GI307" s="60">
        <v>1835</v>
      </c>
      <c r="GJ307" s="60">
        <v>2083</v>
      </c>
      <c r="GK307" s="60">
        <v>1781</v>
      </c>
      <c r="GL307" s="60">
        <v>2083</v>
      </c>
      <c r="GM307" s="60">
        <v>1751</v>
      </c>
      <c r="GN307" s="60">
        <v>2083</v>
      </c>
      <c r="GO307" s="60">
        <v>2083</v>
      </c>
      <c r="GP307" s="60">
        <v>2083</v>
      </c>
      <c r="GQ307" s="60">
        <v>1835</v>
      </c>
      <c r="GR307" s="60">
        <v>630</v>
      </c>
      <c r="GS307" s="60">
        <v>2083</v>
      </c>
      <c r="GT307" s="60">
        <v>2083</v>
      </c>
      <c r="GU307" s="60">
        <v>2083</v>
      </c>
      <c r="GV307" s="60">
        <v>2083</v>
      </c>
      <c r="GW307" s="60">
        <v>2083</v>
      </c>
      <c r="GX307" s="60">
        <v>2083</v>
      </c>
      <c r="GY307" s="60">
        <v>2083</v>
      </c>
      <c r="GZ307" s="60">
        <v>2083</v>
      </c>
      <c r="HA307" s="60">
        <v>2083</v>
      </c>
      <c r="HB307" s="60">
        <v>1999</v>
      </c>
      <c r="HC307" s="60">
        <v>2083</v>
      </c>
      <c r="HD307" s="60">
        <v>2083</v>
      </c>
      <c r="HE307" s="60">
        <v>2163</v>
      </c>
      <c r="HF307" s="60">
        <v>2083</v>
      </c>
      <c r="HG307" s="60">
        <v>1835</v>
      </c>
      <c r="HH307" s="60">
        <v>2083</v>
      </c>
      <c r="HI307" s="60">
        <v>2121</v>
      </c>
      <c r="HJ307" s="60">
        <v>1835</v>
      </c>
      <c r="HK307" s="60">
        <v>2079</v>
      </c>
      <c r="HL307" s="60">
        <v>2083</v>
      </c>
      <c r="HM307" s="60">
        <v>2079</v>
      </c>
      <c r="HN307" s="60">
        <v>2079</v>
      </c>
      <c r="HO307" s="60">
        <v>1600</v>
      </c>
      <c r="HP307" s="60">
        <v>2079</v>
      </c>
      <c r="HQ307" s="60">
        <v>1835</v>
      </c>
      <c r="HR307" s="60">
        <v>1862</v>
      </c>
      <c r="HS307" s="60">
        <v>1999</v>
      </c>
      <c r="HT307" s="60">
        <v>2163</v>
      </c>
      <c r="HU307" s="60">
        <v>2163</v>
      </c>
      <c r="HV307" s="60">
        <v>2163</v>
      </c>
      <c r="HW307" s="60">
        <v>2163</v>
      </c>
      <c r="HX307" s="60">
        <v>2083</v>
      </c>
      <c r="HY307" s="60">
        <v>2079</v>
      </c>
      <c r="HZ307" s="60">
        <v>2079</v>
      </c>
      <c r="IA307" s="60">
        <v>2079</v>
      </c>
      <c r="IB307" s="60">
        <v>2079</v>
      </c>
      <c r="IC307" s="60">
        <v>1999</v>
      </c>
      <c r="ID307" s="60">
        <v>2079</v>
      </c>
      <c r="IE307" s="60">
        <v>2121</v>
      </c>
      <c r="IF307" s="60">
        <v>2121</v>
      </c>
      <c r="IG307" s="60">
        <v>2121</v>
      </c>
      <c r="IH307" s="60">
        <v>1779</v>
      </c>
      <c r="II307" s="60">
        <v>2163</v>
      </c>
      <c r="IJ307" s="60">
        <v>2079</v>
      </c>
      <c r="IK307" s="60">
        <v>1751</v>
      </c>
      <c r="IL307" s="60">
        <v>2041</v>
      </c>
      <c r="IM307" s="60">
        <v>2083</v>
      </c>
      <c r="IN307" s="60">
        <v>2083</v>
      </c>
      <c r="IO307" s="60">
        <v>1793</v>
      </c>
      <c r="IP307" s="60">
        <v>1793</v>
      </c>
      <c r="IQ307" s="60">
        <v>2083</v>
      </c>
      <c r="IR307" s="60">
        <v>1793</v>
      </c>
      <c r="IS307" s="60">
        <v>2121</v>
      </c>
      <c r="IT307" s="60">
        <v>2121</v>
      </c>
      <c r="IU307" s="60">
        <v>2079</v>
      </c>
      <c r="IV307" s="60">
        <v>1820</v>
      </c>
      <c r="IW307" s="60">
        <v>1257</v>
      </c>
      <c r="IX307" s="60">
        <v>488</v>
      </c>
      <c r="IY307" s="60">
        <v>2083</v>
      </c>
      <c r="IZ307" s="60">
        <v>1835</v>
      </c>
      <c r="JA307" s="60">
        <v>2079</v>
      </c>
      <c r="JB307" s="60">
        <v>1653</v>
      </c>
      <c r="JC307" s="60">
        <v>1530</v>
      </c>
      <c r="JD307" s="60">
        <v>1751</v>
      </c>
      <c r="JE307" s="60">
        <v>1202</v>
      </c>
      <c r="JF307" s="60">
        <v>1901</v>
      </c>
      <c r="JG307" s="60">
        <v>1751</v>
      </c>
      <c r="JH307" s="60">
        <v>2121</v>
      </c>
      <c r="JI307" s="60">
        <v>2121</v>
      </c>
      <c r="JJ307" s="60">
        <v>2079</v>
      </c>
      <c r="JK307" s="60">
        <v>2079</v>
      </c>
      <c r="JL307" s="60">
        <v>630</v>
      </c>
      <c r="JM307" s="60">
        <v>2079</v>
      </c>
      <c r="JN307" s="60">
        <v>1122</v>
      </c>
      <c r="JO307" s="60">
        <v>1751</v>
      </c>
      <c r="JP307" s="60">
        <v>1728</v>
      </c>
      <c r="JQ307" s="60">
        <v>2079</v>
      </c>
      <c r="JR307" s="60">
        <v>2083</v>
      </c>
      <c r="JS307" s="60">
        <v>2083</v>
      </c>
      <c r="JT307" s="60">
        <v>2083</v>
      </c>
      <c r="JU307" s="60">
        <v>550</v>
      </c>
      <c r="JV307" s="60">
        <v>1299</v>
      </c>
      <c r="JW307" s="60">
        <v>1835</v>
      </c>
      <c r="JX307" s="60">
        <v>1751</v>
      </c>
      <c r="JY307" s="60">
        <v>1793</v>
      </c>
      <c r="JZ307" s="60">
        <v>2079</v>
      </c>
      <c r="KA307" s="60">
        <v>1728</v>
      </c>
      <c r="KB307" s="60">
        <v>1751</v>
      </c>
      <c r="KC307" s="60">
        <v>1272</v>
      </c>
      <c r="KD307" s="60">
        <v>302</v>
      </c>
      <c r="KE307" s="60">
        <v>2121</v>
      </c>
      <c r="KF307" s="60">
        <v>1901</v>
      </c>
      <c r="KG307" s="60">
        <v>2079</v>
      </c>
      <c r="KH307" s="60">
        <v>2163</v>
      </c>
      <c r="KI307" s="60">
        <v>2079</v>
      </c>
      <c r="KJ307" s="60">
        <v>2079</v>
      </c>
      <c r="KK307" s="60">
        <v>2079</v>
      </c>
      <c r="KL307" s="60">
        <v>2079</v>
      </c>
      <c r="KM307" s="60">
        <v>2079</v>
      </c>
      <c r="KN307" s="60">
        <v>2121</v>
      </c>
      <c r="KO307" s="60">
        <v>2079</v>
      </c>
      <c r="KP307" s="60">
        <v>1781</v>
      </c>
      <c r="KQ307" s="60">
        <v>1208</v>
      </c>
      <c r="KS307" s="60">
        <v>1035</v>
      </c>
      <c r="KT307" s="60">
        <v>1879</v>
      </c>
      <c r="KU307" s="60">
        <v>1781</v>
      </c>
      <c r="KV307" s="60">
        <v>1781</v>
      </c>
      <c r="KW307" s="60">
        <v>1533</v>
      </c>
      <c r="KX307" s="60">
        <v>2083</v>
      </c>
      <c r="KY307" s="60">
        <v>2083</v>
      </c>
      <c r="KZ307" s="60">
        <v>1883</v>
      </c>
      <c r="LA307" s="60">
        <v>1883</v>
      </c>
      <c r="LB307" s="60">
        <v>1551</v>
      </c>
      <c r="LC307" s="60">
        <v>1835</v>
      </c>
      <c r="LD307" s="60">
        <v>1841</v>
      </c>
      <c r="LE307" s="60">
        <v>2083</v>
      </c>
      <c r="LF307" s="60">
        <v>2083</v>
      </c>
      <c r="LG307" s="60">
        <v>1751</v>
      </c>
      <c r="LH307" s="60">
        <v>1883</v>
      </c>
      <c r="LI307" s="60">
        <v>1963</v>
      </c>
      <c r="LJ307" s="60">
        <v>1793</v>
      </c>
      <c r="LK307" s="60">
        <v>1551</v>
      </c>
      <c r="LL307" s="60">
        <v>1835</v>
      </c>
      <c r="LM307" s="60">
        <v>1883</v>
      </c>
      <c r="LN307" s="60">
        <v>1288</v>
      </c>
      <c r="LO307" s="60">
        <v>1122</v>
      </c>
      <c r="LP307" s="60">
        <v>820</v>
      </c>
      <c r="LQ307" s="60">
        <v>1635</v>
      </c>
      <c r="LR307" s="60">
        <v>1533</v>
      </c>
      <c r="LS307" s="60">
        <v>1751</v>
      </c>
      <c r="LT307" s="60">
        <v>1751</v>
      </c>
      <c r="LU307" s="60">
        <v>2083</v>
      </c>
      <c r="LV307" s="60">
        <v>2083</v>
      </c>
    </row>
    <row r="308" spans="1:334" ht="15" customHeight="1" x14ac:dyDescent="0.35">
      <c r="A308" s="57"/>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s="60">
        <v>2661</v>
      </c>
      <c r="FH308" s="60">
        <v>2461</v>
      </c>
      <c r="FI308" s="60">
        <v>997</v>
      </c>
      <c r="FJ308" s="60">
        <v>2077</v>
      </c>
      <c r="FK308" s="60">
        <v>1814</v>
      </c>
      <c r="FL308" s="60">
        <v>2077</v>
      </c>
      <c r="FM308" s="60">
        <v>1814</v>
      </c>
      <c r="FN308" s="60">
        <v>2077</v>
      </c>
      <c r="FO308" s="60">
        <v>2461</v>
      </c>
      <c r="FP308" s="60">
        <v>2861</v>
      </c>
      <c r="FQ308" s="60">
        <v>2619</v>
      </c>
      <c r="FR308" s="60">
        <v>2619</v>
      </c>
      <c r="FS308" s="60">
        <v>2419</v>
      </c>
      <c r="FT308" s="60">
        <v>2419</v>
      </c>
      <c r="FU308" s="60">
        <v>2269</v>
      </c>
      <c r="FV308" s="60">
        <v>2227</v>
      </c>
      <c r="FW308" s="60">
        <v>2777</v>
      </c>
      <c r="FX308" s="60">
        <v>2777</v>
      </c>
      <c r="FY308" s="60">
        <v>1900</v>
      </c>
      <c r="FZ308" s="60">
        <v>1735</v>
      </c>
      <c r="GA308" s="60">
        <v>2777</v>
      </c>
      <c r="GB308" s="60">
        <v>2861</v>
      </c>
      <c r="GC308" s="60">
        <v>2469</v>
      </c>
      <c r="GD308" s="60">
        <v>2861</v>
      </c>
      <c r="GE308" s="60">
        <v>2819</v>
      </c>
      <c r="GF308" s="60">
        <v>2819</v>
      </c>
      <c r="GG308" s="60">
        <v>2819</v>
      </c>
      <c r="GH308" s="60">
        <v>2861</v>
      </c>
      <c r="GI308" s="60">
        <v>2861</v>
      </c>
      <c r="GJ308" s="60">
        <v>2861</v>
      </c>
      <c r="GK308" s="60">
        <v>2559</v>
      </c>
      <c r="GL308" s="60">
        <v>2861</v>
      </c>
      <c r="GM308" s="60">
        <v>2777</v>
      </c>
      <c r="GN308" s="60">
        <v>2861</v>
      </c>
      <c r="GO308" s="60">
        <v>2861</v>
      </c>
      <c r="GP308" s="60">
        <v>2861</v>
      </c>
      <c r="GQ308" s="60">
        <v>2861</v>
      </c>
      <c r="GR308" s="60">
        <v>1335</v>
      </c>
      <c r="GS308" s="60">
        <v>2861</v>
      </c>
      <c r="GT308" s="60">
        <v>2861</v>
      </c>
      <c r="GU308" s="60">
        <v>2861</v>
      </c>
      <c r="GV308" s="60">
        <v>2861</v>
      </c>
      <c r="GW308" s="60">
        <v>2861</v>
      </c>
      <c r="GX308" s="60">
        <v>2861</v>
      </c>
      <c r="GY308" s="60">
        <v>2861</v>
      </c>
      <c r="GZ308" s="60">
        <v>2861</v>
      </c>
      <c r="HA308" s="60">
        <v>2861</v>
      </c>
      <c r="HB308" s="60">
        <v>2777</v>
      </c>
      <c r="HC308" s="60">
        <v>2861</v>
      </c>
      <c r="HD308" s="60">
        <v>2861</v>
      </c>
      <c r="HE308" s="60">
        <v>2861</v>
      </c>
      <c r="HF308" s="60">
        <v>2861</v>
      </c>
      <c r="HG308" s="60">
        <v>2861</v>
      </c>
      <c r="HH308" s="60">
        <v>2861</v>
      </c>
      <c r="HI308" s="60">
        <v>2469</v>
      </c>
      <c r="HJ308" s="60">
        <v>2861</v>
      </c>
      <c r="HK308" s="60">
        <v>2477</v>
      </c>
      <c r="HL308" s="60">
        <v>2861</v>
      </c>
      <c r="HM308" s="60">
        <v>2153</v>
      </c>
      <c r="HN308" s="60">
        <v>1844</v>
      </c>
      <c r="HO308" s="60">
        <v>954</v>
      </c>
      <c r="HP308" s="60">
        <v>2077</v>
      </c>
      <c r="HQ308" s="60">
        <v>2861</v>
      </c>
      <c r="HR308" s="60">
        <v>2461</v>
      </c>
      <c r="HS308" s="60">
        <v>2077</v>
      </c>
      <c r="HT308" s="60">
        <v>2861</v>
      </c>
      <c r="HU308" s="60">
        <v>2861</v>
      </c>
      <c r="HV308" s="60">
        <v>2861</v>
      </c>
      <c r="HW308" s="60">
        <v>2861</v>
      </c>
      <c r="HX308" s="60">
        <v>2861</v>
      </c>
      <c r="HY308" s="60">
        <v>2777</v>
      </c>
      <c r="HZ308" s="60">
        <v>2777</v>
      </c>
      <c r="IA308" s="60">
        <v>2777</v>
      </c>
      <c r="IB308" s="60">
        <v>2627</v>
      </c>
      <c r="IC308" s="60">
        <v>2077</v>
      </c>
      <c r="ID308" s="60">
        <v>2477</v>
      </c>
      <c r="IE308" s="60">
        <v>2819</v>
      </c>
      <c r="IF308" s="60">
        <v>2669</v>
      </c>
      <c r="IG308" s="60">
        <v>2669</v>
      </c>
      <c r="IH308" s="60">
        <v>2777</v>
      </c>
      <c r="II308" s="60">
        <v>2861</v>
      </c>
      <c r="IJ308" s="60">
        <v>2627</v>
      </c>
      <c r="IK308" s="60">
        <v>2777</v>
      </c>
      <c r="IL308" s="60">
        <v>2669</v>
      </c>
      <c r="IM308" s="60">
        <v>2861</v>
      </c>
      <c r="IN308" s="60">
        <v>2861</v>
      </c>
      <c r="IO308" s="60">
        <v>2819</v>
      </c>
      <c r="IP308" s="60">
        <v>2669</v>
      </c>
      <c r="IQ308" s="60">
        <v>2861</v>
      </c>
      <c r="IR308" s="60">
        <v>2669</v>
      </c>
      <c r="IS308" s="60">
        <v>2669</v>
      </c>
      <c r="IT308" s="60">
        <v>2819</v>
      </c>
      <c r="IU308" s="60">
        <v>2777</v>
      </c>
      <c r="IV308" s="60">
        <v>2819</v>
      </c>
      <c r="IW308" s="60">
        <v>1826</v>
      </c>
      <c r="IX308" s="60">
        <v>1335</v>
      </c>
      <c r="IY308" s="60">
        <v>2861</v>
      </c>
      <c r="IZ308" s="60">
        <v>2461</v>
      </c>
      <c r="JA308" s="60">
        <v>2477</v>
      </c>
      <c r="JB308" s="60">
        <v>2379</v>
      </c>
      <c r="JC308" s="60">
        <v>2077</v>
      </c>
      <c r="JD308" s="60">
        <v>2077</v>
      </c>
      <c r="JE308" s="60">
        <v>1650</v>
      </c>
      <c r="JF308" s="60">
        <v>2679</v>
      </c>
      <c r="JG308" s="60">
        <v>2077</v>
      </c>
      <c r="JH308" s="60">
        <v>2819</v>
      </c>
      <c r="JI308" s="60">
        <v>2819</v>
      </c>
      <c r="JJ308" s="60">
        <v>2777</v>
      </c>
      <c r="JK308" s="60">
        <v>2477</v>
      </c>
      <c r="JL308" s="60">
        <v>2035</v>
      </c>
      <c r="JM308" s="60">
        <v>2777</v>
      </c>
      <c r="JN308" s="60">
        <v>1650</v>
      </c>
      <c r="JO308" s="60">
        <v>2077</v>
      </c>
      <c r="JP308" s="60">
        <v>2861</v>
      </c>
      <c r="JQ308" s="60">
        <v>2777</v>
      </c>
      <c r="JR308" s="60">
        <v>2861</v>
      </c>
      <c r="JS308" s="60">
        <v>2861</v>
      </c>
      <c r="JT308" s="60">
        <v>2861</v>
      </c>
      <c r="JU308" s="60">
        <v>1485</v>
      </c>
      <c r="JV308" s="60">
        <v>1927</v>
      </c>
      <c r="JW308" s="60">
        <v>2861</v>
      </c>
      <c r="JX308" s="60">
        <v>2477</v>
      </c>
      <c r="JY308" s="60">
        <v>2669</v>
      </c>
      <c r="JZ308" s="60">
        <v>2777</v>
      </c>
      <c r="KA308" s="60">
        <v>2861</v>
      </c>
      <c r="KB308" s="60">
        <v>2477</v>
      </c>
      <c r="KC308" s="60">
        <v>1998</v>
      </c>
      <c r="KD308" s="60">
        <v>1735</v>
      </c>
      <c r="KE308" s="60">
        <v>2669</v>
      </c>
      <c r="KF308" s="60">
        <v>2129</v>
      </c>
      <c r="KG308" s="60">
        <v>2627</v>
      </c>
      <c r="KH308" s="60">
        <v>2461</v>
      </c>
      <c r="KI308" s="60">
        <v>2627</v>
      </c>
      <c r="KJ308" s="60">
        <v>2477</v>
      </c>
      <c r="KK308" s="60">
        <v>2477</v>
      </c>
      <c r="KL308" s="60">
        <v>2477</v>
      </c>
      <c r="KM308" s="60">
        <v>2627</v>
      </c>
      <c r="KN308" s="60">
        <v>2819</v>
      </c>
      <c r="KO308" s="60">
        <v>2153</v>
      </c>
      <c r="KP308" s="60">
        <v>2559</v>
      </c>
      <c r="KQ308" s="60">
        <v>2207</v>
      </c>
      <c r="KR308" s="60">
        <v>1733</v>
      </c>
      <c r="KT308" s="60">
        <v>1953</v>
      </c>
      <c r="KU308" s="60">
        <v>2559</v>
      </c>
      <c r="KV308" s="60">
        <v>2559</v>
      </c>
      <c r="KW308" s="60">
        <v>2235</v>
      </c>
      <c r="KX308" s="60">
        <v>2861</v>
      </c>
      <c r="KY308" s="60">
        <v>2861</v>
      </c>
      <c r="KZ308" s="60">
        <v>2661</v>
      </c>
      <c r="LA308" s="60">
        <v>2661</v>
      </c>
      <c r="LB308" s="60">
        <v>2277</v>
      </c>
      <c r="LC308" s="60">
        <v>2861</v>
      </c>
      <c r="LD308" s="60">
        <v>2619</v>
      </c>
      <c r="LE308" s="60">
        <v>2861</v>
      </c>
      <c r="LF308" s="60">
        <v>2861</v>
      </c>
      <c r="LG308" s="60">
        <v>2477</v>
      </c>
      <c r="LH308" s="60">
        <v>2661</v>
      </c>
      <c r="LI308" s="60">
        <v>2661</v>
      </c>
      <c r="LJ308" s="60">
        <v>2269</v>
      </c>
      <c r="LK308" s="60">
        <v>2577</v>
      </c>
      <c r="LL308" s="60">
        <v>2861</v>
      </c>
      <c r="LM308" s="60">
        <v>2661</v>
      </c>
      <c r="LN308" s="60">
        <v>1814</v>
      </c>
      <c r="LO308" s="60">
        <v>1650</v>
      </c>
      <c r="LP308" s="60">
        <v>1748</v>
      </c>
      <c r="LQ308" s="60">
        <v>2661</v>
      </c>
      <c r="LR308" s="60">
        <v>2559</v>
      </c>
      <c r="LS308" s="60">
        <v>2577</v>
      </c>
      <c r="LT308" s="60">
        <v>2077</v>
      </c>
      <c r="LU308" s="60">
        <v>2861</v>
      </c>
      <c r="LV308" s="60">
        <v>2861</v>
      </c>
    </row>
    <row r="309" spans="1:334" ht="15" customHeight="1" x14ac:dyDescent="0.35">
      <c r="A309" s="57"/>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s="60">
        <v>2877</v>
      </c>
      <c r="FH309" s="60">
        <v>2877</v>
      </c>
      <c r="FI309" s="60">
        <v>1945</v>
      </c>
      <c r="FJ309" s="60">
        <v>2230</v>
      </c>
      <c r="FK309" s="60">
        <v>1945</v>
      </c>
      <c r="FL309" s="60">
        <v>2230</v>
      </c>
      <c r="FM309" s="60">
        <v>1945</v>
      </c>
      <c r="FN309" s="60">
        <v>2230</v>
      </c>
      <c r="FO309" s="60">
        <v>2877</v>
      </c>
      <c r="FP309" s="60">
        <v>2877</v>
      </c>
      <c r="FQ309" s="60">
        <v>2835</v>
      </c>
      <c r="FR309" s="60">
        <v>2835</v>
      </c>
      <c r="FS309" s="60">
        <v>2835</v>
      </c>
      <c r="FT309" s="60">
        <v>2835</v>
      </c>
      <c r="FU309" s="60">
        <v>2422</v>
      </c>
      <c r="FV309" s="60">
        <v>2380</v>
      </c>
      <c r="FW309" s="60">
        <v>2793</v>
      </c>
      <c r="FX309" s="60">
        <v>2793</v>
      </c>
      <c r="FY309" s="60">
        <v>2493</v>
      </c>
      <c r="FZ309" s="60">
        <v>2230</v>
      </c>
      <c r="GA309" s="60">
        <v>2793</v>
      </c>
      <c r="GB309" s="60">
        <v>2877</v>
      </c>
      <c r="GC309" s="60">
        <v>2137</v>
      </c>
      <c r="GD309" s="60">
        <v>2614</v>
      </c>
      <c r="GE309" s="60">
        <v>2835</v>
      </c>
      <c r="GF309" s="60">
        <v>2835</v>
      </c>
      <c r="GG309" s="60">
        <v>2835</v>
      </c>
      <c r="GH309" s="60">
        <v>2877</v>
      </c>
      <c r="GI309" s="60">
        <v>2614</v>
      </c>
      <c r="GJ309" s="60">
        <v>2877</v>
      </c>
      <c r="GK309" s="60">
        <v>2677</v>
      </c>
      <c r="GL309" s="60">
        <v>2877</v>
      </c>
      <c r="GM309" s="60">
        <v>2530</v>
      </c>
      <c r="GN309" s="60">
        <v>2877</v>
      </c>
      <c r="GO309" s="60">
        <v>2877</v>
      </c>
      <c r="GP309" s="60">
        <v>2877</v>
      </c>
      <c r="GQ309" s="60">
        <v>2877</v>
      </c>
      <c r="GR309" s="60">
        <v>1945</v>
      </c>
      <c r="GS309" s="60">
        <v>2877</v>
      </c>
      <c r="GT309" s="60">
        <v>2877</v>
      </c>
      <c r="GU309" s="60">
        <v>2877</v>
      </c>
      <c r="GV309" s="60">
        <v>2877</v>
      </c>
      <c r="GW309" s="60">
        <v>2877</v>
      </c>
      <c r="GX309" s="60">
        <v>2877</v>
      </c>
      <c r="GY309" s="60">
        <v>2877</v>
      </c>
      <c r="GZ309" s="60">
        <v>2877</v>
      </c>
      <c r="HA309" s="60">
        <v>2877</v>
      </c>
      <c r="HB309" s="60">
        <v>2793</v>
      </c>
      <c r="HC309" s="60">
        <v>2877</v>
      </c>
      <c r="HD309" s="60">
        <v>2877</v>
      </c>
      <c r="HE309" s="60">
        <v>2877</v>
      </c>
      <c r="HF309" s="60">
        <v>2877</v>
      </c>
      <c r="HG309" s="60">
        <v>2877</v>
      </c>
      <c r="HH309" s="60">
        <v>2877</v>
      </c>
      <c r="HI309" s="60">
        <v>2137</v>
      </c>
      <c r="HJ309" s="60">
        <v>2877</v>
      </c>
      <c r="HK309" s="60">
        <v>1945</v>
      </c>
      <c r="HL309" s="60">
        <v>2877</v>
      </c>
      <c r="HM309" s="60">
        <v>1621</v>
      </c>
      <c r="HN309" s="60">
        <v>2469</v>
      </c>
      <c r="HO309" s="60">
        <v>2493</v>
      </c>
      <c r="HP309" s="60">
        <v>1945</v>
      </c>
      <c r="HQ309" s="60">
        <v>2614</v>
      </c>
      <c r="HR309" s="60">
        <v>2877</v>
      </c>
      <c r="HS309" s="60">
        <v>2493</v>
      </c>
      <c r="HT309" s="60">
        <v>2877</v>
      </c>
      <c r="HU309" s="60">
        <v>2877</v>
      </c>
      <c r="HV309" s="60">
        <v>2877</v>
      </c>
      <c r="HW309" s="60">
        <v>2877</v>
      </c>
      <c r="HX309" s="60">
        <v>2877</v>
      </c>
      <c r="HY309" s="60">
        <v>2793</v>
      </c>
      <c r="HZ309" s="60">
        <v>2793</v>
      </c>
      <c r="IA309" s="60">
        <v>2793</v>
      </c>
      <c r="IB309" s="60">
        <v>2643</v>
      </c>
      <c r="IC309" s="60">
        <v>2493</v>
      </c>
      <c r="ID309" s="60">
        <v>2493</v>
      </c>
      <c r="IE309" s="60">
        <v>2835</v>
      </c>
      <c r="IF309" s="60">
        <v>2685</v>
      </c>
      <c r="IG309" s="60">
        <v>2685</v>
      </c>
      <c r="IH309" s="60">
        <v>2793</v>
      </c>
      <c r="II309" s="60">
        <v>2877</v>
      </c>
      <c r="IJ309" s="60">
        <v>2344</v>
      </c>
      <c r="IK309" s="60">
        <v>2530</v>
      </c>
      <c r="IL309" s="60">
        <v>2685</v>
      </c>
      <c r="IM309" s="60">
        <v>2877</v>
      </c>
      <c r="IN309" s="60">
        <v>2877</v>
      </c>
      <c r="IO309" s="60">
        <v>2835</v>
      </c>
      <c r="IP309" s="60">
        <v>2137</v>
      </c>
      <c r="IQ309" s="60">
        <v>2877</v>
      </c>
      <c r="IR309" s="60">
        <v>2137</v>
      </c>
      <c r="IS309" s="60">
        <v>2685</v>
      </c>
      <c r="IT309" s="60">
        <v>2835</v>
      </c>
      <c r="IU309" s="60">
        <v>2793</v>
      </c>
      <c r="IV309" s="60">
        <v>2835</v>
      </c>
      <c r="IW309" s="60">
        <v>2661</v>
      </c>
      <c r="IX309" s="60">
        <v>2230</v>
      </c>
      <c r="IY309" s="60">
        <v>2877</v>
      </c>
      <c r="IZ309" s="60">
        <v>2614</v>
      </c>
      <c r="JA309" s="60">
        <v>1945</v>
      </c>
      <c r="JB309" s="60">
        <v>1945</v>
      </c>
      <c r="JC309" s="60">
        <v>2361</v>
      </c>
      <c r="JD309" s="60">
        <v>1945</v>
      </c>
      <c r="JE309" s="60">
        <v>2380</v>
      </c>
      <c r="JF309" s="60">
        <v>2793</v>
      </c>
      <c r="JG309" s="60">
        <v>1945</v>
      </c>
      <c r="JH309" s="60">
        <v>2835</v>
      </c>
      <c r="JI309" s="60">
        <v>2572</v>
      </c>
      <c r="JJ309" s="60">
        <v>2530</v>
      </c>
      <c r="JK309" s="60">
        <v>1945</v>
      </c>
      <c r="JL309" s="60">
        <v>2793</v>
      </c>
      <c r="JM309" s="60">
        <v>2793</v>
      </c>
      <c r="JN309" s="60">
        <v>2643</v>
      </c>
      <c r="JO309" s="60">
        <v>1945</v>
      </c>
      <c r="JP309" s="60">
        <v>2614</v>
      </c>
      <c r="JQ309" s="60">
        <v>2793</v>
      </c>
      <c r="JR309" s="60">
        <v>2877</v>
      </c>
      <c r="JS309" s="60">
        <v>2877</v>
      </c>
      <c r="JT309" s="60">
        <v>2877</v>
      </c>
      <c r="JU309" s="60">
        <v>2643</v>
      </c>
      <c r="JV309" s="60">
        <v>2422</v>
      </c>
      <c r="JW309" s="60">
        <v>2329</v>
      </c>
      <c r="JX309" s="60">
        <v>1945</v>
      </c>
      <c r="JY309" s="60">
        <v>2422</v>
      </c>
      <c r="JZ309" s="60">
        <v>2793</v>
      </c>
      <c r="KA309" s="60">
        <v>2614</v>
      </c>
      <c r="KB309" s="60">
        <v>2361</v>
      </c>
      <c r="KC309" s="60">
        <v>1945</v>
      </c>
      <c r="KD309" s="60">
        <v>2230</v>
      </c>
      <c r="KE309" s="60">
        <v>2553</v>
      </c>
      <c r="KF309" s="60">
        <v>2380</v>
      </c>
      <c r="KG309" s="60">
        <v>2511</v>
      </c>
      <c r="KH309" s="60">
        <v>2877</v>
      </c>
      <c r="KI309" s="60">
        <v>2643</v>
      </c>
      <c r="KJ309" s="60">
        <v>2493</v>
      </c>
      <c r="KK309" s="60">
        <v>2230</v>
      </c>
      <c r="KL309" s="60">
        <v>2493</v>
      </c>
      <c r="KM309" s="60">
        <v>2643</v>
      </c>
      <c r="KN309" s="60">
        <v>2835</v>
      </c>
      <c r="KO309" s="60">
        <v>1621</v>
      </c>
      <c r="KP309" s="60">
        <v>2677</v>
      </c>
      <c r="KQ309" s="60">
        <v>2593</v>
      </c>
      <c r="KR309" s="60">
        <v>2593</v>
      </c>
      <c r="KS309" s="60">
        <v>1969</v>
      </c>
      <c r="KU309" s="60">
        <v>2677</v>
      </c>
      <c r="KV309" s="60">
        <v>2677</v>
      </c>
      <c r="KW309" s="60">
        <v>1805</v>
      </c>
      <c r="KX309" s="60">
        <v>2877</v>
      </c>
      <c r="KY309" s="60">
        <v>2877</v>
      </c>
      <c r="KZ309" s="60">
        <v>2677</v>
      </c>
      <c r="LA309" s="60">
        <v>2677</v>
      </c>
      <c r="LB309" s="60">
        <v>1745</v>
      </c>
      <c r="LC309" s="60">
        <v>2614</v>
      </c>
      <c r="LD309" s="60">
        <v>2372</v>
      </c>
      <c r="LE309" s="60">
        <v>2877</v>
      </c>
      <c r="LF309" s="60">
        <v>2877</v>
      </c>
      <c r="LG309" s="60">
        <v>1945</v>
      </c>
      <c r="LH309" s="60">
        <v>2677</v>
      </c>
      <c r="LI309" s="60">
        <v>2677</v>
      </c>
      <c r="LJ309" s="60">
        <v>2422</v>
      </c>
      <c r="LK309" s="60">
        <v>2330</v>
      </c>
      <c r="LL309" s="60">
        <v>2877</v>
      </c>
      <c r="LM309" s="60">
        <v>2677</v>
      </c>
      <c r="LN309" s="60">
        <v>2293</v>
      </c>
      <c r="LO309" s="60">
        <v>2643</v>
      </c>
      <c r="LP309" s="60">
        <v>2443</v>
      </c>
      <c r="LQ309" s="60">
        <v>2677</v>
      </c>
      <c r="LR309" s="60">
        <v>2677</v>
      </c>
      <c r="LS309" s="60">
        <v>2530</v>
      </c>
      <c r="LT309" s="60">
        <v>1945</v>
      </c>
      <c r="LU309" s="60">
        <v>2877</v>
      </c>
      <c r="LV309" s="60">
        <v>2877</v>
      </c>
    </row>
    <row r="310" spans="1:334" ht="15" customHeight="1" x14ac:dyDescent="0.35">
      <c r="A310" s="57"/>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s="60">
        <v>792</v>
      </c>
      <c r="FH310" s="60">
        <v>1018</v>
      </c>
      <c r="FI310" s="60">
        <v>1018</v>
      </c>
      <c r="FJ310" s="60">
        <v>1018</v>
      </c>
      <c r="FK310" s="60">
        <v>1018</v>
      </c>
      <c r="FL310" s="60">
        <v>773</v>
      </c>
      <c r="FM310" s="60">
        <v>1018</v>
      </c>
      <c r="FN310" s="60">
        <v>938</v>
      </c>
      <c r="FO310" s="60">
        <v>1018</v>
      </c>
      <c r="FP310" s="60">
        <v>1018</v>
      </c>
      <c r="FQ310" s="60">
        <v>1018</v>
      </c>
      <c r="FR310" s="60">
        <v>1018</v>
      </c>
      <c r="FS310" s="60">
        <v>1018</v>
      </c>
      <c r="FT310" s="60">
        <v>1018</v>
      </c>
      <c r="FU310" s="60">
        <v>1018</v>
      </c>
      <c r="FV310" s="60">
        <v>1018</v>
      </c>
      <c r="FW310" s="60">
        <v>1018</v>
      </c>
      <c r="FX310" s="60">
        <v>1018</v>
      </c>
      <c r="FY310" s="60">
        <v>1018</v>
      </c>
      <c r="FZ310" s="60">
        <v>1018</v>
      </c>
      <c r="GA310" s="60">
        <v>1018</v>
      </c>
      <c r="GB310" s="60">
        <v>617</v>
      </c>
      <c r="GC310" s="60">
        <v>1018</v>
      </c>
      <c r="GD310" s="60">
        <v>693</v>
      </c>
      <c r="GE310" s="60">
        <v>617</v>
      </c>
      <c r="GF310" s="60">
        <v>617</v>
      </c>
      <c r="GG310" s="60">
        <v>697</v>
      </c>
      <c r="GH310" s="60">
        <v>617</v>
      </c>
      <c r="GI310" s="60">
        <v>693</v>
      </c>
      <c r="GJ310" s="60">
        <v>372</v>
      </c>
      <c r="GL310" s="60">
        <v>378</v>
      </c>
      <c r="GM310" s="60">
        <v>693</v>
      </c>
      <c r="GN310" s="60">
        <v>372</v>
      </c>
      <c r="GO310" s="60">
        <v>693</v>
      </c>
      <c r="GP310" s="60">
        <v>617</v>
      </c>
      <c r="GQ310" s="60">
        <v>693</v>
      </c>
      <c r="GR310" s="60">
        <v>1018</v>
      </c>
      <c r="GS310" s="60">
        <v>693</v>
      </c>
      <c r="GT310" s="60">
        <v>372</v>
      </c>
      <c r="GU310" s="60">
        <v>617</v>
      </c>
      <c r="GV310" s="60">
        <v>617</v>
      </c>
      <c r="GW310" s="60">
        <v>617</v>
      </c>
      <c r="GX310" s="60">
        <v>617</v>
      </c>
      <c r="GY310" s="60">
        <v>617</v>
      </c>
      <c r="GZ310" s="60">
        <v>617</v>
      </c>
      <c r="HA310" s="60">
        <v>617</v>
      </c>
      <c r="HB310" s="60">
        <v>693</v>
      </c>
      <c r="HC310" s="60">
        <v>617</v>
      </c>
      <c r="HD310" s="60">
        <v>617</v>
      </c>
      <c r="HE310" s="60">
        <v>942</v>
      </c>
      <c r="HF310" s="60">
        <v>617</v>
      </c>
      <c r="HG310" s="60">
        <v>617</v>
      </c>
      <c r="HH310" s="60">
        <v>617</v>
      </c>
      <c r="HI310" s="60">
        <v>1018</v>
      </c>
      <c r="HJ310" s="60">
        <v>372</v>
      </c>
      <c r="HK310" s="60">
        <v>1018</v>
      </c>
      <c r="HL310" s="60">
        <v>448</v>
      </c>
      <c r="HM310" s="60">
        <v>1018</v>
      </c>
      <c r="HN310" s="60">
        <v>1018</v>
      </c>
      <c r="HO310" s="60">
        <v>1018</v>
      </c>
      <c r="HP310" s="60">
        <v>1018</v>
      </c>
      <c r="HQ310" s="60">
        <v>623</v>
      </c>
      <c r="HR310" s="60">
        <v>693</v>
      </c>
      <c r="HS310" s="60">
        <v>938</v>
      </c>
      <c r="HT310" s="60">
        <v>942</v>
      </c>
      <c r="HU310" s="60">
        <v>942</v>
      </c>
      <c r="HV310" s="60">
        <v>942</v>
      </c>
      <c r="HW310" s="60">
        <v>942</v>
      </c>
      <c r="HX310" s="60">
        <v>372</v>
      </c>
      <c r="HY310" s="60">
        <v>1018</v>
      </c>
      <c r="HZ310" s="60">
        <v>1018</v>
      </c>
      <c r="IA310" s="60">
        <v>1018</v>
      </c>
      <c r="IB310" s="60">
        <v>1018</v>
      </c>
      <c r="IC310" s="60">
        <v>938</v>
      </c>
      <c r="ID310" s="60">
        <v>1018</v>
      </c>
      <c r="IE310" s="60">
        <v>1018</v>
      </c>
      <c r="IF310" s="60">
        <v>1018</v>
      </c>
      <c r="IG310" s="60">
        <v>1018</v>
      </c>
      <c r="IH310" s="60">
        <v>1018</v>
      </c>
      <c r="II310" s="60">
        <v>1018</v>
      </c>
      <c r="IJ310" s="60">
        <v>1018</v>
      </c>
      <c r="IK310" s="60">
        <v>693</v>
      </c>
      <c r="IL310" s="60">
        <v>617</v>
      </c>
      <c r="IM310" s="60">
        <v>617</v>
      </c>
      <c r="IN310" s="60">
        <v>693</v>
      </c>
      <c r="IO310" s="60">
        <v>693</v>
      </c>
      <c r="IP310" s="60">
        <v>448</v>
      </c>
      <c r="IQ310" s="60">
        <v>617</v>
      </c>
      <c r="IR310" s="60">
        <v>448</v>
      </c>
      <c r="IS310" s="60">
        <v>1018</v>
      </c>
      <c r="IT310" s="60">
        <v>1018</v>
      </c>
      <c r="IU310" s="60">
        <v>1018</v>
      </c>
      <c r="IV310" s="60">
        <v>617</v>
      </c>
      <c r="IW310" s="60">
        <v>938</v>
      </c>
      <c r="IX310" s="60">
        <v>938</v>
      </c>
      <c r="IY310" s="60">
        <v>372</v>
      </c>
      <c r="IZ310" s="60">
        <v>938</v>
      </c>
      <c r="JA310" s="60">
        <v>773</v>
      </c>
      <c r="JB310" s="60">
        <v>938</v>
      </c>
      <c r="JC310" s="60">
        <v>693</v>
      </c>
      <c r="JD310" s="60">
        <v>938</v>
      </c>
      <c r="JE310" s="60">
        <v>773</v>
      </c>
      <c r="JF310" s="60">
        <v>938</v>
      </c>
      <c r="JG310" s="60">
        <v>938</v>
      </c>
      <c r="JH310" s="60">
        <v>1018</v>
      </c>
      <c r="JI310" s="60">
        <v>1018</v>
      </c>
      <c r="JJ310" s="60">
        <v>1018</v>
      </c>
      <c r="JK310" s="60">
        <v>1018</v>
      </c>
      <c r="JL310" s="60">
        <v>1018</v>
      </c>
      <c r="JM310" s="60">
        <v>1018</v>
      </c>
      <c r="JN310" s="60">
        <v>693</v>
      </c>
      <c r="JO310" s="60">
        <v>938</v>
      </c>
      <c r="JP310" s="60">
        <v>372</v>
      </c>
      <c r="JQ310" s="60">
        <v>1018</v>
      </c>
      <c r="JR310" s="60">
        <v>792</v>
      </c>
      <c r="JS310" s="60">
        <v>372</v>
      </c>
      <c r="JT310" s="60">
        <v>372</v>
      </c>
      <c r="JU310" s="60">
        <v>938</v>
      </c>
      <c r="JV310" s="60">
        <v>448</v>
      </c>
      <c r="JW310" s="60">
        <v>938</v>
      </c>
      <c r="JX310" s="60">
        <v>693</v>
      </c>
      <c r="JY310" s="60">
        <v>938</v>
      </c>
      <c r="JZ310" s="60">
        <v>1018</v>
      </c>
      <c r="KA310" s="60">
        <v>372</v>
      </c>
      <c r="KB310" s="60">
        <v>938</v>
      </c>
      <c r="KC310" s="60">
        <v>938</v>
      </c>
      <c r="KD310" s="60">
        <v>938</v>
      </c>
      <c r="KE310" s="60">
        <v>1018</v>
      </c>
      <c r="KF310" s="60">
        <v>693</v>
      </c>
      <c r="KG310" s="60">
        <v>1018</v>
      </c>
      <c r="KH310" s="60">
        <v>1018</v>
      </c>
      <c r="KI310" s="60">
        <v>1018</v>
      </c>
      <c r="KJ310" s="60">
        <v>1018</v>
      </c>
      <c r="KK310" s="60">
        <v>1018</v>
      </c>
      <c r="KL310" s="60">
        <v>1018</v>
      </c>
      <c r="KM310" s="60">
        <v>1018</v>
      </c>
      <c r="KN310" s="60">
        <v>1018</v>
      </c>
      <c r="KO310" s="60">
        <v>1018</v>
      </c>
      <c r="KQ310" s="60">
        <v>636</v>
      </c>
      <c r="KR310" s="60">
        <v>636</v>
      </c>
      <c r="KS310" s="60">
        <v>716</v>
      </c>
      <c r="KT310" s="60">
        <v>818</v>
      </c>
      <c r="KW310" s="60">
        <v>76</v>
      </c>
      <c r="KX310" s="60">
        <v>372</v>
      </c>
      <c r="KY310" s="60">
        <v>372</v>
      </c>
      <c r="KZ310" s="60">
        <v>172</v>
      </c>
      <c r="LA310" s="60">
        <v>172</v>
      </c>
      <c r="LB310" s="60">
        <v>493</v>
      </c>
      <c r="LC310" s="60">
        <v>693</v>
      </c>
      <c r="LD310" s="60">
        <v>248</v>
      </c>
      <c r="LE310" s="60">
        <v>693</v>
      </c>
      <c r="LF310" s="60">
        <v>617</v>
      </c>
      <c r="LG310" s="60">
        <v>938</v>
      </c>
      <c r="LH310" s="60">
        <v>172</v>
      </c>
      <c r="LI310" s="60">
        <v>252</v>
      </c>
      <c r="LJ310" s="60">
        <v>938</v>
      </c>
      <c r="LK310" s="60">
        <v>248</v>
      </c>
      <c r="LL310" s="60">
        <v>372</v>
      </c>
      <c r="LM310" s="60">
        <v>417</v>
      </c>
      <c r="LN310" s="60">
        <v>493</v>
      </c>
      <c r="LO310" s="60">
        <v>693</v>
      </c>
      <c r="LP310" s="60">
        <v>391</v>
      </c>
      <c r="LQ310" s="60">
        <v>172</v>
      </c>
      <c r="LR310" s="60">
        <v>146</v>
      </c>
      <c r="LS310" s="60">
        <v>938</v>
      </c>
      <c r="LT310" s="60">
        <v>938</v>
      </c>
      <c r="LU310" s="60">
        <v>372</v>
      </c>
      <c r="LV310" s="60">
        <v>448</v>
      </c>
    </row>
    <row r="311" spans="1:334" ht="15" customHeight="1" x14ac:dyDescent="0.35">
      <c r="A311" s="57"/>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s="60">
        <v>792</v>
      </c>
      <c r="FH311" s="60">
        <v>1018</v>
      </c>
      <c r="FI311" s="60">
        <v>1018</v>
      </c>
      <c r="FJ311" s="60">
        <v>1018</v>
      </c>
      <c r="FK311" s="60">
        <v>1018</v>
      </c>
      <c r="FL311" s="60">
        <v>773</v>
      </c>
      <c r="FM311" s="60">
        <v>1018</v>
      </c>
      <c r="FN311" s="60">
        <v>938</v>
      </c>
      <c r="FO311" s="60">
        <v>1018</v>
      </c>
      <c r="FP311" s="60">
        <v>1018</v>
      </c>
      <c r="FQ311" s="60">
        <v>1018</v>
      </c>
      <c r="FR311" s="60">
        <v>1018</v>
      </c>
      <c r="FS311" s="60">
        <v>1018</v>
      </c>
      <c r="FT311" s="60">
        <v>1018</v>
      </c>
      <c r="FU311" s="60">
        <v>1018</v>
      </c>
      <c r="FV311" s="60">
        <v>1018</v>
      </c>
      <c r="FW311" s="60">
        <v>1018</v>
      </c>
      <c r="FX311" s="60">
        <v>1018</v>
      </c>
      <c r="FY311" s="60">
        <v>1018</v>
      </c>
      <c r="FZ311" s="60">
        <v>1018</v>
      </c>
      <c r="GA311" s="60">
        <v>1018</v>
      </c>
      <c r="GB311" s="60">
        <v>617</v>
      </c>
      <c r="GC311" s="60">
        <v>1018</v>
      </c>
      <c r="GD311" s="60">
        <v>693</v>
      </c>
      <c r="GE311" s="60">
        <v>617</v>
      </c>
      <c r="GF311" s="60">
        <v>617</v>
      </c>
      <c r="GG311" s="60">
        <v>697</v>
      </c>
      <c r="GH311" s="60">
        <v>617</v>
      </c>
      <c r="GI311" s="60">
        <v>693</v>
      </c>
      <c r="GJ311" s="60">
        <v>372</v>
      </c>
      <c r="GL311" s="60">
        <v>378</v>
      </c>
      <c r="GM311" s="60">
        <v>693</v>
      </c>
      <c r="GN311" s="60">
        <v>372</v>
      </c>
      <c r="GO311" s="60">
        <v>693</v>
      </c>
      <c r="GP311" s="60">
        <v>617</v>
      </c>
      <c r="GQ311" s="60">
        <v>693</v>
      </c>
      <c r="GR311" s="60">
        <v>1018</v>
      </c>
      <c r="GS311" s="60">
        <v>693</v>
      </c>
      <c r="GT311" s="60">
        <v>372</v>
      </c>
      <c r="GU311" s="60">
        <v>617</v>
      </c>
      <c r="GV311" s="60">
        <v>617</v>
      </c>
      <c r="GW311" s="60">
        <v>617</v>
      </c>
      <c r="GX311" s="60">
        <v>617</v>
      </c>
      <c r="GY311" s="60">
        <v>617</v>
      </c>
      <c r="GZ311" s="60">
        <v>617</v>
      </c>
      <c r="HA311" s="60">
        <v>617</v>
      </c>
      <c r="HB311" s="60">
        <v>693</v>
      </c>
      <c r="HC311" s="60">
        <v>617</v>
      </c>
      <c r="HD311" s="60">
        <v>617</v>
      </c>
      <c r="HE311" s="60">
        <v>942</v>
      </c>
      <c r="HF311" s="60">
        <v>617</v>
      </c>
      <c r="HG311" s="60">
        <v>617</v>
      </c>
      <c r="HH311" s="60">
        <v>617</v>
      </c>
      <c r="HI311" s="60">
        <v>1018</v>
      </c>
      <c r="HJ311" s="60">
        <v>372</v>
      </c>
      <c r="HK311" s="60">
        <v>1018</v>
      </c>
      <c r="HL311" s="60">
        <v>448</v>
      </c>
      <c r="HM311" s="60">
        <v>1018</v>
      </c>
      <c r="HN311" s="60">
        <v>1018</v>
      </c>
      <c r="HO311" s="60">
        <v>1018</v>
      </c>
      <c r="HP311" s="60">
        <v>1018</v>
      </c>
      <c r="HQ311" s="60">
        <v>623</v>
      </c>
      <c r="HR311" s="60">
        <v>693</v>
      </c>
      <c r="HS311" s="60">
        <v>938</v>
      </c>
      <c r="HT311" s="60">
        <v>942</v>
      </c>
      <c r="HU311" s="60">
        <v>942</v>
      </c>
      <c r="HV311" s="60">
        <v>942</v>
      </c>
      <c r="HW311" s="60">
        <v>942</v>
      </c>
      <c r="HX311" s="60">
        <v>372</v>
      </c>
      <c r="HY311" s="60">
        <v>1018</v>
      </c>
      <c r="HZ311" s="60">
        <v>1018</v>
      </c>
      <c r="IA311" s="60">
        <v>1018</v>
      </c>
      <c r="IB311" s="60">
        <v>1018</v>
      </c>
      <c r="IC311" s="60">
        <v>938</v>
      </c>
      <c r="ID311" s="60">
        <v>1018</v>
      </c>
      <c r="IE311" s="60">
        <v>1018</v>
      </c>
      <c r="IF311" s="60">
        <v>1018</v>
      </c>
      <c r="IG311" s="60">
        <v>1018</v>
      </c>
      <c r="IH311" s="60">
        <v>1018</v>
      </c>
      <c r="II311" s="60">
        <v>1018</v>
      </c>
      <c r="IJ311" s="60">
        <v>1018</v>
      </c>
      <c r="IK311" s="60">
        <v>693</v>
      </c>
      <c r="IL311" s="60">
        <v>617</v>
      </c>
      <c r="IM311" s="60">
        <v>617</v>
      </c>
      <c r="IN311" s="60">
        <v>693</v>
      </c>
      <c r="IO311" s="60">
        <v>693</v>
      </c>
      <c r="IP311" s="60">
        <v>448</v>
      </c>
      <c r="IQ311" s="60">
        <v>617</v>
      </c>
      <c r="IR311" s="60">
        <v>448</v>
      </c>
      <c r="IS311" s="60">
        <v>1018</v>
      </c>
      <c r="IT311" s="60">
        <v>1018</v>
      </c>
      <c r="IU311" s="60">
        <v>1018</v>
      </c>
      <c r="IV311" s="60">
        <v>617</v>
      </c>
      <c r="IW311" s="60">
        <v>938</v>
      </c>
      <c r="IX311" s="60">
        <v>938</v>
      </c>
      <c r="IY311" s="60">
        <v>372</v>
      </c>
      <c r="IZ311" s="60">
        <v>938</v>
      </c>
      <c r="JA311" s="60">
        <v>773</v>
      </c>
      <c r="JB311" s="60">
        <v>938</v>
      </c>
      <c r="JC311" s="60">
        <v>693</v>
      </c>
      <c r="JD311" s="60">
        <v>938</v>
      </c>
      <c r="JE311" s="60">
        <v>773</v>
      </c>
      <c r="JF311" s="60">
        <v>938</v>
      </c>
      <c r="JG311" s="60">
        <v>938</v>
      </c>
      <c r="JH311" s="60">
        <v>1018</v>
      </c>
      <c r="JI311" s="60">
        <v>1018</v>
      </c>
      <c r="JJ311" s="60">
        <v>1018</v>
      </c>
      <c r="JK311" s="60">
        <v>1018</v>
      </c>
      <c r="JL311" s="60">
        <v>1018</v>
      </c>
      <c r="JM311" s="60">
        <v>1018</v>
      </c>
      <c r="JN311" s="60">
        <v>693</v>
      </c>
      <c r="JO311" s="60">
        <v>938</v>
      </c>
      <c r="JP311" s="60">
        <v>372</v>
      </c>
      <c r="JQ311" s="60">
        <v>1018</v>
      </c>
      <c r="JR311" s="60">
        <v>792</v>
      </c>
      <c r="JS311" s="60">
        <v>372</v>
      </c>
      <c r="JT311" s="60">
        <v>372</v>
      </c>
      <c r="JU311" s="60">
        <v>938</v>
      </c>
      <c r="JV311" s="60">
        <v>448</v>
      </c>
      <c r="JW311" s="60">
        <v>938</v>
      </c>
      <c r="JX311" s="60">
        <v>693</v>
      </c>
      <c r="JY311" s="60">
        <v>938</v>
      </c>
      <c r="JZ311" s="60">
        <v>1018</v>
      </c>
      <c r="KA311" s="60">
        <v>372</v>
      </c>
      <c r="KB311" s="60">
        <v>938</v>
      </c>
      <c r="KC311" s="60">
        <v>938</v>
      </c>
      <c r="KD311" s="60">
        <v>938</v>
      </c>
      <c r="KE311" s="60">
        <v>1018</v>
      </c>
      <c r="KF311" s="60">
        <v>693</v>
      </c>
      <c r="KG311" s="60">
        <v>1018</v>
      </c>
      <c r="KH311" s="60">
        <v>1018</v>
      </c>
      <c r="KI311" s="60">
        <v>1018</v>
      </c>
      <c r="KJ311" s="60">
        <v>1018</v>
      </c>
      <c r="KK311" s="60">
        <v>1018</v>
      </c>
      <c r="KL311" s="60">
        <v>1018</v>
      </c>
      <c r="KM311" s="60">
        <v>1018</v>
      </c>
      <c r="KN311" s="60">
        <v>1018</v>
      </c>
      <c r="KO311" s="60">
        <v>1018</v>
      </c>
      <c r="KQ311" s="60">
        <v>636</v>
      </c>
      <c r="KR311" s="60">
        <v>636</v>
      </c>
      <c r="KS311" s="60">
        <v>716</v>
      </c>
      <c r="KT311" s="60">
        <v>818</v>
      </c>
      <c r="KW311" s="60">
        <v>76</v>
      </c>
      <c r="KX311" s="60">
        <v>372</v>
      </c>
      <c r="KY311" s="60">
        <v>372</v>
      </c>
      <c r="KZ311" s="60">
        <v>172</v>
      </c>
      <c r="LA311" s="60">
        <v>172</v>
      </c>
      <c r="LB311" s="60">
        <v>493</v>
      </c>
      <c r="LC311" s="60">
        <v>693</v>
      </c>
      <c r="LD311" s="60">
        <v>248</v>
      </c>
      <c r="LE311" s="60">
        <v>693</v>
      </c>
      <c r="LF311" s="60">
        <v>617</v>
      </c>
      <c r="LG311" s="60">
        <v>938</v>
      </c>
      <c r="LH311" s="60">
        <v>172</v>
      </c>
      <c r="LI311" s="60">
        <v>252</v>
      </c>
      <c r="LJ311" s="60">
        <v>938</v>
      </c>
      <c r="LK311" s="60">
        <v>248</v>
      </c>
      <c r="LL311" s="60">
        <v>372</v>
      </c>
      <c r="LM311" s="60">
        <v>417</v>
      </c>
      <c r="LN311" s="60">
        <v>493</v>
      </c>
      <c r="LO311" s="60">
        <v>693</v>
      </c>
      <c r="LP311" s="60">
        <v>391</v>
      </c>
      <c r="LQ311" s="60">
        <v>172</v>
      </c>
      <c r="LR311" s="60">
        <v>146</v>
      </c>
      <c r="LS311" s="60">
        <v>938</v>
      </c>
      <c r="LT311" s="60">
        <v>938</v>
      </c>
      <c r="LU311" s="60">
        <v>372</v>
      </c>
      <c r="LV311" s="60">
        <v>448</v>
      </c>
    </row>
    <row r="312" spans="1:334" ht="15" customHeight="1" x14ac:dyDescent="0.35">
      <c r="A312" s="57"/>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s="60">
        <v>5074.5</v>
      </c>
      <c r="FH312" s="60">
        <v>4591.5</v>
      </c>
      <c r="FI312" s="60">
        <v>4676.5</v>
      </c>
      <c r="FJ312" s="60">
        <v>4718.5</v>
      </c>
      <c r="FK312" s="60">
        <v>4676.5</v>
      </c>
      <c r="FL312" s="60">
        <v>4083.5</v>
      </c>
      <c r="FM312" s="60">
        <v>4676.5</v>
      </c>
      <c r="FN312" s="60">
        <v>4570.5</v>
      </c>
      <c r="FO312" s="60">
        <v>4591.5</v>
      </c>
      <c r="FP312" s="60">
        <v>5224.5</v>
      </c>
      <c r="FQ312" s="60">
        <v>5115.5</v>
      </c>
      <c r="FR312" s="60">
        <v>5224.5</v>
      </c>
      <c r="FS312" s="60">
        <v>5161.5</v>
      </c>
      <c r="FT312" s="60">
        <v>5161.5</v>
      </c>
      <c r="FU312" s="60">
        <v>4612.5</v>
      </c>
      <c r="FV312" s="60">
        <v>4508.5</v>
      </c>
      <c r="FW312" s="60">
        <v>5224.5</v>
      </c>
      <c r="FX312" s="60">
        <v>5224.5</v>
      </c>
      <c r="FY312" s="60">
        <v>5224.5</v>
      </c>
      <c r="FZ312" s="60">
        <v>4961.5</v>
      </c>
      <c r="GA312" s="60">
        <v>5224.5</v>
      </c>
      <c r="GB312" s="60">
        <v>4740.5</v>
      </c>
      <c r="GC312" s="60">
        <v>4676.5</v>
      </c>
      <c r="GD312" s="60">
        <v>4460.5</v>
      </c>
      <c r="GE312" s="60">
        <v>4032.5</v>
      </c>
      <c r="GF312" s="60">
        <v>4032.5</v>
      </c>
      <c r="GG312" s="60">
        <v>4750.5</v>
      </c>
      <c r="GH312" s="60">
        <v>4670.5</v>
      </c>
      <c r="GI312" s="60">
        <v>3755.5</v>
      </c>
      <c r="GJ312" s="60">
        <v>4654.5</v>
      </c>
      <c r="GK312" s="60">
        <v>4219.5</v>
      </c>
      <c r="GL312" s="60">
        <v>4349.5</v>
      </c>
      <c r="GM312" s="60">
        <v>3476.5</v>
      </c>
      <c r="GN312" s="60">
        <v>4654.5</v>
      </c>
      <c r="GO312" s="60">
        <v>4654.5</v>
      </c>
      <c r="GP312" s="60">
        <v>4654.5</v>
      </c>
      <c r="GQ312" s="60">
        <v>4422.5</v>
      </c>
      <c r="GR312" s="60">
        <v>3626.5</v>
      </c>
      <c r="GS312" s="60">
        <v>4656.5</v>
      </c>
      <c r="GT312" s="60">
        <v>4654.5</v>
      </c>
      <c r="GU312" s="60">
        <v>4670.5</v>
      </c>
      <c r="GV312" s="60">
        <v>4670.5</v>
      </c>
      <c r="GW312" s="60">
        <v>4670.5</v>
      </c>
      <c r="GX312" s="60">
        <v>4670.5</v>
      </c>
      <c r="GY312" s="60">
        <v>4670.5</v>
      </c>
      <c r="GZ312" s="60">
        <v>4670.5</v>
      </c>
      <c r="HA312" s="60">
        <v>4670.5</v>
      </c>
      <c r="HB312" s="60">
        <v>4439.5</v>
      </c>
      <c r="HC312" s="60">
        <v>4670.5</v>
      </c>
      <c r="HD312" s="60">
        <v>4670.5</v>
      </c>
      <c r="HE312" s="60">
        <v>4995.5</v>
      </c>
      <c r="HF312" s="60">
        <v>4670.5</v>
      </c>
      <c r="HG312" s="60">
        <v>4422.5</v>
      </c>
      <c r="HH312" s="60">
        <v>4670.5</v>
      </c>
      <c r="HI312" s="60">
        <v>4676.5</v>
      </c>
      <c r="HJ312" s="60">
        <v>4300.5</v>
      </c>
      <c r="HK312" s="60">
        <v>3626.5</v>
      </c>
      <c r="HL312" s="60">
        <v>4388.5</v>
      </c>
      <c r="HM312" s="60">
        <v>3302.5</v>
      </c>
      <c r="HN312" s="60">
        <v>4900.5</v>
      </c>
      <c r="HO312" s="60">
        <v>5224.5</v>
      </c>
      <c r="HP312" s="60">
        <v>3626.5</v>
      </c>
      <c r="HQ312" s="60">
        <v>3653.5</v>
      </c>
      <c r="HR312" s="60">
        <v>4899.5</v>
      </c>
      <c r="HS312" s="60">
        <v>4754.5</v>
      </c>
      <c r="HT312" s="60">
        <v>4995.5</v>
      </c>
      <c r="HU312" s="60">
        <v>5065.5</v>
      </c>
      <c r="HV312" s="60">
        <v>4995.5</v>
      </c>
      <c r="HW312" s="60">
        <v>4995.5</v>
      </c>
      <c r="HX312" s="60">
        <v>4654.5</v>
      </c>
      <c r="HY312" s="60">
        <v>4995.5</v>
      </c>
      <c r="HZ312" s="60">
        <v>4995.5</v>
      </c>
      <c r="IA312" s="60">
        <v>4995.5</v>
      </c>
      <c r="IB312" s="60">
        <v>5224.5</v>
      </c>
      <c r="IC312" s="60">
        <v>5144.5</v>
      </c>
      <c r="ID312" s="60">
        <v>5224.5</v>
      </c>
      <c r="IE312" s="60">
        <v>5224.5</v>
      </c>
      <c r="IF312" s="60">
        <v>5224.5</v>
      </c>
      <c r="IG312" s="60">
        <v>5224.5</v>
      </c>
      <c r="IH312" s="60">
        <v>4605.5</v>
      </c>
      <c r="II312" s="60">
        <v>4409.5</v>
      </c>
      <c r="IJ312" s="60">
        <v>5154.5</v>
      </c>
      <c r="IK312" s="60">
        <v>3889.5</v>
      </c>
      <c r="IL312" s="60">
        <v>4350.5</v>
      </c>
      <c r="IM312" s="60">
        <v>4740.5</v>
      </c>
      <c r="IN312" s="60">
        <v>4899.5</v>
      </c>
      <c r="IO312" s="60">
        <v>4102.5</v>
      </c>
      <c r="IP312" s="60">
        <v>3468.5</v>
      </c>
      <c r="IQ312" s="60">
        <v>4740.5</v>
      </c>
      <c r="IR312" s="60">
        <v>3468.5</v>
      </c>
      <c r="IS312" s="60">
        <v>5224.5</v>
      </c>
      <c r="IT312" s="60">
        <v>5224.5</v>
      </c>
      <c r="IU312" s="60">
        <v>5224.5</v>
      </c>
      <c r="IV312" s="60">
        <v>4899.5</v>
      </c>
      <c r="IW312" s="60">
        <v>5012.5</v>
      </c>
      <c r="IX312" s="60">
        <v>4633.5</v>
      </c>
      <c r="IY312" s="60">
        <v>4654.5</v>
      </c>
      <c r="IZ312" s="60">
        <v>4065.5</v>
      </c>
      <c r="JA312" s="60">
        <v>1563.5</v>
      </c>
      <c r="JB312" s="60">
        <v>3958.5</v>
      </c>
      <c r="JC312" s="60">
        <v>4253.5</v>
      </c>
      <c r="JD312" s="60">
        <v>3514.5</v>
      </c>
      <c r="JE312" s="60">
        <v>4716.5</v>
      </c>
      <c r="JF312" s="60">
        <v>5144.5</v>
      </c>
      <c r="JG312" s="60">
        <v>2557.5</v>
      </c>
      <c r="JH312" s="60">
        <v>5224.5</v>
      </c>
      <c r="JI312" s="60">
        <v>4961.5</v>
      </c>
      <c r="JJ312" s="60">
        <v>4571.5</v>
      </c>
      <c r="JK312" s="60">
        <v>3130.5</v>
      </c>
      <c r="JL312" s="60">
        <v>5224.5</v>
      </c>
      <c r="JM312" s="60">
        <v>5224.5</v>
      </c>
      <c r="JN312" s="60">
        <v>4890.5</v>
      </c>
      <c r="JO312" s="60">
        <v>2787.5</v>
      </c>
      <c r="JP312" s="60">
        <v>4073.5</v>
      </c>
      <c r="JQ312" s="60">
        <v>5224.5</v>
      </c>
      <c r="JR312" s="60">
        <v>5074.5</v>
      </c>
      <c r="JS312" s="60">
        <v>4548.5</v>
      </c>
      <c r="JT312" s="60">
        <v>4654.5</v>
      </c>
      <c r="JU312" s="60">
        <v>5135.5</v>
      </c>
      <c r="JV312" s="60">
        <v>4328.5</v>
      </c>
      <c r="JW312" s="60">
        <v>2873.5</v>
      </c>
      <c r="JX312" s="60">
        <v>2808.5</v>
      </c>
      <c r="JY312" s="60">
        <v>4624.5</v>
      </c>
      <c r="JZ312" s="60">
        <v>5224.5</v>
      </c>
      <c r="KA312" s="60">
        <v>4073.5</v>
      </c>
      <c r="KB312" s="60">
        <v>4764.5</v>
      </c>
      <c r="KC312" s="60">
        <v>3298.5</v>
      </c>
      <c r="KD312" s="60">
        <v>4243.5</v>
      </c>
      <c r="KE312" s="60">
        <v>5092.5</v>
      </c>
      <c r="KF312" s="60">
        <v>4246.5</v>
      </c>
      <c r="KG312" s="60">
        <v>5092.5</v>
      </c>
      <c r="KH312" s="60">
        <v>5224.5</v>
      </c>
      <c r="KI312" s="60">
        <v>5224.5</v>
      </c>
      <c r="KJ312" s="60">
        <v>5224.5</v>
      </c>
      <c r="KK312" s="60">
        <v>4961.5</v>
      </c>
      <c r="KL312" s="60">
        <v>5224.5</v>
      </c>
      <c r="KM312" s="60">
        <v>5215.5</v>
      </c>
      <c r="KN312" s="60">
        <v>5224.5</v>
      </c>
      <c r="KO312" s="60">
        <v>3302.5</v>
      </c>
      <c r="KP312" s="60">
        <v>4282.5</v>
      </c>
      <c r="KQ312" s="60">
        <v>4842.5</v>
      </c>
      <c r="KR312" s="60">
        <v>4594.5</v>
      </c>
      <c r="KS312" s="60">
        <v>4598.5</v>
      </c>
      <c r="KT312" s="60">
        <v>4152.5</v>
      </c>
      <c r="KU312" s="60">
        <v>4282.5</v>
      </c>
      <c r="KV312" s="60">
        <v>4282.5</v>
      </c>
      <c r="KX312" s="60">
        <v>4654.5</v>
      </c>
      <c r="KY312" s="60">
        <v>4654.5</v>
      </c>
      <c r="KZ312" s="60">
        <v>4348.5</v>
      </c>
      <c r="LA312" s="60">
        <v>4454.5</v>
      </c>
      <c r="LB312" s="60">
        <v>1035.5</v>
      </c>
      <c r="LC312" s="60">
        <v>3889.5</v>
      </c>
      <c r="LD312" s="60">
        <v>3286.5</v>
      </c>
      <c r="LE312" s="60">
        <v>4727.5</v>
      </c>
      <c r="LF312" s="60">
        <v>4654.5</v>
      </c>
      <c r="LG312" s="60">
        <v>2810.5</v>
      </c>
      <c r="LH312" s="60">
        <v>4454.5</v>
      </c>
      <c r="LI312" s="60">
        <v>4534.5</v>
      </c>
      <c r="LJ312" s="60">
        <v>4388.5</v>
      </c>
      <c r="LK312" s="60">
        <v>3444.5</v>
      </c>
      <c r="LL312" s="60">
        <v>4406.5</v>
      </c>
      <c r="LM312" s="60">
        <v>4699.5</v>
      </c>
      <c r="LN312" s="60">
        <v>4292.5</v>
      </c>
      <c r="LO312" s="60">
        <v>4899.5</v>
      </c>
      <c r="LP312" s="60">
        <v>4597.5</v>
      </c>
      <c r="LQ312" s="60">
        <v>4206.5</v>
      </c>
      <c r="LR312" s="60">
        <v>3838.5</v>
      </c>
      <c r="LS312" s="60">
        <v>4624.5</v>
      </c>
      <c r="LT312" s="60">
        <v>2817.5</v>
      </c>
      <c r="LU312" s="60">
        <v>4654.5</v>
      </c>
      <c r="LV312" s="60">
        <v>4654.5</v>
      </c>
    </row>
    <row r="313" spans="1:334" ht="15" customHeight="1" x14ac:dyDescent="0.35">
      <c r="A313" s="57"/>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s="60">
        <v>491</v>
      </c>
      <c r="FH313" s="60">
        <v>717</v>
      </c>
      <c r="FI313" s="60">
        <v>717</v>
      </c>
      <c r="FJ313" s="60">
        <v>717</v>
      </c>
      <c r="FK313" s="60">
        <v>717</v>
      </c>
      <c r="FL313" s="60">
        <v>472</v>
      </c>
      <c r="FM313" s="60">
        <v>717</v>
      </c>
      <c r="FN313" s="60">
        <v>637</v>
      </c>
      <c r="FO313" s="60">
        <v>717</v>
      </c>
      <c r="FP313" s="60">
        <v>717</v>
      </c>
      <c r="FQ313" s="60">
        <v>717</v>
      </c>
      <c r="FR313" s="60">
        <v>717</v>
      </c>
      <c r="FS313" s="60">
        <v>717</v>
      </c>
      <c r="FT313" s="60">
        <v>717</v>
      </c>
      <c r="FU313" s="60">
        <v>717</v>
      </c>
      <c r="FV313" s="60">
        <v>717</v>
      </c>
      <c r="FW313" s="60">
        <v>717</v>
      </c>
      <c r="FX313" s="60">
        <v>717</v>
      </c>
      <c r="FY313" s="60">
        <v>717</v>
      </c>
      <c r="FZ313" s="60">
        <v>717</v>
      </c>
      <c r="GA313" s="60">
        <v>717</v>
      </c>
      <c r="GB313" s="60">
        <v>316</v>
      </c>
      <c r="GC313" s="60">
        <v>717</v>
      </c>
      <c r="GD313" s="60">
        <v>392</v>
      </c>
      <c r="GE313" s="60">
        <v>316</v>
      </c>
      <c r="GF313" s="60">
        <v>316</v>
      </c>
      <c r="GG313" s="60">
        <v>396</v>
      </c>
      <c r="GH313" s="60">
        <v>316</v>
      </c>
      <c r="GI313" s="60">
        <v>392</v>
      </c>
      <c r="GJ313" s="60">
        <v>71</v>
      </c>
      <c r="GK313" s="60">
        <v>71</v>
      </c>
      <c r="GL313" s="60">
        <v>147</v>
      </c>
      <c r="GM313" s="60">
        <v>392</v>
      </c>
      <c r="GN313" s="60">
        <v>71</v>
      </c>
      <c r="GO313" s="60">
        <v>392</v>
      </c>
      <c r="GP313" s="60">
        <v>316</v>
      </c>
      <c r="GQ313" s="60">
        <v>392</v>
      </c>
      <c r="GR313" s="60">
        <v>717</v>
      </c>
      <c r="GS313" s="60">
        <v>392</v>
      </c>
      <c r="GT313" s="60">
        <v>71</v>
      </c>
      <c r="GU313" s="60">
        <v>316</v>
      </c>
      <c r="GV313" s="60">
        <v>316</v>
      </c>
      <c r="GW313" s="60">
        <v>316</v>
      </c>
      <c r="GX313" s="60">
        <v>316</v>
      </c>
      <c r="GY313" s="60">
        <v>316</v>
      </c>
      <c r="GZ313" s="60">
        <v>316</v>
      </c>
      <c r="HA313" s="60">
        <v>316</v>
      </c>
      <c r="HB313" s="60">
        <v>392</v>
      </c>
      <c r="HC313" s="60">
        <v>316</v>
      </c>
      <c r="HD313" s="60">
        <v>245</v>
      </c>
      <c r="HE313" s="60">
        <v>570</v>
      </c>
      <c r="HF313" s="60">
        <v>245</v>
      </c>
      <c r="HG313" s="60">
        <v>245</v>
      </c>
      <c r="HH313" s="60">
        <v>245</v>
      </c>
      <c r="HI313" s="60">
        <v>717</v>
      </c>
      <c r="HJ313" s="60">
        <v>71</v>
      </c>
      <c r="HK313" s="60">
        <v>717</v>
      </c>
      <c r="HL313" s="60">
        <v>147</v>
      </c>
      <c r="HM313" s="60">
        <v>717</v>
      </c>
      <c r="HN313" s="60">
        <v>717</v>
      </c>
      <c r="HO313" s="60">
        <v>717</v>
      </c>
      <c r="HP313" s="60">
        <v>717</v>
      </c>
      <c r="HQ313" s="60">
        <v>322</v>
      </c>
      <c r="HR313" s="60">
        <v>392</v>
      </c>
      <c r="HS313" s="60">
        <v>637</v>
      </c>
      <c r="HT313" s="60">
        <v>641</v>
      </c>
      <c r="HU313" s="60">
        <v>641</v>
      </c>
      <c r="HV313" s="60">
        <v>641</v>
      </c>
      <c r="HW313" s="60">
        <v>641</v>
      </c>
      <c r="HX313" s="60">
        <v>71</v>
      </c>
      <c r="HY313" s="60">
        <v>646</v>
      </c>
      <c r="HZ313" s="60">
        <v>646</v>
      </c>
      <c r="IA313" s="60">
        <v>646</v>
      </c>
      <c r="IB313" s="60">
        <v>717</v>
      </c>
      <c r="IC313" s="60">
        <v>637</v>
      </c>
      <c r="ID313" s="60">
        <v>717</v>
      </c>
      <c r="IE313" s="60">
        <v>717</v>
      </c>
      <c r="IF313" s="60">
        <v>717</v>
      </c>
      <c r="IG313" s="60">
        <v>717</v>
      </c>
      <c r="IH313" s="60">
        <v>717</v>
      </c>
      <c r="II313" s="60">
        <v>717</v>
      </c>
      <c r="IJ313" s="60">
        <v>717</v>
      </c>
      <c r="IK313" s="60">
        <v>392</v>
      </c>
      <c r="IL313" s="60">
        <v>316</v>
      </c>
      <c r="IM313" s="60">
        <v>316</v>
      </c>
      <c r="IN313" s="60">
        <v>392</v>
      </c>
      <c r="IO313" s="60">
        <v>392</v>
      </c>
      <c r="IP313" s="60">
        <v>147</v>
      </c>
      <c r="IQ313" s="60">
        <v>316</v>
      </c>
      <c r="IR313" s="60">
        <v>147</v>
      </c>
      <c r="IS313" s="60">
        <v>717</v>
      </c>
      <c r="IT313" s="60">
        <v>717</v>
      </c>
      <c r="IU313" s="60">
        <v>717</v>
      </c>
      <c r="IV313" s="60">
        <v>316</v>
      </c>
      <c r="IW313" s="60">
        <v>637</v>
      </c>
      <c r="IX313" s="60">
        <v>637</v>
      </c>
      <c r="IY313" s="60">
        <v>71</v>
      </c>
      <c r="IZ313" s="60">
        <v>637</v>
      </c>
      <c r="JA313" s="60">
        <v>472</v>
      </c>
      <c r="JB313" s="60">
        <v>637</v>
      </c>
      <c r="JC313" s="60">
        <v>392</v>
      </c>
      <c r="JD313" s="60">
        <v>637</v>
      </c>
      <c r="JE313" s="60">
        <v>472</v>
      </c>
      <c r="JF313" s="60">
        <v>637</v>
      </c>
      <c r="JG313" s="60">
        <v>637</v>
      </c>
      <c r="JH313" s="60">
        <v>717</v>
      </c>
      <c r="JI313" s="60">
        <v>717</v>
      </c>
      <c r="JJ313" s="60">
        <v>717</v>
      </c>
      <c r="JK313" s="60">
        <v>717</v>
      </c>
      <c r="JL313" s="60">
        <v>717</v>
      </c>
      <c r="JM313" s="60">
        <v>717</v>
      </c>
      <c r="JN313" s="60">
        <v>392</v>
      </c>
      <c r="JO313" s="60">
        <v>637</v>
      </c>
      <c r="JP313" s="60">
        <v>71</v>
      </c>
      <c r="JQ313" s="60">
        <v>717</v>
      </c>
      <c r="JR313" s="60">
        <v>491</v>
      </c>
      <c r="JS313" s="60">
        <v>71</v>
      </c>
      <c r="JT313" s="60">
        <v>71</v>
      </c>
      <c r="JU313" s="60">
        <v>637</v>
      </c>
      <c r="JV313" s="60">
        <v>147</v>
      </c>
      <c r="JW313" s="60">
        <v>637</v>
      </c>
      <c r="JX313" s="60">
        <v>392</v>
      </c>
      <c r="JY313" s="60">
        <v>637</v>
      </c>
      <c r="JZ313" s="60">
        <v>717</v>
      </c>
      <c r="KA313" s="60">
        <v>71</v>
      </c>
      <c r="KB313" s="60">
        <v>637</v>
      </c>
      <c r="KC313" s="60">
        <v>637</v>
      </c>
      <c r="KD313" s="60">
        <v>637</v>
      </c>
      <c r="KE313" s="60">
        <v>717</v>
      </c>
      <c r="KF313" s="60">
        <v>392</v>
      </c>
      <c r="KG313" s="60">
        <v>717</v>
      </c>
      <c r="KH313" s="60">
        <v>717</v>
      </c>
      <c r="KI313" s="60">
        <v>717</v>
      </c>
      <c r="KJ313" s="60">
        <v>717</v>
      </c>
      <c r="KK313" s="60">
        <v>717</v>
      </c>
      <c r="KL313" s="60">
        <v>717</v>
      </c>
      <c r="KM313" s="60">
        <v>717</v>
      </c>
      <c r="KN313" s="60">
        <v>717</v>
      </c>
      <c r="KO313" s="60">
        <v>717</v>
      </c>
      <c r="KP313" s="60">
        <v>71</v>
      </c>
      <c r="KQ313" s="60">
        <v>637</v>
      </c>
      <c r="KR313" s="60">
        <v>637</v>
      </c>
      <c r="KS313" s="60">
        <v>717</v>
      </c>
      <c r="KT313" s="60">
        <v>717</v>
      </c>
      <c r="KU313" s="60">
        <v>71</v>
      </c>
      <c r="KV313" s="60">
        <v>71</v>
      </c>
      <c r="KW313" s="60">
        <v>147</v>
      </c>
      <c r="KY313" s="60">
        <v>71</v>
      </c>
      <c r="KZ313" s="60">
        <v>71</v>
      </c>
      <c r="LA313" s="60">
        <v>71</v>
      </c>
      <c r="LB313" s="60">
        <v>392</v>
      </c>
      <c r="LC313" s="60">
        <v>392</v>
      </c>
      <c r="LD313" s="60">
        <v>147</v>
      </c>
      <c r="LE313" s="60">
        <v>392</v>
      </c>
      <c r="LF313" s="60">
        <v>316</v>
      </c>
      <c r="LG313" s="60">
        <v>637</v>
      </c>
      <c r="LH313" s="60">
        <v>71</v>
      </c>
      <c r="LI313" s="60">
        <v>151</v>
      </c>
      <c r="LJ313" s="60">
        <v>637</v>
      </c>
      <c r="LK313" s="60">
        <v>147</v>
      </c>
      <c r="LM313" s="60">
        <v>316</v>
      </c>
      <c r="LN313" s="60">
        <v>392</v>
      </c>
      <c r="LO313" s="60">
        <v>392</v>
      </c>
      <c r="LP313" s="60">
        <v>321</v>
      </c>
      <c r="LQ313" s="60">
        <v>71</v>
      </c>
      <c r="LR313" s="60">
        <v>147</v>
      </c>
      <c r="LS313" s="60">
        <v>637</v>
      </c>
      <c r="LT313" s="60">
        <v>637</v>
      </c>
      <c r="LU313" s="60">
        <v>71</v>
      </c>
      <c r="LV313" s="60">
        <v>147</v>
      </c>
    </row>
    <row r="314" spans="1:334" ht="15" customHeight="1" x14ac:dyDescent="0.35">
      <c r="A314" s="57"/>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s="60">
        <v>921</v>
      </c>
      <c r="FH314" s="60">
        <v>1147</v>
      </c>
      <c r="FI314" s="60">
        <v>1147</v>
      </c>
      <c r="FJ314" s="60">
        <v>1147</v>
      </c>
      <c r="FK314" s="60">
        <v>1147</v>
      </c>
      <c r="FL314" s="60">
        <v>902</v>
      </c>
      <c r="FM314" s="60">
        <v>1147</v>
      </c>
      <c r="FN314" s="60">
        <v>713</v>
      </c>
      <c r="FO314" s="60">
        <v>1147</v>
      </c>
      <c r="FP314" s="60">
        <v>1147</v>
      </c>
      <c r="FQ314" s="60">
        <v>793</v>
      </c>
      <c r="FR314" s="60">
        <v>1147</v>
      </c>
      <c r="FS314" s="60">
        <v>793</v>
      </c>
      <c r="FT314" s="60">
        <v>1147</v>
      </c>
      <c r="FU314" s="60">
        <v>793</v>
      </c>
      <c r="FV314" s="60">
        <v>1147</v>
      </c>
      <c r="FW314" s="60">
        <v>1147</v>
      </c>
      <c r="FX314" s="60">
        <v>1147</v>
      </c>
      <c r="FY314" s="60">
        <v>1147</v>
      </c>
      <c r="FZ314" s="60">
        <v>1147</v>
      </c>
      <c r="GA314" s="60">
        <v>1147</v>
      </c>
      <c r="GB314" s="60">
        <v>746</v>
      </c>
      <c r="GC314" s="60">
        <v>1147</v>
      </c>
      <c r="GD314" s="60">
        <v>678</v>
      </c>
      <c r="GE314" s="60">
        <v>392</v>
      </c>
      <c r="GF314" s="60">
        <v>392</v>
      </c>
      <c r="GG314" s="60">
        <v>472</v>
      </c>
      <c r="GH314" s="60">
        <v>392</v>
      </c>
      <c r="GI314" s="60">
        <v>615</v>
      </c>
      <c r="GJ314" s="60">
        <v>501</v>
      </c>
      <c r="GK314" s="60">
        <v>438</v>
      </c>
      <c r="GL314" s="60">
        <v>433</v>
      </c>
      <c r="GM314" s="60">
        <v>822</v>
      </c>
      <c r="GN314" s="60">
        <v>357</v>
      </c>
      <c r="GO314" s="60">
        <v>468</v>
      </c>
      <c r="GP314" s="60">
        <v>746</v>
      </c>
      <c r="GQ314" s="60">
        <v>759</v>
      </c>
      <c r="GR314" s="60">
        <v>1147</v>
      </c>
      <c r="GS314" s="60">
        <v>822</v>
      </c>
      <c r="GT314" s="60">
        <v>357</v>
      </c>
      <c r="GU314" s="60">
        <v>392</v>
      </c>
      <c r="GV314" s="60">
        <v>392</v>
      </c>
      <c r="GW314" s="60">
        <v>392</v>
      </c>
      <c r="GX314" s="60">
        <v>392</v>
      </c>
      <c r="GY314" s="60">
        <v>392</v>
      </c>
      <c r="GZ314" s="60">
        <v>392</v>
      </c>
      <c r="HA314" s="60">
        <v>392</v>
      </c>
      <c r="HB314" s="60">
        <v>468</v>
      </c>
      <c r="HC314" s="60">
        <v>392</v>
      </c>
      <c r="HD314" s="60">
        <v>392</v>
      </c>
      <c r="HE314" s="60">
        <v>717</v>
      </c>
      <c r="HF314" s="60">
        <v>392</v>
      </c>
      <c r="HG314" s="60">
        <v>392</v>
      </c>
      <c r="HH314" s="60">
        <v>392</v>
      </c>
      <c r="HI314" s="60">
        <v>1147</v>
      </c>
      <c r="HJ314" s="60">
        <v>357</v>
      </c>
      <c r="HK314" s="60">
        <v>1147</v>
      </c>
      <c r="HL314" s="60">
        <v>577</v>
      </c>
      <c r="HM314" s="60">
        <v>1147</v>
      </c>
      <c r="HN314" s="60">
        <v>1147</v>
      </c>
      <c r="HO314" s="60">
        <v>1147</v>
      </c>
      <c r="HP314" s="60">
        <v>1147</v>
      </c>
      <c r="HQ314" s="60">
        <v>752</v>
      </c>
      <c r="HR314" s="60">
        <v>822</v>
      </c>
      <c r="HS314" s="60">
        <v>1067</v>
      </c>
      <c r="HT314" s="60">
        <v>717</v>
      </c>
      <c r="HU314" s="60">
        <v>1071</v>
      </c>
      <c r="HV314" s="60">
        <v>717</v>
      </c>
      <c r="HW314" s="60">
        <v>717</v>
      </c>
      <c r="HX314" s="60">
        <v>501</v>
      </c>
      <c r="HY314" s="60">
        <v>1147</v>
      </c>
      <c r="HZ314" s="60">
        <v>1147</v>
      </c>
      <c r="IA314" s="60">
        <v>1147</v>
      </c>
      <c r="IB314" s="60">
        <v>1147</v>
      </c>
      <c r="IC314" s="60">
        <v>1067</v>
      </c>
      <c r="ID314" s="60">
        <v>1147</v>
      </c>
      <c r="IE314" s="60">
        <v>1147</v>
      </c>
      <c r="IF314" s="60">
        <v>1147</v>
      </c>
      <c r="IG314" s="60">
        <v>1147</v>
      </c>
      <c r="IH314" s="60">
        <v>1147</v>
      </c>
      <c r="II314" s="60">
        <v>1147</v>
      </c>
      <c r="IJ314" s="60">
        <v>1147</v>
      </c>
      <c r="IK314" s="60">
        <v>822</v>
      </c>
      <c r="IL314" s="60">
        <v>746</v>
      </c>
      <c r="IM314" s="60">
        <v>746</v>
      </c>
      <c r="IN314" s="60">
        <v>822</v>
      </c>
      <c r="IO314" s="60">
        <v>822</v>
      </c>
      <c r="IP314" s="60">
        <v>577</v>
      </c>
      <c r="IQ314" s="60">
        <v>746</v>
      </c>
      <c r="IR314" s="60">
        <v>577</v>
      </c>
      <c r="IS314" s="60">
        <v>1147</v>
      </c>
      <c r="IT314" s="60">
        <v>1147</v>
      </c>
      <c r="IU314" s="60">
        <v>1147</v>
      </c>
      <c r="IV314" s="60">
        <v>746</v>
      </c>
      <c r="IW314" s="60">
        <v>1067</v>
      </c>
      <c r="IX314" s="60">
        <v>1067</v>
      </c>
      <c r="IY314" s="60">
        <v>501</v>
      </c>
      <c r="IZ314" s="60">
        <v>1067</v>
      </c>
      <c r="JA314" s="60">
        <v>902</v>
      </c>
      <c r="JB314" s="60">
        <v>1067</v>
      </c>
      <c r="JC314" s="60">
        <v>822</v>
      </c>
      <c r="JD314" s="60">
        <v>1067</v>
      </c>
      <c r="JE314" s="60">
        <v>902</v>
      </c>
      <c r="JF314" s="60">
        <v>1067</v>
      </c>
      <c r="JG314" s="60">
        <v>1067</v>
      </c>
      <c r="JH314" s="60">
        <v>1147</v>
      </c>
      <c r="JI314" s="60">
        <v>1147</v>
      </c>
      <c r="JJ314" s="60">
        <v>1147</v>
      </c>
      <c r="JK314" s="60">
        <v>1147</v>
      </c>
      <c r="JL314" s="60">
        <v>1147</v>
      </c>
      <c r="JM314" s="60">
        <v>1147</v>
      </c>
      <c r="JN314" s="60">
        <v>822</v>
      </c>
      <c r="JO314" s="60">
        <v>1067</v>
      </c>
      <c r="JP314" s="60">
        <v>357</v>
      </c>
      <c r="JQ314" s="60">
        <v>1147</v>
      </c>
      <c r="JR314" s="60">
        <v>921</v>
      </c>
      <c r="JS314" s="60">
        <v>357</v>
      </c>
      <c r="JT314" s="60">
        <v>501</v>
      </c>
      <c r="JU314" s="60">
        <v>1067</v>
      </c>
      <c r="JV314" s="60">
        <v>514</v>
      </c>
      <c r="JW314" s="60">
        <v>1004</v>
      </c>
      <c r="JX314" s="60">
        <v>822</v>
      </c>
      <c r="JY314" s="60">
        <v>1004</v>
      </c>
      <c r="JZ314" s="60">
        <v>1147</v>
      </c>
      <c r="KA314" s="60">
        <v>357</v>
      </c>
      <c r="KB314" s="60">
        <v>1067</v>
      </c>
      <c r="KC314" s="60">
        <v>1067</v>
      </c>
      <c r="KD314" s="60">
        <v>1067</v>
      </c>
      <c r="KE314" s="60">
        <v>1147</v>
      </c>
      <c r="KF314" s="60">
        <v>822</v>
      </c>
      <c r="KG314" s="60">
        <v>1147</v>
      </c>
      <c r="KH314" s="60">
        <v>1147</v>
      </c>
      <c r="KI314" s="60">
        <v>1147</v>
      </c>
      <c r="KJ314" s="60">
        <v>1147</v>
      </c>
      <c r="KK314" s="60">
        <v>1147</v>
      </c>
      <c r="KL314" s="60">
        <v>1147</v>
      </c>
      <c r="KM314" s="60">
        <v>1147</v>
      </c>
      <c r="KN314" s="60">
        <v>1147</v>
      </c>
      <c r="KO314" s="60">
        <v>1147</v>
      </c>
      <c r="KP314" s="60">
        <v>501</v>
      </c>
      <c r="KQ314" s="60">
        <v>1067</v>
      </c>
      <c r="KR314" s="60">
        <v>1067</v>
      </c>
      <c r="KS314" s="60">
        <v>1147</v>
      </c>
      <c r="KT314" s="60">
        <v>1147</v>
      </c>
      <c r="KU314" s="60">
        <v>501</v>
      </c>
      <c r="KV314" s="60">
        <v>501</v>
      </c>
      <c r="KW314" s="60">
        <v>577</v>
      </c>
      <c r="KX314" s="60">
        <v>501</v>
      </c>
      <c r="KZ314" s="60">
        <v>357</v>
      </c>
      <c r="LA314" s="60">
        <v>357</v>
      </c>
      <c r="LB314" s="60">
        <v>822</v>
      </c>
      <c r="LC314" s="60">
        <v>822</v>
      </c>
      <c r="LD314" s="60">
        <v>577</v>
      </c>
      <c r="LE314" s="60">
        <v>468</v>
      </c>
      <c r="LF314" s="60">
        <v>392</v>
      </c>
      <c r="LG314" s="60">
        <v>1067</v>
      </c>
      <c r="LH314" s="60">
        <v>501</v>
      </c>
      <c r="LI314" s="60">
        <v>581</v>
      </c>
      <c r="LJ314" s="60">
        <v>1067</v>
      </c>
      <c r="LK314" s="60">
        <v>577</v>
      </c>
      <c r="LL314" s="60">
        <v>501</v>
      </c>
      <c r="LM314" s="60">
        <v>602</v>
      </c>
      <c r="LN314" s="60">
        <v>822</v>
      </c>
      <c r="LO314" s="60">
        <v>822</v>
      </c>
      <c r="LP314" s="60">
        <v>822</v>
      </c>
      <c r="LQ314" s="60">
        <v>501</v>
      </c>
      <c r="LR314" s="60">
        <v>577</v>
      </c>
      <c r="LS314" s="60">
        <v>1004</v>
      </c>
      <c r="LT314" s="60">
        <v>1004</v>
      </c>
      <c r="LU314" s="60">
        <v>357</v>
      </c>
      <c r="LV314" s="60">
        <v>577</v>
      </c>
    </row>
    <row r="315" spans="1:334" ht="15" customHeight="1" x14ac:dyDescent="0.35">
      <c r="A315" s="57"/>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s="60">
        <v>1654</v>
      </c>
      <c r="FH315" s="60">
        <v>1774</v>
      </c>
      <c r="FI315" s="60">
        <v>1880</v>
      </c>
      <c r="FJ315" s="60">
        <v>1880</v>
      </c>
      <c r="FK315" s="60">
        <v>1880</v>
      </c>
      <c r="FL315" s="60">
        <v>1529</v>
      </c>
      <c r="FM315" s="60">
        <v>1880</v>
      </c>
      <c r="FN315" s="60">
        <v>1656</v>
      </c>
      <c r="FO315" s="60">
        <v>1774</v>
      </c>
      <c r="FP315" s="60">
        <v>1880</v>
      </c>
      <c r="FQ315" s="60">
        <v>1246</v>
      </c>
      <c r="FR315" s="60">
        <v>1880</v>
      </c>
      <c r="FS315" s="60">
        <v>1736</v>
      </c>
      <c r="FT315" s="60">
        <v>1880</v>
      </c>
      <c r="FU315" s="60">
        <v>1630</v>
      </c>
      <c r="FV315" s="60">
        <v>1774</v>
      </c>
      <c r="FW315" s="60">
        <v>1880</v>
      </c>
      <c r="FX315" s="60">
        <v>1880</v>
      </c>
      <c r="FY315" s="60">
        <v>1880</v>
      </c>
      <c r="FZ315" s="60">
        <v>1880</v>
      </c>
      <c r="GA315" s="60">
        <v>1880</v>
      </c>
      <c r="GB315" s="60">
        <v>1479</v>
      </c>
      <c r="GC315" s="60">
        <v>1880</v>
      </c>
      <c r="GD315" s="60">
        <v>1011</v>
      </c>
      <c r="GE315" s="60">
        <v>1229</v>
      </c>
      <c r="GF315" s="60">
        <v>1229</v>
      </c>
      <c r="GG315" s="60">
        <v>1415</v>
      </c>
      <c r="GH315" s="60">
        <v>1335</v>
      </c>
      <c r="GI315" s="60">
        <v>1011</v>
      </c>
      <c r="GJ315" s="60">
        <v>1164</v>
      </c>
      <c r="GK315" s="60">
        <v>1034</v>
      </c>
      <c r="GL315" s="60">
        <v>802</v>
      </c>
      <c r="GM315" s="60">
        <v>1085</v>
      </c>
      <c r="GN315" s="60">
        <v>726</v>
      </c>
      <c r="GO315" s="60">
        <v>921</v>
      </c>
      <c r="GP315" s="60">
        <v>989</v>
      </c>
      <c r="GQ315" s="60">
        <v>1555</v>
      </c>
      <c r="GR315" s="60">
        <v>1774</v>
      </c>
      <c r="GS315" s="60">
        <v>1065</v>
      </c>
      <c r="GT315" s="60">
        <v>726</v>
      </c>
      <c r="GU315" s="60">
        <v>1335</v>
      </c>
      <c r="GV315" s="60">
        <v>1335</v>
      </c>
      <c r="GW315" s="60">
        <v>1335</v>
      </c>
      <c r="GX315" s="60">
        <v>1335</v>
      </c>
      <c r="GY315" s="60">
        <v>1335</v>
      </c>
      <c r="GZ315" s="60">
        <v>1335</v>
      </c>
      <c r="HA315" s="60">
        <v>1335</v>
      </c>
      <c r="HB315" s="60">
        <v>1305</v>
      </c>
      <c r="HC315" s="60">
        <v>1335</v>
      </c>
      <c r="HD315" s="60">
        <v>1335</v>
      </c>
      <c r="HE315" s="60">
        <v>1660</v>
      </c>
      <c r="HF315" s="60">
        <v>1335</v>
      </c>
      <c r="HG315" s="60">
        <v>1335</v>
      </c>
      <c r="HH315" s="60">
        <v>1335</v>
      </c>
      <c r="HI315" s="60">
        <v>1880</v>
      </c>
      <c r="HJ315" s="60">
        <v>620</v>
      </c>
      <c r="HK315" s="60">
        <v>1774</v>
      </c>
      <c r="HL315" s="60">
        <v>1310</v>
      </c>
      <c r="HM315" s="60">
        <v>1774</v>
      </c>
      <c r="HN315" s="60">
        <v>1880</v>
      </c>
      <c r="HO315" s="60">
        <v>1880</v>
      </c>
      <c r="HP315" s="60">
        <v>1774</v>
      </c>
      <c r="HQ315" s="60">
        <v>995</v>
      </c>
      <c r="HR315" s="60">
        <v>1555</v>
      </c>
      <c r="HS315" s="60">
        <v>1694</v>
      </c>
      <c r="HT315" s="60">
        <v>1660</v>
      </c>
      <c r="HU315" s="60">
        <v>1804</v>
      </c>
      <c r="HV315" s="60">
        <v>1660</v>
      </c>
      <c r="HW315" s="60">
        <v>1660</v>
      </c>
      <c r="HX315" s="60">
        <v>1234</v>
      </c>
      <c r="HY315" s="60">
        <v>1880</v>
      </c>
      <c r="HZ315" s="60">
        <v>1880</v>
      </c>
      <c r="IA315" s="60">
        <v>1880</v>
      </c>
      <c r="IB315" s="60">
        <v>1880</v>
      </c>
      <c r="IC315" s="60">
        <v>1800</v>
      </c>
      <c r="ID315" s="60">
        <v>1880</v>
      </c>
      <c r="IE315" s="60">
        <v>1880</v>
      </c>
      <c r="IF315" s="60">
        <v>1880</v>
      </c>
      <c r="IG315" s="60">
        <v>1880</v>
      </c>
      <c r="IH315" s="60">
        <v>1774</v>
      </c>
      <c r="II315" s="60">
        <v>1774</v>
      </c>
      <c r="IJ315" s="60">
        <v>1880</v>
      </c>
      <c r="IK315" s="60">
        <v>1449</v>
      </c>
      <c r="IL315" s="60">
        <v>1373</v>
      </c>
      <c r="IM315" s="60">
        <v>1479</v>
      </c>
      <c r="IN315" s="60">
        <v>1555</v>
      </c>
      <c r="IO315" s="60">
        <v>1449</v>
      </c>
      <c r="IP315" s="60">
        <v>1204</v>
      </c>
      <c r="IQ315" s="60">
        <v>1479</v>
      </c>
      <c r="IR315" s="60">
        <v>1204</v>
      </c>
      <c r="IS315" s="60">
        <v>1880</v>
      </c>
      <c r="IT315" s="60">
        <v>1880</v>
      </c>
      <c r="IU315" s="60">
        <v>1880</v>
      </c>
      <c r="IV315" s="60">
        <v>1479</v>
      </c>
      <c r="IW315" s="60">
        <v>1800</v>
      </c>
      <c r="IX315" s="60">
        <v>1800</v>
      </c>
      <c r="IY315" s="60">
        <v>1164</v>
      </c>
      <c r="IZ315" s="60">
        <v>1730</v>
      </c>
      <c r="JA315" s="60">
        <v>1529</v>
      </c>
      <c r="JB315" s="60">
        <v>1694</v>
      </c>
      <c r="JC315" s="60">
        <v>1555</v>
      </c>
      <c r="JD315" s="60">
        <v>1800</v>
      </c>
      <c r="JE315" s="60">
        <v>1635</v>
      </c>
      <c r="JF315" s="60">
        <v>1800</v>
      </c>
      <c r="JG315" s="60">
        <v>1694</v>
      </c>
      <c r="JH315" s="60">
        <v>1880</v>
      </c>
      <c r="JI315" s="60">
        <v>1880</v>
      </c>
      <c r="JJ315" s="60">
        <v>1774</v>
      </c>
      <c r="JK315" s="60">
        <v>1774</v>
      </c>
      <c r="JL315" s="60">
        <v>1880</v>
      </c>
      <c r="JM315" s="60">
        <v>1880</v>
      </c>
      <c r="JN315" s="60">
        <v>1555</v>
      </c>
      <c r="JO315" s="60">
        <v>1694</v>
      </c>
      <c r="JP315" s="60">
        <v>726</v>
      </c>
      <c r="JQ315" s="60">
        <v>1880</v>
      </c>
      <c r="JR315" s="60">
        <v>1654</v>
      </c>
      <c r="JS315" s="60">
        <v>620</v>
      </c>
      <c r="JT315" s="60">
        <v>1234</v>
      </c>
      <c r="JU315" s="60">
        <v>1800</v>
      </c>
      <c r="JV315" s="60">
        <v>1310</v>
      </c>
      <c r="JW315" s="60">
        <v>1694</v>
      </c>
      <c r="JX315" s="60">
        <v>1449</v>
      </c>
      <c r="JY315" s="60">
        <v>1800</v>
      </c>
      <c r="JZ315" s="60">
        <v>1880</v>
      </c>
      <c r="KA315" s="60">
        <v>726</v>
      </c>
      <c r="KB315" s="60">
        <v>1800</v>
      </c>
      <c r="KC315" s="60">
        <v>1694</v>
      </c>
      <c r="KD315" s="60">
        <v>1694</v>
      </c>
      <c r="KE315" s="60">
        <v>1880</v>
      </c>
      <c r="KF315" s="60">
        <v>1449</v>
      </c>
      <c r="KG315" s="60">
        <v>1880</v>
      </c>
      <c r="KH315" s="60">
        <v>1880</v>
      </c>
      <c r="KI315" s="60">
        <v>1880</v>
      </c>
      <c r="KJ315" s="60">
        <v>1880</v>
      </c>
      <c r="KK315" s="60">
        <v>1880</v>
      </c>
      <c r="KL315" s="60">
        <v>1880</v>
      </c>
      <c r="KM315" s="60">
        <v>1880</v>
      </c>
      <c r="KN315" s="60">
        <v>1880</v>
      </c>
      <c r="KO315" s="60">
        <v>1774</v>
      </c>
      <c r="KP315" s="60">
        <v>1034</v>
      </c>
      <c r="KQ315" s="60">
        <v>1600</v>
      </c>
      <c r="KR315" s="60">
        <v>1600</v>
      </c>
      <c r="KS315" s="60">
        <v>1680</v>
      </c>
      <c r="KT315" s="60">
        <v>1680</v>
      </c>
      <c r="KU315" s="60">
        <v>1034</v>
      </c>
      <c r="KV315" s="60">
        <v>1034</v>
      </c>
      <c r="KW315" s="60">
        <v>1004</v>
      </c>
      <c r="KX315" s="60">
        <v>1234</v>
      </c>
      <c r="KY315" s="60">
        <v>1090</v>
      </c>
      <c r="LA315" s="60">
        <v>526</v>
      </c>
      <c r="LB315" s="60">
        <v>1249</v>
      </c>
      <c r="LC315" s="60">
        <v>1379</v>
      </c>
      <c r="LD315" s="60">
        <v>710</v>
      </c>
      <c r="LE315" s="60">
        <v>921</v>
      </c>
      <c r="LF315" s="60">
        <v>845</v>
      </c>
      <c r="LG315" s="60">
        <v>1204</v>
      </c>
      <c r="LH315" s="60">
        <v>1034</v>
      </c>
      <c r="LI315" s="60">
        <v>1114</v>
      </c>
      <c r="LJ315" s="60">
        <v>1800</v>
      </c>
      <c r="LK315" s="60">
        <v>1004</v>
      </c>
      <c r="LL315" s="60">
        <v>1234</v>
      </c>
      <c r="LM315" s="60">
        <v>1065</v>
      </c>
      <c r="LN315" s="60">
        <v>1355</v>
      </c>
      <c r="LO315" s="60">
        <v>1555</v>
      </c>
      <c r="LP315" s="60">
        <v>1355</v>
      </c>
      <c r="LQ315" s="60">
        <v>1034</v>
      </c>
      <c r="LR315" s="60">
        <v>1110</v>
      </c>
      <c r="LS315" s="60">
        <v>1800</v>
      </c>
      <c r="LT315" s="60">
        <v>1694</v>
      </c>
      <c r="LU315" s="60">
        <v>726</v>
      </c>
      <c r="LV315" s="60">
        <v>1310</v>
      </c>
    </row>
    <row r="316" spans="1:334" ht="15" customHeight="1" x14ac:dyDescent="0.35">
      <c r="A316" s="57"/>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s="60">
        <v>1128</v>
      </c>
      <c r="FH316" s="60">
        <v>1354</v>
      </c>
      <c r="FI316" s="60">
        <v>1354</v>
      </c>
      <c r="FJ316" s="60">
        <v>1354</v>
      </c>
      <c r="FK316" s="60">
        <v>1354</v>
      </c>
      <c r="FL316" s="60">
        <v>1109</v>
      </c>
      <c r="FM316" s="60">
        <v>1354</v>
      </c>
      <c r="FN316" s="60">
        <v>1130</v>
      </c>
      <c r="FO316" s="60">
        <v>1354</v>
      </c>
      <c r="FP316" s="60">
        <v>1354</v>
      </c>
      <c r="FQ316" s="60">
        <v>1140</v>
      </c>
      <c r="FR316" s="60">
        <v>1354</v>
      </c>
      <c r="FS316" s="60">
        <v>1210</v>
      </c>
      <c r="FT316" s="60">
        <v>1354</v>
      </c>
      <c r="FU316" s="60">
        <v>1210</v>
      </c>
      <c r="FV316" s="60">
        <v>1354</v>
      </c>
      <c r="FW316" s="60">
        <v>1354</v>
      </c>
      <c r="FX316" s="60">
        <v>1354</v>
      </c>
      <c r="FY316" s="60">
        <v>1354</v>
      </c>
      <c r="FZ316" s="60">
        <v>1354</v>
      </c>
      <c r="GA316" s="60">
        <v>1354</v>
      </c>
      <c r="GB316" s="60">
        <v>953</v>
      </c>
      <c r="GC316" s="60">
        <v>1354</v>
      </c>
      <c r="GD316" s="60">
        <v>591</v>
      </c>
      <c r="GE316" s="60">
        <v>809</v>
      </c>
      <c r="GF316" s="60">
        <v>809</v>
      </c>
      <c r="GG316" s="60">
        <v>889</v>
      </c>
      <c r="GH316" s="60">
        <v>809</v>
      </c>
      <c r="GI316" s="60">
        <v>591</v>
      </c>
      <c r="GJ316" s="60">
        <v>638</v>
      </c>
      <c r="GK316" s="60">
        <v>508</v>
      </c>
      <c r="GL316" s="60">
        <v>276</v>
      </c>
      <c r="GM316" s="60">
        <v>665</v>
      </c>
      <c r="GN316" s="60">
        <v>200</v>
      </c>
      <c r="GO316" s="60">
        <v>815</v>
      </c>
      <c r="GP316" s="60">
        <v>883</v>
      </c>
      <c r="GQ316" s="60">
        <v>1029</v>
      </c>
      <c r="GR316" s="60">
        <v>1354</v>
      </c>
      <c r="GS316" s="60">
        <v>959</v>
      </c>
      <c r="GT316" s="60">
        <v>200</v>
      </c>
      <c r="GU316" s="60">
        <v>809</v>
      </c>
      <c r="GV316" s="60">
        <v>809</v>
      </c>
      <c r="GW316" s="60">
        <v>809</v>
      </c>
      <c r="GX316" s="60">
        <v>809</v>
      </c>
      <c r="GY316" s="60">
        <v>809</v>
      </c>
      <c r="GZ316" s="60">
        <v>809</v>
      </c>
      <c r="HA316" s="60">
        <v>809</v>
      </c>
      <c r="HB316" s="60">
        <v>885</v>
      </c>
      <c r="HC316" s="60">
        <v>809</v>
      </c>
      <c r="HD316" s="60">
        <v>809</v>
      </c>
      <c r="HE316" s="60">
        <v>1134</v>
      </c>
      <c r="HF316" s="60">
        <v>809</v>
      </c>
      <c r="HG316" s="60">
        <v>809</v>
      </c>
      <c r="HH316" s="60">
        <v>809</v>
      </c>
      <c r="HI316" s="60">
        <v>1354</v>
      </c>
      <c r="HJ316" s="60">
        <v>200</v>
      </c>
      <c r="HK316" s="60">
        <v>1354</v>
      </c>
      <c r="HL316" s="60">
        <v>784</v>
      </c>
      <c r="HM316" s="60">
        <v>1354</v>
      </c>
      <c r="HN316" s="60">
        <v>1354</v>
      </c>
      <c r="HO316" s="60">
        <v>1354</v>
      </c>
      <c r="HP316" s="60">
        <v>1354</v>
      </c>
      <c r="HQ316" s="60">
        <v>889</v>
      </c>
      <c r="HR316" s="60">
        <v>1029</v>
      </c>
      <c r="HS316" s="60">
        <v>1274</v>
      </c>
      <c r="HT316" s="60">
        <v>1134</v>
      </c>
      <c r="HU316" s="60">
        <v>1278</v>
      </c>
      <c r="HV316" s="60">
        <v>1134</v>
      </c>
      <c r="HW316" s="60">
        <v>1134</v>
      </c>
      <c r="HX316" s="60">
        <v>708</v>
      </c>
      <c r="HY316" s="60">
        <v>1354</v>
      </c>
      <c r="HZ316" s="60">
        <v>1354</v>
      </c>
      <c r="IA316" s="60">
        <v>1354</v>
      </c>
      <c r="IB316" s="60">
        <v>1354</v>
      </c>
      <c r="IC316" s="60">
        <v>1274</v>
      </c>
      <c r="ID316" s="60">
        <v>1354</v>
      </c>
      <c r="IE316" s="60">
        <v>1354</v>
      </c>
      <c r="IF316" s="60">
        <v>1354</v>
      </c>
      <c r="IG316" s="60">
        <v>1354</v>
      </c>
      <c r="IH316" s="60">
        <v>1354</v>
      </c>
      <c r="II316" s="60">
        <v>1354</v>
      </c>
      <c r="IJ316" s="60">
        <v>1354</v>
      </c>
      <c r="IK316" s="60">
        <v>1029</v>
      </c>
      <c r="IL316" s="60">
        <v>953</v>
      </c>
      <c r="IM316" s="60">
        <v>953</v>
      </c>
      <c r="IN316" s="60">
        <v>1029</v>
      </c>
      <c r="IO316" s="60">
        <v>1029</v>
      </c>
      <c r="IP316" s="60">
        <v>784</v>
      </c>
      <c r="IQ316" s="60">
        <v>953</v>
      </c>
      <c r="IR316" s="60">
        <v>784</v>
      </c>
      <c r="IS316" s="60">
        <v>1354</v>
      </c>
      <c r="IT316" s="60">
        <v>1354</v>
      </c>
      <c r="IU316" s="60">
        <v>1354</v>
      </c>
      <c r="IV316" s="60">
        <v>953</v>
      </c>
      <c r="IW316" s="60">
        <v>1274</v>
      </c>
      <c r="IX316" s="60">
        <v>1274</v>
      </c>
      <c r="IY316" s="60">
        <v>638</v>
      </c>
      <c r="IZ316" s="60">
        <v>1204</v>
      </c>
      <c r="JA316" s="60">
        <v>1109</v>
      </c>
      <c r="JB316" s="60">
        <v>1274</v>
      </c>
      <c r="JC316" s="60">
        <v>1029</v>
      </c>
      <c r="JD316" s="60">
        <v>1274</v>
      </c>
      <c r="JE316" s="60">
        <v>1109</v>
      </c>
      <c r="JF316" s="60">
        <v>1274</v>
      </c>
      <c r="JG316" s="60">
        <v>1274</v>
      </c>
      <c r="JH316" s="60">
        <v>1354</v>
      </c>
      <c r="JI316" s="60">
        <v>1354</v>
      </c>
      <c r="JJ316" s="60">
        <v>1354</v>
      </c>
      <c r="JK316" s="60">
        <v>1354</v>
      </c>
      <c r="JL316" s="60">
        <v>1354</v>
      </c>
      <c r="JM316" s="60">
        <v>1354</v>
      </c>
      <c r="JN316" s="60">
        <v>1029</v>
      </c>
      <c r="JO316" s="60">
        <v>1274</v>
      </c>
      <c r="JP316" s="60">
        <v>200</v>
      </c>
      <c r="JQ316" s="60">
        <v>1354</v>
      </c>
      <c r="JR316" s="60">
        <v>1128</v>
      </c>
      <c r="JS316" s="60">
        <v>200</v>
      </c>
      <c r="JT316" s="60">
        <v>708</v>
      </c>
      <c r="JU316" s="60">
        <v>1274</v>
      </c>
      <c r="JV316" s="60">
        <v>784</v>
      </c>
      <c r="JW316" s="60">
        <v>1274</v>
      </c>
      <c r="JX316" s="60">
        <v>1029</v>
      </c>
      <c r="JY316" s="60">
        <v>1274</v>
      </c>
      <c r="JZ316" s="60">
        <v>1354</v>
      </c>
      <c r="KA316" s="60">
        <v>200</v>
      </c>
      <c r="KB316" s="60">
        <v>1274</v>
      </c>
      <c r="KC316" s="60">
        <v>1274</v>
      </c>
      <c r="KD316" s="60">
        <v>1274</v>
      </c>
      <c r="KE316" s="60">
        <v>1354</v>
      </c>
      <c r="KF316" s="60">
        <v>1029</v>
      </c>
      <c r="KG316" s="60">
        <v>1354</v>
      </c>
      <c r="KH316" s="60">
        <v>1354</v>
      </c>
      <c r="KI316" s="60">
        <v>1354</v>
      </c>
      <c r="KJ316" s="60">
        <v>1354</v>
      </c>
      <c r="KK316" s="60">
        <v>1354</v>
      </c>
      <c r="KL316" s="60">
        <v>1354</v>
      </c>
      <c r="KM316" s="60">
        <v>1354</v>
      </c>
      <c r="KN316" s="60">
        <v>1354</v>
      </c>
      <c r="KO316" s="60">
        <v>1354</v>
      </c>
      <c r="KP316" s="60">
        <v>508</v>
      </c>
      <c r="KQ316" s="60">
        <v>1074</v>
      </c>
      <c r="KR316" s="60">
        <v>1074</v>
      </c>
      <c r="KS316" s="60">
        <v>1154</v>
      </c>
      <c r="KT316" s="60">
        <v>1154</v>
      </c>
      <c r="KU316" s="60">
        <v>508</v>
      </c>
      <c r="KV316" s="60">
        <v>508</v>
      </c>
      <c r="KW316" s="60">
        <v>584</v>
      </c>
      <c r="KX316" s="60">
        <v>708</v>
      </c>
      <c r="KY316" s="60">
        <v>564</v>
      </c>
      <c r="LB316" s="60">
        <v>829</v>
      </c>
      <c r="LC316" s="60">
        <v>959</v>
      </c>
      <c r="LD316" s="60">
        <v>290</v>
      </c>
      <c r="LE316" s="60">
        <v>815</v>
      </c>
      <c r="LF316" s="60">
        <v>739</v>
      </c>
      <c r="LG316" s="60">
        <v>1204</v>
      </c>
      <c r="LH316" s="60">
        <v>508</v>
      </c>
      <c r="LI316" s="60">
        <v>588</v>
      </c>
      <c r="LJ316" s="60">
        <v>1274</v>
      </c>
      <c r="LK316" s="60">
        <v>584</v>
      </c>
      <c r="LL316" s="60">
        <v>708</v>
      </c>
      <c r="LM316" s="60">
        <v>539</v>
      </c>
      <c r="LN316" s="60">
        <v>829</v>
      </c>
      <c r="LO316" s="60">
        <v>1029</v>
      </c>
      <c r="LP316" s="60">
        <v>829</v>
      </c>
      <c r="LQ316" s="60">
        <v>508</v>
      </c>
      <c r="LR316" s="60">
        <v>584</v>
      </c>
      <c r="LS316" s="60">
        <v>1274</v>
      </c>
      <c r="LT316" s="60">
        <v>1274</v>
      </c>
      <c r="LU316" s="60">
        <v>200</v>
      </c>
      <c r="LV316" s="60">
        <v>784</v>
      </c>
    </row>
    <row r="317" spans="1:334" ht="15" customHeight="1" x14ac:dyDescent="0.35">
      <c r="A317" s="5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s="60">
        <v>4423</v>
      </c>
      <c r="FH317" s="60">
        <v>3940</v>
      </c>
      <c r="FI317" s="60">
        <v>3641</v>
      </c>
      <c r="FJ317" s="60">
        <v>3683</v>
      </c>
      <c r="FK317" s="60">
        <v>3641</v>
      </c>
      <c r="FL317" s="60">
        <v>3048</v>
      </c>
      <c r="FM317" s="60">
        <v>3641</v>
      </c>
      <c r="FN317" s="60">
        <v>3535</v>
      </c>
      <c r="FO317" s="60">
        <v>3940</v>
      </c>
      <c r="FP317" s="60">
        <v>4573</v>
      </c>
      <c r="FQ317" s="60">
        <v>4422</v>
      </c>
      <c r="FR317" s="60">
        <v>4531</v>
      </c>
      <c r="FS317" s="60">
        <v>4468</v>
      </c>
      <c r="FT317" s="60">
        <v>4468</v>
      </c>
      <c r="FU317" s="60">
        <v>3769</v>
      </c>
      <c r="FV317" s="60">
        <v>3623</v>
      </c>
      <c r="FW317" s="60">
        <v>4489</v>
      </c>
      <c r="FX317" s="60">
        <v>4489</v>
      </c>
      <c r="FY317" s="60">
        <v>4189</v>
      </c>
      <c r="FZ317" s="60">
        <v>3926</v>
      </c>
      <c r="GA317" s="60">
        <v>4489</v>
      </c>
      <c r="GB317" s="60">
        <v>4493</v>
      </c>
      <c r="GC317" s="60">
        <v>3833</v>
      </c>
      <c r="GD317" s="60">
        <v>4054</v>
      </c>
      <c r="GE317" s="60">
        <v>3498</v>
      </c>
      <c r="GF317" s="60">
        <v>3498</v>
      </c>
      <c r="GG317" s="60">
        <v>4461</v>
      </c>
      <c r="GH317" s="60">
        <v>4423</v>
      </c>
      <c r="GI317" s="60">
        <v>3104</v>
      </c>
      <c r="GJ317" s="60">
        <v>4248</v>
      </c>
      <c r="GK317" s="60">
        <v>3985</v>
      </c>
      <c r="GL317" s="60">
        <v>4013</v>
      </c>
      <c r="GM317" s="60">
        <v>2741</v>
      </c>
      <c r="GN317" s="60">
        <v>4248</v>
      </c>
      <c r="GO317" s="60">
        <v>4248</v>
      </c>
      <c r="GP317" s="60">
        <v>4248</v>
      </c>
      <c r="GQ317" s="60">
        <v>3930</v>
      </c>
      <c r="GR317" s="60">
        <v>2591</v>
      </c>
      <c r="GS317" s="60">
        <v>4250</v>
      </c>
      <c r="GT317" s="60">
        <v>4248</v>
      </c>
      <c r="GU317" s="60">
        <v>4423</v>
      </c>
      <c r="GV317" s="60">
        <v>4423</v>
      </c>
      <c r="GW317" s="60">
        <v>4423</v>
      </c>
      <c r="GX317" s="60">
        <v>4423</v>
      </c>
      <c r="GY317" s="60">
        <v>4423</v>
      </c>
      <c r="GZ317" s="60">
        <v>4423</v>
      </c>
      <c r="HA317" s="60">
        <v>4423</v>
      </c>
      <c r="HB317" s="60">
        <v>3949</v>
      </c>
      <c r="HC317" s="60">
        <v>4423</v>
      </c>
      <c r="HD317" s="60">
        <v>4423</v>
      </c>
      <c r="HE317" s="60">
        <v>4503</v>
      </c>
      <c r="HF317" s="60">
        <v>4423</v>
      </c>
      <c r="HG317" s="60">
        <v>4175</v>
      </c>
      <c r="HH317" s="60">
        <v>4423</v>
      </c>
      <c r="HI317" s="60">
        <v>3833</v>
      </c>
      <c r="HJ317" s="60">
        <v>3894</v>
      </c>
      <c r="HK317" s="60">
        <v>2591</v>
      </c>
      <c r="HL317" s="60">
        <v>3982</v>
      </c>
      <c r="HM317" s="60">
        <v>2591</v>
      </c>
      <c r="HN317" s="60">
        <v>4489</v>
      </c>
      <c r="HO317" s="60">
        <v>4189</v>
      </c>
      <c r="HP317" s="60">
        <v>2591</v>
      </c>
      <c r="HQ317" s="60">
        <v>3247</v>
      </c>
      <c r="HR317" s="60">
        <v>4493</v>
      </c>
      <c r="HS317" s="60">
        <v>3719</v>
      </c>
      <c r="HT317" s="60">
        <v>4503</v>
      </c>
      <c r="HU317" s="60">
        <v>4573</v>
      </c>
      <c r="HV317" s="60">
        <v>4503</v>
      </c>
      <c r="HW317" s="60">
        <v>4503</v>
      </c>
      <c r="HX317" s="60">
        <v>4248</v>
      </c>
      <c r="HY317" s="60">
        <v>4419</v>
      </c>
      <c r="HZ317" s="60">
        <v>4419</v>
      </c>
      <c r="IA317" s="60">
        <v>4419</v>
      </c>
      <c r="IB317" s="60">
        <v>4339</v>
      </c>
      <c r="IC317" s="60">
        <v>4109</v>
      </c>
      <c r="ID317" s="60">
        <v>4189</v>
      </c>
      <c r="IE317" s="60">
        <v>4531</v>
      </c>
      <c r="IF317" s="60">
        <v>4381</v>
      </c>
      <c r="IG317" s="60">
        <v>4381</v>
      </c>
      <c r="IH317" s="60">
        <v>4029</v>
      </c>
      <c r="II317" s="60">
        <v>3917</v>
      </c>
      <c r="IJ317" s="60">
        <v>4269</v>
      </c>
      <c r="IK317" s="60">
        <v>3154</v>
      </c>
      <c r="IL317" s="60">
        <v>3911</v>
      </c>
      <c r="IM317" s="60">
        <v>4493</v>
      </c>
      <c r="IN317" s="60">
        <v>4493</v>
      </c>
      <c r="IO317" s="60">
        <v>3813</v>
      </c>
      <c r="IP317" s="60">
        <v>2870</v>
      </c>
      <c r="IQ317" s="60">
        <v>4493</v>
      </c>
      <c r="IR317" s="60">
        <v>2870</v>
      </c>
      <c r="IS317" s="60">
        <v>4381</v>
      </c>
      <c r="IT317" s="60">
        <v>4531</v>
      </c>
      <c r="IU317" s="60">
        <v>4489</v>
      </c>
      <c r="IV317" s="60">
        <v>4451</v>
      </c>
      <c r="IW317" s="60">
        <v>4277</v>
      </c>
      <c r="IX317" s="60">
        <v>3598</v>
      </c>
      <c r="IY317" s="60">
        <v>4248</v>
      </c>
      <c r="IZ317" s="60">
        <v>3414</v>
      </c>
      <c r="JA317" s="60">
        <v>528</v>
      </c>
      <c r="JB317" s="60">
        <v>2923</v>
      </c>
      <c r="JC317" s="60">
        <v>3463</v>
      </c>
      <c r="JD317" s="60">
        <v>2479</v>
      </c>
      <c r="JE317" s="60">
        <v>3831</v>
      </c>
      <c r="JF317" s="60">
        <v>4409</v>
      </c>
      <c r="JG317" s="60">
        <v>1522</v>
      </c>
      <c r="JH317" s="60">
        <v>4531</v>
      </c>
      <c r="JI317" s="60">
        <v>4268</v>
      </c>
      <c r="JJ317" s="60">
        <v>3836</v>
      </c>
      <c r="JK317" s="60">
        <v>2095</v>
      </c>
      <c r="JL317" s="60">
        <v>4489</v>
      </c>
      <c r="JM317" s="60">
        <v>4489</v>
      </c>
      <c r="JN317" s="60">
        <v>4014</v>
      </c>
      <c r="JO317" s="60">
        <v>1752</v>
      </c>
      <c r="JP317" s="60">
        <v>3667</v>
      </c>
      <c r="JQ317" s="60">
        <v>4489</v>
      </c>
      <c r="JR317" s="60">
        <v>4423</v>
      </c>
      <c r="JS317" s="60">
        <v>4142</v>
      </c>
      <c r="JT317" s="60">
        <v>4248</v>
      </c>
      <c r="JU317" s="60">
        <v>4259</v>
      </c>
      <c r="JV317" s="60">
        <v>3730</v>
      </c>
      <c r="JW317" s="60">
        <v>2381</v>
      </c>
      <c r="JX317" s="60">
        <v>1773</v>
      </c>
      <c r="JY317" s="60">
        <v>3790</v>
      </c>
      <c r="JZ317" s="60">
        <v>4489</v>
      </c>
      <c r="KA317" s="60">
        <v>3667</v>
      </c>
      <c r="KB317" s="60">
        <v>3729</v>
      </c>
      <c r="KC317" s="60">
        <v>2263</v>
      </c>
      <c r="KD317" s="60">
        <v>3208</v>
      </c>
      <c r="KE317" s="60">
        <v>4249</v>
      </c>
      <c r="KF317" s="60">
        <v>3606</v>
      </c>
      <c r="KG317" s="60">
        <v>4207</v>
      </c>
      <c r="KH317" s="60">
        <v>4573</v>
      </c>
      <c r="KI317" s="60">
        <v>4339</v>
      </c>
      <c r="KJ317" s="60">
        <v>4189</v>
      </c>
      <c r="KK317" s="60">
        <v>3926</v>
      </c>
      <c r="KL317" s="60">
        <v>4189</v>
      </c>
      <c r="KM317" s="60">
        <v>4339</v>
      </c>
      <c r="KN317" s="60">
        <v>4531</v>
      </c>
      <c r="KO317" s="60">
        <v>2591</v>
      </c>
      <c r="KP317" s="60">
        <v>4048</v>
      </c>
      <c r="KQ317" s="60">
        <v>4209</v>
      </c>
      <c r="KR317" s="60">
        <v>3961</v>
      </c>
      <c r="KS317" s="60">
        <v>3989</v>
      </c>
      <c r="KT317" s="60">
        <v>3441</v>
      </c>
      <c r="KU317" s="60">
        <v>4048</v>
      </c>
      <c r="KV317" s="60">
        <v>4048</v>
      </c>
      <c r="KW317" s="60">
        <v>384</v>
      </c>
      <c r="KX317" s="60">
        <v>4248</v>
      </c>
      <c r="KY317" s="60">
        <v>4248</v>
      </c>
      <c r="KZ317" s="60">
        <v>3942</v>
      </c>
      <c r="LA317" s="60">
        <v>4048</v>
      </c>
      <c r="LC317" s="60">
        <v>3483</v>
      </c>
      <c r="LD317" s="60">
        <v>2838</v>
      </c>
      <c r="LE317" s="60">
        <v>4321</v>
      </c>
      <c r="LF317" s="60">
        <v>4248</v>
      </c>
      <c r="LG317" s="60">
        <v>1775</v>
      </c>
      <c r="LH317" s="60">
        <v>4048</v>
      </c>
      <c r="LI317" s="60">
        <v>4128</v>
      </c>
      <c r="LJ317" s="60">
        <v>3545</v>
      </c>
      <c r="LK317" s="60">
        <v>2954</v>
      </c>
      <c r="LL317" s="60">
        <v>4000</v>
      </c>
      <c r="LM317" s="60">
        <v>4293</v>
      </c>
      <c r="LN317" s="60">
        <v>3661</v>
      </c>
      <c r="LO317" s="60">
        <v>4014</v>
      </c>
      <c r="LP317" s="60">
        <v>3814</v>
      </c>
      <c r="LQ317" s="60">
        <v>3800</v>
      </c>
      <c r="LR317" s="60">
        <v>3534</v>
      </c>
      <c r="LS317" s="60">
        <v>3898</v>
      </c>
      <c r="LT317" s="60">
        <v>1997</v>
      </c>
      <c r="LU317" s="60">
        <v>4248</v>
      </c>
      <c r="LV317" s="60">
        <v>4248</v>
      </c>
    </row>
    <row r="318" spans="1:334" ht="15" customHeight="1" x14ac:dyDescent="0.35">
      <c r="A318" s="57"/>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s="60">
        <v>2472.1</v>
      </c>
      <c r="FH318" s="60">
        <v>2162.1</v>
      </c>
      <c r="FI318" s="60">
        <v>2289.1</v>
      </c>
      <c r="FJ318" s="60">
        <v>2289.1</v>
      </c>
      <c r="FK318" s="60">
        <v>2289.1</v>
      </c>
      <c r="FL318" s="60">
        <v>1899.1</v>
      </c>
      <c r="FM318" s="60">
        <v>2289.1</v>
      </c>
      <c r="FN318" s="60">
        <v>1961.1</v>
      </c>
      <c r="FO318" s="60">
        <v>2162.1</v>
      </c>
      <c r="FP318" s="60">
        <v>2552.1</v>
      </c>
      <c r="FQ318" s="60">
        <v>2373.1</v>
      </c>
      <c r="FR318" s="60">
        <v>2552.1</v>
      </c>
      <c r="FS318" s="60">
        <v>2552.1</v>
      </c>
      <c r="FT318" s="60">
        <v>2552.1</v>
      </c>
      <c r="FU318" s="60">
        <v>2183.1</v>
      </c>
      <c r="FV318" s="60">
        <v>1899.1</v>
      </c>
      <c r="FW318" s="60">
        <v>2552.1</v>
      </c>
      <c r="FX318" s="60">
        <v>2552.1</v>
      </c>
      <c r="FY318" s="60">
        <v>2552.1</v>
      </c>
      <c r="FZ318" s="60">
        <v>2289.1</v>
      </c>
      <c r="GA318" s="60">
        <v>2552.1</v>
      </c>
      <c r="GB318" s="60">
        <v>2227.1</v>
      </c>
      <c r="GC318" s="60">
        <v>2289.1</v>
      </c>
      <c r="GD318" s="60">
        <v>1858.1</v>
      </c>
      <c r="GE318" s="60">
        <v>1834.1</v>
      </c>
      <c r="GF318" s="60">
        <v>1834.1</v>
      </c>
      <c r="GG318" s="60">
        <v>2307.1</v>
      </c>
      <c r="GH318" s="60">
        <v>2227.1</v>
      </c>
      <c r="GI318" s="60">
        <v>1571.1</v>
      </c>
      <c r="GJ318" s="60">
        <v>2227.1</v>
      </c>
      <c r="GK318" s="60">
        <v>2227.1</v>
      </c>
      <c r="GL318" s="60">
        <v>2157.1</v>
      </c>
      <c r="GM318" s="60">
        <v>1392.1</v>
      </c>
      <c r="GN318" s="60">
        <v>2157.1</v>
      </c>
      <c r="GO318" s="60">
        <v>2048.1</v>
      </c>
      <c r="GP318" s="60">
        <v>2048.1</v>
      </c>
      <c r="GQ318" s="60">
        <v>2224.1</v>
      </c>
      <c r="GR318" s="60">
        <v>1899.1</v>
      </c>
      <c r="GS318" s="60">
        <v>2157.1</v>
      </c>
      <c r="GT318" s="60">
        <v>2157.1</v>
      </c>
      <c r="GU318" s="60">
        <v>2227.1</v>
      </c>
      <c r="GV318" s="60">
        <v>2227.1</v>
      </c>
      <c r="GW318" s="60">
        <v>2227.1</v>
      </c>
      <c r="GX318" s="60">
        <v>2227.1</v>
      </c>
      <c r="GY318" s="60">
        <v>2227.1</v>
      </c>
      <c r="GZ318" s="60">
        <v>2227.1</v>
      </c>
      <c r="HA318" s="60">
        <v>2227.1</v>
      </c>
      <c r="HB318" s="60">
        <v>1837.1</v>
      </c>
      <c r="HC318" s="60">
        <v>2227.1</v>
      </c>
      <c r="HD318" s="60">
        <v>2227.1</v>
      </c>
      <c r="HE318" s="60">
        <v>2552.1</v>
      </c>
      <c r="HF318" s="60">
        <v>2227.1</v>
      </c>
      <c r="HG318" s="60">
        <v>1979.1</v>
      </c>
      <c r="HH318" s="60">
        <v>2227.1</v>
      </c>
      <c r="HI318" s="60">
        <v>2289.1</v>
      </c>
      <c r="HJ318" s="60">
        <v>1803.1</v>
      </c>
      <c r="HK318" s="60">
        <v>1899.1</v>
      </c>
      <c r="HL318" s="60">
        <v>2227.1</v>
      </c>
      <c r="HM318" s="60">
        <v>1899.1</v>
      </c>
      <c r="HN318" s="60">
        <v>2552.1</v>
      </c>
      <c r="HO318" s="60">
        <v>2552.1</v>
      </c>
      <c r="HP318" s="60">
        <v>1899.1</v>
      </c>
      <c r="HQ318" s="60">
        <v>1537.1</v>
      </c>
      <c r="HR318" s="60">
        <v>2227.1</v>
      </c>
      <c r="HS318" s="60">
        <v>2082.1</v>
      </c>
      <c r="HT318" s="60">
        <v>2552.1</v>
      </c>
      <c r="HU318" s="60">
        <v>2552.1</v>
      </c>
      <c r="HV318" s="60">
        <v>2552.1</v>
      </c>
      <c r="HW318" s="60">
        <v>2552.1</v>
      </c>
      <c r="HX318" s="60">
        <v>2227.1</v>
      </c>
      <c r="HY318" s="60">
        <v>2552.1</v>
      </c>
      <c r="HZ318" s="60">
        <v>2552.1</v>
      </c>
      <c r="IA318" s="60">
        <v>2552.1</v>
      </c>
      <c r="IB318" s="60">
        <v>2552.1</v>
      </c>
      <c r="IC318" s="60">
        <v>2472.1</v>
      </c>
      <c r="ID318" s="60">
        <v>2552.1</v>
      </c>
      <c r="IE318" s="60">
        <v>2552.1</v>
      </c>
      <c r="IF318" s="60">
        <v>2552.1</v>
      </c>
      <c r="IG318" s="60">
        <v>2552.1</v>
      </c>
      <c r="IH318" s="60">
        <v>2162.1</v>
      </c>
      <c r="II318" s="60">
        <v>2162.1</v>
      </c>
      <c r="IJ318" s="60">
        <v>2552.1</v>
      </c>
      <c r="IK318" s="60">
        <v>1462.1</v>
      </c>
      <c r="IL318" s="60">
        <v>1837.1</v>
      </c>
      <c r="IM318" s="60">
        <v>1584.3</v>
      </c>
      <c r="IN318" s="60">
        <v>2227.1</v>
      </c>
      <c r="IO318" s="60">
        <v>442</v>
      </c>
      <c r="IP318" s="60">
        <v>1326.1</v>
      </c>
      <c r="IQ318" s="60">
        <v>2227.1</v>
      </c>
      <c r="IR318" s="60">
        <v>1326.1</v>
      </c>
      <c r="IS318" s="60">
        <v>2552.1</v>
      </c>
      <c r="IT318" s="60">
        <v>2552.1</v>
      </c>
      <c r="IU318" s="60">
        <v>2552.1</v>
      </c>
      <c r="IV318" s="60">
        <v>2227.1</v>
      </c>
      <c r="IW318" s="60">
        <v>2340.1</v>
      </c>
      <c r="IX318" s="60">
        <v>1961.1</v>
      </c>
      <c r="IY318" s="60">
        <v>2227.1</v>
      </c>
      <c r="IZ318" s="60">
        <v>1961.1</v>
      </c>
      <c r="JA318" s="60">
        <v>1790.1</v>
      </c>
      <c r="JB318" s="60">
        <v>1571.1</v>
      </c>
      <c r="JC318" s="60">
        <v>1847.1</v>
      </c>
      <c r="JD318" s="60">
        <v>1961.1</v>
      </c>
      <c r="JE318" s="60">
        <v>2289.1</v>
      </c>
      <c r="JF318" s="60">
        <v>2472.1</v>
      </c>
      <c r="JG318" s="60">
        <v>1462.1</v>
      </c>
      <c r="JH318" s="60">
        <v>2552.1</v>
      </c>
      <c r="JI318" s="60">
        <v>2289.1</v>
      </c>
      <c r="JJ318" s="60">
        <v>1899.1</v>
      </c>
      <c r="JK318" s="60">
        <v>1899.1</v>
      </c>
      <c r="JL318" s="60">
        <v>2552.1</v>
      </c>
      <c r="JM318" s="60">
        <v>2552.1</v>
      </c>
      <c r="JN318" s="60">
        <v>2472.1</v>
      </c>
      <c r="JO318" s="60">
        <v>1462.1</v>
      </c>
      <c r="JP318" s="60">
        <v>1646.1</v>
      </c>
      <c r="JQ318" s="60">
        <v>2552.1</v>
      </c>
      <c r="JR318" s="60">
        <v>2472.1</v>
      </c>
      <c r="JS318" s="60">
        <v>2051.1</v>
      </c>
      <c r="JT318" s="60">
        <v>2227.1</v>
      </c>
      <c r="JU318" s="60">
        <v>2472.1</v>
      </c>
      <c r="JV318" s="60">
        <v>1964.1</v>
      </c>
      <c r="JW318" s="60">
        <v>1571.1</v>
      </c>
      <c r="JX318" s="60">
        <v>1462.1</v>
      </c>
      <c r="JY318" s="60">
        <v>1961.1</v>
      </c>
      <c r="JZ318" s="60">
        <v>2552.1</v>
      </c>
      <c r="KA318" s="60">
        <v>1646.1</v>
      </c>
      <c r="KB318" s="60">
        <v>2092.1</v>
      </c>
      <c r="KC318" s="60">
        <v>1571.1</v>
      </c>
      <c r="KD318" s="60">
        <v>1571.1</v>
      </c>
      <c r="KE318" s="60">
        <v>2420.1</v>
      </c>
      <c r="KF318" s="60">
        <v>1574.1</v>
      </c>
      <c r="KG318" s="60">
        <v>2420.1</v>
      </c>
      <c r="KH318" s="60">
        <v>2552.1</v>
      </c>
      <c r="KI318" s="60">
        <v>2552.1</v>
      </c>
      <c r="KJ318" s="60">
        <v>2552.1</v>
      </c>
      <c r="KK318" s="60">
        <v>2289.1</v>
      </c>
      <c r="KL318" s="60">
        <v>2552.1</v>
      </c>
      <c r="KM318" s="60">
        <v>2552.1</v>
      </c>
      <c r="KN318" s="60">
        <v>2552.1</v>
      </c>
      <c r="KO318" s="60">
        <v>1899.1</v>
      </c>
      <c r="KP318" s="60">
        <v>2227.1</v>
      </c>
      <c r="KQ318" s="60">
        <v>2472.1</v>
      </c>
      <c r="KR318" s="60">
        <v>2224.1</v>
      </c>
      <c r="KS318" s="60">
        <v>2552.1</v>
      </c>
      <c r="KT318" s="60">
        <v>2289.1</v>
      </c>
      <c r="KU318" s="60">
        <v>2227.1</v>
      </c>
      <c r="KV318" s="60">
        <v>2227.1</v>
      </c>
      <c r="KW318" s="60">
        <v>1217.0999999999999</v>
      </c>
      <c r="KX318" s="60">
        <v>2227.1</v>
      </c>
      <c r="KY318" s="60">
        <v>2227.1</v>
      </c>
      <c r="KZ318" s="60">
        <v>2051.1</v>
      </c>
      <c r="LA318" s="60">
        <v>2157.1</v>
      </c>
      <c r="LB318" s="60">
        <v>1462.1</v>
      </c>
      <c r="LD318" s="60">
        <v>427</v>
      </c>
      <c r="LE318" s="60">
        <v>2048.1</v>
      </c>
      <c r="LF318" s="60">
        <v>2048.1</v>
      </c>
      <c r="LG318" s="60">
        <v>1392.1</v>
      </c>
      <c r="LH318" s="60">
        <v>2227.1</v>
      </c>
      <c r="LI318" s="60">
        <v>2307.1</v>
      </c>
      <c r="LJ318" s="60">
        <v>1852.1</v>
      </c>
      <c r="LK318" s="60">
        <v>1217.0999999999999</v>
      </c>
      <c r="LL318" s="60">
        <v>1979.1</v>
      </c>
      <c r="LM318" s="60">
        <v>2157.1</v>
      </c>
      <c r="LN318" s="60">
        <v>1979.1</v>
      </c>
      <c r="LO318" s="60">
        <v>2472.1</v>
      </c>
      <c r="LP318" s="60">
        <v>2472.1</v>
      </c>
      <c r="LQ318" s="60">
        <v>1979.1</v>
      </c>
      <c r="LR318" s="60">
        <v>1979.1</v>
      </c>
      <c r="LS318" s="60">
        <v>1961.1</v>
      </c>
      <c r="LT318" s="60">
        <v>1571.1</v>
      </c>
      <c r="LU318" s="60">
        <v>2157.1</v>
      </c>
      <c r="LV318" s="60">
        <v>2227.1</v>
      </c>
    </row>
    <row r="319" spans="1:334" ht="15" customHeight="1" x14ac:dyDescent="0.35">
      <c r="A319" s="57"/>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s="60">
        <v>3271.1</v>
      </c>
      <c r="FH319" s="60">
        <v>3031.1</v>
      </c>
      <c r="FI319" s="60">
        <v>3116.1</v>
      </c>
      <c r="FJ319" s="60">
        <v>3116.1</v>
      </c>
      <c r="FK319" s="60">
        <v>3116.1</v>
      </c>
      <c r="FL319" s="60">
        <v>2481.1</v>
      </c>
      <c r="FM319" s="60">
        <v>3116.1</v>
      </c>
      <c r="FN319" s="60">
        <v>3036.1</v>
      </c>
      <c r="FO319" s="60">
        <v>3031.1</v>
      </c>
      <c r="FP319" s="60">
        <v>3421.1</v>
      </c>
      <c r="FQ319" s="60">
        <v>3379.1</v>
      </c>
      <c r="FR319" s="60">
        <v>3379.1</v>
      </c>
      <c r="FS319" s="60">
        <v>3379.1</v>
      </c>
      <c r="FT319" s="60">
        <v>3379.1</v>
      </c>
      <c r="FU319" s="60">
        <v>3010.1</v>
      </c>
      <c r="FV319" s="60">
        <v>2726.1</v>
      </c>
      <c r="FW319" s="60">
        <v>3379.1</v>
      </c>
      <c r="FX319" s="60">
        <v>3379.1</v>
      </c>
      <c r="FY319" s="60">
        <v>3379.1</v>
      </c>
      <c r="FZ319" s="60">
        <v>3116.1</v>
      </c>
      <c r="GA319" s="60">
        <v>3379.1</v>
      </c>
      <c r="GB319" s="60">
        <v>3096.1</v>
      </c>
      <c r="GC319" s="60">
        <v>3116.1</v>
      </c>
      <c r="GD319" s="60">
        <v>2433.1</v>
      </c>
      <c r="GE319" s="60">
        <v>2664.1</v>
      </c>
      <c r="GF319" s="60">
        <v>2664.1</v>
      </c>
      <c r="GG319" s="60">
        <v>3134.1</v>
      </c>
      <c r="GH319" s="60">
        <v>3096.1</v>
      </c>
      <c r="GI319" s="60">
        <v>2149.1</v>
      </c>
      <c r="GJ319" s="60">
        <v>2781.1</v>
      </c>
      <c r="GK319" s="60">
        <v>2651.1</v>
      </c>
      <c r="GL319" s="60">
        <v>2322.1</v>
      </c>
      <c r="GM319" s="60">
        <v>1827.1</v>
      </c>
      <c r="GN319" s="60">
        <v>2557.1</v>
      </c>
      <c r="GO319" s="60">
        <v>3096.1</v>
      </c>
      <c r="GP319" s="60">
        <v>3096.1</v>
      </c>
      <c r="GQ319" s="60">
        <v>3096.1</v>
      </c>
      <c r="GR319" s="60">
        <v>2726.1</v>
      </c>
      <c r="GS319" s="60">
        <v>3096.1</v>
      </c>
      <c r="GT319" s="60">
        <v>2557.1</v>
      </c>
      <c r="GU319" s="60">
        <v>3096.1</v>
      </c>
      <c r="GV319" s="60">
        <v>3096.1</v>
      </c>
      <c r="GW319" s="60">
        <v>3096.1</v>
      </c>
      <c r="GX319" s="60">
        <v>3096.1</v>
      </c>
      <c r="GY319" s="60">
        <v>3096.1</v>
      </c>
      <c r="GZ319" s="60">
        <v>3096.1</v>
      </c>
      <c r="HA319" s="60">
        <v>3096.1</v>
      </c>
      <c r="HB319" s="60">
        <v>2664.1</v>
      </c>
      <c r="HC319" s="60">
        <v>3096.1</v>
      </c>
      <c r="HD319" s="60">
        <v>3096.1</v>
      </c>
      <c r="HE319" s="60">
        <v>3421.1</v>
      </c>
      <c r="HF319" s="60">
        <v>3096.1</v>
      </c>
      <c r="HG319" s="60">
        <v>3096.1</v>
      </c>
      <c r="HH319" s="60">
        <v>3096.1</v>
      </c>
      <c r="HI319" s="60">
        <v>3116.1</v>
      </c>
      <c r="HJ319" s="60">
        <v>2451.1</v>
      </c>
      <c r="HK319" s="60">
        <v>2726.1</v>
      </c>
      <c r="HL319" s="60">
        <v>2851.1</v>
      </c>
      <c r="HM319" s="60">
        <v>2726.1</v>
      </c>
      <c r="HN319" s="60">
        <v>3379.1</v>
      </c>
      <c r="HO319" s="60">
        <v>3379.1</v>
      </c>
      <c r="HP319" s="60">
        <v>2726.1</v>
      </c>
      <c r="HQ319" s="60">
        <v>2450.1</v>
      </c>
      <c r="HR319" s="60">
        <v>3096.1</v>
      </c>
      <c r="HS319" s="60">
        <v>2909.1</v>
      </c>
      <c r="HT319" s="60">
        <v>3421.1</v>
      </c>
      <c r="HU319" s="60">
        <v>3421.1</v>
      </c>
      <c r="HV319" s="60">
        <v>3421.1</v>
      </c>
      <c r="HW319" s="60">
        <v>3421.1</v>
      </c>
      <c r="HX319" s="60">
        <v>2851.1</v>
      </c>
      <c r="HY319" s="60">
        <v>3379.1</v>
      </c>
      <c r="HZ319" s="60">
        <v>3379.1</v>
      </c>
      <c r="IA319" s="60">
        <v>3379.1</v>
      </c>
      <c r="IB319" s="60">
        <v>3379.1</v>
      </c>
      <c r="IC319" s="60">
        <v>3299.1</v>
      </c>
      <c r="ID319" s="60">
        <v>3379.1</v>
      </c>
      <c r="IE319" s="60">
        <v>3421.1</v>
      </c>
      <c r="IF319" s="60">
        <v>3379.1</v>
      </c>
      <c r="IG319" s="60">
        <v>3379.1</v>
      </c>
      <c r="IH319" s="60">
        <v>2989.1</v>
      </c>
      <c r="II319" s="60">
        <v>3031.1</v>
      </c>
      <c r="IJ319" s="60">
        <v>3379.1</v>
      </c>
      <c r="IK319" s="60">
        <v>2401.1</v>
      </c>
      <c r="IL319" s="60">
        <v>2664.1</v>
      </c>
      <c r="IM319" s="60">
        <v>2453.3000000000002</v>
      </c>
      <c r="IN319" s="60">
        <v>3096.1</v>
      </c>
      <c r="IO319" s="60">
        <v>1517</v>
      </c>
      <c r="IP319" s="60">
        <v>2156.1</v>
      </c>
      <c r="IQ319" s="60">
        <v>3096.1</v>
      </c>
      <c r="IR319" s="60">
        <v>2156.1</v>
      </c>
      <c r="IS319" s="60">
        <v>3379.1</v>
      </c>
      <c r="IT319" s="60">
        <v>3379.1</v>
      </c>
      <c r="IU319" s="60">
        <v>3379.1</v>
      </c>
      <c r="IV319" s="60">
        <v>3096.1</v>
      </c>
      <c r="IW319" s="60">
        <v>3167.1</v>
      </c>
      <c r="IX319" s="60">
        <v>3036.1</v>
      </c>
      <c r="IY319" s="60">
        <v>2781.1</v>
      </c>
      <c r="IZ319" s="60">
        <v>2773.1</v>
      </c>
      <c r="JA319" s="60">
        <v>1966.1</v>
      </c>
      <c r="JB319" s="60">
        <v>2646.1</v>
      </c>
      <c r="JC319" s="60">
        <v>2922.1</v>
      </c>
      <c r="JD319" s="60">
        <v>2801.1</v>
      </c>
      <c r="JE319" s="60">
        <v>2871.1</v>
      </c>
      <c r="JF319" s="60">
        <v>3299.1</v>
      </c>
      <c r="JG319" s="60">
        <v>2366.1</v>
      </c>
      <c r="JH319" s="60">
        <v>3379.1</v>
      </c>
      <c r="JI319" s="60">
        <v>3116.1</v>
      </c>
      <c r="JJ319" s="60">
        <v>2726.1</v>
      </c>
      <c r="JK319" s="60">
        <v>2446.1</v>
      </c>
      <c r="JL319" s="60">
        <v>3379.1</v>
      </c>
      <c r="JM319" s="60">
        <v>3379.1</v>
      </c>
      <c r="JN319" s="60">
        <v>3054.1</v>
      </c>
      <c r="JO319" s="60">
        <v>2646.1</v>
      </c>
      <c r="JP319" s="60">
        <v>2294.1</v>
      </c>
      <c r="JQ319" s="60">
        <v>3379.1</v>
      </c>
      <c r="JR319" s="60">
        <v>3271.1</v>
      </c>
      <c r="JS319" s="60">
        <v>2451.1</v>
      </c>
      <c r="JT319" s="60">
        <v>2851.1</v>
      </c>
      <c r="JU319" s="60">
        <v>3299.1</v>
      </c>
      <c r="JV319" s="60">
        <v>2588.1</v>
      </c>
      <c r="JW319" s="60">
        <v>2688.1</v>
      </c>
      <c r="JX319" s="60">
        <v>2401.1</v>
      </c>
      <c r="JY319" s="60">
        <v>3078.1</v>
      </c>
      <c r="JZ319" s="60">
        <v>3379.1</v>
      </c>
      <c r="KA319" s="60">
        <v>2294.1</v>
      </c>
      <c r="KB319" s="60">
        <v>3167.1</v>
      </c>
      <c r="KC319" s="60">
        <v>2646.1</v>
      </c>
      <c r="KD319" s="60">
        <v>2646.1</v>
      </c>
      <c r="KE319" s="60">
        <v>3247.1</v>
      </c>
      <c r="KF319" s="60">
        <v>2401.1</v>
      </c>
      <c r="KG319" s="60">
        <v>3247.1</v>
      </c>
      <c r="KH319" s="60">
        <v>3421.1</v>
      </c>
      <c r="KI319" s="60">
        <v>3379.1</v>
      </c>
      <c r="KJ319" s="60">
        <v>3379.1</v>
      </c>
      <c r="KK319" s="60">
        <v>3116.1</v>
      </c>
      <c r="KL319" s="60">
        <v>3379.1</v>
      </c>
      <c r="KM319" s="60">
        <v>3379.1</v>
      </c>
      <c r="KN319" s="60">
        <v>3379.1</v>
      </c>
      <c r="KO319" s="60">
        <v>2726.1</v>
      </c>
      <c r="KP319" s="60">
        <v>2651.1</v>
      </c>
      <c r="KQ319" s="60">
        <v>3099.1</v>
      </c>
      <c r="KR319" s="60">
        <v>3099.1</v>
      </c>
      <c r="KS319" s="60">
        <v>3179.1</v>
      </c>
      <c r="KT319" s="60">
        <v>2916.1</v>
      </c>
      <c r="KU319" s="60">
        <v>2651.1</v>
      </c>
      <c r="KV319" s="60">
        <v>2651.1</v>
      </c>
      <c r="KW319" s="60">
        <v>1483.1</v>
      </c>
      <c r="KX319" s="60">
        <v>2851.1</v>
      </c>
      <c r="KY319" s="60">
        <v>2851.1</v>
      </c>
      <c r="KZ319" s="60">
        <v>2251.1</v>
      </c>
      <c r="LA319" s="60">
        <v>2357.1</v>
      </c>
      <c r="LB319" s="60">
        <v>1686.1</v>
      </c>
      <c r="LC319" s="60">
        <v>1296</v>
      </c>
      <c r="LE319" s="60">
        <v>3096.1</v>
      </c>
      <c r="LF319" s="60">
        <v>3096.1</v>
      </c>
      <c r="LG319" s="60">
        <v>2646.1</v>
      </c>
      <c r="LH319" s="60">
        <v>2651.1</v>
      </c>
      <c r="LI319" s="60">
        <v>2731.1</v>
      </c>
      <c r="LJ319" s="60">
        <v>3078.1</v>
      </c>
      <c r="LK319" s="60">
        <v>1956.1</v>
      </c>
      <c r="LL319" s="60">
        <v>2851.1</v>
      </c>
      <c r="LM319" s="60">
        <v>2896.1</v>
      </c>
      <c r="LN319" s="60">
        <v>2854.1</v>
      </c>
      <c r="LO319" s="60">
        <v>3054.1</v>
      </c>
      <c r="LP319" s="60">
        <v>2854.1</v>
      </c>
      <c r="LQ319" s="60">
        <v>2651.1</v>
      </c>
      <c r="LR319" s="60">
        <v>2651.1</v>
      </c>
      <c r="LS319" s="60">
        <v>3036.1</v>
      </c>
      <c r="LT319" s="60">
        <v>2646.1</v>
      </c>
      <c r="LU319" s="60">
        <v>2557.1</v>
      </c>
      <c r="LV319" s="60">
        <v>2851.1</v>
      </c>
    </row>
    <row r="320" spans="1:334" ht="15" customHeight="1" x14ac:dyDescent="0.35">
      <c r="A320" s="57"/>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s="60">
        <v>2663</v>
      </c>
      <c r="FH320" s="60">
        <v>2540</v>
      </c>
      <c r="FI320" s="60">
        <v>2603</v>
      </c>
      <c r="FJ320" s="60">
        <v>2540</v>
      </c>
      <c r="FK320" s="60">
        <v>2743</v>
      </c>
      <c r="FL320" s="60">
        <v>2540</v>
      </c>
      <c r="FM320" s="60">
        <v>2743</v>
      </c>
      <c r="FN320" s="60">
        <v>1752</v>
      </c>
      <c r="FO320" s="60">
        <v>2540</v>
      </c>
      <c r="FP320" s="60">
        <v>2743</v>
      </c>
      <c r="FQ320" s="60">
        <v>1052</v>
      </c>
      <c r="FR320" s="60">
        <v>2743</v>
      </c>
      <c r="FS320" s="60">
        <v>1832</v>
      </c>
      <c r="FT320" s="60">
        <v>2540</v>
      </c>
      <c r="FU320" s="60">
        <v>1832</v>
      </c>
      <c r="FV320" s="60">
        <v>2540</v>
      </c>
      <c r="FW320" s="60">
        <v>2743</v>
      </c>
      <c r="FX320" s="60">
        <v>2743</v>
      </c>
      <c r="FY320" s="60">
        <v>2743</v>
      </c>
      <c r="FZ320" s="60">
        <v>2743</v>
      </c>
      <c r="GA320" s="60">
        <v>2743</v>
      </c>
      <c r="GB320" s="60">
        <v>2278</v>
      </c>
      <c r="GC320" s="60">
        <v>2603</v>
      </c>
      <c r="GD320" s="60">
        <v>2274</v>
      </c>
      <c r="GE320" s="60">
        <v>2169</v>
      </c>
      <c r="GF320" s="60">
        <v>2169</v>
      </c>
      <c r="GG320" s="60">
        <v>2004</v>
      </c>
      <c r="GH320" s="60">
        <v>2064</v>
      </c>
      <c r="GI320" s="60">
        <v>2456</v>
      </c>
      <c r="GJ320" s="60">
        <v>2418</v>
      </c>
      <c r="GK320" s="60">
        <v>2355</v>
      </c>
      <c r="GL320" s="60">
        <v>2204</v>
      </c>
      <c r="GM320" s="60">
        <v>2421</v>
      </c>
      <c r="GN320" s="60">
        <v>2204</v>
      </c>
      <c r="GO320" s="60">
        <v>1465</v>
      </c>
      <c r="GP320" s="60">
        <v>1819</v>
      </c>
      <c r="GQ320" s="60">
        <v>2663</v>
      </c>
      <c r="GR320" s="60">
        <v>2743</v>
      </c>
      <c r="GS320" s="60">
        <v>1725</v>
      </c>
      <c r="GT320" s="60">
        <v>2204</v>
      </c>
      <c r="GU320" s="60">
        <v>2064</v>
      </c>
      <c r="GV320" s="60">
        <v>2064</v>
      </c>
      <c r="GW320" s="60">
        <v>2064</v>
      </c>
      <c r="GX320" s="60">
        <v>2064</v>
      </c>
      <c r="GY320" s="60">
        <v>2064</v>
      </c>
      <c r="GZ320" s="60">
        <v>2064</v>
      </c>
      <c r="HA320" s="60">
        <v>2064</v>
      </c>
      <c r="HB320" s="60">
        <v>1924</v>
      </c>
      <c r="HC320" s="60">
        <v>1924</v>
      </c>
      <c r="HD320" s="60">
        <v>2064</v>
      </c>
      <c r="HE320" s="60">
        <v>2389</v>
      </c>
      <c r="HF320" s="60">
        <v>2064</v>
      </c>
      <c r="HG320" s="60">
        <v>2064</v>
      </c>
      <c r="HH320" s="60">
        <v>2064</v>
      </c>
      <c r="HI320" s="60">
        <v>2603</v>
      </c>
      <c r="HJ320" s="60">
        <v>2204</v>
      </c>
      <c r="HK320" s="60">
        <v>2603</v>
      </c>
      <c r="HL320" s="60">
        <v>2418</v>
      </c>
      <c r="HM320" s="60">
        <v>2743</v>
      </c>
      <c r="HN320" s="60">
        <v>2743</v>
      </c>
      <c r="HO320" s="60">
        <v>2603</v>
      </c>
      <c r="HP320" s="60">
        <v>2641</v>
      </c>
      <c r="HQ320" s="60">
        <v>1616</v>
      </c>
      <c r="HR320" s="60">
        <v>2418</v>
      </c>
      <c r="HS320" s="60">
        <v>2663</v>
      </c>
      <c r="HT320" s="60">
        <v>2249</v>
      </c>
      <c r="HU320" s="60">
        <v>2463</v>
      </c>
      <c r="HV320" s="60">
        <v>2249</v>
      </c>
      <c r="HW320" s="60">
        <v>2249</v>
      </c>
      <c r="HX320" s="60">
        <v>2418</v>
      </c>
      <c r="HY320" s="60">
        <v>2603</v>
      </c>
      <c r="HZ320" s="60">
        <v>2603</v>
      </c>
      <c r="IA320" s="60">
        <v>2603</v>
      </c>
      <c r="IB320" s="60">
        <v>2743</v>
      </c>
      <c r="IC320" s="60">
        <v>2663</v>
      </c>
      <c r="ID320" s="60">
        <v>2743</v>
      </c>
      <c r="IE320" s="60">
        <v>2743</v>
      </c>
      <c r="IF320" s="60">
        <v>2603</v>
      </c>
      <c r="IG320" s="60">
        <v>2603</v>
      </c>
      <c r="IH320" s="60">
        <v>2603</v>
      </c>
      <c r="II320" s="60">
        <v>2603</v>
      </c>
      <c r="IJ320" s="60">
        <v>2743</v>
      </c>
      <c r="IK320" s="60">
        <v>2414</v>
      </c>
      <c r="IL320" s="60">
        <v>2278</v>
      </c>
      <c r="IM320" s="60">
        <v>2278</v>
      </c>
      <c r="IN320" s="60">
        <v>2418</v>
      </c>
      <c r="IO320" s="60">
        <v>2278</v>
      </c>
      <c r="IP320" s="60">
        <v>2278</v>
      </c>
      <c r="IQ320" s="60">
        <v>2418</v>
      </c>
      <c r="IR320" s="60">
        <v>2278</v>
      </c>
      <c r="IS320" s="60">
        <v>2603</v>
      </c>
      <c r="IT320" s="60">
        <v>2743</v>
      </c>
      <c r="IU320" s="60">
        <v>2743</v>
      </c>
      <c r="IV320" s="60">
        <v>2418</v>
      </c>
      <c r="IW320" s="60">
        <v>2663</v>
      </c>
      <c r="IX320" s="60">
        <v>2663</v>
      </c>
      <c r="IY320" s="60">
        <v>2418</v>
      </c>
      <c r="IZ320" s="60">
        <v>2523</v>
      </c>
      <c r="JA320" s="60">
        <v>2571</v>
      </c>
      <c r="JB320" s="60">
        <v>2523</v>
      </c>
      <c r="JC320" s="60">
        <v>2418</v>
      </c>
      <c r="JD320" s="60">
        <v>2523</v>
      </c>
      <c r="JE320" s="60">
        <v>2743</v>
      </c>
      <c r="JF320" s="60">
        <v>2663</v>
      </c>
      <c r="JG320" s="60">
        <v>2414</v>
      </c>
      <c r="JH320" s="60">
        <v>2743</v>
      </c>
      <c r="JI320" s="60">
        <v>2603</v>
      </c>
      <c r="JJ320" s="60">
        <v>2743</v>
      </c>
      <c r="JK320" s="60">
        <v>2603</v>
      </c>
      <c r="JL320" s="60">
        <v>2743</v>
      </c>
      <c r="JM320" s="60">
        <v>2603</v>
      </c>
      <c r="JN320" s="60">
        <v>2663</v>
      </c>
      <c r="JO320" s="60">
        <v>2414</v>
      </c>
      <c r="JP320" s="60">
        <v>2204</v>
      </c>
      <c r="JQ320" s="60">
        <v>2743</v>
      </c>
      <c r="JR320" s="60">
        <v>2663</v>
      </c>
      <c r="JS320" s="60">
        <v>2204</v>
      </c>
      <c r="JT320" s="60">
        <v>2418</v>
      </c>
      <c r="JU320" s="60">
        <v>2663</v>
      </c>
      <c r="JV320" s="60">
        <v>2355</v>
      </c>
      <c r="JW320" s="60">
        <v>2663</v>
      </c>
      <c r="JX320" s="60">
        <v>2414</v>
      </c>
      <c r="JY320" s="60">
        <v>2663</v>
      </c>
      <c r="JZ320" s="60">
        <v>2603</v>
      </c>
      <c r="KA320" s="60">
        <v>2204</v>
      </c>
      <c r="KB320" s="60">
        <v>2523</v>
      </c>
      <c r="KC320" s="60">
        <v>2663</v>
      </c>
      <c r="KD320" s="60">
        <v>2663</v>
      </c>
      <c r="KE320" s="60">
        <v>2603</v>
      </c>
      <c r="KF320" s="60">
        <v>2418</v>
      </c>
      <c r="KG320" s="60">
        <v>2603</v>
      </c>
      <c r="KH320" s="60">
        <v>2603</v>
      </c>
      <c r="KI320" s="60">
        <v>2603</v>
      </c>
      <c r="KJ320" s="60">
        <v>2603</v>
      </c>
      <c r="KK320" s="60">
        <v>2603</v>
      </c>
      <c r="KL320" s="60">
        <v>2603</v>
      </c>
      <c r="KM320" s="60">
        <v>2743</v>
      </c>
      <c r="KN320" s="60">
        <v>2743</v>
      </c>
      <c r="KO320" s="60">
        <v>2743</v>
      </c>
      <c r="KP320" s="60">
        <v>2418</v>
      </c>
      <c r="KQ320" s="60">
        <v>2663</v>
      </c>
      <c r="KR320" s="60">
        <v>2663</v>
      </c>
      <c r="KS320" s="60">
        <v>2743</v>
      </c>
      <c r="KT320" s="60">
        <v>2743</v>
      </c>
      <c r="KU320" s="60">
        <v>2418</v>
      </c>
      <c r="KV320" s="60">
        <v>2418</v>
      </c>
      <c r="KW320" s="60">
        <v>2246</v>
      </c>
      <c r="KX320" s="60">
        <v>2418</v>
      </c>
      <c r="KY320" s="60">
        <v>2064</v>
      </c>
      <c r="KZ320" s="60">
        <v>1784</v>
      </c>
      <c r="LA320" s="60">
        <v>2204</v>
      </c>
      <c r="LB320" s="60">
        <v>2491</v>
      </c>
      <c r="LC320" s="60">
        <v>2239</v>
      </c>
      <c r="LD320" s="60">
        <v>2418</v>
      </c>
      <c r="LF320" s="60">
        <v>1465</v>
      </c>
      <c r="LG320" s="60">
        <v>1861</v>
      </c>
      <c r="LH320" s="60">
        <v>2418</v>
      </c>
      <c r="LI320" s="60">
        <v>2498</v>
      </c>
      <c r="LJ320" s="60">
        <v>2414</v>
      </c>
      <c r="LK320" s="60">
        <v>2169</v>
      </c>
      <c r="LL320" s="60">
        <v>2418</v>
      </c>
      <c r="LM320" s="60">
        <v>2204</v>
      </c>
      <c r="LN320" s="60">
        <v>2418</v>
      </c>
      <c r="LO320" s="60">
        <v>2663</v>
      </c>
      <c r="LP320" s="60">
        <v>2663</v>
      </c>
      <c r="LQ320" s="60">
        <v>2418</v>
      </c>
      <c r="LR320" s="60">
        <v>2418</v>
      </c>
      <c r="LS320" s="60">
        <v>2663</v>
      </c>
      <c r="LT320" s="60">
        <v>2663</v>
      </c>
      <c r="LU320" s="60">
        <v>2204</v>
      </c>
      <c r="LV320" s="60">
        <v>2418</v>
      </c>
    </row>
    <row r="321" spans="1:334" ht="15" customHeight="1" x14ac:dyDescent="0.35">
      <c r="A321" s="57"/>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s="60">
        <v>2313</v>
      </c>
      <c r="FH321" s="60">
        <v>2469</v>
      </c>
      <c r="FI321" s="60">
        <v>2469</v>
      </c>
      <c r="FJ321" s="60">
        <v>2469</v>
      </c>
      <c r="FK321" s="60">
        <v>2469</v>
      </c>
      <c r="FL321" s="60">
        <v>2469</v>
      </c>
      <c r="FM321" s="60">
        <v>2469</v>
      </c>
      <c r="FN321" s="60">
        <v>2035</v>
      </c>
      <c r="FO321" s="60">
        <v>2469</v>
      </c>
      <c r="FP321" s="60">
        <v>2469</v>
      </c>
      <c r="FQ321" s="60">
        <v>1162</v>
      </c>
      <c r="FR321" s="60">
        <v>2469</v>
      </c>
      <c r="FS321" s="60">
        <v>2115</v>
      </c>
      <c r="FT321" s="60">
        <v>2469</v>
      </c>
      <c r="FU321" s="60">
        <v>2115</v>
      </c>
      <c r="FV321" s="60">
        <v>2469</v>
      </c>
      <c r="FW321" s="60">
        <v>2469</v>
      </c>
      <c r="FX321" s="60">
        <v>2469</v>
      </c>
      <c r="FY321" s="60">
        <v>2469</v>
      </c>
      <c r="FZ321" s="60">
        <v>2469</v>
      </c>
      <c r="GA321" s="60">
        <v>2469</v>
      </c>
      <c r="GB321" s="60">
        <v>2068</v>
      </c>
      <c r="GC321" s="60">
        <v>2469</v>
      </c>
      <c r="GD321" s="60">
        <v>2000</v>
      </c>
      <c r="GE321" s="60">
        <v>1959</v>
      </c>
      <c r="GF321" s="60">
        <v>1959</v>
      </c>
      <c r="GG321" s="60">
        <v>1794</v>
      </c>
      <c r="GH321" s="60">
        <v>1714</v>
      </c>
      <c r="GI321" s="60">
        <v>2245</v>
      </c>
      <c r="GJ321" s="60">
        <v>2068</v>
      </c>
      <c r="GK321" s="60">
        <v>2068</v>
      </c>
      <c r="GL321" s="60">
        <v>1930</v>
      </c>
      <c r="GM321" s="60">
        <v>2210</v>
      </c>
      <c r="GN321" s="60">
        <v>1854</v>
      </c>
      <c r="GO321" s="60">
        <v>76</v>
      </c>
      <c r="GP321" s="60">
        <v>354</v>
      </c>
      <c r="GQ321" s="60">
        <v>2389</v>
      </c>
      <c r="GR321" s="60">
        <v>2469</v>
      </c>
      <c r="GS321" s="60">
        <v>1654</v>
      </c>
      <c r="GT321" s="60">
        <v>1854</v>
      </c>
      <c r="GU321" s="60">
        <v>1714</v>
      </c>
      <c r="GV321" s="60">
        <v>1714</v>
      </c>
      <c r="GW321" s="60">
        <v>1714</v>
      </c>
      <c r="GX321" s="60">
        <v>1714</v>
      </c>
      <c r="GY321" s="60">
        <v>1714</v>
      </c>
      <c r="GZ321" s="60">
        <v>1714</v>
      </c>
      <c r="HA321" s="60">
        <v>1714</v>
      </c>
      <c r="HB321" s="60">
        <v>1790</v>
      </c>
      <c r="HC321" s="60">
        <v>1714</v>
      </c>
      <c r="HD321" s="60">
        <v>1714</v>
      </c>
      <c r="HE321" s="60">
        <v>2039</v>
      </c>
      <c r="HF321" s="60">
        <v>1714</v>
      </c>
      <c r="HG321" s="60">
        <v>1714</v>
      </c>
      <c r="HH321" s="60">
        <v>1714</v>
      </c>
      <c r="HI321" s="60">
        <v>2469</v>
      </c>
      <c r="HJ321" s="60">
        <v>1854</v>
      </c>
      <c r="HK321" s="60">
        <v>2469</v>
      </c>
      <c r="HL321" s="60">
        <v>2144</v>
      </c>
      <c r="HM321" s="60">
        <v>2469</v>
      </c>
      <c r="HN321" s="60">
        <v>2469</v>
      </c>
      <c r="HO321" s="60">
        <v>2469</v>
      </c>
      <c r="HP321" s="60">
        <v>2469</v>
      </c>
      <c r="HQ321" s="60">
        <v>1545</v>
      </c>
      <c r="HR321" s="60">
        <v>2144</v>
      </c>
      <c r="HS321" s="60">
        <v>2389</v>
      </c>
      <c r="HT321" s="60">
        <v>2039</v>
      </c>
      <c r="HU321" s="60">
        <v>2038.9</v>
      </c>
      <c r="HV321" s="60">
        <v>2039</v>
      </c>
      <c r="HW321" s="60">
        <v>2039</v>
      </c>
      <c r="HX321" s="60">
        <v>2068</v>
      </c>
      <c r="HY321" s="60">
        <v>2469</v>
      </c>
      <c r="HZ321" s="60">
        <v>2469</v>
      </c>
      <c r="IA321" s="60">
        <v>2469</v>
      </c>
      <c r="IB321" s="60">
        <v>2469</v>
      </c>
      <c r="IC321" s="60">
        <v>2389</v>
      </c>
      <c r="ID321" s="60">
        <v>2469</v>
      </c>
      <c r="IE321" s="60">
        <v>2469</v>
      </c>
      <c r="IF321" s="60">
        <v>2469</v>
      </c>
      <c r="IG321" s="60">
        <v>2469</v>
      </c>
      <c r="IH321" s="60">
        <v>2469</v>
      </c>
      <c r="II321" s="60">
        <v>2469</v>
      </c>
      <c r="IJ321" s="60">
        <v>2469</v>
      </c>
      <c r="IK321" s="60">
        <v>2280</v>
      </c>
      <c r="IL321" s="60">
        <v>2068</v>
      </c>
      <c r="IM321" s="60">
        <v>2068</v>
      </c>
      <c r="IN321" s="60">
        <v>2144</v>
      </c>
      <c r="IO321" s="60">
        <v>2144</v>
      </c>
      <c r="IP321" s="60">
        <v>2144</v>
      </c>
      <c r="IQ321" s="60">
        <v>2068</v>
      </c>
      <c r="IR321" s="60">
        <v>2144</v>
      </c>
      <c r="IS321" s="60">
        <v>2469</v>
      </c>
      <c r="IT321" s="60">
        <v>2469</v>
      </c>
      <c r="IU321" s="60">
        <v>2469</v>
      </c>
      <c r="IV321" s="60">
        <v>2068</v>
      </c>
      <c r="IW321" s="60">
        <v>2389</v>
      </c>
      <c r="IX321" s="60">
        <v>2389</v>
      </c>
      <c r="IY321" s="60">
        <v>2068</v>
      </c>
      <c r="IZ321" s="60">
        <v>2389</v>
      </c>
      <c r="JA321" s="60">
        <v>2224</v>
      </c>
      <c r="JB321" s="60">
        <v>2389</v>
      </c>
      <c r="JC321" s="60">
        <v>2144</v>
      </c>
      <c r="JD321" s="60">
        <v>2389</v>
      </c>
      <c r="JE321" s="60">
        <v>2469</v>
      </c>
      <c r="JF321" s="60">
        <v>2389</v>
      </c>
      <c r="JG321" s="60">
        <v>2144</v>
      </c>
      <c r="JH321" s="60">
        <v>2469</v>
      </c>
      <c r="JI321" s="60">
        <v>2469</v>
      </c>
      <c r="JJ321" s="60">
        <v>2469</v>
      </c>
      <c r="JK321" s="60">
        <v>2469</v>
      </c>
      <c r="JL321" s="60">
        <v>2469</v>
      </c>
      <c r="JM321" s="60">
        <v>2469</v>
      </c>
      <c r="JN321" s="60">
        <v>2389</v>
      </c>
      <c r="JO321" s="60">
        <v>2144</v>
      </c>
      <c r="JP321" s="60">
        <v>1854</v>
      </c>
      <c r="JQ321" s="60">
        <v>2469</v>
      </c>
      <c r="JR321" s="60">
        <v>2313</v>
      </c>
      <c r="JS321" s="60">
        <v>1854</v>
      </c>
      <c r="JT321" s="60">
        <v>2068</v>
      </c>
      <c r="JU321" s="60">
        <v>2389</v>
      </c>
      <c r="JV321" s="60">
        <v>2144</v>
      </c>
      <c r="JW321" s="60">
        <v>2389</v>
      </c>
      <c r="JX321" s="60">
        <v>2144</v>
      </c>
      <c r="JY321" s="60">
        <v>2389</v>
      </c>
      <c r="JZ321" s="60">
        <v>2469</v>
      </c>
      <c r="KA321" s="60">
        <v>1854</v>
      </c>
      <c r="KB321" s="60">
        <v>2389</v>
      </c>
      <c r="KC321" s="60">
        <v>2389</v>
      </c>
      <c r="KD321" s="60">
        <v>2389</v>
      </c>
      <c r="KE321" s="60">
        <v>2469</v>
      </c>
      <c r="KF321" s="60">
        <v>2144</v>
      </c>
      <c r="KG321" s="60">
        <v>2469</v>
      </c>
      <c r="KH321" s="60">
        <v>2469</v>
      </c>
      <c r="KI321" s="60">
        <v>2469</v>
      </c>
      <c r="KJ321" s="60">
        <v>2469</v>
      </c>
      <c r="KK321" s="60">
        <v>2469</v>
      </c>
      <c r="KL321" s="60">
        <v>2469</v>
      </c>
      <c r="KM321" s="60">
        <v>2469</v>
      </c>
      <c r="KN321" s="60">
        <v>2469</v>
      </c>
      <c r="KO321" s="60">
        <v>2469</v>
      </c>
      <c r="KP321" s="60">
        <v>2068</v>
      </c>
      <c r="KQ321" s="60">
        <v>2389</v>
      </c>
      <c r="KR321" s="60">
        <v>2389</v>
      </c>
      <c r="KS321" s="60">
        <v>2469</v>
      </c>
      <c r="KT321" s="60">
        <v>2469</v>
      </c>
      <c r="KU321" s="60">
        <v>2068</v>
      </c>
      <c r="KV321" s="60">
        <v>2068</v>
      </c>
      <c r="KW321" s="60">
        <v>1899</v>
      </c>
      <c r="KX321" s="60">
        <v>2068</v>
      </c>
      <c r="KY321" s="60">
        <v>1714</v>
      </c>
      <c r="KZ321" s="60">
        <v>1434</v>
      </c>
      <c r="LA321" s="60">
        <v>1854</v>
      </c>
      <c r="LB321" s="60">
        <v>2144</v>
      </c>
      <c r="LC321" s="60">
        <v>1965</v>
      </c>
      <c r="LD321" s="60">
        <v>2144</v>
      </c>
      <c r="LE321" s="60">
        <v>1191</v>
      </c>
      <c r="LG321" s="60">
        <v>1654</v>
      </c>
      <c r="LH321" s="60">
        <v>2068</v>
      </c>
      <c r="LI321" s="60">
        <v>2148</v>
      </c>
      <c r="LJ321" s="60">
        <v>2144</v>
      </c>
      <c r="LK321" s="60">
        <v>2035</v>
      </c>
      <c r="LL321" s="60">
        <v>2068</v>
      </c>
      <c r="LM321" s="60">
        <v>1854</v>
      </c>
      <c r="LN321" s="60">
        <v>2144</v>
      </c>
      <c r="LO321" s="60">
        <v>2389</v>
      </c>
      <c r="LP321" s="60">
        <v>2389</v>
      </c>
      <c r="LQ321" s="60">
        <v>2068</v>
      </c>
      <c r="LR321" s="60">
        <v>2144</v>
      </c>
      <c r="LS321" s="60">
        <v>2389</v>
      </c>
      <c r="LT321" s="60">
        <v>2389</v>
      </c>
      <c r="LU321" s="60">
        <v>1854</v>
      </c>
      <c r="LV321" s="60">
        <v>2144</v>
      </c>
    </row>
    <row r="322" spans="1:334" ht="15" customHeight="1" x14ac:dyDescent="0.35">
      <c r="A322" s="57"/>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s="60">
        <v>4035</v>
      </c>
      <c r="FH322" s="60">
        <v>3162</v>
      </c>
      <c r="FI322" s="60">
        <v>2863</v>
      </c>
      <c r="FJ322" s="60">
        <v>2905</v>
      </c>
      <c r="FK322" s="60">
        <v>3183</v>
      </c>
      <c r="FL322" s="60">
        <v>2515</v>
      </c>
      <c r="FM322" s="60">
        <v>3183</v>
      </c>
      <c r="FN322" s="60">
        <v>2937</v>
      </c>
      <c r="FO322" s="60">
        <v>3162</v>
      </c>
      <c r="FP322" s="60">
        <v>4115</v>
      </c>
      <c r="FQ322" s="60">
        <v>3474</v>
      </c>
      <c r="FR322" s="60">
        <v>4073</v>
      </c>
      <c r="FS322" s="60">
        <v>3870</v>
      </c>
      <c r="FT322" s="60">
        <v>3870</v>
      </c>
      <c r="FU322" s="60">
        <v>2991</v>
      </c>
      <c r="FV322" s="60">
        <v>3025</v>
      </c>
      <c r="FW322" s="60">
        <v>4031</v>
      </c>
      <c r="FX322" s="60">
        <v>4031</v>
      </c>
      <c r="FY322" s="60">
        <v>3731</v>
      </c>
      <c r="FZ322" s="60">
        <v>3468</v>
      </c>
      <c r="GA322" s="60">
        <v>4031</v>
      </c>
      <c r="GB322" s="60">
        <v>3895</v>
      </c>
      <c r="GC322" s="60">
        <v>3055</v>
      </c>
      <c r="GD322" s="60">
        <v>3666</v>
      </c>
      <c r="GE322" s="60">
        <v>3215</v>
      </c>
      <c r="GF322" s="60">
        <v>3215</v>
      </c>
      <c r="GG322" s="60">
        <v>3933</v>
      </c>
      <c r="GH322" s="60">
        <v>4035</v>
      </c>
      <c r="GI322" s="60">
        <v>2891</v>
      </c>
      <c r="GJ322" s="60">
        <v>4035</v>
      </c>
      <c r="GK322" s="60">
        <v>3972</v>
      </c>
      <c r="GL322" s="60">
        <v>3965</v>
      </c>
      <c r="GM322" s="60">
        <v>2808</v>
      </c>
      <c r="GN322" s="60">
        <v>3965</v>
      </c>
      <c r="GO322" s="60">
        <v>3300</v>
      </c>
      <c r="GP322" s="60">
        <v>3300</v>
      </c>
      <c r="GQ322" s="60">
        <v>3787</v>
      </c>
      <c r="GR322" s="60">
        <v>2133</v>
      </c>
      <c r="GS322" s="60">
        <v>2982</v>
      </c>
      <c r="GT322" s="60">
        <v>3965</v>
      </c>
      <c r="GU322" s="60">
        <v>4035</v>
      </c>
      <c r="GV322" s="60">
        <v>4035</v>
      </c>
      <c r="GW322" s="60">
        <v>4035</v>
      </c>
      <c r="GX322" s="60">
        <v>4035</v>
      </c>
      <c r="GY322" s="60">
        <v>4035</v>
      </c>
      <c r="GZ322" s="60">
        <v>4035</v>
      </c>
      <c r="HA322" s="60">
        <v>4035</v>
      </c>
      <c r="HB322" s="60">
        <v>3421</v>
      </c>
      <c r="HC322" s="60">
        <v>3895</v>
      </c>
      <c r="HD322" s="60">
        <v>4035</v>
      </c>
      <c r="HE322" s="60">
        <v>4115</v>
      </c>
      <c r="HF322" s="60">
        <v>4035</v>
      </c>
      <c r="HG322" s="60">
        <v>3787</v>
      </c>
      <c r="HH322" s="60">
        <v>4035</v>
      </c>
      <c r="HI322" s="60">
        <v>3055</v>
      </c>
      <c r="HJ322" s="60">
        <v>3611</v>
      </c>
      <c r="HK322" s="60">
        <v>1813</v>
      </c>
      <c r="HL322" s="60">
        <v>4035</v>
      </c>
      <c r="HM322" s="60">
        <v>2133</v>
      </c>
      <c r="HN322" s="60">
        <v>4031</v>
      </c>
      <c r="HO322" s="60">
        <v>3411</v>
      </c>
      <c r="HP322" s="60">
        <v>2031</v>
      </c>
      <c r="HQ322" s="60">
        <v>1855</v>
      </c>
      <c r="HR322" s="60">
        <v>4035</v>
      </c>
      <c r="HS322" s="60">
        <v>3261</v>
      </c>
      <c r="HT322" s="60">
        <v>3975</v>
      </c>
      <c r="HU322" s="60">
        <v>3975</v>
      </c>
      <c r="HV322" s="60">
        <v>3975</v>
      </c>
      <c r="HW322" s="60">
        <v>3975</v>
      </c>
      <c r="HX322" s="60">
        <v>4035</v>
      </c>
      <c r="HY322" s="60">
        <v>3891</v>
      </c>
      <c r="HZ322" s="60">
        <v>3891</v>
      </c>
      <c r="IA322" s="60">
        <v>3891</v>
      </c>
      <c r="IB322" s="60">
        <v>3881</v>
      </c>
      <c r="IC322" s="60">
        <v>3651</v>
      </c>
      <c r="ID322" s="60">
        <v>3731</v>
      </c>
      <c r="IE322" s="60">
        <v>4073</v>
      </c>
      <c r="IF322" s="60">
        <v>3783</v>
      </c>
      <c r="IG322" s="60">
        <v>3783</v>
      </c>
      <c r="IH322" s="60">
        <v>3321</v>
      </c>
      <c r="II322" s="60">
        <v>3585</v>
      </c>
      <c r="IJ322" s="60">
        <v>3881</v>
      </c>
      <c r="IK322" s="60">
        <v>2801</v>
      </c>
      <c r="IL322" s="60">
        <v>3313</v>
      </c>
      <c r="IM322" s="60">
        <v>3895</v>
      </c>
      <c r="IN322" s="60">
        <v>4035</v>
      </c>
      <c r="IO322" s="60">
        <v>3215</v>
      </c>
      <c r="IP322" s="60">
        <v>2337</v>
      </c>
      <c r="IQ322" s="60">
        <v>4035</v>
      </c>
      <c r="IR322" s="60">
        <v>2337</v>
      </c>
      <c r="IS322" s="60">
        <v>3783</v>
      </c>
      <c r="IT322" s="60">
        <v>4073</v>
      </c>
      <c r="IU322" s="60">
        <v>4031</v>
      </c>
      <c r="IV322" s="60">
        <v>3993</v>
      </c>
      <c r="IW322" s="60">
        <v>3819</v>
      </c>
      <c r="IX322" s="60">
        <v>3140</v>
      </c>
      <c r="IY322" s="60">
        <v>4035</v>
      </c>
      <c r="IZ322" s="60">
        <v>3204</v>
      </c>
      <c r="JA322" s="60">
        <v>1645</v>
      </c>
      <c r="JB322" s="60">
        <v>2145</v>
      </c>
      <c r="JC322" s="60">
        <v>3271</v>
      </c>
      <c r="JD322" s="60">
        <v>2535</v>
      </c>
      <c r="JE322" s="60">
        <v>3618</v>
      </c>
      <c r="JF322" s="60">
        <v>3951</v>
      </c>
      <c r="JG322" s="60">
        <v>1240</v>
      </c>
      <c r="JH322" s="60">
        <v>4073</v>
      </c>
      <c r="JI322" s="60">
        <v>3490</v>
      </c>
      <c r="JJ322" s="60">
        <v>3378</v>
      </c>
      <c r="JK322" s="60">
        <v>1813</v>
      </c>
      <c r="JL322" s="60">
        <v>4031</v>
      </c>
      <c r="JM322" s="60">
        <v>3891</v>
      </c>
      <c r="JN322" s="60">
        <v>3801</v>
      </c>
      <c r="JO322" s="60">
        <v>1240</v>
      </c>
      <c r="JP322" s="60">
        <v>3454</v>
      </c>
      <c r="JQ322" s="60">
        <v>4031</v>
      </c>
      <c r="JR322" s="60">
        <v>4035</v>
      </c>
      <c r="JS322" s="60">
        <v>3859</v>
      </c>
      <c r="JT322" s="60">
        <v>4035</v>
      </c>
      <c r="JU322" s="60">
        <v>3801</v>
      </c>
      <c r="JV322" s="60">
        <v>3517</v>
      </c>
      <c r="JW322" s="60">
        <v>2189</v>
      </c>
      <c r="JX322" s="60">
        <v>1240</v>
      </c>
      <c r="JY322" s="60">
        <v>3332</v>
      </c>
      <c r="JZ322" s="60">
        <v>3891</v>
      </c>
      <c r="KA322" s="60">
        <v>3454</v>
      </c>
      <c r="KB322" s="60">
        <v>2951</v>
      </c>
      <c r="KC322" s="60">
        <v>1805</v>
      </c>
      <c r="KD322" s="60">
        <v>2750</v>
      </c>
      <c r="KE322" s="60">
        <v>3651</v>
      </c>
      <c r="KF322" s="60">
        <v>3148</v>
      </c>
      <c r="KG322" s="60">
        <v>3609</v>
      </c>
      <c r="KH322" s="60">
        <v>3795</v>
      </c>
      <c r="KI322" s="60">
        <v>3741</v>
      </c>
      <c r="KJ322" s="60">
        <v>3591</v>
      </c>
      <c r="KK322" s="60">
        <v>3148</v>
      </c>
      <c r="KL322" s="60">
        <v>3591</v>
      </c>
      <c r="KM322" s="60">
        <v>3881</v>
      </c>
      <c r="KN322" s="60">
        <v>4073</v>
      </c>
      <c r="KO322" s="60">
        <v>2133</v>
      </c>
      <c r="KP322" s="60">
        <v>4035</v>
      </c>
      <c r="KQ322" s="60">
        <v>3951</v>
      </c>
      <c r="KR322" s="60">
        <v>3703</v>
      </c>
      <c r="KS322" s="60">
        <v>3731</v>
      </c>
      <c r="KT322" s="60">
        <v>3183</v>
      </c>
      <c r="KU322" s="60">
        <v>4035</v>
      </c>
      <c r="KV322" s="60">
        <v>4035</v>
      </c>
      <c r="KW322" s="60">
        <v>1701</v>
      </c>
      <c r="KX322" s="60">
        <v>4035</v>
      </c>
      <c r="KY322" s="60">
        <v>4035</v>
      </c>
      <c r="KZ322" s="60">
        <v>3439</v>
      </c>
      <c r="LA322" s="60">
        <v>3965</v>
      </c>
      <c r="LB322" s="60">
        <v>1317</v>
      </c>
      <c r="LC322" s="60">
        <v>2955</v>
      </c>
      <c r="LD322" s="60">
        <v>3340</v>
      </c>
      <c r="LE322" s="60">
        <v>3233</v>
      </c>
      <c r="LF322" s="60">
        <v>3300</v>
      </c>
      <c r="LH322" s="60">
        <v>4035</v>
      </c>
      <c r="LI322" s="60">
        <v>4115</v>
      </c>
      <c r="LJ322" s="60">
        <v>2767</v>
      </c>
      <c r="LK322" s="60">
        <v>2801</v>
      </c>
      <c r="LL322" s="60">
        <v>3787</v>
      </c>
      <c r="LM322" s="60">
        <v>3965</v>
      </c>
      <c r="LN322" s="60">
        <v>3403</v>
      </c>
      <c r="LO322" s="60">
        <v>3801</v>
      </c>
      <c r="LP322" s="60">
        <v>3801</v>
      </c>
      <c r="LQ322" s="60">
        <v>3787</v>
      </c>
      <c r="LR322" s="60">
        <v>3787</v>
      </c>
      <c r="LS322" s="60">
        <v>3440</v>
      </c>
      <c r="LT322" s="60">
        <v>1805</v>
      </c>
      <c r="LU322" s="60">
        <v>3965</v>
      </c>
      <c r="LV322" s="60">
        <v>4035</v>
      </c>
    </row>
    <row r="323" spans="1:334" ht="15" customHeight="1" x14ac:dyDescent="0.35">
      <c r="A323" s="57"/>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s="60">
        <v>2055</v>
      </c>
      <c r="FH323" s="60">
        <v>2281</v>
      </c>
      <c r="FI323" s="60">
        <v>2281</v>
      </c>
      <c r="FJ323" s="60">
        <v>2281</v>
      </c>
      <c r="FK323" s="60">
        <v>2281</v>
      </c>
      <c r="FL323" s="60">
        <v>1607</v>
      </c>
      <c r="FM323" s="60">
        <v>2281</v>
      </c>
      <c r="FN323" s="60">
        <v>2201</v>
      </c>
      <c r="FO323" s="60">
        <v>2281</v>
      </c>
      <c r="FP323" s="60">
        <v>2281</v>
      </c>
      <c r="FQ323" s="60">
        <v>2281</v>
      </c>
      <c r="FR323" s="60">
        <v>2281</v>
      </c>
      <c r="FS323" s="60">
        <v>2281</v>
      </c>
      <c r="FT323" s="60">
        <v>2281</v>
      </c>
      <c r="FU323" s="60">
        <v>2281</v>
      </c>
      <c r="FV323" s="60">
        <v>2281</v>
      </c>
      <c r="FW323" s="60">
        <v>2281</v>
      </c>
      <c r="FX323" s="60">
        <v>2281</v>
      </c>
      <c r="FY323" s="60">
        <v>2281</v>
      </c>
      <c r="FZ323" s="60">
        <v>2281</v>
      </c>
      <c r="GA323" s="60">
        <v>2281</v>
      </c>
      <c r="GB323" s="60">
        <v>1880</v>
      </c>
      <c r="GC323" s="60">
        <v>2281</v>
      </c>
      <c r="GD323" s="60">
        <v>1956</v>
      </c>
      <c r="GE323" s="60">
        <v>1880</v>
      </c>
      <c r="GF323" s="60">
        <v>1880</v>
      </c>
      <c r="GG323" s="60">
        <v>1960</v>
      </c>
      <c r="GH323" s="60">
        <v>1880</v>
      </c>
      <c r="GI323" s="60">
        <v>1956</v>
      </c>
      <c r="GJ323" s="60">
        <v>1635</v>
      </c>
      <c r="GK323" s="60">
        <v>1435</v>
      </c>
      <c r="GL323" s="60">
        <v>1711</v>
      </c>
      <c r="GM323" s="60">
        <v>1956</v>
      </c>
      <c r="GN323" s="60">
        <v>1635</v>
      </c>
      <c r="GO323" s="60">
        <v>1956</v>
      </c>
      <c r="GP323" s="60">
        <v>1880</v>
      </c>
      <c r="GQ323" s="60">
        <v>1956</v>
      </c>
      <c r="GR323" s="60">
        <v>2281</v>
      </c>
      <c r="GS323" s="60">
        <v>1956</v>
      </c>
      <c r="GT323" s="60">
        <v>1635</v>
      </c>
      <c r="GU323" s="60">
        <v>1880</v>
      </c>
      <c r="GV323" s="60">
        <v>1880</v>
      </c>
      <c r="GW323" s="60">
        <v>1880</v>
      </c>
      <c r="GX323" s="60">
        <v>1880</v>
      </c>
      <c r="GY323" s="60">
        <v>1880</v>
      </c>
      <c r="GZ323" s="60">
        <v>1880</v>
      </c>
      <c r="HA323" s="60">
        <v>1880</v>
      </c>
      <c r="HB323" s="60">
        <v>1956</v>
      </c>
      <c r="HC323" s="60">
        <v>1880</v>
      </c>
      <c r="HD323" s="60">
        <v>1880</v>
      </c>
      <c r="HE323" s="60">
        <v>2205</v>
      </c>
      <c r="HF323" s="60">
        <v>1880</v>
      </c>
      <c r="HG323" s="60">
        <v>1880</v>
      </c>
      <c r="HH323" s="60">
        <v>1880</v>
      </c>
      <c r="HI323" s="60">
        <v>2281</v>
      </c>
      <c r="HJ323" s="60">
        <v>1635</v>
      </c>
      <c r="HK323" s="60">
        <v>2281</v>
      </c>
      <c r="HL323" s="60">
        <v>1711</v>
      </c>
      <c r="HM323" s="60">
        <v>2281</v>
      </c>
      <c r="HN323" s="60">
        <v>2281</v>
      </c>
      <c r="HO323" s="60">
        <v>2281</v>
      </c>
      <c r="HP323" s="60">
        <v>2281</v>
      </c>
      <c r="HQ323" s="60">
        <v>1886</v>
      </c>
      <c r="HR323" s="60">
        <v>1846</v>
      </c>
      <c r="HS323" s="60">
        <v>1901</v>
      </c>
      <c r="HT323" s="60">
        <v>2205</v>
      </c>
      <c r="HU323" s="60">
        <v>2205</v>
      </c>
      <c r="HV323" s="60">
        <v>2205</v>
      </c>
      <c r="HW323" s="60">
        <v>2205</v>
      </c>
      <c r="HX323" s="60">
        <v>629</v>
      </c>
      <c r="HY323" s="60">
        <v>2281</v>
      </c>
      <c r="HZ323" s="60">
        <v>2281</v>
      </c>
      <c r="IA323" s="60">
        <v>2281</v>
      </c>
      <c r="IB323" s="60">
        <v>2281</v>
      </c>
      <c r="IC323" s="60">
        <v>2201</v>
      </c>
      <c r="ID323" s="60">
        <v>2281</v>
      </c>
      <c r="IE323" s="60">
        <v>2281</v>
      </c>
      <c r="IF323" s="60">
        <v>2281</v>
      </c>
      <c r="IG323" s="60">
        <v>2281</v>
      </c>
      <c r="IH323" s="60">
        <v>2281</v>
      </c>
      <c r="II323" s="60">
        <v>2281</v>
      </c>
      <c r="IJ323" s="60">
        <v>2281</v>
      </c>
      <c r="IK323" s="60">
        <v>703</v>
      </c>
      <c r="IL323" s="60">
        <v>1880</v>
      </c>
      <c r="IM323" s="60">
        <v>1880</v>
      </c>
      <c r="IN323" s="60">
        <v>1561</v>
      </c>
      <c r="IO323" s="60">
        <v>1956</v>
      </c>
      <c r="IP323" s="60">
        <v>1711</v>
      </c>
      <c r="IQ323" s="60">
        <v>1880</v>
      </c>
      <c r="IR323" s="60">
        <v>1711</v>
      </c>
      <c r="IS323" s="60">
        <v>2281</v>
      </c>
      <c r="IT323" s="60">
        <v>2281</v>
      </c>
      <c r="IU323" s="60">
        <v>2281</v>
      </c>
      <c r="IV323" s="60">
        <v>1451</v>
      </c>
      <c r="IW323" s="60">
        <v>2201</v>
      </c>
      <c r="IX323" s="60">
        <v>2201</v>
      </c>
      <c r="IY323" s="60">
        <v>1635</v>
      </c>
      <c r="IZ323" s="60">
        <v>2201</v>
      </c>
      <c r="JA323" s="60">
        <v>2036</v>
      </c>
      <c r="JB323" s="60">
        <v>1806</v>
      </c>
      <c r="JC323" s="60">
        <v>1956</v>
      </c>
      <c r="JD323" s="60">
        <v>2201</v>
      </c>
      <c r="JE323" s="60">
        <v>2036</v>
      </c>
      <c r="JF323" s="60">
        <v>1901</v>
      </c>
      <c r="JG323" s="60">
        <v>1377</v>
      </c>
      <c r="JH323" s="60">
        <v>2281</v>
      </c>
      <c r="JI323" s="60">
        <v>2281</v>
      </c>
      <c r="JJ323" s="60">
        <v>2281</v>
      </c>
      <c r="JK323" s="60">
        <v>2281</v>
      </c>
      <c r="JL323" s="60">
        <v>2281</v>
      </c>
      <c r="JM323" s="60">
        <v>2281</v>
      </c>
      <c r="JN323" s="60">
        <v>1956</v>
      </c>
      <c r="JO323" s="60">
        <v>2201</v>
      </c>
      <c r="JP323" s="60">
        <v>1206</v>
      </c>
      <c r="JQ323" s="60">
        <v>2281</v>
      </c>
      <c r="JR323" s="60">
        <v>2055</v>
      </c>
      <c r="JS323" s="60">
        <v>1635</v>
      </c>
      <c r="JT323" s="60">
        <v>595</v>
      </c>
      <c r="JU323" s="60">
        <v>2201</v>
      </c>
      <c r="JV323" s="60">
        <v>1411</v>
      </c>
      <c r="JW323" s="60">
        <v>2201</v>
      </c>
      <c r="JX323" s="60">
        <v>703</v>
      </c>
      <c r="JY323" s="60">
        <v>2201</v>
      </c>
      <c r="JZ323" s="60">
        <v>2281</v>
      </c>
      <c r="KA323" s="60">
        <v>1206</v>
      </c>
      <c r="KB323" s="60">
        <v>2201</v>
      </c>
      <c r="KC323" s="60">
        <v>2201</v>
      </c>
      <c r="KD323" s="60">
        <v>2201</v>
      </c>
      <c r="KE323" s="60">
        <v>2281</v>
      </c>
      <c r="KF323" s="60">
        <v>1561</v>
      </c>
      <c r="KG323" s="60">
        <v>2281</v>
      </c>
      <c r="KH323" s="60">
        <v>2281</v>
      </c>
      <c r="KI323" s="60">
        <v>2281</v>
      </c>
      <c r="KJ323" s="60">
        <v>2281</v>
      </c>
      <c r="KK323" s="60">
        <v>2281</v>
      </c>
      <c r="KL323" s="60">
        <v>2281</v>
      </c>
      <c r="KM323" s="60">
        <v>2281</v>
      </c>
      <c r="KN323" s="60">
        <v>2281</v>
      </c>
      <c r="KO323" s="60">
        <v>2281</v>
      </c>
      <c r="KP323" s="60">
        <v>1435</v>
      </c>
      <c r="KQ323" s="60">
        <v>2001</v>
      </c>
      <c r="KR323" s="60">
        <v>2001</v>
      </c>
      <c r="KS323" s="60">
        <v>2081</v>
      </c>
      <c r="KT323" s="60">
        <v>2081</v>
      </c>
      <c r="KU323" s="60">
        <v>1435</v>
      </c>
      <c r="KV323" s="60">
        <v>1435</v>
      </c>
      <c r="KW323" s="60">
        <v>1511</v>
      </c>
      <c r="KX323" s="60">
        <v>1635</v>
      </c>
      <c r="KY323" s="60">
        <v>1635</v>
      </c>
      <c r="KZ323" s="60">
        <v>1435</v>
      </c>
      <c r="LA323" s="60">
        <v>1435</v>
      </c>
      <c r="LB323" s="60">
        <v>1756</v>
      </c>
      <c r="LC323" s="60">
        <v>1956</v>
      </c>
      <c r="LD323" s="60">
        <v>1511</v>
      </c>
      <c r="LE323" s="60">
        <v>1956</v>
      </c>
      <c r="LF323" s="60">
        <v>1880</v>
      </c>
      <c r="LG323" s="60">
        <v>2201</v>
      </c>
      <c r="LI323" s="60">
        <v>209</v>
      </c>
      <c r="LJ323" s="60">
        <v>1806</v>
      </c>
      <c r="LK323" s="60">
        <v>1116</v>
      </c>
      <c r="LL323" s="60">
        <v>1635</v>
      </c>
      <c r="LM323" s="60">
        <v>1680</v>
      </c>
      <c r="LN323" s="60">
        <v>1756</v>
      </c>
      <c r="LO323" s="60">
        <v>1956</v>
      </c>
      <c r="LP323" s="60">
        <v>1756</v>
      </c>
      <c r="LQ323" s="60">
        <v>1435</v>
      </c>
      <c r="LR323" s="60">
        <v>1511</v>
      </c>
      <c r="LS323" s="60">
        <v>2201</v>
      </c>
      <c r="LT323" s="60">
        <v>2201</v>
      </c>
      <c r="LU323" s="60">
        <v>1635</v>
      </c>
      <c r="LV323" s="60">
        <v>1711</v>
      </c>
    </row>
    <row r="324" spans="1:334" ht="15" customHeight="1" x14ac:dyDescent="0.35">
      <c r="A324" s="57"/>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s="60">
        <v>1926</v>
      </c>
      <c r="FH324" s="60">
        <v>2072</v>
      </c>
      <c r="FI324" s="60">
        <v>2072</v>
      </c>
      <c r="FJ324" s="60">
        <v>2072</v>
      </c>
      <c r="FK324" s="60">
        <v>2072</v>
      </c>
      <c r="FL324" s="60">
        <v>1527</v>
      </c>
      <c r="FM324" s="60">
        <v>2072</v>
      </c>
      <c r="FN324" s="60">
        <v>2072</v>
      </c>
      <c r="FO324" s="60">
        <v>2072</v>
      </c>
      <c r="FP324" s="60">
        <v>2072</v>
      </c>
      <c r="FQ324" s="60">
        <v>2072</v>
      </c>
      <c r="FR324" s="60">
        <v>2072</v>
      </c>
      <c r="FS324" s="60">
        <v>2072</v>
      </c>
      <c r="FT324" s="60">
        <v>2072</v>
      </c>
      <c r="FU324" s="60">
        <v>2072</v>
      </c>
      <c r="FV324" s="60">
        <v>2072</v>
      </c>
      <c r="FW324" s="60">
        <v>2072</v>
      </c>
      <c r="FX324" s="60">
        <v>2072</v>
      </c>
      <c r="FY324" s="60">
        <v>2072</v>
      </c>
      <c r="FZ324" s="60">
        <v>2072</v>
      </c>
      <c r="GA324" s="60">
        <v>2072</v>
      </c>
      <c r="GB324" s="60">
        <v>1751</v>
      </c>
      <c r="GC324" s="60">
        <v>2072</v>
      </c>
      <c r="GD324" s="60">
        <v>1827</v>
      </c>
      <c r="GE324" s="60">
        <v>1751</v>
      </c>
      <c r="GF324" s="60">
        <v>1751</v>
      </c>
      <c r="GG324" s="60">
        <v>1751</v>
      </c>
      <c r="GH324" s="60">
        <v>1751</v>
      </c>
      <c r="GI324" s="60">
        <v>1827</v>
      </c>
      <c r="GJ324" s="60">
        <v>1506</v>
      </c>
      <c r="GK324" s="60">
        <v>1306</v>
      </c>
      <c r="GL324" s="60">
        <v>1582</v>
      </c>
      <c r="GM324" s="60">
        <v>1827</v>
      </c>
      <c r="GN324" s="60">
        <v>1506</v>
      </c>
      <c r="GO324" s="60">
        <v>1827</v>
      </c>
      <c r="GP324" s="60">
        <v>1751</v>
      </c>
      <c r="GQ324" s="60">
        <v>1827</v>
      </c>
      <c r="GR324" s="60">
        <v>2072</v>
      </c>
      <c r="GS324" s="60">
        <v>1827</v>
      </c>
      <c r="GT324" s="60">
        <v>1506</v>
      </c>
      <c r="GU324" s="60">
        <v>1751</v>
      </c>
      <c r="GV324" s="60">
        <v>1751</v>
      </c>
      <c r="GW324" s="60">
        <v>1751</v>
      </c>
      <c r="GX324" s="60">
        <v>1751</v>
      </c>
      <c r="GY324" s="60">
        <v>1751</v>
      </c>
      <c r="GZ324" s="60">
        <v>1751</v>
      </c>
      <c r="HA324" s="60">
        <v>1751</v>
      </c>
      <c r="HB324" s="60">
        <v>1827</v>
      </c>
      <c r="HC324" s="60">
        <v>1751</v>
      </c>
      <c r="HD324" s="60">
        <v>1751</v>
      </c>
      <c r="HE324" s="60">
        <v>1996</v>
      </c>
      <c r="HF324" s="60">
        <v>1751</v>
      </c>
      <c r="HG324" s="60">
        <v>1751</v>
      </c>
      <c r="HH324" s="60">
        <v>1751</v>
      </c>
      <c r="HI324" s="60">
        <v>2072</v>
      </c>
      <c r="HJ324" s="60">
        <v>1506</v>
      </c>
      <c r="HK324" s="60">
        <v>2072</v>
      </c>
      <c r="HL324" s="60">
        <v>1582</v>
      </c>
      <c r="HM324" s="60">
        <v>2072</v>
      </c>
      <c r="HN324" s="60">
        <v>2072</v>
      </c>
      <c r="HO324" s="60">
        <v>2072</v>
      </c>
      <c r="HP324" s="60">
        <v>2072</v>
      </c>
      <c r="HQ324" s="60">
        <v>1757</v>
      </c>
      <c r="HR324" s="60">
        <v>1717</v>
      </c>
      <c r="HS324" s="60">
        <v>1772</v>
      </c>
      <c r="HT324" s="60">
        <v>1996</v>
      </c>
      <c r="HU324" s="60">
        <v>1996</v>
      </c>
      <c r="HV324" s="60">
        <v>1996</v>
      </c>
      <c r="HW324" s="60">
        <v>1996</v>
      </c>
      <c r="HX324" s="60">
        <v>500</v>
      </c>
      <c r="HY324" s="60">
        <v>2072</v>
      </c>
      <c r="HZ324" s="60">
        <v>2072</v>
      </c>
      <c r="IA324" s="60">
        <v>2072</v>
      </c>
      <c r="IB324" s="60">
        <v>2072</v>
      </c>
      <c r="IC324" s="60">
        <v>2072</v>
      </c>
      <c r="ID324" s="60">
        <v>2072</v>
      </c>
      <c r="IE324" s="60">
        <v>2072</v>
      </c>
      <c r="IF324" s="60">
        <v>2072</v>
      </c>
      <c r="IG324" s="60">
        <v>2072</v>
      </c>
      <c r="IH324" s="60">
        <v>2072</v>
      </c>
      <c r="II324" s="60">
        <v>2072</v>
      </c>
      <c r="IJ324" s="60">
        <v>2072</v>
      </c>
      <c r="IK324" s="60">
        <v>703</v>
      </c>
      <c r="IL324" s="60">
        <v>1751</v>
      </c>
      <c r="IM324" s="60">
        <v>1751</v>
      </c>
      <c r="IN324" s="60">
        <v>1432</v>
      </c>
      <c r="IO324" s="60">
        <v>1827</v>
      </c>
      <c r="IP324" s="60">
        <v>1582</v>
      </c>
      <c r="IQ324" s="60">
        <v>1751</v>
      </c>
      <c r="IR324" s="60">
        <v>1582</v>
      </c>
      <c r="IS324" s="60">
        <v>2072</v>
      </c>
      <c r="IT324" s="60">
        <v>2072</v>
      </c>
      <c r="IU324" s="60">
        <v>2072</v>
      </c>
      <c r="IV324" s="60">
        <v>1451</v>
      </c>
      <c r="IW324" s="60">
        <v>2072</v>
      </c>
      <c r="IX324" s="60">
        <v>2072</v>
      </c>
      <c r="IY324" s="60">
        <v>1506</v>
      </c>
      <c r="IZ324" s="60">
        <v>2072</v>
      </c>
      <c r="JA324" s="60">
        <v>1827</v>
      </c>
      <c r="JB324" s="60">
        <v>1677</v>
      </c>
      <c r="JC324" s="60">
        <v>1827</v>
      </c>
      <c r="JD324" s="60">
        <v>2072</v>
      </c>
      <c r="JE324" s="60">
        <v>1827</v>
      </c>
      <c r="JF324" s="60">
        <v>1772</v>
      </c>
      <c r="JG324" s="60">
        <v>1248</v>
      </c>
      <c r="JH324" s="60">
        <v>2072</v>
      </c>
      <c r="JI324" s="60">
        <v>2072</v>
      </c>
      <c r="JJ324" s="60">
        <v>2072</v>
      </c>
      <c r="JK324" s="60">
        <v>2072</v>
      </c>
      <c r="JL324" s="60">
        <v>2072</v>
      </c>
      <c r="JM324" s="60">
        <v>2072</v>
      </c>
      <c r="JN324" s="60">
        <v>1827</v>
      </c>
      <c r="JO324" s="60">
        <v>2072</v>
      </c>
      <c r="JP324" s="60">
        <v>1077</v>
      </c>
      <c r="JQ324" s="60">
        <v>2072</v>
      </c>
      <c r="JR324" s="60">
        <v>1926</v>
      </c>
      <c r="JS324" s="60">
        <v>1506</v>
      </c>
      <c r="JT324" s="60">
        <v>595</v>
      </c>
      <c r="JU324" s="60">
        <v>2072</v>
      </c>
      <c r="JV324" s="60">
        <v>1282</v>
      </c>
      <c r="JW324" s="60">
        <v>2072</v>
      </c>
      <c r="JX324" s="60">
        <v>703</v>
      </c>
      <c r="JY324" s="60">
        <v>2072</v>
      </c>
      <c r="JZ324" s="60">
        <v>2072</v>
      </c>
      <c r="KA324" s="60">
        <v>1077</v>
      </c>
      <c r="KB324" s="60">
        <v>2072</v>
      </c>
      <c r="KC324" s="60">
        <v>2072</v>
      </c>
      <c r="KD324" s="60">
        <v>2072</v>
      </c>
      <c r="KE324" s="60">
        <v>2072</v>
      </c>
      <c r="KF324" s="60">
        <v>1432</v>
      </c>
      <c r="KG324" s="60">
        <v>2072</v>
      </c>
      <c r="KH324" s="60">
        <v>2072</v>
      </c>
      <c r="KI324" s="60">
        <v>2072</v>
      </c>
      <c r="KJ324" s="60">
        <v>2072</v>
      </c>
      <c r="KK324" s="60">
        <v>2072</v>
      </c>
      <c r="KL324" s="60">
        <v>2072</v>
      </c>
      <c r="KM324" s="60">
        <v>2072</v>
      </c>
      <c r="KN324" s="60">
        <v>2072</v>
      </c>
      <c r="KO324" s="60">
        <v>2072</v>
      </c>
      <c r="KP324" s="60">
        <v>1306</v>
      </c>
      <c r="KQ324" s="60">
        <v>1872</v>
      </c>
      <c r="KR324" s="60">
        <v>1872</v>
      </c>
      <c r="KS324" s="60">
        <v>1872</v>
      </c>
      <c r="KT324" s="60">
        <v>1872</v>
      </c>
      <c r="KU324" s="60">
        <v>1306</v>
      </c>
      <c r="KV324" s="60">
        <v>1306</v>
      </c>
      <c r="KW324" s="60">
        <v>1382</v>
      </c>
      <c r="KX324" s="60">
        <v>1506</v>
      </c>
      <c r="KY324" s="60">
        <v>1506</v>
      </c>
      <c r="KZ324" s="60">
        <v>1306</v>
      </c>
      <c r="LA324" s="60">
        <v>1306</v>
      </c>
      <c r="LB324" s="60">
        <v>1627</v>
      </c>
      <c r="LC324" s="60">
        <v>1827</v>
      </c>
      <c r="LD324" s="60">
        <v>1382</v>
      </c>
      <c r="LE324" s="60">
        <v>1827</v>
      </c>
      <c r="LF324" s="60">
        <v>1751</v>
      </c>
      <c r="LG324" s="60">
        <v>2072</v>
      </c>
      <c r="LJ324" s="60">
        <v>1677</v>
      </c>
      <c r="LK324" s="60">
        <v>987</v>
      </c>
      <c r="LL324" s="60">
        <v>1506</v>
      </c>
      <c r="LM324" s="60">
        <v>1551</v>
      </c>
      <c r="LN324" s="60">
        <v>1627</v>
      </c>
      <c r="LO324" s="60">
        <v>1827</v>
      </c>
      <c r="LP324" s="60">
        <v>1627</v>
      </c>
      <c r="LQ324" s="60">
        <v>1306</v>
      </c>
      <c r="LR324" s="60">
        <v>1382</v>
      </c>
      <c r="LS324" s="60">
        <v>2072</v>
      </c>
      <c r="LT324" s="60">
        <v>2072</v>
      </c>
      <c r="LU324" s="60">
        <v>1506</v>
      </c>
      <c r="LV324" s="60">
        <v>1582</v>
      </c>
    </row>
    <row r="325" spans="1:334" ht="15" customHeight="1" x14ac:dyDescent="0.35">
      <c r="A325" s="57"/>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s="60">
        <v>2285</v>
      </c>
      <c r="FH325" s="60">
        <v>1845</v>
      </c>
      <c r="FI325" s="60">
        <v>1390</v>
      </c>
      <c r="FJ325" s="60">
        <v>1390</v>
      </c>
      <c r="FK325" s="60">
        <v>1710</v>
      </c>
      <c r="FL325" s="60">
        <v>1390</v>
      </c>
      <c r="FM325" s="60">
        <v>1710</v>
      </c>
      <c r="FN325" s="60">
        <v>1242</v>
      </c>
      <c r="FO325" s="60">
        <v>1845</v>
      </c>
      <c r="FP325" s="60">
        <v>2565</v>
      </c>
      <c r="FQ325" s="60">
        <v>2256</v>
      </c>
      <c r="FR325" s="60">
        <v>2365</v>
      </c>
      <c r="FS325" s="60">
        <v>2025</v>
      </c>
      <c r="FT325" s="60">
        <v>2025</v>
      </c>
      <c r="FU325" s="60">
        <v>1582</v>
      </c>
      <c r="FV325" s="60">
        <v>1720</v>
      </c>
      <c r="FW325" s="60">
        <v>2523</v>
      </c>
      <c r="FX325" s="60">
        <v>2523</v>
      </c>
      <c r="FY325" s="60">
        <v>2373</v>
      </c>
      <c r="FZ325" s="60">
        <v>2110</v>
      </c>
      <c r="GA325" s="60">
        <v>2523</v>
      </c>
      <c r="GB325" s="60">
        <v>2345</v>
      </c>
      <c r="GC325" s="60">
        <v>1602</v>
      </c>
      <c r="GD325" s="60">
        <v>2222</v>
      </c>
      <c r="GE325" s="60">
        <v>2097</v>
      </c>
      <c r="GF325" s="60">
        <v>2097</v>
      </c>
      <c r="GG325" s="60">
        <v>2425</v>
      </c>
      <c r="GH325" s="60">
        <v>2485</v>
      </c>
      <c r="GI325" s="60">
        <v>1974</v>
      </c>
      <c r="GJ325" s="60">
        <v>2485</v>
      </c>
      <c r="GK325" s="60">
        <v>2485</v>
      </c>
      <c r="GL325" s="60">
        <v>2485</v>
      </c>
      <c r="GM325" s="60">
        <v>1823</v>
      </c>
      <c r="GN325" s="60">
        <v>2485</v>
      </c>
      <c r="GO325" s="60">
        <v>2240</v>
      </c>
      <c r="GP325" s="60">
        <v>2240</v>
      </c>
      <c r="GQ325" s="60">
        <v>2237</v>
      </c>
      <c r="GR325" s="60">
        <v>1710</v>
      </c>
      <c r="GS325" s="60">
        <v>1985</v>
      </c>
      <c r="GT325" s="60">
        <v>2485</v>
      </c>
      <c r="GU325" s="60">
        <v>2485</v>
      </c>
      <c r="GV325" s="60">
        <v>2485</v>
      </c>
      <c r="GW325" s="60">
        <v>2485</v>
      </c>
      <c r="GX325" s="60">
        <v>2485</v>
      </c>
      <c r="GY325" s="60">
        <v>2485</v>
      </c>
      <c r="GZ325" s="60">
        <v>2485</v>
      </c>
      <c r="HA325" s="60">
        <v>2485</v>
      </c>
      <c r="HB325" s="60">
        <v>2303</v>
      </c>
      <c r="HC325" s="60">
        <v>2345</v>
      </c>
      <c r="HD325" s="60">
        <v>2485</v>
      </c>
      <c r="HE325" s="60">
        <v>2565</v>
      </c>
      <c r="HF325" s="60">
        <v>2485</v>
      </c>
      <c r="HG325" s="60">
        <v>2237</v>
      </c>
      <c r="HH325" s="60">
        <v>2485</v>
      </c>
      <c r="HI325" s="60">
        <v>1602</v>
      </c>
      <c r="HJ325" s="60">
        <v>2237</v>
      </c>
      <c r="HK325" s="60">
        <v>1790</v>
      </c>
      <c r="HL325" s="60">
        <v>2485</v>
      </c>
      <c r="HM325" s="60">
        <v>2110</v>
      </c>
      <c r="HN325" s="60">
        <v>2123</v>
      </c>
      <c r="HO325" s="60">
        <v>1473</v>
      </c>
      <c r="HP325" s="60">
        <v>1608</v>
      </c>
      <c r="HQ325" s="60">
        <v>1365</v>
      </c>
      <c r="HR325" s="60">
        <v>1975</v>
      </c>
      <c r="HS325" s="60">
        <v>1893</v>
      </c>
      <c r="HT325" s="60">
        <v>2425</v>
      </c>
      <c r="HU325" s="60">
        <v>2425</v>
      </c>
      <c r="HV325" s="60">
        <v>2425</v>
      </c>
      <c r="HW325" s="60">
        <v>2425</v>
      </c>
      <c r="HX325" s="60">
        <v>2090</v>
      </c>
      <c r="HY325" s="60">
        <v>2383</v>
      </c>
      <c r="HZ325" s="60">
        <v>2383</v>
      </c>
      <c r="IA325" s="60">
        <v>2383</v>
      </c>
      <c r="IB325" s="60">
        <v>2523</v>
      </c>
      <c r="IC325" s="60">
        <v>1893</v>
      </c>
      <c r="ID325" s="60">
        <v>2373</v>
      </c>
      <c r="IE325" s="60">
        <v>2523</v>
      </c>
      <c r="IF325" s="60">
        <v>2425</v>
      </c>
      <c r="IG325" s="60">
        <v>2425</v>
      </c>
      <c r="IH325" s="60">
        <v>2023</v>
      </c>
      <c r="II325" s="60">
        <v>2425</v>
      </c>
      <c r="IJ325" s="60">
        <v>2523</v>
      </c>
      <c r="IK325" s="60">
        <v>1288</v>
      </c>
      <c r="IL325" s="60">
        <v>2345</v>
      </c>
      <c r="IM325" s="60">
        <v>2345</v>
      </c>
      <c r="IN325" s="60">
        <v>2090</v>
      </c>
      <c r="IO325" s="60">
        <v>2097</v>
      </c>
      <c r="IP325" s="60">
        <v>1474</v>
      </c>
      <c r="IQ325" s="60">
        <v>2485</v>
      </c>
      <c r="IR325" s="60">
        <v>1474</v>
      </c>
      <c r="IS325" s="60">
        <v>2425</v>
      </c>
      <c r="IT325" s="60">
        <v>2565</v>
      </c>
      <c r="IU325" s="60">
        <v>2523</v>
      </c>
      <c r="IV325" s="60">
        <v>2443</v>
      </c>
      <c r="IW325" s="60">
        <v>2311</v>
      </c>
      <c r="IX325" s="60">
        <v>1367</v>
      </c>
      <c r="IY325" s="60">
        <v>2485</v>
      </c>
      <c r="IZ325" s="60">
        <v>1074</v>
      </c>
      <c r="JA325" s="60">
        <v>1865</v>
      </c>
      <c r="JB325" s="60">
        <v>645</v>
      </c>
      <c r="JC325" s="60">
        <v>1513</v>
      </c>
      <c r="JD325" s="60">
        <v>882</v>
      </c>
      <c r="JE325" s="60">
        <v>1695</v>
      </c>
      <c r="JF325" s="60">
        <v>2443</v>
      </c>
      <c r="JH325" s="60">
        <v>2565</v>
      </c>
      <c r="JI325" s="60">
        <v>1802</v>
      </c>
      <c r="JJ325" s="60">
        <v>2260</v>
      </c>
      <c r="JK325" s="60">
        <v>1610</v>
      </c>
      <c r="JL325" s="60">
        <v>2523</v>
      </c>
      <c r="JM325" s="60">
        <v>2383</v>
      </c>
      <c r="JN325" s="60">
        <v>1893</v>
      </c>
      <c r="JO325" s="60">
        <v>637</v>
      </c>
      <c r="JP325" s="60">
        <v>1747</v>
      </c>
      <c r="JQ325" s="60">
        <v>2523</v>
      </c>
      <c r="JR325" s="60">
        <v>2485</v>
      </c>
      <c r="JS325" s="60">
        <v>2485</v>
      </c>
      <c r="JT325" s="60">
        <v>2485</v>
      </c>
      <c r="JU325" s="60">
        <v>1893</v>
      </c>
      <c r="JV325" s="60">
        <v>2015</v>
      </c>
      <c r="JW325" s="60">
        <v>1974</v>
      </c>
      <c r="JX325" s="60">
        <v>642</v>
      </c>
      <c r="JY325" s="60">
        <v>1782</v>
      </c>
      <c r="JZ325" s="60">
        <v>2383</v>
      </c>
      <c r="KA325" s="60">
        <v>1747</v>
      </c>
      <c r="KB325" s="60">
        <v>1186</v>
      </c>
      <c r="KC325" s="60">
        <v>1767</v>
      </c>
      <c r="KD325" s="60">
        <v>1782</v>
      </c>
      <c r="KE325" s="60">
        <v>2293</v>
      </c>
      <c r="KF325" s="60">
        <v>1235</v>
      </c>
      <c r="KG325" s="60">
        <v>2251</v>
      </c>
      <c r="KH325" s="60">
        <v>1665</v>
      </c>
      <c r="KI325" s="60">
        <v>2383</v>
      </c>
      <c r="KJ325" s="60">
        <v>2233</v>
      </c>
      <c r="KK325" s="60">
        <v>1610</v>
      </c>
      <c r="KL325" s="60">
        <v>2233</v>
      </c>
      <c r="KM325" s="60">
        <v>2523</v>
      </c>
      <c r="KN325" s="60">
        <v>2565</v>
      </c>
      <c r="KO325" s="60">
        <v>2110</v>
      </c>
      <c r="KP325" s="60">
        <v>2485</v>
      </c>
      <c r="KQ325" s="60">
        <v>2443</v>
      </c>
      <c r="KR325" s="60">
        <v>2195</v>
      </c>
      <c r="KS325" s="60">
        <v>1973</v>
      </c>
      <c r="KT325" s="60">
        <v>2110</v>
      </c>
      <c r="KU325" s="60">
        <v>2485</v>
      </c>
      <c r="KV325" s="60">
        <v>2485</v>
      </c>
      <c r="KW325" s="60">
        <v>1729</v>
      </c>
      <c r="KX325" s="60">
        <v>2485</v>
      </c>
      <c r="KY325" s="60">
        <v>2485</v>
      </c>
      <c r="KZ325" s="60">
        <v>2485</v>
      </c>
      <c r="LA325" s="60">
        <v>2485</v>
      </c>
      <c r="LB325" s="60">
        <v>1537</v>
      </c>
      <c r="LC325" s="60">
        <v>1865</v>
      </c>
      <c r="LD325" s="60">
        <v>2222</v>
      </c>
      <c r="LE325" s="60">
        <v>2236</v>
      </c>
      <c r="LF325" s="60">
        <v>2240</v>
      </c>
      <c r="LG325" s="60">
        <v>1217</v>
      </c>
      <c r="LH325" s="60">
        <v>2090</v>
      </c>
      <c r="LI325" s="60">
        <v>2170</v>
      </c>
      <c r="LK325" s="60">
        <v>1288</v>
      </c>
      <c r="LL325" s="60">
        <v>2237</v>
      </c>
      <c r="LM325" s="60">
        <v>2485</v>
      </c>
      <c r="LN325" s="60">
        <v>1845</v>
      </c>
      <c r="LO325" s="60">
        <v>1893</v>
      </c>
      <c r="LP325" s="60">
        <v>2293</v>
      </c>
      <c r="LQ325" s="60">
        <v>2237</v>
      </c>
      <c r="LR325" s="60">
        <v>2237</v>
      </c>
      <c r="LS325" s="60">
        <v>1732</v>
      </c>
      <c r="LT325" s="60">
        <v>1382</v>
      </c>
      <c r="LU325" s="60">
        <v>2485</v>
      </c>
      <c r="LV325" s="60">
        <v>2485</v>
      </c>
    </row>
    <row r="326" spans="1:334" ht="15" customHeight="1" x14ac:dyDescent="0.35">
      <c r="A326" s="57"/>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s="60">
        <v>2487</v>
      </c>
      <c r="FH326" s="60">
        <v>2107</v>
      </c>
      <c r="FI326" s="60">
        <v>2150</v>
      </c>
      <c r="FJ326" s="60">
        <v>2150</v>
      </c>
      <c r="FK326" s="60">
        <v>2290</v>
      </c>
      <c r="FL326" s="60">
        <v>1515</v>
      </c>
      <c r="FM326" s="60">
        <v>2290</v>
      </c>
      <c r="FN326" s="60">
        <v>1822</v>
      </c>
      <c r="FO326" s="60">
        <v>2107</v>
      </c>
      <c r="FP326" s="60">
        <v>2637</v>
      </c>
      <c r="FQ326" s="60">
        <v>2486</v>
      </c>
      <c r="FR326" s="60">
        <v>2595</v>
      </c>
      <c r="FS326" s="60">
        <v>2455</v>
      </c>
      <c r="FT326" s="60">
        <v>2455</v>
      </c>
      <c r="FU326" s="60">
        <v>2086</v>
      </c>
      <c r="FV326" s="60">
        <v>1760</v>
      </c>
      <c r="FW326" s="60">
        <v>2553</v>
      </c>
      <c r="FX326" s="60">
        <v>2553</v>
      </c>
      <c r="FY326" s="60">
        <v>2553</v>
      </c>
      <c r="FZ326" s="60">
        <v>2290</v>
      </c>
      <c r="GA326" s="60">
        <v>2553</v>
      </c>
      <c r="GB326" s="60">
        <v>2172</v>
      </c>
      <c r="GC326" s="60">
        <v>2192</v>
      </c>
      <c r="GD326" s="60">
        <v>1943</v>
      </c>
      <c r="GE326" s="60">
        <v>1492</v>
      </c>
      <c r="GF326" s="60">
        <v>1492</v>
      </c>
      <c r="GG326" s="60">
        <v>2210</v>
      </c>
      <c r="GH326" s="60">
        <v>2312</v>
      </c>
      <c r="GI326" s="60">
        <v>1411</v>
      </c>
      <c r="GJ326" s="60">
        <v>2067</v>
      </c>
      <c r="GK326" s="60">
        <v>1867</v>
      </c>
      <c r="GL326" s="60">
        <v>2067</v>
      </c>
      <c r="GM326" s="60">
        <v>1218</v>
      </c>
      <c r="GN326" s="60">
        <v>2067</v>
      </c>
      <c r="GO326" s="60">
        <v>2203</v>
      </c>
      <c r="GP326" s="60">
        <v>2203</v>
      </c>
      <c r="GQ326" s="60">
        <v>2064</v>
      </c>
      <c r="GR326" s="60">
        <v>1900</v>
      </c>
      <c r="GS326" s="60">
        <v>2172</v>
      </c>
      <c r="GT326" s="60">
        <v>2067</v>
      </c>
      <c r="GU326" s="60">
        <v>2312</v>
      </c>
      <c r="GV326" s="60">
        <v>2312</v>
      </c>
      <c r="GW326" s="60">
        <v>2312</v>
      </c>
      <c r="GX326" s="60">
        <v>2312</v>
      </c>
      <c r="GY326" s="60">
        <v>2312</v>
      </c>
      <c r="GZ326" s="60">
        <v>2312</v>
      </c>
      <c r="HA326" s="60">
        <v>2312</v>
      </c>
      <c r="HB326" s="60">
        <v>1698</v>
      </c>
      <c r="HC326" s="60">
        <v>2172</v>
      </c>
      <c r="HD326" s="60">
        <v>2312</v>
      </c>
      <c r="HE326" s="60">
        <v>2637</v>
      </c>
      <c r="HF326" s="60">
        <v>2312</v>
      </c>
      <c r="HG326" s="60">
        <v>2064</v>
      </c>
      <c r="HH326" s="60">
        <v>2312</v>
      </c>
      <c r="HI326" s="60">
        <v>2192</v>
      </c>
      <c r="HJ326" s="60">
        <v>1713</v>
      </c>
      <c r="HK326" s="60">
        <v>1760</v>
      </c>
      <c r="HL326" s="60">
        <v>2067</v>
      </c>
      <c r="HM326" s="60">
        <v>1900</v>
      </c>
      <c r="HN326" s="60">
        <v>2553</v>
      </c>
      <c r="HO326" s="60">
        <v>2413</v>
      </c>
      <c r="HP326" s="60">
        <v>1798</v>
      </c>
      <c r="HQ326" s="60">
        <v>1482</v>
      </c>
      <c r="HR326" s="60">
        <v>2202</v>
      </c>
      <c r="HS326" s="60">
        <v>2083</v>
      </c>
      <c r="HT326" s="60">
        <v>2497</v>
      </c>
      <c r="HU326" s="60">
        <v>2497</v>
      </c>
      <c r="HV326" s="60">
        <v>2497</v>
      </c>
      <c r="HW326" s="60">
        <v>2497</v>
      </c>
      <c r="HX326" s="60">
        <v>1672</v>
      </c>
      <c r="HY326" s="60">
        <v>2413</v>
      </c>
      <c r="HZ326" s="60">
        <v>2413</v>
      </c>
      <c r="IA326" s="60">
        <v>2413</v>
      </c>
      <c r="IB326" s="60">
        <v>2553</v>
      </c>
      <c r="IC326" s="60">
        <v>2473</v>
      </c>
      <c r="ID326" s="60">
        <v>2553</v>
      </c>
      <c r="IE326" s="60">
        <v>2595</v>
      </c>
      <c r="IF326" s="60">
        <v>2455</v>
      </c>
      <c r="IG326" s="60">
        <v>2455</v>
      </c>
      <c r="IH326" s="60">
        <v>2023</v>
      </c>
      <c r="II326" s="60">
        <v>2107</v>
      </c>
      <c r="IJ326" s="60">
        <v>2553</v>
      </c>
      <c r="IK326" s="60">
        <v>683</v>
      </c>
      <c r="IL326" s="60">
        <v>1740</v>
      </c>
      <c r="IM326" s="60">
        <v>2172</v>
      </c>
      <c r="IN326" s="60">
        <v>1917</v>
      </c>
      <c r="IO326" s="60">
        <v>1492</v>
      </c>
      <c r="IP326" s="60">
        <v>984</v>
      </c>
      <c r="IQ326" s="60">
        <v>2312</v>
      </c>
      <c r="IR326" s="60">
        <v>984</v>
      </c>
      <c r="IS326" s="60">
        <v>2455</v>
      </c>
      <c r="IT326" s="60">
        <v>2595</v>
      </c>
      <c r="IU326" s="60">
        <v>2553</v>
      </c>
      <c r="IV326" s="60">
        <v>2270</v>
      </c>
      <c r="IW326" s="60">
        <v>2341</v>
      </c>
      <c r="IX326" s="60">
        <v>1962</v>
      </c>
      <c r="IY326" s="60">
        <v>2067</v>
      </c>
      <c r="IZ326" s="60">
        <v>1906</v>
      </c>
      <c r="JA326" s="60">
        <v>1546</v>
      </c>
      <c r="JB326" s="60">
        <v>799</v>
      </c>
      <c r="JC326" s="60">
        <v>1848</v>
      </c>
      <c r="JD326" s="60">
        <v>1822</v>
      </c>
      <c r="JE326" s="60">
        <v>2045</v>
      </c>
      <c r="JF326" s="60">
        <v>2473</v>
      </c>
      <c r="JG326" s="60">
        <v>690</v>
      </c>
      <c r="JH326" s="60">
        <v>2595</v>
      </c>
      <c r="JI326" s="60">
        <v>2192</v>
      </c>
      <c r="JJ326" s="60">
        <v>1900</v>
      </c>
      <c r="JK326" s="60">
        <v>1760</v>
      </c>
      <c r="JL326" s="60">
        <v>2553</v>
      </c>
      <c r="JM326" s="60">
        <v>2413</v>
      </c>
      <c r="JN326" s="60">
        <v>2228</v>
      </c>
      <c r="JO326" s="60">
        <v>1323</v>
      </c>
      <c r="JP326" s="60">
        <v>1556</v>
      </c>
      <c r="JQ326" s="60">
        <v>2553</v>
      </c>
      <c r="JR326" s="60">
        <v>2487</v>
      </c>
      <c r="JS326" s="60">
        <v>1961</v>
      </c>
      <c r="JT326" s="60">
        <v>2067</v>
      </c>
      <c r="JU326" s="60">
        <v>2473</v>
      </c>
      <c r="JV326" s="60">
        <v>1762</v>
      </c>
      <c r="JW326" s="60">
        <v>1656</v>
      </c>
      <c r="JX326" s="60">
        <v>445</v>
      </c>
      <c r="JY326" s="60">
        <v>2004</v>
      </c>
      <c r="JZ326" s="60">
        <v>2413</v>
      </c>
      <c r="KA326" s="60">
        <v>1556</v>
      </c>
      <c r="KB326" s="60">
        <v>1953</v>
      </c>
      <c r="KC326" s="60">
        <v>1572</v>
      </c>
      <c r="KD326" s="60">
        <v>1572</v>
      </c>
      <c r="KE326" s="60">
        <v>2323</v>
      </c>
      <c r="KF326" s="60">
        <v>1180</v>
      </c>
      <c r="KG326" s="60">
        <v>2281</v>
      </c>
      <c r="KH326" s="60">
        <v>2497</v>
      </c>
      <c r="KI326" s="60">
        <v>2413</v>
      </c>
      <c r="KJ326" s="60">
        <v>2413</v>
      </c>
      <c r="KK326" s="60">
        <v>2150</v>
      </c>
      <c r="KL326" s="60">
        <v>2413</v>
      </c>
      <c r="KM326" s="60">
        <v>2553</v>
      </c>
      <c r="KN326" s="60">
        <v>2595</v>
      </c>
      <c r="KO326" s="60">
        <v>1900</v>
      </c>
      <c r="KP326" s="60">
        <v>1867</v>
      </c>
      <c r="KQ326" s="60">
        <v>2273</v>
      </c>
      <c r="KR326" s="60">
        <v>2025</v>
      </c>
      <c r="KS326" s="60">
        <v>2353</v>
      </c>
      <c r="KT326" s="60">
        <v>2090</v>
      </c>
      <c r="KU326" s="60">
        <v>1867</v>
      </c>
      <c r="KV326" s="60">
        <v>1867</v>
      </c>
      <c r="KW326" s="60">
        <v>857</v>
      </c>
      <c r="KX326" s="60">
        <v>2067</v>
      </c>
      <c r="KY326" s="60">
        <v>2067</v>
      </c>
      <c r="KZ326" s="60">
        <v>1761</v>
      </c>
      <c r="LA326" s="60">
        <v>1867</v>
      </c>
      <c r="LB326" s="60">
        <v>1018</v>
      </c>
      <c r="LC326" s="60">
        <v>1302</v>
      </c>
      <c r="LD326" s="60">
        <v>1172</v>
      </c>
      <c r="LE326" s="60">
        <v>2063</v>
      </c>
      <c r="LF326" s="60">
        <v>2203</v>
      </c>
      <c r="LG326" s="60">
        <v>1323</v>
      </c>
      <c r="LH326" s="60">
        <v>1472</v>
      </c>
      <c r="LI326" s="60">
        <v>1552</v>
      </c>
      <c r="LJ326" s="60">
        <v>1360</v>
      </c>
      <c r="LL326" s="60">
        <v>1819</v>
      </c>
      <c r="LM326" s="60">
        <v>2112</v>
      </c>
      <c r="LN326" s="60">
        <v>1780</v>
      </c>
      <c r="LO326" s="60">
        <v>2228</v>
      </c>
      <c r="LP326" s="60">
        <v>2028</v>
      </c>
      <c r="LQ326" s="60">
        <v>1619</v>
      </c>
      <c r="LR326" s="60">
        <v>1619</v>
      </c>
      <c r="LS326" s="60">
        <v>1962</v>
      </c>
      <c r="LT326" s="60">
        <v>1572</v>
      </c>
      <c r="LU326" s="60">
        <v>2067</v>
      </c>
      <c r="LV326" s="60">
        <v>2067</v>
      </c>
    </row>
    <row r="327" spans="1:334" ht="15" customHeight="1" x14ac:dyDescent="0.35">
      <c r="A327" s="5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s="60">
        <v>1480</v>
      </c>
      <c r="FH327" s="60">
        <v>1706</v>
      </c>
      <c r="FI327" s="60">
        <v>1706</v>
      </c>
      <c r="FJ327" s="60">
        <v>1706</v>
      </c>
      <c r="FK327" s="60">
        <v>1706</v>
      </c>
      <c r="FL327" s="60">
        <v>1461</v>
      </c>
      <c r="FM327" s="60">
        <v>1706</v>
      </c>
      <c r="FN327" s="60">
        <v>1378</v>
      </c>
      <c r="FO327" s="60">
        <v>1706</v>
      </c>
      <c r="FP327" s="60">
        <v>1706</v>
      </c>
      <c r="FQ327" s="60">
        <v>1706</v>
      </c>
      <c r="FR327" s="60">
        <v>1706</v>
      </c>
      <c r="FS327" s="60">
        <v>1706</v>
      </c>
      <c r="FT327" s="60">
        <v>1706</v>
      </c>
      <c r="FU327" s="60">
        <v>1706</v>
      </c>
      <c r="FV327" s="60">
        <v>1706</v>
      </c>
      <c r="FW327" s="60">
        <v>1706</v>
      </c>
      <c r="FX327" s="60">
        <v>1706</v>
      </c>
      <c r="FY327" s="60">
        <v>1706</v>
      </c>
      <c r="FZ327" s="60">
        <v>1706</v>
      </c>
      <c r="GA327" s="60">
        <v>1706</v>
      </c>
      <c r="GB327" s="60">
        <v>1305</v>
      </c>
      <c r="GC327" s="60">
        <v>1706</v>
      </c>
      <c r="GD327" s="60">
        <v>1381</v>
      </c>
      <c r="GE327" s="60">
        <v>1057</v>
      </c>
      <c r="GF327" s="60">
        <v>1057</v>
      </c>
      <c r="GG327" s="60">
        <v>1385</v>
      </c>
      <c r="GH327" s="60">
        <v>1305</v>
      </c>
      <c r="GI327" s="60">
        <v>1133</v>
      </c>
      <c r="GJ327" s="60">
        <v>1060</v>
      </c>
      <c r="GK327" s="60">
        <v>1060</v>
      </c>
      <c r="GL327" s="60">
        <v>1136</v>
      </c>
      <c r="GM327" s="60">
        <v>1133</v>
      </c>
      <c r="GN327" s="60">
        <v>1060</v>
      </c>
      <c r="GO327" s="60">
        <v>1381</v>
      </c>
      <c r="GP327" s="60">
        <v>1305</v>
      </c>
      <c r="GQ327" s="60">
        <v>1133</v>
      </c>
      <c r="GR327" s="60">
        <v>1706</v>
      </c>
      <c r="GS327" s="60">
        <v>1381</v>
      </c>
      <c r="GT327" s="60">
        <v>1060</v>
      </c>
      <c r="GU327" s="60">
        <v>1305</v>
      </c>
      <c r="GV327" s="60">
        <v>1305</v>
      </c>
      <c r="GW327" s="60">
        <v>1305</v>
      </c>
      <c r="GX327" s="60">
        <v>1305</v>
      </c>
      <c r="GY327" s="60">
        <v>1305</v>
      </c>
      <c r="GZ327" s="60">
        <v>1305</v>
      </c>
      <c r="HA327" s="60">
        <v>1305</v>
      </c>
      <c r="HB327" s="60">
        <v>1381</v>
      </c>
      <c r="HC327" s="60">
        <v>1305</v>
      </c>
      <c r="HD327" s="60">
        <v>1234</v>
      </c>
      <c r="HE327" s="60">
        <v>1559</v>
      </c>
      <c r="HF327" s="60">
        <v>1234</v>
      </c>
      <c r="HG327" s="60">
        <v>986</v>
      </c>
      <c r="HH327" s="60">
        <v>1234</v>
      </c>
      <c r="HI327" s="60">
        <v>1706</v>
      </c>
      <c r="HJ327" s="60">
        <v>812</v>
      </c>
      <c r="HK327" s="60">
        <v>1706</v>
      </c>
      <c r="HL327" s="60">
        <v>1136</v>
      </c>
      <c r="HM327" s="60">
        <v>1706</v>
      </c>
      <c r="HN327" s="60">
        <v>1706</v>
      </c>
      <c r="HO327" s="60">
        <v>1706</v>
      </c>
      <c r="HP327" s="60">
        <v>1706</v>
      </c>
      <c r="HQ327" s="60">
        <v>1063</v>
      </c>
      <c r="HR327" s="60">
        <v>1381</v>
      </c>
      <c r="HS327" s="60">
        <v>1626</v>
      </c>
      <c r="HT327" s="60">
        <v>1630</v>
      </c>
      <c r="HU327" s="60">
        <v>1399</v>
      </c>
      <c r="HV327" s="60">
        <v>1630</v>
      </c>
      <c r="HW327" s="60">
        <v>1630</v>
      </c>
      <c r="HX327" s="60">
        <v>1060</v>
      </c>
      <c r="HY327" s="60">
        <v>1404</v>
      </c>
      <c r="HZ327" s="60">
        <v>1404</v>
      </c>
      <c r="IA327" s="60">
        <v>1404</v>
      </c>
      <c r="IB327" s="60">
        <v>1706</v>
      </c>
      <c r="IC327" s="60">
        <v>1626</v>
      </c>
      <c r="ID327" s="60">
        <v>1706</v>
      </c>
      <c r="IE327" s="60">
        <v>1475</v>
      </c>
      <c r="IF327" s="60">
        <v>1706</v>
      </c>
      <c r="IG327" s="60">
        <v>1706</v>
      </c>
      <c r="IH327" s="60">
        <v>1706</v>
      </c>
      <c r="II327" s="60">
        <v>1706</v>
      </c>
      <c r="IJ327" s="60">
        <v>1706</v>
      </c>
      <c r="IK327" s="60">
        <v>1133</v>
      </c>
      <c r="IL327" s="60">
        <v>1305</v>
      </c>
      <c r="IM327" s="60">
        <v>1305</v>
      </c>
      <c r="IN327" s="60">
        <v>1381</v>
      </c>
      <c r="IO327" s="60">
        <v>1133</v>
      </c>
      <c r="IP327" s="60">
        <v>888</v>
      </c>
      <c r="IQ327" s="60">
        <v>1305</v>
      </c>
      <c r="IR327" s="60">
        <v>888</v>
      </c>
      <c r="IS327" s="60">
        <v>1706</v>
      </c>
      <c r="IT327" s="60">
        <v>1475</v>
      </c>
      <c r="IU327" s="60">
        <v>1706</v>
      </c>
      <c r="IV327" s="60">
        <v>1305</v>
      </c>
      <c r="IW327" s="60">
        <v>1626</v>
      </c>
      <c r="IX327" s="60">
        <v>1378</v>
      </c>
      <c r="IY327" s="60">
        <v>1060</v>
      </c>
      <c r="IZ327" s="60">
        <v>1378</v>
      </c>
      <c r="JA327" s="60">
        <v>1461</v>
      </c>
      <c r="JB327" s="60">
        <v>1378</v>
      </c>
      <c r="JC327" s="60">
        <v>1133</v>
      </c>
      <c r="JD327" s="60">
        <v>1378</v>
      </c>
      <c r="JE327" s="60">
        <v>1461</v>
      </c>
      <c r="JF327" s="60">
        <v>1626</v>
      </c>
      <c r="JG327" s="60">
        <v>1378</v>
      </c>
      <c r="JH327" s="60">
        <v>1475</v>
      </c>
      <c r="JI327" s="60">
        <v>1706</v>
      </c>
      <c r="JJ327" s="60">
        <v>1706</v>
      </c>
      <c r="JK327" s="60">
        <v>1706</v>
      </c>
      <c r="JL327" s="60">
        <v>1706</v>
      </c>
      <c r="JM327" s="60">
        <v>1475</v>
      </c>
      <c r="JN327" s="60">
        <v>1381</v>
      </c>
      <c r="JO327" s="60">
        <v>1378</v>
      </c>
      <c r="JP327" s="60">
        <v>812</v>
      </c>
      <c r="JQ327" s="60">
        <v>1706</v>
      </c>
      <c r="JR327" s="60">
        <v>1000</v>
      </c>
      <c r="JS327" s="60">
        <v>1060</v>
      </c>
      <c r="JT327" s="60">
        <v>1060</v>
      </c>
      <c r="JU327" s="60">
        <v>1626</v>
      </c>
      <c r="JV327" s="60">
        <v>1136</v>
      </c>
      <c r="JW327" s="60">
        <v>1378</v>
      </c>
      <c r="JX327" s="60">
        <v>1133</v>
      </c>
      <c r="JY327" s="60">
        <v>1378</v>
      </c>
      <c r="JZ327" s="60">
        <v>1475</v>
      </c>
      <c r="KA327" s="60">
        <v>812</v>
      </c>
      <c r="KB327" s="60">
        <v>1378</v>
      </c>
      <c r="KC327" s="60">
        <v>1378</v>
      </c>
      <c r="KD327" s="60">
        <v>1378</v>
      </c>
      <c r="KE327" s="60">
        <v>1706</v>
      </c>
      <c r="KF327" s="60">
        <v>1381</v>
      </c>
      <c r="KG327" s="60">
        <v>1706</v>
      </c>
      <c r="KH327" s="60">
        <v>1706</v>
      </c>
      <c r="KI327" s="60">
        <v>1706</v>
      </c>
      <c r="KJ327" s="60">
        <v>1706</v>
      </c>
      <c r="KK327" s="60">
        <v>1706</v>
      </c>
      <c r="KL327" s="60">
        <v>1706</v>
      </c>
      <c r="KM327" s="60">
        <v>1706</v>
      </c>
      <c r="KN327" s="60">
        <v>1706</v>
      </c>
      <c r="KO327" s="60">
        <v>1706</v>
      </c>
      <c r="KP327" s="60">
        <v>1060</v>
      </c>
      <c r="KQ327" s="60">
        <v>1626</v>
      </c>
      <c r="KR327" s="60">
        <v>1378</v>
      </c>
      <c r="KS327" s="60">
        <v>1706</v>
      </c>
      <c r="KT327" s="60">
        <v>1706</v>
      </c>
      <c r="KU327" s="60">
        <v>1060</v>
      </c>
      <c r="KV327" s="60">
        <v>1060</v>
      </c>
      <c r="KW327" s="60">
        <v>888</v>
      </c>
      <c r="KX327" s="60">
        <v>989</v>
      </c>
      <c r="KY327" s="60">
        <v>1060</v>
      </c>
      <c r="KZ327" s="60">
        <v>1060</v>
      </c>
      <c r="LA327" s="60">
        <v>1060</v>
      </c>
      <c r="LB327" s="60">
        <v>1133</v>
      </c>
      <c r="LC327" s="60">
        <v>1133</v>
      </c>
      <c r="LD327" s="60">
        <v>1136</v>
      </c>
      <c r="LE327" s="60">
        <v>1381</v>
      </c>
      <c r="LF327" s="60">
        <v>1305</v>
      </c>
      <c r="LG327" s="60">
        <v>1378</v>
      </c>
      <c r="LH327" s="60">
        <v>1060</v>
      </c>
      <c r="LI327" s="60">
        <v>1140</v>
      </c>
      <c r="LJ327" s="60">
        <v>1378</v>
      </c>
      <c r="LK327" s="60">
        <v>888</v>
      </c>
      <c r="LM327" s="60">
        <v>1305</v>
      </c>
      <c r="LN327" s="60">
        <v>1133</v>
      </c>
      <c r="LO327" s="60">
        <v>1381</v>
      </c>
      <c r="LP327" s="60">
        <v>1310</v>
      </c>
      <c r="LQ327" s="60">
        <v>332</v>
      </c>
      <c r="LR327" s="60">
        <v>888</v>
      </c>
      <c r="LS327" s="60">
        <v>1378</v>
      </c>
      <c r="LT327" s="60">
        <v>1378</v>
      </c>
      <c r="LU327" s="60">
        <v>1060</v>
      </c>
      <c r="LV327" s="60">
        <v>1136</v>
      </c>
    </row>
    <row r="328" spans="1:334" ht="15" customHeight="1" x14ac:dyDescent="0.35">
      <c r="A328" s="57"/>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s="60">
        <v>1083</v>
      </c>
      <c r="FH328" s="60">
        <v>1239</v>
      </c>
      <c r="FI328" s="60">
        <v>1239</v>
      </c>
      <c r="FJ328" s="60">
        <v>1239</v>
      </c>
      <c r="FK328" s="60">
        <v>1239</v>
      </c>
      <c r="FL328" s="60">
        <v>1239</v>
      </c>
      <c r="FM328" s="60">
        <v>1239</v>
      </c>
      <c r="FN328" s="60">
        <v>1015</v>
      </c>
      <c r="FO328" s="60">
        <v>1239</v>
      </c>
      <c r="FP328" s="60">
        <v>1239</v>
      </c>
      <c r="FQ328" s="60">
        <v>1025</v>
      </c>
      <c r="FR328" s="60">
        <v>1239</v>
      </c>
      <c r="FS328" s="60">
        <v>1095</v>
      </c>
      <c r="FT328" s="60">
        <v>1239</v>
      </c>
      <c r="FU328" s="60">
        <v>1095</v>
      </c>
      <c r="FV328" s="60">
        <v>1239</v>
      </c>
      <c r="FW328" s="60">
        <v>1239</v>
      </c>
      <c r="FX328" s="60">
        <v>1239</v>
      </c>
      <c r="FY328" s="60">
        <v>1239</v>
      </c>
      <c r="FZ328" s="60">
        <v>1239</v>
      </c>
      <c r="GA328" s="60">
        <v>1239</v>
      </c>
      <c r="GB328" s="60">
        <v>838</v>
      </c>
      <c r="GC328" s="60">
        <v>1239</v>
      </c>
      <c r="GD328" s="60">
        <v>770</v>
      </c>
      <c r="GE328" s="60">
        <v>939</v>
      </c>
      <c r="GF328" s="60">
        <v>939</v>
      </c>
      <c r="GG328" s="60">
        <v>774</v>
      </c>
      <c r="GH328" s="60">
        <v>694</v>
      </c>
      <c r="GI328" s="60">
        <v>1015</v>
      </c>
      <c r="GJ328" s="60">
        <v>838</v>
      </c>
      <c r="GK328" s="60">
        <v>638</v>
      </c>
      <c r="GL328" s="60">
        <v>700</v>
      </c>
      <c r="GM328" s="60">
        <v>1089</v>
      </c>
      <c r="GN328" s="60">
        <v>624</v>
      </c>
      <c r="GO328" s="60">
        <v>700</v>
      </c>
      <c r="GP328" s="60">
        <v>768</v>
      </c>
      <c r="GQ328" s="60">
        <v>1159</v>
      </c>
      <c r="GR328" s="60">
        <v>1239</v>
      </c>
      <c r="GS328" s="60">
        <v>844</v>
      </c>
      <c r="GT328" s="60">
        <v>624</v>
      </c>
      <c r="GU328" s="60">
        <v>694</v>
      </c>
      <c r="GV328" s="60">
        <v>694</v>
      </c>
      <c r="GW328" s="60">
        <v>694</v>
      </c>
      <c r="GX328" s="60">
        <v>694</v>
      </c>
      <c r="GY328" s="60">
        <v>694</v>
      </c>
      <c r="GZ328" s="60">
        <v>694</v>
      </c>
      <c r="HA328" s="60">
        <v>694</v>
      </c>
      <c r="HB328" s="60">
        <v>770</v>
      </c>
      <c r="HC328" s="60">
        <v>694</v>
      </c>
      <c r="HD328" s="60">
        <v>694</v>
      </c>
      <c r="HE328" s="60">
        <v>1019</v>
      </c>
      <c r="HF328" s="60">
        <v>694</v>
      </c>
      <c r="HG328" s="60">
        <v>694</v>
      </c>
      <c r="HH328" s="60">
        <v>694</v>
      </c>
      <c r="HI328" s="60">
        <v>1239</v>
      </c>
      <c r="HJ328" s="60">
        <v>624</v>
      </c>
      <c r="HK328" s="60">
        <v>1239</v>
      </c>
      <c r="HL328" s="60">
        <v>914</v>
      </c>
      <c r="HM328" s="60">
        <v>1239</v>
      </c>
      <c r="HN328" s="60">
        <v>1239</v>
      </c>
      <c r="HO328" s="60">
        <v>1239</v>
      </c>
      <c r="HP328" s="60">
        <v>1239</v>
      </c>
      <c r="HQ328" s="60">
        <v>844</v>
      </c>
      <c r="HR328" s="60">
        <v>914</v>
      </c>
      <c r="HS328" s="60">
        <v>1159</v>
      </c>
      <c r="HT328" s="60">
        <v>1019</v>
      </c>
      <c r="HU328" s="60">
        <v>1163</v>
      </c>
      <c r="HV328" s="60">
        <v>1019</v>
      </c>
      <c r="HW328" s="60">
        <v>1019</v>
      </c>
      <c r="HX328" s="60">
        <v>838</v>
      </c>
      <c r="HY328" s="60">
        <v>1239</v>
      </c>
      <c r="HZ328" s="60">
        <v>1239</v>
      </c>
      <c r="IA328" s="60">
        <v>1239</v>
      </c>
      <c r="IB328" s="60">
        <v>1239</v>
      </c>
      <c r="IC328" s="60">
        <v>1159</v>
      </c>
      <c r="ID328" s="60">
        <v>1239</v>
      </c>
      <c r="IE328" s="60">
        <v>1239</v>
      </c>
      <c r="IF328" s="60">
        <v>1239</v>
      </c>
      <c r="IG328" s="60">
        <v>1239</v>
      </c>
      <c r="IH328" s="60">
        <v>1239</v>
      </c>
      <c r="II328" s="60">
        <v>1239</v>
      </c>
      <c r="IJ328" s="60">
        <v>1239</v>
      </c>
      <c r="IK328" s="60">
        <v>1159</v>
      </c>
      <c r="IL328" s="60">
        <v>838</v>
      </c>
      <c r="IM328" s="60">
        <v>838</v>
      </c>
      <c r="IN328" s="60">
        <v>914</v>
      </c>
      <c r="IO328" s="60">
        <v>914</v>
      </c>
      <c r="IP328" s="60">
        <v>914</v>
      </c>
      <c r="IQ328" s="60">
        <v>838</v>
      </c>
      <c r="IR328" s="60">
        <v>914</v>
      </c>
      <c r="IS328" s="60">
        <v>1239</v>
      </c>
      <c r="IT328" s="60">
        <v>1239</v>
      </c>
      <c r="IU328" s="60">
        <v>1239</v>
      </c>
      <c r="IV328" s="60">
        <v>838</v>
      </c>
      <c r="IW328" s="60">
        <v>1159</v>
      </c>
      <c r="IX328" s="60">
        <v>1159</v>
      </c>
      <c r="IY328" s="60">
        <v>838</v>
      </c>
      <c r="IZ328" s="60">
        <v>1159</v>
      </c>
      <c r="JA328" s="60">
        <v>1239</v>
      </c>
      <c r="JB328" s="60">
        <v>1159</v>
      </c>
      <c r="JC328" s="60">
        <v>914</v>
      </c>
      <c r="JD328" s="60">
        <v>1159</v>
      </c>
      <c r="JE328" s="60">
        <v>1239</v>
      </c>
      <c r="JF328" s="60">
        <v>1159</v>
      </c>
      <c r="JG328" s="60">
        <v>1159</v>
      </c>
      <c r="JH328" s="60">
        <v>1239</v>
      </c>
      <c r="JI328" s="60">
        <v>1239</v>
      </c>
      <c r="JJ328" s="60">
        <v>1239</v>
      </c>
      <c r="JK328" s="60">
        <v>1239</v>
      </c>
      <c r="JL328" s="60">
        <v>1239</v>
      </c>
      <c r="JM328" s="60">
        <v>1239</v>
      </c>
      <c r="JN328" s="60">
        <v>1159</v>
      </c>
      <c r="JO328" s="60">
        <v>1159</v>
      </c>
      <c r="JP328" s="60">
        <v>624</v>
      </c>
      <c r="JQ328" s="60">
        <v>1239</v>
      </c>
      <c r="JR328" s="60">
        <v>1083</v>
      </c>
      <c r="JS328" s="60">
        <v>624</v>
      </c>
      <c r="JT328" s="60">
        <v>838</v>
      </c>
      <c r="JU328" s="60">
        <v>1159</v>
      </c>
      <c r="JV328" s="60">
        <v>914</v>
      </c>
      <c r="JW328" s="60">
        <v>1159</v>
      </c>
      <c r="JX328" s="60">
        <v>1159</v>
      </c>
      <c r="JY328" s="60">
        <v>1159</v>
      </c>
      <c r="JZ328" s="60">
        <v>1239</v>
      </c>
      <c r="KA328" s="60">
        <v>624</v>
      </c>
      <c r="KB328" s="60">
        <v>1159</v>
      </c>
      <c r="KC328" s="60">
        <v>1159</v>
      </c>
      <c r="KD328" s="60">
        <v>1159</v>
      </c>
      <c r="KE328" s="60">
        <v>1239</v>
      </c>
      <c r="KF328" s="60">
        <v>914</v>
      </c>
      <c r="KG328" s="60">
        <v>1239</v>
      </c>
      <c r="KH328" s="60">
        <v>1239</v>
      </c>
      <c r="KI328" s="60">
        <v>1239</v>
      </c>
      <c r="KJ328" s="60">
        <v>1239</v>
      </c>
      <c r="KK328" s="60">
        <v>1239</v>
      </c>
      <c r="KL328" s="60">
        <v>1239</v>
      </c>
      <c r="KM328" s="60">
        <v>1239</v>
      </c>
      <c r="KN328" s="60">
        <v>1239</v>
      </c>
      <c r="KO328" s="60">
        <v>1239</v>
      </c>
      <c r="KP328" s="60">
        <v>638</v>
      </c>
      <c r="KQ328" s="60">
        <v>959</v>
      </c>
      <c r="KR328" s="60">
        <v>959</v>
      </c>
      <c r="KS328" s="60">
        <v>1039</v>
      </c>
      <c r="KT328" s="60">
        <v>1039</v>
      </c>
      <c r="KU328" s="60">
        <v>638</v>
      </c>
      <c r="KV328" s="60">
        <v>638</v>
      </c>
      <c r="KW328" s="60">
        <v>714</v>
      </c>
      <c r="KX328" s="60">
        <v>838</v>
      </c>
      <c r="KY328" s="60">
        <v>694</v>
      </c>
      <c r="KZ328" s="60">
        <v>424</v>
      </c>
      <c r="LA328" s="60">
        <v>424</v>
      </c>
      <c r="LB328" s="60">
        <v>959</v>
      </c>
      <c r="LC328" s="60">
        <v>844</v>
      </c>
      <c r="LD328" s="60">
        <v>714</v>
      </c>
      <c r="LE328" s="60">
        <v>700</v>
      </c>
      <c r="LF328" s="60">
        <v>624</v>
      </c>
      <c r="LG328" s="60">
        <v>1089</v>
      </c>
      <c r="LH328" s="60">
        <v>638</v>
      </c>
      <c r="LI328" s="60">
        <v>718</v>
      </c>
      <c r="LJ328" s="60">
        <v>1159</v>
      </c>
      <c r="LK328" s="60">
        <v>714</v>
      </c>
      <c r="LL328" s="60">
        <v>838</v>
      </c>
      <c r="LN328" s="60">
        <v>714</v>
      </c>
      <c r="LO328" s="60">
        <v>1159</v>
      </c>
      <c r="LP328" s="60">
        <v>959</v>
      </c>
      <c r="LQ328" s="60">
        <v>638</v>
      </c>
      <c r="LR328" s="60">
        <v>714</v>
      </c>
      <c r="LS328" s="60">
        <v>1159</v>
      </c>
      <c r="LT328" s="60">
        <v>1159</v>
      </c>
      <c r="LU328" s="60">
        <v>624</v>
      </c>
      <c r="LV328" s="60">
        <v>914</v>
      </c>
    </row>
    <row r="329" spans="1:334" ht="15" customHeight="1" x14ac:dyDescent="0.35">
      <c r="A329" s="57"/>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s="60">
        <v>8924</v>
      </c>
      <c r="FH329" s="60">
        <v>9004</v>
      </c>
      <c r="FI329" s="60">
        <v>4819</v>
      </c>
      <c r="FJ329" s="60">
        <v>8620</v>
      </c>
      <c r="FK329" s="60">
        <v>4819</v>
      </c>
      <c r="FL329" s="60">
        <v>8620</v>
      </c>
      <c r="FM329" s="60">
        <v>8357</v>
      </c>
      <c r="FN329" s="60">
        <v>8292</v>
      </c>
      <c r="FO329" s="60">
        <v>9004</v>
      </c>
      <c r="FP329" s="60">
        <v>9204</v>
      </c>
      <c r="FQ329" s="60">
        <v>8962</v>
      </c>
      <c r="FR329" s="60">
        <v>8962</v>
      </c>
      <c r="FS329" s="60">
        <v>8962</v>
      </c>
      <c r="FT329" s="60">
        <v>8962</v>
      </c>
      <c r="FU329" s="60">
        <v>8812</v>
      </c>
      <c r="FV329" s="60">
        <v>8770</v>
      </c>
      <c r="FW329" s="60">
        <v>9120</v>
      </c>
      <c r="FX329" s="60">
        <v>9120</v>
      </c>
      <c r="FY329" s="60">
        <v>8722</v>
      </c>
      <c r="FZ329" s="60">
        <v>8557</v>
      </c>
      <c r="GA329" s="60">
        <v>9120</v>
      </c>
      <c r="GB329" s="60">
        <v>8720</v>
      </c>
      <c r="GC329" s="60">
        <v>8812</v>
      </c>
      <c r="GD329" s="60">
        <v>8879</v>
      </c>
      <c r="GE329" s="60">
        <v>8675</v>
      </c>
      <c r="GF329" s="60">
        <v>8675</v>
      </c>
      <c r="GG329" s="60">
        <v>8758</v>
      </c>
      <c r="GH329" s="60">
        <v>8720</v>
      </c>
      <c r="GI329" s="60">
        <v>8876</v>
      </c>
      <c r="GJ329" s="60">
        <v>8879</v>
      </c>
      <c r="GK329" s="60">
        <v>8679</v>
      </c>
      <c r="GL329" s="60">
        <v>8879</v>
      </c>
      <c r="GM329" s="60">
        <v>8792</v>
      </c>
      <c r="GN329" s="60">
        <v>8879</v>
      </c>
      <c r="GO329" s="60">
        <v>8879</v>
      </c>
      <c r="GP329" s="60">
        <v>8879</v>
      </c>
      <c r="GQ329" s="60">
        <v>8717</v>
      </c>
      <c r="GR329" s="60">
        <v>8175</v>
      </c>
      <c r="GS329" s="60">
        <v>8879</v>
      </c>
      <c r="GT329" s="60">
        <v>8879</v>
      </c>
      <c r="GU329" s="60">
        <v>8720</v>
      </c>
      <c r="GV329" s="60">
        <v>8720</v>
      </c>
      <c r="GW329" s="60">
        <v>8720</v>
      </c>
      <c r="GX329" s="60">
        <v>8720</v>
      </c>
      <c r="GY329" s="60">
        <v>8720</v>
      </c>
      <c r="GZ329" s="60">
        <v>8720</v>
      </c>
      <c r="HA329" s="60">
        <v>8720</v>
      </c>
      <c r="HB329" s="60">
        <v>8795</v>
      </c>
      <c r="HC329" s="60">
        <v>8720</v>
      </c>
      <c r="HD329" s="60">
        <v>8720</v>
      </c>
      <c r="HE329" s="60">
        <v>9045</v>
      </c>
      <c r="HF329" s="60">
        <v>8720</v>
      </c>
      <c r="HG329" s="60">
        <v>8472</v>
      </c>
      <c r="HH329" s="60">
        <v>8720</v>
      </c>
      <c r="HI329" s="60">
        <v>8812</v>
      </c>
      <c r="HJ329" s="60">
        <v>8631</v>
      </c>
      <c r="HK329" s="60">
        <v>8820</v>
      </c>
      <c r="HL329" s="60">
        <v>8879</v>
      </c>
      <c r="HM329" s="60">
        <v>8820</v>
      </c>
      <c r="HN329" s="60">
        <v>8920</v>
      </c>
      <c r="HO329" s="60">
        <v>8620</v>
      </c>
      <c r="HP329" s="60">
        <v>8620</v>
      </c>
      <c r="HQ329" s="60">
        <v>8631</v>
      </c>
      <c r="HR329" s="60">
        <v>8679</v>
      </c>
      <c r="HS329" s="60">
        <v>5281</v>
      </c>
      <c r="HT329" s="60">
        <v>9045</v>
      </c>
      <c r="HU329" s="60">
        <v>9045</v>
      </c>
      <c r="HV329" s="60">
        <v>9045</v>
      </c>
      <c r="HW329" s="60">
        <v>9045</v>
      </c>
      <c r="HX329" s="60">
        <v>8879</v>
      </c>
      <c r="HY329" s="60">
        <v>8961</v>
      </c>
      <c r="HZ329" s="60">
        <v>8961</v>
      </c>
      <c r="IA329" s="60">
        <v>8961</v>
      </c>
      <c r="IB329" s="60">
        <v>8653</v>
      </c>
      <c r="IC329" s="60">
        <v>5281</v>
      </c>
      <c r="ID329" s="60">
        <v>5561</v>
      </c>
      <c r="IE329" s="60">
        <v>9162</v>
      </c>
      <c r="IF329" s="60">
        <v>9012</v>
      </c>
      <c r="IG329" s="60">
        <v>9012</v>
      </c>
      <c r="IH329" s="60">
        <v>8961</v>
      </c>
      <c r="II329" s="60">
        <v>9045</v>
      </c>
      <c r="IJ329" s="60">
        <v>8970</v>
      </c>
      <c r="IK329" s="60">
        <v>8792</v>
      </c>
      <c r="IL329" s="60">
        <v>8528</v>
      </c>
      <c r="IM329" s="60">
        <v>8720</v>
      </c>
      <c r="IN329" s="60">
        <v>8879</v>
      </c>
      <c r="IO329" s="60">
        <v>8430</v>
      </c>
      <c r="IP329" s="60">
        <v>8439</v>
      </c>
      <c r="IQ329" s="60">
        <v>8720</v>
      </c>
      <c r="IR329" s="60">
        <v>8439</v>
      </c>
      <c r="IS329" s="60">
        <v>9012</v>
      </c>
      <c r="IT329" s="60">
        <v>9053</v>
      </c>
      <c r="IU329" s="60">
        <v>8803</v>
      </c>
      <c r="IV329" s="60">
        <v>8837</v>
      </c>
      <c r="IW329" s="60">
        <v>8777</v>
      </c>
      <c r="IX329" s="60">
        <v>8029</v>
      </c>
      <c r="IY329" s="60">
        <v>8879</v>
      </c>
      <c r="IZ329" s="60">
        <v>8676</v>
      </c>
      <c r="JA329" s="60">
        <v>8820</v>
      </c>
      <c r="JB329" s="60">
        <v>8394</v>
      </c>
      <c r="JC329" s="60">
        <v>8047</v>
      </c>
      <c r="JD329" s="60">
        <v>8292</v>
      </c>
      <c r="JE329" s="60">
        <v>8672</v>
      </c>
      <c r="JF329" s="60">
        <v>8942</v>
      </c>
      <c r="JG329" s="60">
        <v>8292</v>
      </c>
      <c r="JH329" s="60">
        <v>9162</v>
      </c>
      <c r="JI329" s="60">
        <v>9162</v>
      </c>
      <c r="JJ329" s="60">
        <v>9120</v>
      </c>
      <c r="JK329" s="60">
        <v>8820</v>
      </c>
      <c r="JL329" s="60">
        <v>8857</v>
      </c>
      <c r="JM329" s="60">
        <v>9120</v>
      </c>
      <c r="JN329" s="60">
        <v>8583</v>
      </c>
      <c r="JO329" s="60">
        <v>8292</v>
      </c>
      <c r="JP329" s="60">
        <v>8631</v>
      </c>
      <c r="JQ329" s="60">
        <v>8803</v>
      </c>
      <c r="JR329" s="60">
        <v>9124</v>
      </c>
      <c r="JS329" s="60">
        <v>8879</v>
      </c>
      <c r="JT329" s="60">
        <v>8879</v>
      </c>
      <c r="JU329" s="60">
        <v>8418</v>
      </c>
      <c r="JV329" s="60">
        <v>8424</v>
      </c>
      <c r="JW329" s="60">
        <v>8406</v>
      </c>
      <c r="JX329" s="60">
        <v>8492</v>
      </c>
      <c r="JY329" s="60">
        <v>8379</v>
      </c>
      <c r="JZ329" s="60">
        <v>9120</v>
      </c>
      <c r="KA329" s="60">
        <v>8631</v>
      </c>
      <c r="KB329" s="60">
        <v>8492</v>
      </c>
      <c r="KC329" s="60">
        <v>8492</v>
      </c>
      <c r="KD329" s="60">
        <v>8047</v>
      </c>
      <c r="KE329" s="60">
        <v>9012</v>
      </c>
      <c r="KF329" s="60">
        <v>8347</v>
      </c>
      <c r="KG329" s="60">
        <v>8970</v>
      </c>
      <c r="KH329" s="60">
        <v>9004</v>
      </c>
      <c r="KI329" s="60">
        <v>8970</v>
      </c>
      <c r="KJ329" s="60">
        <v>8820</v>
      </c>
      <c r="KK329" s="60">
        <v>8820</v>
      </c>
      <c r="KL329" s="60">
        <v>5464.5</v>
      </c>
      <c r="KM329" s="60">
        <v>8348</v>
      </c>
      <c r="KN329" s="60">
        <v>9162</v>
      </c>
      <c r="KO329" s="60">
        <v>8820</v>
      </c>
      <c r="KP329" s="60">
        <v>8679</v>
      </c>
      <c r="KQ329" s="60">
        <v>8742</v>
      </c>
      <c r="KR329" s="60">
        <v>8329</v>
      </c>
      <c r="KS329" s="60">
        <v>8157</v>
      </c>
      <c r="KT329" s="60">
        <v>8620</v>
      </c>
      <c r="KU329" s="60">
        <v>8679</v>
      </c>
      <c r="KV329" s="60">
        <v>8679</v>
      </c>
      <c r="KW329" s="60">
        <v>8272</v>
      </c>
      <c r="KX329" s="60">
        <v>8879</v>
      </c>
      <c r="KY329" s="60">
        <v>8879</v>
      </c>
      <c r="KZ329" s="60">
        <v>8679</v>
      </c>
      <c r="LA329" s="60">
        <v>8679</v>
      </c>
      <c r="LB329" s="60">
        <v>8292</v>
      </c>
      <c r="LC329" s="60">
        <v>8631</v>
      </c>
      <c r="LD329" s="60">
        <v>8637</v>
      </c>
      <c r="LE329" s="60">
        <v>8879</v>
      </c>
      <c r="LF329" s="60">
        <v>8879</v>
      </c>
      <c r="LG329" s="60">
        <v>8492</v>
      </c>
      <c r="LH329" s="60">
        <v>8679</v>
      </c>
      <c r="LI329" s="60">
        <v>8759</v>
      </c>
      <c r="LJ329" s="60">
        <v>8484</v>
      </c>
      <c r="LK329" s="60">
        <v>8347</v>
      </c>
      <c r="LL329" s="60">
        <v>8631</v>
      </c>
      <c r="LM329" s="60">
        <v>8679</v>
      </c>
      <c r="LO329" s="60">
        <v>8592</v>
      </c>
      <c r="LP329" s="60">
        <v>8592</v>
      </c>
      <c r="LQ329" s="60">
        <v>8431</v>
      </c>
      <c r="LR329" s="60">
        <v>8431</v>
      </c>
      <c r="LS329" s="60">
        <v>8287</v>
      </c>
      <c r="LT329" s="60">
        <v>7822</v>
      </c>
      <c r="LU329" s="60">
        <v>8879</v>
      </c>
      <c r="LV329" s="60">
        <v>8879</v>
      </c>
    </row>
    <row r="330" spans="1:334" ht="15" customHeight="1" x14ac:dyDescent="0.35">
      <c r="A330" s="57"/>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s="60">
        <v>2006</v>
      </c>
      <c r="FH330" s="60">
        <v>1956</v>
      </c>
      <c r="FI330" s="60">
        <v>1145</v>
      </c>
      <c r="FJ330" s="60">
        <v>1722</v>
      </c>
      <c r="FK330" s="60">
        <v>1624</v>
      </c>
      <c r="FL330" s="60">
        <v>1477</v>
      </c>
      <c r="FM330" s="60">
        <v>1624</v>
      </c>
      <c r="FN330" s="60">
        <v>1642</v>
      </c>
      <c r="FO330" s="60">
        <v>1956</v>
      </c>
      <c r="FP330" s="60">
        <v>2356</v>
      </c>
      <c r="FQ330" s="60">
        <v>2114</v>
      </c>
      <c r="FR330" s="60">
        <v>2114</v>
      </c>
      <c r="FS330" s="60">
        <v>1914</v>
      </c>
      <c r="FT330" s="60">
        <v>1914</v>
      </c>
      <c r="FU330" s="60">
        <v>1521</v>
      </c>
      <c r="FV330" s="60">
        <v>1479</v>
      </c>
      <c r="FW330" s="60">
        <v>2272</v>
      </c>
      <c r="FX330" s="60">
        <v>2272</v>
      </c>
      <c r="FY330" s="60">
        <v>1245</v>
      </c>
      <c r="FZ330" s="60">
        <v>1118</v>
      </c>
      <c r="GA330" s="60">
        <v>2272</v>
      </c>
      <c r="GB330" s="60">
        <v>2276</v>
      </c>
      <c r="GC330" s="60">
        <v>2114</v>
      </c>
      <c r="GD330" s="60">
        <v>2276</v>
      </c>
      <c r="GE330" s="60">
        <v>1989</v>
      </c>
      <c r="GF330" s="60">
        <v>1989</v>
      </c>
      <c r="GG330" s="60">
        <v>2314</v>
      </c>
      <c r="GH330" s="60">
        <v>2276</v>
      </c>
      <c r="GI330" s="60">
        <v>2031</v>
      </c>
      <c r="GJ330" s="60">
        <v>2031</v>
      </c>
      <c r="GK330" s="60">
        <v>2031</v>
      </c>
      <c r="GL330" s="60">
        <v>2031</v>
      </c>
      <c r="GM330" s="60">
        <v>1947</v>
      </c>
      <c r="GN330" s="60">
        <v>2031</v>
      </c>
      <c r="GO330" s="60">
        <v>2276</v>
      </c>
      <c r="GP330" s="60">
        <v>2276</v>
      </c>
      <c r="GQ330" s="60">
        <v>2031</v>
      </c>
      <c r="GR330" s="60">
        <v>718</v>
      </c>
      <c r="GS330" s="60">
        <v>2276</v>
      </c>
      <c r="GT330" s="60">
        <v>2031</v>
      </c>
      <c r="GU330" s="60">
        <v>2276</v>
      </c>
      <c r="GV330" s="60">
        <v>2276</v>
      </c>
      <c r="GW330" s="60">
        <v>2276</v>
      </c>
      <c r="GX330" s="60">
        <v>2276</v>
      </c>
      <c r="GY330" s="60">
        <v>2276</v>
      </c>
      <c r="GZ330" s="60">
        <v>2276</v>
      </c>
      <c r="HA330" s="60">
        <v>2276</v>
      </c>
      <c r="HB330" s="60">
        <v>2192</v>
      </c>
      <c r="HC330" s="60">
        <v>2276</v>
      </c>
      <c r="HD330" s="60">
        <v>2276</v>
      </c>
      <c r="HE330" s="60">
        <v>2356</v>
      </c>
      <c r="HF330" s="60">
        <v>2276</v>
      </c>
      <c r="HG330" s="60">
        <v>2276</v>
      </c>
      <c r="HH330" s="60">
        <v>2276</v>
      </c>
      <c r="HI330" s="60">
        <v>2114</v>
      </c>
      <c r="HJ330" s="60">
        <v>2031</v>
      </c>
      <c r="HK330" s="60">
        <v>2122</v>
      </c>
      <c r="HL330" s="60">
        <v>2031</v>
      </c>
      <c r="HM330" s="60">
        <v>2122</v>
      </c>
      <c r="HN330" s="60">
        <v>1872</v>
      </c>
      <c r="HO330" s="60">
        <v>1243</v>
      </c>
      <c r="HP330" s="60">
        <v>1722</v>
      </c>
      <c r="HQ330" s="60">
        <v>2206</v>
      </c>
      <c r="HR330" s="60">
        <v>1876</v>
      </c>
      <c r="HS330" s="60">
        <v>1642</v>
      </c>
      <c r="HT330" s="60">
        <v>2356</v>
      </c>
      <c r="HU330" s="60">
        <v>2356</v>
      </c>
      <c r="HV330" s="60">
        <v>2356</v>
      </c>
      <c r="HW330" s="60">
        <v>2356</v>
      </c>
      <c r="HX330" s="60">
        <v>2031</v>
      </c>
      <c r="HY330" s="60">
        <v>2272</v>
      </c>
      <c r="HZ330" s="60">
        <v>2272</v>
      </c>
      <c r="IA330" s="60">
        <v>2272</v>
      </c>
      <c r="IB330" s="60">
        <v>2272</v>
      </c>
      <c r="IC330" s="60">
        <v>1642</v>
      </c>
      <c r="ID330" s="60">
        <v>2122</v>
      </c>
      <c r="IE330" s="60">
        <v>2314</v>
      </c>
      <c r="IF330" s="60">
        <v>2314</v>
      </c>
      <c r="IG330" s="60">
        <v>2314</v>
      </c>
      <c r="IH330" s="60">
        <v>1972</v>
      </c>
      <c r="II330" s="60">
        <v>2356</v>
      </c>
      <c r="IJ330" s="60">
        <v>2272</v>
      </c>
      <c r="IK330" s="60">
        <v>1947</v>
      </c>
      <c r="IL330" s="60">
        <v>2234</v>
      </c>
      <c r="IM330" s="60">
        <v>2276</v>
      </c>
      <c r="IN330" s="60">
        <v>2276</v>
      </c>
      <c r="IO330" s="60">
        <v>2234</v>
      </c>
      <c r="IP330" s="60">
        <v>1989</v>
      </c>
      <c r="IQ330" s="60">
        <v>2276</v>
      </c>
      <c r="IR330" s="60">
        <v>1989</v>
      </c>
      <c r="IS330" s="60">
        <v>2314</v>
      </c>
      <c r="IT330" s="60">
        <v>2314</v>
      </c>
      <c r="IU330" s="60">
        <v>2272</v>
      </c>
      <c r="IV330" s="60">
        <v>2234</v>
      </c>
      <c r="IW330" s="60">
        <v>1615</v>
      </c>
      <c r="IX330" s="60">
        <v>372</v>
      </c>
      <c r="IY330" s="60">
        <v>2031</v>
      </c>
      <c r="IZ330" s="60">
        <v>1483</v>
      </c>
      <c r="JA330" s="60">
        <v>1877</v>
      </c>
      <c r="JB330" s="60">
        <v>1551</v>
      </c>
      <c r="JC330" s="60">
        <v>1642</v>
      </c>
      <c r="JD330" s="60">
        <v>1642</v>
      </c>
      <c r="JE330" s="60">
        <v>80</v>
      </c>
      <c r="JF330" s="60">
        <v>2094</v>
      </c>
      <c r="JG330" s="60">
        <v>1642</v>
      </c>
      <c r="JH330" s="60">
        <v>2314</v>
      </c>
      <c r="JI330" s="60">
        <v>2314</v>
      </c>
      <c r="JJ330" s="60">
        <v>2272</v>
      </c>
      <c r="JK330" s="60">
        <v>2122</v>
      </c>
      <c r="JL330" s="60">
        <v>1395</v>
      </c>
      <c r="JM330" s="60">
        <v>2272</v>
      </c>
      <c r="JO330" s="60">
        <v>1642</v>
      </c>
      <c r="JP330" s="60">
        <v>2031</v>
      </c>
      <c r="JQ330" s="60">
        <v>2272</v>
      </c>
      <c r="JR330" s="60">
        <v>2206</v>
      </c>
      <c r="JS330" s="60">
        <v>2031</v>
      </c>
      <c r="JT330" s="60">
        <v>2031</v>
      </c>
      <c r="JU330" s="60">
        <v>765</v>
      </c>
      <c r="JV330" s="60">
        <v>1262</v>
      </c>
      <c r="JW330" s="60">
        <v>2276</v>
      </c>
      <c r="JX330" s="60">
        <v>1797</v>
      </c>
      <c r="JY330" s="60">
        <v>2084</v>
      </c>
      <c r="JZ330" s="60">
        <v>2272</v>
      </c>
      <c r="KA330" s="60">
        <v>2031</v>
      </c>
      <c r="KB330" s="60">
        <v>2042</v>
      </c>
      <c r="KC330" s="60">
        <v>1170</v>
      </c>
      <c r="KD330" s="60">
        <v>1038</v>
      </c>
      <c r="KE330" s="60">
        <v>2314</v>
      </c>
      <c r="KF330" s="60">
        <v>1151</v>
      </c>
      <c r="KG330" s="60">
        <v>2272</v>
      </c>
      <c r="KH330" s="60">
        <v>1956</v>
      </c>
      <c r="KI330" s="60">
        <v>2272</v>
      </c>
      <c r="KJ330" s="60">
        <v>2122</v>
      </c>
      <c r="KK330" s="60">
        <v>2122</v>
      </c>
      <c r="KL330" s="60">
        <v>2122</v>
      </c>
      <c r="KM330" s="60">
        <v>2272</v>
      </c>
      <c r="KN330" s="60">
        <v>2314</v>
      </c>
      <c r="KO330" s="60">
        <v>2122</v>
      </c>
      <c r="KP330" s="60">
        <v>2031</v>
      </c>
      <c r="KQ330" s="60">
        <v>1924</v>
      </c>
      <c r="KR330" s="60">
        <v>1315</v>
      </c>
      <c r="KS330" s="60">
        <v>1145</v>
      </c>
      <c r="KT330" s="60">
        <v>2122</v>
      </c>
      <c r="KU330" s="60">
        <v>2031</v>
      </c>
      <c r="KV330" s="60">
        <v>2031</v>
      </c>
      <c r="KW330" s="60">
        <v>2031</v>
      </c>
      <c r="KX330" s="60">
        <v>2031</v>
      </c>
      <c r="KY330" s="60">
        <v>2031</v>
      </c>
      <c r="KZ330" s="60">
        <v>2031</v>
      </c>
      <c r="LA330" s="60">
        <v>2031</v>
      </c>
      <c r="LB330" s="60">
        <v>1797</v>
      </c>
      <c r="LC330" s="60">
        <v>2276</v>
      </c>
      <c r="LD330" s="60">
        <v>1989</v>
      </c>
      <c r="LE330" s="60">
        <v>2276</v>
      </c>
      <c r="LF330" s="60">
        <v>2276</v>
      </c>
      <c r="LG330" s="60">
        <v>2042</v>
      </c>
      <c r="LH330" s="60">
        <v>2031</v>
      </c>
      <c r="LI330" s="60">
        <v>2111</v>
      </c>
      <c r="LJ330" s="60">
        <v>1684</v>
      </c>
      <c r="LK330" s="60">
        <v>1947</v>
      </c>
      <c r="LL330" s="60">
        <v>2031</v>
      </c>
      <c r="LM330" s="60">
        <v>2276</v>
      </c>
      <c r="LN330" s="60">
        <v>1744</v>
      </c>
      <c r="LP330" s="60">
        <v>527</v>
      </c>
      <c r="LQ330" s="60">
        <v>2031</v>
      </c>
      <c r="LR330" s="60">
        <v>2031</v>
      </c>
      <c r="LS330" s="60">
        <v>1992</v>
      </c>
      <c r="LT330" s="60">
        <v>1642</v>
      </c>
      <c r="LU330" s="60">
        <v>2031</v>
      </c>
      <c r="LV330" s="60">
        <v>2031</v>
      </c>
    </row>
    <row r="331" spans="1:334" ht="15" customHeight="1" x14ac:dyDescent="0.35">
      <c r="A331" s="57"/>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s="60">
        <v>2383</v>
      </c>
      <c r="FH331" s="60">
        <v>2533</v>
      </c>
      <c r="FI331" s="60">
        <v>1722</v>
      </c>
      <c r="FJ331" s="60">
        <v>2299</v>
      </c>
      <c r="FK331" s="60">
        <v>2201</v>
      </c>
      <c r="FL331" s="60">
        <v>2054</v>
      </c>
      <c r="FM331" s="60">
        <v>2201</v>
      </c>
      <c r="FN331" s="60">
        <v>2219</v>
      </c>
      <c r="FO331" s="60">
        <v>2533</v>
      </c>
      <c r="FP331" s="60">
        <v>2533</v>
      </c>
      <c r="FQ331" s="60">
        <v>2491</v>
      </c>
      <c r="FR331" s="60">
        <v>2491</v>
      </c>
      <c r="FS331" s="60">
        <v>2491</v>
      </c>
      <c r="FT331" s="60">
        <v>2491</v>
      </c>
      <c r="FU331" s="60">
        <v>2098</v>
      </c>
      <c r="FV331" s="60">
        <v>2056</v>
      </c>
      <c r="FW331" s="60">
        <v>2449</v>
      </c>
      <c r="FX331" s="60">
        <v>2449</v>
      </c>
      <c r="FY331" s="60">
        <v>1422</v>
      </c>
      <c r="FZ331" s="60">
        <v>1422</v>
      </c>
      <c r="GA331" s="60">
        <v>2449</v>
      </c>
      <c r="GB331" s="60">
        <v>2453</v>
      </c>
      <c r="GC331" s="60">
        <v>2491</v>
      </c>
      <c r="GD331" s="60">
        <v>2453</v>
      </c>
      <c r="GE331" s="60">
        <v>2166</v>
      </c>
      <c r="GF331" s="60">
        <v>2166</v>
      </c>
      <c r="GG331" s="60">
        <v>2491</v>
      </c>
      <c r="GH331" s="60">
        <v>2453</v>
      </c>
      <c r="GI331" s="60">
        <v>2208</v>
      </c>
      <c r="GJ331" s="60">
        <v>2208</v>
      </c>
      <c r="GK331" s="60">
        <v>1906</v>
      </c>
      <c r="GL331" s="60">
        <v>2208</v>
      </c>
      <c r="GM331" s="60">
        <v>2124</v>
      </c>
      <c r="GN331" s="60">
        <v>2208</v>
      </c>
      <c r="GO331" s="60">
        <v>2453</v>
      </c>
      <c r="GP331" s="60">
        <v>2453</v>
      </c>
      <c r="GQ331" s="60">
        <v>2208</v>
      </c>
      <c r="GR331" s="60">
        <v>1422</v>
      </c>
      <c r="GS331" s="60">
        <v>2453</v>
      </c>
      <c r="GT331" s="60">
        <v>2208</v>
      </c>
      <c r="GU331" s="60">
        <v>2453</v>
      </c>
      <c r="GV331" s="60">
        <v>2453</v>
      </c>
      <c r="GW331" s="60">
        <v>2453</v>
      </c>
      <c r="GX331" s="60">
        <v>2453</v>
      </c>
      <c r="GY331" s="60">
        <v>2453</v>
      </c>
      <c r="GZ331" s="60">
        <v>2453</v>
      </c>
      <c r="HA331" s="60">
        <v>2453</v>
      </c>
      <c r="HB331" s="60">
        <v>2369</v>
      </c>
      <c r="HC331" s="60">
        <v>2453</v>
      </c>
      <c r="HD331" s="60">
        <v>2051</v>
      </c>
      <c r="HE331" s="60">
        <v>2131</v>
      </c>
      <c r="HF331" s="60">
        <v>2051</v>
      </c>
      <c r="HG331" s="60">
        <v>2051</v>
      </c>
      <c r="HH331" s="60">
        <v>2051</v>
      </c>
      <c r="HI331" s="60">
        <v>2491</v>
      </c>
      <c r="HJ331" s="60">
        <v>2208</v>
      </c>
      <c r="HK331" s="60">
        <v>2299</v>
      </c>
      <c r="HL331" s="60">
        <v>2208</v>
      </c>
      <c r="HM331" s="60">
        <v>2299</v>
      </c>
      <c r="HN331" s="60">
        <v>2449</v>
      </c>
      <c r="HO331" s="60">
        <v>1820</v>
      </c>
      <c r="HP331" s="60">
        <v>2299</v>
      </c>
      <c r="HQ331" s="60">
        <v>2383</v>
      </c>
      <c r="HR331" s="60">
        <v>2453</v>
      </c>
      <c r="HS331" s="60">
        <v>2219</v>
      </c>
      <c r="HT331" s="60">
        <v>2533</v>
      </c>
      <c r="HU331" s="60">
        <v>2533</v>
      </c>
      <c r="HV331" s="60">
        <v>2533</v>
      </c>
      <c r="HW331" s="60">
        <v>2533</v>
      </c>
      <c r="HX331" s="60">
        <v>2208</v>
      </c>
      <c r="HY331" s="60">
        <v>2047</v>
      </c>
      <c r="HZ331" s="60">
        <v>2047</v>
      </c>
      <c r="IA331" s="60">
        <v>2047</v>
      </c>
      <c r="IB331" s="60">
        <v>2449</v>
      </c>
      <c r="IC331" s="60">
        <v>2219</v>
      </c>
      <c r="ID331" s="60">
        <v>2299</v>
      </c>
      <c r="IE331" s="60">
        <v>2491</v>
      </c>
      <c r="IF331" s="60">
        <v>2491</v>
      </c>
      <c r="IG331" s="60">
        <v>2491</v>
      </c>
      <c r="IH331" s="60">
        <v>2149</v>
      </c>
      <c r="II331" s="60">
        <v>2533</v>
      </c>
      <c r="IJ331" s="60">
        <v>2449</v>
      </c>
      <c r="IK331" s="60">
        <v>2124</v>
      </c>
      <c r="IL331" s="60">
        <v>2411</v>
      </c>
      <c r="IM331" s="60">
        <v>2453</v>
      </c>
      <c r="IN331" s="60">
        <v>2453</v>
      </c>
      <c r="IO331" s="60">
        <v>2411</v>
      </c>
      <c r="IP331" s="60">
        <v>2166</v>
      </c>
      <c r="IQ331" s="60">
        <v>2453</v>
      </c>
      <c r="IR331" s="60">
        <v>2166</v>
      </c>
      <c r="IS331" s="60">
        <v>2491</v>
      </c>
      <c r="IT331" s="60">
        <v>2491</v>
      </c>
      <c r="IU331" s="60">
        <v>2449</v>
      </c>
      <c r="IV331" s="60">
        <v>2411</v>
      </c>
      <c r="IW331" s="60">
        <v>1792</v>
      </c>
      <c r="IX331" s="60">
        <v>949</v>
      </c>
      <c r="IY331" s="60">
        <v>2208</v>
      </c>
      <c r="IZ331" s="60">
        <v>2060</v>
      </c>
      <c r="JA331" s="60">
        <v>2054</v>
      </c>
      <c r="JB331" s="60">
        <v>1728</v>
      </c>
      <c r="JC331" s="60">
        <v>2219</v>
      </c>
      <c r="JD331" s="60">
        <v>2219</v>
      </c>
      <c r="JE331" s="60">
        <v>784</v>
      </c>
      <c r="JF331" s="60">
        <v>2271</v>
      </c>
      <c r="JG331" s="60">
        <v>2219</v>
      </c>
      <c r="JH331" s="60">
        <v>2491</v>
      </c>
      <c r="JI331" s="60">
        <v>2491</v>
      </c>
      <c r="JJ331" s="60">
        <v>2449</v>
      </c>
      <c r="JK331" s="60">
        <v>2299</v>
      </c>
      <c r="JL331" s="60">
        <v>1572</v>
      </c>
      <c r="JM331" s="60">
        <v>2449</v>
      </c>
      <c r="JN331" s="60">
        <v>704</v>
      </c>
      <c r="JO331" s="60">
        <v>2219</v>
      </c>
      <c r="JP331" s="60">
        <v>2208</v>
      </c>
      <c r="JQ331" s="60">
        <v>2449</v>
      </c>
      <c r="JR331" s="60">
        <v>2383</v>
      </c>
      <c r="JS331" s="60">
        <v>2208</v>
      </c>
      <c r="JT331" s="60">
        <v>2208</v>
      </c>
      <c r="JU331" s="60">
        <v>1342</v>
      </c>
      <c r="JV331" s="60">
        <v>1439</v>
      </c>
      <c r="JW331" s="60">
        <v>2453</v>
      </c>
      <c r="JX331" s="60">
        <v>1974</v>
      </c>
      <c r="JY331" s="60">
        <v>2261</v>
      </c>
      <c r="JZ331" s="60">
        <v>2449</v>
      </c>
      <c r="KA331" s="60">
        <v>2208</v>
      </c>
      <c r="KB331" s="60">
        <v>2219</v>
      </c>
      <c r="KC331" s="60">
        <v>1347</v>
      </c>
      <c r="KD331" s="60">
        <v>1342</v>
      </c>
      <c r="KE331" s="60">
        <v>2491</v>
      </c>
      <c r="KF331" s="60">
        <v>1728</v>
      </c>
      <c r="KG331" s="60">
        <v>2449</v>
      </c>
      <c r="KH331" s="60">
        <v>2533</v>
      </c>
      <c r="KI331" s="60">
        <v>2449</v>
      </c>
      <c r="KJ331" s="60">
        <v>2299</v>
      </c>
      <c r="KK331" s="60">
        <v>2299</v>
      </c>
      <c r="KL331" s="60">
        <v>2299</v>
      </c>
      <c r="KM331" s="60">
        <v>2449</v>
      </c>
      <c r="KN331" s="60">
        <v>2491</v>
      </c>
      <c r="KO331" s="60">
        <v>2299</v>
      </c>
      <c r="KP331" s="60">
        <v>1906</v>
      </c>
      <c r="KQ331" s="60">
        <v>1799</v>
      </c>
      <c r="KR331" s="60">
        <v>1190</v>
      </c>
      <c r="KS331" s="60">
        <v>1420</v>
      </c>
      <c r="KT331" s="60">
        <v>2099</v>
      </c>
      <c r="KU331" s="60">
        <v>1906</v>
      </c>
      <c r="KV331" s="60">
        <v>1906</v>
      </c>
      <c r="KW331" s="60">
        <v>1906</v>
      </c>
      <c r="KX331" s="60">
        <v>2137</v>
      </c>
      <c r="KY331" s="60">
        <v>2208</v>
      </c>
      <c r="KZ331" s="60">
        <v>2008</v>
      </c>
      <c r="LA331" s="60">
        <v>2008</v>
      </c>
      <c r="LB331" s="60">
        <v>1774</v>
      </c>
      <c r="LC331" s="60">
        <v>2453</v>
      </c>
      <c r="LD331" s="60">
        <v>1966</v>
      </c>
      <c r="LE331" s="60">
        <v>2453</v>
      </c>
      <c r="LF331" s="60">
        <v>2453</v>
      </c>
      <c r="LG331" s="60">
        <v>2219</v>
      </c>
      <c r="LH331" s="60">
        <v>2008</v>
      </c>
      <c r="LI331" s="60">
        <v>2088</v>
      </c>
      <c r="LJ331" s="60">
        <v>2261</v>
      </c>
      <c r="LK331" s="60">
        <v>1924</v>
      </c>
      <c r="LL331" s="60">
        <v>2137</v>
      </c>
      <c r="LM331" s="60">
        <v>2253</v>
      </c>
      <c r="LN331" s="60">
        <v>1921</v>
      </c>
      <c r="LO331" s="60">
        <v>704</v>
      </c>
      <c r="LQ331" s="60">
        <v>2008</v>
      </c>
      <c r="LR331" s="60">
        <v>1906</v>
      </c>
      <c r="LS331" s="60">
        <v>2369</v>
      </c>
      <c r="LT331" s="60">
        <v>2219</v>
      </c>
      <c r="LU331" s="60">
        <v>2208</v>
      </c>
      <c r="LV331" s="60">
        <v>2208</v>
      </c>
    </row>
    <row r="332" spans="1:334" ht="15" customHeight="1" x14ac:dyDescent="0.35">
      <c r="A332" s="57"/>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s="60">
        <v>1348</v>
      </c>
      <c r="FH332" s="60">
        <v>1783</v>
      </c>
      <c r="FI332" s="60">
        <v>1783</v>
      </c>
      <c r="FJ332" s="60">
        <v>1783</v>
      </c>
      <c r="FK332" s="60">
        <v>1783</v>
      </c>
      <c r="FL332" s="60">
        <v>1538</v>
      </c>
      <c r="FM332" s="60">
        <v>1783</v>
      </c>
      <c r="FN332" s="60">
        <v>1455</v>
      </c>
      <c r="FO332" s="60">
        <v>1783</v>
      </c>
      <c r="FP332" s="60">
        <v>1783</v>
      </c>
      <c r="FQ332" s="60">
        <v>1783</v>
      </c>
      <c r="FR332" s="60">
        <v>1783</v>
      </c>
      <c r="FS332" s="60">
        <v>1783</v>
      </c>
      <c r="FT332" s="60">
        <v>1783</v>
      </c>
      <c r="FU332" s="60">
        <v>1783</v>
      </c>
      <c r="FV332" s="60">
        <v>1783</v>
      </c>
      <c r="FW332" s="60">
        <v>1783</v>
      </c>
      <c r="FX332" s="60">
        <v>1783</v>
      </c>
      <c r="FY332" s="60">
        <v>1783</v>
      </c>
      <c r="FZ332" s="60">
        <v>1783</v>
      </c>
      <c r="GA332" s="60">
        <v>1783</v>
      </c>
      <c r="GB332" s="60">
        <v>1382</v>
      </c>
      <c r="GC332" s="60">
        <v>1783</v>
      </c>
      <c r="GD332" s="60">
        <v>1458</v>
      </c>
      <c r="GE332" s="60">
        <v>1134</v>
      </c>
      <c r="GF332" s="60">
        <v>1134</v>
      </c>
      <c r="GG332" s="60">
        <v>1462</v>
      </c>
      <c r="GH332" s="60">
        <v>1382</v>
      </c>
      <c r="GI332" s="60">
        <v>1210</v>
      </c>
      <c r="GJ332" s="60">
        <v>1137</v>
      </c>
      <c r="GK332" s="60">
        <v>937</v>
      </c>
      <c r="GL332" s="60">
        <v>1213</v>
      </c>
      <c r="GM332" s="60">
        <v>1210</v>
      </c>
      <c r="GN332" s="60">
        <v>1137</v>
      </c>
      <c r="GO332" s="60">
        <v>1458</v>
      </c>
      <c r="GP332" s="60">
        <v>1382</v>
      </c>
      <c r="GQ332" s="60">
        <v>1210</v>
      </c>
      <c r="GR332" s="60">
        <v>1783</v>
      </c>
      <c r="GS332" s="60">
        <v>1458</v>
      </c>
      <c r="GT332" s="60">
        <v>1137</v>
      </c>
      <c r="GU332" s="60">
        <v>1382</v>
      </c>
      <c r="GV332" s="60">
        <v>1382</v>
      </c>
      <c r="GW332" s="60">
        <v>1382</v>
      </c>
      <c r="GX332" s="60">
        <v>1382</v>
      </c>
      <c r="GY332" s="60">
        <v>1382</v>
      </c>
      <c r="GZ332" s="60">
        <v>1382</v>
      </c>
      <c r="HA332" s="60">
        <v>1382</v>
      </c>
      <c r="HB332" s="60">
        <v>1458</v>
      </c>
      <c r="HC332" s="60">
        <v>1382</v>
      </c>
      <c r="HD332" s="60">
        <v>1382</v>
      </c>
      <c r="HE332" s="60">
        <v>1707</v>
      </c>
      <c r="HF332" s="60">
        <v>1382</v>
      </c>
      <c r="HG332" s="60">
        <v>1134</v>
      </c>
      <c r="HH332" s="60">
        <v>1382</v>
      </c>
      <c r="HI332" s="60">
        <v>1783</v>
      </c>
      <c r="HJ332" s="60">
        <v>889</v>
      </c>
      <c r="HK332" s="60">
        <v>1783</v>
      </c>
      <c r="HL332" s="60">
        <v>1213</v>
      </c>
      <c r="HM332" s="60">
        <v>1783</v>
      </c>
      <c r="HN332" s="60">
        <v>1783</v>
      </c>
      <c r="HO332" s="60">
        <v>1783</v>
      </c>
      <c r="HP332" s="60">
        <v>1783</v>
      </c>
      <c r="HQ332" s="60">
        <v>1140</v>
      </c>
      <c r="HR332" s="60">
        <v>1458</v>
      </c>
      <c r="HS332" s="60">
        <v>1703</v>
      </c>
      <c r="HT332" s="60">
        <v>1707</v>
      </c>
      <c r="HU332" s="60">
        <v>1707</v>
      </c>
      <c r="HV332" s="60">
        <v>1707</v>
      </c>
      <c r="HW332" s="60">
        <v>1707</v>
      </c>
      <c r="HX332" s="60">
        <v>1137</v>
      </c>
      <c r="HY332" s="60">
        <v>1783</v>
      </c>
      <c r="HZ332" s="60">
        <v>1783</v>
      </c>
      <c r="IA332" s="60">
        <v>1783</v>
      </c>
      <c r="IB332" s="60">
        <v>1783</v>
      </c>
      <c r="IC332" s="60">
        <v>1703</v>
      </c>
      <c r="ID332" s="60">
        <v>1783</v>
      </c>
      <c r="IE332" s="60">
        <v>1783</v>
      </c>
      <c r="IF332" s="60">
        <v>1783</v>
      </c>
      <c r="IG332" s="60">
        <v>1783</v>
      </c>
      <c r="IH332" s="60">
        <v>1783</v>
      </c>
      <c r="II332" s="60">
        <v>1783</v>
      </c>
      <c r="IJ332" s="60">
        <v>1783</v>
      </c>
      <c r="IK332" s="60">
        <v>1210</v>
      </c>
      <c r="IL332" s="60">
        <v>1382</v>
      </c>
      <c r="IM332" s="60">
        <v>1382</v>
      </c>
      <c r="IN332" s="60">
        <v>1458</v>
      </c>
      <c r="IO332" s="60">
        <v>1210</v>
      </c>
      <c r="IP332" s="60">
        <v>965</v>
      </c>
      <c r="IQ332" s="60">
        <v>1382</v>
      </c>
      <c r="IR332" s="60">
        <v>965</v>
      </c>
      <c r="IS332" s="60">
        <v>1783</v>
      </c>
      <c r="IT332" s="60">
        <v>1783</v>
      </c>
      <c r="IU332" s="60">
        <v>1783</v>
      </c>
      <c r="IV332" s="60">
        <v>1382</v>
      </c>
      <c r="IW332" s="60">
        <v>1703</v>
      </c>
      <c r="IX332" s="60">
        <v>1455</v>
      </c>
      <c r="IY332" s="60">
        <v>1137</v>
      </c>
      <c r="IZ332" s="60">
        <v>1455</v>
      </c>
      <c r="JA332" s="60">
        <v>1538</v>
      </c>
      <c r="JB332" s="60">
        <v>1455</v>
      </c>
      <c r="JC332" s="60">
        <v>1210</v>
      </c>
      <c r="JD332" s="60">
        <v>1455</v>
      </c>
      <c r="JE332" s="60">
        <v>1538</v>
      </c>
      <c r="JF332" s="60">
        <v>1703</v>
      </c>
      <c r="JG332" s="60">
        <v>1455</v>
      </c>
      <c r="JH332" s="60">
        <v>1783</v>
      </c>
      <c r="JI332" s="60">
        <v>1783</v>
      </c>
      <c r="JJ332" s="60">
        <v>1783</v>
      </c>
      <c r="JK332" s="60">
        <v>1783</v>
      </c>
      <c r="JL332" s="60">
        <v>1783</v>
      </c>
      <c r="JM332" s="60">
        <v>1783</v>
      </c>
      <c r="JN332" s="60">
        <v>1458</v>
      </c>
      <c r="JO332" s="60">
        <v>1455</v>
      </c>
      <c r="JP332" s="60">
        <v>889</v>
      </c>
      <c r="JQ332" s="60">
        <v>1783</v>
      </c>
      <c r="JR332" s="60">
        <v>868</v>
      </c>
      <c r="JS332" s="60">
        <v>1137</v>
      </c>
      <c r="JT332" s="60">
        <v>1137</v>
      </c>
      <c r="JU332" s="60">
        <v>1703</v>
      </c>
      <c r="JV332" s="60">
        <v>1213</v>
      </c>
      <c r="JW332" s="60">
        <v>1455</v>
      </c>
      <c r="JX332" s="60">
        <v>1210</v>
      </c>
      <c r="JY332" s="60">
        <v>1455</v>
      </c>
      <c r="JZ332" s="60">
        <v>1783</v>
      </c>
      <c r="KA332" s="60">
        <v>889</v>
      </c>
      <c r="KB332" s="60">
        <v>1455</v>
      </c>
      <c r="KC332" s="60">
        <v>1455</v>
      </c>
      <c r="KD332" s="60">
        <v>1455</v>
      </c>
      <c r="KE332" s="60">
        <v>1783</v>
      </c>
      <c r="KF332" s="60">
        <v>1458</v>
      </c>
      <c r="KG332" s="60">
        <v>1783</v>
      </c>
      <c r="KH332" s="60">
        <v>1783</v>
      </c>
      <c r="KI332" s="60">
        <v>1783</v>
      </c>
      <c r="KJ332" s="60">
        <v>1783</v>
      </c>
      <c r="KK332" s="60">
        <v>1783</v>
      </c>
      <c r="KL332" s="60">
        <v>1783</v>
      </c>
      <c r="KM332" s="60">
        <v>1783</v>
      </c>
      <c r="KN332" s="60">
        <v>1783</v>
      </c>
      <c r="KO332" s="60">
        <v>1783</v>
      </c>
      <c r="KP332" s="60">
        <v>937</v>
      </c>
      <c r="KQ332" s="60">
        <v>1503</v>
      </c>
      <c r="KR332" s="60">
        <v>1255</v>
      </c>
      <c r="KS332" s="60">
        <v>1583</v>
      </c>
      <c r="KT332" s="60">
        <v>1583</v>
      </c>
      <c r="KU332" s="60">
        <v>937</v>
      </c>
      <c r="KV332" s="60">
        <v>937</v>
      </c>
      <c r="KW332" s="60">
        <v>765</v>
      </c>
      <c r="KX332" s="60">
        <v>1137</v>
      </c>
      <c r="KY332" s="60">
        <v>1137</v>
      </c>
      <c r="KZ332" s="60">
        <v>937</v>
      </c>
      <c r="LA332" s="60">
        <v>937</v>
      </c>
      <c r="LB332" s="60">
        <v>1010</v>
      </c>
      <c r="LC332" s="60">
        <v>1210</v>
      </c>
      <c r="LD332" s="60">
        <v>1013</v>
      </c>
      <c r="LE332" s="60">
        <v>1458</v>
      </c>
      <c r="LF332" s="60">
        <v>1382</v>
      </c>
      <c r="LG332" s="60">
        <v>1455</v>
      </c>
      <c r="LH332" s="60">
        <v>937</v>
      </c>
      <c r="LI332" s="60">
        <v>1017</v>
      </c>
      <c r="LJ332" s="60">
        <v>1455</v>
      </c>
      <c r="LK332" s="60">
        <v>765</v>
      </c>
      <c r="LL332" s="60">
        <v>409</v>
      </c>
      <c r="LM332" s="60">
        <v>1182</v>
      </c>
      <c r="LN332" s="60">
        <v>1010</v>
      </c>
      <c r="LO332" s="60">
        <v>1458</v>
      </c>
      <c r="LP332" s="60">
        <v>1258</v>
      </c>
      <c r="LR332" s="60">
        <v>765</v>
      </c>
      <c r="LS332" s="60">
        <v>1455</v>
      </c>
      <c r="LT332" s="60">
        <v>1455</v>
      </c>
      <c r="LU332" s="60">
        <v>1137</v>
      </c>
      <c r="LV332" s="60">
        <v>1213</v>
      </c>
    </row>
    <row r="333" spans="1:334" ht="15" customHeight="1" x14ac:dyDescent="0.35">
      <c r="A333" s="57"/>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s="60">
        <v>1670</v>
      </c>
      <c r="FH333" s="60">
        <v>1820</v>
      </c>
      <c r="FI333" s="60">
        <v>1820</v>
      </c>
      <c r="FJ333" s="60">
        <v>1820</v>
      </c>
      <c r="FK333" s="60">
        <v>1820</v>
      </c>
      <c r="FL333" s="60">
        <v>1575</v>
      </c>
      <c r="FM333" s="60">
        <v>1820</v>
      </c>
      <c r="FN333" s="60">
        <v>1492</v>
      </c>
      <c r="FO333" s="60">
        <v>1820</v>
      </c>
      <c r="FP333" s="60">
        <v>1820</v>
      </c>
      <c r="FQ333" s="60">
        <v>1820</v>
      </c>
      <c r="FR333" s="60">
        <v>1820</v>
      </c>
      <c r="FS333" s="60">
        <v>1820</v>
      </c>
      <c r="FT333" s="60">
        <v>1820</v>
      </c>
      <c r="FU333" s="60">
        <v>1820</v>
      </c>
      <c r="FV333" s="60">
        <v>1820</v>
      </c>
      <c r="FW333" s="60">
        <v>1820</v>
      </c>
      <c r="FX333" s="60">
        <v>1820</v>
      </c>
      <c r="FY333" s="60">
        <v>1820</v>
      </c>
      <c r="FZ333" s="60">
        <v>1820</v>
      </c>
      <c r="GA333" s="60">
        <v>1820</v>
      </c>
      <c r="GB333" s="60">
        <v>1495</v>
      </c>
      <c r="GC333" s="60">
        <v>1820</v>
      </c>
      <c r="GD333" s="60">
        <v>1425</v>
      </c>
      <c r="GE333" s="60">
        <v>1177</v>
      </c>
      <c r="GF333" s="60">
        <v>1177</v>
      </c>
      <c r="GG333" s="60">
        <v>1505</v>
      </c>
      <c r="GH333" s="60">
        <v>1425</v>
      </c>
      <c r="GI333" s="60">
        <v>1247</v>
      </c>
      <c r="GJ333" s="60">
        <v>1250</v>
      </c>
      <c r="GK333" s="60">
        <v>948</v>
      </c>
      <c r="GL333" s="60">
        <v>1250</v>
      </c>
      <c r="GM333" s="60">
        <v>1177</v>
      </c>
      <c r="GN333" s="60">
        <v>1250</v>
      </c>
      <c r="GO333" s="60">
        <v>1495</v>
      </c>
      <c r="GP333" s="60">
        <v>1495</v>
      </c>
      <c r="GQ333" s="60">
        <v>1177</v>
      </c>
      <c r="GR333" s="60">
        <v>1820</v>
      </c>
      <c r="GS333" s="60">
        <v>1495</v>
      </c>
      <c r="GT333" s="60">
        <v>1250</v>
      </c>
      <c r="GU333" s="60">
        <v>1425</v>
      </c>
      <c r="GV333" s="60">
        <v>1425</v>
      </c>
      <c r="GW333" s="60">
        <v>1425</v>
      </c>
      <c r="GX333" s="60">
        <v>1425</v>
      </c>
      <c r="GY333" s="60">
        <v>1425</v>
      </c>
      <c r="GZ333" s="60">
        <v>1425</v>
      </c>
      <c r="HA333" s="60">
        <v>1425</v>
      </c>
      <c r="HB333" s="60">
        <v>1425</v>
      </c>
      <c r="HC333" s="60">
        <v>1425</v>
      </c>
      <c r="HD333" s="60">
        <v>1425</v>
      </c>
      <c r="HE333" s="60">
        <v>1750</v>
      </c>
      <c r="HF333" s="60">
        <v>1425</v>
      </c>
      <c r="HG333" s="60">
        <v>1177</v>
      </c>
      <c r="HH333" s="60">
        <v>1425</v>
      </c>
      <c r="HI333" s="60">
        <v>1820</v>
      </c>
      <c r="HJ333" s="60">
        <v>1002</v>
      </c>
      <c r="HK333" s="60">
        <v>1820</v>
      </c>
      <c r="HL333" s="60">
        <v>550</v>
      </c>
      <c r="HM333" s="60">
        <v>1820</v>
      </c>
      <c r="HN333" s="60">
        <v>1820</v>
      </c>
      <c r="HO333" s="60">
        <v>1820</v>
      </c>
      <c r="HP333" s="60">
        <v>1820</v>
      </c>
      <c r="HQ333" s="60">
        <v>1177</v>
      </c>
      <c r="HR333" s="60">
        <v>1495</v>
      </c>
      <c r="HS333" s="60">
        <v>1740</v>
      </c>
      <c r="HT333" s="60">
        <v>1750</v>
      </c>
      <c r="HU333" s="60">
        <v>1820</v>
      </c>
      <c r="HV333" s="60">
        <v>1750</v>
      </c>
      <c r="HW333" s="60">
        <v>1750</v>
      </c>
      <c r="HX333" s="60">
        <v>1250</v>
      </c>
      <c r="HY333" s="60">
        <v>1750</v>
      </c>
      <c r="HZ333" s="60">
        <v>1750</v>
      </c>
      <c r="IA333" s="60">
        <v>1750</v>
      </c>
      <c r="IB333" s="60">
        <v>1820</v>
      </c>
      <c r="IC333" s="60">
        <v>1740</v>
      </c>
      <c r="ID333" s="60">
        <v>1820</v>
      </c>
      <c r="IE333" s="60">
        <v>1820</v>
      </c>
      <c r="IF333" s="60">
        <v>1820</v>
      </c>
      <c r="IG333" s="60">
        <v>1820</v>
      </c>
      <c r="IH333" s="60">
        <v>1750</v>
      </c>
      <c r="II333" s="60">
        <v>1554</v>
      </c>
      <c r="IJ333" s="60">
        <v>1750</v>
      </c>
      <c r="IK333" s="60">
        <v>1247</v>
      </c>
      <c r="IL333" s="60">
        <v>1495</v>
      </c>
      <c r="IM333" s="60">
        <v>1495</v>
      </c>
      <c r="IN333" s="60">
        <v>1495</v>
      </c>
      <c r="IO333" s="60">
        <v>1247</v>
      </c>
      <c r="IP333" s="60">
        <v>1002</v>
      </c>
      <c r="IQ333" s="60">
        <v>1495</v>
      </c>
      <c r="IR333" s="60">
        <v>1002</v>
      </c>
      <c r="IS333" s="60">
        <v>1820</v>
      </c>
      <c r="IT333" s="60">
        <v>1820</v>
      </c>
      <c r="IU333" s="60">
        <v>1820</v>
      </c>
      <c r="IV333" s="60">
        <v>1495</v>
      </c>
      <c r="IW333" s="60">
        <v>1740</v>
      </c>
      <c r="IX333" s="60">
        <v>1492</v>
      </c>
      <c r="IY333" s="60">
        <v>1250</v>
      </c>
      <c r="IZ333" s="60">
        <v>1492</v>
      </c>
      <c r="JA333" s="60">
        <v>1309</v>
      </c>
      <c r="JB333" s="60">
        <v>1492</v>
      </c>
      <c r="JC333" s="60">
        <v>981</v>
      </c>
      <c r="JD333" s="60">
        <v>1226</v>
      </c>
      <c r="JE333" s="60">
        <v>1575</v>
      </c>
      <c r="JF333" s="60">
        <v>1740</v>
      </c>
      <c r="JG333" s="60">
        <v>1492</v>
      </c>
      <c r="JH333" s="60">
        <v>1820</v>
      </c>
      <c r="JI333" s="60">
        <v>1820</v>
      </c>
      <c r="JJ333" s="60">
        <v>1820</v>
      </c>
      <c r="JK333" s="60">
        <v>1820</v>
      </c>
      <c r="JL333" s="60">
        <v>1820</v>
      </c>
      <c r="JM333" s="60">
        <v>1820</v>
      </c>
      <c r="JN333" s="60">
        <v>1495</v>
      </c>
      <c r="JO333" s="60">
        <v>1226</v>
      </c>
      <c r="JP333" s="60">
        <v>932</v>
      </c>
      <c r="JQ333" s="60">
        <v>1820</v>
      </c>
      <c r="JR333" s="60">
        <v>1670</v>
      </c>
      <c r="JS333" s="60">
        <v>1250</v>
      </c>
      <c r="JT333" s="60">
        <v>1250</v>
      </c>
      <c r="JU333" s="60">
        <v>1740</v>
      </c>
      <c r="JV333" s="60">
        <v>816</v>
      </c>
      <c r="JW333" s="60">
        <v>1226</v>
      </c>
      <c r="JX333" s="60">
        <v>1247</v>
      </c>
      <c r="JY333" s="60">
        <v>1492</v>
      </c>
      <c r="JZ333" s="60">
        <v>1820</v>
      </c>
      <c r="KA333" s="60">
        <v>932</v>
      </c>
      <c r="KB333" s="60">
        <v>1492</v>
      </c>
      <c r="KC333" s="60">
        <v>1492</v>
      </c>
      <c r="KD333" s="60">
        <v>1492</v>
      </c>
      <c r="KE333" s="60">
        <v>1820</v>
      </c>
      <c r="KF333" s="60">
        <v>1495</v>
      </c>
      <c r="KG333" s="60">
        <v>1820</v>
      </c>
      <c r="KH333" s="60">
        <v>1820</v>
      </c>
      <c r="KI333" s="60">
        <v>1820</v>
      </c>
      <c r="KJ333" s="60">
        <v>1820</v>
      </c>
      <c r="KK333" s="60">
        <v>1820</v>
      </c>
      <c r="KL333" s="60">
        <v>1820</v>
      </c>
      <c r="KM333" s="60">
        <v>1820</v>
      </c>
      <c r="KN333" s="60">
        <v>1820</v>
      </c>
      <c r="KO333" s="60">
        <v>1820</v>
      </c>
      <c r="KP333" s="60">
        <v>948</v>
      </c>
      <c r="KQ333" s="60">
        <v>1438</v>
      </c>
      <c r="KR333" s="60">
        <v>1190</v>
      </c>
      <c r="KS333" s="60">
        <v>1518</v>
      </c>
      <c r="KT333" s="60">
        <v>1620</v>
      </c>
      <c r="KU333" s="60">
        <v>948</v>
      </c>
      <c r="KV333" s="60">
        <v>948</v>
      </c>
      <c r="KW333" s="60">
        <v>434</v>
      </c>
      <c r="KX333" s="60">
        <v>1250</v>
      </c>
      <c r="KY333" s="60">
        <v>1250</v>
      </c>
      <c r="KZ333" s="60">
        <v>1050</v>
      </c>
      <c r="LA333" s="60">
        <v>1050</v>
      </c>
      <c r="LB333" s="60">
        <v>781</v>
      </c>
      <c r="LC333" s="60">
        <v>1247</v>
      </c>
      <c r="LD333" s="60">
        <v>1050</v>
      </c>
      <c r="LE333" s="60">
        <v>1495</v>
      </c>
      <c r="LF333" s="60">
        <v>1495</v>
      </c>
      <c r="LG333" s="60">
        <v>1492</v>
      </c>
      <c r="LH333" s="60">
        <v>1050</v>
      </c>
      <c r="LI333" s="60">
        <v>1130</v>
      </c>
      <c r="LJ333" s="60">
        <v>1492</v>
      </c>
      <c r="LK333" s="60">
        <v>802</v>
      </c>
      <c r="LL333" s="60">
        <v>1002</v>
      </c>
      <c r="LM333" s="60">
        <v>1295</v>
      </c>
      <c r="LN333" s="60">
        <v>1047</v>
      </c>
      <c r="LO333" s="60">
        <v>1495</v>
      </c>
      <c r="LP333" s="60">
        <v>1193</v>
      </c>
      <c r="LQ333" s="60">
        <v>802</v>
      </c>
      <c r="LS333" s="60">
        <v>1492</v>
      </c>
      <c r="LT333" s="60">
        <v>1226</v>
      </c>
      <c r="LU333" s="60">
        <v>1250</v>
      </c>
      <c r="LV333" s="60">
        <v>1250</v>
      </c>
    </row>
    <row r="334" spans="1:334" ht="15" customHeight="1" x14ac:dyDescent="0.35">
      <c r="A334" s="57"/>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s="60">
        <v>1047</v>
      </c>
      <c r="FH334" s="60">
        <v>1127</v>
      </c>
      <c r="FI334" s="60">
        <v>780</v>
      </c>
      <c r="FJ334" s="60">
        <v>780</v>
      </c>
      <c r="FK334" s="60">
        <v>780</v>
      </c>
      <c r="FL334" s="60">
        <v>780</v>
      </c>
      <c r="FM334" s="60">
        <v>780</v>
      </c>
      <c r="FN334" s="60">
        <v>452</v>
      </c>
      <c r="FO334" s="60">
        <v>1127</v>
      </c>
      <c r="FP334" s="60">
        <v>1327</v>
      </c>
      <c r="FQ334" s="60">
        <v>1085</v>
      </c>
      <c r="FR334" s="60">
        <v>1085</v>
      </c>
      <c r="FS334" s="60">
        <v>1085</v>
      </c>
      <c r="FT334" s="60">
        <v>1085</v>
      </c>
      <c r="FU334" s="60">
        <v>822</v>
      </c>
      <c r="FV334" s="60">
        <v>780</v>
      </c>
      <c r="FW334" s="60">
        <v>1243</v>
      </c>
      <c r="FX334" s="60">
        <v>1243</v>
      </c>
      <c r="FY334" s="60">
        <v>1243</v>
      </c>
      <c r="FZ334" s="60">
        <v>980</v>
      </c>
      <c r="GA334" s="60">
        <v>1243</v>
      </c>
      <c r="GB334" s="60">
        <v>1238</v>
      </c>
      <c r="GC334" s="60">
        <v>822</v>
      </c>
      <c r="GD334" s="60">
        <v>984</v>
      </c>
      <c r="GE334" s="60">
        <v>948</v>
      </c>
      <c r="GF334" s="60">
        <v>948</v>
      </c>
      <c r="GG334" s="60">
        <v>1276</v>
      </c>
      <c r="GH334" s="60">
        <v>1238</v>
      </c>
      <c r="GI334" s="60">
        <v>673</v>
      </c>
      <c r="GJ334" s="60">
        <v>1247</v>
      </c>
      <c r="GK334" s="60">
        <v>1184</v>
      </c>
      <c r="GL334" s="60">
        <v>1247</v>
      </c>
      <c r="GM334" s="60">
        <v>652</v>
      </c>
      <c r="GN334" s="60">
        <v>1247</v>
      </c>
      <c r="GO334" s="60">
        <v>1247</v>
      </c>
      <c r="GP334" s="60">
        <v>1247</v>
      </c>
      <c r="GQ334" s="60">
        <v>927</v>
      </c>
      <c r="GR334" s="60">
        <v>780</v>
      </c>
      <c r="GS334" s="60">
        <v>1247</v>
      </c>
      <c r="GT334" s="60">
        <v>1247</v>
      </c>
      <c r="GU334" s="60">
        <v>1238</v>
      </c>
      <c r="GV334" s="60">
        <v>1238</v>
      </c>
      <c r="GW334" s="60">
        <v>1238</v>
      </c>
      <c r="GX334" s="60">
        <v>1238</v>
      </c>
      <c r="GY334" s="60">
        <v>1238</v>
      </c>
      <c r="GZ334" s="60">
        <v>1238</v>
      </c>
      <c r="HA334" s="60">
        <v>1238</v>
      </c>
      <c r="HB334" s="60">
        <v>1163</v>
      </c>
      <c r="HC334" s="60">
        <v>1238</v>
      </c>
      <c r="HD334" s="60">
        <v>1238</v>
      </c>
      <c r="HE334" s="60">
        <v>1318</v>
      </c>
      <c r="HF334" s="60">
        <v>1238</v>
      </c>
      <c r="HG334" s="60">
        <v>990</v>
      </c>
      <c r="HH334" s="60">
        <v>1238</v>
      </c>
      <c r="HI334" s="60">
        <v>822</v>
      </c>
      <c r="HJ334" s="60">
        <v>999</v>
      </c>
      <c r="HK334" s="60">
        <v>980</v>
      </c>
      <c r="HL334" s="60">
        <v>1247</v>
      </c>
      <c r="HM334" s="60">
        <v>980</v>
      </c>
      <c r="HN334" s="60">
        <v>1043</v>
      </c>
      <c r="HO334" s="60">
        <v>1043</v>
      </c>
      <c r="HP334" s="60">
        <v>780</v>
      </c>
      <c r="HQ334" s="60">
        <v>736</v>
      </c>
      <c r="HR334" s="60">
        <v>1047</v>
      </c>
      <c r="HS334" s="60">
        <v>963</v>
      </c>
      <c r="HT334" s="60">
        <v>1318</v>
      </c>
      <c r="HU334" s="60">
        <v>1318</v>
      </c>
      <c r="HV334" s="60">
        <v>1318</v>
      </c>
      <c r="HW334" s="60">
        <v>1318</v>
      </c>
      <c r="HX334" s="60">
        <v>1247</v>
      </c>
      <c r="HY334" s="60">
        <v>1234</v>
      </c>
      <c r="HZ334" s="60">
        <v>1234</v>
      </c>
      <c r="IA334" s="60">
        <v>1234</v>
      </c>
      <c r="IB334" s="60">
        <v>1243</v>
      </c>
      <c r="IC334" s="60">
        <v>963</v>
      </c>
      <c r="ID334" s="60">
        <v>1243</v>
      </c>
      <c r="IE334" s="60">
        <v>1285</v>
      </c>
      <c r="IF334" s="60">
        <v>1285</v>
      </c>
      <c r="IG334" s="60">
        <v>1285</v>
      </c>
      <c r="IH334" s="60">
        <v>1234</v>
      </c>
      <c r="II334" s="60">
        <v>1318</v>
      </c>
      <c r="IJ334" s="60">
        <v>1243</v>
      </c>
      <c r="IK334" s="60">
        <v>652</v>
      </c>
      <c r="IL334" s="60">
        <v>1196</v>
      </c>
      <c r="IM334" s="60">
        <v>1238</v>
      </c>
      <c r="IN334" s="60">
        <v>1247</v>
      </c>
      <c r="IO334" s="60">
        <v>948</v>
      </c>
      <c r="IP334" s="60">
        <v>694</v>
      </c>
      <c r="IQ334" s="60">
        <v>1238</v>
      </c>
      <c r="IR334" s="60">
        <v>694</v>
      </c>
      <c r="IS334" s="60">
        <v>1285</v>
      </c>
      <c r="IT334" s="60">
        <v>1285</v>
      </c>
      <c r="IU334" s="60">
        <v>1243</v>
      </c>
      <c r="IV334" s="60">
        <v>1205</v>
      </c>
      <c r="IW334" s="60">
        <v>1031</v>
      </c>
      <c r="IX334" s="60">
        <v>452</v>
      </c>
      <c r="IY334" s="60">
        <v>1247</v>
      </c>
      <c r="IZ334" s="60">
        <v>536</v>
      </c>
      <c r="JA334" s="60">
        <v>980</v>
      </c>
      <c r="JB334" s="60">
        <v>652</v>
      </c>
      <c r="JC334" s="60">
        <v>583</v>
      </c>
      <c r="JD334" s="60">
        <v>452</v>
      </c>
      <c r="JE334" s="60">
        <v>780</v>
      </c>
      <c r="JF334" s="60">
        <v>1163</v>
      </c>
      <c r="JG334" s="60">
        <v>452</v>
      </c>
      <c r="JH334" s="60">
        <v>1285</v>
      </c>
      <c r="JI334" s="60">
        <v>1022</v>
      </c>
      <c r="JJ334" s="60">
        <v>980</v>
      </c>
      <c r="JK334" s="60">
        <v>980</v>
      </c>
      <c r="JL334" s="60">
        <v>1243</v>
      </c>
      <c r="JM334" s="60">
        <v>1243</v>
      </c>
      <c r="JN334" s="60">
        <v>954</v>
      </c>
      <c r="JO334" s="60">
        <v>452</v>
      </c>
      <c r="JP334" s="60">
        <v>736</v>
      </c>
      <c r="JQ334" s="60">
        <v>1243</v>
      </c>
      <c r="JR334" s="60">
        <v>1247</v>
      </c>
      <c r="JS334" s="60">
        <v>1247</v>
      </c>
      <c r="JT334" s="60">
        <v>1247</v>
      </c>
      <c r="JU334" s="60">
        <v>954</v>
      </c>
      <c r="JV334" s="60">
        <v>879</v>
      </c>
      <c r="JW334" s="60">
        <v>368</v>
      </c>
      <c r="JX334" s="60">
        <v>652</v>
      </c>
      <c r="JY334" s="60">
        <v>242</v>
      </c>
      <c r="JZ334" s="60">
        <v>1243</v>
      </c>
      <c r="KA334" s="60">
        <v>736</v>
      </c>
      <c r="KB334" s="60">
        <v>783</v>
      </c>
      <c r="KC334" s="60">
        <v>652</v>
      </c>
      <c r="KD334" s="60">
        <v>652</v>
      </c>
      <c r="KE334" s="60">
        <v>1153</v>
      </c>
      <c r="KF334" s="60">
        <v>700</v>
      </c>
      <c r="KG334" s="60">
        <v>1111</v>
      </c>
      <c r="KH334" s="60">
        <v>1127</v>
      </c>
      <c r="KI334" s="60">
        <v>1243</v>
      </c>
      <c r="KJ334" s="60">
        <v>1243</v>
      </c>
      <c r="KK334" s="60">
        <v>980</v>
      </c>
      <c r="KL334" s="60">
        <v>1243</v>
      </c>
      <c r="KM334" s="60">
        <v>854</v>
      </c>
      <c r="KN334" s="60">
        <v>1285</v>
      </c>
      <c r="KO334" s="60">
        <v>980</v>
      </c>
      <c r="KP334" s="60">
        <v>1247</v>
      </c>
      <c r="KQ334" s="60">
        <v>1163</v>
      </c>
      <c r="KR334" s="60">
        <v>915</v>
      </c>
      <c r="KS334" s="60">
        <v>1043</v>
      </c>
      <c r="KT334" s="60">
        <v>980</v>
      </c>
      <c r="KU334" s="60">
        <v>1247</v>
      </c>
      <c r="KV334" s="60">
        <v>1247</v>
      </c>
      <c r="KW334" s="60">
        <v>727</v>
      </c>
      <c r="KX334" s="60">
        <v>1247</v>
      </c>
      <c r="KY334" s="60">
        <v>1184</v>
      </c>
      <c r="KZ334" s="60">
        <v>1247</v>
      </c>
      <c r="LA334" s="60">
        <v>1247</v>
      </c>
      <c r="LB334" s="60">
        <v>652</v>
      </c>
      <c r="LC334" s="60">
        <v>736</v>
      </c>
      <c r="LD334" s="60">
        <v>942</v>
      </c>
      <c r="LE334" s="60">
        <v>1247</v>
      </c>
      <c r="LF334" s="60">
        <v>1247</v>
      </c>
      <c r="LG334" s="60">
        <v>652</v>
      </c>
      <c r="LH334" s="60">
        <v>1247</v>
      </c>
      <c r="LI334" s="60">
        <v>1327</v>
      </c>
      <c r="LJ334" s="60">
        <v>494</v>
      </c>
      <c r="LK334" s="60">
        <v>652</v>
      </c>
      <c r="LL334" s="60">
        <v>999</v>
      </c>
      <c r="LM334" s="60">
        <v>1247</v>
      </c>
      <c r="LN334" s="60">
        <v>410</v>
      </c>
      <c r="LO334" s="60">
        <v>963</v>
      </c>
      <c r="LP334" s="60">
        <v>1163</v>
      </c>
      <c r="LQ334" s="60">
        <v>999</v>
      </c>
      <c r="LR334" s="60">
        <v>999</v>
      </c>
      <c r="LT334" s="60">
        <v>84</v>
      </c>
      <c r="LU334" s="60">
        <v>1247</v>
      </c>
      <c r="LV334" s="60">
        <v>1247</v>
      </c>
    </row>
    <row r="335" spans="1:334" ht="15" customHeight="1" x14ac:dyDescent="0.35">
      <c r="A335" s="57"/>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s="60">
        <v>4285</v>
      </c>
      <c r="FH335" s="60">
        <v>3775</v>
      </c>
      <c r="FI335" s="60">
        <v>3233</v>
      </c>
      <c r="FJ335" s="60">
        <v>3518</v>
      </c>
      <c r="FK335" s="60">
        <v>3233</v>
      </c>
      <c r="FL335" s="60">
        <v>3128</v>
      </c>
      <c r="FM335" s="60">
        <v>3233</v>
      </c>
      <c r="FN335" s="60">
        <v>3190</v>
      </c>
      <c r="FO335" s="60">
        <v>3775</v>
      </c>
      <c r="FP335" s="60">
        <v>4565</v>
      </c>
      <c r="FQ335" s="60">
        <v>4323</v>
      </c>
      <c r="FR335" s="60">
        <v>4323</v>
      </c>
      <c r="FS335" s="60">
        <v>4123</v>
      </c>
      <c r="FT335" s="60">
        <v>4123</v>
      </c>
      <c r="FU335" s="60">
        <v>3604</v>
      </c>
      <c r="FV335" s="60">
        <v>3278</v>
      </c>
      <c r="FW335" s="60">
        <v>4481</v>
      </c>
      <c r="FX335" s="60">
        <v>4481</v>
      </c>
      <c r="FY335" s="60">
        <v>4181</v>
      </c>
      <c r="FZ335" s="60">
        <v>3918</v>
      </c>
      <c r="GA335" s="60">
        <v>4481</v>
      </c>
      <c r="GB335" s="60">
        <v>4326</v>
      </c>
      <c r="GC335" s="60">
        <v>3625</v>
      </c>
      <c r="GD335" s="60">
        <v>4046</v>
      </c>
      <c r="GE335" s="60">
        <v>3576</v>
      </c>
      <c r="GF335" s="60">
        <v>3576</v>
      </c>
      <c r="GG335" s="60">
        <v>4294</v>
      </c>
      <c r="GH335" s="60">
        <v>4256</v>
      </c>
      <c r="GI335" s="60">
        <v>3341</v>
      </c>
      <c r="GJ335" s="60">
        <v>4485</v>
      </c>
      <c r="GK335" s="60">
        <v>4422</v>
      </c>
      <c r="GL335" s="60">
        <v>4485</v>
      </c>
      <c r="GM335" s="60">
        <v>3430</v>
      </c>
      <c r="GN335" s="60">
        <v>4485</v>
      </c>
      <c r="GO335" s="60">
        <v>4485</v>
      </c>
      <c r="GP335" s="60">
        <v>4485</v>
      </c>
      <c r="GQ335" s="60">
        <v>3945</v>
      </c>
      <c r="GR335" s="60">
        <v>2183</v>
      </c>
      <c r="GS335" s="60">
        <v>4485</v>
      </c>
      <c r="GT335" s="60">
        <v>4485</v>
      </c>
      <c r="GU335" s="60">
        <v>4256</v>
      </c>
      <c r="GV335" s="60">
        <v>4256</v>
      </c>
      <c r="GW335" s="60">
        <v>4256</v>
      </c>
      <c r="GX335" s="60">
        <v>4256</v>
      </c>
      <c r="GY335" s="60">
        <v>4256</v>
      </c>
      <c r="GZ335" s="60">
        <v>4256</v>
      </c>
      <c r="HA335" s="60">
        <v>4256</v>
      </c>
      <c r="HB335" s="60">
        <v>3941</v>
      </c>
      <c r="HC335" s="60">
        <v>4256</v>
      </c>
      <c r="HD335" s="60">
        <v>4256</v>
      </c>
      <c r="HE335" s="60">
        <v>4336</v>
      </c>
      <c r="HF335" s="60">
        <v>4256</v>
      </c>
      <c r="HG335" s="60">
        <v>4008</v>
      </c>
      <c r="HH335" s="60">
        <v>4256</v>
      </c>
      <c r="HI335" s="60">
        <v>3625</v>
      </c>
      <c r="HJ335" s="60">
        <v>4131</v>
      </c>
      <c r="HK335" s="60">
        <v>2583</v>
      </c>
      <c r="HL335" s="60">
        <v>4219</v>
      </c>
      <c r="HM335" s="60">
        <v>2583</v>
      </c>
      <c r="HN335" s="60">
        <v>4081</v>
      </c>
      <c r="HO335" s="60">
        <v>3781</v>
      </c>
      <c r="HP335" s="60">
        <v>2183</v>
      </c>
      <c r="HQ335" s="60">
        <v>3974</v>
      </c>
      <c r="HR335" s="60">
        <v>4085</v>
      </c>
      <c r="HS335" s="60">
        <v>3311</v>
      </c>
      <c r="HT335" s="60">
        <v>4336</v>
      </c>
      <c r="HU335" s="60">
        <v>4406</v>
      </c>
      <c r="HV335" s="60">
        <v>4336</v>
      </c>
      <c r="HW335" s="60">
        <v>4336</v>
      </c>
      <c r="HX335" s="60">
        <v>4485</v>
      </c>
      <c r="HY335" s="60">
        <v>4252</v>
      </c>
      <c r="HZ335" s="60">
        <v>4252</v>
      </c>
      <c r="IA335" s="60">
        <v>4252</v>
      </c>
      <c r="IB335" s="60">
        <v>4331</v>
      </c>
      <c r="IC335" s="60">
        <v>3701</v>
      </c>
      <c r="ID335" s="60">
        <v>4181</v>
      </c>
      <c r="IE335" s="60">
        <v>4523</v>
      </c>
      <c r="IF335" s="60">
        <v>4373</v>
      </c>
      <c r="IG335" s="60">
        <v>4373</v>
      </c>
      <c r="IH335" s="60">
        <v>3862</v>
      </c>
      <c r="II335" s="60">
        <v>3750</v>
      </c>
      <c r="IJ335" s="60">
        <v>4261</v>
      </c>
      <c r="IK335" s="60">
        <v>3500</v>
      </c>
      <c r="IL335" s="60">
        <v>3744</v>
      </c>
      <c r="IM335" s="60">
        <v>4326</v>
      </c>
      <c r="IN335" s="60">
        <v>4485</v>
      </c>
      <c r="IO335" s="60">
        <v>3646</v>
      </c>
      <c r="IP335" s="60">
        <v>3107</v>
      </c>
      <c r="IQ335" s="60">
        <v>4326</v>
      </c>
      <c r="IR335" s="60">
        <v>3107</v>
      </c>
      <c r="IS335" s="60">
        <v>4373</v>
      </c>
      <c r="IT335" s="60">
        <v>4523</v>
      </c>
      <c r="IU335" s="60">
        <v>4481</v>
      </c>
      <c r="IV335" s="60">
        <v>4443</v>
      </c>
      <c r="IW335" s="60">
        <v>4269</v>
      </c>
      <c r="IX335" s="60">
        <v>3025</v>
      </c>
      <c r="IY335" s="60">
        <v>4485</v>
      </c>
      <c r="IZ335" s="60">
        <v>3574</v>
      </c>
      <c r="JA335" s="60">
        <v>2317</v>
      </c>
      <c r="JB335" s="60">
        <v>2915</v>
      </c>
      <c r="JC335" s="60">
        <v>3055</v>
      </c>
      <c r="JD335" s="60">
        <v>2639</v>
      </c>
      <c r="JE335" s="60">
        <v>3668</v>
      </c>
      <c r="JF335" s="60">
        <v>4401</v>
      </c>
      <c r="JG335" s="60">
        <v>1690</v>
      </c>
      <c r="JH335" s="60">
        <v>4523</v>
      </c>
      <c r="JI335" s="60">
        <v>4260</v>
      </c>
      <c r="JJ335" s="60">
        <v>3828</v>
      </c>
      <c r="JK335" s="60">
        <v>2583</v>
      </c>
      <c r="JL335" s="60">
        <v>4481</v>
      </c>
      <c r="JM335" s="60">
        <v>4481</v>
      </c>
      <c r="JN335" s="60">
        <v>3842</v>
      </c>
      <c r="JO335" s="60">
        <v>1589</v>
      </c>
      <c r="JP335" s="60">
        <v>3904</v>
      </c>
      <c r="JQ335" s="60">
        <v>4481</v>
      </c>
      <c r="JR335" s="60">
        <v>4485</v>
      </c>
      <c r="JS335" s="60">
        <v>4379</v>
      </c>
      <c r="JT335" s="60">
        <v>4485</v>
      </c>
      <c r="JU335" s="60">
        <v>3842</v>
      </c>
      <c r="JV335" s="60">
        <v>3967</v>
      </c>
      <c r="JW335" s="60">
        <v>1356</v>
      </c>
      <c r="JX335" s="60">
        <v>2090</v>
      </c>
      <c r="JY335" s="60">
        <v>3414</v>
      </c>
      <c r="JZ335" s="60">
        <v>4481</v>
      </c>
      <c r="KA335" s="60">
        <v>3904</v>
      </c>
      <c r="KB335" s="60">
        <v>3721</v>
      </c>
      <c r="KC335" s="60">
        <v>2255</v>
      </c>
      <c r="KD335" s="60">
        <v>3200</v>
      </c>
      <c r="KE335" s="60">
        <v>4241</v>
      </c>
      <c r="KF335" s="60">
        <v>3198</v>
      </c>
      <c r="KG335" s="60">
        <v>4199</v>
      </c>
      <c r="KH335" s="60">
        <v>4165</v>
      </c>
      <c r="KI335" s="60">
        <v>4331</v>
      </c>
      <c r="KJ335" s="60">
        <v>4181</v>
      </c>
      <c r="KK335" s="60">
        <v>3918</v>
      </c>
      <c r="KL335" s="60">
        <v>4181</v>
      </c>
      <c r="KM335" s="60">
        <v>4026</v>
      </c>
      <c r="KN335" s="60">
        <v>4523</v>
      </c>
      <c r="KO335" s="60">
        <v>2583</v>
      </c>
      <c r="KP335" s="60">
        <v>4485</v>
      </c>
      <c r="KQ335" s="60">
        <v>4401</v>
      </c>
      <c r="KR335" s="60">
        <v>4153</v>
      </c>
      <c r="KS335" s="60">
        <v>3781</v>
      </c>
      <c r="KT335" s="60">
        <v>3633</v>
      </c>
      <c r="KU335" s="60">
        <v>4485</v>
      </c>
      <c r="KV335" s="60">
        <v>4485</v>
      </c>
      <c r="KW335" s="60">
        <v>2158</v>
      </c>
      <c r="KX335" s="60">
        <v>4485</v>
      </c>
      <c r="KY335" s="60">
        <v>4422</v>
      </c>
      <c r="KZ335" s="60">
        <v>4379</v>
      </c>
      <c r="LA335" s="60">
        <v>4485</v>
      </c>
      <c r="LB335" s="60">
        <v>1989</v>
      </c>
      <c r="LC335" s="60">
        <v>3584</v>
      </c>
      <c r="LD335" s="60">
        <v>3790</v>
      </c>
      <c r="LE335" s="60">
        <v>4485</v>
      </c>
      <c r="LF335" s="60">
        <v>4485</v>
      </c>
      <c r="LG335" s="60">
        <v>2255</v>
      </c>
      <c r="LH335" s="60">
        <v>4485</v>
      </c>
      <c r="LI335" s="60">
        <v>4565</v>
      </c>
      <c r="LJ335" s="60">
        <v>3382</v>
      </c>
      <c r="LK335" s="60">
        <v>3500</v>
      </c>
      <c r="LL335" s="60">
        <v>4237</v>
      </c>
      <c r="LM335" s="60">
        <v>4485</v>
      </c>
      <c r="LN335" s="60">
        <v>3183</v>
      </c>
      <c r="LO335" s="60">
        <v>3851</v>
      </c>
      <c r="LP335" s="60">
        <v>4251</v>
      </c>
      <c r="LQ335" s="60">
        <v>4237</v>
      </c>
      <c r="LR335" s="60">
        <v>3971</v>
      </c>
      <c r="LS335" s="60">
        <v>3322</v>
      </c>
      <c r="LU335" s="60">
        <v>4485</v>
      </c>
      <c r="LV335" s="60">
        <v>4485</v>
      </c>
    </row>
    <row r="336" spans="1:334" ht="15" customHeight="1" x14ac:dyDescent="0.35">
      <c r="A336" s="57"/>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s="60">
        <v>928</v>
      </c>
      <c r="FH336" s="60">
        <v>1154</v>
      </c>
      <c r="FI336" s="60">
        <v>1154</v>
      </c>
      <c r="FJ336" s="60">
        <v>1154</v>
      </c>
      <c r="FK336" s="60">
        <v>1154</v>
      </c>
      <c r="FL336" s="60">
        <v>909</v>
      </c>
      <c r="FM336" s="60">
        <v>1154</v>
      </c>
      <c r="FN336" s="60">
        <v>930</v>
      </c>
      <c r="FO336" s="60">
        <v>1154</v>
      </c>
      <c r="FP336" s="60">
        <v>1154</v>
      </c>
      <c r="FQ336" s="60">
        <v>940</v>
      </c>
      <c r="FR336" s="60">
        <v>1154</v>
      </c>
      <c r="FS336" s="60">
        <v>1010</v>
      </c>
      <c r="FT336" s="60">
        <v>1154</v>
      </c>
      <c r="FU336" s="60">
        <v>1010</v>
      </c>
      <c r="FV336" s="60">
        <v>1154</v>
      </c>
      <c r="FW336" s="60">
        <v>1154</v>
      </c>
      <c r="FX336" s="60">
        <v>1154</v>
      </c>
      <c r="FY336" s="60">
        <v>1154</v>
      </c>
      <c r="FZ336" s="60">
        <v>1154</v>
      </c>
      <c r="GA336" s="60">
        <v>1154</v>
      </c>
      <c r="GB336" s="60">
        <v>753</v>
      </c>
      <c r="GC336" s="60">
        <v>1154</v>
      </c>
      <c r="GD336" s="60">
        <v>391</v>
      </c>
      <c r="GE336" s="60">
        <v>609</v>
      </c>
      <c r="GF336" s="60">
        <v>609</v>
      </c>
      <c r="GG336" s="60">
        <v>689</v>
      </c>
      <c r="GH336" s="60">
        <v>609</v>
      </c>
      <c r="GI336" s="60">
        <v>391</v>
      </c>
      <c r="GJ336" s="60">
        <v>438</v>
      </c>
      <c r="GK336" s="60">
        <v>508</v>
      </c>
      <c r="GL336" s="60">
        <v>76</v>
      </c>
      <c r="GM336" s="60">
        <v>465</v>
      </c>
      <c r="GO336" s="60">
        <v>615</v>
      </c>
      <c r="GP336" s="60">
        <v>683</v>
      </c>
      <c r="GQ336" s="60">
        <v>829</v>
      </c>
      <c r="GR336" s="60">
        <v>1154</v>
      </c>
      <c r="GS336" s="60">
        <v>759</v>
      </c>
      <c r="GU336" s="60">
        <v>609</v>
      </c>
      <c r="GV336" s="60">
        <v>609</v>
      </c>
      <c r="GW336" s="60">
        <v>609</v>
      </c>
      <c r="GX336" s="60">
        <v>609</v>
      </c>
      <c r="GY336" s="60">
        <v>609</v>
      </c>
      <c r="GZ336" s="60">
        <v>609</v>
      </c>
      <c r="HA336" s="60">
        <v>609</v>
      </c>
      <c r="HB336" s="60">
        <v>685</v>
      </c>
      <c r="HC336" s="60">
        <v>609</v>
      </c>
      <c r="HD336" s="60">
        <v>609</v>
      </c>
      <c r="HE336" s="60">
        <v>934</v>
      </c>
      <c r="HF336" s="60">
        <v>609</v>
      </c>
      <c r="HG336" s="60">
        <v>609</v>
      </c>
      <c r="HH336" s="60">
        <v>609</v>
      </c>
      <c r="HI336" s="60">
        <v>1154</v>
      </c>
      <c r="HK336" s="60">
        <v>1154</v>
      </c>
      <c r="HL336" s="60">
        <v>584</v>
      </c>
      <c r="HM336" s="60">
        <v>1154</v>
      </c>
      <c r="HN336" s="60">
        <v>1154</v>
      </c>
      <c r="HO336" s="60">
        <v>1154</v>
      </c>
      <c r="HP336" s="60">
        <v>1154</v>
      </c>
      <c r="HQ336" s="60">
        <v>689</v>
      </c>
      <c r="HR336" s="60">
        <v>829</v>
      </c>
      <c r="HS336" s="60">
        <v>1074</v>
      </c>
      <c r="HT336" s="60">
        <v>934</v>
      </c>
      <c r="HU336" s="60">
        <v>1078</v>
      </c>
      <c r="HV336" s="60">
        <v>934</v>
      </c>
      <c r="HW336" s="60">
        <v>934</v>
      </c>
      <c r="HX336" s="60">
        <v>508</v>
      </c>
      <c r="HY336" s="60">
        <v>1154</v>
      </c>
      <c r="HZ336" s="60">
        <v>1154</v>
      </c>
      <c r="IA336" s="60">
        <v>1154</v>
      </c>
      <c r="IB336" s="60">
        <v>1154</v>
      </c>
      <c r="IC336" s="60">
        <v>1074</v>
      </c>
      <c r="ID336" s="60">
        <v>1154</v>
      </c>
      <c r="IE336" s="60">
        <v>1154</v>
      </c>
      <c r="IF336" s="60">
        <v>1154</v>
      </c>
      <c r="IG336" s="60">
        <v>1154</v>
      </c>
      <c r="IH336" s="60">
        <v>1154</v>
      </c>
      <c r="II336" s="60">
        <v>1154</v>
      </c>
      <c r="IJ336" s="60">
        <v>1154</v>
      </c>
      <c r="IK336" s="60">
        <v>829</v>
      </c>
      <c r="IL336" s="60">
        <v>753</v>
      </c>
      <c r="IM336" s="60">
        <v>753</v>
      </c>
      <c r="IN336" s="60">
        <v>829</v>
      </c>
      <c r="IO336" s="60">
        <v>829</v>
      </c>
      <c r="IP336" s="60">
        <v>584</v>
      </c>
      <c r="IQ336" s="60">
        <v>753</v>
      </c>
      <c r="IR336" s="60">
        <v>584</v>
      </c>
      <c r="IS336" s="60">
        <v>1154</v>
      </c>
      <c r="IT336" s="60">
        <v>1154</v>
      </c>
      <c r="IU336" s="60">
        <v>1154</v>
      </c>
      <c r="IV336" s="60">
        <v>753</v>
      </c>
      <c r="IW336" s="60">
        <v>1074</v>
      </c>
      <c r="IX336" s="60">
        <v>1074</v>
      </c>
      <c r="IY336" s="60">
        <v>438</v>
      </c>
      <c r="IZ336" s="60">
        <v>1004</v>
      </c>
      <c r="JA336" s="60">
        <v>909</v>
      </c>
      <c r="JB336" s="60">
        <v>1074</v>
      </c>
      <c r="JC336" s="60">
        <v>829</v>
      </c>
      <c r="JD336" s="60">
        <v>1074</v>
      </c>
      <c r="JE336" s="60">
        <v>909</v>
      </c>
      <c r="JF336" s="60">
        <v>1074</v>
      </c>
      <c r="JG336" s="60">
        <v>1074</v>
      </c>
      <c r="JH336" s="60">
        <v>1154</v>
      </c>
      <c r="JI336" s="60">
        <v>1154</v>
      </c>
      <c r="JJ336" s="60">
        <v>1154</v>
      </c>
      <c r="JK336" s="60">
        <v>1154</v>
      </c>
      <c r="JL336" s="60">
        <v>1154</v>
      </c>
      <c r="JM336" s="60">
        <v>1154</v>
      </c>
      <c r="JN336" s="60">
        <v>829</v>
      </c>
      <c r="JO336" s="60">
        <v>1074</v>
      </c>
      <c r="JQ336" s="60">
        <v>1154</v>
      </c>
      <c r="JR336" s="60">
        <v>928</v>
      </c>
      <c r="JT336" s="60">
        <v>508</v>
      </c>
      <c r="JU336" s="60">
        <v>1074</v>
      </c>
      <c r="JV336" s="60">
        <v>584</v>
      </c>
      <c r="JW336" s="60">
        <v>1074</v>
      </c>
      <c r="JX336" s="60">
        <v>829</v>
      </c>
      <c r="JY336" s="60">
        <v>1074</v>
      </c>
      <c r="JZ336" s="60">
        <v>1154</v>
      </c>
      <c r="KB336" s="60">
        <v>1074</v>
      </c>
      <c r="KC336" s="60">
        <v>1074</v>
      </c>
      <c r="KD336" s="60">
        <v>1074</v>
      </c>
      <c r="KE336" s="60">
        <v>1154</v>
      </c>
      <c r="KF336" s="60">
        <v>829</v>
      </c>
      <c r="KG336" s="60">
        <v>1154</v>
      </c>
      <c r="KH336" s="60">
        <v>1154</v>
      </c>
      <c r="KI336" s="60">
        <v>1154</v>
      </c>
      <c r="KJ336" s="60">
        <v>1154</v>
      </c>
      <c r="KK336" s="60">
        <v>1154</v>
      </c>
      <c r="KL336" s="60">
        <v>1154</v>
      </c>
      <c r="KM336" s="60">
        <v>1154</v>
      </c>
      <c r="KN336" s="60">
        <v>1154</v>
      </c>
      <c r="KO336" s="60">
        <v>1154</v>
      </c>
      <c r="KP336" s="60">
        <v>508</v>
      </c>
      <c r="KQ336" s="60">
        <v>1074</v>
      </c>
      <c r="KR336" s="60">
        <v>1074</v>
      </c>
      <c r="KS336" s="60">
        <v>1154</v>
      </c>
      <c r="KT336" s="60">
        <v>1154</v>
      </c>
      <c r="KU336" s="60">
        <v>508</v>
      </c>
      <c r="KV336" s="60">
        <v>508</v>
      </c>
      <c r="KW336" s="60">
        <v>584</v>
      </c>
      <c r="KX336" s="60">
        <v>508</v>
      </c>
      <c r="KY336" s="60">
        <v>364</v>
      </c>
      <c r="LB336" s="60">
        <v>829</v>
      </c>
      <c r="LC336" s="60">
        <v>759</v>
      </c>
      <c r="LD336" s="60">
        <v>290</v>
      </c>
      <c r="LE336" s="60">
        <v>615</v>
      </c>
      <c r="LF336" s="60">
        <v>539</v>
      </c>
      <c r="LG336" s="60">
        <v>1004</v>
      </c>
      <c r="LH336" s="60">
        <v>508</v>
      </c>
      <c r="LI336" s="60">
        <v>588</v>
      </c>
      <c r="LJ336" s="60">
        <v>1074</v>
      </c>
      <c r="LK336" s="60">
        <v>584</v>
      </c>
      <c r="LL336" s="60">
        <v>508</v>
      </c>
      <c r="LM336" s="60">
        <v>539</v>
      </c>
      <c r="LN336" s="60">
        <v>829</v>
      </c>
      <c r="LO336" s="60">
        <v>829</v>
      </c>
      <c r="LP336" s="60">
        <v>829</v>
      </c>
      <c r="LQ336" s="60">
        <v>508</v>
      </c>
      <c r="LR336" s="60">
        <v>584</v>
      </c>
      <c r="LS336" s="60">
        <v>1074</v>
      </c>
      <c r="LT336" s="60">
        <v>1074</v>
      </c>
      <c r="LV336" s="60">
        <v>584</v>
      </c>
    </row>
    <row r="337" spans="1:333" ht="15" customHeight="1" x14ac:dyDescent="0.35">
      <c r="A337" s="5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s="60">
        <v>692</v>
      </c>
      <c r="FH337" s="60">
        <v>842</v>
      </c>
      <c r="FI337" s="60">
        <v>842</v>
      </c>
      <c r="FJ337" s="60">
        <v>842</v>
      </c>
      <c r="FK337" s="60">
        <v>842</v>
      </c>
      <c r="FL337" s="60">
        <v>597</v>
      </c>
      <c r="FM337" s="60">
        <v>842</v>
      </c>
      <c r="FN337" s="60">
        <v>762</v>
      </c>
      <c r="FO337" s="60">
        <v>842</v>
      </c>
      <c r="FP337" s="60">
        <v>842</v>
      </c>
      <c r="FQ337" s="60">
        <v>842</v>
      </c>
      <c r="FR337" s="60">
        <v>842</v>
      </c>
      <c r="FS337" s="60">
        <v>842</v>
      </c>
      <c r="FT337" s="60">
        <v>842</v>
      </c>
      <c r="FU337" s="60">
        <v>842</v>
      </c>
      <c r="FV337" s="60">
        <v>842</v>
      </c>
      <c r="FW337" s="60">
        <v>842</v>
      </c>
      <c r="FX337" s="60">
        <v>842</v>
      </c>
      <c r="FY337" s="60">
        <v>842</v>
      </c>
      <c r="FZ337" s="60">
        <v>842</v>
      </c>
      <c r="GA337" s="60">
        <v>842</v>
      </c>
      <c r="GB337" s="60">
        <v>517</v>
      </c>
      <c r="GC337" s="60">
        <v>842</v>
      </c>
      <c r="GD337" s="60">
        <v>517</v>
      </c>
      <c r="GE337" s="60">
        <v>517</v>
      </c>
      <c r="GF337" s="60">
        <v>517</v>
      </c>
      <c r="GG337" s="60">
        <v>597</v>
      </c>
      <c r="GH337" s="60">
        <v>517</v>
      </c>
      <c r="GI337" s="60">
        <v>517</v>
      </c>
      <c r="GJ337" s="60">
        <v>272</v>
      </c>
      <c r="GK337" s="60">
        <v>272</v>
      </c>
      <c r="GL337" s="60">
        <v>272</v>
      </c>
      <c r="GM337" s="60">
        <v>517</v>
      </c>
      <c r="GN337" s="60">
        <v>272</v>
      </c>
      <c r="GO337" s="60">
        <v>517</v>
      </c>
      <c r="GP337" s="60">
        <v>517</v>
      </c>
      <c r="GQ337" s="60">
        <v>517</v>
      </c>
      <c r="GR337" s="60">
        <v>842</v>
      </c>
      <c r="GS337" s="60">
        <v>517</v>
      </c>
      <c r="GT337" s="60">
        <v>272</v>
      </c>
      <c r="GU337" s="60">
        <v>517</v>
      </c>
      <c r="GV337" s="60">
        <v>517</v>
      </c>
      <c r="GW337" s="60">
        <v>517</v>
      </c>
      <c r="GX337" s="60">
        <v>517</v>
      </c>
      <c r="GY337" s="60">
        <v>517</v>
      </c>
      <c r="GZ337" s="60">
        <v>517</v>
      </c>
      <c r="HA337" s="60">
        <v>517</v>
      </c>
      <c r="HB337" s="60">
        <v>517</v>
      </c>
      <c r="HC337" s="60">
        <v>517</v>
      </c>
      <c r="HD337" s="60">
        <v>517</v>
      </c>
      <c r="HE337" s="60">
        <v>842</v>
      </c>
      <c r="HF337" s="60">
        <v>517</v>
      </c>
      <c r="HG337" s="60">
        <v>517</v>
      </c>
      <c r="HH337" s="60">
        <v>517</v>
      </c>
      <c r="HI337" s="60">
        <v>842</v>
      </c>
      <c r="HJ337" s="60">
        <v>272</v>
      </c>
      <c r="HK337" s="60">
        <v>842</v>
      </c>
      <c r="HL337" s="60">
        <v>272</v>
      </c>
      <c r="HM337" s="60">
        <v>842</v>
      </c>
      <c r="HN337" s="60">
        <v>842</v>
      </c>
      <c r="HO337" s="60">
        <v>842</v>
      </c>
      <c r="HP337" s="60">
        <v>842</v>
      </c>
      <c r="HQ337" s="60">
        <v>447</v>
      </c>
      <c r="HR337" s="60">
        <v>517</v>
      </c>
      <c r="HS337" s="60">
        <v>762</v>
      </c>
      <c r="HT337" s="60">
        <v>842</v>
      </c>
      <c r="HU337" s="60">
        <v>842</v>
      </c>
      <c r="HV337" s="60">
        <v>842</v>
      </c>
      <c r="HW337" s="60">
        <v>842</v>
      </c>
      <c r="HX337" s="60">
        <v>272</v>
      </c>
      <c r="HY337" s="60">
        <v>842</v>
      </c>
      <c r="HZ337" s="60">
        <v>842</v>
      </c>
      <c r="IA337" s="60">
        <v>842</v>
      </c>
      <c r="IB337" s="60">
        <v>842</v>
      </c>
      <c r="IC337" s="60">
        <v>762</v>
      </c>
      <c r="ID337" s="60">
        <v>842</v>
      </c>
      <c r="IE337" s="60">
        <v>842</v>
      </c>
      <c r="IF337" s="60">
        <v>842</v>
      </c>
      <c r="IG337" s="60">
        <v>842</v>
      </c>
      <c r="IH337" s="60">
        <v>842</v>
      </c>
      <c r="II337" s="60">
        <v>842</v>
      </c>
      <c r="IJ337" s="60">
        <v>842</v>
      </c>
      <c r="IK337" s="60">
        <v>517</v>
      </c>
      <c r="IL337" s="60">
        <v>517</v>
      </c>
      <c r="IM337" s="60">
        <v>517</v>
      </c>
      <c r="IN337" s="60">
        <v>517</v>
      </c>
      <c r="IO337" s="60">
        <v>517</v>
      </c>
      <c r="IP337" s="60">
        <v>272</v>
      </c>
      <c r="IQ337" s="60">
        <v>517</v>
      </c>
      <c r="IR337" s="60">
        <v>272</v>
      </c>
      <c r="IS337" s="60">
        <v>842</v>
      </c>
      <c r="IT337" s="60">
        <v>842</v>
      </c>
      <c r="IU337" s="60">
        <v>842</v>
      </c>
      <c r="IV337" s="60">
        <v>517</v>
      </c>
      <c r="IW337" s="60">
        <v>762</v>
      </c>
      <c r="IX337" s="60">
        <v>762</v>
      </c>
      <c r="IY337" s="60">
        <v>272</v>
      </c>
      <c r="IZ337" s="60">
        <v>762</v>
      </c>
      <c r="JA337" s="60">
        <v>597</v>
      </c>
      <c r="JB337" s="60">
        <v>762</v>
      </c>
      <c r="JC337" s="60">
        <v>517</v>
      </c>
      <c r="JD337" s="60">
        <v>762</v>
      </c>
      <c r="JE337" s="60">
        <v>597</v>
      </c>
      <c r="JF337" s="60">
        <v>762</v>
      </c>
      <c r="JG337" s="60">
        <v>762</v>
      </c>
      <c r="JH337" s="60">
        <v>842</v>
      </c>
      <c r="JI337" s="60">
        <v>842</v>
      </c>
      <c r="JJ337" s="60">
        <v>842</v>
      </c>
      <c r="JK337" s="60">
        <v>842</v>
      </c>
      <c r="JL337" s="60">
        <v>842</v>
      </c>
      <c r="JM337" s="60">
        <v>842</v>
      </c>
      <c r="JN337" s="60">
        <v>517</v>
      </c>
      <c r="JO337" s="60">
        <v>762</v>
      </c>
      <c r="JP337" s="60">
        <v>272</v>
      </c>
      <c r="JQ337" s="60">
        <v>842</v>
      </c>
      <c r="JR337" s="60">
        <v>692</v>
      </c>
      <c r="JS337" s="60">
        <v>272</v>
      </c>
      <c r="JT337" s="60">
        <v>272</v>
      </c>
      <c r="JU337" s="60">
        <v>762</v>
      </c>
      <c r="JV337" s="60">
        <v>272</v>
      </c>
      <c r="JW337" s="60">
        <v>762</v>
      </c>
      <c r="JX337" s="60">
        <v>517</v>
      </c>
      <c r="JY337" s="60">
        <v>762</v>
      </c>
      <c r="JZ337" s="60">
        <v>842</v>
      </c>
      <c r="KA337" s="60">
        <v>272</v>
      </c>
      <c r="KB337" s="60">
        <v>762</v>
      </c>
      <c r="KC337" s="60">
        <v>762</v>
      </c>
      <c r="KD337" s="60">
        <v>762</v>
      </c>
      <c r="KE337" s="60">
        <v>842</v>
      </c>
      <c r="KF337" s="60">
        <v>517</v>
      </c>
      <c r="KG337" s="60">
        <v>842</v>
      </c>
      <c r="KH337" s="60">
        <v>842</v>
      </c>
      <c r="KI337" s="60">
        <v>842</v>
      </c>
      <c r="KJ337" s="60">
        <v>842</v>
      </c>
      <c r="KK337" s="60">
        <v>842</v>
      </c>
      <c r="KL337" s="60">
        <v>842</v>
      </c>
      <c r="KM337" s="60">
        <v>842</v>
      </c>
      <c r="KN337" s="60">
        <v>842</v>
      </c>
      <c r="KO337" s="60">
        <v>842</v>
      </c>
      <c r="KP337" s="60">
        <v>272</v>
      </c>
      <c r="KQ337" s="60">
        <v>762</v>
      </c>
      <c r="KR337" s="60">
        <v>762</v>
      </c>
      <c r="KS337" s="60">
        <v>842</v>
      </c>
      <c r="KT337" s="60">
        <v>842</v>
      </c>
      <c r="KU337" s="60">
        <v>272</v>
      </c>
      <c r="KV337" s="60">
        <v>272</v>
      </c>
      <c r="KW337" s="60">
        <v>272</v>
      </c>
      <c r="KX337" s="60">
        <v>272</v>
      </c>
      <c r="KY337" s="60">
        <v>272</v>
      </c>
      <c r="KZ337" s="60">
        <v>272</v>
      </c>
      <c r="LA337" s="60">
        <v>272</v>
      </c>
      <c r="LB337" s="60">
        <v>517</v>
      </c>
      <c r="LC337" s="60">
        <v>517</v>
      </c>
      <c r="LD337" s="60">
        <v>272</v>
      </c>
      <c r="LE337" s="60">
        <v>517</v>
      </c>
      <c r="LF337" s="60">
        <v>517</v>
      </c>
      <c r="LG337" s="60">
        <v>762</v>
      </c>
      <c r="LH337" s="60">
        <v>272</v>
      </c>
      <c r="LI337" s="60">
        <v>352</v>
      </c>
      <c r="LJ337" s="60">
        <v>762</v>
      </c>
      <c r="LK337" s="60">
        <v>272</v>
      </c>
      <c r="LL337" s="60">
        <v>272</v>
      </c>
      <c r="LM337" s="60">
        <v>517</v>
      </c>
      <c r="LN337" s="60">
        <v>517</v>
      </c>
      <c r="LO337" s="60">
        <v>517</v>
      </c>
      <c r="LP337" s="60">
        <v>517</v>
      </c>
      <c r="LQ337" s="60">
        <v>272</v>
      </c>
      <c r="LR337" s="60">
        <v>272</v>
      </c>
      <c r="LS337" s="60">
        <v>762</v>
      </c>
      <c r="LT337" s="60">
        <v>762</v>
      </c>
      <c r="LU337" s="60">
        <v>272</v>
      </c>
    </row>
    <row r="338" spans="1:333" ht="15" customHeight="1" x14ac:dyDescent="0.35">
      <c r="A338" s="57"/>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row>
    <row r="339" spans="1:333" ht="15" customHeight="1" x14ac:dyDescent="0.35">
      <c r="A339" s="57"/>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row>
    <row r="340" spans="1:333" ht="15" customHeight="1" x14ac:dyDescent="0.35">
      <c r="A340" s="57"/>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row>
    <row r="341" spans="1:333" ht="15" customHeight="1" x14ac:dyDescent="0.35">
      <c r="A341" s="57"/>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row>
    <row r="342" spans="1:333" ht="15" customHeight="1" x14ac:dyDescent="0.35">
      <c r="A342" s="57"/>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row>
    <row r="343" spans="1:333" ht="15" customHeight="1" x14ac:dyDescent="0.35">
      <c r="A343" s="57"/>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row>
    <row r="344" spans="1:333" ht="15" customHeight="1" x14ac:dyDescent="0.35">
      <c r="A344" s="57"/>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row>
    <row r="345" spans="1:333" ht="15" customHeight="1" x14ac:dyDescent="0.35">
      <c r="A345" s="57"/>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row>
    <row r="346" spans="1:333" ht="15" customHeight="1" x14ac:dyDescent="0.35">
      <c r="A346" s="57"/>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row>
    <row r="347" spans="1:333" ht="15" customHeight="1" x14ac:dyDescent="0.35">
      <c r="A347" s="5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row>
    <row r="348" spans="1:333" ht="15" customHeight="1" x14ac:dyDescent="0.35">
      <c r="A348" s="57"/>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row>
    <row r="349" spans="1:333" ht="15" customHeight="1" x14ac:dyDescent="0.35">
      <c r="A349" s="57"/>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row>
    <row r="350" spans="1:333" ht="15" customHeight="1" x14ac:dyDescent="0.35">
      <c r="A350" s="57"/>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row>
    <row r="351" spans="1:333" ht="15" customHeight="1" x14ac:dyDescent="0.35">
      <c r="A351" s="57"/>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row>
    <row r="352" spans="1:333" ht="15" customHeight="1" x14ac:dyDescent="0.35">
      <c r="A352" s="57"/>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row>
    <row r="353" spans="1:162" ht="15" customHeight="1" x14ac:dyDescent="0.35">
      <c r="A353" s="57"/>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row>
    <row r="354" spans="1:162" ht="15" customHeight="1" x14ac:dyDescent="0.35">
      <c r="A354" s="57"/>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row>
    <row r="355" spans="1:162" ht="15" customHeight="1" x14ac:dyDescent="0.35">
      <c r="A355" s="57"/>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row>
    <row r="356" spans="1:162" ht="15" customHeight="1" x14ac:dyDescent="0.35">
      <c r="A356" s="57"/>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row>
    <row r="357" spans="1:162" ht="15" customHeight="1" x14ac:dyDescent="0.35">
      <c r="A357" s="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row>
    <row r="358" spans="1:162" ht="15" customHeight="1" x14ac:dyDescent="0.35">
      <c r="A358" s="57"/>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row>
    <row r="359" spans="1:162" ht="15" customHeight="1" x14ac:dyDescent="0.35">
      <c r="A359" s="57"/>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row>
    <row r="360" spans="1:162" ht="15" customHeight="1" x14ac:dyDescent="0.35">
      <c r="A360" s="57"/>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row>
    <row r="361" spans="1:162" ht="15" customHeight="1" x14ac:dyDescent="0.35">
      <c r="A361" s="57"/>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row>
    <row r="362" spans="1:162" ht="15" customHeight="1" x14ac:dyDescent="0.35">
      <c r="A362" s="57"/>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row>
    <row r="363" spans="1:162" ht="15" customHeight="1" x14ac:dyDescent="0.35">
      <c r="A363" s="57"/>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row>
    <row r="364" spans="1:162" ht="15" customHeight="1" x14ac:dyDescent="0.35">
      <c r="A364" s="57"/>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row>
    <row r="365" spans="1:162" ht="15" customHeight="1" x14ac:dyDescent="0.35">
      <c r="A365" s="57"/>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row>
    <row r="366" spans="1:162" ht="15" customHeight="1" x14ac:dyDescent="0.35">
      <c r="A366" s="57"/>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row>
    <row r="367" spans="1:162" ht="15" customHeight="1" x14ac:dyDescent="0.35">
      <c r="A367" s="5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row>
    <row r="368" spans="1:162" ht="15" customHeight="1" x14ac:dyDescent="0.35">
      <c r="A368" s="57"/>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row>
    <row r="369" spans="1:162" ht="15" customHeight="1" x14ac:dyDescent="0.35">
      <c r="A369" s="57"/>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row>
    <row r="370" spans="1:162" ht="15" customHeight="1" x14ac:dyDescent="0.35">
      <c r="A370" s="57"/>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row>
    <row r="371" spans="1:162" ht="15" customHeight="1" x14ac:dyDescent="0.35">
      <c r="A371" s="57"/>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row>
    <row r="372" spans="1:162" ht="15" customHeight="1" x14ac:dyDescent="0.35">
      <c r="A372" s="57"/>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row>
    <row r="373" spans="1:162" ht="15" customHeight="1" x14ac:dyDescent="0.35">
      <c r="A373" s="57"/>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row>
    <row r="374" spans="1:162" ht="15" customHeight="1" x14ac:dyDescent="0.35">
      <c r="A374" s="57"/>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row>
    <row r="375" spans="1:162" ht="15" customHeight="1" x14ac:dyDescent="0.35">
      <c r="A375" s="57"/>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row>
    <row r="376" spans="1:162" ht="15" customHeight="1" x14ac:dyDescent="0.35">
      <c r="A376" s="57"/>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row>
    <row r="377" spans="1:162" ht="15" customHeight="1" x14ac:dyDescent="0.35">
      <c r="A377" s="5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row>
    <row r="378" spans="1:162" ht="15" customHeight="1" x14ac:dyDescent="0.35">
      <c r="A378" s="57"/>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row>
    <row r="379" spans="1:162" ht="15" customHeight="1" x14ac:dyDescent="0.35">
      <c r="A379" s="57"/>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row>
    <row r="380" spans="1:162" ht="15" customHeight="1" x14ac:dyDescent="0.35">
      <c r="A380" s="57"/>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row>
    <row r="381" spans="1:162" ht="15" customHeight="1" x14ac:dyDescent="0.35">
      <c r="A381" s="57"/>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row>
    <row r="382" spans="1:162" ht="15" customHeight="1" x14ac:dyDescent="0.35">
      <c r="A382" s="57"/>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row>
    <row r="383" spans="1:162" ht="15" customHeight="1" x14ac:dyDescent="0.35">
      <c r="A383" s="57"/>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row>
    <row r="384" spans="1:162" ht="15" customHeight="1" x14ac:dyDescent="0.35">
      <c r="A384" s="57"/>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row>
    <row r="385" spans="1:162" ht="15" customHeight="1" x14ac:dyDescent="0.35">
      <c r="A385" s="57"/>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row>
    <row r="386" spans="1:162" ht="15" customHeight="1" x14ac:dyDescent="0.35">
      <c r="A386" s="57"/>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row>
    <row r="387" spans="1:162" ht="15" customHeight="1" x14ac:dyDescent="0.35">
      <c r="A387" s="5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row>
    <row r="388" spans="1:162" ht="15" customHeight="1" x14ac:dyDescent="0.35">
      <c r="A388" s="57"/>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row>
    <row r="389" spans="1:162" ht="15" customHeight="1" x14ac:dyDescent="0.35">
      <c r="A389" s="57"/>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row>
    <row r="390" spans="1:162" ht="15" customHeight="1" x14ac:dyDescent="0.35">
      <c r="A390" s="57"/>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row>
    <row r="391" spans="1:162" ht="15" customHeight="1" x14ac:dyDescent="0.35">
      <c r="A391" s="57"/>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row>
    <row r="392" spans="1:162" ht="15" customHeight="1" x14ac:dyDescent="0.35">
      <c r="A392" s="57"/>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row>
    <row r="393" spans="1:162" ht="15" customHeight="1" x14ac:dyDescent="0.35">
      <c r="A393" s="57"/>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row>
    <row r="394" spans="1:162" ht="15" customHeight="1" x14ac:dyDescent="0.35">
      <c r="A394" s="57"/>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row>
    <row r="395" spans="1:162" ht="15" customHeight="1" x14ac:dyDescent="0.35">
      <c r="A395" s="57"/>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row>
    <row r="396" spans="1:162" ht="15" customHeight="1" x14ac:dyDescent="0.35">
      <c r="A396" s="57"/>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row>
    <row r="397" spans="1:162" ht="15" customHeight="1" x14ac:dyDescent="0.35">
      <c r="A397" s="5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row>
    <row r="398" spans="1:162" ht="15" customHeight="1" x14ac:dyDescent="0.35">
      <c r="A398" s="57"/>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row>
    <row r="399" spans="1:162" ht="15" customHeight="1" x14ac:dyDescent="0.35">
      <c r="A399" s="57"/>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row>
    <row r="400" spans="1:162" ht="15" customHeight="1" x14ac:dyDescent="0.35">
      <c r="A400" s="57"/>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row>
    <row r="401" spans="1:162" ht="15" customHeight="1" x14ac:dyDescent="0.35">
      <c r="A401" s="57"/>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row>
    <row r="402" spans="1:162" ht="15" customHeight="1" x14ac:dyDescent="0.35">
      <c r="A402" s="57"/>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row>
    <row r="403" spans="1:162" ht="15" customHeight="1" x14ac:dyDescent="0.35">
      <c r="A403" s="57"/>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row>
    <row r="404" spans="1:162" ht="15" customHeight="1" x14ac:dyDescent="0.35">
      <c r="A404" s="57"/>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row>
    <row r="405" spans="1:162" ht="15" customHeight="1" x14ac:dyDescent="0.35">
      <c r="A405" s="57"/>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row>
    <row r="406" spans="1:162" ht="15" customHeight="1" x14ac:dyDescent="0.35">
      <c r="A406" s="57"/>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row>
    <row r="407" spans="1:162" ht="15" customHeight="1" x14ac:dyDescent="0.35">
      <c r="A407" s="5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row>
    <row r="408" spans="1:162" ht="15" customHeight="1" x14ac:dyDescent="0.35">
      <c r="A408" s="57"/>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row>
    <row r="409" spans="1:162" ht="15" customHeight="1" x14ac:dyDescent="0.35">
      <c r="A409" s="57"/>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row>
    <row r="410" spans="1:162" ht="15" customHeight="1" x14ac:dyDescent="0.35">
      <c r="A410" s="57"/>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row>
    <row r="411" spans="1:162" ht="15" customHeight="1" x14ac:dyDescent="0.35">
      <c r="A411" s="57"/>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row>
    <row r="412" spans="1:162" ht="15" customHeight="1" x14ac:dyDescent="0.35">
      <c r="A412" s="57"/>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row>
    <row r="413" spans="1:162" ht="15" customHeight="1" x14ac:dyDescent="0.35">
      <c r="A413" s="57"/>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row>
    <row r="414" spans="1:162" ht="15" customHeight="1" x14ac:dyDescent="0.35">
      <c r="A414" s="57"/>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row>
    <row r="415" spans="1:162" ht="15" customHeight="1" x14ac:dyDescent="0.35">
      <c r="A415" s="57"/>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row>
    <row r="416" spans="1:162" ht="15" customHeight="1" x14ac:dyDescent="0.35">
      <c r="A416" s="57"/>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row>
    <row r="417" spans="1:162" ht="15" customHeight="1" x14ac:dyDescent="0.35">
      <c r="A417" s="5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row>
    <row r="418" spans="1:162" ht="15" customHeight="1" x14ac:dyDescent="0.35">
      <c r="A418" s="57"/>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row>
    <row r="419" spans="1:162" ht="15" customHeight="1" x14ac:dyDescent="0.35">
      <c r="A419" s="57"/>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row>
    <row r="420" spans="1:162" ht="15" customHeight="1" x14ac:dyDescent="0.35">
      <c r="A420" s="57"/>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row>
    <row r="421" spans="1:162" ht="15" customHeight="1" x14ac:dyDescent="0.35">
      <c r="A421" s="57"/>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row>
    <row r="422" spans="1:162" ht="15" customHeight="1" x14ac:dyDescent="0.35">
      <c r="A422" s="57"/>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row>
    <row r="423" spans="1:162" ht="15" customHeight="1" x14ac:dyDescent="0.35">
      <c r="A423" s="57"/>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row>
    <row r="424" spans="1:162" ht="15" customHeight="1" x14ac:dyDescent="0.35">
      <c r="A424" s="57"/>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row>
    <row r="425" spans="1:162" ht="15" customHeight="1" x14ac:dyDescent="0.35">
      <c r="A425" s="57"/>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row>
    <row r="426" spans="1:162" ht="15" customHeight="1" x14ac:dyDescent="0.35">
      <c r="A426" s="57"/>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row>
    <row r="427" spans="1:162" ht="15" customHeight="1" x14ac:dyDescent="0.35">
      <c r="A427" s="5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row>
    <row r="428" spans="1:162" ht="15" customHeight="1" x14ac:dyDescent="0.35">
      <c r="A428" s="57"/>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row>
    <row r="429" spans="1:162" ht="15" customHeight="1" x14ac:dyDescent="0.35">
      <c r="A429" s="57"/>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row>
    <row r="430" spans="1:162" ht="15" customHeight="1" x14ac:dyDescent="0.35">
      <c r="A430" s="57"/>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row>
    <row r="431" spans="1:162" ht="15" customHeight="1" x14ac:dyDescent="0.35">
      <c r="A431" s="57"/>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row>
    <row r="432" spans="1:162" ht="15" customHeight="1" x14ac:dyDescent="0.35">
      <c r="A432" s="57"/>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row>
    <row r="433" spans="1:162" ht="15" customHeight="1" x14ac:dyDescent="0.35">
      <c r="A433" s="57"/>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row>
    <row r="434" spans="1:162" ht="15" customHeight="1" x14ac:dyDescent="0.35">
      <c r="A434" s="57"/>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row>
    <row r="435" spans="1:162" ht="15" customHeight="1" x14ac:dyDescent="0.35">
      <c r="A435" s="57"/>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row>
    <row r="436" spans="1:162" ht="15" customHeight="1" x14ac:dyDescent="0.35">
      <c r="A436" s="57"/>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row>
    <row r="437" spans="1:162" ht="15" customHeight="1" x14ac:dyDescent="0.35">
      <c r="A437" s="5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row>
    <row r="438" spans="1:162" ht="15" customHeight="1" x14ac:dyDescent="0.35">
      <c r="A438" s="57"/>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row>
    <row r="439" spans="1:162" ht="15" customHeight="1" x14ac:dyDescent="0.35">
      <c r="A439" s="57"/>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row>
    <row r="440" spans="1:162" ht="15" customHeight="1" x14ac:dyDescent="0.35">
      <c r="A440" s="57"/>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row>
    <row r="441" spans="1:162" ht="15" customHeight="1" x14ac:dyDescent="0.35">
      <c r="A441" s="57"/>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row>
    <row r="442" spans="1:162" ht="15" customHeight="1" x14ac:dyDescent="0.35">
      <c r="A442" s="57"/>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row>
    <row r="443" spans="1:162" ht="15" customHeight="1" x14ac:dyDescent="0.35">
      <c r="A443" s="57"/>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row>
    <row r="444" spans="1:162" ht="15" customHeight="1" x14ac:dyDescent="0.35">
      <c r="A444" s="57"/>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row>
    <row r="445" spans="1:162" ht="15" customHeight="1" x14ac:dyDescent="0.35">
      <c r="A445" s="57"/>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row>
    <row r="446" spans="1:162" ht="15" customHeight="1" x14ac:dyDescent="0.35">
      <c r="A446" s="57"/>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row>
    <row r="447" spans="1:162" ht="15" customHeight="1" x14ac:dyDescent="0.35">
      <c r="A447" s="5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row>
    <row r="448" spans="1:162" ht="15" customHeight="1" x14ac:dyDescent="0.35">
      <c r="A448" s="57"/>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row>
    <row r="449" spans="1:162" ht="15" customHeight="1" x14ac:dyDescent="0.35">
      <c r="A449" s="57"/>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row>
    <row r="450" spans="1:162" ht="15" customHeight="1" x14ac:dyDescent="0.35">
      <c r="A450" s="57"/>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row>
    <row r="451" spans="1:162" ht="15" customHeight="1" x14ac:dyDescent="0.35">
      <c r="A451" s="57"/>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row>
    <row r="452" spans="1:162" ht="15" customHeight="1" x14ac:dyDescent="0.35">
      <c r="A452" s="57"/>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row>
    <row r="453" spans="1:162" ht="15" customHeight="1" x14ac:dyDescent="0.35">
      <c r="A453" s="57"/>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row>
    <row r="454" spans="1:162" ht="15" customHeight="1" x14ac:dyDescent="0.35">
      <c r="A454" s="57"/>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row>
    <row r="455" spans="1:162" ht="15" customHeight="1" x14ac:dyDescent="0.35">
      <c r="A455" s="57"/>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row>
    <row r="456" spans="1:162" ht="15" customHeight="1" x14ac:dyDescent="0.35">
      <c r="A456" s="57"/>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row>
    <row r="457" spans="1:162" ht="15" customHeight="1" x14ac:dyDescent="0.35">
      <c r="A457" s="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row>
    <row r="458" spans="1:162" ht="15" customHeight="1" x14ac:dyDescent="0.35">
      <c r="A458" s="57"/>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row>
    <row r="459" spans="1:162" ht="15" customHeight="1" x14ac:dyDescent="0.35">
      <c r="A459" s="57"/>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row>
    <row r="460" spans="1:162" ht="15" customHeight="1" x14ac:dyDescent="0.35">
      <c r="A460" s="57"/>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row>
    <row r="461" spans="1:162" ht="15" customHeight="1" x14ac:dyDescent="0.35">
      <c r="A461" s="57"/>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row>
    <row r="462" spans="1:162" ht="15" customHeight="1" x14ac:dyDescent="0.35">
      <c r="A462" s="57"/>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row>
    <row r="463" spans="1:162" ht="15" customHeight="1" x14ac:dyDescent="0.35">
      <c r="A463" s="57"/>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row>
    <row r="464" spans="1:162" ht="15" customHeight="1" x14ac:dyDescent="0.35">
      <c r="A464" s="57"/>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row>
    <row r="465" spans="1:162" ht="15" customHeight="1" x14ac:dyDescent="0.35">
      <c r="A465" s="57"/>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row>
    <row r="466" spans="1:162" ht="15" customHeight="1" x14ac:dyDescent="0.35">
      <c r="A466" s="57"/>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row>
    <row r="467" spans="1:162" ht="15" customHeight="1" x14ac:dyDescent="0.35">
      <c r="A467" s="5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row>
    <row r="468" spans="1:162" ht="15" customHeight="1" x14ac:dyDescent="0.35">
      <c r="A468" s="57"/>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row>
    <row r="469" spans="1:162" ht="15" customHeight="1" x14ac:dyDescent="0.35">
      <c r="A469" s="57"/>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row>
    <row r="470" spans="1:162" ht="15" customHeight="1" x14ac:dyDescent="0.35">
      <c r="A470" s="57"/>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row>
    <row r="471" spans="1:162" ht="15" customHeight="1" x14ac:dyDescent="0.35">
      <c r="A471" s="57"/>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row>
    <row r="472" spans="1:162" ht="15" customHeight="1" x14ac:dyDescent="0.35">
      <c r="A472" s="57"/>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row>
    <row r="473" spans="1:162" ht="15" customHeight="1" x14ac:dyDescent="0.35">
      <c r="A473" s="57"/>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row>
    <row r="474" spans="1:162" ht="15" customHeight="1" x14ac:dyDescent="0.35">
      <c r="A474" s="57"/>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row>
    <row r="475" spans="1:162" ht="15" customHeight="1" x14ac:dyDescent="0.35">
      <c r="A475" s="57"/>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row>
    <row r="476" spans="1:162" ht="15" customHeight="1" x14ac:dyDescent="0.35">
      <c r="A476" s="57"/>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row>
    <row r="477" spans="1:162" ht="15" customHeight="1" x14ac:dyDescent="0.35">
      <c r="A477" s="5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row>
    <row r="478" spans="1:162" ht="15" customHeight="1" x14ac:dyDescent="0.35">
      <c r="A478" s="57"/>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row>
    <row r="479" spans="1:162" ht="15" customHeight="1" x14ac:dyDescent="0.35">
      <c r="A479" s="57"/>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row>
    <row r="480" spans="1:162" ht="15" customHeight="1" x14ac:dyDescent="0.35">
      <c r="A480" s="57"/>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row>
    <row r="481" spans="1:162" ht="15" customHeight="1" x14ac:dyDescent="0.35">
      <c r="A481" s="57"/>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row>
    <row r="482" spans="1:162" ht="15" customHeight="1" x14ac:dyDescent="0.35">
      <c r="A482" s="57"/>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row>
    <row r="483" spans="1:162" ht="15" customHeight="1" x14ac:dyDescent="0.35">
      <c r="A483" s="57"/>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row>
    <row r="484" spans="1:162" ht="15" customHeight="1" x14ac:dyDescent="0.35">
      <c r="A484" s="57"/>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row>
    <row r="485" spans="1:162" ht="15" customHeight="1" x14ac:dyDescent="0.35">
      <c r="A485" s="57"/>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row>
    <row r="486" spans="1:162" ht="15" customHeight="1" x14ac:dyDescent="0.35">
      <c r="A486" s="57"/>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row>
    <row r="487" spans="1:162" ht="15" customHeight="1" x14ac:dyDescent="0.35">
      <c r="A487" s="5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row>
    <row r="488" spans="1:162" ht="15" customHeight="1" x14ac:dyDescent="0.35">
      <c r="A488" s="57"/>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row>
    <row r="489" spans="1:162" ht="15" customHeight="1" x14ac:dyDescent="0.35">
      <c r="A489" s="57"/>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row>
    <row r="490" spans="1:162" ht="15" customHeight="1" x14ac:dyDescent="0.35">
      <c r="A490" s="57"/>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row>
    <row r="491" spans="1:162" ht="15" customHeight="1" x14ac:dyDescent="0.35">
      <c r="A491" s="57"/>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row>
    <row r="492" spans="1:162" ht="15" customHeight="1" x14ac:dyDescent="0.35">
      <c r="A492" s="57"/>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row>
    <row r="493" spans="1:162" ht="15" customHeight="1" x14ac:dyDescent="0.35">
      <c r="A493" s="57"/>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row>
    <row r="494" spans="1:162" ht="15" customHeight="1" x14ac:dyDescent="0.35">
      <c r="A494" s="57"/>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row>
    <row r="495" spans="1:162" ht="15" customHeight="1" x14ac:dyDescent="0.35">
      <c r="A495" s="57"/>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row>
    <row r="496" spans="1:162" ht="15" customHeight="1" x14ac:dyDescent="0.35">
      <c r="A496" s="57"/>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row>
    <row r="497" spans="1:162" ht="15" customHeight="1" x14ac:dyDescent="0.35">
      <c r="A497" s="5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row>
    <row r="498" spans="1:162" ht="15" customHeight="1" x14ac:dyDescent="0.35">
      <c r="A498" s="57"/>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row>
    <row r="499" spans="1:162" ht="15" customHeight="1" x14ac:dyDescent="0.35">
      <c r="A499" s="57"/>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row>
    <row r="500" spans="1:162" ht="15" customHeight="1" x14ac:dyDescent="0.35">
      <c r="A500" s="57"/>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row>
    <row r="501" spans="1:162" ht="15" customHeight="1" x14ac:dyDescent="0.35">
      <c r="A501" s="57"/>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row>
    <row r="502" spans="1:162" ht="15" customHeight="1" x14ac:dyDescent="0.35">
      <c r="A502" s="57"/>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row>
    <row r="503" spans="1:162" ht="15" customHeight="1" x14ac:dyDescent="0.35">
      <c r="A503" s="57"/>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row>
    <row r="504" spans="1:162" ht="15" customHeight="1" x14ac:dyDescent="0.35">
      <c r="A504" s="57"/>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row>
    <row r="505" spans="1:162" ht="15" customHeight="1" x14ac:dyDescent="0.35">
      <c r="A505" s="57"/>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row>
    <row r="506" spans="1:162" ht="15" customHeight="1" x14ac:dyDescent="0.35">
      <c r="A506" s="57"/>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row>
    <row r="507" spans="1:162" ht="15" customHeight="1" x14ac:dyDescent="0.35">
      <c r="A507" s="5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row>
    <row r="508" spans="1:162" ht="15" customHeight="1" x14ac:dyDescent="0.35">
      <c r="A508" s="57"/>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row>
    <row r="509" spans="1:162" ht="15" customHeight="1" x14ac:dyDescent="0.35">
      <c r="A509" s="57"/>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row>
    <row r="510" spans="1:162" ht="15" customHeight="1" x14ac:dyDescent="0.35">
      <c r="A510" s="57"/>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row>
    <row r="511" spans="1:162" ht="15" customHeight="1" x14ac:dyDescent="0.35">
      <c r="A511" s="57"/>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row>
    <row r="512" spans="1:162" ht="15" customHeight="1" x14ac:dyDescent="0.35">
      <c r="A512" s="57"/>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row>
    <row r="513" spans="1:162" ht="15" customHeight="1" x14ac:dyDescent="0.35">
      <c r="A513" s="57"/>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row>
    <row r="514" spans="1:162" ht="15" customHeight="1" x14ac:dyDescent="0.35">
      <c r="A514" s="57"/>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row>
    <row r="515" spans="1:162" ht="15" customHeight="1" x14ac:dyDescent="0.35">
      <c r="A515" s="57"/>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row>
    <row r="516" spans="1:162" ht="15" customHeight="1" x14ac:dyDescent="0.35">
      <c r="A516" s="57"/>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row>
    <row r="517" spans="1:162" ht="15" customHeight="1" x14ac:dyDescent="0.35">
      <c r="A517" s="5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row>
    <row r="518" spans="1:162" ht="15" customHeight="1" x14ac:dyDescent="0.35">
      <c r="A518" s="57"/>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row>
    <row r="519" spans="1:162" ht="15" customHeight="1" x14ac:dyDescent="0.35">
      <c r="A519" s="57"/>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row>
    <row r="520" spans="1:162" ht="15" customHeight="1" x14ac:dyDescent="0.35">
      <c r="A520" s="57"/>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row>
    <row r="521" spans="1:162" ht="15" customHeight="1" x14ac:dyDescent="0.35">
      <c r="A521" s="57"/>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row>
    <row r="522" spans="1:162" ht="15" customHeight="1" x14ac:dyDescent="0.35">
      <c r="A522" s="57"/>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row>
    <row r="523" spans="1:162" ht="15" customHeight="1" x14ac:dyDescent="0.35">
      <c r="A523" s="57"/>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row>
    <row r="524" spans="1:162" ht="15" customHeight="1" x14ac:dyDescent="0.35">
      <c r="A524" s="57"/>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row>
    <row r="525" spans="1:162" ht="15" customHeight="1" x14ac:dyDescent="0.35">
      <c r="A525" s="57"/>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row>
    <row r="526" spans="1:162" ht="15" customHeight="1" x14ac:dyDescent="0.35">
      <c r="A526" s="57"/>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row>
    <row r="527" spans="1:162" ht="15" customHeight="1" x14ac:dyDescent="0.35">
      <c r="A527" s="5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row>
    <row r="528" spans="1:162" ht="15" customHeight="1" x14ac:dyDescent="0.35">
      <c r="A528" s="57"/>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row>
    <row r="529" spans="1:162" ht="15" customHeight="1" x14ac:dyDescent="0.35">
      <c r="A529" s="57"/>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row>
    <row r="530" spans="1:162" ht="15" customHeight="1" x14ac:dyDescent="0.35">
      <c r="A530" s="57"/>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row>
    <row r="531" spans="1:162" ht="15" customHeight="1" x14ac:dyDescent="0.35">
      <c r="A531" s="57"/>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row>
    <row r="532" spans="1:162" ht="15" customHeight="1" x14ac:dyDescent="0.35">
      <c r="A532" s="57"/>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row>
    <row r="533" spans="1:162" ht="15" customHeight="1" x14ac:dyDescent="0.35">
      <c r="A533" s="57"/>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row>
    <row r="534" spans="1:162" ht="15" customHeight="1" x14ac:dyDescent="0.35">
      <c r="A534" s="57"/>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row>
    <row r="535" spans="1:162" ht="15" customHeight="1" x14ac:dyDescent="0.35">
      <c r="A535" s="57"/>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row>
    <row r="536" spans="1:162" ht="15" customHeight="1" x14ac:dyDescent="0.35">
      <c r="A536" s="57"/>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row>
    <row r="537" spans="1:162" ht="15" customHeight="1" x14ac:dyDescent="0.35">
      <c r="A537" s="5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row>
    <row r="538" spans="1:162" ht="15" customHeight="1" x14ac:dyDescent="0.35">
      <c r="A538" s="57"/>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row>
    <row r="539" spans="1:162" ht="15" customHeight="1" x14ac:dyDescent="0.35">
      <c r="A539" s="57"/>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row>
    <row r="540" spans="1:162" ht="15" customHeight="1" x14ac:dyDescent="0.35">
      <c r="A540" s="57"/>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row>
    <row r="541" spans="1:162" ht="15" customHeight="1" x14ac:dyDescent="0.35">
      <c r="A541" s="57"/>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row>
    <row r="542" spans="1:162" ht="15" customHeight="1" x14ac:dyDescent="0.35">
      <c r="A542" s="57"/>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row>
    <row r="543" spans="1:162" ht="15" customHeight="1" x14ac:dyDescent="0.35">
      <c r="A543" s="57"/>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row>
    <row r="544" spans="1:162" ht="15" customHeight="1" x14ac:dyDescent="0.35">
      <c r="A544" s="57"/>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row>
    <row r="545" spans="1:162" ht="15" customHeight="1" x14ac:dyDescent="0.35">
      <c r="A545" s="57"/>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row>
    <row r="546" spans="1:162" ht="15" customHeight="1" x14ac:dyDescent="0.35">
      <c r="A546" s="57"/>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row>
    <row r="547" spans="1:162" ht="15" customHeight="1" x14ac:dyDescent="0.35">
      <c r="A547" s="5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row>
    <row r="548" spans="1:162" ht="15" customHeight="1" x14ac:dyDescent="0.35">
      <c r="A548" s="57"/>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row>
    <row r="549" spans="1:162" ht="15" customHeight="1" x14ac:dyDescent="0.35">
      <c r="A549" s="57"/>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row>
    <row r="550" spans="1:162" ht="15" customHeight="1" x14ac:dyDescent="0.35">
      <c r="A550" s="57"/>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row>
    <row r="551" spans="1:162" ht="15" customHeight="1" x14ac:dyDescent="0.35">
      <c r="A551" s="57"/>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row>
    <row r="552" spans="1:162" ht="15" customHeight="1" x14ac:dyDescent="0.35">
      <c r="A552" s="57"/>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row>
    <row r="553" spans="1:162" ht="15" customHeight="1" x14ac:dyDescent="0.35">
      <c r="A553" s="57"/>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row>
    <row r="554" spans="1:162" ht="15" customHeight="1" x14ac:dyDescent="0.35">
      <c r="A554" s="57"/>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row>
    <row r="555" spans="1:162" ht="15" customHeight="1" x14ac:dyDescent="0.35">
      <c r="A555" s="57"/>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row>
    <row r="556" spans="1:162" ht="15" customHeight="1" x14ac:dyDescent="0.35">
      <c r="A556" s="57"/>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row>
    <row r="557" spans="1:162" ht="15" customHeight="1" x14ac:dyDescent="0.35">
      <c r="A557" s="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row>
    <row r="558" spans="1:162" ht="15" customHeight="1" x14ac:dyDescent="0.35">
      <c r="A558" s="57"/>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row>
    <row r="559" spans="1:162" ht="15" customHeight="1" x14ac:dyDescent="0.35">
      <c r="A559" s="57"/>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row>
    <row r="560" spans="1:162" ht="15" customHeight="1" x14ac:dyDescent="0.35">
      <c r="A560" s="57"/>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row>
    <row r="561" spans="1:162" ht="15" customHeight="1" x14ac:dyDescent="0.35">
      <c r="A561" s="57"/>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row>
    <row r="562" spans="1:162" ht="15" customHeight="1" x14ac:dyDescent="0.35">
      <c r="A562" s="57"/>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row>
    <row r="563" spans="1:162" ht="15" customHeight="1" x14ac:dyDescent="0.35">
      <c r="A563" s="57"/>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row>
    <row r="564" spans="1:162" ht="15" customHeight="1" x14ac:dyDescent="0.35">
      <c r="A564" s="57"/>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row>
    <row r="565" spans="1:162" ht="15" customHeight="1" x14ac:dyDescent="0.35">
      <c r="A565" s="57"/>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row>
    <row r="566" spans="1:162" ht="15" customHeight="1" x14ac:dyDescent="0.35">
      <c r="A566" s="57"/>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row>
    <row r="567" spans="1:162" ht="15" customHeight="1" x14ac:dyDescent="0.35">
      <c r="A567" s="5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row>
    <row r="568" spans="1:162" ht="15" customHeight="1" x14ac:dyDescent="0.35">
      <c r="A568" s="57"/>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row>
    <row r="569" spans="1:162" ht="15" customHeight="1" x14ac:dyDescent="0.35">
      <c r="A569" s="57"/>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row>
    <row r="570" spans="1:162" ht="15" customHeight="1" x14ac:dyDescent="0.35">
      <c r="A570" s="57"/>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row>
    <row r="571" spans="1:162" ht="15" customHeight="1" x14ac:dyDescent="0.35">
      <c r="A571" s="57"/>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row>
    <row r="572" spans="1:162" ht="15" customHeight="1" x14ac:dyDescent="0.35">
      <c r="A572" s="57"/>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row>
    <row r="573" spans="1:162" ht="15" customHeight="1" x14ac:dyDescent="0.35">
      <c r="A573" s="57"/>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row>
    <row r="574" spans="1:162" ht="15" customHeight="1" x14ac:dyDescent="0.35">
      <c r="A574" s="57"/>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row>
    <row r="575" spans="1:162" ht="15" customHeight="1" x14ac:dyDescent="0.35">
      <c r="A575" s="57"/>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row>
    <row r="576" spans="1:162" ht="15" customHeight="1" x14ac:dyDescent="0.35">
      <c r="A576" s="57"/>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row>
    <row r="577" spans="1:162" ht="15" customHeight="1" x14ac:dyDescent="0.35">
      <c r="A577" s="5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row>
    <row r="578" spans="1:162" ht="15" customHeight="1" x14ac:dyDescent="0.35">
      <c r="A578" s="57"/>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row>
    <row r="579" spans="1:162" ht="15" customHeight="1" x14ac:dyDescent="0.35">
      <c r="A579" s="57"/>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row>
    <row r="580" spans="1:162" ht="15" customHeight="1" x14ac:dyDescent="0.35">
      <c r="A580" s="57"/>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row>
    <row r="581" spans="1:162" ht="15" customHeight="1" x14ac:dyDescent="0.35">
      <c r="A581" s="57"/>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row>
    <row r="582" spans="1:162" ht="15" customHeight="1" x14ac:dyDescent="0.35">
      <c r="A582" s="57"/>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row>
    <row r="583" spans="1:162" ht="15" customHeight="1" x14ac:dyDescent="0.35">
      <c r="A583" s="57"/>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row>
    <row r="584" spans="1:162" ht="15" customHeight="1" x14ac:dyDescent="0.35">
      <c r="A584" s="57"/>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row>
    <row r="585" spans="1:162" ht="15" customHeight="1" x14ac:dyDescent="0.35">
      <c r="A585" s="57"/>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row>
    <row r="586" spans="1:162" ht="15" customHeight="1" x14ac:dyDescent="0.35">
      <c r="A586" s="57"/>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row>
    <row r="587" spans="1:162" ht="15" customHeight="1" x14ac:dyDescent="0.35">
      <c r="A587" s="5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row>
    <row r="588" spans="1:162" ht="15" customHeight="1" x14ac:dyDescent="0.35">
      <c r="A588" s="57"/>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row>
    <row r="589" spans="1:162" ht="15" customHeight="1" x14ac:dyDescent="0.35">
      <c r="A589" s="57"/>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row>
    <row r="590" spans="1:162" ht="15" customHeight="1" x14ac:dyDescent="0.35">
      <c r="A590" s="57"/>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row>
    <row r="591" spans="1:162" ht="15" customHeight="1" x14ac:dyDescent="0.35">
      <c r="A591" s="57"/>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row>
    <row r="592" spans="1:162" ht="15" customHeight="1" x14ac:dyDescent="0.35">
      <c r="A592" s="57"/>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row>
    <row r="593" spans="1:162" ht="15" customHeight="1" x14ac:dyDescent="0.35">
      <c r="A593" s="57"/>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row>
    <row r="594" spans="1:162" ht="15" customHeight="1" x14ac:dyDescent="0.35">
      <c r="A594" s="57"/>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row>
    <row r="595" spans="1:162" ht="15" customHeight="1" x14ac:dyDescent="0.35">
      <c r="A595" s="57"/>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row>
    <row r="596" spans="1:162" ht="15" customHeight="1" x14ac:dyDescent="0.35">
      <c r="A596" s="57"/>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row>
    <row r="597" spans="1:162" ht="15" customHeight="1" x14ac:dyDescent="0.35">
      <c r="A597" s="5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row>
    <row r="598" spans="1:162" ht="15" customHeight="1" x14ac:dyDescent="0.35">
      <c r="A598" s="57"/>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row>
    <row r="599" spans="1:162" ht="15" customHeight="1" x14ac:dyDescent="0.35">
      <c r="A599" s="57"/>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row>
    <row r="600" spans="1:162" ht="15" customHeight="1" x14ac:dyDescent="0.35">
      <c r="A600" s="57"/>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row>
    <row r="601" spans="1:162" ht="15" customHeight="1" x14ac:dyDescent="0.35">
      <c r="A601" s="57"/>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row>
    <row r="602" spans="1:162" ht="15" customHeight="1" x14ac:dyDescent="0.35">
      <c r="A602" s="57"/>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row>
    <row r="603" spans="1:162" ht="15" customHeight="1" x14ac:dyDescent="0.35">
      <c r="A603" s="57"/>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row>
    <row r="604" spans="1:162" ht="15" customHeight="1" x14ac:dyDescent="0.35">
      <c r="A604" s="57"/>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row>
    <row r="605" spans="1:162" ht="15" customHeight="1" x14ac:dyDescent="0.35">
      <c r="A605" s="57"/>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row>
    <row r="606" spans="1:162" ht="15" customHeight="1" x14ac:dyDescent="0.35">
      <c r="A606" s="57"/>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row>
    <row r="607" spans="1:162" ht="15" customHeight="1" x14ac:dyDescent="0.35">
      <c r="A607" s="5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row>
    <row r="608" spans="1:162" ht="15" customHeight="1" x14ac:dyDescent="0.35">
      <c r="A608" s="57"/>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row>
    <row r="609" spans="1:162" ht="15" customHeight="1" x14ac:dyDescent="0.35">
      <c r="A609" s="57"/>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row>
    <row r="610" spans="1:162" ht="15" customHeight="1" x14ac:dyDescent="0.35">
      <c r="A610" s="57"/>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row>
    <row r="611" spans="1:162" ht="15" customHeight="1" x14ac:dyDescent="0.35">
      <c r="A611" s="57"/>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row>
    <row r="612" spans="1:162" ht="15" customHeight="1" x14ac:dyDescent="0.35">
      <c r="A612" s="57"/>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row>
    <row r="613" spans="1:162" ht="15" customHeight="1" x14ac:dyDescent="0.35">
      <c r="A613" s="57"/>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row>
    <row r="614" spans="1:162" ht="15" customHeight="1" x14ac:dyDescent="0.35">
      <c r="A614" s="57"/>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row>
    <row r="615" spans="1:162" ht="15" customHeight="1" x14ac:dyDescent="0.35">
      <c r="A615" s="57"/>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row>
    <row r="616" spans="1:162" ht="15" customHeight="1" x14ac:dyDescent="0.35">
      <c r="A616" s="57"/>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row>
    <row r="617" spans="1:162" ht="15" customHeight="1" x14ac:dyDescent="0.35">
      <c r="A617" s="5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row>
    <row r="618" spans="1:162" ht="15" customHeight="1" x14ac:dyDescent="0.35">
      <c r="A618" s="57"/>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row>
    <row r="619" spans="1:162" ht="15" customHeight="1" x14ac:dyDescent="0.35">
      <c r="A619" s="57"/>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row>
    <row r="620" spans="1:162" ht="15" customHeight="1" x14ac:dyDescent="0.35">
      <c r="A620" s="57"/>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row>
    <row r="621" spans="1:162" ht="15" customHeight="1" x14ac:dyDescent="0.35">
      <c r="A621" s="57"/>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row>
    <row r="622" spans="1:162" ht="15" customHeight="1" x14ac:dyDescent="0.35">
      <c r="A622" s="57"/>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row>
    <row r="623" spans="1:162" ht="15" customHeight="1" x14ac:dyDescent="0.35">
      <c r="A623" s="57"/>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row>
    <row r="624" spans="1:162" ht="15" customHeight="1" x14ac:dyDescent="0.35">
      <c r="A624" s="57"/>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row>
    <row r="625" spans="1:162" ht="15" customHeight="1" x14ac:dyDescent="0.35">
      <c r="A625" s="57"/>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row>
    <row r="626" spans="1:162" ht="15" customHeight="1" x14ac:dyDescent="0.35">
      <c r="A626" s="57"/>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row>
    <row r="627" spans="1:162" ht="15" customHeight="1" x14ac:dyDescent="0.35">
      <c r="A627" s="5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row>
    <row r="628" spans="1:162" ht="15" customHeight="1" x14ac:dyDescent="0.35">
      <c r="A628" s="57"/>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row>
    <row r="629" spans="1:162" ht="15" customHeight="1" x14ac:dyDescent="0.35">
      <c r="A629" s="57"/>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row>
    <row r="630" spans="1:162" ht="15" customHeight="1" x14ac:dyDescent="0.35">
      <c r="A630" s="57"/>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row>
    <row r="631" spans="1:162" ht="15" customHeight="1" x14ac:dyDescent="0.35">
      <c r="A631" s="57"/>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row>
    <row r="632" spans="1:162" ht="15" customHeight="1" x14ac:dyDescent="0.35">
      <c r="A632" s="57"/>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row>
    <row r="633" spans="1:162" ht="15" customHeight="1" x14ac:dyDescent="0.35">
      <c r="A633" s="57"/>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row>
    <row r="634" spans="1:162" ht="15" customHeight="1" x14ac:dyDescent="0.35">
      <c r="A634" s="57"/>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row>
    <row r="635" spans="1:162" ht="15" customHeight="1" x14ac:dyDescent="0.35">
      <c r="A635" s="57"/>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row>
    <row r="636" spans="1:162" ht="15" customHeight="1" x14ac:dyDescent="0.35">
      <c r="A636" s="57"/>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row>
    <row r="637" spans="1:162" ht="15" customHeight="1" x14ac:dyDescent="0.35">
      <c r="A637" s="5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c r="ET637"/>
      <c r="EU637"/>
      <c r="EV637"/>
      <c r="EW637"/>
      <c r="EX637"/>
      <c r="EY637"/>
      <c r="EZ637"/>
      <c r="FA637"/>
      <c r="FB637"/>
      <c r="FC637"/>
      <c r="FD637"/>
      <c r="FE637"/>
      <c r="FF637"/>
    </row>
    <row r="638" spans="1:162" ht="15" customHeight="1" x14ac:dyDescent="0.35">
      <c r="A638" s="57"/>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c r="ET638"/>
      <c r="EU638"/>
      <c r="EV638"/>
      <c r="EW638"/>
      <c r="EX638"/>
      <c r="EY638"/>
      <c r="EZ638"/>
      <c r="FA638"/>
      <c r="FB638"/>
      <c r="FC638"/>
      <c r="FD638"/>
      <c r="FE638"/>
      <c r="FF638"/>
    </row>
    <row r="639" spans="1:162" ht="15" customHeight="1" x14ac:dyDescent="0.35">
      <c r="A639" s="57"/>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c r="ET639"/>
      <c r="EU639"/>
      <c r="EV639"/>
      <c r="EW639"/>
      <c r="EX639"/>
      <c r="EY639"/>
      <c r="EZ639"/>
      <c r="FA639"/>
      <c r="FB639"/>
      <c r="FC639"/>
      <c r="FD639"/>
      <c r="FE639"/>
      <c r="FF639"/>
    </row>
    <row r="640" spans="1:162" ht="15" customHeight="1" x14ac:dyDescent="0.35">
      <c r="A640" s="57"/>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c r="ET640"/>
      <c r="EU640"/>
      <c r="EV640"/>
      <c r="EW640"/>
      <c r="EX640"/>
      <c r="EY640"/>
      <c r="EZ640"/>
      <c r="FA640"/>
      <c r="FB640"/>
      <c r="FC640"/>
      <c r="FD640"/>
      <c r="FE640"/>
      <c r="FF640"/>
    </row>
    <row r="641" spans="1:162" ht="15" customHeight="1" x14ac:dyDescent="0.35">
      <c r="A641" s="57"/>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c r="ET641"/>
      <c r="EU641"/>
      <c r="EV641"/>
      <c r="EW641"/>
      <c r="EX641"/>
      <c r="EY641"/>
      <c r="EZ641"/>
      <c r="FA641"/>
      <c r="FB641"/>
      <c r="FC641"/>
      <c r="FD641"/>
      <c r="FE641"/>
      <c r="FF641"/>
    </row>
    <row r="642" spans="1:162" ht="15" customHeight="1" x14ac:dyDescent="0.35">
      <c r="A642" s="57"/>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c r="ET642"/>
      <c r="EU642"/>
      <c r="EV642"/>
      <c r="EW642"/>
      <c r="EX642"/>
      <c r="EY642"/>
      <c r="EZ642"/>
      <c r="FA642"/>
      <c r="FB642"/>
      <c r="FC642"/>
      <c r="FD642"/>
      <c r="FE642"/>
      <c r="FF642"/>
    </row>
    <row r="643" spans="1:162" ht="15" customHeight="1" x14ac:dyDescent="0.35">
      <c r="A643" s="57"/>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c r="ET643"/>
      <c r="EU643"/>
      <c r="EV643"/>
      <c r="EW643"/>
      <c r="EX643"/>
      <c r="EY643"/>
      <c r="EZ643"/>
      <c r="FA643"/>
      <c r="FB643"/>
      <c r="FC643"/>
      <c r="FD643"/>
      <c r="FE643"/>
      <c r="FF643"/>
    </row>
    <row r="644" spans="1:162" ht="15" customHeight="1" x14ac:dyDescent="0.35">
      <c r="A644" s="57"/>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c r="ET644"/>
      <c r="EU644"/>
      <c r="EV644"/>
      <c r="EW644"/>
      <c r="EX644"/>
      <c r="EY644"/>
      <c r="EZ644"/>
      <c r="FA644"/>
      <c r="FB644"/>
      <c r="FC644"/>
      <c r="FD644"/>
      <c r="FE644"/>
      <c r="FF644"/>
    </row>
    <row r="645" spans="1:162" ht="15" customHeight="1" x14ac:dyDescent="0.35">
      <c r="A645" s="57"/>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c r="ET645"/>
      <c r="EU645"/>
      <c r="EV645"/>
      <c r="EW645"/>
      <c r="EX645"/>
      <c r="EY645"/>
      <c r="EZ645"/>
      <c r="FA645"/>
      <c r="FB645"/>
      <c r="FC645"/>
      <c r="FD645"/>
      <c r="FE645"/>
      <c r="FF645"/>
    </row>
    <row r="646" spans="1:162" ht="15" customHeight="1" x14ac:dyDescent="0.35">
      <c r="A646" s="57"/>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c r="ET646"/>
      <c r="EU646"/>
      <c r="EV646"/>
      <c r="EW646"/>
      <c r="EX646"/>
      <c r="EY646"/>
      <c r="EZ646"/>
      <c r="FA646"/>
      <c r="FB646"/>
      <c r="FC646"/>
      <c r="FD646"/>
      <c r="FE646"/>
      <c r="FF646"/>
    </row>
    <row r="647" spans="1:162" ht="15" customHeight="1" x14ac:dyDescent="0.35">
      <c r="A647" s="5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c r="ET647"/>
      <c r="EU647"/>
      <c r="EV647"/>
      <c r="EW647"/>
      <c r="EX647"/>
      <c r="EY647"/>
      <c r="EZ647"/>
      <c r="FA647"/>
      <c r="FB647"/>
      <c r="FC647"/>
      <c r="FD647"/>
      <c r="FE647"/>
      <c r="FF647"/>
    </row>
    <row r="648" spans="1:162" ht="15" customHeight="1" x14ac:dyDescent="0.35">
      <c r="A648" s="57"/>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c r="ET648"/>
      <c r="EU648"/>
      <c r="EV648"/>
      <c r="EW648"/>
      <c r="EX648"/>
      <c r="EY648"/>
      <c r="EZ648"/>
      <c r="FA648"/>
      <c r="FB648"/>
      <c r="FC648"/>
      <c r="FD648"/>
      <c r="FE648"/>
      <c r="FF648"/>
    </row>
    <row r="649" spans="1:162" ht="15" customHeight="1" x14ac:dyDescent="0.35">
      <c r="A649" s="57"/>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c r="ET649"/>
      <c r="EU649"/>
      <c r="EV649"/>
      <c r="EW649"/>
      <c r="EX649"/>
      <c r="EY649"/>
      <c r="EZ649"/>
      <c r="FA649"/>
      <c r="FB649"/>
      <c r="FC649"/>
      <c r="FD649"/>
      <c r="FE649"/>
      <c r="FF649"/>
    </row>
    <row r="650" spans="1:162" ht="15" customHeight="1" x14ac:dyDescent="0.35">
      <c r="A650" s="57"/>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c r="ET650"/>
      <c r="EU650"/>
      <c r="EV650"/>
      <c r="EW650"/>
      <c r="EX650"/>
      <c r="EY650"/>
      <c r="EZ650"/>
      <c r="FA650"/>
      <c r="FB650"/>
      <c r="FC650"/>
      <c r="FD650"/>
      <c r="FE650"/>
      <c r="FF650"/>
    </row>
    <row r="651" spans="1:162" ht="15" customHeight="1" x14ac:dyDescent="0.35">
      <c r="A651" s="57"/>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c r="ET651"/>
      <c r="EU651"/>
      <c r="EV651"/>
      <c r="EW651"/>
      <c r="EX651"/>
      <c r="EY651"/>
      <c r="EZ651"/>
      <c r="FA651"/>
      <c r="FB651"/>
      <c r="FC651"/>
      <c r="FD651"/>
      <c r="FE651"/>
      <c r="FF651"/>
    </row>
    <row r="652" spans="1:162" ht="15" customHeight="1" x14ac:dyDescent="0.35">
      <c r="A652" s="57"/>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c r="ET652"/>
      <c r="EU652"/>
      <c r="EV652"/>
      <c r="EW652"/>
      <c r="EX652"/>
      <c r="EY652"/>
      <c r="EZ652"/>
      <c r="FA652"/>
      <c r="FB652"/>
      <c r="FC652"/>
      <c r="FD652"/>
      <c r="FE652"/>
      <c r="FF652"/>
    </row>
    <row r="653" spans="1:162" ht="15" customHeight="1" x14ac:dyDescent="0.35">
      <c r="A653" s="57"/>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c r="ET653"/>
      <c r="EU653"/>
      <c r="EV653"/>
      <c r="EW653"/>
      <c r="EX653"/>
      <c r="EY653"/>
      <c r="EZ653"/>
      <c r="FA653"/>
      <c r="FB653"/>
      <c r="FC653"/>
      <c r="FD653"/>
      <c r="FE653"/>
      <c r="FF653"/>
    </row>
    <row r="654" spans="1:162" ht="15" customHeight="1" x14ac:dyDescent="0.35">
      <c r="A654" s="57"/>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c r="ET654"/>
      <c r="EU654"/>
      <c r="EV654"/>
      <c r="EW654"/>
      <c r="EX654"/>
      <c r="EY654"/>
      <c r="EZ654"/>
      <c r="FA654"/>
      <c r="FB654"/>
      <c r="FC654"/>
      <c r="FD654"/>
      <c r="FE654"/>
      <c r="FF654"/>
    </row>
    <row r="655" spans="1:162" ht="15" customHeight="1" x14ac:dyDescent="0.35">
      <c r="A655" s="57"/>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c r="ET655"/>
      <c r="EU655"/>
      <c r="EV655"/>
      <c r="EW655"/>
      <c r="EX655"/>
      <c r="EY655"/>
      <c r="EZ655"/>
      <c r="FA655"/>
      <c r="FB655"/>
      <c r="FC655"/>
      <c r="FD655"/>
      <c r="FE655"/>
      <c r="FF655"/>
    </row>
    <row r="656" spans="1:162" ht="15" customHeight="1" x14ac:dyDescent="0.35">
      <c r="A656" s="57"/>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c r="ET656"/>
      <c r="EU656"/>
      <c r="EV656"/>
      <c r="EW656"/>
      <c r="EX656"/>
      <c r="EY656"/>
      <c r="EZ656"/>
      <c r="FA656"/>
      <c r="FB656"/>
      <c r="FC656"/>
      <c r="FD656"/>
      <c r="FE656"/>
      <c r="FF656"/>
    </row>
    <row r="657" spans="1:162" ht="15" customHeight="1" x14ac:dyDescent="0.35">
      <c r="A657" s="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ER657"/>
      <c r="ES657"/>
      <c r="ET657"/>
      <c r="EU657"/>
      <c r="EV657"/>
      <c r="EW657"/>
      <c r="EX657"/>
      <c r="EY657"/>
      <c r="EZ657"/>
      <c r="FA657"/>
      <c r="FB657"/>
      <c r="FC657"/>
      <c r="FD657"/>
      <c r="FE657"/>
      <c r="FF657"/>
    </row>
    <row r="658" spans="1:162" ht="15" customHeight="1" x14ac:dyDescent="0.35">
      <c r="A658" s="57"/>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ER658"/>
      <c r="ES658"/>
      <c r="ET658"/>
      <c r="EU658"/>
      <c r="EV658"/>
      <c r="EW658"/>
      <c r="EX658"/>
      <c r="EY658"/>
      <c r="EZ658"/>
      <c r="FA658"/>
      <c r="FB658"/>
      <c r="FC658"/>
      <c r="FD658"/>
      <c r="FE658"/>
      <c r="FF658"/>
    </row>
    <row r="659" spans="1:162" ht="15" customHeight="1" x14ac:dyDescent="0.35">
      <c r="A659" s="57"/>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ER659"/>
      <c r="ES659"/>
      <c r="ET659"/>
      <c r="EU659"/>
      <c r="EV659"/>
      <c r="EW659"/>
      <c r="EX659"/>
      <c r="EY659"/>
      <c r="EZ659"/>
      <c r="FA659"/>
      <c r="FB659"/>
      <c r="FC659"/>
      <c r="FD659"/>
      <c r="FE659"/>
      <c r="FF659"/>
    </row>
    <row r="660" spans="1:162" ht="15" customHeight="1" x14ac:dyDescent="0.35">
      <c r="A660" s="57"/>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ER660"/>
      <c r="ES660"/>
      <c r="ET660"/>
      <c r="EU660"/>
      <c r="EV660"/>
      <c r="EW660"/>
      <c r="EX660"/>
      <c r="EY660"/>
      <c r="EZ660"/>
      <c r="FA660"/>
      <c r="FB660"/>
      <c r="FC660"/>
      <c r="FD660"/>
      <c r="FE660"/>
      <c r="FF660"/>
    </row>
    <row r="661" spans="1:162" ht="15" customHeight="1" x14ac:dyDescent="0.35">
      <c r="A661" s="57"/>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ER661"/>
      <c r="ES661"/>
      <c r="ET661"/>
      <c r="EU661"/>
      <c r="EV661"/>
      <c r="EW661"/>
      <c r="EX661"/>
      <c r="EY661"/>
      <c r="EZ661"/>
      <c r="FA661"/>
      <c r="FB661"/>
      <c r="FC661"/>
      <c r="FD661"/>
      <c r="FE661"/>
      <c r="FF661"/>
    </row>
    <row r="662" spans="1:162" ht="15" customHeight="1" x14ac:dyDescent="0.35">
      <c r="A662" s="57"/>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ER662"/>
      <c r="ES662"/>
      <c r="ET662"/>
      <c r="EU662"/>
      <c r="EV662"/>
      <c r="EW662"/>
      <c r="EX662"/>
      <c r="EY662"/>
      <c r="EZ662"/>
      <c r="FA662"/>
      <c r="FB662"/>
      <c r="FC662"/>
      <c r="FD662"/>
      <c r="FE662"/>
      <c r="FF662"/>
    </row>
    <row r="663" spans="1:162" ht="15" customHeight="1" x14ac:dyDescent="0.35">
      <c r="A663" s="57"/>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ER663"/>
      <c r="ES663"/>
      <c r="ET663"/>
      <c r="EU663"/>
      <c r="EV663"/>
      <c r="EW663"/>
      <c r="EX663"/>
      <c r="EY663"/>
      <c r="EZ663"/>
      <c r="FA663"/>
      <c r="FB663"/>
      <c r="FC663"/>
      <c r="FD663"/>
      <c r="FE663"/>
      <c r="FF663"/>
    </row>
    <row r="664" spans="1:162" ht="15" customHeight="1" x14ac:dyDescent="0.35">
      <c r="A664" s="57"/>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ER664"/>
      <c r="ES664"/>
      <c r="ET664"/>
      <c r="EU664"/>
      <c r="EV664"/>
      <c r="EW664"/>
      <c r="EX664"/>
      <c r="EY664"/>
      <c r="EZ664"/>
      <c r="FA664"/>
      <c r="FB664"/>
      <c r="FC664"/>
      <c r="FD664"/>
      <c r="FE664"/>
      <c r="FF664"/>
    </row>
    <row r="665" spans="1:162" ht="15" customHeight="1" x14ac:dyDescent="0.35">
      <c r="A665" s="57"/>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ER665"/>
      <c r="ES665"/>
      <c r="ET665"/>
      <c r="EU665"/>
      <c r="EV665"/>
      <c r="EW665"/>
      <c r="EX665"/>
      <c r="EY665"/>
      <c r="EZ665"/>
      <c r="FA665"/>
      <c r="FB665"/>
      <c r="FC665"/>
      <c r="FD665"/>
      <c r="FE665"/>
      <c r="FF665"/>
    </row>
    <row r="666" spans="1:162" ht="15" customHeight="1" x14ac:dyDescent="0.35">
      <c r="A666" s="57"/>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ER666"/>
      <c r="ES666"/>
      <c r="ET666"/>
      <c r="EU666"/>
      <c r="EV666"/>
      <c r="EW666"/>
      <c r="EX666"/>
      <c r="EY666"/>
      <c r="EZ666"/>
      <c r="FA666"/>
      <c r="FB666"/>
      <c r="FC666"/>
      <c r="FD666"/>
      <c r="FE666"/>
      <c r="FF666"/>
    </row>
    <row r="667" spans="1:162" ht="15" customHeight="1" x14ac:dyDescent="0.35">
      <c r="A667" s="5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ER667"/>
      <c r="ES667"/>
      <c r="ET667"/>
      <c r="EU667"/>
      <c r="EV667"/>
      <c r="EW667"/>
      <c r="EX667"/>
      <c r="EY667"/>
      <c r="EZ667"/>
      <c r="FA667"/>
      <c r="FB667"/>
      <c r="FC667"/>
      <c r="FD667"/>
      <c r="FE667"/>
      <c r="FF667"/>
    </row>
    <row r="668" spans="1:162" ht="15" customHeight="1" x14ac:dyDescent="0.35">
      <c r="A668" s="57"/>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ER668"/>
      <c r="ES668"/>
      <c r="ET668"/>
      <c r="EU668"/>
      <c r="EV668"/>
      <c r="EW668"/>
      <c r="EX668"/>
      <c r="EY668"/>
      <c r="EZ668"/>
      <c r="FA668"/>
      <c r="FB668"/>
      <c r="FC668"/>
      <c r="FD668"/>
      <c r="FE668"/>
      <c r="FF668"/>
    </row>
    <row r="669" spans="1:162" ht="15" customHeight="1" x14ac:dyDescent="0.35">
      <c r="A669" s="57"/>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ER669"/>
      <c r="ES669"/>
      <c r="ET669"/>
      <c r="EU669"/>
      <c r="EV669"/>
      <c r="EW669"/>
      <c r="EX669"/>
      <c r="EY669"/>
      <c r="EZ669"/>
      <c r="FA669"/>
      <c r="FB669"/>
      <c r="FC669"/>
      <c r="FD669"/>
      <c r="FE669"/>
      <c r="FF669"/>
    </row>
    <row r="670" spans="1:162" ht="15" customHeight="1" x14ac:dyDescent="0.35">
      <c r="A670" s="57"/>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ER670"/>
      <c r="ES670"/>
      <c r="ET670"/>
      <c r="EU670"/>
      <c r="EV670"/>
      <c r="EW670"/>
      <c r="EX670"/>
      <c r="EY670"/>
      <c r="EZ670"/>
      <c r="FA670"/>
      <c r="FB670"/>
      <c r="FC670"/>
      <c r="FD670"/>
      <c r="FE670"/>
      <c r="FF670"/>
    </row>
    <row r="671" spans="1:162" ht="15" customHeight="1" x14ac:dyDescent="0.35">
      <c r="A671" s="57"/>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ER671"/>
      <c r="ES671"/>
      <c r="ET671"/>
      <c r="EU671"/>
      <c r="EV671"/>
      <c r="EW671"/>
      <c r="EX671"/>
      <c r="EY671"/>
      <c r="EZ671"/>
      <c r="FA671"/>
      <c r="FB671"/>
      <c r="FC671"/>
      <c r="FD671"/>
      <c r="FE671"/>
      <c r="FF671"/>
    </row>
    <row r="672" spans="1:162" ht="15" customHeight="1" x14ac:dyDescent="0.35">
      <c r="A672" s="57"/>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ER672"/>
      <c r="ES672"/>
      <c r="ET672"/>
      <c r="EU672"/>
      <c r="EV672"/>
      <c r="EW672"/>
      <c r="EX672"/>
      <c r="EY672"/>
      <c r="EZ672"/>
      <c r="FA672"/>
      <c r="FB672"/>
      <c r="FC672"/>
      <c r="FD672"/>
      <c r="FE672"/>
      <c r="FF672"/>
    </row>
    <row r="673" spans="1:162" ht="15" customHeight="1" x14ac:dyDescent="0.35">
      <c r="A673" s="57"/>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ER673"/>
      <c r="ES673"/>
      <c r="ET673"/>
      <c r="EU673"/>
      <c r="EV673"/>
      <c r="EW673"/>
      <c r="EX673"/>
      <c r="EY673"/>
      <c r="EZ673"/>
      <c r="FA673"/>
      <c r="FB673"/>
      <c r="FC673"/>
      <c r="FD673"/>
      <c r="FE673"/>
      <c r="FF673"/>
    </row>
    <row r="674" spans="1:162" ht="15" customHeight="1" x14ac:dyDescent="0.35">
      <c r="A674" s="57"/>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ER674"/>
      <c r="ES674"/>
      <c r="ET674"/>
      <c r="EU674"/>
      <c r="EV674"/>
      <c r="EW674"/>
      <c r="EX674"/>
      <c r="EY674"/>
      <c r="EZ674"/>
      <c r="FA674"/>
      <c r="FB674"/>
      <c r="FC674"/>
      <c r="FD674"/>
      <c r="FE674"/>
      <c r="FF674"/>
    </row>
    <row r="675" spans="1:162" ht="15" customHeight="1" x14ac:dyDescent="0.35">
      <c r="A675" s="57"/>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ER675"/>
      <c r="ES675"/>
      <c r="ET675"/>
      <c r="EU675"/>
      <c r="EV675"/>
      <c r="EW675"/>
      <c r="EX675"/>
      <c r="EY675"/>
      <c r="EZ675"/>
      <c r="FA675"/>
      <c r="FB675"/>
      <c r="FC675"/>
      <c r="FD675"/>
      <c r="FE675"/>
      <c r="FF675"/>
    </row>
    <row r="676" spans="1:162" ht="15" customHeight="1" x14ac:dyDescent="0.35">
      <c r="A676" s="57"/>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ER676"/>
      <c r="ES676"/>
      <c r="ET676"/>
      <c r="EU676"/>
      <c r="EV676"/>
      <c r="EW676"/>
      <c r="EX676"/>
      <c r="EY676"/>
      <c r="EZ676"/>
      <c r="FA676"/>
      <c r="FB676"/>
      <c r="FC676"/>
      <c r="FD676"/>
      <c r="FE676"/>
      <c r="FF676"/>
    </row>
    <row r="677" spans="1:162" ht="15" customHeight="1" x14ac:dyDescent="0.35">
      <c r="A677" s="5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ER677"/>
      <c r="ES677"/>
      <c r="ET677"/>
      <c r="EU677"/>
      <c r="EV677"/>
      <c r="EW677"/>
      <c r="EX677"/>
      <c r="EY677"/>
      <c r="EZ677"/>
      <c r="FA677"/>
      <c r="FB677"/>
      <c r="FC677"/>
      <c r="FD677"/>
      <c r="FE677"/>
      <c r="FF677"/>
    </row>
    <row r="678" spans="1:162" ht="15" customHeight="1" x14ac:dyDescent="0.35">
      <c r="A678" s="57"/>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ER678"/>
      <c r="ES678"/>
      <c r="ET678"/>
      <c r="EU678"/>
      <c r="EV678"/>
      <c r="EW678"/>
      <c r="EX678"/>
      <c r="EY678"/>
      <c r="EZ678"/>
      <c r="FA678"/>
      <c r="FB678"/>
      <c r="FC678"/>
      <c r="FD678"/>
      <c r="FE678"/>
      <c r="FF678"/>
    </row>
    <row r="679" spans="1:162" ht="15" customHeight="1" x14ac:dyDescent="0.35">
      <c r="A679" s="57"/>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ER679"/>
      <c r="ES679"/>
      <c r="ET679"/>
      <c r="EU679"/>
      <c r="EV679"/>
      <c r="EW679"/>
      <c r="EX679"/>
      <c r="EY679"/>
      <c r="EZ679"/>
      <c r="FA679"/>
      <c r="FB679"/>
      <c r="FC679"/>
      <c r="FD679"/>
      <c r="FE679"/>
      <c r="FF679"/>
    </row>
    <row r="680" spans="1:162" ht="15" customHeight="1" x14ac:dyDescent="0.35">
      <c r="A680" s="57"/>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ER680"/>
      <c r="ES680"/>
      <c r="ET680"/>
      <c r="EU680"/>
      <c r="EV680"/>
      <c r="EW680"/>
      <c r="EX680"/>
      <c r="EY680"/>
      <c r="EZ680"/>
      <c r="FA680"/>
      <c r="FB680"/>
      <c r="FC680"/>
      <c r="FD680"/>
      <c r="FE680"/>
      <c r="FF680"/>
    </row>
    <row r="681" spans="1:162" ht="15" customHeight="1" x14ac:dyDescent="0.35">
      <c r="A681" s="57"/>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ER681"/>
      <c r="ES681"/>
      <c r="ET681"/>
      <c r="EU681"/>
      <c r="EV681"/>
      <c r="EW681"/>
      <c r="EX681"/>
      <c r="EY681"/>
      <c r="EZ681"/>
      <c r="FA681"/>
      <c r="FB681"/>
      <c r="FC681"/>
      <c r="FD681"/>
      <c r="FE681"/>
      <c r="FF681"/>
    </row>
    <row r="682" spans="1:162" ht="15" customHeight="1" x14ac:dyDescent="0.35">
      <c r="A682" s="57"/>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ER682"/>
      <c r="ES682"/>
      <c r="ET682"/>
      <c r="EU682"/>
      <c r="EV682"/>
      <c r="EW682"/>
      <c r="EX682"/>
      <c r="EY682"/>
      <c r="EZ682"/>
      <c r="FA682"/>
      <c r="FB682"/>
      <c r="FC682"/>
      <c r="FD682"/>
      <c r="FE682"/>
      <c r="FF682"/>
    </row>
    <row r="683" spans="1:162" ht="15" customHeight="1" x14ac:dyDescent="0.35">
      <c r="A683" s="57"/>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ER683"/>
      <c r="ES683"/>
      <c r="ET683"/>
      <c r="EU683"/>
      <c r="EV683"/>
      <c r="EW683"/>
      <c r="EX683"/>
      <c r="EY683"/>
      <c r="EZ683"/>
      <c r="FA683"/>
      <c r="FB683"/>
      <c r="FC683"/>
      <c r="FD683"/>
      <c r="FE683"/>
      <c r="FF683"/>
    </row>
    <row r="684" spans="1:162" ht="15" customHeight="1" x14ac:dyDescent="0.35">
      <c r="A684" s="57"/>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ER684"/>
      <c r="ES684"/>
      <c r="ET684"/>
      <c r="EU684"/>
      <c r="EV684"/>
      <c r="EW684"/>
      <c r="EX684"/>
      <c r="EY684"/>
      <c r="EZ684"/>
      <c r="FA684"/>
      <c r="FB684"/>
      <c r="FC684"/>
      <c r="FD684"/>
      <c r="FE684"/>
      <c r="FF684"/>
    </row>
    <row r="685" spans="1:162" ht="15" customHeight="1" x14ac:dyDescent="0.35">
      <c r="A685" s="57"/>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ER685"/>
      <c r="ES685"/>
      <c r="ET685"/>
      <c r="EU685"/>
      <c r="EV685"/>
      <c r="EW685"/>
      <c r="EX685"/>
      <c r="EY685"/>
      <c r="EZ685"/>
      <c r="FA685"/>
      <c r="FB685"/>
      <c r="FC685"/>
      <c r="FD685"/>
      <c r="FE685"/>
      <c r="FF685"/>
    </row>
    <row r="686" spans="1:162" ht="15" customHeight="1" x14ac:dyDescent="0.35">
      <c r="A686" s="57"/>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ER686"/>
      <c r="ES686"/>
      <c r="ET686"/>
      <c r="EU686"/>
      <c r="EV686"/>
      <c r="EW686"/>
      <c r="EX686"/>
      <c r="EY686"/>
      <c r="EZ686"/>
      <c r="FA686"/>
      <c r="FB686"/>
      <c r="FC686"/>
      <c r="FD686"/>
      <c r="FE686"/>
      <c r="FF686"/>
    </row>
    <row r="687" spans="1:162" ht="15" customHeight="1" x14ac:dyDescent="0.35">
      <c r="A687" s="5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ER687"/>
      <c r="ES687"/>
      <c r="ET687"/>
      <c r="EU687"/>
      <c r="EV687"/>
      <c r="EW687"/>
      <c r="EX687"/>
      <c r="EY687"/>
      <c r="EZ687"/>
      <c r="FA687"/>
      <c r="FB687"/>
      <c r="FC687"/>
      <c r="FD687"/>
      <c r="FE687"/>
      <c r="FF687"/>
    </row>
    <row r="688" spans="1:162" ht="15" customHeight="1" x14ac:dyDescent="0.35">
      <c r="A688" s="57"/>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ER688"/>
      <c r="ES688"/>
      <c r="ET688"/>
      <c r="EU688"/>
      <c r="EV688"/>
      <c r="EW688"/>
      <c r="EX688"/>
      <c r="EY688"/>
      <c r="EZ688"/>
      <c r="FA688"/>
      <c r="FB688"/>
      <c r="FC688"/>
      <c r="FD688"/>
      <c r="FE688"/>
      <c r="FF688"/>
    </row>
    <row r="689" spans="1:162" ht="15" customHeight="1" x14ac:dyDescent="0.35">
      <c r="A689" s="57"/>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ER689"/>
      <c r="ES689"/>
      <c r="ET689"/>
      <c r="EU689"/>
      <c r="EV689"/>
      <c r="EW689"/>
      <c r="EX689"/>
      <c r="EY689"/>
      <c r="EZ689"/>
      <c r="FA689"/>
      <c r="FB689"/>
      <c r="FC689"/>
      <c r="FD689"/>
      <c r="FE689"/>
      <c r="FF689"/>
    </row>
    <row r="690" spans="1:162" ht="15" customHeight="1" x14ac:dyDescent="0.35">
      <c r="A690" s="57"/>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ER690"/>
      <c r="ES690"/>
      <c r="ET690"/>
      <c r="EU690"/>
      <c r="EV690"/>
      <c r="EW690"/>
      <c r="EX690"/>
      <c r="EY690"/>
      <c r="EZ690"/>
      <c r="FA690"/>
      <c r="FB690"/>
      <c r="FC690"/>
      <c r="FD690"/>
      <c r="FE690"/>
      <c r="FF690"/>
    </row>
    <row r="691" spans="1:162" ht="15" customHeight="1" x14ac:dyDescent="0.35">
      <c r="A691" s="57"/>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ER691"/>
      <c r="ES691"/>
      <c r="ET691"/>
      <c r="EU691"/>
      <c r="EV691"/>
      <c r="EW691"/>
      <c r="EX691"/>
      <c r="EY691"/>
      <c r="EZ691"/>
      <c r="FA691"/>
      <c r="FB691"/>
      <c r="FC691"/>
      <c r="FD691"/>
      <c r="FE691"/>
      <c r="FF691"/>
    </row>
    <row r="692" spans="1:162" ht="15" customHeight="1" x14ac:dyDescent="0.35">
      <c r="A692" s="57"/>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ER692"/>
      <c r="ES692"/>
      <c r="ET692"/>
      <c r="EU692"/>
      <c r="EV692"/>
      <c r="EW692"/>
      <c r="EX692"/>
      <c r="EY692"/>
      <c r="EZ692"/>
      <c r="FA692"/>
      <c r="FB692"/>
      <c r="FC692"/>
      <c r="FD692"/>
      <c r="FE692"/>
      <c r="FF692"/>
    </row>
    <row r="693" spans="1:162" ht="15" customHeight="1" x14ac:dyDescent="0.35">
      <c r="A693" s="57"/>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ER693"/>
      <c r="ES693"/>
      <c r="ET693"/>
      <c r="EU693"/>
      <c r="EV693"/>
      <c r="EW693"/>
      <c r="EX693"/>
      <c r="EY693"/>
      <c r="EZ693"/>
      <c r="FA693"/>
      <c r="FB693"/>
      <c r="FC693"/>
      <c r="FD693"/>
      <c r="FE693"/>
      <c r="FF693"/>
    </row>
    <row r="694" spans="1:162" ht="15" customHeight="1" x14ac:dyDescent="0.35">
      <c r="A694" s="57"/>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ER694"/>
      <c r="ES694"/>
      <c r="ET694"/>
      <c r="EU694"/>
      <c r="EV694"/>
      <c r="EW694"/>
      <c r="EX694"/>
      <c r="EY694"/>
      <c r="EZ694"/>
      <c r="FA694"/>
      <c r="FB694"/>
      <c r="FC694"/>
      <c r="FD694"/>
      <c r="FE694"/>
      <c r="FF694"/>
    </row>
    <row r="695" spans="1:162" ht="15" customHeight="1" x14ac:dyDescent="0.35">
      <c r="A695" s="57"/>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ER695"/>
      <c r="ES695"/>
      <c r="ET695"/>
      <c r="EU695"/>
      <c r="EV695"/>
      <c r="EW695"/>
      <c r="EX695"/>
      <c r="EY695"/>
      <c r="EZ695"/>
      <c r="FA695"/>
      <c r="FB695"/>
      <c r="FC695"/>
      <c r="FD695"/>
      <c r="FE695"/>
      <c r="FF695"/>
    </row>
    <row r="696" spans="1:162" ht="15" customHeight="1" x14ac:dyDescent="0.35">
      <c r="A696" s="57"/>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ER696"/>
      <c r="ES696"/>
      <c r="ET696"/>
      <c r="EU696"/>
      <c r="EV696"/>
      <c r="EW696"/>
      <c r="EX696"/>
      <c r="EY696"/>
      <c r="EZ696"/>
      <c r="FA696"/>
      <c r="FB696"/>
      <c r="FC696"/>
      <c r="FD696"/>
      <c r="FE696"/>
      <c r="FF696"/>
    </row>
    <row r="697" spans="1:162" ht="15" customHeight="1" x14ac:dyDescent="0.35">
      <c r="A697" s="5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ER697"/>
      <c r="ES697"/>
      <c r="ET697"/>
      <c r="EU697"/>
      <c r="EV697"/>
      <c r="EW697"/>
      <c r="EX697"/>
      <c r="EY697"/>
      <c r="EZ697"/>
      <c r="FA697"/>
      <c r="FB697"/>
      <c r="FC697"/>
      <c r="FD697"/>
      <c r="FE697"/>
      <c r="FF697"/>
    </row>
    <row r="698" spans="1:162" ht="15" customHeight="1" x14ac:dyDescent="0.35">
      <c r="A698" s="57"/>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ER698"/>
      <c r="ES698"/>
      <c r="ET698"/>
      <c r="EU698"/>
      <c r="EV698"/>
      <c r="EW698"/>
      <c r="EX698"/>
      <c r="EY698"/>
      <c r="EZ698"/>
      <c r="FA698"/>
      <c r="FB698"/>
      <c r="FC698"/>
      <c r="FD698"/>
      <c r="FE698"/>
      <c r="FF698"/>
    </row>
    <row r="699" spans="1:162" ht="15" customHeight="1" x14ac:dyDescent="0.35">
      <c r="A699" s="57"/>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ER699"/>
      <c r="ES699"/>
      <c r="ET699"/>
      <c r="EU699"/>
      <c r="EV699"/>
      <c r="EW699"/>
      <c r="EX699"/>
      <c r="EY699"/>
      <c r="EZ699"/>
      <c r="FA699"/>
      <c r="FB699"/>
      <c r="FC699"/>
      <c r="FD699"/>
      <c r="FE699"/>
      <c r="FF699"/>
    </row>
    <row r="700" spans="1:162" ht="15" customHeight="1" x14ac:dyDescent="0.35">
      <c r="A700" s="57"/>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ER700"/>
      <c r="ES700"/>
      <c r="ET700"/>
      <c r="EU700"/>
      <c r="EV700"/>
      <c r="EW700"/>
      <c r="EX700"/>
      <c r="EY700"/>
      <c r="EZ700"/>
      <c r="FA700"/>
      <c r="FB700"/>
      <c r="FC700"/>
      <c r="FD700"/>
      <c r="FE700"/>
      <c r="FF700"/>
    </row>
    <row r="701" spans="1:162" ht="15" customHeight="1" x14ac:dyDescent="0.35">
      <c r="A701" s="57"/>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ER701"/>
      <c r="ES701"/>
      <c r="ET701"/>
      <c r="EU701"/>
      <c r="EV701"/>
      <c r="EW701"/>
      <c r="EX701"/>
      <c r="EY701"/>
      <c r="EZ701"/>
      <c r="FA701"/>
      <c r="FB701"/>
      <c r="FC701"/>
      <c r="FD701"/>
      <c r="FE701"/>
      <c r="FF701"/>
    </row>
    <row r="702" spans="1:162" ht="15" customHeight="1" x14ac:dyDescent="0.35">
      <c r="A702" s="57"/>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ER702"/>
      <c r="ES702"/>
      <c r="ET702"/>
      <c r="EU702"/>
      <c r="EV702"/>
      <c r="EW702"/>
      <c r="EX702"/>
      <c r="EY702"/>
      <c r="EZ702"/>
      <c r="FA702"/>
      <c r="FB702"/>
      <c r="FC702"/>
      <c r="FD702"/>
      <c r="FE702"/>
      <c r="FF702"/>
    </row>
    <row r="703" spans="1:162" ht="15" customHeight="1" x14ac:dyDescent="0.35">
      <c r="A703" s="57"/>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ER703"/>
      <c r="ES703"/>
      <c r="ET703"/>
      <c r="EU703"/>
      <c r="EV703"/>
      <c r="EW703"/>
      <c r="EX703"/>
      <c r="EY703"/>
      <c r="EZ703"/>
      <c r="FA703"/>
      <c r="FB703"/>
      <c r="FC703"/>
      <c r="FD703"/>
      <c r="FE703"/>
      <c r="FF703"/>
    </row>
    <row r="704" spans="1:162" ht="15" customHeight="1" x14ac:dyDescent="0.35">
      <c r="A704" s="57"/>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ER704"/>
      <c r="ES704"/>
      <c r="ET704"/>
      <c r="EU704"/>
      <c r="EV704"/>
      <c r="EW704"/>
      <c r="EX704"/>
      <c r="EY704"/>
      <c r="EZ704"/>
      <c r="FA704"/>
      <c r="FB704"/>
      <c r="FC704"/>
      <c r="FD704"/>
      <c r="FE704"/>
      <c r="FF704"/>
    </row>
    <row r="705" spans="1:162" ht="15" customHeight="1" x14ac:dyDescent="0.35">
      <c r="A705" s="57"/>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ER705"/>
      <c r="ES705"/>
      <c r="ET705"/>
      <c r="EU705"/>
      <c r="EV705"/>
      <c r="EW705"/>
      <c r="EX705"/>
      <c r="EY705"/>
      <c r="EZ705"/>
      <c r="FA705"/>
      <c r="FB705"/>
      <c r="FC705"/>
      <c r="FD705"/>
      <c r="FE705"/>
      <c r="FF705"/>
    </row>
    <row r="706" spans="1:162" ht="15" customHeight="1" x14ac:dyDescent="0.35">
      <c r="A706" s="57"/>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ER706"/>
      <c r="ES706"/>
      <c r="ET706"/>
      <c r="EU706"/>
      <c r="EV706"/>
      <c r="EW706"/>
      <c r="EX706"/>
      <c r="EY706"/>
      <c r="EZ706"/>
      <c r="FA706"/>
      <c r="FB706"/>
      <c r="FC706"/>
      <c r="FD706"/>
      <c r="FE706"/>
      <c r="FF706"/>
    </row>
    <row r="707" spans="1:162" ht="15" customHeight="1" x14ac:dyDescent="0.35">
      <c r="A707" s="5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ER707"/>
      <c r="ES707"/>
      <c r="ET707"/>
      <c r="EU707"/>
      <c r="EV707"/>
      <c r="EW707"/>
      <c r="EX707"/>
      <c r="EY707"/>
      <c r="EZ707"/>
      <c r="FA707"/>
      <c r="FB707"/>
      <c r="FC707"/>
      <c r="FD707"/>
      <c r="FE707"/>
      <c r="FF707"/>
    </row>
    <row r="708" spans="1:162" ht="15" customHeight="1" x14ac:dyDescent="0.35">
      <c r="A708" s="57"/>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ER708"/>
      <c r="ES708"/>
      <c r="ET708"/>
      <c r="EU708"/>
      <c r="EV708"/>
      <c r="EW708"/>
      <c r="EX708"/>
      <c r="EY708"/>
      <c r="EZ708"/>
      <c r="FA708"/>
      <c r="FB708"/>
      <c r="FC708"/>
      <c r="FD708"/>
      <c r="FE708"/>
      <c r="FF708"/>
    </row>
    <row r="709" spans="1:162" ht="15" customHeight="1" x14ac:dyDescent="0.35">
      <c r="A709" s="57"/>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ER709"/>
      <c r="ES709"/>
      <c r="ET709"/>
      <c r="EU709"/>
      <c r="EV709"/>
      <c r="EW709"/>
      <c r="EX709"/>
      <c r="EY709"/>
      <c r="EZ709"/>
      <c r="FA709"/>
      <c r="FB709"/>
      <c r="FC709"/>
      <c r="FD709"/>
      <c r="FE709"/>
      <c r="FF709"/>
    </row>
    <row r="710" spans="1:162" ht="15" customHeight="1" x14ac:dyDescent="0.35">
      <c r="A710" s="57"/>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ER710"/>
      <c r="ES710"/>
      <c r="ET710"/>
      <c r="EU710"/>
      <c r="EV710"/>
      <c r="EW710"/>
      <c r="EX710"/>
      <c r="EY710"/>
      <c r="EZ710"/>
      <c r="FA710"/>
      <c r="FB710"/>
      <c r="FC710"/>
      <c r="FD710"/>
      <c r="FE710"/>
      <c r="FF710"/>
    </row>
    <row r="711" spans="1:162" ht="15" customHeight="1" x14ac:dyDescent="0.35">
      <c r="A711" s="57"/>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ER711"/>
      <c r="ES711"/>
      <c r="ET711"/>
      <c r="EU711"/>
      <c r="EV711"/>
      <c r="EW711"/>
      <c r="EX711"/>
      <c r="EY711"/>
      <c r="EZ711"/>
      <c r="FA711"/>
      <c r="FB711"/>
      <c r="FC711"/>
      <c r="FD711"/>
      <c r="FE711"/>
      <c r="FF711"/>
    </row>
    <row r="712" spans="1:162" ht="15" customHeight="1" x14ac:dyDescent="0.35">
      <c r="A712" s="57"/>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ER712"/>
      <c r="ES712"/>
      <c r="ET712"/>
      <c r="EU712"/>
      <c r="EV712"/>
      <c r="EW712"/>
      <c r="EX712"/>
      <c r="EY712"/>
      <c r="EZ712"/>
      <c r="FA712"/>
      <c r="FB712"/>
      <c r="FC712"/>
      <c r="FD712"/>
      <c r="FE712"/>
      <c r="FF712"/>
    </row>
    <row r="713" spans="1:162" ht="15" customHeight="1" x14ac:dyDescent="0.35">
      <c r="A713" s="57"/>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ER713"/>
      <c r="ES713"/>
      <c r="ET713"/>
      <c r="EU713"/>
      <c r="EV713"/>
      <c r="EW713"/>
      <c r="EX713"/>
      <c r="EY713"/>
      <c r="EZ713"/>
      <c r="FA713"/>
      <c r="FB713"/>
      <c r="FC713"/>
      <c r="FD713"/>
      <c r="FE713"/>
      <c r="FF713"/>
    </row>
    <row r="714" spans="1:162" ht="15" customHeight="1" x14ac:dyDescent="0.35">
      <c r="A714" s="57"/>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ER714"/>
      <c r="ES714"/>
      <c r="ET714"/>
      <c r="EU714"/>
      <c r="EV714"/>
      <c r="EW714"/>
      <c r="EX714"/>
      <c r="EY714"/>
      <c r="EZ714"/>
      <c r="FA714"/>
      <c r="FB714"/>
      <c r="FC714"/>
      <c r="FD714"/>
      <c r="FE714"/>
      <c r="FF714"/>
    </row>
    <row r="715" spans="1:162" ht="15" customHeight="1" x14ac:dyDescent="0.35">
      <c r="A715" s="57"/>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ER715"/>
      <c r="ES715"/>
      <c r="ET715"/>
      <c r="EU715"/>
      <c r="EV715"/>
      <c r="EW715"/>
      <c r="EX715"/>
      <c r="EY715"/>
      <c r="EZ715"/>
      <c r="FA715"/>
      <c r="FB715"/>
      <c r="FC715"/>
      <c r="FD715"/>
      <c r="FE715"/>
      <c r="FF715"/>
    </row>
    <row r="716" spans="1:162" ht="15" customHeight="1" x14ac:dyDescent="0.35">
      <c r="A716" s="57"/>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ER716"/>
      <c r="ES716"/>
      <c r="ET716"/>
      <c r="EU716"/>
      <c r="EV716"/>
      <c r="EW716"/>
      <c r="EX716"/>
      <c r="EY716"/>
      <c r="EZ716"/>
      <c r="FA716"/>
      <c r="FB716"/>
      <c r="FC716"/>
      <c r="FD716"/>
      <c r="FE716"/>
      <c r="FF716"/>
    </row>
    <row r="717" spans="1:162" ht="15" customHeight="1" x14ac:dyDescent="0.35">
      <c r="A717" s="5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ER717"/>
      <c r="ES717"/>
      <c r="ET717"/>
      <c r="EU717"/>
      <c r="EV717"/>
      <c r="EW717"/>
      <c r="EX717"/>
      <c r="EY717"/>
      <c r="EZ717"/>
      <c r="FA717"/>
      <c r="FB717"/>
      <c r="FC717"/>
      <c r="FD717"/>
      <c r="FE717"/>
      <c r="FF717"/>
    </row>
    <row r="718" spans="1:162" ht="15" customHeight="1" x14ac:dyDescent="0.35">
      <c r="A718" s="57"/>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ER718"/>
      <c r="ES718"/>
      <c r="ET718"/>
      <c r="EU718"/>
      <c r="EV718"/>
      <c r="EW718"/>
      <c r="EX718"/>
      <c r="EY718"/>
      <c r="EZ718"/>
      <c r="FA718"/>
      <c r="FB718"/>
      <c r="FC718"/>
      <c r="FD718"/>
      <c r="FE718"/>
      <c r="FF718"/>
    </row>
    <row r="719" spans="1:162" ht="15" customHeight="1" x14ac:dyDescent="0.35">
      <c r="A719" s="57"/>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ER719"/>
      <c r="ES719"/>
      <c r="ET719"/>
      <c r="EU719"/>
      <c r="EV719"/>
      <c r="EW719"/>
      <c r="EX719"/>
      <c r="EY719"/>
      <c r="EZ719"/>
      <c r="FA719"/>
      <c r="FB719"/>
      <c r="FC719"/>
      <c r="FD719"/>
      <c r="FE719"/>
      <c r="FF719"/>
    </row>
    <row r="720" spans="1:162" ht="15" customHeight="1" x14ac:dyDescent="0.35">
      <c r="A720" s="57"/>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ER720"/>
      <c r="ES720"/>
      <c r="ET720"/>
      <c r="EU720"/>
      <c r="EV720"/>
      <c r="EW720"/>
      <c r="EX720"/>
      <c r="EY720"/>
      <c r="EZ720"/>
      <c r="FA720"/>
      <c r="FB720"/>
      <c r="FC720"/>
      <c r="FD720"/>
      <c r="FE720"/>
      <c r="FF720"/>
    </row>
    <row r="721" spans="1:162" ht="15" customHeight="1" x14ac:dyDescent="0.35">
      <c r="A721" s="57"/>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ER721"/>
      <c r="ES721"/>
      <c r="ET721"/>
      <c r="EU721"/>
      <c r="EV721"/>
      <c r="EW721"/>
      <c r="EX721"/>
      <c r="EY721"/>
      <c r="EZ721"/>
      <c r="FA721"/>
      <c r="FB721"/>
      <c r="FC721"/>
      <c r="FD721"/>
      <c r="FE721"/>
      <c r="FF721"/>
    </row>
    <row r="722" spans="1:162" ht="15" customHeight="1" x14ac:dyDescent="0.35">
      <c r="A722" s="57"/>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ER722"/>
      <c r="ES722"/>
      <c r="ET722"/>
      <c r="EU722"/>
      <c r="EV722"/>
      <c r="EW722"/>
      <c r="EX722"/>
      <c r="EY722"/>
      <c r="EZ722"/>
      <c r="FA722"/>
      <c r="FB722"/>
      <c r="FC722"/>
      <c r="FD722"/>
      <c r="FE722"/>
      <c r="FF722"/>
    </row>
    <row r="723" spans="1:162" ht="15" customHeight="1" x14ac:dyDescent="0.35">
      <c r="A723" s="57"/>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ER723"/>
      <c r="ES723"/>
      <c r="ET723"/>
      <c r="EU723"/>
      <c r="EV723"/>
      <c r="EW723"/>
      <c r="EX723"/>
      <c r="EY723"/>
      <c r="EZ723"/>
      <c r="FA723"/>
      <c r="FB723"/>
      <c r="FC723"/>
      <c r="FD723"/>
      <c r="FE723"/>
      <c r="FF723"/>
    </row>
    <row r="724" spans="1:162" ht="15" customHeight="1" x14ac:dyDescent="0.35">
      <c r="A724" s="57"/>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ER724"/>
      <c r="ES724"/>
      <c r="ET724"/>
      <c r="EU724"/>
      <c r="EV724"/>
      <c r="EW724"/>
      <c r="EX724"/>
      <c r="EY724"/>
      <c r="EZ724"/>
      <c r="FA724"/>
      <c r="FB724"/>
      <c r="FC724"/>
      <c r="FD724"/>
      <c r="FE724"/>
      <c r="FF724"/>
    </row>
    <row r="725" spans="1:162" ht="15" customHeight="1" x14ac:dyDescent="0.35">
      <c r="A725" s="57"/>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ER725"/>
      <c r="ES725"/>
      <c r="ET725"/>
      <c r="EU725"/>
      <c r="EV725"/>
      <c r="EW725"/>
      <c r="EX725"/>
      <c r="EY725"/>
      <c r="EZ725"/>
      <c r="FA725"/>
      <c r="FB725"/>
      <c r="FC725"/>
      <c r="FD725"/>
      <c r="FE725"/>
      <c r="FF725"/>
    </row>
    <row r="726" spans="1:162" ht="15" customHeight="1" x14ac:dyDescent="0.35">
      <c r="A726" s="57"/>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ER726"/>
      <c r="ES726"/>
      <c r="ET726"/>
      <c r="EU726"/>
      <c r="EV726"/>
      <c r="EW726"/>
      <c r="EX726"/>
      <c r="EY726"/>
      <c r="EZ726"/>
      <c r="FA726"/>
      <c r="FB726"/>
      <c r="FC726"/>
      <c r="FD726"/>
      <c r="FE726"/>
      <c r="FF726"/>
    </row>
    <row r="727" spans="1:162" ht="15" customHeight="1" x14ac:dyDescent="0.35">
      <c r="A727" s="5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ER727"/>
      <c r="ES727"/>
      <c r="ET727"/>
      <c r="EU727"/>
      <c r="EV727"/>
      <c r="EW727"/>
      <c r="EX727"/>
      <c r="EY727"/>
      <c r="EZ727"/>
      <c r="FA727"/>
      <c r="FB727"/>
      <c r="FC727"/>
      <c r="FD727"/>
      <c r="FE727"/>
      <c r="FF727"/>
    </row>
    <row r="728" spans="1:162" ht="15" customHeight="1" x14ac:dyDescent="0.35">
      <c r="A728" s="57"/>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ER728"/>
      <c r="ES728"/>
      <c r="ET728"/>
      <c r="EU728"/>
      <c r="EV728"/>
      <c r="EW728"/>
      <c r="EX728"/>
      <c r="EY728"/>
      <c r="EZ728"/>
      <c r="FA728"/>
      <c r="FB728"/>
      <c r="FC728"/>
      <c r="FD728"/>
      <c r="FE728"/>
      <c r="FF728"/>
    </row>
    <row r="729" spans="1:162" ht="15" customHeight="1" x14ac:dyDescent="0.35">
      <c r="A729" s="57"/>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ER729"/>
      <c r="ES729"/>
      <c r="ET729"/>
      <c r="EU729"/>
      <c r="EV729"/>
      <c r="EW729"/>
      <c r="EX729"/>
      <c r="EY729"/>
      <c r="EZ729"/>
      <c r="FA729"/>
      <c r="FB729"/>
      <c r="FC729"/>
      <c r="FD729"/>
      <c r="FE729"/>
      <c r="FF729"/>
    </row>
    <row r="730" spans="1:162" ht="15" customHeight="1" x14ac:dyDescent="0.35">
      <c r="A730" s="57"/>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ER730"/>
      <c r="ES730"/>
      <c r="ET730"/>
      <c r="EU730"/>
      <c r="EV730"/>
      <c r="EW730"/>
      <c r="EX730"/>
      <c r="EY730"/>
      <c r="EZ730"/>
      <c r="FA730"/>
      <c r="FB730"/>
      <c r="FC730"/>
      <c r="FD730"/>
      <c r="FE730"/>
      <c r="FF730"/>
    </row>
    <row r="731" spans="1:162" ht="15" customHeight="1" x14ac:dyDescent="0.35">
      <c r="A731" s="57"/>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ER731"/>
      <c r="ES731"/>
      <c r="ET731"/>
      <c r="EU731"/>
      <c r="EV731"/>
      <c r="EW731"/>
      <c r="EX731"/>
      <c r="EY731"/>
      <c r="EZ731"/>
      <c r="FA731"/>
      <c r="FB731"/>
      <c r="FC731"/>
      <c r="FD731"/>
      <c r="FE731"/>
      <c r="FF731"/>
    </row>
    <row r="732" spans="1:162" ht="15" customHeight="1" x14ac:dyDescent="0.35">
      <c r="A732" s="57"/>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ER732"/>
      <c r="ES732"/>
      <c r="ET732"/>
      <c r="EU732"/>
      <c r="EV732"/>
      <c r="EW732"/>
      <c r="EX732"/>
      <c r="EY732"/>
      <c r="EZ732"/>
      <c r="FA732"/>
      <c r="FB732"/>
      <c r="FC732"/>
      <c r="FD732"/>
      <c r="FE732"/>
      <c r="FF732"/>
    </row>
    <row r="733" spans="1:162" ht="15" customHeight="1" x14ac:dyDescent="0.35">
      <c r="A733" s="57"/>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ER733"/>
      <c r="ES733"/>
      <c r="ET733"/>
      <c r="EU733"/>
      <c r="EV733"/>
      <c r="EW733"/>
      <c r="EX733"/>
      <c r="EY733"/>
      <c r="EZ733"/>
      <c r="FA733"/>
      <c r="FB733"/>
      <c r="FC733"/>
      <c r="FD733"/>
      <c r="FE733"/>
      <c r="FF733"/>
    </row>
    <row r="734" spans="1:162" ht="15" customHeight="1" x14ac:dyDescent="0.35">
      <c r="A734" s="57"/>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ER734"/>
      <c r="ES734"/>
      <c r="ET734"/>
      <c r="EU734"/>
      <c r="EV734"/>
      <c r="EW734"/>
      <c r="EX734"/>
      <c r="EY734"/>
      <c r="EZ734"/>
      <c r="FA734"/>
      <c r="FB734"/>
      <c r="FC734"/>
      <c r="FD734"/>
      <c r="FE734"/>
      <c r="FF734"/>
    </row>
    <row r="735" spans="1:162" ht="15" customHeight="1" x14ac:dyDescent="0.35">
      <c r="A735" s="57"/>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ER735"/>
      <c r="ES735"/>
      <c r="ET735"/>
      <c r="EU735"/>
      <c r="EV735"/>
      <c r="EW735"/>
      <c r="EX735"/>
      <c r="EY735"/>
      <c r="EZ735"/>
      <c r="FA735"/>
      <c r="FB735"/>
      <c r="FC735"/>
      <c r="FD735"/>
      <c r="FE735"/>
      <c r="FF735"/>
    </row>
    <row r="736" spans="1:162" ht="15" customHeight="1" x14ac:dyDescent="0.35">
      <c r="A736" s="57"/>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ER736"/>
      <c r="ES736"/>
      <c r="ET736"/>
      <c r="EU736"/>
      <c r="EV736"/>
      <c r="EW736"/>
      <c r="EX736"/>
      <c r="EY736"/>
      <c r="EZ736"/>
      <c r="FA736"/>
      <c r="FB736"/>
      <c r="FC736"/>
      <c r="FD736"/>
      <c r="FE736"/>
      <c r="FF736"/>
    </row>
    <row r="737" spans="1:162" ht="15" customHeight="1" x14ac:dyDescent="0.35">
      <c r="A737" s="5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ER737"/>
      <c r="ES737"/>
      <c r="ET737"/>
      <c r="EU737"/>
      <c r="EV737"/>
      <c r="EW737"/>
      <c r="EX737"/>
      <c r="EY737"/>
      <c r="EZ737"/>
      <c r="FA737"/>
      <c r="FB737"/>
      <c r="FC737"/>
      <c r="FD737"/>
      <c r="FE737"/>
      <c r="FF737"/>
    </row>
    <row r="738" spans="1:162" ht="15" customHeight="1" x14ac:dyDescent="0.35">
      <c r="A738" s="57"/>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c r="ET738"/>
      <c r="EU738"/>
      <c r="EV738"/>
      <c r="EW738"/>
      <c r="EX738"/>
      <c r="EY738"/>
      <c r="EZ738"/>
      <c r="FA738"/>
      <c r="FB738"/>
      <c r="FC738"/>
      <c r="FD738"/>
      <c r="FE738"/>
      <c r="FF738"/>
    </row>
    <row r="739" spans="1:162" ht="15" customHeight="1" x14ac:dyDescent="0.35">
      <c r="A739" s="57"/>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c r="ET739"/>
      <c r="EU739"/>
      <c r="EV739"/>
      <c r="EW739"/>
      <c r="EX739"/>
      <c r="EY739"/>
      <c r="EZ739"/>
      <c r="FA739"/>
      <c r="FB739"/>
      <c r="FC739"/>
      <c r="FD739"/>
      <c r="FE739"/>
      <c r="FF739"/>
    </row>
    <row r="740" spans="1:162" ht="15" customHeight="1" x14ac:dyDescent="0.35">
      <c r="A740" s="57"/>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ER740"/>
      <c r="ES740"/>
      <c r="ET740"/>
      <c r="EU740"/>
      <c r="EV740"/>
      <c r="EW740"/>
      <c r="EX740"/>
      <c r="EY740"/>
      <c r="EZ740"/>
      <c r="FA740"/>
      <c r="FB740"/>
      <c r="FC740"/>
      <c r="FD740"/>
      <c r="FE740"/>
      <c r="FF740"/>
    </row>
    <row r="741" spans="1:162" ht="15" customHeight="1" x14ac:dyDescent="0.35">
      <c r="A741" s="57"/>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ER741"/>
      <c r="ES741"/>
      <c r="ET741"/>
      <c r="EU741"/>
      <c r="EV741"/>
      <c r="EW741"/>
      <c r="EX741"/>
      <c r="EY741"/>
      <c r="EZ741"/>
      <c r="FA741"/>
      <c r="FB741"/>
      <c r="FC741"/>
      <c r="FD741"/>
      <c r="FE741"/>
      <c r="FF741"/>
    </row>
    <row r="742" spans="1:162" ht="15" customHeight="1" x14ac:dyDescent="0.35">
      <c r="A742" s="57"/>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ER742"/>
      <c r="ES742"/>
      <c r="ET742"/>
      <c r="EU742"/>
      <c r="EV742"/>
      <c r="EW742"/>
      <c r="EX742"/>
      <c r="EY742"/>
      <c r="EZ742"/>
      <c r="FA742"/>
      <c r="FB742"/>
      <c r="FC742"/>
      <c r="FD742"/>
      <c r="FE742"/>
      <c r="FF742"/>
    </row>
    <row r="743" spans="1:162" ht="15" customHeight="1" x14ac:dyDescent="0.35">
      <c r="A743" s="57"/>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ER743"/>
      <c r="ES743"/>
      <c r="ET743"/>
      <c r="EU743"/>
      <c r="EV743"/>
      <c r="EW743"/>
      <c r="EX743"/>
      <c r="EY743"/>
      <c r="EZ743"/>
      <c r="FA743"/>
      <c r="FB743"/>
      <c r="FC743"/>
      <c r="FD743"/>
      <c r="FE743"/>
      <c r="FF743"/>
    </row>
    <row r="744" spans="1:162" ht="15" customHeight="1" x14ac:dyDescent="0.35">
      <c r="A744" s="57"/>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ER744"/>
      <c r="ES744"/>
      <c r="ET744"/>
      <c r="EU744"/>
      <c r="EV744"/>
      <c r="EW744"/>
      <c r="EX744"/>
      <c r="EY744"/>
      <c r="EZ744"/>
      <c r="FA744"/>
      <c r="FB744"/>
      <c r="FC744"/>
      <c r="FD744"/>
      <c r="FE744"/>
      <c r="FF744"/>
    </row>
    <row r="745" spans="1:162" ht="15" customHeight="1" x14ac:dyDescent="0.35">
      <c r="A745" s="57"/>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ER745"/>
      <c r="ES745"/>
      <c r="ET745"/>
      <c r="EU745"/>
      <c r="EV745"/>
      <c r="EW745"/>
      <c r="EX745"/>
      <c r="EY745"/>
      <c r="EZ745"/>
      <c r="FA745"/>
      <c r="FB745"/>
      <c r="FC745"/>
      <c r="FD745"/>
      <c r="FE745"/>
      <c r="FF745"/>
    </row>
    <row r="746" spans="1:162" ht="15" customHeight="1" x14ac:dyDescent="0.35">
      <c r="A746" s="57"/>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ER746"/>
      <c r="ES746"/>
      <c r="ET746"/>
      <c r="EU746"/>
      <c r="EV746"/>
      <c r="EW746"/>
      <c r="EX746"/>
      <c r="EY746"/>
      <c r="EZ746"/>
      <c r="FA746"/>
      <c r="FB746"/>
      <c r="FC746"/>
      <c r="FD746"/>
      <c r="FE746"/>
      <c r="FF746"/>
    </row>
    <row r="747" spans="1:162" ht="15" customHeight="1" x14ac:dyDescent="0.35">
      <c r="A747" s="5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ER747"/>
      <c r="ES747"/>
      <c r="ET747"/>
      <c r="EU747"/>
      <c r="EV747"/>
      <c r="EW747"/>
      <c r="EX747"/>
      <c r="EY747"/>
      <c r="EZ747"/>
      <c r="FA747"/>
      <c r="FB747"/>
      <c r="FC747"/>
      <c r="FD747"/>
      <c r="FE747"/>
      <c r="FF747"/>
    </row>
    <row r="748" spans="1:162" ht="15" customHeight="1" x14ac:dyDescent="0.35">
      <c r="A748" s="57"/>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ER748"/>
      <c r="ES748"/>
      <c r="ET748"/>
      <c r="EU748"/>
      <c r="EV748"/>
      <c r="EW748"/>
      <c r="EX748"/>
      <c r="EY748"/>
      <c r="EZ748"/>
      <c r="FA748"/>
      <c r="FB748"/>
      <c r="FC748"/>
      <c r="FD748"/>
      <c r="FE748"/>
      <c r="FF748"/>
    </row>
    <row r="749" spans="1:162" ht="15" customHeight="1" x14ac:dyDescent="0.35">
      <c r="A749" s="57"/>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ER749"/>
      <c r="ES749"/>
      <c r="ET749"/>
      <c r="EU749"/>
      <c r="EV749"/>
      <c r="EW749"/>
      <c r="EX749"/>
      <c r="EY749"/>
      <c r="EZ749"/>
      <c r="FA749"/>
      <c r="FB749"/>
      <c r="FC749"/>
      <c r="FD749"/>
      <c r="FE749"/>
      <c r="FF749"/>
    </row>
    <row r="750" spans="1:162" ht="15" customHeight="1" x14ac:dyDescent="0.35">
      <c r="A750" s="57"/>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ER750"/>
      <c r="ES750"/>
      <c r="ET750"/>
      <c r="EU750"/>
      <c r="EV750"/>
      <c r="EW750"/>
      <c r="EX750"/>
      <c r="EY750"/>
      <c r="EZ750"/>
      <c r="FA750"/>
      <c r="FB750"/>
      <c r="FC750"/>
      <c r="FD750"/>
      <c r="FE750"/>
      <c r="FF750"/>
    </row>
    <row r="751" spans="1:162" ht="15" customHeight="1" x14ac:dyDescent="0.35">
      <c r="A751" s="57"/>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ER751"/>
      <c r="ES751"/>
      <c r="ET751"/>
      <c r="EU751"/>
      <c r="EV751"/>
      <c r="EW751"/>
      <c r="EX751"/>
      <c r="EY751"/>
      <c r="EZ751"/>
      <c r="FA751"/>
      <c r="FB751"/>
      <c r="FC751"/>
      <c r="FD751"/>
      <c r="FE751"/>
      <c r="FF751"/>
    </row>
    <row r="752" spans="1:162" ht="15" customHeight="1" x14ac:dyDescent="0.35">
      <c r="A752" s="57"/>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ER752"/>
      <c r="ES752"/>
      <c r="ET752"/>
      <c r="EU752"/>
      <c r="EV752"/>
      <c r="EW752"/>
      <c r="EX752"/>
      <c r="EY752"/>
      <c r="EZ752"/>
      <c r="FA752"/>
      <c r="FB752"/>
      <c r="FC752"/>
      <c r="FD752"/>
      <c r="FE752"/>
      <c r="FF752"/>
    </row>
    <row r="753" spans="1:162" ht="15" customHeight="1" x14ac:dyDescent="0.35">
      <c r="A753" s="57"/>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ER753"/>
      <c r="ES753"/>
      <c r="ET753"/>
      <c r="EU753"/>
      <c r="EV753"/>
      <c r="EW753"/>
      <c r="EX753"/>
      <c r="EY753"/>
      <c r="EZ753"/>
      <c r="FA753"/>
      <c r="FB753"/>
      <c r="FC753"/>
      <c r="FD753"/>
      <c r="FE753"/>
      <c r="FF753"/>
    </row>
    <row r="754" spans="1:162" ht="15" customHeight="1" x14ac:dyDescent="0.35">
      <c r="A754" s="57"/>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ER754"/>
      <c r="ES754"/>
      <c r="ET754"/>
      <c r="EU754"/>
      <c r="EV754"/>
      <c r="EW754"/>
      <c r="EX754"/>
      <c r="EY754"/>
      <c r="EZ754"/>
      <c r="FA754"/>
      <c r="FB754"/>
      <c r="FC754"/>
      <c r="FD754"/>
      <c r="FE754"/>
      <c r="FF754"/>
    </row>
    <row r="755" spans="1:162" ht="15" customHeight="1" x14ac:dyDescent="0.35">
      <c r="A755" s="57"/>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ER755"/>
      <c r="ES755"/>
      <c r="ET755"/>
      <c r="EU755"/>
      <c r="EV755"/>
      <c r="EW755"/>
      <c r="EX755"/>
      <c r="EY755"/>
      <c r="EZ755"/>
      <c r="FA755"/>
      <c r="FB755"/>
      <c r="FC755"/>
      <c r="FD755"/>
      <c r="FE755"/>
      <c r="FF755"/>
    </row>
    <row r="756" spans="1:162" ht="15" customHeight="1" x14ac:dyDescent="0.35">
      <c r="A756" s="57"/>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ER756"/>
      <c r="ES756"/>
      <c r="ET756"/>
      <c r="EU756"/>
      <c r="EV756"/>
      <c r="EW756"/>
      <c r="EX756"/>
      <c r="EY756"/>
      <c r="EZ756"/>
      <c r="FA756"/>
      <c r="FB756"/>
      <c r="FC756"/>
      <c r="FD756"/>
      <c r="FE756"/>
      <c r="FF756"/>
    </row>
    <row r="757" spans="1:162" ht="15" customHeight="1" x14ac:dyDescent="0.35">
      <c r="A757" s="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ER757"/>
      <c r="ES757"/>
      <c r="ET757"/>
      <c r="EU757"/>
      <c r="EV757"/>
      <c r="EW757"/>
      <c r="EX757"/>
      <c r="EY757"/>
      <c r="EZ757"/>
      <c r="FA757"/>
      <c r="FB757"/>
      <c r="FC757"/>
      <c r="FD757"/>
      <c r="FE757"/>
      <c r="FF757"/>
    </row>
    <row r="758" spans="1:162" ht="15" customHeight="1" x14ac:dyDescent="0.35">
      <c r="A758" s="57"/>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ER758"/>
      <c r="ES758"/>
      <c r="ET758"/>
      <c r="EU758"/>
      <c r="EV758"/>
      <c r="EW758"/>
      <c r="EX758"/>
      <c r="EY758"/>
      <c r="EZ758"/>
      <c r="FA758"/>
      <c r="FB758"/>
      <c r="FC758"/>
      <c r="FD758"/>
      <c r="FE758"/>
      <c r="FF758"/>
    </row>
    <row r="759" spans="1:162" ht="15" customHeight="1" x14ac:dyDescent="0.35">
      <c r="A759" s="57"/>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ER759"/>
      <c r="ES759"/>
      <c r="ET759"/>
      <c r="EU759"/>
      <c r="EV759"/>
      <c r="EW759"/>
      <c r="EX759"/>
      <c r="EY759"/>
      <c r="EZ759"/>
      <c r="FA759"/>
      <c r="FB759"/>
      <c r="FC759"/>
      <c r="FD759"/>
      <c r="FE759"/>
      <c r="FF759"/>
    </row>
    <row r="760" spans="1:162" ht="15" customHeight="1" x14ac:dyDescent="0.35">
      <c r="A760" s="57"/>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ER760"/>
      <c r="ES760"/>
      <c r="ET760"/>
      <c r="EU760"/>
      <c r="EV760"/>
      <c r="EW760"/>
      <c r="EX760"/>
      <c r="EY760"/>
      <c r="EZ760"/>
      <c r="FA760"/>
      <c r="FB760"/>
      <c r="FC760"/>
      <c r="FD760"/>
      <c r="FE760"/>
      <c r="FF760"/>
    </row>
    <row r="761" spans="1:162" ht="15" customHeight="1" x14ac:dyDescent="0.35">
      <c r="A761" s="57"/>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ER761"/>
      <c r="ES761"/>
      <c r="ET761"/>
      <c r="EU761"/>
      <c r="EV761"/>
      <c r="EW761"/>
      <c r="EX761"/>
      <c r="EY761"/>
      <c r="EZ761"/>
      <c r="FA761"/>
      <c r="FB761"/>
      <c r="FC761"/>
      <c r="FD761"/>
      <c r="FE761"/>
      <c r="FF761"/>
    </row>
    <row r="762" spans="1:162" ht="15" customHeight="1" x14ac:dyDescent="0.35">
      <c r="A762" s="57"/>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ER762"/>
      <c r="ES762"/>
      <c r="ET762"/>
      <c r="EU762"/>
      <c r="EV762"/>
      <c r="EW762"/>
      <c r="EX762"/>
      <c r="EY762"/>
      <c r="EZ762"/>
      <c r="FA762"/>
      <c r="FB762"/>
      <c r="FC762"/>
      <c r="FD762"/>
      <c r="FE762"/>
      <c r="FF762"/>
    </row>
    <row r="763" spans="1:162" ht="15" customHeight="1" x14ac:dyDescent="0.35">
      <c r="A763" s="57"/>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ER763"/>
      <c r="ES763"/>
      <c r="ET763"/>
      <c r="EU763"/>
      <c r="EV763"/>
      <c r="EW763"/>
      <c r="EX763"/>
      <c r="EY763"/>
      <c r="EZ763"/>
      <c r="FA763"/>
      <c r="FB763"/>
      <c r="FC763"/>
      <c r="FD763"/>
      <c r="FE763"/>
      <c r="FF763"/>
    </row>
    <row r="764" spans="1:162" ht="15" customHeight="1" x14ac:dyDescent="0.35">
      <c r="A764" s="57"/>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ER764"/>
      <c r="ES764"/>
      <c r="ET764"/>
      <c r="EU764"/>
      <c r="EV764"/>
      <c r="EW764"/>
      <c r="EX764"/>
      <c r="EY764"/>
      <c r="EZ764"/>
      <c r="FA764"/>
      <c r="FB764"/>
      <c r="FC764"/>
      <c r="FD764"/>
      <c r="FE764"/>
      <c r="FF764"/>
    </row>
    <row r="765" spans="1:162" ht="15" customHeight="1" x14ac:dyDescent="0.35">
      <c r="A765" s="57"/>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ER765"/>
      <c r="ES765"/>
      <c r="ET765"/>
      <c r="EU765"/>
      <c r="EV765"/>
      <c r="EW765"/>
      <c r="EX765"/>
      <c r="EY765"/>
      <c r="EZ765"/>
      <c r="FA765"/>
      <c r="FB765"/>
      <c r="FC765"/>
      <c r="FD765"/>
      <c r="FE765"/>
      <c r="FF765"/>
    </row>
    <row r="766" spans="1:162" ht="15" customHeight="1" x14ac:dyDescent="0.35">
      <c r="A766" s="57"/>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ER766"/>
      <c r="ES766"/>
      <c r="ET766"/>
      <c r="EU766"/>
      <c r="EV766"/>
      <c r="EW766"/>
      <c r="EX766"/>
      <c r="EY766"/>
      <c r="EZ766"/>
      <c r="FA766"/>
      <c r="FB766"/>
      <c r="FC766"/>
      <c r="FD766"/>
      <c r="FE766"/>
      <c r="FF766"/>
    </row>
    <row r="767" spans="1:162" ht="15" customHeight="1" x14ac:dyDescent="0.35">
      <c r="A767" s="5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ER767"/>
      <c r="ES767"/>
      <c r="ET767"/>
      <c r="EU767"/>
      <c r="EV767"/>
      <c r="EW767"/>
      <c r="EX767"/>
      <c r="EY767"/>
      <c r="EZ767"/>
      <c r="FA767"/>
      <c r="FB767"/>
      <c r="FC767"/>
      <c r="FD767"/>
      <c r="FE767"/>
      <c r="FF767"/>
    </row>
    <row r="768" spans="1:162" ht="15" customHeight="1" x14ac:dyDescent="0.35">
      <c r="A768" s="57"/>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ER768"/>
      <c r="ES768"/>
      <c r="ET768"/>
      <c r="EU768"/>
      <c r="EV768"/>
      <c r="EW768"/>
      <c r="EX768"/>
      <c r="EY768"/>
      <c r="EZ768"/>
      <c r="FA768"/>
      <c r="FB768"/>
      <c r="FC768"/>
      <c r="FD768"/>
      <c r="FE768"/>
      <c r="FF768"/>
    </row>
    <row r="769" spans="1:162" ht="15" customHeight="1" x14ac:dyDescent="0.35">
      <c r="A769" s="57"/>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ER769"/>
      <c r="ES769"/>
      <c r="ET769"/>
      <c r="EU769"/>
      <c r="EV769"/>
      <c r="EW769"/>
      <c r="EX769"/>
      <c r="EY769"/>
      <c r="EZ769"/>
      <c r="FA769"/>
      <c r="FB769"/>
      <c r="FC769"/>
      <c r="FD769"/>
      <c r="FE769"/>
      <c r="FF769"/>
    </row>
    <row r="770" spans="1:162" ht="15" customHeight="1" x14ac:dyDescent="0.35">
      <c r="A770" s="57"/>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ER770"/>
      <c r="ES770"/>
      <c r="ET770"/>
      <c r="EU770"/>
      <c r="EV770"/>
      <c r="EW770"/>
      <c r="EX770"/>
      <c r="EY770"/>
      <c r="EZ770"/>
      <c r="FA770"/>
      <c r="FB770"/>
      <c r="FC770"/>
      <c r="FD770"/>
      <c r="FE770"/>
      <c r="FF770"/>
    </row>
    <row r="771" spans="1:162" ht="15" customHeight="1" x14ac:dyDescent="0.35">
      <c r="A771" s="57"/>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ER771"/>
      <c r="ES771"/>
      <c r="ET771"/>
      <c r="EU771"/>
      <c r="EV771"/>
      <c r="EW771"/>
      <c r="EX771"/>
      <c r="EY771"/>
      <c r="EZ771"/>
      <c r="FA771"/>
      <c r="FB771"/>
      <c r="FC771"/>
      <c r="FD771"/>
      <c r="FE771"/>
      <c r="FF771"/>
    </row>
    <row r="772" spans="1:162" ht="15" customHeight="1" x14ac:dyDescent="0.35">
      <c r="A772" s="57"/>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ER772"/>
      <c r="ES772"/>
      <c r="ET772"/>
      <c r="EU772"/>
      <c r="EV772"/>
      <c r="EW772"/>
      <c r="EX772"/>
      <c r="EY772"/>
      <c r="EZ772"/>
      <c r="FA772"/>
      <c r="FB772"/>
      <c r="FC772"/>
      <c r="FD772"/>
      <c r="FE772"/>
      <c r="FF772"/>
    </row>
    <row r="773" spans="1:162" ht="15" customHeight="1" x14ac:dyDescent="0.35">
      <c r="A773" s="57"/>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ER773"/>
      <c r="ES773"/>
      <c r="ET773"/>
      <c r="EU773"/>
      <c r="EV773"/>
      <c r="EW773"/>
      <c r="EX773"/>
      <c r="EY773"/>
      <c r="EZ773"/>
      <c r="FA773"/>
      <c r="FB773"/>
      <c r="FC773"/>
      <c r="FD773"/>
      <c r="FE773"/>
      <c r="FF773"/>
    </row>
    <row r="774" spans="1:162" ht="15" customHeight="1" x14ac:dyDescent="0.35">
      <c r="A774" s="57"/>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ER774"/>
      <c r="ES774"/>
      <c r="ET774"/>
      <c r="EU774"/>
      <c r="EV774"/>
      <c r="EW774"/>
      <c r="EX774"/>
      <c r="EY774"/>
      <c r="EZ774"/>
      <c r="FA774"/>
      <c r="FB774"/>
      <c r="FC774"/>
      <c r="FD774"/>
      <c r="FE774"/>
      <c r="FF774"/>
    </row>
    <row r="775" spans="1:162" ht="15" customHeight="1" x14ac:dyDescent="0.35">
      <c r="A775" s="57"/>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ER775"/>
      <c r="ES775"/>
      <c r="ET775"/>
      <c r="EU775"/>
      <c r="EV775"/>
      <c r="EW775"/>
      <c r="EX775"/>
      <c r="EY775"/>
      <c r="EZ775"/>
      <c r="FA775"/>
      <c r="FB775"/>
      <c r="FC775"/>
      <c r="FD775"/>
      <c r="FE775"/>
      <c r="FF775"/>
    </row>
    <row r="776" spans="1:162" ht="15" customHeight="1" x14ac:dyDescent="0.35">
      <c r="A776" s="57"/>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ER776"/>
      <c r="ES776"/>
      <c r="ET776"/>
      <c r="EU776"/>
      <c r="EV776"/>
      <c r="EW776"/>
      <c r="EX776"/>
      <c r="EY776"/>
      <c r="EZ776"/>
      <c r="FA776"/>
      <c r="FB776"/>
      <c r="FC776"/>
      <c r="FD776"/>
      <c r="FE776"/>
      <c r="FF776"/>
    </row>
    <row r="777" spans="1:162" ht="15" customHeight="1" x14ac:dyDescent="0.35">
      <c r="A777" s="5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ER777"/>
      <c r="ES777"/>
      <c r="ET777"/>
      <c r="EU777"/>
      <c r="EV777"/>
      <c r="EW777"/>
      <c r="EX777"/>
      <c r="EY777"/>
      <c r="EZ777"/>
      <c r="FA777"/>
      <c r="FB777"/>
      <c r="FC777"/>
      <c r="FD777"/>
      <c r="FE777"/>
      <c r="FF777"/>
    </row>
    <row r="778" spans="1:162" ht="15" customHeight="1" x14ac:dyDescent="0.35">
      <c r="A778" s="57"/>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ER778"/>
      <c r="ES778"/>
      <c r="ET778"/>
      <c r="EU778"/>
      <c r="EV778"/>
      <c r="EW778"/>
      <c r="EX778"/>
      <c r="EY778"/>
      <c r="EZ778"/>
      <c r="FA778"/>
      <c r="FB778"/>
      <c r="FC778"/>
      <c r="FD778"/>
      <c r="FE778"/>
      <c r="FF778"/>
    </row>
    <row r="779" spans="1:162" ht="15" customHeight="1" x14ac:dyDescent="0.35">
      <c r="A779" s="57"/>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ER779"/>
      <c r="ES779"/>
      <c r="ET779"/>
      <c r="EU779"/>
      <c r="EV779"/>
      <c r="EW779"/>
      <c r="EX779"/>
      <c r="EY779"/>
      <c r="EZ779"/>
      <c r="FA779"/>
      <c r="FB779"/>
      <c r="FC779"/>
      <c r="FD779"/>
      <c r="FE779"/>
      <c r="FF779"/>
    </row>
    <row r="780" spans="1:162" ht="15" customHeight="1" x14ac:dyDescent="0.35">
      <c r="A780" s="57"/>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ER780"/>
      <c r="ES780"/>
      <c r="ET780"/>
      <c r="EU780"/>
      <c r="EV780"/>
      <c r="EW780"/>
      <c r="EX780"/>
      <c r="EY780"/>
      <c r="EZ780"/>
      <c r="FA780"/>
      <c r="FB780"/>
      <c r="FC780"/>
      <c r="FD780"/>
      <c r="FE780"/>
      <c r="FF780"/>
    </row>
    <row r="781" spans="1:162" ht="15" customHeight="1" x14ac:dyDescent="0.35">
      <c r="A781" s="57"/>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ER781"/>
      <c r="ES781"/>
      <c r="ET781"/>
      <c r="EU781"/>
      <c r="EV781"/>
      <c r="EW781"/>
      <c r="EX781"/>
      <c r="EY781"/>
      <c r="EZ781"/>
      <c r="FA781"/>
      <c r="FB781"/>
      <c r="FC781"/>
      <c r="FD781"/>
      <c r="FE781"/>
      <c r="FF781"/>
    </row>
    <row r="782" spans="1:162" ht="15" customHeight="1" x14ac:dyDescent="0.35">
      <c r="A782" s="57"/>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ER782"/>
      <c r="ES782"/>
      <c r="ET782"/>
      <c r="EU782"/>
      <c r="EV782"/>
      <c r="EW782"/>
      <c r="EX782"/>
      <c r="EY782"/>
      <c r="EZ782"/>
      <c r="FA782"/>
      <c r="FB782"/>
      <c r="FC782"/>
      <c r="FD782"/>
      <c r="FE782"/>
      <c r="FF782"/>
    </row>
    <row r="783" spans="1:162" ht="15" customHeight="1" x14ac:dyDescent="0.35">
      <c r="A783" s="57"/>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ER783"/>
      <c r="ES783"/>
      <c r="ET783"/>
      <c r="EU783"/>
      <c r="EV783"/>
      <c r="EW783"/>
      <c r="EX783"/>
      <c r="EY783"/>
      <c r="EZ783"/>
      <c r="FA783"/>
      <c r="FB783"/>
      <c r="FC783"/>
      <c r="FD783"/>
      <c r="FE783"/>
      <c r="FF783"/>
    </row>
    <row r="784" spans="1:162" ht="15" customHeight="1" x14ac:dyDescent="0.35">
      <c r="A784" s="57"/>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ER784"/>
      <c r="ES784"/>
      <c r="ET784"/>
      <c r="EU784"/>
      <c r="EV784"/>
      <c r="EW784"/>
      <c r="EX784"/>
      <c r="EY784"/>
      <c r="EZ784"/>
      <c r="FA784"/>
      <c r="FB784"/>
      <c r="FC784"/>
      <c r="FD784"/>
      <c r="FE784"/>
      <c r="FF784"/>
    </row>
    <row r="785" spans="1:162" ht="15" customHeight="1" x14ac:dyDescent="0.35">
      <c r="A785" s="57"/>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ER785"/>
      <c r="ES785"/>
      <c r="ET785"/>
      <c r="EU785"/>
      <c r="EV785"/>
      <c r="EW785"/>
      <c r="EX785"/>
      <c r="EY785"/>
      <c r="EZ785"/>
      <c r="FA785"/>
      <c r="FB785"/>
      <c r="FC785"/>
      <c r="FD785"/>
      <c r="FE785"/>
      <c r="FF785"/>
    </row>
    <row r="786" spans="1:162" ht="15" customHeight="1" x14ac:dyDescent="0.35">
      <c r="A786" s="57"/>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ER786"/>
      <c r="ES786"/>
      <c r="ET786"/>
      <c r="EU786"/>
      <c r="EV786"/>
      <c r="EW786"/>
      <c r="EX786"/>
      <c r="EY786"/>
      <c r="EZ786"/>
      <c r="FA786"/>
      <c r="FB786"/>
      <c r="FC786"/>
      <c r="FD786"/>
      <c r="FE786"/>
      <c r="FF786"/>
    </row>
    <row r="787" spans="1:162" ht="15" customHeight="1" x14ac:dyDescent="0.35">
      <c r="A787" s="5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ER787"/>
      <c r="ES787"/>
      <c r="ET787"/>
      <c r="EU787"/>
      <c r="EV787"/>
      <c r="EW787"/>
      <c r="EX787"/>
      <c r="EY787"/>
      <c r="EZ787"/>
      <c r="FA787"/>
      <c r="FB787"/>
      <c r="FC787"/>
      <c r="FD787"/>
      <c r="FE787"/>
      <c r="FF787"/>
    </row>
    <row r="788" spans="1:162" ht="15" customHeight="1" x14ac:dyDescent="0.35">
      <c r="A788" s="57"/>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ER788"/>
      <c r="ES788"/>
      <c r="ET788"/>
      <c r="EU788"/>
      <c r="EV788"/>
      <c r="EW788"/>
      <c r="EX788"/>
      <c r="EY788"/>
      <c r="EZ788"/>
      <c r="FA788"/>
      <c r="FB788"/>
      <c r="FC788"/>
      <c r="FD788"/>
      <c r="FE788"/>
      <c r="FF788"/>
    </row>
    <row r="789" spans="1:162" ht="15" customHeight="1" x14ac:dyDescent="0.35">
      <c r="A789" s="57"/>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ER789"/>
      <c r="ES789"/>
      <c r="ET789"/>
      <c r="EU789"/>
      <c r="EV789"/>
      <c r="EW789"/>
      <c r="EX789"/>
      <c r="EY789"/>
      <c r="EZ789"/>
      <c r="FA789"/>
      <c r="FB789"/>
      <c r="FC789"/>
      <c r="FD789"/>
      <c r="FE789"/>
      <c r="FF789"/>
    </row>
    <row r="790" spans="1:162" ht="15" customHeight="1" x14ac:dyDescent="0.35">
      <c r="A790" s="57"/>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ER790"/>
      <c r="ES790"/>
      <c r="ET790"/>
      <c r="EU790"/>
      <c r="EV790"/>
      <c r="EW790"/>
      <c r="EX790"/>
      <c r="EY790"/>
      <c r="EZ790"/>
      <c r="FA790"/>
      <c r="FB790"/>
      <c r="FC790"/>
      <c r="FD790"/>
      <c r="FE790"/>
      <c r="FF790"/>
    </row>
    <row r="791" spans="1:162" ht="15" customHeight="1" x14ac:dyDescent="0.35">
      <c r="A791" s="57"/>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ER791"/>
      <c r="ES791"/>
      <c r="ET791"/>
      <c r="EU791"/>
      <c r="EV791"/>
      <c r="EW791"/>
      <c r="EX791"/>
      <c r="EY791"/>
      <c r="EZ791"/>
      <c r="FA791"/>
      <c r="FB791"/>
      <c r="FC791"/>
      <c r="FD791"/>
      <c r="FE791"/>
      <c r="FF791"/>
    </row>
    <row r="792" spans="1:162" ht="15" customHeight="1" x14ac:dyDescent="0.35">
      <c r="A792" s="57"/>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ER792"/>
      <c r="ES792"/>
      <c r="ET792"/>
      <c r="EU792"/>
      <c r="EV792"/>
      <c r="EW792"/>
      <c r="EX792"/>
      <c r="EY792"/>
      <c r="EZ792"/>
      <c r="FA792"/>
      <c r="FB792"/>
      <c r="FC792"/>
      <c r="FD792"/>
      <c r="FE792"/>
      <c r="FF792"/>
    </row>
    <row r="793" spans="1:162" ht="15" customHeight="1" x14ac:dyDescent="0.35">
      <c r="A793" s="57"/>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ER793"/>
      <c r="ES793"/>
      <c r="ET793"/>
      <c r="EU793"/>
      <c r="EV793"/>
      <c r="EW793"/>
      <c r="EX793"/>
      <c r="EY793"/>
      <c r="EZ793"/>
      <c r="FA793"/>
      <c r="FB793"/>
      <c r="FC793"/>
      <c r="FD793"/>
      <c r="FE793"/>
      <c r="FF793"/>
    </row>
    <row r="794" spans="1:162" ht="15" customHeight="1" x14ac:dyDescent="0.35">
      <c r="A794" s="57"/>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ER794"/>
      <c r="ES794"/>
      <c r="ET794"/>
      <c r="EU794"/>
      <c r="EV794"/>
      <c r="EW794"/>
      <c r="EX794"/>
      <c r="EY794"/>
      <c r="EZ794"/>
      <c r="FA794"/>
      <c r="FB794"/>
      <c r="FC794"/>
      <c r="FD794"/>
      <c r="FE794"/>
      <c r="FF794"/>
    </row>
    <row r="795" spans="1:162" ht="15" customHeight="1" x14ac:dyDescent="0.35">
      <c r="A795" s="57"/>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ER795"/>
      <c r="ES795"/>
      <c r="ET795"/>
      <c r="EU795"/>
      <c r="EV795"/>
      <c r="EW795"/>
      <c r="EX795"/>
      <c r="EY795"/>
      <c r="EZ795"/>
      <c r="FA795"/>
      <c r="FB795"/>
      <c r="FC795"/>
      <c r="FD795"/>
      <c r="FE795"/>
      <c r="FF795"/>
    </row>
    <row r="796" spans="1:162" ht="15" customHeight="1" x14ac:dyDescent="0.35">
      <c r="A796" s="57"/>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ER796"/>
      <c r="ES796"/>
      <c r="ET796"/>
      <c r="EU796"/>
      <c r="EV796"/>
      <c r="EW796"/>
      <c r="EX796"/>
      <c r="EY796"/>
      <c r="EZ796"/>
      <c r="FA796"/>
      <c r="FB796"/>
      <c r="FC796"/>
      <c r="FD796"/>
      <c r="FE796"/>
      <c r="FF796"/>
    </row>
    <row r="797" spans="1:162" ht="15" customHeight="1" x14ac:dyDescent="0.35">
      <c r="A797" s="5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ER797"/>
      <c r="ES797"/>
      <c r="ET797"/>
      <c r="EU797"/>
      <c r="EV797"/>
      <c r="EW797"/>
      <c r="EX797"/>
      <c r="EY797"/>
      <c r="EZ797"/>
      <c r="FA797"/>
      <c r="FB797"/>
      <c r="FC797"/>
      <c r="FD797"/>
      <c r="FE797"/>
      <c r="FF797"/>
    </row>
    <row r="798" spans="1:162" ht="15" customHeight="1" x14ac:dyDescent="0.35">
      <c r="A798" s="57"/>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ER798"/>
      <c r="ES798"/>
      <c r="ET798"/>
      <c r="EU798"/>
      <c r="EV798"/>
      <c r="EW798"/>
      <c r="EX798"/>
      <c r="EY798"/>
      <c r="EZ798"/>
      <c r="FA798"/>
      <c r="FB798"/>
      <c r="FC798"/>
      <c r="FD798"/>
      <c r="FE798"/>
      <c r="FF798"/>
    </row>
    <row r="799" spans="1:162" ht="15" customHeight="1" x14ac:dyDescent="0.35">
      <c r="A799" s="57"/>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ER799"/>
      <c r="ES799"/>
      <c r="ET799"/>
      <c r="EU799"/>
      <c r="EV799"/>
      <c r="EW799"/>
      <c r="EX799"/>
      <c r="EY799"/>
      <c r="EZ799"/>
      <c r="FA799"/>
      <c r="FB799"/>
      <c r="FC799"/>
      <c r="FD799"/>
      <c r="FE799"/>
      <c r="FF799"/>
    </row>
    <row r="800" spans="1:162" ht="15" customHeight="1" x14ac:dyDescent="0.35">
      <c r="A800" s="57"/>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ER800"/>
      <c r="ES800"/>
      <c r="ET800"/>
      <c r="EU800"/>
      <c r="EV800"/>
      <c r="EW800"/>
      <c r="EX800"/>
      <c r="EY800"/>
      <c r="EZ800"/>
      <c r="FA800"/>
      <c r="FB800"/>
      <c r="FC800"/>
      <c r="FD800"/>
      <c r="FE800"/>
      <c r="FF800"/>
    </row>
    <row r="801" spans="1:162" ht="15" customHeight="1" x14ac:dyDescent="0.35">
      <c r="A801" s="57"/>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ER801"/>
      <c r="ES801"/>
      <c r="ET801"/>
      <c r="EU801"/>
      <c r="EV801"/>
      <c r="EW801"/>
      <c r="EX801"/>
      <c r="EY801"/>
      <c r="EZ801"/>
      <c r="FA801"/>
      <c r="FB801"/>
      <c r="FC801"/>
      <c r="FD801"/>
      <c r="FE801"/>
      <c r="FF801"/>
    </row>
    <row r="802" spans="1:162" ht="15" customHeight="1" x14ac:dyDescent="0.35">
      <c r="A802" s="57"/>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ER802"/>
      <c r="ES802"/>
      <c r="ET802"/>
      <c r="EU802"/>
      <c r="EV802"/>
      <c r="EW802"/>
      <c r="EX802"/>
      <c r="EY802"/>
      <c r="EZ802"/>
      <c r="FA802"/>
      <c r="FB802"/>
      <c r="FC802"/>
      <c r="FD802"/>
      <c r="FE802"/>
      <c r="FF802"/>
    </row>
    <row r="803" spans="1:162" ht="15" customHeight="1" x14ac:dyDescent="0.35">
      <c r="A803" s="57"/>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ER803"/>
      <c r="ES803"/>
      <c r="ET803"/>
      <c r="EU803"/>
      <c r="EV803"/>
      <c r="EW803"/>
      <c r="EX803"/>
      <c r="EY803"/>
      <c r="EZ803"/>
      <c r="FA803"/>
      <c r="FB803"/>
      <c r="FC803"/>
      <c r="FD803"/>
      <c r="FE803"/>
      <c r="FF803"/>
    </row>
    <row r="804" spans="1:162" ht="15" customHeight="1" x14ac:dyDescent="0.35">
      <c r="A804" s="57"/>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ER804"/>
      <c r="ES804"/>
      <c r="ET804"/>
      <c r="EU804"/>
      <c r="EV804"/>
      <c r="EW804"/>
      <c r="EX804"/>
      <c r="EY804"/>
      <c r="EZ804"/>
      <c r="FA804"/>
      <c r="FB804"/>
      <c r="FC804"/>
      <c r="FD804"/>
      <c r="FE804"/>
      <c r="FF804"/>
    </row>
    <row r="805" spans="1:162" ht="15" customHeight="1" x14ac:dyDescent="0.35">
      <c r="A805" s="57"/>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ER805"/>
      <c r="ES805"/>
      <c r="ET805"/>
      <c r="EU805"/>
      <c r="EV805"/>
      <c r="EW805"/>
      <c r="EX805"/>
      <c r="EY805"/>
      <c r="EZ805"/>
      <c r="FA805"/>
      <c r="FB805"/>
      <c r="FC805"/>
      <c r="FD805"/>
      <c r="FE805"/>
      <c r="FF805"/>
    </row>
    <row r="806" spans="1:162" ht="15" customHeight="1" x14ac:dyDescent="0.35">
      <c r="A806" s="57"/>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ER806"/>
      <c r="ES806"/>
      <c r="ET806"/>
      <c r="EU806"/>
      <c r="EV806"/>
      <c r="EW806"/>
      <c r="EX806"/>
      <c r="EY806"/>
      <c r="EZ806"/>
      <c r="FA806"/>
      <c r="FB806"/>
      <c r="FC806"/>
      <c r="FD806"/>
      <c r="FE806"/>
      <c r="FF806"/>
    </row>
    <row r="807" spans="1:162" ht="15" customHeight="1" x14ac:dyDescent="0.35">
      <c r="A807" s="5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ER807"/>
      <c r="ES807"/>
      <c r="ET807"/>
      <c r="EU807"/>
      <c r="EV807"/>
      <c r="EW807"/>
      <c r="EX807"/>
      <c r="EY807"/>
      <c r="EZ807"/>
      <c r="FA807"/>
      <c r="FB807"/>
      <c r="FC807"/>
      <c r="FD807"/>
      <c r="FE807"/>
      <c r="FF807"/>
    </row>
    <row r="808" spans="1:162" ht="15" customHeight="1" x14ac:dyDescent="0.35">
      <c r="A808" s="57"/>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ER808"/>
      <c r="ES808"/>
      <c r="ET808"/>
      <c r="EU808"/>
      <c r="EV808"/>
      <c r="EW808"/>
      <c r="EX808"/>
      <c r="EY808"/>
      <c r="EZ808"/>
      <c r="FA808"/>
      <c r="FB808"/>
      <c r="FC808"/>
      <c r="FD808"/>
      <c r="FE808"/>
      <c r="FF808"/>
    </row>
    <row r="809" spans="1:162" ht="15" customHeight="1" x14ac:dyDescent="0.35">
      <c r="A809" s="57"/>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ER809"/>
      <c r="ES809"/>
      <c r="ET809"/>
      <c r="EU809"/>
      <c r="EV809"/>
      <c r="EW809"/>
      <c r="EX809"/>
      <c r="EY809"/>
      <c r="EZ809"/>
      <c r="FA809"/>
      <c r="FB809"/>
      <c r="FC809"/>
      <c r="FD809"/>
      <c r="FE809"/>
      <c r="FF809"/>
    </row>
    <row r="810" spans="1:162" ht="15" customHeight="1" x14ac:dyDescent="0.35">
      <c r="A810" s="57"/>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ER810"/>
      <c r="ES810"/>
      <c r="ET810"/>
      <c r="EU810"/>
      <c r="EV810"/>
      <c r="EW810"/>
      <c r="EX810"/>
      <c r="EY810"/>
      <c r="EZ810"/>
      <c r="FA810"/>
      <c r="FB810"/>
      <c r="FC810"/>
      <c r="FD810"/>
      <c r="FE810"/>
      <c r="FF810"/>
    </row>
    <row r="811" spans="1:162" ht="15" customHeight="1" x14ac:dyDescent="0.35">
      <c r="A811" s="57"/>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ER811"/>
      <c r="ES811"/>
      <c r="ET811"/>
      <c r="EU811"/>
      <c r="EV811"/>
      <c r="EW811"/>
      <c r="EX811"/>
      <c r="EY811"/>
      <c r="EZ811"/>
      <c r="FA811"/>
      <c r="FB811"/>
      <c r="FC811"/>
      <c r="FD811"/>
      <c r="FE811"/>
      <c r="FF811"/>
    </row>
    <row r="812" spans="1:162" ht="15" customHeight="1" x14ac:dyDescent="0.35">
      <c r="A812" s="57"/>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c r="ER812"/>
      <c r="ES812"/>
      <c r="ET812"/>
      <c r="EU812"/>
      <c r="EV812"/>
      <c r="EW812"/>
      <c r="EX812"/>
      <c r="EY812"/>
      <c r="EZ812"/>
      <c r="FA812"/>
      <c r="FB812"/>
      <c r="FC812"/>
      <c r="FD812"/>
      <c r="FE812"/>
      <c r="FF812"/>
    </row>
    <row r="813" spans="1:162" ht="15" customHeight="1" x14ac:dyDescent="0.35">
      <c r="A813" s="57"/>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c r="ER813"/>
      <c r="ES813"/>
      <c r="ET813"/>
      <c r="EU813"/>
      <c r="EV813"/>
      <c r="EW813"/>
      <c r="EX813"/>
      <c r="EY813"/>
      <c r="EZ813"/>
      <c r="FA813"/>
      <c r="FB813"/>
      <c r="FC813"/>
      <c r="FD813"/>
      <c r="FE813"/>
      <c r="FF813"/>
    </row>
    <row r="814" spans="1:162" ht="15" customHeight="1" x14ac:dyDescent="0.35">
      <c r="A814" s="57"/>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c r="ER814"/>
      <c r="ES814"/>
      <c r="ET814"/>
      <c r="EU814"/>
      <c r="EV814"/>
      <c r="EW814"/>
      <c r="EX814"/>
      <c r="EY814"/>
      <c r="EZ814"/>
      <c r="FA814"/>
      <c r="FB814"/>
      <c r="FC814"/>
      <c r="FD814"/>
      <c r="FE814"/>
      <c r="FF814"/>
    </row>
    <row r="815" spans="1:162" ht="15" customHeight="1" x14ac:dyDescent="0.35">
      <c r="A815" s="57"/>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c r="ER815"/>
      <c r="ES815"/>
      <c r="ET815"/>
      <c r="EU815"/>
      <c r="EV815"/>
      <c r="EW815"/>
      <c r="EX815"/>
      <c r="EY815"/>
      <c r="EZ815"/>
      <c r="FA815"/>
      <c r="FB815"/>
      <c r="FC815"/>
      <c r="FD815"/>
      <c r="FE815"/>
      <c r="FF815"/>
    </row>
    <row r="816" spans="1:162" ht="15" customHeight="1" x14ac:dyDescent="0.35">
      <c r="A816" s="57"/>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c r="ER816"/>
      <c r="ES816"/>
      <c r="ET816"/>
      <c r="EU816"/>
      <c r="EV816"/>
      <c r="EW816"/>
      <c r="EX816"/>
      <c r="EY816"/>
      <c r="EZ816"/>
      <c r="FA816"/>
      <c r="FB816"/>
      <c r="FC816"/>
      <c r="FD816"/>
      <c r="FE816"/>
      <c r="FF816"/>
    </row>
    <row r="817" spans="1:162" ht="15" customHeight="1" x14ac:dyDescent="0.35">
      <c r="A817" s="5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c r="ER817"/>
      <c r="ES817"/>
      <c r="ET817"/>
      <c r="EU817"/>
      <c r="EV817"/>
      <c r="EW817"/>
      <c r="EX817"/>
      <c r="EY817"/>
      <c r="EZ817"/>
      <c r="FA817"/>
      <c r="FB817"/>
      <c r="FC817"/>
      <c r="FD817"/>
      <c r="FE817"/>
      <c r="FF817"/>
    </row>
    <row r="818" spans="1:162" ht="15" customHeight="1" x14ac:dyDescent="0.35">
      <c r="A818" s="57"/>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c r="ER818"/>
      <c r="ES818"/>
      <c r="ET818"/>
      <c r="EU818"/>
      <c r="EV818"/>
      <c r="EW818"/>
      <c r="EX818"/>
      <c r="EY818"/>
      <c r="EZ818"/>
      <c r="FA818"/>
      <c r="FB818"/>
      <c r="FC818"/>
      <c r="FD818"/>
      <c r="FE818"/>
      <c r="FF818"/>
    </row>
    <row r="819" spans="1:162" ht="15" customHeight="1" x14ac:dyDescent="0.35">
      <c r="A819" s="57"/>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c r="ER819"/>
      <c r="ES819"/>
      <c r="ET819"/>
      <c r="EU819"/>
      <c r="EV819"/>
      <c r="EW819"/>
      <c r="EX819"/>
      <c r="EY819"/>
      <c r="EZ819"/>
      <c r="FA819"/>
      <c r="FB819"/>
      <c r="FC819"/>
      <c r="FD819"/>
      <c r="FE819"/>
      <c r="FF819"/>
    </row>
    <row r="820" spans="1:162" ht="15" customHeight="1" x14ac:dyDescent="0.35">
      <c r="A820" s="57"/>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c r="ER820"/>
      <c r="ES820"/>
      <c r="ET820"/>
      <c r="EU820"/>
      <c r="EV820"/>
      <c r="EW820"/>
      <c r="EX820"/>
      <c r="EY820"/>
      <c r="EZ820"/>
      <c r="FA820"/>
      <c r="FB820"/>
      <c r="FC820"/>
      <c r="FD820"/>
      <c r="FE820"/>
      <c r="FF820"/>
    </row>
    <row r="821" spans="1:162" ht="15" customHeight="1" x14ac:dyDescent="0.35">
      <c r="A821" s="57"/>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c r="ER821"/>
      <c r="ES821"/>
      <c r="ET821"/>
      <c r="EU821"/>
      <c r="EV821"/>
      <c r="EW821"/>
      <c r="EX821"/>
      <c r="EY821"/>
      <c r="EZ821"/>
      <c r="FA821"/>
      <c r="FB821"/>
      <c r="FC821"/>
      <c r="FD821"/>
      <c r="FE821"/>
      <c r="FF821"/>
    </row>
    <row r="822" spans="1:162" ht="15" customHeight="1" x14ac:dyDescent="0.35">
      <c r="A822" s="57"/>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c r="ER822"/>
      <c r="ES822"/>
      <c r="ET822"/>
      <c r="EU822"/>
      <c r="EV822"/>
      <c r="EW822"/>
      <c r="EX822"/>
      <c r="EY822"/>
      <c r="EZ822"/>
      <c r="FA822"/>
      <c r="FB822"/>
      <c r="FC822"/>
      <c r="FD822"/>
      <c r="FE822"/>
      <c r="FF822"/>
    </row>
    <row r="823" spans="1:162" ht="15" customHeight="1" x14ac:dyDescent="0.35">
      <c r="A823" s="57"/>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c r="ER823"/>
      <c r="ES823"/>
      <c r="ET823"/>
      <c r="EU823"/>
      <c r="EV823"/>
      <c r="EW823"/>
      <c r="EX823"/>
      <c r="EY823"/>
      <c r="EZ823"/>
      <c r="FA823"/>
      <c r="FB823"/>
      <c r="FC823"/>
      <c r="FD823"/>
      <c r="FE823"/>
      <c r="FF823"/>
    </row>
    <row r="824" spans="1:162" ht="15" customHeight="1" x14ac:dyDescent="0.35">
      <c r="A824" s="57"/>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c r="ER824"/>
      <c r="ES824"/>
      <c r="ET824"/>
      <c r="EU824"/>
      <c r="EV824"/>
      <c r="EW824"/>
      <c r="EX824"/>
      <c r="EY824"/>
      <c r="EZ824"/>
      <c r="FA824"/>
      <c r="FB824"/>
      <c r="FC824"/>
      <c r="FD824"/>
      <c r="FE824"/>
      <c r="FF824"/>
    </row>
    <row r="825" spans="1:162" ht="15" customHeight="1" x14ac:dyDescent="0.35">
      <c r="A825" s="57"/>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c r="ER825"/>
      <c r="ES825"/>
      <c r="ET825"/>
      <c r="EU825"/>
      <c r="EV825"/>
      <c r="EW825"/>
      <c r="EX825"/>
      <c r="EY825"/>
      <c r="EZ825"/>
      <c r="FA825"/>
      <c r="FB825"/>
      <c r="FC825"/>
      <c r="FD825"/>
      <c r="FE825"/>
      <c r="FF825"/>
    </row>
    <row r="826" spans="1:162" ht="15" customHeight="1" x14ac:dyDescent="0.35">
      <c r="A826" s="57"/>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c r="ER826"/>
      <c r="ES826"/>
      <c r="ET826"/>
      <c r="EU826"/>
      <c r="EV826"/>
      <c r="EW826"/>
      <c r="EX826"/>
      <c r="EY826"/>
      <c r="EZ826"/>
      <c r="FA826"/>
      <c r="FB826"/>
      <c r="FC826"/>
      <c r="FD826"/>
      <c r="FE826"/>
      <c r="FF826"/>
    </row>
    <row r="827" spans="1:162" ht="15" customHeight="1" x14ac:dyDescent="0.35">
      <c r="A827" s="5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c r="ER827"/>
      <c r="ES827"/>
      <c r="ET827"/>
      <c r="EU827"/>
      <c r="EV827"/>
      <c r="EW827"/>
      <c r="EX827"/>
      <c r="EY827"/>
      <c r="EZ827"/>
      <c r="FA827"/>
      <c r="FB827"/>
      <c r="FC827"/>
      <c r="FD827"/>
      <c r="FE827"/>
      <c r="FF827"/>
    </row>
    <row r="828" spans="1:162" ht="15" customHeight="1" x14ac:dyDescent="0.35">
      <c r="A828" s="57"/>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c r="ER828"/>
      <c r="ES828"/>
      <c r="ET828"/>
      <c r="EU828"/>
      <c r="EV828"/>
      <c r="EW828"/>
      <c r="EX828"/>
      <c r="EY828"/>
      <c r="EZ828"/>
      <c r="FA828"/>
      <c r="FB828"/>
      <c r="FC828"/>
      <c r="FD828"/>
      <c r="FE828"/>
      <c r="FF828"/>
    </row>
    <row r="829" spans="1:162" ht="15" customHeight="1" x14ac:dyDescent="0.35">
      <c r="A829" s="57"/>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c r="ER829"/>
      <c r="ES829"/>
      <c r="ET829"/>
      <c r="EU829"/>
      <c r="EV829"/>
      <c r="EW829"/>
      <c r="EX829"/>
      <c r="EY829"/>
      <c r="EZ829"/>
      <c r="FA829"/>
      <c r="FB829"/>
      <c r="FC829"/>
      <c r="FD829"/>
      <c r="FE829"/>
      <c r="FF829"/>
    </row>
    <row r="830" spans="1:162" ht="15" customHeight="1" x14ac:dyDescent="0.35">
      <c r="A830" s="57"/>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c r="ER830"/>
      <c r="ES830"/>
      <c r="ET830"/>
      <c r="EU830"/>
      <c r="EV830"/>
      <c r="EW830"/>
      <c r="EX830"/>
      <c r="EY830"/>
      <c r="EZ830"/>
      <c r="FA830"/>
      <c r="FB830"/>
      <c r="FC830"/>
      <c r="FD830"/>
      <c r="FE830"/>
      <c r="FF830"/>
    </row>
    <row r="831" spans="1:162" ht="15" customHeight="1" x14ac:dyDescent="0.35">
      <c r="A831" s="57"/>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c r="ER831"/>
      <c r="ES831"/>
      <c r="ET831"/>
      <c r="EU831"/>
      <c r="EV831"/>
      <c r="EW831"/>
      <c r="EX831"/>
      <c r="EY831"/>
      <c r="EZ831"/>
      <c r="FA831"/>
      <c r="FB831"/>
      <c r="FC831"/>
      <c r="FD831"/>
      <c r="FE831"/>
      <c r="FF831"/>
    </row>
    <row r="832" spans="1:162" ht="15" customHeight="1" x14ac:dyDescent="0.35">
      <c r="A832" s="57"/>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c r="ER832"/>
      <c r="ES832"/>
      <c r="ET832"/>
      <c r="EU832"/>
      <c r="EV832"/>
      <c r="EW832"/>
      <c r="EX832"/>
      <c r="EY832"/>
      <c r="EZ832"/>
      <c r="FA832"/>
      <c r="FB832"/>
      <c r="FC832"/>
      <c r="FD832"/>
      <c r="FE832"/>
      <c r="FF832"/>
    </row>
    <row r="833" spans="1:162" ht="15" customHeight="1" x14ac:dyDescent="0.35">
      <c r="A833" s="57"/>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c r="ER833"/>
      <c r="ES833"/>
      <c r="ET833"/>
      <c r="EU833"/>
      <c r="EV833"/>
      <c r="EW833"/>
      <c r="EX833"/>
      <c r="EY833"/>
      <c r="EZ833"/>
      <c r="FA833"/>
      <c r="FB833"/>
      <c r="FC833"/>
      <c r="FD833"/>
      <c r="FE833"/>
      <c r="FF833"/>
    </row>
    <row r="834" spans="1:162" ht="15" customHeight="1" x14ac:dyDescent="0.35">
      <c r="A834" s="57"/>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c r="ER834"/>
      <c r="ES834"/>
      <c r="ET834"/>
      <c r="EU834"/>
      <c r="EV834"/>
      <c r="EW834"/>
      <c r="EX834"/>
      <c r="EY834"/>
      <c r="EZ834"/>
      <c r="FA834"/>
      <c r="FB834"/>
      <c r="FC834"/>
      <c r="FD834"/>
      <c r="FE834"/>
      <c r="FF834"/>
    </row>
    <row r="835" spans="1:162" ht="15" customHeight="1" x14ac:dyDescent="0.35">
      <c r="A835" s="57"/>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c r="ER835"/>
      <c r="ES835"/>
      <c r="ET835"/>
      <c r="EU835"/>
      <c r="EV835"/>
      <c r="EW835"/>
      <c r="EX835"/>
      <c r="EY835"/>
      <c r="EZ835"/>
      <c r="FA835"/>
      <c r="FB835"/>
      <c r="FC835"/>
      <c r="FD835"/>
      <c r="FE835"/>
      <c r="FF835"/>
    </row>
    <row r="836" spans="1:162" ht="15" customHeight="1" x14ac:dyDescent="0.35">
      <c r="A836" s="57"/>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c r="ER836"/>
      <c r="ES836"/>
      <c r="ET836"/>
      <c r="EU836"/>
      <c r="EV836"/>
      <c r="EW836"/>
      <c r="EX836"/>
      <c r="EY836"/>
      <c r="EZ836"/>
      <c r="FA836"/>
      <c r="FB836"/>
      <c r="FC836"/>
      <c r="FD836"/>
      <c r="FE836"/>
      <c r="FF836"/>
    </row>
    <row r="837" spans="1:162" ht="15" customHeight="1" x14ac:dyDescent="0.35">
      <c r="A837" s="5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c r="ER837"/>
      <c r="ES837"/>
      <c r="ET837"/>
      <c r="EU837"/>
      <c r="EV837"/>
      <c r="EW837"/>
      <c r="EX837"/>
      <c r="EY837"/>
      <c r="EZ837"/>
      <c r="FA837"/>
      <c r="FB837"/>
      <c r="FC837"/>
      <c r="FD837"/>
      <c r="FE837"/>
      <c r="FF837"/>
    </row>
    <row r="838" spans="1:162" ht="15" customHeight="1" x14ac:dyDescent="0.35">
      <c r="A838" s="57"/>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c r="ER838"/>
      <c r="ES838"/>
      <c r="ET838"/>
      <c r="EU838"/>
      <c r="EV838"/>
      <c r="EW838"/>
      <c r="EX838"/>
      <c r="EY838"/>
      <c r="EZ838"/>
      <c r="FA838"/>
      <c r="FB838"/>
      <c r="FC838"/>
      <c r="FD838"/>
      <c r="FE838"/>
      <c r="FF838"/>
    </row>
    <row r="839" spans="1:162" ht="15" customHeight="1" x14ac:dyDescent="0.35">
      <c r="A839" s="57"/>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c r="ER839"/>
      <c r="ES839"/>
      <c r="ET839"/>
      <c r="EU839"/>
      <c r="EV839"/>
      <c r="EW839"/>
      <c r="EX839"/>
      <c r="EY839"/>
      <c r="EZ839"/>
      <c r="FA839"/>
      <c r="FB839"/>
      <c r="FC839"/>
      <c r="FD839"/>
      <c r="FE839"/>
      <c r="FF839"/>
    </row>
    <row r="840" spans="1:162" ht="15" customHeight="1" x14ac:dyDescent="0.35">
      <c r="A840" s="57"/>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c r="ER840"/>
      <c r="ES840"/>
      <c r="ET840"/>
      <c r="EU840"/>
      <c r="EV840"/>
      <c r="EW840"/>
      <c r="EX840"/>
      <c r="EY840"/>
      <c r="EZ840"/>
      <c r="FA840"/>
      <c r="FB840"/>
      <c r="FC840"/>
      <c r="FD840"/>
      <c r="FE840"/>
      <c r="FF840"/>
    </row>
    <row r="841" spans="1:162" ht="15" customHeight="1" x14ac:dyDescent="0.35">
      <c r="A841" s="57"/>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c r="ER841"/>
      <c r="ES841"/>
      <c r="ET841"/>
      <c r="EU841"/>
      <c r="EV841"/>
      <c r="EW841"/>
      <c r="EX841"/>
      <c r="EY841"/>
      <c r="EZ841"/>
      <c r="FA841"/>
      <c r="FB841"/>
      <c r="FC841"/>
      <c r="FD841"/>
      <c r="FE841"/>
      <c r="FF841"/>
    </row>
    <row r="842" spans="1:162" ht="15" customHeight="1" x14ac:dyDescent="0.35">
      <c r="A842" s="57"/>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c r="ER842"/>
      <c r="ES842"/>
      <c r="ET842"/>
      <c r="EU842"/>
      <c r="EV842"/>
      <c r="EW842"/>
      <c r="EX842"/>
      <c r="EY842"/>
      <c r="EZ842"/>
      <c r="FA842"/>
      <c r="FB842"/>
      <c r="FC842"/>
      <c r="FD842"/>
      <c r="FE842"/>
      <c r="FF842"/>
    </row>
    <row r="843" spans="1:162" ht="15" customHeight="1" x14ac:dyDescent="0.35">
      <c r="A843" s="57"/>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c r="ER843"/>
      <c r="ES843"/>
      <c r="ET843"/>
      <c r="EU843"/>
      <c r="EV843"/>
      <c r="EW843"/>
      <c r="EX843"/>
      <c r="EY843"/>
      <c r="EZ843"/>
      <c r="FA843"/>
      <c r="FB843"/>
      <c r="FC843"/>
      <c r="FD843"/>
      <c r="FE843"/>
      <c r="FF843"/>
    </row>
    <row r="844" spans="1:162" ht="15" customHeight="1" x14ac:dyDescent="0.35">
      <c r="A844" s="57"/>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c r="ER844"/>
      <c r="ES844"/>
      <c r="ET844"/>
      <c r="EU844"/>
      <c r="EV844"/>
      <c r="EW844"/>
      <c r="EX844"/>
      <c r="EY844"/>
      <c r="EZ844"/>
      <c r="FA844"/>
      <c r="FB844"/>
      <c r="FC844"/>
      <c r="FD844"/>
      <c r="FE844"/>
      <c r="FF844"/>
    </row>
    <row r="845" spans="1:162" ht="15" customHeight="1" x14ac:dyDescent="0.35">
      <c r="A845" s="57"/>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c r="ER845"/>
      <c r="ES845"/>
      <c r="ET845"/>
      <c r="EU845"/>
      <c r="EV845"/>
      <c r="EW845"/>
      <c r="EX845"/>
      <c r="EY845"/>
      <c r="EZ845"/>
      <c r="FA845"/>
      <c r="FB845"/>
      <c r="FC845"/>
      <c r="FD845"/>
      <c r="FE845"/>
      <c r="FF845"/>
    </row>
    <row r="846" spans="1:162" ht="15" customHeight="1" x14ac:dyDescent="0.35">
      <c r="A846" s="57"/>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c r="ER846"/>
      <c r="ES846"/>
      <c r="ET846"/>
      <c r="EU846"/>
      <c r="EV846"/>
      <c r="EW846"/>
      <c r="EX846"/>
      <c r="EY846"/>
      <c r="EZ846"/>
      <c r="FA846"/>
      <c r="FB846"/>
      <c r="FC846"/>
      <c r="FD846"/>
      <c r="FE846"/>
      <c r="FF846"/>
    </row>
    <row r="847" spans="1:162" ht="15" customHeight="1" x14ac:dyDescent="0.35">
      <c r="A847" s="5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c r="ER847"/>
      <c r="ES847"/>
      <c r="ET847"/>
      <c r="EU847"/>
      <c r="EV847"/>
      <c r="EW847"/>
      <c r="EX847"/>
      <c r="EY847"/>
      <c r="EZ847"/>
      <c r="FA847"/>
      <c r="FB847"/>
      <c r="FC847"/>
      <c r="FD847"/>
      <c r="FE847"/>
      <c r="FF847"/>
    </row>
    <row r="848" spans="1:162" ht="15" customHeight="1" x14ac:dyDescent="0.35">
      <c r="A848" s="57"/>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c r="ER848"/>
      <c r="ES848"/>
      <c r="ET848"/>
      <c r="EU848"/>
      <c r="EV848"/>
      <c r="EW848"/>
      <c r="EX848"/>
      <c r="EY848"/>
      <c r="EZ848"/>
      <c r="FA848"/>
      <c r="FB848"/>
      <c r="FC848"/>
      <c r="FD848"/>
      <c r="FE848"/>
      <c r="FF848"/>
    </row>
    <row r="849" spans="1:162" ht="15" customHeight="1" x14ac:dyDescent="0.35">
      <c r="A849" s="57"/>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c r="ER849"/>
      <c r="ES849"/>
      <c r="ET849"/>
      <c r="EU849"/>
      <c r="EV849"/>
      <c r="EW849"/>
      <c r="EX849"/>
      <c r="EY849"/>
      <c r="EZ849"/>
      <c r="FA849"/>
      <c r="FB849"/>
      <c r="FC849"/>
      <c r="FD849"/>
      <c r="FE849"/>
      <c r="FF849"/>
    </row>
    <row r="850" spans="1:162" ht="15" customHeight="1" x14ac:dyDescent="0.35">
      <c r="A850" s="57"/>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c r="ER850"/>
      <c r="ES850"/>
      <c r="ET850"/>
      <c r="EU850"/>
      <c r="EV850"/>
      <c r="EW850"/>
      <c r="EX850"/>
      <c r="EY850"/>
      <c r="EZ850"/>
      <c r="FA850"/>
      <c r="FB850"/>
      <c r="FC850"/>
      <c r="FD850"/>
      <c r="FE850"/>
      <c r="FF850"/>
    </row>
    <row r="851" spans="1:162" ht="15" customHeight="1" x14ac:dyDescent="0.35">
      <c r="A851" s="57"/>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c r="ER851"/>
      <c r="ES851"/>
      <c r="ET851"/>
      <c r="EU851"/>
      <c r="EV851"/>
      <c r="EW851"/>
      <c r="EX851"/>
      <c r="EY851"/>
      <c r="EZ851"/>
      <c r="FA851"/>
      <c r="FB851"/>
      <c r="FC851"/>
      <c r="FD851"/>
      <c r="FE851"/>
      <c r="FF851"/>
    </row>
    <row r="852" spans="1:162" ht="15" customHeight="1" x14ac:dyDescent="0.35">
      <c r="A852" s="57"/>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c r="ER852"/>
      <c r="ES852"/>
      <c r="ET852"/>
      <c r="EU852"/>
      <c r="EV852"/>
      <c r="EW852"/>
      <c r="EX852"/>
      <c r="EY852"/>
      <c r="EZ852"/>
      <c r="FA852"/>
      <c r="FB852"/>
      <c r="FC852"/>
      <c r="FD852"/>
      <c r="FE852"/>
      <c r="FF852"/>
    </row>
    <row r="853" spans="1:162" ht="15" customHeight="1" x14ac:dyDescent="0.35">
      <c r="A853" s="57"/>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c r="ER853"/>
      <c r="ES853"/>
      <c r="ET853"/>
      <c r="EU853"/>
      <c r="EV853"/>
      <c r="EW853"/>
      <c r="EX853"/>
      <c r="EY853"/>
      <c r="EZ853"/>
      <c r="FA853"/>
      <c r="FB853"/>
      <c r="FC853"/>
      <c r="FD853"/>
      <c r="FE853"/>
      <c r="FF853"/>
    </row>
    <row r="854" spans="1:162" ht="15" customHeight="1" x14ac:dyDescent="0.35">
      <c r="A854" s="57"/>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c r="ER854"/>
      <c r="ES854"/>
      <c r="ET854"/>
      <c r="EU854"/>
      <c r="EV854"/>
      <c r="EW854"/>
      <c r="EX854"/>
      <c r="EY854"/>
      <c r="EZ854"/>
      <c r="FA854"/>
      <c r="FB854"/>
      <c r="FC854"/>
      <c r="FD854"/>
      <c r="FE854"/>
      <c r="FF854"/>
    </row>
    <row r="855" spans="1:162" ht="15" customHeight="1" x14ac:dyDescent="0.35">
      <c r="A855" s="57"/>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c r="ER855"/>
      <c r="ES855"/>
      <c r="ET855"/>
      <c r="EU855"/>
      <c r="EV855"/>
      <c r="EW855"/>
      <c r="EX855"/>
      <c r="EY855"/>
      <c r="EZ855"/>
      <c r="FA855"/>
      <c r="FB855"/>
      <c r="FC855"/>
      <c r="FD855"/>
      <c r="FE855"/>
      <c r="FF855"/>
    </row>
    <row r="856" spans="1:162" ht="15" customHeight="1" x14ac:dyDescent="0.35">
      <c r="A856" s="57"/>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c r="ER856"/>
      <c r="ES856"/>
      <c r="ET856"/>
      <c r="EU856"/>
      <c r="EV856"/>
      <c r="EW856"/>
      <c r="EX856"/>
      <c r="EY856"/>
      <c r="EZ856"/>
      <c r="FA856"/>
      <c r="FB856"/>
      <c r="FC856"/>
      <c r="FD856"/>
      <c r="FE856"/>
      <c r="FF856"/>
    </row>
    <row r="857" spans="1:162" ht="15" customHeight="1" x14ac:dyDescent="0.35">
      <c r="A857" s="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c r="ER857"/>
      <c r="ES857"/>
      <c r="ET857"/>
      <c r="EU857"/>
      <c r="EV857"/>
      <c r="EW857"/>
      <c r="EX857"/>
      <c r="EY857"/>
      <c r="EZ857"/>
      <c r="FA857"/>
      <c r="FB857"/>
      <c r="FC857"/>
      <c r="FD857"/>
      <c r="FE857"/>
      <c r="FF857"/>
    </row>
    <row r="858" spans="1:162" ht="15" customHeight="1" x14ac:dyDescent="0.35">
      <c r="A858" s="57"/>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c r="ER858"/>
      <c r="ES858"/>
      <c r="ET858"/>
      <c r="EU858"/>
      <c r="EV858"/>
      <c r="EW858"/>
      <c r="EX858"/>
      <c r="EY858"/>
      <c r="EZ858"/>
      <c r="FA858"/>
      <c r="FB858"/>
      <c r="FC858"/>
      <c r="FD858"/>
      <c r="FE858"/>
      <c r="FF858"/>
    </row>
    <row r="859" spans="1:162" ht="15" customHeight="1" x14ac:dyDescent="0.35">
      <c r="A859" s="57"/>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c r="ER859"/>
      <c r="ES859"/>
      <c r="ET859"/>
      <c r="EU859"/>
      <c r="EV859"/>
      <c r="EW859"/>
      <c r="EX859"/>
      <c r="EY859"/>
      <c r="EZ859"/>
      <c r="FA859"/>
      <c r="FB859"/>
      <c r="FC859"/>
      <c r="FD859"/>
      <c r="FE859"/>
      <c r="FF859"/>
    </row>
    <row r="860" spans="1:162" ht="15" customHeight="1" x14ac:dyDescent="0.35">
      <c r="A860" s="57"/>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c r="ER860"/>
      <c r="ES860"/>
      <c r="ET860"/>
      <c r="EU860"/>
      <c r="EV860"/>
      <c r="EW860"/>
      <c r="EX860"/>
      <c r="EY860"/>
      <c r="EZ860"/>
      <c r="FA860"/>
      <c r="FB860"/>
      <c r="FC860"/>
      <c r="FD860"/>
      <c r="FE860"/>
      <c r="FF860"/>
    </row>
    <row r="861" spans="1:162" ht="15" customHeight="1" x14ac:dyDescent="0.35">
      <c r="A861" s="57"/>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c r="ER861"/>
      <c r="ES861"/>
      <c r="ET861"/>
      <c r="EU861"/>
      <c r="EV861"/>
      <c r="EW861"/>
      <c r="EX861"/>
      <c r="EY861"/>
      <c r="EZ861"/>
      <c r="FA861"/>
      <c r="FB861"/>
      <c r="FC861"/>
      <c r="FD861"/>
      <c r="FE861"/>
      <c r="FF861"/>
    </row>
    <row r="862" spans="1:162" ht="15" customHeight="1" x14ac:dyDescent="0.35">
      <c r="A862" s="57"/>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c r="ER862"/>
      <c r="ES862"/>
      <c r="ET862"/>
      <c r="EU862"/>
      <c r="EV862"/>
      <c r="EW862"/>
      <c r="EX862"/>
      <c r="EY862"/>
      <c r="EZ862"/>
      <c r="FA862"/>
      <c r="FB862"/>
      <c r="FC862"/>
      <c r="FD862"/>
      <c r="FE862"/>
      <c r="FF862"/>
    </row>
    <row r="863" spans="1:162" ht="15" customHeight="1" x14ac:dyDescent="0.35">
      <c r="A863" s="57"/>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c r="ER863"/>
      <c r="ES863"/>
      <c r="ET863"/>
      <c r="EU863"/>
      <c r="EV863"/>
      <c r="EW863"/>
      <c r="EX863"/>
      <c r="EY863"/>
      <c r="EZ863"/>
      <c r="FA863"/>
      <c r="FB863"/>
      <c r="FC863"/>
      <c r="FD863"/>
      <c r="FE863"/>
      <c r="FF863"/>
    </row>
    <row r="864" spans="1:162" ht="15" customHeight="1" x14ac:dyDescent="0.35">
      <c r="A864" s="57"/>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c r="ER864"/>
      <c r="ES864"/>
      <c r="ET864"/>
      <c r="EU864"/>
      <c r="EV864"/>
      <c r="EW864"/>
      <c r="EX864"/>
      <c r="EY864"/>
      <c r="EZ864"/>
      <c r="FA864"/>
      <c r="FB864"/>
      <c r="FC864"/>
      <c r="FD864"/>
      <c r="FE864"/>
      <c r="FF864"/>
    </row>
    <row r="865" spans="1:162" ht="15" customHeight="1" x14ac:dyDescent="0.35">
      <c r="A865" s="57"/>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c r="ER865"/>
      <c r="ES865"/>
      <c r="ET865"/>
      <c r="EU865"/>
      <c r="EV865"/>
      <c r="EW865"/>
      <c r="EX865"/>
      <c r="EY865"/>
      <c r="EZ865"/>
      <c r="FA865"/>
      <c r="FB865"/>
      <c r="FC865"/>
      <c r="FD865"/>
      <c r="FE865"/>
      <c r="FF865"/>
    </row>
    <row r="866" spans="1:162" ht="15" customHeight="1" x14ac:dyDescent="0.35">
      <c r="A866" s="57"/>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c r="ER866"/>
      <c r="ES866"/>
      <c r="ET866"/>
      <c r="EU866"/>
      <c r="EV866"/>
      <c r="EW866"/>
      <c r="EX866"/>
      <c r="EY866"/>
      <c r="EZ866"/>
      <c r="FA866"/>
      <c r="FB866"/>
      <c r="FC866"/>
      <c r="FD866"/>
      <c r="FE866"/>
      <c r="FF866"/>
    </row>
    <row r="867" spans="1:162" ht="15" customHeight="1" x14ac:dyDescent="0.35">
      <c r="A867" s="5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c r="ER867"/>
      <c r="ES867"/>
      <c r="ET867"/>
      <c r="EU867"/>
      <c r="EV867"/>
      <c r="EW867"/>
      <c r="EX867"/>
      <c r="EY867"/>
      <c r="EZ867"/>
      <c r="FA867"/>
      <c r="FB867"/>
      <c r="FC867"/>
      <c r="FD867"/>
      <c r="FE867"/>
      <c r="FF867"/>
    </row>
    <row r="868" spans="1:162" ht="15" customHeight="1" x14ac:dyDescent="0.35">
      <c r="A868" s="57"/>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c r="ER868"/>
      <c r="ES868"/>
      <c r="ET868"/>
      <c r="EU868"/>
      <c r="EV868"/>
      <c r="EW868"/>
      <c r="EX868"/>
      <c r="EY868"/>
      <c r="EZ868"/>
      <c r="FA868"/>
      <c r="FB868"/>
      <c r="FC868"/>
      <c r="FD868"/>
      <c r="FE868"/>
      <c r="FF868"/>
    </row>
    <row r="869" spans="1:162" ht="15" customHeight="1" x14ac:dyDescent="0.35">
      <c r="A869" s="57"/>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c r="ER869"/>
      <c r="ES869"/>
      <c r="ET869"/>
      <c r="EU869"/>
      <c r="EV869"/>
      <c r="EW869"/>
      <c r="EX869"/>
      <c r="EY869"/>
      <c r="EZ869"/>
      <c r="FA869"/>
      <c r="FB869"/>
      <c r="FC869"/>
      <c r="FD869"/>
      <c r="FE869"/>
      <c r="FF869"/>
    </row>
    <row r="870" spans="1:162" ht="15" customHeight="1" x14ac:dyDescent="0.35">
      <c r="A870" s="57"/>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c r="ER870"/>
      <c r="ES870"/>
      <c r="ET870"/>
      <c r="EU870"/>
      <c r="EV870"/>
      <c r="EW870"/>
      <c r="EX870"/>
      <c r="EY870"/>
      <c r="EZ870"/>
      <c r="FA870"/>
      <c r="FB870"/>
      <c r="FC870"/>
      <c r="FD870"/>
      <c r="FE870"/>
      <c r="FF870"/>
    </row>
    <row r="871" spans="1:162" ht="15" customHeight="1" x14ac:dyDescent="0.35">
      <c r="A871" s="57"/>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c r="ER871"/>
      <c r="ES871"/>
      <c r="ET871"/>
      <c r="EU871"/>
      <c r="EV871"/>
      <c r="EW871"/>
      <c r="EX871"/>
      <c r="EY871"/>
      <c r="EZ871"/>
      <c r="FA871"/>
      <c r="FB871"/>
      <c r="FC871"/>
      <c r="FD871"/>
      <c r="FE871"/>
      <c r="FF871"/>
    </row>
    <row r="872" spans="1:162" ht="15" customHeight="1" x14ac:dyDescent="0.35">
      <c r="A872" s="57"/>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c r="ER872"/>
      <c r="ES872"/>
      <c r="ET872"/>
      <c r="EU872"/>
      <c r="EV872"/>
      <c r="EW872"/>
      <c r="EX872"/>
      <c r="EY872"/>
      <c r="EZ872"/>
      <c r="FA872"/>
      <c r="FB872"/>
      <c r="FC872"/>
      <c r="FD872"/>
      <c r="FE872"/>
      <c r="FF872"/>
    </row>
    <row r="873" spans="1:162" ht="15" customHeight="1" x14ac:dyDescent="0.35">
      <c r="A873" s="57"/>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c r="ER873"/>
      <c r="ES873"/>
      <c r="ET873"/>
      <c r="EU873"/>
      <c r="EV873"/>
      <c r="EW873"/>
      <c r="EX873"/>
      <c r="EY873"/>
      <c r="EZ873"/>
      <c r="FA873"/>
      <c r="FB873"/>
      <c r="FC873"/>
      <c r="FD873"/>
      <c r="FE873"/>
      <c r="FF873"/>
    </row>
    <row r="874" spans="1:162" ht="15" customHeight="1" x14ac:dyDescent="0.35">
      <c r="A874" s="57"/>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c r="ER874"/>
      <c r="ES874"/>
      <c r="ET874"/>
      <c r="EU874"/>
      <c r="EV874"/>
      <c r="EW874"/>
      <c r="EX874"/>
      <c r="EY874"/>
      <c r="EZ874"/>
      <c r="FA874"/>
      <c r="FB874"/>
      <c r="FC874"/>
      <c r="FD874"/>
      <c r="FE874"/>
      <c r="FF874"/>
    </row>
    <row r="875" spans="1:162" ht="15" customHeight="1" x14ac:dyDescent="0.35">
      <c r="A875" s="57"/>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c r="ER875"/>
      <c r="ES875"/>
      <c r="ET875"/>
      <c r="EU875"/>
      <c r="EV875"/>
      <c r="EW875"/>
      <c r="EX875"/>
      <c r="EY875"/>
      <c r="EZ875"/>
      <c r="FA875"/>
      <c r="FB875"/>
      <c r="FC875"/>
      <c r="FD875"/>
      <c r="FE875"/>
      <c r="FF875"/>
    </row>
    <row r="876" spans="1:162" ht="15" customHeight="1" x14ac:dyDescent="0.35">
      <c r="A876" s="57"/>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c r="ER876"/>
      <c r="ES876"/>
      <c r="ET876"/>
      <c r="EU876"/>
      <c r="EV876"/>
      <c r="EW876"/>
      <c r="EX876"/>
      <c r="EY876"/>
      <c r="EZ876"/>
      <c r="FA876"/>
      <c r="FB876"/>
      <c r="FC876"/>
      <c r="FD876"/>
      <c r="FE876"/>
      <c r="FF876"/>
    </row>
    <row r="877" spans="1:162" ht="15" customHeight="1" x14ac:dyDescent="0.35">
      <c r="A877" s="5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c r="ER877"/>
      <c r="ES877"/>
      <c r="ET877"/>
      <c r="EU877"/>
      <c r="EV877"/>
      <c r="EW877"/>
      <c r="EX877"/>
      <c r="EY877"/>
      <c r="EZ877"/>
      <c r="FA877"/>
      <c r="FB877"/>
      <c r="FC877"/>
      <c r="FD877"/>
      <c r="FE877"/>
      <c r="FF877"/>
    </row>
    <row r="878" spans="1:162" ht="15" customHeight="1" x14ac:dyDescent="0.35">
      <c r="A878" s="57"/>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c r="ER878"/>
      <c r="ES878"/>
      <c r="ET878"/>
      <c r="EU878"/>
      <c r="EV878"/>
      <c r="EW878"/>
      <c r="EX878"/>
      <c r="EY878"/>
      <c r="EZ878"/>
      <c r="FA878"/>
      <c r="FB878"/>
      <c r="FC878"/>
      <c r="FD878"/>
      <c r="FE878"/>
      <c r="FF878"/>
    </row>
    <row r="879" spans="1:162" ht="15" customHeight="1" x14ac:dyDescent="0.35">
      <c r="A879" s="57"/>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c r="ER879"/>
      <c r="ES879"/>
      <c r="ET879"/>
      <c r="EU879"/>
      <c r="EV879"/>
      <c r="EW879"/>
      <c r="EX879"/>
      <c r="EY879"/>
      <c r="EZ879"/>
      <c r="FA879"/>
      <c r="FB879"/>
      <c r="FC879"/>
      <c r="FD879"/>
      <c r="FE879"/>
      <c r="FF879"/>
    </row>
    <row r="880" spans="1:162" ht="15" customHeight="1" x14ac:dyDescent="0.35">
      <c r="A880" s="57"/>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c r="ER880"/>
      <c r="ES880"/>
      <c r="ET880"/>
      <c r="EU880"/>
      <c r="EV880"/>
      <c r="EW880"/>
      <c r="EX880"/>
      <c r="EY880"/>
      <c r="EZ880"/>
      <c r="FA880"/>
      <c r="FB880"/>
      <c r="FC880"/>
      <c r="FD880"/>
      <c r="FE880"/>
      <c r="FF880"/>
    </row>
    <row r="881" spans="1:162" ht="15" customHeight="1" x14ac:dyDescent="0.35">
      <c r="A881" s="57"/>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c r="ER881"/>
      <c r="ES881"/>
      <c r="ET881"/>
      <c r="EU881"/>
      <c r="EV881"/>
      <c r="EW881"/>
      <c r="EX881"/>
      <c r="EY881"/>
      <c r="EZ881"/>
      <c r="FA881"/>
      <c r="FB881"/>
      <c r="FC881"/>
      <c r="FD881"/>
      <c r="FE881"/>
      <c r="FF881"/>
    </row>
    <row r="882" spans="1:162" ht="15" customHeight="1" x14ac:dyDescent="0.35">
      <c r="A882" s="57"/>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c r="ER882"/>
      <c r="ES882"/>
      <c r="ET882"/>
      <c r="EU882"/>
      <c r="EV882"/>
      <c r="EW882"/>
      <c r="EX882"/>
      <c r="EY882"/>
      <c r="EZ882"/>
      <c r="FA882"/>
      <c r="FB882"/>
      <c r="FC882"/>
      <c r="FD882"/>
      <c r="FE882"/>
      <c r="FF882"/>
    </row>
    <row r="883" spans="1:162" ht="15" customHeight="1" x14ac:dyDescent="0.35">
      <c r="A883" s="57"/>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c r="ER883"/>
      <c r="ES883"/>
      <c r="ET883"/>
      <c r="EU883"/>
      <c r="EV883"/>
      <c r="EW883"/>
      <c r="EX883"/>
      <c r="EY883"/>
      <c r="EZ883"/>
      <c r="FA883"/>
      <c r="FB883"/>
      <c r="FC883"/>
      <c r="FD883"/>
      <c r="FE883"/>
      <c r="FF883"/>
    </row>
    <row r="884" spans="1:162" ht="15" customHeight="1" x14ac:dyDescent="0.35">
      <c r="A884" s="57"/>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c r="ER884"/>
      <c r="ES884"/>
      <c r="ET884"/>
      <c r="EU884"/>
      <c r="EV884"/>
      <c r="EW884"/>
      <c r="EX884"/>
      <c r="EY884"/>
      <c r="EZ884"/>
      <c r="FA884"/>
      <c r="FB884"/>
      <c r="FC884"/>
      <c r="FD884"/>
      <c r="FE884"/>
      <c r="FF884"/>
    </row>
    <row r="885" spans="1:162" ht="15" customHeight="1" x14ac:dyDescent="0.35">
      <c r="A885" s="57"/>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c r="ER885"/>
      <c r="ES885"/>
      <c r="ET885"/>
      <c r="EU885"/>
      <c r="EV885"/>
      <c r="EW885"/>
      <c r="EX885"/>
      <c r="EY885"/>
      <c r="EZ885"/>
      <c r="FA885"/>
      <c r="FB885"/>
      <c r="FC885"/>
      <c r="FD885"/>
      <c r="FE885"/>
      <c r="FF885"/>
    </row>
    <row r="886" spans="1:162" ht="15" customHeight="1" x14ac:dyDescent="0.35">
      <c r="A886" s="57"/>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c r="ER886"/>
      <c r="ES886"/>
      <c r="ET886"/>
      <c r="EU886"/>
      <c r="EV886"/>
      <c r="EW886"/>
      <c r="EX886"/>
      <c r="EY886"/>
      <c r="EZ886"/>
      <c r="FA886"/>
      <c r="FB886"/>
      <c r="FC886"/>
      <c r="FD886"/>
      <c r="FE886"/>
      <c r="FF886"/>
    </row>
    <row r="887" spans="1:162" ht="15" customHeight="1" x14ac:dyDescent="0.35">
      <c r="A887" s="5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c r="ER887"/>
      <c r="ES887"/>
      <c r="ET887"/>
      <c r="EU887"/>
      <c r="EV887"/>
      <c r="EW887"/>
      <c r="EX887"/>
      <c r="EY887"/>
      <c r="EZ887"/>
      <c r="FA887"/>
      <c r="FB887"/>
      <c r="FC887"/>
      <c r="FD887"/>
      <c r="FE887"/>
      <c r="FF887"/>
    </row>
    <row r="888" spans="1:162" ht="15" customHeight="1" x14ac:dyDescent="0.35">
      <c r="A888" s="57"/>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c r="ER888"/>
      <c r="ES888"/>
      <c r="ET888"/>
      <c r="EU888"/>
      <c r="EV888"/>
      <c r="EW888"/>
      <c r="EX888"/>
      <c r="EY888"/>
      <c r="EZ888"/>
      <c r="FA888"/>
      <c r="FB888"/>
      <c r="FC888"/>
      <c r="FD888"/>
      <c r="FE888"/>
      <c r="FF888"/>
    </row>
    <row r="889" spans="1:162" ht="15" customHeight="1" x14ac:dyDescent="0.35">
      <c r="A889" s="57"/>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c r="ER889"/>
      <c r="ES889"/>
      <c r="ET889"/>
      <c r="EU889"/>
      <c r="EV889"/>
      <c r="EW889"/>
      <c r="EX889"/>
      <c r="EY889"/>
      <c r="EZ889"/>
      <c r="FA889"/>
      <c r="FB889"/>
      <c r="FC889"/>
      <c r="FD889"/>
      <c r="FE889"/>
      <c r="FF889"/>
    </row>
    <row r="890" spans="1:162" ht="15" customHeight="1" x14ac:dyDescent="0.35">
      <c r="A890" s="57"/>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c r="ER890"/>
      <c r="ES890"/>
      <c r="ET890"/>
      <c r="EU890"/>
      <c r="EV890"/>
      <c r="EW890"/>
      <c r="EX890"/>
      <c r="EY890"/>
      <c r="EZ890"/>
      <c r="FA890"/>
      <c r="FB890"/>
      <c r="FC890"/>
      <c r="FD890"/>
      <c r="FE890"/>
      <c r="FF890"/>
    </row>
    <row r="891" spans="1:162" ht="15" customHeight="1" x14ac:dyDescent="0.35">
      <c r="A891" s="57"/>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c r="ER891"/>
      <c r="ES891"/>
      <c r="ET891"/>
      <c r="EU891"/>
      <c r="EV891"/>
      <c r="EW891"/>
      <c r="EX891"/>
      <c r="EY891"/>
      <c r="EZ891"/>
      <c r="FA891"/>
      <c r="FB891"/>
      <c r="FC891"/>
      <c r="FD891"/>
      <c r="FE891"/>
      <c r="FF891"/>
    </row>
    <row r="892" spans="1:162" ht="15" customHeight="1" x14ac:dyDescent="0.35">
      <c r="A892" s="57"/>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c r="ER892"/>
      <c r="ES892"/>
      <c r="ET892"/>
      <c r="EU892"/>
      <c r="EV892"/>
      <c r="EW892"/>
      <c r="EX892"/>
      <c r="EY892"/>
      <c r="EZ892"/>
      <c r="FA892"/>
      <c r="FB892"/>
      <c r="FC892"/>
      <c r="FD892"/>
      <c r="FE892"/>
      <c r="FF892"/>
    </row>
    <row r="893" spans="1:162" ht="15" customHeight="1" x14ac:dyDescent="0.35">
      <c r="A893" s="57"/>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c r="ER893"/>
      <c r="ES893"/>
      <c r="ET893"/>
      <c r="EU893"/>
      <c r="EV893"/>
      <c r="EW893"/>
      <c r="EX893"/>
      <c r="EY893"/>
      <c r="EZ893"/>
      <c r="FA893"/>
      <c r="FB893"/>
      <c r="FC893"/>
      <c r="FD893"/>
      <c r="FE893"/>
      <c r="FF893"/>
    </row>
    <row r="894" spans="1:162" ht="15" customHeight="1" x14ac:dyDescent="0.35">
      <c r="A894" s="57"/>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c r="ER894"/>
      <c r="ES894"/>
      <c r="ET894"/>
      <c r="EU894"/>
      <c r="EV894"/>
      <c r="EW894"/>
      <c r="EX894"/>
      <c r="EY894"/>
      <c r="EZ894"/>
      <c r="FA894"/>
      <c r="FB894"/>
      <c r="FC894"/>
      <c r="FD894"/>
      <c r="FE894"/>
      <c r="FF894"/>
    </row>
    <row r="895" spans="1:162" ht="15" customHeight="1" x14ac:dyDescent="0.35">
      <c r="A895" s="57"/>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c r="ER895"/>
      <c r="ES895"/>
      <c r="ET895"/>
      <c r="EU895"/>
      <c r="EV895"/>
      <c r="EW895"/>
      <c r="EX895"/>
      <c r="EY895"/>
      <c r="EZ895"/>
      <c r="FA895"/>
      <c r="FB895"/>
      <c r="FC895"/>
      <c r="FD895"/>
      <c r="FE895"/>
      <c r="FF895"/>
    </row>
    <row r="896" spans="1:162" ht="15" customHeight="1" x14ac:dyDescent="0.35">
      <c r="A896" s="57"/>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c r="ER896"/>
      <c r="ES896"/>
      <c r="ET896"/>
      <c r="EU896"/>
      <c r="EV896"/>
      <c r="EW896"/>
      <c r="EX896"/>
      <c r="EY896"/>
      <c r="EZ896"/>
      <c r="FA896"/>
      <c r="FB896"/>
      <c r="FC896"/>
      <c r="FD896"/>
      <c r="FE896"/>
      <c r="FF896"/>
    </row>
    <row r="897" spans="1:162" ht="15" customHeight="1" x14ac:dyDescent="0.35">
      <c r="A897" s="5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c r="ER897"/>
      <c r="ES897"/>
      <c r="ET897"/>
      <c r="EU897"/>
      <c r="EV897"/>
      <c r="EW897"/>
      <c r="EX897"/>
      <c r="EY897"/>
      <c r="EZ897"/>
      <c r="FA897"/>
      <c r="FB897"/>
      <c r="FC897"/>
      <c r="FD897"/>
      <c r="FE897"/>
      <c r="FF897"/>
    </row>
    <row r="898" spans="1:162" ht="15" customHeight="1" x14ac:dyDescent="0.35">
      <c r="A898" s="57"/>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c r="ER898"/>
      <c r="ES898"/>
      <c r="ET898"/>
      <c r="EU898"/>
      <c r="EV898"/>
      <c r="EW898"/>
      <c r="EX898"/>
      <c r="EY898"/>
      <c r="EZ898"/>
      <c r="FA898"/>
      <c r="FB898"/>
      <c r="FC898"/>
      <c r="FD898"/>
      <c r="FE898"/>
      <c r="FF898"/>
    </row>
    <row r="899" spans="1:162" ht="15" customHeight="1" x14ac:dyDescent="0.35">
      <c r="A899" s="57"/>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c r="ER899"/>
      <c r="ES899"/>
      <c r="ET899"/>
      <c r="EU899"/>
      <c r="EV899"/>
      <c r="EW899"/>
      <c r="EX899"/>
      <c r="EY899"/>
      <c r="EZ899"/>
      <c r="FA899"/>
      <c r="FB899"/>
      <c r="FC899"/>
      <c r="FD899"/>
      <c r="FE899"/>
      <c r="FF899"/>
    </row>
    <row r="900" spans="1:162" ht="15" customHeight="1" x14ac:dyDescent="0.35">
      <c r="A900" s="57"/>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c r="ER900"/>
      <c r="ES900"/>
      <c r="ET900"/>
      <c r="EU900"/>
      <c r="EV900"/>
      <c r="EW900"/>
      <c r="EX900"/>
      <c r="EY900"/>
      <c r="EZ900"/>
      <c r="FA900"/>
      <c r="FB900"/>
      <c r="FC900"/>
      <c r="FD900"/>
      <c r="FE900"/>
      <c r="FF900"/>
    </row>
    <row r="901" spans="1:162" ht="15" customHeight="1" x14ac:dyDescent="0.35">
      <c r="A901" s="57"/>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c r="ER901"/>
      <c r="ES901"/>
      <c r="ET901"/>
      <c r="EU901"/>
      <c r="EV901"/>
      <c r="EW901"/>
      <c r="EX901"/>
      <c r="EY901"/>
      <c r="EZ901"/>
      <c r="FA901"/>
      <c r="FB901"/>
      <c r="FC901"/>
      <c r="FD901"/>
      <c r="FE901"/>
      <c r="FF901"/>
    </row>
    <row r="902" spans="1:162" ht="15" customHeight="1" x14ac:dyDescent="0.35">
      <c r="A902" s="57"/>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c r="ER902"/>
      <c r="ES902"/>
      <c r="ET902"/>
      <c r="EU902"/>
      <c r="EV902"/>
      <c r="EW902"/>
      <c r="EX902"/>
      <c r="EY902"/>
      <c r="EZ902"/>
      <c r="FA902"/>
      <c r="FB902"/>
      <c r="FC902"/>
      <c r="FD902"/>
      <c r="FE902"/>
      <c r="FF902"/>
    </row>
    <row r="903" spans="1:162" ht="15" customHeight="1" x14ac:dyDescent="0.35">
      <c r="A903" s="57"/>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c r="ER903"/>
      <c r="ES903"/>
      <c r="ET903"/>
      <c r="EU903"/>
      <c r="EV903"/>
      <c r="EW903"/>
      <c r="EX903"/>
      <c r="EY903"/>
      <c r="EZ903"/>
      <c r="FA903"/>
      <c r="FB903"/>
      <c r="FC903"/>
      <c r="FD903"/>
      <c r="FE903"/>
      <c r="FF903"/>
    </row>
    <row r="904" spans="1:162" ht="15" customHeight="1" x14ac:dyDescent="0.35">
      <c r="A904" s="57"/>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c r="ER904"/>
      <c r="ES904"/>
      <c r="ET904"/>
      <c r="EU904"/>
      <c r="EV904"/>
      <c r="EW904"/>
      <c r="EX904"/>
      <c r="EY904"/>
      <c r="EZ904"/>
      <c r="FA904"/>
      <c r="FB904"/>
      <c r="FC904"/>
      <c r="FD904"/>
      <c r="FE904"/>
      <c r="FF904"/>
    </row>
    <row r="905" spans="1:162" ht="15" customHeight="1" x14ac:dyDescent="0.35">
      <c r="A905" s="57"/>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c r="ER905"/>
      <c r="ES905"/>
      <c r="ET905"/>
      <c r="EU905"/>
      <c r="EV905"/>
      <c r="EW905"/>
      <c r="EX905"/>
      <c r="EY905"/>
      <c r="EZ905"/>
      <c r="FA905"/>
      <c r="FB905"/>
      <c r="FC905"/>
      <c r="FD905"/>
      <c r="FE905"/>
      <c r="FF905"/>
    </row>
    <row r="906" spans="1:162" ht="15" customHeight="1" x14ac:dyDescent="0.35">
      <c r="A906" s="57"/>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c r="ER906"/>
      <c r="ES906"/>
      <c r="ET906"/>
      <c r="EU906"/>
      <c r="EV906"/>
      <c r="EW906"/>
      <c r="EX906"/>
      <c r="EY906"/>
      <c r="EZ906"/>
      <c r="FA906"/>
      <c r="FB906"/>
      <c r="FC906"/>
      <c r="FD906"/>
      <c r="FE906"/>
      <c r="FF906"/>
    </row>
    <row r="907" spans="1:162" ht="15" customHeight="1" x14ac:dyDescent="0.35">
      <c r="A907" s="5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c r="ER907"/>
      <c r="ES907"/>
      <c r="ET907"/>
      <c r="EU907"/>
      <c r="EV907"/>
      <c r="EW907"/>
      <c r="EX907"/>
      <c r="EY907"/>
      <c r="EZ907"/>
      <c r="FA907"/>
      <c r="FB907"/>
      <c r="FC907"/>
      <c r="FD907"/>
      <c r="FE907"/>
      <c r="FF907"/>
    </row>
    <row r="908" spans="1:162" ht="15" customHeight="1" x14ac:dyDescent="0.35">
      <c r="A908" s="57"/>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c r="ER908"/>
      <c r="ES908"/>
      <c r="ET908"/>
      <c r="EU908"/>
      <c r="EV908"/>
      <c r="EW908"/>
      <c r="EX908"/>
      <c r="EY908"/>
      <c r="EZ908"/>
      <c r="FA908"/>
      <c r="FB908"/>
      <c r="FC908"/>
      <c r="FD908"/>
      <c r="FE908"/>
      <c r="FF908"/>
    </row>
    <row r="909" spans="1:162" ht="15" customHeight="1" x14ac:dyDescent="0.35">
      <c r="A909" s="57"/>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c r="ER909"/>
      <c r="ES909"/>
      <c r="ET909"/>
      <c r="EU909"/>
      <c r="EV909"/>
      <c r="EW909"/>
      <c r="EX909"/>
      <c r="EY909"/>
      <c r="EZ909"/>
      <c r="FA909"/>
      <c r="FB909"/>
      <c r="FC909"/>
      <c r="FD909"/>
      <c r="FE909"/>
      <c r="FF909"/>
    </row>
    <row r="910" spans="1:162" ht="15" customHeight="1" x14ac:dyDescent="0.35">
      <c r="A910" s="57"/>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c r="ER910"/>
      <c r="ES910"/>
      <c r="ET910"/>
      <c r="EU910"/>
      <c r="EV910"/>
      <c r="EW910"/>
      <c r="EX910"/>
      <c r="EY910"/>
      <c r="EZ910"/>
      <c r="FA910"/>
      <c r="FB910"/>
      <c r="FC910"/>
      <c r="FD910"/>
      <c r="FE910"/>
      <c r="FF910"/>
    </row>
    <row r="911" spans="1:162" ht="15" customHeight="1" x14ac:dyDescent="0.35">
      <c r="A911" s="57"/>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c r="ER911"/>
      <c r="ES911"/>
      <c r="ET911"/>
      <c r="EU911"/>
      <c r="EV911"/>
      <c r="EW911"/>
      <c r="EX911"/>
      <c r="EY911"/>
      <c r="EZ911"/>
      <c r="FA911"/>
      <c r="FB911"/>
      <c r="FC911"/>
      <c r="FD911"/>
      <c r="FE911"/>
      <c r="FF911"/>
    </row>
    <row r="912" spans="1:162" ht="15" customHeight="1" x14ac:dyDescent="0.35">
      <c r="A912" s="57"/>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c r="ER912"/>
      <c r="ES912"/>
      <c r="ET912"/>
      <c r="EU912"/>
      <c r="EV912"/>
      <c r="EW912"/>
      <c r="EX912"/>
      <c r="EY912"/>
      <c r="EZ912"/>
      <c r="FA912"/>
      <c r="FB912"/>
      <c r="FC912"/>
      <c r="FD912"/>
      <c r="FE912"/>
      <c r="FF912"/>
    </row>
    <row r="913" spans="1:162" ht="15" customHeight="1" x14ac:dyDescent="0.35">
      <c r="A913" s="57"/>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c r="ER913"/>
      <c r="ES913"/>
      <c r="ET913"/>
      <c r="EU913"/>
      <c r="EV913"/>
      <c r="EW913"/>
      <c r="EX913"/>
      <c r="EY913"/>
      <c r="EZ913"/>
      <c r="FA913"/>
      <c r="FB913"/>
      <c r="FC913"/>
      <c r="FD913"/>
      <c r="FE913"/>
      <c r="FF913"/>
    </row>
    <row r="914" spans="1:162" ht="15" customHeight="1" x14ac:dyDescent="0.35">
      <c r="A914" s="57"/>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c r="ER914"/>
      <c r="ES914"/>
      <c r="ET914"/>
      <c r="EU914"/>
      <c r="EV914"/>
      <c r="EW914"/>
      <c r="EX914"/>
      <c r="EY914"/>
      <c r="EZ914"/>
      <c r="FA914"/>
      <c r="FB914"/>
      <c r="FC914"/>
      <c r="FD914"/>
      <c r="FE914"/>
      <c r="FF914"/>
    </row>
    <row r="915" spans="1:162" ht="15" customHeight="1" x14ac:dyDescent="0.35">
      <c r="A915" s="57"/>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c r="ER915"/>
      <c r="ES915"/>
      <c r="ET915"/>
      <c r="EU915"/>
      <c r="EV915"/>
      <c r="EW915"/>
      <c r="EX915"/>
      <c r="EY915"/>
      <c r="EZ915"/>
      <c r="FA915"/>
      <c r="FB915"/>
      <c r="FC915"/>
      <c r="FD915"/>
      <c r="FE915"/>
      <c r="FF915"/>
    </row>
    <row r="916" spans="1:162" ht="15" customHeight="1" x14ac:dyDescent="0.35">
      <c r="A916" s="57"/>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c r="ER916"/>
      <c r="ES916"/>
      <c r="ET916"/>
      <c r="EU916"/>
      <c r="EV916"/>
      <c r="EW916"/>
      <c r="EX916"/>
      <c r="EY916"/>
      <c r="EZ916"/>
      <c r="FA916"/>
      <c r="FB916"/>
      <c r="FC916"/>
      <c r="FD916"/>
      <c r="FE916"/>
      <c r="FF916"/>
    </row>
    <row r="917" spans="1:162" ht="15" customHeight="1" x14ac:dyDescent="0.35">
      <c r="A917" s="5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c r="ER917"/>
      <c r="ES917"/>
      <c r="ET917"/>
      <c r="EU917"/>
      <c r="EV917"/>
      <c r="EW917"/>
      <c r="EX917"/>
      <c r="EY917"/>
      <c r="EZ917"/>
      <c r="FA917"/>
      <c r="FB917"/>
      <c r="FC917"/>
      <c r="FD917"/>
      <c r="FE917"/>
      <c r="FF917"/>
    </row>
    <row r="918" spans="1:162" ht="15" customHeight="1" x14ac:dyDescent="0.35">
      <c r="A918" s="57"/>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c r="ER918"/>
      <c r="ES918"/>
      <c r="ET918"/>
      <c r="EU918"/>
      <c r="EV918"/>
      <c r="EW918"/>
      <c r="EX918"/>
      <c r="EY918"/>
      <c r="EZ918"/>
      <c r="FA918"/>
      <c r="FB918"/>
      <c r="FC918"/>
      <c r="FD918"/>
      <c r="FE918"/>
      <c r="FF918"/>
    </row>
    <row r="919" spans="1:162" ht="15" customHeight="1" x14ac:dyDescent="0.35">
      <c r="A919" s="57"/>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c r="ER919"/>
      <c r="ES919"/>
      <c r="ET919"/>
      <c r="EU919"/>
      <c r="EV919"/>
      <c r="EW919"/>
      <c r="EX919"/>
      <c r="EY919"/>
      <c r="EZ919"/>
      <c r="FA919"/>
      <c r="FB919"/>
      <c r="FC919"/>
      <c r="FD919"/>
      <c r="FE919"/>
      <c r="FF919"/>
    </row>
    <row r="920" spans="1:162" ht="15" customHeight="1" x14ac:dyDescent="0.35">
      <c r="A920" s="57"/>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c r="ER920"/>
      <c r="ES920"/>
      <c r="ET920"/>
      <c r="EU920"/>
      <c r="EV920"/>
      <c r="EW920"/>
      <c r="EX920"/>
      <c r="EY920"/>
      <c r="EZ920"/>
      <c r="FA920"/>
      <c r="FB920"/>
      <c r="FC920"/>
      <c r="FD920"/>
      <c r="FE920"/>
      <c r="FF920"/>
    </row>
    <row r="921" spans="1:162" ht="15" customHeight="1" x14ac:dyDescent="0.35">
      <c r="A921" s="57"/>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c r="ER921"/>
      <c r="ES921"/>
      <c r="ET921"/>
      <c r="EU921"/>
      <c r="EV921"/>
      <c r="EW921"/>
      <c r="EX921"/>
      <c r="EY921"/>
      <c r="EZ921"/>
      <c r="FA921"/>
      <c r="FB921"/>
      <c r="FC921"/>
      <c r="FD921"/>
      <c r="FE921"/>
      <c r="FF921"/>
    </row>
    <row r="922" spans="1:162" ht="15" customHeight="1" x14ac:dyDescent="0.35">
      <c r="A922" s="57"/>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c r="ER922"/>
      <c r="ES922"/>
      <c r="ET922"/>
      <c r="EU922"/>
      <c r="EV922"/>
      <c r="EW922"/>
      <c r="EX922"/>
      <c r="EY922"/>
      <c r="EZ922"/>
      <c r="FA922"/>
      <c r="FB922"/>
      <c r="FC922"/>
      <c r="FD922"/>
      <c r="FE922"/>
      <c r="FF922"/>
    </row>
    <row r="923" spans="1:162" ht="15" customHeight="1" x14ac:dyDescent="0.35">
      <c r="A923" s="57"/>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c r="ER923"/>
      <c r="ES923"/>
      <c r="ET923"/>
      <c r="EU923"/>
      <c r="EV923"/>
      <c r="EW923"/>
      <c r="EX923"/>
      <c r="EY923"/>
      <c r="EZ923"/>
      <c r="FA923"/>
      <c r="FB923"/>
      <c r="FC923"/>
      <c r="FD923"/>
      <c r="FE923"/>
      <c r="FF923"/>
    </row>
    <row r="924" spans="1:162" ht="15" customHeight="1" x14ac:dyDescent="0.35">
      <c r="A924" s="57"/>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c r="ER924"/>
      <c r="ES924"/>
      <c r="ET924"/>
      <c r="EU924"/>
      <c r="EV924"/>
      <c r="EW924"/>
      <c r="EX924"/>
      <c r="EY924"/>
      <c r="EZ924"/>
      <c r="FA924"/>
      <c r="FB924"/>
      <c r="FC924"/>
      <c r="FD924"/>
      <c r="FE924"/>
      <c r="FF924"/>
    </row>
    <row r="925" spans="1:162" ht="15" customHeight="1" x14ac:dyDescent="0.35">
      <c r="A925" s="57"/>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c r="ER925"/>
      <c r="ES925"/>
      <c r="ET925"/>
      <c r="EU925"/>
      <c r="EV925"/>
      <c r="EW925"/>
      <c r="EX925"/>
      <c r="EY925"/>
      <c r="EZ925"/>
      <c r="FA925"/>
      <c r="FB925"/>
      <c r="FC925"/>
      <c r="FD925"/>
      <c r="FE925"/>
      <c r="FF925"/>
    </row>
    <row r="926" spans="1:162" ht="15" customHeight="1" x14ac:dyDescent="0.35">
      <c r="A926" s="57"/>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c r="ER926"/>
      <c r="ES926"/>
      <c r="ET926"/>
      <c r="EU926"/>
      <c r="EV926"/>
      <c r="EW926"/>
      <c r="EX926"/>
      <c r="EY926"/>
      <c r="EZ926"/>
      <c r="FA926"/>
      <c r="FB926"/>
      <c r="FC926"/>
      <c r="FD926"/>
      <c r="FE926"/>
      <c r="FF926"/>
    </row>
    <row r="927" spans="1:162" ht="15" customHeight="1" x14ac:dyDescent="0.35">
      <c r="A927" s="5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c r="ER927"/>
      <c r="ES927"/>
      <c r="ET927"/>
      <c r="EU927"/>
      <c r="EV927"/>
      <c r="EW927"/>
      <c r="EX927"/>
      <c r="EY927"/>
      <c r="EZ927"/>
      <c r="FA927"/>
      <c r="FB927"/>
      <c r="FC927"/>
      <c r="FD927"/>
      <c r="FE927"/>
      <c r="FF927"/>
    </row>
    <row r="928" spans="1:162" ht="15" customHeight="1" x14ac:dyDescent="0.35">
      <c r="A928" s="57"/>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c r="ER928"/>
      <c r="ES928"/>
      <c r="ET928"/>
      <c r="EU928"/>
      <c r="EV928"/>
      <c r="EW928"/>
      <c r="EX928"/>
      <c r="EY928"/>
      <c r="EZ928"/>
      <c r="FA928"/>
      <c r="FB928"/>
      <c r="FC928"/>
      <c r="FD928"/>
      <c r="FE928"/>
      <c r="FF928"/>
    </row>
    <row r="929" spans="1:162" ht="15" customHeight="1" x14ac:dyDescent="0.35">
      <c r="A929" s="57"/>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c r="ER929"/>
      <c r="ES929"/>
      <c r="ET929"/>
      <c r="EU929"/>
      <c r="EV929"/>
      <c r="EW929"/>
      <c r="EX929"/>
      <c r="EY929"/>
      <c r="EZ929"/>
      <c r="FA929"/>
      <c r="FB929"/>
      <c r="FC929"/>
      <c r="FD929"/>
      <c r="FE929"/>
      <c r="FF929"/>
    </row>
    <row r="930" spans="1:162" ht="15" customHeight="1" x14ac:dyDescent="0.35">
      <c r="A930" s="57"/>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c r="ER930"/>
      <c r="ES930"/>
      <c r="ET930"/>
      <c r="EU930"/>
      <c r="EV930"/>
      <c r="EW930"/>
      <c r="EX930"/>
      <c r="EY930"/>
      <c r="EZ930"/>
      <c r="FA930"/>
      <c r="FB930"/>
      <c r="FC930"/>
      <c r="FD930"/>
      <c r="FE930"/>
      <c r="FF930"/>
    </row>
    <row r="931" spans="1:162" ht="15" customHeight="1" x14ac:dyDescent="0.35">
      <c r="A931" s="57"/>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c r="ER931"/>
      <c r="ES931"/>
      <c r="ET931"/>
      <c r="EU931"/>
      <c r="EV931"/>
      <c r="EW931"/>
      <c r="EX931"/>
      <c r="EY931"/>
      <c r="EZ931"/>
      <c r="FA931"/>
      <c r="FB931"/>
      <c r="FC931"/>
      <c r="FD931"/>
      <c r="FE931"/>
      <c r="FF931"/>
    </row>
    <row r="932" spans="1:162" ht="15" customHeight="1" x14ac:dyDescent="0.35">
      <c r="A932" s="57"/>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c r="ER932"/>
      <c r="ES932"/>
      <c r="ET932"/>
      <c r="EU932"/>
      <c r="EV932"/>
      <c r="EW932"/>
      <c r="EX932"/>
      <c r="EY932"/>
      <c r="EZ932"/>
      <c r="FA932"/>
      <c r="FB932"/>
      <c r="FC932"/>
      <c r="FD932"/>
      <c r="FE932"/>
      <c r="FF932"/>
    </row>
    <row r="933" spans="1:162" ht="15" customHeight="1" x14ac:dyDescent="0.35">
      <c r="A933" s="57"/>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c r="ER933"/>
      <c r="ES933"/>
      <c r="ET933"/>
      <c r="EU933"/>
      <c r="EV933"/>
      <c r="EW933"/>
      <c r="EX933"/>
      <c r="EY933"/>
      <c r="EZ933"/>
      <c r="FA933"/>
      <c r="FB933"/>
      <c r="FC933"/>
      <c r="FD933"/>
      <c r="FE933"/>
      <c r="FF933"/>
    </row>
    <row r="934" spans="1:162" ht="15" customHeight="1" x14ac:dyDescent="0.35">
      <c r="A934" s="57"/>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c r="ER934"/>
      <c r="ES934"/>
      <c r="ET934"/>
      <c r="EU934"/>
      <c r="EV934"/>
      <c r="EW934"/>
      <c r="EX934"/>
      <c r="EY934"/>
      <c r="EZ934"/>
      <c r="FA934"/>
      <c r="FB934"/>
      <c r="FC934"/>
      <c r="FD934"/>
      <c r="FE934"/>
      <c r="FF934"/>
    </row>
    <row r="935" spans="1:162" ht="15" customHeight="1" x14ac:dyDescent="0.35">
      <c r="A935" s="57"/>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c r="ER935"/>
      <c r="ES935"/>
      <c r="ET935"/>
      <c r="EU935"/>
      <c r="EV935"/>
      <c r="EW935"/>
      <c r="EX935"/>
      <c r="EY935"/>
      <c r="EZ935"/>
      <c r="FA935"/>
      <c r="FB935"/>
      <c r="FC935"/>
      <c r="FD935"/>
      <c r="FE935"/>
      <c r="FF935"/>
    </row>
    <row r="936" spans="1:162" ht="15" customHeight="1" x14ac:dyDescent="0.35">
      <c r="A936" s="57"/>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c r="ER936"/>
      <c r="ES936"/>
      <c r="ET936"/>
      <c r="EU936"/>
      <c r="EV936"/>
      <c r="EW936"/>
      <c r="EX936"/>
      <c r="EY936"/>
      <c r="EZ936"/>
      <c r="FA936"/>
      <c r="FB936"/>
      <c r="FC936"/>
      <c r="FD936"/>
      <c r="FE936"/>
      <c r="FF936"/>
    </row>
    <row r="937" spans="1:162" ht="15" customHeight="1" x14ac:dyDescent="0.35">
      <c r="A937" s="5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c r="ER937"/>
      <c r="ES937"/>
      <c r="ET937"/>
      <c r="EU937"/>
      <c r="EV937"/>
      <c r="EW937"/>
      <c r="EX937"/>
      <c r="EY937"/>
      <c r="EZ937"/>
      <c r="FA937"/>
      <c r="FB937"/>
      <c r="FC937"/>
      <c r="FD937"/>
      <c r="FE937"/>
      <c r="FF937"/>
    </row>
    <row r="938" spans="1:162" ht="15" customHeight="1" x14ac:dyDescent="0.35">
      <c r="A938" s="57"/>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c r="ER938"/>
      <c r="ES938"/>
      <c r="ET938"/>
      <c r="EU938"/>
      <c r="EV938"/>
      <c r="EW938"/>
      <c r="EX938"/>
      <c r="EY938"/>
      <c r="EZ938"/>
      <c r="FA938"/>
      <c r="FB938"/>
      <c r="FC938"/>
      <c r="FD938"/>
      <c r="FE938"/>
      <c r="FF938"/>
    </row>
    <row r="939" spans="1:162" ht="15" customHeight="1" x14ac:dyDescent="0.35">
      <c r="A939" s="57"/>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c r="ER939"/>
      <c r="ES939"/>
      <c r="ET939"/>
      <c r="EU939"/>
      <c r="EV939"/>
      <c r="EW939"/>
      <c r="EX939"/>
      <c r="EY939"/>
      <c r="EZ939"/>
      <c r="FA939"/>
      <c r="FB939"/>
      <c r="FC939"/>
      <c r="FD939"/>
      <c r="FE939"/>
      <c r="FF939"/>
    </row>
    <row r="940" spans="1:162" ht="15" customHeight="1" x14ac:dyDescent="0.35">
      <c r="A940" s="57"/>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c r="ER940"/>
      <c r="ES940"/>
      <c r="ET940"/>
      <c r="EU940"/>
      <c r="EV940"/>
      <c r="EW940"/>
      <c r="EX940"/>
      <c r="EY940"/>
      <c r="EZ940"/>
      <c r="FA940"/>
      <c r="FB940"/>
      <c r="FC940"/>
      <c r="FD940"/>
      <c r="FE940"/>
      <c r="FF940"/>
    </row>
    <row r="941" spans="1:162" ht="15" customHeight="1" x14ac:dyDescent="0.35">
      <c r="A941" s="57"/>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c r="ER941"/>
      <c r="ES941"/>
      <c r="ET941"/>
      <c r="EU941"/>
      <c r="EV941"/>
      <c r="EW941"/>
      <c r="EX941"/>
      <c r="EY941"/>
      <c r="EZ941"/>
      <c r="FA941"/>
      <c r="FB941"/>
      <c r="FC941"/>
      <c r="FD941"/>
      <c r="FE941"/>
      <c r="FF941"/>
    </row>
    <row r="942" spans="1:162" ht="15" customHeight="1" x14ac:dyDescent="0.35">
      <c r="A942" s="57"/>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c r="ER942"/>
      <c r="ES942"/>
      <c r="ET942"/>
      <c r="EU942"/>
      <c r="EV942"/>
      <c r="EW942"/>
      <c r="EX942"/>
      <c r="EY942"/>
      <c r="EZ942"/>
      <c r="FA942"/>
      <c r="FB942"/>
      <c r="FC942"/>
      <c r="FD942"/>
      <c r="FE942"/>
      <c r="FF942"/>
    </row>
    <row r="943" spans="1:162" ht="15" customHeight="1" x14ac:dyDescent="0.35">
      <c r="A943" s="57"/>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c r="ER943"/>
      <c r="ES943"/>
      <c r="ET943"/>
      <c r="EU943"/>
      <c r="EV943"/>
      <c r="EW943"/>
      <c r="EX943"/>
      <c r="EY943"/>
      <c r="EZ943"/>
      <c r="FA943"/>
      <c r="FB943"/>
      <c r="FC943"/>
      <c r="FD943"/>
      <c r="FE943"/>
      <c r="FF943"/>
    </row>
    <row r="944" spans="1:162" ht="15" customHeight="1" x14ac:dyDescent="0.35">
      <c r="A944" s="57"/>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c r="ER944"/>
      <c r="ES944"/>
      <c r="ET944"/>
      <c r="EU944"/>
      <c r="EV944"/>
      <c r="EW944"/>
      <c r="EX944"/>
      <c r="EY944"/>
      <c r="EZ944"/>
      <c r="FA944"/>
      <c r="FB944"/>
      <c r="FC944"/>
      <c r="FD944"/>
      <c r="FE944"/>
      <c r="FF944"/>
    </row>
    <row r="945" spans="1:162" ht="15" customHeight="1" x14ac:dyDescent="0.35">
      <c r="A945" s="57"/>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c r="ER945"/>
      <c r="ES945"/>
      <c r="ET945"/>
      <c r="EU945"/>
      <c r="EV945"/>
      <c r="EW945"/>
      <c r="EX945"/>
      <c r="EY945"/>
      <c r="EZ945"/>
      <c r="FA945"/>
      <c r="FB945"/>
      <c r="FC945"/>
      <c r="FD945"/>
      <c r="FE945"/>
      <c r="FF945"/>
    </row>
    <row r="946" spans="1:162" ht="15" customHeight="1" x14ac:dyDescent="0.35">
      <c r="A946" s="57"/>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c r="ER946"/>
      <c r="ES946"/>
      <c r="ET946"/>
      <c r="EU946"/>
      <c r="EV946"/>
      <c r="EW946"/>
      <c r="EX946"/>
      <c r="EY946"/>
      <c r="EZ946"/>
      <c r="FA946"/>
      <c r="FB946"/>
      <c r="FC946"/>
      <c r="FD946"/>
      <c r="FE946"/>
      <c r="FF946"/>
    </row>
    <row r="947" spans="1:162" ht="15" customHeight="1" x14ac:dyDescent="0.35">
      <c r="A947" s="5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c r="ER947"/>
      <c r="ES947"/>
      <c r="ET947"/>
      <c r="EU947"/>
      <c r="EV947"/>
      <c r="EW947"/>
      <c r="EX947"/>
      <c r="EY947"/>
      <c r="EZ947"/>
      <c r="FA947"/>
      <c r="FB947"/>
      <c r="FC947"/>
      <c r="FD947"/>
      <c r="FE947"/>
      <c r="FF947"/>
    </row>
    <row r="948" spans="1:162" ht="15" customHeight="1" x14ac:dyDescent="0.35">
      <c r="A948" s="57"/>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c r="ER948"/>
      <c r="ES948"/>
      <c r="ET948"/>
      <c r="EU948"/>
      <c r="EV948"/>
      <c r="EW948"/>
      <c r="EX948"/>
      <c r="EY948"/>
      <c r="EZ948"/>
      <c r="FA948"/>
      <c r="FB948"/>
      <c r="FC948"/>
      <c r="FD948"/>
      <c r="FE948"/>
      <c r="FF948"/>
    </row>
    <row r="949" spans="1:162" ht="15" customHeight="1" x14ac:dyDescent="0.35">
      <c r="A949" s="57"/>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c r="ER949"/>
      <c r="ES949"/>
      <c r="ET949"/>
      <c r="EU949"/>
      <c r="EV949"/>
      <c r="EW949"/>
      <c r="EX949"/>
      <c r="EY949"/>
      <c r="EZ949"/>
      <c r="FA949"/>
      <c r="FB949"/>
      <c r="FC949"/>
      <c r="FD949"/>
      <c r="FE949"/>
      <c r="FF949"/>
    </row>
    <row r="950" spans="1:162" ht="15" customHeight="1" x14ac:dyDescent="0.35">
      <c r="A950" s="57"/>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c r="ER950"/>
      <c r="ES950"/>
      <c r="ET950"/>
      <c r="EU950"/>
      <c r="EV950"/>
      <c r="EW950"/>
      <c r="EX950"/>
      <c r="EY950"/>
      <c r="EZ950"/>
      <c r="FA950"/>
      <c r="FB950"/>
      <c r="FC950"/>
      <c r="FD950"/>
      <c r="FE950"/>
      <c r="FF950"/>
    </row>
    <row r="951" spans="1:162" ht="15" customHeight="1" x14ac:dyDescent="0.35">
      <c r="A951" s="57"/>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c r="ER951"/>
      <c r="ES951"/>
      <c r="ET951"/>
      <c r="EU951"/>
      <c r="EV951"/>
      <c r="EW951"/>
      <c r="EX951"/>
      <c r="EY951"/>
      <c r="EZ951"/>
      <c r="FA951"/>
      <c r="FB951"/>
      <c r="FC951"/>
      <c r="FD951"/>
      <c r="FE951"/>
      <c r="FF951"/>
    </row>
    <row r="952" spans="1:162" ht="15" customHeight="1" x14ac:dyDescent="0.35">
      <c r="A952" s="57"/>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c r="ER952"/>
      <c r="ES952"/>
      <c r="ET952"/>
      <c r="EU952"/>
      <c r="EV952"/>
      <c r="EW952"/>
      <c r="EX952"/>
      <c r="EY952"/>
      <c r="EZ952"/>
      <c r="FA952"/>
      <c r="FB952"/>
      <c r="FC952"/>
      <c r="FD952"/>
      <c r="FE952"/>
      <c r="FF952"/>
    </row>
    <row r="953" spans="1:162" ht="15" customHeight="1" x14ac:dyDescent="0.35">
      <c r="A953" s="57"/>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c r="ER953"/>
      <c r="ES953"/>
      <c r="ET953"/>
      <c r="EU953"/>
      <c r="EV953"/>
      <c r="EW953"/>
      <c r="EX953"/>
      <c r="EY953"/>
      <c r="EZ953"/>
      <c r="FA953"/>
      <c r="FB953"/>
      <c r="FC953"/>
      <c r="FD953"/>
      <c r="FE953"/>
      <c r="FF953"/>
    </row>
    <row r="954" spans="1:162" ht="15" customHeight="1" x14ac:dyDescent="0.35">
      <c r="A954" s="57"/>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c r="ER954"/>
      <c r="ES954"/>
      <c r="ET954"/>
      <c r="EU954"/>
      <c r="EV954"/>
      <c r="EW954"/>
      <c r="EX954"/>
      <c r="EY954"/>
      <c r="EZ954"/>
      <c r="FA954"/>
      <c r="FB954"/>
      <c r="FC954"/>
      <c r="FD954"/>
      <c r="FE954"/>
      <c r="FF954"/>
    </row>
    <row r="955" spans="1:162" ht="15" customHeight="1" x14ac:dyDescent="0.35">
      <c r="A955" s="57"/>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c r="ER955"/>
      <c r="ES955"/>
      <c r="ET955"/>
      <c r="EU955"/>
      <c r="EV955"/>
      <c r="EW955"/>
      <c r="EX955"/>
      <c r="EY955"/>
      <c r="EZ955"/>
      <c r="FA955"/>
      <c r="FB955"/>
      <c r="FC955"/>
      <c r="FD955"/>
      <c r="FE955"/>
      <c r="FF955"/>
    </row>
    <row r="956" spans="1:162" ht="15" customHeight="1" x14ac:dyDescent="0.35">
      <c r="A956" s="57"/>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c r="ER956"/>
      <c r="ES956"/>
      <c r="ET956"/>
      <c r="EU956"/>
      <c r="EV956"/>
      <c r="EW956"/>
      <c r="EX956"/>
      <c r="EY956"/>
      <c r="EZ956"/>
      <c r="FA956"/>
      <c r="FB956"/>
      <c r="FC956"/>
      <c r="FD956"/>
      <c r="FE956"/>
      <c r="FF956"/>
    </row>
    <row r="957" spans="1:162" ht="15" customHeight="1" x14ac:dyDescent="0.35">
      <c r="A957" s="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c r="ER957"/>
      <c r="ES957"/>
      <c r="ET957"/>
      <c r="EU957"/>
      <c r="EV957"/>
      <c r="EW957"/>
      <c r="EX957"/>
      <c r="EY957"/>
      <c r="EZ957"/>
      <c r="FA957"/>
      <c r="FB957"/>
      <c r="FC957"/>
      <c r="FD957"/>
      <c r="FE957"/>
      <c r="FF957"/>
    </row>
    <row r="958" spans="1:162" ht="15" customHeight="1" x14ac:dyDescent="0.35">
      <c r="A958" s="57"/>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c r="ER958"/>
      <c r="ES958"/>
      <c r="ET958"/>
      <c r="EU958"/>
      <c r="EV958"/>
      <c r="EW958"/>
      <c r="EX958"/>
      <c r="EY958"/>
      <c r="EZ958"/>
      <c r="FA958"/>
      <c r="FB958"/>
      <c r="FC958"/>
      <c r="FD958"/>
      <c r="FE958"/>
      <c r="FF958"/>
    </row>
    <row r="959" spans="1:162" ht="15" customHeight="1" x14ac:dyDescent="0.35">
      <c r="A959" s="57"/>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c r="ER959"/>
      <c r="ES959"/>
      <c r="ET959"/>
      <c r="EU959"/>
      <c r="EV959"/>
      <c r="EW959"/>
      <c r="EX959"/>
      <c r="EY959"/>
      <c r="EZ959"/>
      <c r="FA959"/>
      <c r="FB959"/>
      <c r="FC959"/>
      <c r="FD959"/>
      <c r="FE959"/>
      <c r="FF959"/>
    </row>
    <row r="960" spans="1:162" ht="15" customHeight="1" x14ac:dyDescent="0.35">
      <c r="A960" s="57"/>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c r="ER960"/>
      <c r="ES960"/>
      <c r="ET960"/>
      <c r="EU960"/>
      <c r="EV960"/>
      <c r="EW960"/>
      <c r="EX960"/>
      <c r="EY960"/>
      <c r="EZ960"/>
      <c r="FA960"/>
      <c r="FB960"/>
      <c r="FC960"/>
      <c r="FD960"/>
      <c r="FE960"/>
      <c r="FF960"/>
    </row>
    <row r="961" spans="1:162" ht="15" customHeight="1" x14ac:dyDescent="0.35">
      <c r="A961" s="57"/>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c r="ER961"/>
      <c r="ES961"/>
      <c r="ET961"/>
      <c r="EU961"/>
      <c r="EV961"/>
      <c r="EW961"/>
      <c r="EX961"/>
      <c r="EY961"/>
      <c r="EZ961"/>
      <c r="FA961"/>
      <c r="FB961"/>
      <c r="FC961"/>
      <c r="FD961"/>
      <c r="FE961"/>
      <c r="FF961"/>
    </row>
    <row r="962" spans="1:162" ht="15" customHeight="1" x14ac:dyDescent="0.35">
      <c r="A962" s="57"/>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c r="ER962"/>
      <c r="ES962"/>
      <c r="ET962"/>
      <c r="EU962"/>
      <c r="EV962"/>
      <c r="EW962"/>
      <c r="EX962"/>
      <c r="EY962"/>
      <c r="EZ962"/>
      <c r="FA962"/>
      <c r="FB962"/>
      <c r="FC962"/>
      <c r="FD962"/>
      <c r="FE962"/>
      <c r="FF962"/>
    </row>
    <row r="963" spans="1:162" ht="15" customHeight="1" x14ac:dyDescent="0.35">
      <c r="A963" s="57"/>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c r="ER963"/>
      <c r="ES963"/>
      <c r="ET963"/>
      <c r="EU963"/>
      <c r="EV963"/>
      <c r="EW963"/>
      <c r="EX963"/>
      <c r="EY963"/>
      <c r="EZ963"/>
      <c r="FA963"/>
      <c r="FB963"/>
      <c r="FC963"/>
      <c r="FD963"/>
      <c r="FE963"/>
      <c r="FF963"/>
    </row>
    <row r="964" spans="1:162" ht="15" customHeight="1" x14ac:dyDescent="0.35">
      <c r="A964" s="57"/>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c r="ER964"/>
      <c r="ES964"/>
      <c r="ET964"/>
      <c r="EU964"/>
      <c r="EV964"/>
      <c r="EW964"/>
      <c r="EX964"/>
      <c r="EY964"/>
      <c r="EZ964"/>
      <c r="FA964"/>
      <c r="FB964"/>
      <c r="FC964"/>
      <c r="FD964"/>
      <c r="FE964"/>
      <c r="FF964"/>
    </row>
    <row r="965" spans="1:162" ht="15" customHeight="1" x14ac:dyDescent="0.35">
      <c r="A965" s="57"/>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c r="ER965"/>
      <c r="ES965"/>
      <c r="ET965"/>
      <c r="EU965"/>
      <c r="EV965"/>
      <c r="EW965"/>
      <c r="EX965"/>
      <c r="EY965"/>
      <c r="EZ965"/>
      <c r="FA965"/>
      <c r="FB965"/>
      <c r="FC965"/>
      <c r="FD965"/>
      <c r="FE965"/>
      <c r="FF965"/>
    </row>
    <row r="966" spans="1:162" ht="15" customHeight="1" x14ac:dyDescent="0.35">
      <c r="A966" s="57"/>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c r="ER966"/>
      <c r="ES966"/>
      <c r="ET966"/>
      <c r="EU966"/>
      <c r="EV966"/>
      <c r="EW966"/>
      <c r="EX966"/>
      <c r="EY966"/>
      <c r="EZ966"/>
      <c r="FA966"/>
      <c r="FB966"/>
      <c r="FC966"/>
      <c r="FD966"/>
      <c r="FE966"/>
      <c r="FF966"/>
    </row>
    <row r="967" spans="1:162" ht="15" customHeight="1" x14ac:dyDescent="0.35">
      <c r="A967" s="5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c r="ER967"/>
      <c r="ES967"/>
      <c r="ET967"/>
      <c r="EU967"/>
      <c r="EV967"/>
      <c r="EW967"/>
      <c r="EX967"/>
      <c r="EY967"/>
      <c r="EZ967"/>
      <c r="FA967"/>
      <c r="FB967"/>
      <c r="FC967"/>
      <c r="FD967"/>
      <c r="FE967"/>
      <c r="FF967"/>
    </row>
    <row r="968" spans="1:162" ht="15" customHeight="1" x14ac:dyDescent="0.35">
      <c r="A968" s="57"/>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c r="ER968"/>
      <c r="ES968"/>
      <c r="ET968"/>
      <c r="EU968"/>
      <c r="EV968"/>
      <c r="EW968"/>
      <c r="EX968"/>
      <c r="EY968"/>
      <c r="EZ968"/>
      <c r="FA968"/>
      <c r="FB968"/>
      <c r="FC968"/>
      <c r="FD968"/>
      <c r="FE968"/>
      <c r="FF968"/>
    </row>
    <row r="969" spans="1:162" ht="15" customHeight="1" x14ac:dyDescent="0.35">
      <c r="A969" s="57"/>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c r="ER969"/>
      <c r="ES969"/>
      <c r="ET969"/>
      <c r="EU969"/>
      <c r="EV969"/>
      <c r="EW969"/>
      <c r="EX969"/>
      <c r="EY969"/>
      <c r="EZ969"/>
      <c r="FA969"/>
      <c r="FB969"/>
      <c r="FC969"/>
      <c r="FD969"/>
      <c r="FE969"/>
      <c r="FF969"/>
    </row>
    <row r="970" spans="1:162" ht="15" customHeight="1" x14ac:dyDescent="0.35">
      <c r="A970" s="57"/>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c r="ER970"/>
      <c r="ES970"/>
      <c r="ET970"/>
      <c r="EU970"/>
      <c r="EV970"/>
      <c r="EW970"/>
      <c r="EX970"/>
      <c r="EY970"/>
      <c r="EZ970"/>
      <c r="FA970"/>
      <c r="FB970"/>
      <c r="FC970"/>
      <c r="FD970"/>
      <c r="FE970"/>
      <c r="FF970"/>
    </row>
    <row r="971" spans="1:162" ht="15" customHeight="1" x14ac:dyDescent="0.35">
      <c r="A971" s="57"/>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c r="ER971"/>
      <c r="ES971"/>
      <c r="ET971"/>
      <c r="EU971"/>
      <c r="EV971"/>
      <c r="EW971"/>
      <c r="EX971"/>
      <c r="EY971"/>
      <c r="EZ971"/>
      <c r="FA971"/>
      <c r="FB971"/>
      <c r="FC971"/>
      <c r="FD971"/>
      <c r="FE971"/>
      <c r="FF971"/>
    </row>
    <row r="972" spans="1:162" ht="15" customHeight="1" x14ac:dyDescent="0.35">
      <c r="A972" s="57"/>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c r="ER972"/>
      <c r="ES972"/>
      <c r="ET972"/>
      <c r="EU972"/>
      <c r="EV972"/>
      <c r="EW972"/>
      <c r="EX972"/>
      <c r="EY972"/>
      <c r="EZ972"/>
      <c r="FA972"/>
      <c r="FB972"/>
      <c r="FC972"/>
      <c r="FD972"/>
      <c r="FE972"/>
      <c r="FF972"/>
    </row>
    <row r="973" spans="1:162" ht="15" customHeight="1" x14ac:dyDescent="0.35">
      <c r="A973" s="57"/>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c r="ER973"/>
      <c r="ES973"/>
      <c r="ET973"/>
      <c r="EU973"/>
      <c r="EV973"/>
      <c r="EW973"/>
      <c r="EX973"/>
      <c r="EY973"/>
      <c r="EZ973"/>
      <c r="FA973"/>
      <c r="FB973"/>
      <c r="FC973"/>
      <c r="FD973"/>
      <c r="FE973"/>
      <c r="FF973"/>
    </row>
    <row r="974" spans="1:162" ht="15" customHeight="1" x14ac:dyDescent="0.35">
      <c r="A974" s="57"/>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c r="ER974"/>
      <c r="ES974"/>
      <c r="ET974"/>
      <c r="EU974"/>
      <c r="EV974"/>
      <c r="EW974"/>
      <c r="EX974"/>
      <c r="EY974"/>
      <c r="EZ974"/>
      <c r="FA974"/>
      <c r="FB974"/>
      <c r="FC974"/>
      <c r="FD974"/>
      <c r="FE974"/>
      <c r="FF974"/>
    </row>
    <row r="975" spans="1:162" ht="15" customHeight="1" x14ac:dyDescent="0.35">
      <c r="A975" s="57"/>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c r="ER975"/>
      <c r="ES975"/>
      <c r="ET975"/>
      <c r="EU975"/>
      <c r="EV975"/>
      <c r="EW975"/>
      <c r="EX975"/>
      <c r="EY975"/>
      <c r="EZ975"/>
      <c r="FA975"/>
      <c r="FB975"/>
      <c r="FC975"/>
      <c r="FD975"/>
      <c r="FE975"/>
      <c r="FF975"/>
    </row>
    <row r="976" spans="1:162" ht="15" customHeight="1" x14ac:dyDescent="0.35">
      <c r="A976" s="57"/>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c r="ER976"/>
      <c r="ES976"/>
      <c r="ET976"/>
      <c r="EU976"/>
      <c r="EV976"/>
      <c r="EW976"/>
      <c r="EX976"/>
      <c r="EY976"/>
      <c r="EZ976"/>
      <c r="FA976"/>
      <c r="FB976"/>
      <c r="FC976"/>
      <c r="FD976"/>
      <c r="FE976"/>
      <c r="FF976"/>
    </row>
    <row r="977" spans="1:162" ht="15" customHeight="1" x14ac:dyDescent="0.35">
      <c r="A977" s="5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c r="ER977"/>
      <c r="ES977"/>
      <c r="ET977"/>
      <c r="EU977"/>
      <c r="EV977"/>
      <c r="EW977"/>
      <c r="EX977"/>
      <c r="EY977"/>
      <c r="EZ977"/>
      <c r="FA977"/>
      <c r="FB977"/>
      <c r="FC977"/>
      <c r="FD977"/>
      <c r="FE977"/>
      <c r="FF977"/>
    </row>
    <row r="978" spans="1:162" ht="15" customHeight="1" x14ac:dyDescent="0.35">
      <c r="A978" s="57"/>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c r="ER978"/>
      <c r="ES978"/>
      <c r="ET978"/>
      <c r="EU978"/>
      <c r="EV978"/>
      <c r="EW978"/>
      <c r="EX978"/>
      <c r="EY978"/>
      <c r="EZ978"/>
      <c r="FA978"/>
      <c r="FB978"/>
      <c r="FC978"/>
      <c r="FD978"/>
      <c r="FE978"/>
      <c r="FF978"/>
    </row>
    <row r="979" spans="1:162" ht="15" customHeight="1" x14ac:dyDescent="0.35">
      <c r="A979" s="57"/>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c r="ER979"/>
      <c r="ES979"/>
      <c r="ET979"/>
      <c r="EU979"/>
      <c r="EV979"/>
      <c r="EW979"/>
      <c r="EX979"/>
      <c r="EY979"/>
      <c r="EZ979"/>
      <c r="FA979"/>
      <c r="FB979"/>
      <c r="FC979"/>
      <c r="FD979"/>
      <c r="FE979"/>
      <c r="FF979"/>
    </row>
    <row r="980" spans="1:162" ht="15" customHeight="1" x14ac:dyDescent="0.35">
      <c r="A980" s="57"/>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c r="ER980"/>
      <c r="ES980"/>
      <c r="ET980"/>
      <c r="EU980"/>
      <c r="EV980"/>
      <c r="EW980"/>
      <c r="EX980"/>
      <c r="EY980"/>
      <c r="EZ980"/>
      <c r="FA980"/>
      <c r="FB980"/>
      <c r="FC980"/>
      <c r="FD980"/>
      <c r="FE980"/>
      <c r="FF980"/>
    </row>
    <row r="981" spans="1:162" ht="15" customHeight="1" x14ac:dyDescent="0.35">
      <c r="A981" s="57"/>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c r="ER981"/>
      <c r="ES981"/>
      <c r="ET981"/>
      <c r="EU981"/>
      <c r="EV981"/>
      <c r="EW981"/>
      <c r="EX981"/>
      <c r="EY981"/>
      <c r="EZ981"/>
      <c r="FA981"/>
      <c r="FB981"/>
      <c r="FC981"/>
      <c r="FD981"/>
      <c r="FE981"/>
      <c r="FF981"/>
    </row>
    <row r="982" spans="1:162" ht="15" customHeight="1" x14ac:dyDescent="0.35">
      <c r="A982" s="57"/>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c r="ER982"/>
      <c r="ES982"/>
      <c r="ET982"/>
      <c r="EU982"/>
      <c r="EV982"/>
      <c r="EW982"/>
      <c r="EX982"/>
      <c r="EY982"/>
      <c r="EZ982"/>
      <c r="FA982"/>
      <c r="FB982"/>
      <c r="FC982"/>
      <c r="FD982"/>
      <c r="FE982"/>
      <c r="FF982"/>
    </row>
    <row r="983" spans="1:162" ht="15" customHeight="1" x14ac:dyDescent="0.35">
      <c r="A983" s="57"/>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c r="ER983"/>
      <c r="ES983"/>
      <c r="ET983"/>
      <c r="EU983"/>
      <c r="EV983"/>
      <c r="EW983"/>
      <c r="EX983"/>
      <c r="EY983"/>
      <c r="EZ983"/>
      <c r="FA983"/>
      <c r="FB983"/>
      <c r="FC983"/>
      <c r="FD983"/>
      <c r="FE983"/>
      <c r="FF983"/>
    </row>
    <row r="984" spans="1:162" ht="15" customHeight="1" x14ac:dyDescent="0.35">
      <c r="A984" s="57"/>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c r="ER984"/>
      <c r="ES984"/>
      <c r="ET984"/>
      <c r="EU984"/>
      <c r="EV984"/>
      <c r="EW984"/>
      <c r="EX984"/>
      <c r="EY984"/>
      <c r="EZ984"/>
      <c r="FA984"/>
      <c r="FB984"/>
      <c r="FC984"/>
      <c r="FD984"/>
      <c r="FE984"/>
      <c r="FF984"/>
    </row>
    <row r="985" spans="1:162" ht="15" customHeight="1" x14ac:dyDescent="0.35">
      <c r="A985" s="57"/>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c r="ER985"/>
      <c r="ES985"/>
      <c r="ET985"/>
      <c r="EU985"/>
      <c r="EV985"/>
      <c r="EW985"/>
      <c r="EX985"/>
      <c r="EY985"/>
      <c r="EZ985"/>
      <c r="FA985"/>
      <c r="FB985"/>
      <c r="FC985"/>
      <c r="FD985"/>
      <c r="FE985"/>
      <c r="FF985"/>
    </row>
    <row r="986" spans="1:162" ht="15" customHeight="1" x14ac:dyDescent="0.35">
      <c r="A986" s="57"/>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c r="ER986"/>
      <c r="ES986"/>
      <c r="ET986"/>
      <c r="EU986"/>
      <c r="EV986"/>
      <c r="EW986"/>
      <c r="EX986"/>
      <c r="EY986"/>
      <c r="EZ986"/>
      <c r="FA986"/>
      <c r="FB986"/>
      <c r="FC986"/>
      <c r="FD986"/>
      <c r="FE986"/>
      <c r="FF986"/>
    </row>
    <row r="987" spans="1:162" ht="15" customHeight="1" x14ac:dyDescent="0.35">
      <c r="A987" s="5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c r="ER987"/>
      <c r="ES987"/>
      <c r="ET987"/>
      <c r="EU987"/>
      <c r="EV987"/>
      <c r="EW987"/>
      <c r="EX987"/>
      <c r="EY987"/>
      <c r="EZ987"/>
      <c r="FA987"/>
      <c r="FB987"/>
      <c r="FC987"/>
      <c r="FD987"/>
      <c r="FE987"/>
      <c r="FF987"/>
    </row>
    <row r="988" spans="1:162" ht="15" customHeight="1" x14ac:dyDescent="0.35">
      <c r="A988" s="57"/>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c r="ER988"/>
      <c r="ES988"/>
      <c r="ET988"/>
      <c r="EU988"/>
      <c r="EV988"/>
      <c r="EW988"/>
      <c r="EX988"/>
      <c r="EY988"/>
      <c r="EZ988"/>
      <c r="FA988"/>
      <c r="FB988"/>
      <c r="FC988"/>
      <c r="FD988"/>
      <c r="FE988"/>
      <c r="FF988"/>
    </row>
    <row r="989" spans="1:162" ht="15" customHeight="1" x14ac:dyDescent="0.35">
      <c r="A989" s="57"/>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c r="ER989"/>
      <c r="ES989"/>
      <c r="ET989"/>
      <c r="EU989"/>
      <c r="EV989"/>
      <c r="EW989"/>
      <c r="EX989"/>
      <c r="EY989"/>
      <c r="EZ989"/>
      <c r="FA989"/>
      <c r="FB989"/>
      <c r="FC989"/>
      <c r="FD989"/>
      <c r="FE989"/>
      <c r="FF989"/>
    </row>
    <row r="990" spans="1:162" ht="15" customHeight="1" x14ac:dyDescent="0.35">
      <c r="A990" s="57"/>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c r="ER990"/>
      <c r="ES990"/>
      <c r="ET990"/>
      <c r="EU990"/>
      <c r="EV990"/>
      <c r="EW990"/>
      <c r="EX990"/>
      <c r="EY990"/>
      <c r="EZ990"/>
      <c r="FA990"/>
      <c r="FB990"/>
      <c r="FC990"/>
      <c r="FD990"/>
      <c r="FE990"/>
      <c r="FF990"/>
    </row>
    <row r="991" spans="1:162" ht="15" customHeight="1" x14ac:dyDescent="0.35">
      <c r="A991" s="57"/>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c r="ER991"/>
      <c r="ES991"/>
      <c r="ET991"/>
      <c r="EU991"/>
      <c r="EV991"/>
      <c r="EW991"/>
      <c r="EX991"/>
      <c r="EY991"/>
      <c r="EZ991"/>
      <c r="FA991"/>
      <c r="FB991"/>
      <c r="FC991"/>
      <c r="FD991"/>
      <c r="FE991"/>
      <c r="FF991"/>
    </row>
    <row r="992" spans="1:162" ht="15" customHeight="1" x14ac:dyDescent="0.35">
      <c r="A992" s="57"/>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c r="ER992"/>
      <c r="ES992"/>
      <c r="ET992"/>
      <c r="EU992"/>
      <c r="EV992"/>
      <c r="EW992"/>
      <c r="EX992"/>
      <c r="EY992"/>
      <c r="EZ992"/>
      <c r="FA992"/>
      <c r="FB992"/>
      <c r="FC992"/>
      <c r="FD992"/>
      <c r="FE992"/>
      <c r="FF992"/>
    </row>
    <row r="993" spans="1:162" ht="15" customHeight="1" x14ac:dyDescent="0.35">
      <c r="A993" s="57"/>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c r="ER993"/>
      <c r="ES993"/>
      <c r="ET993"/>
      <c r="EU993"/>
      <c r="EV993"/>
      <c r="EW993"/>
      <c r="EX993"/>
      <c r="EY993"/>
      <c r="EZ993"/>
      <c r="FA993"/>
      <c r="FB993"/>
      <c r="FC993"/>
      <c r="FD993"/>
      <c r="FE993"/>
      <c r="FF993"/>
    </row>
    <row r="994" spans="1:162" ht="15" customHeight="1" x14ac:dyDescent="0.35">
      <c r="A994" s="57"/>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c r="ER994"/>
      <c r="ES994"/>
      <c r="ET994"/>
      <c r="EU994"/>
      <c r="EV994"/>
      <c r="EW994"/>
      <c r="EX994"/>
      <c r="EY994"/>
      <c r="EZ994"/>
      <c r="FA994"/>
      <c r="FB994"/>
      <c r="FC994"/>
      <c r="FD994"/>
      <c r="FE994"/>
      <c r="FF994"/>
    </row>
    <row r="995" spans="1:162" ht="15" customHeight="1" x14ac:dyDescent="0.35">
      <c r="A995" s="57"/>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c r="ER995"/>
      <c r="ES995"/>
      <c r="ET995"/>
      <c r="EU995"/>
      <c r="EV995"/>
      <c r="EW995"/>
      <c r="EX995"/>
      <c r="EY995"/>
      <c r="EZ995"/>
      <c r="FA995"/>
      <c r="FB995"/>
      <c r="FC995"/>
      <c r="FD995"/>
      <c r="FE995"/>
      <c r="FF995"/>
    </row>
    <row r="996" spans="1:162" ht="15" customHeight="1" x14ac:dyDescent="0.35">
      <c r="A996" s="57"/>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c r="ER996"/>
      <c r="ES996"/>
      <c r="ET996"/>
      <c r="EU996"/>
      <c r="EV996"/>
      <c r="EW996"/>
      <c r="EX996"/>
      <c r="EY996"/>
      <c r="EZ996"/>
      <c r="FA996"/>
      <c r="FB996"/>
      <c r="FC996"/>
      <c r="FD996"/>
      <c r="FE996"/>
      <c r="FF996"/>
    </row>
    <row r="997" spans="1:162" ht="15" customHeight="1" x14ac:dyDescent="0.35">
      <c r="A997" s="5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c r="ER997"/>
      <c r="ES997"/>
      <c r="ET997"/>
      <c r="EU997"/>
      <c r="EV997"/>
      <c r="EW997"/>
      <c r="EX997"/>
      <c r="EY997"/>
      <c r="EZ997"/>
      <c r="FA997"/>
      <c r="FB997"/>
      <c r="FC997"/>
      <c r="FD997"/>
      <c r="FE997"/>
      <c r="FF997"/>
    </row>
    <row r="998" spans="1:162" ht="15" customHeight="1" x14ac:dyDescent="0.35">
      <c r="A998" s="57"/>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c r="ER998"/>
      <c r="ES998"/>
      <c r="ET998"/>
      <c r="EU998"/>
      <c r="EV998"/>
      <c r="EW998"/>
      <c r="EX998"/>
      <c r="EY998"/>
      <c r="EZ998"/>
      <c r="FA998"/>
      <c r="FB998"/>
      <c r="FC998"/>
      <c r="FD998"/>
      <c r="FE998"/>
      <c r="FF998"/>
    </row>
    <row r="999" spans="1:162" ht="15" customHeight="1" x14ac:dyDescent="0.35">
      <c r="A999" s="57"/>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c r="ER999"/>
      <c r="ES999"/>
      <c r="ET999"/>
      <c r="EU999"/>
      <c r="EV999"/>
      <c r="EW999"/>
      <c r="EX999"/>
      <c r="EY999"/>
      <c r="EZ999"/>
      <c r="FA999"/>
      <c r="FB999"/>
      <c r="FC999"/>
      <c r="FD999"/>
      <c r="FE999"/>
      <c r="FF999"/>
    </row>
    <row r="1000" spans="1:162" ht="15" customHeight="1" x14ac:dyDescent="0.35">
      <c r="A1000" s="57"/>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ER1000"/>
      <c r="ES1000"/>
      <c r="ET1000"/>
      <c r="EU1000"/>
      <c r="EV1000"/>
      <c r="EW1000"/>
      <c r="EX1000"/>
      <c r="EY1000"/>
      <c r="EZ1000"/>
      <c r="FA1000"/>
      <c r="FB1000"/>
      <c r="FC1000"/>
      <c r="FD1000"/>
      <c r="FE1000"/>
      <c r="FF1000"/>
    </row>
  </sheetData>
  <mergeCells count="2">
    <mergeCell ref="B1:E1"/>
    <mergeCell ref="B2: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370" r:id="rId3" name="Button 2">
              <controlPr defaultSize="0" print="0" autoFill="0" autoPict="0" macro="[0]!Passerelle_metier_metier_duree">
                <anchor moveWithCells="1">
                  <from>
                    <xdr:col>5</xdr:col>
                    <xdr:colOff>495300</xdr:colOff>
                    <xdr:row>0</xdr:row>
                    <xdr:rowOff>76200</xdr:rowOff>
                  </from>
                  <to>
                    <xdr:col>5</xdr:col>
                    <xdr:colOff>1041400</xdr:colOff>
                    <xdr:row>1</xdr:row>
                    <xdr:rowOff>127000</xdr:rowOff>
                  </to>
                </anchor>
              </controlPr>
            </control>
          </mc:Choice>
        </mc:AlternateContent>
        <mc:AlternateContent xmlns:mc="http://schemas.openxmlformats.org/markup-compatibility/2006">
          <mc:Choice Requires="x14">
            <control shapeId="58371" r:id="rId4" name="Button 3">
              <controlPr defaultSize="0" print="0" autoFill="0" autoPict="0" macro="[0]!Reset_Passerelle_metier_metier_duree">
                <anchor moveWithCells="1">
                  <from>
                    <xdr:col>6</xdr:col>
                    <xdr:colOff>450850</xdr:colOff>
                    <xdr:row>0</xdr:row>
                    <xdr:rowOff>69850</xdr:rowOff>
                  </from>
                  <to>
                    <xdr:col>7</xdr:col>
                    <xdr:colOff>1060450</xdr:colOff>
                    <xdr:row>1</xdr:row>
                    <xdr:rowOff>107950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showErrorMessage="1" xr:uid="{A642987F-707E-4FD8-B9CE-318BD4D861F9}">
          <x14:formula1>
            <xm:f>nomencl_FAMMETIERS!$B$30:$B$50</xm:f>
          </x14:formula1>
          <xm:sqref>B2:E2</xm:sqref>
        </x14:dataValidation>
        <x14:dataValidation type="list" allowBlank="1" showInputMessage="1" showErrorMessage="1" xr:uid="{7A3485B4-B896-4FA2-94DA-699A0B749159}">
          <x14:formula1>
            <xm:f>nomencl_FAMMETIERS!$B$31:$B$50</xm:f>
          </x14:formula1>
          <xm:sqref>B1:E1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1539-01C8-4787-9041-0D0E51661581}">
  <sheetPr codeName="Feuil21">
    <tabColor theme="9"/>
  </sheetPr>
  <dimension ref="A1:DI400"/>
  <sheetViews>
    <sheetView workbookViewId="0">
      <selection activeCell="A5" sqref="A5"/>
    </sheetView>
  </sheetViews>
  <sheetFormatPr baseColWidth="10" defaultColWidth="11.453125" defaultRowHeight="14.5" x14ac:dyDescent="0.35"/>
  <cols>
    <col min="1" max="1" width="52.54296875" customWidth="1"/>
    <col min="2" max="2" width="12.54296875" bestFit="1" customWidth="1"/>
    <col min="3" max="3" width="4.26953125" customWidth="1"/>
    <col min="4" max="4" width="41.7265625" customWidth="1"/>
    <col min="5" max="13" width="26.81640625" customWidth="1"/>
    <col min="14" max="26" width="30.54296875" customWidth="1"/>
    <col min="31" max="32" width="12.26953125" customWidth="1"/>
    <col min="33" max="33" width="15" bestFit="1" customWidth="1"/>
    <col min="34" max="34" width="15.453125" bestFit="1" customWidth="1"/>
    <col min="35" max="35" width="12.26953125" customWidth="1"/>
    <col min="36" max="36" width="8.7265625" bestFit="1" customWidth="1"/>
    <col min="37" max="37" width="16.7265625" bestFit="1" customWidth="1"/>
    <col min="38" max="38" width="12.26953125" customWidth="1"/>
    <col min="39" max="39" width="15" bestFit="1" customWidth="1"/>
    <col min="40" max="40" width="15.453125" bestFit="1" customWidth="1"/>
    <col min="41" max="41" width="12.26953125" customWidth="1"/>
    <col min="42" max="42" width="8.7265625" bestFit="1" customWidth="1"/>
    <col min="43" max="65" width="12.26953125" customWidth="1"/>
  </cols>
  <sheetData>
    <row r="1" spans="1:108" x14ac:dyDescent="0.35">
      <c r="A1" s="54" t="s">
        <v>215</v>
      </c>
      <c r="B1" s="301" t="s">
        <v>503</v>
      </c>
      <c r="C1" s="301"/>
      <c r="D1" s="301"/>
      <c r="E1" s="301"/>
    </row>
    <row r="2" spans="1:108" x14ac:dyDescent="0.35">
      <c r="A2" s="54" t="str">
        <f>IF(B1&lt;&gt;"Tout dossier","Dossier source N°2 (option)","")</f>
        <v>Dossier source N°2 (option)</v>
      </c>
      <c r="B2" s="301"/>
      <c r="C2" s="301"/>
      <c r="D2" s="301"/>
      <c r="E2" s="301"/>
    </row>
    <row r="3" spans="1:108" x14ac:dyDescent="0.35">
      <c r="A3" s="50"/>
      <c r="B3" s="70"/>
      <c r="C3" s="70"/>
      <c r="D3" s="70"/>
      <c r="E3" s="70"/>
    </row>
    <row r="4" spans="1:108" x14ac:dyDescent="0.35">
      <c r="A4" s="54" t="s">
        <v>504</v>
      </c>
      <c r="B4" s="301" t="s">
        <v>505</v>
      </c>
      <c r="C4" s="301"/>
      <c r="D4" s="301"/>
      <c r="E4" s="301"/>
    </row>
    <row r="5" spans="1:108" ht="30" customHeight="1" x14ac:dyDescent="0.35">
      <c r="A5" s="82" t="s">
        <v>506</v>
      </c>
      <c r="B5" s="302"/>
      <c r="C5" s="302"/>
      <c r="D5" s="302"/>
      <c r="E5" s="302"/>
    </row>
    <row r="6" spans="1:108" x14ac:dyDescent="0.35">
      <c r="A6" s="81"/>
    </row>
    <row r="7" spans="1:108" x14ac:dyDescent="0.35">
      <c r="A7" s="81"/>
    </row>
    <row r="8" spans="1:108" x14ac:dyDescent="0.35">
      <c r="A8" s="81"/>
    </row>
    <row r="9" spans="1:108" ht="15" thickBot="1" x14ac:dyDescent="0.4"/>
    <row r="10" spans="1:108" s="69" customFormat="1" ht="15" thickBot="1" x14ac:dyDescent="0.4">
      <c r="A10" s="66" t="s">
        <v>507</v>
      </c>
      <c r="B10" s="67" t="s">
        <v>508</v>
      </c>
      <c r="C10" s="67" t="s">
        <v>509</v>
      </c>
      <c r="D10" s="68" t="s">
        <v>510</v>
      </c>
      <c r="E10" s="67" t="s">
        <v>511</v>
      </c>
      <c r="F10" s="67" t="s">
        <v>512</v>
      </c>
      <c r="G10" s="67" t="s">
        <v>513</v>
      </c>
      <c r="H10" s="67" t="s">
        <v>514</v>
      </c>
      <c r="I10" s="67" t="s">
        <v>515</v>
      </c>
      <c r="J10" s="67" t="s">
        <v>516</v>
      </c>
      <c r="K10" s="67" t="s">
        <v>517</v>
      </c>
      <c r="L10" t="s">
        <v>518</v>
      </c>
      <c r="M10" s="67" t="s">
        <v>519</v>
      </c>
      <c r="N10" s="68" t="s">
        <v>520</v>
      </c>
      <c r="O10" s="67" t="s">
        <v>521</v>
      </c>
      <c r="P10" s="67" t="s">
        <v>522</v>
      </c>
      <c r="Q10" s="67" t="s">
        <v>523</v>
      </c>
      <c r="R10" s="67" t="s">
        <v>524</v>
      </c>
      <c r="S10" s="67" t="s">
        <v>525</v>
      </c>
      <c r="T10" s="67" t="s">
        <v>526</v>
      </c>
      <c r="U10" s="67" t="s">
        <v>527</v>
      </c>
      <c r="V10" s="67" t="s">
        <v>528</v>
      </c>
      <c r="W10" s="67" t="s">
        <v>529</v>
      </c>
      <c r="X10" s="67" t="s">
        <v>530</v>
      </c>
      <c r="Y10" s="67" t="s">
        <v>531</v>
      </c>
      <c r="Z10" s="67" t="s">
        <v>532</v>
      </c>
      <c r="AA10" s="67" t="s">
        <v>533</v>
      </c>
      <c r="AB10" s="67" t="s">
        <v>534</v>
      </c>
      <c r="AC10" s="67" t="s">
        <v>535</v>
      </c>
      <c r="AD10" s="67" t="s">
        <v>536</v>
      </c>
      <c r="AE10" s="67" t="s">
        <v>537</v>
      </c>
      <c r="AF10" s="67" t="s">
        <v>538</v>
      </c>
      <c r="AG10" s="67" t="s">
        <v>539</v>
      </c>
      <c r="AH10" s="67" t="s">
        <v>540</v>
      </c>
      <c r="AI10" s="67" t="s">
        <v>541</v>
      </c>
      <c r="AJ10" s="67" t="s">
        <v>542</v>
      </c>
      <c r="AK10" s="67" t="s">
        <v>543</v>
      </c>
      <c r="AL10" s="67" t="s">
        <v>544</v>
      </c>
      <c r="AM10" s="67" t="s">
        <v>545</v>
      </c>
      <c r="AN10" s="67" t="s">
        <v>546</v>
      </c>
      <c r="AO10" s="67" t="s">
        <v>547</v>
      </c>
      <c r="AP10" s="67" t="s">
        <v>548</v>
      </c>
      <c r="AQ10" s="67" t="s">
        <v>549</v>
      </c>
      <c r="AR10" s="67" t="s">
        <v>550</v>
      </c>
      <c r="AS10" s="67" t="s">
        <v>551</v>
      </c>
      <c r="AT10" s="67" t="s">
        <v>552</v>
      </c>
      <c r="AU10" s="67" t="s">
        <v>553</v>
      </c>
      <c r="AV10" s="67" t="s">
        <v>554</v>
      </c>
      <c r="AW10" s="67" t="s">
        <v>555</v>
      </c>
      <c r="AX10" s="67" t="s">
        <v>556</v>
      </c>
      <c r="AY10" s="67" t="s">
        <v>557</v>
      </c>
      <c r="AZ10" s="67" t="s">
        <v>558</v>
      </c>
      <c r="BA10" s="67" t="s">
        <v>559</v>
      </c>
      <c r="BB10" s="67" t="s">
        <v>560</v>
      </c>
      <c r="BC10" s="67" t="s">
        <v>561</v>
      </c>
      <c r="BD10" s="67" t="s">
        <v>562</v>
      </c>
      <c r="BE10" s="67" t="s">
        <v>563</v>
      </c>
      <c r="BF10" s="67" t="s">
        <v>564</v>
      </c>
      <c r="BG10" s="67" t="s">
        <v>565</v>
      </c>
      <c r="BH10" s="67" t="s">
        <v>566</v>
      </c>
      <c r="BI10" s="67" t="s">
        <v>567</v>
      </c>
      <c r="BJ10" s="67" t="s">
        <v>568</v>
      </c>
      <c r="BK10" s="67" t="s">
        <v>569</v>
      </c>
      <c r="BL10" s="67" t="s">
        <v>570</v>
      </c>
      <c r="BM10" s="67" t="s">
        <v>571</v>
      </c>
    </row>
    <row r="11" spans="1:108" ht="43.5" x14ac:dyDescent="0.35">
      <c r="A11" s="6" t="s">
        <v>503</v>
      </c>
      <c r="B11" s="83" t="s">
        <v>572</v>
      </c>
      <c r="C11" s="6" t="s">
        <v>573</v>
      </c>
      <c r="D11" s="81" t="s">
        <v>574</v>
      </c>
      <c r="E11" s="6" t="s">
        <v>575</v>
      </c>
      <c r="F11" s="6" t="s">
        <v>576</v>
      </c>
      <c r="G11" s="6" t="s">
        <v>577</v>
      </c>
      <c r="H11" s="6" t="s">
        <v>578</v>
      </c>
      <c r="I11" s="6" t="s">
        <v>579</v>
      </c>
      <c r="J11" s="6" t="s">
        <v>580</v>
      </c>
      <c r="K11" s="6"/>
      <c r="L11" s="6"/>
      <c r="M11" s="6"/>
      <c r="N11" s="6" t="s">
        <v>581</v>
      </c>
      <c r="O11" s="6" t="s">
        <v>582</v>
      </c>
      <c r="P11" s="6" t="s">
        <v>583</v>
      </c>
      <c r="Q11" s="6" t="s">
        <v>584</v>
      </c>
      <c r="R11" s="6" t="s">
        <v>585</v>
      </c>
      <c r="S11" s="6" t="s">
        <v>586</v>
      </c>
      <c r="T11" s="6" t="s">
        <v>587</v>
      </c>
      <c r="U11" s="6"/>
      <c r="V11" s="6"/>
      <c r="W11" s="6"/>
      <c r="X11" s="6" t="s">
        <v>588</v>
      </c>
      <c r="Y11" s="6" t="s">
        <v>589</v>
      </c>
      <c r="Z11" s="6" t="s">
        <v>590</v>
      </c>
      <c r="AA11" s="6"/>
      <c r="AB11" s="6"/>
      <c r="AC11" s="6"/>
      <c r="AD11" s="6"/>
      <c r="AE11" s="6">
        <v>21547</v>
      </c>
      <c r="AF11" s="6" t="s">
        <v>57</v>
      </c>
      <c r="AG11" s="6">
        <v>2</v>
      </c>
      <c r="AH11" s="6">
        <v>245</v>
      </c>
      <c r="AI11" s="6"/>
      <c r="AJ11" s="6">
        <v>221</v>
      </c>
      <c r="AK11" s="6">
        <v>21572</v>
      </c>
      <c r="AL11" s="6" t="s">
        <v>58</v>
      </c>
      <c r="AM11" s="6">
        <v>1</v>
      </c>
      <c r="AN11" s="6">
        <v>80</v>
      </c>
      <c r="AO11" s="6"/>
      <c r="AP11" s="6">
        <v>221</v>
      </c>
      <c r="AQ11" s="6">
        <v>21598</v>
      </c>
      <c r="AR11" s="6" t="s">
        <v>591</v>
      </c>
      <c r="AS11" s="6">
        <v>2</v>
      </c>
      <c r="AT11" s="6">
        <v>302</v>
      </c>
      <c r="AU11" s="6"/>
      <c r="AV11" s="6">
        <v>221</v>
      </c>
      <c r="AW11" s="6">
        <v>31754</v>
      </c>
      <c r="AX11" s="6" t="s">
        <v>62</v>
      </c>
      <c r="AY11" s="6">
        <v>2</v>
      </c>
      <c r="AZ11" s="6">
        <v>76</v>
      </c>
      <c r="BA11" s="6"/>
      <c r="BB11" s="6">
        <v>311</v>
      </c>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c r="CU11" s="6"/>
      <c r="CV11" s="6"/>
      <c r="CW11" s="6"/>
      <c r="CX11" s="6"/>
      <c r="CY11" s="6"/>
      <c r="CZ11" s="6"/>
      <c r="DA11" s="6"/>
      <c r="DB11" s="6"/>
      <c r="DC11" s="6"/>
      <c r="DD11" s="6"/>
    </row>
    <row r="12" spans="1:108" x14ac:dyDescent="0.35">
      <c r="A12" s="6" t="s">
        <v>503</v>
      </c>
      <c r="B12" s="83" t="s">
        <v>592</v>
      </c>
      <c r="C12" s="6" t="s">
        <v>593</v>
      </c>
      <c r="D12" s="81" t="s">
        <v>594</v>
      </c>
      <c r="E12" s="6" t="s">
        <v>595</v>
      </c>
      <c r="F12" s="6" t="s">
        <v>596</v>
      </c>
      <c r="G12" s="6" t="s">
        <v>597</v>
      </c>
      <c r="H12" s="6" t="s">
        <v>598</v>
      </c>
      <c r="I12" s="6"/>
      <c r="J12" s="6"/>
      <c r="K12" s="6"/>
      <c r="L12" s="6"/>
      <c r="M12" s="6"/>
      <c r="N12" s="6" t="s">
        <v>599</v>
      </c>
      <c r="O12" s="6" t="s">
        <v>600</v>
      </c>
      <c r="P12" s="6" t="s">
        <v>601</v>
      </c>
      <c r="Q12" s="6" t="s">
        <v>602</v>
      </c>
      <c r="R12" s="6" t="s">
        <v>603</v>
      </c>
      <c r="S12" s="6"/>
      <c r="T12" s="6"/>
      <c r="U12" s="6"/>
      <c r="V12" s="6"/>
      <c r="W12" s="6"/>
      <c r="X12" s="6" t="s">
        <v>604</v>
      </c>
      <c r="Y12" s="6" t="s">
        <v>605</v>
      </c>
      <c r="Z12" s="6" t="s">
        <v>606</v>
      </c>
      <c r="AA12" s="6"/>
      <c r="AB12" s="6"/>
      <c r="AC12" s="6"/>
      <c r="AD12" s="6"/>
      <c r="AE12" s="6">
        <v>21547</v>
      </c>
      <c r="AF12" s="6" t="s">
        <v>57</v>
      </c>
      <c r="AG12" s="6">
        <v>2</v>
      </c>
      <c r="AH12" s="6">
        <v>245</v>
      </c>
      <c r="AI12" s="6"/>
      <c r="AJ12" s="6">
        <v>221</v>
      </c>
      <c r="AK12" s="6">
        <v>21572</v>
      </c>
      <c r="AL12" s="6" t="s">
        <v>58</v>
      </c>
      <c r="AM12" s="6">
        <v>1</v>
      </c>
      <c r="AN12" s="6">
        <v>80</v>
      </c>
      <c r="AO12" s="6"/>
      <c r="AP12" s="6">
        <v>221</v>
      </c>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c r="CU12" s="6"/>
      <c r="CV12" s="6"/>
      <c r="CW12" s="6"/>
      <c r="CX12" s="6"/>
      <c r="CY12" s="6"/>
      <c r="CZ12" s="6"/>
      <c r="DA12" s="6"/>
      <c r="DB12" s="6"/>
      <c r="DC12" s="6"/>
      <c r="DD12" s="6"/>
    </row>
    <row r="13" spans="1:108" x14ac:dyDescent="0.35">
      <c r="A13" s="6" t="s">
        <v>503</v>
      </c>
      <c r="B13" s="83" t="s">
        <v>607</v>
      </c>
      <c r="C13" s="6" t="s">
        <v>593</v>
      </c>
      <c r="D13" s="81" t="s">
        <v>594</v>
      </c>
      <c r="E13" s="6" t="s">
        <v>608</v>
      </c>
      <c r="F13" s="6" t="s">
        <v>609</v>
      </c>
      <c r="G13" s="6" t="s">
        <v>610</v>
      </c>
      <c r="H13" s="6" t="s">
        <v>598</v>
      </c>
      <c r="I13" s="6"/>
      <c r="J13" s="6"/>
      <c r="K13" s="6"/>
      <c r="L13" s="6"/>
      <c r="M13" s="6"/>
      <c r="N13" s="6" t="s">
        <v>599</v>
      </c>
      <c r="O13" s="6" t="s">
        <v>611</v>
      </c>
      <c r="P13" s="6" t="s">
        <v>612</v>
      </c>
      <c r="Q13" s="6" t="s">
        <v>613</v>
      </c>
      <c r="R13" s="6" t="s">
        <v>603</v>
      </c>
      <c r="S13" s="6"/>
      <c r="T13" s="6"/>
      <c r="U13" s="6"/>
      <c r="V13" s="6"/>
      <c r="W13" s="6"/>
      <c r="X13" s="6" t="s">
        <v>604</v>
      </c>
      <c r="Y13" s="6" t="s">
        <v>614</v>
      </c>
      <c r="Z13" s="6" t="s">
        <v>615</v>
      </c>
      <c r="AA13" s="6"/>
      <c r="AB13" s="6"/>
      <c r="AC13" s="6"/>
      <c r="AD13" s="6"/>
      <c r="AE13" s="6">
        <v>21547</v>
      </c>
      <c r="AF13" s="6" t="s">
        <v>57</v>
      </c>
      <c r="AG13" s="6">
        <v>2</v>
      </c>
      <c r="AH13" s="6">
        <v>245</v>
      </c>
      <c r="AI13" s="6"/>
      <c r="AJ13" s="6">
        <v>221</v>
      </c>
      <c r="AK13" s="6">
        <v>21572</v>
      </c>
      <c r="AL13" s="6" t="s">
        <v>58</v>
      </c>
      <c r="AM13" s="6">
        <v>1</v>
      </c>
      <c r="AN13" s="6">
        <v>80</v>
      </c>
      <c r="AO13" s="6"/>
      <c r="AP13" s="6">
        <v>221</v>
      </c>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c r="CK13" s="6"/>
      <c r="CL13" s="6"/>
      <c r="CM13" s="6"/>
      <c r="CN13" s="6"/>
      <c r="CO13" s="6"/>
      <c r="CP13" s="6"/>
      <c r="CQ13" s="6"/>
      <c r="CR13" s="6"/>
      <c r="CS13" s="6"/>
      <c r="CT13" s="6"/>
      <c r="CU13" s="6"/>
      <c r="CV13" s="6"/>
      <c r="CW13" s="6"/>
      <c r="CX13" s="6"/>
      <c r="CY13" s="6"/>
      <c r="CZ13" s="6"/>
      <c r="DA13" s="6"/>
      <c r="DB13" s="6"/>
      <c r="DC13" s="6"/>
      <c r="DD13" s="6"/>
    </row>
    <row r="14" spans="1:108" ht="29" x14ac:dyDescent="0.35">
      <c r="A14" s="6" t="s">
        <v>503</v>
      </c>
      <c r="B14" s="83" t="s">
        <v>616</v>
      </c>
      <c r="C14" s="6" t="s">
        <v>593</v>
      </c>
      <c r="D14" s="81" t="s">
        <v>617</v>
      </c>
      <c r="E14" s="6" t="s">
        <v>618</v>
      </c>
      <c r="F14" s="6" t="s">
        <v>619</v>
      </c>
      <c r="G14" s="6" t="s">
        <v>620</v>
      </c>
      <c r="H14" s="6" t="s">
        <v>621</v>
      </c>
      <c r="I14" s="6" t="s">
        <v>622</v>
      </c>
      <c r="J14" s="6"/>
      <c r="K14" s="6"/>
      <c r="L14" s="6"/>
      <c r="M14" s="6"/>
      <c r="N14" s="6" t="s">
        <v>623</v>
      </c>
      <c r="O14" s="6" t="s">
        <v>624</v>
      </c>
      <c r="P14" s="6" t="s">
        <v>625</v>
      </c>
      <c r="Q14" s="6" t="s">
        <v>626</v>
      </c>
      <c r="R14" s="6" t="s">
        <v>627</v>
      </c>
      <c r="S14" s="6"/>
      <c r="T14" s="6"/>
      <c r="U14" s="6"/>
      <c r="V14" s="6"/>
      <c r="W14" s="6"/>
      <c r="X14" s="6" t="s">
        <v>628</v>
      </c>
      <c r="Y14" s="6" t="s">
        <v>629</v>
      </c>
      <c r="Z14" s="6" t="s">
        <v>630</v>
      </c>
      <c r="AA14" s="6"/>
      <c r="AB14" s="6"/>
      <c r="AC14" s="6"/>
      <c r="AD14" s="6"/>
      <c r="AE14" s="6">
        <v>31754</v>
      </c>
      <c r="AF14" s="6" t="s">
        <v>62</v>
      </c>
      <c r="AG14" s="6">
        <v>2</v>
      </c>
      <c r="AH14" s="6">
        <v>76</v>
      </c>
      <c r="AI14" s="6"/>
      <c r="AJ14" s="6">
        <v>311</v>
      </c>
      <c r="AK14" s="6">
        <v>21056</v>
      </c>
      <c r="AL14" s="6" t="s">
        <v>631</v>
      </c>
      <c r="AM14" s="6">
        <v>1</v>
      </c>
      <c r="AN14" s="6">
        <v>71</v>
      </c>
      <c r="AO14" s="6"/>
      <c r="AP14" s="6">
        <v>212</v>
      </c>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row>
    <row r="15" spans="1:108" ht="29" x14ac:dyDescent="0.35">
      <c r="A15" s="6" t="s">
        <v>503</v>
      </c>
      <c r="B15" s="83" t="s">
        <v>632</v>
      </c>
      <c r="C15" s="6" t="s">
        <v>593</v>
      </c>
      <c r="D15" s="81" t="s">
        <v>633</v>
      </c>
      <c r="E15" s="6" t="s">
        <v>634</v>
      </c>
      <c r="F15" s="6" t="s">
        <v>635</v>
      </c>
      <c r="G15" s="6" t="s">
        <v>636</v>
      </c>
      <c r="H15" s="6" t="s">
        <v>637</v>
      </c>
      <c r="I15" s="6" t="s">
        <v>638</v>
      </c>
      <c r="J15" s="6" t="s">
        <v>639</v>
      </c>
      <c r="K15" s="6"/>
      <c r="L15" s="6"/>
      <c r="M15" s="6"/>
      <c r="N15" s="6" t="s">
        <v>640</v>
      </c>
      <c r="O15" s="6" t="s">
        <v>641</v>
      </c>
      <c r="P15" s="6" t="s">
        <v>642</v>
      </c>
      <c r="Q15" s="6" t="s">
        <v>643</v>
      </c>
      <c r="R15" s="6" t="s">
        <v>644</v>
      </c>
      <c r="S15" s="6" t="s">
        <v>645</v>
      </c>
      <c r="T15" s="6" t="s">
        <v>646</v>
      </c>
      <c r="U15" s="6"/>
      <c r="V15" s="6"/>
      <c r="W15" s="6"/>
      <c r="X15" s="6" t="s">
        <v>647</v>
      </c>
      <c r="Y15" s="6" t="s">
        <v>648</v>
      </c>
      <c r="Z15" s="6" t="s">
        <v>649</v>
      </c>
      <c r="AA15" s="6"/>
      <c r="AB15" s="6"/>
      <c r="AC15" s="6"/>
      <c r="AD15" s="6"/>
      <c r="AE15" s="6">
        <v>31436</v>
      </c>
      <c r="AF15" s="6" t="s">
        <v>61</v>
      </c>
      <c r="AG15" s="6">
        <v>2</v>
      </c>
      <c r="AH15" s="6">
        <v>245</v>
      </c>
      <c r="AI15" s="6"/>
      <c r="AJ15" s="6">
        <v>200</v>
      </c>
      <c r="AK15" s="6">
        <v>21547</v>
      </c>
      <c r="AL15" s="6" t="s">
        <v>57</v>
      </c>
      <c r="AM15" s="6">
        <v>2</v>
      </c>
      <c r="AN15" s="6">
        <v>245</v>
      </c>
      <c r="AO15" s="6"/>
      <c r="AP15" s="6">
        <v>221</v>
      </c>
      <c r="AQ15" s="6">
        <v>21572</v>
      </c>
      <c r="AR15" s="6" t="s">
        <v>58</v>
      </c>
      <c r="AS15" s="6">
        <v>1</v>
      </c>
      <c r="AT15" s="6">
        <v>80</v>
      </c>
      <c r="AU15" s="6"/>
      <c r="AV15" s="6">
        <v>221</v>
      </c>
      <c r="AW15" s="6">
        <v>21056</v>
      </c>
      <c r="AX15" s="6" t="s">
        <v>631</v>
      </c>
      <c r="AY15" s="6">
        <v>1</v>
      </c>
      <c r="AZ15" s="6">
        <v>71</v>
      </c>
      <c r="BA15" s="6"/>
      <c r="BB15" s="6">
        <v>212</v>
      </c>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row>
    <row r="16" spans="1:108" ht="43.5" x14ac:dyDescent="0.35">
      <c r="A16" s="6" t="s">
        <v>503</v>
      </c>
      <c r="B16" s="83" t="s">
        <v>650</v>
      </c>
      <c r="C16" s="6" t="s">
        <v>593</v>
      </c>
      <c r="D16" s="81" t="s">
        <v>651</v>
      </c>
      <c r="E16" s="6" t="s">
        <v>652</v>
      </c>
      <c r="F16" s="6" t="s">
        <v>653</v>
      </c>
      <c r="G16" s="6" t="s">
        <v>654</v>
      </c>
      <c r="H16" s="6" t="s">
        <v>655</v>
      </c>
      <c r="I16" s="6" t="s">
        <v>656</v>
      </c>
      <c r="J16" s="6" t="s">
        <v>598</v>
      </c>
      <c r="K16" s="6"/>
      <c r="L16" s="6"/>
      <c r="M16" s="6"/>
      <c r="N16" s="6" t="s">
        <v>657</v>
      </c>
      <c r="O16" s="6" t="s">
        <v>658</v>
      </c>
      <c r="P16" s="6" t="s">
        <v>659</v>
      </c>
      <c r="Q16" s="6" t="s">
        <v>660</v>
      </c>
      <c r="R16" s="6" t="s">
        <v>661</v>
      </c>
      <c r="S16" s="6" t="s">
        <v>662</v>
      </c>
      <c r="T16" s="6" t="s">
        <v>663</v>
      </c>
      <c r="U16" s="6"/>
      <c r="V16" s="6"/>
      <c r="W16" s="6"/>
      <c r="X16" s="6" t="s">
        <v>664</v>
      </c>
      <c r="Y16" s="6" t="s">
        <v>665</v>
      </c>
      <c r="Z16" s="6" t="s">
        <v>666</v>
      </c>
      <c r="AA16" s="6"/>
      <c r="AB16" s="6"/>
      <c r="AC16" s="6"/>
      <c r="AD16" s="6"/>
      <c r="AE16" s="6">
        <v>31754</v>
      </c>
      <c r="AF16" s="6" t="s">
        <v>62</v>
      </c>
      <c r="AG16" s="6">
        <v>2</v>
      </c>
      <c r="AH16" s="6">
        <v>76</v>
      </c>
      <c r="AI16" s="6"/>
      <c r="AJ16" s="6">
        <v>311</v>
      </c>
      <c r="AK16" s="6">
        <v>21547</v>
      </c>
      <c r="AL16" s="6" t="s">
        <v>57</v>
      </c>
      <c r="AM16" s="6">
        <v>2</v>
      </c>
      <c r="AN16" s="6">
        <v>245</v>
      </c>
      <c r="AO16" s="6"/>
      <c r="AP16" s="6">
        <v>221</v>
      </c>
      <c r="AQ16" s="6">
        <v>21572</v>
      </c>
      <c r="AR16" s="6" t="s">
        <v>58</v>
      </c>
      <c r="AS16" s="6">
        <v>1</v>
      </c>
      <c r="AT16" s="6">
        <v>80</v>
      </c>
      <c r="AU16" s="6"/>
      <c r="AV16" s="6">
        <v>221</v>
      </c>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row>
    <row r="17" spans="1:113" x14ac:dyDescent="0.35">
      <c r="A17" s="6" t="s">
        <v>503</v>
      </c>
      <c r="B17" s="83" t="s">
        <v>667</v>
      </c>
      <c r="C17" s="6" t="s">
        <v>593</v>
      </c>
      <c r="D17" s="81" t="s">
        <v>668</v>
      </c>
      <c r="E17" s="6" t="s">
        <v>669</v>
      </c>
      <c r="F17" s="6" t="s">
        <v>670</v>
      </c>
      <c r="G17" s="6" t="s">
        <v>671</v>
      </c>
      <c r="H17" s="6" t="s">
        <v>672</v>
      </c>
      <c r="I17" s="6" t="s">
        <v>673</v>
      </c>
      <c r="J17" s="6" t="s">
        <v>674</v>
      </c>
      <c r="K17" s="6"/>
      <c r="L17" s="6"/>
      <c r="M17" s="6"/>
      <c r="N17" s="6" t="s">
        <v>675</v>
      </c>
      <c r="O17" s="6" t="s">
        <v>676</v>
      </c>
      <c r="P17" s="6" t="s">
        <v>677</v>
      </c>
      <c r="Q17" s="6" t="s">
        <v>678</v>
      </c>
      <c r="R17" s="6" t="s">
        <v>679</v>
      </c>
      <c r="S17" s="6" t="s">
        <v>680</v>
      </c>
      <c r="T17" s="6"/>
      <c r="U17" s="6"/>
      <c r="V17" s="6"/>
      <c r="W17" s="6"/>
      <c r="X17" s="6" t="s">
        <v>681</v>
      </c>
      <c r="Y17" s="6" t="s">
        <v>682</v>
      </c>
      <c r="Z17" s="6"/>
      <c r="AA17" s="6"/>
      <c r="AB17" s="6"/>
      <c r="AC17" s="6"/>
      <c r="AD17" s="6"/>
      <c r="AE17" s="6">
        <v>21854</v>
      </c>
      <c r="AF17" s="6" t="s">
        <v>683</v>
      </c>
      <c r="AG17" s="6">
        <v>2</v>
      </c>
      <c r="AH17" s="6">
        <v>84</v>
      </c>
      <c r="AI17" s="6"/>
      <c r="AJ17" s="6">
        <v>243</v>
      </c>
      <c r="AK17" s="6">
        <v>21547</v>
      </c>
      <c r="AL17" s="6" t="s">
        <v>57</v>
      </c>
      <c r="AM17" s="6">
        <v>2</v>
      </c>
      <c r="AN17" s="6">
        <v>245</v>
      </c>
      <c r="AO17" s="6"/>
      <c r="AP17" s="6">
        <v>221</v>
      </c>
      <c r="AQ17" s="6">
        <v>21572</v>
      </c>
      <c r="AR17" s="6" t="s">
        <v>58</v>
      </c>
      <c r="AS17" s="6">
        <v>1</v>
      </c>
      <c r="AT17" s="6">
        <v>80</v>
      </c>
      <c r="AU17" s="6"/>
      <c r="AV17" s="6">
        <v>221</v>
      </c>
      <c r="AW17" s="6">
        <v>11554</v>
      </c>
      <c r="AX17" s="6" t="s">
        <v>684</v>
      </c>
      <c r="AY17" s="6">
        <v>1</v>
      </c>
      <c r="AZ17" s="6">
        <v>63</v>
      </c>
      <c r="BA17" s="6"/>
      <c r="BB17" s="6">
        <v>116</v>
      </c>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row>
    <row r="18" spans="1:113" ht="29" x14ac:dyDescent="0.35">
      <c r="A18" s="6" t="s">
        <v>503</v>
      </c>
      <c r="B18" s="83" t="s">
        <v>685</v>
      </c>
      <c r="C18" s="6" t="s">
        <v>593</v>
      </c>
      <c r="D18" s="81" t="s">
        <v>686</v>
      </c>
      <c r="E18" s="6" t="s">
        <v>687</v>
      </c>
      <c r="F18" s="6" t="s">
        <v>688</v>
      </c>
      <c r="G18" s="6" t="s">
        <v>689</v>
      </c>
      <c r="H18" s="6" t="s">
        <v>655</v>
      </c>
      <c r="I18" s="6" t="s">
        <v>654</v>
      </c>
      <c r="J18" s="6" t="s">
        <v>690</v>
      </c>
      <c r="K18" s="6" t="s">
        <v>598</v>
      </c>
      <c r="L18" s="6"/>
      <c r="M18" s="6"/>
      <c r="N18" s="6" t="s">
        <v>691</v>
      </c>
      <c r="O18" s="6" t="s">
        <v>692</v>
      </c>
      <c r="P18" s="6" t="s">
        <v>693</v>
      </c>
      <c r="Q18" s="6" t="s">
        <v>694</v>
      </c>
      <c r="R18" s="6" t="s">
        <v>695</v>
      </c>
      <c r="S18" s="6" t="s">
        <v>661</v>
      </c>
      <c r="T18" s="6" t="s">
        <v>696</v>
      </c>
      <c r="U18" s="6" t="s">
        <v>663</v>
      </c>
      <c r="V18" s="6"/>
      <c r="W18" s="6"/>
      <c r="X18" s="6" t="s">
        <v>614</v>
      </c>
      <c r="Y18" s="6" t="s">
        <v>664</v>
      </c>
      <c r="Z18" s="6" t="s">
        <v>697</v>
      </c>
      <c r="AA18" s="6"/>
      <c r="AB18" s="6"/>
      <c r="AC18" s="6"/>
      <c r="AD18" s="6"/>
      <c r="AE18" s="6">
        <v>31754</v>
      </c>
      <c r="AF18" s="6" t="s">
        <v>62</v>
      </c>
      <c r="AG18" s="6">
        <v>2</v>
      </c>
      <c r="AH18" s="6">
        <v>76</v>
      </c>
      <c r="AI18" s="6"/>
      <c r="AJ18" s="6">
        <v>311</v>
      </c>
      <c r="AK18" s="6">
        <v>21547</v>
      </c>
      <c r="AL18" s="6" t="s">
        <v>57</v>
      </c>
      <c r="AM18" s="6">
        <v>2</v>
      </c>
      <c r="AN18" s="6">
        <v>245</v>
      </c>
      <c r="AO18" s="6"/>
      <c r="AP18" s="6">
        <v>221</v>
      </c>
      <c r="AQ18" s="6">
        <v>21572</v>
      </c>
      <c r="AR18" s="6" t="s">
        <v>58</v>
      </c>
      <c r="AS18" s="6">
        <v>1</v>
      </c>
      <c r="AT18" s="6">
        <v>80</v>
      </c>
      <c r="AU18" s="6"/>
      <c r="AV18" s="6">
        <v>221</v>
      </c>
      <c r="AW18" s="6">
        <v>23684</v>
      </c>
      <c r="AX18" s="6" t="s">
        <v>698</v>
      </c>
      <c r="AY18" s="6">
        <v>2</v>
      </c>
      <c r="AZ18" s="6">
        <v>354</v>
      </c>
      <c r="BA18" s="6"/>
      <c r="BB18" s="6">
        <v>251</v>
      </c>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row>
    <row r="19" spans="1:113" ht="29" x14ac:dyDescent="0.35">
      <c r="A19" s="6" t="s">
        <v>503</v>
      </c>
      <c r="B19" s="83" t="s">
        <v>699</v>
      </c>
      <c r="C19" s="6" t="s">
        <v>593</v>
      </c>
      <c r="D19" s="81" t="s">
        <v>700</v>
      </c>
      <c r="E19" s="6" t="s">
        <v>701</v>
      </c>
      <c r="F19" s="6" t="s">
        <v>702</v>
      </c>
      <c r="G19" s="6" t="s">
        <v>703</v>
      </c>
      <c r="H19" s="6" t="s">
        <v>704</v>
      </c>
      <c r="I19" s="6" t="s">
        <v>705</v>
      </c>
      <c r="J19" s="6"/>
      <c r="K19" s="6"/>
      <c r="L19" s="6"/>
      <c r="M19" s="6"/>
      <c r="N19" s="6" t="s">
        <v>706</v>
      </c>
      <c r="O19" s="6" t="s">
        <v>707</v>
      </c>
      <c r="P19" s="6" t="s">
        <v>708</v>
      </c>
      <c r="Q19" s="6" t="s">
        <v>709</v>
      </c>
      <c r="R19" s="6" t="s">
        <v>710</v>
      </c>
      <c r="S19" s="6" t="s">
        <v>711</v>
      </c>
      <c r="T19" s="6" t="s">
        <v>712</v>
      </c>
      <c r="U19" s="6" t="s">
        <v>713</v>
      </c>
      <c r="V19" s="6"/>
      <c r="W19" s="6"/>
      <c r="X19" s="6" t="s">
        <v>714</v>
      </c>
      <c r="Y19" s="6" t="s">
        <v>715</v>
      </c>
      <c r="Z19" s="6" t="s">
        <v>716</v>
      </c>
      <c r="AA19" s="6"/>
      <c r="AB19" s="6"/>
      <c r="AC19" s="6"/>
      <c r="AD19" s="6"/>
      <c r="AE19" s="6">
        <v>21572</v>
      </c>
      <c r="AF19" s="6" t="s">
        <v>58</v>
      </c>
      <c r="AG19" s="6">
        <v>1</v>
      </c>
      <c r="AH19" s="6">
        <v>80</v>
      </c>
      <c r="AI19" s="6"/>
      <c r="AJ19" s="6">
        <v>221</v>
      </c>
      <c r="AK19" s="6">
        <v>21547</v>
      </c>
      <c r="AL19" s="6" t="s">
        <v>57</v>
      </c>
      <c r="AM19" s="6">
        <v>2</v>
      </c>
      <c r="AN19" s="6">
        <v>245</v>
      </c>
      <c r="AO19" s="6"/>
      <c r="AP19" s="6">
        <v>221</v>
      </c>
      <c r="AQ19" s="6">
        <v>31624</v>
      </c>
      <c r="AR19" s="6" t="s">
        <v>717</v>
      </c>
      <c r="AS19" s="6">
        <v>2</v>
      </c>
      <c r="AT19" s="6">
        <v>490</v>
      </c>
      <c r="AU19" s="6"/>
      <c r="AV19" s="6">
        <v>200</v>
      </c>
      <c r="AW19" s="6">
        <v>21577</v>
      </c>
      <c r="AX19" s="6" t="s">
        <v>588</v>
      </c>
      <c r="AY19" s="6">
        <v>1</v>
      </c>
      <c r="AZ19" s="6">
        <v>200</v>
      </c>
      <c r="BA19" s="6"/>
      <c r="BB19" s="6">
        <v>221</v>
      </c>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c r="DD19" s="6"/>
    </row>
    <row r="20" spans="1:113" ht="43.5" x14ac:dyDescent="0.35">
      <c r="A20" s="6" t="s">
        <v>503</v>
      </c>
      <c r="B20" s="83" t="s">
        <v>718</v>
      </c>
      <c r="C20" s="6" t="s">
        <v>593</v>
      </c>
      <c r="D20" s="81" t="s">
        <v>719</v>
      </c>
      <c r="E20" s="6" t="s">
        <v>720</v>
      </c>
      <c r="F20" s="6" t="s">
        <v>721</v>
      </c>
      <c r="G20" s="6"/>
      <c r="H20" s="6"/>
      <c r="I20" s="6"/>
      <c r="J20" s="6"/>
      <c r="K20" s="6"/>
      <c r="L20" s="6"/>
      <c r="M20" s="6"/>
      <c r="N20" s="6" t="s">
        <v>722</v>
      </c>
      <c r="O20" s="6" t="s">
        <v>723</v>
      </c>
      <c r="P20" s="6" t="s">
        <v>724</v>
      </c>
      <c r="Q20" s="6"/>
      <c r="R20" s="6"/>
      <c r="S20" s="6"/>
      <c r="T20" s="6"/>
      <c r="U20" s="6"/>
      <c r="V20" s="6"/>
      <c r="W20" s="6"/>
      <c r="X20" s="6" t="s">
        <v>605</v>
      </c>
      <c r="Y20" s="6" t="s">
        <v>725</v>
      </c>
      <c r="Z20" s="6" t="s">
        <v>726</v>
      </c>
      <c r="AA20" s="6"/>
      <c r="AB20" s="6"/>
      <c r="AC20" s="6"/>
      <c r="AD20" s="6"/>
      <c r="AE20" s="6">
        <v>11054</v>
      </c>
      <c r="AF20" s="6" t="s">
        <v>727</v>
      </c>
      <c r="AG20" s="6">
        <v>1</v>
      </c>
      <c r="AH20" s="6">
        <v>140</v>
      </c>
      <c r="AI20" s="6"/>
      <c r="AJ20" s="6">
        <v>114</v>
      </c>
      <c r="AK20" s="6">
        <v>11454</v>
      </c>
      <c r="AL20" s="6" t="s">
        <v>728</v>
      </c>
      <c r="AM20" s="6">
        <v>1</v>
      </c>
      <c r="AN20" s="6">
        <v>63</v>
      </c>
      <c r="AO20" s="6"/>
      <c r="AP20" s="6">
        <v>115</v>
      </c>
      <c r="AQ20" s="6">
        <v>31624</v>
      </c>
      <c r="AR20" s="6" t="s">
        <v>717</v>
      </c>
      <c r="AS20" s="6">
        <v>2</v>
      </c>
      <c r="AT20" s="6">
        <v>490</v>
      </c>
      <c r="AU20" s="6"/>
      <c r="AV20" s="6">
        <v>200</v>
      </c>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row>
    <row r="21" spans="1:113" ht="58" x14ac:dyDescent="0.35">
      <c r="A21" s="6" t="s">
        <v>503</v>
      </c>
      <c r="B21" s="83" t="s">
        <v>729</v>
      </c>
      <c r="C21" s="6" t="s">
        <v>593</v>
      </c>
      <c r="D21" s="81" t="s">
        <v>730</v>
      </c>
      <c r="E21" s="6" t="s">
        <v>731</v>
      </c>
      <c r="F21" s="6" t="s">
        <v>732</v>
      </c>
      <c r="G21" s="6" t="s">
        <v>733</v>
      </c>
      <c r="H21" s="6" t="s">
        <v>734</v>
      </c>
      <c r="I21" s="6" t="s">
        <v>735</v>
      </c>
      <c r="J21" s="6" t="s">
        <v>736</v>
      </c>
      <c r="K21" s="6"/>
      <c r="L21" s="6"/>
      <c r="M21" s="6"/>
      <c r="N21" s="6" t="s">
        <v>737</v>
      </c>
      <c r="O21" s="6" t="s">
        <v>738</v>
      </c>
      <c r="P21" s="6" t="s">
        <v>739</v>
      </c>
      <c r="Q21" s="6" t="s">
        <v>740</v>
      </c>
      <c r="R21" s="6" t="s">
        <v>741</v>
      </c>
      <c r="S21" s="6" t="s">
        <v>742</v>
      </c>
      <c r="T21" s="6" t="s">
        <v>743</v>
      </c>
      <c r="U21" s="6"/>
      <c r="V21" s="6"/>
      <c r="W21" s="6"/>
      <c r="X21" s="6" t="s">
        <v>697</v>
      </c>
      <c r="Y21" s="6" t="s">
        <v>744</v>
      </c>
      <c r="Z21" s="6" t="s">
        <v>745</v>
      </c>
      <c r="AA21" s="6"/>
      <c r="AB21" s="6"/>
      <c r="AC21" s="6"/>
      <c r="AD21" s="6"/>
      <c r="AE21" s="6">
        <v>31624</v>
      </c>
      <c r="AF21" s="6" t="s">
        <v>717</v>
      </c>
      <c r="AG21" s="6">
        <v>2</v>
      </c>
      <c r="AH21" s="6">
        <v>490</v>
      </c>
      <c r="AI21" s="6"/>
      <c r="AJ21" s="6">
        <v>200</v>
      </c>
      <c r="AK21" s="6">
        <v>23684</v>
      </c>
      <c r="AL21" s="6" t="s">
        <v>698</v>
      </c>
      <c r="AM21" s="6">
        <v>2</v>
      </c>
      <c r="AN21" s="6">
        <v>354</v>
      </c>
      <c r="AO21" s="6"/>
      <c r="AP21" s="6">
        <v>251</v>
      </c>
      <c r="AQ21" s="6">
        <v>31754</v>
      </c>
      <c r="AR21" s="6" t="s">
        <v>62</v>
      </c>
      <c r="AS21" s="6">
        <v>2</v>
      </c>
      <c r="AT21" s="6">
        <v>76</v>
      </c>
      <c r="AU21" s="6"/>
      <c r="AV21" s="6">
        <v>311</v>
      </c>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c r="DD21" s="6"/>
    </row>
    <row r="22" spans="1:113" x14ac:dyDescent="0.35">
      <c r="A22" s="6" t="s">
        <v>503</v>
      </c>
      <c r="B22" s="83" t="s">
        <v>746</v>
      </c>
      <c r="C22" s="6" t="s">
        <v>593</v>
      </c>
      <c r="D22" s="81" t="s">
        <v>747</v>
      </c>
      <c r="E22" s="6" t="s">
        <v>748</v>
      </c>
      <c r="F22" s="6" t="s">
        <v>749</v>
      </c>
      <c r="G22" s="6" t="s">
        <v>750</v>
      </c>
      <c r="H22" s="6"/>
      <c r="I22" s="6"/>
      <c r="J22" s="6"/>
      <c r="K22" s="6"/>
      <c r="L22" s="6"/>
      <c r="M22" s="6"/>
      <c r="N22" s="6" t="s">
        <v>751</v>
      </c>
      <c r="O22" s="6" t="s">
        <v>752</v>
      </c>
      <c r="P22" s="6" t="s">
        <v>753</v>
      </c>
      <c r="Q22" s="6" t="s">
        <v>754</v>
      </c>
      <c r="R22" s="6"/>
      <c r="S22" s="6"/>
      <c r="T22" s="6"/>
      <c r="U22" s="6"/>
      <c r="V22" s="6"/>
      <c r="W22" s="6"/>
      <c r="X22" s="6" t="s">
        <v>755</v>
      </c>
      <c r="Y22" s="6" t="s">
        <v>756</v>
      </c>
      <c r="Z22" s="6" t="s">
        <v>757</v>
      </c>
      <c r="AA22" s="6"/>
      <c r="AB22" s="6"/>
      <c r="AC22" s="6"/>
      <c r="AD22" s="6"/>
      <c r="AE22" s="6">
        <v>21547</v>
      </c>
      <c r="AF22" s="6" t="s">
        <v>57</v>
      </c>
      <c r="AG22" s="6">
        <v>2</v>
      </c>
      <c r="AH22" s="6">
        <v>245</v>
      </c>
      <c r="AI22" s="6"/>
      <c r="AJ22" s="6">
        <v>221</v>
      </c>
      <c r="AK22" s="6">
        <v>21572</v>
      </c>
      <c r="AL22" s="6" t="s">
        <v>58</v>
      </c>
      <c r="AM22" s="6">
        <v>2</v>
      </c>
      <c r="AN22" s="6">
        <v>328</v>
      </c>
      <c r="AO22" s="6"/>
      <c r="AP22" s="6">
        <v>221</v>
      </c>
      <c r="AQ22" s="6">
        <v>31436</v>
      </c>
      <c r="AR22" s="6" t="s">
        <v>61</v>
      </c>
      <c r="AS22" s="6">
        <v>2</v>
      </c>
      <c r="AT22" s="6">
        <v>245</v>
      </c>
      <c r="AU22" s="6"/>
      <c r="AV22" s="6">
        <v>200</v>
      </c>
      <c r="AW22" s="6">
        <v>31833</v>
      </c>
      <c r="AX22" s="6" t="s">
        <v>758</v>
      </c>
      <c r="AY22" s="6">
        <v>2</v>
      </c>
      <c r="AZ22" s="6">
        <v>480</v>
      </c>
      <c r="BA22" s="6"/>
      <c r="BB22" s="6">
        <v>311</v>
      </c>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c r="DD22" s="6"/>
    </row>
    <row r="23" spans="1:113" ht="29" x14ac:dyDescent="0.35">
      <c r="A23" s="6" t="s">
        <v>503</v>
      </c>
      <c r="B23" s="83" t="s">
        <v>759</v>
      </c>
      <c r="C23" s="6" t="s">
        <v>593</v>
      </c>
      <c r="D23" s="81" t="s">
        <v>760</v>
      </c>
      <c r="E23" s="6" t="s">
        <v>761</v>
      </c>
      <c r="F23" s="6" t="s">
        <v>762</v>
      </c>
      <c r="G23" s="6" t="s">
        <v>763</v>
      </c>
      <c r="H23" s="6" t="s">
        <v>764</v>
      </c>
      <c r="I23" s="6"/>
      <c r="J23" s="6"/>
      <c r="K23" s="6"/>
      <c r="L23" s="6"/>
      <c r="M23" s="6"/>
      <c r="N23" s="6" t="s">
        <v>765</v>
      </c>
      <c r="O23" s="6" t="s">
        <v>766</v>
      </c>
      <c r="P23" s="6" t="s">
        <v>767</v>
      </c>
      <c r="Q23" s="6" t="s">
        <v>768</v>
      </c>
      <c r="R23" s="6" t="s">
        <v>769</v>
      </c>
      <c r="S23" s="6"/>
      <c r="T23" s="6"/>
      <c r="U23" s="6"/>
      <c r="V23" s="6"/>
      <c r="W23" s="6"/>
      <c r="X23" s="6" t="s">
        <v>770</v>
      </c>
      <c r="Y23" s="6" t="s">
        <v>771</v>
      </c>
      <c r="Z23" s="6" t="s">
        <v>772</v>
      </c>
      <c r="AA23" s="6"/>
      <c r="AB23" s="6"/>
      <c r="AC23" s="6"/>
      <c r="AD23" s="6"/>
      <c r="AE23" s="6">
        <v>21547</v>
      </c>
      <c r="AF23" s="6" t="s">
        <v>57</v>
      </c>
      <c r="AG23" s="6">
        <v>2</v>
      </c>
      <c r="AH23" s="6">
        <v>245</v>
      </c>
      <c r="AI23" s="6"/>
      <c r="AJ23" s="6">
        <v>221</v>
      </c>
      <c r="AK23" s="6">
        <v>21572</v>
      </c>
      <c r="AL23" s="6" t="s">
        <v>58</v>
      </c>
      <c r="AM23" s="6">
        <v>1</v>
      </c>
      <c r="AN23" s="6">
        <v>80</v>
      </c>
      <c r="AO23" s="6"/>
      <c r="AP23" s="6">
        <v>221</v>
      </c>
      <c r="AQ23" s="6">
        <v>31436</v>
      </c>
      <c r="AR23" s="6" t="s">
        <v>61</v>
      </c>
      <c r="AS23" s="6">
        <v>2</v>
      </c>
      <c r="AT23" s="6">
        <v>245</v>
      </c>
      <c r="AU23" s="6"/>
      <c r="AV23" s="6">
        <v>200</v>
      </c>
      <c r="AW23" s="6">
        <v>21056</v>
      </c>
      <c r="AX23" s="6" t="s">
        <v>631</v>
      </c>
      <c r="AY23" s="6">
        <v>1</v>
      </c>
      <c r="AZ23" s="6">
        <v>71</v>
      </c>
      <c r="BA23" s="6"/>
      <c r="BB23" s="6">
        <v>212</v>
      </c>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row>
    <row r="24" spans="1:113" ht="29" x14ac:dyDescent="0.35">
      <c r="A24" s="6" t="s">
        <v>503</v>
      </c>
      <c r="B24" s="83" t="s">
        <v>773</v>
      </c>
      <c r="C24" s="6" t="s">
        <v>593</v>
      </c>
      <c r="D24" s="81" t="s">
        <v>774</v>
      </c>
      <c r="E24" s="6" t="s">
        <v>775</v>
      </c>
      <c r="F24" s="6" t="s">
        <v>776</v>
      </c>
      <c r="G24" s="6" t="s">
        <v>777</v>
      </c>
      <c r="H24" s="6" t="s">
        <v>778</v>
      </c>
      <c r="I24" s="6"/>
      <c r="J24" s="6"/>
      <c r="K24" s="6"/>
      <c r="L24" s="6"/>
      <c r="M24" s="6"/>
      <c r="N24" s="6" t="s">
        <v>779</v>
      </c>
      <c r="O24" s="6" t="s">
        <v>780</v>
      </c>
      <c r="P24" s="6" t="s">
        <v>781</v>
      </c>
      <c r="Q24" s="6" t="s">
        <v>782</v>
      </c>
      <c r="R24" s="6" t="s">
        <v>783</v>
      </c>
      <c r="S24" s="6"/>
      <c r="T24" s="6"/>
      <c r="U24" s="6"/>
      <c r="V24" s="6"/>
      <c r="W24" s="6"/>
      <c r="X24" s="6" t="s">
        <v>606</v>
      </c>
      <c r="Y24" s="6" t="s">
        <v>784</v>
      </c>
      <c r="Z24" s="6"/>
      <c r="AA24" s="6"/>
      <c r="AB24" s="6"/>
      <c r="AC24" s="6"/>
      <c r="AD24" s="6"/>
      <c r="AE24" s="6">
        <v>21572</v>
      </c>
      <c r="AF24" s="6" t="s">
        <v>58</v>
      </c>
      <c r="AG24" s="6">
        <v>2</v>
      </c>
      <c r="AH24" s="6">
        <v>328</v>
      </c>
      <c r="AI24" s="6"/>
      <c r="AJ24" s="6">
        <v>221</v>
      </c>
      <c r="AK24" s="6">
        <v>21547</v>
      </c>
      <c r="AL24" s="6" t="s">
        <v>57</v>
      </c>
      <c r="AM24" s="6">
        <v>2</v>
      </c>
      <c r="AN24" s="6">
        <v>245</v>
      </c>
      <c r="AO24" s="6"/>
      <c r="AP24" s="6">
        <v>221</v>
      </c>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c r="CK24" s="6"/>
      <c r="CL24" s="6"/>
      <c r="CM24" s="6"/>
      <c r="CN24" s="6" t="s">
        <v>58</v>
      </c>
      <c r="CO24" s="6"/>
      <c r="CP24" s="6"/>
      <c r="CQ24" s="6"/>
      <c r="CR24" s="6"/>
      <c r="CS24" s="6"/>
      <c r="CT24" s="6"/>
      <c r="CU24" s="6" t="s">
        <v>57</v>
      </c>
      <c r="CV24" s="6"/>
      <c r="CW24" s="6"/>
      <c r="CX24" s="6"/>
      <c r="CY24" s="6"/>
      <c r="CZ24" s="6"/>
      <c r="DA24" s="6"/>
      <c r="DB24" s="6"/>
      <c r="DC24" s="6"/>
      <c r="DD24" s="6"/>
    </row>
    <row r="25" spans="1:113" ht="58" x14ac:dyDescent="0.35">
      <c r="A25" s="6" t="s">
        <v>503</v>
      </c>
      <c r="B25" s="83" t="s">
        <v>785</v>
      </c>
      <c r="C25" s="6" t="s">
        <v>593</v>
      </c>
      <c r="D25" s="81" t="s">
        <v>786</v>
      </c>
      <c r="E25" s="6" t="s">
        <v>688</v>
      </c>
      <c r="F25" s="6" t="s">
        <v>689</v>
      </c>
      <c r="G25" s="6" t="s">
        <v>655</v>
      </c>
      <c r="H25" s="6" t="s">
        <v>787</v>
      </c>
      <c r="I25" s="6" t="s">
        <v>788</v>
      </c>
      <c r="J25" s="6" t="s">
        <v>789</v>
      </c>
      <c r="K25" s="6" t="s">
        <v>598</v>
      </c>
      <c r="L25" s="6"/>
      <c r="M25" s="6"/>
      <c r="N25" s="6" t="s">
        <v>790</v>
      </c>
      <c r="O25" s="6" t="s">
        <v>791</v>
      </c>
      <c r="P25" s="6" t="s">
        <v>792</v>
      </c>
      <c r="Q25" s="6" t="s">
        <v>793</v>
      </c>
      <c r="R25" s="6" t="s">
        <v>794</v>
      </c>
      <c r="S25" s="6" t="s">
        <v>795</v>
      </c>
      <c r="T25" s="6" t="s">
        <v>796</v>
      </c>
      <c r="U25" s="6" t="s">
        <v>797</v>
      </c>
      <c r="V25" s="6"/>
      <c r="W25" s="6"/>
      <c r="X25" s="6" t="s">
        <v>664</v>
      </c>
      <c r="Y25" s="6" t="s">
        <v>697</v>
      </c>
      <c r="Z25" s="6"/>
      <c r="AA25" s="6"/>
      <c r="AB25" s="6"/>
      <c r="AC25" s="6"/>
      <c r="AD25" s="6"/>
      <c r="AE25" s="6">
        <v>23684</v>
      </c>
      <c r="AF25" s="6" t="s">
        <v>698</v>
      </c>
      <c r="AG25" s="6">
        <v>1</v>
      </c>
      <c r="AH25" s="6">
        <v>144</v>
      </c>
      <c r="AI25" s="6"/>
      <c r="AJ25" s="6">
        <v>251</v>
      </c>
      <c r="AK25" s="6">
        <v>31754</v>
      </c>
      <c r="AL25" s="6" t="s">
        <v>62</v>
      </c>
      <c r="AM25" s="6">
        <v>2</v>
      </c>
      <c r="AN25" s="6">
        <v>76</v>
      </c>
      <c r="AO25" s="6"/>
      <c r="AP25" s="6">
        <v>311</v>
      </c>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t="s">
        <v>798</v>
      </c>
      <c r="CO25" s="6"/>
      <c r="CP25" s="6"/>
      <c r="CQ25" s="6"/>
      <c r="CR25" s="6"/>
      <c r="CS25" s="6"/>
      <c r="CT25" s="6"/>
      <c r="CU25" s="6" t="s">
        <v>799</v>
      </c>
      <c r="CV25" s="6"/>
      <c r="CW25" s="6"/>
      <c r="CX25" s="6"/>
      <c r="CY25" s="6"/>
      <c r="CZ25" s="6"/>
      <c r="DA25" s="6"/>
      <c r="DB25" s="6" t="s">
        <v>800</v>
      </c>
      <c r="DC25" s="6"/>
      <c r="DD25" s="6"/>
      <c r="DI25" t="s">
        <v>58</v>
      </c>
    </row>
    <row r="26" spans="1:113" ht="29" x14ac:dyDescent="0.35">
      <c r="A26" s="6" t="s">
        <v>503</v>
      </c>
      <c r="B26" s="83" t="s">
        <v>801</v>
      </c>
      <c r="C26" s="6" t="s">
        <v>593</v>
      </c>
      <c r="D26" s="81" t="s">
        <v>802</v>
      </c>
      <c r="E26" s="6" t="s">
        <v>803</v>
      </c>
      <c r="F26" s="6" t="s">
        <v>804</v>
      </c>
      <c r="G26" s="6" t="s">
        <v>688</v>
      </c>
      <c r="H26" s="6" t="s">
        <v>805</v>
      </c>
      <c r="I26" s="6" t="s">
        <v>806</v>
      </c>
      <c r="J26" s="6" t="s">
        <v>807</v>
      </c>
      <c r="K26" s="6" t="s">
        <v>598</v>
      </c>
      <c r="L26" s="6"/>
      <c r="M26" s="6"/>
      <c r="N26" s="6" t="s">
        <v>808</v>
      </c>
      <c r="O26" s="6" t="s">
        <v>809</v>
      </c>
      <c r="P26" s="6" t="s">
        <v>810</v>
      </c>
      <c r="Q26" s="6" t="s">
        <v>811</v>
      </c>
      <c r="R26" s="6" t="s">
        <v>812</v>
      </c>
      <c r="S26" s="6" t="s">
        <v>813</v>
      </c>
      <c r="T26" s="6" t="s">
        <v>814</v>
      </c>
      <c r="U26" s="6" t="s">
        <v>815</v>
      </c>
      <c r="V26" s="6" t="s">
        <v>816</v>
      </c>
      <c r="W26" s="6"/>
      <c r="X26" s="6" t="s">
        <v>817</v>
      </c>
      <c r="Y26" s="6" t="s">
        <v>614</v>
      </c>
      <c r="Z26" s="6"/>
      <c r="AA26" s="6"/>
      <c r="AB26" s="6"/>
      <c r="AC26" s="6"/>
      <c r="AD26" s="6"/>
      <c r="AE26" s="6">
        <v>42093</v>
      </c>
      <c r="AF26" s="6" t="s">
        <v>818</v>
      </c>
      <c r="AG26" s="6">
        <v>2</v>
      </c>
      <c r="AH26" s="6">
        <v>424</v>
      </c>
      <c r="AI26" s="6"/>
      <c r="AJ26" s="6">
        <v>343</v>
      </c>
      <c r="AK26" s="6">
        <v>21572</v>
      </c>
      <c r="AL26" s="6" t="s">
        <v>58</v>
      </c>
      <c r="AM26" s="6">
        <v>1</v>
      </c>
      <c r="AN26" s="6">
        <v>80</v>
      </c>
      <c r="AO26" s="6"/>
      <c r="AP26" s="6">
        <v>221</v>
      </c>
      <c r="AQ26" s="6">
        <v>21547</v>
      </c>
      <c r="AR26" s="6" t="s">
        <v>57</v>
      </c>
      <c r="AS26" s="6">
        <v>2</v>
      </c>
      <c r="AT26" s="6">
        <v>245</v>
      </c>
      <c r="AU26" s="6"/>
      <c r="AV26" s="6">
        <v>221</v>
      </c>
      <c r="AW26" s="6">
        <v>21577</v>
      </c>
      <c r="AX26" s="6" t="s">
        <v>588</v>
      </c>
      <c r="AY26" s="6">
        <v>1</v>
      </c>
      <c r="AZ26" s="6">
        <v>200</v>
      </c>
      <c r="BA26" s="6"/>
      <c r="BB26" s="6">
        <v>221</v>
      </c>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c r="CW26" s="6"/>
      <c r="CX26" s="6"/>
      <c r="CY26" s="6"/>
      <c r="CZ26" s="6"/>
      <c r="DA26" s="6"/>
      <c r="DB26" s="6"/>
      <c r="DC26" s="6"/>
      <c r="DD26" s="6"/>
    </row>
    <row r="27" spans="1:113" x14ac:dyDescent="0.35">
      <c r="A27" s="6" t="s">
        <v>503</v>
      </c>
      <c r="B27" s="83" t="s">
        <v>819</v>
      </c>
      <c r="C27" s="6" t="s">
        <v>593</v>
      </c>
      <c r="D27" s="81" t="s">
        <v>820</v>
      </c>
      <c r="E27" s="6" t="s">
        <v>821</v>
      </c>
      <c r="F27" s="6" t="s">
        <v>822</v>
      </c>
      <c r="G27" s="6" t="s">
        <v>823</v>
      </c>
      <c r="H27" s="6" t="s">
        <v>824</v>
      </c>
      <c r="I27" s="6"/>
      <c r="J27" s="6"/>
      <c r="K27" s="6"/>
      <c r="L27" s="6"/>
      <c r="M27" s="6"/>
      <c r="N27" s="6" t="s">
        <v>825</v>
      </c>
      <c r="O27" s="6" t="s">
        <v>826</v>
      </c>
      <c r="P27" s="6" t="s">
        <v>827</v>
      </c>
      <c r="Q27" s="6" t="s">
        <v>828</v>
      </c>
      <c r="R27" s="6" t="s">
        <v>829</v>
      </c>
      <c r="S27" s="6"/>
      <c r="T27" s="6"/>
      <c r="U27" s="6"/>
      <c r="V27" s="6"/>
      <c r="W27" s="6"/>
      <c r="X27" s="6" t="s">
        <v>604</v>
      </c>
      <c r="Y27" s="6" t="s">
        <v>697</v>
      </c>
      <c r="Z27" s="6" t="s">
        <v>614</v>
      </c>
      <c r="AA27" s="6"/>
      <c r="AB27" s="6"/>
      <c r="AC27" s="6"/>
      <c r="AD27" s="6"/>
      <c r="AE27" s="6">
        <v>31436</v>
      </c>
      <c r="AF27" s="6" t="s">
        <v>61</v>
      </c>
      <c r="AG27" s="6">
        <v>2</v>
      </c>
      <c r="AH27" s="6">
        <v>245</v>
      </c>
      <c r="AI27" s="6"/>
      <c r="AJ27" s="6">
        <v>200</v>
      </c>
      <c r="AK27" s="6">
        <v>21547</v>
      </c>
      <c r="AL27" s="6" t="s">
        <v>57</v>
      </c>
      <c r="AM27" s="6">
        <v>2</v>
      </c>
      <c r="AN27" s="6">
        <v>245</v>
      </c>
      <c r="AO27" s="6"/>
      <c r="AP27" s="6">
        <v>221</v>
      </c>
      <c r="AQ27" s="6">
        <v>21577</v>
      </c>
      <c r="AR27" s="6" t="s">
        <v>588</v>
      </c>
      <c r="AS27" s="6">
        <v>1</v>
      </c>
      <c r="AT27" s="6">
        <v>200</v>
      </c>
      <c r="AU27" s="6"/>
      <c r="AV27" s="6">
        <v>221</v>
      </c>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c r="DD27" s="6"/>
    </row>
    <row r="28" spans="1:113" x14ac:dyDescent="0.35">
      <c r="A28" s="6"/>
      <c r="B28" s="83"/>
      <c r="C28" s="6"/>
      <c r="D28" s="81"/>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row>
    <row r="29" spans="1:113" x14ac:dyDescent="0.35">
      <c r="A29" s="6"/>
      <c r="B29" s="83"/>
      <c r="C29" s="6"/>
      <c r="D29" s="81"/>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c r="DD29" s="6"/>
    </row>
    <row r="30" spans="1:113" x14ac:dyDescent="0.35">
      <c r="A30" s="6"/>
      <c r="B30" s="83"/>
      <c r="C30" s="6"/>
      <c r="D30" s="81"/>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c r="DD30" s="6"/>
    </row>
    <row r="31" spans="1:113" x14ac:dyDescent="0.35">
      <c r="A31" s="6"/>
      <c r="B31" s="83"/>
      <c r="C31" s="6"/>
      <c r="D31" s="81"/>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c r="DD31" s="6"/>
    </row>
    <row r="32" spans="1:113" x14ac:dyDescent="0.35">
      <c r="A32" s="6"/>
      <c r="B32" s="83"/>
      <c r="C32" s="6"/>
      <c r="D32" s="81"/>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6"/>
      <c r="DB32" s="6"/>
      <c r="DC32" s="6"/>
      <c r="DD32" s="6"/>
    </row>
    <row r="33" spans="1:108" x14ac:dyDescent="0.35">
      <c r="A33" s="6"/>
      <c r="B33" s="83"/>
      <c r="C33" s="6"/>
      <c r="D33" s="81"/>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c r="DD33" s="6"/>
    </row>
    <row r="34" spans="1:108" x14ac:dyDescent="0.35">
      <c r="A34" s="6"/>
      <c r="B34" s="83"/>
      <c r="C34" s="6"/>
      <c r="D34" s="81"/>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c r="DD34" s="6"/>
    </row>
    <row r="35" spans="1:108" x14ac:dyDescent="0.35">
      <c r="A35" s="6"/>
      <c r="B35" s="83"/>
      <c r="C35" s="6"/>
      <c r="D35" s="81"/>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row>
    <row r="36" spans="1:108" x14ac:dyDescent="0.35">
      <c r="A36" s="6"/>
      <c r="B36" s="83"/>
      <c r="C36" s="6"/>
      <c r="D36" s="81"/>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6"/>
      <c r="DB36" s="6"/>
      <c r="DC36" s="6"/>
      <c r="DD36" s="6"/>
    </row>
    <row r="37" spans="1:108" x14ac:dyDescent="0.35">
      <c r="A37" s="6"/>
      <c r="B37" s="83"/>
      <c r="C37" s="6"/>
      <c r="D37" s="81"/>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6"/>
      <c r="DB37" s="6"/>
      <c r="DC37" s="6"/>
      <c r="DD37" s="6"/>
    </row>
    <row r="38" spans="1:108" x14ac:dyDescent="0.35">
      <c r="A38" s="6"/>
      <c r="B38" s="83"/>
      <c r="C38" s="6"/>
      <c r="D38" s="81"/>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6"/>
      <c r="DB38" s="6"/>
      <c r="DC38" s="6"/>
      <c r="DD38" s="6"/>
    </row>
    <row r="39" spans="1:108" x14ac:dyDescent="0.35">
      <c r="A39" s="6"/>
      <c r="B39" s="83"/>
      <c r="C39" s="6"/>
      <c r="D39" s="81"/>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6"/>
      <c r="DB39" s="6"/>
      <c r="DC39" s="6"/>
      <c r="DD39" s="6"/>
    </row>
    <row r="40" spans="1:108" x14ac:dyDescent="0.35">
      <c r="A40" s="6"/>
      <c r="B40" s="83"/>
      <c r="C40" s="6"/>
      <c r="D40" s="81"/>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row>
    <row r="41" spans="1:108" x14ac:dyDescent="0.35">
      <c r="A41" s="6"/>
      <c r="B41" s="83"/>
      <c r="C41" s="6"/>
      <c r="D41" s="81"/>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row>
    <row r="42" spans="1:108" x14ac:dyDescent="0.35">
      <c r="A42" s="6"/>
      <c r="B42" s="83"/>
      <c r="C42" s="6"/>
      <c r="D42" s="81"/>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c r="CK42" s="6"/>
      <c r="CL42" s="6"/>
      <c r="CM42" s="6"/>
      <c r="CN42" s="6"/>
      <c r="CO42" s="6"/>
      <c r="CP42" s="6"/>
      <c r="CQ42" s="6"/>
      <c r="CR42" s="6"/>
      <c r="CS42" s="6"/>
      <c r="CT42" s="6"/>
      <c r="CU42" s="6"/>
      <c r="CV42" s="6"/>
      <c r="CW42" s="6"/>
      <c r="CX42" s="6"/>
      <c r="CY42" s="6"/>
      <c r="CZ42" s="6"/>
      <c r="DA42" s="6"/>
      <c r="DB42" s="6"/>
      <c r="DC42" s="6"/>
      <c r="DD42" s="6"/>
    </row>
    <row r="43" spans="1:108" x14ac:dyDescent="0.35">
      <c r="A43" s="6"/>
      <c r="B43" s="83"/>
      <c r="C43" s="6"/>
      <c r="D43" s="81"/>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c r="CK43" s="6"/>
      <c r="CL43" s="6"/>
      <c r="CM43" s="6"/>
      <c r="CN43" s="6"/>
      <c r="CO43" s="6"/>
      <c r="CP43" s="6"/>
      <c r="CQ43" s="6"/>
      <c r="CR43" s="6"/>
      <c r="CS43" s="6"/>
      <c r="CT43" s="6"/>
      <c r="CU43" s="6"/>
      <c r="CV43" s="6"/>
      <c r="CW43" s="6"/>
      <c r="CX43" s="6"/>
      <c r="CY43" s="6"/>
      <c r="CZ43" s="6"/>
      <c r="DA43" s="6"/>
      <c r="DB43" s="6"/>
      <c r="DC43" s="6"/>
      <c r="DD43" s="6"/>
    </row>
    <row r="44" spans="1:108" x14ac:dyDescent="0.35">
      <c r="A44" s="6"/>
      <c r="B44" s="83"/>
      <c r="C44" s="6"/>
      <c r="D44" s="81"/>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c r="CK44" s="6"/>
      <c r="CL44" s="6"/>
      <c r="CM44" s="6"/>
      <c r="CN44" s="6"/>
      <c r="CO44" s="6"/>
      <c r="CP44" s="6"/>
      <c r="CQ44" s="6"/>
      <c r="CR44" s="6"/>
      <c r="CS44" s="6"/>
      <c r="CT44" s="6"/>
      <c r="CU44" s="6"/>
      <c r="CV44" s="6"/>
      <c r="CW44" s="6"/>
      <c r="CX44" s="6"/>
      <c r="CY44" s="6"/>
      <c r="CZ44" s="6"/>
      <c r="DA44" s="6"/>
      <c r="DB44" s="6"/>
      <c r="DC44" s="6"/>
      <c r="DD44" s="6"/>
    </row>
    <row r="45" spans="1:108" x14ac:dyDescent="0.35">
      <c r="A45" s="6"/>
      <c r="B45" s="83"/>
      <c r="C45" s="6"/>
      <c r="D45" s="81"/>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6"/>
      <c r="CR45" s="6"/>
      <c r="CS45" s="6"/>
      <c r="CT45" s="6"/>
      <c r="CU45" s="6"/>
      <c r="CV45" s="6"/>
      <c r="CW45" s="6"/>
      <c r="CX45" s="6"/>
      <c r="CY45" s="6"/>
      <c r="CZ45" s="6"/>
      <c r="DA45" s="6"/>
      <c r="DB45" s="6"/>
      <c r="DC45" s="6"/>
      <c r="DD45" s="6"/>
    </row>
    <row r="46" spans="1:108" x14ac:dyDescent="0.35">
      <c r="A46" s="6"/>
      <c r="B46" s="83"/>
      <c r="C46" s="6"/>
      <c r="D46" s="81"/>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c r="CW46" s="6"/>
      <c r="CX46" s="6"/>
      <c r="CY46" s="6"/>
      <c r="CZ46" s="6"/>
      <c r="DA46" s="6"/>
      <c r="DB46" s="6"/>
      <c r="DC46" s="6"/>
      <c r="DD46" s="6"/>
    </row>
    <row r="47" spans="1:108" x14ac:dyDescent="0.35">
      <c r="A47" s="6"/>
      <c r="B47" s="83"/>
      <c r="C47" s="6"/>
      <c r="D47" s="81"/>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c r="CW47" s="6"/>
      <c r="CX47" s="6"/>
      <c r="CY47" s="6"/>
      <c r="CZ47" s="6"/>
      <c r="DA47" s="6"/>
      <c r="DB47" s="6"/>
      <c r="DC47" s="6"/>
      <c r="DD47" s="6"/>
    </row>
    <row r="48" spans="1:108" x14ac:dyDescent="0.35">
      <c r="A48" s="6"/>
      <c r="B48" s="83"/>
      <c r="C48" s="6"/>
      <c r="D48" s="81"/>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c r="CK48" s="6"/>
      <c r="CL48" s="6"/>
      <c r="CM48" s="6"/>
      <c r="CN48" s="6"/>
      <c r="CO48" s="6"/>
      <c r="CP48" s="6"/>
      <c r="CQ48" s="6"/>
      <c r="CR48" s="6"/>
      <c r="CS48" s="6"/>
      <c r="CT48" s="6"/>
      <c r="CU48" s="6"/>
      <c r="CV48" s="6"/>
      <c r="CW48" s="6"/>
      <c r="CX48" s="6"/>
      <c r="CY48" s="6"/>
      <c r="CZ48" s="6"/>
      <c r="DA48" s="6"/>
      <c r="DB48" s="6"/>
      <c r="DC48" s="6"/>
      <c r="DD48" s="6"/>
    </row>
    <row r="49" spans="1:113" x14ac:dyDescent="0.35">
      <c r="A49" s="6"/>
      <c r="B49" s="83"/>
      <c r="C49" s="6"/>
      <c r="D49" s="81"/>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c r="CK49" s="6"/>
      <c r="CL49" s="6"/>
      <c r="CM49" s="6"/>
      <c r="CN49" s="6"/>
      <c r="CO49" s="6"/>
      <c r="CP49" s="6"/>
      <c r="CQ49" s="6"/>
      <c r="CR49" s="6"/>
      <c r="CS49" s="6"/>
      <c r="CT49" s="6"/>
      <c r="CU49" s="6"/>
      <c r="CV49" s="6"/>
      <c r="CW49" s="6"/>
      <c r="CX49" s="6"/>
      <c r="CY49" s="6"/>
      <c r="CZ49" s="6"/>
      <c r="DA49" s="6"/>
      <c r="DB49" s="6"/>
      <c r="DC49" s="6"/>
      <c r="DD49" s="6"/>
    </row>
    <row r="50" spans="1:113" x14ac:dyDescent="0.35">
      <c r="A50" s="6"/>
      <c r="B50" s="83"/>
      <c r="C50" s="6"/>
      <c r="D50" s="81"/>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6"/>
      <c r="DB50" s="6"/>
      <c r="DC50" s="6"/>
      <c r="DD50" s="6"/>
    </row>
    <row r="51" spans="1:113" x14ac:dyDescent="0.35">
      <c r="A51" s="6"/>
      <c r="B51" s="83"/>
      <c r="C51" s="6"/>
      <c r="D51" s="81"/>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row>
    <row r="52" spans="1:113" x14ac:dyDescent="0.35">
      <c r="A52" s="6"/>
      <c r="B52" s="83"/>
      <c r="C52" s="6"/>
      <c r="D52" s="81"/>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c r="CW52" s="6"/>
      <c r="CX52" s="6"/>
      <c r="CY52" s="6"/>
      <c r="CZ52" s="6"/>
      <c r="DA52" s="6"/>
      <c r="DB52" s="6"/>
      <c r="DC52" s="6"/>
      <c r="DD52" s="6"/>
    </row>
    <row r="53" spans="1:113" x14ac:dyDescent="0.35">
      <c r="A53" s="6"/>
      <c r="B53" s="83"/>
      <c r="C53" s="6"/>
      <c r="D53" s="81"/>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c r="CW53" s="6"/>
      <c r="CX53" s="6"/>
      <c r="CY53" s="6"/>
      <c r="CZ53" s="6"/>
      <c r="DA53" s="6"/>
      <c r="DB53" s="6"/>
      <c r="DC53" s="6"/>
      <c r="DD53" s="6"/>
      <c r="DI53" t="s">
        <v>830</v>
      </c>
    </row>
    <row r="54" spans="1:113" x14ac:dyDescent="0.35">
      <c r="A54" s="6"/>
      <c r="B54" s="83"/>
      <c r="C54" s="6"/>
      <c r="D54" s="81"/>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6"/>
      <c r="DB54" s="6"/>
      <c r="DC54" s="6"/>
      <c r="DD54" s="6"/>
    </row>
    <row r="55" spans="1:113" x14ac:dyDescent="0.35">
      <c r="A55" s="6"/>
      <c r="B55" s="83"/>
      <c r="C55" s="6"/>
      <c r="D55" s="81"/>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c r="CK55" s="6"/>
      <c r="CL55" s="6"/>
      <c r="CM55" s="6"/>
      <c r="CN55" s="6"/>
      <c r="CO55" s="6"/>
      <c r="CP55" s="6"/>
      <c r="CQ55" s="6"/>
      <c r="CR55" s="6"/>
      <c r="CS55" s="6"/>
      <c r="CT55" s="6"/>
      <c r="CU55" s="6"/>
      <c r="CV55" s="6"/>
      <c r="CW55" s="6"/>
      <c r="CX55" s="6"/>
      <c r="CY55" s="6"/>
      <c r="CZ55" s="6"/>
      <c r="DA55" s="6"/>
      <c r="DB55" s="6"/>
      <c r="DC55" s="6"/>
      <c r="DD55" s="6"/>
    </row>
    <row r="56" spans="1:113" x14ac:dyDescent="0.35">
      <c r="A56" s="6"/>
      <c r="B56" s="83"/>
      <c r="C56" s="6"/>
      <c r="D56" s="81"/>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c r="CK56" s="6"/>
      <c r="CL56" s="6"/>
      <c r="CM56" s="6"/>
      <c r="CN56" s="6"/>
      <c r="CO56" s="6"/>
      <c r="CP56" s="6"/>
      <c r="CQ56" s="6"/>
      <c r="CR56" s="6"/>
      <c r="CS56" s="6"/>
      <c r="CT56" s="6"/>
      <c r="CU56" s="6"/>
      <c r="CV56" s="6"/>
      <c r="CW56" s="6"/>
      <c r="CX56" s="6"/>
      <c r="CY56" s="6"/>
      <c r="CZ56" s="6"/>
      <c r="DA56" s="6"/>
      <c r="DB56" s="6"/>
      <c r="DC56" s="6"/>
      <c r="DD56" s="6"/>
    </row>
    <row r="57" spans="1:113" x14ac:dyDescent="0.35">
      <c r="A57" s="6"/>
      <c r="B57" s="83"/>
      <c r="C57" s="6"/>
      <c r="D57" s="81"/>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c r="CK57" s="6"/>
      <c r="CL57" s="6"/>
      <c r="CM57" s="6"/>
      <c r="CN57" s="6"/>
      <c r="CO57" s="6"/>
      <c r="CP57" s="6"/>
      <c r="CQ57" s="6"/>
      <c r="CR57" s="6"/>
      <c r="CS57" s="6"/>
      <c r="CT57" s="6"/>
      <c r="CU57" s="6"/>
      <c r="CV57" s="6"/>
      <c r="CW57" s="6"/>
      <c r="CX57" s="6"/>
      <c r="CY57" s="6"/>
      <c r="CZ57" s="6"/>
      <c r="DA57" s="6"/>
      <c r="DB57" s="6"/>
      <c r="DC57" s="6"/>
      <c r="DD57" s="6"/>
    </row>
    <row r="58" spans="1:113" x14ac:dyDescent="0.35">
      <c r="A58" s="6"/>
      <c r="B58" s="83"/>
      <c r="C58" s="6"/>
      <c r="D58" s="81"/>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c r="DA58" s="6"/>
      <c r="DB58" s="6"/>
      <c r="DC58" s="6"/>
      <c r="DD58" s="6"/>
    </row>
    <row r="59" spans="1:113" x14ac:dyDescent="0.35">
      <c r="A59" s="6"/>
      <c r="B59" s="83"/>
      <c r="C59" s="6"/>
      <c r="D59" s="81"/>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c r="DA59" s="6"/>
      <c r="DB59" s="6"/>
      <c r="DC59" s="6"/>
      <c r="DD59" s="6"/>
    </row>
    <row r="60" spans="1:113" x14ac:dyDescent="0.35">
      <c r="A60" s="6"/>
      <c r="B60" s="83"/>
      <c r="C60" s="6"/>
      <c r="D60" s="81"/>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c r="DA60" s="6"/>
      <c r="DB60" s="6"/>
      <c r="DC60" s="6"/>
      <c r="DD60" s="6"/>
    </row>
    <row r="61" spans="1:113" x14ac:dyDescent="0.35">
      <c r="A61" s="6"/>
      <c r="B61" s="83"/>
      <c r="C61" s="6"/>
      <c r="D61" s="81"/>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c r="DA61" s="6"/>
      <c r="DB61" s="6"/>
      <c r="DC61" s="6"/>
      <c r="DD61" s="6"/>
    </row>
    <row r="62" spans="1:113" x14ac:dyDescent="0.35">
      <c r="A62" s="6"/>
      <c r="B62" s="83"/>
      <c r="C62" s="6"/>
      <c r="D62" s="81"/>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c r="DA62" s="6"/>
      <c r="DB62" s="6"/>
      <c r="DC62" s="6"/>
      <c r="DD62" s="6"/>
      <c r="DI62" t="s">
        <v>831</v>
      </c>
    </row>
    <row r="63" spans="1:113" x14ac:dyDescent="0.35">
      <c r="A63" s="6"/>
      <c r="B63" s="83"/>
      <c r="C63" s="6"/>
      <c r="D63" s="81"/>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c r="DA63" s="6"/>
      <c r="DB63" s="6"/>
      <c r="DC63" s="6"/>
      <c r="DD63" s="6"/>
    </row>
    <row r="64" spans="1:113" x14ac:dyDescent="0.35">
      <c r="A64" s="6"/>
      <c r="B64" s="83"/>
      <c r="C64" s="6"/>
      <c r="D64" s="81"/>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c r="DA64" s="6"/>
      <c r="DB64" s="6"/>
      <c r="DC64" s="6"/>
      <c r="DD64" s="6"/>
    </row>
    <row r="65" spans="1:108" x14ac:dyDescent="0.35">
      <c r="A65" s="6"/>
      <c r="B65" s="83"/>
      <c r="C65" s="6"/>
      <c r="D65" s="81"/>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c r="DA65" s="6"/>
      <c r="DB65" s="6"/>
      <c r="DC65" s="6"/>
      <c r="DD65" s="6"/>
    </row>
    <row r="66" spans="1:108" x14ac:dyDescent="0.35">
      <c r="A66" s="6"/>
      <c r="B66" s="83"/>
      <c r="C66" s="6"/>
      <c r="D66" s="81"/>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c r="DA66" s="6"/>
      <c r="DB66" s="6"/>
      <c r="DC66" s="6"/>
      <c r="DD66" s="6"/>
    </row>
    <row r="67" spans="1:108" x14ac:dyDescent="0.35">
      <c r="A67" s="6"/>
      <c r="B67" s="83"/>
      <c r="C67" s="6"/>
      <c r="D67" s="81"/>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c r="DA67" s="6"/>
      <c r="DB67" s="6"/>
      <c r="DC67" s="6"/>
      <c r="DD67" s="6"/>
    </row>
    <row r="68" spans="1:108" x14ac:dyDescent="0.35">
      <c r="A68" s="6"/>
      <c r="B68" s="83"/>
      <c r="C68" s="6"/>
      <c r="D68" s="81"/>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c r="DA68" s="6"/>
      <c r="DB68" s="6"/>
      <c r="DC68" s="6"/>
      <c r="DD68" s="6"/>
    </row>
    <row r="69" spans="1:108" x14ac:dyDescent="0.35">
      <c r="A69" s="6"/>
      <c r="B69" s="83"/>
      <c r="C69" s="6"/>
      <c r="D69" s="81"/>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c r="DA69" s="6"/>
      <c r="DB69" s="6"/>
      <c r="DC69" s="6"/>
      <c r="DD69" s="6"/>
    </row>
    <row r="70" spans="1:108" x14ac:dyDescent="0.35">
      <c r="A70" s="6"/>
      <c r="B70" s="83"/>
      <c r="C70" s="6"/>
      <c r="D70" s="81"/>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c r="DA70" s="6"/>
      <c r="DB70" s="6"/>
      <c r="DC70" s="6"/>
      <c r="DD70" s="6"/>
    </row>
    <row r="71" spans="1:108" x14ac:dyDescent="0.35">
      <c r="A71" s="6"/>
      <c r="B71" s="83"/>
      <c r="C71" s="6"/>
      <c r="D71" s="81"/>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c r="DA71" s="6"/>
      <c r="DB71" s="6"/>
      <c r="DC71" s="6"/>
      <c r="DD71" s="6"/>
    </row>
    <row r="72" spans="1:108" x14ac:dyDescent="0.35">
      <c r="A72" s="6"/>
      <c r="B72" s="83"/>
      <c r="C72" s="6"/>
      <c r="D72" s="81"/>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c r="DA72" s="6"/>
      <c r="DB72" s="6"/>
      <c r="DC72" s="6"/>
      <c r="DD72" s="6"/>
    </row>
    <row r="73" spans="1:108" x14ac:dyDescent="0.35">
      <c r="A73" s="6"/>
      <c r="B73" s="83"/>
      <c r="C73" s="6"/>
      <c r="D73" s="81"/>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c r="DA73" s="6"/>
      <c r="DB73" s="6"/>
      <c r="DC73" s="6"/>
      <c r="DD73" s="6"/>
    </row>
    <row r="74" spans="1:108" x14ac:dyDescent="0.35">
      <c r="A74" s="6"/>
      <c r="B74" s="83"/>
      <c r="C74" s="6"/>
      <c r="D74" s="81"/>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c r="DA74" s="6"/>
      <c r="DB74" s="6"/>
      <c r="DC74" s="6"/>
      <c r="DD74" s="6"/>
    </row>
    <row r="75" spans="1:108" x14ac:dyDescent="0.35">
      <c r="A75" s="6"/>
      <c r="B75" s="83"/>
      <c r="C75" s="6"/>
      <c r="D75" s="81"/>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c r="DA75" s="6"/>
      <c r="DB75" s="6"/>
      <c r="DC75" s="6"/>
      <c r="DD75" s="6"/>
    </row>
    <row r="76" spans="1:108" x14ac:dyDescent="0.35">
      <c r="A76" s="6"/>
      <c r="B76" s="83"/>
      <c r="C76" s="6"/>
      <c r="D76" s="81"/>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c r="DA76" s="6"/>
      <c r="DB76" s="6"/>
      <c r="DC76" s="6"/>
      <c r="DD76" s="6"/>
    </row>
    <row r="77" spans="1:108" x14ac:dyDescent="0.35">
      <c r="A77" s="6"/>
      <c r="B77" s="83"/>
      <c r="C77" s="6"/>
      <c r="D77" s="81"/>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c r="DA77" s="6"/>
      <c r="DB77" s="6"/>
      <c r="DC77" s="6"/>
      <c r="DD77" s="6"/>
    </row>
    <row r="78" spans="1:108" x14ac:dyDescent="0.35">
      <c r="A78" s="6"/>
      <c r="B78" s="83"/>
      <c r="C78" s="6"/>
      <c r="D78" s="81"/>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c r="DA78" s="6"/>
      <c r="DB78" s="6"/>
      <c r="DC78" s="6"/>
      <c r="DD78" s="6"/>
    </row>
    <row r="79" spans="1:108" x14ac:dyDescent="0.35">
      <c r="A79" s="6"/>
      <c r="B79" s="83"/>
      <c r="C79" s="6"/>
      <c r="D79" s="81"/>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c r="DA79" s="6"/>
      <c r="DB79" s="6"/>
      <c r="DC79" s="6"/>
      <c r="DD79" s="6"/>
    </row>
    <row r="80" spans="1:108" x14ac:dyDescent="0.35">
      <c r="A80" s="6"/>
      <c r="B80" s="83"/>
      <c r="C80" s="6"/>
      <c r="D80" s="81"/>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c r="DA80" s="6"/>
      <c r="DB80" s="6"/>
      <c r="DC80" s="6"/>
      <c r="DD80" s="6"/>
    </row>
    <row r="81" spans="1:113" x14ac:dyDescent="0.35">
      <c r="A81" s="6"/>
      <c r="B81" s="83"/>
      <c r="C81" s="6"/>
      <c r="D81" s="81"/>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c r="DA81" s="6"/>
      <c r="DB81" s="6"/>
      <c r="DC81" s="6"/>
      <c r="DD81" s="6"/>
    </row>
    <row r="82" spans="1:113" x14ac:dyDescent="0.35">
      <c r="A82" s="6"/>
      <c r="B82" s="83"/>
      <c r="C82" s="6"/>
      <c r="D82" s="81"/>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c r="DA82" s="6"/>
      <c r="DB82" s="6"/>
      <c r="DC82" s="6"/>
      <c r="DD82" s="6"/>
      <c r="DI82" t="s">
        <v>831</v>
      </c>
    </row>
    <row r="83" spans="1:113" x14ac:dyDescent="0.35">
      <c r="A83" s="6"/>
      <c r="B83" s="83"/>
      <c r="C83" s="6"/>
      <c r="D83" s="81"/>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c r="DA83" s="6"/>
      <c r="DB83" s="6"/>
      <c r="DC83" s="6"/>
      <c r="DD83" s="6"/>
      <c r="DI83" t="s">
        <v>831</v>
      </c>
    </row>
    <row r="84" spans="1:113" x14ac:dyDescent="0.35">
      <c r="A84" s="6"/>
      <c r="B84" s="83"/>
      <c r="C84" s="6"/>
      <c r="D84" s="81"/>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c r="DA84" s="6"/>
      <c r="DB84" s="6"/>
      <c r="DC84" s="6"/>
      <c r="DD84" s="6"/>
      <c r="DI84" t="s">
        <v>831</v>
      </c>
    </row>
    <row r="85" spans="1:113" x14ac:dyDescent="0.35">
      <c r="A85" s="6"/>
      <c r="B85" s="83"/>
      <c r="C85" s="6"/>
      <c r="D85" s="81"/>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c r="DA85" s="6"/>
      <c r="DB85" s="6"/>
      <c r="DC85" s="6"/>
      <c r="DD85" s="6"/>
      <c r="DI85" t="s">
        <v>831</v>
      </c>
    </row>
    <row r="86" spans="1:113" x14ac:dyDescent="0.35">
      <c r="A86" s="6"/>
      <c r="B86" s="83"/>
      <c r="C86" s="6"/>
      <c r="D86" s="81"/>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c r="DA86" s="6"/>
      <c r="DB86" s="6"/>
      <c r="DC86" s="6"/>
      <c r="DD86" s="6"/>
    </row>
    <row r="87" spans="1:113" x14ac:dyDescent="0.35">
      <c r="A87" s="6"/>
      <c r="B87" s="83"/>
      <c r="C87" s="6"/>
      <c r="D87" s="81"/>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c r="DA87" s="6"/>
      <c r="DB87" s="6"/>
      <c r="DC87" s="6"/>
      <c r="DD87" s="6"/>
    </row>
    <row r="88" spans="1:113" x14ac:dyDescent="0.35">
      <c r="A88" s="6"/>
      <c r="B88" s="83"/>
      <c r="C88" s="6"/>
      <c r="D88" s="81"/>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c r="DA88" s="6"/>
      <c r="DB88" s="6"/>
      <c r="DC88" s="6"/>
      <c r="DD88" s="6"/>
    </row>
    <row r="89" spans="1:113" x14ac:dyDescent="0.35">
      <c r="A89" s="6"/>
      <c r="B89" s="83"/>
      <c r="C89" s="6"/>
      <c r="D89" s="81"/>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c r="DA89" s="6"/>
      <c r="DB89" s="6"/>
      <c r="DC89" s="6"/>
      <c r="DD89" s="6"/>
    </row>
    <row r="90" spans="1:113" x14ac:dyDescent="0.35">
      <c r="A90" s="6"/>
      <c r="B90" s="83"/>
      <c r="C90" s="6"/>
      <c r="D90" s="81"/>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c r="DA90" s="6"/>
      <c r="DB90" s="6"/>
      <c r="DC90" s="6"/>
      <c r="DD90" s="6"/>
    </row>
    <row r="91" spans="1:113" x14ac:dyDescent="0.35">
      <c r="A91" s="6"/>
      <c r="B91" s="83"/>
      <c r="C91" s="6"/>
      <c r="D91" s="81"/>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c r="DA91" s="6"/>
      <c r="DB91" s="6"/>
      <c r="DC91" s="6"/>
      <c r="DD91" s="6"/>
    </row>
    <row r="92" spans="1:113" x14ac:dyDescent="0.35">
      <c r="A92" s="6"/>
      <c r="B92" s="83"/>
      <c r="C92" s="6"/>
      <c r="D92" s="81"/>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c r="DA92" s="6"/>
      <c r="DB92" s="6"/>
      <c r="DC92" s="6"/>
      <c r="DD92" s="6"/>
    </row>
    <row r="93" spans="1:113" x14ac:dyDescent="0.35">
      <c r="A93" s="6"/>
      <c r="B93" s="83"/>
      <c r="C93" s="6"/>
      <c r="D93" s="81"/>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c r="DA93" s="6"/>
      <c r="DB93" s="6"/>
      <c r="DC93" s="6"/>
      <c r="DD93" s="6"/>
    </row>
    <row r="94" spans="1:113" x14ac:dyDescent="0.35">
      <c r="A94" s="6"/>
      <c r="B94" s="83"/>
      <c r="C94" s="6"/>
      <c r="D94" s="81"/>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c r="DA94" s="6"/>
      <c r="DB94" s="6"/>
      <c r="DC94" s="6"/>
      <c r="DD94" s="6"/>
    </row>
    <row r="95" spans="1:113" x14ac:dyDescent="0.35">
      <c r="A95" s="6"/>
      <c r="B95" s="83"/>
      <c r="C95" s="6"/>
      <c r="D95" s="81"/>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c r="DA95" s="6"/>
      <c r="DB95" s="6"/>
      <c r="DC95" s="6"/>
      <c r="DD95" s="6"/>
    </row>
    <row r="96" spans="1:113" x14ac:dyDescent="0.35">
      <c r="A96" s="6"/>
      <c r="B96" s="83"/>
      <c r="C96" s="6"/>
      <c r="D96" s="81"/>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c r="DA96" s="6"/>
      <c r="DB96" s="6"/>
      <c r="DC96" s="6"/>
      <c r="DD96" s="6"/>
    </row>
    <row r="97" spans="1:113" x14ac:dyDescent="0.35">
      <c r="A97" s="6"/>
      <c r="B97" s="83"/>
      <c r="C97" s="6"/>
      <c r="D97" s="81"/>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c r="DA97" s="6"/>
      <c r="DB97" s="6"/>
      <c r="DC97" s="6"/>
      <c r="DD97" s="6"/>
    </row>
    <row r="98" spans="1:113" x14ac:dyDescent="0.35">
      <c r="A98" s="6"/>
      <c r="B98" s="83"/>
      <c r="C98" s="6"/>
      <c r="D98" s="81"/>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c r="DA98" s="6"/>
      <c r="DB98" s="6"/>
      <c r="DC98" s="6"/>
      <c r="DD98" s="6"/>
    </row>
    <row r="99" spans="1:113" x14ac:dyDescent="0.35">
      <c r="A99" s="6"/>
      <c r="B99" s="83"/>
      <c r="C99" s="6"/>
      <c r="D99" s="81"/>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c r="DA99" s="6"/>
      <c r="DB99" s="6"/>
      <c r="DC99" s="6"/>
      <c r="DD99" s="6"/>
    </row>
    <row r="100" spans="1:113" x14ac:dyDescent="0.35">
      <c r="A100" s="6"/>
      <c r="B100" s="83"/>
      <c r="C100" s="6"/>
      <c r="D100" s="81"/>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c r="DA100" s="6"/>
      <c r="DB100" s="6"/>
      <c r="DC100" s="6"/>
      <c r="DD100" s="6"/>
    </row>
    <row r="101" spans="1:113" x14ac:dyDescent="0.35">
      <c r="A101" s="6"/>
      <c r="B101" s="83"/>
      <c r="C101" s="6"/>
      <c r="D101" s="81"/>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c r="DA101" s="6"/>
      <c r="DB101" s="6"/>
      <c r="DC101" s="6"/>
      <c r="DD101" s="6"/>
    </row>
    <row r="102" spans="1:113" x14ac:dyDescent="0.35">
      <c r="A102" s="6"/>
      <c r="B102" s="83"/>
      <c r="C102" s="6"/>
      <c r="D102" s="81"/>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c r="DA102" s="6"/>
      <c r="DB102" s="6"/>
      <c r="DC102" s="6"/>
      <c r="DD102" s="6"/>
    </row>
    <row r="103" spans="1:113" x14ac:dyDescent="0.35">
      <c r="A103" s="6"/>
      <c r="B103" s="83"/>
      <c r="C103" s="6"/>
      <c r="D103" s="81"/>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c r="DA103" s="6"/>
      <c r="DB103" s="6"/>
      <c r="DC103" s="6"/>
      <c r="DD103" s="6"/>
    </row>
    <row r="104" spans="1:113" x14ac:dyDescent="0.35">
      <c r="A104" s="6"/>
      <c r="B104" s="83"/>
      <c r="C104" s="6"/>
      <c r="D104" s="81"/>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6"/>
      <c r="BX104" s="6"/>
      <c r="BY104" s="6"/>
      <c r="BZ104" s="6"/>
      <c r="CA104" s="6"/>
      <c r="CB104" s="6"/>
      <c r="CC104" s="6"/>
      <c r="CD104" s="6"/>
      <c r="CE104" s="6"/>
      <c r="CF104" s="6"/>
      <c r="CG104" s="6"/>
      <c r="CH104" s="6"/>
      <c r="CI104" s="6"/>
      <c r="CJ104" s="6"/>
      <c r="CK104" s="6"/>
      <c r="CL104" s="6"/>
      <c r="CM104" s="6"/>
      <c r="CN104" s="6"/>
      <c r="CO104" s="6"/>
      <c r="CP104" s="6"/>
      <c r="CQ104" s="6"/>
      <c r="CR104" s="6"/>
      <c r="CS104" s="6"/>
      <c r="CT104" s="6"/>
      <c r="CU104" s="6"/>
      <c r="CV104" s="6"/>
      <c r="CW104" s="6"/>
      <c r="CX104" s="6"/>
      <c r="CY104" s="6"/>
      <c r="CZ104" s="6"/>
      <c r="DA104" s="6"/>
      <c r="DB104" s="6"/>
      <c r="DC104" s="6"/>
      <c r="DD104" s="6"/>
    </row>
    <row r="105" spans="1:113" x14ac:dyDescent="0.35">
      <c r="A105" s="6"/>
      <c r="B105" s="83"/>
      <c r="C105" s="6"/>
      <c r="D105" s="81"/>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6"/>
      <c r="CF105" s="6"/>
      <c r="CG105" s="6"/>
      <c r="CH105" s="6"/>
      <c r="CI105" s="6"/>
      <c r="CJ105" s="6"/>
      <c r="CK105" s="6"/>
      <c r="CL105" s="6"/>
      <c r="CM105" s="6"/>
      <c r="CN105" s="6"/>
      <c r="CO105" s="6"/>
      <c r="CP105" s="6"/>
      <c r="CQ105" s="6"/>
      <c r="CR105" s="6"/>
      <c r="CS105" s="6"/>
      <c r="CT105" s="6"/>
      <c r="CU105" s="6"/>
      <c r="CV105" s="6"/>
      <c r="CW105" s="6"/>
      <c r="CX105" s="6"/>
      <c r="CY105" s="6"/>
      <c r="CZ105" s="6"/>
      <c r="DA105" s="6"/>
      <c r="DB105" s="6"/>
      <c r="DC105" s="6"/>
      <c r="DD105" s="6"/>
    </row>
    <row r="106" spans="1:113" x14ac:dyDescent="0.35">
      <c r="A106" s="6"/>
      <c r="B106" s="83"/>
      <c r="C106" s="6"/>
      <c r="D106" s="81"/>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6"/>
      <c r="BX106" s="6"/>
      <c r="BY106" s="6"/>
      <c r="BZ106" s="6"/>
      <c r="CA106" s="6"/>
      <c r="CB106" s="6"/>
      <c r="CC106" s="6"/>
      <c r="CD106" s="6"/>
      <c r="CE106" s="6"/>
      <c r="CF106" s="6"/>
      <c r="CG106" s="6"/>
      <c r="CH106" s="6"/>
      <c r="CI106" s="6"/>
      <c r="CJ106" s="6"/>
      <c r="CK106" s="6"/>
      <c r="CL106" s="6"/>
      <c r="CM106" s="6"/>
      <c r="CN106" s="6"/>
      <c r="CO106" s="6"/>
      <c r="CP106" s="6"/>
      <c r="CQ106" s="6"/>
      <c r="CR106" s="6"/>
      <c r="CS106" s="6"/>
      <c r="CT106" s="6"/>
      <c r="CU106" s="6"/>
      <c r="CV106" s="6"/>
      <c r="CW106" s="6"/>
      <c r="CX106" s="6"/>
      <c r="CY106" s="6"/>
      <c r="CZ106" s="6"/>
      <c r="DA106" s="6"/>
      <c r="DB106" s="6"/>
      <c r="DC106" s="6"/>
      <c r="DD106" s="6"/>
    </row>
    <row r="107" spans="1:113" x14ac:dyDescent="0.35">
      <c r="A107" s="6"/>
      <c r="B107" s="83"/>
      <c r="C107" s="6"/>
      <c r="D107" s="81"/>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6"/>
      <c r="BX107" s="6"/>
      <c r="BY107" s="6"/>
      <c r="BZ107" s="6"/>
      <c r="CA107" s="6"/>
      <c r="CB107" s="6"/>
      <c r="CC107" s="6"/>
      <c r="CD107" s="6"/>
      <c r="CE107" s="6"/>
      <c r="CF107" s="6"/>
      <c r="CG107" s="6"/>
      <c r="CH107" s="6"/>
      <c r="CI107" s="6"/>
      <c r="CJ107" s="6"/>
      <c r="CK107" s="6"/>
      <c r="CL107" s="6"/>
      <c r="CM107" s="6"/>
      <c r="CN107" s="6"/>
      <c r="CO107" s="6"/>
      <c r="CP107" s="6"/>
      <c r="CQ107" s="6"/>
      <c r="CR107" s="6"/>
      <c r="CS107" s="6"/>
      <c r="CT107" s="6"/>
      <c r="CU107" s="6"/>
      <c r="CV107" s="6"/>
      <c r="CW107" s="6"/>
      <c r="CX107" s="6"/>
      <c r="CY107" s="6"/>
      <c r="CZ107" s="6"/>
      <c r="DA107" s="6"/>
      <c r="DB107" s="6"/>
      <c r="DC107" s="6"/>
      <c r="DD107" s="6"/>
    </row>
    <row r="108" spans="1:113" x14ac:dyDescent="0.35">
      <c r="A108" s="6"/>
      <c r="B108" s="83"/>
      <c r="C108" s="6"/>
      <c r="D108" s="81"/>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6"/>
      <c r="BX108" s="6"/>
      <c r="BY108" s="6"/>
      <c r="BZ108" s="6"/>
      <c r="CA108" s="6"/>
      <c r="CB108" s="6"/>
      <c r="CC108" s="6"/>
      <c r="CD108" s="6"/>
      <c r="CE108" s="6"/>
      <c r="CF108" s="6"/>
      <c r="CG108" s="6"/>
      <c r="CH108" s="6"/>
      <c r="CI108" s="6"/>
      <c r="CJ108" s="6"/>
      <c r="CK108" s="6"/>
      <c r="CL108" s="6"/>
      <c r="CM108" s="6"/>
      <c r="CN108" s="6"/>
      <c r="CO108" s="6"/>
      <c r="CP108" s="6"/>
      <c r="CQ108" s="6"/>
      <c r="CR108" s="6"/>
      <c r="CS108" s="6"/>
      <c r="CT108" s="6"/>
      <c r="CU108" s="6"/>
      <c r="CV108" s="6"/>
      <c r="CW108" s="6"/>
      <c r="CX108" s="6"/>
      <c r="CY108" s="6"/>
      <c r="CZ108" s="6"/>
      <c r="DA108" s="6"/>
      <c r="DB108" s="6"/>
      <c r="DC108" s="6"/>
      <c r="DD108" s="6"/>
    </row>
    <row r="109" spans="1:113" x14ac:dyDescent="0.35">
      <c r="A109" s="6"/>
      <c r="B109" s="83"/>
      <c r="C109" s="6"/>
      <c r="D109" s="81"/>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6"/>
      <c r="BX109" s="6"/>
      <c r="BY109" s="6"/>
      <c r="BZ109" s="6"/>
      <c r="CA109" s="6"/>
      <c r="CB109" s="6"/>
      <c r="CC109" s="6"/>
      <c r="CD109" s="6"/>
      <c r="CE109" s="6"/>
      <c r="CF109" s="6"/>
      <c r="CG109" s="6"/>
      <c r="CH109" s="6"/>
      <c r="CI109" s="6"/>
      <c r="CJ109" s="6"/>
      <c r="CK109" s="6"/>
      <c r="CL109" s="6"/>
      <c r="CM109" s="6"/>
      <c r="CN109" s="6"/>
      <c r="CO109" s="6"/>
      <c r="CP109" s="6"/>
      <c r="CQ109" s="6"/>
      <c r="CR109" s="6"/>
      <c r="CS109" s="6"/>
      <c r="CT109" s="6"/>
      <c r="CU109" s="6"/>
      <c r="CV109" s="6"/>
      <c r="CW109" s="6"/>
      <c r="CX109" s="6"/>
      <c r="CY109" s="6"/>
      <c r="CZ109" s="6"/>
      <c r="DA109" s="6"/>
      <c r="DB109" s="6"/>
      <c r="DC109" s="6"/>
      <c r="DD109" s="6"/>
    </row>
    <row r="110" spans="1:113" x14ac:dyDescent="0.35">
      <c r="A110" s="6"/>
      <c r="B110" s="83"/>
      <c r="C110" s="6"/>
      <c r="D110" s="81"/>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6"/>
      <c r="BX110" s="6"/>
      <c r="BY110" s="6"/>
      <c r="BZ110" s="6"/>
      <c r="CA110" s="6"/>
      <c r="CB110" s="6"/>
      <c r="CC110" s="6"/>
      <c r="CD110" s="6"/>
      <c r="CE110" s="6"/>
      <c r="CF110" s="6"/>
      <c r="CG110" s="6"/>
      <c r="CH110" s="6"/>
      <c r="CI110" s="6"/>
      <c r="CJ110" s="6"/>
      <c r="CK110" s="6"/>
      <c r="CL110" s="6"/>
      <c r="CM110" s="6"/>
      <c r="CN110" s="6"/>
      <c r="CO110" s="6"/>
      <c r="CP110" s="6"/>
      <c r="CQ110" s="6"/>
      <c r="CR110" s="6"/>
      <c r="CS110" s="6"/>
      <c r="CT110" s="6"/>
      <c r="CU110" s="6"/>
      <c r="CV110" s="6"/>
      <c r="CW110" s="6"/>
      <c r="CX110" s="6"/>
      <c r="CY110" s="6"/>
      <c r="CZ110" s="6"/>
      <c r="DA110" s="6"/>
      <c r="DB110" s="6"/>
      <c r="DC110" s="6"/>
      <c r="DD110" s="6"/>
    </row>
    <row r="111" spans="1:113" x14ac:dyDescent="0.35">
      <c r="A111" s="6"/>
      <c r="B111" s="83"/>
      <c r="C111" s="6"/>
      <c r="D111" s="81"/>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6"/>
      <c r="BX111" s="6"/>
      <c r="BY111" s="6"/>
      <c r="BZ111" s="6"/>
      <c r="CA111" s="6"/>
      <c r="CB111" s="6"/>
      <c r="CC111" s="6"/>
      <c r="CD111" s="6"/>
      <c r="CE111" s="6"/>
      <c r="CF111" s="6"/>
      <c r="CG111" s="6"/>
      <c r="CH111" s="6"/>
      <c r="CI111" s="6"/>
      <c r="CJ111" s="6"/>
      <c r="CK111" s="6"/>
      <c r="CL111" s="6"/>
      <c r="CM111" s="6"/>
      <c r="CN111" s="6"/>
      <c r="CO111" s="6"/>
      <c r="CP111" s="6"/>
      <c r="CQ111" s="6"/>
      <c r="CR111" s="6"/>
      <c r="CS111" s="6"/>
      <c r="CT111" s="6"/>
      <c r="CU111" s="6"/>
      <c r="CV111" s="6"/>
      <c r="CW111" s="6"/>
      <c r="CX111" s="6"/>
      <c r="CY111" s="6"/>
      <c r="CZ111" s="6"/>
      <c r="DA111" s="6"/>
      <c r="DB111" s="6"/>
      <c r="DC111" s="6"/>
      <c r="DD111" s="6"/>
    </row>
    <row r="112" spans="1:113" x14ac:dyDescent="0.35">
      <c r="A112" s="6"/>
      <c r="B112" s="83"/>
      <c r="C112" s="6"/>
      <c r="D112" s="81"/>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6"/>
      <c r="BX112" s="6"/>
      <c r="BY112" s="6"/>
      <c r="BZ112" s="6"/>
      <c r="CA112" s="6"/>
      <c r="CB112" s="6"/>
      <c r="CC112" s="6"/>
      <c r="CD112" s="6"/>
      <c r="CE112" s="6"/>
      <c r="CF112" s="6"/>
      <c r="CG112" s="6"/>
      <c r="CH112" s="6"/>
      <c r="CI112" s="6"/>
      <c r="CJ112" s="6"/>
      <c r="CK112" s="6"/>
      <c r="CL112" s="6"/>
      <c r="CM112" s="6"/>
      <c r="CN112" s="6"/>
      <c r="CO112" s="6"/>
      <c r="CP112" s="6"/>
      <c r="CQ112" s="6"/>
      <c r="CR112" s="6"/>
      <c r="CS112" s="6"/>
      <c r="CT112" s="6"/>
      <c r="CU112" s="6"/>
      <c r="CV112" s="6"/>
      <c r="CW112" s="6"/>
      <c r="CX112" s="6"/>
      <c r="CY112" s="6"/>
      <c r="CZ112" s="6"/>
      <c r="DA112" s="6"/>
      <c r="DB112" s="6"/>
      <c r="DC112" s="6"/>
      <c r="DD112" s="6"/>
      <c r="DI112" t="s">
        <v>832</v>
      </c>
    </row>
    <row r="113" spans="1:108" x14ac:dyDescent="0.35">
      <c r="A113" s="6"/>
      <c r="B113" s="83"/>
      <c r="C113" s="6"/>
      <c r="D113" s="81"/>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6"/>
      <c r="BX113" s="6"/>
      <c r="BY113" s="6"/>
      <c r="BZ113" s="6"/>
      <c r="CA113" s="6"/>
      <c r="CB113" s="6"/>
      <c r="CC113" s="6"/>
      <c r="CD113" s="6"/>
      <c r="CE113" s="6"/>
      <c r="CF113" s="6"/>
      <c r="CG113" s="6"/>
      <c r="CH113" s="6"/>
      <c r="CI113" s="6"/>
      <c r="CJ113" s="6"/>
      <c r="CK113" s="6"/>
      <c r="CL113" s="6"/>
      <c r="CM113" s="6"/>
      <c r="CN113" s="6"/>
      <c r="CO113" s="6"/>
      <c r="CP113" s="6"/>
      <c r="CQ113" s="6"/>
      <c r="CR113" s="6"/>
      <c r="CS113" s="6"/>
      <c r="CT113" s="6"/>
      <c r="CU113" s="6"/>
      <c r="CV113" s="6"/>
      <c r="CW113" s="6"/>
      <c r="CX113" s="6"/>
      <c r="CY113" s="6"/>
      <c r="CZ113" s="6"/>
      <c r="DA113" s="6"/>
      <c r="DB113" s="6"/>
      <c r="DC113" s="6"/>
      <c r="DD113" s="6"/>
    </row>
    <row r="114" spans="1:108" x14ac:dyDescent="0.35">
      <c r="A114" s="6"/>
      <c r="B114" s="83"/>
      <c r="C114" s="6"/>
      <c r="D114" s="81"/>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6"/>
      <c r="BX114" s="6"/>
      <c r="BY114" s="6"/>
      <c r="BZ114" s="6"/>
      <c r="CA114" s="6"/>
      <c r="CB114" s="6"/>
      <c r="CC114" s="6"/>
      <c r="CD114" s="6"/>
      <c r="CE114" s="6"/>
      <c r="CF114" s="6"/>
      <c r="CG114" s="6"/>
      <c r="CH114" s="6"/>
      <c r="CI114" s="6"/>
      <c r="CJ114" s="6"/>
      <c r="CK114" s="6"/>
      <c r="CL114" s="6"/>
      <c r="CM114" s="6"/>
      <c r="CN114" s="6"/>
      <c r="CO114" s="6"/>
      <c r="CP114" s="6"/>
      <c r="CQ114" s="6"/>
      <c r="CR114" s="6"/>
      <c r="CS114" s="6"/>
      <c r="CT114" s="6"/>
      <c r="CU114" s="6"/>
      <c r="CV114" s="6"/>
      <c r="CW114" s="6"/>
      <c r="CX114" s="6"/>
      <c r="CY114" s="6"/>
      <c r="CZ114" s="6"/>
      <c r="DA114" s="6"/>
      <c r="DB114" s="6"/>
      <c r="DC114" s="6"/>
      <c r="DD114" s="6"/>
    </row>
    <row r="115" spans="1:108" x14ac:dyDescent="0.35">
      <c r="A115" s="6"/>
      <c r="B115" s="83"/>
      <c r="C115" s="6"/>
      <c r="D115" s="81"/>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6"/>
      <c r="BX115" s="6"/>
      <c r="BY115" s="6"/>
      <c r="BZ115" s="6"/>
      <c r="CA115" s="6"/>
      <c r="CB115" s="6"/>
      <c r="CC115" s="6"/>
      <c r="CD115" s="6"/>
      <c r="CE115" s="6"/>
      <c r="CF115" s="6"/>
      <c r="CG115" s="6"/>
      <c r="CH115" s="6"/>
      <c r="CI115" s="6"/>
      <c r="CJ115" s="6"/>
      <c r="CK115" s="6"/>
      <c r="CL115" s="6"/>
      <c r="CM115" s="6"/>
      <c r="CN115" s="6"/>
      <c r="CO115" s="6"/>
      <c r="CP115" s="6"/>
      <c r="CQ115" s="6"/>
      <c r="CR115" s="6"/>
      <c r="CS115" s="6"/>
      <c r="CT115" s="6"/>
      <c r="CU115" s="6"/>
      <c r="CV115" s="6"/>
      <c r="CW115" s="6"/>
      <c r="CX115" s="6"/>
      <c r="CY115" s="6"/>
      <c r="CZ115" s="6"/>
      <c r="DA115" s="6"/>
      <c r="DB115" s="6"/>
      <c r="DC115" s="6"/>
      <c r="DD115" s="6"/>
    </row>
    <row r="116" spans="1:108" x14ac:dyDescent="0.35">
      <c r="A116" s="6"/>
      <c r="B116" s="83"/>
      <c r="C116" s="6"/>
      <c r="D116" s="81"/>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6"/>
      <c r="BX116" s="6"/>
      <c r="BY116" s="6"/>
      <c r="BZ116" s="6"/>
      <c r="CA116" s="6"/>
      <c r="CB116" s="6"/>
      <c r="CC116" s="6"/>
      <c r="CD116" s="6"/>
      <c r="CE116" s="6"/>
      <c r="CF116" s="6"/>
      <c r="CG116" s="6"/>
      <c r="CH116" s="6"/>
      <c r="CI116" s="6"/>
      <c r="CJ116" s="6"/>
      <c r="CK116" s="6"/>
      <c r="CL116" s="6"/>
      <c r="CM116" s="6"/>
      <c r="CN116" s="6"/>
      <c r="CO116" s="6"/>
      <c r="CP116" s="6"/>
      <c r="CQ116" s="6"/>
      <c r="CR116" s="6"/>
      <c r="CS116" s="6"/>
      <c r="CT116" s="6"/>
      <c r="CU116" s="6"/>
      <c r="CV116" s="6"/>
      <c r="CW116" s="6"/>
      <c r="CX116" s="6"/>
      <c r="CY116" s="6"/>
      <c r="CZ116" s="6"/>
      <c r="DA116" s="6"/>
      <c r="DB116" s="6"/>
      <c r="DC116" s="6"/>
      <c r="DD116" s="6"/>
    </row>
    <row r="117" spans="1:108" x14ac:dyDescent="0.35">
      <c r="A117" s="6"/>
      <c r="B117" s="83"/>
      <c r="C117" s="6"/>
      <c r="D117" s="81"/>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6"/>
      <c r="BX117" s="6"/>
      <c r="BY117" s="6"/>
      <c r="BZ117" s="6"/>
      <c r="CA117" s="6"/>
      <c r="CB117" s="6"/>
      <c r="CC117" s="6"/>
      <c r="CD117" s="6"/>
      <c r="CE117" s="6"/>
      <c r="CF117" s="6"/>
      <c r="CG117" s="6"/>
      <c r="CH117" s="6"/>
      <c r="CI117" s="6"/>
      <c r="CJ117" s="6"/>
      <c r="CK117" s="6"/>
      <c r="CL117" s="6"/>
      <c r="CM117" s="6"/>
      <c r="CN117" s="6"/>
      <c r="CO117" s="6"/>
      <c r="CP117" s="6"/>
      <c r="CQ117" s="6"/>
      <c r="CR117" s="6"/>
      <c r="CS117" s="6"/>
      <c r="CT117" s="6"/>
      <c r="CU117" s="6"/>
      <c r="CV117" s="6"/>
      <c r="CW117" s="6"/>
      <c r="CX117" s="6"/>
      <c r="CY117" s="6"/>
      <c r="CZ117" s="6"/>
      <c r="DA117" s="6"/>
      <c r="DB117" s="6"/>
      <c r="DC117" s="6"/>
      <c r="DD117" s="6"/>
    </row>
    <row r="118" spans="1:108" x14ac:dyDescent="0.35">
      <c r="A118" s="6"/>
      <c r="B118" s="83"/>
      <c r="C118" s="6"/>
      <c r="D118" s="81"/>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6"/>
      <c r="BX118" s="6"/>
      <c r="BY118" s="6"/>
      <c r="BZ118" s="6"/>
      <c r="CA118" s="6"/>
      <c r="CB118" s="6"/>
      <c r="CC118" s="6"/>
      <c r="CD118" s="6"/>
      <c r="CE118" s="6"/>
      <c r="CF118" s="6"/>
      <c r="CG118" s="6"/>
      <c r="CH118" s="6"/>
      <c r="CI118" s="6"/>
      <c r="CJ118" s="6"/>
      <c r="CK118" s="6"/>
      <c r="CL118" s="6"/>
      <c r="CM118" s="6"/>
      <c r="CN118" s="6"/>
      <c r="CO118" s="6"/>
      <c r="CP118" s="6"/>
      <c r="CQ118" s="6"/>
      <c r="CR118" s="6"/>
      <c r="CS118" s="6"/>
      <c r="CT118" s="6"/>
      <c r="CU118" s="6"/>
      <c r="CV118" s="6"/>
      <c r="CW118" s="6"/>
      <c r="CX118" s="6"/>
      <c r="CY118" s="6"/>
      <c r="CZ118" s="6"/>
      <c r="DA118" s="6"/>
      <c r="DB118" s="6"/>
      <c r="DC118" s="6"/>
      <c r="DD118" s="6"/>
    </row>
    <row r="119" spans="1:108" x14ac:dyDescent="0.35">
      <c r="A119" s="6"/>
      <c r="B119" s="83"/>
      <c r="C119" s="6"/>
      <c r="D119" s="81"/>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6"/>
      <c r="BX119" s="6"/>
      <c r="BY119" s="6"/>
      <c r="BZ119" s="6"/>
      <c r="CA119" s="6"/>
      <c r="CB119" s="6"/>
      <c r="CC119" s="6"/>
      <c r="CD119" s="6"/>
      <c r="CE119" s="6"/>
      <c r="CF119" s="6"/>
      <c r="CG119" s="6"/>
      <c r="CH119" s="6"/>
      <c r="CI119" s="6"/>
      <c r="CJ119" s="6"/>
      <c r="CK119" s="6"/>
      <c r="CL119" s="6"/>
      <c r="CM119" s="6"/>
      <c r="CN119" s="6"/>
      <c r="CO119" s="6"/>
      <c r="CP119" s="6"/>
      <c r="CQ119" s="6"/>
      <c r="CR119" s="6"/>
      <c r="CS119" s="6"/>
      <c r="CT119" s="6"/>
      <c r="CU119" s="6"/>
      <c r="CV119" s="6"/>
      <c r="CW119" s="6"/>
      <c r="CX119" s="6"/>
      <c r="CY119" s="6"/>
      <c r="CZ119" s="6"/>
      <c r="DA119" s="6"/>
      <c r="DB119" s="6"/>
      <c r="DC119" s="6"/>
      <c r="DD119" s="6"/>
    </row>
    <row r="120" spans="1:108" x14ac:dyDescent="0.35">
      <c r="A120" s="6"/>
      <c r="B120" s="83"/>
      <c r="C120" s="6"/>
      <c r="D120" s="81"/>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6"/>
      <c r="BX120" s="6"/>
      <c r="BY120" s="6"/>
      <c r="BZ120" s="6"/>
      <c r="CA120" s="6"/>
      <c r="CB120" s="6"/>
      <c r="CC120" s="6"/>
      <c r="CD120" s="6"/>
      <c r="CE120" s="6"/>
      <c r="CF120" s="6"/>
      <c r="CG120" s="6"/>
      <c r="CH120" s="6"/>
      <c r="CI120" s="6"/>
      <c r="CJ120" s="6"/>
      <c r="CK120" s="6"/>
      <c r="CL120" s="6"/>
      <c r="CM120" s="6"/>
      <c r="CN120" s="6"/>
      <c r="CO120" s="6"/>
      <c r="CP120" s="6"/>
      <c r="CQ120" s="6"/>
      <c r="CR120" s="6"/>
      <c r="CS120" s="6"/>
      <c r="CT120" s="6"/>
      <c r="CU120" s="6"/>
      <c r="CV120" s="6"/>
      <c r="CW120" s="6"/>
      <c r="CX120" s="6"/>
      <c r="CY120" s="6"/>
      <c r="CZ120" s="6"/>
      <c r="DA120" s="6"/>
      <c r="DB120" s="6"/>
      <c r="DC120" s="6"/>
      <c r="DD120" s="6"/>
    </row>
    <row r="121" spans="1:108" x14ac:dyDescent="0.35">
      <c r="A121" s="6"/>
      <c r="B121" s="83"/>
      <c r="C121" s="6"/>
      <c r="D121" s="81"/>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6"/>
      <c r="BX121" s="6"/>
      <c r="BY121" s="6"/>
      <c r="BZ121" s="6"/>
      <c r="CA121" s="6"/>
      <c r="CB121" s="6"/>
      <c r="CC121" s="6"/>
      <c r="CD121" s="6"/>
      <c r="CE121" s="6"/>
      <c r="CF121" s="6"/>
      <c r="CG121" s="6"/>
      <c r="CH121" s="6"/>
      <c r="CI121" s="6"/>
      <c r="CJ121" s="6"/>
      <c r="CK121" s="6"/>
      <c r="CL121" s="6"/>
      <c r="CM121" s="6"/>
      <c r="CN121" s="6"/>
      <c r="CO121" s="6"/>
      <c r="CP121" s="6"/>
      <c r="CQ121" s="6"/>
      <c r="CR121" s="6"/>
      <c r="CS121" s="6"/>
      <c r="CT121" s="6"/>
      <c r="CU121" s="6"/>
      <c r="CV121" s="6"/>
      <c r="CW121" s="6"/>
      <c r="CX121" s="6"/>
      <c r="CY121" s="6"/>
      <c r="CZ121" s="6"/>
      <c r="DA121" s="6"/>
      <c r="DB121" s="6"/>
      <c r="DC121" s="6"/>
      <c r="DD121" s="6"/>
    </row>
    <row r="122" spans="1:108" x14ac:dyDescent="0.35">
      <c r="A122" s="6"/>
      <c r="B122" s="83"/>
      <c r="C122" s="6"/>
      <c r="D122" s="81"/>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c r="CK122" s="6"/>
      <c r="CL122" s="6"/>
      <c r="CM122" s="6"/>
      <c r="CN122" s="6"/>
      <c r="CO122" s="6"/>
      <c r="CP122" s="6"/>
      <c r="CQ122" s="6"/>
      <c r="CR122" s="6"/>
      <c r="CS122" s="6"/>
      <c r="CT122" s="6"/>
      <c r="CU122" s="6"/>
      <c r="CV122" s="6"/>
      <c r="CW122" s="6"/>
      <c r="CX122" s="6"/>
      <c r="CY122" s="6"/>
      <c r="CZ122" s="6"/>
      <c r="DA122" s="6"/>
      <c r="DB122" s="6"/>
      <c r="DC122" s="6"/>
      <c r="DD122" s="6"/>
    </row>
    <row r="123" spans="1:108" x14ac:dyDescent="0.35">
      <c r="A123" s="6"/>
      <c r="B123" s="83"/>
      <c r="C123" s="6"/>
      <c r="D123" s="81"/>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6"/>
      <c r="BX123" s="6"/>
      <c r="BY123" s="6"/>
      <c r="BZ123" s="6"/>
      <c r="CA123" s="6"/>
      <c r="CB123" s="6"/>
      <c r="CC123" s="6"/>
      <c r="CD123" s="6"/>
      <c r="CE123" s="6"/>
      <c r="CF123" s="6"/>
      <c r="CG123" s="6"/>
      <c r="CH123" s="6"/>
      <c r="CI123" s="6"/>
      <c r="CJ123" s="6"/>
      <c r="CK123" s="6"/>
      <c r="CL123" s="6"/>
      <c r="CM123" s="6"/>
      <c r="CN123" s="6"/>
      <c r="CO123" s="6"/>
      <c r="CP123" s="6"/>
      <c r="CQ123" s="6"/>
      <c r="CR123" s="6"/>
      <c r="CS123" s="6"/>
      <c r="CT123" s="6"/>
      <c r="CU123" s="6"/>
      <c r="CV123" s="6"/>
      <c r="CW123" s="6"/>
      <c r="CX123" s="6"/>
      <c r="CY123" s="6"/>
      <c r="CZ123" s="6"/>
      <c r="DA123" s="6"/>
      <c r="DB123" s="6"/>
      <c r="DC123" s="6"/>
      <c r="DD123" s="6"/>
    </row>
    <row r="124" spans="1:108" x14ac:dyDescent="0.35">
      <c r="A124" s="6"/>
      <c r="B124" s="83"/>
      <c r="C124" s="6"/>
      <c r="D124" s="81"/>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6"/>
      <c r="BX124" s="6"/>
      <c r="BY124" s="6"/>
      <c r="BZ124" s="6"/>
      <c r="CA124" s="6"/>
      <c r="CB124" s="6"/>
      <c r="CC124" s="6"/>
      <c r="CD124" s="6"/>
      <c r="CE124" s="6"/>
      <c r="CF124" s="6"/>
      <c r="CG124" s="6"/>
      <c r="CH124" s="6"/>
      <c r="CI124" s="6"/>
      <c r="CJ124" s="6"/>
      <c r="CK124" s="6"/>
      <c r="CL124" s="6"/>
      <c r="CM124" s="6"/>
      <c r="CN124" s="6"/>
      <c r="CO124" s="6"/>
      <c r="CP124" s="6"/>
      <c r="CQ124" s="6"/>
      <c r="CR124" s="6"/>
      <c r="CS124" s="6"/>
      <c r="CT124" s="6"/>
      <c r="CU124" s="6"/>
      <c r="CV124" s="6"/>
      <c r="CW124" s="6"/>
      <c r="CX124" s="6"/>
      <c r="CY124" s="6"/>
      <c r="CZ124" s="6"/>
      <c r="DA124" s="6"/>
      <c r="DB124" s="6"/>
      <c r="DC124" s="6"/>
      <c r="DD124" s="6"/>
    </row>
    <row r="125" spans="1:108" x14ac:dyDescent="0.35">
      <c r="A125" s="6"/>
      <c r="B125" s="83"/>
      <c r="C125" s="6"/>
      <c r="D125" s="81"/>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6"/>
      <c r="BX125" s="6"/>
      <c r="BY125" s="6"/>
      <c r="BZ125" s="6"/>
      <c r="CA125" s="6"/>
      <c r="CB125" s="6"/>
      <c r="CC125" s="6"/>
      <c r="CD125" s="6"/>
      <c r="CE125" s="6"/>
      <c r="CF125" s="6"/>
      <c r="CG125" s="6"/>
      <c r="CH125" s="6"/>
      <c r="CI125" s="6"/>
      <c r="CJ125" s="6"/>
      <c r="CK125" s="6"/>
      <c r="CL125" s="6"/>
      <c r="CM125" s="6"/>
      <c r="CN125" s="6"/>
      <c r="CO125" s="6"/>
      <c r="CP125" s="6"/>
      <c r="CQ125" s="6"/>
      <c r="CR125" s="6"/>
      <c r="CS125" s="6"/>
      <c r="CT125" s="6"/>
      <c r="CU125" s="6"/>
      <c r="CV125" s="6"/>
      <c r="CW125" s="6"/>
      <c r="CX125" s="6"/>
      <c r="CY125" s="6"/>
      <c r="CZ125" s="6"/>
      <c r="DA125" s="6"/>
      <c r="DB125" s="6"/>
      <c r="DC125" s="6"/>
      <c r="DD125" s="6"/>
    </row>
    <row r="126" spans="1:108" x14ac:dyDescent="0.35">
      <c r="A126" s="6"/>
      <c r="B126" s="83"/>
      <c r="C126" s="6"/>
      <c r="D126" s="81"/>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6"/>
      <c r="BX126" s="6"/>
      <c r="BY126" s="6"/>
      <c r="BZ126" s="6"/>
      <c r="CA126" s="6"/>
      <c r="CB126" s="6"/>
      <c r="CC126" s="6"/>
      <c r="CD126" s="6"/>
      <c r="CE126" s="6"/>
      <c r="CF126" s="6"/>
      <c r="CG126" s="6"/>
      <c r="CH126" s="6"/>
      <c r="CI126" s="6"/>
      <c r="CJ126" s="6"/>
      <c r="CK126" s="6"/>
      <c r="CL126" s="6"/>
      <c r="CM126" s="6"/>
      <c r="CN126" s="6"/>
      <c r="CO126" s="6"/>
      <c r="CP126" s="6"/>
      <c r="CQ126" s="6"/>
      <c r="CR126" s="6"/>
      <c r="CS126" s="6"/>
      <c r="CT126" s="6"/>
      <c r="CU126" s="6"/>
      <c r="CV126" s="6"/>
      <c r="CW126" s="6"/>
      <c r="CX126" s="6"/>
      <c r="CY126" s="6"/>
      <c r="CZ126" s="6"/>
      <c r="DA126" s="6"/>
      <c r="DB126" s="6"/>
      <c r="DC126" s="6"/>
      <c r="DD126" s="6"/>
    </row>
    <row r="127" spans="1:108" x14ac:dyDescent="0.35">
      <c r="A127" s="6"/>
      <c r="B127" s="83"/>
      <c r="C127" s="6"/>
      <c r="D127" s="81"/>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6"/>
      <c r="BX127" s="6"/>
      <c r="BY127" s="6"/>
      <c r="BZ127" s="6"/>
      <c r="CA127" s="6"/>
      <c r="CB127" s="6"/>
      <c r="CC127" s="6"/>
      <c r="CD127" s="6"/>
      <c r="CE127" s="6"/>
      <c r="CF127" s="6"/>
      <c r="CG127" s="6"/>
      <c r="CH127" s="6"/>
      <c r="CI127" s="6"/>
      <c r="CJ127" s="6"/>
      <c r="CK127" s="6"/>
      <c r="CL127" s="6"/>
      <c r="CM127" s="6"/>
      <c r="CN127" s="6"/>
      <c r="CO127" s="6"/>
      <c r="CP127" s="6"/>
      <c r="CQ127" s="6"/>
      <c r="CR127" s="6"/>
      <c r="CS127" s="6"/>
      <c r="CT127" s="6"/>
      <c r="CU127" s="6"/>
      <c r="CV127" s="6"/>
      <c r="CW127" s="6"/>
      <c r="CX127" s="6"/>
      <c r="CY127" s="6"/>
      <c r="CZ127" s="6"/>
      <c r="DA127" s="6"/>
      <c r="DB127" s="6"/>
      <c r="DC127" s="6"/>
      <c r="DD127" s="6"/>
    </row>
    <row r="128" spans="1:108" x14ac:dyDescent="0.35">
      <c r="A128" s="6"/>
      <c r="B128" s="83"/>
      <c r="C128" s="6"/>
      <c r="D128" s="81"/>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6"/>
      <c r="BX128" s="6"/>
      <c r="BY128" s="6"/>
      <c r="BZ128" s="6"/>
      <c r="CA128" s="6"/>
      <c r="CB128" s="6"/>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c r="DA128" s="6"/>
      <c r="DB128" s="6"/>
      <c r="DC128" s="6"/>
      <c r="DD128" s="6"/>
    </row>
    <row r="129" spans="1:108" x14ac:dyDescent="0.35">
      <c r="A129" s="6"/>
      <c r="B129" s="83"/>
      <c r="C129" s="6"/>
      <c r="D129" s="81"/>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6"/>
      <c r="BX129" s="6"/>
      <c r="BY129" s="6"/>
      <c r="BZ129" s="6"/>
      <c r="CA129" s="6"/>
      <c r="CB129" s="6"/>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c r="DA129" s="6"/>
      <c r="DB129" s="6"/>
      <c r="DC129" s="6"/>
      <c r="DD129" s="6"/>
    </row>
    <row r="130" spans="1:108" x14ac:dyDescent="0.35">
      <c r="A130" s="6"/>
      <c r="B130" s="83"/>
      <c r="C130" s="6"/>
      <c r="D130" s="81"/>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c r="BU130" s="6"/>
      <c r="BV130" s="6"/>
      <c r="BW130" s="6"/>
      <c r="BX130" s="6"/>
      <c r="BY130" s="6"/>
      <c r="BZ130" s="6"/>
      <c r="CA130" s="6"/>
      <c r="CB130" s="6"/>
      <c r="CC130" s="6"/>
      <c r="CD130" s="6"/>
      <c r="CE130" s="6"/>
      <c r="CF130" s="6"/>
      <c r="CG130" s="6"/>
      <c r="CH130" s="6"/>
      <c r="CI130" s="6"/>
      <c r="CJ130" s="6"/>
      <c r="CK130" s="6"/>
      <c r="CL130" s="6"/>
      <c r="CM130" s="6"/>
      <c r="CN130" s="6"/>
      <c r="CO130" s="6"/>
      <c r="CP130" s="6"/>
      <c r="CQ130" s="6"/>
      <c r="CR130" s="6"/>
      <c r="CS130" s="6"/>
      <c r="CT130" s="6"/>
      <c r="CU130" s="6"/>
      <c r="CV130" s="6"/>
      <c r="CW130" s="6"/>
      <c r="CX130" s="6"/>
      <c r="CY130" s="6"/>
      <c r="CZ130" s="6"/>
      <c r="DA130" s="6"/>
      <c r="DB130" s="6"/>
      <c r="DC130" s="6"/>
      <c r="DD130" s="6"/>
    </row>
    <row r="131" spans="1:108" x14ac:dyDescent="0.35">
      <c r="A131" s="6"/>
      <c r="B131" s="83"/>
      <c r="C131" s="6"/>
      <c r="D131" s="81"/>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c r="BA131" s="6"/>
      <c r="BB131" s="6"/>
      <c r="BC131" s="6"/>
      <c r="BD131" s="6"/>
      <c r="BE131" s="6"/>
      <c r="BF131" s="6"/>
      <c r="BG131" s="6"/>
      <c r="BH131" s="6"/>
      <c r="BI131" s="6"/>
      <c r="BJ131" s="6"/>
      <c r="BK131" s="6"/>
      <c r="BL131" s="6"/>
      <c r="BM131" s="6"/>
      <c r="BN131" s="6"/>
      <c r="BO131" s="6"/>
      <c r="BP131" s="6"/>
      <c r="BQ131" s="6"/>
      <c r="BR131" s="6"/>
      <c r="BS131" s="6"/>
      <c r="BT131" s="6"/>
      <c r="BU131" s="6"/>
      <c r="BV131" s="6"/>
      <c r="BW131" s="6"/>
      <c r="BX131" s="6"/>
      <c r="BY131" s="6"/>
      <c r="BZ131" s="6"/>
      <c r="CA131" s="6"/>
      <c r="CB131" s="6"/>
      <c r="CC131" s="6"/>
      <c r="CD131" s="6"/>
      <c r="CE131" s="6"/>
      <c r="CF131" s="6"/>
      <c r="CG131" s="6"/>
      <c r="CH131" s="6"/>
      <c r="CI131" s="6"/>
      <c r="CJ131" s="6"/>
      <c r="CK131" s="6"/>
      <c r="CL131" s="6"/>
      <c r="CM131" s="6"/>
      <c r="CN131" s="6"/>
      <c r="CO131" s="6"/>
      <c r="CP131" s="6"/>
      <c r="CQ131" s="6"/>
      <c r="CR131" s="6"/>
      <c r="CS131" s="6"/>
      <c r="CT131" s="6"/>
      <c r="CU131" s="6"/>
      <c r="CV131" s="6"/>
      <c r="CW131" s="6"/>
      <c r="CX131" s="6"/>
      <c r="CY131" s="6"/>
      <c r="CZ131" s="6"/>
      <c r="DA131" s="6"/>
      <c r="DB131" s="6"/>
      <c r="DC131" s="6"/>
      <c r="DD131" s="6"/>
    </row>
    <row r="132" spans="1:108" x14ac:dyDescent="0.35">
      <c r="A132" s="6"/>
      <c r="B132" s="83"/>
      <c r="C132" s="6"/>
      <c r="D132" s="81"/>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c r="BH132" s="6"/>
      <c r="BI132" s="6"/>
      <c r="BJ132" s="6"/>
      <c r="BK132" s="6"/>
      <c r="BL132" s="6"/>
      <c r="BM132" s="6"/>
      <c r="BN132" s="6"/>
      <c r="BO132" s="6"/>
      <c r="BP132" s="6"/>
      <c r="BQ132" s="6"/>
      <c r="BR132" s="6"/>
      <c r="BS132" s="6"/>
      <c r="BT132" s="6"/>
      <c r="BU132" s="6"/>
      <c r="BV132" s="6"/>
      <c r="BW132" s="6"/>
      <c r="BX132" s="6"/>
      <c r="BY132" s="6"/>
      <c r="BZ132" s="6"/>
      <c r="CA132" s="6"/>
      <c r="CB132" s="6"/>
      <c r="CC132" s="6"/>
      <c r="CD132" s="6"/>
      <c r="CE132" s="6"/>
      <c r="CF132" s="6"/>
      <c r="CG132" s="6"/>
      <c r="CH132" s="6"/>
      <c r="CI132" s="6"/>
      <c r="CJ132" s="6"/>
      <c r="CK132" s="6"/>
      <c r="CL132" s="6"/>
      <c r="CM132" s="6"/>
      <c r="CN132" s="6"/>
      <c r="CO132" s="6"/>
      <c r="CP132" s="6"/>
      <c r="CQ132" s="6"/>
      <c r="CR132" s="6"/>
      <c r="CS132" s="6"/>
      <c r="CT132" s="6"/>
      <c r="CU132" s="6"/>
      <c r="CV132" s="6"/>
      <c r="CW132" s="6"/>
      <c r="CX132" s="6"/>
      <c r="CY132" s="6"/>
      <c r="CZ132" s="6"/>
      <c r="DA132" s="6"/>
      <c r="DB132" s="6"/>
      <c r="DC132" s="6"/>
      <c r="DD132" s="6"/>
    </row>
    <row r="133" spans="1:108" x14ac:dyDescent="0.35">
      <c r="A133" s="6"/>
      <c r="B133" s="83"/>
      <c r="C133" s="6"/>
      <c r="D133" s="81"/>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c r="BH133" s="6"/>
      <c r="BI133" s="6"/>
      <c r="BJ133" s="6"/>
      <c r="BK133" s="6"/>
      <c r="BL133" s="6"/>
      <c r="BM133" s="6"/>
      <c r="BN133" s="6"/>
      <c r="BO133" s="6"/>
      <c r="BP133" s="6"/>
      <c r="BQ133" s="6"/>
      <c r="BR133" s="6"/>
      <c r="BS133" s="6"/>
      <c r="BT133" s="6"/>
      <c r="BU133" s="6"/>
      <c r="BV133" s="6"/>
      <c r="BW133" s="6"/>
      <c r="BX133" s="6"/>
      <c r="BY133" s="6"/>
      <c r="BZ133" s="6"/>
      <c r="CA133" s="6"/>
      <c r="CB133" s="6"/>
      <c r="CC133" s="6"/>
      <c r="CD133" s="6"/>
      <c r="CE133" s="6"/>
      <c r="CF133" s="6"/>
      <c r="CG133" s="6"/>
      <c r="CH133" s="6"/>
      <c r="CI133" s="6"/>
      <c r="CJ133" s="6"/>
      <c r="CK133" s="6"/>
      <c r="CL133" s="6"/>
      <c r="CM133" s="6"/>
      <c r="CN133" s="6"/>
      <c r="CO133" s="6"/>
      <c r="CP133" s="6"/>
      <c r="CQ133" s="6"/>
      <c r="CR133" s="6"/>
      <c r="CS133" s="6"/>
      <c r="CT133" s="6"/>
      <c r="CU133" s="6"/>
      <c r="CV133" s="6"/>
      <c r="CW133" s="6"/>
      <c r="CX133" s="6"/>
      <c r="CY133" s="6"/>
      <c r="CZ133" s="6"/>
      <c r="DA133" s="6"/>
      <c r="DB133" s="6"/>
      <c r="DC133" s="6"/>
      <c r="DD133" s="6"/>
    </row>
    <row r="134" spans="1:108" x14ac:dyDescent="0.35">
      <c r="A134" s="6"/>
      <c r="B134" s="83"/>
      <c r="C134" s="6"/>
      <c r="D134" s="81"/>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c r="BC134" s="6"/>
      <c r="BD134" s="6"/>
      <c r="BE134" s="6"/>
      <c r="BF134" s="6"/>
      <c r="BG134" s="6"/>
      <c r="BH134" s="6"/>
      <c r="BI134" s="6"/>
      <c r="BJ134" s="6"/>
      <c r="BK134" s="6"/>
      <c r="BL134" s="6"/>
      <c r="BM134" s="6"/>
      <c r="BN134" s="6"/>
      <c r="BO134" s="6"/>
      <c r="BP134" s="6"/>
      <c r="BQ134" s="6"/>
      <c r="BR134" s="6"/>
      <c r="BS134" s="6"/>
      <c r="BT134" s="6"/>
      <c r="BU134" s="6"/>
      <c r="BV134" s="6"/>
      <c r="BW134" s="6"/>
      <c r="BX134" s="6"/>
      <c r="BY134" s="6"/>
      <c r="BZ134" s="6"/>
      <c r="CA134" s="6"/>
      <c r="CB134" s="6"/>
      <c r="CC134" s="6"/>
      <c r="CD134" s="6"/>
      <c r="CE134" s="6"/>
      <c r="CF134" s="6"/>
      <c r="CG134" s="6"/>
      <c r="CH134" s="6"/>
      <c r="CI134" s="6"/>
      <c r="CJ134" s="6"/>
      <c r="CK134" s="6"/>
      <c r="CL134" s="6"/>
      <c r="CM134" s="6"/>
      <c r="CN134" s="6"/>
      <c r="CO134" s="6"/>
      <c r="CP134" s="6"/>
      <c r="CQ134" s="6"/>
      <c r="CR134" s="6"/>
      <c r="CS134" s="6"/>
      <c r="CT134" s="6"/>
      <c r="CU134" s="6"/>
      <c r="CV134" s="6"/>
      <c r="CW134" s="6"/>
      <c r="CX134" s="6"/>
      <c r="CY134" s="6"/>
      <c r="CZ134" s="6"/>
      <c r="DA134" s="6"/>
      <c r="DB134" s="6"/>
      <c r="DC134" s="6"/>
      <c r="DD134" s="6"/>
    </row>
    <row r="135" spans="1:108" x14ac:dyDescent="0.35">
      <c r="A135" s="6"/>
      <c r="B135" s="83"/>
      <c r="C135" s="6"/>
      <c r="D135" s="81"/>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c r="BA135" s="6"/>
      <c r="BB135" s="6"/>
      <c r="BC135" s="6"/>
      <c r="BD135" s="6"/>
      <c r="BE135" s="6"/>
      <c r="BF135" s="6"/>
      <c r="BG135" s="6"/>
      <c r="BH135" s="6"/>
      <c r="BI135" s="6"/>
      <c r="BJ135" s="6"/>
      <c r="BK135" s="6"/>
      <c r="BL135" s="6"/>
      <c r="BM135" s="6"/>
      <c r="BN135" s="6"/>
      <c r="BO135" s="6"/>
      <c r="BP135" s="6"/>
      <c r="BQ135" s="6"/>
      <c r="BR135" s="6"/>
      <c r="BS135" s="6"/>
      <c r="BT135" s="6"/>
      <c r="BU135" s="6"/>
      <c r="BV135" s="6"/>
      <c r="BW135" s="6"/>
      <c r="BX135" s="6"/>
      <c r="BY135" s="6"/>
      <c r="BZ135" s="6"/>
      <c r="CA135" s="6"/>
      <c r="CB135" s="6"/>
      <c r="CC135" s="6"/>
      <c r="CD135" s="6"/>
      <c r="CE135" s="6"/>
      <c r="CF135" s="6"/>
      <c r="CG135" s="6"/>
      <c r="CH135" s="6"/>
      <c r="CI135" s="6"/>
      <c r="CJ135" s="6"/>
      <c r="CK135" s="6"/>
      <c r="CL135" s="6"/>
      <c r="CM135" s="6"/>
      <c r="CN135" s="6"/>
      <c r="CO135" s="6"/>
      <c r="CP135" s="6"/>
      <c r="CQ135" s="6"/>
      <c r="CR135" s="6"/>
      <c r="CS135" s="6"/>
      <c r="CT135" s="6"/>
      <c r="CU135" s="6"/>
      <c r="CV135" s="6"/>
      <c r="CW135" s="6"/>
      <c r="CX135" s="6"/>
      <c r="CY135" s="6"/>
      <c r="CZ135" s="6"/>
      <c r="DA135" s="6"/>
      <c r="DB135" s="6"/>
      <c r="DC135" s="6"/>
      <c r="DD135" s="6"/>
    </row>
    <row r="136" spans="1:108" x14ac:dyDescent="0.35">
      <c r="A136" s="6"/>
      <c r="B136" s="83"/>
      <c r="C136" s="6"/>
      <c r="D136" s="81"/>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c r="BA136" s="6"/>
      <c r="BB136" s="6"/>
      <c r="BC136" s="6"/>
      <c r="BD136" s="6"/>
      <c r="BE136" s="6"/>
      <c r="BF136" s="6"/>
      <c r="BG136" s="6"/>
      <c r="BH136" s="6"/>
      <c r="BI136" s="6"/>
      <c r="BJ136" s="6"/>
      <c r="BK136" s="6"/>
      <c r="BL136" s="6"/>
      <c r="BM136" s="6"/>
      <c r="BN136" s="6"/>
      <c r="BO136" s="6"/>
      <c r="BP136" s="6"/>
      <c r="BQ136" s="6"/>
      <c r="BR136" s="6"/>
      <c r="BS136" s="6"/>
      <c r="BT136" s="6"/>
      <c r="BU136" s="6"/>
      <c r="BV136" s="6"/>
      <c r="BW136" s="6"/>
      <c r="BX136" s="6"/>
      <c r="BY136" s="6"/>
      <c r="BZ136" s="6"/>
      <c r="CA136" s="6"/>
      <c r="CB136" s="6"/>
      <c r="CC136" s="6"/>
      <c r="CD136" s="6"/>
      <c r="CE136" s="6"/>
      <c r="CF136" s="6"/>
      <c r="CG136" s="6"/>
      <c r="CH136" s="6"/>
      <c r="CI136" s="6"/>
      <c r="CJ136" s="6"/>
      <c r="CK136" s="6"/>
      <c r="CL136" s="6"/>
      <c r="CM136" s="6"/>
      <c r="CN136" s="6"/>
      <c r="CO136" s="6"/>
      <c r="CP136" s="6"/>
      <c r="CQ136" s="6"/>
      <c r="CR136" s="6"/>
      <c r="CS136" s="6"/>
      <c r="CT136" s="6"/>
      <c r="CU136" s="6"/>
      <c r="CV136" s="6"/>
      <c r="CW136" s="6"/>
      <c r="CX136" s="6"/>
      <c r="CY136" s="6"/>
      <c r="CZ136" s="6"/>
      <c r="DA136" s="6"/>
      <c r="DB136" s="6"/>
      <c r="DC136" s="6"/>
      <c r="DD136" s="6"/>
    </row>
    <row r="137" spans="1:108" x14ac:dyDescent="0.35">
      <c r="A137" s="6"/>
      <c r="B137" s="83"/>
      <c r="C137" s="6"/>
      <c r="D137" s="81"/>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c r="BA137" s="6"/>
      <c r="BB137" s="6"/>
      <c r="BC137" s="6"/>
      <c r="BD137" s="6"/>
      <c r="BE137" s="6"/>
      <c r="BF137" s="6"/>
      <c r="BG137" s="6"/>
      <c r="BH137" s="6"/>
      <c r="BI137" s="6"/>
      <c r="BJ137" s="6"/>
      <c r="BK137" s="6"/>
      <c r="BL137" s="6"/>
      <c r="BM137" s="6"/>
      <c r="BN137" s="6"/>
      <c r="BO137" s="6"/>
      <c r="BP137" s="6"/>
      <c r="BQ137" s="6"/>
      <c r="BR137" s="6"/>
      <c r="BS137" s="6"/>
      <c r="BT137" s="6"/>
      <c r="BU137" s="6"/>
      <c r="BV137" s="6"/>
      <c r="BW137" s="6"/>
      <c r="BX137" s="6"/>
      <c r="BY137" s="6"/>
      <c r="BZ137" s="6"/>
      <c r="CA137" s="6"/>
      <c r="CB137" s="6"/>
      <c r="CC137" s="6"/>
      <c r="CD137" s="6"/>
      <c r="CE137" s="6"/>
      <c r="CF137" s="6"/>
      <c r="CG137" s="6"/>
      <c r="CH137" s="6"/>
      <c r="CI137" s="6"/>
      <c r="CJ137" s="6"/>
      <c r="CK137" s="6"/>
      <c r="CL137" s="6"/>
      <c r="CM137" s="6"/>
      <c r="CN137" s="6"/>
      <c r="CO137" s="6"/>
      <c r="CP137" s="6"/>
      <c r="CQ137" s="6"/>
      <c r="CR137" s="6"/>
      <c r="CS137" s="6"/>
      <c r="CT137" s="6"/>
      <c r="CU137" s="6"/>
      <c r="CV137" s="6"/>
      <c r="CW137" s="6"/>
      <c r="CX137" s="6"/>
      <c r="CY137" s="6"/>
      <c r="CZ137" s="6"/>
      <c r="DA137" s="6"/>
      <c r="DB137" s="6"/>
      <c r="DC137" s="6"/>
      <c r="DD137" s="6"/>
    </row>
    <row r="138" spans="1:108" x14ac:dyDescent="0.35">
      <c r="A138" s="6"/>
      <c r="B138" s="83"/>
      <c r="C138" s="6"/>
      <c r="D138" s="81"/>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c r="BA138" s="6"/>
      <c r="BB138" s="6"/>
      <c r="BC138" s="6"/>
      <c r="BD138" s="6"/>
      <c r="BE138" s="6"/>
      <c r="BF138" s="6"/>
      <c r="BG138" s="6"/>
      <c r="BH138" s="6"/>
      <c r="BI138" s="6"/>
      <c r="BJ138" s="6"/>
      <c r="BK138" s="6"/>
      <c r="BL138" s="6"/>
      <c r="BM138" s="6"/>
      <c r="BN138" s="6"/>
      <c r="BO138" s="6"/>
      <c r="BP138" s="6"/>
      <c r="BQ138" s="6"/>
      <c r="BR138" s="6"/>
      <c r="BS138" s="6"/>
      <c r="BT138" s="6"/>
      <c r="BU138" s="6"/>
      <c r="BV138" s="6"/>
      <c r="BW138" s="6"/>
      <c r="BX138" s="6"/>
      <c r="BY138" s="6"/>
      <c r="BZ138" s="6"/>
      <c r="CA138" s="6"/>
      <c r="CB138" s="6"/>
      <c r="CC138" s="6"/>
      <c r="CD138" s="6"/>
      <c r="CE138" s="6"/>
      <c r="CF138" s="6"/>
      <c r="CG138" s="6"/>
      <c r="CH138" s="6"/>
      <c r="CI138" s="6"/>
      <c r="CJ138" s="6"/>
      <c r="CK138" s="6"/>
      <c r="CL138" s="6"/>
      <c r="CM138" s="6"/>
      <c r="CN138" s="6"/>
      <c r="CO138" s="6"/>
      <c r="CP138" s="6"/>
      <c r="CQ138" s="6"/>
      <c r="CR138" s="6"/>
      <c r="CS138" s="6"/>
      <c r="CT138" s="6"/>
      <c r="CU138" s="6"/>
      <c r="CV138" s="6"/>
      <c r="CW138" s="6"/>
      <c r="CX138" s="6"/>
      <c r="CY138" s="6"/>
      <c r="CZ138" s="6"/>
      <c r="DA138" s="6"/>
      <c r="DB138" s="6"/>
      <c r="DC138" s="6"/>
      <c r="DD138" s="6"/>
    </row>
    <row r="139" spans="1:108" x14ac:dyDescent="0.35">
      <c r="A139" s="6"/>
      <c r="B139" s="83"/>
      <c r="C139" s="6"/>
      <c r="D139" s="81"/>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c r="BA139" s="6"/>
      <c r="BB139" s="6"/>
      <c r="BC139" s="6"/>
      <c r="BD139" s="6"/>
      <c r="BE139" s="6"/>
      <c r="BF139" s="6"/>
      <c r="BG139" s="6"/>
      <c r="BH139" s="6"/>
      <c r="BI139" s="6"/>
      <c r="BJ139" s="6"/>
      <c r="BK139" s="6"/>
      <c r="BL139" s="6"/>
      <c r="BM139" s="6"/>
      <c r="BN139" s="6"/>
      <c r="BO139" s="6"/>
      <c r="BP139" s="6"/>
      <c r="BQ139" s="6"/>
      <c r="BR139" s="6"/>
      <c r="BS139" s="6"/>
      <c r="BT139" s="6"/>
      <c r="BU139" s="6"/>
      <c r="BV139" s="6"/>
      <c r="BW139" s="6"/>
      <c r="BX139" s="6"/>
      <c r="BY139" s="6"/>
      <c r="BZ139" s="6"/>
      <c r="CA139" s="6"/>
      <c r="CB139" s="6"/>
      <c r="CC139" s="6"/>
      <c r="CD139" s="6"/>
      <c r="CE139" s="6"/>
      <c r="CF139" s="6"/>
      <c r="CG139" s="6"/>
      <c r="CH139" s="6"/>
      <c r="CI139" s="6"/>
      <c r="CJ139" s="6"/>
      <c r="CK139" s="6"/>
      <c r="CL139" s="6"/>
      <c r="CM139" s="6"/>
      <c r="CN139" s="6"/>
      <c r="CO139" s="6"/>
      <c r="CP139" s="6"/>
      <c r="CQ139" s="6"/>
      <c r="CR139" s="6"/>
      <c r="CS139" s="6"/>
      <c r="CT139" s="6"/>
      <c r="CU139" s="6"/>
      <c r="CV139" s="6"/>
      <c r="CW139" s="6"/>
      <c r="CX139" s="6"/>
      <c r="CY139" s="6"/>
      <c r="CZ139" s="6"/>
      <c r="DA139" s="6"/>
      <c r="DB139" s="6"/>
      <c r="DC139" s="6"/>
      <c r="DD139" s="6"/>
    </row>
    <row r="140" spans="1:108" x14ac:dyDescent="0.35">
      <c r="A140" s="6"/>
      <c r="B140" s="83"/>
      <c r="C140" s="6"/>
      <c r="D140" s="81"/>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c r="BC140" s="6"/>
      <c r="BD140" s="6"/>
      <c r="BE140" s="6"/>
      <c r="BF140" s="6"/>
      <c r="BG140" s="6"/>
      <c r="BH140" s="6"/>
      <c r="BI140" s="6"/>
      <c r="BJ140" s="6"/>
      <c r="BK140" s="6"/>
      <c r="BL140" s="6"/>
      <c r="BM140" s="6"/>
      <c r="BN140" s="6"/>
      <c r="BO140" s="6"/>
      <c r="BP140" s="6"/>
      <c r="BQ140" s="6"/>
      <c r="BR140" s="6"/>
      <c r="BS140" s="6"/>
      <c r="BT140" s="6"/>
      <c r="BU140" s="6"/>
      <c r="BV140" s="6"/>
      <c r="BW140" s="6"/>
      <c r="BX140" s="6"/>
      <c r="BY140" s="6"/>
      <c r="BZ140" s="6"/>
      <c r="CA140" s="6"/>
      <c r="CB140" s="6"/>
      <c r="CC140" s="6"/>
      <c r="CD140" s="6"/>
      <c r="CE140" s="6"/>
      <c r="CF140" s="6"/>
      <c r="CG140" s="6"/>
      <c r="CH140" s="6"/>
      <c r="CI140" s="6"/>
      <c r="CJ140" s="6"/>
      <c r="CK140" s="6"/>
      <c r="CL140" s="6"/>
      <c r="CM140" s="6"/>
      <c r="CN140" s="6"/>
      <c r="CO140" s="6"/>
      <c r="CP140" s="6"/>
      <c r="CQ140" s="6"/>
      <c r="CR140" s="6"/>
      <c r="CS140" s="6"/>
      <c r="CT140" s="6"/>
      <c r="CU140" s="6"/>
      <c r="CV140" s="6"/>
      <c r="CW140" s="6"/>
      <c r="CX140" s="6"/>
      <c r="CY140" s="6"/>
      <c r="CZ140" s="6"/>
      <c r="DA140" s="6"/>
      <c r="DB140" s="6"/>
      <c r="DC140" s="6"/>
      <c r="DD140" s="6"/>
    </row>
    <row r="141" spans="1:108" x14ac:dyDescent="0.35">
      <c r="A141" s="6"/>
      <c r="B141" s="83"/>
      <c r="C141" s="6"/>
      <c r="D141" s="81"/>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c r="BH141" s="6"/>
      <c r="BI141" s="6"/>
      <c r="BJ141" s="6"/>
      <c r="BK141" s="6"/>
      <c r="BL141" s="6"/>
      <c r="BM141" s="6"/>
      <c r="BN141" s="6"/>
      <c r="BO141" s="6"/>
      <c r="BP141" s="6"/>
      <c r="BQ141" s="6"/>
      <c r="BR141" s="6"/>
      <c r="BS141" s="6"/>
      <c r="BT141" s="6"/>
      <c r="BU141" s="6"/>
      <c r="BV141" s="6"/>
      <c r="BW141" s="6"/>
      <c r="BX141" s="6"/>
      <c r="BY141" s="6"/>
      <c r="BZ141" s="6"/>
      <c r="CA141" s="6"/>
      <c r="CB141" s="6"/>
      <c r="CC141" s="6"/>
      <c r="CD141" s="6"/>
      <c r="CE141" s="6"/>
      <c r="CF141" s="6"/>
      <c r="CG141" s="6"/>
      <c r="CH141" s="6"/>
      <c r="CI141" s="6"/>
      <c r="CJ141" s="6"/>
      <c r="CK141" s="6"/>
      <c r="CL141" s="6"/>
      <c r="CM141" s="6"/>
      <c r="CN141" s="6"/>
      <c r="CO141" s="6"/>
      <c r="CP141" s="6"/>
      <c r="CQ141" s="6"/>
      <c r="CR141" s="6"/>
      <c r="CS141" s="6"/>
      <c r="CT141" s="6"/>
      <c r="CU141" s="6"/>
      <c r="CV141" s="6"/>
      <c r="CW141" s="6"/>
      <c r="CX141" s="6"/>
      <c r="CY141" s="6"/>
      <c r="CZ141" s="6"/>
      <c r="DA141" s="6"/>
      <c r="DB141" s="6"/>
      <c r="DC141" s="6"/>
      <c r="DD141" s="6"/>
    </row>
    <row r="142" spans="1:108" x14ac:dyDescent="0.35">
      <c r="A142" s="6"/>
      <c r="B142" s="83"/>
      <c r="C142" s="6"/>
      <c r="D142" s="81"/>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c r="BC142" s="6"/>
      <c r="BD142" s="6"/>
      <c r="BE142" s="6"/>
      <c r="BF142" s="6"/>
      <c r="BG142" s="6"/>
      <c r="BH142" s="6"/>
      <c r="BI142" s="6"/>
      <c r="BJ142" s="6"/>
      <c r="BK142" s="6"/>
      <c r="BL142" s="6"/>
      <c r="BM142" s="6"/>
      <c r="BN142" s="6"/>
      <c r="BO142" s="6"/>
      <c r="BP142" s="6"/>
      <c r="BQ142" s="6"/>
      <c r="BR142" s="6"/>
      <c r="BS142" s="6"/>
      <c r="BT142" s="6"/>
      <c r="BU142" s="6"/>
      <c r="BV142" s="6"/>
      <c r="BW142" s="6"/>
      <c r="BX142" s="6"/>
      <c r="BY142" s="6"/>
      <c r="BZ142" s="6"/>
      <c r="CA142" s="6"/>
      <c r="CB142" s="6"/>
      <c r="CC142" s="6"/>
      <c r="CD142" s="6"/>
      <c r="CE142" s="6"/>
      <c r="CF142" s="6"/>
      <c r="CG142" s="6"/>
      <c r="CH142" s="6"/>
      <c r="CI142" s="6"/>
      <c r="CJ142" s="6"/>
      <c r="CK142" s="6"/>
      <c r="CL142" s="6"/>
      <c r="CM142" s="6"/>
      <c r="CN142" s="6"/>
      <c r="CO142" s="6"/>
      <c r="CP142" s="6"/>
      <c r="CQ142" s="6"/>
      <c r="CR142" s="6"/>
      <c r="CS142" s="6"/>
      <c r="CT142" s="6"/>
      <c r="CU142" s="6"/>
      <c r="CV142" s="6"/>
      <c r="CW142" s="6"/>
      <c r="CX142" s="6"/>
      <c r="CY142" s="6"/>
      <c r="CZ142" s="6"/>
      <c r="DA142" s="6"/>
      <c r="DB142" s="6"/>
      <c r="DC142" s="6"/>
      <c r="DD142" s="6"/>
    </row>
    <row r="143" spans="1:108" x14ac:dyDescent="0.35">
      <c r="A143" s="6"/>
      <c r="B143" s="83"/>
      <c r="C143" s="6"/>
      <c r="D143" s="81"/>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c r="BA143" s="6"/>
      <c r="BB143" s="6"/>
      <c r="BC143" s="6"/>
      <c r="BD143" s="6"/>
      <c r="BE143" s="6"/>
      <c r="BF143" s="6"/>
      <c r="BG143" s="6"/>
      <c r="BH143" s="6"/>
      <c r="BI143" s="6"/>
      <c r="BJ143" s="6"/>
      <c r="BK143" s="6"/>
      <c r="BL143" s="6"/>
      <c r="BM143" s="6"/>
      <c r="BN143" s="6"/>
      <c r="BO143" s="6"/>
      <c r="BP143" s="6"/>
      <c r="BQ143" s="6"/>
      <c r="BR143" s="6"/>
      <c r="BS143" s="6"/>
      <c r="BT143" s="6"/>
      <c r="BU143" s="6"/>
      <c r="BV143" s="6"/>
      <c r="BW143" s="6"/>
      <c r="BX143" s="6"/>
      <c r="BY143" s="6"/>
      <c r="BZ143" s="6"/>
      <c r="CA143" s="6"/>
      <c r="CB143" s="6"/>
      <c r="CC143" s="6"/>
      <c r="CD143" s="6"/>
      <c r="CE143" s="6"/>
      <c r="CF143" s="6"/>
      <c r="CG143" s="6"/>
      <c r="CH143" s="6"/>
      <c r="CI143" s="6"/>
      <c r="CJ143" s="6"/>
      <c r="CK143" s="6"/>
      <c r="CL143" s="6"/>
      <c r="CM143" s="6"/>
      <c r="CN143" s="6"/>
      <c r="CO143" s="6"/>
      <c r="CP143" s="6"/>
      <c r="CQ143" s="6"/>
      <c r="CR143" s="6"/>
      <c r="CS143" s="6"/>
      <c r="CT143" s="6"/>
      <c r="CU143" s="6"/>
      <c r="CV143" s="6"/>
      <c r="CW143" s="6"/>
      <c r="CX143" s="6"/>
      <c r="CY143" s="6"/>
      <c r="CZ143" s="6"/>
      <c r="DA143" s="6"/>
      <c r="DB143" s="6"/>
      <c r="DC143" s="6"/>
      <c r="DD143" s="6"/>
    </row>
    <row r="144" spans="1:108" x14ac:dyDescent="0.35">
      <c r="A144" s="6"/>
      <c r="B144" s="83"/>
      <c r="C144" s="6"/>
      <c r="D144" s="81"/>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c r="BC144" s="6"/>
      <c r="BD144" s="6"/>
      <c r="BE144" s="6"/>
      <c r="BF144" s="6"/>
      <c r="BG144" s="6"/>
      <c r="BH144" s="6"/>
      <c r="BI144" s="6"/>
      <c r="BJ144" s="6"/>
      <c r="BK144" s="6"/>
      <c r="BL144" s="6"/>
      <c r="BM144" s="6"/>
      <c r="BN144" s="6"/>
      <c r="BO144" s="6"/>
      <c r="BP144" s="6"/>
      <c r="BQ144" s="6"/>
      <c r="BR144" s="6"/>
      <c r="BS144" s="6"/>
      <c r="BT144" s="6"/>
      <c r="BU144" s="6"/>
      <c r="BV144" s="6"/>
      <c r="BW144" s="6"/>
      <c r="BX144" s="6"/>
      <c r="BY144" s="6"/>
      <c r="BZ144" s="6"/>
      <c r="CA144" s="6"/>
      <c r="CB144" s="6"/>
      <c r="CC144" s="6"/>
      <c r="CD144" s="6"/>
      <c r="CE144" s="6"/>
      <c r="CF144" s="6"/>
      <c r="CG144" s="6"/>
      <c r="CH144" s="6"/>
      <c r="CI144" s="6"/>
      <c r="CJ144" s="6"/>
      <c r="CK144" s="6"/>
      <c r="CL144" s="6"/>
      <c r="CM144" s="6"/>
      <c r="CN144" s="6"/>
      <c r="CO144" s="6"/>
      <c r="CP144" s="6"/>
      <c r="CQ144" s="6"/>
      <c r="CR144" s="6"/>
      <c r="CS144" s="6"/>
      <c r="CT144" s="6"/>
      <c r="CU144" s="6"/>
      <c r="CV144" s="6"/>
      <c r="CW144" s="6"/>
      <c r="CX144" s="6"/>
      <c r="CY144" s="6"/>
      <c r="CZ144" s="6"/>
      <c r="DA144" s="6"/>
      <c r="DB144" s="6"/>
      <c r="DC144" s="6"/>
      <c r="DD144" s="6"/>
    </row>
    <row r="145" spans="1:108" x14ac:dyDescent="0.35">
      <c r="A145" s="6"/>
      <c r="B145" s="83"/>
      <c r="C145" s="6"/>
      <c r="D145" s="81"/>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c r="BH145" s="6"/>
      <c r="BI145" s="6"/>
      <c r="BJ145" s="6"/>
      <c r="BK145" s="6"/>
      <c r="BL145" s="6"/>
      <c r="BM145" s="6"/>
      <c r="BN145" s="6"/>
      <c r="BO145" s="6"/>
      <c r="BP145" s="6"/>
      <c r="BQ145" s="6"/>
      <c r="BR145" s="6"/>
      <c r="BS145" s="6"/>
      <c r="BT145" s="6"/>
      <c r="BU145" s="6"/>
      <c r="BV145" s="6"/>
      <c r="BW145" s="6"/>
      <c r="BX145" s="6"/>
      <c r="BY145" s="6"/>
      <c r="BZ145" s="6"/>
      <c r="CA145" s="6"/>
      <c r="CB145" s="6"/>
      <c r="CC145" s="6"/>
      <c r="CD145" s="6"/>
      <c r="CE145" s="6"/>
      <c r="CF145" s="6"/>
      <c r="CG145" s="6"/>
      <c r="CH145" s="6"/>
      <c r="CI145" s="6"/>
      <c r="CJ145" s="6"/>
      <c r="CK145" s="6"/>
      <c r="CL145" s="6"/>
      <c r="CM145" s="6"/>
      <c r="CN145" s="6"/>
      <c r="CO145" s="6"/>
      <c r="CP145" s="6"/>
      <c r="CQ145" s="6"/>
      <c r="CR145" s="6"/>
      <c r="CS145" s="6"/>
      <c r="CT145" s="6"/>
      <c r="CU145" s="6"/>
      <c r="CV145" s="6"/>
      <c r="CW145" s="6"/>
      <c r="CX145" s="6"/>
      <c r="CY145" s="6"/>
      <c r="CZ145" s="6"/>
      <c r="DA145" s="6"/>
      <c r="DB145" s="6"/>
      <c r="DC145" s="6"/>
      <c r="DD145" s="6"/>
    </row>
    <row r="146" spans="1:108" x14ac:dyDescent="0.35">
      <c r="A146" s="6"/>
      <c r="B146" s="83"/>
      <c r="C146" s="6"/>
      <c r="D146" s="81"/>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c r="BC146" s="6"/>
      <c r="BD146" s="6"/>
      <c r="BE146" s="6"/>
      <c r="BF146" s="6"/>
      <c r="BG146" s="6"/>
      <c r="BH146" s="6"/>
      <c r="BI146" s="6"/>
      <c r="BJ146" s="6"/>
      <c r="BK146" s="6"/>
      <c r="BL146" s="6"/>
      <c r="BM146" s="6"/>
      <c r="BN146" s="6"/>
      <c r="BO146" s="6"/>
      <c r="BP146" s="6"/>
      <c r="BQ146" s="6"/>
      <c r="BR146" s="6"/>
      <c r="BS146" s="6"/>
      <c r="BT146" s="6"/>
      <c r="BU146" s="6"/>
      <c r="BV146" s="6"/>
      <c r="BW146" s="6"/>
      <c r="BX146" s="6"/>
      <c r="BY146" s="6"/>
      <c r="BZ146" s="6"/>
      <c r="CA146" s="6"/>
      <c r="CB146" s="6"/>
      <c r="CC146" s="6"/>
      <c r="CD146" s="6"/>
      <c r="CE146" s="6"/>
      <c r="CF146" s="6"/>
      <c r="CG146" s="6"/>
      <c r="CH146" s="6"/>
      <c r="CI146" s="6"/>
      <c r="CJ146" s="6"/>
      <c r="CK146" s="6"/>
      <c r="CL146" s="6"/>
      <c r="CM146" s="6"/>
      <c r="CN146" s="6"/>
      <c r="CO146" s="6"/>
      <c r="CP146" s="6"/>
      <c r="CQ146" s="6"/>
      <c r="CR146" s="6"/>
      <c r="CS146" s="6"/>
      <c r="CT146" s="6"/>
      <c r="CU146" s="6"/>
      <c r="CV146" s="6"/>
      <c r="CW146" s="6"/>
      <c r="CX146" s="6"/>
      <c r="CY146" s="6"/>
      <c r="CZ146" s="6"/>
      <c r="DA146" s="6"/>
      <c r="DB146" s="6"/>
      <c r="DC146" s="6"/>
      <c r="DD146" s="6"/>
    </row>
    <row r="147" spans="1:108" x14ac:dyDescent="0.35">
      <c r="A147" s="6"/>
      <c r="B147" s="83"/>
      <c r="C147" s="6"/>
      <c r="D147" s="81"/>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c r="BA147" s="6"/>
      <c r="BB147" s="6"/>
      <c r="BC147" s="6"/>
      <c r="BD147" s="6"/>
      <c r="BE147" s="6"/>
      <c r="BF147" s="6"/>
      <c r="BG147" s="6"/>
      <c r="BH147" s="6"/>
      <c r="BI147" s="6"/>
      <c r="BJ147" s="6"/>
      <c r="BK147" s="6"/>
      <c r="BL147" s="6"/>
      <c r="BM147" s="6"/>
      <c r="BN147" s="6"/>
      <c r="BO147" s="6"/>
      <c r="BP147" s="6"/>
      <c r="BQ147" s="6"/>
      <c r="BR147" s="6"/>
      <c r="BS147" s="6"/>
      <c r="BT147" s="6"/>
      <c r="BU147" s="6"/>
      <c r="BV147" s="6"/>
      <c r="BW147" s="6"/>
      <c r="BX147" s="6"/>
      <c r="BY147" s="6"/>
      <c r="BZ147" s="6"/>
      <c r="CA147" s="6"/>
      <c r="CB147" s="6"/>
      <c r="CC147" s="6"/>
      <c r="CD147" s="6"/>
      <c r="CE147" s="6"/>
      <c r="CF147" s="6"/>
      <c r="CG147" s="6"/>
      <c r="CH147" s="6"/>
      <c r="CI147" s="6"/>
      <c r="CJ147" s="6"/>
      <c r="CK147" s="6"/>
      <c r="CL147" s="6"/>
      <c r="CM147" s="6"/>
      <c r="CN147" s="6"/>
      <c r="CO147" s="6"/>
      <c r="CP147" s="6"/>
      <c r="CQ147" s="6"/>
      <c r="CR147" s="6"/>
      <c r="CS147" s="6"/>
      <c r="CT147" s="6"/>
      <c r="CU147" s="6"/>
      <c r="CV147" s="6"/>
      <c r="CW147" s="6"/>
      <c r="CX147" s="6"/>
      <c r="CY147" s="6"/>
      <c r="CZ147" s="6"/>
      <c r="DA147" s="6"/>
      <c r="DB147" s="6"/>
      <c r="DC147" s="6"/>
      <c r="DD147" s="6"/>
    </row>
    <row r="148" spans="1:108" x14ac:dyDescent="0.35">
      <c r="A148" s="6"/>
      <c r="B148" s="83"/>
      <c r="C148" s="6"/>
      <c r="D148" s="81"/>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c r="BC148" s="6"/>
      <c r="BD148" s="6"/>
      <c r="BE148" s="6"/>
      <c r="BF148" s="6"/>
      <c r="BG148" s="6"/>
      <c r="BH148" s="6"/>
      <c r="BI148" s="6"/>
      <c r="BJ148" s="6"/>
      <c r="BK148" s="6"/>
      <c r="BL148" s="6"/>
      <c r="BM148" s="6"/>
      <c r="BN148" s="6"/>
      <c r="BO148" s="6"/>
      <c r="BP148" s="6"/>
      <c r="BQ148" s="6"/>
      <c r="BR148" s="6"/>
      <c r="BS148" s="6"/>
      <c r="BT148" s="6"/>
      <c r="BU148" s="6"/>
      <c r="BV148" s="6"/>
      <c r="BW148" s="6"/>
      <c r="BX148" s="6"/>
      <c r="BY148" s="6"/>
      <c r="BZ148" s="6"/>
      <c r="CA148" s="6"/>
      <c r="CB148" s="6"/>
      <c r="CC148" s="6"/>
      <c r="CD148" s="6"/>
      <c r="CE148" s="6"/>
      <c r="CF148" s="6"/>
      <c r="CG148" s="6"/>
      <c r="CH148" s="6"/>
      <c r="CI148" s="6"/>
      <c r="CJ148" s="6"/>
      <c r="CK148" s="6"/>
      <c r="CL148" s="6"/>
      <c r="CM148" s="6"/>
      <c r="CN148" s="6"/>
      <c r="CO148" s="6"/>
      <c r="CP148" s="6"/>
      <c r="CQ148" s="6"/>
      <c r="CR148" s="6"/>
      <c r="CS148" s="6"/>
      <c r="CT148" s="6"/>
      <c r="CU148" s="6"/>
      <c r="CV148" s="6"/>
      <c r="CW148" s="6"/>
      <c r="CX148" s="6"/>
      <c r="CY148" s="6"/>
      <c r="CZ148" s="6"/>
      <c r="DA148" s="6"/>
      <c r="DB148" s="6"/>
      <c r="DC148" s="6"/>
      <c r="DD148" s="6"/>
    </row>
    <row r="149" spans="1:108" x14ac:dyDescent="0.35">
      <c r="A149" s="6"/>
      <c r="B149" s="83"/>
      <c r="C149" s="6"/>
      <c r="D149" s="81"/>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c r="BA149" s="6"/>
      <c r="BB149" s="6"/>
      <c r="BC149" s="6"/>
      <c r="BD149" s="6"/>
      <c r="BE149" s="6"/>
      <c r="BF149" s="6"/>
      <c r="BG149" s="6"/>
      <c r="BH149" s="6"/>
      <c r="BI149" s="6"/>
      <c r="BJ149" s="6"/>
      <c r="BK149" s="6"/>
      <c r="BL149" s="6"/>
      <c r="BM149" s="6"/>
      <c r="BN149" s="6"/>
      <c r="BO149" s="6"/>
      <c r="BP149" s="6"/>
      <c r="BQ149" s="6"/>
      <c r="BR149" s="6"/>
      <c r="BS149" s="6"/>
      <c r="BT149" s="6"/>
      <c r="BU149" s="6"/>
      <c r="BV149" s="6"/>
      <c r="BW149" s="6"/>
      <c r="BX149" s="6"/>
      <c r="BY149" s="6"/>
      <c r="BZ149" s="6"/>
      <c r="CA149" s="6"/>
      <c r="CB149" s="6"/>
      <c r="CC149" s="6"/>
      <c r="CD149" s="6"/>
      <c r="CE149" s="6"/>
      <c r="CF149" s="6"/>
      <c r="CG149" s="6"/>
      <c r="CH149" s="6"/>
      <c r="CI149" s="6"/>
      <c r="CJ149" s="6"/>
      <c r="CK149" s="6"/>
      <c r="CL149" s="6"/>
      <c r="CM149" s="6"/>
      <c r="CN149" s="6"/>
      <c r="CO149" s="6"/>
      <c r="CP149" s="6"/>
      <c r="CQ149" s="6"/>
      <c r="CR149" s="6"/>
      <c r="CS149" s="6"/>
      <c r="CT149" s="6"/>
      <c r="CU149" s="6"/>
      <c r="CV149" s="6"/>
      <c r="CW149" s="6"/>
      <c r="CX149" s="6"/>
      <c r="CY149" s="6"/>
      <c r="CZ149" s="6"/>
      <c r="DA149" s="6"/>
      <c r="DB149" s="6"/>
      <c r="DC149" s="6"/>
      <c r="DD149" s="6"/>
    </row>
    <row r="150" spans="1:108" x14ac:dyDescent="0.35">
      <c r="A150" s="6"/>
      <c r="B150" s="83"/>
      <c r="C150" s="6"/>
      <c r="D150" s="81"/>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c r="BC150" s="6"/>
      <c r="BD150" s="6"/>
      <c r="BE150" s="6"/>
      <c r="BF150" s="6"/>
      <c r="BG150" s="6"/>
      <c r="BH150" s="6"/>
      <c r="BI150" s="6"/>
      <c r="BJ150" s="6"/>
      <c r="BK150" s="6"/>
      <c r="BL150" s="6"/>
      <c r="BM150" s="6"/>
      <c r="BN150" s="6"/>
      <c r="BO150" s="6"/>
      <c r="BP150" s="6"/>
      <c r="BQ150" s="6"/>
      <c r="BR150" s="6"/>
      <c r="BS150" s="6"/>
      <c r="BT150" s="6"/>
      <c r="BU150" s="6"/>
      <c r="BV150" s="6"/>
      <c r="BW150" s="6"/>
      <c r="BX150" s="6"/>
      <c r="BY150" s="6"/>
      <c r="BZ150" s="6"/>
      <c r="CA150" s="6"/>
      <c r="CB150" s="6"/>
      <c r="CC150" s="6"/>
      <c r="CD150" s="6"/>
      <c r="CE150" s="6"/>
      <c r="CF150" s="6"/>
      <c r="CG150" s="6"/>
      <c r="CH150" s="6"/>
      <c r="CI150" s="6"/>
      <c r="CJ150" s="6"/>
      <c r="CK150" s="6"/>
      <c r="CL150" s="6"/>
      <c r="CM150" s="6"/>
      <c r="CN150" s="6"/>
      <c r="CO150" s="6"/>
      <c r="CP150" s="6"/>
      <c r="CQ150" s="6"/>
      <c r="CR150" s="6"/>
      <c r="CS150" s="6"/>
      <c r="CT150" s="6"/>
      <c r="CU150" s="6"/>
      <c r="CV150" s="6"/>
      <c r="CW150" s="6"/>
      <c r="CX150" s="6"/>
      <c r="CY150" s="6"/>
      <c r="CZ150" s="6"/>
      <c r="DA150" s="6"/>
      <c r="DB150" s="6"/>
      <c r="DC150" s="6"/>
      <c r="DD150" s="6"/>
    </row>
    <row r="151" spans="1:108" x14ac:dyDescent="0.35">
      <c r="A151" s="6"/>
      <c r="B151" s="83"/>
      <c r="C151" s="6"/>
      <c r="D151" s="81"/>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c r="BH151" s="6"/>
      <c r="BI151" s="6"/>
      <c r="BJ151" s="6"/>
      <c r="BK151" s="6"/>
      <c r="BL151" s="6"/>
      <c r="BM151" s="6"/>
      <c r="BN151" s="6"/>
      <c r="BO151" s="6"/>
      <c r="BP151" s="6"/>
      <c r="BQ151" s="6"/>
      <c r="BR151" s="6"/>
      <c r="BS151" s="6"/>
      <c r="BT151" s="6"/>
      <c r="BU151" s="6"/>
      <c r="BV151" s="6"/>
      <c r="BW151" s="6"/>
      <c r="BX151" s="6"/>
      <c r="BY151" s="6"/>
      <c r="BZ151" s="6"/>
      <c r="CA151" s="6"/>
      <c r="CB151" s="6"/>
      <c r="CC151" s="6"/>
      <c r="CD151" s="6"/>
      <c r="CE151" s="6"/>
      <c r="CF151" s="6"/>
      <c r="CG151" s="6"/>
      <c r="CH151" s="6"/>
      <c r="CI151" s="6"/>
      <c r="CJ151" s="6"/>
      <c r="CK151" s="6"/>
      <c r="CL151" s="6"/>
      <c r="CM151" s="6"/>
      <c r="CN151" s="6"/>
      <c r="CO151" s="6"/>
      <c r="CP151" s="6"/>
      <c r="CQ151" s="6"/>
      <c r="CR151" s="6"/>
      <c r="CS151" s="6"/>
      <c r="CT151" s="6"/>
      <c r="CU151" s="6"/>
      <c r="CV151" s="6"/>
      <c r="CW151" s="6"/>
      <c r="CX151" s="6"/>
      <c r="CY151" s="6"/>
      <c r="CZ151" s="6"/>
      <c r="DA151" s="6"/>
      <c r="DB151" s="6"/>
      <c r="DC151" s="6"/>
      <c r="DD151" s="6"/>
    </row>
    <row r="152" spans="1:108" x14ac:dyDescent="0.35">
      <c r="A152" s="6"/>
      <c r="B152" s="83"/>
      <c r="C152" s="6"/>
      <c r="D152" s="81"/>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c r="BC152" s="6"/>
      <c r="BD152" s="6"/>
      <c r="BE152" s="6"/>
      <c r="BF152" s="6"/>
      <c r="BG152" s="6"/>
      <c r="BH152" s="6"/>
      <c r="BI152" s="6"/>
      <c r="BJ152" s="6"/>
      <c r="BK152" s="6"/>
      <c r="BL152" s="6"/>
      <c r="BM152" s="6"/>
      <c r="BN152" s="6"/>
      <c r="BO152" s="6"/>
      <c r="BP152" s="6"/>
      <c r="BQ152" s="6"/>
      <c r="BR152" s="6"/>
      <c r="BS152" s="6"/>
      <c r="BT152" s="6"/>
      <c r="BU152" s="6"/>
      <c r="BV152" s="6"/>
      <c r="BW152" s="6"/>
      <c r="BX152" s="6"/>
      <c r="BY152" s="6"/>
      <c r="BZ152" s="6"/>
      <c r="CA152" s="6"/>
      <c r="CB152" s="6"/>
      <c r="CC152" s="6"/>
      <c r="CD152" s="6"/>
      <c r="CE152" s="6"/>
      <c r="CF152" s="6"/>
      <c r="CG152" s="6"/>
      <c r="CH152" s="6"/>
      <c r="CI152" s="6"/>
      <c r="CJ152" s="6"/>
      <c r="CK152" s="6"/>
      <c r="CL152" s="6"/>
      <c r="CM152" s="6"/>
      <c r="CN152" s="6"/>
      <c r="CO152" s="6"/>
      <c r="CP152" s="6"/>
      <c r="CQ152" s="6"/>
      <c r="CR152" s="6"/>
      <c r="CS152" s="6"/>
      <c r="CT152" s="6"/>
      <c r="CU152" s="6"/>
      <c r="CV152" s="6"/>
      <c r="CW152" s="6"/>
      <c r="CX152" s="6"/>
      <c r="CY152" s="6"/>
      <c r="CZ152" s="6"/>
      <c r="DA152" s="6"/>
      <c r="DB152" s="6"/>
      <c r="DC152" s="6"/>
      <c r="DD152" s="6"/>
    </row>
    <row r="153" spans="1:108" x14ac:dyDescent="0.35">
      <c r="A153" s="6"/>
      <c r="B153" s="83"/>
      <c r="C153" s="6"/>
      <c r="D153" s="81"/>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c r="BA153" s="6"/>
      <c r="BB153" s="6"/>
      <c r="BC153" s="6"/>
      <c r="BD153" s="6"/>
      <c r="BE153" s="6"/>
      <c r="BF153" s="6"/>
      <c r="BG153" s="6"/>
      <c r="BH153" s="6"/>
      <c r="BI153" s="6"/>
      <c r="BJ153" s="6"/>
      <c r="BK153" s="6"/>
      <c r="BL153" s="6"/>
      <c r="BM153" s="6"/>
      <c r="BN153" s="6"/>
      <c r="BO153" s="6"/>
      <c r="BP153" s="6"/>
      <c r="BQ153" s="6"/>
      <c r="BR153" s="6"/>
      <c r="BS153" s="6"/>
      <c r="BT153" s="6"/>
      <c r="BU153" s="6"/>
      <c r="BV153" s="6"/>
      <c r="BW153" s="6"/>
      <c r="BX153" s="6"/>
      <c r="BY153" s="6"/>
      <c r="BZ153" s="6"/>
      <c r="CA153" s="6"/>
      <c r="CB153" s="6"/>
      <c r="CC153" s="6"/>
      <c r="CD153" s="6"/>
      <c r="CE153" s="6"/>
      <c r="CF153" s="6"/>
      <c r="CG153" s="6"/>
      <c r="CH153" s="6"/>
      <c r="CI153" s="6"/>
      <c r="CJ153" s="6"/>
      <c r="CK153" s="6"/>
      <c r="CL153" s="6"/>
      <c r="CM153" s="6"/>
      <c r="CN153" s="6"/>
      <c r="CO153" s="6"/>
      <c r="CP153" s="6"/>
      <c r="CQ153" s="6"/>
      <c r="CR153" s="6"/>
      <c r="CS153" s="6"/>
      <c r="CT153" s="6"/>
      <c r="CU153" s="6"/>
      <c r="CV153" s="6"/>
      <c r="CW153" s="6"/>
      <c r="CX153" s="6"/>
      <c r="CY153" s="6"/>
      <c r="CZ153" s="6"/>
      <c r="DA153" s="6"/>
      <c r="DB153" s="6"/>
      <c r="DC153" s="6"/>
      <c r="DD153" s="6"/>
    </row>
    <row r="154" spans="1:108" x14ac:dyDescent="0.35">
      <c r="A154" s="6"/>
      <c r="B154" s="83"/>
      <c r="C154" s="6"/>
      <c r="D154" s="81"/>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c r="BC154" s="6"/>
      <c r="BD154" s="6"/>
      <c r="BE154" s="6"/>
      <c r="BF154" s="6"/>
      <c r="BG154" s="6"/>
      <c r="BH154" s="6"/>
      <c r="BI154" s="6"/>
      <c r="BJ154" s="6"/>
      <c r="BK154" s="6"/>
      <c r="BL154" s="6"/>
      <c r="BM154" s="6"/>
      <c r="BN154" s="6"/>
      <c r="BO154" s="6"/>
      <c r="BP154" s="6"/>
      <c r="BQ154" s="6"/>
      <c r="BR154" s="6"/>
      <c r="BS154" s="6"/>
      <c r="BT154" s="6"/>
      <c r="BU154" s="6"/>
      <c r="BV154" s="6"/>
      <c r="BW154" s="6"/>
      <c r="BX154" s="6"/>
      <c r="BY154" s="6"/>
      <c r="BZ154" s="6"/>
      <c r="CA154" s="6"/>
      <c r="CB154" s="6"/>
      <c r="CC154" s="6"/>
      <c r="CD154" s="6"/>
      <c r="CE154" s="6"/>
      <c r="CF154" s="6"/>
      <c r="CG154" s="6"/>
      <c r="CH154" s="6"/>
      <c r="CI154" s="6"/>
      <c r="CJ154" s="6"/>
      <c r="CK154" s="6"/>
      <c r="CL154" s="6"/>
      <c r="CM154" s="6"/>
      <c r="CN154" s="6"/>
      <c r="CO154" s="6"/>
      <c r="CP154" s="6"/>
      <c r="CQ154" s="6"/>
      <c r="CR154" s="6"/>
      <c r="CS154" s="6"/>
      <c r="CT154" s="6"/>
      <c r="CU154" s="6"/>
      <c r="CV154" s="6"/>
      <c r="CW154" s="6"/>
      <c r="CX154" s="6"/>
      <c r="CY154" s="6"/>
      <c r="CZ154" s="6"/>
      <c r="DA154" s="6"/>
      <c r="DB154" s="6"/>
      <c r="DC154" s="6"/>
      <c r="DD154" s="6"/>
    </row>
    <row r="155" spans="1:108" x14ac:dyDescent="0.35">
      <c r="A155" s="6"/>
      <c r="B155" s="83"/>
      <c r="C155" s="6"/>
      <c r="D155" s="81"/>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6"/>
      <c r="BU155" s="6"/>
      <c r="BV155" s="6"/>
      <c r="BW155" s="6"/>
      <c r="BX155" s="6"/>
      <c r="BY155" s="6"/>
      <c r="BZ155" s="6"/>
      <c r="CA155" s="6"/>
      <c r="CB155" s="6"/>
      <c r="CC155" s="6"/>
      <c r="CD155" s="6"/>
      <c r="CE155" s="6"/>
      <c r="CF155" s="6"/>
      <c r="CG155" s="6"/>
      <c r="CH155" s="6"/>
      <c r="CI155" s="6"/>
      <c r="CJ155" s="6"/>
      <c r="CK155" s="6"/>
      <c r="CL155" s="6"/>
      <c r="CM155" s="6"/>
      <c r="CN155" s="6"/>
      <c r="CO155" s="6"/>
      <c r="CP155" s="6"/>
      <c r="CQ155" s="6"/>
      <c r="CR155" s="6"/>
      <c r="CS155" s="6"/>
      <c r="CT155" s="6"/>
      <c r="CU155" s="6"/>
      <c r="CV155" s="6"/>
      <c r="CW155" s="6"/>
      <c r="CX155" s="6"/>
      <c r="CY155" s="6"/>
      <c r="CZ155" s="6"/>
      <c r="DA155" s="6"/>
      <c r="DB155" s="6"/>
      <c r="DC155" s="6"/>
      <c r="DD155" s="6"/>
    </row>
    <row r="156" spans="1:108" x14ac:dyDescent="0.35">
      <c r="A156" s="6"/>
      <c r="B156" s="83"/>
      <c r="C156" s="6"/>
      <c r="D156" s="81"/>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c r="BA156" s="6"/>
      <c r="BB156" s="6"/>
      <c r="BC156" s="6"/>
      <c r="BD156" s="6"/>
      <c r="BE156" s="6"/>
      <c r="BF156" s="6"/>
      <c r="BG156" s="6"/>
      <c r="BH156" s="6"/>
      <c r="BI156" s="6"/>
      <c r="BJ156" s="6"/>
      <c r="BK156" s="6"/>
      <c r="BL156" s="6"/>
      <c r="BM156" s="6"/>
      <c r="BN156" s="6"/>
      <c r="BO156" s="6"/>
      <c r="BP156" s="6"/>
      <c r="BQ156" s="6"/>
      <c r="BR156" s="6"/>
      <c r="BS156" s="6"/>
      <c r="BT156" s="6"/>
      <c r="BU156" s="6"/>
      <c r="BV156" s="6"/>
      <c r="BW156" s="6"/>
      <c r="BX156" s="6"/>
      <c r="BY156" s="6"/>
      <c r="BZ156" s="6"/>
      <c r="CA156" s="6"/>
      <c r="CB156" s="6"/>
      <c r="CC156" s="6"/>
      <c r="CD156" s="6"/>
      <c r="CE156" s="6"/>
      <c r="CF156" s="6"/>
      <c r="CG156" s="6"/>
      <c r="CH156" s="6"/>
      <c r="CI156" s="6"/>
      <c r="CJ156" s="6"/>
      <c r="CK156" s="6"/>
      <c r="CL156" s="6"/>
      <c r="CM156" s="6"/>
      <c r="CN156" s="6"/>
      <c r="CO156" s="6"/>
      <c r="CP156" s="6"/>
      <c r="CQ156" s="6"/>
      <c r="CR156" s="6"/>
      <c r="CS156" s="6"/>
      <c r="CT156" s="6"/>
      <c r="CU156" s="6"/>
      <c r="CV156" s="6"/>
      <c r="CW156" s="6"/>
      <c r="CX156" s="6"/>
      <c r="CY156" s="6"/>
      <c r="CZ156" s="6"/>
      <c r="DA156" s="6"/>
      <c r="DB156" s="6"/>
      <c r="DC156" s="6"/>
      <c r="DD156" s="6"/>
    </row>
    <row r="157" spans="1:108" x14ac:dyDescent="0.35">
      <c r="A157" s="6"/>
      <c r="B157" s="83"/>
      <c r="C157" s="6"/>
      <c r="D157" s="81"/>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6"/>
      <c r="BA157" s="6"/>
      <c r="BB157" s="6"/>
      <c r="BC157" s="6"/>
      <c r="BD157" s="6"/>
      <c r="BE157" s="6"/>
      <c r="BF157" s="6"/>
      <c r="BG157" s="6"/>
      <c r="BH157" s="6"/>
      <c r="BI157" s="6"/>
      <c r="BJ157" s="6"/>
      <c r="BK157" s="6"/>
      <c r="BL157" s="6"/>
      <c r="BM157" s="6"/>
      <c r="BN157" s="6"/>
      <c r="BO157" s="6"/>
      <c r="BP157" s="6"/>
      <c r="BQ157" s="6"/>
      <c r="BR157" s="6"/>
      <c r="BS157" s="6"/>
      <c r="BT157" s="6"/>
      <c r="BU157" s="6"/>
      <c r="BV157" s="6"/>
      <c r="BW157" s="6"/>
      <c r="BX157" s="6"/>
      <c r="BY157" s="6"/>
      <c r="BZ157" s="6"/>
      <c r="CA157" s="6"/>
      <c r="CB157" s="6"/>
      <c r="CC157" s="6"/>
      <c r="CD157" s="6"/>
      <c r="CE157" s="6"/>
      <c r="CF157" s="6"/>
      <c r="CG157" s="6"/>
      <c r="CH157" s="6"/>
      <c r="CI157" s="6"/>
      <c r="CJ157" s="6"/>
      <c r="CK157" s="6"/>
      <c r="CL157" s="6"/>
      <c r="CM157" s="6"/>
      <c r="CN157" s="6"/>
      <c r="CO157" s="6"/>
      <c r="CP157" s="6"/>
      <c r="CQ157" s="6"/>
      <c r="CR157" s="6"/>
      <c r="CS157" s="6"/>
      <c r="CT157" s="6"/>
      <c r="CU157" s="6"/>
      <c r="CV157" s="6"/>
      <c r="CW157" s="6"/>
      <c r="CX157" s="6"/>
      <c r="CY157" s="6"/>
      <c r="CZ157" s="6"/>
      <c r="DA157" s="6"/>
      <c r="DB157" s="6"/>
      <c r="DC157" s="6"/>
      <c r="DD157" s="6"/>
    </row>
    <row r="158" spans="1:108" x14ac:dyDescent="0.35">
      <c r="A158" s="6"/>
      <c r="B158" s="83"/>
      <c r="C158" s="6"/>
      <c r="D158" s="81"/>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c r="BA158" s="6"/>
      <c r="BB158" s="6"/>
      <c r="BC158" s="6"/>
      <c r="BD158" s="6"/>
      <c r="BE158" s="6"/>
      <c r="BF158" s="6"/>
      <c r="BG158" s="6"/>
      <c r="BH158" s="6"/>
      <c r="BI158" s="6"/>
      <c r="BJ158" s="6"/>
      <c r="BK158" s="6"/>
      <c r="BL158" s="6"/>
      <c r="BM158" s="6"/>
      <c r="BN158" s="6"/>
      <c r="BO158" s="6"/>
      <c r="BP158" s="6"/>
      <c r="BQ158" s="6"/>
      <c r="BR158" s="6"/>
      <c r="BS158" s="6"/>
      <c r="BT158" s="6"/>
      <c r="BU158" s="6"/>
      <c r="BV158" s="6"/>
      <c r="BW158" s="6"/>
      <c r="BX158" s="6"/>
      <c r="BY158" s="6"/>
      <c r="BZ158" s="6"/>
      <c r="CA158" s="6"/>
      <c r="CB158" s="6"/>
      <c r="CC158" s="6"/>
      <c r="CD158" s="6"/>
      <c r="CE158" s="6"/>
      <c r="CF158" s="6"/>
      <c r="CG158" s="6"/>
      <c r="CH158" s="6"/>
      <c r="CI158" s="6"/>
      <c r="CJ158" s="6"/>
      <c r="CK158" s="6"/>
      <c r="CL158" s="6"/>
      <c r="CM158" s="6"/>
      <c r="CN158" s="6"/>
      <c r="CO158" s="6"/>
      <c r="CP158" s="6"/>
      <c r="CQ158" s="6"/>
      <c r="CR158" s="6"/>
      <c r="CS158" s="6"/>
      <c r="CT158" s="6"/>
      <c r="CU158" s="6"/>
      <c r="CV158" s="6"/>
      <c r="CW158" s="6"/>
      <c r="CX158" s="6"/>
      <c r="CY158" s="6"/>
      <c r="CZ158" s="6"/>
      <c r="DA158" s="6"/>
      <c r="DB158" s="6"/>
      <c r="DC158" s="6"/>
      <c r="DD158" s="6"/>
    </row>
    <row r="159" spans="1:108" x14ac:dyDescent="0.35">
      <c r="A159" s="6"/>
      <c r="B159" s="83"/>
      <c r="C159" s="6"/>
      <c r="D159" s="81"/>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6"/>
      <c r="BA159" s="6"/>
      <c r="BB159" s="6"/>
      <c r="BC159" s="6"/>
      <c r="BD159" s="6"/>
      <c r="BE159" s="6"/>
      <c r="BF159" s="6"/>
      <c r="BG159" s="6"/>
      <c r="BH159" s="6"/>
      <c r="BI159" s="6"/>
      <c r="BJ159" s="6"/>
      <c r="BK159" s="6"/>
      <c r="BL159" s="6"/>
      <c r="BM159" s="6"/>
      <c r="BN159" s="6"/>
      <c r="BO159" s="6"/>
      <c r="BP159" s="6"/>
      <c r="BQ159" s="6"/>
      <c r="BR159" s="6"/>
      <c r="BS159" s="6"/>
      <c r="BT159" s="6"/>
      <c r="BU159" s="6"/>
      <c r="BV159" s="6"/>
      <c r="BW159" s="6"/>
      <c r="BX159" s="6"/>
      <c r="BY159" s="6"/>
      <c r="BZ159" s="6"/>
      <c r="CA159" s="6"/>
      <c r="CB159" s="6"/>
      <c r="CC159" s="6"/>
      <c r="CD159" s="6"/>
      <c r="CE159" s="6"/>
      <c r="CF159" s="6"/>
      <c r="CG159" s="6"/>
      <c r="CH159" s="6"/>
      <c r="CI159" s="6"/>
      <c r="CJ159" s="6"/>
      <c r="CK159" s="6"/>
      <c r="CL159" s="6"/>
      <c r="CM159" s="6"/>
      <c r="CN159" s="6"/>
      <c r="CO159" s="6"/>
      <c r="CP159" s="6"/>
      <c r="CQ159" s="6"/>
      <c r="CR159" s="6"/>
      <c r="CS159" s="6"/>
      <c r="CT159" s="6"/>
      <c r="CU159" s="6"/>
      <c r="CV159" s="6"/>
      <c r="CW159" s="6"/>
      <c r="CX159" s="6"/>
      <c r="CY159" s="6"/>
      <c r="CZ159" s="6"/>
      <c r="DA159" s="6"/>
      <c r="DB159" s="6"/>
      <c r="DC159" s="6"/>
      <c r="DD159" s="6"/>
    </row>
    <row r="160" spans="1:108" x14ac:dyDescent="0.35">
      <c r="A160" s="6"/>
      <c r="B160" s="83"/>
      <c r="C160" s="6"/>
      <c r="D160" s="81"/>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c r="BA160" s="6"/>
      <c r="BB160" s="6"/>
      <c r="BC160" s="6"/>
      <c r="BD160" s="6"/>
      <c r="BE160" s="6"/>
      <c r="BF160" s="6"/>
      <c r="BG160" s="6"/>
      <c r="BH160" s="6"/>
      <c r="BI160" s="6"/>
      <c r="BJ160" s="6"/>
      <c r="BK160" s="6"/>
      <c r="BL160" s="6"/>
      <c r="BM160" s="6"/>
      <c r="BN160" s="6"/>
      <c r="BO160" s="6"/>
      <c r="BP160" s="6"/>
      <c r="BQ160" s="6"/>
      <c r="BR160" s="6"/>
      <c r="BS160" s="6"/>
      <c r="BT160" s="6"/>
      <c r="BU160" s="6"/>
      <c r="BV160" s="6"/>
      <c r="BW160" s="6"/>
      <c r="BX160" s="6"/>
      <c r="BY160" s="6"/>
      <c r="BZ160" s="6"/>
      <c r="CA160" s="6"/>
      <c r="CB160" s="6"/>
      <c r="CC160" s="6"/>
      <c r="CD160" s="6"/>
      <c r="CE160" s="6"/>
      <c r="CF160" s="6"/>
      <c r="CG160" s="6"/>
      <c r="CH160" s="6"/>
      <c r="CI160" s="6"/>
      <c r="CJ160" s="6"/>
      <c r="CK160" s="6"/>
      <c r="CL160" s="6"/>
      <c r="CM160" s="6"/>
      <c r="CN160" s="6"/>
      <c r="CO160" s="6"/>
      <c r="CP160" s="6"/>
      <c r="CQ160" s="6"/>
      <c r="CR160" s="6"/>
      <c r="CS160" s="6"/>
      <c r="CT160" s="6"/>
      <c r="CU160" s="6"/>
      <c r="CV160" s="6"/>
      <c r="CW160" s="6"/>
      <c r="CX160" s="6"/>
      <c r="CY160" s="6"/>
      <c r="CZ160" s="6"/>
      <c r="DA160" s="6"/>
      <c r="DB160" s="6"/>
      <c r="DC160" s="6"/>
      <c r="DD160" s="6"/>
    </row>
    <row r="161" spans="1:108" x14ac:dyDescent="0.35">
      <c r="A161" s="6"/>
      <c r="B161" s="83"/>
      <c r="C161" s="6"/>
      <c r="D161" s="81"/>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6"/>
      <c r="BA161" s="6"/>
      <c r="BB161" s="6"/>
      <c r="BC161" s="6"/>
      <c r="BD161" s="6"/>
      <c r="BE161" s="6"/>
      <c r="BF161" s="6"/>
      <c r="BG161" s="6"/>
      <c r="BH161" s="6"/>
      <c r="BI161" s="6"/>
      <c r="BJ161" s="6"/>
      <c r="BK161" s="6"/>
      <c r="BL161" s="6"/>
      <c r="BM161" s="6"/>
      <c r="BN161" s="6"/>
      <c r="BO161" s="6"/>
      <c r="BP161" s="6"/>
      <c r="BQ161" s="6"/>
      <c r="BR161" s="6"/>
      <c r="BS161" s="6"/>
      <c r="BT161" s="6"/>
      <c r="BU161" s="6"/>
      <c r="BV161" s="6"/>
      <c r="BW161" s="6"/>
      <c r="BX161" s="6"/>
      <c r="BY161" s="6"/>
      <c r="BZ161" s="6"/>
      <c r="CA161" s="6"/>
      <c r="CB161" s="6"/>
      <c r="CC161" s="6"/>
      <c r="CD161" s="6"/>
      <c r="CE161" s="6"/>
      <c r="CF161" s="6"/>
      <c r="CG161" s="6"/>
      <c r="CH161" s="6"/>
      <c r="CI161" s="6"/>
      <c r="CJ161" s="6"/>
      <c r="CK161" s="6"/>
      <c r="CL161" s="6"/>
      <c r="CM161" s="6"/>
      <c r="CN161" s="6"/>
      <c r="CO161" s="6"/>
      <c r="CP161" s="6"/>
      <c r="CQ161" s="6"/>
      <c r="CR161" s="6"/>
      <c r="CS161" s="6"/>
      <c r="CT161" s="6"/>
      <c r="CU161" s="6"/>
      <c r="CV161" s="6"/>
      <c r="CW161" s="6"/>
      <c r="CX161" s="6"/>
      <c r="CY161" s="6"/>
      <c r="CZ161" s="6"/>
      <c r="DA161" s="6"/>
      <c r="DB161" s="6"/>
      <c r="DC161" s="6"/>
      <c r="DD161" s="6"/>
    </row>
    <row r="162" spans="1:108" x14ac:dyDescent="0.35">
      <c r="A162" s="6"/>
      <c r="B162" s="83"/>
      <c r="C162" s="6"/>
      <c r="D162" s="81"/>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c r="BA162" s="6"/>
      <c r="BB162" s="6"/>
      <c r="BC162" s="6"/>
      <c r="BD162" s="6"/>
      <c r="BE162" s="6"/>
      <c r="BF162" s="6"/>
      <c r="BG162" s="6"/>
      <c r="BH162" s="6"/>
      <c r="BI162" s="6"/>
      <c r="BJ162" s="6"/>
      <c r="BK162" s="6"/>
      <c r="BL162" s="6"/>
      <c r="BM162" s="6"/>
      <c r="BN162" s="6"/>
      <c r="BO162" s="6"/>
      <c r="BP162" s="6"/>
      <c r="BQ162" s="6"/>
      <c r="BR162" s="6"/>
      <c r="BS162" s="6"/>
      <c r="BT162" s="6"/>
      <c r="BU162" s="6"/>
      <c r="BV162" s="6"/>
      <c r="BW162" s="6"/>
      <c r="BX162" s="6"/>
      <c r="BY162" s="6"/>
      <c r="BZ162" s="6"/>
      <c r="CA162" s="6"/>
      <c r="CB162" s="6"/>
      <c r="CC162" s="6"/>
      <c r="CD162" s="6"/>
      <c r="CE162" s="6"/>
      <c r="CF162" s="6"/>
      <c r="CG162" s="6"/>
      <c r="CH162" s="6"/>
      <c r="CI162" s="6"/>
      <c r="CJ162" s="6"/>
      <c r="CK162" s="6"/>
      <c r="CL162" s="6"/>
      <c r="CM162" s="6"/>
      <c r="CN162" s="6"/>
      <c r="CO162" s="6"/>
      <c r="CP162" s="6"/>
      <c r="CQ162" s="6"/>
      <c r="CR162" s="6"/>
      <c r="CS162" s="6"/>
      <c r="CT162" s="6"/>
      <c r="CU162" s="6"/>
      <c r="CV162" s="6"/>
      <c r="CW162" s="6"/>
      <c r="CX162" s="6"/>
      <c r="CY162" s="6"/>
      <c r="CZ162" s="6"/>
      <c r="DA162" s="6"/>
      <c r="DB162" s="6"/>
      <c r="DC162" s="6"/>
      <c r="DD162" s="6"/>
    </row>
    <row r="163" spans="1:108" x14ac:dyDescent="0.35">
      <c r="A163" s="6"/>
      <c r="B163" s="83"/>
      <c r="C163" s="6"/>
      <c r="D163" s="81"/>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6"/>
      <c r="BA163" s="6"/>
      <c r="BB163" s="6"/>
      <c r="BC163" s="6"/>
      <c r="BD163" s="6"/>
      <c r="BE163" s="6"/>
      <c r="BF163" s="6"/>
      <c r="BG163" s="6"/>
      <c r="BH163" s="6"/>
      <c r="BI163" s="6"/>
      <c r="BJ163" s="6"/>
      <c r="BK163" s="6"/>
      <c r="BL163" s="6"/>
      <c r="BM163" s="6"/>
      <c r="BN163" s="6"/>
      <c r="BO163" s="6"/>
      <c r="BP163" s="6"/>
      <c r="BQ163" s="6"/>
      <c r="BR163" s="6"/>
      <c r="BS163" s="6"/>
      <c r="BT163" s="6"/>
      <c r="BU163" s="6"/>
      <c r="BV163" s="6"/>
      <c r="BW163" s="6"/>
      <c r="BX163" s="6"/>
      <c r="BY163" s="6"/>
      <c r="BZ163" s="6"/>
      <c r="CA163" s="6"/>
      <c r="CB163" s="6"/>
      <c r="CC163" s="6"/>
      <c r="CD163" s="6"/>
      <c r="CE163" s="6"/>
      <c r="CF163" s="6"/>
      <c r="CG163" s="6"/>
      <c r="CH163" s="6"/>
      <c r="CI163" s="6"/>
      <c r="CJ163" s="6"/>
      <c r="CK163" s="6"/>
      <c r="CL163" s="6"/>
      <c r="CM163" s="6"/>
      <c r="CN163" s="6"/>
      <c r="CO163" s="6"/>
      <c r="CP163" s="6"/>
      <c r="CQ163" s="6"/>
      <c r="CR163" s="6"/>
      <c r="CS163" s="6"/>
      <c r="CT163" s="6"/>
      <c r="CU163" s="6"/>
      <c r="CV163" s="6"/>
      <c r="CW163" s="6"/>
      <c r="CX163" s="6"/>
      <c r="CY163" s="6"/>
      <c r="CZ163" s="6"/>
      <c r="DA163" s="6"/>
      <c r="DB163" s="6"/>
      <c r="DC163" s="6"/>
      <c r="DD163" s="6"/>
    </row>
    <row r="164" spans="1:108" x14ac:dyDescent="0.35">
      <c r="A164" s="6"/>
      <c r="B164" s="83"/>
      <c r="C164" s="6"/>
      <c r="D164" s="81"/>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c r="BA164" s="6"/>
      <c r="BB164" s="6"/>
      <c r="BC164" s="6"/>
      <c r="BD164" s="6"/>
      <c r="BE164" s="6"/>
      <c r="BF164" s="6"/>
      <c r="BG164" s="6"/>
      <c r="BH164" s="6"/>
      <c r="BI164" s="6"/>
      <c r="BJ164" s="6"/>
      <c r="BK164" s="6"/>
      <c r="BL164" s="6"/>
      <c r="BM164" s="6"/>
      <c r="BN164" s="6"/>
      <c r="BO164" s="6"/>
      <c r="BP164" s="6"/>
      <c r="BQ164" s="6"/>
      <c r="BR164" s="6"/>
      <c r="BS164" s="6"/>
      <c r="BT164" s="6"/>
      <c r="BU164" s="6"/>
      <c r="BV164" s="6"/>
      <c r="BW164" s="6"/>
      <c r="BX164" s="6"/>
      <c r="BY164" s="6"/>
      <c r="BZ164" s="6"/>
      <c r="CA164" s="6"/>
      <c r="CB164" s="6"/>
      <c r="CC164" s="6"/>
      <c r="CD164" s="6"/>
      <c r="CE164" s="6"/>
      <c r="CF164" s="6"/>
      <c r="CG164" s="6"/>
      <c r="CH164" s="6"/>
      <c r="CI164" s="6"/>
      <c r="CJ164" s="6"/>
      <c r="CK164" s="6"/>
      <c r="CL164" s="6"/>
      <c r="CM164" s="6"/>
      <c r="CN164" s="6"/>
      <c r="CO164" s="6"/>
      <c r="CP164" s="6"/>
      <c r="CQ164" s="6"/>
      <c r="CR164" s="6"/>
      <c r="CS164" s="6"/>
      <c r="CT164" s="6"/>
      <c r="CU164" s="6"/>
      <c r="CV164" s="6"/>
      <c r="CW164" s="6"/>
      <c r="CX164" s="6"/>
      <c r="CY164" s="6"/>
      <c r="CZ164" s="6"/>
      <c r="DA164" s="6"/>
      <c r="DB164" s="6"/>
      <c r="DC164" s="6"/>
      <c r="DD164" s="6"/>
    </row>
    <row r="165" spans="1:108" x14ac:dyDescent="0.35">
      <c r="A165" s="6"/>
      <c r="B165" s="83"/>
      <c r="C165" s="6"/>
      <c r="D165" s="81"/>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c r="BA165" s="6"/>
      <c r="BB165" s="6"/>
      <c r="BC165" s="6"/>
      <c r="BD165" s="6"/>
      <c r="BE165" s="6"/>
      <c r="BF165" s="6"/>
      <c r="BG165" s="6"/>
      <c r="BH165" s="6"/>
      <c r="BI165" s="6"/>
      <c r="BJ165" s="6"/>
      <c r="BK165" s="6"/>
      <c r="BL165" s="6"/>
      <c r="BM165" s="6"/>
      <c r="BN165" s="6"/>
      <c r="BO165" s="6"/>
      <c r="BP165" s="6"/>
      <c r="BQ165" s="6"/>
      <c r="BR165" s="6"/>
      <c r="BS165" s="6"/>
      <c r="BT165" s="6"/>
      <c r="BU165" s="6"/>
      <c r="BV165" s="6"/>
      <c r="BW165" s="6"/>
      <c r="BX165" s="6"/>
      <c r="BY165" s="6"/>
      <c r="BZ165" s="6"/>
      <c r="CA165" s="6"/>
      <c r="CB165" s="6"/>
      <c r="CC165" s="6"/>
      <c r="CD165" s="6"/>
      <c r="CE165" s="6"/>
      <c r="CF165" s="6"/>
      <c r="CG165" s="6"/>
      <c r="CH165" s="6"/>
      <c r="CI165" s="6"/>
      <c r="CJ165" s="6"/>
      <c r="CK165" s="6"/>
      <c r="CL165" s="6"/>
      <c r="CM165" s="6"/>
      <c r="CN165" s="6"/>
      <c r="CO165" s="6"/>
      <c r="CP165" s="6"/>
      <c r="CQ165" s="6"/>
      <c r="CR165" s="6"/>
      <c r="CS165" s="6"/>
      <c r="CT165" s="6"/>
      <c r="CU165" s="6"/>
      <c r="CV165" s="6"/>
      <c r="CW165" s="6"/>
      <c r="CX165" s="6"/>
      <c r="CY165" s="6"/>
      <c r="CZ165" s="6"/>
      <c r="DA165" s="6"/>
      <c r="DB165" s="6"/>
      <c r="DC165" s="6"/>
      <c r="DD165" s="6"/>
    </row>
    <row r="166" spans="1:108" x14ac:dyDescent="0.35">
      <c r="A166" s="6"/>
      <c r="B166" s="83"/>
      <c r="C166" s="6"/>
      <c r="D166" s="81"/>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c r="BA166" s="6"/>
      <c r="BB166" s="6"/>
      <c r="BC166" s="6"/>
      <c r="BD166" s="6"/>
      <c r="BE166" s="6"/>
      <c r="BF166" s="6"/>
      <c r="BG166" s="6"/>
      <c r="BH166" s="6"/>
      <c r="BI166" s="6"/>
      <c r="BJ166" s="6"/>
      <c r="BK166" s="6"/>
      <c r="BL166" s="6"/>
      <c r="BM166" s="6"/>
      <c r="BN166" s="6"/>
      <c r="BO166" s="6"/>
      <c r="BP166" s="6"/>
      <c r="BQ166" s="6"/>
      <c r="BR166" s="6"/>
      <c r="BS166" s="6"/>
      <c r="BT166" s="6"/>
      <c r="BU166" s="6"/>
      <c r="BV166" s="6"/>
      <c r="BW166" s="6"/>
      <c r="BX166" s="6"/>
      <c r="BY166" s="6"/>
      <c r="BZ166" s="6"/>
      <c r="CA166" s="6"/>
      <c r="CB166" s="6"/>
      <c r="CC166" s="6"/>
      <c r="CD166" s="6"/>
      <c r="CE166" s="6"/>
      <c r="CF166" s="6"/>
      <c r="CG166" s="6"/>
      <c r="CH166" s="6"/>
      <c r="CI166" s="6"/>
      <c r="CJ166" s="6"/>
      <c r="CK166" s="6"/>
      <c r="CL166" s="6"/>
      <c r="CM166" s="6"/>
      <c r="CN166" s="6"/>
      <c r="CO166" s="6"/>
      <c r="CP166" s="6"/>
      <c r="CQ166" s="6"/>
      <c r="CR166" s="6"/>
      <c r="CS166" s="6"/>
      <c r="CT166" s="6"/>
      <c r="CU166" s="6"/>
      <c r="CV166" s="6"/>
      <c r="CW166" s="6"/>
      <c r="CX166" s="6"/>
      <c r="CY166" s="6"/>
      <c r="CZ166" s="6"/>
      <c r="DA166" s="6"/>
      <c r="DB166" s="6"/>
      <c r="DC166" s="6"/>
      <c r="DD166" s="6"/>
    </row>
    <row r="167" spans="1:108" x14ac:dyDescent="0.35">
      <c r="A167" s="6"/>
      <c r="B167" s="83"/>
      <c r="C167" s="6"/>
      <c r="D167" s="81"/>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6"/>
      <c r="BA167" s="6"/>
      <c r="BB167" s="6"/>
      <c r="BC167" s="6"/>
      <c r="BD167" s="6"/>
      <c r="BE167" s="6"/>
      <c r="BF167" s="6"/>
      <c r="BG167" s="6"/>
      <c r="BH167" s="6"/>
      <c r="BI167" s="6"/>
      <c r="BJ167" s="6"/>
      <c r="BK167" s="6"/>
      <c r="BL167" s="6"/>
      <c r="BM167" s="6"/>
      <c r="BN167" s="6"/>
      <c r="BO167" s="6"/>
      <c r="BP167" s="6"/>
      <c r="BQ167" s="6"/>
      <c r="BR167" s="6"/>
      <c r="BS167" s="6"/>
      <c r="BT167" s="6"/>
      <c r="BU167" s="6"/>
      <c r="BV167" s="6"/>
      <c r="BW167" s="6"/>
      <c r="BX167" s="6"/>
      <c r="BY167" s="6"/>
      <c r="BZ167" s="6"/>
      <c r="CA167" s="6"/>
      <c r="CB167" s="6"/>
      <c r="CC167" s="6"/>
      <c r="CD167" s="6"/>
      <c r="CE167" s="6"/>
      <c r="CF167" s="6"/>
      <c r="CG167" s="6"/>
      <c r="CH167" s="6"/>
      <c r="CI167" s="6"/>
      <c r="CJ167" s="6"/>
      <c r="CK167" s="6"/>
      <c r="CL167" s="6"/>
      <c r="CM167" s="6"/>
      <c r="CN167" s="6"/>
      <c r="CO167" s="6"/>
      <c r="CP167" s="6"/>
      <c r="CQ167" s="6"/>
      <c r="CR167" s="6"/>
      <c r="CS167" s="6"/>
      <c r="CT167" s="6"/>
      <c r="CU167" s="6"/>
      <c r="CV167" s="6"/>
      <c r="CW167" s="6"/>
      <c r="CX167" s="6"/>
      <c r="CY167" s="6"/>
      <c r="CZ167" s="6"/>
      <c r="DA167" s="6"/>
      <c r="DB167" s="6"/>
      <c r="DC167" s="6"/>
      <c r="DD167" s="6"/>
    </row>
    <row r="168" spans="1:108" x14ac:dyDescent="0.35">
      <c r="A168" s="6"/>
      <c r="B168" s="83"/>
      <c r="C168" s="6"/>
      <c r="D168" s="81"/>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c r="BA168" s="6"/>
      <c r="BB168" s="6"/>
      <c r="BC168" s="6"/>
      <c r="BD168" s="6"/>
      <c r="BE168" s="6"/>
      <c r="BF168" s="6"/>
      <c r="BG168" s="6"/>
      <c r="BH168" s="6"/>
      <c r="BI168" s="6"/>
      <c r="BJ168" s="6"/>
      <c r="BK168" s="6"/>
      <c r="BL168" s="6"/>
      <c r="BM168" s="6"/>
      <c r="BN168" s="6"/>
      <c r="BO168" s="6"/>
      <c r="BP168" s="6"/>
      <c r="BQ168" s="6"/>
      <c r="BR168" s="6"/>
      <c r="BS168" s="6"/>
      <c r="BT168" s="6"/>
      <c r="BU168" s="6"/>
      <c r="BV168" s="6"/>
      <c r="BW168" s="6"/>
      <c r="BX168" s="6"/>
      <c r="BY168" s="6"/>
      <c r="BZ168" s="6"/>
      <c r="CA168" s="6"/>
      <c r="CB168" s="6"/>
      <c r="CC168" s="6"/>
      <c r="CD168" s="6"/>
      <c r="CE168" s="6"/>
      <c r="CF168" s="6"/>
      <c r="CG168" s="6"/>
      <c r="CH168" s="6"/>
      <c r="CI168" s="6"/>
      <c r="CJ168" s="6"/>
      <c r="CK168" s="6"/>
      <c r="CL168" s="6"/>
      <c r="CM168" s="6"/>
      <c r="CN168" s="6"/>
      <c r="CO168" s="6"/>
      <c r="CP168" s="6"/>
      <c r="CQ168" s="6"/>
      <c r="CR168" s="6"/>
      <c r="CS168" s="6"/>
      <c r="CT168" s="6"/>
      <c r="CU168" s="6"/>
      <c r="CV168" s="6"/>
      <c r="CW168" s="6"/>
      <c r="CX168" s="6"/>
      <c r="CY168" s="6"/>
      <c r="CZ168" s="6"/>
      <c r="DA168" s="6"/>
      <c r="DB168" s="6"/>
      <c r="DC168" s="6"/>
      <c r="DD168" s="6"/>
    </row>
    <row r="169" spans="1:108" x14ac:dyDescent="0.35">
      <c r="A169" s="6"/>
      <c r="B169" s="83"/>
      <c r="C169" s="6"/>
      <c r="D169" s="81"/>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6"/>
      <c r="BA169" s="6"/>
      <c r="BB169" s="6"/>
      <c r="BC169" s="6"/>
      <c r="BD169" s="6"/>
      <c r="BE169" s="6"/>
      <c r="BF169" s="6"/>
      <c r="BG169" s="6"/>
      <c r="BH169" s="6"/>
      <c r="BI169" s="6"/>
      <c r="BJ169" s="6"/>
      <c r="BK169" s="6"/>
      <c r="BL169" s="6"/>
      <c r="BM169" s="6"/>
      <c r="BN169" s="6"/>
      <c r="BO169" s="6"/>
      <c r="BP169" s="6"/>
      <c r="BQ169" s="6"/>
      <c r="BR169" s="6"/>
      <c r="BS169" s="6"/>
      <c r="BT169" s="6"/>
      <c r="BU169" s="6"/>
      <c r="BV169" s="6"/>
      <c r="BW169" s="6"/>
      <c r="BX169" s="6"/>
      <c r="BY169" s="6"/>
      <c r="BZ169" s="6"/>
      <c r="CA169" s="6"/>
      <c r="CB169" s="6"/>
      <c r="CC169" s="6"/>
      <c r="CD169" s="6"/>
      <c r="CE169" s="6"/>
      <c r="CF169" s="6"/>
      <c r="CG169" s="6"/>
      <c r="CH169" s="6"/>
      <c r="CI169" s="6"/>
      <c r="CJ169" s="6"/>
      <c r="CK169" s="6"/>
      <c r="CL169" s="6"/>
      <c r="CM169" s="6"/>
      <c r="CN169" s="6"/>
      <c r="CO169" s="6"/>
      <c r="CP169" s="6"/>
      <c r="CQ169" s="6"/>
      <c r="CR169" s="6"/>
      <c r="CS169" s="6"/>
      <c r="CT169" s="6"/>
      <c r="CU169" s="6"/>
      <c r="CV169" s="6"/>
      <c r="CW169" s="6"/>
      <c r="CX169" s="6"/>
      <c r="CY169" s="6"/>
      <c r="CZ169" s="6"/>
      <c r="DA169" s="6"/>
      <c r="DB169" s="6"/>
      <c r="DC169" s="6"/>
      <c r="DD169" s="6"/>
    </row>
    <row r="170" spans="1:108" x14ac:dyDescent="0.35">
      <c r="A170" s="6"/>
      <c r="B170" s="83"/>
      <c r="C170" s="6"/>
      <c r="D170" s="81"/>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c r="BA170" s="6"/>
      <c r="BB170" s="6"/>
      <c r="BC170" s="6"/>
      <c r="BD170" s="6"/>
      <c r="BE170" s="6"/>
      <c r="BF170" s="6"/>
      <c r="BG170" s="6"/>
      <c r="BH170" s="6"/>
      <c r="BI170" s="6"/>
      <c r="BJ170" s="6"/>
      <c r="BK170" s="6"/>
      <c r="BL170" s="6"/>
      <c r="BM170" s="6"/>
      <c r="BN170" s="6"/>
      <c r="BO170" s="6"/>
      <c r="BP170" s="6"/>
      <c r="BQ170" s="6"/>
      <c r="BR170" s="6"/>
      <c r="BS170" s="6"/>
      <c r="BT170" s="6"/>
      <c r="BU170" s="6"/>
      <c r="BV170" s="6"/>
      <c r="BW170" s="6"/>
      <c r="BX170" s="6"/>
      <c r="BY170" s="6"/>
      <c r="BZ170" s="6"/>
      <c r="CA170" s="6"/>
      <c r="CB170" s="6"/>
      <c r="CC170" s="6"/>
      <c r="CD170" s="6"/>
      <c r="CE170" s="6"/>
      <c r="CF170" s="6"/>
      <c r="CG170" s="6"/>
      <c r="CH170" s="6"/>
      <c r="CI170" s="6"/>
      <c r="CJ170" s="6"/>
      <c r="CK170" s="6"/>
      <c r="CL170" s="6"/>
      <c r="CM170" s="6"/>
      <c r="CN170" s="6"/>
      <c r="CO170" s="6"/>
      <c r="CP170" s="6"/>
      <c r="CQ170" s="6"/>
      <c r="CR170" s="6"/>
      <c r="CS170" s="6"/>
      <c r="CT170" s="6"/>
      <c r="CU170" s="6"/>
      <c r="CV170" s="6"/>
      <c r="CW170" s="6"/>
      <c r="CX170" s="6"/>
      <c r="CY170" s="6"/>
      <c r="CZ170" s="6"/>
      <c r="DA170" s="6"/>
      <c r="DB170" s="6"/>
      <c r="DC170" s="6"/>
      <c r="DD170" s="6"/>
    </row>
    <row r="171" spans="1:108" x14ac:dyDescent="0.35">
      <c r="A171" s="6"/>
      <c r="B171" s="83"/>
      <c r="C171" s="6"/>
      <c r="D171" s="81"/>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6"/>
      <c r="BA171" s="6"/>
      <c r="BB171" s="6"/>
      <c r="BC171" s="6"/>
      <c r="BD171" s="6"/>
      <c r="BE171" s="6"/>
      <c r="BF171" s="6"/>
      <c r="BG171" s="6"/>
      <c r="BH171" s="6"/>
      <c r="BI171" s="6"/>
      <c r="BJ171" s="6"/>
      <c r="BK171" s="6"/>
      <c r="BL171" s="6"/>
      <c r="BM171" s="6"/>
      <c r="BN171" s="6"/>
      <c r="BO171" s="6"/>
      <c r="BP171" s="6"/>
      <c r="BQ171" s="6"/>
      <c r="BR171" s="6"/>
      <c r="BS171" s="6"/>
      <c r="BT171" s="6"/>
      <c r="BU171" s="6"/>
      <c r="BV171" s="6"/>
      <c r="BW171" s="6"/>
      <c r="BX171" s="6"/>
      <c r="BY171" s="6"/>
      <c r="BZ171" s="6"/>
      <c r="CA171" s="6"/>
      <c r="CB171" s="6"/>
      <c r="CC171" s="6"/>
      <c r="CD171" s="6"/>
      <c r="CE171" s="6"/>
      <c r="CF171" s="6"/>
      <c r="CG171" s="6"/>
      <c r="CH171" s="6"/>
      <c r="CI171" s="6"/>
      <c r="CJ171" s="6"/>
      <c r="CK171" s="6"/>
      <c r="CL171" s="6"/>
      <c r="CM171" s="6"/>
      <c r="CN171" s="6"/>
      <c r="CO171" s="6"/>
      <c r="CP171" s="6"/>
      <c r="CQ171" s="6"/>
      <c r="CR171" s="6"/>
      <c r="CS171" s="6"/>
      <c r="CT171" s="6"/>
      <c r="CU171" s="6"/>
      <c r="CV171" s="6"/>
      <c r="CW171" s="6"/>
      <c r="CX171" s="6"/>
      <c r="CY171" s="6"/>
      <c r="CZ171" s="6"/>
      <c r="DA171" s="6"/>
      <c r="DB171" s="6"/>
      <c r="DC171" s="6"/>
      <c r="DD171" s="6"/>
    </row>
    <row r="172" spans="1:108" x14ac:dyDescent="0.35">
      <c r="A172" s="6"/>
      <c r="B172" s="83"/>
      <c r="C172" s="6"/>
      <c r="D172" s="81"/>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c r="BA172" s="6"/>
      <c r="BB172" s="6"/>
      <c r="BC172" s="6"/>
      <c r="BD172" s="6"/>
      <c r="BE172" s="6"/>
      <c r="BF172" s="6"/>
      <c r="BG172" s="6"/>
      <c r="BH172" s="6"/>
      <c r="BI172" s="6"/>
      <c r="BJ172" s="6"/>
      <c r="BK172" s="6"/>
      <c r="BL172" s="6"/>
      <c r="BM172" s="6"/>
      <c r="BN172" s="6"/>
      <c r="BO172" s="6"/>
      <c r="BP172" s="6"/>
      <c r="BQ172" s="6"/>
      <c r="BR172" s="6"/>
      <c r="BS172" s="6"/>
      <c r="BT172" s="6"/>
      <c r="BU172" s="6"/>
      <c r="BV172" s="6"/>
      <c r="BW172" s="6"/>
      <c r="BX172" s="6"/>
      <c r="BY172" s="6"/>
      <c r="BZ172" s="6"/>
      <c r="CA172" s="6"/>
      <c r="CB172" s="6"/>
      <c r="CC172" s="6"/>
      <c r="CD172" s="6"/>
      <c r="CE172" s="6"/>
      <c r="CF172" s="6"/>
      <c r="CG172" s="6"/>
      <c r="CH172" s="6"/>
      <c r="CI172" s="6"/>
      <c r="CJ172" s="6"/>
      <c r="CK172" s="6"/>
      <c r="CL172" s="6"/>
      <c r="CM172" s="6"/>
      <c r="CN172" s="6"/>
      <c r="CO172" s="6"/>
      <c r="CP172" s="6"/>
      <c r="CQ172" s="6"/>
      <c r="CR172" s="6"/>
      <c r="CS172" s="6"/>
      <c r="CT172" s="6"/>
      <c r="CU172" s="6"/>
      <c r="CV172" s="6"/>
      <c r="CW172" s="6"/>
      <c r="CX172" s="6"/>
      <c r="CY172" s="6"/>
      <c r="CZ172" s="6"/>
      <c r="DA172" s="6"/>
      <c r="DB172" s="6"/>
      <c r="DC172" s="6"/>
      <c r="DD172" s="6"/>
    </row>
    <row r="173" spans="1:108" x14ac:dyDescent="0.35">
      <c r="A173" s="6"/>
      <c r="B173" s="83"/>
      <c r="C173" s="6"/>
      <c r="D173" s="81"/>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c r="AZ173" s="6"/>
      <c r="BA173" s="6"/>
      <c r="BB173" s="6"/>
      <c r="BC173" s="6"/>
      <c r="BD173" s="6"/>
      <c r="BE173" s="6"/>
      <c r="BF173" s="6"/>
      <c r="BG173" s="6"/>
      <c r="BH173" s="6"/>
      <c r="BI173" s="6"/>
      <c r="BJ173" s="6"/>
      <c r="BK173" s="6"/>
      <c r="BL173" s="6"/>
      <c r="BM173" s="6"/>
      <c r="BN173" s="6"/>
      <c r="BO173" s="6"/>
      <c r="BP173" s="6"/>
      <c r="BQ173" s="6"/>
      <c r="BR173" s="6"/>
      <c r="BS173" s="6"/>
      <c r="BT173" s="6"/>
      <c r="BU173" s="6"/>
      <c r="BV173" s="6"/>
      <c r="BW173" s="6"/>
      <c r="BX173" s="6"/>
      <c r="BY173" s="6"/>
      <c r="BZ173" s="6"/>
      <c r="CA173" s="6"/>
      <c r="CB173" s="6"/>
      <c r="CC173" s="6"/>
      <c r="CD173" s="6"/>
      <c r="CE173" s="6"/>
      <c r="CF173" s="6"/>
      <c r="CG173" s="6"/>
      <c r="CH173" s="6"/>
      <c r="CI173" s="6"/>
      <c r="CJ173" s="6"/>
      <c r="CK173" s="6"/>
      <c r="CL173" s="6"/>
      <c r="CM173" s="6"/>
      <c r="CN173" s="6"/>
      <c r="CO173" s="6"/>
      <c r="CP173" s="6"/>
      <c r="CQ173" s="6"/>
      <c r="CR173" s="6"/>
      <c r="CS173" s="6"/>
      <c r="CT173" s="6"/>
      <c r="CU173" s="6"/>
      <c r="CV173" s="6"/>
      <c r="CW173" s="6"/>
      <c r="CX173" s="6"/>
      <c r="CY173" s="6"/>
      <c r="CZ173" s="6"/>
      <c r="DA173" s="6"/>
      <c r="DB173" s="6"/>
      <c r="DC173" s="6"/>
      <c r="DD173" s="6"/>
    </row>
    <row r="174" spans="1:108" x14ac:dyDescent="0.35">
      <c r="A174" s="6"/>
      <c r="B174" s="83"/>
      <c r="C174" s="6"/>
      <c r="D174" s="81"/>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6"/>
      <c r="BA174" s="6"/>
      <c r="BB174" s="6"/>
      <c r="BC174" s="6"/>
      <c r="BD174" s="6"/>
      <c r="BE174" s="6"/>
      <c r="BF174" s="6"/>
      <c r="BG174" s="6"/>
      <c r="BH174" s="6"/>
      <c r="BI174" s="6"/>
      <c r="BJ174" s="6"/>
      <c r="BK174" s="6"/>
      <c r="BL174" s="6"/>
      <c r="BM174" s="6"/>
      <c r="BN174" s="6"/>
      <c r="BO174" s="6"/>
      <c r="BP174" s="6"/>
      <c r="BQ174" s="6"/>
      <c r="BR174" s="6"/>
      <c r="BS174" s="6"/>
      <c r="BT174" s="6"/>
      <c r="BU174" s="6"/>
      <c r="BV174" s="6"/>
      <c r="BW174" s="6"/>
      <c r="BX174" s="6"/>
      <c r="BY174" s="6"/>
      <c r="BZ174" s="6"/>
      <c r="CA174" s="6"/>
      <c r="CB174" s="6"/>
      <c r="CC174" s="6"/>
      <c r="CD174" s="6"/>
      <c r="CE174" s="6"/>
      <c r="CF174" s="6"/>
      <c r="CG174" s="6"/>
      <c r="CH174" s="6"/>
      <c r="CI174" s="6"/>
      <c r="CJ174" s="6"/>
      <c r="CK174" s="6"/>
      <c r="CL174" s="6"/>
      <c r="CM174" s="6"/>
      <c r="CN174" s="6"/>
      <c r="CO174" s="6"/>
      <c r="CP174" s="6"/>
      <c r="CQ174" s="6"/>
      <c r="CR174" s="6"/>
      <c r="CS174" s="6"/>
      <c r="CT174" s="6"/>
      <c r="CU174" s="6"/>
      <c r="CV174" s="6"/>
      <c r="CW174" s="6"/>
      <c r="CX174" s="6"/>
      <c r="CY174" s="6"/>
      <c r="CZ174" s="6"/>
      <c r="DA174" s="6"/>
      <c r="DB174" s="6"/>
      <c r="DC174" s="6"/>
      <c r="DD174" s="6"/>
    </row>
    <row r="175" spans="1:108" x14ac:dyDescent="0.35">
      <c r="A175" s="6"/>
      <c r="B175" s="83"/>
      <c r="C175" s="6"/>
      <c r="D175" s="81"/>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c r="AZ175" s="6"/>
      <c r="BA175" s="6"/>
      <c r="BB175" s="6"/>
      <c r="BC175" s="6"/>
      <c r="BD175" s="6"/>
      <c r="BE175" s="6"/>
      <c r="BF175" s="6"/>
      <c r="BG175" s="6"/>
      <c r="BH175" s="6"/>
      <c r="BI175" s="6"/>
      <c r="BJ175" s="6"/>
      <c r="BK175" s="6"/>
      <c r="BL175" s="6"/>
      <c r="BM175" s="6"/>
      <c r="BN175" s="6"/>
      <c r="BO175" s="6"/>
      <c r="BP175" s="6"/>
      <c r="BQ175" s="6"/>
      <c r="BR175" s="6"/>
      <c r="BS175" s="6"/>
      <c r="BT175" s="6"/>
      <c r="BU175" s="6"/>
      <c r="BV175" s="6"/>
      <c r="BW175" s="6"/>
      <c r="BX175" s="6"/>
      <c r="BY175" s="6"/>
      <c r="BZ175" s="6"/>
      <c r="CA175" s="6"/>
      <c r="CB175" s="6"/>
      <c r="CC175" s="6"/>
      <c r="CD175" s="6"/>
      <c r="CE175" s="6"/>
      <c r="CF175" s="6"/>
      <c r="CG175" s="6"/>
      <c r="CH175" s="6"/>
      <c r="CI175" s="6"/>
      <c r="CJ175" s="6"/>
      <c r="CK175" s="6"/>
      <c r="CL175" s="6"/>
      <c r="CM175" s="6"/>
      <c r="CN175" s="6"/>
      <c r="CO175" s="6"/>
      <c r="CP175" s="6"/>
      <c r="CQ175" s="6"/>
      <c r="CR175" s="6"/>
      <c r="CS175" s="6"/>
      <c r="CT175" s="6"/>
      <c r="CU175" s="6"/>
      <c r="CV175" s="6"/>
      <c r="CW175" s="6"/>
      <c r="CX175" s="6"/>
      <c r="CY175" s="6"/>
      <c r="CZ175" s="6"/>
      <c r="DA175" s="6"/>
      <c r="DB175" s="6"/>
      <c r="DC175" s="6"/>
      <c r="DD175" s="6"/>
    </row>
    <row r="176" spans="1:108" x14ac:dyDescent="0.35">
      <c r="A176" s="6"/>
      <c r="B176" s="83"/>
      <c r="C176" s="6"/>
      <c r="D176" s="81"/>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6"/>
      <c r="BA176" s="6"/>
      <c r="BB176" s="6"/>
      <c r="BC176" s="6"/>
      <c r="BD176" s="6"/>
      <c r="BE176" s="6"/>
      <c r="BF176" s="6"/>
      <c r="BG176" s="6"/>
      <c r="BH176" s="6"/>
      <c r="BI176" s="6"/>
      <c r="BJ176" s="6"/>
      <c r="BK176" s="6"/>
      <c r="BL176" s="6"/>
      <c r="BM176" s="6"/>
      <c r="BN176" s="6"/>
      <c r="BO176" s="6"/>
      <c r="BP176" s="6"/>
      <c r="BQ176" s="6"/>
      <c r="BR176" s="6"/>
      <c r="BS176" s="6"/>
      <c r="BT176" s="6"/>
      <c r="BU176" s="6"/>
      <c r="BV176" s="6"/>
      <c r="BW176" s="6"/>
      <c r="BX176" s="6"/>
      <c r="BY176" s="6"/>
      <c r="BZ176" s="6"/>
      <c r="CA176" s="6"/>
      <c r="CB176" s="6"/>
      <c r="CC176" s="6"/>
      <c r="CD176" s="6"/>
      <c r="CE176" s="6"/>
      <c r="CF176" s="6"/>
      <c r="CG176" s="6"/>
      <c r="CH176" s="6"/>
      <c r="CI176" s="6"/>
      <c r="CJ176" s="6"/>
      <c r="CK176" s="6"/>
      <c r="CL176" s="6"/>
      <c r="CM176" s="6"/>
      <c r="CN176" s="6"/>
      <c r="CO176" s="6"/>
      <c r="CP176" s="6"/>
      <c r="CQ176" s="6"/>
      <c r="CR176" s="6"/>
      <c r="CS176" s="6"/>
      <c r="CT176" s="6"/>
      <c r="CU176" s="6"/>
      <c r="CV176" s="6"/>
      <c r="CW176" s="6"/>
      <c r="CX176" s="6"/>
      <c r="CY176" s="6"/>
      <c r="CZ176" s="6"/>
      <c r="DA176" s="6"/>
      <c r="DB176" s="6"/>
      <c r="DC176" s="6"/>
      <c r="DD176" s="6"/>
    </row>
    <row r="177" spans="1:108" x14ac:dyDescent="0.35">
      <c r="A177" s="6"/>
      <c r="B177" s="83"/>
      <c r="C177" s="6"/>
      <c r="D177" s="81"/>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c r="AZ177" s="6"/>
      <c r="BA177" s="6"/>
      <c r="BB177" s="6"/>
      <c r="BC177" s="6"/>
      <c r="BD177" s="6"/>
      <c r="BE177" s="6"/>
      <c r="BF177" s="6"/>
      <c r="BG177" s="6"/>
      <c r="BH177" s="6"/>
      <c r="BI177" s="6"/>
      <c r="BJ177" s="6"/>
      <c r="BK177" s="6"/>
      <c r="BL177" s="6"/>
      <c r="BM177" s="6"/>
      <c r="BN177" s="6"/>
      <c r="BO177" s="6"/>
      <c r="BP177" s="6"/>
      <c r="BQ177" s="6"/>
      <c r="BR177" s="6"/>
      <c r="BS177" s="6"/>
      <c r="BT177" s="6"/>
      <c r="BU177" s="6"/>
      <c r="BV177" s="6"/>
      <c r="BW177" s="6"/>
      <c r="BX177" s="6"/>
      <c r="BY177" s="6"/>
      <c r="BZ177" s="6"/>
      <c r="CA177" s="6"/>
      <c r="CB177" s="6"/>
      <c r="CC177" s="6"/>
      <c r="CD177" s="6"/>
      <c r="CE177" s="6"/>
      <c r="CF177" s="6"/>
      <c r="CG177" s="6"/>
      <c r="CH177" s="6"/>
      <c r="CI177" s="6"/>
      <c r="CJ177" s="6"/>
      <c r="CK177" s="6"/>
      <c r="CL177" s="6"/>
      <c r="CM177" s="6"/>
      <c r="CN177" s="6"/>
      <c r="CO177" s="6"/>
      <c r="CP177" s="6"/>
      <c r="CQ177" s="6"/>
      <c r="CR177" s="6"/>
      <c r="CS177" s="6"/>
      <c r="CT177" s="6"/>
      <c r="CU177" s="6"/>
      <c r="CV177" s="6"/>
      <c r="CW177" s="6"/>
      <c r="CX177" s="6"/>
      <c r="CY177" s="6"/>
      <c r="CZ177" s="6"/>
      <c r="DA177" s="6"/>
      <c r="DB177" s="6"/>
      <c r="DC177" s="6"/>
      <c r="DD177" s="6"/>
    </row>
    <row r="178" spans="1:108" x14ac:dyDescent="0.35">
      <c r="A178" s="6"/>
      <c r="B178" s="83"/>
      <c r="C178" s="6"/>
      <c r="D178" s="81"/>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6"/>
      <c r="BA178" s="6"/>
      <c r="BB178" s="6"/>
      <c r="BC178" s="6"/>
      <c r="BD178" s="6"/>
      <c r="BE178" s="6"/>
      <c r="BF178" s="6"/>
      <c r="BG178" s="6"/>
      <c r="BH178" s="6"/>
      <c r="BI178" s="6"/>
      <c r="BJ178" s="6"/>
      <c r="BK178" s="6"/>
      <c r="BL178" s="6"/>
      <c r="BM178" s="6"/>
      <c r="BN178" s="6"/>
      <c r="BO178" s="6"/>
      <c r="BP178" s="6"/>
      <c r="BQ178" s="6"/>
      <c r="BR178" s="6"/>
      <c r="BS178" s="6"/>
      <c r="BT178" s="6"/>
      <c r="BU178" s="6"/>
      <c r="BV178" s="6"/>
      <c r="BW178" s="6"/>
      <c r="BX178" s="6"/>
      <c r="BY178" s="6"/>
      <c r="BZ178" s="6"/>
      <c r="CA178" s="6"/>
      <c r="CB178" s="6"/>
      <c r="CC178" s="6"/>
      <c r="CD178" s="6"/>
      <c r="CE178" s="6"/>
      <c r="CF178" s="6"/>
      <c r="CG178" s="6"/>
      <c r="CH178" s="6"/>
      <c r="CI178" s="6"/>
      <c r="CJ178" s="6"/>
      <c r="CK178" s="6"/>
      <c r="CL178" s="6"/>
      <c r="CM178" s="6"/>
      <c r="CN178" s="6"/>
      <c r="CO178" s="6"/>
      <c r="CP178" s="6"/>
      <c r="CQ178" s="6"/>
      <c r="CR178" s="6"/>
      <c r="CS178" s="6"/>
      <c r="CT178" s="6"/>
      <c r="CU178" s="6"/>
      <c r="CV178" s="6"/>
      <c r="CW178" s="6"/>
      <c r="CX178" s="6"/>
      <c r="CY178" s="6"/>
      <c r="CZ178" s="6"/>
      <c r="DA178" s="6"/>
      <c r="DB178" s="6"/>
      <c r="DC178" s="6"/>
      <c r="DD178" s="6"/>
    </row>
    <row r="179" spans="1:108" x14ac:dyDescent="0.35">
      <c r="A179" s="6"/>
      <c r="B179" s="83"/>
      <c r="C179" s="6"/>
      <c r="D179" s="81"/>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c r="AZ179" s="6"/>
      <c r="BA179" s="6"/>
      <c r="BB179" s="6"/>
      <c r="BC179" s="6"/>
      <c r="BD179" s="6"/>
      <c r="BE179" s="6"/>
      <c r="BF179" s="6"/>
      <c r="BG179" s="6"/>
      <c r="BH179" s="6"/>
      <c r="BI179" s="6"/>
      <c r="BJ179" s="6"/>
      <c r="BK179" s="6"/>
      <c r="BL179" s="6"/>
      <c r="BM179" s="6"/>
      <c r="BN179" s="6"/>
      <c r="BO179" s="6"/>
      <c r="BP179" s="6"/>
      <c r="BQ179" s="6"/>
      <c r="BR179" s="6"/>
      <c r="BS179" s="6"/>
      <c r="BT179" s="6"/>
      <c r="BU179" s="6"/>
      <c r="BV179" s="6"/>
      <c r="BW179" s="6"/>
      <c r="BX179" s="6"/>
      <c r="BY179" s="6"/>
      <c r="BZ179" s="6"/>
      <c r="CA179" s="6"/>
      <c r="CB179" s="6"/>
      <c r="CC179" s="6"/>
      <c r="CD179" s="6"/>
      <c r="CE179" s="6"/>
      <c r="CF179" s="6"/>
      <c r="CG179" s="6"/>
      <c r="CH179" s="6"/>
      <c r="CI179" s="6"/>
      <c r="CJ179" s="6"/>
      <c r="CK179" s="6"/>
      <c r="CL179" s="6"/>
      <c r="CM179" s="6"/>
      <c r="CN179" s="6"/>
      <c r="CO179" s="6"/>
      <c r="CP179" s="6"/>
      <c r="CQ179" s="6"/>
      <c r="CR179" s="6"/>
      <c r="CS179" s="6"/>
      <c r="CT179" s="6"/>
      <c r="CU179" s="6"/>
      <c r="CV179" s="6"/>
      <c r="CW179" s="6"/>
      <c r="CX179" s="6"/>
      <c r="CY179" s="6"/>
      <c r="CZ179" s="6"/>
      <c r="DA179" s="6"/>
      <c r="DB179" s="6"/>
      <c r="DC179" s="6"/>
      <c r="DD179" s="6"/>
    </row>
    <row r="180" spans="1:108" x14ac:dyDescent="0.35">
      <c r="A180" s="6"/>
      <c r="B180" s="83"/>
      <c r="C180" s="6"/>
      <c r="D180" s="81"/>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6"/>
      <c r="BA180" s="6"/>
      <c r="BB180" s="6"/>
      <c r="BC180" s="6"/>
      <c r="BD180" s="6"/>
      <c r="BE180" s="6"/>
      <c r="BF180" s="6"/>
      <c r="BG180" s="6"/>
      <c r="BH180" s="6"/>
      <c r="BI180" s="6"/>
      <c r="BJ180" s="6"/>
      <c r="BK180" s="6"/>
      <c r="BL180" s="6"/>
      <c r="BM180" s="6"/>
      <c r="BN180" s="6"/>
      <c r="BO180" s="6"/>
      <c r="BP180" s="6"/>
      <c r="BQ180" s="6"/>
      <c r="BR180" s="6"/>
      <c r="BS180" s="6"/>
      <c r="BT180" s="6"/>
      <c r="BU180" s="6"/>
      <c r="BV180" s="6"/>
      <c r="BW180" s="6"/>
      <c r="BX180" s="6"/>
      <c r="BY180" s="6"/>
      <c r="BZ180" s="6"/>
      <c r="CA180" s="6"/>
      <c r="CB180" s="6"/>
      <c r="CC180" s="6"/>
      <c r="CD180" s="6"/>
      <c r="CE180" s="6"/>
      <c r="CF180" s="6"/>
      <c r="CG180" s="6"/>
      <c r="CH180" s="6"/>
      <c r="CI180" s="6"/>
      <c r="CJ180" s="6"/>
      <c r="CK180" s="6"/>
      <c r="CL180" s="6"/>
      <c r="CM180" s="6"/>
      <c r="CN180" s="6"/>
      <c r="CO180" s="6"/>
      <c r="CP180" s="6"/>
      <c r="CQ180" s="6"/>
      <c r="CR180" s="6"/>
      <c r="CS180" s="6"/>
      <c r="CT180" s="6"/>
      <c r="CU180" s="6"/>
      <c r="CV180" s="6"/>
      <c r="CW180" s="6"/>
      <c r="CX180" s="6"/>
      <c r="CY180" s="6"/>
      <c r="CZ180" s="6"/>
      <c r="DA180" s="6"/>
      <c r="DB180" s="6"/>
      <c r="DC180" s="6"/>
      <c r="DD180" s="6"/>
    </row>
    <row r="181" spans="1:108" x14ac:dyDescent="0.35">
      <c r="A181" s="6"/>
      <c r="B181" s="83"/>
      <c r="C181" s="6"/>
      <c r="D181" s="81"/>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c r="AZ181" s="6"/>
      <c r="BA181" s="6"/>
      <c r="BB181" s="6"/>
      <c r="BC181" s="6"/>
      <c r="BD181" s="6"/>
      <c r="BE181" s="6"/>
      <c r="BF181" s="6"/>
      <c r="BG181" s="6"/>
      <c r="BH181" s="6"/>
      <c r="BI181" s="6"/>
      <c r="BJ181" s="6"/>
      <c r="BK181" s="6"/>
      <c r="BL181" s="6"/>
      <c r="BM181" s="6"/>
      <c r="BN181" s="6"/>
      <c r="BO181" s="6"/>
      <c r="BP181" s="6"/>
      <c r="BQ181" s="6"/>
      <c r="BR181" s="6"/>
      <c r="BS181" s="6"/>
      <c r="BT181" s="6"/>
      <c r="BU181" s="6"/>
      <c r="BV181" s="6"/>
      <c r="BW181" s="6"/>
      <c r="BX181" s="6"/>
      <c r="BY181" s="6"/>
      <c r="BZ181" s="6"/>
      <c r="CA181" s="6"/>
      <c r="CB181" s="6"/>
      <c r="CC181" s="6"/>
      <c r="CD181" s="6"/>
      <c r="CE181" s="6"/>
      <c r="CF181" s="6"/>
      <c r="CG181" s="6"/>
      <c r="CH181" s="6"/>
      <c r="CI181" s="6"/>
      <c r="CJ181" s="6"/>
      <c r="CK181" s="6"/>
      <c r="CL181" s="6"/>
      <c r="CM181" s="6"/>
      <c r="CN181" s="6"/>
      <c r="CO181" s="6"/>
      <c r="CP181" s="6"/>
      <c r="CQ181" s="6"/>
      <c r="CR181" s="6"/>
      <c r="CS181" s="6"/>
      <c r="CT181" s="6"/>
      <c r="CU181" s="6"/>
      <c r="CV181" s="6"/>
      <c r="CW181" s="6"/>
      <c r="CX181" s="6"/>
      <c r="CY181" s="6"/>
      <c r="CZ181" s="6"/>
      <c r="DA181" s="6"/>
      <c r="DB181" s="6"/>
      <c r="DC181" s="6"/>
      <c r="DD181" s="6"/>
    </row>
    <row r="182" spans="1:108" x14ac:dyDescent="0.35">
      <c r="A182" s="6"/>
      <c r="B182" s="83"/>
      <c r="C182" s="6"/>
      <c r="D182" s="81"/>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c r="DA182" s="6"/>
      <c r="DB182" s="6"/>
      <c r="DC182" s="6"/>
      <c r="DD182" s="6"/>
    </row>
    <row r="183" spans="1:108" x14ac:dyDescent="0.35">
      <c r="A183" s="6"/>
      <c r="B183" s="83"/>
      <c r="C183" s="6"/>
      <c r="D183" s="81"/>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c r="AZ183" s="6"/>
      <c r="BA183" s="6"/>
      <c r="BB183" s="6"/>
      <c r="BC183" s="6"/>
      <c r="BD183" s="6"/>
      <c r="BE183" s="6"/>
      <c r="BF183" s="6"/>
      <c r="BG183" s="6"/>
      <c r="BH183" s="6"/>
      <c r="BI183" s="6"/>
      <c r="BJ183" s="6"/>
      <c r="BK183" s="6"/>
      <c r="BL183" s="6"/>
      <c r="BM183" s="6"/>
      <c r="BN183" s="6"/>
      <c r="BO183" s="6"/>
      <c r="BP183" s="6"/>
      <c r="BQ183" s="6"/>
      <c r="BR183" s="6"/>
      <c r="BS183" s="6"/>
      <c r="BT183" s="6"/>
      <c r="BU183" s="6"/>
      <c r="BV183" s="6"/>
      <c r="BW183" s="6"/>
      <c r="BX183" s="6"/>
      <c r="BY183" s="6"/>
      <c r="BZ183" s="6"/>
      <c r="CA183" s="6"/>
      <c r="CB183" s="6"/>
      <c r="CC183" s="6"/>
      <c r="CD183" s="6"/>
      <c r="CE183" s="6"/>
      <c r="CF183" s="6"/>
      <c r="CG183" s="6"/>
      <c r="CH183" s="6"/>
      <c r="CI183" s="6"/>
      <c r="CJ183" s="6"/>
      <c r="CK183" s="6"/>
      <c r="CL183" s="6"/>
      <c r="CM183" s="6"/>
      <c r="CN183" s="6"/>
      <c r="CO183" s="6"/>
      <c r="CP183" s="6"/>
      <c r="CQ183" s="6"/>
      <c r="CR183" s="6"/>
      <c r="CS183" s="6"/>
      <c r="CT183" s="6"/>
      <c r="CU183" s="6"/>
      <c r="CV183" s="6"/>
      <c r="CW183" s="6"/>
      <c r="CX183" s="6"/>
      <c r="CY183" s="6"/>
      <c r="CZ183" s="6"/>
      <c r="DA183" s="6"/>
      <c r="DB183" s="6"/>
      <c r="DC183" s="6"/>
      <c r="DD183" s="6"/>
    </row>
    <row r="184" spans="1:108" x14ac:dyDescent="0.35">
      <c r="A184" s="6"/>
      <c r="B184" s="83"/>
      <c r="C184" s="6"/>
      <c r="D184" s="81"/>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6"/>
      <c r="BA184" s="6"/>
      <c r="BB184" s="6"/>
      <c r="BC184" s="6"/>
      <c r="BD184" s="6"/>
      <c r="BE184" s="6"/>
      <c r="BF184" s="6"/>
      <c r="BG184" s="6"/>
      <c r="BH184" s="6"/>
      <c r="BI184" s="6"/>
      <c r="BJ184" s="6"/>
      <c r="BK184" s="6"/>
      <c r="BL184" s="6"/>
      <c r="BM184" s="6"/>
      <c r="BN184" s="6"/>
      <c r="BO184" s="6"/>
      <c r="BP184" s="6"/>
      <c r="BQ184" s="6"/>
      <c r="BR184" s="6"/>
      <c r="BS184" s="6"/>
      <c r="BT184" s="6"/>
      <c r="BU184" s="6"/>
      <c r="BV184" s="6"/>
      <c r="BW184" s="6"/>
      <c r="BX184" s="6"/>
      <c r="BY184" s="6"/>
      <c r="BZ184" s="6"/>
      <c r="CA184" s="6"/>
      <c r="CB184" s="6"/>
      <c r="CC184" s="6"/>
      <c r="CD184" s="6"/>
      <c r="CE184" s="6"/>
      <c r="CF184" s="6"/>
      <c r="CG184" s="6"/>
      <c r="CH184" s="6"/>
      <c r="CI184" s="6"/>
      <c r="CJ184" s="6"/>
      <c r="CK184" s="6"/>
      <c r="CL184" s="6"/>
      <c r="CM184" s="6"/>
      <c r="CN184" s="6"/>
      <c r="CO184" s="6"/>
      <c r="CP184" s="6"/>
      <c r="CQ184" s="6"/>
      <c r="CR184" s="6"/>
      <c r="CS184" s="6"/>
      <c r="CT184" s="6"/>
      <c r="CU184" s="6"/>
      <c r="CV184" s="6"/>
      <c r="CW184" s="6"/>
      <c r="CX184" s="6"/>
      <c r="CY184" s="6"/>
      <c r="CZ184" s="6"/>
      <c r="DA184" s="6"/>
      <c r="DB184" s="6"/>
      <c r="DC184" s="6"/>
      <c r="DD184" s="6"/>
    </row>
    <row r="185" spans="1:108" x14ac:dyDescent="0.35">
      <c r="A185" s="6"/>
      <c r="B185" s="83"/>
      <c r="C185" s="6"/>
      <c r="D185" s="81"/>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c r="AZ185" s="6"/>
      <c r="BA185" s="6"/>
      <c r="BB185" s="6"/>
      <c r="BC185" s="6"/>
      <c r="BD185" s="6"/>
      <c r="BE185" s="6"/>
      <c r="BF185" s="6"/>
      <c r="BG185" s="6"/>
      <c r="BH185" s="6"/>
      <c r="BI185" s="6"/>
      <c r="BJ185" s="6"/>
      <c r="BK185" s="6"/>
      <c r="BL185" s="6"/>
      <c r="BM185" s="6"/>
      <c r="BN185" s="6"/>
      <c r="BO185" s="6"/>
      <c r="BP185" s="6"/>
      <c r="BQ185" s="6"/>
      <c r="BR185" s="6"/>
      <c r="BS185" s="6"/>
      <c r="BT185" s="6"/>
      <c r="BU185" s="6"/>
      <c r="BV185" s="6"/>
      <c r="BW185" s="6"/>
      <c r="BX185" s="6"/>
      <c r="BY185" s="6"/>
      <c r="BZ185" s="6"/>
      <c r="CA185" s="6"/>
      <c r="CB185" s="6"/>
      <c r="CC185" s="6"/>
      <c r="CD185" s="6"/>
      <c r="CE185" s="6"/>
      <c r="CF185" s="6"/>
      <c r="CG185" s="6"/>
      <c r="CH185" s="6"/>
      <c r="CI185" s="6"/>
      <c r="CJ185" s="6"/>
      <c r="CK185" s="6"/>
      <c r="CL185" s="6"/>
      <c r="CM185" s="6"/>
      <c r="CN185" s="6"/>
      <c r="CO185" s="6"/>
      <c r="CP185" s="6"/>
      <c r="CQ185" s="6"/>
      <c r="CR185" s="6"/>
      <c r="CS185" s="6"/>
      <c r="CT185" s="6"/>
      <c r="CU185" s="6"/>
      <c r="CV185" s="6"/>
      <c r="CW185" s="6"/>
      <c r="CX185" s="6"/>
      <c r="CY185" s="6"/>
      <c r="CZ185" s="6"/>
      <c r="DA185" s="6"/>
      <c r="DB185" s="6"/>
      <c r="DC185" s="6"/>
      <c r="DD185" s="6"/>
    </row>
    <row r="186" spans="1:108" x14ac:dyDescent="0.35">
      <c r="A186" s="6"/>
      <c r="B186" s="83"/>
      <c r="C186" s="6"/>
      <c r="D186" s="81"/>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6"/>
      <c r="BA186" s="6"/>
      <c r="BB186" s="6"/>
      <c r="BC186" s="6"/>
      <c r="BD186" s="6"/>
      <c r="BE186" s="6"/>
      <c r="BF186" s="6"/>
      <c r="BG186" s="6"/>
      <c r="BH186" s="6"/>
      <c r="BI186" s="6"/>
      <c r="BJ186" s="6"/>
      <c r="BK186" s="6"/>
      <c r="BL186" s="6"/>
      <c r="BM186" s="6"/>
      <c r="BN186" s="6"/>
      <c r="BO186" s="6"/>
      <c r="BP186" s="6"/>
      <c r="BQ186" s="6"/>
      <c r="BR186" s="6"/>
      <c r="BS186" s="6"/>
      <c r="BT186" s="6"/>
      <c r="BU186" s="6"/>
      <c r="BV186" s="6"/>
      <c r="BW186" s="6"/>
      <c r="BX186" s="6"/>
      <c r="BY186" s="6"/>
      <c r="BZ186" s="6"/>
      <c r="CA186" s="6"/>
      <c r="CB186" s="6"/>
      <c r="CC186" s="6"/>
      <c r="CD186" s="6"/>
      <c r="CE186" s="6"/>
      <c r="CF186" s="6"/>
      <c r="CG186" s="6"/>
      <c r="CH186" s="6"/>
      <c r="CI186" s="6"/>
      <c r="CJ186" s="6"/>
      <c r="CK186" s="6"/>
      <c r="CL186" s="6"/>
      <c r="CM186" s="6"/>
      <c r="CN186" s="6"/>
      <c r="CO186" s="6"/>
      <c r="CP186" s="6"/>
      <c r="CQ186" s="6"/>
      <c r="CR186" s="6"/>
      <c r="CS186" s="6"/>
      <c r="CT186" s="6"/>
      <c r="CU186" s="6"/>
      <c r="CV186" s="6"/>
      <c r="CW186" s="6"/>
      <c r="CX186" s="6"/>
      <c r="CY186" s="6"/>
      <c r="CZ186" s="6"/>
      <c r="DA186" s="6"/>
      <c r="DB186" s="6"/>
      <c r="DC186" s="6"/>
      <c r="DD186" s="6"/>
    </row>
    <row r="187" spans="1:108" x14ac:dyDescent="0.35">
      <c r="A187" s="6"/>
      <c r="B187" s="83"/>
      <c r="C187" s="6"/>
      <c r="D187" s="81"/>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c r="AZ187" s="6"/>
      <c r="BA187" s="6"/>
      <c r="BB187" s="6"/>
      <c r="BC187" s="6"/>
      <c r="BD187" s="6"/>
      <c r="BE187" s="6"/>
      <c r="BF187" s="6"/>
      <c r="BG187" s="6"/>
      <c r="BH187" s="6"/>
      <c r="BI187" s="6"/>
      <c r="BJ187" s="6"/>
      <c r="BK187" s="6"/>
      <c r="BL187" s="6"/>
      <c r="BM187" s="6"/>
      <c r="BN187" s="6"/>
      <c r="BO187" s="6"/>
      <c r="BP187" s="6"/>
      <c r="BQ187" s="6"/>
      <c r="BR187" s="6"/>
      <c r="BS187" s="6"/>
      <c r="BT187" s="6"/>
      <c r="BU187" s="6"/>
      <c r="BV187" s="6"/>
      <c r="BW187" s="6"/>
      <c r="BX187" s="6"/>
      <c r="BY187" s="6"/>
      <c r="BZ187" s="6"/>
      <c r="CA187" s="6"/>
      <c r="CB187" s="6"/>
      <c r="CC187" s="6"/>
      <c r="CD187" s="6"/>
      <c r="CE187" s="6"/>
      <c r="CF187" s="6"/>
      <c r="CG187" s="6"/>
      <c r="CH187" s="6"/>
      <c r="CI187" s="6"/>
      <c r="CJ187" s="6"/>
      <c r="CK187" s="6"/>
      <c r="CL187" s="6"/>
      <c r="CM187" s="6"/>
      <c r="CN187" s="6"/>
      <c r="CO187" s="6"/>
      <c r="CP187" s="6"/>
      <c r="CQ187" s="6"/>
      <c r="CR187" s="6"/>
      <c r="CS187" s="6"/>
      <c r="CT187" s="6"/>
      <c r="CU187" s="6"/>
      <c r="CV187" s="6"/>
      <c r="CW187" s="6"/>
      <c r="CX187" s="6"/>
      <c r="CY187" s="6"/>
      <c r="CZ187" s="6"/>
      <c r="DA187" s="6"/>
      <c r="DB187" s="6"/>
      <c r="DC187" s="6"/>
      <c r="DD187" s="6"/>
    </row>
    <row r="188" spans="1:108" x14ac:dyDescent="0.35">
      <c r="A188" s="6"/>
      <c r="B188" s="83"/>
      <c r="C188" s="6"/>
      <c r="D188" s="81"/>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6"/>
      <c r="BA188" s="6"/>
      <c r="BB188" s="6"/>
      <c r="BC188" s="6"/>
      <c r="BD188" s="6"/>
      <c r="BE188" s="6"/>
      <c r="BF188" s="6"/>
      <c r="BG188" s="6"/>
      <c r="BH188" s="6"/>
      <c r="BI188" s="6"/>
      <c r="BJ188" s="6"/>
      <c r="BK188" s="6"/>
      <c r="BL188" s="6"/>
      <c r="BM188" s="6"/>
      <c r="BN188" s="6"/>
      <c r="BO188" s="6"/>
      <c r="BP188" s="6"/>
      <c r="BQ188" s="6"/>
      <c r="BR188" s="6"/>
      <c r="BS188" s="6"/>
      <c r="BT188" s="6"/>
      <c r="BU188" s="6"/>
      <c r="BV188" s="6"/>
      <c r="BW188" s="6"/>
      <c r="BX188" s="6"/>
      <c r="BY188" s="6"/>
      <c r="BZ188" s="6"/>
      <c r="CA188" s="6"/>
      <c r="CB188" s="6"/>
      <c r="CC188" s="6"/>
      <c r="CD188" s="6"/>
      <c r="CE188" s="6"/>
      <c r="CF188" s="6"/>
      <c r="CG188" s="6"/>
      <c r="CH188" s="6"/>
      <c r="CI188" s="6"/>
      <c r="CJ188" s="6"/>
      <c r="CK188" s="6"/>
      <c r="CL188" s="6"/>
      <c r="CM188" s="6"/>
      <c r="CN188" s="6"/>
      <c r="CO188" s="6"/>
      <c r="CP188" s="6"/>
      <c r="CQ188" s="6"/>
      <c r="CR188" s="6"/>
      <c r="CS188" s="6"/>
      <c r="CT188" s="6"/>
      <c r="CU188" s="6"/>
      <c r="CV188" s="6"/>
      <c r="CW188" s="6"/>
      <c r="CX188" s="6"/>
      <c r="CY188" s="6"/>
      <c r="CZ188" s="6"/>
      <c r="DA188" s="6"/>
      <c r="DB188" s="6"/>
      <c r="DC188" s="6"/>
      <c r="DD188" s="6"/>
    </row>
    <row r="189" spans="1:108" x14ac:dyDescent="0.35">
      <c r="A189" s="6"/>
      <c r="B189" s="83"/>
      <c r="C189" s="6"/>
      <c r="D189" s="81"/>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c r="AZ189" s="6"/>
      <c r="BA189" s="6"/>
      <c r="BB189" s="6"/>
      <c r="BC189" s="6"/>
      <c r="BD189" s="6"/>
      <c r="BE189" s="6"/>
      <c r="BF189" s="6"/>
      <c r="BG189" s="6"/>
      <c r="BH189" s="6"/>
      <c r="BI189" s="6"/>
      <c r="BJ189" s="6"/>
      <c r="BK189" s="6"/>
      <c r="BL189" s="6"/>
      <c r="BM189" s="6"/>
      <c r="BN189" s="6"/>
      <c r="BO189" s="6"/>
      <c r="BP189" s="6"/>
      <c r="BQ189" s="6"/>
      <c r="BR189" s="6"/>
      <c r="BS189" s="6"/>
      <c r="BT189" s="6"/>
      <c r="BU189" s="6"/>
      <c r="BV189" s="6"/>
      <c r="BW189" s="6"/>
      <c r="BX189" s="6"/>
      <c r="BY189" s="6"/>
      <c r="BZ189" s="6"/>
      <c r="CA189" s="6"/>
      <c r="CB189" s="6"/>
      <c r="CC189" s="6"/>
      <c r="CD189" s="6"/>
      <c r="CE189" s="6"/>
      <c r="CF189" s="6"/>
      <c r="CG189" s="6"/>
      <c r="CH189" s="6"/>
      <c r="CI189" s="6"/>
      <c r="CJ189" s="6"/>
      <c r="CK189" s="6"/>
      <c r="CL189" s="6"/>
      <c r="CM189" s="6"/>
      <c r="CN189" s="6"/>
      <c r="CO189" s="6"/>
      <c r="CP189" s="6"/>
      <c r="CQ189" s="6"/>
      <c r="CR189" s="6"/>
      <c r="CS189" s="6"/>
      <c r="CT189" s="6"/>
      <c r="CU189" s="6"/>
      <c r="CV189" s="6"/>
      <c r="CW189" s="6"/>
      <c r="CX189" s="6"/>
      <c r="CY189" s="6"/>
      <c r="CZ189" s="6"/>
      <c r="DA189" s="6"/>
      <c r="DB189" s="6"/>
      <c r="DC189" s="6"/>
      <c r="DD189" s="6"/>
    </row>
    <row r="190" spans="1:108" x14ac:dyDescent="0.35">
      <c r="A190" s="6"/>
      <c r="B190" s="83"/>
      <c r="C190" s="6"/>
      <c r="D190" s="81"/>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6"/>
      <c r="BA190" s="6"/>
      <c r="BB190" s="6"/>
      <c r="BC190" s="6"/>
      <c r="BD190" s="6"/>
      <c r="BE190" s="6"/>
      <c r="BF190" s="6"/>
      <c r="BG190" s="6"/>
      <c r="BH190" s="6"/>
      <c r="BI190" s="6"/>
      <c r="BJ190" s="6"/>
      <c r="BK190" s="6"/>
      <c r="BL190" s="6"/>
      <c r="BM190" s="6"/>
      <c r="BN190" s="6"/>
      <c r="BO190" s="6"/>
      <c r="BP190" s="6"/>
      <c r="BQ190" s="6"/>
      <c r="BR190" s="6"/>
      <c r="BS190" s="6"/>
      <c r="BT190" s="6"/>
      <c r="BU190" s="6"/>
      <c r="BV190" s="6"/>
      <c r="BW190" s="6"/>
      <c r="BX190" s="6"/>
      <c r="BY190" s="6"/>
      <c r="BZ190" s="6"/>
      <c r="CA190" s="6"/>
      <c r="CB190" s="6"/>
      <c r="CC190" s="6"/>
      <c r="CD190" s="6"/>
      <c r="CE190" s="6"/>
      <c r="CF190" s="6"/>
      <c r="CG190" s="6"/>
      <c r="CH190" s="6"/>
      <c r="CI190" s="6"/>
      <c r="CJ190" s="6"/>
      <c r="CK190" s="6"/>
      <c r="CL190" s="6"/>
      <c r="CM190" s="6"/>
      <c r="CN190" s="6"/>
      <c r="CO190" s="6"/>
      <c r="CP190" s="6"/>
      <c r="CQ190" s="6"/>
      <c r="CR190" s="6"/>
      <c r="CS190" s="6"/>
      <c r="CT190" s="6"/>
      <c r="CU190" s="6"/>
      <c r="CV190" s="6"/>
      <c r="CW190" s="6"/>
      <c r="CX190" s="6"/>
      <c r="CY190" s="6"/>
      <c r="CZ190" s="6"/>
      <c r="DA190" s="6"/>
      <c r="DB190" s="6"/>
      <c r="DC190" s="6"/>
      <c r="DD190" s="6"/>
    </row>
    <row r="191" spans="1:108" x14ac:dyDescent="0.35">
      <c r="A191" s="6"/>
      <c r="B191" s="83"/>
      <c r="C191" s="6"/>
      <c r="D191" s="81"/>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c r="AZ191" s="6"/>
      <c r="BA191" s="6"/>
      <c r="BB191" s="6"/>
      <c r="BC191" s="6"/>
      <c r="BD191" s="6"/>
      <c r="BE191" s="6"/>
      <c r="BF191" s="6"/>
      <c r="BG191" s="6"/>
      <c r="BH191" s="6"/>
      <c r="BI191" s="6"/>
      <c r="BJ191" s="6"/>
      <c r="BK191" s="6"/>
      <c r="BL191" s="6"/>
      <c r="BM191" s="6"/>
      <c r="BN191" s="6"/>
      <c r="BO191" s="6"/>
      <c r="BP191" s="6"/>
      <c r="BQ191" s="6"/>
      <c r="BR191" s="6"/>
      <c r="BS191" s="6"/>
      <c r="BT191" s="6"/>
      <c r="BU191" s="6"/>
      <c r="BV191" s="6"/>
      <c r="BW191" s="6"/>
      <c r="BX191" s="6"/>
      <c r="BY191" s="6"/>
      <c r="BZ191" s="6"/>
      <c r="CA191" s="6"/>
      <c r="CB191" s="6"/>
      <c r="CC191" s="6"/>
      <c r="CD191" s="6"/>
      <c r="CE191" s="6"/>
      <c r="CF191" s="6"/>
      <c r="CG191" s="6"/>
      <c r="CH191" s="6"/>
      <c r="CI191" s="6"/>
      <c r="CJ191" s="6"/>
      <c r="CK191" s="6"/>
      <c r="CL191" s="6"/>
      <c r="CM191" s="6"/>
      <c r="CN191" s="6"/>
      <c r="CO191" s="6"/>
      <c r="CP191" s="6"/>
      <c r="CQ191" s="6"/>
      <c r="CR191" s="6"/>
      <c r="CS191" s="6"/>
      <c r="CT191" s="6"/>
      <c r="CU191" s="6"/>
      <c r="CV191" s="6"/>
      <c r="CW191" s="6"/>
      <c r="CX191" s="6"/>
      <c r="CY191" s="6"/>
      <c r="CZ191" s="6"/>
      <c r="DA191" s="6"/>
      <c r="DB191" s="6"/>
      <c r="DC191" s="6"/>
      <c r="DD191" s="6"/>
    </row>
    <row r="192" spans="1:108" x14ac:dyDescent="0.35">
      <c r="A192" s="6"/>
      <c r="B192" s="83"/>
      <c r="C192" s="6"/>
      <c r="D192" s="81"/>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6"/>
      <c r="BA192" s="6"/>
      <c r="BB192" s="6"/>
      <c r="BC192" s="6"/>
      <c r="BD192" s="6"/>
      <c r="BE192" s="6"/>
      <c r="BF192" s="6"/>
      <c r="BG192" s="6"/>
      <c r="BH192" s="6"/>
      <c r="BI192" s="6"/>
      <c r="BJ192" s="6"/>
      <c r="BK192" s="6"/>
      <c r="BL192" s="6"/>
      <c r="BM192" s="6"/>
      <c r="BN192" s="6"/>
      <c r="BO192" s="6"/>
      <c r="BP192" s="6"/>
      <c r="BQ192" s="6"/>
      <c r="BR192" s="6"/>
      <c r="BS192" s="6"/>
      <c r="BT192" s="6"/>
      <c r="BU192" s="6"/>
      <c r="BV192" s="6"/>
      <c r="BW192" s="6"/>
      <c r="BX192" s="6"/>
      <c r="BY192" s="6"/>
      <c r="BZ192" s="6"/>
      <c r="CA192" s="6"/>
      <c r="CB192" s="6"/>
      <c r="CC192" s="6"/>
      <c r="CD192" s="6"/>
      <c r="CE192" s="6"/>
      <c r="CF192" s="6"/>
      <c r="CG192" s="6"/>
      <c r="CH192" s="6"/>
      <c r="CI192" s="6"/>
      <c r="CJ192" s="6"/>
      <c r="CK192" s="6"/>
      <c r="CL192" s="6"/>
      <c r="CM192" s="6"/>
      <c r="CN192" s="6"/>
      <c r="CO192" s="6"/>
      <c r="CP192" s="6"/>
      <c r="CQ192" s="6"/>
      <c r="CR192" s="6"/>
      <c r="CS192" s="6"/>
      <c r="CT192" s="6"/>
      <c r="CU192" s="6"/>
      <c r="CV192" s="6"/>
      <c r="CW192" s="6"/>
      <c r="CX192" s="6"/>
      <c r="CY192" s="6"/>
      <c r="CZ192" s="6"/>
      <c r="DA192" s="6"/>
      <c r="DB192" s="6"/>
      <c r="DC192" s="6"/>
      <c r="DD192" s="6"/>
    </row>
    <row r="193" spans="1:113" x14ac:dyDescent="0.35">
      <c r="A193" s="6"/>
      <c r="B193" s="83"/>
      <c r="C193" s="6"/>
      <c r="D193" s="81"/>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c r="AZ193" s="6"/>
      <c r="BA193" s="6"/>
      <c r="BB193" s="6"/>
      <c r="BC193" s="6"/>
      <c r="BD193" s="6"/>
      <c r="BE193" s="6"/>
      <c r="BF193" s="6"/>
      <c r="BG193" s="6"/>
      <c r="BH193" s="6"/>
      <c r="BI193" s="6"/>
      <c r="BJ193" s="6"/>
      <c r="BK193" s="6"/>
      <c r="BL193" s="6"/>
      <c r="BM193" s="6"/>
      <c r="BN193" s="6"/>
      <c r="BO193" s="6"/>
      <c r="BP193" s="6"/>
      <c r="BQ193" s="6"/>
      <c r="BR193" s="6"/>
      <c r="BS193" s="6"/>
      <c r="BT193" s="6"/>
      <c r="BU193" s="6"/>
      <c r="BV193" s="6"/>
      <c r="BW193" s="6"/>
      <c r="BX193" s="6"/>
      <c r="BY193" s="6"/>
      <c r="BZ193" s="6"/>
      <c r="CA193" s="6"/>
      <c r="CB193" s="6"/>
      <c r="CC193" s="6"/>
      <c r="CD193" s="6"/>
      <c r="CE193" s="6"/>
      <c r="CF193" s="6"/>
      <c r="CG193" s="6"/>
      <c r="CH193" s="6"/>
      <c r="CI193" s="6"/>
      <c r="CJ193" s="6"/>
      <c r="CK193" s="6"/>
      <c r="CL193" s="6"/>
      <c r="CM193" s="6"/>
      <c r="CN193" s="6"/>
      <c r="CO193" s="6"/>
      <c r="CP193" s="6"/>
      <c r="CQ193" s="6"/>
      <c r="CR193" s="6"/>
      <c r="CS193" s="6"/>
      <c r="CT193" s="6"/>
      <c r="CU193" s="6"/>
      <c r="CV193" s="6"/>
      <c r="CW193" s="6"/>
      <c r="CX193" s="6"/>
      <c r="CY193" s="6"/>
      <c r="CZ193" s="6"/>
      <c r="DA193" s="6"/>
      <c r="DB193" s="6"/>
      <c r="DC193" s="6"/>
      <c r="DD193" s="6"/>
    </row>
    <row r="194" spans="1:113" x14ac:dyDescent="0.35">
      <c r="A194" s="6"/>
      <c r="B194" s="83"/>
      <c r="C194" s="6"/>
      <c r="D194" s="81"/>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6"/>
      <c r="BA194" s="6"/>
      <c r="BB194" s="6"/>
      <c r="BC194" s="6"/>
      <c r="BD194" s="6"/>
      <c r="BE194" s="6"/>
      <c r="BF194" s="6"/>
      <c r="BG194" s="6"/>
      <c r="BH194" s="6"/>
      <c r="BI194" s="6"/>
      <c r="BJ194" s="6"/>
      <c r="BK194" s="6"/>
      <c r="BL194" s="6"/>
      <c r="BM194" s="6"/>
      <c r="BN194" s="6"/>
      <c r="BO194" s="6"/>
      <c r="BP194" s="6"/>
      <c r="BQ194" s="6"/>
      <c r="BR194" s="6"/>
      <c r="BS194" s="6"/>
      <c r="BT194" s="6"/>
      <c r="BU194" s="6"/>
      <c r="BV194" s="6"/>
      <c r="BW194" s="6"/>
      <c r="BX194" s="6"/>
      <c r="BY194" s="6"/>
      <c r="BZ194" s="6"/>
      <c r="CA194" s="6"/>
      <c r="CB194" s="6"/>
      <c r="CC194" s="6"/>
      <c r="CD194" s="6"/>
      <c r="CE194" s="6"/>
      <c r="CF194" s="6"/>
      <c r="CG194" s="6"/>
      <c r="CH194" s="6"/>
      <c r="CI194" s="6"/>
      <c r="CJ194" s="6"/>
      <c r="CK194" s="6"/>
      <c r="CL194" s="6"/>
      <c r="CM194" s="6"/>
      <c r="CN194" s="6"/>
      <c r="CO194" s="6"/>
      <c r="CP194" s="6"/>
      <c r="CQ194" s="6"/>
      <c r="CR194" s="6"/>
      <c r="CS194" s="6"/>
      <c r="CT194" s="6"/>
      <c r="CU194" s="6"/>
      <c r="CV194" s="6"/>
      <c r="CW194" s="6"/>
      <c r="CX194" s="6"/>
      <c r="CY194" s="6"/>
      <c r="CZ194" s="6"/>
      <c r="DA194" s="6"/>
      <c r="DB194" s="6"/>
      <c r="DC194" s="6"/>
      <c r="DD194" s="6"/>
    </row>
    <row r="195" spans="1:113" x14ac:dyDescent="0.35">
      <c r="A195" s="6"/>
      <c r="B195" s="83"/>
      <c r="C195" s="6"/>
      <c r="D195" s="81"/>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c r="AZ195" s="6"/>
      <c r="BA195" s="6"/>
      <c r="BB195" s="6"/>
      <c r="BC195" s="6"/>
      <c r="BD195" s="6"/>
      <c r="BE195" s="6"/>
      <c r="BF195" s="6"/>
      <c r="BG195" s="6"/>
      <c r="BH195" s="6"/>
      <c r="BI195" s="6"/>
      <c r="BJ195" s="6"/>
      <c r="BK195" s="6"/>
      <c r="BL195" s="6"/>
      <c r="BM195" s="6"/>
      <c r="BN195" s="6"/>
      <c r="BO195" s="6"/>
      <c r="BP195" s="6"/>
      <c r="BQ195" s="6"/>
      <c r="BR195" s="6"/>
      <c r="BS195" s="6"/>
      <c r="BT195" s="6"/>
      <c r="BU195" s="6"/>
      <c r="BV195" s="6"/>
      <c r="BW195" s="6"/>
      <c r="BX195" s="6"/>
      <c r="BY195" s="6"/>
      <c r="BZ195" s="6"/>
      <c r="CA195" s="6"/>
      <c r="CB195" s="6"/>
      <c r="CC195" s="6"/>
      <c r="CD195" s="6"/>
      <c r="CE195" s="6"/>
      <c r="CF195" s="6"/>
      <c r="CG195" s="6"/>
      <c r="CH195" s="6"/>
      <c r="CI195" s="6"/>
      <c r="CJ195" s="6"/>
      <c r="CK195" s="6"/>
      <c r="CL195" s="6"/>
      <c r="CM195" s="6"/>
      <c r="CN195" s="6"/>
      <c r="CO195" s="6"/>
      <c r="CP195" s="6"/>
      <c r="CQ195" s="6"/>
      <c r="CR195" s="6"/>
      <c r="CS195" s="6"/>
      <c r="CT195" s="6"/>
      <c r="CU195" s="6"/>
      <c r="CV195" s="6"/>
      <c r="CW195" s="6"/>
      <c r="CX195" s="6"/>
      <c r="CY195" s="6"/>
      <c r="CZ195" s="6"/>
      <c r="DA195" s="6"/>
      <c r="DB195" s="6"/>
      <c r="DC195" s="6"/>
      <c r="DD195" s="6"/>
    </row>
    <row r="196" spans="1:113" x14ac:dyDescent="0.35">
      <c r="A196" s="6"/>
      <c r="B196" s="83"/>
      <c r="C196" s="6"/>
      <c r="D196" s="81"/>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c r="BA196" s="6"/>
      <c r="BB196" s="6"/>
      <c r="BC196" s="6"/>
      <c r="BD196" s="6"/>
      <c r="BE196" s="6"/>
      <c r="BF196" s="6"/>
      <c r="BG196" s="6"/>
      <c r="BH196" s="6"/>
      <c r="BI196" s="6"/>
      <c r="BJ196" s="6"/>
      <c r="BK196" s="6"/>
      <c r="BL196" s="6"/>
      <c r="BM196" s="6"/>
      <c r="BN196" s="6"/>
      <c r="BO196" s="6"/>
      <c r="BP196" s="6"/>
      <c r="BQ196" s="6"/>
      <c r="BR196" s="6"/>
      <c r="BS196" s="6"/>
      <c r="BT196" s="6"/>
      <c r="BU196" s="6"/>
      <c r="BV196" s="6"/>
      <c r="BW196" s="6"/>
      <c r="BX196" s="6"/>
      <c r="BY196" s="6"/>
      <c r="BZ196" s="6"/>
      <c r="CA196" s="6"/>
      <c r="CB196" s="6"/>
      <c r="CC196" s="6"/>
      <c r="CD196" s="6"/>
      <c r="CE196" s="6"/>
      <c r="CF196" s="6"/>
      <c r="CG196" s="6"/>
      <c r="CH196" s="6"/>
      <c r="CI196" s="6"/>
      <c r="CJ196" s="6"/>
      <c r="CK196" s="6"/>
      <c r="CL196" s="6"/>
      <c r="CM196" s="6"/>
      <c r="CN196" s="6"/>
      <c r="CO196" s="6"/>
      <c r="CP196" s="6"/>
      <c r="CQ196" s="6"/>
      <c r="CR196" s="6"/>
      <c r="CS196" s="6"/>
      <c r="CT196" s="6"/>
      <c r="CU196" s="6"/>
      <c r="CV196" s="6"/>
      <c r="CW196" s="6"/>
      <c r="CX196" s="6"/>
      <c r="CY196" s="6"/>
      <c r="CZ196" s="6"/>
      <c r="DA196" s="6"/>
      <c r="DB196" s="6"/>
      <c r="DC196" s="6"/>
      <c r="DD196" s="6"/>
    </row>
    <row r="197" spans="1:113" x14ac:dyDescent="0.35">
      <c r="A197" s="6"/>
      <c r="B197" s="83"/>
      <c r="C197" s="6"/>
      <c r="D197" s="81"/>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c r="AZ197" s="6"/>
      <c r="BA197" s="6"/>
      <c r="BB197" s="6"/>
      <c r="BC197" s="6"/>
      <c r="BD197" s="6"/>
      <c r="BE197" s="6"/>
      <c r="BF197" s="6"/>
      <c r="BG197" s="6"/>
      <c r="BH197" s="6"/>
      <c r="BI197" s="6"/>
      <c r="BJ197" s="6"/>
      <c r="BK197" s="6"/>
      <c r="BL197" s="6"/>
      <c r="BM197" s="6"/>
      <c r="BN197" s="6"/>
      <c r="BO197" s="6"/>
      <c r="BP197" s="6"/>
      <c r="BQ197" s="6"/>
      <c r="BR197" s="6"/>
      <c r="BS197" s="6"/>
      <c r="BT197" s="6"/>
      <c r="BU197" s="6"/>
      <c r="BV197" s="6"/>
      <c r="BW197" s="6"/>
      <c r="BX197" s="6"/>
      <c r="BY197" s="6"/>
      <c r="BZ197" s="6"/>
      <c r="CA197" s="6"/>
      <c r="CB197" s="6"/>
      <c r="CC197" s="6"/>
      <c r="CD197" s="6"/>
      <c r="CE197" s="6"/>
      <c r="CF197" s="6"/>
      <c r="CG197" s="6"/>
      <c r="CH197" s="6"/>
      <c r="CI197" s="6"/>
      <c r="CJ197" s="6"/>
      <c r="CK197" s="6"/>
      <c r="CL197" s="6"/>
      <c r="CM197" s="6"/>
      <c r="CN197" s="6"/>
      <c r="CO197" s="6"/>
      <c r="CP197" s="6"/>
      <c r="CQ197" s="6"/>
      <c r="CR197" s="6"/>
      <c r="CS197" s="6"/>
      <c r="CT197" s="6"/>
      <c r="CU197" s="6"/>
      <c r="CV197" s="6"/>
      <c r="CW197" s="6"/>
      <c r="CX197" s="6"/>
      <c r="CY197" s="6"/>
      <c r="CZ197" s="6"/>
      <c r="DA197" s="6"/>
      <c r="DB197" s="6"/>
      <c r="DC197" s="6"/>
      <c r="DD197" s="6"/>
    </row>
    <row r="198" spans="1:113" x14ac:dyDescent="0.35">
      <c r="A198" s="6"/>
      <c r="B198" s="83"/>
      <c r="C198" s="6"/>
      <c r="D198" s="81"/>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6"/>
      <c r="BA198" s="6"/>
      <c r="BB198" s="6"/>
      <c r="BC198" s="6"/>
      <c r="BD198" s="6"/>
      <c r="BE198" s="6"/>
      <c r="BF198" s="6"/>
      <c r="BG198" s="6"/>
      <c r="BH198" s="6"/>
      <c r="BI198" s="6"/>
      <c r="BJ198" s="6"/>
      <c r="BK198" s="6"/>
      <c r="BL198" s="6"/>
      <c r="BM198" s="6"/>
      <c r="BN198" s="6"/>
      <c r="BO198" s="6"/>
      <c r="BP198" s="6"/>
      <c r="BQ198" s="6"/>
      <c r="BR198" s="6"/>
      <c r="BS198" s="6"/>
      <c r="BT198" s="6"/>
      <c r="BU198" s="6"/>
      <c r="BV198" s="6"/>
      <c r="BW198" s="6"/>
      <c r="BX198" s="6"/>
      <c r="BY198" s="6"/>
      <c r="BZ198" s="6"/>
      <c r="CA198" s="6"/>
      <c r="CB198" s="6"/>
      <c r="CC198" s="6"/>
      <c r="CD198" s="6"/>
      <c r="CE198" s="6"/>
      <c r="CF198" s="6"/>
      <c r="CG198" s="6"/>
      <c r="CH198" s="6"/>
      <c r="CI198" s="6"/>
      <c r="CJ198" s="6"/>
      <c r="CK198" s="6"/>
      <c r="CL198" s="6"/>
      <c r="CM198" s="6"/>
      <c r="CN198" s="6"/>
      <c r="CO198" s="6"/>
      <c r="CP198" s="6"/>
      <c r="CQ198" s="6"/>
      <c r="CR198" s="6"/>
      <c r="CS198" s="6"/>
      <c r="CT198" s="6"/>
      <c r="CU198" s="6"/>
      <c r="CV198" s="6"/>
      <c r="CW198" s="6"/>
      <c r="CX198" s="6"/>
      <c r="CY198" s="6"/>
      <c r="CZ198" s="6"/>
      <c r="DA198" s="6"/>
      <c r="DB198" s="6"/>
      <c r="DC198" s="6"/>
      <c r="DD198" s="6"/>
    </row>
    <row r="199" spans="1:113" x14ac:dyDescent="0.35">
      <c r="A199" s="6"/>
      <c r="B199" s="83"/>
      <c r="C199" s="6"/>
      <c r="D199" s="81"/>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c r="AZ199" s="6"/>
      <c r="BA199" s="6"/>
      <c r="BB199" s="6"/>
      <c r="BC199" s="6"/>
      <c r="BD199" s="6"/>
      <c r="BE199" s="6"/>
      <c r="BF199" s="6"/>
      <c r="BG199" s="6"/>
      <c r="BH199" s="6"/>
      <c r="BI199" s="6"/>
      <c r="BJ199" s="6"/>
      <c r="BK199" s="6"/>
      <c r="BL199" s="6"/>
      <c r="BM199" s="6"/>
      <c r="BN199" s="6"/>
      <c r="BO199" s="6"/>
      <c r="BP199" s="6"/>
      <c r="BQ199" s="6"/>
      <c r="BR199" s="6"/>
      <c r="BS199" s="6"/>
      <c r="BT199" s="6"/>
      <c r="BU199" s="6"/>
      <c r="BV199" s="6"/>
      <c r="BW199" s="6"/>
      <c r="BX199" s="6"/>
      <c r="BY199" s="6"/>
      <c r="BZ199" s="6"/>
      <c r="CA199" s="6"/>
      <c r="CB199" s="6"/>
      <c r="CC199" s="6"/>
      <c r="CD199" s="6"/>
      <c r="CE199" s="6"/>
      <c r="CF199" s="6"/>
      <c r="CG199" s="6"/>
      <c r="CH199" s="6"/>
      <c r="CI199" s="6"/>
      <c r="CJ199" s="6"/>
      <c r="CK199" s="6"/>
      <c r="CL199" s="6"/>
      <c r="CM199" s="6"/>
      <c r="CN199" s="6"/>
      <c r="CO199" s="6"/>
      <c r="CP199" s="6"/>
      <c r="CQ199" s="6"/>
      <c r="CR199" s="6"/>
      <c r="CS199" s="6"/>
      <c r="CT199" s="6"/>
      <c r="CU199" s="6"/>
      <c r="CV199" s="6"/>
      <c r="CW199" s="6"/>
      <c r="CX199" s="6"/>
      <c r="CY199" s="6"/>
      <c r="CZ199" s="6"/>
      <c r="DA199" s="6"/>
      <c r="DB199" s="6"/>
      <c r="DC199" s="6"/>
      <c r="DD199" s="6"/>
    </row>
    <row r="200" spans="1:113" x14ac:dyDescent="0.35">
      <c r="A200" s="6"/>
      <c r="B200" s="83"/>
      <c r="C200" s="6"/>
      <c r="D200" s="81"/>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6"/>
      <c r="BA200" s="6"/>
      <c r="BB200" s="6"/>
      <c r="BC200" s="6"/>
      <c r="BD200" s="6"/>
      <c r="BE200" s="6"/>
      <c r="BF200" s="6"/>
      <c r="BG200" s="6"/>
      <c r="BH200" s="6"/>
      <c r="BI200" s="6"/>
      <c r="BJ200" s="6"/>
      <c r="BK200" s="6"/>
      <c r="BL200" s="6"/>
      <c r="BM200" s="6"/>
      <c r="BN200" s="6"/>
      <c r="BO200" s="6"/>
      <c r="BP200" s="6"/>
      <c r="BQ200" s="6"/>
      <c r="BR200" s="6"/>
      <c r="BS200" s="6"/>
      <c r="BT200" s="6"/>
      <c r="BU200" s="6"/>
      <c r="BV200" s="6"/>
      <c r="BW200" s="6"/>
      <c r="BX200" s="6"/>
      <c r="BY200" s="6"/>
      <c r="BZ200" s="6"/>
      <c r="CA200" s="6"/>
      <c r="CB200" s="6"/>
      <c r="CC200" s="6"/>
      <c r="CD200" s="6"/>
      <c r="CE200" s="6"/>
      <c r="CF200" s="6"/>
      <c r="CG200" s="6"/>
      <c r="CH200" s="6"/>
      <c r="CI200" s="6"/>
      <c r="CJ200" s="6"/>
      <c r="CK200" s="6"/>
      <c r="CL200" s="6"/>
      <c r="CM200" s="6"/>
      <c r="CN200" s="6"/>
      <c r="CO200" s="6"/>
      <c r="CP200" s="6"/>
      <c r="CQ200" s="6"/>
      <c r="CR200" s="6"/>
      <c r="CS200" s="6"/>
      <c r="CT200" s="6"/>
      <c r="CU200" s="6"/>
      <c r="CV200" s="6"/>
      <c r="CW200" s="6"/>
      <c r="CX200" s="6"/>
      <c r="CY200" s="6"/>
      <c r="CZ200" s="6"/>
      <c r="DA200" s="6"/>
      <c r="DB200" s="6"/>
      <c r="DC200" s="6"/>
      <c r="DD200" s="6"/>
    </row>
    <row r="201" spans="1:113" x14ac:dyDescent="0.35">
      <c r="A201" s="6"/>
      <c r="B201" s="83"/>
      <c r="C201" s="6"/>
      <c r="D201" s="81"/>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c r="AZ201" s="6"/>
      <c r="BA201" s="6"/>
      <c r="BB201" s="6"/>
      <c r="BC201" s="6"/>
      <c r="BD201" s="6"/>
      <c r="BE201" s="6"/>
      <c r="BF201" s="6"/>
      <c r="BG201" s="6"/>
      <c r="BH201" s="6"/>
      <c r="BI201" s="6"/>
      <c r="BJ201" s="6"/>
      <c r="BK201" s="6"/>
      <c r="BL201" s="6"/>
      <c r="BM201" s="6"/>
      <c r="BN201" s="6"/>
      <c r="BO201" s="6"/>
      <c r="BP201" s="6"/>
      <c r="BQ201" s="6"/>
      <c r="BR201" s="6"/>
      <c r="BS201" s="6"/>
      <c r="BT201" s="6"/>
      <c r="BU201" s="6"/>
      <c r="BV201" s="6"/>
      <c r="BW201" s="6"/>
      <c r="BX201" s="6"/>
      <c r="BY201" s="6"/>
      <c r="BZ201" s="6"/>
      <c r="CA201" s="6"/>
      <c r="CB201" s="6"/>
      <c r="CC201" s="6"/>
      <c r="CD201" s="6"/>
      <c r="CE201" s="6"/>
      <c r="CF201" s="6"/>
      <c r="CG201" s="6"/>
      <c r="CH201" s="6"/>
      <c r="CI201" s="6"/>
      <c r="CJ201" s="6"/>
      <c r="CK201" s="6"/>
      <c r="CL201" s="6"/>
      <c r="CM201" s="6"/>
      <c r="CN201" s="6"/>
      <c r="CO201" s="6"/>
      <c r="CP201" s="6"/>
      <c r="CQ201" s="6"/>
      <c r="CR201" s="6"/>
      <c r="CS201" s="6"/>
      <c r="CT201" s="6"/>
      <c r="CU201" s="6"/>
      <c r="CV201" s="6"/>
      <c r="CW201" s="6"/>
      <c r="CX201" s="6"/>
      <c r="CY201" s="6"/>
      <c r="CZ201" s="6"/>
      <c r="DA201" s="6"/>
      <c r="DB201" s="6"/>
      <c r="DC201" s="6"/>
      <c r="DD201" s="6"/>
      <c r="DI201" t="s">
        <v>58</v>
      </c>
    </row>
    <row r="202" spans="1:113" x14ac:dyDescent="0.35">
      <c r="A202" s="6"/>
      <c r="B202" s="83"/>
      <c r="C202" s="6"/>
      <c r="D202" s="81"/>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6"/>
      <c r="BA202" s="6"/>
      <c r="BB202" s="6"/>
      <c r="BC202" s="6"/>
      <c r="BD202" s="6"/>
      <c r="BE202" s="6"/>
      <c r="BF202" s="6"/>
      <c r="BG202" s="6"/>
      <c r="BH202" s="6"/>
      <c r="BI202" s="6"/>
      <c r="BJ202" s="6"/>
      <c r="BK202" s="6"/>
      <c r="BL202" s="6"/>
      <c r="BM202" s="6"/>
      <c r="BN202" s="6"/>
      <c r="BO202" s="6"/>
      <c r="BP202" s="6"/>
      <c r="BQ202" s="6"/>
      <c r="BR202" s="6"/>
      <c r="BS202" s="6"/>
      <c r="BT202" s="6"/>
      <c r="BU202" s="6"/>
      <c r="BV202" s="6"/>
      <c r="BW202" s="6"/>
      <c r="BX202" s="6"/>
      <c r="BY202" s="6"/>
      <c r="BZ202" s="6"/>
      <c r="CA202" s="6"/>
      <c r="CB202" s="6"/>
      <c r="CC202" s="6"/>
      <c r="CD202" s="6"/>
      <c r="CE202" s="6"/>
      <c r="CF202" s="6"/>
      <c r="CG202" s="6"/>
      <c r="CH202" s="6"/>
      <c r="CI202" s="6"/>
      <c r="CJ202" s="6"/>
      <c r="CK202" s="6"/>
      <c r="CL202" s="6"/>
      <c r="CM202" s="6"/>
      <c r="CN202" s="6"/>
      <c r="CO202" s="6"/>
      <c r="CP202" s="6"/>
      <c r="CQ202" s="6"/>
      <c r="CR202" s="6"/>
      <c r="CS202" s="6"/>
      <c r="CT202" s="6"/>
      <c r="CU202" s="6"/>
      <c r="CV202" s="6"/>
      <c r="CW202" s="6"/>
      <c r="CX202" s="6"/>
      <c r="CY202" s="6"/>
      <c r="CZ202" s="6"/>
      <c r="DA202" s="6"/>
      <c r="DB202" s="6"/>
      <c r="DC202" s="6"/>
      <c r="DD202" s="6"/>
    </row>
    <row r="203" spans="1:113" x14ac:dyDescent="0.35">
      <c r="A203" s="6"/>
      <c r="B203" s="83"/>
      <c r="C203" s="6"/>
      <c r="D203" s="81"/>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c r="AZ203" s="6"/>
      <c r="BA203" s="6"/>
      <c r="BB203" s="6"/>
      <c r="BC203" s="6"/>
      <c r="BD203" s="6"/>
      <c r="BE203" s="6"/>
      <c r="BF203" s="6"/>
      <c r="BG203" s="6"/>
      <c r="BH203" s="6"/>
      <c r="BI203" s="6"/>
      <c r="BJ203" s="6"/>
      <c r="BK203" s="6"/>
      <c r="BL203" s="6"/>
      <c r="BM203" s="6"/>
      <c r="BN203" s="6"/>
      <c r="BO203" s="6"/>
      <c r="BP203" s="6"/>
      <c r="BQ203" s="6"/>
      <c r="BR203" s="6"/>
      <c r="BS203" s="6"/>
      <c r="BT203" s="6"/>
      <c r="BU203" s="6"/>
      <c r="BV203" s="6"/>
      <c r="BW203" s="6"/>
      <c r="BX203" s="6"/>
      <c r="BY203" s="6"/>
      <c r="BZ203" s="6"/>
      <c r="CA203" s="6"/>
      <c r="CB203" s="6"/>
      <c r="CC203" s="6"/>
      <c r="CD203" s="6"/>
      <c r="CE203" s="6"/>
      <c r="CF203" s="6"/>
      <c r="CG203" s="6"/>
      <c r="CH203" s="6"/>
      <c r="CI203" s="6"/>
      <c r="CJ203" s="6"/>
      <c r="CK203" s="6"/>
      <c r="CL203" s="6"/>
      <c r="CM203" s="6"/>
      <c r="CN203" s="6"/>
      <c r="CO203" s="6"/>
      <c r="CP203" s="6"/>
      <c r="CQ203" s="6"/>
      <c r="CR203" s="6"/>
      <c r="CS203" s="6"/>
      <c r="CT203" s="6"/>
      <c r="CU203" s="6"/>
      <c r="CV203" s="6"/>
      <c r="CW203" s="6"/>
      <c r="CX203" s="6"/>
      <c r="CY203" s="6"/>
      <c r="CZ203" s="6"/>
      <c r="DA203" s="6"/>
      <c r="DB203" s="6"/>
      <c r="DC203" s="6"/>
      <c r="DD203" s="6"/>
    </row>
    <row r="204" spans="1:113" x14ac:dyDescent="0.35">
      <c r="A204" s="6"/>
      <c r="B204" s="83"/>
      <c r="C204" s="6"/>
      <c r="D204" s="81"/>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6"/>
      <c r="BA204" s="6"/>
      <c r="BB204" s="6"/>
      <c r="BC204" s="6"/>
      <c r="BD204" s="6"/>
      <c r="BE204" s="6"/>
      <c r="BF204" s="6"/>
      <c r="BG204" s="6"/>
      <c r="BH204" s="6"/>
      <c r="BI204" s="6"/>
      <c r="BJ204" s="6"/>
      <c r="BK204" s="6"/>
      <c r="BL204" s="6"/>
      <c r="BM204" s="6"/>
      <c r="BN204" s="6"/>
      <c r="BO204" s="6"/>
      <c r="BP204" s="6"/>
      <c r="BQ204" s="6"/>
      <c r="BR204" s="6"/>
      <c r="BS204" s="6"/>
      <c r="BT204" s="6"/>
      <c r="BU204" s="6"/>
      <c r="BV204" s="6"/>
      <c r="BW204" s="6"/>
      <c r="BX204" s="6"/>
      <c r="BY204" s="6"/>
      <c r="BZ204" s="6"/>
      <c r="CA204" s="6"/>
      <c r="CB204" s="6"/>
      <c r="CC204" s="6"/>
      <c r="CD204" s="6"/>
      <c r="CE204" s="6"/>
      <c r="CF204" s="6"/>
      <c r="CG204" s="6"/>
      <c r="CH204" s="6"/>
      <c r="CI204" s="6"/>
      <c r="CJ204" s="6"/>
      <c r="CK204" s="6"/>
      <c r="CL204" s="6"/>
      <c r="CM204" s="6"/>
      <c r="CN204" s="6"/>
      <c r="CO204" s="6"/>
      <c r="CP204" s="6"/>
      <c r="CQ204" s="6"/>
      <c r="CR204" s="6"/>
      <c r="CS204" s="6"/>
      <c r="CT204" s="6"/>
      <c r="CU204" s="6"/>
      <c r="CV204" s="6"/>
      <c r="CW204" s="6"/>
      <c r="CX204" s="6"/>
      <c r="CY204" s="6"/>
      <c r="CZ204" s="6"/>
      <c r="DA204" s="6"/>
      <c r="DB204" s="6"/>
      <c r="DC204" s="6"/>
      <c r="DD204" s="6"/>
    </row>
    <row r="205" spans="1:113" x14ac:dyDescent="0.35">
      <c r="A205" s="6"/>
      <c r="B205" s="83"/>
      <c r="C205" s="6"/>
      <c r="D205" s="81"/>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c r="AZ205" s="6"/>
      <c r="BA205" s="6"/>
      <c r="BB205" s="6"/>
      <c r="BC205" s="6"/>
      <c r="BD205" s="6"/>
      <c r="BE205" s="6"/>
      <c r="BF205" s="6"/>
      <c r="BG205" s="6"/>
      <c r="BH205" s="6"/>
      <c r="BI205" s="6"/>
      <c r="BJ205" s="6"/>
      <c r="BK205" s="6"/>
      <c r="BL205" s="6"/>
      <c r="BM205" s="6"/>
      <c r="BN205" s="6"/>
      <c r="BO205" s="6"/>
      <c r="BP205" s="6"/>
      <c r="BQ205" s="6"/>
      <c r="BR205" s="6"/>
      <c r="BS205" s="6"/>
      <c r="BT205" s="6"/>
      <c r="BU205" s="6"/>
      <c r="BV205" s="6"/>
      <c r="BW205" s="6"/>
      <c r="BX205" s="6"/>
      <c r="BY205" s="6"/>
      <c r="BZ205" s="6"/>
      <c r="CA205" s="6"/>
      <c r="CB205" s="6"/>
      <c r="CC205" s="6"/>
      <c r="CD205" s="6"/>
      <c r="CE205" s="6"/>
      <c r="CF205" s="6"/>
      <c r="CG205" s="6"/>
      <c r="CH205" s="6"/>
      <c r="CI205" s="6"/>
      <c r="CJ205" s="6"/>
      <c r="CK205" s="6"/>
      <c r="CL205" s="6"/>
      <c r="CM205" s="6"/>
      <c r="CN205" s="6"/>
      <c r="CO205" s="6"/>
      <c r="CP205" s="6"/>
      <c r="CQ205" s="6"/>
      <c r="CR205" s="6"/>
      <c r="CS205" s="6"/>
      <c r="CT205" s="6"/>
      <c r="CU205" s="6"/>
      <c r="CV205" s="6"/>
      <c r="CW205" s="6"/>
      <c r="CX205" s="6"/>
      <c r="CY205" s="6"/>
      <c r="CZ205" s="6"/>
      <c r="DA205" s="6"/>
      <c r="DB205" s="6"/>
      <c r="DC205" s="6"/>
      <c r="DD205" s="6"/>
    </row>
    <row r="206" spans="1:113" x14ac:dyDescent="0.35">
      <c r="A206" s="6"/>
      <c r="B206" s="83"/>
      <c r="C206" s="6"/>
      <c r="D206" s="81"/>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6"/>
      <c r="BA206" s="6"/>
      <c r="BB206" s="6"/>
      <c r="BC206" s="6"/>
      <c r="BD206" s="6"/>
      <c r="BE206" s="6"/>
      <c r="BF206" s="6"/>
      <c r="BG206" s="6"/>
      <c r="BH206" s="6"/>
      <c r="BI206" s="6"/>
      <c r="BJ206" s="6"/>
      <c r="BK206" s="6"/>
      <c r="BL206" s="6"/>
      <c r="BM206" s="6"/>
      <c r="BN206" s="6"/>
      <c r="BO206" s="6"/>
      <c r="BP206" s="6"/>
      <c r="BQ206" s="6"/>
      <c r="BR206" s="6"/>
      <c r="BS206" s="6"/>
      <c r="BT206" s="6"/>
      <c r="BU206" s="6"/>
      <c r="BV206" s="6"/>
      <c r="BW206" s="6"/>
      <c r="BX206" s="6"/>
      <c r="BY206" s="6"/>
      <c r="BZ206" s="6"/>
      <c r="CA206" s="6"/>
      <c r="CB206" s="6"/>
      <c r="CC206" s="6"/>
      <c r="CD206" s="6"/>
      <c r="CE206" s="6"/>
      <c r="CF206" s="6"/>
      <c r="CG206" s="6"/>
      <c r="CH206" s="6"/>
      <c r="CI206" s="6"/>
      <c r="CJ206" s="6"/>
      <c r="CK206" s="6"/>
      <c r="CL206" s="6"/>
      <c r="CM206" s="6"/>
      <c r="CN206" s="6"/>
      <c r="CO206" s="6"/>
      <c r="CP206" s="6"/>
      <c r="CQ206" s="6"/>
      <c r="CR206" s="6"/>
      <c r="CS206" s="6"/>
      <c r="CT206" s="6"/>
      <c r="CU206" s="6"/>
      <c r="CV206" s="6"/>
      <c r="CW206" s="6"/>
      <c r="CX206" s="6"/>
      <c r="CY206" s="6"/>
      <c r="CZ206" s="6"/>
      <c r="DA206" s="6"/>
      <c r="DB206" s="6"/>
      <c r="DC206" s="6"/>
      <c r="DD206" s="6"/>
    </row>
    <row r="207" spans="1:113" x14ac:dyDescent="0.35">
      <c r="A207" s="6"/>
      <c r="B207" s="83"/>
      <c r="C207" s="6"/>
      <c r="D207" s="81"/>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c r="AZ207" s="6"/>
      <c r="BA207" s="6"/>
      <c r="BB207" s="6"/>
      <c r="BC207" s="6"/>
      <c r="BD207" s="6"/>
      <c r="BE207" s="6"/>
      <c r="BF207" s="6"/>
      <c r="BG207" s="6"/>
      <c r="BH207" s="6"/>
      <c r="BI207" s="6"/>
      <c r="BJ207" s="6"/>
      <c r="BK207" s="6"/>
      <c r="BL207" s="6"/>
      <c r="BM207" s="6"/>
      <c r="BN207" s="6"/>
      <c r="BO207" s="6"/>
      <c r="BP207" s="6"/>
      <c r="BQ207" s="6"/>
      <c r="BR207" s="6"/>
      <c r="BS207" s="6"/>
      <c r="BT207" s="6"/>
      <c r="BU207" s="6"/>
      <c r="BV207" s="6"/>
      <c r="BW207" s="6"/>
      <c r="BX207" s="6"/>
      <c r="BY207" s="6"/>
      <c r="BZ207" s="6"/>
      <c r="CA207" s="6"/>
      <c r="CB207" s="6"/>
      <c r="CC207" s="6"/>
      <c r="CD207" s="6"/>
      <c r="CE207" s="6"/>
      <c r="CF207" s="6"/>
      <c r="CG207" s="6"/>
      <c r="CH207" s="6"/>
      <c r="CI207" s="6"/>
      <c r="CJ207" s="6"/>
      <c r="CK207" s="6"/>
      <c r="CL207" s="6"/>
      <c r="CM207" s="6"/>
      <c r="CN207" s="6"/>
      <c r="CO207" s="6"/>
      <c r="CP207" s="6"/>
      <c r="CQ207" s="6"/>
      <c r="CR207" s="6"/>
      <c r="CS207" s="6"/>
      <c r="CT207" s="6"/>
      <c r="CU207" s="6"/>
      <c r="CV207" s="6"/>
      <c r="CW207" s="6"/>
      <c r="CX207" s="6"/>
      <c r="CY207" s="6"/>
      <c r="CZ207" s="6"/>
      <c r="DA207" s="6"/>
      <c r="DB207" s="6"/>
      <c r="DC207" s="6"/>
      <c r="DD207" s="6"/>
    </row>
    <row r="208" spans="1:113" x14ac:dyDescent="0.35">
      <c r="A208" s="6"/>
      <c r="B208" s="83"/>
      <c r="C208" s="6"/>
      <c r="D208" s="81"/>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6"/>
      <c r="BA208" s="6"/>
      <c r="BB208" s="6"/>
      <c r="BC208" s="6"/>
      <c r="BD208" s="6"/>
      <c r="BE208" s="6"/>
      <c r="BF208" s="6"/>
      <c r="BG208" s="6"/>
      <c r="BH208" s="6"/>
      <c r="BI208" s="6"/>
      <c r="BJ208" s="6"/>
      <c r="BK208" s="6"/>
      <c r="BL208" s="6"/>
      <c r="BM208" s="6"/>
      <c r="BN208" s="6"/>
      <c r="BO208" s="6"/>
      <c r="BP208" s="6"/>
      <c r="BQ208" s="6"/>
      <c r="BR208" s="6"/>
      <c r="BS208" s="6"/>
      <c r="BT208" s="6"/>
      <c r="BU208" s="6"/>
      <c r="BV208" s="6"/>
      <c r="BW208" s="6"/>
      <c r="BX208" s="6"/>
      <c r="BY208" s="6"/>
      <c r="BZ208" s="6"/>
      <c r="CA208" s="6"/>
      <c r="CB208" s="6"/>
      <c r="CC208" s="6"/>
      <c r="CD208" s="6"/>
      <c r="CE208" s="6"/>
      <c r="CF208" s="6"/>
      <c r="CG208" s="6"/>
      <c r="CH208" s="6"/>
      <c r="CI208" s="6"/>
      <c r="CJ208" s="6"/>
      <c r="CK208" s="6"/>
      <c r="CL208" s="6"/>
      <c r="CM208" s="6"/>
      <c r="CN208" s="6"/>
      <c r="CO208" s="6"/>
      <c r="CP208" s="6"/>
      <c r="CQ208" s="6"/>
      <c r="CR208" s="6"/>
      <c r="CS208" s="6"/>
      <c r="CT208" s="6"/>
      <c r="CU208" s="6"/>
      <c r="CV208" s="6"/>
      <c r="CW208" s="6"/>
      <c r="CX208" s="6"/>
      <c r="CY208" s="6"/>
      <c r="CZ208" s="6"/>
      <c r="DA208" s="6"/>
      <c r="DB208" s="6"/>
      <c r="DC208" s="6"/>
      <c r="DD208" s="6"/>
    </row>
    <row r="209" spans="1:108" x14ac:dyDescent="0.35">
      <c r="A209" s="6"/>
      <c r="B209" s="83"/>
      <c r="C209" s="6"/>
      <c r="D209" s="81"/>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c r="AZ209" s="6"/>
      <c r="BA209" s="6"/>
      <c r="BB209" s="6"/>
      <c r="BC209" s="6"/>
      <c r="BD209" s="6"/>
      <c r="BE209" s="6"/>
      <c r="BF209" s="6"/>
      <c r="BG209" s="6"/>
      <c r="BH209" s="6"/>
      <c r="BI209" s="6"/>
      <c r="BJ209" s="6"/>
      <c r="BK209" s="6"/>
      <c r="BL209" s="6"/>
      <c r="BM209" s="6"/>
      <c r="BN209" s="6"/>
      <c r="BO209" s="6"/>
      <c r="BP209" s="6"/>
      <c r="BQ209" s="6"/>
      <c r="BR209" s="6"/>
      <c r="BS209" s="6"/>
      <c r="BT209" s="6"/>
      <c r="BU209" s="6"/>
      <c r="BV209" s="6"/>
      <c r="BW209" s="6"/>
      <c r="BX209" s="6"/>
      <c r="BY209" s="6"/>
      <c r="BZ209" s="6"/>
      <c r="CA209" s="6"/>
      <c r="CB209" s="6"/>
      <c r="CC209" s="6"/>
      <c r="CD209" s="6"/>
      <c r="CE209" s="6"/>
      <c r="CF209" s="6"/>
      <c r="CG209" s="6"/>
      <c r="CH209" s="6"/>
      <c r="CI209" s="6"/>
      <c r="CJ209" s="6"/>
      <c r="CK209" s="6"/>
      <c r="CL209" s="6"/>
      <c r="CM209" s="6"/>
      <c r="CN209" s="6"/>
      <c r="CO209" s="6"/>
      <c r="CP209" s="6"/>
      <c r="CQ209" s="6"/>
      <c r="CR209" s="6"/>
      <c r="CS209" s="6"/>
      <c r="CT209" s="6"/>
      <c r="CU209" s="6"/>
      <c r="CV209" s="6"/>
      <c r="CW209" s="6"/>
      <c r="CX209" s="6"/>
      <c r="CY209" s="6"/>
      <c r="CZ209" s="6"/>
      <c r="DA209" s="6"/>
      <c r="DB209" s="6"/>
      <c r="DC209" s="6"/>
      <c r="DD209" s="6"/>
    </row>
    <row r="210" spans="1:108" x14ac:dyDescent="0.35">
      <c r="A210" s="6"/>
      <c r="B210" s="83"/>
      <c r="C210" s="6"/>
      <c r="D210" s="81"/>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6"/>
      <c r="BA210" s="6"/>
      <c r="BB210" s="6"/>
      <c r="BC210" s="6"/>
      <c r="BD210" s="6"/>
      <c r="BE210" s="6"/>
      <c r="BF210" s="6"/>
      <c r="BG210" s="6"/>
      <c r="BH210" s="6"/>
      <c r="BI210" s="6"/>
      <c r="BJ210" s="6"/>
      <c r="BK210" s="6"/>
      <c r="BL210" s="6"/>
      <c r="BM210" s="6"/>
      <c r="BN210" s="6"/>
      <c r="BO210" s="6"/>
      <c r="BP210" s="6"/>
      <c r="BQ210" s="6"/>
      <c r="BR210" s="6"/>
      <c r="BS210" s="6"/>
      <c r="BT210" s="6"/>
      <c r="BU210" s="6"/>
      <c r="BV210" s="6"/>
      <c r="BW210" s="6"/>
      <c r="BX210" s="6"/>
      <c r="BY210" s="6"/>
      <c r="BZ210" s="6"/>
      <c r="CA210" s="6"/>
      <c r="CB210" s="6"/>
      <c r="CC210" s="6"/>
      <c r="CD210" s="6"/>
      <c r="CE210" s="6"/>
      <c r="CF210" s="6"/>
      <c r="CG210" s="6"/>
      <c r="CH210" s="6"/>
      <c r="CI210" s="6"/>
      <c r="CJ210" s="6"/>
      <c r="CK210" s="6"/>
      <c r="CL210" s="6"/>
      <c r="CM210" s="6"/>
      <c r="CN210" s="6"/>
      <c r="CO210" s="6"/>
      <c r="CP210" s="6"/>
      <c r="CQ210" s="6"/>
      <c r="CR210" s="6"/>
      <c r="CS210" s="6"/>
      <c r="CT210" s="6"/>
      <c r="CU210" s="6"/>
      <c r="CV210" s="6"/>
      <c r="CW210" s="6"/>
      <c r="CX210" s="6"/>
      <c r="CY210" s="6"/>
      <c r="CZ210" s="6"/>
      <c r="DA210" s="6"/>
      <c r="DB210" s="6"/>
      <c r="DC210" s="6"/>
      <c r="DD210" s="6"/>
    </row>
    <row r="211" spans="1:108" x14ac:dyDescent="0.35">
      <c r="A211" s="6"/>
      <c r="B211" s="83"/>
      <c r="C211" s="6"/>
      <c r="D211" s="81"/>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c r="AZ211" s="6"/>
      <c r="BA211" s="6"/>
      <c r="BB211" s="6"/>
      <c r="BC211" s="6"/>
      <c r="BD211" s="6"/>
      <c r="BE211" s="6"/>
      <c r="BF211" s="6"/>
      <c r="BG211" s="6"/>
      <c r="BH211" s="6"/>
      <c r="BI211" s="6"/>
      <c r="BJ211" s="6"/>
      <c r="BK211" s="6"/>
      <c r="BL211" s="6"/>
      <c r="BM211" s="6"/>
      <c r="BN211" s="6"/>
      <c r="BO211" s="6"/>
      <c r="BP211" s="6"/>
      <c r="BQ211" s="6"/>
      <c r="BR211" s="6"/>
      <c r="BS211" s="6"/>
      <c r="BT211" s="6"/>
      <c r="BU211" s="6"/>
      <c r="BV211" s="6"/>
      <c r="BW211" s="6"/>
      <c r="BX211" s="6"/>
      <c r="BY211" s="6"/>
      <c r="BZ211" s="6"/>
      <c r="CA211" s="6"/>
      <c r="CB211" s="6"/>
      <c r="CC211" s="6"/>
      <c r="CD211" s="6"/>
      <c r="CE211" s="6"/>
      <c r="CF211" s="6"/>
      <c r="CG211" s="6"/>
      <c r="CH211" s="6"/>
      <c r="CI211" s="6"/>
      <c r="CJ211" s="6"/>
      <c r="CK211" s="6"/>
      <c r="CL211" s="6"/>
      <c r="CM211" s="6"/>
      <c r="CN211" s="6"/>
      <c r="CO211" s="6"/>
      <c r="CP211" s="6"/>
      <c r="CQ211" s="6"/>
      <c r="CR211" s="6"/>
      <c r="CS211" s="6"/>
      <c r="CT211" s="6"/>
      <c r="CU211" s="6"/>
      <c r="CV211" s="6"/>
      <c r="CW211" s="6"/>
      <c r="CX211" s="6"/>
      <c r="CY211" s="6"/>
      <c r="CZ211" s="6"/>
      <c r="DA211" s="6"/>
      <c r="DB211" s="6"/>
      <c r="DC211" s="6"/>
      <c r="DD211" s="6"/>
    </row>
    <row r="212" spans="1:108" x14ac:dyDescent="0.35">
      <c r="A212" s="6"/>
      <c r="B212" s="83"/>
      <c r="C212" s="6"/>
      <c r="D212" s="81"/>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6"/>
      <c r="BA212" s="6"/>
      <c r="BB212" s="6"/>
      <c r="BC212" s="6"/>
      <c r="BD212" s="6"/>
      <c r="BE212" s="6"/>
      <c r="BF212" s="6"/>
      <c r="BG212" s="6"/>
      <c r="BH212" s="6"/>
      <c r="BI212" s="6"/>
      <c r="BJ212" s="6"/>
      <c r="BK212" s="6"/>
      <c r="BL212" s="6"/>
      <c r="BM212" s="6"/>
      <c r="BN212" s="6"/>
      <c r="BO212" s="6"/>
      <c r="BP212" s="6"/>
      <c r="BQ212" s="6"/>
      <c r="BR212" s="6"/>
      <c r="BS212" s="6"/>
      <c r="BT212" s="6"/>
      <c r="BU212" s="6"/>
      <c r="BV212" s="6"/>
      <c r="BW212" s="6"/>
      <c r="BX212" s="6"/>
      <c r="BY212" s="6"/>
      <c r="BZ212" s="6"/>
      <c r="CA212" s="6"/>
      <c r="CB212" s="6"/>
      <c r="CC212" s="6"/>
      <c r="CD212" s="6"/>
      <c r="CE212" s="6"/>
      <c r="CF212" s="6"/>
      <c r="CG212" s="6"/>
      <c r="CH212" s="6"/>
      <c r="CI212" s="6"/>
      <c r="CJ212" s="6"/>
      <c r="CK212" s="6"/>
      <c r="CL212" s="6"/>
      <c r="CM212" s="6"/>
      <c r="CN212" s="6"/>
      <c r="CO212" s="6"/>
      <c r="CP212" s="6"/>
      <c r="CQ212" s="6"/>
      <c r="CR212" s="6"/>
      <c r="CS212" s="6"/>
      <c r="CT212" s="6"/>
      <c r="CU212" s="6"/>
      <c r="CV212" s="6"/>
      <c r="CW212" s="6"/>
      <c r="CX212" s="6"/>
      <c r="CY212" s="6"/>
      <c r="CZ212" s="6"/>
      <c r="DA212" s="6"/>
      <c r="DB212" s="6"/>
      <c r="DC212" s="6"/>
      <c r="DD212" s="6"/>
    </row>
    <row r="213" spans="1:108" x14ac:dyDescent="0.35">
      <c r="A213" s="6"/>
      <c r="B213" s="83"/>
      <c r="C213" s="6"/>
      <c r="D213" s="81"/>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c r="AZ213" s="6"/>
      <c r="BA213" s="6"/>
      <c r="BB213" s="6"/>
      <c r="BC213" s="6"/>
      <c r="BD213" s="6"/>
      <c r="BE213" s="6"/>
      <c r="BF213" s="6"/>
      <c r="BG213" s="6"/>
      <c r="BH213" s="6"/>
      <c r="BI213" s="6"/>
      <c r="BJ213" s="6"/>
      <c r="BK213" s="6"/>
      <c r="BL213" s="6"/>
      <c r="BM213" s="6"/>
      <c r="BN213" s="6"/>
      <c r="BO213" s="6"/>
      <c r="BP213" s="6"/>
      <c r="BQ213" s="6"/>
      <c r="BR213" s="6"/>
      <c r="BS213" s="6"/>
      <c r="BT213" s="6"/>
      <c r="BU213" s="6"/>
      <c r="BV213" s="6"/>
      <c r="BW213" s="6"/>
      <c r="BX213" s="6"/>
      <c r="BY213" s="6"/>
      <c r="BZ213" s="6"/>
      <c r="CA213" s="6"/>
      <c r="CB213" s="6"/>
      <c r="CC213" s="6"/>
      <c r="CD213" s="6"/>
      <c r="CE213" s="6"/>
      <c r="CF213" s="6"/>
      <c r="CG213" s="6"/>
      <c r="CH213" s="6"/>
      <c r="CI213" s="6"/>
      <c r="CJ213" s="6"/>
      <c r="CK213" s="6"/>
      <c r="CL213" s="6"/>
      <c r="CM213" s="6"/>
      <c r="CN213" s="6"/>
      <c r="CO213" s="6"/>
      <c r="CP213" s="6"/>
      <c r="CQ213" s="6"/>
      <c r="CR213" s="6"/>
      <c r="CS213" s="6"/>
      <c r="CT213" s="6"/>
      <c r="CU213" s="6"/>
      <c r="CV213" s="6"/>
      <c r="CW213" s="6"/>
      <c r="CX213" s="6"/>
      <c r="CY213" s="6"/>
      <c r="CZ213" s="6"/>
      <c r="DA213" s="6"/>
      <c r="DB213" s="6"/>
      <c r="DC213" s="6"/>
      <c r="DD213" s="6"/>
    </row>
    <row r="214" spans="1:108" x14ac:dyDescent="0.35">
      <c r="A214" s="6"/>
      <c r="B214" s="83"/>
      <c r="C214" s="6"/>
      <c r="D214" s="81"/>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6"/>
      <c r="BA214" s="6"/>
      <c r="BB214" s="6"/>
      <c r="BC214" s="6"/>
      <c r="BD214" s="6"/>
      <c r="BE214" s="6"/>
      <c r="BF214" s="6"/>
      <c r="BG214" s="6"/>
      <c r="BH214" s="6"/>
      <c r="BI214" s="6"/>
      <c r="BJ214" s="6"/>
      <c r="BK214" s="6"/>
      <c r="BL214" s="6"/>
      <c r="BM214" s="6"/>
      <c r="BN214" s="6"/>
      <c r="BO214" s="6"/>
      <c r="BP214" s="6"/>
      <c r="BQ214" s="6"/>
      <c r="BR214" s="6"/>
      <c r="BS214" s="6"/>
      <c r="BT214" s="6"/>
      <c r="BU214" s="6"/>
      <c r="BV214" s="6"/>
      <c r="BW214" s="6"/>
      <c r="BX214" s="6"/>
      <c r="BY214" s="6"/>
      <c r="BZ214" s="6"/>
      <c r="CA214" s="6"/>
      <c r="CB214" s="6"/>
      <c r="CC214" s="6"/>
      <c r="CD214" s="6"/>
      <c r="CE214" s="6"/>
      <c r="CF214" s="6"/>
      <c r="CG214" s="6"/>
      <c r="CH214" s="6"/>
      <c r="CI214" s="6"/>
      <c r="CJ214" s="6"/>
      <c r="CK214" s="6"/>
      <c r="CL214" s="6"/>
      <c r="CM214" s="6"/>
      <c r="CN214" s="6"/>
      <c r="CO214" s="6"/>
      <c r="CP214" s="6"/>
      <c r="CQ214" s="6"/>
      <c r="CR214" s="6"/>
      <c r="CS214" s="6"/>
      <c r="CT214" s="6"/>
      <c r="CU214" s="6"/>
      <c r="CV214" s="6"/>
      <c r="CW214" s="6"/>
      <c r="CX214" s="6"/>
      <c r="CY214" s="6"/>
      <c r="CZ214" s="6"/>
      <c r="DA214" s="6"/>
      <c r="DB214" s="6"/>
      <c r="DC214" s="6"/>
      <c r="DD214" s="6"/>
    </row>
    <row r="215" spans="1:108" x14ac:dyDescent="0.35">
      <c r="A215" s="6"/>
      <c r="B215" s="83"/>
      <c r="C215" s="6"/>
      <c r="D215" s="81"/>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c r="AZ215" s="6"/>
      <c r="BA215" s="6"/>
      <c r="BB215" s="6"/>
      <c r="BC215" s="6"/>
      <c r="BD215" s="6"/>
      <c r="BE215" s="6"/>
      <c r="BF215" s="6"/>
      <c r="BG215" s="6"/>
      <c r="BH215" s="6"/>
      <c r="BI215" s="6"/>
      <c r="BJ215" s="6"/>
      <c r="BK215" s="6"/>
      <c r="BL215" s="6"/>
      <c r="BM215" s="6"/>
      <c r="BN215" s="6"/>
      <c r="BO215" s="6"/>
      <c r="BP215" s="6"/>
      <c r="BQ215" s="6"/>
      <c r="BR215" s="6"/>
      <c r="BS215" s="6"/>
      <c r="BT215" s="6"/>
      <c r="BU215" s="6"/>
      <c r="BV215" s="6"/>
      <c r="BW215" s="6"/>
      <c r="BX215" s="6"/>
      <c r="BY215" s="6"/>
      <c r="BZ215" s="6"/>
      <c r="CA215" s="6"/>
      <c r="CB215" s="6"/>
      <c r="CC215" s="6"/>
      <c r="CD215" s="6"/>
      <c r="CE215" s="6"/>
      <c r="CF215" s="6"/>
      <c r="CG215" s="6"/>
      <c r="CH215" s="6"/>
      <c r="CI215" s="6"/>
      <c r="CJ215" s="6"/>
      <c r="CK215" s="6"/>
      <c r="CL215" s="6"/>
      <c r="CM215" s="6"/>
      <c r="CN215" s="6"/>
      <c r="CO215" s="6"/>
      <c r="CP215" s="6"/>
      <c r="CQ215" s="6"/>
      <c r="CR215" s="6"/>
      <c r="CS215" s="6"/>
      <c r="CT215" s="6"/>
      <c r="CU215" s="6"/>
      <c r="CV215" s="6"/>
      <c r="CW215" s="6"/>
      <c r="CX215" s="6"/>
      <c r="CY215" s="6"/>
      <c r="CZ215" s="6"/>
      <c r="DA215" s="6"/>
      <c r="DB215" s="6"/>
      <c r="DC215" s="6"/>
      <c r="DD215" s="6"/>
    </row>
    <row r="216" spans="1:108" x14ac:dyDescent="0.35">
      <c r="A216" s="6"/>
      <c r="B216" s="83"/>
      <c r="C216" s="6"/>
      <c r="D216" s="81"/>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6"/>
      <c r="BA216" s="6"/>
      <c r="BB216" s="6"/>
      <c r="BC216" s="6"/>
      <c r="BD216" s="6"/>
      <c r="BE216" s="6"/>
      <c r="BF216" s="6"/>
      <c r="BG216" s="6"/>
      <c r="BH216" s="6"/>
      <c r="BI216" s="6"/>
      <c r="BJ216" s="6"/>
      <c r="BK216" s="6"/>
      <c r="BL216" s="6"/>
      <c r="BM216" s="6"/>
      <c r="BN216" s="6"/>
      <c r="BO216" s="6"/>
      <c r="BP216" s="6"/>
      <c r="BQ216" s="6"/>
      <c r="BR216" s="6"/>
      <c r="BS216" s="6"/>
      <c r="BT216" s="6"/>
      <c r="BU216" s="6"/>
      <c r="BV216" s="6"/>
      <c r="BW216" s="6"/>
      <c r="BX216" s="6"/>
      <c r="BY216" s="6"/>
      <c r="BZ216" s="6"/>
      <c r="CA216" s="6"/>
      <c r="CB216" s="6"/>
      <c r="CC216" s="6"/>
      <c r="CD216" s="6"/>
      <c r="CE216" s="6"/>
      <c r="CF216" s="6"/>
      <c r="CG216" s="6"/>
      <c r="CH216" s="6"/>
      <c r="CI216" s="6"/>
      <c r="CJ216" s="6"/>
      <c r="CK216" s="6"/>
      <c r="CL216" s="6"/>
      <c r="CM216" s="6"/>
      <c r="CN216" s="6"/>
      <c r="CO216" s="6"/>
      <c r="CP216" s="6"/>
      <c r="CQ216" s="6"/>
      <c r="CR216" s="6"/>
      <c r="CS216" s="6"/>
      <c r="CT216" s="6"/>
      <c r="CU216" s="6"/>
      <c r="CV216" s="6"/>
      <c r="CW216" s="6"/>
      <c r="CX216" s="6"/>
      <c r="CY216" s="6"/>
      <c r="CZ216" s="6"/>
      <c r="DA216" s="6"/>
      <c r="DB216" s="6"/>
      <c r="DC216" s="6"/>
      <c r="DD216" s="6"/>
    </row>
    <row r="217" spans="1:108" x14ac:dyDescent="0.35">
      <c r="A217" s="6"/>
      <c r="B217" s="83"/>
      <c r="C217" s="6"/>
      <c r="D217" s="81"/>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c r="AZ217" s="6"/>
      <c r="BA217" s="6"/>
      <c r="BB217" s="6"/>
      <c r="BC217" s="6"/>
      <c r="BD217" s="6"/>
      <c r="BE217" s="6"/>
      <c r="BF217" s="6"/>
      <c r="BG217" s="6"/>
      <c r="BH217" s="6"/>
      <c r="BI217" s="6"/>
      <c r="BJ217" s="6"/>
      <c r="BK217" s="6"/>
      <c r="BL217" s="6"/>
      <c r="BM217" s="6"/>
      <c r="BN217" s="6"/>
      <c r="BO217" s="6"/>
      <c r="BP217" s="6"/>
      <c r="BQ217" s="6"/>
      <c r="BR217" s="6"/>
      <c r="BS217" s="6"/>
      <c r="BT217" s="6"/>
      <c r="BU217" s="6"/>
      <c r="BV217" s="6"/>
      <c r="BW217" s="6"/>
      <c r="BX217" s="6"/>
      <c r="BY217" s="6"/>
      <c r="BZ217" s="6"/>
      <c r="CA217" s="6"/>
      <c r="CB217" s="6"/>
      <c r="CC217" s="6"/>
      <c r="CD217" s="6"/>
      <c r="CE217" s="6"/>
      <c r="CF217" s="6"/>
      <c r="CG217" s="6"/>
      <c r="CH217" s="6"/>
      <c r="CI217" s="6"/>
      <c r="CJ217" s="6"/>
      <c r="CK217" s="6"/>
      <c r="CL217" s="6"/>
      <c r="CM217" s="6"/>
      <c r="CN217" s="6"/>
      <c r="CO217" s="6"/>
      <c r="CP217" s="6"/>
      <c r="CQ217" s="6"/>
      <c r="CR217" s="6"/>
      <c r="CS217" s="6"/>
      <c r="CT217" s="6"/>
      <c r="CU217" s="6"/>
      <c r="CV217" s="6"/>
      <c r="CW217" s="6"/>
      <c r="CX217" s="6"/>
      <c r="CY217" s="6"/>
      <c r="CZ217" s="6"/>
      <c r="DA217" s="6"/>
      <c r="DB217" s="6"/>
      <c r="DC217" s="6"/>
      <c r="DD217" s="6"/>
    </row>
    <row r="218" spans="1:108" x14ac:dyDescent="0.35">
      <c r="A218" s="6"/>
      <c r="B218" s="83"/>
      <c r="C218" s="6"/>
      <c r="D218" s="81"/>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6"/>
      <c r="BA218" s="6"/>
      <c r="BB218" s="6"/>
      <c r="BC218" s="6"/>
      <c r="BD218" s="6"/>
      <c r="BE218" s="6"/>
      <c r="BF218" s="6"/>
      <c r="BG218" s="6"/>
      <c r="BH218" s="6"/>
      <c r="BI218" s="6"/>
      <c r="BJ218" s="6"/>
      <c r="BK218" s="6"/>
      <c r="BL218" s="6"/>
      <c r="BM218" s="6"/>
      <c r="BN218" s="6"/>
      <c r="BO218" s="6"/>
      <c r="BP218" s="6"/>
      <c r="BQ218" s="6"/>
      <c r="BR218" s="6"/>
      <c r="BS218" s="6"/>
      <c r="BT218" s="6"/>
      <c r="BU218" s="6"/>
      <c r="BV218" s="6"/>
      <c r="BW218" s="6"/>
      <c r="BX218" s="6"/>
      <c r="BY218" s="6"/>
      <c r="BZ218" s="6"/>
      <c r="CA218" s="6"/>
      <c r="CB218" s="6"/>
      <c r="CC218" s="6"/>
      <c r="CD218" s="6"/>
      <c r="CE218" s="6"/>
      <c r="CF218" s="6"/>
      <c r="CG218" s="6"/>
      <c r="CH218" s="6"/>
      <c r="CI218" s="6"/>
      <c r="CJ218" s="6"/>
      <c r="CK218" s="6"/>
      <c r="CL218" s="6"/>
      <c r="CM218" s="6"/>
      <c r="CN218" s="6"/>
      <c r="CO218" s="6"/>
      <c r="CP218" s="6"/>
      <c r="CQ218" s="6"/>
      <c r="CR218" s="6"/>
      <c r="CS218" s="6"/>
      <c r="CT218" s="6"/>
      <c r="CU218" s="6"/>
      <c r="CV218" s="6"/>
      <c r="CW218" s="6"/>
      <c r="CX218" s="6"/>
      <c r="CY218" s="6"/>
      <c r="CZ218" s="6"/>
      <c r="DA218" s="6"/>
      <c r="DB218" s="6"/>
      <c r="DC218" s="6"/>
      <c r="DD218" s="6"/>
    </row>
    <row r="219" spans="1:108" x14ac:dyDescent="0.35">
      <c r="A219" s="6"/>
      <c r="B219" s="83"/>
      <c r="C219" s="6"/>
      <c r="D219" s="81"/>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c r="AZ219" s="6"/>
      <c r="BA219" s="6"/>
      <c r="BB219" s="6"/>
      <c r="BC219" s="6"/>
      <c r="BD219" s="6"/>
      <c r="BE219" s="6"/>
      <c r="BF219" s="6"/>
      <c r="BG219" s="6"/>
      <c r="BH219" s="6"/>
      <c r="BI219" s="6"/>
      <c r="BJ219" s="6"/>
      <c r="BK219" s="6"/>
      <c r="BL219" s="6"/>
      <c r="BM219" s="6"/>
      <c r="BN219" s="6"/>
      <c r="BO219" s="6"/>
      <c r="BP219" s="6"/>
      <c r="BQ219" s="6"/>
      <c r="BR219" s="6"/>
      <c r="BS219" s="6"/>
      <c r="BT219" s="6"/>
      <c r="BU219" s="6"/>
      <c r="BV219" s="6"/>
      <c r="BW219" s="6"/>
      <c r="BX219" s="6"/>
      <c r="BY219" s="6"/>
      <c r="BZ219" s="6"/>
      <c r="CA219" s="6"/>
      <c r="CB219" s="6"/>
      <c r="CC219" s="6"/>
      <c r="CD219" s="6"/>
      <c r="CE219" s="6"/>
      <c r="CF219" s="6"/>
      <c r="CG219" s="6"/>
      <c r="CH219" s="6"/>
      <c r="CI219" s="6"/>
      <c r="CJ219" s="6"/>
      <c r="CK219" s="6"/>
      <c r="CL219" s="6"/>
      <c r="CM219" s="6"/>
      <c r="CN219" s="6"/>
      <c r="CO219" s="6"/>
      <c r="CP219" s="6"/>
      <c r="CQ219" s="6"/>
      <c r="CR219" s="6"/>
      <c r="CS219" s="6"/>
      <c r="CT219" s="6"/>
      <c r="CU219" s="6"/>
      <c r="CV219" s="6"/>
      <c r="CW219" s="6"/>
      <c r="CX219" s="6"/>
      <c r="CY219" s="6"/>
      <c r="CZ219" s="6"/>
      <c r="DA219" s="6"/>
      <c r="DB219" s="6"/>
      <c r="DC219" s="6"/>
      <c r="DD219" s="6"/>
    </row>
    <row r="220" spans="1:108" x14ac:dyDescent="0.35">
      <c r="A220" s="6"/>
      <c r="B220" s="83"/>
      <c r="C220" s="6"/>
      <c r="D220" s="81"/>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6"/>
      <c r="BA220" s="6"/>
      <c r="BB220" s="6"/>
      <c r="BC220" s="6"/>
      <c r="BD220" s="6"/>
      <c r="BE220" s="6"/>
      <c r="BF220" s="6"/>
      <c r="BG220" s="6"/>
      <c r="BH220" s="6"/>
      <c r="BI220" s="6"/>
      <c r="BJ220" s="6"/>
      <c r="BK220" s="6"/>
      <c r="BL220" s="6"/>
      <c r="BM220" s="6"/>
      <c r="BN220" s="6"/>
      <c r="BO220" s="6"/>
      <c r="BP220" s="6"/>
      <c r="BQ220" s="6"/>
      <c r="BR220" s="6"/>
      <c r="BS220" s="6"/>
      <c r="BT220" s="6"/>
      <c r="BU220" s="6"/>
      <c r="BV220" s="6"/>
      <c r="BW220" s="6"/>
      <c r="BX220" s="6"/>
      <c r="BY220" s="6"/>
      <c r="BZ220" s="6"/>
      <c r="CA220" s="6"/>
      <c r="CB220" s="6"/>
      <c r="CC220" s="6"/>
      <c r="CD220" s="6"/>
      <c r="CE220" s="6"/>
      <c r="CF220" s="6"/>
      <c r="CG220" s="6"/>
      <c r="CH220" s="6"/>
      <c r="CI220" s="6"/>
      <c r="CJ220" s="6"/>
      <c r="CK220" s="6"/>
      <c r="CL220" s="6"/>
      <c r="CM220" s="6"/>
      <c r="CN220" s="6"/>
      <c r="CO220" s="6"/>
      <c r="CP220" s="6"/>
      <c r="CQ220" s="6"/>
      <c r="CR220" s="6"/>
      <c r="CS220" s="6"/>
      <c r="CT220" s="6"/>
      <c r="CU220" s="6"/>
      <c r="CV220" s="6"/>
      <c r="CW220" s="6"/>
      <c r="CX220" s="6"/>
      <c r="CY220" s="6"/>
      <c r="CZ220" s="6"/>
      <c r="DA220" s="6"/>
      <c r="DB220" s="6"/>
      <c r="DC220" s="6"/>
      <c r="DD220" s="6"/>
    </row>
    <row r="221" spans="1:108" x14ac:dyDescent="0.35">
      <c r="A221" s="6"/>
      <c r="B221" s="83"/>
      <c r="C221" s="6"/>
      <c r="D221" s="81"/>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c r="AZ221" s="6"/>
      <c r="BA221" s="6"/>
      <c r="BB221" s="6"/>
      <c r="BC221" s="6"/>
      <c r="BD221" s="6"/>
      <c r="BE221" s="6"/>
      <c r="BF221" s="6"/>
      <c r="BG221" s="6"/>
      <c r="BH221" s="6"/>
      <c r="BI221" s="6"/>
      <c r="BJ221" s="6"/>
      <c r="BK221" s="6"/>
      <c r="BL221" s="6"/>
      <c r="BM221" s="6"/>
      <c r="BN221" s="6"/>
      <c r="BO221" s="6"/>
      <c r="BP221" s="6"/>
      <c r="BQ221" s="6"/>
      <c r="BR221" s="6"/>
      <c r="BS221" s="6"/>
      <c r="BT221" s="6"/>
      <c r="BU221" s="6"/>
      <c r="BV221" s="6"/>
      <c r="BW221" s="6"/>
      <c r="BX221" s="6"/>
      <c r="BY221" s="6"/>
      <c r="BZ221" s="6"/>
      <c r="CA221" s="6"/>
      <c r="CB221" s="6"/>
      <c r="CC221" s="6"/>
      <c r="CD221" s="6"/>
      <c r="CE221" s="6"/>
      <c r="CF221" s="6"/>
      <c r="CG221" s="6"/>
      <c r="CH221" s="6"/>
      <c r="CI221" s="6"/>
      <c r="CJ221" s="6"/>
      <c r="CK221" s="6"/>
      <c r="CL221" s="6"/>
      <c r="CM221" s="6"/>
      <c r="CN221" s="6"/>
      <c r="CO221" s="6"/>
      <c r="CP221" s="6"/>
      <c r="CQ221" s="6"/>
      <c r="CR221" s="6"/>
      <c r="CS221" s="6"/>
      <c r="CT221" s="6"/>
      <c r="CU221" s="6"/>
      <c r="CV221" s="6"/>
      <c r="CW221" s="6"/>
      <c r="CX221" s="6"/>
      <c r="CY221" s="6"/>
      <c r="CZ221" s="6"/>
      <c r="DA221" s="6"/>
      <c r="DB221" s="6"/>
      <c r="DC221" s="6"/>
      <c r="DD221" s="6"/>
    </row>
    <row r="222" spans="1:108" x14ac:dyDescent="0.35">
      <c r="A222" s="6"/>
      <c r="B222" s="83"/>
      <c r="C222" s="6"/>
      <c r="D222" s="81"/>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6"/>
      <c r="BA222" s="6"/>
      <c r="BB222" s="6"/>
      <c r="BC222" s="6"/>
      <c r="BD222" s="6"/>
      <c r="BE222" s="6"/>
      <c r="BF222" s="6"/>
      <c r="BG222" s="6"/>
      <c r="BH222" s="6"/>
      <c r="BI222" s="6"/>
      <c r="BJ222" s="6"/>
      <c r="BK222" s="6"/>
      <c r="BL222" s="6"/>
      <c r="BM222" s="6"/>
      <c r="BN222" s="6"/>
      <c r="BO222" s="6"/>
      <c r="BP222" s="6"/>
      <c r="BQ222" s="6"/>
      <c r="BR222" s="6"/>
      <c r="BS222" s="6"/>
      <c r="BT222" s="6"/>
      <c r="BU222" s="6"/>
      <c r="BV222" s="6"/>
      <c r="BW222" s="6"/>
      <c r="BX222" s="6"/>
      <c r="BY222" s="6"/>
      <c r="BZ222" s="6"/>
      <c r="CA222" s="6"/>
      <c r="CB222" s="6"/>
      <c r="CC222" s="6"/>
      <c r="CD222" s="6"/>
      <c r="CE222" s="6"/>
      <c r="CF222" s="6"/>
      <c r="CG222" s="6"/>
      <c r="CH222" s="6"/>
      <c r="CI222" s="6"/>
      <c r="CJ222" s="6"/>
      <c r="CK222" s="6"/>
      <c r="CL222" s="6"/>
      <c r="CM222" s="6"/>
      <c r="CN222" s="6"/>
      <c r="CO222" s="6"/>
      <c r="CP222" s="6"/>
      <c r="CQ222" s="6"/>
      <c r="CR222" s="6"/>
      <c r="CS222" s="6"/>
      <c r="CT222" s="6"/>
      <c r="CU222" s="6"/>
      <c r="CV222" s="6"/>
      <c r="CW222" s="6"/>
      <c r="CX222" s="6"/>
      <c r="CY222" s="6"/>
      <c r="CZ222" s="6"/>
      <c r="DA222" s="6"/>
      <c r="DB222" s="6"/>
      <c r="DC222" s="6"/>
      <c r="DD222" s="6"/>
    </row>
    <row r="223" spans="1:108" x14ac:dyDescent="0.35">
      <c r="A223" s="6"/>
      <c r="B223" s="83"/>
      <c r="C223" s="6"/>
      <c r="D223" s="81"/>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c r="AZ223" s="6"/>
      <c r="BA223" s="6"/>
      <c r="BB223" s="6"/>
      <c r="BC223" s="6"/>
      <c r="BD223" s="6"/>
      <c r="BE223" s="6"/>
      <c r="BF223" s="6"/>
      <c r="BG223" s="6"/>
      <c r="BH223" s="6"/>
      <c r="BI223" s="6"/>
      <c r="BJ223" s="6"/>
      <c r="BK223" s="6"/>
      <c r="BL223" s="6"/>
      <c r="BM223" s="6"/>
      <c r="BN223" s="6"/>
      <c r="BO223" s="6"/>
      <c r="BP223" s="6"/>
      <c r="BQ223" s="6"/>
      <c r="BR223" s="6"/>
      <c r="BS223" s="6"/>
      <c r="BT223" s="6"/>
      <c r="BU223" s="6"/>
      <c r="BV223" s="6"/>
      <c r="BW223" s="6"/>
      <c r="BX223" s="6"/>
      <c r="BY223" s="6"/>
      <c r="BZ223" s="6"/>
      <c r="CA223" s="6"/>
      <c r="CB223" s="6"/>
      <c r="CC223" s="6"/>
      <c r="CD223" s="6"/>
      <c r="CE223" s="6"/>
      <c r="CF223" s="6"/>
      <c r="CG223" s="6"/>
      <c r="CH223" s="6"/>
      <c r="CI223" s="6"/>
      <c r="CJ223" s="6"/>
      <c r="CK223" s="6"/>
      <c r="CL223" s="6"/>
      <c r="CM223" s="6"/>
      <c r="CN223" s="6"/>
      <c r="CO223" s="6"/>
      <c r="CP223" s="6"/>
      <c r="CQ223" s="6"/>
      <c r="CR223" s="6"/>
      <c r="CS223" s="6"/>
      <c r="CT223" s="6"/>
      <c r="CU223" s="6"/>
      <c r="CV223" s="6"/>
      <c r="CW223" s="6"/>
      <c r="CX223" s="6"/>
      <c r="CY223" s="6"/>
      <c r="CZ223" s="6"/>
      <c r="DA223" s="6"/>
      <c r="DB223" s="6"/>
      <c r="DC223" s="6"/>
      <c r="DD223" s="6"/>
    </row>
    <row r="224" spans="1:108" x14ac:dyDescent="0.35">
      <c r="A224" s="6"/>
      <c r="B224" s="83"/>
      <c r="C224" s="6"/>
      <c r="D224" s="81"/>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c r="AZ224" s="6"/>
      <c r="BA224" s="6"/>
      <c r="BB224" s="6"/>
      <c r="BC224" s="6"/>
      <c r="BD224" s="6"/>
      <c r="BE224" s="6"/>
      <c r="BF224" s="6"/>
      <c r="BG224" s="6"/>
      <c r="BH224" s="6"/>
      <c r="BI224" s="6"/>
      <c r="BJ224" s="6"/>
      <c r="BK224" s="6"/>
      <c r="BL224" s="6"/>
      <c r="BM224" s="6"/>
      <c r="BN224" s="6"/>
      <c r="BO224" s="6"/>
      <c r="BP224" s="6"/>
      <c r="BQ224" s="6"/>
      <c r="BR224" s="6"/>
      <c r="BS224" s="6"/>
      <c r="BT224" s="6"/>
      <c r="BU224" s="6"/>
      <c r="BV224" s="6"/>
      <c r="BW224" s="6"/>
      <c r="BX224" s="6"/>
      <c r="BY224" s="6"/>
      <c r="BZ224" s="6"/>
      <c r="CA224" s="6"/>
      <c r="CB224" s="6"/>
      <c r="CC224" s="6"/>
      <c r="CD224" s="6"/>
      <c r="CE224" s="6"/>
      <c r="CF224" s="6"/>
      <c r="CG224" s="6"/>
      <c r="CH224" s="6"/>
      <c r="CI224" s="6"/>
      <c r="CJ224" s="6"/>
      <c r="CK224" s="6"/>
      <c r="CL224" s="6"/>
      <c r="CM224" s="6"/>
      <c r="CN224" s="6"/>
      <c r="CO224" s="6"/>
      <c r="CP224" s="6"/>
      <c r="CQ224" s="6"/>
      <c r="CR224" s="6"/>
      <c r="CS224" s="6"/>
      <c r="CT224" s="6"/>
      <c r="CU224" s="6"/>
      <c r="CV224" s="6"/>
      <c r="CW224" s="6"/>
      <c r="CX224" s="6"/>
      <c r="CY224" s="6"/>
      <c r="CZ224" s="6"/>
      <c r="DA224" s="6"/>
      <c r="DB224" s="6"/>
      <c r="DC224" s="6"/>
      <c r="DD224" s="6"/>
    </row>
    <row r="225" spans="1:108" x14ac:dyDescent="0.35">
      <c r="A225" s="6"/>
      <c r="B225" s="83"/>
      <c r="C225" s="6"/>
      <c r="D225" s="81"/>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c r="AZ225" s="6"/>
      <c r="BA225" s="6"/>
      <c r="BB225" s="6"/>
      <c r="BC225" s="6"/>
      <c r="BD225" s="6"/>
      <c r="BE225" s="6"/>
      <c r="BF225" s="6"/>
      <c r="BG225" s="6"/>
      <c r="BH225" s="6"/>
      <c r="BI225" s="6"/>
      <c r="BJ225" s="6"/>
      <c r="BK225" s="6"/>
      <c r="BL225" s="6"/>
      <c r="BM225" s="6"/>
      <c r="BN225" s="6"/>
      <c r="BO225" s="6"/>
      <c r="BP225" s="6"/>
      <c r="BQ225" s="6"/>
      <c r="BR225" s="6"/>
      <c r="BS225" s="6"/>
      <c r="BT225" s="6"/>
      <c r="BU225" s="6"/>
      <c r="BV225" s="6"/>
      <c r="BW225" s="6"/>
      <c r="BX225" s="6"/>
      <c r="BY225" s="6"/>
      <c r="BZ225" s="6"/>
      <c r="CA225" s="6"/>
      <c r="CB225" s="6"/>
      <c r="CC225" s="6"/>
      <c r="CD225" s="6"/>
      <c r="CE225" s="6"/>
      <c r="CF225" s="6"/>
      <c r="CG225" s="6"/>
      <c r="CH225" s="6"/>
      <c r="CI225" s="6"/>
      <c r="CJ225" s="6"/>
      <c r="CK225" s="6"/>
      <c r="CL225" s="6"/>
      <c r="CM225" s="6"/>
      <c r="CN225" s="6"/>
      <c r="CO225" s="6"/>
      <c r="CP225" s="6"/>
      <c r="CQ225" s="6"/>
      <c r="CR225" s="6"/>
      <c r="CS225" s="6"/>
      <c r="CT225" s="6"/>
      <c r="CU225" s="6"/>
      <c r="CV225" s="6"/>
      <c r="CW225" s="6"/>
      <c r="CX225" s="6"/>
      <c r="CY225" s="6"/>
      <c r="CZ225" s="6"/>
      <c r="DA225" s="6"/>
      <c r="DB225" s="6"/>
      <c r="DC225" s="6"/>
      <c r="DD225" s="6"/>
    </row>
    <row r="226" spans="1:108" x14ac:dyDescent="0.35">
      <c r="A226" s="6"/>
      <c r="B226" s="83"/>
      <c r="C226" s="6"/>
      <c r="D226" s="81"/>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6"/>
      <c r="BA226" s="6"/>
      <c r="BB226" s="6"/>
      <c r="BC226" s="6"/>
      <c r="BD226" s="6"/>
      <c r="BE226" s="6"/>
      <c r="BF226" s="6"/>
      <c r="BG226" s="6"/>
      <c r="BH226" s="6"/>
      <c r="BI226" s="6"/>
      <c r="BJ226" s="6"/>
      <c r="BK226" s="6"/>
      <c r="BL226" s="6"/>
      <c r="BM226" s="6"/>
      <c r="BN226" s="6"/>
      <c r="BO226" s="6"/>
      <c r="BP226" s="6"/>
      <c r="BQ226" s="6"/>
      <c r="BR226" s="6"/>
      <c r="BS226" s="6"/>
      <c r="BT226" s="6"/>
      <c r="BU226" s="6"/>
      <c r="BV226" s="6"/>
      <c r="BW226" s="6"/>
      <c r="BX226" s="6"/>
      <c r="BY226" s="6"/>
      <c r="BZ226" s="6"/>
      <c r="CA226" s="6"/>
      <c r="CB226" s="6"/>
      <c r="CC226" s="6"/>
      <c r="CD226" s="6"/>
      <c r="CE226" s="6"/>
      <c r="CF226" s="6"/>
      <c r="CG226" s="6"/>
      <c r="CH226" s="6"/>
      <c r="CI226" s="6"/>
      <c r="CJ226" s="6"/>
      <c r="CK226" s="6"/>
      <c r="CL226" s="6"/>
      <c r="CM226" s="6"/>
      <c r="CN226" s="6"/>
      <c r="CO226" s="6"/>
      <c r="CP226" s="6"/>
      <c r="CQ226" s="6"/>
      <c r="CR226" s="6"/>
      <c r="CS226" s="6"/>
      <c r="CT226" s="6"/>
      <c r="CU226" s="6"/>
      <c r="CV226" s="6"/>
      <c r="CW226" s="6"/>
      <c r="CX226" s="6"/>
      <c r="CY226" s="6"/>
      <c r="CZ226" s="6"/>
      <c r="DA226" s="6"/>
      <c r="DB226" s="6"/>
      <c r="DC226" s="6"/>
      <c r="DD226" s="6"/>
    </row>
    <row r="227" spans="1:108" x14ac:dyDescent="0.35">
      <c r="A227" s="6"/>
      <c r="B227" s="83"/>
      <c r="C227" s="6"/>
      <c r="D227" s="81"/>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c r="AZ227" s="6"/>
      <c r="BA227" s="6"/>
      <c r="BB227" s="6"/>
      <c r="BC227" s="6"/>
      <c r="BD227" s="6"/>
      <c r="BE227" s="6"/>
      <c r="BF227" s="6"/>
      <c r="BG227" s="6"/>
      <c r="BH227" s="6"/>
      <c r="BI227" s="6"/>
      <c r="BJ227" s="6"/>
      <c r="BK227" s="6"/>
      <c r="BL227" s="6"/>
      <c r="BM227" s="6"/>
      <c r="BN227" s="6"/>
      <c r="BO227" s="6"/>
      <c r="BP227" s="6"/>
      <c r="BQ227" s="6"/>
      <c r="BR227" s="6"/>
      <c r="BS227" s="6"/>
      <c r="BT227" s="6"/>
      <c r="BU227" s="6"/>
      <c r="BV227" s="6"/>
      <c r="BW227" s="6"/>
      <c r="BX227" s="6"/>
      <c r="BY227" s="6"/>
      <c r="BZ227" s="6"/>
      <c r="CA227" s="6"/>
      <c r="CB227" s="6"/>
      <c r="CC227" s="6"/>
      <c r="CD227" s="6"/>
      <c r="CE227" s="6"/>
      <c r="CF227" s="6"/>
      <c r="CG227" s="6"/>
      <c r="CH227" s="6"/>
      <c r="CI227" s="6"/>
      <c r="CJ227" s="6"/>
      <c r="CK227" s="6"/>
      <c r="CL227" s="6"/>
      <c r="CM227" s="6"/>
      <c r="CN227" s="6"/>
      <c r="CO227" s="6"/>
      <c r="CP227" s="6"/>
      <c r="CQ227" s="6"/>
      <c r="CR227" s="6"/>
      <c r="CS227" s="6"/>
      <c r="CT227" s="6"/>
      <c r="CU227" s="6"/>
      <c r="CV227" s="6"/>
      <c r="CW227" s="6"/>
      <c r="CX227" s="6"/>
      <c r="CY227" s="6"/>
      <c r="CZ227" s="6"/>
      <c r="DA227" s="6"/>
      <c r="DB227" s="6"/>
      <c r="DC227" s="6"/>
      <c r="DD227" s="6"/>
    </row>
    <row r="228" spans="1:108" x14ac:dyDescent="0.35">
      <c r="A228" s="6"/>
      <c r="B228" s="83"/>
      <c r="C228" s="6"/>
      <c r="D228" s="81"/>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c r="BA228" s="6"/>
      <c r="BB228" s="6"/>
      <c r="BC228" s="6"/>
      <c r="BD228" s="6"/>
      <c r="BE228" s="6"/>
      <c r="BF228" s="6"/>
      <c r="BG228" s="6"/>
      <c r="BH228" s="6"/>
      <c r="BI228" s="6"/>
      <c r="BJ228" s="6"/>
      <c r="BK228" s="6"/>
      <c r="BL228" s="6"/>
      <c r="BM228" s="6"/>
      <c r="BN228" s="6"/>
      <c r="BO228" s="6"/>
      <c r="BP228" s="6"/>
      <c r="BQ228" s="6"/>
      <c r="BR228" s="6"/>
      <c r="BS228" s="6"/>
      <c r="BT228" s="6"/>
      <c r="BU228" s="6"/>
      <c r="BV228" s="6"/>
      <c r="BW228" s="6"/>
      <c r="BX228" s="6"/>
      <c r="BY228" s="6"/>
      <c r="BZ228" s="6"/>
      <c r="CA228" s="6"/>
      <c r="CB228" s="6"/>
      <c r="CC228" s="6"/>
      <c r="CD228" s="6"/>
      <c r="CE228" s="6"/>
      <c r="CF228" s="6"/>
      <c r="CG228" s="6"/>
      <c r="CH228" s="6"/>
      <c r="CI228" s="6"/>
      <c r="CJ228" s="6"/>
      <c r="CK228" s="6"/>
      <c r="CL228" s="6"/>
      <c r="CM228" s="6"/>
      <c r="CN228" s="6"/>
      <c r="CO228" s="6"/>
      <c r="CP228" s="6"/>
      <c r="CQ228" s="6"/>
      <c r="CR228" s="6"/>
      <c r="CS228" s="6"/>
      <c r="CT228" s="6"/>
      <c r="CU228" s="6"/>
      <c r="CV228" s="6"/>
      <c r="CW228" s="6"/>
      <c r="CX228" s="6"/>
      <c r="CY228" s="6"/>
      <c r="CZ228" s="6"/>
      <c r="DA228" s="6"/>
      <c r="DB228" s="6"/>
      <c r="DC228" s="6"/>
      <c r="DD228" s="6"/>
    </row>
    <row r="229" spans="1:108" x14ac:dyDescent="0.35">
      <c r="A229" s="6"/>
      <c r="B229" s="83"/>
      <c r="C229" s="6"/>
      <c r="D229" s="81"/>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c r="AZ229" s="6"/>
      <c r="BA229" s="6"/>
      <c r="BB229" s="6"/>
      <c r="BC229" s="6"/>
      <c r="BD229" s="6"/>
      <c r="BE229" s="6"/>
      <c r="BF229" s="6"/>
      <c r="BG229" s="6"/>
      <c r="BH229" s="6"/>
      <c r="BI229" s="6"/>
      <c r="BJ229" s="6"/>
      <c r="BK229" s="6"/>
      <c r="BL229" s="6"/>
      <c r="BM229" s="6"/>
      <c r="BN229" s="6"/>
      <c r="BO229" s="6"/>
      <c r="BP229" s="6"/>
      <c r="BQ229" s="6"/>
      <c r="BR229" s="6"/>
      <c r="BS229" s="6"/>
      <c r="BT229" s="6"/>
      <c r="BU229" s="6"/>
      <c r="BV229" s="6"/>
      <c r="BW229" s="6"/>
      <c r="BX229" s="6"/>
      <c r="BY229" s="6"/>
      <c r="BZ229" s="6"/>
      <c r="CA229" s="6"/>
      <c r="CB229" s="6"/>
      <c r="CC229" s="6"/>
      <c r="CD229" s="6"/>
      <c r="CE229" s="6"/>
      <c r="CF229" s="6"/>
      <c r="CG229" s="6"/>
      <c r="CH229" s="6"/>
      <c r="CI229" s="6"/>
      <c r="CJ229" s="6"/>
      <c r="CK229" s="6"/>
      <c r="CL229" s="6"/>
      <c r="CM229" s="6"/>
      <c r="CN229" s="6"/>
      <c r="CO229" s="6"/>
      <c r="CP229" s="6"/>
      <c r="CQ229" s="6"/>
      <c r="CR229" s="6"/>
      <c r="CS229" s="6"/>
      <c r="CT229" s="6"/>
      <c r="CU229" s="6"/>
      <c r="CV229" s="6"/>
      <c r="CW229" s="6"/>
      <c r="CX229" s="6"/>
      <c r="CY229" s="6"/>
      <c r="CZ229" s="6"/>
      <c r="DA229" s="6"/>
      <c r="DB229" s="6"/>
      <c r="DC229" s="6"/>
      <c r="DD229" s="6"/>
    </row>
    <row r="230" spans="1:108" x14ac:dyDescent="0.35">
      <c r="A230" s="6"/>
      <c r="B230" s="83"/>
      <c r="C230" s="6"/>
      <c r="D230" s="81"/>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c r="BA230" s="6"/>
      <c r="BB230" s="6"/>
      <c r="BC230" s="6"/>
      <c r="BD230" s="6"/>
      <c r="BE230" s="6"/>
      <c r="BF230" s="6"/>
      <c r="BG230" s="6"/>
      <c r="BH230" s="6"/>
      <c r="BI230" s="6"/>
      <c r="BJ230" s="6"/>
      <c r="BK230" s="6"/>
      <c r="BL230" s="6"/>
      <c r="BM230" s="6"/>
      <c r="BN230" s="6"/>
      <c r="BO230" s="6"/>
      <c r="BP230" s="6"/>
      <c r="BQ230" s="6"/>
      <c r="BR230" s="6"/>
      <c r="BS230" s="6"/>
      <c r="BT230" s="6"/>
      <c r="BU230" s="6"/>
      <c r="BV230" s="6"/>
      <c r="BW230" s="6"/>
      <c r="BX230" s="6"/>
      <c r="BY230" s="6"/>
      <c r="BZ230" s="6"/>
      <c r="CA230" s="6"/>
      <c r="CB230" s="6"/>
      <c r="CC230" s="6"/>
      <c r="CD230" s="6"/>
      <c r="CE230" s="6"/>
      <c r="CF230" s="6"/>
      <c r="CG230" s="6"/>
      <c r="CH230" s="6"/>
      <c r="CI230" s="6"/>
      <c r="CJ230" s="6"/>
      <c r="CK230" s="6"/>
      <c r="CL230" s="6"/>
      <c r="CM230" s="6"/>
      <c r="CN230" s="6"/>
      <c r="CO230" s="6"/>
      <c r="CP230" s="6"/>
      <c r="CQ230" s="6"/>
      <c r="CR230" s="6"/>
      <c r="CS230" s="6"/>
      <c r="CT230" s="6"/>
      <c r="CU230" s="6"/>
      <c r="CV230" s="6"/>
      <c r="CW230" s="6"/>
      <c r="CX230" s="6"/>
      <c r="CY230" s="6"/>
      <c r="CZ230" s="6"/>
      <c r="DA230" s="6"/>
      <c r="DB230" s="6"/>
      <c r="DC230" s="6"/>
      <c r="DD230" s="6"/>
    </row>
    <row r="231" spans="1:108" x14ac:dyDescent="0.35">
      <c r="A231" s="6"/>
      <c r="B231" s="83"/>
      <c r="C231" s="6"/>
      <c r="D231" s="81"/>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c r="AZ231" s="6"/>
      <c r="BA231" s="6"/>
      <c r="BB231" s="6"/>
      <c r="BC231" s="6"/>
      <c r="BD231" s="6"/>
      <c r="BE231" s="6"/>
      <c r="BF231" s="6"/>
      <c r="BG231" s="6"/>
      <c r="BH231" s="6"/>
      <c r="BI231" s="6"/>
      <c r="BJ231" s="6"/>
      <c r="BK231" s="6"/>
      <c r="BL231" s="6"/>
      <c r="BM231" s="6"/>
      <c r="BN231" s="6"/>
      <c r="BO231" s="6"/>
      <c r="BP231" s="6"/>
      <c r="BQ231" s="6"/>
      <c r="BR231" s="6"/>
      <c r="BS231" s="6"/>
      <c r="BT231" s="6"/>
      <c r="BU231" s="6"/>
      <c r="BV231" s="6"/>
      <c r="BW231" s="6"/>
      <c r="BX231" s="6"/>
      <c r="BY231" s="6"/>
      <c r="BZ231" s="6"/>
      <c r="CA231" s="6"/>
      <c r="CB231" s="6"/>
      <c r="CC231" s="6"/>
      <c r="CD231" s="6"/>
      <c r="CE231" s="6"/>
      <c r="CF231" s="6"/>
      <c r="CG231" s="6"/>
      <c r="CH231" s="6"/>
      <c r="CI231" s="6"/>
      <c r="CJ231" s="6"/>
      <c r="CK231" s="6"/>
      <c r="CL231" s="6"/>
      <c r="CM231" s="6"/>
      <c r="CN231" s="6"/>
      <c r="CO231" s="6"/>
      <c r="CP231" s="6"/>
      <c r="CQ231" s="6"/>
      <c r="CR231" s="6"/>
      <c r="CS231" s="6"/>
      <c r="CT231" s="6"/>
      <c r="CU231" s="6"/>
      <c r="CV231" s="6"/>
      <c r="CW231" s="6"/>
      <c r="CX231" s="6"/>
      <c r="CY231" s="6"/>
      <c r="CZ231" s="6"/>
      <c r="DA231" s="6"/>
      <c r="DB231" s="6"/>
      <c r="DC231" s="6"/>
      <c r="DD231" s="6"/>
    </row>
    <row r="232" spans="1:108" x14ac:dyDescent="0.35">
      <c r="A232" s="6"/>
      <c r="B232" s="83"/>
      <c r="C232" s="6"/>
      <c r="D232" s="81"/>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c r="BA232" s="6"/>
      <c r="BB232" s="6"/>
      <c r="BC232" s="6"/>
      <c r="BD232" s="6"/>
      <c r="BE232" s="6"/>
      <c r="BF232" s="6"/>
      <c r="BG232" s="6"/>
      <c r="BH232" s="6"/>
      <c r="BI232" s="6"/>
      <c r="BJ232" s="6"/>
      <c r="BK232" s="6"/>
      <c r="BL232" s="6"/>
      <c r="BM232" s="6"/>
      <c r="BN232" s="6"/>
      <c r="BO232" s="6"/>
      <c r="BP232" s="6"/>
      <c r="BQ232" s="6"/>
      <c r="BR232" s="6"/>
      <c r="BS232" s="6"/>
      <c r="BT232" s="6"/>
      <c r="BU232" s="6"/>
      <c r="BV232" s="6"/>
      <c r="BW232" s="6"/>
      <c r="BX232" s="6"/>
      <c r="BY232" s="6"/>
      <c r="BZ232" s="6"/>
      <c r="CA232" s="6"/>
      <c r="CB232" s="6"/>
      <c r="CC232" s="6"/>
      <c r="CD232" s="6"/>
      <c r="CE232" s="6"/>
      <c r="CF232" s="6"/>
      <c r="CG232" s="6"/>
      <c r="CH232" s="6"/>
      <c r="CI232" s="6"/>
      <c r="CJ232" s="6"/>
      <c r="CK232" s="6"/>
      <c r="CL232" s="6"/>
      <c r="CM232" s="6"/>
      <c r="CN232" s="6"/>
      <c r="CO232" s="6"/>
      <c r="CP232" s="6"/>
      <c r="CQ232" s="6"/>
      <c r="CR232" s="6"/>
      <c r="CS232" s="6"/>
      <c r="CT232" s="6"/>
      <c r="CU232" s="6"/>
      <c r="CV232" s="6"/>
      <c r="CW232" s="6"/>
      <c r="CX232" s="6"/>
      <c r="CY232" s="6"/>
      <c r="CZ232" s="6"/>
      <c r="DA232" s="6"/>
      <c r="DB232" s="6"/>
      <c r="DC232" s="6"/>
      <c r="DD232" s="6"/>
    </row>
    <row r="233" spans="1:108" x14ac:dyDescent="0.35">
      <c r="A233" s="6"/>
      <c r="B233" s="83"/>
      <c r="C233" s="6"/>
      <c r="D233" s="81"/>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6"/>
      <c r="BA233" s="6"/>
      <c r="BB233" s="6"/>
      <c r="BC233" s="6"/>
      <c r="BD233" s="6"/>
      <c r="BE233" s="6"/>
      <c r="BF233" s="6"/>
      <c r="BG233" s="6"/>
      <c r="BH233" s="6"/>
      <c r="BI233" s="6"/>
      <c r="BJ233" s="6"/>
      <c r="BK233" s="6"/>
      <c r="BL233" s="6"/>
      <c r="BM233" s="6"/>
      <c r="BN233" s="6"/>
      <c r="BO233" s="6"/>
      <c r="BP233" s="6"/>
      <c r="BQ233" s="6"/>
      <c r="BR233" s="6"/>
      <c r="BS233" s="6"/>
      <c r="BT233" s="6"/>
      <c r="BU233" s="6"/>
      <c r="BV233" s="6"/>
      <c r="BW233" s="6"/>
      <c r="BX233" s="6"/>
      <c r="BY233" s="6"/>
      <c r="BZ233" s="6"/>
      <c r="CA233" s="6"/>
      <c r="CB233" s="6"/>
      <c r="CC233" s="6"/>
      <c r="CD233" s="6"/>
      <c r="CE233" s="6"/>
      <c r="CF233" s="6"/>
      <c r="CG233" s="6"/>
      <c r="CH233" s="6"/>
      <c r="CI233" s="6"/>
      <c r="CJ233" s="6"/>
      <c r="CK233" s="6"/>
      <c r="CL233" s="6"/>
      <c r="CM233" s="6"/>
      <c r="CN233" s="6"/>
      <c r="CO233" s="6"/>
      <c r="CP233" s="6"/>
      <c r="CQ233" s="6"/>
      <c r="CR233" s="6"/>
      <c r="CS233" s="6"/>
      <c r="CT233" s="6"/>
      <c r="CU233" s="6"/>
      <c r="CV233" s="6"/>
      <c r="CW233" s="6"/>
      <c r="CX233" s="6"/>
      <c r="CY233" s="6"/>
      <c r="CZ233" s="6"/>
      <c r="DA233" s="6"/>
      <c r="DB233" s="6"/>
      <c r="DC233" s="6"/>
      <c r="DD233" s="6"/>
    </row>
    <row r="234" spans="1:108" x14ac:dyDescent="0.35">
      <c r="A234" s="6"/>
      <c r="B234" s="83"/>
      <c r="C234" s="6"/>
      <c r="D234" s="81"/>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c r="BA234" s="6"/>
      <c r="BB234" s="6"/>
      <c r="BC234" s="6"/>
      <c r="BD234" s="6"/>
      <c r="BE234" s="6"/>
      <c r="BF234" s="6"/>
      <c r="BG234" s="6"/>
      <c r="BH234" s="6"/>
      <c r="BI234" s="6"/>
      <c r="BJ234" s="6"/>
      <c r="BK234" s="6"/>
      <c r="BL234" s="6"/>
      <c r="BM234" s="6"/>
      <c r="BN234" s="6"/>
      <c r="BO234" s="6"/>
      <c r="BP234" s="6"/>
      <c r="BQ234" s="6"/>
      <c r="BR234" s="6"/>
      <c r="BS234" s="6"/>
      <c r="BT234" s="6"/>
      <c r="BU234" s="6"/>
      <c r="BV234" s="6"/>
      <c r="BW234" s="6"/>
      <c r="BX234" s="6"/>
      <c r="BY234" s="6"/>
      <c r="BZ234" s="6"/>
      <c r="CA234" s="6"/>
      <c r="CB234" s="6"/>
      <c r="CC234" s="6"/>
      <c r="CD234" s="6"/>
      <c r="CE234" s="6"/>
      <c r="CF234" s="6"/>
      <c r="CG234" s="6"/>
      <c r="CH234" s="6"/>
      <c r="CI234" s="6"/>
      <c r="CJ234" s="6"/>
      <c r="CK234" s="6"/>
      <c r="CL234" s="6"/>
      <c r="CM234" s="6"/>
      <c r="CN234" s="6"/>
      <c r="CO234" s="6"/>
      <c r="CP234" s="6"/>
      <c r="CQ234" s="6"/>
      <c r="CR234" s="6"/>
      <c r="CS234" s="6"/>
      <c r="CT234" s="6"/>
      <c r="CU234" s="6"/>
      <c r="CV234" s="6"/>
      <c r="CW234" s="6"/>
      <c r="CX234" s="6"/>
      <c r="CY234" s="6"/>
      <c r="CZ234" s="6"/>
      <c r="DA234" s="6"/>
      <c r="DB234" s="6"/>
      <c r="DC234" s="6"/>
      <c r="DD234" s="6"/>
    </row>
    <row r="235" spans="1:108" x14ac:dyDescent="0.35">
      <c r="A235" s="6"/>
      <c r="B235" s="83"/>
      <c r="C235" s="6"/>
      <c r="D235" s="81"/>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c r="AZ235" s="6"/>
      <c r="BA235" s="6"/>
      <c r="BB235" s="6"/>
      <c r="BC235" s="6"/>
      <c r="BD235" s="6"/>
      <c r="BE235" s="6"/>
      <c r="BF235" s="6"/>
      <c r="BG235" s="6"/>
      <c r="BH235" s="6"/>
      <c r="BI235" s="6"/>
      <c r="BJ235" s="6"/>
      <c r="BK235" s="6"/>
      <c r="BL235" s="6"/>
      <c r="BM235" s="6"/>
      <c r="BN235" s="6"/>
      <c r="BO235" s="6"/>
      <c r="BP235" s="6"/>
      <c r="BQ235" s="6"/>
      <c r="BR235" s="6"/>
      <c r="BS235" s="6"/>
      <c r="BT235" s="6"/>
      <c r="BU235" s="6"/>
      <c r="BV235" s="6"/>
      <c r="BW235" s="6"/>
      <c r="BX235" s="6"/>
      <c r="BY235" s="6"/>
      <c r="BZ235" s="6"/>
      <c r="CA235" s="6"/>
      <c r="CB235" s="6"/>
      <c r="CC235" s="6"/>
      <c r="CD235" s="6"/>
      <c r="CE235" s="6"/>
      <c r="CF235" s="6"/>
      <c r="CG235" s="6"/>
      <c r="CH235" s="6"/>
      <c r="CI235" s="6"/>
      <c r="CJ235" s="6"/>
      <c r="CK235" s="6"/>
      <c r="CL235" s="6"/>
      <c r="CM235" s="6"/>
      <c r="CN235" s="6"/>
      <c r="CO235" s="6"/>
      <c r="CP235" s="6"/>
      <c r="CQ235" s="6"/>
      <c r="CR235" s="6"/>
      <c r="CS235" s="6"/>
      <c r="CT235" s="6"/>
      <c r="CU235" s="6"/>
      <c r="CV235" s="6"/>
      <c r="CW235" s="6"/>
      <c r="CX235" s="6"/>
      <c r="CY235" s="6"/>
      <c r="CZ235" s="6"/>
      <c r="DA235" s="6"/>
      <c r="DB235" s="6"/>
      <c r="DC235" s="6"/>
      <c r="DD235" s="6"/>
    </row>
    <row r="236" spans="1:108" x14ac:dyDescent="0.35">
      <c r="A236" s="6"/>
      <c r="B236" s="83"/>
      <c r="C236" s="6"/>
      <c r="D236" s="81"/>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c r="BA236" s="6"/>
      <c r="BB236" s="6"/>
      <c r="BC236" s="6"/>
      <c r="BD236" s="6"/>
      <c r="BE236" s="6"/>
      <c r="BF236" s="6"/>
      <c r="BG236" s="6"/>
      <c r="BH236" s="6"/>
      <c r="BI236" s="6"/>
      <c r="BJ236" s="6"/>
      <c r="BK236" s="6"/>
      <c r="BL236" s="6"/>
      <c r="BM236" s="6"/>
      <c r="BN236" s="6"/>
      <c r="BO236" s="6"/>
      <c r="BP236" s="6"/>
      <c r="BQ236" s="6"/>
      <c r="BR236" s="6"/>
      <c r="BS236" s="6"/>
      <c r="BT236" s="6"/>
      <c r="BU236" s="6"/>
      <c r="BV236" s="6"/>
      <c r="BW236" s="6"/>
      <c r="BX236" s="6"/>
      <c r="BY236" s="6"/>
      <c r="BZ236" s="6"/>
      <c r="CA236" s="6"/>
      <c r="CB236" s="6"/>
      <c r="CC236" s="6"/>
      <c r="CD236" s="6"/>
      <c r="CE236" s="6"/>
      <c r="CF236" s="6"/>
      <c r="CG236" s="6"/>
      <c r="CH236" s="6"/>
      <c r="CI236" s="6"/>
      <c r="CJ236" s="6"/>
      <c r="CK236" s="6"/>
      <c r="CL236" s="6"/>
      <c r="CM236" s="6"/>
      <c r="CN236" s="6"/>
      <c r="CO236" s="6"/>
      <c r="CP236" s="6"/>
      <c r="CQ236" s="6"/>
      <c r="CR236" s="6"/>
      <c r="CS236" s="6"/>
      <c r="CT236" s="6"/>
      <c r="CU236" s="6"/>
      <c r="CV236" s="6"/>
      <c r="CW236" s="6"/>
      <c r="CX236" s="6"/>
      <c r="CY236" s="6"/>
      <c r="CZ236" s="6"/>
      <c r="DA236" s="6"/>
      <c r="DB236" s="6"/>
      <c r="DC236" s="6"/>
      <c r="DD236" s="6"/>
    </row>
    <row r="237" spans="1:108" x14ac:dyDescent="0.35">
      <c r="A237" s="6"/>
      <c r="B237" s="83"/>
      <c r="C237" s="6"/>
      <c r="D237" s="81"/>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c r="AZ237" s="6"/>
      <c r="BA237" s="6"/>
      <c r="BB237" s="6"/>
      <c r="BC237" s="6"/>
      <c r="BD237" s="6"/>
      <c r="BE237" s="6"/>
      <c r="BF237" s="6"/>
      <c r="BG237" s="6"/>
      <c r="BH237" s="6"/>
      <c r="BI237" s="6"/>
      <c r="BJ237" s="6"/>
      <c r="BK237" s="6"/>
      <c r="BL237" s="6"/>
      <c r="BM237" s="6"/>
      <c r="BN237" s="6"/>
      <c r="BO237" s="6"/>
      <c r="BP237" s="6"/>
      <c r="BQ237" s="6"/>
      <c r="BR237" s="6"/>
      <c r="BS237" s="6"/>
      <c r="BT237" s="6"/>
      <c r="BU237" s="6"/>
      <c r="BV237" s="6"/>
      <c r="BW237" s="6"/>
      <c r="BX237" s="6"/>
      <c r="BY237" s="6"/>
      <c r="BZ237" s="6"/>
      <c r="CA237" s="6"/>
      <c r="CB237" s="6"/>
      <c r="CC237" s="6"/>
      <c r="CD237" s="6"/>
      <c r="CE237" s="6"/>
      <c r="CF237" s="6"/>
      <c r="CG237" s="6"/>
      <c r="CH237" s="6"/>
      <c r="CI237" s="6"/>
      <c r="CJ237" s="6"/>
      <c r="CK237" s="6"/>
      <c r="CL237" s="6"/>
      <c r="CM237" s="6"/>
      <c r="CN237" s="6"/>
      <c r="CO237" s="6"/>
      <c r="CP237" s="6"/>
      <c r="CQ237" s="6"/>
      <c r="CR237" s="6"/>
      <c r="CS237" s="6"/>
      <c r="CT237" s="6"/>
      <c r="CU237" s="6"/>
      <c r="CV237" s="6"/>
      <c r="CW237" s="6"/>
      <c r="CX237" s="6"/>
      <c r="CY237" s="6"/>
      <c r="CZ237" s="6"/>
      <c r="DA237" s="6"/>
      <c r="DB237" s="6"/>
      <c r="DC237" s="6"/>
      <c r="DD237" s="6"/>
    </row>
    <row r="238" spans="1:108" x14ac:dyDescent="0.35">
      <c r="A238" s="6"/>
      <c r="B238" s="83"/>
      <c r="C238" s="6"/>
      <c r="D238" s="81"/>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6"/>
      <c r="BA238" s="6"/>
      <c r="BB238" s="6"/>
      <c r="BC238" s="6"/>
      <c r="BD238" s="6"/>
      <c r="BE238" s="6"/>
      <c r="BF238" s="6"/>
      <c r="BG238" s="6"/>
      <c r="BH238" s="6"/>
      <c r="BI238" s="6"/>
      <c r="BJ238" s="6"/>
      <c r="BK238" s="6"/>
      <c r="BL238" s="6"/>
      <c r="BM238" s="6"/>
      <c r="BN238" s="6"/>
      <c r="BO238" s="6"/>
      <c r="BP238" s="6"/>
      <c r="BQ238" s="6"/>
      <c r="BR238" s="6"/>
      <c r="BS238" s="6"/>
      <c r="BT238" s="6"/>
      <c r="BU238" s="6"/>
      <c r="BV238" s="6"/>
      <c r="BW238" s="6"/>
      <c r="BX238" s="6"/>
      <c r="BY238" s="6"/>
      <c r="BZ238" s="6"/>
      <c r="CA238" s="6"/>
      <c r="CB238" s="6"/>
      <c r="CC238" s="6"/>
      <c r="CD238" s="6"/>
      <c r="CE238" s="6"/>
      <c r="CF238" s="6"/>
      <c r="CG238" s="6"/>
      <c r="CH238" s="6"/>
      <c r="CI238" s="6"/>
      <c r="CJ238" s="6"/>
      <c r="CK238" s="6"/>
      <c r="CL238" s="6"/>
      <c r="CM238" s="6"/>
      <c r="CN238" s="6"/>
      <c r="CO238" s="6"/>
      <c r="CP238" s="6"/>
      <c r="CQ238" s="6"/>
      <c r="CR238" s="6"/>
      <c r="CS238" s="6"/>
      <c r="CT238" s="6"/>
      <c r="CU238" s="6"/>
      <c r="CV238" s="6"/>
      <c r="CW238" s="6"/>
      <c r="CX238" s="6"/>
      <c r="CY238" s="6"/>
      <c r="CZ238" s="6"/>
      <c r="DA238" s="6"/>
      <c r="DB238" s="6"/>
      <c r="DC238" s="6"/>
      <c r="DD238" s="6"/>
    </row>
    <row r="239" spans="1:108" x14ac:dyDescent="0.35">
      <c r="A239" s="6"/>
      <c r="B239" s="83"/>
      <c r="C239" s="6"/>
      <c r="D239" s="81"/>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6"/>
      <c r="BA239" s="6"/>
      <c r="BB239" s="6"/>
      <c r="BC239" s="6"/>
      <c r="BD239" s="6"/>
      <c r="BE239" s="6"/>
      <c r="BF239" s="6"/>
      <c r="BG239" s="6"/>
      <c r="BH239" s="6"/>
      <c r="BI239" s="6"/>
      <c r="BJ239" s="6"/>
      <c r="BK239" s="6"/>
      <c r="BL239" s="6"/>
      <c r="BM239" s="6"/>
      <c r="BN239" s="6"/>
      <c r="BO239" s="6"/>
      <c r="BP239" s="6"/>
      <c r="BQ239" s="6"/>
      <c r="BR239" s="6"/>
      <c r="BS239" s="6"/>
      <c r="BT239" s="6"/>
      <c r="BU239" s="6"/>
      <c r="BV239" s="6"/>
      <c r="BW239" s="6"/>
      <c r="BX239" s="6"/>
      <c r="BY239" s="6"/>
      <c r="BZ239" s="6"/>
      <c r="CA239" s="6"/>
      <c r="CB239" s="6"/>
      <c r="CC239" s="6"/>
      <c r="CD239" s="6"/>
      <c r="CE239" s="6"/>
      <c r="CF239" s="6"/>
      <c r="CG239" s="6"/>
      <c r="CH239" s="6"/>
      <c r="CI239" s="6"/>
      <c r="CJ239" s="6"/>
      <c r="CK239" s="6"/>
      <c r="CL239" s="6"/>
      <c r="CM239" s="6"/>
      <c r="CN239" s="6"/>
      <c r="CO239" s="6"/>
      <c r="CP239" s="6"/>
      <c r="CQ239" s="6"/>
      <c r="CR239" s="6"/>
      <c r="CS239" s="6"/>
      <c r="CT239" s="6"/>
      <c r="CU239" s="6"/>
      <c r="CV239" s="6"/>
      <c r="CW239" s="6"/>
      <c r="CX239" s="6"/>
      <c r="CY239" s="6"/>
      <c r="CZ239" s="6"/>
      <c r="DA239" s="6"/>
      <c r="DB239" s="6"/>
      <c r="DC239" s="6"/>
      <c r="DD239" s="6"/>
    </row>
    <row r="240" spans="1:108" x14ac:dyDescent="0.35">
      <c r="A240" s="6"/>
      <c r="B240" s="83"/>
      <c r="C240" s="6"/>
      <c r="D240" s="81"/>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c r="BA240" s="6"/>
      <c r="BB240" s="6"/>
      <c r="BC240" s="6"/>
      <c r="BD240" s="6"/>
      <c r="BE240" s="6"/>
      <c r="BF240" s="6"/>
      <c r="BG240" s="6"/>
      <c r="BH240" s="6"/>
      <c r="BI240" s="6"/>
      <c r="BJ240" s="6"/>
      <c r="BK240" s="6"/>
      <c r="BL240" s="6"/>
      <c r="BM240" s="6"/>
      <c r="BN240" s="6"/>
      <c r="BO240" s="6"/>
      <c r="BP240" s="6"/>
      <c r="BQ240" s="6"/>
      <c r="BR240" s="6"/>
      <c r="BS240" s="6"/>
      <c r="BT240" s="6"/>
      <c r="BU240" s="6"/>
      <c r="BV240" s="6"/>
      <c r="BW240" s="6"/>
      <c r="BX240" s="6"/>
      <c r="BY240" s="6"/>
      <c r="BZ240" s="6"/>
      <c r="CA240" s="6"/>
      <c r="CB240" s="6"/>
      <c r="CC240" s="6"/>
      <c r="CD240" s="6"/>
      <c r="CE240" s="6"/>
      <c r="CF240" s="6"/>
      <c r="CG240" s="6"/>
      <c r="CH240" s="6"/>
      <c r="CI240" s="6"/>
      <c r="CJ240" s="6"/>
      <c r="CK240" s="6"/>
      <c r="CL240" s="6"/>
      <c r="CM240" s="6"/>
      <c r="CN240" s="6"/>
      <c r="CO240" s="6"/>
      <c r="CP240" s="6"/>
      <c r="CQ240" s="6"/>
      <c r="CR240" s="6"/>
      <c r="CS240" s="6"/>
      <c r="CT240" s="6"/>
      <c r="CU240" s="6"/>
      <c r="CV240" s="6"/>
      <c r="CW240" s="6"/>
      <c r="CX240" s="6"/>
      <c r="CY240" s="6"/>
      <c r="CZ240" s="6"/>
      <c r="DA240" s="6"/>
      <c r="DB240" s="6"/>
      <c r="DC240" s="6"/>
      <c r="DD240" s="6"/>
    </row>
    <row r="241" spans="1:108" x14ac:dyDescent="0.35">
      <c r="A241" s="6"/>
      <c r="B241" s="83"/>
      <c r="C241" s="6"/>
      <c r="D241" s="81"/>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c r="AZ241" s="6"/>
      <c r="BA241" s="6"/>
      <c r="BB241" s="6"/>
      <c r="BC241" s="6"/>
      <c r="BD241" s="6"/>
      <c r="BE241" s="6"/>
      <c r="BF241" s="6"/>
      <c r="BG241" s="6"/>
      <c r="BH241" s="6"/>
      <c r="BI241" s="6"/>
      <c r="BJ241" s="6"/>
      <c r="BK241" s="6"/>
      <c r="BL241" s="6"/>
      <c r="BM241" s="6"/>
      <c r="BN241" s="6"/>
      <c r="BO241" s="6"/>
      <c r="BP241" s="6"/>
      <c r="BQ241" s="6"/>
      <c r="BR241" s="6"/>
      <c r="BS241" s="6"/>
      <c r="BT241" s="6"/>
      <c r="BU241" s="6"/>
      <c r="BV241" s="6"/>
      <c r="BW241" s="6"/>
      <c r="BX241" s="6"/>
      <c r="BY241" s="6"/>
      <c r="BZ241" s="6"/>
      <c r="CA241" s="6"/>
      <c r="CB241" s="6"/>
      <c r="CC241" s="6"/>
      <c r="CD241" s="6"/>
      <c r="CE241" s="6"/>
      <c r="CF241" s="6"/>
      <c r="CG241" s="6"/>
      <c r="CH241" s="6"/>
      <c r="CI241" s="6"/>
      <c r="CJ241" s="6"/>
      <c r="CK241" s="6"/>
      <c r="CL241" s="6"/>
      <c r="CM241" s="6"/>
      <c r="CN241" s="6"/>
      <c r="CO241" s="6"/>
      <c r="CP241" s="6"/>
      <c r="CQ241" s="6"/>
      <c r="CR241" s="6"/>
      <c r="CS241" s="6"/>
      <c r="CT241" s="6"/>
      <c r="CU241" s="6"/>
      <c r="CV241" s="6"/>
      <c r="CW241" s="6"/>
      <c r="CX241" s="6"/>
      <c r="CY241" s="6"/>
      <c r="CZ241" s="6"/>
      <c r="DA241" s="6"/>
      <c r="DB241" s="6"/>
      <c r="DC241" s="6"/>
      <c r="DD241" s="6"/>
    </row>
    <row r="242" spans="1:108" x14ac:dyDescent="0.35">
      <c r="A242" s="6"/>
      <c r="B242" s="83"/>
      <c r="C242" s="6"/>
      <c r="D242" s="81"/>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6"/>
      <c r="BA242" s="6"/>
      <c r="BB242" s="6"/>
      <c r="BC242" s="6"/>
      <c r="BD242" s="6"/>
      <c r="BE242" s="6"/>
      <c r="BF242" s="6"/>
      <c r="BG242" s="6"/>
      <c r="BH242" s="6"/>
      <c r="BI242" s="6"/>
      <c r="BJ242" s="6"/>
      <c r="BK242" s="6"/>
      <c r="BL242" s="6"/>
      <c r="BM242" s="6"/>
      <c r="BN242" s="6"/>
      <c r="BO242" s="6"/>
      <c r="BP242" s="6"/>
      <c r="BQ242" s="6"/>
      <c r="BR242" s="6"/>
      <c r="BS242" s="6"/>
      <c r="BT242" s="6"/>
      <c r="BU242" s="6"/>
      <c r="BV242" s="6"/>
      <c r="BW242" s="6"/>
      <c r="BX242" s="6"/>
      <c r="BY242" s="6"/>
      <c r="BZ242" s="6"/>
      <c r="CA242" s="6"/>
      <c r="CB242" s="6"/>
      <c r="CC242" s="6"/>
      <c r="CD242" s="6"/>
      <c r="CE242" s="6"/>
      <c r="CF242" s="6"/>
      <c r="CG242" s="6"/>
      <c r="CH242" s="6"/>
      <c r="CI242" s="6"/>
      <c r="CJ242" s="6"/>
      <c r="CK242" s="6"/>
      <c r="CL242" s="6"/>
      <c r="CM242" s="6"/>
      <c r="CN242" s="6"/>
      <c r="CO242" s="6"/>
      <c r="CP242" s="6"/>
      <c r="CQ242" s="6"/>
      <c r="CR242" s="6"/>
      <c r="CS242" s="6"/>
      <c r="CT242" s="6"/>
      <c r="CU242" s="6"/>
      <c r="CV242" s="6"/>
      <c r="CW242" s="6"/>
      <c r="CX242" s="6"/>
      <c r="CY242" s="6"/>
      <c r="CZ242" s="6"/>
      <c r="DA242" s="6"/>
      <c r="DB242" s="6"/>
      <c r="DC242" s="6"/>
      <c r="DD242" s="6"/>
    </row>
    <row r="243" spans="1:108" x14ac:dyDescent="0.35">
      <c r="A243" s="6"/>
      <c r="B243" s="83"/>
      <c r="C243" s="6"/>
      <c r="D243" s="81"/>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c r="AZ243" s="6"/>
      <c r="BA243" s="6"/>
      <c r="BB243" s="6"/>
      <c r="BC243" s="6"/>
      <c r="BD243" s="6"/>
      <c r="BE243" s="6"/>
      <c r="BF243" s="6"/>
      <c r="BG243" s="6"/>
      <c r="BH243" s="6"/>
      <c r="BI243" s="6"/>
      <c r="BJ243" s="6"/>
      <c r="BK243" s="6"/>
      <c r="BL243" s="6"/>
      <c r="BM243" s="6"/>
      <c r="BN243" s="6"/>
      <c r="BO243" s="6"/>
      <c r="BP243" s="6"/>
      <c r="BQ243" s="6"/>
      <c r="BR243" s="6"/>
      <c r="BS243" s="6"/>
      <c r="BT243" s="6"/>
      <c r="BU243" s="6"/>
      <c r="BV243" s="6"/>
      <c r="BW243" s="6"/>
      <c r="BX243" s="6"/>
      <c r="BY243" s="6"/>
      <c r="BZ243" s="6"/>
      <c r="CA243" s="6"/>
      <c r="CB243" s="6"/>
      <c r="CC243" s="6"/>
      <c r="CD243" s="6"/>
      <c r="CE243" s="6"/>
      <c r="CF243" s="6"/>
      <c r="CG243" s="6"/>
      <c r="CH243" s="6"/>
      <c r="CI243" s="6"/>
      <c r="CJ243" s="6"/>
      <c r="CK243" s="6"/>
      <c r="CL243" s="6"/>
      <c r="CM243" s="6"/>
      <c r="CN243" s="6"/>
      <c r="CO243" s="6"/>
      <c r="CP243" s="6"/>
      <c r="CQ243" s="6"/>
      <c r="CR243" s="6"/>
      <c r="CS243" s="6"/>
      <c r="CT243" s="6"/>
      <c r="CU243" s="6"/>
      <c r="CV243" s="6"/>
      <c r="CW243" s="6"/>
      <c r="CX243" s="6"/>
      <c r="CY243" s="6"/>
      <c r="CZ243" s="6"/>
      <c r="DA243" s="6"/>
      <c r="DB243" s="6"/>
      <c r="DC243" s="6"/>
      <c r="DD243" s="6"/>
    </row>
    <row r="244" spans="1:108" x14ac:dyDescent="0.35">
      <c r="A244" s="6"/>
      <c r="B244" s="83"/>
      <c r="C244" s="6"/>
      <c r="D244" s="81"/>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6"/>
      <c r="BA244" s="6"/>
      <c r="BB244" s="6"/>
      <c r="BC244" s="6"/>
      <c r="BD244" s="6"/>
      <c r="BE244" s="6"/>
      <c r="BF244" s="6"/>
      <c r="BG244" s="6"/>
      <c r="BH244" s="6"/>
      <c r="BI244" s="6"/>
      <c r="BJ244" s="6"/>
      <c r="BK244" s="6"/>
      <c r="BL244" s="6"/>
      <c r="BM244" s="6"/>
      <c r="BN244" s="6"/>
      <c r="BO244" s="6"/>
      <c r="BP244" s="6"/>
      <c r="BQ244" s="6"/>
      <c r="BR244" s="6"/>
      <c r="BS244" s="6"/>
      <c r="BT244" s="6"/>
      <c r="BU244" s="6"/>
      <c r="BV244" s="6"/>
      <c r="BW244" s="6"/>
      <c r="BX244" s="6"/>
      <c r="BY244" s="6"/>
      <c r="BZ244" s="6"/>
      <c r="CA244" s="6"/>
      <c r="CB244" s="6"/>
      <c r="CC244" s="6"/>
      <c r="CD244" s="6"/>
      <c r="CE244" s="6"/>
      <c r="CF244" s="6"/>
      <c r="CG244" s="6"/>
      <c r="CH244" s="6"/>
      <c r="CI244" s="6"/>
      <c r="CJ244" s="6"/>
      <c r="CK244" s="6"/>
      <c r="CL244" s="6"/>
      <c r="CM244" s="6"/>
      <c r="CN244" s="6"/>
      <c r="CO244" s="6"/>
      <c r="CP244" s="6"/>
      <c r="CQ244" s="6"/>
      <c r="CR244" s="6"/>
      <c r="CS244" s="6"/>
      <c r="CT244" s="6"/>
      <c r="CU244" s="6"/>
      <c r="CV244" s="6"/>
      <c r="CW244" s="6"/>
      <c r="CX244" s="6"/>
      <c r="CY244" s="6"/>
      <c r="CZ244" s="6"/>
      <c r="DA244" s="6"/>
      <c r="DB244" s="6"/>
      <c r="DC244" s="6"/>
      <c r="DD244" s="6"/>
    </row>
    <row r="245" spans="1:108" x14ac:dyDescent="0.35">
      <c r="A245" s="6"/>
      <c r="B245" s="83"/>
      <c r="C245" s="6"/>
      <c r="D245" s="81"/>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c r="AZ245" s="6"/>
      <c r="BA245" s="6"/>
      <c r="BB245" s="6"/>
      <c r="BC245" s="6"/>
      <c r="BD245" s="6"/>
      <c r="BE245" s="6"/>
      <c r="BF245" s="6"/>
      <c r="BG245" s="6"/>
      <c r="BH245" s="6"/>
      <c r="BI245" s="6"/>
      <c r="BJ245" s="6"/>
      <c r="BK245" s="6"/>
      <c r="BL245" s="6"/>
      <c r="BM245" s="6"/>
      <c r="BN245" s="6"/>
      <c r="BO245" s="6"/>
      <c r="BP245" s="6"/>
      <c r="BQ245" s="6"/>
      <c r="BR245" s="6"/>
      <c r="BS245" s="6"/>
      <c r="BT245" s="6"/>
      <c r="BU245" s="6"/>
      <c r="BV245" s="6"/>
      <c r="BW245" s="6"/>
      <c r="BX245" s="6"/>
      <c r="BY245" s="6"/>
      <c r="BZ245" s="6"/>
      <c r="CA245" s="6"/>
      <c r="CB245" s="6"/>
      <c r="CC245" s="6"/>
      <c r="CD245" s="6"/>
      <c r="CE245" s="6"/>
      <c r="CF245" s="6"/>
      <c r="CG245" s="6"/>
      <c r="CH245" s="6"/>
      <c r="CI245" s="6"/>
      <c r="CJ245" s="6"/>
      <c r="CK245" s="6"/>
      <c r="CL245" s="6"/>
      <c r="CM245" s="6"/>
      <c r="CN245" s="6"/>
      <c r="CO245" s="6"/>
      <c r="CP245" s="6"/>
      <c r="CQ245" s="6"/>
      <c r="CR245" s="6"/>
      <c r="CS245" s="6"/>
      <c r="CT245" s="6"/>
      <c r="CU245" s="6"/>
      <c r="CV245" s="6"/>
      <c r="CW245" s="6"/>
      <c r="CX245" s="6"/>
      <c r="CY245" s="6"/>
      <c r="CZ245" s="6"/>
      <c r="DA245" s="6"/>
      <c r="DB245" s="6"/>
      <c r="DC245" s="6"/>
      <c r="DD245" s="6"/>
    </row>
    <row r="246" spans="1:108" x14ac:dyDescent="0.35">
      <c r="A246" s="6"/>
      <c r="B246" s="83"/>
      <c r="C246" s="6"/>
      <c r="D246" s="81"/>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c r="BA246" s="6"/>
      <c r="BB246" s="6"/>
      <c r="BC246" s="6"/>
      <c r="BD246" s="6"/>
      <c r="BE246" s="6"/>
      <c r="BF246" s="6"/>
      <c r="BG246" s="6"/>
      <c r="BH246" s="6"/>
      <c r="BI246" s="6"/>
      <c r="BJ246" s="6"/>
      <c r="BK246" s="6"/>
      <c r="BL246" s="6"/>
      <c r="BM246" s="6"/>
      <c r="BN246" s="6"/>
      <c r="BO246" s="6"/>
      <c r="BP246" s="6"/>
      <c r="BQ246" s="6"/>
      <c r="BR246" s="6"/>
      <c r="BS246" s="6"/>
      <c r="BT246" s="6"/>
      <c r="BU246" s="6"/>
      <c r="BV246" s="6"/>
      <c r="BW246" s="6"/>
      <c r="BX246" s="6"/>
      <c r="BY246" s="6"/>
      <c r="BZ246" s="6"/>
      <c r="CA246" s="6"/>
      <c r="CB246" s="6"/>
      <c r="CC246" s="6"/>
      <c r="CD246" s="6"/>
      <c r="CE246" s="6"/>
      <c r="CF246" s="6"/>
      <c r="CG246" s="6"/>
      <c r="CH246" s="6"/>
      <c r="CI246" s="6"/>
      <c r="CJ246" s="6"/>
      <c r="CK246" s="6"/>
      <c r="CL246" s="6"/>
      <c r="CM246" s="6"/>
      <c r="CN246" s="6"/>
      <c r="CO246" s="6"/>
      <c r="CP246" s="6"/>
      <c r="CQ246" s="6"/>
      <c r="CR246" s="6"/>
      <c r="CS246" s="6"/>
      <c r="CT246" s="6"/>
      <c r="CU246" s="6"/>
      <c r="CV246" s="6"/>
      <c r="CW246" s="6"/>
      <c r="CX246" s="6"/>
      <c r="CY246" s="6"/>
      <c r="CZ246" s="6"/>
      <c r="DA246" s="6"/>
      <c r="DB246" s="6"/>
      <c r="DC246" s="6"/>
      <c r="DD246" s="6"/>
    </row>
    <row r="247" spans="1:108" x14ac:dyDescent="0.35">
      <c r="A247" s="6"/>
      <c r="B247" s="83"/>
      <c r="C247" s="6"/>
      <c r="D247" s="81"/>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c r="AZ247" s="6"/>
      <c r="BA247" s="6"/>
      <c r="BB247" s="6"/>
      <c r="BC247" s="6"/>
      <c r="BD247" s="6"/>
      <c r="BE247" s="6"/>
      <c r="BF247" s="6"/>
      <c r="BG247" s="6"/>
      <c r="BH247" s="6"/>
      <c r="BI247" s="6"/>
      <c r="BJ247" s="6"/>
      <c r="BK247" s="6"/>
      <c r="BL247" s="6"/>
      <c r="BM247" s="6"/>
      <c r="BN247" s="6"/>
      <c r="BO247" s="6"/>
      <c r="BP247" s="6"/>
      <c r="BQ247" s="6"/>
      <c r="BR247" s="6"/>
      <c r="BS247" s="6"/>
      <c r="BT247" s="6"/>
      <c r="BU247" s="6"/>
      <c r="BV247" s="6"/>
      <c r="BW247" s="6"/>
      <c r="BX247" s="6"/>
      <c r="BY247" s="6"/>
      <c r="BZ247" s="6"/>
      <c r="CA247" s="6"/>
      <c r="CB247" s="6"/>
      <c r="CC247" s="6"/>
      <c r="CD247" s="6"/>
      <c r="CE247" s="6"/>
      <c r="CF247" s="6"/>
      <c r="CG247" s="6"/>
      <c r="CH247" s="6"/>
      <c r="CI247" s="6"/>
      <c r="CJ247" s="6"/>
      <c r="CK247" s="6"/>
      <c r="CL247" s="6"/>
      <c r="CM247" s="6"/>
      <c r="CN247" s="6"/>
      <c r="CO247" s="6"/>
      <c r="CP247" s="6"/>
      <c r="CQ247" s="6"/>
      <c r="CR247" s="6"/>
      <c r="CS247" s="6"/>
      <c r="CT247" s="6"/>
      <c r="CU247" s="6"/>
      <c r="CV247" s="6"/>
      <c r="CW247" s="6"/>
      <c r="CX247" s="6"/>
      <c r="CY247" s="6"/>
      <c r="CZ247" s="6"/>
      <c r="DA247" s="6"/>
      <c r="DB247" s="6"/>
      <c r="DC247" s="6"/>
      <c r="DD247" s="6"/>
    </row>
    <row r="248" spans="1:108" x14ac:dyDescent="0.35">
      <c r="A248" s="6"/>
      <c r="B248" s="83"/>
      <c r="C248" s="6"/>
      <c r="D248" s="81"/>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c r="BA248" s="6"/>
      <c r="BB248" s="6"/>
      <c r="BC248" s="6"/>
      <c r="BD248" s="6"/>
      <c r="BE248" s="6"/>
      <c r="BF248" s="6"/>
      <c r="BG248" s="6"/>
      <c r="BH248" s="6"/>
      <c r="BI248" s="6"/>
      <c r="BJ248" s="6"/>
      <c r="BK248" s="6"/>
      <c r="BL248" s="6"/>
      <c r="BM248" s="6"/>
      <c r="BN248" s="6"/>
      <c r="BO248" s="6"/>
      <c r="BP248" s="6"/>
      <c r="BQ248" s="6"/>
      <c r="BR248" s="6"/>
      <c r="BS248" s="6"/>
      <c r="BT248" s="6"/>
      <c r="BU248" s="6"/>
      <c r="BV248" s="6"/>
      <c r="BW248" s="6"/>
      <c r="BX248" s="6"/>
      <c r="BY248" s="6"/>
      <c r="BZ248" s="6"/>
      <c r="CA248" s="6"/>
      <c r="CB248" s="6"/>
      <c r="CC248" s="6"/>
      <c r="CD248" s="6"/>
      <c r="CE248" s="6"/>
      <c r="CF248" s="6"/>
      <c r="CG248" s="6"/>
      <c r="CH248" s="6"/>
      <c r="CI248" s="6"/>
      <c r="CJ248" s="6"/>
      <c r="CK248" s="6"/>
      <c r="CL248" s="6"/>
      <c r="CM248" s="6"/>
      <c r="CN248" s="6"/>
      <c r="CO248" s="6"/>
      <c r="CP248" s="6"/>
      <c r="CQ248" s="6"/>
      <c r="CR248" s="6"/>
      <c r="CS248" s="6"/>
      <c r="CT248" s="6"/>
      <c r="CU248" s="6"/>
      <c r="CV248" s="6"/>
      <c r="CW248" s="6"/>
      <c r="CX248" s="6"/>
      <c r="CY248" s="6"/>
      <c r="CZ248" s="6"/>
      <c r="DA248" s="6"/>
      <c r="DB248" s="6"/>
      <c r="DC248" s="6"/>
      <c r="DD248" s="6"/>
    </row>
    <row r="249" spans="1:108" x14ac:dyDescent="0.35">
      <c r="A249" s="6"/>
      <c r="B249" s="83"/>
      <c r="C249" s="6"/>
      <c r="D249" s="81"/>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c r="AZ249" s="6"/>
      <c r="BA249" s="6"/>
      <c r="BB249" s="6"/>
      <c r="BC249" s="6"/>
      <c r="BD249" s="6"/>
      <c r="BE249" s="6"/>
      <c r="BF249" s="6"/>
      <c r="BG249" s="6"/>
      <c r="BH249" s="6"/>
      <c r="BI249" s="6"/>
      <c r="BJ249" s="6"/>
      <c r="BK249" s="6"/>
      <c r="BL249" s="6"/>
      <c r="BM249" s="6"/>
      <c r="BN249" s="6"/>
      <c r="BO249" s="6"/>
      <c r="BP249" s="6"/>
      <c r="BQ249" s="6"/>
      <c r="BR249" s="6"/>
      <c r="BS249" s="6"/>
      <c r="BT249" s="6"/>
      <c r="BU249" s="6"/>
      <c r="BV249" s="6"/>
      <c r="BW249" s="6"/>
      <c r="BX249" s="6"/>
      <c r="BY249" s="6"/>
      <c r="BZ249" s="6"/>
      <c r="CA249" s="6"/>
      <c r="CB249" s="6"/>
      <c r="CC249" s="6"/>
      <c r="CD249" s="6"/>
      <c r="CE249" s="6"/>
      <c r="CF249" s="6"/>
      <c r="CG249" s="6"/>
      <c r="CH249" s="6"/>
      <c r="CI249" s="6"/>
      <c r="CJ249" s="6"/>
      <c r="CK249" s="6"/>
      <c r="CL249" s="6"/>
      <c r="CM249" s="6"/>
      <c r="CN249" s="6"/>
      <c r="CO249" s="6"/>
      <c r="CP249" s="6"/>
      <c r="CQ249" s="6"/>
      <c r="CR249" s="6"/>
      <c r="CS249" s="6"/>
      <c r="CT249" s="6"/>
      <c r="CU249" s="6"/>
      <c r="CV249" s="6"/>
      <c r="CW249" s="6"/>
      <c r="CX249" s="6"/>
      <c r="CY249" s="6"/>
      <c r="CZ249" s="6"/>
      <c r="DA249" s="6"/>
      <c r="DB249" s="6"/>
      <c r="DC249" s="6"/>
      <c r="DD249" s="6"/>
    </row>
    <row r="250" spans="1:108" x14ac:dyDescent="0.35">
      <c r="A250" s="6"/>
      <c r="B250" s="83"/>
      <c r="C250" s="6"/>
      <c r="D250" s="81"/>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6"/>
      <c r="BB250" s="6"/>
      <c r="BC250" s="6"/>
      <c r="BD250" s="6"/>
      <c r="BE250" s="6"/>
      <c r="BF250" s="6"/>
      <c r="BG250" s="6"/>
      <c r="BH250" s="6"/>
      <c r="BI250" s="6"/>
      <c r="BJ250" s="6"/>
      <c r="BK250" s="6"/>
      <c r="BL250" s="6"/>
      <c r="BM250" s="6"/>
      <c r="BN250" s="6"/>
      <c r="BO250" s="6"/>
      <c r="BP250" s="6"/>
      <c r="BQ250" s="6"/>
      <c r="BR250" s="6"/>
      <c r="BS250" s="6"/>
      <c r="BT250" s="6"/>
      <c r="BU250" s="6"/>
      <c r="BV250" s="6"/>
      <c r="BW250" s="6"/>
      <c r="BX250" s="6"/>
      <c r="BY250" s="6"/>
      <c r="BZ250" s="6"/>
      <c r="CA250" s="6"/>
      <c r="CB250" s="6"/>
      <c r="CC250" s="6"/>
      <c r="CD250" s="6"/>
      <c r="CE250" s="6"/>
      <c r="CF250" s="6"/>
      <c r="CG250" s="6"/>
      <c r="CH250" s="6"/>
      <c r="CI250" s="6"/>
      <c r="CJ250" s="6"/>
      <c r="CK250" s="6"/>
      <c r="CL250" s="6"/>
      <c r="CM250" s="6"/>
      <c r="CN250" s="6"/>
      <c r="CO250" s="6"/>
      <c r="CP250" s="6"/>
      <c r="CQ250" s="6"/>
      <c r="CR250" s="6"/>
      <c r="CS250" s="6"/>
      <c r="CT250" s="6"/>
      <c r="CU250" s="6"/>
      <c r="CV250" s="6"/>
      <c r="CW250" s="6"/>
      <c r="CX250" s="6"/>
      <c r="CY250" s="6"/>
      <c r="CZ250" s="6"/>
      <c r="DA250" s="6"/>
      <c r="DB250" s="6"/>
      <c r="DC250" s="6"/>
      <c r="DD250" s="6"/>
    </row>
    <row r="251" spans="1:108" x14ac:dyDescent="0.35">
      <c r="A251" s="6"/>
      <c r="B251" s="83"/>
      <c r="C251" s="6"/>
      <c r="D251" s="81"/>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6"/>
      <c r="BB251" s="6"/>
      <c r="BC251" s="6"/>
      <c r="BD251" s="6"/>
      <c r="BE251" s="6"/>
      <c r="BF251" s="6"/>
      <c r="BG251" s="6"/>
      <c r="BH251" s="6"/>
      <c r="BI251" s="6"/>
      <c r="BJ251" s="6"/>
      <c r="BK251" s="6"/>
      <c r="BL251" s="6"/>
      <c r="BM251" s="6"/>
      <c r="BN251" s="6"/>
      <c r="BO251" s="6"/>
      <c r="BP251" s="6"/>
      <c r="BQ251" s="6"/>
      <c r="BR251" s="6"/>
      <c r="BS251" s="6"/>
      <c r="BT251" s="6"/>
      <c r="BU251" s="6"/>
      <c r="BV251" s="6"/>
      <c r="BW251" s="6"/>
      <c r="BX251" s="6"/>
      <c r="BY251" s="6"/>
      <c r="BZ251" s="6"/>
      <c r="CA251" s="6"/>
      <c r="CB251" s="6"/>
      <c r="CC251" s="6"/>
      <c r="CD251" s="6"/>
      <c r="CE251" s="6"/>
      <c r="CF251" s="6"/>
      <c r="CG251" s="6"/>
      <c r="CH251" s="6"/>
      <c r="CI251" s="6"/>
      <c r="CJ251" s="6"/>
      <c r="CK251" s="6"/>
      <c r="CL251" s="6"/>
      <c r="CM251" s="6"/>
      <c r="CN251" s="6"/>
      <c r="CO251" s="6"/>
      <c r="CP251" s="6"/>
      <c r="CQ251" s="6"/>
      <c r="CR251" s="6"/>
      <c r="CS251" s="6"/>
      <c r="CT251" s="6"/>
      <c r="CU251" s="6"/>
      <c r="CV251" s="6"/>
      <c r="CW251" s="6"/>
      <c r="CX251" s="6"/>
      <c r="CY251" s="6"/>
      <c r="CZ251" s="6"/>
      <c r="DA251" s="6"/>
      <c r="DB251" s="6"/>
      <c r="DC251" s="6"/>
      <c r="DD251" s="6"/>
    </row>
    <row r="252" spans="1:108" x14ac:dyDescent="0.35">
      <c r="A252" s="6"/>
      <c r="B252" s="83"/>
      <c r="C252" s="6"/>
      <c r="D252" s="81"/>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6"/>
      <c r="BB252" s="6"/>
      <c r="BC252" s="6"/>
      <c r="BD252" s="6"/>
      <c r="BE252" s="6"/>
      <c r="BF252" s="6"/>
      <c r="BG252" s="6"/>
      <c r="BH252" s="6"/>
      <c r="BI252" s="6"/>
      <c r="BJ252" s="6"/>
      <c r="BK252" s="6"/>
      <c r="BL252" s="6"/>
      <c r="BM252" s="6"/>
      <c r="BN252" s="6"/>
      <c r="BO252" s="6"/>
      <c r="BP252" s="6"/>
      <c r="BQ252" s="6"/>
      <c r="BR252" s="6"/>
      <c r="BS252" s="6"/>
      <c r="BT252" s="6"/>
      <c r="BU252" s="6"/>
      <c r="BV252" s="6"/>
      <c r="BW252" s="6"/>
      <c r="BX252" s="6"/>
      <c r="BY252" s="6"/>
      <c r="BZ252" s="6"/>
      <c r="CA252" s="6"/>
      <c r="CB252" s="6"/>
      <c r="CC252" s="6"/>
      <c r="CD252" s="6"/>
      <c r="CE252" s="6"/>
      <c r="CF252" s="6"/>
      <c r="CG252" s="6"/>
      <c r="CH252" s="6"/>
      <c r="CI252" s="6"/>
      <c r="CJ252" s="6"/>
      <c r="CK252" s="6"/>
      <c r="CL252" s="6"/>
      <c r="CM252" s="6"/>
      <c r="CN252" s="6"/>
      <c r="CO252" s="6"/>
      <c r="CP252" s="6"/>
      <c r="CQ252" s="6"/>
      <c r="CR252" s="6"/>
      <c r="CS252" s="6"/>
      <c r="CT252" s="6"/>
      <c r="CU252" s="6"/>
      <c r="CV252" s="6"/>
      <c r="CW252" s="6"/>
      <c r="CX252" s="6"/>
      <c r="CY252" s="6"/>
      <c r="CZ252" s="6"/>
      <c r="DA252" s="6"/>
      <c r="DB252" s="6"/>
      <c r="DC252" s="6"/>
      <c r="DD252" s="6"/>
    </row>
    <row r="253" spans="1:108" x14ac:dyDescent="0.35">
      <c r="A253" s="6"/>
      <c r="B253" s="83"/>
      <c r="C253" s="6"/>
      <c r="D253" s="81"/>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6"/>
      <c r="BB253" s="6"/>
      <c r="BC253" s="6"/>
      <c r="BD253" s="6"/>
      <c r="BE253" s="6"/>
      <c r="BF253" s="6"/>
      <c r="BG253" s="6"/>
      <c r="BH253" s="6"/>
      <c r="BI253" s="6"/>
      <c r="BJ253" s="6"/>
      <c r="BK253" s="6"/>
      <c r="BL253" s="6"/>
      <c r="BM253" s="6"/>
      <c r="BN253" s="6"/>
      <c r="BO253" s="6"/>
      <c r="BP253" s="6"/>
      <c r="BQ253" s="6"/>
      <c r="BR253" s="6"/>
      <c r="BS253" s="6"/>
      <c r="BT253" s="6"/>
      <c r="BU253" s="6"/>
      <c r="BV253" s="6"/>
      <c r="BW253" s="6"/>
      <c r="BX253" s="6"/>
      <c r="BY253" s="6"/>
      <c r="BZ253" s="6"/>
      <c r="CA253" s="6"/>
      <c r="CB253" s="6"/>
      <c r="CC253" s="6"/>
      <c r="CD253" s="6"/>
      <c r="CE253" s="6"/>
      <c r="CF253" s="6"/>
      <c r="CG253" s="6"/>
      <c r="CH253" s="6"/>
      <c r="CI253" s="6"/>
      <c r="CJ253" s="6"/>
      <c r="CK253" s="6"/>
      <c r="CL253" s="6"/>
      <c r="CM253" s="6"/>
      <c r="CN253" s="6"/>
      <c r="CO253" s="6"/>
      <c r="CP253" s="6"/>
      <c r="CQ253" s="6"/>
      <c r="CR253" s="6"/>
      <c r="CS253" s="6"/>
      <c r="CT253" s="6"/>
      <c r="CU253" s="6"/>
      <c r="CV253" s="6"/>
      <c r="CW253" s="6"/>
      <c r="CX253" s="6"/>
      <c r="CY253" s="6"/>
      <c r="CZ253" s="6"/>
      <c r="DA253" s="6"/>
      <c r="DB253" s="6"/>
      <c r="DC253" s="6"/>
      <c r="DD253" s="6"/>
    </row>
    <row r="254" spans="1:108" x14ac:dyDescent="0.35">
      <c r="A254" s="6"/>
      <c r="B254" s="83"/>
      <c r="C254" s="6"/>
      <c r="D254" s="81"/>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6"/>
      <c r="BB254" s="6"/>
      <c r="BC254" s="6"/>
      <c r="BD254" s="6"/>
      <c r="BE254" s="6"/>
      <c r="BF254" s="6"/>
      <c r="BG254" s="6"/>
      <c r="BH254" s="6"/>
      <c r="BI254" s="6"/>
      <c r="BJ254" s="6"/>
      <c r="BK254" s="6"/>
      <c r="BL254" s="6"/>
      <c r="BM254" s="6"/>
      <c r="BN254" s="6"/>
      <c r="BO254" s="6"/>
      <c r="BP254" s="6"/>
      <c r="BQ254" s="6"/>
      <c r="BR254" s="6"/>
      <c r="BS254" s="6"/>
      <c r="BT254" s="6"/>
      <c r="BU254" s="6"/>
      <c r="BV254" s="6"/>
      <c r="BW254" s="6"/>
      <c r="BX254" s="6"/>
      <c r="BY254" s="6"/>
      <c r="BZ254" s="6"/>
      <c r="CA254" s="6"/>
      <c r="CB254" s="6"/>
      <c r="CC254" s="6"/>
      <c r="CD254" s="6"/>
      <c r="CE254" s="6"/>
      <c r="CF254" s="6"/>
      <c r="CG254" s="6"/>
      <c r="CH254" s="6"/>
      <c r="CI254" s="6"/>
      <c r="CJ254" s="6"/>
      <c r="CK254" s="6"/>
      <c r="CL254" s="6"/>
      <c r="CM254" s="6"/>
      <c r="CN254" s="6"/>
      <c r="CO254" s="6"/>
      <c r="CP254" s="6"/>
      <c r="CQ254" s="6"/>
      <c r="CR254" s="6"/>
      <c r="CS254" s="6"/>
      <c r="CT254" s="6"/>
      <c r="CU254" s="6"/>
      <c r="CV254" s="6"/>
      <c r="CW254" s="6"/>
      <c r="CX254" s="6"/>
      <c r="CY254" s="6"/>
      <c r="CZ254" s="6"/>
      <c r="DA254" s="6"/>
      <c r="DB254" s="6"/>
      <c r="DC254" s="6"/>
      <c r="DD254" s="6"/>
    </row>
    <row r="255" spans="1:108" x14ac:dyDescent="0.35">
      <c r="A255" s="6"/>
      <c r="B255" s="83"/>
      <c r="C255" s="6"/>
      <c r="D255" s="81"/>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6"/>
      <c r="BB255" s="6"/>
      <c r="BC255" s="6"/>
      <c r="BD255" s="6"/>
      <c r="BE255" s="6"/>
      <c r="BF255" s="6"/>
      <c r="BG255" s="6"/>
      <c r="BH255" s="6"/>
      <c r="BI255" s="6"/>
      <c r="BJ255" s="6"/>
      <c r="BK255" s="6"/>
      <c r="BL255" s="6"/>
      <c r="BM255" s="6"/>
      <c r="BN255" s="6"/>
      <c r="BO255" s="6"/>
      <c r="BP255" s="6"/>
      <c r="BQ255" s="6"/>
      <c r="BR255" s="6"/>
      <c r="BS255" s="6"/>
      <c r="BT255" s="6"/>
      <c r="BU255" s="6"/>
      <c r="BV255" s="6"/>
      <c r="BW255" s="6"/>
      <c r="BX255" s="6"/>
      <c r="BY255" s="6"/>
      <c r="BZ255" s="6"/>
      <c r="CA255" s="6"/>
      <c r="CB255" s="6"/>
      <c r="CC255" s="6"/>
      <c r="CD255" s="6"/>
      <c r="CE255" s="6"/>
      <c r="CF255" s="6"/>
      <c r="CG255" s="6"/>
      <c r="CH255" s="6"/>
      <c r="CI255" s="6"/>
      <c r="CJ255" s="6"/>
      <c r="CK255" s="6"/>
      <c r="CL255" s="6"/>
      <c r="CM255" s="6"/>
      <c r="CN255" s="6"/>
      <c r="CO255" s="6"/>
      <c r="CP255" s="6"/>
      <c r="CQ255" s="6"/>
      <c r="CR255" s="6"/>
      <c r="CS255" s="6"/>
      <c r="CT255" s="6"/>
      <c r="CU255" s="6"/>
      <c r="CV255" s="6"/>
      <c r="CW255" s="6"/>
      <c r="CX255" s="6"/>
      <c r="CY255" s="6"/>
      <c r="CZ255" s="6"/>
      <c r="DA255" s="6"/>
      <c r="DB255" s="6"/>
      <c r="DC255" s="6"/>
      <c r="DD255" s="6"/>
    </row>
    <row r="256" spans="1:108" x14ac:dyDescent="0.35">
      <c r="A256" s="6"/>
      <c r="B256" s="83"/>
      <c r="C256" s="6"/>
      <c r="D256" s="81"/>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6"/>
      <c r="BB256" s="6"/>
      <c r="BC256" s="6"/>
      <c r="BD256" s="6"/>
      <c r="BE256" s="6"/>
      <c r="BF256" s="6"/>
      <c r="BG256" s="6"/>
      <c r="BH256" s="6"/>
      <c r="BI256" s="6"/>
      <c r="BJ256" s="6"/>
      <c r="BK256" s="6"/>
      <c r="BL256" s="6"/>
      <c r="BM256" s="6"/>
      <c r="BN256" s="6"/>
      <c r="BO256" s="6"/>
      <c r="BP256" s="6"/>
      <c r="BQ256" s="6"/>
      <c r="BR256" s="6"/>
      <c r="BS256" s="6"/>
      <c r="BT256" s="6"/>
      <c r="BU256" s="6"/>
      <c r="BV256" s="6"/>
      <c r="BW256" s="6"/>
      <c r="BX256" s="6"/>
      <c r="BY256" s="6"/>
      <c r="BZ256" s="6"/>
      <c r="CA256" s="6"/>
      <c r="CB256" s="6"/>
      <c r="CC256" s="6"/>
      <c r="CD256" s="6"/>
      <c r="CE256" s="6"/>
      <c r="CF256" s="6"/>
      <c r="CG256" s="6"/>
      <c r="CH256" s="6"/>
      <c r="CI256" s="6"/>
      <c r="CJ256" s="6"/>
      <c r="CK256" s="6"/>
      <c r="CL256" s="6"/>
      <c r="CM256" s="6"/>
      <c r="CN256" s="6"/>
      <c r="CO256" s="6"/>
      <c r="CP256" s="6"/>
      <c r="CQ256" s="6"/>
      <c r="CR256" s="6"/>
      <c r="CS256" s="6"/>
      <c r="CT256" s="6"/>
      <c r="CU256" s="6"/>
      <c r="CV256" s="6"/>
      <c r="CW256" s="6"/>
      <c r="CX256" s="6"/>
      <c r="CY256" s="6"/>
      <c r="CZ256" s="6"/>
      <c r="DA256" s="6"/>
      <c r="DB256" s="6"/>
      <c r="DC256" s="6"/>
      <c r="DD256" s="6"/>
    </row>
    <row r="257" spans="1:108" x14ac:dyDescent="0.35">
      <c r="A257" s="6"/>
      <c r="B257" s="83"/>
      <c r="C257" s="6"/>
      <c r="D257" s="81"/>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6"/>
      <c r="BB257" s="6"/>
      <c r="BC257" s="6"/>
      <c r="BD257" s="6"/>
      <c r="BE257" s="6"/>
      <c r="BF257" s="6"/>
      <c r="BG257" s="6"/>
      <c r="BH257" s="6"/>
      <c r="BI257" s="6"/>
      <c r="BJ257" s="6"/>
      <c r="BK257" s="6"/>
      <c r="BL257" s="6"/>
      <c r="BM257" s="6"/>
      <c r="BN257" s="6"/>
      <c r="BO257" s="6"/>
      <c r="BP257" s="6"/>
      <c r="BQ257" s="6"/>
      <c r="BR257" s="6"/>
      <c r="BS257" s="6"/>
      <c r="BT257" s="6"/>
      <c r="BU257" s="6"/>
      <c r="BV257" s="6"/>
      <c r="BW257" s="6"/>
      <c r="BX257" s="6"/>
      <c r="BY257" s="6"/>
      <c r="BZ257" s="6"/>
      <c r="CA257" s="6"/>
      <c r="CB257" s="6"/>
      <c r="CC257" s="6"/>
      <c r="CD257" s="6"/>
      <c r="CE257" s="6"/>
      <c r="CF257" s="6"/>
      <c r="CG257" s="6"/>
      <c r="CH257" s="6"/>
      <c r="CI257" s="6"/>
      <c r="CJ257" s="6"/>
      <c r="CK257" s="6"/>
      <c r="CL257" s="6"/>
      <c r="CM257" s="6"/>
      <c r="CN257" s="6"/>
      <c r="CO257" s="6"/>
      <c r="CP257" s="6"/>
      <c r="CQ257" s="6"/>
      <c r="CR257" s="6"/>
      <c r="CS257" s="6"/>
      <c r="CT257" s="6"/>
      <c r="CU257" s="6"/>
      <c r="CV257" s="6"/>
      <c r="CW257" s="6"/>
      <c r="CX257" s="6"/>
      <c r="CY257" s="6"/>
      <c r="CZ257" s="6"/>
      <c r="DA257" s="6"/>
      <c r="DB257" s="6"/>
      <c r="DC257" s="6"/>
      <c r="DD257" s="6"/>
    </row>
    <row r="258" spans="1:108" x14ac:dyDescent="0.35">
      <c r="A258" s="6"/>
      <c r="B258" s="83"/>
      <c r="C258" s="6"/>
      <c r="D258" s="81"/>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6"/>
      <c r="BB258" s="6"/>
      <c r="BC258" s="6"/>
      <c r="BD258" s="6"/>
      <c r="BE258" s="6"/>
      <c r="BF258" s="6"/>
      <c r="BG258" s="6"/>
      <c r="BH258" s="6"/>
      <c r="BI258" s="6"/>
      <c r="BJ258" s="6"/>
      <c r="BK258" s="6"/>
      <c r="BL258" s="6"/>
      <c r="BM258" s="6"/>
      <c r="BN258" s="6"/>
      <c r="BO258" s="6"/>
      <c r="BP258" s="6"/>
      <c r="BQ258" s="6"/>
      <c r="BR258" s="6"/>
      <c r="BS258" s="6"/>
      <c r="BT258" s="6"/>
      <c r="BU258" s="6"/>
      <c r="BV258" s="6"/>
      <c r="BW258" s="6"/>
      <c r="BX258" s="6"/>
      <c r="BY258" s="6"/>
      <c r="BZ258" s="6"/>
      <c r="CA258" s="6"/>
      <c r="CB258" s="6"/>
      <c r="CC258" s="6"/>
      <c r="CD258" s="6"/>
      <c r="CE258" s="6"/>
      <c r="CF258" s="6"/>
      <c r="CG258" s="6"/>
      <c r="CH258" s="6"/>
      <c r="CI258" s="6"/>
      <c r="CJ258" s="6"/>
      <c r="CK258" s="6"/>
      <c r="CL258" s="6"/>
      <c r="CM258" s="6"/>
      <c r="CN258" s="6"/>
      <c r="CO258" s="6"/>
      <c r="CP258" s="6"/>
      <c r="CQ258" s="6"/>
      <c r="CR258" s="6"/>
      <c r="CS258" s="6"/>
      <c r="CT258" s="6"/>
      <c r="CU258" s="6"/>
      <c r="CV258" s="6"/>
      <c r="CW258" s="6"/>
      <c r="CX258" s="6"/>
      <c r="CY258" s="6"/>
      <c r="CZ258" s="6"/>
      <c r="DA258" s="6"/>
      <c r="DB258" s="6"/>
      <c r="DC258" s="6"/>
      <c r="DD258" s="6"/>
    </row>
    <row r="259" spans="1:108" x14ac:dyDescent="0.35">
      <c r="A259" s="6"/>
      <c r="B259" s="83"/>
      <c r="C259" s="6"/>
      <c r="D259" s="81"/>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c r="AZ259" s="6"/>
      <c r="BA259" s="6"/>
      <c r="BB259" s="6"/>
      <c r="BC259" s="6"/>
      <c r="BD259" s="6"/>
      <c r="BE259" s="6"/>
      <c r="BF259" s="6"/>
      <c r="BG259" s="6"/>
      <c r="BH259" s="6"/>
      <c r="BI259" s="6"/>
      <c r="BJ259" s="6"/>
      <c r="BK259" s="6"/>
      <c r="BL259" s="6"/>
      <c r="BM259" s="6"/>
      <c r="BN259" s="6"/>
      <c r="BO259" s="6"/>
      <c r="BP259" s="6"/>
      <c r="BQ259" s="6"/>
      <c r="BR259" s="6"/>
      <c r="BS259" s="6"/>
      <c r="BT259" s="6"/>
      <c r="BU259" s="6"/>
      <c r="BV259" s="6"/>
      <c r="BW259" s="6"/>
      <c r="BX259" s="6"/>
      <c r="BY259" s="6"/>
      <c r="BZ259" s="6"/>
      <c r="CA259" s="6"/>
      <c r="CB259" s="6"/>
      <c r="CC259" s="6"/>
      <c r="CD259" s="6"/>
      <c r="CE259" s="6"/>
      <c r="CF259" s="6"/>
      <c r="CG259" s="6"/>
      <c r="CH259" s="6"/>
      <c r="CI259" s="6"/>
      <c r="CJ259" s="6"/>
      <c r="CK259" s="6"/>
      <c r="CL259" s="6"/>
      <c r="CM259" s="6"/>
      <c r="CN259" s="6"/>
      <c r="CO259" s="6"/>
      <c r="CP259" s="6"/>
      <c r="CQ259" s="6"/>
      <c r="CR259" s="6"/>
      <c r="CS259" s="6"/>
      <c r="CT259" s="6"/>
      <c r="CU259" s="6"/>
      <c r="CV259" s="6"/>
      <c r="CW259" s="6"/>
      <c r="CX259" s="6"/>
      <c r="CY259" s="6"/>
      <c r="CZ259" s="6"/>
      <c r="DA259" s="6"/>
      <c r="DB259" s="6"/>
      <c r="DC259" s="6"/>
      <c r="DD259" s="6"/>
    </row>
    <row r="260" spans="1:108" x14ac:dyDescent="0.35">
      <c r="A260" s="6"/>
      <c r="B260" s="83"/>
      <c r="C260" s="6"/>
      <c r="D260" s="81"/>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6"/>
      <c r="BA260" s="6"/>
      <c r="BB260" s="6"/>
      <c r="BC260" s="6"/>
      <c r="BD260" s="6"/>
      <c r="BE260" s="6"/>
      <c r="BF260" s="6"/>
      <c r="BG260" s="6"/>
      <c r="BH260" s="6"/>
      <c r="BI260" s="6"/>
      <c r="BJ260" s="6"/>
      <c r="BK260" s="6"/>
      <c r="BL260" s="6"/>
      <c r="BM260" s="6"/>
      <c r="BN260" s="6"/>
      <c r="BO260" s="6"/>
      <c r="BP260" s="6"/>
      <c r="BQ260" s="6"/>
      <c r="BR260" s="6"/>
      <c r="BS260" s="6"/>
      <c r="BT260" s="6"/>
      <c r="BU260" s="6"/>
      <c r="BV260" s="6"/>
      <c r="BW260" s="6"/>
      <c r="BX260" s="6"/>
      <c r="BY260" s="6"/>
      <c r="BZ260" s="6"/>
      <c r="CA260" s="6"/>
      <c r="CB260" s="6"/>
      <c r="CC260" s="6"/>
      <c r="CD260" s="6"/>
      <c r="CE260" s="6"/>
      <c r="CF260" s="6"/>
      <c r="CG260" s="6"/>
      <c r="CH260" s="6"/>
      <c r="CI260" s="6"/>
      <c r="CJ260" s="6"/>
      <c r="CK260" s="6"/>
      <c r="CL260" s="6"/>
      <c r="CM260" s="6"/>
      <c r="CN260" s="6"/>
      <c r="CO260" s="6"/>
      <c r="CP260" s="6"/>
      <c r="CQ260" s="6"/>
      <c r="CR260" s="6"/>
      <c r="CS260" s="6"/>
      <c r="CT260" s="6"/>
      <c r="CU260" s="6"/>
      <c r="CV260" s="6"/>
      <c r="CW260" s="6"/>
      <c r="CX260" s="6"/>
      <c r="CY260" s="6"/>
      <c r="CZ260" s="6"/>
      <c r="DA260" s="6"/>
      <c r="DB260" s="6"/>
      <c r="DC260" s="6"/>
      <c r="DD260" s="6"/>
    </row>
    <row r="261" spans="1:108" x14ac:dyDescent="0.35">
      <c r="A261" s="6"/>
      <c r="B261" s="83"/>
      <c r="C261" s="6"/>
      <c r="D261" s="81"/>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6"/>
      <c r="BA261" s="6"/>
      <c r="BB261" s="6"/>
      <c r="BC261" s="6"/>
      <c r="BD261" s="6"/>
      <c r="BE261" s="6"/>
      <c r="BF261" s="6"/>
      <c r="BG261" s="6"/>
      <c r="BH261" s="6"/>
      <c r="BI261" s="6"/>
      <c r="BJ261" s="6"/>
      <c r="BK261" s="6"/>
      <c r="BL261" s="6"/>
      <c r="BM261" s="6"/>
      <c r="BN261" s="6"/>
      <c r="BO261" s="6"/>
      <c r="BP261" s="6"/>
      <c r="BQ261" s="6"/>
      <c r="BR261" s="6"/>
      <c r="BS261" s="6"/>
      <c r="BT261" s="6"/>
      <c r="BU261" s="6"/>
      <c r="BV261" s="6"/>
      <c r="BW261" s="6"/>
      <c r="BX261" s="6"/>
      <c r="BY261" s="6"/>
      <c r="BZ261" s="6"/>
      <c r="CA261" s="6"/>
      <c r="CB261" s="6"/>
      <c r="CC261" s="6"/>
      <c r="CD261" s="6"/>
      <c r="CE261" s="6"/>
      <c r="CF261" s="6"/>
      <c r="CG261" s="6"/>
      <c r="CH261" s="6"/>
      <c r="CI261" s="6"/>
      <c r="CJ261" s="6"/>
      <c r="CK261" s="6"/>
      <c r="CL261" s="6"/>
      <c r="CM261" s="6"/>
      <c r="CN261" s="6"/>
      <c r="CO261" s="6"/>
      <c r="CP261" s="6"/>
      <c r="CQ261" s="6"/>
      <c r="CR261" s="6"/>
      <c r="CS261" s="6"/>
      <c r="CT261" s="6"/>
      <c r="CU261" s="6"/>
      <c r="CV261" s="6"/>
      <c r="CW261" s="6"/>
      <c r="CX261" s="6"/>
      <c r="CY261" s="6"/>
      <c r="CZ261" s="6"/>
      <c r="DA261" s="6"/>
      <c r="DB261" s="6"/>
      <c r="DC261" s="6"/>
      <c r="DD261" s="6"/>
    </row>
    <row r="262" spans="1:108" x14ac:dyDescent="0.35">
      <c r="A262" s="6"/>
      <c r="B262" s="83"/>
      <c r="C262" s="6"/>
      <c r="D262" s="81"/>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c r="BA262" s="6"/>
      <c r="BB262" s="6"/>
      <c r="BC262" s="6"/>
      <c r="BD262" s="6"/>
      <c r="BE262" s="6"/>
      <c r="BF262" s="6"/>
      <c r="BG262" s="6"/>
      <c r="BH262" s="6"/>
      <c r="BI262" s="6"/>
      <c r="BJ262" s="6"/>
      <c r="BK262" s="6"/>
      <c r="BL262" s="6"/>
      <c r="BM262" s="6"/>
      <c r="BN262" s="6"/>
      <c r="BO262" s="6"/>
      <c r="BP262" s="6"/>
      <c r="BQ262" s="6"/>
      <c r="BR262" s="6"/>
      <c r="BS262" s="6"/>
      <c r="BT262" s="6"/>
      <c r="BU262" s="6"/>
      <c r="BV262" s="6"/>
      <c r="BW262" s="6"/>
      <c r="BX262" s="6"/>
      <c r="BY262" s="6"/>
      <c r="BZ262" s="6"/>
      <c r="CA262" s="6"/>
      <c r="CB262" s="6"/>
      <c r="CC262" s="6"/>
      <c r="CD262" s="6"/>
      <c r="CE262" s="6"/>
      <c r="CF262" s="6"/>
      <c r="CG262" s="6"/>
      <c r="CH262" s="6"/>
      <c r="CI262" s="6"/>
      <c r="CJ262" s="6"/>
      <c r="CK262" s="6"/>
      <c r="CL262" s="6"/>
      <c r="CM262" s="6"/>
      <c r="CN262" s="6"/>
      <c r="CO262" s="6"/>
      <c r="CP262" s="6"/>
      <c r="CQ262" s="6"/>
      <c r="CR262" s="6"/>
      <c r="CS262" s="6"/>
      <c r="CT262" s="6"/>
      <c r="CU262" s="6"/>
      <c r="CV262" s="6"/>
      <c r="CW262" s="6"/>
      <c r="CX262" s="6"/>
      <c r="CY262" s="6"/>
      <c r="CZ262" s="6"/>
      <c r="DA262" s="6"/>
      <c r="DB262" s="6"/>
      <c r="DC262" s="6"/>
      <c r="DD262" s="6"/>
    </row>
    <row r="263" spans="1:108" x14ac:dyDescent="0.35">
      <c r="A263" s="6"/>
      <c r="B263" s="83"/>
      <c r="C263" s="6"/>
      <c r="D263" s="81"/>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6"/>
      <c r="BA263" s="6"/>
      <c r="BB263" s="6"/>
      <c r="BC263" s="6"/>
      <c r="BD263" s="6"/>
      <c r="BE263" s="6"/>
      <c r="BF263" s="6"/>
      <c r="BG263" s="6"/>
      <c r="BH263" s="6"/>
      <c r="BI263" s="6"/>
      <c r="BJ263" s="6"/>
      <c r="BK263" s="6"/>
      <c r="BL263" s="6"/>
      <c r="BM263" s="6"/>
      <c r="BN263" s="6"/>
      <c r="BO263" s="6"/>
      <c r="BP263" s="6"/>
      <c r="BQ263" s="6"/>
      <c r="BR263" s="6"/>
      <c r="BS263" s="6"/>
      <c r="BT263" s="6"/>
      <c r="BU263" s="6"/>
      <c r="BV263" s="6"/>
      <c r="BW263" s="6"/>
      <c r="BX263" s="6"/>
      <c r="BY263" s="6"/>
      <c r="BZ263" s="6"/>
      <c r="CA263" s="6"/>
      <c r="CB263" s="6"/>
      <c r="CC263" s="6"/>
      <c r="CD263" s="6"/>
      <c r="CE263" s="6"/>
      <c r="CF263" s="6"/>
      <c r="CG263" s="6"/>
      <c r="CH263" s="6"/>
      <c r="CI263" s="6"/>
      <c r="CJ263" s="6"/>
      <c r="CK263" s="6"/>
      <c r="CL263" s="6"/>
      <c r="CM263" s="6"/>
      <c r="CN263" s="6"/>
      <c r="CO263" s="6"/>
      <c r="CP263" s="6"/>
      <c r="CQ263" s="6"/>
      <c r="CR263" s="6"/>
      <c r="CS263" s="6"/>
      <c r="CT263" s="6"/>
      <c r="CU263" s="6"/>
      <c r="CV263" s="6"/>
      <c r="CW263" s="6"/>
      <c r="CX263" s="6"/>
      <c r="CY263" s="6"/>
      <c r="CZ263" s="6"/>
      <c r="DA263" s="6"/>
      <c r="DB263" s="6"/>
      <c r="DC263" s="6"/>
      <c r="DD263" s="6"/>
    </row>
    <row r="264" spans="1:108" x14ac:dyDescent="0.35">
      <c r="A264" s="6"/>
      <c r="B264" s="83"/>
      <c r="C264" s="6"/>
      <c r="D264" s="81"/>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c r="BP264" s="6"/>
      <c r="BQ264" s="6"/>
      <c r="BR264" s="6"/>
      <c r="BS264" s="6"/>
      <c r="BT264" s="6"/>
      <c r="BU264" s="6"/>
      <c r="BV264" s="6"/>
      <c r="BW264" s="6"/>
      <c r="BX264" s="6"/>
      <c r="BY264" s="6"/>
      <c r="BZ264" s="6"/>
      <c r="CA264" s="6"/>
      <c r="CB264" s="6"/>
      <c r="CC264" s="6"/>
      <c r="CD264" s="6"/>
      <c r="CE264" s="6"/>
      <c r="CF264" s="6"/>
      <c r="CG264" s="6"/>
      <c r="CH264" s="6"/>
      <c r="CI264" s="6"/>
      <c r="CJ264" s="6"/>
      <c r="CK264" s="6"/>
      <c r="CL264" s="6"/>
      <c r="CM264" s="6"/>
      <c r="CN264" s="6"/>
      <c r="CO264" s="6"/>
      <c r="CP264" s="6"/>
      <c r="CQ264" s="6"/>
      <c r="CR264" s="6"/>
      <c r="CS264" s="6"/>
      <c r="CT264" s="6"/>
      <c r="CU264" s="6"/>
      <c r="CV264" s="6"/>
      <c r="CW264" s="6"/>
      <c r="CX264" s="6"/>
      <c r="CY264" s="6"/>
      <c r="CZ264" s="6"/>
      <c r="DA264" s="6"/>
      <c r="DB264" s="6"/>
      <c r="DC264" s="6"/>
      <c r="DD264" s="6"/>
    </row>
    <row r="265" spans="1:108" x14ac:dyDescent="0.35">
      <c r="A265" s="6"/>
      <c r="B265" s="83"/>
      <c r="C265" s="6"/>
      <c r="D265" s="81"/>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6"/>
      <c r="BA265" s="6"/>
      <c r="BB265" s="6"/>
      <c r="BC265" s="6"/>
      <c r="BD265" s="6"/>
      <c r="BE265" s="6"/>
      <c r="BF265" s="6"/>
      <c r="BG265" s="6"/>
      <c r="BH265" s="6"/>
      <c r="BI265" s="6"/>
      <c r="BJ265" s="6"/>
      <c r="BK265" s="6"/>
      <c r="BL265" s="6"/>
      <c r="BM265" s="6"/>
      <c r="BN265" s="6"/>
      <c r="BO265" s="6"/>
      <c r="BP265" s="6"/>
      <c r="BQ265" s="6"/>
      <c r="BR265" s="6"/>
      <c r="BS265" s="6"/>
      <c r="BT265" s="6"/>
      <c r="BU265" s="6"/>
      <c r="BV265" s="6"/>
      <c r="BW265" s="6"/>
      <c r="BX265" s="6"/>
      <c r="BY265" s="6"/>
      <c r="BZ265" s="6"/>
      <c r="CA265" s="6"/>
      <c r="CB265" s="6"/>
      <c r="CC265" s="6"/>
      <c r="CD265" s="6"/>
      <c r="CE265" s="6"/>
      <c r="CF265" s="6"/>
      <c r="CG265" s="6"/>
      <c r="CH265" s="6"/>
      <c r="CI265" s="6"/>
      <c r="CJ265" s="6"/>
      <c r="CK265" s="6"/>
      <c r="CL265" s="6"/>
      <c r="CM265" s="6"/>
      <c r="CN265" s="6"/>
      <c r="CO265" s="6"/>
      <c r="CP265" s="6"/>
      <c r="CQ265" s="6"/>
      <c r="CR265" s="6"/>
      <c r="CS265" s="6"/>
      <c r="CT265" s="6"/>
      <c r="CU265" s="6"/>
      <c r="CV265" s="6"/>
      <c r="CW265" s="6"/>
      <c r="CX265" s="6"/>
      <c r="CY265" s="6"/>
      <c r="CZ265" s="6"/>
      <c r="DA265" s="6"/>
      <c r="DB265" s="6"/>
      <c r="DC265" s="6"/>
      <c r="DD265" s="6"/>
    </row>
    <row r="266" spans="1:108" x14ac:dyDescent="0.35">
      <c r="A266" s="6"/>
      <c r="B266" s="83"/>
      <c r="C266" s="6"/>
      <c r="D266" s="81"/>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c r="BP266" s="6"/>
      <c r="BQ266" s="6"/>
      <c r="BR266" s="6"/>
      <c r="BS266" s="6"/>
      <c r="BT266" s="6"/>
      <c r="BU266" s="6"/>
      <c r="BV266" s="6"/>
      <c r="BW266" s="6"/>
      <c r="BX266" s="6"/>
      <c r="BY266" s="6"/>
      <c r="BZ266" s="6"/>
      <c r="CA266" s="6"/>
      <c r="CB266" s="6"/>
      <c r="CC266" s="6"/>
      <c r="CD266" s="6"/>
      <c r="CE266" s="6"/>
      <c r="CF266" s="6"/>
      <c r="CG266" s="6"/>
      <c r="CH266" s="6"/>
      <c r="CI266" s="6"/>
      <c r="CJ266" s="6"/>
      <c r="CK266" s="6"/>
      <c r="CL266" s="6"/>
      <c r="CM266" s="6"/>
      <c r="CN266" s="6"/>
      <c r="CO266" s="6"/>
      <c r="CP266" s="6"/>
      <c r="CQ266" s="6"/>
      <c r="CR266" s="6"/>
      <c r="CS266" s="6"/>
      <c r="CT266" s="6"/>
      <c r="CU266" s="6"/>
      <c r="CV266" s="6"/>
      <c r="CW266" s="6"/>
      <c r="CX266" s="6"/>
      <c r="CY266" s="6"/>
      <c r="CZ266" s="6"/>
      <c r="DA266" s="6"/>
      <c r="DB266" s="6"/>
      <c r="DC266" s="6"/>
      <c r="DD266" s="6"/>
    </row>
    <row r="267" spans="1:108" x14ac:dyDescent="0.35">
      <c r="A267" s="6"/>
      <c r="B267" s="83"/>
      <c r="C267" s="6"/>
      <c r="D267" s="81"/>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6"/>
      <c r="BA267" s="6"/>
      <c r="BB267" s="6"/>
      <c r="BC267" s="6"/>
      <c r="BD267" s="6"/>
      <c r="BE267" s="6"/>
      <c r="BF267" s="6"/>
      <c r="BG267" s="6"/>
      <c r="BH267" s="6"/>
      <c r="BI267" s="6"/>
      <c r="BJ267" s="6"/>
      <c r="BK267" s="6"/>
      <c r="BL267" s="6"/>
      <c r="BM267" s="6"/>
      <c r="BN267" s="6"/>
      <c r="BO267" s="6"/>
      <c r="BP267" s="6"/>
      <c r="BQ267" s="6"/>
      <c r="BR267" s="6"/>
      <c r="BS267" s="6"/>
      <c r="BT267" s="6"/>
      <c r="BU267" s="6"/>
      <c r="BV267" s="6"/>
      <c r="BW267" s="6"/>
      <c r="BX267" s="6"/>
      <c r="BY267" s="6"/>
      <c r="BZ267" s="6"/>
      <c r="CA267" s="6"/>
      <c r="CB267" s="6"/>
      <c r="CC267" s="6"/>
      <c r="CD267" s="6"/>
      <c r="CE267" s="6"/>
      <c r="CF267" s="6"/>
      <c r="CG267" s="6"/>
      <c r="CH267" s="6"/>
      <c r="CI267" s="6"/>
      <c r="CJ267" s="6"/>
      <c r="CK267" s="6"/>
      <c r="CL267" s="6"/>
      <c r="CM267" s="6"/>
      <c r="CN267" s="6"/>
      <c r="CO267" s="6"/>
      <c r="CP267" s="6"/>
      <c r="CQ267" s="6"/>
      <c r="CR267" s="6"/>
      <c r="CS267" s="6"/>
      <c r="CT267" s="6"/>
      <c r="CU267" s="6"/>
      <c r="CV267" s="6"/>
      <c r="CW267" s="6"/>
      <c r="CX267" s="6"/>
      <c r="CY267" s="6"/>
      <c r="CZ267" s="6"/>
      <c r="DA267" s="6"/>
      <c r="DB267" s="6"/>
      <c r="DC267" s="6"/>
      <c r="DD267" s="6"/>
    </row>
    <row r="268" spans="1:108" x14ac:dyDescent="0.35">
      <c r="A268" s="6"/>
      <c r="B268" s="83"/>
      <c r="C268" s="6"/>
      <c r="D268" s="81"/>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c r="BP268" s="6"/>
      <c r="BQ268" s="6"/>
      <c r="BR268" s="6"/>
      <c r="BS268" s="6"/>
      <c r="BT268" s="6"/>
      <c r="BU268" s="6"/>
      <c r="BV268" s="6"/>
      <c r="BW268" s="6"/>
      <c r="BX268" s="6"/>
      <c r="BY268" s="6"/>
      <c r="BZ268" s="6"/>
      <c r="CA268" s="6"/>
      <c r="CB268" s="6"/>
      <c r="CC268" s="6"/>
      <c r="CD268" s="6"/>
      <c r="CE268" s="6"/>
      <c r="CF268" s="6"/>
      <c r="CG268" s="6"/>
      <c r="CH268" s="6"/>
      <c r="CI268" s="6"/>
      <c r="CJ268" s="6"/>
      <c r="CK268" s="6"/>
      <c r="CL268" s="6"/>
      <c r="CM268" s="6"/>
      <c r="CN268" s="6"/>
      <c r="CO268" s="6"/>
      <c r="CP268" s="6"/>
      <c r="CQ268" s="6"/>
      <c r="CR268" s="6"/>
      <c r="CS268" s="6"/>
      <c r="CT268" s="6"/>
      <c r="CU268" s="6"/>
      <c r="CV268" s="6"/>
      <c r="CW268" s="6"/>
      <c r="CX268" s="6"/>
      <c r="CY268" s="6"/>
      <c r="CZ268" s="6"/>
      <c r="DA268" s="6"/>
      <c r="DB268" s="6"/>
      <c r="DC268" s="6"/>
      <c r="DD268" s="6"/>
    </row>
    <row r="269" spans="1:108" x14ac:dyDescent="0.35">
      <c r="A269" s="6"/>
      <c r="B269" s="83"/>
      <c r="C269" s="6"/>
      <c r="D269" s="81"/>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6"/>
      <c r="BA269" s="6"/>
      <c r="BB269" s="6"/>
      <c r="BC269" s="6"/>
      <c r="BD269" s="6"/>
      <c r="BE269" s="6"/>
      <c r="BF269" s="6"/>
      <c r="BG269" s="6"/>
      <c r="BH269" s="6"/>
      <c r="BI269" s="6"/>
      <c r="BJ269" s="6"/>
      <c r="BK269" s="6"/>
      <c r="BL269" s="6"/>
      <c r="BM269" s="6"/>
      <c r="BN269" s="6"/>
      <c r="BO269" s="6"/>
      <c r="BP269" s="6"/>
      <c r="BQ269" s="6"/>
      <c r="BR269" s="6"/>
      <c r="BS269" s="6"/>
      <c r="BT269" s="6"/>
      <c r="BU269" s="6"/>
      <c r="BV269" s="6"/>
      <c r="BW269" s="6"/>
      <c r="BX269" s="6"/>
      <c r="BY269" s="6"/>
      <c r="BZ269" s="6"/>
      <c r="CA269" s="6"/>
      <c r="CB269" s="6"/>
      <c r="CC269" s="6"/>
      <c r="CD269" s="6"/>
      <c r="CE269" s="6"/>
      <c r="CF269" s="6"/>
      <c r="CG269" s="6"/>
      <c r="CH269" s="6"/>
      <c r="CI269" s="6"/>
      <c r="CJ269" s="6"/>
      <c r="CK269" s="6"/>
      <c r="CL269" s="6"/>
      <c r="CM269" s="6"/>
      <c r="CN269" s="6"/>
      <c r="CO269" s="6"/>
      <c r="CP269" s="6"/>
      <c r="CQ269" s="6"/>
      <c r="CR269" s="6"/>
      <c r="CS269" s="6"/>
      <c r="CT269" s="6"/>
      <c r="CU269" s="6"/>
      <c r="CV269" s="6"/>
      <c r="CW269" s="6"/>
      <c r="CX269" s="6"/>
      <c r="CY269" s="6"/>
      <c r="CZ269" s="6"/>
      <c r="DA269" s="6"/>
      <c r="DB269" s="6"/>
      <c r="DC269" s="6"/>
      <c r="DD269" s="6"/>
    </row>
    <row r="270" spans="1:108" x14ac:dyDescent="0.35">
      <c r="A270" s="6"/>
      <c r="B270" s="83"/>
      <c r="C270" s="6"/>
      <c r="D270" s="81"/>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c r="BC270" s="6"/>
      <c r="BD270" s="6"/>
      <c r="BE270" s="6"/>
      <c r="BF270" s="6"/>
      <c r="BG270" s="6"/>
      <c r="BH270" s="6"/>
      <c r="BI270" s="6"/>
      <c r="BJ270" s="6"/>
      <c r="BK270" s="6"/>
      <c r="BL270" s="6"/>
      <c r="BM270" s="6"/>
      <c r="BN270" s="6"/>
      <c r="BO270" s="6"/>
      <c r="BP270" s="6"/>
      <c r="BQ270" s="6"/>
      <c r="BR270" s="6"/>
      <c r="BS270" s="6"/>
      <c r="BT270" s="6"/>
      <c r="BU270" s="6"/>
      <c r="BV270" s="6"/>
      <c r="BW270" s="6"/>
      <c r="BX270" s="6"/>
      <c r="BY270" s="6"/>
      <c r="BZ270" s="6"/>
      <c r="CA270" s="6"/>
      <c r="CB270" s="6"/>
      <c r="CC270" s="6"/>
      <c r="CD270" s="6"/>
      <c r="CE270" s="6"/>
      <c r="CF270" s="6"/>
      <c r="CG270" s="6"/>
      <c r="CH270" s="6"/>
      <c r="CI270" s="6"/>
      <c r="CJ270" s="6"/>
      <c r="CK270" s="6"/>
      <c r="CL270" s="6"/>
      <c r="CM270" s="6"/>
      <c r="CN270" s="6"/>
      <c r="CO270" s="6"/>
      <c r="CP270" s="6"/>
      <c r="CQ270" s="6"/>
      <c r="CR270" s="6"/>
      <c r="CS270" s="6"/>
      <c r="CT270" s="6"/>
      <c r="CU270" s="6"/>
      <c r="CV270" s="6"/>
      <c r="CW270" s="6"/>
      <c r="CX270" s="6"/>
      <c r="CY270" s="6"/>
      <c r="CZ270" s="6"/>
      <c r="DA270" s="6"/>
      <c r="DB270" s="6"/>
      <c r="DC270" s="6"/>
      <c r="DD270" s="6"/>
    </row>
    <row r="271" spans="1:108" x14ac:dyDescent="0.35">
      <c r="A271" s="6"/>
      <c r="B271" s="83"/>
      <c r="C271" s="6"/>
      <c r="D271" s="81"/>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6"/>
      <c r="BA271" s="6"/>
      <c r="BB271" s="6"/>
      <c r="BC271" s="6"/>
      <c r="BD271" s="6"/>
      <c r="BE271" s="6"/>
      <c r="BF271" s="6"/>
      <c r="BG271" s="6"/>
      <c r="BH271" s="6"/>
      <c r="BI271" s="6"/>
      <c r="BJ271" s="6"/>
      <c r="BK271" s="6"/>
      <c r="BL271" s="6"/>
      <c r="BM271" s="6"/>
      <c r="BN271" s="6"/>
      <c r="BO271" s="6"/>
      <c r="BP271" s="6"/>
      <c r="BQ271" s="6"/>
      <c r="BR271" s="6"/>
      <c r="BS271" s="6"/>
      <c r="BT271" s="6"/>
      <c r="BU271" s="6"/>
      <c r="BV271" s="6"/>
      <c r="BW271" s="6"/>
      <c r="BX271" s="6"/>
      <c r="BY271" s="6"/>
      <c r="BZ271" s="6"/>
      <c r="CA271" s="6"/>
      <c r="CB271" s="6"/>
      <c r="CC271" s="6"/>
      <c r="CD271" s="6"/>
      <c r="CE271" s="6"/>
      <c r="CF271" s="6"/>
      <c r="CG271" s="6"/>
      <c r="CH271" s="6"/>
      <c r="CI271" s="6"/>
      <c r="CJ271" s="6"/>
      <c r="CK271" s="6"/>
      <c r="CL271" s="6"/>
      <c r="CM271" s="6"/>
      <c r="CN271" s="6"/>
      <c r="CO271" s="6"/>
      <c r="CP271" s="6"/>
      <c r="CQ271" s="6"/>
      <c r="CR271" s="6"/>
      <c r="CS271" s="6"/>
      <c r="CT271" s="6"/>
      <c r="CU271" s="6"/>
      <c r="CV271" s="6"/>
      <c r="CW271" s="6"/>
      <c r="CX271" s="6"/>
      <c r="CY271" s="6"/>
      <c r="CZ271" s="6"/>
      <c r="DA271" s="6"/>
      <c r="DB271" s="6"/>
      <c r="DC271" s="6"/>
      <c r="DD271" s="6"/>
    </row>
    <row r="272" spans="1:108" x14ac:dyDescent="0.35">
      <c r="A272" s="6"/>
      <c r="B272" s="83"/>
      <c r="C272" s="6"/>
      <c r="D272" s="81"/>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c r="BA272" s="6"/>
      <c r="BB272" s="6"/>
      <c r="BC272" s="6"/>
      <c r="BD272" s="6"/>
      <c r="BE272" s="6"/>
      <c r="BF272" s="6"/>
      <c r="BG272" s="6"/>
      <c r="BH272" s="6"/>
      <c r="BI272" s="6"/>
      <c r="BJ272" s="6"/>
      <c r="BK272" s="6"/>
      <c r="BL272" s="6"/>
      <c r="BM272" s="6"/>
      <c r="BN272" s="6"/>
      <c r="BO272" s="6"/>
      <c r="BP272" s="6"/>
      <c r="BQ272" s="6"/>
      <c r="BR272" s="6"/>
      <c r="BS272" s="6"/>
      <c r="BT272" s="6"/>
      <c r="BU272" s="6"/>
      <c r="BV272" s="6"/>
      <c r="BW272" s="6"/>
      <c r="BX272" s="6"/>
      <c r="BY272" s="6"/>
      <c r="BZ272" s="6"/>
      <c r="CA272" s="6"/>
      <c r="CB272" s="6"/>
      <c r="CC272" s="6"/>
      <c r="CD272" s="6"/>
      <c r="CE272" s="6"/>
      <c r="CF272" s="6"/>
      <c r="CG272" s="6"/>
      <c r="CH272" s="6"/>
      <c r="CI272" s="6"/>
      <c r="CJ272" s="6"/>
      <c r="CK272" s="6"/>
      <c r="CL272" s="6"/>
      <c r="CM272" s="6"/>
      <c r="CN272" s="6"/>
      <c r="CO272" s="6"/>
      <c r="CP272" s="6"/>
      <c r="CQ272" s="6"/>
      <c r="CR272" s="6"/>
      <c r="CS272" s="6"/>
      <c r="CT272" s="6"/>
      <c r="CU272" s="6"/>
      <c r="CV272" s="6"/>
      <c r="CW272" s="6"/>
      <c r="CX272" s="6"/>
      <c r="CY272" s="6"/>
      <c r="CZ272" s="6"/>
      <c r="DA272" s="6"/>
      <c r="DB272" s="6"/>
      <c r="DC272" s="6"/>
      <c r="DD272" s="6"/>
    </row>
    <row r="273" spans="1:108" x14ac:dyDescent="0.35">
      <c r="A273" s="6"/>
      <c r="B273" s="83"/>
      <c r="C273" s="6"/>
      <c r="D273" s="81"/>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6"/>
      <c r="BA273" s="6"/>
      <c r="BB273" s="6"/>
      <c r="BC273" s="6"/>
      <c r="BD273" s="6"/>
      <c r="BE273" s="6"/>
      <c r="BF273" s="6"/>
      <c r="BG273" s="6"/>
      <c r="BH273" s="6"/>
      <c r="BI273" s="6"/>
      <c r="BJ273" s="6"/>
      <c r="BK273" s="6"/>
      <c r="BL273" s="6"/>
      <c r="BM273" s="6"/>
      <c r="BN273" s="6"/>
      <c r="BO273" s="6"/>
      <c r="BP273" s="6"/>
      <c r="BQ273" s="6"/>
      <c r="BR273" s="6"/>
      <c r="BS273" s="6"/>
      <c r="BT273" s="6"/>
      <c r="BU273" s="6"/>
      <c r="BV273" s="6"/>
      <c r="BW273" s="6"/>
      <c r="BX273" s="6"/>
      <c r="BY273" s="6"/>
      <c r="BZ273" s="6"/>
      <c r="CA273" s="6"/>
      <c r="CB273" s="6"/>
      <c r="CC273" s="6"/>
      <c r="CD273" s="6"/>
      <c r="CE273" s="6"/>
      <c r="CF273" s="6"/>
      <c r="CG273" s="6"/>
      <c r="CH273" s="6"/>
      <c r="CI273" s="6"/>
      <c r="CJ273" s="6"/>
      <c r="CK273" s="6"/>
      <c r="CL273" s="6"/>
      <c r="CM273" s="6"/>
      <c r="CN273" s="6"/>
      <c r="CO273" s="6"/>
      <c r="CP273" s="6"/>
      <c r="CQ273" s="6"/>
      <c r="CR273" s="6"/>
      <c r="CS273" s="6"/>
      <c r="CT273" s="6"/>
      <c r="CU273" s="6"/>
      <c r="CV273" s="6"/>
      <c r="CW273" s="6"/>
      <c r="CX273" s="6"/>
      <c r="CY273" s="6"/>
      <c r="CZ273" s="6"/>
      <c r="DA273" s="6"/>
      <c r="DB273" s="6"/>
      <c r="DC273" s="6"/>
      <c r="DD273" s="6"/>
    </row>
    <row r="274" spans="1:108" x14ac:dyDescent="0.35">
      <c r="A274" s="6"/>
      <c r="B274" s="83"/>
      <c r="C274" s="6"/>
      <c r="D274" s="81"/>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c r="BA274" s="6"/>
      <c r="BB274" s="6"/>
      <c r="BC274" s="6"/>
      <c r="BD274" s="6"/>
      <c r="BE274" s="6"/>
      <c r="BF274" s="6"/>
      <c r="BG274" s="6"/>
      <c r="BH274" s="6"/>
      <c r="BI274" s="6"/>
      <c r="BJ274" s="6"/>
      <c r="BK274" s="6"/>
      <c r="BL274" s="6"/>
      <c r="BM274" s="6"/>
      <c r="BN274" s="6"/>
      <c r="BO274" s="6"/>
      <c r="BP274" s="6"/>
      <c r="BQ274" s="6"/>
      <c r="BR274" s="6"/>
      <c r="BS274" s="6"/>
      <c r="BT274" s="6"/>
      <c r="BU274" s="6"/>
      <c r="BV274" s="6"/>
      <c r="BW274" s="6"/>
      <c r="BX274" s="6"/>
      <c r="BY274" s="6"/>
      <c r="BZ274" s="6"/>
      <c r="CA274" s="6"/>
      <c r="CB274" s="6"/>
      <c r="CC274" s="6"/>
      <c r="CD274" s="6"/>
      <c r="CE274" s="6"/>
      <c r="CF274" s="6"/>
      <c r="CG274" s="6"/>
      <c r="CH274" s="6"/>
      <c r="CI274" s="6"/>
      <c r="CJ274" s="6"/>
      <c r="CK274" s="6"/>
      <c r="CL274" s="6"/>
      <c r="CM274" s="6"/>
      <c r="CN274" s="6"/>
      <c r="CO274" s="6"/>
      <c r="CP274" s="6"/>
      <c r="CQ274" s="6"/>
      <c r="CR274" s="6"/>
      <c r="CS274" s="6"/>
      <c r="CT274" s="6"/>
      <c r="CU274" s="6"/>
      <c r="CV274" s="6"/>
      <c r="CW274" s="6"/>
      <c r="CX274" s="6"/>
      <c r="CY274" s="6"/>
      <c r="CZ274" s="6"/>
      <c r="DA274" s="6"/>
      <c r="DB274" s="6"/>
      <c r="DC274" s="6"/>
      <c r="DD274" s="6"/>
    </row>
    <row r="275" spans="1:108" x14ac:dyDescent="0.35">
      <c r="A275" s="6"/>
      <c r="B275" s="83"/>
      <c r="C275" s="6"/>
      <c r="D275" s="81"/>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6"/>
      <c r="BA275" s="6"/>
      <c r="BB275" s="6"/>
      <c r="BC275" s="6"/>
      <c r="BD275" s="6"/>
      <c r="BE275" s="6"/>
      <c r="BF275" s="6"/>
      <c r="BG275" s="6"/>
      <c r="BH275" s="6"/>
      <c r="BI275" s="6"/>
      <c r="BJ275" s="6"/>
      <c r="BK275" s="6"/>
      <c r="BL275" s="6"/>
      <c r="BM275" s="6"/>
      <c r="BN275" s="6"/>
      <c r="BO275" s="6"/>
      <c r="BP275" s="6"/>
      <c r="BQ275" s="6"/>
      <c r="BR275" s="6"/>
      <c r="BS275" s="6"/>
      <c r="BT275" s="6"/>
      <c r="BU275" s="6"/>
      <c r="BV275" s="6"/>
      <c r="BW275" s="6"/>
      <c r="BX275" s="6"/>
      <c r="BY275" s="6"/>
      <c r="BZ275" s="6"/>
      <c r="CA275" s="6"/>
      <c r="CB275" s="6"/>
      <c r="CC275" s="6"/>
      <c r="CD275" s="6"/>
      <c r="CE275" s="6"/>
      <c r="CF275" s="6"/>
      <c r="CG275" s="6"/>
      <c r="CH275" s="6"/>
      <c r="CI275" s="6"/>
      <c r="CJ275" s="6"/>
      <c r="CK275" s="6"/>
      <c r="CL275" s="6"/>
      <c r="CM275" s="6"/>
      <c r="CN275" s="6"/>
      <c r="CO275" s="6"/>
      <c r="CP275" s="6"/>
      <c r="CQ275" s="6"/>
      <c r="CR275" s="6"/>
      <c r="CS275" s="6"/>
      <c r="CT275" s="6"/>
      <c r="CU275" s="6"/>
      <c r="CV275" s="6"/>
      <c r="CW275" s="6"/>
      <c r="CX275" s="6"/>
      <c r="CY275" s="6"/>
      <c r="CZ275" s="6"/>
      <c r="DA275" s="6"/>
      <c r="DB275" s="6"/>
      <c r="DC275" s="6"/>
      <c r="DD275" s="6"/>
    </row>
    <row r="276" spans="1:108" x14ac:dyDescent="0.35">
      <c r="A276" s="6"/>
      <c r="B276" s="83"/>
      <c r="C276" s="6"/>
      <c r="D276" s="81"/>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c r="BP276" s="6"/>
      <c r="BQ276" s="6"/>
      <c r="BR276" s="6"/>
      <c r="BS276" s="6"/>
      <c r="BT276" s="6"/>
      <c r="BU276" s="6"/>
      <c r="BV276" s="6"/>
      <c r="BW276" s="6"/>
      <c r="BX276" s="6"/>
      <c r="BY276" s="6"/>
      <c r="BZ276" s="6"/>
      <c r="CA276" s="6"/>
      <c r="CB276" s="6"/>
      <c r="CC276" s="6"/>
      <c r="CD276" s="6"/>
      <c r="CE276" s="6"/>
      <c r="CF276" s="6"/>
      <c r="CG276" s="6"/>
      <c r="CH276" s="6"/>
      <c r="CI276" s="6"/>
      <c r="CJ276" s="6"/>
      <c r="CK276" s="6"/>
      <c r="CL276" s="6"/>
      <c r="CM276" s="6"/>
      <c r="CN276" s="6"/>
      <c r="CO276" s="6"/>
      <c r="CP276" s="6"/>
      <c r="CQ276" s="6"/>
      <c r="CR276" s="6"/>
      <c r="CS276" s="6"/>
      <c r="CT276" s="6"/>
      <c r="CU276" s="6"/>
      <c r="CV276" s="6"/>
      <c r="CW276" s="6"/>
      <c r="CX276" s="6"/>
      <c r="CY276" s="6"/>
      <c r="CZ276" s="6"/>
      <c r="DA276" s="6"/>
      <c r="DB276" s="6"/>
      <c r="DC276" s="6"/>
      <c r="DD276" s="6"/>
    </row>
    <row r="277" spans="1:108" x14ac:dyDescent="0.35">
      <c r="A277" s="6"/>
      <c r="B277" s="83"/>
      <c r="C277" s="6"/>
      <c r="D277" s="81"/>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6"/>
      <c r="BA277" s="6"/>
      <c r="BB277" s="6"/>
      <c r="BC277" s="6"/>
      <c r="BD277" s="6"/>
      <c r="BE277" s="6"/>
      <c r="BF277" s="6"/>
      <c r="BG277" s="6"/>
      <c r="BH277" s="6"/>
      <c r="BI277" s="6"/>
      <c r="BJ277" s="6"/>
      <c r="BK277" s="6"/>
      <c r="BL277" s="6"/>
      <c r="BM277" s="6"/>
      <c r="BN277" s="6"/>
      <c r="BO277" s="6"/>
      <c r="BP277" s="6"/>
      <c r="BQ277" s="6"/>
      <c r="BR277" s="6"/>
      <c r="BS277" s="6"/>
      <c r="BT277" s="6"/>
      <c r="BU277" s="6"/>
      <c r="BV277" s="6"/>
      <c r="BW277" s="6"/>
      <c r="BX277" s="6"/>
      <c r="BY277" s="6"/>
      <c r="BZ277" s="6"/>
      <c r="CA277" s="6"/>
      <c r="CB277" s="6"/>
      <c r="CC277" s="6"/>
      <c r="CD277" s="6"/>
      <c r="CE277" s="6"/>
      <c r="CF277" s="6"/>
      <c r="CG277" s="6"/>
      <c r="CH277" s="6"/>
      <c r="CI277" s="6"/>
      <c r="CJ277" s="6"/>
      <c r="CK277" s="6"/>
      <c r="CL277" s="6"/>
      <c r="CM277" s="6"/>
      <c r="CN277" s="6"/>
      <c r="CO277" s="6"/>
      <c r="CP277" s="6"/>
      <c r="CQ277" s="6"/>
      <c r="CR277" s="6"/>
      <c r="CS277" s="6"/>
      <c r="CT277" s="6"/>
      <c r="CU277" s="6"/>
      <c r="CV277" s="6"/>
      <c r="CW277" s="6"/>
      <c r="CX277" s="6"/>
      <c r="CY277" s="6"/>
      <c r="CZ277" s="6"/>
      <c r="DA277" s="6"/>
      <c r="DB277" s="6"/>
      <c r="DC277" s="6"/>
      <c r="DD277" s="6"/>
    </row>
    <row r="278" spans="1:108" x14ac:dyDescent="0.35">
      <c r="A278" s="6"/>
      <c r="B278" s="83"/>
      <c r="C278" s="6"/>
      <c r="D278" s="81"/>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c r="BP278" s="6"/>
      <c r="BQ278" s="6"/>
      <c r="BR278" s="6"/>
      <c r="BS278" s="6"/>
      <c r="BT278" s="6"/>
      <c r="BU278" s="6"/>
      <c r="BV278" s="6"/>
      <c r="BW278" s="6"/>
      <c r="BX278" s="6"/>
      <c r="BY278" s="6"/>
      <c r="BZ278" s="6"/>
      <c r="CA278" s="6"/>
      <c r="CB278" s="6"/>
      <c r="CC278" s="6"/>
      <c r="CD278" s="6"/>
      <c r="CE278" s="6"/>
      <c r="CF278" s="6"/>
      <c r="CG278" s="6"/>
      <c r="CH278" s="6"/>
      <c r="CI278" s="6"/>
      <c r="CJ278" s="6"/>
      <c r="CK278" s="6"/>
      <c r="CL278" s="6"/>
      <c r="CM278" s="6"/>
      <c r="CN278" s="6"/>
      <c r="CO278" s="6"/>
      <c r="CP278" s="6"/>
      <c r="CQ278" s="6"/>
      <c r="CR278" s="6"/>
      <c r="CS278" s="6"/>
      <c r="CT278" s="6"/>
      <c r="CU278" s="6"/>
      <c r="CV278" s="6"/>
      <c r="CW278" s="6"/>
      <c r="CX278" s="6"/>
      <c r="CY278" s="6"/>
      <c r="CZ278" s="6"/>
      <c r="DA278" s="6"/>
      <c r="DB278" s="6"/>
      <c r="DC278" s="6"/>
      <c r="DD278" s="6"/>
    </row>
    <row r="279" spans="1:108" x14ac:dyDescent="0.35">
      <c r="A279" s="6"/>
      <c r="B279" s="83"/>
      <c r="C279" s="6"/>
      <c r="D279" s="81"/>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c r="BA279" s="6"/>
      <c r="BB279" s="6"/>
      <c r="BC279" s="6"/>
      <c r="BD279" s="6"/>
      <c r="BE279" s="6"/>
      <c r="BF279" s="6"/>
      <c r="BG279" s="6"/>
      <c r="BH279" s="6"/>
      <c r="BI279" s="6"/>
      <c r="BJ279" s="6"/>
      <c r="BK279" s="6"/>
      <c r="BL279" s="6"/>
      <c r="BM279" s="6"/>
      <c r="BN279" s="6"/>
      <c r="BO279" s="6"/>
      <c r="BP279" s="6"/>
      <c r="BQ279" s="6"/>
      <c r="BR279" s="6"/>
      <c r="BS279" s="6"/>
      <c r="BT279" s="6"/>
      <c r="BU279" s="6"/>
      <c r="BV279" s="6"/>
      <c r="BW279" s="6"/>
      <c r="BX279" s="6"/>
      <c r="BY279" s="6"/>
      <c r="BZ279" s="6"/>
      <c r="CA279" s="6"/>
      <c r="CB279" s="6"/>
      <c r="CC279" s="6"/>
      <c r="CD279" s="6"/>
      <c r="CE279" s="6"/>
      <c r="CF279" s="6"/>
      <c r="CG279" s="6"/>
      <c r="CH279" s="6"/>
      <c r="CI279" s="6"/>
      <c r="CJ279" s="6"/>
      <c r="CK279" s="6"/>
      <c r="CL279" s="6"/>
      <c r="CM279" s="6"/>
      <c r="CN279" s="6"/>
      <c r="CO279" s="6"/>
      <c r="CP279" s="6"/>
      <c r="CQ279" s="6"/>
      <c r="CR279" s="6"/>
      <c r="CS279" s="6"/>
      <c r="CT279" s="6"/>
      <c r="CU279" s="6"/>
      <c r="CV279" s="6"/>
      <c r="CW279" s="6"/>
      <c r="CX279" s="6"/>
      <c r="CY279" s="6"/>
      <c r="CZ279" s="6"/>
      <c r="DA279" s="6"/>
      <c r="DB279" s="6"/>
      <c r="DC279" s="6"/>
      <c r="DD279" s="6"/>
    </row>
    <row r="280" spans="1:108" x14ac:dyDescent="0.35">
      <c r="A280" s="6"/>
      <c r="B280" s="83"/>
      <c r="C280" s="6"/>
      <c r="D280" s="81"/>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c r="BA280" s="6"/>
      <c r="BB280" s="6"/>
      <c r="BC280" s="6"/>
      <c r="BD280" s="6"/>
      <c r="BE280" s="6"/>
      <c r="BF280" s="6"/>
      <c r="BG280" s="6"/>
      <c r="BH280" s="6"/>
      <c r="BI280" s="6"/>
      <c r="BJ280" s="6"/>
      <c r="BK280" s="6"/>
      <c r="BL280" s="6"/>
      <c r="BM280" s="6"/>
      <c r="BN280" s="6"/>
      <c r="BO280" s="6"/>
      <c r="BP280" s="6"/>
      <c r="BQ280" s="6"/>
      <c r="BR280" s="6"/>
      <c r="BS280" s="6"/>
      <c r="BT280" s="6"/>
      <c r="BU280" s="6"/>
      <c r="BV280" s="6"/>
      <c r="BW280" s="6"/>
      <c r="BX280" s="6"/>
      <c r="BY280" s="6"/>
      <c r="BZ280" s="6"/>
      <c r="CA280" s="6"/>
      <c r="CB280" s="6"/>
      <c r="CC280" s="6"/>
      <c r="CD280" s="6"/>
      <c r="CE280" s="6"/>
      <c r="CF280" s="6"/>
      <c r="CG280" s="6"/>
      <c r="CH280" s="6"/>
      <c r="CI280" s="6"/>
      <c r="CJ280" s="6"/>
      <c r="CK280" s="6"/>
      <c r="CL280" s="6"/>
      <c r="CM280" s="6"/>
      <c r="CN280" s="6"/>
      <c r="CO280" s="6"/>
      <c r="CP280" s="6"/>
      <c r="CQ280" s="6"/>
      <c r="CR280" s="6"/>
      <c r="CS280" s="6"/>
      <c r="CT280" s="6"/>
      <c r="CU280" s="6"/>
      <c r="CV280" s="6"/>
      <c r="CW280" s="6"/>
      <c r="CX280" s="6"/>
      <c r="CY280" s="6"/>
      <c r="CZ280" s="6"/>
      <c r="DA280" s="6"/>
      <c r="DB280" s="6"/>
      <c r="DC280" s="6"/>
      <c r="DD280" s="6"/>
    </row>
    <row r="281" spans="1:108" x14ac:dyDescent="0.35">
      <c r="A281" s="6"/>
      <c r="B281" s="83"/>
      <c r="C281" s="6"/>
      <c r="D281" s="81"/>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6"/>
      <c r="BA281" s="6"/>
      <c r="BB281" s="6"/>
      <c r="BC281" s="6"/>
      <c r="BD281" s="6"/>
      <c r="BE281" s="6"/>
      <c r="BF281" s="6"/>
      <c r="BG281" s="6"/>
      <c r="BH281" s="6"/>
      <c r="BI281" s="6"/>
      <c r="BJ281" s="6"/>
      <c r="BK281" s="6"/>
      <c r="BL281" s="6"/>
      <c r="BM281" s="6"/>
      <c r="BN281" s="6"/>
      <c r="BO281" s="6"/>
      <c r="BP281" s="6"/>
      <c r="BQ281" s="6"/>
      <c r="BR281" s="6"/>
      <c r="BS281" s="6"/>
      <c r="BT281" s="6"/>
      <c r="BU281" s="6"/>
      <c r="BV281" s="6"/>
      <c r="BW281" s="6"/>
      <c r="BX281" s="6"/>
      <c r="BY281" s="6"/>
      <c r="BZ281" s="6"/>
      <c r="CA281" s="6"/>
      <c r="CB281" s="6"/>
      <c r="CC281" s="6"/>
      <c r="CD281" s="6"/>
      <c r="CE281" s="6"/>
      <c r="CF281" s="6"/>
      <c r="CG281" s="6"/>
      <c r="CH281" s="6"/>
      <c r="CI281" s="6"/>
      <c r="CJ281" s="6"/>
      <c r="CK281" s="6"/>
      <c r="CL281" s="6"/>
      <c r="CM281" s="6"/>
      <c r="CN281" s="6"/>
      <c r="CO281" s="6"/>
      <c r="CP281" s="6"/>
      <c r="CQ281" s="6"/>
      <c r="CR281" s="6"/>
      <c r="CS281" s="6"/>
      <c r="CT281" s="6"/>
      <c r="CU281" s="6"/>
      <c r="CV281" s="6"/>
      <c r="CW281" s="6"/>
      <c r="CX281" s="6"/>
      <c r="CY281" s="6"/>
      <c r="CZ281" s="6"/>
      <c r="DA281" s="6"/>
      <c r="DB281" s="6"/>
      <c r="DC281" s="6"/>
      <c r="DD281" s="6"/>
    </row>
    <row r="282" spans="1:108" x14ac:dyDescent="0.35">
      <c r="A282" s="6"/>
      <c r="B282" s="83"/>
      <c r="C282" s="6"/>
      <c r="D282" s="81"/>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c r="BA282" s="6"/>
      <c r="BB282" s="6"/>
      <c r="BC282" s="6"/>
      <c r="BD282" s="6"/>
      <c r="BE282" s="6"/>
      <c r="BF282" s="6"/>
      <c r="BG282" s="6"/>
      <c r="BH282" s="6"/>
      <c r="BI282" s="6"/>
      <c r="BJ282" s="6"/>
      <c r="BK282" s="6"/>
      <c r="BL282" s="6"/>
      <c r="BM282" s="6"/>
      <c r="BN282" s="6"/>
      <c r="BO282" s="6"/>
      <c r="BP282" s="6"/>
      <c r="BQ282" s="6"/>
      <c r="BR282" s="6"/>
      <c r="BS282" s="6"/>
      <c r="BT282" s="6"/>
      <c r="BU282" s="6"/>
      <c r="BV282" s="6"/>
      <c r="BW282" s="6"/>
      <c r="BX282" s="6"/>
      <c r="BY282" s="6"/>
      <c r="BZ282" s="6"/>
      <c r="CA282" s="6"/>
      <c r="CB282" s="6"/>
      <c r="CC282" s="6"/>
      <c r="CD282" s="6"/>
      <c r="CE282" s="6"/>
      <c r="CF282" s="6"/>
      <c r="CG282" s="6"/>
      <c r="CH282" s="6"/>
      <c r="CI282" s="6"/>
      <c r="CJ282" s="6"/>
      <c r="CK282" s="6"/>
      <c r="CL282" s="6"/>
      <c r="CM282" s="6"/>
      <c r="CN282" s="6"/>
      <c r="CO282" s="6"/>
      <c r="CP282" s="6"/>
      <c r="CQ282" s="6"/>
      <c r="CR282" s="6"/>
      <c r="CS282" s="6"/>
      <c r="CT282" s="6"/>
      <c r="CU282" s="6"/>
      <c r="CV282" s="6"/>
      <c r="CW282" s="6"/>
      <c r="CX282" s="6"/>
      <c r="CY282" s="6"/>
      <c r="CZ282" s="6"/>
      <c r="DA282" s="6"/>
      <c r="DB282" s="6"/>
      <c r="DC282" s="6"/>
      <c r="DD282" s="6"/>
    </row>
    <row r="283" spans="1:108" x14ac:dyDescent="0.35">
      <c r="A283" s="6"/>
      <c r="B283" s="83"/>
      <c r="C283" s="6"/>
      <c r="D283" s="81"/>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6"/>
      <c r="BA283" s="6"/>
      <c r="BB283" s="6"/>
      <c r="BC283" s="6"/>
      <c r="BD283" s="6"/>
      <c r="BE283" s="6"/>
      <c r="BF283" s="6"/>
      <c r="BG283" s="6"/>
      <c r="BH283" s="6"/>
      <c r="BI283" s="6"/>
      <c r="BJ283" s="6"/>
      <c r="BK283" s="6"/>
      <c r="BL283" s="6"/>
      <c r="BM283" s="6"/>
      <c r="BN283" s="6"/>
      <c r="BO283" s="6"/>
      <c r="BP283" s="6"/>
      <c r="BQ283" s="6"/>
      <c r="BR283" s="6"/>
      <c r="BS283" s="6"/>
      <c r="BT283" s="6"/>
      <c r="BU283" s="6"/>
      <c r="BV283" s="6"/>
      <c r="BW283" s="6"/>
      <c r="BX283" s="6"/>
      <c r="BY283" s="6"/>
      <c r="BZ283" s="6"/>
      <c r="CA283" s="6"/>
      <c r="CB283" s="6"/>
      <c r="CC283" s="6"/>
      <c r="CD283" s="6"/>
      <c r="CE283" s="6"/>
      <c r="CF283" s="6"/>
      <c r="CG283" s="6"/>
      <c r="CH283" s="6"/>
      <c r="CI283" s="6"/>
      <c r="CJ283" s="6"/>
      <c r="CK283" s="6"/>
      <c r="CL283" s="6"/>
      <c r="CM283" s="6"/>
      <c r="CN283" s="6"/>
      <c r="CO283" s="6"/>
      <c r="CP283" s="6"/>
      <c r="CQ283" s="6"/>
      <c r="CR283" s="6"/>
      <c r="CS283" s="6"/>
      <c r="CT283" s="6"/>
      <c r="CU283" s="6"/>
      <c r="CV283" s="6"/>
      <c r="CW283" s="6"/>
      <c r="CX283" s="6"/>
      <c r="CY283" s="6"/>
      <c r="CZ283" s="6"/>
      <c r="DA283" s="6"/>
      <c r="DB283" s="6"/>
      <c r="DC283" s="6"/>
      <c r="DD283" s="6"/>
    </row>
    <row r="284" spans="1:108" x14ac:dyDescent="0.35">
      <c r="A284" s="6"/>
      <c r="B284" s="83"/>
      <c r="C284" s="6"/>
      <c r="D284" s="81"/>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c r="BA284" s="6"/>
      <c r="BB284" s="6"/>
      <c r="BC284" s="6"/>
      <c r="BD284" s="6"/>
      <c r="BE284" s="6"/>
      <c r="BF284" s="6"/>
      <c r="BG284" s="6"/>
      <c r="BH284" s="6"/>
      <c r="BI284" s="6"/>
      <c r="BJ284" s="6"/>
      <c r="BK284" s="6"/>
      <c r="BL284" s="6"/>
      <c r="BM284" s="6"/>
      <c r="BN284" s="6"/>
      <c r="BO284" s="6"/>
      <c r="BP284" s="6"/>
      <c r="BQ284" s="6"/>
      <c r="BR284" s="6"/>
      <c r="BS284" s="6"/>
      <c r="BT284" s="6"/>
      <c r="BU284" s="6"/>
      <c r="BV284" s="6"/>
      <c r="BW284" s="6"/>
      <c r="BX284" s="6"/>
      <c r="BY284" s="6"/>
      <c r="BZ284" s="6"/>
      <c r="CA284" s="6"/>
      <c r="CB284" s="6"/>
      <c r="CC284" s="6"/>
      <c r="CD284" s="6"/>
      <c r="CE284" s="6"/>
      <c r="CF284" s="6"/>
      <c r="CG284" s="6"/>
      <c r="CH284" s="6"/>
      <c r="CI284" s="6"/>
      <c r="CJ284" s="6"/>
      <c r="CK284" s="6"/>
      <c r="CL284" s="6"/>
      <c r="CM284" s="6"/>
      <c r="CN284" s="6"/>
      <c r="CO284" s="6"/>
      <c r="CP284" s="6"/>
      <c r="CQ284" s="6"/>
      <c r="CR284" s="6"/>
      <c r="CS284" s="6"/>
      <c r="CT284" s="6"/>
      <c r="CU284" s="6"/>
      <c r="CV284" s="6"/>
      <c r="CW284" s="6"/>
      <c r="CX284" s="6"/>
      <c r="CY284" s="6"/>
      <c r="CZ284" s="6"/>
      <c r="DA284" s="6"/>
      <c r="DB284" s="6"/>
      <c r="DC284" s="6"/>
      <c r="DD284" s="6"/>
    </row>
    <row r="285" spans="1:108" x14ac:dyDescent="0.35">
      <c r="A285" s="6"/>
      <c r="B285" s="83"/>
      <c r="C285" s="6"/>
      <c r="D285" s="81"/>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6"/>
      <c r="BA285" s="6"/>
      <c r="BB285" s="6"/>
      <c r="BC285" s="6"/>
      <c r="BD285" s="6"/>
      <c r="BE285" s="6"/>
      <c r="BF285" s="6"/>
      <c r="BG285" s="6"/>
      <c r="BH285" s="6"/>
      <c r="BI285" s="6"/>
      <c r="BJ285" s="6"/>
      <c r="BK285" s="6"/>
      <c r="BL285" s="6"/>
      <c r="BM285" s="6"/>
      <c r="BN285" s="6"/>
      <c r="BO285" s="6"/>
      <c r="BP285" s="6"/>
      <c r="BQ285" s="6"/>
      <c r="BR285" s="6"/>
      <c r="BS285" s="6"/>
      <c r="BT285" s="6"/>
      <c r="BU285" s="6"/>
      <c r="BV285" s="6"/>
      <c r="BW285" s="6"/>
      <c r="BX285" s="6"/>
      <c r="BY285" s="6"/>
      <c r="BZ285" s="6"/>
      <c r="CA285" s="6"/>
      <c r="CB285" s="6"/>
      <c r="CC285" s="6"/>
      <c r="CD285" s="6"/>
      <c r="CE285" s="6"/>
      <c r="CF285" s="6"/>
      <c r="CG285" s="6"/>
      <c r="CH285" s="6"/>
      <c r="CI285" s="6"/>
      <c r="CJ285" s="6"/>
      <c r="CK285" s="6"/>
      <c r="CL285" s="6"/>
      <c r="CM285" s="6"/>
      <c r="CN285" s="6"/>
      <c r="CO285" s="6"/>
      <c r="CP285" s="6"/>
      <c r="CQ285" s="6"/>
      <c r="CR285" s="6"/>
      <c r="CS285" s="6"/>
      <c r="CT285" s="6"/>
      <c r="CU285" s="6"/>
      <c r="CV285" s="6"/>
      <c r="CW285" s="6"/>
      <c r="CX285" s="6"/>
      <c r="CY285" s="6"/>
      <c r="CZ285" s="6"/>
      <c r="DA285" s="6"/>
      <c r="DB285" s="6"/>
      <c r="DC285" s="6"/>
      <c r="DD285" s="6"/>
    </row>
    <row r="286" spans="1:108" x14ac:dyDescent="0.35">
      <c r="A286" s="6"/>
      <c r="B286" s="83"/>
      <c r="C286" s="6"/>
      <c r="D286" s="81"/>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c r="BA286" s="6"/>
      <c r="BB286" s="6"/>
      <c r="BC286" s="6"/>
      <c r="BD286" s="6"/>
      <c r="BE286" s="6"/>
      <c r="BF286" s="6"/>
      <c r="BG286" s="6"/>
      <c r="BH286" s="6"/>
      <c r="BI286" s="6"/>
      <c r="BJ286" s="6"/>
      <c r="BK286" s="6"/>
      <c r="BL286" s="6"/>
      <c r="BM286" s="6"/>
      <c r="BN286" s="6"/>
      <c r="BO286" s="6"/>
      <c r="BP286" s="6"/>
      <c r="BQ286" s="6"/>
      <c r="BR286" s="6"/>
      <c r="BS286" s="6"/>
      <c r="BT286" s="6"/>
      <c r="BU286" s="6"/>
      <c r="BV286" s="6"/>
      <c r="BW286" s="6"/>
      <c r="BX286" s="6"/>
      <c r="BY286" s="6"/>
      <c r="BZ286" s="6"/>
      <c r="CA286" s="6"/>
      <c r="CB286" s="6"/>
      <c r="CC286" s="6"/>
      <c r="CD286" s="6"/>
      <c r="CE286" s="6"/>
      <c r="CF286" s="6"/>
      <c r="CG286" s="6"/>
      <c r="CH286" s="6"/>
      <c r="CI286" s="6"/>
      <c r="CJ286" s="6"/>
      <c r="CK286" s="6"/>
      <c r="CL286" s="6"/>
      <c r="CM286" s="6"/>
      <c r="CN286" s="6"/>
      <c r="CO286" s="6"/>
      <c r="CP286" s="6"/>
      <c r="CQ286" s="6"/>
      <c r="CR286" s="6"/>
      <c r="CS286" s="6"/>
      <c r="CT286" s="6"/>
      <c r="CU286" s="6"/>
      <c r="CV286" s="6"/>
      <c r="CW286" s="6"/>
      <c r="CX286" s="6"/>
      <c r="CY286" s="6"/>
      <c r="CZ286" s="6"/>
      <c r="DA286" s="6"/>
      <c r="DB286" s="6"/>
      <c r="DC286" s="6"/>
      <c r="DD286" s="6"/>
    </row>
    <row r="287" spans="1:108" x14ac:dyDescent="0.35">
      <c r="A287" s="6"/>
      <c r="B287" s="83"/>
      <c r="C287" s="6"/>
      <c r="D287" s="81"/>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6"/>
      <c r="BA287" s="6"/>
      <c r="BB287" s="6"/>
      <c r="BC287" s="6"/>
      <c r="BD287" s="6"/>
      <c r="BE287" s="6"/>
      <c r="BF287" s="6"/>
      <c r="BG287" s="6"/>
      <c r="BH287" s="6"/>
      <c r="BI287" s="6"/>
      <c r="BJ287" s="6"/>
      <c r="BK287" s="6"/>
      <c r="BL287" s="6"/>
      <c r="BM287" s="6"/>
      <c r="BN287" s="6"/>
      <c r="BO287" s="6"/>
      <c r="BP287" s="6"/>
      <c r="BQ287" s="6"/>
      <c r="BR287" s="6"/>
      <c r="BS287" s="6"/>
      <c r="BT287" s="6"/>
      <c r="BU287" s="6"/>
      <c r="BV287" s="6"/>
      <c r="BW287" s="6"/>
      <c r="BX287" s="6"/>
      <c r="BY287" s="6"/>
      <c r="BZ287" s="6"/>
      <c r="CA287" s="6"/>
      <c r="CB287" s="6"/>
      <c r="CC287" s="6"/>
      <c r="CD287" s="6"/>
      <c r="CE287" s="6"/>
      <c r="CF287" s="6"/>
      <c r="CG287" s="6"/>
      <c r="CH287" s="6"/>
      <c r="CI287" s="6"/>
      <c r="CJ287" s="6"/>
      <c r="CK287" s="6"/>
      <c r="CL287" s="6"/>
      <c r="CM287" s="6"/>
      <c r="CN287" s="6"/>
      <c r="CO287" s="6"/>
      <c r="CP287" s="6"/>
      <c r="CQ287" s="6"/>
      <c r="CR287" s="6"/>
      <c r="CS287" s="6"/>
      <c r="CT287" s="6"/>
      <c r="CU287" s="6"/>
      <c r="CV287" s="6"/>
      <c r="CW287" s="6"/>
      <c r="CX287" s="6"/>
      <c r="CY287" s="6"/>
      <c r="CZ287" s="6"/>
      <c r="DA287" s="6"/>
      <c r="DB287" s="6"/>
      <c r="DC287" s="6"/>
      <c r="DD287" s="6"/>
    </row>
    <row r="288" spans="1:108" x14ac:dyDescent="0.35">
      <c r="A288" s="6"/>
      <c r="B288" s="83"/>
      <c r="C288" s="6"/>
      <c r="D288" s="81"/>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c r="BA288" s="6"/>
      <c r="BB288" s="6"/>
      <c r="BC288" s="6"/>
      <c r="BD288" s="6"/>
      <c r="BE288" s="6"/>
      <c r="BF288" s="6"/>
      <c r="BG288" s="6"/>
      <c r="BH288" s="6"/>
      <c r="BI288" s="6"/>
      <c r="BJ288" s="6"/>
      <c r="BK288" s="6"/>
      <c r="BL288" s="6"/>
      <c r="BM288" s="6"/>
      <c r="BN288" s="6"/>
      <c r="BO288" s="6"/>
      <c r="BP288" s="6"/>
      <c r="BQ288" s="6"/>
      <c r="BR288" s="6"/>
      <c r="BS288" s="6"/>
      <c r="BT288" s="6"/>
      <c r="BU288" s="6"/>
      <c r="BV288" s="6"/>
      <c r="BW288" s="6"/>
      <c r="BX288" s="6"/>
      <c r="BY288" s="6"/>
      <c r="BZ288" s="6"/>
      <c r="CA288" s="6"/>
      <c r="CB288" s="6"/>
      <c r="CC288" s="6"/>
      <c r="CD288" s="6"/>
      <c r="CE288" s="6"/>
      <c r="CF288" s="6"/>
      <c r="CG288" s="6"/>
      <c r="CH288" s="6"/>
      <c r="CI288" s="6"/>
      <c r="CJ288" s="6"/>
      <c r="CK288" s="6"/>
      <c r="CL288" s="6"/>
      <c r="CM288" s="6"/>
      <c r="CN288" s="6"/>
      <c r="CO288" s="6"/>
      <c r="CP288" s="6"/>
      <c r="CQ288" s="6"/>
      <c r="CR288" s="6"/>
      <c r="CS288" s="6"/>
      <c r="CT288" s="6"/>
      <c r="CU288" s="6"/>
      <c r="CV288" s="6"/>
      <c r="CW288" s="6"/>
      <c r="CX288" s="6"/>
      <c r="CY288" s="6"/>
      <c r="CZ288" s="6"/>
      <c r="DA288" s="6"/>
      <c r="DB288" s="6"/>
      <c r="DC288" s="6"/>
      <c r="DD288" s="6"/>
    </row>
    <row r="289" spans="1:108" x14ac:dyDescent="0.35">
      <c r="A289" s="6"/>
      <c r="B289" s="83"/>
      <c r="C289" s="6"/>
      <c r="D289" s="81"/>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6"/>
      <c r="BA289" s="6"/>
      <c r="BB289" s="6"/>
      <c r="BC289" s="6"/>
      <c r="BD289" s="6"/>
      <c r="BE289" s="6"/>
      <c r="BF289" s="6"/>
      <c r="BG289" s="6"/>
      <c r="BH289" s="6"/>
      <c r="BI289" s="6"/>
      <c r="BJ289" s="6"/>
      <c r="BK289" s="6"/>
      <c r="BL289" s="6"/>
      <c r="BM289" s="6"/>
      <c r="BN289" s="6"/>
      <c r="BO289" s="6"/>
      <c r="BP289" s="6"/>
      <c r="BQ289" s="6"/>
      <c r="BR289" s="6"/>
      <c r="BS289" s="6"/>
      <c r="BT289" s="6"/>
      <c r="BU289" s="6"/>
      <c r="BV289" s="6"/>
      <c r="BW289" s="6"/>
      <c r="BX289" s="6"/>
      <c r="BY289" s="6"/>
      <c r="BZ289" s="6"/>
      <c r="CA289" s="6"/>
      <c r="CB289" s="6"/>
      <c r="CC289" s="6"/>
      <c r="CD289" s="6"/>
      <c r="CE289" s="6"/>
      <c r="CF289" s="6"/>
      <c r="CG289" s="6"/>
      <c r="CH289" s="6"/>
      <c r="CI289" s="6"/>
      <c r="CJ289" s="6"/>
      <c r="CK289" s="6"/>
      <c r="CL289" s="6"/>
      <c r="CM289" s="6"/>
      <c r="CN289" s="6"/>
      <c r="CO289" s="6"/>
      <c r="CP289" s="6"/>
      <c r="CQ289" s="6"/>
      <c r="CR289" s="6"/>
      <c r="CS289" s="6"/>
      <c r="CT289" s="6"/>
      <c r="CU289" s="6"/>
      <c r="CV289" s="6"/>
      <c r="CW289" s="6"/>
      <c r="CX289" s="6"/>
      <c r="CY289" s="6"/>
      <c r="CZ289" s="6"/>
      <c r="DA289" s="6"/>
      <c r="DB289" s="6"/>
      <c r="DC289" s="6"/>
      <c r="DD289" s="6"/>
    </row>
    <row r="290" spans="1:108" x14ac:dyDescent="0.35">
      <c r="A290" s="6"/>
      <c r="B290" s="83"/>
      <c r="C290" s="6"/>
      <c r="D290" s="81"/>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c r="BA290" s="6"/>
      <c r="BB290" s="6"/>
      <c r="BC290" s="6"/>
      <c r="BD290" s="6"/>
      <c r="BE290" s="6"/>
      <c r="BF290" s="6"/>
      <c r="BG290" s="6"/>
      <c r="BH290" s="6"/>
      <c r="BI290" s="6"/>
      <c r="BJ290" s="6"/>
      <c r="BK290" s="6"/>
      <c r="BL290" s="6"/>
      <c r="BM290" s="6"/>
      <c r="BN290" s="6"/>
      <c r="BO290" s="6"/>
      <c r="BP290" s="6"/>
      <c r="BQ290" s="6"/>
      <c r="BR290" s="6"/>
      <c r="BS290" s="6"/>
      <c r="BT290" s="6"/>
      <c r="BU290" s="6"/>
      <c r="BV290" s="6"/>
      <c r="BW290" s="6"/>
      <c r="BX290" s="6"/>
      <c r="BY290" s="6"/>
      <c r="BZ290" s="6"/>
      <c r="CA290" s="6"/>
      <c r="CB290" s="6"/>
      <c r="CC290" s="6"/>
      <c r="CD290" s="6"/>
      <c r="CE290" s="6"/>
      <c r="CF290" s="6"/>
      <c r="CG290" s="6"/>
      <c r="CH290" s="6"/>
      <c r="CI290" s="6"/>
      <c r="CJ290" s="6"/>
      <c r="CK290" s="6"/>
      <c r="CL290" s="6"/>
      <c r="CM290" s="6"/>
      <c r="CN290" s="6"/>
      <c r="CO290" s="6"/>
      <c r="CP290" s="6"/>
      <c r="CQ290" s="6"/>
      <c r="CR290" s="6"/>
      <c r="CS290" s="6"/>
      <c r="CT290" s="6"/>
      <c r="CU290" s="6"/>
      <c r="CV290" s="6"/>
      <c r="CW290" s="6"/>
      <c r="CX290" s="6"/>
      <c r="CY290" s="6"/>
      <c r="CZ290" s="6"/>
      <c r="DA290" s="6"/>
      <c r="DB290" s="6"/>
      <c r="DC290" s="6"/>
      <c r="DD290" s="6"/>
    </row>
    <row r="291" spans="1:108" x14ac:dyDescent="0.35">
      <c r="A291" s="6"/>
      <c r="B291" s="83"/>
      <c r="C291" s="6"/>
      <c r="D291" s="81"/>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6"/>
      <c r="BA291" s="6"/>
      <c r="BB291" s="6"/>
      <c r="BC291" s="6"/>
      <c r="BD291" s="6"/>
      <c r="BE291" s="6"/>
      <c r="BF291" s="6"/>
      <c r="BG291" s="6"/>
      <c r="BH291" s="6"/>
      <c r="BI291" s="6"/>
      <c r="BJ291" s="6"/>
      <c r="BK291" s="6"/>
      <c r="BL291" s="6"/>
      <c r="BM291" s="6"/>
      <c r="BN291" s="6"/>
      <c r="BO291" s="6"/>
      <c r="BP291" s="6"/>
      <c r="BQ291" s="6"/>
      <c r="BR291" s="6"/>
      <c r="BS291" s="6"/>
      <c r="BT291" s="6"/>
      <c r="BU291" s="6"/>
      <c r="BV291" s="6"/>
      <c r="BW291" s="6"/>
      <c r="BX291" s="6"/>
      <c r="BY291" s="6"/>
      <c r="BZ291" s="6"/>
      <c r="CA291" s="6"/>
      <c r="CB291" s="6"/>
      <c r="CC291" s="6"/>
      <c r="CD291" s="6"/>
      <c r="CE291" s="6"/>
      <c r="CF291" s="6"/>
      <c r="CG291" s="6"/>
      <c r="CH291" s="6"/>
      <c r="CI291" s="6"/>
      <c r="CJ291" s="6"/>
      <c r="CK291" s="6"/>
      <c r="CL291" s="6"/>
      <c r="CM291" s="6"/>
      <c r="CN291" s="6"/>
      <c r="CO291" s="6"/>
      <c r="CP291" s="6"/>
      <c r="CQ291" s="6"/>
      <c r="CR291" s="6"/>
      <c r="CS291" s="6"/>
      <c r="CT291" s="6"/>
      <c r="CU291" s="6"/>
      <c r="CV291" s="6"/>
      <c r="CW291" s="6"/>
      <c r="CX291" s="6"/>
      <c r="CY291" s="6"/>
      <c r="CZ291" s="6"/>
      <c r="DA291" s="6"/>
      <c r="DB291" s="6"/>
      <c r="DC291" s="6"/>
      <c r="DD291" s="6"/>
    </row>
    <row r="292" spans="1:108" x14ac:dyDescent="0.35">
      <c r="A292" s="6"/>
      <c r="B292" s="83"/>
      <c r="C292" s="6"/>
      <c r="D292" s="81"/>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c r="BA292" s="6"/>
      <c r="BB292" s="6"/>
      <c r="BC292" s="6"/>
      <c r="BD292" s="6"/>
      <c r="BE292" s="6"/>
      <c r="BF292" s="6"/>
      <c r="BG292" s="6"/>
      <c r="BH292" s="6"/>
      <c r="BI292" s="6"/>
      <c r="BJ292" s="6"/>
      <c r="BK292" s="6"/>
      <c r="BL292" s="6"/>
      <c r="BM292" s="6"/>
      <c r="BN292" s="6"/>
      <c r="BO292" s="6"/>
      <c r="BP292" s="6"/>
      <c r="BQ292" s="6"/>
      <c r="BR292" s="6"/>
      <c r="BS292" s="6"/>
      <c r="BT292" s="6"/>
      <c r="BU292" s="6"/>
      <c r="BV292" s="6"/>
      <c r="BW292" s="6"/>
      <c r="BX292" s="6"/>
      <c r="BY292" s="6"/>
      <c r="BZ292" s="6"/>
      <c r="CA292" s="6"/>
      <c r="CB292" s="6"/>
      <c r="CC292" s="6"/>
      <c r="CD292" s="6"/>
      <c r="CE292" s="6"/>
      <c r="CF292" s="6"/>
      <c r="CG292" s="6"/>
      <c r="CH292" s="6"/>
      <c r="CI292" s="6"/>
      <c r="CJ292" s="6"/>
      <c r="CK292" s="6"/>
      <c r="CL292" s="6"/>
      <c r="CM292" s="6"/>
      <c r="CN292" s="6"/>
      <c r="CO292" s="6"/>
      <c r="CP292" s="6"/>
      <c r="CQ292" s="6"/>
      <c r="CR292" s="6"/>
      <c r="CS292" s="6"/>
      <c r="CT292" s="6"/>
      <c r="CU292" s="6"/>
      <c r="CV292" s="6"/>
      <c r="CW292" s="6"/>
      <c r="CX292" s="6"/>
      <c r="CY292" s="6"/>
      <c r="CZ292" s="6"/>
      <c r="DA292" s="6"/>
      <c r="DB292" s="6"/>
      <c r="DC292" s="6"/>
      <c r="DD292" s="6"/>
    </row>
    <row r="293" spans="1:108" x14ac:dyDescent="0.35">
      <c r="A293" s="6"/>
      <c r="B293" s="83"/>
      <c r="C293" s="6"/>
      <c r="D293" s="81"/>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6"/>
      <c r="BA293" s="6"/>
      <c r="BB293" s="6"/>
      <c r="BC293" s="6"/>
      <c r="BD293" s="6"/>
      <c r="BE293" s="6"/>
      <c r="BF293" s="6"/>
      <c r="BG293" s="6"/>
      <c r="BH293" s="6"/>
      <c r="BI293" s="6"/>
      <c r="BJ293" s="6"/>
      <c r="BK293" s="6"/>
      <c r="BL293" s="6"/>
      <c r="BM293" s="6"/>
      <c r="BN293" s="6"/>
      <c r="BO293" s="6"/>
      <c r="BP293" s="6"/>
      <c r="BQ293" s="6"/>
      <c r="BR293" s="6"/>
      <c r="BS293" s="6"/>
      <c r="BT293" s="6"/>
      <c r="BU293" s="6"/>
      <c r="BV293" s="6"/>
      <c r="BW293" s="6"/>
      <c r="BX293" s="6"/>
      <c r="BY293" s="6"/>
      <c r="BZ293" s="6"/>
      <c r="CA293" s="6"/>
      <c r="CB293" s="6"/>
      <c r="CC293" s="6"/>
      <c r="CD293" s="6"/>
      <c r="CE293" s="6"/>
      <c r="CF293" s="6"/>
      <c r="CG293" s="6"/>
      <c r="CH293" s="6"/>
      <c r="CI293" s="6"/>
      <c r="CJ293" s="6"/>
      <c r="CK293" s="6"/>
      <c r="CL293" s="6"/>
      <c r="CM293" s="6"/>
      <c r="CN293" s="6"/>
      <c r="CO293" s="6"/>
      <c r="CP293" s="6"/>
      <c r="CQ293" s="6"/>
      <c r="CR293" s="6"/>
      <c r="CS293" s="6"/>
      <c r="CT293" s="6"/>
      <c r="CU293" s="6"/>
      <c r="CV293" s="6"/>
      <c r="CW293" s="6"/>
      <c r="CX293" s="6"/>
      <c r="CY293" s="6"/>
      <c r="CZ293" s="6"/>
      <c r="DA293" s="6"/>
      <c r="DB293" s="6"/>
      <c r="DC293" s="6"/>
      <c r="DD293" s="6"/>
    </row>
    <row r="294" spans="1:108" x14ac:dyDescent="0.35">
      <c r="A294" s="6"/>
      <c r="B294" s="83"/>
      <c r="C294" s="6"/>
      <c r="D294" s="81"/>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c r="BA294" s="6"/>
      <c r="BB294" s="6"/>
      <c r="BC294" s="6"/>
      <c r="BD294" s="6"/>
      <c r="BE294" s="6"/>
      <c r="BF294" s="6"/>
      <c r="BG294" s="6"/>
      <c r="BH294" s="6"/>
      <c r="BI294" s="6"/>
      <c r="BJ294" s="6"/>
      <c r="BK294" s="6"/>
      <c r="BL294" s="6"/>
      <c r="BM294" s="6"/>
      <c r="BN294" s="6"/>
      <c r="BO294" s="6"/>
      <c r="BP294" s="6"/>
      <c r="BQ294" s="6"/>
      <c r="BR294" s="6"/>
      <c r="BS294" s="6"/>
      <c r="BT294" s="6"/>
      <c r="BU294" s="6"/>
      <c r="BV294" s="6"/>
      <c r="BW294" s="6"/>
      <c r="BX294" s="6"/>
      <c r="BY294" s="6"/>
      <c r="BZ294" s="6"/>
      <c r="CA294" s="6"/>
      <c r="CB294" s="6"/>
      <c r="CC294" s="6"/>
      <c r="CD294" s="6"/>
      <c r="CE294" s="6"/>
      <c r="CF294" s="6"/>
      <c r="CG294" s="6"/>
      <c r="CH294" s="6"/>
      <c r="CI294" s="6"/>
      <c r="CJ294" s="6"/>
      <c r="CK294" s="6"/>
      <c r="CL294" s="6"/>
      <c r="CM294" s="6"/>
      <c r="CN294" s="6"/>
      <c r="CO294" s="6"/>
      <c r="CP294" s="6"/>
      <c r="CQ294" s="6"/>
      <c r="CR294" s="6"/>
      <c r="CS294" s="6"/>
      <c r="CT294" s="6"/>
      <c r="CU294" s="6"/>
      <c r="CV294" s="6"/>
      <c r="CW294" s="6"/>
      <c r="CX294" s="6"/>
      <c r="CY294" s="6"/>
      <c r="CZ294" s="6"/>
      <c r="DA294" s="6"/>
      <c r="DB294" s="6"/>
      <c r="DC294" s="6"/>
      <c r="DD294" s="6"/>
    </row>
    <row r="295" spans="1:108" x14ac:dyDescent="0.35">
      <c r="A295" s="6"/>
      <c r="B295" s="83"/>
      <c r="C295" s="6"/>
      <c r="D295" s="81"/>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6"/>
      <c r="BA295" s="6"/>
      <c r="BB295" s="6"/>
      <c r="BC295" s="6"/>
      <c r="BD295" s="6"/>
      <c r="BE295" s="6"/>
      <c r="BF295" s="6"/>
      <c r="BG295" s="6"/>
      <c r="BH295" s="6"/>
      <c r="BI295" s="6"/>
      <c r="BJ295" s="6"/>
      <c r="BK295" s="6"/>
      <c r="BL295" s="6"/>
      <c r="BM295" s="6"/>
      <c r="BN295" s="6"/>
      <c r="BO295" s="6"/>
      <c r="BP295" s="6"/>
      <c r="BQ295" s="6"/>
      <c r="BR295" s="6"/>
      <c r="BS295" s="6"/>
      <c r="BT295" s="6"/>
      <c r="BU295" s="6"/>
      <c r="BV295" s="6"/>
      <c r="BW295" s="6"/>
      <c r="BX295" s="6"/>
      <c r="BY295" s="6"/>
      <c r="BZ295" s="6"/>
      <c r="CA295" s="6"/>
      <c r="CB295" s="6"/>
      <c r="CC295" s="6"/>
      <c r="CD295" s="6"/>
      <c r="CE295" s="6"/>
      <c r="CF295" s="6"/>
      <c r="CG295" s="6"/>
      <c r="CH295" s="6"/>
      <c r="CI295" s="6"/>
      <c r="CJ295" s="6"/>
      <c r="CK295" s="6"/>
      <c r="CL295" s="6"/>
      <c r="CM295" s="6"/>
      <c r="CN295" s="6"/>
      <c r="CO295" s="6"/>
      <c r="CP295" s="6"/>
      <c r="CQ295" s="6"/>
      <c r="CR295" s="6"/>
      <c r="CS295" s="6"/>
      <c r="CT295" s="6"/>
      <c r="CU295" s="6"/>
      <c r="CV295" s="6"/>
      <c r="CW295" s="6"/>
      <c r="CX295" s="6"/>
      <c r="CY295" s="6"/>
      <c r="CZ295" s="6"/>
      <c r="DA295" s="6"/>
      <c r="DB295" s="6"/>
      <c r="DC295" s="6"/>
      <c r="DD295" s="6"/>
    </row>
    <row r="296" spans="1:108" x14ac:dyDescent="0.35">
      <c r="A296" s="6"/>
      <c r="B296" s="83"/>
      <c r="C296" s="6"/>
      <c r="D296" s="81"/>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c r="BA296" s="6"/>
      <c r="BB296" s="6"/>
      <c r="BC296" s="6"/>
      <c r="BD296" s="6"/>
      <c r="BE296" s="6"/>
      <c r="BF296" s="6"/>
      <c r="BG296" s="6"/>
      <c r="BH296" s="6"/>
      <c r="BI296" s="6"/>
      <c r="BJ296" s="6"/>
      <c r="BK296" s="6"/>
      <c r="BL296" s="6"/>
      <c r="BM296" s="6"/>
      <c r="BN296" s="6"/>
      <c r="BO296" s="6"/>
      <c r="BP296" s="6"/>
      <c r="BQ296" s="6"/>
      <c r="BR296" s="6"/>
      <c r="BS296" s="6"/>
      <c r="BT296" s="6"/>
      <c r="BU296" s="6"/>
      <c r="BV296" s="6"/>
      <c r="BW296" s="6"/>
      <c r="BX296" s="6"/>
      <c r="BY296" s="6"/>
      <c r="BZ296" s="6"/>
      <c r="CA296" s="6"/>
      <c r="CB296" s="6"/>
      <c r="CC296" s="6"/>
      <c r="CD296" s="6"/>
      <c r="CE296" s="6"/>
      <c r="CF296" s="6"/>
      <c r="CG296" s="6"/>
      <c r="CH296" s="6"/>
      <c r="CI296" s="6"/>
      <c r="CJ296" s="6"/>
      <c r="CK296" s="6"/>
      <c r="CL296" s="6"/>
      <c r="CM296" s="6"/>
      <c r="CN296" s="6"/>
      <c r="CO296" s="6"/>
      <c r="CP296" s="6"/>
      <c r="CQ296" s="6"/>
      <c r="CR296" s="6"/>
      <c r="CS296" s="6"/>
      <c r="CT296" s="6"/>
      <c r="CU296" s="6"/>
      <c r="CV296" s="6"/>
      <c r="CW296" s="6"/>
      <c r="CX296" s="6"/>
      <c r="CY296" s="6"/>
      <c r="CZ296" s="6"/>
      <c r="DA296" s="6"/>
      <c r="DB296" s="6"/>
      <c r="DC296" s="6"/>
      <c r="DD296" s="6"/>
    </row>
    <row r="297" spans="1:108" x14ac:dyDescent="0.35">
      <c r="A297" s="6"/>
      <c r="B297" s="83"/>
      <c r="C297" s="6"/>
      <c r="D297" s="81"/>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6"/>
      <c r="BA297" s="6"/>
      <c r="BB297" s="6"/>
      <c r="BC297" s="6"/>
      <c r="BD297" s="6"/>
      <c r="BE297" s="6"/>
      <c r="BF297" s="6"/>
      <c r="BG297" s="6"/>
      <c r="BH297" s="6"/>
      <c r="BI297" s="6"/>
      <c r="BJ297" s="6"/>
      <c r="BK297" s="6"/>
      <c r="BL297" s="6"/>
      <c r="BM297" s="6"/>
      <c r="BN297" s="6"/>
      <c r="BO297" s="6"/>
      <c r="BP297" s="6"/>
      <c r="BQ297" s="6"/>
      <c r="BR297" s="6"/>
      <c r="BS297" s="6"/>
      <c r="BT297" s="6"/>
      <c r="BU297" s="6"/>
      <c r="BV297" s="6"/>
      <c r="BW297" s="6"/>
      <c r="BX297" s="6"/>
      <c r="BY297" s="6"/>
      <c r="BZ297" s="6"/>
      <c r="CA297" s="6"/>
      <c r="CB297" s="6"/>
      <c r="CC297" s="6"/>
      <c r="CD297" s="6"/>
      <c r="CE297" s="6"/>
      <c r="CF297" s="6"/>
      <c r="CG297" s="6"/>
      <c r="CH297" s="6"/>
      <c r="CI297" s="6"/>
      <c r="CJ297" s="6"/>
      <c r="CK297" s="6"/>
      <c r="CL297" s="6"/>
      <c r="CM297" s="6"/>
      <c r="CN297" s="6"/>
      <c r="CO297" s="6"/>
      <c r="CP297" s="6"/>
      <c r="CQ297" s="6"/>
      <c r="CR297" s="6"/>
      <c r="CS297" s="6"/>
      <c r="CT297" s="6"/>
      <c r="CU297" s="6"/>
      <c r="CV297" s="6"/>
      <c r="CW297" s="6"/>
      <c r="CX297" s="6"/>
      <c r="CY297" s="6"/>
      <c r="CZ297" s="6"/>
      <c r="DA297" s="6"/>
      <c r="DB297" s="6"/>
      <c r="DC297" s="6"/>
      <c r="DD297" s="6"/>
    </row>
    <row r="298" spans="1:108" x14ac:dyDescent="0.35">
      <c r="A298" s="6"/>
      <c r="B298" s="83"/>
      <c r="C298" s="6"/>
      <c r="D298" s="81"/>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c r="BA298" s="6"/>
      <c r="BB298" s="6"/>
      <c r="BC298" s="6"/>
      <c r="BD298" s="6"/>
      <c r="BE298" s="6"/>
      <c r="BF298" s="6"/>
      <c r="BG298" s="6"/>
      <c r="BH298" s="6"/>
      <c r="BI298" s="6"/>
      <c r="BJ298" s="6"/>
      <c r="BK298" s="6"/>
      <c r="BL298" s="6"/>
      <c r="BM298" s="6"/>
      <c r="BN298" s="6"/>
      <c r="BO298" s="6"/>
      <c r="BP298" s="6"/>
      <c r="BQ298" s="6"/>
      <c r="BR298" s="6"/>
      <c r="BS298" s="6"/>
      <c r="BT298" s="6"/>
      <c r="BU298" s="6"/>
      <c r="BV298" s="6"/>
      <c r="BW298" s="6"/>
      <c r="BX298" s="6"/>
      <c r="BY298" s="6"/>
      <c r="BZ298" s="6"/>
      <c r="CA298" s="6"/>
      <c r="CB298" s="6"/>
      <c r="CC298" s="6"/>
      <c r="CD298" s="6"/>
      <c r="CE298" s="6"/>
      <c r="CF298" s="6"/>
      <c r="CG298" s="6"/>
      <c r="CH298" s="6"/>
      <c r="CI298" s="6"/>
      <c r="CJ298" s="6"/>
      <c r="CK298" s="6"/>
      <c r="CL298" s="6"/>
      <c r="CM298" s="6"/>
      <c r="CN298" s="6"/>
      <c r="CO298" s="6"/>
      <c r="CP298" s="6"/>
      <c r="CQ298" s="6"/>
      <c r="CR298" s="6"/>
      <c r="CS298" s="6"/>
      <c r="CT298" s="6"/>
      <c r="CU298" s="6"/>
      <c r="CV298" s="6"/>
      <c r="CW298" s="6"/>
      <c r="CX298" s="6"/>
      <c r="CY298" s="6"/>
      <c r="CZ298" s="6"/>
      <c r="DA298" s="6"/>
      <c r="DB298" s="6"/>
      <c r="DC298" s="6"/>
      <c r="DD298" s="6"/>
    </row>
    <row r="299" spans="1:108" x14ac:dyDescent="0.35">
      <c r="A299" s="6"/>
      <c r="B299" s="83"/>
      <c r="C299" s="6"/>
      <c r="D299" s="81"/>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A299" s="6"/>
      <c r="BB299" s="6"/>
      <c r="BC299" s="6"/>
      <c r="BD299" s="6"/>
      <c r="BE299" s="6"/>
      <c r="BF299" s="6"/>
      <c r="BG299" s="6"/>
      <c r="BH299" s="6"/>
      <c r="BI299" s="6"/>
      <c r="BJ299" s="6"/>
      <c r="BK299" s="6"/>
      <c r="BL299" s="6"/>
      <c r="BM299" s="6"/>
      <c r="BN299" s="6"/>
      <c r="BO299" s="6"/>
      <c r="BP299" s="6"/>
      <c r="BQ299" s="6"/>
      <c r="BR299" s="6"/>
      <c r="BS299" s="6"/>
      <c r="BT299" s="6"/>
      <c r="BU299" s="6"/>
      <c r="BV299" s="6"/>
      <c r="BW299" s="6"/>
      <c r="BX299" s="6"/>
      <c r="BY299" s="6"/>
      <c r="BZ299" s="6"/>
      <c r="CA299" s="6"/>
      <c r="CB299" s="6"/>
      <c r="CC299" s="6"/>
      <c r="CD299" s="6"/>
      <c r="CE299" s="6"/>
      <c r="CF299" s="6"/>
      <c r="CG299" s="6"/>
      <c r="CH299" s="6"/>
      <c r="CI299" s="6"/>
      <c r="CJ299" s="6"/>
      <c r="CK299" s="6"/>
      <c r="CL299" s="6"/>
      <c r="CM299" s="6"/>
      <c r="CN299" s="6"/>
      <c r="CO299" s="6"/>
      <c r="CP299" s="6"/>
      <c r="CQ299" s="6"/>
      <c r="CR299" s="6"/>
      <c r="CS299" s="6"/>
      <c r="CT299" s="6"/>
      <c r="CU299" s="6"/>
      <c r="CV299" s="6"/>
      <c r="CW299" s="6"/>
      <c r="CX299" s="6"/>
      <c r="CY299" s="6"/>
      <c r="CZ299" s="6"/>
      <c r="DA299" s="6"/>
      <c r="DB299" s="6"/>
      <c r="DC299" s="6"/>
      <c r="DD299" s="6"/>
    </row>
    <row r="300" spans="1:108" x14ac:dyDescent="0.35">
      <c r="A300" s="6"/>
      <c r="B300" s="83"/>
      <c r="C300" s="6"/>
      <c r="D300" s="81"/>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6"/>
      <c r="BA300" s="6"/>
      <c r="BB300" s="6"/>
      <c r="BC300" s="6"/>
      <c r="BD300" s="6"/>
      <c r="BE300" s="6"/>
      <c r="BF300" s="6"/>
      <c r="BG300" s="6"/>
      <c r="BH300" s="6"/>
      <c r="BI300" s="6"/>
      <c r="BJ300" s="6"/>
      <c r="BK300" s="6"/>
      <c r="BL300" s="6"/>
      <c r="BM300" s="6"/>
      <c r="BN300" s="6"/>
      <c r="BO300" s="6"/>
      <c r="BP300" s="6"/>
      <c r="BQ300" s="6"/>
      <c r="BR300" s="6"/>
      <c r="BS300" s="6"/>
      <c r="BT300" s="6"/>
      <c r="BU300" s="6"/>
      <c r="BV300" s="6"/>
      <c r="BW300" s="6"/>
      <c r="BX300" s="6"/>
      <c r="BY300" s="6"/>
      <c r="BZ300" s="6"/>
      <c r="CA300" s="6"/>
      <c r="CB300" s="6"/>
      <c r="CC300" s="6"/>
      <c r="CD300" s="6"/>
      <c r="CE300" s="6"/>
      <c r="CF300" s="6"/>
      <c r="CG300" s="6"/>
      <c r="CH300" s="6"/>
      <c r="CI300" s="6"/>
      <c r="CJ300" s="6"/>
      <c r="CK300" s="6"/>
      <c r="CL300" s="6"/>
      <c r="CM300" s="6"/>
      <c r="CN300" s="6"/>
      <c r="CO300" s="6"/>
      <c r="CP300" s="6"/>
      <c r="CQ300" s="6"/>
      <c r="CR300" s="6"/>
      <c r="CS300" s="6"/>
      <c r="CT300" s="6"/>
      <c r="CU300" s="6"/>
      <c r="CV300" s="6"/>
      <c r="CW300" s="6"/>
      <c r="CX300" s="6"/>
      <c r="CY300" s="6"/>
      <c r="CZ300" s="6"/>
      <c r="DA300" s="6"/>
      <c r="DB300" s="6"/>
      <c r="DC300" s="6"/>
      <c r="DD300" s="6"/>
    </row>
    <row r="301" spans="1:108" x14ac:dyDescent="0.35">
      <c r="A301" s="6"/>
      <c r="B301" s="83"/>
      <c r="C301" s="6"/>
      <c r="D301" s="81"/>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c r="AZ301" s="6"/>
      <c r="BA301" s="6"/>
      <c r="BB301" s="6"/>
      <c r="BC301" s="6"/>
      <c r="BD301" s="6"/>
      <c r="BE301" s="6"/>
      <c r="BF301" s="6"/>
      <c r="BG301" s="6"/>
      <c r="BH301" s="6"/>
      <c r="BI301" s="6"/>
      <c r="BJ301" s="6"/>
      <c r="BK301" s="6"/>
      <c r="BL301" s="6"/>
      <c r="BM301" s="6"/>
      <c r="BN301" s="6"/>
      <c r="BO301" s="6"/>
      <c r="BP301" s="6"/>
      <c r="BQ301" s="6"/>
      <c r="BR301" s="6"/>
      <c r="BS301" s="6"/>
      <c r="BT301" s="6"/>
      <c r="BU301" s="6"/>
      <c r="BV301" s="6"/>
      <c r="BW301" s="6"/>
      <c r="BX301" s="6"/>
      <c r="BY301" s="6"/>
      <c r="BZ301" s="6"/>
      <c r="CA301" s="6"/>
      <c r="CB301" s="6"/>
      <c r="CC301" s="6"/>
      <c r="CD301" s="6"/>
      <c r="CE301" s="6"/>
      <c r="CF301" s="6"/>
      <c r="CG301" s="6"/>
      <c r="CH301" s="6"/>
      <c r="CI301" s="6"/>
      <c r="CJ301" s="6"/>
      <c r="CK301" s="6"/>
      <c r="CL301" s="6"/>
      <c r="CM301" s="6"/>
      <c r="CN301" s="6"/>
      <c r="CO301" s="6"/>
      <c r="CP301" s="6"/>
      <c r="CQ301" s="6"/>
      <c r="CR301" s="6"/>
      <c r="CS301" s="6"/>
      <c r="CT301" s="6"/>
      <c r="CU301" s="6"/>
      <c r="CV301" s="6"/>
      <c r="CW301" s="6"/>
      <c r="CX301" s="6"/>
      <c r="CY301" s="6"/>
      <c r="CZ301" s="6"/>
      <c r="DA301" s="6"/>
      <c r="DB301" s="6"/>
      <c r="DC301" s="6"/>
      <c r="DD301" s="6"/>
    </row>
    <row r="302" spans="1:108" x14ac:dyDescent="0.35">
      <c r="A302" s="6"/>
      <c r="B302" s="83"/>
      <c r="C302" s="6"/>
      <c r="D302" s="81"/>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6"/>
      <c r="BA302" s="6"/>
      <c r="BB302" s="6"/>
      <c r="BC302" s="6"/>
      <c r="BD302" s="6"/>
      <c r="BE302" s="6"/>
      <c r="BF302" s="6"/>
      <c r="BG302" s="6"/>
      <c r="BH302" s="6"/>
      <c r="BI302" s="6"/>
      <c r="BJ302" s="6"/>
      <c r="BK302" s="6"/>
      <c r="BL302" s="6"/>
      <c r="BM302" s="6"/>
      <c r="BN302" s="6"/>
      <c r="BO302" s="6"/>
      <c r="BP302" s="6"/>
      <c r="BQ302" s="6"/>
      <c r="BR302" s="6"/>
      <c r="BS302" s="6"/>
      <c r="BT302" s="6"/>
      <c r="BU302" s="6"/>
      <c r="BV302" s="6"/>
      <c r="BW302" s="6"/>
      <c r="BX302" s="6"/>
      <c r="BY302" s="6"/>
      <c r="BZ302" s="6"/>
      <c r="CA302" s="6"/>
      <c r="CB302" s="6"/>
      <c r="CC302" s="6"/>
      <c r="CD302" s="6"/>
      <c r="CE302" s="6"/>
      <c r="CF302" s="6"/>
      <c r="CG302" s="6"/>
      <c r="CH302" s="6"/>
      <c r="CI302" s="6"/>
      <c r="CJ302" s="6"/>
      <c r="CK302" s="6"/>
      <c r="CL302" s="6"/>
      <c r="CM302" s="6"/>
      <c r="CN302" s="6"/>
      <c r="CO302" s="6"/>
      <c r="CP302" s="6"/>
      <c r="CQ302" s="6"/>
      <c r="CR302" s="6"/>
      <c r="CS302" s="6"/>
      <c r="CT302" s="6"/>
      <c r="CU302" s="6"/>
      <c r="CV302" s="6"/>
      <c r="CW302" s="6"/>
      <c r="CX302" s="6"/>
      <c r="CY302" s="6"/>
      <c r="CZ302" s="6"/>
      <c r="DA302" s="6"/>
      <c r="DB302" s="6"/>
      <c r="DC302" s="6"/>
      <c r="DD302" s="6"/>
    </row>
    <row r="303" spans="1:108" x14ac:dyDescent="0.35">
      <c r="A303" s="6"/>
      <c r="B303" s="83"/>
      <c r="C303" s="6"/>
      <c r="D303" s="81"/>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6"/>
      <c r="BA303" s="6"/>
      <c r="BB303" s="6"/>
      <c r="BC303" s="6"/>
      <c r="BD303" s="6"/>
      <c r="BE303" s="6"/>
      <c r="BF303" s="6"/>
      <c r="BG303" s="6"/>
      <c r="BH303" s="6"/>
      <c r="BI303" s="6"/>
      <c r="BJ303" s="6"/>
      <c r="BK303" s="6"/>
      <c r="BL303" s="6"/>
      <c r="BM303" s="6"/>
      <c r="BN303" s="6"/>
      <c r="BO303" s="6"/>
      <c r="BP303" s="6"/>
      <c r="BQ303" s="6"/>
      <c r="BR303" s="6"/>
      <c r="BS303" s="6"/>
      <c r="BT303" s="6"/>
      <c r="BU303" s="6"/>
      <c r="BV303" s="6"/>
      <c r="BW303" s="6"/>
      <c r="BX303" s="6"/>
      <c r="BY303" s="6"/>
      <c r="BZ303" s="6"/>
      <c r="CA303" s="6"/>
      <c r="CB303" s="6"/>
      <c r="CC303" s="6"/>
      <c r="CD303" s="6"/>
      <c r="CE303" s="6"/>
      <c r="CF303" s="6"/>
      <c r="CG303" s="6"/>
      <c r="CH303" s="6"/>
      <c r="CI303" s="6"/>
      <c r="CJ303" s="6"/>
      <c r="CK303" s="6"/>
      <c r="CL303" s="6"/>
      <c r="CM303" s="6"/>
      <c r="CN303" s="6"/>
      <c r="CO303" s="6"/>
      <c r="CP303" s="6"/>
      <c r="CQ303" s="6"/>
      <c r="CR303" s="6"/>
      <c r="CS303" s="6"/>
      <c r="CT303" s="6"/>
      <c r="CU303" s="6"/>
      <c r="CV303" s="6"/>
      <c r="CW303" s="6"/>
      <c r="CX303" s="6"/>
      <c r="CY303" s="6"/>
      <c r="CZ303" s="6"/>
      <c r="DA303" s="6"/>
      <c r="DB303" s="6"/>
      <c r="DC303" s="6"/>
      <c r="DD303" s="6"/>
    </row>
    <row r="304" spans="1:108" x14ac:dyDescent="0.35">
      <c r="A304" s="6"/>
      <c r="B304" s="83"/>
      <c r="C304" s="6"/>
      <c r="D304" s="81"/>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c r="BA304" s="6"/>
      <c r="BB304" s="6"/>
      <c r="BC304" s="6"/>
      <c r="BD304" s="6"/>
      <c r="BE304" s="6"/>
      <c r="BF304" s="6"/>
      <c r="BG304" s="6"/>
      <c r="BH304" s="6"/>
      <c r="BI304" s="6"/>
      <c r="BJ304" s="6"/>
      <c r="BK304" s="6"/>
      <c r="BL304" s="6"/>
      <c r="BM304" s="6"/>
      <c r="BN304" s="6"/>
      <c r="BO304" s="6"/>
      <c r="BP304" s="6"/>
      <c r="BQ304" s="6"/>
      <c r="BR304" s="6"/>
      <c r="BS304" s="6"/>
      <c r="BT304" s="6"/>
      <c r="BU304" s="6"/>
      <c r="BV304" s="6"/>
      <c r="BW304" s="6"/>
      <c r="BX304" s="6"/>
      <c r="BY304" s="6"/>
      <c r="BZ304" s="6"/>
      <c r="CA304" s="6"/>
      <c r="CB304" s="6"/>
      <c r="CC304" s="6"/>
      <c r="CD304" s="6"/>
      <c r="CE304" s="6"/>
      <c r="CF304" s="6"/>
      <c r="CG304" s="6"/>
      <c r="CH304" s="6"/>
      <c r="CI304" s="6"/>
      <c r="CJ304" s="6"/>
      <c r="CK304" s="6"/>
      <c r="CL304" s="6"/>
      <c r="CM304" s="6"/>
      <c r="CN304" s="6"/>
      <c r="CO304" s="6"/>
      <c r="CP304" s="6"/>
      <c r="CQ304" s="6"/>
      <c r="CR304" s="6"/>
      <c r="CS304" s="6"/>
      <c r="CT304" s="6"/>
      <c r="CU304" s="6"/>
      <c r="CV304" s="6"/>
      <c r="CW304" s="6"/>
      <c r="CX304" s="6"/>
      <c r="CY304" s="6"/>
      <c r="CZ304" s="6"/>
      <c r="DA304" s="6"/>
      <c r="DB304" s="6"/>
      <c r="DC304" s="6"/>
      <c r="DD304" s="6"/>
    </row>
    <row r="305" spans="1:108" x14ac:dyDescent="0.35">
      <c r="A305" s="6"/>
      <c r="B305" s="83"/>
      <c r="C305" s="6"/>
      <c r="D305" s="81"/>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c r="AZ305" s="6"/>
      <c r="BA305" s="6"/>
      <c r="BB305" s="6"/>
      <c r="BC305" s="6"/>
      <c r="BD305" s="6"/>
      <c r="BE305" s="6"/>
      <c r="BF305" s="6"/>
      <c r="BG305" s="6"/>
      <c r="BH305" s="6"/>
      <c r="BI305" s="6"/>
      <c r="BJ305" s="6"/>
      <c r="BK305" s="6"/>
      <c r="BL305" s="6"/>
      <c r="BM305" s="6"/>
      <c r="BN305" s="6"/>
      <c r="BO305" s="6"/>
      <c r="BP305" s="6"/>
      <c r="BQ305" s="6"/>
      <c r="BR305" s="6"/>
      <c r="BS305" s="6"/>
      <c r="BT305" s="6"/>
      <c r="BU305" s="6"/>
      <c r="BV305" s="6"/>
      <c r="BW305" s="6"/>
      <c r="BX305" s="6"/>
      <c r="BY305" s="6"/>
      <c r="BZ305" s="6"/>
      <c r="CA305" s="6"/>
      <c r="CB305" s="6"/>
      <c r="CC305" s="6"/>
      <c r="CD305" s="6"/>
      <c r="CE305" s="6"/>
      <c r="CF305" s="6"/>
      <c r="CG305" s="6"/>
      <c r="CH305" s="6"/>
      <c r="CI305" s="6"/>
      <c r="CJ305" s="6"/>
      <c r="CK305" s="6"/>
      <c r="CL305" s="6"/>
      <c r="CM305" s="6"/>
      <c r="CN305" s="6"/>
      <c r="CO305" s="6"/>
      <c r="CP305" s="6"/>
      <c r="CQ305" s="6"/>
      <c r="CR305" s="6"/>
      <c r="CS305" s="6"/>
      <c r="CT305" s="6"/>
      <c r="CU305" s="6"/>
      <c r="CV305" s="6"/>
      <c r="CW305" s="6"/>
      <c r="CX305" s="6"/>
      <c r="CY305" s="6"/>
      <c r="CZ305" s="6"/>
      <c r="DA305" s="6"/>
      <c r="DB305" s="6"/>
      <c r="DC305" s="6"/>
      <c r="DD305" s="6"/>
    </row>
    <row r="306" spans="1:108" x14ac:dyDescent="0.35">
      <c r="A306" s="6"/>
      <c r="B306" s="83"/>
      <c r="C306" s="6"/>
      <c r="D306" s="81"/>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6"/>
      <c r="BA306" s="6"/>
      <c r="BB306" s="6"/>
      <c r="BC306" s="6"/>
      <c r="BD306" s="6"/>
      <c r="BE306" s="6"/>
      <c r="BF306" s="6"/>
      <c r="BG306" s="6"/>
      <c r="BH306" s="6"/>
      <c r="BI306" s="6"/>
      <c r="BJ306" s="6"/>
      <c r="BK306" s="6"/>
      <c r="BL306" s="6"/>
      <c r="BM306" s="6"/>
      <c r="BN306" s="6"/>
      <c r="BO306" s="6"/>
      <c r="BP306" s="6"/>
      <c r="BQ306" s="6"/>
      <c r="BR306" s="6"/>
      <c r="BS306" s="6"/>
      <c r="BT306" s="6"/>
      <c r="BU306" s="6"/>
      <c r="BV306" s="6"/>
      <c r="BW306" s="6"/>
      <c r="BX306" s="6"/>
      <c r="BY306" s="6"/>
      <c r="BZ306" s="6"/>
      <c r="CA306" s="6"/>
      <c r="CB306" s="6"/>
      <c r="CC306" s="6"/>
      <c r="CD306" s="6"/>
      <c r="CE306" s="6"/>
      <c r="CF306" s="6"/>
      <c r="CG306" s="6"/>
      <c r="CH306" s="6"/>
      <c r="CI306" s="6"/>
      <c r="CJ306" s="6"/>
      <c r="CK306" s="6"/>
      <c r="CL306" s="6"/>
      <c r="CM306" s="6"/>
      <c r="CN306" s="6"/>
      <c r="CO306" s="6"/>
      <c r="CP306" s="6"/>
      <c r="CQ306" s="6"/>
      <c r="CR306" s="6"/>
      <c r="CS306" s="6"/>
      <c r="CT306" s="6"/>
      <c r="CU306" s="6"/>
      <c r="CV306" s="6"/>
      <c r="CW306" s="6"/>
      <c r="CX306" s="6"/>
      <c r="CY306" s="6"/>
      <c r="CZ306" s="6"/>
      <c r="DA306" s="6"/>
      <c r="DB306" s="6"/>
      <c r="DC306" s="6"/>
      <c r="DD306" s="6"/>
    </row>
    <row r="307" spans="1:108" x14ac:dyDescent="0.35">
      <c r="A307" s="6"/>
      <c r="B307" s="83"/>
      <c r="C307" s="6"/>
      <c r="D307" s="81"/>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c r="AZ307" s="6"/>
      <c r="BA307" s="6"/>
      <c r="BB307" s="6"/>
      <c r="BC307" s="6"/>
      <c r="BD307" s="6"/>
      <c r="BE307" s="6"/>
      <c r="BF307" s="6"/>
      <c r="BG307" s="6"/>
      <c r="BH307" s="6"/>
      <c r="BI307" s="6"/>
      <c r="BJ307" s="6"/>
      <c r="BK307" s="6"/>
      <c r="BL307" s="6"/>
      <c r="BM307" s="6"/>
      <c r="BN307" s="6"/>
      <c r="BO307" s="6"/>
      <c r="BP307" s="6"/>
      <c r="BQ307" s="6"/>
      <c r="BR307" s="6"/>
      <c r="BS307" s="6"/>
      <c r="BT307" s="6"/>
      <c r="BU307" s="6"/>
      <c r="BV307" s="6"/>
      <c r="BW307" s="6"/>
      <c r="BX307" s="6"/>
      <c r="BY307" s="6"/>
      <c r="BZ307" s="6"/>
      <c r="CA307" s="6"/>
      <c r="CB307" s="6"/>
      <c r="CC307" s="6"/>
      <c r="CD307" s="6"/>
      <c r="CE307" s="6"/>
      <c r="CF307" s="6"/>
      <c r="CG307" s="6"/>
      <c r="CH307" s="6"/>
      <c r="CI307" s="6"/>
      <c r="CJ307" s="6"/>
      <c r="CK307" s="6"/>
      <c r="CL307" s="6"/>
      <c r="CM307" s="6"/>
      <c r="CN307" s="6"/>
      <c r="CO307" s="6"/>
      <c r="CP307" s="6"/>
      <c r="CQ307" s="6"/>
      <c r="CR307" s="6"/>
      <c r="CS307" s="6"/>
      <c r="CT307" s="6"/>
      <c r="CU307" s="6"/>
      <c r="CV307" s="6"/>
      <c r="CW307" s="6"/>
      <c r="CX307" s="6"/>
      <c r="CY307" s="6"/>
      <c r="CZ307" s="6"/>
      <c r="DA307" s="6"/>
      <c r="DB307" s="6"/>
      <c r="DC307" s="6"/>
      <c r="DD307" s="6"/>
    </row>
    <row r="308" spans="1:108" x14ac:dyDescent="0.35">
      <c r="A308" s="6"/>
      <c r="B308" s="83"/>
      <c r="C308" s="6"/>
      <c r="D308" s="81"/>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6"/>
      <c r="BA308" s="6"/>
      <c r="BB308" s="6"/>
      <c r="BC308" s="6"/>
      <c r="BD308" s="6"/>
      <c r="BE308" s="6"/>
      <c r="BF308" s="6"/>
      <c r="BG308" s="6"/>
      <c r="BH308" s="6"/>
      <c r="BI308" s="6"/>
      <c r="BJ308" s="6"/>
      <c r="BK308" s="6"/>
      <c r="BL308" s="6"/>
      <c r="BM308" s="6"/>
      <c r="BN308" s="6"/>
      <c r="BO308" s="6"/>
      <c r="BP308" s="6"/>
      <c r="BQ308" s="6"/>
      <c r="BR308" s="6"/>
      <c r="BS308" s="6"/>
      <c r="BT308" s="6"/>
      <c r="BU308" s="6"/>
      <c r="BV308" s="6"/>
      <c r="BW308" s="6"/>
      <c r="BX308" s="6"/>
      <c r="BY308" s="6"/>
      <c r="BZ308" s="6"/>
      <c r="CA308" s="6"/>
      <c r="CB308" s="6"/>
      <c r="CC308" s="6"/>
      <c r="CD308" s="6"/>
      <c r="CE308" s="6"/>
      <c r="CF308" s="6"/>
      <c r="CG308" s="6"/>
      <c r="CH308" s="6"/>
      <c r="CI308" s="6"/>
      <c r="CJ308" s="6"/>
      <c r="CK308" s="6"/>
      <c r="CL308" s="6"/>
      <c r="CM308" s="6"/>
      <c r="CN308" s="6"/>
      <c r="CO308" s="6"/>
      <c r="CP308" s="6"/>
      <c r="CQ308" s="6"/>
      <c r="CR308" s="6"/>
      <c r="CS308" s="6"/>
      <c r="CT308" s="6"/>
      <c r="CU308" s="6"/>
      <c r="CV308" s="6"/>
      <c r="CW308" s="6"/>
      <c r="CX308" s="6"/>
      <c r="CY308" s="6"/>
      <c r="CZ308" s="6"/>
      <c r="DA308" s="6"/>
      <c r="DB308" s="6"/>
      <c r="DC308" s="6"/>
      <c r="DD308" s="6"/>
    </row>
    <row r="309" spans="1:108" x14ac:dyDescent="0.35">
      <c r="A309" s="6"/>
      <c r="B309" s="83"/>
      <c r="C309" s="6"/>
      <c r="D309" s="81"/>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c r="AZ309" s="6"/>
      <c r="BA309" s="6"/>
      <c r="BB309" s="6"/>
      <c r="BC309" s="6"/>
      <c r="BD309" s="6"/>
      <c r="BE309" s="6"/>
      <c r="BF309" s="6"/>
      <c r="BG309" s="6"/>
      <c r="BH309" s="6"/>
      <c r="BI309" s="6"/>
      <c r="BJ309" s="6"/>
      <c r="BK309" s="6"/>
      <c r="BL309" s="6"/>
      <c r="BM309" s="6"/>
      <c r="BN309" s="6"/>
      <c r="BO309" s="6"/>
      <c r="BP309" s="6"/>
      <c r="BQ309" s="6"/>
      <c r="BR309" s="6"/>
      <c r="BS309" s="6"/>
      <c r="BT309" s="6"/>
      <c r="BU309" s="6"/>
      <c r="BV309" s="6"/>
      <c r="BW309" s="6"/>
      <c r="BX309" s="6"/>
      <c r="BY309" s="6"/>
      <c r="BZ309" s="6"/>
      <c r="CA309" s="6"/>
      <c r="CB309" s="6"/>
      <c r="CC309" s="6"/>
      <c r="CD309" s="6"/>
      <c r="CE309" s="6"/>
      <c r="CF309" s="6"/>
      <c r="CG309" s="6"/>
      <c r="CH309" s="6"/>
      <c r="CI309" s="6"/>
      <c r="CJ309" s="6"/>
      <c r="CK309" s="6"/>
      <c r="CL309" s="6"/>
      <c r="CM309" s="6"/>
      <c r="CN309" s="6"/>
      <c r="CO309" s="6"/>
      <c r="CP309" s="6"/>
      <c r="CQ309" s="6"/>
      <c r="CR309" s="6"/>
      <c r="CS309" s="6"/>
      <c r="CT309" s="6"/>
      <c r="CU309" s="6"/>
      <c r="CV309" s="6"/>
      <c r="CW309" s="6"/>
      <c r="CX309" s="6"/>
      <c r="CY309" s="6"/>
      <c r="CZ309" s="6"/>
      <c r="DA309" s="6"/>
      <c r="DB309" s="6"/>
      <c r="DC309" s="6"/>
      <c r="DD309" s="6"/>
    </row>
    <row r="310" spans="1:108" x14ac:dyDescent="0.35">
      <c r="A310" s="6"/>
      <c r="B310" s="83"/>
      <c r="C310" s="6"/>
      <c r="D310" s="81"/>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6"/>
      <c r="BA310" s="6"/>
      <c r="BB310" s="6"/>
      <c r="BC310" s="6"/>
      <c r="BD310" s="6"/>
      <c r="BE310" s="6"/>
      <c r="BF310" s="6"/>
      <c r="BG310" s="6"/>
      <c r="BH310" s="6"/>
      <c r="BI310" s="6"/>
      <c r="BJ310" s="6"/>
      <c r="BK310" s="6"/>
      <c r="BL310" s="6"/>
      <c r="BM310" s="6"/>
      <c r="BN310" s="6"/>
      <c r="BO310" s="6"/>
      <c r="BP310" s="6"/>
      <c r="BQ310" s="6"/>
      <c r="BR310" s="6"/>
      <c r="BS310" s="6"/>
      <c r="BT310" s="6"/>
      <c r="BU310" s="6"/>
      <c r="BV310" s="6"/>
      <c r="BW310" s="6"/>
      <c r="BX310" s="6"/>
      <c r="BY310" s="6"/>
      <c r="BZ310" s="6"/>
      <c r="CA310" s="6"/>
      <c r="CB310" s="6"/>
      <c r="CC310" s="6"/>
      <c r="CD310" s="6"/>
      <c r="CE310" s="6"/>
      <c r="CF310" s="6"/>
      <c r="CG310" s="6"/>
      <c r="CH310" s="6"/>
      <c r="CI310" s="6"/>
      <c r="CJ310" s="6"/>
      <c r="CK310" s="6"/>
      <c r="CL310" s="6"/>
      <c r="CM310" s="6"/>
      <c r="CN310" s="6"/>
      <c r="CO310" s="6"/>
      <c r="CP310" s="6"/>
      <c r="CQ310" s="6"/>
      <c r="CR310" s="6"/>
      <c r="CS310" s="6"/>
      <c r="CT310" s="6"/>
      <c r="CU310" s="6"/>
      <c r="CV310" s="6"/>
      <c r="CW310" s="6"/>
      <c r="CX310" s="6"/>
      <c r="CY310" s="6"/>
      <c r="CZ310" s="6"/>
      <c r="DA310" s="6"/>
      <c r="DB310" s="6"/>
      <c r="DC310" s="6"/>
      <c r="DD310" s="6"/>
    </row>
    <row r="311" spans="1:108" x14ac:dyDescent="0.35">
      <c r="A311" s="6"/>
      <c r="B311" s="83"/>
      <c r="C311" s="6"/>
      <c r="D311" s="81"/>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c r="AZ311" s="6"/>
      <c r="BA311" s="6"/>
      <c r="BB311" s="6"/>
      <c r="BC311" s="6"/>
      <c r="BD311" s="6"/>
      <c r="BE311" s="6"/>
      <c r="BF311" s="6"/>
      <c r="BG311" s="6"/>
      <c r="BH311" s="6"/>
      <c r="BI311" s="6"/>
      <c r="BJ311" s="6"/>
      <c r="BK311" s="6"/>
      <c r="BL311" s="6"/>
      <c r="BM311" s="6"/>
      <c r="BN311" s="6"/>
      <c r="BO311" s="6"/>
      <c r="BP311" s="6"/>
      <c r="BQ311" s="6"/>
      <c r="BR311" s="6"/>
      <c r="BS311" s="6"/>
      <c r="BT311" s="6"/>
      <c r="BU311" s="6"/>
      <c r="BV311" s="6"/>
      <c r="BW311" s="6"/>
      <c r="BX311" s="6"/>
      <c r="BY311" s="6"/>
      <c r="BZ311" s="6"/>
      <c r="CA311" s="6"/>
      <c r="CB311" s="6"/>
      <c r="CC311" s="6"/>
      <c r="CD311" s="6"/>
      <c r="CE311" s="6"/>
      <c r="CF311" s="6"/>
      <c r="CG311" s="6"/>
      <c r="CH311" s="6"/>
      <c r="CI311" s="6"/>
      <c r="CJ311" s="6"/>
      <c r="CK311" s="6"/>
      <c r="CL311" s="6"/>
      <c r="CM311" s="6"/>
      <c r="CN311" s="6"/>
      <c r="CO311" s="6"/>
      <c r="CP311" s="6"/>
      <c r="CQ311" s="6"/>
      <c r="CR311" s="6"/>
      <c r="CS311" s="6"/>
      <c r="CT311" s="6"/>
      <c r="CU311" s="6"/>
      <c r="CV311" s="6"/>
      <c r="CW311" s="6"/>
      <c r="CX311" s="6"/>
      <c r="CY311" s="6"/>
      <c r="CZ311" s="6"/>
      <c r="DA311" s="6"/>
      <c r="DB311" s="6"/>
      <c r="DC311" s="6"/>
      <c r="DD311" s="6"/>
    </row>
    <row r="312" spans="1:108" x14ac:dyDescent="0.35">
      <c r="A312" s="6"/>
      <c r="B312" s="83"/>
      <c r="C312" s="6"/>
      <c r="D312" s="81"/>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6"/>
      <c r="BA312" s="6"/>
      <c r="BB312" s="6"/>
      <c r="BC312" s="6"/>
      <c r="BD312" s="6"/>
      <c r="BE312" s="6"/>
      <c r="BF312" s="6"/>
      <c r="BG312" s="6"/>
      <c r="BH312" s="6"/>
      <c r="BI312" s="6"/>
      <c r="BJ312" s="6"/>
      <c r="BK312" s="6"/>
      <c r="BL312" s="6"/>
      <c r="BM312" s="6"/>
      <c r="BN312" s="6"/>
      <c r="BO312" s="6"/>
      <c r="BP312" s="6"/>
      <c r="BQ312" s="6"/>
      <c r="BR312" s="6"/>
      <c r="BS312" s="6"/>
      <c r="BT312" s="6"/>
      <c r="BU312" s="6"/>
      <c r="BV312" s="6"/>
      <c r="BW312" s="6"/>
      <c r="BX312" s="6"/>
      <c r="BY312" s="6"/>
      <c r="BZ312" s="6"/>
      <c r="CA312" s="6"/>
      <c r="CB312" s="6"/>
      <c r="CC312" s="6"/>
      <c r="CD312" s="6"/>
      <c r="CE312" s="6"/>
      <c r="CF312" s="6"/>
      <c r="CG312" s="6"/>
      <c r="CH312" s="6"/>
      <c r="CI312" s="6"/>
      <c r="CJ312" s="6"/>
      <c r="CK312" s="6"/>
      <c r="CL312" s="6"/>
      <c r="CM312" s="6"/>
      <c r="CN312" s="6"/>
      <c r="CO312" s="6"/>
      <c r="CP312" s="6"/>
      <c r="CQ312" s="6"/>
      <c r="CR312" s="6"/>
      <c r="CS312" s="6"/>
      <c r="CT312" s="6"/>
      <c r="CU312" s="6"/>
      <c r="CV312" s="6"/>
      <c r="CW312" s="6"/>
      <c r="CX312" s="6"/>
      <c r="CY312" s="6"/>
      <c r="CZ312" s="6"/>
      <c r="DA312" s="6"/>
      <c r="DB312" s="6"/>
      <c r="DC312" s="6"/>
      <c r="DD312" s="6"/>
    </row>
    <row r="313" spans="1:108" x14ac:dyDescent="0.35">
      <c r="A313" s="6"/>
      <c r="B313" s="83"/>
      <c r="C313" s="6"/>
      <c r="D313" s="81"/>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c r="AZ313" s="6"/>
      <c r="BA313" s="6"/>
      <c r="BB313" s="6"/>
      <c r="BC313" s="6"/>
      <c r="BD313" s="6"/>
      <c r="BE313" s="6"/>
      <c r="BF313" s="6"/>
      <c r="BG313" s="6"/>
      <c r="BH313" s="6"/>
      <c r="BI313" s="6"/>
      <c r="BJ313" s="6"/>
      <c r="BK313" s="6"/>
      <c r="BL313" s="6"/>
      <c r="BM313" s="6"/>
      <c r="BN313" s="6"/>
      <c r="BO313" s="6"/>
      <c r="BP313" s="6"/>
      <c r="BQ313" s="6"/>
      <c r="BR313" s="6"/>
      <c r="BS313" s="6"/>
      <c r="BT313" s="6"/>
      <c r="BU313" s="6"/>
      <c r="BV313" s="6"/>
      <c r="BW313" s="6"/>
      <c r="BX313" s="6"/>
      <c r="BY313" s="6"/>
      <c r="BZ313" s="6"/>
      <c r="CA313" s="6"/>
      <c r="CB313" s="6"/>
      <c r="CC313" s="6"/>
      <c r="CD313" s="6"/>
      <c r="CE313" s="6"/>
      <c r="CF313" s="6"/>
      <c r="CG313" s="6"/>
      <c r="CH313" s="6"/>
      <c r="CI313" s="6"/>
      <c r="CJ313" s="6"/>
      <c r="CK313" s="6"/>
      <c r="CL313" s="6"/>
      <c r="CM313" s="6"/>
      <c r="CN313" s="6"/>
      <c r="CO313" s="6"/>
      <c r="CP313" s="6"/>
      <c r="CQ313" s="6"/>
      <c r="CR313" s="6"/>
      <c r="CS313" s="6"/>
      <c r="CT313" s="6"/>
      <c r="CU313" s="6"/>
      <c r="CV313" s="6"/>
      <c r="CW313" s="6"/>
      <c r="CX313" s="6"/>
      <c r="CY313" s="6"/>
      <c r="CZ313" s="6"/>
      <c r="DA313" s="6"/>
      <c r="DB313" s="6"/>
      <c r="DC313" s="6"/>
      <c r="DD313" s="6"/>
    </row>
    <row r="314" spans="1:108" x14ac:dyDescent="0.35">
      <c r="A314" s="6"/>
      <c r="B314" s="83"/>
      <c r="C314" s="6"/>
      <c r="D314" s="81"/>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6"/>
      <c r="BA314" s="6"/>
      <c r="BB314" s="6"/>
      <c r="BC314" s="6"/>
      <c r="BD314" s="6"/>
      <c r="BE314" s="6"/>
      <c r="BF314" s="6"/>
      <c r="BG314" s="6"/>
      <c r="BH314" s="6"/>
      <c r="BI314" s="6"/>
      <c r="BJ314" s="6"/>
      <c r="BK314" s="6"/>
      <c r="BL314" s="6"/>
      <c r="BM314" s="6"/>
      <c r="BN314" s="6"/>
      <c r="BO314" s="6"/>
      <c r="BP314" s="6"/>
      <c r="BQ314" s="6"/>
      <c r="BR314" s="6"/>
      <c r="BS314" s="6"/>
      <c r="BT314" s="6"/>
      <c r="BU314" s="6"/>
      <c r="BV314" s="6"/>
      <c r="BW314" s="6"/>
      <c r="BX314" s="6"/>
      <c r="BY314" s="6"/>
      <c r="BZ314" s="6"/>
      <c r="CA314" s="6"/>
      <c r="CB314" s="6"/>
      <c r="CC314" s="6"/>
      <c r="CD314" s="6"/>
      <c r="CE314" s="6"/>
      <c r="CF314" s="6"/>
      <c r="CG314" s="6"/>
      <c r="CH314" s="6"/>
      <c r="CI314" s="6"/>
      <c r="CJ314" s="6"/>
      <c r="CK314" s="6"/>
      <c r="CL314" s="6"/>
      <c r="CM314" s="6"/>
      <c r="CN314" s="6"/>
      <c r="CO314" s="6"/>
      <c r="CP314" s="6"/>
      <c r="CQ314" s="6"/>
      <c r="CR314" s="6"/>
      <c r="CS314" s="6"/>
      <c r="CT314" s="6"/>
      <c r="CU314" s="6"/>
      <c r="CV314" s="6"/>
      <c r="CW314" s="6"/>
      <c r="CX314" s="6"/>
      <c r="CY314" s="6"/>
      <c r="CZ314" s="6"/>
      <c r="DA314" s="6"/>
      <c r="DB314" s="6"/>
      <c r="DC314" s="6"/>
      <c r="DD314" s="6"/>
    </row>
    <row r="315" spans="1:108" x14ac:dyDescent="0.35">
      <c r="A315" s="6"/>
      <c r="B315" s="83"/>
      <c r="C315" s="6"/>
      <c r="D315" s="81"/>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c r="AZ315" s="6"/>
      <c r="BA315" s="6"/>
      <c r="BB315" s="6"/>
      <c r="BC315" s="6"/>
      <c r="BD315" s="6"/>
      <c r="BE315" s="6"/>
      <c r="BF315" s="6"/>
      <c r="BG315" s="6"/>
      <c r="BH315" s="6"/>
      <c r="BI315" s="6"/>
      <c r="BJ315" s="6"/>
      <c r="BK315" s="6"/>
      <c r="BL315" s="6"/>
      <c r="BM315" s="6"/>
      <c r="BN315" s="6"/>
      <c r="BO315" s="6"/>
      <c r="BP315" s="6"/>
      <c r="BQ315" s="6"/>
      <c r="BR315" s="6"/>
      <c r="BS315" s="6"/>
      <c r="BT315" s="6"/>
      <c r="BU315" s="6"/>
      <c r="BV315" s="6"/>
      <c r="BW315" s="6"/>
      <c r="BX315" s="6"/>
      <c r="BY315" s="6"/>
      <c r="BZ315" s="6"/>
      <c r="CA315" s="6"/>
      <c r="CB315" s="6"/>
      <c r="CC315" s="6"/>
      <c r="CD315" s="6"/>
      <c r="CE315" s="6"/>
      <c r="CF315" s="6"/>
      <c r="CG315" s="6"/>
      <c r="CH315" s="6"/>
      <c r="CI315" s="6"/>
      <c r="CJ315" s="6"/>
      <c r="CK315" s="6"/>
      <c r="CL315" s="6"/>
      <c r="CM315" s="6"/>
      <c r="CN315" s="6"/>
      <c r="CO315" s="6"/>
      <c r="CP315" s="6"/>
      <c r="CQ315" s="6"/>
      <c r="CR315" s="6"/>
      <c r="CS315" s="6"/>
      <c r="CT315" s="6"/>
      <c r="CU315" s="6"/>
      <c r="CV315" s="6"/>
      <c r="CW315" s="6"/>
      <c r="CX315" s="6"/>
      <c r="CY315" s="6"/>
      <c r="CZ315" s="6"/>
      <c r="DA315" s="6"/>
      <c r="DB315" s="6"/>
      <c r="DC315" s="6"/>
      <c r="DD315" s="6"/>
    </row>
    <row r="316" spans="1:108" x14ac:dyDescent="0.35">
      <c r="A316" s="6"/>
      <c r="B316" s="83"/>
      <c r="C316" s="6"/>
      <c r="D316" s="81"/>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6"/>
      <c r="BA316" s="6"/>
      <c r="BB316" s="6"/>
      <c r="BC316" s="6"/>
      <c r="BD316" s="6"/>
      <c r="BE316" s="6"/>
      <c r="BF316" s="6"/>
      <c r="BG316" s="6"/>
      <c r="BH316" s="6"/>
      <c r="BI316" s="6"/>
      <c r="BJ316" s="6"/>
      <c r="BK316" s="6"/>
      <c r="BL316" s="6"/>
      <c r="BM316" s="6"/>
      <c r="BN316" s="6"/>
      <c r="BO316" s="6"/>
      <c r="BP316" s="6"/>
      <c r="BQ316" s="6"/>
      <c r="BR316" s="6"/>
      <c r="BS316" s="6"/>
      <c r="BT316" s="6"/>
      <c r="BU316" s="6"/>
      <c r="BV316" s="6"/>
      <c r="BW316" s="6"/>
      <c r="BX316" s="6"/>
      <c r="BY316" s="6"/>
      <c r="BZ316" s="6"/>
      <c r="CA316" s="6"/>
      <c r="CB316" s="6"/>
      <c r="CC316" s="6"/>
      <c r="CD316" s="6"/>
      <c r="CE316" s="6"/>
      <c r="CF316" s="6"/>
      <c r="CG316" s="6"/>
      <c r="CH316" s="6"/>
      <c r="CI316" s="6"/>
      <c r="CJ316" s="6"/>
      <c r="CK316" s="6"/>
      <c r="CL316" s="6"/>
      <c r="CM316" s="6"/>
      <c r="CN316" s="6"/>
      <c r="CO316" s="6"/>
      <c r="CP316" s="6"/>
      <c r="CQ316" s="6"/>
      <c r="CR316" s="6"/>
      <c r="CS316" s="6"/>
      <c r="CT316" s="6"/>
      <c r="CU316" s="6"/>
      <c r="CV316" s="6"/>
      <c r="CW316" s="6"/>
      <c r="CX316" s="6"/>
      <c r="CY316" s="6"/>
      <c r="CZ316" s="6"/>
      <c r="DA316" s="6"/>
      <c r="DB316" s="6"/>
      <c r="DC316" s="6"/>
      <c r="DD316" s="6"/>
    </row>
    <row r="317" spans="1:108" x14ac:dyDescent="0.35">
      <c r="A317" s="6"/>
      <c r="B317" s="83"/>
      <c r="C317" s="6"/>
      <c r="D317" s="81"/>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c r="AZ317" s="6"/>
      <c r="BA317" s="6"/>
      <c r="BB317" s="6"/>
      <c r="BC317" s="6"/>
      <c r="BD317" s="6"/>
      <c r="BE317" s="6"/>
      <c r="BF317" s="6"/>
      <c r="BG317" s="6"/>
      <c r="BH317" s="6"/>
      <c r="BI317" s="6"/>
      <c r="BJ317" s="6"/>
      <c r="BK317" s="6"/>
      <c r="BL317" s="6"/>
      <c r="BM317" s="6"/>
      <c r="BN317" s="6"/>
      <c r="BO317" s="6"/>
      <c r="BP317" s="6"/>
      <c r="BQ317" s="6"/>
      <c r="BR317" s="6"/>
      <c r="BS317" s="6"/>
      <c r="BT317" s="6"/>
      <c r="BU317" s="6"/>
      <c r="BV317" s="6"/>
      <c r="BW317" s="6"/>
      <c r="BX317" s="6"/>
      <c r="BY317" s="6"/>
      <c r="BZ317" s="6"/>
      <c r="CA317" s="6"/>
      <c r="CB317" s="6"/>
      <c r="CC317" s="6"/>
      <c r="CD317" s="6"/>
      <c r="CE317" s="6"/>
      <c r="CF317" s="6"/>
      <c r="CG317" s="6"/>
      <c r="CH317" s="6"/>
      <c r="CI317" s="6"/>
      <c r="CJ317" s="6"/>
      <c r="CK317" s="6"/>
      <c r="CL317" s="6"/>
      <c r="CM317" s="6"/>
      <c r="CN317" s="6"/>
      <c r="CO317" s="6"/>
      <c r="CP317" s="6"/>
      <c r="CQ317" s="6"/>
      <c r="CR317" s="6"/>
      <c r="CS317" s="6"/>
      <c r="CT317" s="6"/>
      <c r="CU317" s="6"/>
      <c r="CV317" s="6"/>
      <c r="CW317" s="6"/>
      <c r="CX317" s="6"/>
      <c r="CY317" s="6"/>
      <c r="CZ317" s="6"/>
      <c r="DA317" s="6"/>
      <c r="DB317" s="6"/>
      <c r="DC317" s="6"/>
      <c r="DD317" s="6"/>
    </row>
    <row r="318" spans="1:108" x14ac:dyDescent="0.35">
      <c r="A318" s="6"/>
      <c r="B318" s="83"/>
      <c r="C318" s="6"/>
      <c r="D318" s="81"/>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6"/>
      <c r="BA318" s="6"/>
      <c r="BB318" s="6"/>
      <c r="BC318" s="6"/>
      <c r="BD318" s="6"/>
      <c r="BE318" s="6"/>
      <c r="BF318" s="6"/>
      <c r="BG318" s="6"/>
      <c r="BH318" s="6"/>
      <c r="BI318" s="6"/>
      <c r="BJ318" s="6"/>
      <c r="BK318" s="6"/>
      <c r="BL318" s="6"/>
      <c r="BM318" s="6"/>
      <c r="BN318" s="6"/>
      <c r="BO318" s="6"/>
      <c r="BP318" s="6"/>
      <c r="BQ318" s="6"/>
      <c r="BR318" s="6"/>
      <c r="BS318" s="6"/>
      <c r="BT318" s="6"/>
      <c r="BU318" s="6"/>
      <c r="BV318" s="6"/>
      <c r="BW318" s="6"/>
      <c r="BX318" s="6"/>
      <c r="BY318" s="6"/>
      <c r="BZ318" s="6"/>
      <c r="CA318" s="6"/>
      <c r="CB318" s="6"/>
      <c r="CC318" s="6"/>
      <c r="CD318" s="6"/>
      <c r="CE318" s="6"/>
      <c r="CF318" s="6"/>
      <c r="CG318" s="6"/>
      <c r="CH318" s="6"/>
      <c r="CI318" s="6"/>
      <c r="CJ318" s="6"/>
      <c r="CK318" s="6"/>
      <c r="CL318" s="6"/>
      <c r="CM318" s="6"/>
      <c r="CN318" s="6"/>
      <c r="CO318" s="6"/>
      <c r="CP318" s="6"/>
      <c r="CQ318" s="6"/>
      <c r="CR318" s="6"/>
      <c r="CS318" s="6"/>
      <c r="CT318" s="6"/>
      <c r="CU318" s="6"/>
      <c r="CV318" s="6"/>
      <c r="CW318" s="6"/>
      <c r="CX318" s="6"/>
      <c r="CY318" s="6"/>
      <c r="CZ318" s="6"/>
      <c r="DA318" s="6"/>
      <c r="DB318" s="6"/>
      <c r="DC318" s="6"/>
      <c r="DD318" s="6"/>
    </row>
    <row r="319" spans="1:108" x14ac:dyDescent="0.35">
      <c r="A319" s="6"/>
      <c r="B319" s="83"/>
      <c r="C319" s="6"/>
      <c r="D319" s="81"/>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c r="AO319" s="6"/>
      <c r="AP319" s="6"/>
      <c r="AQ319" s="6"/>
      <c r="AR319" s="6"/>
      <c r="AS319" s="6"/>
      <c r="AT319" s="6"/>
      <c r="AU319" s="6"/>
      <c r="AV319" s="6"/>
      <c r="AW319" s="6"/>
      <c r="AX319" s="6"/>
      <c r="AY319" s="6"/>
      <c r="AZ319" s="6"/>
      <c r="BA319" s="6"/>
      <c r="BB319" s="6"/>
      <c r="BC319" s="6"/>
      <c r="BD319" s="6"/>
      <c r="BE319" s="6"/>
      <c r="BF319" s="6"/>
      <c r="BG319" s="6"/>
      <c r="BH319" s="6"/>
      <c r="BI319" s="6"/>
      <c r="BJ319" s="6"/>
      <c r="BK319" s="6"/>
      <c r="BL319" s="6"/>
      <c r="BM319" s="6"/>
      <c r="BN319" s="6"/>
      <c r="BO319" s="6"/>
      <c r="BP319" s="6"/>
      <c r="BQ319" s="6"/>
      <c r="BR319" s="6"/>
      <c r="BS319" s="6"/>
      <c r="BT319" s="6"/>
      <c r="BU319" s="6"/>
      <c r="BV319" s="6"/>
      <c r="BW319" s="6"/>
      <c r="BX319" s="6"/>
      <c r="BY319" s="6"/>
      <c r="BZ319" s="6"/>
      <c r="CA319" s="6"/>
      <c r="CB319" s="6"/>
      <c r="CC319" s="6"/>
      <c r="CD319" s="6"/>
      <c r="CE319" s="6"/>
      <c r="CF319" s="6"/>
      <c r="CG319" s="6"/>
      <c r="CH319" s="6"/>
      <c r="CI319" s="6"/>
      <c r="CJ319" s="6"/>
      <c r="CK319" s="6"/>
      <c r="CL319" s="6"/>
      <c r="CM319" s="6"/>
      <c r="CN319" s="6"/>
      <c r="CO319" s="6"/>
      <c r="CP319" s="6"/>
      <c r="CQ319" s="6"/>
      <c r="CR319" s="6"/>
      <c r="CS319" s="6"/>
      <c r="CT319" s="6"/>
      <c r="CU319" s="6"/>
      <c r="CV319" s="6"/>
      <c r="CW319" s="6"/>
      <c r="CX319" s="6"/>
      <c r="CY319" s="6"/>
      <c r="CZ319" s="6"/>
      <c r="DA319" s="6"/>
      <c r="DB319" s="6"/>
      <c r="DC319" s="6"/>
      <c r="DD319" s="6"/>
    </row>
    <row r="320" spans="1:108" x14ac:dyDescent="0.35">
      <c r="A320" s="6"/>
      <c r="B320" s="83"/>
      <c r="C320" s="6"/>
      <c r="D320" s="81"/>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6"/>
      <c r="BA320" s="6"/>
      <c r="BB320" s="6"/>
      <c r="BC320" s="6"/>
      <c r="BD320" s="6"/>
      <c r="BE320" s="6"/>
      <c r="BF320" s="6"/>
      <c r="BG320" s="6"/>
      <c r="BH320" s="6"/>
      <c r="BI320" s="6"/>
      <c r="BJ320" s="6"/>
      <c r="BK320" s="6"/>
      <c r="BL320" s="6"/>
      <c r="BM320" s="6"/>
      <c r="BN320" s="6"/>
      <c r="BO320" s="6"/>
      <c r="BP320" s="6"/>
      <c r="BQ320" s="6"/>
      <c r="BR320" s="6"/>
      <c r="BS320" s="6"/>
      <c r="BT320" s="6"/>
      <c r="BU320" s="6"/>
      <c r="BV320" s="6"/>
      <c r="BW320" s="6"/>
      <c r="BX320" s="6"/>
      <c r="BY320" s="6"/>
      <c r="BZ320" s="6"/>
      <c r="CA320" s="6"/>
      <c r="CB320" s="6"/>
      <c r="CC320" s="6"/>
      <c r="CD320" s="6"/>
      <c r="CE320" s="6"/>
      <c r="CF320" s="6"/>
      <c r="CG320" s="6"/>
      <c r="CH320" s="6"/>
      <c r="CI320" s="6"/>
      <c r="CJ320" s="6"/>
      <c r="CK320" s="6"/>
      <c r="CL320" s="6"/>
      <c r="CM320" s="6"/>
      <c r="CN320" s="6"/>
      <c r="CO320" s="6"/>
      <c r="CP320" s="6"/>
      <c r="CQ320" s="6"/>
      <c r="CR320" s="6"/>
      <c r="CS320" s="6"/>
      <c r="CT320" s="6"/>
      <c r="CU320" s="6"/>
      <c r="CV320" s="6"/>
      <c r="CW320" s="6"/>
      <c r="CX320" s="6"/>
      <c r="CY320" s="6"/>
      <c r="CZ320" s="6"/>
      <c r="DA320" s="6"/>
      <c r="DB320" s="6"/>
      <c r="DC320" s="6"/>
      <c r="DD320" s="6"/>
    </row>
    <row r="321" spans="1:108" x14ac:dyDescent="0.35">
      <c r="A321" s="6"/>
      <c r="B321" s="83"/>
      <c r="C321" s="6"/>
      <c r="D321" s="81"/>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c r="AO321" s="6"/>
      <c r="AP321" s="6"/>
      <c r="AQ321" s="6"/>
      <c r="AR321" s="6"/>
      <c r="AS321" s="6"/>
      <c r="AT321" s="6"/>
      <c r="AU321" s="6"/>
      <c r="AV321" s="6"/>
      <c r="AW321" s="6"/>
      <c r="AX321" s="6"/>
      <c r="AY321" s="6"/>
      <c r="AZ321" s="6"/>
      <c r="BA321" s="6"/>
      <c r="BB321" s="6"/>
      <c r="BC321" s="6"/>
      <c r="BD321" s="6"/>
      <c r="BE321" s="6"/>
      <c r="BF321" s="6"/>
      <c r="BG321" s="6"/>
      <c r="BH321" s="6"/>
      <c r="BI321" s="6"/>
      <c r="BJ321" s="6"/>
      <c r="BK321" s="6"/>
      <c r="BL321" s="6"/>
      <c r="BM321" s="6"/>
      <c r="BN321" s="6"/>
      <c r="BO321" s="6"/>
      <c r="BP321" s="6"/>
      <c r="BQ321" s="6"/>
      <c r="BR321" s="6"/>
      <c r="BS321" s="6"/>
      <c r="BT321" s="6"/>
      <c r="BU321" s="6"/>
      <c r="BV321" s="6"/>
      <c r="BW321" s="6"/>
      <c r="BX321" s="6"/>
      <c r="BY321" s="6"/>
      <c r="BZ321" s="6"/>
      <c r="CA321" s="6"/>
      <c r="CB321" s="6"/>
      <c r="CC321" s="6"/>
      <c r="CD321" s="6"/>
      <c r="CE321" s="6"/>
      <c r="CF321" s="6"/>
      <c r="CG321" s="6"/>
      <c r="CH321" s="6"/>
      <c r="CI321" s="6"/>
      <c r="CJ321" s="6"/>
      <c r="CK321" s="6"/>
      <c r="CL321" s="6"/>
      <c r="CM321" s="6"/>
      <c r="CN321" s="6"/>
      <c r="CO321" s="6"/>
      <c r="CP321" s="6"/>
      <c r="CQ321" s="6"/>
      <c r="CR321" s="6"/>
      <c r="CS321" s="6"/>
      <c r="CT321" s="6"/>
      <c r="CU321" s="6"/>
      <c r="CV321" s="6"/>
      <c r="CW321" s="6"/>
      <c r="CX321" s="6"/>
      <c r="CY321" s="6"/>
      <c r="CZ321" s="6"/>
      <c r="DA321" s="6"/>
      <c r="DB321" s="6"/>
      <c r="DC321" s="6"/>
      <c r="DD321" s="6"/>
    </row>
    <row r="322" spans="1:108" x14ac:dyDescent="0.35">
      <c r="A322" s="6"/>
      <c r="B322" s="83"/>
      <c r="C322" s="6"/>
      <c r="D322" s="81"/>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6"/>
      <c r="BA322" s="6"/>
      <c r="BB322" s="6"/>
      <c r="BC322" s="6"/>
      <c r="BD322" s="6"/>
      <c r="BE322" s="6"/>
      <c r="BF322" s="6"/>
      <c r="BG322" s="6"/>
      <c r="BH322" s="6"/>
      <c r="BI322" s="6"/>
      <c r="BJ322" s="6"/>
      <c r="BK322" s="6"/>
      <c r="BL322" s="6"/>
      <c r="BM322" s="6"/>
      <c r="BN322" s="6"/>
      <c r="BO322" s="6"/>
      <c r="BP322" s="6"/>
      <c r="BQ322" s="6"/>
      <c r="BR322" s="6"/>
      <c r="BS322" s="6"/>
      <c r="BT322" s="6"/>
      <c r="BU322" s="6"/>
      <c r="BV322" s="6"/>
      <c r="BW322" s="6"/>
      <c r="BX322" s="6"/>
      <c r="BY322" s="6"/>
      <c r="BZ322" s="6"/>
      <c r="CA322" s="6"/>
      <c r="CB322" s="6"/>
      <c r="CC322" s="6"/>
      <c r="CD322" s="6"/>
      <c r="CE322" s="6"/>
      <c r="CF322" s="6"/>
      <c r="CG322" s="6"/>
      <c r="CH322" s="6"/>
      <c r="CI322" s="6"/>
      <c r="CJ322" s="6"/>
      <c r="CK322" s="6"/>
      <c r="CL322" s="6"/>
      <c r="CM322" s="6"/>
      <c r="CN322" s="6"/>
      <c r="CO322" s="6"/>
      <c r="CP322" s="6"/>
      <c r="CQ322" s="6"/>
      <c r="CR322" s="6"/>
      <c r="CS322" s="6"/>
      <c r="CT322" s="6"/>
      <c r="CU322" s="6"/>
      <c r="CV322" s="6"/>
      <c r="CW322" s="6"/>
      <c r="CX322" s="6"/>
      <c r="CY322" s="6"/>
      <c r="CZ322" s="6"/>
      <c r="DA322" s="6"/>
      <c r="DB322" s="6"/>
      <c r="DC322" s="6"/>
      <c r="DD322" s="6"/>
    </row>
    <row r="323" spans="1:108" x14ac:dyDescent="0.35">
      <c r="A323" s="6"/>
      <c r="B323" s="83"/>
      <c r="C323" s="6"/>
      <c r="D323" s="81"/>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c r="AO323" s="6"/>
      <c r="AP323" s="6"/>
      <c r="AQ323" s="6"/>
      <c r="AR323" s="6"/>
      <c r="AS323" s="6"/>
      <c r="AT323" s="6"/>
      <c r="AU323" s="6"/>
      <c r="AV323" s="6"/>
      <c r="AW323" s="6"/>
      <c r="AX323" s="6"/>
      <c r="AY323" s="6"/>
      <c r="AZ323" s="6"/>
      <c r="BA323" s="6"/>
      <c r="BB323" s="6"/>
      <c r="BC323" s="6"/>
      <c r="BD323" s="6"/>
      <c r="BE323" s="6"/>
      <c r="BF323" s="6"/>
      <c r="BG323" s="6"/>
      <c r="BH323" s="6"/>
      <c r="BI323" s="6"/>
      <c r="BJ323" s="6"/>
      <c r="BK323" s="6"/>
      <c r="BL323" s="6"/>
      <c r="BM323" s="6"/>
      <c r="BN323" s="6"/>
      <c r="BO323" s="6"/>
      <c r="BP323" s="6"/>
      <c r="BQ323" s="6"/>
      <c r="BR323" s="6"/>
      <c r="BS323" s="6"/>
      <c r="BT323" s="6"/>
      <c r="BU323" s="6"/>
      <c r="BV323" s="6"/>
      <c r="BW323" s="6"/>
      <c r="BX323" s="6"/>
      <c r="BY323" s="6"/>
      <c r="BZ323" s="6"/>
      <c r="CA323" s="6"/>
      <c r="CB323" s="6"/>
      <c r="CC323" s="6"/>
      <c r="CD323" s="6"/>
      <c r="CE323" s="6"/>
      <c r="CF323" s="6"/>
      <c r="CG323" s="6"/>
      <c r="CH323" s="6"/>
      <c r="CI323" s="6"/>
      <c r="CJ323" s="6"/>
      <c r="CK323" s="6"/>
      <c r="CL323" s="6"/>
      <c r="CM323" s="6"/>
      <c r="CN323" s="6"/>
      <c r="CO323" s="6"/>
      <c r="CP323" s="6"/>
      <c r="CQ323" s="6"/>
      <c r="CR323" s="6"/>
      <c r="CS323" s="6"/>
      <c r="CT323" s="6"/>
      <c r="CU323" s="6"/>
      <c r="CV323" s="6"/>
      <c r="CW323" s="6"/>
      <c r="CX323" s="6"/>
      <c r="CY323" s="6"/>
      <c r="CZ323" s="6"/>
      <c r="DA323" s="6"/>
      <c r="DB323" s="6"/>
      <c r="DC323" s="6"/>
      <c r="DD323" s="6"/>
    </row>
    <row r="324" spans="1:108" x14ac:dyDescent="0.35">
      <c r="A324" s="6"/>
      <c r="B324" s="83"/>
      <c r="C324" s="6"/>
      <c r="D324" s="81"/>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6"/>
      <c r="BA324" s="6"/>
      <c r="BB324" s="6"/>
      <c r="BC324" s="6"/>
      <c r="BD324" s="6"/>
      <c r="BE324" s="6"/>
      <c r="BF324" s="6"/>
      <c r="BG324" s="6"/>
      <c r="BH324" s="6"/>
      <c r="BI324" s="6"/>
      <c r="BJ324" s="6"/>
      <c r="BK324" s="6"/>
      <c r="BL324" s="6"/>
      <c r="BM324" s="6"/>
      <c r="BN324" s="6"/>
      <c r="BO324" s="6"/>
      <c r="BP324" s="6"/>
      <c r="BQ324" s="6"/>
      <c r="BR324" s="6"/>
      <c r="BS324" s="6"/>
      <c r="BT324" s="6"/>
      <c r="BU324" s="6"/>
      <c r="BV324" s="6"/>
      <c r="BW324" s="6"/>
      <c r="BX324" s="6"/>
      <c r="BY324" s="6"/>
      <c r="BZ324" s="6"/>
      <c r="CA324" s="6"/>
      <c r="CB324" s="6"/>
      <c r="CC324" s="6"/>
      <c r="CD324" s="6"/>
      <c r="CE324" s="6"/>
      <c r="CF324" s="6"/>
      <c r="CG324" s="6"/>
      <c r="CH324" s="6"/>
      <c r="CI324" s="6"/>
      <c r="CJ324" s="6"/>
      <c r="CK324" s="6"/>
      <c r="CL324" s="6"/>
      <c r="CM324" s="6"/>
      <c r="CN324" s="6"/>
      <c r="CO324" s="6"/>
      <c r="CP324" s="6"/>
      <c r="CQ324" s="6"/>
      <c r="CR324" s="6"/>
      <c r="CS324" s="6"/>
      <c r="CT324" s="6"/>
      <c r="CU324" s="6"/>
      <c r="CV324" s="6"/>
      <c r="CW324" s="6"/>
      <c r="CX324" s="6"/>
      <c r="CY324" s="6"/>
      <c r="CZ324" s="6"/>
      <c r="DA324" s="6"/>
      <c r="DB324" s="6"/>
      <c r="DC324" s="6"/>
      <c r="DD324" s="6"/>
    </row>
    <row r="325" spans="1:108" x14ac:dyDescent="0.35">
      <c r="A325" s="6"/>
      <c r="B325" s="83"/>
      <c r="C325" s="6"/>
      <c r="D325" s="81"/>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6"/>
      <c r="BA325" s="6"/>
      <c r="BB325" s="6"/>
      <c r="BC325" s="6"/>
      <c r="BD325" s="6"/>
      <c r="BE325" s="6"/>
      <c r="BF325" s="6"/>
      <c r="BG325" s="6"/>
      <c r="BH325" s="6"/>
      <c r="BI325" s="6"/>
      <c r="BJ325" s="6"/>
      <c r="BK325" s="6"/>
      <c r="BL325" s="6"/>
      <c r="BM325" s="6"/>
      <c r="BN325" s="6"/>
      <c r="BO325" s="6"/>
      <c r="BP325" s="6"/>
      <c r="BQ325" s="6"/>
      <c r="BR325" s="6"/>
      <c r="BS325" s="6"/>
      <c r="BT325" s="6"/>
      <c r="BU325" s="6"/>
      <c r="BV325" s="6"/>
      <c r="BW325" s="6"/>
      <c r="BX325" s="6"/>
      <c r="BY325" s="6"/>
      <c r="BZ325" s="6"/>
      <c r="CA325" s="6"/>
      <c r="CB325" s="6"/>
      <c r="CC325" s="6"/>
      <c r="CD325" s="6"/>
      <c r="CE325" s="6"/>
      <c r="CF325" s="6"/>
      <c r="CG325" s="6"/>
      <c r="CH325" s="6"/>
      <c r="CI325" s="6"/>
      <c r="CJ325" s="6"/>
      <c r="CK325" s="6"/>
      <c r="CL325" s="6"/>
      <c r="CM325" s="6"/>
      <c r="CN325" s="6"/>
      <c r="CO325" s="6"/>
      <c r="CP325" s="6"/>
      <c r="CQ325" s="6"/>
      <c r="CR325" s="6"/>
      <c r="CS325" s="6"/>
      <c r="CT325" s="6"/>
      <c r="CU325" s="6"/>
      <c r="CV325" s="6"/>
      <c r="CW325" s="6"/>
      <c r="CX325" s="6"/>
      <c r="CY325" s="6"/>
      <c r="CZ325" s="6"/>
      <c r="DA325" s="6"/>
      <c r="DB325" s="6"/>
      <c r="DC325" s="6"/>
      <c r="DD325" s="6"/>
    </row>
    <row r="326" spans="1:108" x14ac:dyDescent="0.35">
      <c r="A326" s="6"/>
      <c r="B326" s="83"/>
      <c r="C326" s="6"/>
      <c r="D326" s="81"/>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6"/>
      <c r="BA326" s="6"/>
      <c r="BB326" s="6"/>
      <c r="BC326" s="6"/>
      <c r="BD326" s="6"/>
      <c r="BE326" s="6"/>
      <c r="BF326" s="6"/>
      <c r="BG326" s="6"/>
      <c r="BH326" s="6"/>
      <c r="BI326" s="6"/>
      <c r="BJ326" s="6"/>
      <c r="BK326" s="6"/>
      <c r="BL326" s="6"/>
      <c r="BM326" s="6"/>
      <c r="BN326" s="6"/>
      <c r="BO326" s="6"/>
      <c r="BP326" s="6"/>
      <c r="BQ326" s="6"/>
      <c r="BR326" s="6"/>
      <c r="BS326" s="6"/>
      <c r="BT326" s="6"/>
      <c r="BU326" s="6"/>
      <c r="BV326" s="6"/>
      <c r="BW326" s="6"/>
      <c r="BX326" s="6"/>
      <c r="BY326" s="6"/>
      <c r="BZ326" s="6"/>
      <c r="CA326" s="6"/>
      <c r="CB326" s="6"/>
      <c r="CC326" s="6"/>
      <c r="CD326" s="6"/>
      <c r="CE326" s="6"/>
      <c r="CF326" s="6"/>
      <c r="CG326" s="6"/>
      <c r="CH326" s="6"/>
      <c r="CI326" s="6"/>
      <c r="CJ326" s="6"/>
      <c r="CK326" s="6"/>
      <c r="CL326" s="6"/>
      <c r="CM326" s="6"/>
      <c r="CN326" s="6"/>
      <c r="CO326" s="6"/>
      <c r="CP326" s="6"/>
      <c r="CQ326" s="6"/>
      <c r="CR326" s="6"/>
      <c r="CS326" s="6"/>
      <c r="CT326" s="6"/>
      <c r="CU326" s="6"/>
      <c r="CV326" s="6"/>
      <c r="CW326" s="6"/>
      <c r="CX326" s="6"/>
      <c r="CY326" s="6"/>
      <c r="CZ326" s="6"/>
      <c r="DA326" s="6"/>
      <c r="DB326" s="6"/>
      <c r="DC326" s="6"/>
      <c r="DD326" s="6"/>
    </row>
    <row r="327" spans="1:108" x14ac:dyDescent="0.35">
      <c r="A327" s="6"/>
      <c r="B327" s="83"/>
      <c r="C327" s="6"/>
      <c r="D327" s="81"/>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6"/>
      <c r="BA327" s="6"/>
      <c r="BB327" s="6"/>
      <c r="BC327" s="6"/>
      <c r="BD327" s="6"/>
      <c r="BE327" s="6"/>
      <c r="BF327" s="6"/>
      <c r="BG327" s="6"/>
      <c r="BH327" s="6"/>
      <c r="BI327" s="6"/>
      <c r="BJ327" s="6"/>
      <c r="BK327" s="6"/>
      <c r="BL327" s="6"/>
      <c r="BM327" s="6"/>
      <c r="BN327" s="6"/>
      <c r="BO327" s="6"/>
      <c r="BP327" s="6"/>
      <c r="BQ327" s="6"/>
      <c r="BR327" s="6"/>
      <c r="BS327" s="6"/>
      <c r="BT327" s="6"/>
      <c r="BU327" s="6"/>
      <c r="BV327" s="6"/>
      <c r="BW327" s="6"/>
      <c r="BX327" s="6"/>
      <c r="BY327" s="6"/>
      <c r="BZ327" s="6"/>
      <c r="CA327" s="6"/>
      <c r="CB327" s="6"/>
      <c r="CC327" s="6"/>
      <c r="CD327" s="6"/>
      <c r="CE327" s="6"/>
      <c r="CF327" s="6"/>
      <c r="CG327" s="6"/>
      <c r="CH327" s="6"/>
      <c r="CI327" s="6"/>
      <c r="CJ327" s="6"/>
      <c r="CK327" s="6"/>
      <c r="CL327" s="6"/>
      <c r="CM327" s="6"/>
      <c r="CN327" s="6"/>
      <c r="CO327" s="6"/>
      <c r="CP327" s="6"/>
      <c r="CQ327" s="6"/>
      <c r="CR327" s="6"/>
      <c r="CS327" s="6"/>
      <c r="CT327" s="6"/>
      <c r="CU327" s="6"/>
      <c r="CV327" s="6"/>
      <c r="CW327" s="6"/>
      <c r="CX327" s="6"/>
      <c r="CY327" s="6"/>
      <c r="CZ327" s="6"/>
      <c r="DA327" s="6"/>
      <c r="DB327" s="6"/>
      <c r="DC327" s="6"/>
      <c r="DD327" s="6"/>
    </row>
    <row r="328" spans="1:108" x14ac:dyDescent="0.35">
      <c r="A328" s="6"/>
      <c r="B328" s="83"/>
      <c r="C328" s="6"/>
      <c r="D328" s="81"/>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6"/>
      <c r="BA328" s="6"/>
      <c r="BB328" s="6"/>
      <c r="BC328" s="6"/>
      <c r="BD328" s="6"/>
      <c r="BE328" s="6"/>
      <c r="BF328" s="6"/>
      <c r="BG328" s="6"/>
      <c r="BH328" s="6"/>
      <c r="BI328" s="6"/>
      <c r="BJ328" s="6"/>
      <c r="BK328" s="6"/>
      <c r="BL328" s="6"/>
      <c r="BM328" s="6"/>
      <c r="BN328" s="6"/>
      <c r="BO328" s="6"/>
      <c r="BP328" s="6"/>
      <c r="BQ328" s="6"/>
      <c r="BR328" s="6"/>
      <c r="BS328" s="6"/>
      <c r="BT328" s="6"/>
      <c r="BU328" s="6"/>
      <c r="BV328" s="6"/>
      <c r="BW328" s="6"/>
      <c r="BX328" s="6"/>
      <c r="BY328" s="6"/>
      <c r="BZ328" s="6"/>
      <c r="CA328" s="6"/>
      <c r="CB328" s="6"/>
      <c r="CC328" s="6"/>
      <c r="CD328" s="6"/>
      <c r="CE328" s="6"/>
      <c r="CF328" s="6"/>
      <c r="CG328" s="6"/>
      <c r="CH328" s="6"/>
      <c r="CI328" s="6"/>
      <c r="CJ328" s="6"/>
      <c r="CK328" s="6"/>
      <c r="CL328" s="6"/>
      <c r="CM328" s="6"/>
      <c r="CN328" s="6"/>
      <c r="CO328" s="6"/>
      <c r="CP328" s="6"/>
      <c r="CQ328" s="6"/>
      <c r="CR328" s="6"/>
      <c r="CS328" s="6"/>
      <c r="CT328" s="6"/>
      <c r="CU328" s="6"/>
      <c r="CV328" s="6"/>
      <c r="CW328" s="6"/>
      <c r="CX328" s="6"/>
      <c r="CY328" s="6"/>
      <c r="CZ328" s="6"/>
      <c r="DA328" s="6"/>
      <c r="DB328" s="6"/>
      <c r="DC328" s="6"/>
      <c r="DD328" s="6"/>
    </row>
    <row r="329" spans="1:108" x14ac:dyDescent="0.35">
      <c r="A329" s="6"/>
      <c r="B329" s="83"/>
      <c r="C329" s="6"/>
      <c r="D329" s="81"/>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6"/>
      <c r="BA329" s="6"/>
      <c r="BB329" s="6"/>
      <c r="BC329" s="6"/>
      <c r="BD329" s="6"/>
      <c r="BE329" s="6"/>
      <c r="BF329" s="6"/>
      <c r="BG329" s="6"/>
      <c r="BH329" s="6"/>
      <c r="BI329" s="6"/>
      <c r="BJ329" s="6"/>
      <c r="BK329" s="6"/>
      <c r="BL329" s="6"/>
      <c r="BM329" s="6"/>
      <c r="BN329" s="6"/>
      <c r="BO329" s="6"/>
      <c r="BP329" s="6"/>
      <c r="BQ329" s="6"/>
      <c r="BR329" s="6"/>
      <c r="BS329" s="6"/>
      <c r="BT329" s="6"/>
      <c r="BU329" s="6"/>
      <c r="BV329" s="6"/>
      <c r="BW329" s="6"/>
      <c r="BX329" s="6"/>
      <c r="BY329" s="6"/>
      <c r="BZ329" s="6"/>
      <c r="CA329" s="6"/>
      <c r="CB329" s="6"/>
      <c r="CC329" s="6"/>
      <c r="CD329" s="6"/>
      <c r="CE329" s="6"/>
      <c r="CF329" s="6"/>
      <c r="CG329" s="6"/>
      <c r="CH329" s="6"/>
      <c r="CI329" s="6"/>
      <c r="CJ329" s="6"/>
      <c r="CK329" s="6"/>
      <c r="CL329" s="6"/>
      <c r="CM329" s="6"/>
      <c r="CN329" s="6"/>
      <c r="CO329" s="6"/>
      <c r="CP329" s="6"/>
      <c r="CQ329" s="6"/>
      <c r="CR329" s="6"/>
      <c r="CS329" s="6"/>
      <c r="CT329" s="6"/>
      <c r="CU329" s="6"/>
      <c r="CV329" s="6"/>
      <c r="CW329" s="6"/>
      <c r="CX329" s="6"/>
      <c r="CY329" s="6"/>
      <c r="CZ329" s="6"/>
      <c r="DA329" s="6"/>
      <c r="DB329" s="6"/>
      <c r="DC329" s="6"/>
      <c r="DD329" s="6"/>
    </row>
    <row r="330" spans="1:108" x14ac:dyDescent="0.35">
      <c r="A330" s="6"/>
      <c r="B330" s="83"/>
      <c r="C330" s="6"/>
      <c r="D330" s="81"/>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6"/>
      <c r="BA330" s="6"/>
      <c r="BB330" s="6"/>
      <c r="BC330" s="6"/>
      <c r="BD330" s="6"/>
      <c r="BE330" s="6"/>
      <c r="BF330" s="6"/>
      <c r="BG330" s="6"/>
      <c r="BH330" s="6"/>
      <c r="BI330" s="6"/>
      <c r="BJ330" s="6"/>
      <c r="BK330" s="6"/>
      <c r="BL330" s="6"/>
      <c r="BM330" s="6"/>
      <c r="BN330" s="6"/>
      <c r="BO330" s="6"/>
      <c r="BP330" s="6"/>
      <c r="BQ330" s="6"/>
      <c r="BR330" s="6"/>
      <c r="BS330" s="6"/>
      <c r="BT330" s="6"/>
      <c r="BU330" s="6"/>
      <c r="BV330" s="6"/>
      <c r="BW330" s="6"/>
      <c r="BX330" s="6"/>
      <c r="BY330" s="6"/>
      <c r="BZ330" s="6"/>
      <c r="CA330" s="6"/>
      <c r="CB330" s="6"/>
      <c r="CC330" s="6"/>
      <c r="CD330" s="6"/>
      <c r="CE330" s="6"/>
      <c r="CF330" s="6"/>
      <c r="CG330" s="6"/>
      <c r="CH330" s="6"/>
      <c r="CI330" s="6"/>
      <c r="CJ330" s="6"/>
      <c r="CK330" s="6"/>
      <c r="CL330" s="6"/>
      <c r="CM330" s="6"/>
      <c r="CN330" s="6"/>
      <c r="CO330" s="6"/>
      <c r="CP330" s="6"/>
      <c r="CQ330" s="6"/>
      <c r="CR330" s="6"/>
      <c r="CS330" s="6"/>
      <c r="CT330" s="6"/>
      <c r="CU330" s="6"/>
      <c r="CV330" s="6"/>
      <c r="CW330" s="6"/>
      <c r="CX330" s="6"/>
      <c r="CY330" s="6"/>
      <c r="CZ330" s="6"/>
      <c r="DA330" s="6"/>
      <c r="DB330" s="6"/>
      <c r="DC330" s="6"/>
      <c r="DD330" s="6"/>
    </row>
    <row r="331" spans="1:108" x14ac:dyDescent="0.35">
      <c r="A331" s="6"/>
      <c r="B331" s="83"/>
      <c r="C331" s="6"/>
      <c r="D331" s="81"/>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6"/>
      <c r="BA331" s="6"/>
      <c r="BB331" s="6"/>
      <c r="BC331" s="6"/>
      <c r="BD331" s="6"/>
      <c r="BE331" s="6"/>
      <c r="BF331" s="6"/>
      <c r="BG331" s="6"/>
      <c r="BH331" s="6"/>
      <c r="BI331" s="6"/>
      <c r="BJ331" s="6"/>
      <c r="BK331" s="6"/>
      <c r="BL331" s="6"/>
      <c r="BM331" s="6"/>
      <c r="BN331" s="6"/>
      <c r="BO331" s="6"/>
      <c r="BP331" s="6"/>
      <c r="BQ331" s="6"/>
      <c r="BR331" s="6"/>
      <c r="BS331" s="6"/>
      <c r="BT331" s="6"/>
      <c r="BU331" s="6"/>
      <c r="BV331" s="6"/>
      <c r="BW331" s="6"/>
      <c r="BX331" s="6"/>
      <c r="BY331" s="6"/>
      <c r="BZ331" s="6"/>
      <c r="CA331" s="6"/>
      <c r="CB331" s="6"/>
      <c r="CC331" s="6"/>
      <c r="CD331" s="6"/>
      <c r="CE331" s="6"/>
      <c r="CF331" s="6"/>
      <c r="CG331" s="6"/>
      <c r="CH331" s="6"/>
      <c r="CI331" s="6"/>
      <c r="CJ331" s="6"/>
      <c r="CK331" s="6"/>
      <c r="CL331" s="6"/>
      <c r="CM331" s="6"/>
      <c r="CN331" s="6"/>
      <c r="CO331" s="6"/>
      <c r="CP331" s="6"/>
      <c r="CQ331" s="6"/>
      <c r="CR331" s="6"/>
      <c r="CS331" s="6"/>
      <c r="CT331" s="6"/>
      <c r="CU331" s="6"/>
      <c r="CV331" s="6"/>
      <c r="CW331" s="6"/>
      <c r="CX331" s="6"/>
      <c r="CY331" s="6"/>
      <c r="CZ331" s="6"/>
      <c r="DA331" s="6"/>
      <c r="DB331" s="6"/>
      <c r="DC331" s="6"/>
      <c r="DD331" s="6"/>
    </row>
    <row r="332" spans="1:108" x14ac:dyDescent="0.35">
      <c r="A332" s="6"/>
      <c r="B332" s="83"/>
      <c r="C332" s="6"/>
      <c r="D332" s="81"/>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6"/>
      <c r="BA332" s="6"/>
      <c r="BB332" s="6"/>
      <c r="BC332" s="6"/>
      <c r="BD332" s="6"/>
      <c r="BE332" s="6"/>
      <c r="BF332" s="6"/>
      <c r="BG332" s="6"/>
      <c r="BH332" s="6"/>
      <c r="BI332" s="6"/>
      <c r="BJ332" s="6"/>
      <c r="BK332" s="6"/>
      <c r="BL332" s="6"/>
      <c r="BM332" s="6"/>
      <c r="BN332" s="6"/>
      <c r="BO332" s="6"/>
      <c r="BP332" s="6"/>
      <c r="BQ332" s="6"/>
      <c r="BR332" s="6"/>
      <c r="BS332" s="6"/>
      <c r="BT332" s="6"/>
      <c r="BU332" s="6"/>
      <c r="BV332" s="6"/>
      <c r="BW332" s="6"/>
      <c r="BX332" s="6"/>
      <c r="BY332" s="6"/>
      <c r="BZ332" s="6"/>
      <c r="CA332" s="6"/>
      <c r="CB332" s="6"/>
      <c r="CC332" s="6"/>
      <c r="CD332" s="6"/>
      <c r="CE332" s="6"/>
      <c r="CF332" s="6"/>
      <c r="CG332" s="6"/>
      <c r="CH332" s="6"/>
      <c r="CI332" s="6"/>
      <c r="CJ332" s="6"/>
      <c r="CK332" s="6"/>
      <c r="CL332" s="6"/>
      <c r="CM332" s="6"/>
      <c r="CN332" s="6"/>
      <c r="CO332" s="6"/>
      <c r="CP332" s="6"/>
      <c r="CQ332" s="6"/>
      <c r="CR332" s="6"/>
      <c r="CS332" s="6"/>
      <c r="CT332" s="6"/>
      <c r="CU332" s="6"/>
      <c r="CV332" s="6"/>
      <c r="CW332" s="6"/>
      <c r="CX332" s="6"/>
      <c r="CY332" s="6"/>
      <c r="CZ332" s="6"/>
      <c r="DA332" s="6"/>
      <c r="DB332" s="6"/>
      <c r="DC332" s="6"/>
      <c r="DD332" s="6"/>
    </row>
    <row r="333" spans="1:108" x14ac:dyDescent="0.35">
      <c r="A333" s="6"/>
      <c r="B333" s="83"/>
      <c r="C333" s="6"/>
      <c r="D333" s="81"/>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c r="AO333" s="6"/>
      <c r="AP333" s="6"/>
      <c r="AQ333" s="6"/>
      <c r="AR333" s="6"/>
      <c r="AS333" s="6"/>
      <c r="AT333" s="6"/>
      <c r="AU333" s="6"/>
      <c r="AV333" s="6"/>
      <c r="AW333" s="6"/>
      <c r="AX333" s="6"/>
      <c r="AY333" s="6"/>
      <c r="AZ333" s="6"/>
      <c r="BA333" s="6"/>
      <c r="BB333" s="6"/>
      <c r="BC333" s="6"/>
      <c r="BD333" s="6"/>
      <c r="BE333" s="6"/>
      <c r="BF333" s="6"/>
      <c r="BG333" s="6"/>
      <c r="BH333" s="6"/>
      <c r="BI333" s="6"/>
      <c r="BJ333" s="6"/>
      <c r="BK333" s="6"/>
      <c r="BL333" s="6"/>
      <c r="BM333" s="6"/>
      <c r="BN333" s="6"/>
      <c r="BO333" s="6"/>
      <c r="BP333" s="6"/>
      <c r="BQ333" s="6"/>
      <c r="BR333" s="6"/>
      <c r="BS333" s="6"/>
      <c r="BT333" s="6"/>
      <c r="BU333" s="6"/>
      <c r="BV333" s="6"/>
      <c r="BW333" s="6"/>
      <c r="BX333" s="6"/>
      <c r="BY333" s="6"/>
      <c r="BZ333" s="6"/>
      <c r="CA333" s="6"/>
      <c r="CB333" s="6"/>
      <c r="CC333" s="6"/>
      <c r="CD333" s="6"/>
      <c r="CE333" s="6"/>
      <c r="CF333" s="6"/>
      <c r="CG333" s="6"/>
      <c r="CH333" s="6"/>
      <c r="CI333" s="6"/>
      <c r="CJ333" s="6"/>
      <c r="CK333" s="6"/>
      <c r="CL333" s="6"/>
      <c r="CM333" s="6"/>
      <c r="CN333" s="6"/>
      <c r="CO333" s="6"/>
      <c r="CP333" s="6"/>
      <c r="CQ333" s="6"/>
      <c r="CR333" s="6"/>
      <c r="CS333" s="6"/>
      <c r="CT333" s="6"/>
      <c r="CU333" s="6"/>
      <c r="CV333" s="6"/>
      <c r="CW333" s="6"/>
      <c r="CX333" s="6"/>
      <c r="CY333" s="6"/>
      <c r="CZ333" s="6"/>
      <c r="DA333" s="6"/>
      <c r="DB333" s="6"/>
      <c r="DC333" s="6"/>
      <c r="DD333" s="6"/>
    </row>
    <row r="334" spans="1:108" x14ac:dyDescent="0.35">
      <c r="A334" s="6"/>
      <c r="B334" s="83"/>
      <c r="C334" s="6"/>
      <c r="D334" s="81"/>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c r="BA334" s="6"/>
      <c r="BB334" s="6"/>
      <c r="BC334" s="6"/>
      <c r="BD334" s="6"/>
      <c r="BE334" s="6"/>
      <c r="BF334" s="6"/>
      <c r="BG334" s="6"/>
      <c r="BH334" s="6"/>
      <c r="BI334" s="6"/>
      <c r="BJ334" s="6"/>
      <c r="BK334" s="6"/>
      <c r="BL334" s="6"/>
      <c r="BM334" s="6"/>
      <c r="BN334" s="6"/>
      <c r="BO334" s="6"/>
      <c r="BP334" s="6"/>
      <c r="BQ334" s="6"/>
      <c r="BR334" s="6"/>
      <c r="BS334" s="6"/>
      <c r="BT334" s="6"/>
      <c r="BU334" s="6"/>
      <c r="BV334" s="6"/>
      <c r="BW334" s="6"/>
      <c r="BX334" s="6"/>
      <c r="BY334" s="6"/>
      <c r="BZ334" s="6"/>
      <c r="CA334" s="6"/>
      <c r="CB334" s="6"/>
      <c r="CC334" s="6"/>
      <c r="CD334" s="6"/>
      <c r="CE334" s="6"/>
      <c r="CF334" s="6"/>
      <c r="CG334" s="6"/>
      <c r="CH334" s="6"/>
      <c r="CI334" s="6"/>
      <c r="CJ334" s="6"/>
      <c r="CK334" s="6"/>
      <c r="CL334" s="6"/>
      <c r="CM334" s="6"/>
      <c r="CN334" s="6"/>
      <c r="CO334" s="6"/>
      <c r="CP334" s="6"/>
      <c r="CQ334" s="6"/>
      <c r="CR334" s="6"/>
      <c r="CS334" s="6"/>
      <c r="CT334" s="6"/>
      <c r="CU334" s="6"/>
      <c r="CV334" s="6"/>
      <c r="CW334" s="6"/>
      <c r="CX334" s="6"/>
      <c r="CY334" s="6"/>
      <c r="CZ334" s="6"/>
      <c r="DA334" s="6"/>
      <c r="DB334" s="6"/>
      <c r="DC334" s="6"/>
      <c r="DD334" s="6"/>
    </row>
    <row r="335" spans="1:108" x14ac:dyDescent="0.35">
      <c r="A335" s="6"/>
      <c r="B335" s="83"/>
      <c r="C335" s="6"/>
      <c r="D335" s="81"/>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c r="AO335" s="6"/>
      <c r="AP335" s="6"/>
      <c r="AQ335" s="6"/>
      <c r="AR335" s="6"/>
      <c r="AS335" s="6"/>
      <c r="AT335" s="6"/>
      <c r="AU335" s="6"/>
      <c r="AV335" s="6"/>
      <c r="AW335" s="6"/>
      <c r="AX335" s="6"/>
      <c r="AY335" s="6"/>
      <c r="AZ335" s="6"/>
      <c r="BA335" s="6"/>
      <c r="BB335" s="6"/>
      <c r="BC335" s="6"/>
      <c r="BD335" s="6"/>
      <c r="BE335" s="6"/>
      <c r="BF335" s="6"/>
      <c r="BG335" s="6"/>
      <c r="BH335" s="6"/>
      <c r="BI335" s="6"/>
      <c r="BJ335" s="6"/>
      <c r="BK335" s="6"/>
      <c r="BL335" s="6"/>
      <c r="BM335" s="6"/>
      <c r="BN335" s="6"/>
      <c r="BO335" s="6"/>
      <c r="BP335" s="6"/>
      <c r="BQ335" s="6"/>
      <c r="BR335" s="6"/>
      <c r="BS335" s="6"/>
      <c r="BT335" s="6"/>
      <c r="BU335" s="6"/>
      <c r="BV335" s="6"/>
      <c r="BW335" s="6"/>
      <c r="BX335" s="6"/>
      <c r="BY335" s="6"/>
      <c r="BZ335" s="6"/>
      <c r="CA335" s="6"/>
      <c r="CB335" s="6"/>
      <c r="CC335" s="6"/>
      <c r="CD335" s="6"/>
      <c r="CE335" s="6"/>
      <c r="CF335" s="6"/>
      <c r="CG335" s="6"/>
      <c r="CH335" s="6"/>
      <c r="CI335" s="6"/>
      <c r="CJ335" s="6"/>
      <c r="CK335" s="6"/>
      <c r="CL335" s="6"/>
      <c r="CM335" s="6"/>
      <c r="CN335" s="6"/>
      <c r="CO335" s="6"/>
      <c r="CP335" s="6"/>
      <c r="CQ335" s="6"/>
      <c r="CR335" s="6"/>
      <c r="CS335" s="6"/>
      <c r="CT335" s="6"/>
      <c r="CU335" s="6"/>
      <c r="CV335" s="6"/>
      <c r="CW335" s="6"/>
      <c r="CX335" s="6"/>
      <c r="CY335" s="6"/>
      <c r="CZ335" s="6"/>
      <c r="DA335" s="6"/>
      <c r="DB335" s="6"/>
      <c r="DC335" s="6"/>
      <c r="DD335" s="6"/>
    </row>
    <row r="336" spans="1:108" x14ac:dyDescent="0.35">
      <c r="A336" s="6"/>
      <c r="B336" s="83"/>
      <c r="C336" s="6"/>
      <c r="D336" s="81"/>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6"/>
      <c r="BA336" s="6"/>
      <c r="BB336" s="6"/>
      <c r="BC336" s="6"/>
      <c r="BD336" s="6"/>
      <c r="BE336" s="6"/>
      <c r="BF336" s="6"/>
      <c r="BG336" s="6"/>
      <c r="BH336" s="6"/>
      <c r="BI336" s="6"/>
      <c r="BJ336" s="6"/>
      <c r="BK336" s="6"/>
      <c r="BL336" s="6"/>
      <c r="BM336" s="6"/>
      <c r="BN336" s="6"/>
      <c r="BO336" s="6"/>
      <c r="BP336" s="6"/>
      <c r="BQ336" s="6"/>
      <c r="BR336" s="6"/>
      <c r="BS336" s="6"/>
      <c r="BT336" s="6"/>
      <c r="BU336" s="6"/>
      <c r="BV336" s="6"/>
      <c r="BW336" s="6"/>
      <c r="BX336" s="6"/>
      <c r="BY336" s="6"/>
      <c r="BZ336" s="6"/>
      <c r="CA336" s="6"/>
      <c r="CB336" s="6"/>
      <c r="CC336" s="6"/>
      <c r="CD336" s="6"/>
      <c r="CE336" s="6"/>
      <c r="CF336" s="6"/>
      <c r="CG336" s="6"/>
      <c r="CH336" s="6"/>
      <c r="CI336" s="6"/>
      <c r="CJ336" s="6"/>
      <c r="CK336" s="6"/>
      <c r="CL336" s="6"/>
      <c r="CM336" s="6"/>
      <c r="CN336" s="6"/>
      <c r="CO336" s="6"/>
      <c r="CP336" s="6"/>
      <c r="CQ336" s="6"/>
      <c r="CR336" s="6"/>
      <c r="CS336" s="6"/>
      <c r="CT336" s="6"/>
      <c r="CU336" s="6"/>
      <c r="CV336" s="6"/>
      <c r="CW336" s="6"/>
      <c r="CX336" s="6"/>
      <c r="CY336" s="6"/>
      <c r="CZ336" s="6"/>
      <c r="DA336" s="6"/>
      <c r="DB336" s="6"/>
      <c r="DC336" s="6"/>
      <c r="DD336" s="6"/>
    </row>
    <row r="337" spans="1:108" x14ac:dyDescent="0.35">
      <c r="A337" s="6"/>
      <c r="B337" s="83"/>
      <c r="C337" s="6"/>
      <c r="D337" s="81"/>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c r="AO337" s="6"/>
      <c r="AP337" s="6"/>
      <c r="AQ337" s="6"/>
      <c r="AR337" s="6"/>
      <c r="AS337" s="6"/>
      <c r="AT337" s="6"/>
      <c r="AU337" s="6"/>
      <c r="AV337" s="6"/>
      <c r="AW337" s="6"/>
      <c r="AX337" s="6"/>
      <c r="AY337" s="6"/>
      <c r="AZ337" s="6"/>
      <c r="BA337" s="6"/>
      <c r="BB337" s="6"/>
      <c r="BC337" s="6"/>
      <c r="BD337" s="6"/>
      <c r="BE337" s="6"/>
      <c r="BF337" s="6"/>
      <c r="BG337" s="6"/>
      <c r="BH337" s="6"/>
      <c r="BI337" s="6"/>
      <c r="BJ337" s="6"/>
      <c r="BK337" s="6"/>
      <c r="BL337" s="6"/>
      <c r="BM337" s="6"/>
      <c r="BN337" s="6"/>
      <c r="BO337" s="6"/>
      <c r="BP337" s="6"/>
      <c r="BQ337" s="6"/>
      <c r="BR337" s="6"/>
      <c r="BS337" s="6"/>
      <c r="BT337" s="6"/>
      <c r="BU337" s="6"/>
      <c r="BV337" s="6"/>
      <c r="BW337" s="6"/>
      <c r="BX337" s="6"/>
      <c r="BY337" s="6"/>
      <c r="BZ337" s="6"/>
      <c r="CA337" s="6"/>
      <c r="CB337" s="6"/>
      <c r="CC337" s="6"/>
      <c r="CD337" s="6"/>
      <c r="CE337" s="6"/>
      <c r="CF337" s="6"/>
      <c r="CG337" s="6"/>
      <c r="CH337" s="6"/>
      <c r="CI337" s="6"/>
      <c r="CJ337" s="6"/>
      <c r="CK337" s="6"/>
      <c r="CL337" s="6"/>
      <c r="CM337" s="6"/>
      <c r="CN337" s="6"/>
      <c r="CO337" s="6"/>
      <c r="CP337" s="6"/>
      <c r="CQ337" s="6"/>
      <c r="CR337" s="6"/>
      <c r="CS337" s="6"/>
      <c r="CT337" s="6"/>
      <c r="CU337" s="6"/>
      <c r="CV337" s="6"/>
      <c r="CW337" s="6"/>
      <c r="CX337" s="6"/>
      <c r="CY337" s="6"/>
      <c r="CZ337" s="6"/>
      <c r="DA337" s="6"/>
      <c r="DB337" s="6"/>
      <c r="DC337" s="6"/>
      <c r="DD337" s="6"/>
    </row>
    <row r="338" spans="1:108" x14ac:dyDescent="0.35">
      <c r="A338" s="6"/>
      <c r="B338" s="83"/>
      <c r="C338" s="6"/>
      <c r="D338" s="81"/>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6"/>
      <c r="BA338" s="6"/>
      <c r="BB338" s="6"/>
      <c r="BC338" s="6"/>
      <c r="BD338" s="6"/>
      <c r="BE338" s="6"/>
      <c r="BF338" s="6"/>
      <c r="BG338" s="6"/>
      <c r="BH338" s="6"/>
      <c r="BI338" s="6"/>
      <c r="BJ338" s="6"/>
      <c r="BK338" s="6"/>
      <c r="BL338" s="6"/>
      <c r="BM338" s="6"/>
      <c r="BN338" s="6"/>
      <c r="BO338" s="6"/>
      <c r="BP338" s="6"/>
      <c r="BQ338" s="6"/>
      <c r="BR338" s="6"/>
      <c r="BS338" s="6"/>
      <c r="BT338" s="6"/>
      <c r="BU338" s="6"/>
      <c r="BV338" s="6"/>
      <c r="BW338" s="6"/>
      <c r="BX338" s="6"/>
      <c r="BY338" s="6"/>
      <c r="BZ338" s="6"/>
      <c r="CA338" s="6"/>
      <c r="CB338" s="6"/>
      <c r="CC338" s="6"/>
      <c r="CD338" s="6"/>
      <c r="CE338" s="6"/>
      <c r="CF338" s="6"/>
      <c r="CG338" s="6"/>
      <c r="CH338" s="6"/>
      <c r="CI338" s="6"/>
      <c r="CJ338" s="6"/>
      <c r="CK338" s="6"/>
      <c r="CL338" s="6"/>
      <c r="CM338" s="6"/>
      <c r="CN338" s="6"/>
      <c r="CO338" s="6"/>
      <c r="CP338" s="6"/>
      <c r="CQ338" s="6"/>
      <c r="CR338" s="6"/>
      <c r="CS338" s="6"/>
      <c r="CT338" s="6"/>
      <c r="CU338" s="6"/>
      <c r="CV338" s="6"/>
      <c r="CW338" s="6"/>
      <c r="CX338" s="6"/>
      <c r="CY338" s="6"/>
      <c r="CZ338" s="6"/>
      <c r="DA338" s="6"/>
      <c r="DB338" s="6"/>
      <c r="DC338" s="6"/>
      <c r="DD338" s="6"/>
    </row>
    <row r="339" spans="1:108" x14ac:dyDescent="0.35">
      <c r="A339" s="6"/>
      <c r="B339" s="83"/>
      <c r="C339" s="6"/>
      <c r="D339" s="81"/>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c r="AO339" s="6"/>
      <c r="AP339" s="6"/>
      <c r="AQ339" s="6"/>
      <c r="AR339" s="6"/>
      <c r="AS339" s="6"/>
      <c r="AT339" s="6"/>
      <c r="AU339" s="6"/>
      <c r="AV339" s="6"/>
      <c r="AW339" s="6"/>
      <c r="AX339" s="6"/>
      <c r="AY339" s="6"/>
      <c r="AZ339" s="6"/>
      <c r="BA339" s="6"/>
      <c r="BB339" s="6"/>
      <c r="BC339" s="6"/>
      <c r="BD339" s="6"/>
      <c r="BE339" s="6"/>
      <c r="BF339" s="6"/>
      <c r="BG339" s="6"/>
      <c r="BH339" s="6"/>
      <c r="BI339" s="6"/>
      <c r="BJ339" s="6"/>
      <c r="BK339" s="6"/>
      <c r="BL339" s="6"/>
      <c r="BM339" s="6"/>
      <c r="BN339" s="6"/>
      <c r="BO339" s="6"/>
      <c r="BP339" s="6"/>
      <c r="BQ339" s="6"/>
      <c r="BR339" s="6"/>
      <c r="BS339" s="6"/>
      <c r="BT339" s="6"/>
      <c r="BU339" s="6"/>
      <c r="BV339" s="6"/>
      <c r="BW339" s="6"/>
      <c r="BX339" s="6"/>
      <c r="BY339" s="6"/>
      <c r="BZ339" s="6"/>
      <c r="CA339" s="6"/>
      <c r="CB339" s="6"/>
      <c r="CC339" s="6"/>
      <c r="CD339" s="6"/>
      <c r="CE339" s="6"/>
      <c r="CF339" s="6"/>
      <c r="CG339" s="6"/>
      <c r="CH339" s="6"/>
      <c r="CI339" s="6"/>
      <c r="CJ339" s="6"/>
      <c r="CK339" s="6"/>
      <c r="CL339" s="6"/>
      <c r="CM339" s="6"/>
      <c r="CN339" s="6"/>
      <c r="CO339" s="6"/>
      <c r="CP339" s="6"/>
      <c r="CQ339" s="6"/>
      <c r="CR339" s="6"/>
      <c r="CS339" s="6"/>
      <c r="CT339" s="6"/>
      <c r="CU339" s="6"/>
      <c r="CV339" s="6"/>
      <c r="CW339" s="6"/>
      <c r="CX339" s="6"/>
      <c r="CY339" s="6"/>
      <c r="CZ339" s="6"/>
      <c r="DA339" s="6"/>
      <c r="DB339" s="6"/>
      <c r="DC339" s="6"/>
      <c r="DD339" s="6"/>
    </row>
    <row r="340" spans="1:108" x14ac:dyDescent="0.35">
      <c r="A340" s="6"/>
      <c r="B340" s="83"/>
      <c r="C340" s="6"/>
      <c r="D340" s="81"/>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6"/>
      <c r="BA340" s="6"/>
      <c r="BB340" s="6"/>
      <c r="BC340" s="6"/>
      <c r="BD340" s="6"/>
      <c r="BE340" s="6"/>
      <c r="BF340" s="6"/>
      <c r="BG340" s="6"/>
      <c r="BH340" s="6"/>
      <c r="BI340" s="6"/>
      <c r="BJ340" s="6"/>
      <c r="BK340" s="6"/>
      <c r="BL340" s="6"/>
      <c r="BM340" s="6"/>
      <c r="BN340" s="6"/>
      <c r="BO340" s="6"/>
      <c r="BP340" s="6"/>
      <c r="BQ340" s="6"/>
      <c r="BR340" s="6"/>
      <c r="BS340" s="6"/>
      <c r="BT340" s="6"/>
      <c r="BU340" s="6"/>
      <c r="BV340" s="6"/>
      <c r="BW340" s="6"/>
      <c r="BX340" s="6"/>
      <c r="BY340" s="6"/>
      <c r="BZ340" s="6"/>
      <c r="CA340" s="6"/>
      <c r="CB340" s="6"/>
      <c r="CC340" s="6"/>
      <c r="CD340" s="6"/>
      <c r="CE340" s="6"/>
      <c r="CF340" s="6"/>
      <c r="CG340" s="6"/>
      <c r="CH340" s="6"/>
      <c r="CI340" s="6"/>
      <c r="CJ340" s="6"/>
      <c r="CK340" s="6"/>
      <c r="CL340" s="6"/>
      <c r="CM340" s="6"/>
      <c r="CN340" s="6"/>
      <c r="CO340" s="6"/>
      <c r="CP340" s="6"/>
      <c r="CQ340" s="6"/>
      <c r="CR340" s="6"/>
      <c r="CS340" s="6"/>
      <c r="CT340" s="6"/>
      <c r="CU340" s="6"/>
      <c r="CV340" s="6"/>
      <c r="CW340" s="6"/>
      <c r="CX340" s="6"/>
      <c r="CY340" s="6"/>
      <c r="CZ340" s="6"/>
      <c r="DA340" s="6"/>
      <c r="DB340" s="6"/>
      <c r="DC340" s="6"/>
      <c r="DD340" s="6"/>
    </row>
    <row r="341" spans="1:108" x14ac:dyDescent="0.35">
      <c r="A341" s="6"/>
      <c r="B341" s="83"/>
      <c r="C341" s="6"/>
      <c r="D341" s="81"/>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c r="AO341" s="6"/>
      <c r="AP341" s="6"/>
      <c r="AQ341" s="6"/>
      <c r="AR341" s="6"/>
      <c r="AS341" s="6"/>
      <c r="AT341" s="6"/>
      <c r="AU341" s="6"/>
      <c r="AV341" s="6"/>
      <c r="AW341" s="6"/>
      <c r="AX341" s="6"/>
      <c r="AY341" s="6"/>
      <c r="AZ341" s="6"/>
      <c r="BA341" s="6"/>
      <c r="BB341" s="6"/>
      <c r="BC341" s="6"/>
      <c r="BD341" s="6"/>
      <c r="BE341" s="6"/>
      <c r="BF341" s="6"/>
      <c r="BG341" s="6"/>
      <c r="BH341" s="6"/>
      <c r="BI341" s="6"/>
      <c r="BJ341" s="6"/>
      <c r="BK341" s="6"/>
      <c r="BL341" s="6"/>
      <c r="BM341" s="6"/>
      <c r="BN341" s="6"/>
      <c r="BO341" s="6"/>
      <c r="BP341" s="6"/>
      <c r="BQ341" s="6"/>
      <c r="BR341" s="6"/>
      <c r="BS341" s="6"/>
      <c r="BT341" s="6"/>
      <c r="BU341" s="6"/>
      <c r="BV341" s="6"/>
      <c r="BW341" s="6"/>
      <c r="BX341" s="6"/>
      <c r="BY341" s="6"/>
      <c r="BZ341" s="6"/>
      <c r="CA341" s="6"/>
      <c r="CB341" s="6"/>
      <c r="CC341" s="6"/>
      <c r="CD341" s="6"/>
      <c r="CE341" s="6"/>
      <c r="CF341" s="6"/>
      <c r="CG341" s="6"/>
      <c r="CH341" s="6"/>
      <c r="CI341" s="6"/>
      <c r="CJ341" s="6"/>
      <c r="CK341" s="6"/>
      <c r="CL341" s="6"/>
      <c r="CM341" s="6"/>
      <c r="CN341" s="6"/>
      <c r="CO341" s="6"/>
      <c r="CP341" s="6"/>
      <c r="CQ341" s="6"/>
      <c r="CR341" s="6"/>
      <c r="CS341" s="6"/>
      <c r="CT341" s="6"/>
      <c r="CU341" s="6"/>
      <c r="CV341" s="6"/>
      <c r="CW341" s="6"/>
      <c r="CX341" s="6"/>
      <c r="CY341" s="6"/>
      <c r="CZ341" s="6"/>
      <c r="DA341" s="6"/>
      <c r="DB341" s="6"/>
      <c r="DC341" s="6"/>
      <c r="DD341" s="6"/>
    </row>
    <row r="342" spans="1:108" x14ac:dyDescent="0.35">
      <c r="A342" s="6"/>
      <c r="B342" s="83"/>
      <c r="C342" s="6"/>
      <c r="D342" s="81"/>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6"/>
      <c r="BA342" s="6"/>
      <c r="BB342" s="6"/>
      <c r="BC342" s="6"/>
      <c r="BD342" s="6"/>
      <c r="BE342" s="6"/>
      <c r="BF342" s="6"/>
      <c r="BG342" s="6"/>
      <c r="BH342" s="6"/>
      <c r="BI342" s="6"/>
      <c r="BJ342" s="6"/>
      <c r="BK342" s="6"/>
      <c r="BL342" s="6"/>
      <c r="BM342" s="6"/>
      <c r="BN342" s="6"/>
      <c r="BO342" s="6"/>
      <c r="BP342" s="6"/>
      <c r="BQ342" s="6"/>
      <c r="BR342" s="6"/>
      <c r="BS342" s="6"/>
      <c r="BT342" s="6"/>
      <c r="BU342" s="6"/>
      <c r="BV342" s="6"/>
      <c r="BW342" s="6"/>
      <c r="BX342" s="6"/>
      <c r="BY342" s="6"/>
      <c r="BZ342" s="6"/>
      <c r="CA342" s="6"/>
      <c r="CB342" s="6"/>
      <c r="CC342" s="6"/>
      <c r="CD342" s="6"/>
      <c r="CE342" s="6"/>
      <c r="CF342" s="6"/>
      <c r="CG342" s="6"/>
      <c r="CH342" s="6"/>
      <c r="CI342" s="6"/>
      <c r="CJ342" s="6"/>
      <c r="CK342" s="6"/>
      <c r="CL342" s="6"/>
      <c r="CM342" s="6"/>
      <c r="CN342" s="6"/>
      <c r="CO342" s="6"/>
      <c r="CP342" s="6"/>
      <c r="CQ342" s="6"/>
      <c r="CR342" s="6"/>
      <c r="CS342" s="6"/>
      <c r="CT342" s="6"/>
      <c r="CU342" s="6"/>
      <c r="CV342" s="6"/>
      <c r="CW342" s="6"/>
      <c r="CX342" s="6"/>
      <c r="CY342" s="6"/>
      <c r="CZ342" s="6"/>
      <c r="DA342" s="6"/>
      <c r="DB342" s="6"/>
      <c r="DC342" s="6"/>
      <c r="DD342" s="6"/>
    </row>
    <row r="343" spans="1:108" x14ac:dyDescent="0.35">
      <c r="A343" s="6"/>
      <c r="B343" s="83"/>
      <c r="C343" s="6"/>
      <c r="D343" s="81"/>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c r="AO343" s="6"/>
      <c r="AP343" s="6"/>
      <c r="AQ343" s="6"/>
      <c r="AR343" s="6"/>
      <c r="AS343" s="6"/>
      <c r="AT343" s="6"/>
      <c r="AU343" s="6"/>
      <c r="AV343" s="6"/>
      <c r="AW343" s="6"/>
      <c r="AX343" s="6"/>
      <c r="AY343" s="6"/>
      <c r="AZ343" s="6"/>
      <c r="BA343" s="6"/>
      <c r="BB343" s="6"/>
      <c r="BC343" s="6"/>
      <c r="BD343" s="6"/>
      <c r="BE343" s="6"/>
      <c r="BF343" s="6"/>
      <c r="BG343" s="6"/>
      <c r="BH343" s="6"/>
      <c r="BI343" s="6"/>
      <c r="BJ343" s="6"/>
      <c r="BK343" s="6"/>
      <c r="BL343" s="6"/>
      <c r="BM343" s="6"/>
      <c r="BN343" s="6"/>
      <c r="BO343" s="6"/>
      <c r="BP343" s="6"/>
      <c r="BQ343" s="6"/>
      <c r="BR343" s="6"/>
      <c r="BS343" s="6"/>
      <c r="BT343" s="6"/>
      <c r="BU343" s="6"/>
      <c r="BV343" s="6"/>
      <c r="BW343" s="6"/>
      <c r="BX343" s="6"/>
      <c r="BY343" s="6"/>
      <c r="BZ343" s="6"/>
      <c r="CA343" s="6"/>
      <c r="CB343" s="6"/>
      <c r="CC343" s="6"/>
      <c r="CD343" s="6"/>
      <c r="CE343" s="6"/>
      <c r="CF343" s="6"/>
      <c r="CG343" s="6"/>
      <c r="CH343" s="6"/>
      <c r="CI343" s="6"/>
      <c r="CJ343" s="6"/>
      <c r="CK343" s="6"/>
      <c r="CL343" s="6"/>
      <c r="CM343" s="6"/>
      <c r="CN343" s="6"/>
      <c r="CO343" s="6"/>
      <c r="CP343" s="6"/>
      <c r="CQ343" s="6"/>
      <c r="CR343" s="6"/>
      <c r="CS343" s="6"/>
      <c r="CT343" s="6"/>
      <c r="CU343" s="6"/>
      <c r="CV343" s="6"/>
      <c r="CW343" s="6"/>
      <c r="CX343" s="6"/>
      <c r="CY343" s="6"/>
      <c r="CZ343" s="6"/>
      <c r="DA343" s="6"/>
      <c r="DB343" s="6"/>
      <c r="DC343" s="6"/>
      <c r="DD343" s="6"/>
    </row>
    <row r="344" spans="1:108" x14ac:dyDescent="0.35">
      <c r="A344" s="6"/>
      <c r="B344" s="83"/>
      <c r="C344" s="6"/>
      <c r="D344" s="81"/>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6"/>
      <c r="BA344" s="6"/>
      <c r="BB344" s="6"/>
      <c r="BC344" s="6"/>
      <c r="BD344" s="6"/>
      <c r="BE344" s="6"/>
      <c r="BF344" s="6"/>
      <c r="BG344" s="6"/>
      <c r="BH344" s="6"/>
      <c r="BI344" s="6"/>
      <c r="BJ344" s="6"/>
      <c r="BK344" s="6"/>
      <c r="BL344" s="6"/>
      <c r="BM344" s="6"/>
      <c r="BN344" s="6"/>
      <c r="BO344" s="6"/>
      <c r="BP344" s="6"/>
      <c r="BQ344" s="6"/>
      <c r="BR344" s="6"/>
      <c r="BS344" s="6"/>
      <c r="BT344" s="6"/>
      <c r="BU344" s="6"/>
      <c r="BV344" s="6"/>
      <c r="BW344" s="6"/>
      <c r="BX344" s="6"/>
      <c r="BY344" s="6"/>
      <c r="BZ344" s="6"/>
      <c r="CA344" s="6"/>
      <c r="CB344" s="6"/>
      <c r="CC344" s="6"/>
      <c r="CD344" s="6"/>
      <c r="CE344" s="6"/>
      <c r="CF344" s="6"/>
      <c r="CG344" s="6"/>
      <c r="CH344" s="6"/>
      <c r="CI344" s="6"/>
      <c r="CJ344" s="6"/>
      <c r="CK344" s="6"/>
      <c r="CL344" s="6"/>
      <c r="CM344" s="6"/>
      <c r="CN344" s="6"/>
      <c r="CO344" s="6"/>
      <c r="CP344" s="6"/>
      <c r="CQ344" s="6"/>
      <c r="CR344" s="6"/>
      <c r="CS344" s="6"/>
      <c r="CT344" s="6"/>
      <c r="CU344" s="6"/>
      <c r="CV344" s="6"/>
      <c r="CW344" s="6"/>
      <c r="CX344" s="6"/>
      <c r="CY344" s="6"/>
      <c r="CZ344" s="6"/>
      <c r="DA344" s="6"/>
      <c r="DB344" s="6"/>
      <c r="DC344" s="6"/>
      <c r="DD344" s="6"/>
    </row>
    <row r="345" spans="1:108" x14ac:dyDescent="0.35">
      <c r="A345" s="6"/>
      <c r="B345" s="83"/>
      <c r="C345" s="6"/>
      <c r="D345" s="81"/>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c r="BA345" s="6"/>
      <c r="BB345" s="6"/>
      <c r="BC345" s="6"/>
      <c r="BD345" s="6"/>
      <c r="BE345" s="6"/>
      <c r="BF345" s="6"/>
      <c r="BG345" s="6"/>
      <c r="BH345" s="6"/>
      <c r="BI345" s="6"/>
      <c r="BJ345" s="6"/>
      <c r="BK345" s="6"/>
      <c r="BL345" s="6"/>
      <c r="BM345" s="6"/>
      <c r="BN345" s="6"/>
      <c r="BO345" s="6"/>
      <c r="BP345" s="6"/>
      <c r="BQ345" s="6"/>
      <c r="BR345" s="6"/>
      <c r="BS345" s="6"/>
      <c r="BT345" s="6"/>
      <c r="BU345" s="6"/>
      <c r="BV345" s="6"/>
      <c r="BW345" s="6"/>
      <c r="BX345" s="6"/>
      <c r="BY345" s="6"/>
      <c r="BZ345" s="6"/>
      <c r="CA345" s="6"/>
      <c r="CB345" s="6"/>
      <c r="CC345" s="6"/>
      <c r="CD345" s="6"/>
      <c r="CE345" s="6"/>
      <c r="CF345" s="6"/>
      <c r="CG345" s="6"/>
      <c r="CH345" s="6"/>
      <c r="CI345" s="6"/>
      <c r="CJ345" s="6"/>
      <c r="CK345" s="6"/>
      <c r="CL345" s="6"/>
      <c r="CM345" s="6"/>
      <c r="CN345" s="6"/>
      <c r="CO345" s="6"/>
      <c r="CP345" s="6"/>
      <c r="CQ345" s="6"/>
      <c r="CR345" s="6"/>
      <c r="CS345" s="6"/>
      <c r="CT345" s="6"/>
      <c r="CU345" s="6"/>
      <c r="CV345" s="6"/>
      <c r="CW345" s="6"/>
      <c r="CX345" s="6"/>
      <c r="CY345" s="6"/>
      <c r="CZ345" s="6"/>
      <c r="DA345" s="6"/>
      <c r="DB345" s="6"/>
      <c r="DC345" s="6"/>
      <c r="DD345" s="6"/>
    </row>
    <row r="346" spans="1:108" x14ac:dyDescent="0.35">
      <c r="A346" s="6"/>
      <c r="B346" s="83"/>
      <c r="C346" s="6"/>
      <c r="D346" s="81"/>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6"/>
      <c r="BA346" s="6"/>
      <c r="BB346" s="6"/>
      <c r="BC346" s="6"/>
      <c r="BD346" s="6"/>
      <c r="BE346" s="6"/>
      <c r="BF346" s="6"/>
      <c r="BG346" s="6"/>
      <c r="BH346" s="6"/>
      <c r="BI346" s="6"/>
      <c r="BJ346" s="6"/>
      <c r="BK346" s="6"/>
      <c r="BL346" s="6"/>
      <c r="BM346" s="6"/>
      <c r="BN346" s="6"/>
      <c r="BO346" s="6"/>
      <c r="BP346" s="6"/>
      <c r="BQ346" s="6"/>
      <c r="BR346" s="6"/>
      <c r="BS346" s="6"/>
      <c r="BT346" s="6"/>
      <c r="BU346" s="6"/>
      <c r="BV346" s="6"/>
      <c r="BW346" s="6"/>
      <c r="BX346" s="6"/>
      <c r="BY346" s="6"/>
      <c r="BZ346" s="6"/>
      <c r="CA346" s="6"/>
      <c r="CB346" s="6"/>
      <c r="CC346" s="6"/>
      <c r="CD346" s="6"/>
      <c r="CE346" s="6"/>
      <c r="CF346" s="6"/>
      <c r="CG346" s="6"/>
      <c r="CH346" s="6"/>
      <c r="CI346" s="6"/>
      <c r="CJ346" s="6"/>
      <c r="CK346" s="6"/>
      <c r="CL346" s="6"/>
      <c r="CM346" s="6"/>
      <c r="CN346" s="6"/>
      <c r="CO346" s="6"/>
      <c r="CP346" s="6"/>
      <c r="CQ346" s="6"/>
      <c r="CR346" s="6"/>
      <c r="CS346" s="6"/>
      <c r="CT346" s="6"/>
      <c r="CU346" s="6"/>
      <c r="CV346" s="6"/>
      <c r="CW346" s="6"/>
      <c r="CX346" s="6"/>
      <c r="CY346" s="6"/>
      <c r="CZ346" s="6"/>
      <c r="DA346" s="6"/>
      <c r="DB346" s="6"/>
      <c r="DC346" s="6"/>
      <c r="DD346" s="6"/>
    </row>
    <row r="347" spans="1:108" x14ac:dyDescent="0.35">
      <c r="A347" s="6"/>
      <c r="B347" s="83"/>
      <c r="C347" s="6"/>
      <c r="D347" s="81"/>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c r="AO347" s="6"/>
      <c r="AP347" s="6"/>
      <c r="AQ347" s="6"/>
      <c r="AR347" s="6"/>
      <c r="AS347" s="6"/>
      <c r="AT347" s="6"/>
      <c r="AU347" s="6"/>
      <c r="AV347" s="6"/>
      <c r="AW347" s="6"/>
      <c r="AX347" s="6"/>
      <c r="AY347" s="6"/>
      <c r="AZ347" s="6"/>
      <c r="BA347" s="6"/>
      <c r="BB347" s="6"/>
      <c r="BC347" s="6"/>
      <c r="BD347" s="6"/>
      <c r="BE347" s="6"/>
      <c r="BF347" s="6"/>
      <c r="BG347" s="6"/>
      <c r="BH347" s="6"/>
      <c r="BI347" s="6"/>
      <c r="BJ347" s="6"/>
      <c r="BK347" s="6"/>
      <c r="BL347" s="6"/>
      <c r="BM347" s="6"/>
      <c r="BN347" s="6"/>
      <c r="BO347" s="6"/>
      <c r="BP347" s="6"/>
      <c r="BQ347" s="6"/>
      <c r="BR347" s="6"/>
      <c r="BS347" s="6"/>
      <c r="BT347" s="6"/>
      <c r="BU347" s="6"/>
      <c r="BV347" s="6"/>
      <c r="BW347" s="6"/>
      <c r="BX347" s="6"/>
      <c r="BY347" s="6"/>
      <c r="BZ347" s="6"/>
      <c r="CA347" s="6"/>
      <c r="CB347" s="6"/>
      <c r="CC347" s="6"/>
      <c r="CD347" s="6"/>
      <c r="CE347" s="6"/>
      <c r="CF347" s="6"/>
      <c r="CG347" s="6"/>
      <c r="CH347" s="6"/>
      <c r="CI347" s="6"/>
      <c r="CJ347" s="6"/>
      <c r="CK347" s="6"/>
      <c r="CL347" s="6"/>
      <c r="CM347" s="6"/>
      <c r="CN347" s="6"/>
      <c r="CO347" s="6"/>
      <c r="CP347" s="6"/>
      <c r="CQ347" s="6"/>
      <c r="CR347" s="6"/>
      <c r="CS347" s="6"/>
      <c r="CT347" s="6"/>
      <c r="CU347" s="6"/>
      <c r="CV347" s="6"/>
      <c r="CW347" s="6"/>
      <c r="CX347" s="6"/>
      <c r="CY347" s="6"/>
      <c r="CZ347" s="6"/>
      <c r="DA347" s="6"/>
      <c r="DB347" s="6"/>
      <c r="DC347" s="6"/>
      <c r="DD347" s="6"/>
    </row>
    <row r="348" spans="1:108" x14ac:dyDescent="0.35">
      <c r="A348" s="6"/>
      <c r="B348" s="83"/>
      <c r="C348" s="6"/>
      <c r="D348" s="81"/>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6"/>
      <c r="BA348" s="6"/>
      <c r="BB348" s="6"/>
      <c r="BC348" s="6"/>
      <c r="BD348" s="6"/>
      <c r="BE348" s="6"/>
      <c r="BF348" s="6"/>
      <c r="BG348" s="6"/>
      <c r="BH348" s="6"/>
      <c r="BI348" s="6"/>
      <c r="BJ348" s="6"/>
      <c r="BK348" s="6"/>
      <c r="BL348" s="6"/>
      <c r="BM348" s="6"/>
      <c r="BN348" s="6"/>
      <c r="BO348" s="6"/>
      <c r="BP348" s="6"/>
      <c r="BQ348" s="6"/>
      <c r="BR348" s="6"/>
      <c r="BS348" s="6"/>
      <c r="BT348" s="6"/>
      <c r="BU348" s="6"/>
      <c r="BV348" s="6"/>
      <c r="BW348" s="6"/>
      <c r="BX348" s="6"/>
      <c r="BY348" s="6"/>
      <c r="BZ348" s="6"/>
      <c r="CA348" s="6"/>
      <c r="CB348" s="6"/>
      <c r="CC348" s="6"/>
      <c r="CD348" s="6"/>
      <c r="CE348" s="6"/>
      <c r="CF348" s="6"/>
      <c r="CG348" s="6"/>
      <c r="CH348" s="6"/>
      <c r="CI348" s="6"/>
      <c r="CJ348" s="6"/>
      <c r="CK348" s="6"/>
      <c r="CL348" s="6"/>
      <c r="CM348" s="6"/>
      <c r="CN348" s="6"/>
      <c r="CO348" s="6"/>
      <c r="CP348" s="6"/>
      <c r="CQ348" s="6"/>
      <c r="CR348" s="6"/>
      <c r="CS348" s="6"/>
      <c r="CT348" s="6"/>
      <c r="CU348" s="6"/>
      <c r="CV348" s="6"/>
      <c r="CW348" s="6"/>
      <c r="CX348" s="6"/>
      <c r="CY348" s="6"/>
      <c r="CZ348" s="6"/>
      <c r="DA348" s="6"/>
      <c r="DB348" s="6"/>
      <c r="DC348" s="6"/>
      <c r="DD348" s="6"/>
    </row>
    <row r="349" spans="1:108" x14ac:dyDescent="0.35">
      <c r="A349" s="6"/>
      <c r="B349" s="83"/>
      <c r="C349" s="6"/>
      <c r="D349" s="81"/>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c r="AO349" s="6"/>
      <c r="AP349" s="6"/>
      <c r="AQ349" s="6"/>
      <c r="AR349" s="6"/>
      <c r="AS349" s="6"/>
      <c r="AT349" s="6"/>
      <c r="AU349" s="6"/>
      <c r="AV349" s="6"/>
      <c r="AW349" s="6"/>
      <c r="AX349" s="6"/>
      <c r="AY349" s="6"/>
      <c r="AZ349" s="6"/>
      <c r="BA349" s="6"/>
      <c r="BB349" s="6"/>
      <c r="BC349" s="6"/>
      <c r="BD349" s="6"/>
      <c r="BE349" s="6"/>
      <c r="BF349" s="6"/>
      <c r="BG349" s="6"/>
      <c r="BH349" s="6"/>
      <c r="BI349" s="6"/>
      <c r="BJ349" s="6"/>
      <c r="BK349" s="6"/>
      <c r="BL349" s="6"/>
      <c r="BM349" s="6"/>
      <c r="BN349" s="6"/>
      <c r="BO349" s="6"/>
      <c r="BP349" s="6"/>
      <c r="BQ349" s="6"/>
      <c r="BR349" s="6"/>
      <c r="BS349" s="6"/>
      <c r="BT349" s="6"/>
      <c r="BU349" s="6"/>
      <c r="BV349" s="6"/>
      <c r="BW349" s="6"/>
      <c r="BX349" s="6"/>
      <c r="BY349" s="6"/>
      <c r="BZ349" s="6"/>
      <c r="CA349" s="6"/>
      <c r="CB349" s="6"/>
      <c r="CC349" s="6"/>
      <c r="CD349" s="6"/>
      <c r="CE349" s="6"/>
      <c r="CF349" s="6"/>
      <c r="CG349" s="6"/>
      <c r="CH349" s="6"/>
      <c r="CI349" s="6"/>
      <c r="CJ349" s="6"/>
      <c r="CK349" s="6"/>
      <c r="CL349" s="6"/>
      <c r="CM349" s="6"/>
      <c r="CN349" s="6"/>
      <c r="CO349" s="6"/>
      <c r="CP349" s="6"/>
      <c r="CQ349" s="6"/>
      <c r="CR349" s="6"/>
      <c r="CS349" s="6"/>
      <c r="CT349" s="6"/>
      <c r="CU349" s="6"/>
      <c r="CV349" s="6"/>
      <c r="CW349" s="6"/>
      <c r="CX349" s="6"/>
      <c r="CY349" s="6"/>
      <c r="CZ349" s="6"/>
      <c r="DA349" s="6"/>
      <c r="DB349" s="6"/>
      <c r="DC349" s="6"/>
      <c r="DD349" s="6"/>
    </row>
    <row r="350" spans="1:108" x14ac:dyDescent="0.35">
      <c r="A350" s="6"/>
      <c r="B350" s="83"/>
      <c r="C350" s="6"/>
      <c r="D350" s="81"/>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6"/>
      <c r="BA350" s="6"/>
      <c r="BB350" s="6"/>
      <c r="BC350" s="6"/>
      <c r="BD350" s="6"/>
      <c r="BE350" s="6"/>
      <c r="BF350" s="6"/>
      <c r="BG350" s="6"/>
      <c r="BH350" s="6"/>
      <c r="BI350" s="6"/>
      <c r="BJ350" s="6"/>
      <c r="BK350" s="6"/>
      <c r="BL350" s="6"/>
      <c r="BM350" s="6"/>
      <c r="BN350" s="6"/>
      <c r="BO350" s="6"/>
      <c r="BP350" s="6"/>
      <c r="BQ350" s="6"/>
      <c r="BR350" s="6"/>
      <c r="BS350" s="6"/>
      <c r="BT350" s="6"/>
      <c r="BU350" s="6"/>
      <c r="BV350" s="6"/>
      <c r="BW350" s="6"/>
      <c r="BX350" s="6"/>
      <c r="BY350" s="6"/>
      <c r="BZ350" s="6"/>
      <c r="CA350" s="6"/>
      <c r="CB350" s="6"/>
      <c r="CC350" s="6"/>
      <c r="CD350" s="6"/>
      <c r="CE350" s="6"/>
      <c r="CF350" s="6"/>
      <c r="CG350" s="6"/>
      <c r="CH350" s="6"/>
      <c r="CI350" s="6"/>
      <c r="CJ350" s="6"/>
      <c r="CK350" s="6"/>
      <c r="CL350" s="6"/>
      <c r="CM350" s="6"/>
      <c r="CN350" s="6"/>
      <c r="CO350" s="6"/>
      <c r="CP350" s="6"/>
      <c r="CQ350" s="6"/>
      <c r="CR350" s="6"/>
      <c r="CS350" s="6"/>
      <c r="CT350" s="6"/>
      <c r="CU350" s="6"/>
      <c r="CV350" s="6"/>
      <c r="CW350" s="6"/>
      <c r="CX350" s="6"/>
      <c r="CY350" s="6"/>
      <c r="CZ350" s="6"/>
      <c r="DA350" s="6"/>
      <c r="DB350" s="6"/>
      <c r="DC350" s="6"/>
      <c r="DD350" s="6"/>
    </row>
    <row r="351" spans="1:108" x14ac:dyDescent="0.35">
      <c r="A351" s="6"/>
      <c r="B351" s="83"/>
      <c r="C351" s="6"/>
      <c r="D351" s="81"/>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c r="AO351" s="6"/>
      <c r="AP351" s="6"/>
      <c r="AQ351" s="6"/>
      <c r="AR351" s="6"/>
      <c r="AS351" s="6"/>
      <c r="AT351" s="6"/>
      <c r="AU351" s="6"/>
      <c r="AV351" s="6"/>
      <c r="AW351" s="6"/>
      <c r="AX351" s="6"/>
      <c r="AY351" s="6"/>
      <c r="AZ351" s="6"/>
      <c r="BA351" s="6"/>
      <c r="BB351" s="6"/>
      <c r="BC351" s="6"/>
      <c r="BD351" s="6"/>
      <c r="BE351" s="6"/>
      <c r="BF351" s="6"/>
      <c r="BG351" s="6"/>
      <c r="BH351" s="6"/>
      <c r="BI351" s="6"/>
      <c r="BJ351" s="6"/>
      <c r="BK351" s="6"/>
      <c r="BL351" s="6"/>
      <c r="BM351" s="6"/>
      <c r="BN351" s="6"/>
      <c r="BO351" s="6"/>
      <c r="BP351" s="6"/>
      <c r="BQ351" s="6"/>
      <c r="BR351" s="6"/>
      <c r="BS351" s="6"/>
      <c r="BT351" s="6"/>
      <c r="BU351" s="6"/>
      <c r="BV351" s="6"/>
      <c r="BW351" s="6"/>
      <c r="BX351" s="6"/>
      <c r="BY351" s="6"/>
      <c r="BZ351" s="6"/>
      <c r="CA351" s="6"/>
      <c r="CB351" s="6"/>
      <c r="CC351" s="6"/>
      <c r="CD351" s="6"/>
      <c r="CE351" s="6"/>
      <c r="CF351" s="6"/>
      <c r="CG351" s="6"/>
      <c r="CH351" s="6"/>
      <c r="CI351" s="6"/>
      <c r="CJ351" s="6"/>
      <c r="CK351" s="6"/>
      <c r="CL351" s="6"/>
      <c r="CM351" s="6"/>
      <c r="CN351" s="6"/>
      <c r="CO351" s="6"/>
      <c r="CP351" s="6"/>
      <c r="CQ351" s="6"/>
      <c r="CR351" s="6"/>
      <c r="CS351" s="6"/>
      <c r="CT351" s="6"/>
      <c r="CU351" s="6"/>
      <c r="CV351" s="6"/>
      <c r="CW351" s="6"/>
      <c r="CX351" s="6"/>
      <c r="CY351" s="6"/>
      <c r="CZ351" s="6"/>
      <c r="DA351" s="6"/>
      <c r="DB351" s="6"/>
      <c r="DC351" s="6"/>
      <c r="DD351" s="6"/>
    </row>
    <row r="352" spans="1:108" x14ac:dyDescent="0.35">
      <c r="A352" s="6"/>
      <c r="B352" s="83"/>
      <c r="C352" s="6"/>
      <c r="D352" s="81"/>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6"/>
      <c r="BA352" s="6"/>
      <c r="BB352" s="6"/>
      <c r="BC352" s="6"/>
      <c r="BD352" s="6"/>
      <c r="BE352" s="6"/>
      <c r="BF352" s="6"/>
      <c r="BG352" s="6"/>
      <c r="BH352" s="6"/>
      <c r="BI352" s="6"/>
      <c r="BJ352" s="6"/>
      <c r="BK352" s="6"/>
      <c r="BL352" s="6"/>
      <c r="BM352" s="6"/>
      <c r="BN352" s="6"/>
      <c r="BO352" s="6"/>
      <c r="BP352" s="6"/>
      <c r="BQ352" s="6"/>
      <c r="BR352" s="6"/>
      <c r="BS352" s="6"/>
      <c r="BT352" s="6"/>
      <c r="BU352" s="6"/>
      <c r="BV352" s="6"/>
      <c r="BW352" s="6"/>
      <c r="BX352" s="6"/>
      <c r="BY352" s="6"/>
      <c r="BZ352" s="6"/>
      <c r="CA352" s="6"/>
      <c r="CB352" s="6"/>
      <c r="CC352" s="6"/>
      <c r="CD352" s="6"/>
      <c r="CE352" s="6"/>
      <c r="CF352" s="6"/>
      <c r="CG352" s="6"/>
      <c r="CH352" s="6"/>
      <c r="CI352" s="6"/>
      <c r="CJ352" s="6"/>
      <c r="CK352" s="6"/>
      <c r="CL352" s="6"/>
      <c r="CM352" s="6"/>
      <c r="CN352" s="6"/>
      <c r="CO352" s="6"/>
      <c r="CP352" s="6"/>
      <c r="CQ352" s="6"/>
      <c r="CR352" s="6"/>
      <c r="CS352" s="6"/>
      <c r="CT352" s="6"/>
      <c r="CU352" s="6"/>
      <c r="CV352" s="6"/>
      <c r="CW352" s="6"/>
      <c r="CX352" s="6"/>
      <c r="CY352" s="6"/>
      <c r="CZ352" s="6"/>
      <c r="DA352" s="6"/>
      <c r="DB352" s="6"/>
      <c r="DC352" s="6"/>
      <c r="DD352" s="6"/>
    </row>
    <row r="353" spans="1:108" x14ac:dyDescent="0.35">
      <c r="A353" s="6"/>
      <c r="B353" s="83"/>
      <c r="C353" s="6"/>
      <c r="D353" s="81"/>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c r="AO353" s="6"/>
      <c r="AP353" s="6"/>
      <c r="AQ353" s="6"/>
      <c r="AR353" s="6"/>
      <c r="AS353" s="6"/>
      <c r="AT353" s="6"/>
      <c r="AU353" s="6"/>
      <c r="AV353" s="6"/>
      <c r="AW353" s="6"/>
      <c r="AX353" s="6"/>
      <c r="AY353" s="6"/>
      <c r="AZ353" s="6"/>
      <c r="BA353" s="6"/>
      <c r="BB353" s="6"/>
      <c r="BC353" s="6"/>
      <c r="BD353" s="6"/>
      <c r="BE353" s="6"/>
      <c r="BF353" s="6"/>
      <c r="BG353" s="6"/>
      <c r="BH353" s="6"/>
      <c r="BI353" s="6"/>
      <c r="BJ353" s="6"/>
      <c r="BK353" s="6"/>
      <c r="BL353" s="6"/>
      <c r="BM353" s="6"/>
      <c r="BN353" s="6"/>
      <c r="BO353" s="6"/>
      <c r="BP353" s="6"/>
      <c r="BQ353" s="6"/>
      <c r="BR353" s="6"/>
      <c r="BS353" s="6"/>
      <c r="BT353" s="6"/>
      <c r="BU353" s="6"/>
      <c r="BV353" s="6"/>
      <c r="BW353" s="6"/>
      <c r="BX353" s="6"/>
      <c r="BY353" s="6"/>
      <c r="BZ353" s="6"/>
      <c r="CA353" s="6"/>
      <c r="CB353" s="6"/>
      <c r="CC353" s="6"/>
      <c r="CD353" s="6"/>
      <c r="CE353" s="6"/>
      <c r="CF353" s="6"/>
      <c r="CG353" s="6"/>
      <c r="CH353" s="6"/>
      <c r="CI353" s="6"/>
      <c r="CJ353" s="6"/>
      <c r="CK353" s="6"/>
      <c r="CL353" s="6"/>
      <c r="CM353" s="6"/>
      <c r="CN353" s="6"/>
      <c r="CO353" s="6"/>
      <c r="CP353" s="6"/>
      <c r="CQ353" s="6"/>
      <c r="CR353" s="6"/>
      <c r="CS353" s="6"/>
      <c r="CT353" s="6"/>
      <c r="CU353" s="6"/>
      <c r="CV353" s="6"/>
      <c r="CW353" s="6"/>
      <c r="CX353" s="6"/>
      <c r="CY353" s="6"/>
      <c r="CZ353" s="6"/>
      <c r="DA353" s="6"/>
      <c r="DB353" s="6"/>
      <c r="DC353" s="6"/>
      <c r="DD353" s="6"/>
    </row>
    <row r="354" spans="1:108" x14ac:dyDescent="0.35">
      <c r="A354" s="6"/>
      <c r="B354" s="83"/>
      <c r="C354" s="6"/>
      <c r="D354" s="81"/>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6"/>
      <c r="BA354" s="6"/>
      <c r="BB354" s="6"/>
      <c r="BC354" s="6"/>
      <c r="BD354" s="6"/>
      <c r="BE354" s="6"/>
      <c r="BF354" s="6"/>
      <c r="BG354" s="6"/>
      <c r="BH354" s="6"/>
      <c r="BI354" s="6"/>
      <c r="BJ354" s="6"/>
      <c r="BK354" s="6"/>
      <c r="BL354" s="6"/>
      <c r="BM354" s="6"/>
      <c r="BN354" s="6"/>
      <c r="BO354" s="6"/>
      <c r="BP354" s="6"/>
      <c r="BQ354" s="6"/>
      <c r="BR354" s="6"/>
      <c r="BS354" s="6"/>
      <c r="BT354" s="6"/>
      <c r="BU354" s="6"/>
      <c r="BV354" s="6"/>
      <c r="BW354" s="6"/>
      <c r="BX354" s="6"/>
      <c r="BY354" s="6"/>
      <c r="BZ354" s="6"/>
      <c r="CA354" s="6"/>
      <c r="CB354" s="6"/>
      <c r="CC354" s="6"/>
      <c r="CD354" s="6"/>
      <c r="CE354" s="6"/>
      <c r="CF354" s="6"/>
      <c r="CG354" s="6"/>
      <c r="CH354" s="6"/>
      <c r="CI354" s="6"/>
      <c r="CJ354" s="6"/>
      <c r="CK354" s="6"/>
      <c r="CL354" s="6"/>
      <c r="CM354" s="6"/>
      <c r="CN354" s="6"/>
      <c r="CO354" s="6"/>
      <c r="CP354" s="6"/>
      <c r="CQ354" s="6"/>
      <c r="CR354" s="6"/>
      <c r="CS354" s="6"/>
      <c r="CT354" s="6"/>
      <c r="CU354" s="6"/>
      <c r="CV354" s="6"/>
      <c r="CW354" s="6"/>
      <c r="CX354" s="6"/>
      <c r="CY354" s="6"/>
      <c r="CZ354" s="6"/>
      <c r="DA354" s="6"/>
      <c r="DB354" s="6"/>
      <c r="DC354" s="6"/>
      <c r="DD354" s="6"/>
    </row>
    <row r="355" spans="1:108" x14ac:dyDescent="0.35">
      <c r="A355" s="6"/>
      <c r="B355" s="83"/>
      <c r="C355" s="6"/>
      <c r="D355" s="81"/>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c r="AO355" s="6"/>
      <c r="AP355" s="6"/>
      <c r="AQ355" s="6"/>
      <c r="AR355" s="6"/>
      <c r="AS355" s="6"/>
      <c r="AT355" s="6"/>
      <c r="AU355" s="6"/>
      <c r="AV355" s="6"/>
      <c r="AW355" s="6"/>
      <c r="AX355" s="6"/>
      <c r="AY355" s="6"/>
      <c r="AZ355" s="6"/>
      <c r="BA355" s="6"/>
      <c r="BB355" s="6"/>
      <c r="BC355" s="6"/>
      <c r="BD355" s="6"/>
      <c r="BE355" s="6"/>
      <c r="BF355" s="6"/>
      <c r="BG355" s="6"/>
      <c r="BH355" s="6"/>
      <c r="BI355" s="6"/>
      <c r="BJ355" s="6"/>
      <c r="BK355" s="6"/>
      <c r="BL355" s="6"/>
      <c r="BM355" s="6"/>
      <c r="BN355" s="6"/>
      <c r="BO355" s="6"/>
      <c r="BP355" s="6"/>
      <c r="BQ355" s="6"/>
      <c r="BR355" s="6"/>
      <c r="BS355" s="6"/>
      <c r="BT355" s="6"/>
      <c r="BU355" s="6"/>
      <c r="BV355" s="6"/>
      <c r="BW355" s="6"/>
      <c r="BX355" s="6"/>
      <c r="BY355" s="6"/>
      <c r="BZ355" s="6"/>
      <c r="CA355" s="6"/>
      <c r="CB355" s="6"/>
      <c r="CC355" s="6"/>
      <c r="CD355" s="6"/>
      <c r="CE355" s="6"/>
      <c r="CF355" s="6"/>
      <c r="CG355" s="6"/>
      <c r="CH355" s="6"/>
      <c r="CI355" s="6"/>
      <c r="CJ355" s="6"/>
      <c r="CK355" s="6"/>
      <c r="CL355" s="6"/>
      <c r="CM355" s="6"/>
      <c r="CN355" s="6"/>
      <c r="CO355" s="6"/>
      <c r="CP355" s="6"/>
      <c r="CQ355" s="6"/>
      <c r="CR355" s="6"/>
      <c r="CS355" s="6"/>
      <c r="CT355" s="6"/>
      <c r="CU355" s="6"/>
      <c r="CV355" s="6"/>
      <c r="CW355" s="6"/>
      <c r="CX355" s="6"/>
      <c r="CY355" s="6"/>
      <c r="CZ355" s="6"/>
      <c r="DA355" s="6"/>
      <c r="DB355" s="6"/>
      <c r="DC355" s="6"/>
      <c r="DD355" s="6"/>
    </row>
    <row r="356" spans="1:108" x14ac:dyDescent="0.35">
      <c r="A356" s="6"/>
      <c r="B356" s="83"/>
      <c r="C356" s="6"/>
      <c r="D356" s="81"/>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6"/>
      <c r="BA356" s="6"/>
      <c r="BB356" s="6"/>
      <c r="BC356" s="6"/>
      <c r="BD356" s="6"/>
      <c r="BE356" s="6"/>
      <c r="BF356" s="6"/>
      <c r="BG356" s="6"/>
      <c r="BH356" s="6"/>
      <c r="BI356" s="6"/>
      <c r="BJ356" s="6"/>
      <c r="BK356" s="6"/>
      <c r="BL356" s="6"/>
      <c r="BM356" s="6"/>
      <c r="BN356" s="6"/>
      <c r="BO356" s="6"/>
      <c r="BP356" s="6"/>
      <c r="BQ356" s="6"/>
      <c r="BR356" s="6"/>
      <c r="BS356" s="6"/>
      <c r="BT356" s="6"/>
      <c r="BU356" s="6"/>
      <c r="BV356" s="6"/>
      <c r="BW356" s="6"/>
      <c r="BX356" s="6"/>
      <c r="BY356" s="6"/>
      <c r="BZ356" s="6"/>
      <c r="CA356" s="6"/>
      <c r="CB356" s="6"/>
      <c r="CC356" s="6"/>
      <c r="CD356" s="6"/>
      <c r="CE356" s="6"/>
      <c r="CF356" s="6"/>
      <c r="CG356" s="6"/>
      <c r="CH356" s="6"/>
      <c r="CI356" s="6"/>
      <c r="CJ356" s="6"/>
      <c r="CK356" s="6"/>
      <c r="CL356" s="6"/>
      <c r="CM356" s="6"/>
      <c r="CN356" s="6"/>
      <c r="CO356" s="6"/>
      <c r="CP356" s="6"/>
      <c r="CQ356" s="6"/>
      <c r="CR356" s="6"/>
      <c r="CS356" s="6"/>
      <c r="CT356" s="6"/>
      <c r="CU356" s="6"/>
      <c r="CV356" s="6"/>
      <c r="CW356" s="6"/>
      <c r="CX356" s="6"/>
      <c r="CY356" s="6"/>
      <c r="CZ356" s="6"/>
      <c r="DA356" s="6"/>
      <c r="DB356" s="6"/>
      <c r="DC356" s="6"/>
      <c r="DD356" s="6"/>
    </row>
    <row r="357" spans="1:108" x14ac:dyDescent="0.35">
      <c r="A357" s="6"/>
      <c r="B357" s="83"/>
      <c r="C357" s="6"/>
      <c r="D357" s="81"/>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c r="AO357" s="6"/>
      <c r="AP357" s="6"/>
      <c r="AQ357" s="6"/>
      <c r="AR357" s="6"/>
      <c r="AS357" s="6"/>
      <c r="AT357" s="6"/>
      <c r="AU357" s="6"/>
      <c r="AV357" s="6"/>
      <c r="AW357" s="6"/>
      <c r="AX357" s="6"/>
      <c r="AY357" s="6"/>
      <c r="AZ357" s="6"/>
      <c r="BA357" s="6"/>
      <c r="BB357" s="6"/>
      <c r="BC357" s="6"/>
      <c r="BD357" s="6"/>
      <c r="BE357" s="6"/>
      <c r="BF357" s="6"/>
      <c r="BG357" s="6"/>
      <c r="BH357" s="6"/>
      <c r="BI357" s="6"/>
      <c r="BJ357" s="6"/>
      <c r="BK357" s="6"/>
      <c r="BL357" s="6"/>
      <c r="BM357" s="6"/>
      <c r="BN357" s="6"/>
      <c r="BO357" s="6"/>
      <c r="BP357" s="6"/>
      <c r="BQ357" s="6"/>
      <c r="BR357" s="6"/>
      <c r="BS357" s="6"/>
      <c r="BT357" s="6"/>
      <c r="BU357" s="6"/>
      <c r="BV357" s="6"/>
      <c r="BW357" s="6"/>
      <c r="BX357" s="6"/>
      <c r="BY357" s="6"/>
      <c r="BZ357" s="6"/>
      <c r="CA357" s="6"/>
      <c r="CB357" s="6"/>
      <c r="CC357" s="6"/>
      <c r="CD357" s="6"/>
      <c r="CE357" s="6"/>
      <c r="CF357" s="6"/>
      <c r="CG357" s="6"/>
      <c r="CH357" s="6"/>
      <c r="CI357" s="6"/>
      <c r="CJ357" s="6"/>
      <c r="CK357" s="6"/>
      <c r="CL357" s="6"/>
      <c r="CM357" s="6"/>
      <c r="CN357" s="6"/>
      <c r="CO357" s="6"/>
      <c r="CP357" s="6"/>
      <c r="CQ357" s="6"/>
      <c r="CR357" s="6"/>
      <c r="CS357" s="6"/>
      <c r="CT357" s="6"/>
      <c r="CU357" s="6"/>
      <c r="CV357" s="6"/>
      <c r="CW357" s="6"/>
      <c r="CX357" s="6"/>
      <c r="CY357" s="6"/>
      <c r="CZ357" s="6"/>
      <c r="DA357" s="6"/>
      <c r="DB357" s="6"/>
      <c r="DC357" s="6"/>
      <c r="DD357" s="6"/>
    </row>
    <row r="358" spans="1:108" x14ac:dyDescent="0.35">
      <c r="A358" s="6"/>
      <c r="B358" s="83"/>
      <c r="C358" s="6"/>
      <c r="D358" s="81"/>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6"/>
      <c r="BA358" s="6"/>
      <c r="BB358" s="6"/>
      <c r="BC358" s="6"/>
      <c r="BD358" s="6"/>
      <c r="BE358" s="6"/>
      <c r="BF358" s="6"/>
      <c r="BG358" s="6"/>
      <c r="BH358" s="6"/>
      <c r="BI358" s="6"/>
      <c r="BJ358" s="6"/>
      <c r="BK358" s="6"/>
      <c r="BL358" s="6"/>
      <c r="BM358" s="6"/>
      <c r="BN358" s="6"/>
      <c r="BO358" s="6"/>
      <c r="BP358" s="6"/>
      <c r="BQ358" s="6"/>
      <c r="BR358" s="6"/>
      <c r="BS358" s="6"/>
      <c r="BT358" s="6"/>
      <c r="BU358" s="6"/>
      <c r="BV358" s="6"/>
      <c r="BW358" s="6"/>
      <c r="BX358" s="6"/>
      <c r="BY358" s="6"/>
      <c r="BZ358" s="6"/>
      <c r="CA358" s="6"/>
      <c r="CB358" s="6"/>
      <c r="CC358" s="6"/>
      <c r="CD358" s="6"/>
      <c r="CE358" s="6"/>
      <c r="CF358" s="6"/>
      <c r="CG358" s="6"/>
      <c r="CH358" s="6"/>
      <c r="CI358" s="6"/>
      <c r="CJ358" s="6"/>
      <c r="CK358" s="6"/>
      <c r="CL358" s="6"/>
      <c r="CM358" s="6"/>
      <c r="CN358" s="6"/>
      <c r="CO358" s="6"/>
      <c r="CP358" s="6"/>
      <c r="CQ358" s="6"/>
      <c r="CR358" s="6"/>
      <c r="CS358" s="6"/>
      <c r="CT358" s="6"/>
      <c r="CU358" s="6"/>
      <c r="CV358" s="6"/>
      <c r="CW358" s="6"/>
      <c r="CX358" s="6"/>
      <c r="CY358" s="6"/>
      <c r="CZ358" s="6"/>
      <c r="DA358" s="6"/>
      <c r="DB358" s="6"/>
      <c r="DC358" s="6"/>
      <c r="DD358" s="6"/>
    </row>
    <row r="359" spans="1:108" x14ac:dyDescent="0.35">
      <c r="A359" s="6"/>
      <c r="B359" s="83"/>
      <c r="C359" s="6"/>
      <c r="D359" s="81"/>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c r="AO359" s="6"/>
      <c r="AP359" s="6"/>
      <c r="AQ359" s="6"/>
      <c r="AR359" s="6"/>
      <c r="AS359" s="6"/>
      <c r="AT359" s="6"/>
      <c r="AU359" s="6"/>
      <c r="AV359" s="6"/>
      <c r="AW359" s="6"/>
      <c r="AX359" s="6"/>
      <c r="AY359" s="6"/>
      <c r="AZ359" s="6"/>
      <c r="BA359" s="6"/>
      <c r="BB359" s="6"/>
      <c r="BC359" s="6"/>
      <c r="BD359" s="6"/>
      <c r="BE359" s="6"/>
      <c r="BF359" s="6"/>
      <c r="BG359" s="6"/>
      <c r="BH359" s="6"/>
      <c r="BI359" s="6"/>
      <c r="BJ359" s="6"/>
      <c r="BK359" s="6"/>
      <c r="BL359" s="6"/>
      <c r="BM359" s="6"/>
      <c r="BN359" s="6"/>
      <c r="BO359" s="6"/>
      <c r="BP359" s="6"/>
      <c r="BQ359" s="6"/>
      <c r="BR359" s="6"/>
      <c r="BS359" s="6"/>
      <c r="BT359" s="6"/>
      <c r="BU359" s="6"/>
      <c r="BV359" s="6"/>
      <c r="BW359" s="6"/>
      <c r="BX359" s="6"/>
      <c r="BY359" s="6"/>
      <c r="BZ359" s="6"/>
      <c r="CA359" s="6"/>
      <c r="CB359" s="6"/>
      <c r="CC359" s="6"/>
      <c r="CD359" s="6"/>
      <c r="CE359" s="6"/>
      <c r="CF359" s="6"/>
      <c r="CG359" s="6"/>
      <c r="CH359" s="6"/>
      <c r="CI359" s="6"/>
      <c r="CJ359" s="6"/>
      <c r="CK359" s="6"/>
      <c r="CL359" s="6"/>
      <c r="CM359" s="6"/>
      <c r="CN359" s="6"/>
      <c r="CO359" s="6"/>
      <c r="CP359" s="6"/>
      <c r="CQ359" s="6"/>
      <c r="CR359" s="6"/>
      <c r="CS359" s="6"/>
      <c r="CT359" s="6"/>
      <c r="CU359" s="6"/>
      <c r="CV359" s="6"/>
      <c r="CW359" s="6"/>
      <c r="CX359" s="6"/>
      <c r="CY359" s="6"/>
      <c r="CZ359" s="6"/>
      <c r="DA359" s="6"/>
      <c r="DB359" s="6"/>
      <c r="DC359" s="6"/>
      <c r="DD359" s="6"/>
    </row>
    <row r="360" spans="1:108" x14ac:dyDescent="0.35">
      <c r="A360" s="6"/>
      <c r="B360" s="83"/>
      <c r="C360" s="6"/>
      <c r="D360" s="81"/>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6"/>
      <c r="BA360" s="6"/>
      <c r="BB360" s="6"/>
      <c r="BC360" s="6"/>
      <c r="BD360" s="6"/>
      <c r="BE360" s="6"/>
      <c r="BF360" s="6"/>
      <c r="BG360" s="6"/>
      <c r="BH360" s="6"/>
      <c r="BI360" s="6"/>
      <c r="BJ360" s="6"/>
      <c r="BK360" s="6"/>
      <c r="BL360" s="6"/>
      <c r="BM360" s="6"/>
      <c r="BN360" s="6"/>
      <c r="BO360" s="6"/>
      <c r="BP360" s="6"/>
      <c r="BQ360" s="6"/>
      <c r="BR360" s="6"/>
      <c r="BS360" s="6"/>
      <c r="BT360" s="6"/>
      <c r="BU360" s="6"/>
      <c r="BV360" s="6"/>
      <c r="BW360" s="6"/>
      <c r="BX360" s="6"/>
      <c r="BY360" s="6"/>
      <c r="BZ360" s="6"/>
      <c r="CA360" s="6"/>
      <c r="CB360" s="6"/>
      <c r="CC360" s="6"/>
      <c r="CD360" s="6"/>
      <c r="CE360" s="6"/>
      <c r="CF360" s="6"/>
      <c r="CG360" s="6"/>
      <c r="CH360" s="6"/>
      <c r="CI360" s="6"/>
      <c r="CJ360" s="6"/>
      <c r="CK360" s="6"/>
      <c r="CL360" s="6"/>
      <c r="CM360" s="6"/>
      <c r="CN360" s="6"/>
      <c r="CO360" s="6"/>
      <c r="CP360" s="6"/>
      <c r="CQ360" s="6"/>
      <c r="CR360" s="6"/>
      <c r="CS360" s="6"/>
      <c r="CT360" s="6"/>
      <c r="CU360" s="6"/>
      <c r="CV360" s="6"/>
      <c r="CW360" s="6"/>
      <c r="CX360" s="6"/>
      <c r="CY360" s="6"/>
      <c r="CZ360" s="6"/>
      <c r="DA360" s="6"/>
      <c r="DB360" s="6"/>
      <c r="DC360" s="6"/>
      <c r="DD360" s="6"/>
    </row>
    <row r="361" spans="1:108" x14ac:dyDescent="0.35">
      <c r="A361" s="6"/>
      <c r="B361" s="83"/>
      <c r="C361" s="6"/>
      <c r="D361" s="81"/>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c r="AO361" s="6"/>
      <c r="AP361" s="6"/>
      <c r="AQ361" s="6"/>
      <c r="AR361" s="6"/>
      <c r="AS361" s="6"/>
      <c r="AT361" s="6"/>
      <c r="AU361" s="6"/>
      <c r="AV361" s="6"/>
      <c r="AW361" s="6"/>
      <c r="AX361" s="6"/>
      <c r="AY361" s="6"/>
      <c r="AZ361" s="6"/>
      <c r="BA361" s="6"/>
      <c r="BB361" s="6"/>
      <c r="BC361" s="6"/>
      <c r="BD361" s="6"/>
      <c r="BE361" s="6"/>
      <c r="BF361" s="6"/>
      <c r="BG361" s="6"/>
      <c r="BH361" s="6"/>
      <c r="BI361" s="6"/>
      <c r="BJ361" s="6"/>
      <c r="BK361" s="6"/>
      <c r="BL361" s="6"/>
      <c r="BM361" s="6"/>
      <c r="BN361" s="6"/>
      <c r="BO361" s="6"/>
      <c r="BP361" s="6"/>
      <c r="BQ361" s="6"/>
      <c r="BR361" s="6"/>
      <c r="BS361" s="6"/>
      <c r="BT361" s="6"/>
      <c r="BU361" s="6"/>
      <c r="BV361" s="6"/>
      <c r="BW361" s="6"/>
      <c r="BX361" s="6"/>
      <c r="BY361" s="6"/>
      <c r="BZ361" s="6"/>
      <c r="CA361" s="6"/>
      <c r="CB361" s="6"/>
      <c r="CC361" s="6"/>
      <c r="CD361" s="6"/>
      <c r="CE361" s="6"/>
      <c r="CF361" s="6"/>
      <c r="CG361" s="6"/>
      <c r="CH361" s="6"/>
      <c r="CI361" s="6"/>
      <c r="CJ361" s="6"/>
      <c r="CK361" s="6"/>
      <c r="CL361" s="6"/>
      <c r="CM361" s="6"/>
      <c r="CN361" s="6"/>
      <c r="CO361" s="6"/>
      <c r="CP361" s="6"/>
      <c r="CQ361" s="6"/>
      <c r="CR361" s="6"/>
      <c r="CS361" s="6"/>
      <c r="CT361" s="6"/>
      <c r="CU361" s="6"/>
      <c r="CV361" s="6"/>
      <c r="CW361" s="6"/>
      <c r="CX361" s="6"/>
      <c r="CY361" s="6"/>
      <c r="CZ361" s="6"/>
      <c r="DA361" s="6"/>
      <c r="DB361" s="6"/>
      <c r="DC361" s="6"/>
      <c r="DD361" s="6"/>
    </row>
    <row r="362" spans="1:108" x14ac:dyDescent="0.35">
      <c r="A362" s="6"/>
      <c r="B362" s="83"/>
      <c r="C362" s="6"/>
      <c r="D362" s="81"/>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6"/>
      <c r="BA362" s="6"/>
      <c r="BB362" s="6"/>
      <c r="BC362" s="6"/>
      <c r="BD362" s="6"/>
      <c r="BE362" s="6"/>
      <c r="BF362" s="6"/>
      <c r="BG362" s="6"/>
      <c r="BH362" s="6"/>
      <c r="BI362" s="6"/>
      <c r="BJ362" s="6"/>
      <c r="BK362" s="6"/>
      <c r="BL362" s="6"/>
      <c r="BM362" s="6"/>
      <c r="BN362" s="6"/>
      <c r="BO362" s="6"/>
      <c r="BP362" s="6"/>
      <c r="BQ362" s="6"/>
      <c r="BR362" s="6"/>
      <c r="BS362" s="6"/>
      <c r="BT362" s="6"/>
      <c r="BU362" s="6"/>
      <c r="BV362" s="6"/>
      <c r="BW362" s="6"/>
      <c r="BX362" s="6"/>
      <c r="BY362" s="6"/>
      <c r="BZ362" s="6"/>
      <c r="CA362" s="6"/>
      <c r="CB362" s="6"/>
      <c r="CC362" s="6"/>
      <c r="CD362" s="6"/>
      <c r="CE362" s="6"/>
      <c r="CF362" s="6"/>
      <c r="CG362" s="6"/>
      <c r="CH362" s="6"/>
      <c r="CI362" s="6"/>
      <c r="CJ362" s="6"/>
      <c r="CK362" s="6"/>
      <c r="CL362" s="6"/>
      <c r="CM362" s="6"/>
      <c r="CN362" s="6"/>
      <c r="CO362" s="6"/>
      <c r="CP362" s="6"/>
      <c r="CQ362" s="6"/>
      <c r="CR362" s="6"/>
      <c r="CS362" s="6"/>
      <c r="CT362" s="6"/>
      <c r="CU362" s="6"/>
      <c r="CV362" s="6"/>
      <c r="CW362" s="6"/>
      <c r="CX362" s="6"/>
      <c r="CY362" s="6"/>
      <c r="CZ362" s="6"/>
      <c r="DA362" s="6"/>
      <c r="DB362" s="6"/>
      <c r="DC362" s="6"/>
      <c r="DD362" s="6"/>
    </row>
    <row r="363" spans="1:108" x14ac:dyDescent="0.35">
      <c r="A363" s="6"/>
      <c r="B363" s="83"/>
      <c r="C363" s="6"/>
      <c r="D363" s="81"/>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c r="AO363" s="6"/>
      <c r="AP363" s="6"/>
      <c r="AQ363" s="6"/>
      <c r="AR363" s="6"/>
      <c r="AS363" s="6"/>
      <c r="AT363" s="6"/>
      <c r="AU363" s="6"/>
      <c r="AV363" s="6"/>
      <c r="AW363" s="6"/>
      <c r="AX363" s="6"/>
      <c r="AY363" s="6"/>
      <c r="AZ363" s="6"/>
      <c r="BA363" s="6"/>
      <c r="BB363" s="6"/>
      <c r="BC363" s="6"/>
      <c r="BD363" s="6"/>
      <c r="BE363" s="6"/>
      <c r="BF363" s="6"/>
      <c r="BG363" s="6"/>
      <c r="BH363" s="6"/>
      <c r="BI363" s="6"/>
      <c r="BJ363" s="6"/>
      <c r="BK363" s="6"/>
      <c r="BL363" s="6"/>
      <c r="BM363" s="6"/>
      <c r="BN363" s="6"/>
      <c r="BO363" s="6"/>
      <c r="BP363" s="6"/>
      <c r="BQ363" s="6"/>
      <c r="BR363" s="6"/>
      <c r="BS363" s="6"/>
      <c r="BT363" s="6"/>
      <c r="BU363" s="6"/>
      <c r="BV363" s="6"/>
      <c r="BW363" s="6"/>
      <c r="BX363" s="6"/>
      <c r="BY363" s="6"/>
      <c r="BZ363" s="6"/>
      <c r="CA363" s="6"/>
      <c r="CB363" s="6"/>
      <c r="CC363" s="6"/>
      <c r="CD363" s="6"/>
      <c r="CE363" s="6"/>
      <c r="CF363" s="6"/>
      <c r="CG363" s="6"/>
      <c r="CH363" s="6"/>
      <c r="CI363" s="6"/>
      <c r="CJ363" s="6"/>
      <c r="CK363" s="6"/>
      <c r="CL363" s="6"/>
      <c r="CM363" s="6"/>
      <c r="CN363" s="6"/>
      <c r="CO363" s="6"/>
      <c r="CP363" s="6"/>
      <c r="CQ363" s="6"/>
      <c r="CR363" s="6"/>
      <c r="CS363" s="6"/>
      <c r="CT363" s="6"/>
      <c r="CU363" s="6"/>
      <c r="CV363" s="6"/>
      <c r="CW363" s="6"/>
      <c r="CX363" s="6"/>
      <c r="CY363" s="6"/>
      <c r="CZ363" s="6"/>
      <c r="DA363" s="6"/>
      <c r="DB363" s="6"/>
      <c r="DC363" s="6"/>
      <c r="DD363" s="6"/>
    </row>
    <row r="364" spans="1:108" x14ac:dyDescent="0.35">
      <c r="A364" s="6"/>
      <c r="B364" s="83"/>
      <c r="C364" s="6"/>
      <c r="D364" s="81"/>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6"/>
      <c r="BA364" s="6"/>
      <c r="BB364" s="6"/>
      <c r="BC364" s="6"/>
      <c r="BD364" s="6"/>
      <c r="BE364" s="6"/>
      <c r="BF364" s="6"/>
      <c r="BG364" s="6"/>
      <c r="BH364" s="6"/>
      <c r="BI364" s="6"/>
      <c r="BJ364" s="6"/>
      <c r="BK364" s="6"/>
      <c r="BL364" s="6"/>
      <c r="BM364" s="6"/>
      <c r="BN364" s="6"/>
      <c r="BO364" s="6"/>
      <c r="BP364" s="6"/>
      <c r="BQ364" s="6"/>
      <c r="BR364" s="6"/>
      <c r="BS364" s="6"/>
      <c r="BT364" s="6"/>
      <c r="BU364" s="6"/>
      <c r="BV364" s="6"/>
      <c r="BW364" s="6"/>
      <c r="BX364" s="6"/>
      <c r="BY364" s="6"/>
      <c r="BZ364" s="6"/>
      <c r="CA364" s="6"/>
      <c r="CB364" s="6"/>
      <c r="CC364" s="6"/>
      <c r="CD364" s="6"/>
      <c r="CE364" s="6"/>
      <c r="CF364" s="6"/>
      <c r="CG364" s="6"/>
      <c r="CH364" s="6"/>
      <c r="CI364" s="6"/>
      <c r="CJ364" s="6"/>
      <c r="CK364" s="6"/>
      <c r="CL364" s="6"/>
      <c r="CM364" s="6"/>
      <c r="CN364" s="6"/>
      <c r="CO364" s="6"/>
      <c r="CP364" s="6"/>
      <c r="CQ364" s="6"/>
      <c r="CR364" s="6"/>
      <c r="CS364" s="6"/>
      <c r="CT364" s="6"/>
      <c r="CU364" s="6"/>
      <c r="CV364" s="6"/>
      <c r="CW364" s="6"/>
      <c r="CX364" s="6"/>
      <c r="CY364" s="6"/>
      <c r="CZ364" s="6"/>
      <c r="DA364" s="6"/>
      <c r="DB364" s="6"/>
      <c r="DC364" s="6"/>
      <c r="DD364" s="6"/>
    </row>
    <row r="365" spans="1:108" x14ac:dyDescent="0.35">
      <c r="A365" s="6"/>
      <c r="B365" s="83"/>
      <c r="C365" s="6"/>
      <c r="D365" s="81"/>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c r="AO365" s="6"/>
      <c r="AP365" s="6"/>
      <c r="AQ365" s="6"/>
      <c r="AR365" s="6"/>
      <c r="AS365" s="6"/>
      <c r="AT365" s="6"/>
      <c r="AU365" s="6"/>
      <c r="AV365" s="6"/>
      <c r="AW365" s="6"/>
      <c r="AX365" s="6"/>
      <c r="AY365" s="6"/>
      <c r="AZ365" s="6"/>
      <c r="BA365" s="6"/>
      <c r="BB365" s="6"/>
      <c r="BC365" s="6"/>
      <c r="BD365" s="6"/>
      <c r="BE365" s="6"/>
      <c r="BF365" s="6"/>
      <c r="BG365" s="6"/>
      <c r="BH365" s="6"/>
      <c r="BI365" s="6"/>
      <c r="BJ365" s="6"/>
      <c r="BK365" s="6"/>
      <c r="BL365" s="6"/>
      <c r="BM365" s="6"/>
      <c r="BN365" s="6"/>
      <c r="BO365" s="6"/>
      <c r="BP365" s="6"/>
      <c r="BQ365" s="6"/>
      <c r="BR365" s="6"/>
      <c r="BS365" s="6"/>
      <c r="BT365" s="6"/>
      <c r="BU365" s="6"/>
      <c r="BV365" s="6"/>
      <c r="BW365" s="6"/>
      <c r="BX365" s="6"/>
      <c r="BY365" s="6"/>
      <c r="BZ365" s="6"/>
      <c r="CA365" s="6"/>
      <c r="CB365" s="6"/>
      <c r="CC365" s="6"/>
      <c r="CD365" s="6"/>
      <c r="CE365" s="6"/>
      <c r="CF365" s="6"/>
      <c r="CG365" s="6"/>
      <c r="CH365" s="6"/>
      <c r="CI365" s="6"/>
      <c r="CJ365" s="6"/>
      <c r="CK365" s="6"/>
      <c r="CL365" s="6"/>
      <c r="CM365" s="6"/>
      <c r="CN365" s="6"/>
      <c r="CO365" s="6"/>
      <c r="CP365" s="6"/>
      <c r="CQ365" s="6"/>
      <c r="CR365" s="6"/>
      <c r="CS365" s="6"/>
      <c r="CT365" s="6"/>
      <c r="CU365" s="6"/>
      <c r="CV365" s="6"/>
      <c r="CW365" s="6"/>
      <c r="CX365" s="6"/>
      <c r="CY365" s="6"/>
      <c r="CZ365" s="6"/>
      <c r="DA365" s="6"/>
      <c r="DB365" s="6"/>
      <c r="DC365" s="6"/>
      <c r="DD365" s="6"/>
    </row>
    <row r="366" spans="1:108" x14ac:dyDescent="0.35">
      <c r="A366" s="6"/>
      <c r="B366" s="83"/>
      <c r="C366" s="6"/>
      <c r="D366" s="81"/>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6"/>
      <c r="BA366" s="6"/>
      <c r="BB366" s="6"/>
      <c r="BC366" s="6"/>
      <c r="BD366" s="6"/>
      <c r="BE366" s="6"/>
      <c r="BF366" s="6"/>
      <c r="BG366" s="6"/>
      <c r="BH366" s="6"/>
      <c r="BI366" s="6"/>
      <c r="BJ366" s="6"/>
      <c r="BK366" s="6"/>
      <c r="BL366" s="6"/>
      <c r="BM366" s="6"/>
      <c r="BN366" s="6"/>
      <c r="BO366" s="6"/>
      <c r="BP366" s="6"/>
      <c r="BQ366" s="6"/>
      <c r="BR366" s="6"/>
      <c r="BS366" s="6"/>
      <c r="BT366" s="6"/>
      <c r="BU366" s="6"/>
      <c r="BV366" s="6"/>
      <c r="BW366" s="6"/>
      <c r="BX366" s="6"/>
      <c r="BY366" s="6"/>
      <c r="BZ366" s="6"/>
      <c r="CA366" s="6"/>
      <c r="CB366" s="6"/>
      <c r="CC366" s="6"/>
      <c r="CD366" s="6"/>
      <c r="CE366" s="6"/>
      <c r="CF366" s="6"/>
      <c r="CG366" s="6"/>
      <c r="CH366" s="6"/>
      <c r="CI366" s="6"/>
      <c r="CJ366" s="6"/>
      <c r="CK366" s="6"/>
      <c r="CL366" s="6"/>
      <c r="CM366" s="6"/>
      <c r="CN366" s="6"/>
      <c r="CO366" s="6"/>
      <c r="CP366" s="6"/>
      <c r="CQ366" s="6"/>
      <c r="CR366" s="6"/>
      <c r="CS366" s="6"/>
      <c r="CT366" s="6"/>
      <c r="CU366" s="6"/>
      <c r="CV366" s="6"/>
      <c r="CW366" s="6"/>
      <c r="CX366" s="6"/>
      <c r="CY366" s="6"/>
      <c r="CZ366" s="6"/>
      <c r="DA366" s="6"/>
      <c r="DB366" s="6"/>
      <c r="DC366" s="6"/>
      <c r="DD366" s="6"/>
    </row>
    <row r="367" spans="1:108" x14ac:dyDescent="0.35">
      <c r="A367" s="6"/>
      <c r="B367" s="83"/>
      <c r="C367" s="6"/>
      <c r="D367" s="81"/>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6"/>
      <c r="BA367" s="6"/>
      <c r="BB367" s="6"/>
      <c r="BC367" s="6"/>
      <c r="BD367" s="6"/>
      <c r="BE367" s="6"/>
      <c r="BF367" s="6"/>
      <c r="BG367" s="6"/>
      <c r="BH367" s="6"/>
      <c r="BI367" s="6"/>
      <c r="BJ367" s="6"/>
      <c r="BK367" s="6"/>
      <c r="BL367" s="6"/>
      <c r="BM367" s="6"/>
      <c r="BN367" s="6"/>
      <c r="BO367" s="6"/>
      <c r="BP367" s="6"/>
      <c r="BQ367" s="6"/>
      <c r="BR367" s="6"/>
      <c r="BS367" s="6"/>
      <c r="BT367" s="6"/>
      <c r="BU367" s="6"/>
      <c r="BV367" s="6"/>
      <c r="BW367" s="6"/>
      <c r="BX367" s="6"/>
      <c r="BY367" s="6"/>
      <c r="BZ367" s="6"/>
      <c r="CA367" s="6"/>
      <c r="CB367" s="6"/>
      <c r="CC367" s="6"/>
      <c r="CD367" s="6"/>
      <c r="CE367" s="6"/>
      <c r="CF367" s="6"/>
      <c r="CG367" s="6"/>
      <c r="CH367" s="6"/>
      <c r="CI367" s="6"/>
      <c r="CJ367" s="6"/>
      <c r="CK367" s="6"/>
      <c r="CL367" s="6"/>
      <c r="CM367" s="6"/>
      <c r="CN367" s="6"/>
      <c r="CO367" s="6"/>
      <c r="CP367" s="6"/>
      <c r="CQ367" s="6"/>
      <c r="CR367" s="6"/>
      <c r="CS367" s="6"/>
      <c r="CT367" s="6"/>
      <c r="CU367" s="6"/>
      <c r="CV367" s="6"/>
      <c r="CW367" s="6"/>
      <c r="CX367" s="6"/>
      <c r="CY367" s="6"/>
      <c r="CZ367" s="6"/>
      <c r="DA367" s="6"/>
      <c r="DB367" s="6"/>
      <c r="DC367" s="6"/>
      <c r="DD367" s="6"/>
    </row>
    <row r="368" spans="1:108" x14ac:dyDescent="0.35">
      <c r="A368" s="6"/>
      <c r="B368" s="83"/>
      <c r="C368" s="6"/>
      <c r="D368" s="81"/>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6"/>
      <c r="BA368" s="6"/>
      <c r="BB368" s="6"/>
      <c r="BC368" s="6"/>
      <c r="BD368" s="6"/>
      <c r="BE368" s="6"/>
      <c r="BF368" s="6"/>
      <c r="BG368" s="6"/>
      <c r="BH368" s="6"/>
      <c r="BI368" s="6"/>
      <c r="BJ368" s="6"/>
      <c r="BK368" s="6"/>
      <c r="BL368" s="6"/>
      <c r="BM368" s="6"/>
      <c r="BN368" s="6"/>
      <c r="BO368" s="6"/>
      <c r="BP368" s="6"/>
      <c r="BQ368" s="6"/>
      <c r="BR368" s="6"/>
      <c r="BS368" s="6"/>
      <c r="BT368" s="6"/>
      <c r="BU368" s="6"/>
      <c r="BV368" s="6"/>
      <c r="BW368" s="6"/>
      <c r="BX368" s="6"/>
      <c r="BY368" s="6"/>
      <c r="BZ368" s="6"/>
      <c r="CA368" s="6"/>
      <c r="CB368" s="6"/>
      <c r="CC368" s="6"/>
      <c r="CD368" s="6"/>
      <c r="CE368" s="6"/>
      <c r="CF368" s="6"/>
      <c r="CG368" s="6"/>
      <c r="CH368" s="6"/>
      <c r="CI368" s="6"/>
      <c r="CJ368" s="6"/>
      <c r="CK368" s="6"/>
      <c r="CL368" s="6"/>
      <c r="CM368" s="6"/>
      <c r="CN368" s="6"/>
      <c r="CO368" s="6"/>
      <c r="CP368" s="6"/>
      <c r="CQ368" s="6"/>
      <c r="CR368" s="6"/>
      <c r="CS368" s="6"/>
      <c r="CT368" s="6"/>
      <c r="CU368" s="6"/>
      <c r="CV368" s="6"/>
      <c r="CW368" s="6"/>
      <c r="CX368" s="6"/>
      <c r="CY368" s="6"/>
      <c r="CZ368" s="6"/>
      <c r="DA368" s="6"/>
      <c r="DB368" s="6"/>
      <c r="DC368" s="6"/>
      <c r="DD368" s="6"/>
    </row>
    <row r="369" spans="1:108" x14ac:dyDescent="0.35">
      <c r="A369" s="6"/>
      <c r="B369" s="83"/>
      <c r="C369" s="6"/>
      <c r="D369" s="81"/>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c r="AO369" s="6"/>
      <c r="AP369" s="6"/>
      <c r="AQ369" s="6"/>
      <c r="AR369" s="6"/>
      <c r="AS369" s="6"/>
      <c r="AT369" s="6"/>
      <c r="AU369" s="6"/>
      <c r="AV369" s="6"/>
      <c r="AW369" s="6"/>
      <c r="AX369" s="6"/>
      <c r="AY369" s="6"/>
      <c r="AZ369" s="6"/>
      <c r="BA369" s="6"/>
      <c r="BB369" s="6"/>
      <c r="BC369" s="6"/>
      <c r="BD369" s="6"/>
      <c r="BE369" s="6"/>
      <c r="BF369" s="6"/>
      <c r="BG369" s="6"/>
      <c r="BH369" s="6"/>
      <c r="BI369" s="6"/>
      <c r="BJ369" s="6"/>
      <c r="BK369" s="6"/>
      <c r="BL369" s="6"/>
      <c r="BM369" s="6"/>
      <c r="BN369" s="6"/>
      <c r="BO369" s="6"/>
      <c r="BP369" s="6"/>
      <c r="BQ369" s="6"/>
      <c r="BR369" s="6"/>
      <c r="BS369" s="6"/>
      <c r="BT369" s="6"/>
      <c r="BU369" s="6"/>
      <c r="BV369" s="6"/>
      <c r="BW369" s="6"/>
      <c r="BX369" s="6"/>
      <c r="BY369" s="6"/>
      <c r="BZ369" s="6"/>
      <c r="CA369" s="6"/>
      <c r="CB369" s="6"/>
      <c r="CC369" s="6"/>
      <c r="CD369" s="6"/>
      <c r="CE369" s="6"/>
      <c r="CF369" s="6"/>
      <c r="CG369" s="6"/>
      <c r="CH369" s="6"/>
      <c r="CI369" s="6"/>
      <c r="CJ369" s="6"/>
      <c r="CK369" s="6"/>
      <c r="CL369" s="6"/>
      <c r="CM369" s="6"/>
      <c r="CN369" s="6"/>
      <c r="CO369" s="6"/>
      <c r="CP369" s="6"/>
      <c r="CQ369" s="6"/>
      <c r="CR369" s="6"/>
      <c r="CS369" s="6"/>
      <c r="CT369" s="6"/>
      <c r="CU369" s="6"/>
      <c r="CV369" s="6"/>
      <c r="CW369" s="6"/>
      <c r="CX369" s="6"/>
      <c r="CY369" s="6"/>
      <c r="CZ369" s="6"/>
      <c r="DA369" s="6"/>
      <c r="DB369" s="6"/>
      <c r="DC369" s="6"/>
      <c r="DD369" s="6"/>
    </row>
    <row r="370" spans="1:108" x14ac:dyDescent="0.35">
      <c r="A370" s="6"/>
      <c r="B370" s="83"/>
      <c r="C370" s="6"/>
      <c r="D370" s="81"/>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6"/>
      <c r="BA370" s="6"/>
      <c r="BB370" s="6"/>
      <c r="BC370" s="6"/>
      <c r="BD370" s="6"/>
      <c r="BE370" s="6"/>
      <c r="BF370" s="6"/>
      <c r="BG370" s="6"/>
      <c r="BH370" s="6"/>
      <c r="BI370" s="6"/>
      <c r="BJ370" s="6"/>
      <c r="BK370" s="6"/>
      <c r="BL370" s="6"/>
      <c r="BM370" s="6"/>
      <c r="BN370" s="6"/>
      <c r="BO370" s="6"/>
      <c r="BP370" s="6"/>
      <c r="BQ370" s="6"/>
      <c r="BR370" s="6"/>
      <c r="BS370" s="6"/>
      <c r="BT370" s="6"/>
      <c r="BU370" s="6"/>
      <c r="BV370" s="6"/>
      <c r="BW370" s="6"/>
      <c r="BX370" s="6"/>
      <c r="BY370" s="6"/>
      <c r="BZ370" s="6"/>
      <c r="CA370" s="6"/>
      <c r="CB370" s="6"/>
      <c r="CC370" s="6"/>
      <c r="CD370" s="6"/>
      <c r="CE370" s="6"/>
      <c r="CF370" s="6"/>
      <c r="CG370" s="6"/>
      <c r="CH370" s="6"/>
      <c r="CI370" s="6"/>
      <c r="CJ370" s="6"/>
      <c r="CK370" s="6"/>
      <c r="CL370" s="6"/>
      <c r="CM370" s="6"/>
      <c r="CN370" s="6"/>
      <c r="CO370" s="6"/>
      <c r="CP370" s="6"/>
      <c r="CQ370" s="6"/>
      <c r="CR370" s="6"/>
      <c r="CS370" s="6"/>
      <c r="CT370" s="6"/>
      <c r="CU370" s="6"/>
      <c r="CV370" s="6"/>
      <c r="CW370" s="6"/>
      <c r="CX370" s="6"/>
      <c r="CY370" s="6"/>
      <c r="CZ370" s="6"/>
      <c r="DA370" s="6"/>
      <c r="DB370" s="6"/>
      <c r="DC370" s="6"/>
      <c r="DD370" s="6"/>
    </row>
    <row r="371" spans="1:108" x14ac:dyDescent="0.35">
      <c r="A371" s="6"/>
      <c r="B371" s="83"/>
      <c r="C371" s="6"/>
      <c r="D371" s="81"/>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c r="AO371" s="6"/>
      <c r="AP371" s="6"/>
      <c r="AQ371" s="6"/>
      <c r="AR371" s="6"/>
      <c r="AS371" s="6"/>
      <c r="AT371" s="6"/>
      <c r="AU371" s="6"/>
      <c r="AV371" s="6"/>
      <c r="AW371" s="6"/>
      <c r="AX371" s="6"/>
      <c r="AY371" s="6"/>
      <c r="AZ371" s="6"/>
      <c r="BA371" s="6"/>
      <c r="BB371" s="6"/>
      <c r="BC371" s="6"/>
      <c r="BD371" s="6"/>
      <c r="BE371" s="6"/>
      <c r="BF371" s="6"/>
      <c r="BG371" s="6"/>
      <c r="BH371" s="6"/>
      <c r="BI371" s="6"/>
      <c r="BJ371" s="6"/>
      <c r="BK371" s="6"/>
      <c r="BL371" s="6"/>
      <c r="BM371" s="6"/>
      <c r="BN371" s="6"/>
      <c r="BO371" s="6"/>
      <c r="BP371" s="6"/>
      <c r="BQ371" s="6"/>
      <c r="BR371" s="6"/>
      <c r="BS371" s="6"/>
      <c r="BT371" s="6"/>
      <c r="BU371" s="6"/>
      <c r="BV371" s="6"/>
      <c r="BW371" s="6"/>
      <c r="BX371" s="6"/>
      <c r="BY371" s="6"/>
      <c r="BZ371" s="6"/>
      <c r="CA371" s="6"/>
      <c r="CB371" s="6"/>
      <c r="CC371" s="6"/>
      <c r="CD371" s="6"/>
      <c r="CE371" s="6"/>
      <c r="CF371" s="6"/>
      <c r="CG371" s="6"/>
      <c r="CH371" s="6"/>
      <c r="CI371" s="6"/>
      <c r="CJ371" s="6"/>
      <c r="CK371" s="6"/>
      <c r="CL371" s="6"/>
      <c r="CM371" s="6"/>
      <c r="CN371" s="6"/>
      <c r="CO371" s="6"/>
      <c r="CP371" s="6"/>
      <c r="CQ371" s="6"/>
      <c r="CR371" s="6"/>
      <c r="CS371" s="6"/>
      <c r="CT371" s="6"/>
      <c r="CU371" s="6"/>
      <c r="CV371" s="6"/>
      <c r="CW371" s="6"/>
      <c r="CX371" s="6"/>
      <c r="CY371" s="6"/>
      <c r="CZ371" s="6"/>
      <c r="DA371" s="6"/>
      <c r="DB371" s="6"/>
      <c r="DC371" s="6"/>
      <c r="DD371" s="6"/>
    </row>
    <row r="372" spans="1:108" x14ac:dyDescent="0.35">
      <c r="A372" s="6"/>
      <c r="B372" s="83"/>
      <c r="C372" s="6"/>
      <c r="D372" s="81"/>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6"/>
      <c r="BA372" s="6"/>
      <c r="BB372" s="6"/>
      <c r="BC372" s="6"/>
      <c r="BD372" s="6"/>
      <c r="BE372" s="6"/>
      <c r="BF372" s="6"/>
      <c r="BG372" s="6"/>
      <c r="BH372" s="6"/>
      <c r="BI372" s="6"/>
      <c r="BJ372" s="6"/>
      <c r="BK372" s="6"/>
      <c r="BL372" s="6"/>
      <c r="BM372" s="6"/>
      <c r="BN372" s="6"/>
      <c r="BO372" s="6"/>
      <c r="BP372" s="6"/>
      <c r="BQ372" s="6"/>
      <c r="BR372" s="6"/>
      <c r="BS372" s="6"/>
      <c r="BT372" s="6"/>
      <c r="BU372" s="6"/>
      <c r="BV372" s="6"/>
      <c r="BW372" s="6"/>
      <c r="BX372" s="6"/>
      <c r="BY372" s="6"/>
      <c r="BZ372" s="6"/>
      <c r="CA372" s="6"/>
      <c r="CB372" s="6"/>
      <c r="CC372" s="6"/>
      <c r="CD372" s="6"/>
      <c r="CE372" s="6"/>
      <c r="CF372" s="6"/>
      <c r="CG372" s="6"/>
      <c r="CH372" s="6"/>
      <c r="CI372" s="6"/>
      <c r="CJ372" s="6"/>
      <c r="CK372" s="6"/>
      <c r="CL372" s="6"/>
      <c r="CM372" s="6"/>
      <c r="CN372" s="6"/>
      <c r="CO372" s="6"/>
      <c r="CP372" s="6"/>
      <c r="CQ372" s="6"/>
      <c r="CR372" s="6"/>
      <c r="CS372" s="6"/>
      <c r="CT372" s="6"/>
      <c r="CU372" s="6"/>
      <c r="CV372" s="6"/>
      <c r="CW372" s="6"/>
      <c r="CX372" s="6"/>
      <c r="CY372" s="6"/>
      <c r="CZ372" s="6"/>
      <c r="DA372" s="6"/>
      <c r="DB372" s="6"/>
      <c r="DC372" s="6"/>
      <c r="DD372" s="6"/>
    </row>
    <row r="373" spans="1:108" x14ac:dyDescent="0.35">
      <c r="A373" s="6"/>
      <c r="B373" s="83"/>
      <c r="C373" s="6"/>
      <c r="D373" s="81"/>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c r="AO373" s="6"/>
      <c r="AP373" s="6"/>
      <c r="AQ373" s="6"/>
      <c r="AR373" s="6"/>
      <c r="AS373" s="6"/>
      <c r="AT373" s="6"/>
      <c r="AU373" s="6"/>
      <c r="AV373" s="6"/>
      <c r="AW373" s="6"/>
      <c r="AX373" s="6"/>
      <c r="AY373" s="6"/>
      <c r="AZ373" s="6"/>
      <c r="BA373" s="6"/>
      <c r="BB373" s="6"/>
      <c r="BC373" s="6"/>
      <c r="BD373" s="6"/>
      <c r="BE373" s="6"/>
      <c r="BF373" s="6"/>
      <c r="BG373" s="6"/>
      <c r="BH373" s="6"/>
      <c r="BI373" s="6"/>
      <c r="BJ373" s="6"/>
      <c r="BK373" s="6"/>
      <c r="BL373" s="6"/>
      <c r="BM373" s="6"/>
      <c r="BN373" s="6"/>
      <c r="BO373" s="6"/>
      <c r="BP373" s="6"/>
      <c r="BQ373" s="6"/>
      <c r="BR373" s="6"/>
      <c r="BS373" s="6"/>
      <c r="BT373" s="6"/>
      <c r="BU373" s="6"/>
      <c r="BV373" s="6"/>
      <c r="BW373" s="6"/>
      <c r="BX373" s="6"/>
      <c r="BY373" s="6"/>
      <c r="BZ373" s="6"/>
      <c r="CA373" s="6"/>
      <c r="CB373" s="6"/>
      <c r="CC373" s="6"/>
      <c r="CD373" s="6"/>
      <c r="CE373" s="6"/>
      <c r="CF373" s="6"/>
      <c r="CG373" s="6"/>
      <c r="CH373" s="6"/>
      <c r="CI373" s="6"/>
      <c r="CJ373" s="6"/>
      <c r="CK373" s="6"/>
      <c r="CL373" s="6"/>
      <c r="CM373" s="6"/>
      <c r="CN373" s="6"/>
      <c r="CO373" s="6"/>
      <c r="CP373" s="6"/>
      <c r="CQ373" s="6"/>
      <c r="CR373" s="6"/>
      <c r="CS373" s="6"/>
      <c r="CT373" s="6"/>
      <c r="CU373" s="6"/>
      <c r="CV373" s="6"/>
      <c r="CW373" s="6"/>
      <c r="CX373" s="6"/>
      <c r="CY373" s="6"/>
      <c r="CZ373" s="6"/>
      <c r="DA373" s="6"/>
      <c r="DB373" s="6"/>
      <c r="DC373" s="6"/>
      <c r="DD373" s="6"/>
    </row>
    <row r="374" spans="1:108" x14ac:dyDescent="0.35">
      <c r="A374" s="6"/>
      <c r="B374" s="83"/>
      <c r="C374" s="6"/>
      <c r="D374" s="81"/>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c r="BA374" s="6"/>
      <c r="BB374" s="6"/>
      <c r="BC374" s="6"/>
      <c r="BD374" s="6"/>
      <c r="BE374" s="6"/>
      <c r="BF374" s="6"/>
      <c r="BG374" s="6"/>
      <c r="BH374" s="6"/>
      <c r="BI374" s="6"/>
      <c r="BJ374" s="6"/>
      <c r="BK374" s="6"/>
      <c r="BL374" s="6"/>
      <c r="BM374" s="6"/>
      <c r="BN374" s="6"/>
      <c r="BO374" s="6"/>
      <c r="BP374" s="6"/>
      <c r="BQ374" s="6"/>
      <c r="BR374" s="6"/>
      <c r="BS374" s="6"/>
      <c r="BT374" s="6"/>
      <c r="BU374" s="6"/>
      <c r="BV374" s="6"/>
      <c r="BW374" s="6"/>
      <c r="BX374" s="6"/>
      <c r="BY374" s="6"/>
      <c r="BZ374" s="6"/>
      <c r="CA374" s="6"/>
      <c r="CB374" s="6"/>
      <c r="CC374" s="6"/>
      <c r="CD374" s="6"/>
      <c r="CE374" s="6"/>
      <c r="CF374" s="6"/>
      <c r="CG374" s="6"/>
      <c r="CH374" s="6"/>
      <c r="CI374" s="6"/>
      <c r="CJ374" s="6"/>
      <c r="CK374" s="6"/>
      <c r="CL374" s="6"/>
      <c r="CM374" s="6"/>
      <c r="CN374" s="6"/>
      <c r="CO374" s="6"/>
      <c r="CP374" s="6"/>
      <c r="CQ374" s="6"/>
      <c r="CR374" s="6"/>
      <c r="CS374" s="6"/>
      <c r="CT374" s="6"/>
      <c r="CU374" s="6"/>
      <c r="CV374" s="6"/>
      <c r="CW374" s="6"/>
      <c r="CX374" s="6"/>
      <c r="CY374" s="6"/>
      <c r="CZ374" s="6"/>
      <c r="DA374" s="6"/>
      <c r="DB374" s="6"/>
      <c r="DC374" s="6"/>
      <c r="DD374" s="6"/>
    </row>
    <row r="375" spans="1:108" x14ac:dyDescent="0.35">
      <c r="A375" s="6"/>
      <c r="B375" s="83"/>
      <c r="C375" s="6"/>
      <c r="D375" s="81"/>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c r="AO375" s="6"/>
      <c r="AP375" s="6"/>
      <c r="AQ375" s="6"/>
      <c r="AR375" s="6"/>
      <c r="AS375" s="6"/>
      <c r="AT375" s="6"/>
      <c r="AU375" s="6"/>
      <c r="AV375" s="6"/>
      <c r="AW375" s="6"/>
      <c r="AX375" s="6"/>
      <c r="AY375" s="6"/>
      <c r="AZ375" s="6"/>
      <c r="BA375" s="6"/>
      <c r="BB375" s="6"/>
      <c r="BC375" s="6"/>
      <c r="BD375" s="6"/>
      <c r="BE375" s="6"/>
      <c r="BF375" s="6"/>
      <c r="BG375" s="6"/>
      <c r="BH375" s="6"/>
      <c r="BI375" s="6"/>
      <c r="BJ375" s="6"/>
      <c r="BK375" s="6"/>
      <c r="BL375" s="6"/>
      <c r="BM375" s="6"/>
      <c r="BN375" s="6"/>
      <c r="BO375" s="6"/>
      <c r="BP375" s="6"/>
      <c r="BQ375" s="6"/>
      <c r="BR375" s="6"/>
      <c r="BS375" s="6"/>
      <c r="BT375" s="6"/>
      <c r="BU375" s="6"/>
      <c r="BV375" s="6"/>
      <c r="BW375" s="6"/>
      <c r="BX375" s="6"/>
      <c r="BY375" s="6"/>
      <c r="BZ375" s="6"/>
      <c r="CA375" s="6"/>
      <c r="CB375" s="6"/>
      <c r="CC375" s="6"/>
      <c r="CD375" s="6"/>
      <c r="CE375" s="6"/>
      <c r="CF375" s="6"/>
      <c r="CG375" s="6"/>
      <c r="CH375" s="6"/>
      <c r="CI375" s="6"/>
      <c r="CJ375" s="6"/>
      <c r="CK375" s="6"/>
      <c r="CL375" s="6"/>
      <c r="CM375" s="6"/>
      <c r="CN375" s="6"/>
      <c r="CO375" s="6"/>
      <c r="CP375" s="6"/>
      <c r="CQ375" s="6"/>
      <c r="CR375" s="6"/>
      <c r="CS375" s="6"/>
      <c r="CT375" s="6"/>
      <c r="CU375" s="6"/>
      <c r="CV375" s="6"/>
      <c r="CW375" s="6"/>
      <c r="CX375" s="6"/>
      <c r="CY375" s="6"/>
      <c r="CZ375" s="6"/>
      <c r="DA375" s="6"/>
      <c r="DB375" s="6"/>
      <c r="DC375" s="6"/>
      <c r="DD375" s="6"/>
    </row>
    <row r="376" spans="1:108" x14ac:dyDescent="0.35">
      <c r="A376" s="6"/>
      <c r="B376" s="83"/>
      <c r="C376" s="6"/>
      <c r="D376" s="81"/>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6"/>
      <c r="BA376" s="6"/>
      <c r="BB376" s="6"/>
      <c r="BC376" s="6"/>
      <c r="BD376" s="6"/>
      <c r="BE376" s="6"/>
      <c r="BF376" s="6"/>
      <c r="BG376" s="6"/>
      <c r="BH376" s="6"/>
      <c r="BI376" s="6"/>
      <c r="BJ376" s="6"/>
      <c r="BK376" s="6"/>
      <c r="BL376" s="6"/>
      <c r="BM376" s="6"/>
      <c r="BN376" s="6"/>
      <c r="BO376" s="6"/>
      <c r="BP376" s="6"/>
      <c r="BQ376" s="6"/>
      <c r="BR376" s="6"/>
      <c r="BS376" s="6"/>
      <c r="BT376" s="6"/>
      <c r="BU376" s="6"/>
      <c r="BV376" s="6"/>
      <c r="BW376" s="6"/>
      <c r="BX376" s="6"/>
      <c r="BY376" s="6"/>
      <c r="BZ376" s="6"/>
      <c r="CA376" s="6"/>
      <c r="CB376" s="6"/>
      <c r="CC376" s="6"/>
      <c r="CD376" s="6"/>
      <c r="CE376" s="6"/>
      <c r="CF376" s="6"/>
      <c r="CG376" s="6"/>
      <c r="CH376" s="6"/>
      <c r="CI376" s="6"/>
      <c r="CJ376" s="6"/>
      <c r="CK376" s="6"/>
      <c r="CL376" s="6"/>
      <c r="CM376" s="6"/>
      <c r="CN376" s="6"/>
      <c r="CO376" s="6"/>
      <c r="CP376" s="6"/>
      <c r="CQ376" s="6"/>
      <c r="CR376" s="6"/>
      <c r="CS376" s="6"/>
      <c r="CT376" s="6"/>
      <c r="CU376" s="6"/>
      <c r="CV376" s="6"/>
      <c r="CW376" s="6"/>
      <c r="CX376" s="6"/>
      <c r="CY376" s="6"/>
      <c r="CZ376" s="6"/>
      <c r="DA376" s="6"/>
      <c r="DB376" s="6"/>
      <c r="DC376" s="6"/>
      <c r="DD376" s="6"/>
    </row>
    <row r="377" spans="1:108" x14ac:dyDescent="0.35">
      <c r="A377" s="6"/>
      <c r="B377" s="83"/>
      <c r="C377" s="6"/>
      <c r="D377" s="81"/>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c r="AO377" s="6"/>
      <c r="AP377" s="6"/>
      <c r="AQ377" s="6"/>
      <c r="AR377" s="6"/>
      <c r="AS377" s="6"/>
      <c r="AT377" s="6"/>
      <c r="AU377" s="6"/>
      <c r="AV377" s="6"/>
      <c r="AW377" s="6"/>
      <c r="AX377" s="6"/>
      <c r="AY377" s="6"/>
      <c r="AZ377" s="6"/>
      <c r="BA377" s="6"/>
      <c r="BB377" s="6"/>
      <c r="BC377" s="6"/>
      <c r="BD377" s="6"/>
      <c r="BE377" s="6"/>
      <c r="BF377" s="6"/>
      <c r="BG377" s="6"/>
      <c r="BH377" s="6"/>
      <c r="BI377" s="6"/>
      <c r="BJ377" s="6"/>
      <c r="BK377" s="6"/>
      <c r="BL377" s="6"/>
      <c r="BM377" s="6"/>
      <c r="BN377" s="6"/>
      <c r="BO377" s="6"/>
      <c r="BP377" s="6"/>
      <c r="BQ377" s="6"/>
      <c r="BR377" s="6"/>
      <c r="BS377" s="6"/>
      <c r="BT377" s="6"/>
      <c r="BU377" s="6"/>
      <c r="BV377" s="6"/>
      <c r="BW377" s="6"/>
      <c r="BX377" s="6"/>
      <c r="BY377" s="6"/>
      <c r="BZ377" s="6"/>
      <c r="CA377" s="6"/>
      <c r="CB377" s="6"/>
      <c r="CC377" s="6"/>
      <c r="CD377" s="6"/>
      <c r="CE377" s="6"/>
      <c r="CF377" s="6"/>
      <c r="CG377" s="6"/>
      <c r="CH377" s="6"/>
      <c r="CI377" s="6"/>
      <c r="CJ377" s="6"/>
      <c r="CK377" s="6"/>
      <c r="CL377" s="6"/>
      <c r="CM377" s="6"/>
      <c r="CN377" s="6"/>
      <c r="CO377" s="6"/>
      <c r="CP377" s="6"/>
      <c r="CQ377" s="6"/>
      <c r="CR377" s="6"/>
      <c r="CS377" s="6"/>
      <c r="CT377" s="6"/>
      <c r="CU377" s="6"/>
      <c r="CV377" s="6"/>
      <c r="CW377" s="6"/>
      <c r="CX377" s="6"/>
      <c r="CY377" s="6"/>
      <c r="CZ377" s="6"/>
      <c r="DA377" s="6"/>
      <c r="DB377" s="6"/>
      <c r="DC377" s="6"/>
      <c r="DD377" s="6"/>
    </row>
    <row r="378" spans="1:108" x14ac:dyDescent="0.35">
      <c r="A378" s="6"/>
      <c r="B378" s="83"/>
      <c r="C378" s="6"/>
      <c r="D378" s="81"/>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6"/>
      <c r="BA378" s="6"/>
      <c r="BB378" s="6"/>
      <c r="BC378" s="6"/>
      <c r="BD378" s="6"/>
      <c r="BE378" s="6"/>
      <c r="BF378" s="6"/>
      <c r="BG378" s="6"/>
      <c r="BH378" s="6"/>
      <c r="BI378" s="6"/>
      <c r="BJ378" s="6"/>
      <c r="BK378" s="6"/>
      <c r="BL378" s="6"/>
      <c r="BM378" s="6"/>
      <c r="BN378" s="6"/>
      <c r="BO378" s="6"/>
      <c r="BP378" s="6"/>
      <c r="BQ378" s="6"/>
      <c r="BR378" s="6"/>
      <c r="BS378" s="6"/>
      <c r="BT378" s="6"/>
      <c r="BU378" s="6"/>
      <c r="BV378" s="6"/>
      <c r="BW378" s="6"/>
      <c r="BX378" s="6"/>
      <c r="BY378" s="6"/>
      <c r="BZ378" s="6"/>
      <c r="CA378" s="6"/>
      <c r="CB378" s="6"/>
      <c r="CC378" s="6"/>
      <c r="CD378" s="6"/>
      <c r="CE378" s="6"/>
      <c r="CF378" s="6"/>
      <c r="CG378" s="6"/>
      <c r="CH378" s="6"/>
      <c r="CI378" s="6"/>
      <c r="CJ378" s="6"/>
      <c r="CK378" s="6"/>
      <c r="CL378" s="6"/>
      <c r="CM378" s="6"/>
      <c r="CN378" s="6"/>
      <c r="CO378" s="6"/>
      <c r="CP378" s="6"/>
      <c r="CQ378" s="6"/>
      <c r="CR378" s="6"/>
      <c r="CS378" s="6"/>
      <c r="CT378" s="6"/>
      <c r="CU378" s="6"/>
      <c r="CV378" s="6"/>
      <c r="CW378" s="6"/>
      <c r="CX378" s="6"/>
      <c r="CY378" s="6"/>
      <c r="CZ378" s="6"/>
      <c r="DA378" s="6"/>
      <c r="DB378" s="6"/>
      <c r="DC378" s="6"/>
      <c r="DD378" s="6"/>
    </row>
    <row r="379" spans="1:108" x14ac:dyDescent="0.35">
      <c r="A379" s="6"/>
      <c r="B379" s="83"/>
      <c r="C379" s="6"/>
      <c r="D379" s="81"/>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c r="AO379" s="6"/>
      <c r="AP379" s="6"/>
      <c r="AQ379" s="6"/>
      <c r="AR379" s="6"/>
      <c r="AS379" s="6"/>
      <c r="AT379" s="6"/>
      <c r="AU379" s="6"/>
      <c r="AV379" s="6"/>
      <c r="AW379" s="6"/>
      <c r="AX379" s="6"/>
      <c r="AY379" s="6"/>
      <c r="AZ379" s="6"/>
      <c r="BA379" s="6"/>
      <c r="BB379" s="6"/>
      <c r="BC379" s="6"/>
      <c r="BD379" s="6"/>
      <c r="BE379" s="6"/>
      <c r="BF379" s="6"/>
      <c r="BG379" s="6"/>
      <c r="BH379" s="6"/>
      <c r="BI379" s="6"/>
      <c r="BJ379" s="6"/>
      <c r="BK379" s="6"/>
      <c r="BL379" s="6"/>
      <c r="BM379" s="6"/>
      <c r="BN379" s="6"/>
      <c r="BO379" s="6"/>
      <c r="BP379" s="6"/>
      <c r="BQ379" s="6"/>
      <c r="BR379" s="6"/>
      <c r="BS379" s="6"/>
      <c r="BT379" s="6"/>
      <c r="BU379" s="6"/>
      <c r="BV379" s="6"/>
      <c r="BW379" s="6"/>
      <c r="BX379" s="6"/>
      <c r="BY379" s="6"/>
      <c r="BZ379" s="6"/>
      <c r="CA379" s="6"/>
      <c r="CB379" s="6"/>
      <c r="CC379" s="6"/>
      <c r="CD379" s="6"/>
      <c r="CE379" s="6"/>
      <c r="CF379" s="6"/>
      <c r="CG379" s="6"/>
      <c r="CH379" s="6"/>
      <c r="CI379" s="6"/>
      <c r="CJ379" s="6"/>
      <c r="CK379" s="6"/>
      <c r="CL379" s="6"/>
      <c r="CM379" s="6"/>
      <c r="CN379" s="6"/>
      <c r="CO379" s="6"/>
      <c r="CP379" s="6"/>
      <c r="CQ379" s="6"/>
      <c r="CR379" s="6"/>
      <c r="CS379" s="6"/>
      <c r="CT379" s="6"/>
      <c r="CU379" s="6"/>
      <c r="CV379" s="6"/>
      <c r="CW379" s="6"/>
      <c r="CX379" s="6"/>
      <c r="CY379" s="6"/>
      <c r="CZ379" s="6"/>
      <c r="DA379" s="6"/>
      <c r="DB379" s="6"/>
      <c r="DC379" s="6"/>
      <c r="DD379" s="6"/>
    </row>
    <row r="380" spans="1:108" x14ac:dyDescent="0.35">
      <c r="A380" s="6"/>
      <c r="B380" s="83"/>
      <c r="C380" s="6"/>
      <c r="D380" s="81"/>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6"/>
      <c r="BA380" s="6"/>
      <c r="BB380" s="6"/>
      <c r="BC380" s="6"/>
      <c r="BD380" s="6"/>
      <c r="BE380" s="6"/>
      <c r="BF380" s="6"/>
      <c r="BG380" s="6"/>
      <c r="BH380" s="6"/>
      <c r="BI380" s="6"/>
      <c r="BJ380" s="6"/>
      <c r="BK380" s="6"/>
      <c r="BL380" s="6"/>
      <c r="BM380" s="6"/>
      <c r="BN380" s="6"/>
      <c r="BO380" s="6"/>
      <c r="BP380" s="6"/>
      <c r="BQ380" s="6"/>
      <c r="BR380" s="6"/>
      <c r="BS380" s="6"/>
      <c r="BT380" s="6"/>
      <c r="BU380" s="6"/>
      <c r="BV380" s="6"/>
      <c r="BW380" s="6"/>
      <c r="BX380" s="6"/>
      <c r="BY380" s="6"/>
      <c r="BZ380" s="6"/>
      <c r="CA380" s="6"/>
      <c r="CB380" s="6"/>
      <c r="CC380" s="6"/>
      <c r="CD380" s="6"/>
      <c r="CE380" s="6"/>
      <c r="CF380" s="6"/>
      <c r="CG380" s="6"/>
      <c r="CH380" s="6"/>
      <c r="CI380" s="6"/>
      <c r="CJ380" s="6"/>
      <c r="CK380" s="6"/>
      <c r="CL380" s="6"/>
      <c r="CM380" s="6"/>
      <c r="CN380" s="6"/>
      <c r="CO380" s="6"/>
      <c r="CP380" s="6"/>
      <c r="CQ380" s="6"/>
      <c r="CR380" s="6"/>
      <c r="CS380" s="6"/>
      <c r="CT380" s="6"/>
      <c r="CU380" s="6"/>
      <c r="CV380" s="6"/>
      <c r="CW380" s="6"/>
      <c r="CX380" s="6"/>
      <c r="CY380" s="6"/>
      <c r="CZ380" s="6"/>
      <c r="DA380" s="6"/>
      <c r="DB380" s="6"/>
      <c r="DC380" s="6"/>
      <c r="DD380" s="6"/>
    </row>
    <row r="381" spans="1:108" x14ac:dyDescent="0.35">
      <c r="A381" s="6"/>
      <c r="B381" s="83"/>
      <c r="C381" s="6"/>
      <c r="D381" s="81"/>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c r="AO381" s="6"/>
      <c r="AP381" s="6"/>
      <c r="AQ381" s="6"/>
      <c r="AR381" s="6"/>
      <c r="AS381" s="6"/>
      <c r="AT381" s="6"/>
      <c r="AU381" s="6"/>
      <c r="AV381" s="6"/>
      <c r="AW381" s="6"/>
      <c r="AX381" s="6"/>
      <c r="AY381" s="6"/>
      <c r="AZ381" s="6"/>
      <c r="BA381" s="6"/>
      <c r="BB381" s="6"/>
      <c r="BC381" s="6"/>
      <c r="BD381" s="6"/>
      <c r="BE381" s="6"/>
      <c r="BF381" s="6"/>
      <c r="BG381" s="6"/>
      <c r="BH381" s="6"/>
      <c r="BI381" s="6"/>
      <c r="BJ381" s="6"/>
      <c r="BK381" s="6"/>
      <c r="BL381" s="6"/>
      <c r="BM381" s="6"/>
      <c r="BN381" s="6"/>
      <c r="BO381" s="6"/>
      <c r="BP381" s="6"/>
      <c r="BQ381" s="6"/>
      <c r="BR381" s="6"/>
      <c r="BS381" s="6"/>
      <c r="BT381" s="6"/>
      <c r="BU381" s="6"/>
      <c r="BV381" s="6"/>
      <c r="BW381" s="6"/>
      <c r="BX381" s="6"/>
      <c r="BY381" s="6"/>
      <c r="BZ381" s="6"/>
      <c r="CA381" s="6"/>
      <c r="CB381" s="6"/>
      <c r="CC381" s="6"/>
      <c r="CD381" s="6"/>
      <c r="CE381" s="6"/>
      <c r="CF381" s="6"/>
      <c r="CG381" s="6"/>
      <c r="CH381" s="6"/>
      <c r="CI381" s="6"/>
      <c r="CJ381" s="6"/>
      <c r="CK381" s="6"/>
      <c r="CL381" s="6"/>
      <c r="CM381" s="6"/>
      <c r="CN381" s="6"/>
      <c r="CO381" s="6"/>
      <c r="CP381" s="6"/>
      <c r="CQ381" s="6"/>
      <c r="CR381" s="6"/>
      <c r="CS381" s="6"/>
      <c r="CT381" s="6"/>
      <c r="CU381" s="6"/>
      <c r="CV381" s="6"/>
      <c r="CW381" s="6"/>
      <c r="CX381" s="6"/>
      <c r="CY381" s="6"/>
      <c r="CZ381" s="6"/>
      <c r="DA381" s="6"/>
      <c r="DB381" s="6"/>
      <c r="DC381" s="6"/>
      <c r="DD381" s="6"/>
    </row>
    <row r="382" spans="1:108" x14ac:dyDescent="0.35">
      <c r="A382" s="6"/>
      <c r="B382" s="83"/>
      <c r="C382" s="6"/>
      <c r="D382" s="81"/>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6"/>
      <c r="BA382" s="6"/>
      <c r="BB382" s="6"/>
      <c r="BC382" s="6"/>
      <c r="BD382" s="6"/>
      <c r="BE382" s="6"/>
      <c r="BF382" s="6"/>
      <c r="BG382" s="6"/>
      <c r="BH382" s="6"/>
      <c r="BI382" s="6"/>
      <c r="BJ382" s="6"/>
      <c r="BK382" s="6"/>
      <c r="BL382" s="6"/>
      <c r="BM382" s="6"/>
      <c r="BN382" s="6"/>
      <c r="BO382" s="6"/>
      <c r="BP382" s="6"/>
      <c r="BQ382" s="6"/>
      <c r="BR382" s="6"/>
      <c r="BS382" s="6"/>
      <c r="BT382" s="6"/>
      <c r="BU382" s="6"/>
      <c r="BV382" s="6"/>
      <c r="BW382" s="6"/>
      <c r="BX382" s="6"/>
      <c r="BY382" s="6"/>
      <c r="BZ382" s="6"/>
      <c r="CA382" s="6"/>
      <c r="CB382" s="6"/>
      <c r="CC382" s="6"/>
      <c r="CD382" s="6"/>
      <c r="CE382" s="6"/>
      <c r="CF382" s="6"/>
      <c r="CG382" s="6"/>
      <c r="CH382" s="6"/>
      <c r="CI382" s="6"/>
      <c r="CJ382" s="6"/>
      <c r="CK382" s="6"/>
      <c r="CL382" s="6"/>
      <c r="CM382" s="6"/>
      <c r="CN382" s="6"/>
      <c r="CO382" s="6"/>
      <c r="CP382" s="6"/>
      <c r="CQ382" s="6"/>
      <c r="CR382" s="6"/>
      <c r="CS382" s="6"/>
      <c r="CT382" s="6"/>
      <c r="CU382" s="6"/>
      <c r="CV382" s="6"/>
      <c r="CW382" s="6"/>
      <c r="CX382" s="6"/>
      <c r="CY382" s="6"/>
      <c r="CZ382" s="6"/>
      <c r="DA382" s="6"/>
      <c r="DB382" s="6"/>
      <c r="DC382" s="6"/>
      <c r="DD382" s="6"/>
    </row>
    <row r="383" spans="1:108" x14ac:dyDescent="0.35">
      <c r="A383" s="6"/>
      <c r="B383" s="83"/>
      <c r="C383" s="6"/>
      <c r="D383" s="81"/>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c r="AO383" s="6"/>
      <c r="AP383" s="6"/>
      <c r="AQ383" s="6"/>
      <c r="AR383" s="6"/>
      <c r="AS383" s="6"/>
      <c r="AT383" s="6"/>
      <c r="AU383" s="6"/>
      <c r="AV383" s="6"/>
      <c r="AW383" s="6"/>
      <c r="AX383" s="6"/>
      <c r="AY383" s="6"/>
      <c r="AZ383" s="6"/>
      <c r="BA383" s="6"/>
      <c r="BB383" s="6"/>
      <c r="BC383" s="6"/>
      <c r="BD383" s="6"/>
      <c r="BE383" s="6"/>
      <c r="BF383" s="6"/>
      <c r="BG383" s="6"/>
      <c r="BH383" s="6"/>
      <c r="BI383" s="6"/>
      <c r="BJ383" s="6"/>
      <c r="BK383" s="6"/>
      <c r="BL383" s="6"/>
      <c r="BM383" s="6"/>
      <c r="BN383" s="6"/>
      <c r="BO383" s="6"/>
      <c r="BP383" s="6"/>
      <c r="BQ383" s="6"/>
      <c r="BR383" s="6"/>
      <c r="BS383" s="6"/>
      <c r="BT383" s="6"/>
      <c r="BU383" s="6"/>
      <c r="BV383" s="6"/>
      <c r="BW383" s="6"/>
      <c r="BX383" s="6"/>
      <c r="BY383" s="6"/>
      <c r="BZ383" s="6"/>
      <c r="CA383" s="6"/>
      <c r="CB383" s="6"/>
      <c r="CC383" s="6"/>
      <c r="CD383" s="6"/>
      <c r="CE383" s="6"/>
      <c r="CF383" s="6"/>
      <c r="CG383" s="6"/>
      <c r="CH383" s="6"/>
      <c r="CI383" s="6"/>
      <c r="CJ383" s="6"/>
      <c r="CK383" s="6"/>
      <c r="CL383" s="6"/>
      <c r="CM383" s="6"/>
      <c r="CN383" s="6"/>
      <c r="CO383" s="6"/>
      <c r="CP383" s="6"/>
      <c r="CQ383" s="6"/>
      <c r="CR383" s="6"/>
      <c r="CS383" s="6"/>
      <c r="CT383" s="6"/>
      <c r="CU383" s="6"/>
      <c r="CV383" s="6"/>
      <c r="CW383" s="6"/>
      <c r="CX383" s="6"/>
      <c r="CY383" s="6"/>
      <c r="CZ383" s="6"/>
      <c r="DA383" s="6"/>
      <c r="DB383" s="6"/>
      <c r="DC383" s="6"/>
      <c r="DD383" s="6"/>
    </row>
    <row r="384" spans="1:108" x14ac:dyDescent="0.35">
      <c r="A384" s="6"/>
      <c r="B384" s="83"/>
      <c r="C384" s="6"/>
      <c r="D384" s="81"/>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6"/>
      <c r="BA384" s="6"/>
      <c r="BB384" s="6"/>
      <c r="BC384" s="6"/>
      <c r="BD384" s="6"/>
      <c r="BE384" s="6"/>
      <c r="BF384" s="6"/>
      <c r="BG384" s="6"/>
      <c r="BH384" s="6"/>
      <c r="BI384" s="6"/>
      <c r="BJ384" s="6"/>
      <c r="BK384" s="6"/>
      <c r="BL384" s="6"/>
      <c r="BM384" s="6"/>
      <c r="BN384" s="6"/>
      <c r="BO384" s="6"/>
      <c r="BP384" s="6"/>
      <c r="BQ384" s="6"/>
      <c r="BR384" s="6"/>
      <c r="BS384" s="6"/>
      <c r="BT384" s="6"/>
      <c r="BU384" s="6"/>
      <c r="BV384" s="6"/>
      <c r="BW384" s="6"/>
      <c r="BX384" s="6"/>
      <c r="BY384" s="6"/>
      <c r="BZ384" s="6"/>
      <c r="CA384" s="6"/>
      <c r="CB384" s="6"/>
      <c r="CC384" s="6"/>
      <c r="CD384" s="6"/>
      <c r="CE384" s="6"/>
      <c r="CF384" s="6"/>
      <c r="CG384" s="6"/>
      <c r="CH384" s="6"/>
      <c r="CI384" s="6"/>
      <c r="CJ384" s="6"/>
      <c r="CK384" s="6"/>
      <c r="CL384" s="6"/>
      <c r="CM384" s="6"/>
      <c r="CN384" s="6"/>
      <c r="CO384" s="6"/>
      <c r="CP384" s="6"/>
      <c r="CQ384" s="6"/>
      <c r="CR384" s="6"/>
      <c r="CS384" s="6"/>
      <c r="CT384" s="6"/>
      <c r="CU384" s="6"/>
      <c r="CV384" s="6"/>
      <c r="CW384" s="6"/>
      <c r="CX384" s="6"/>
      <c r="CY384" s="6"/>
      <c r="CZ384" s="6"/>
      <c r="DA384" s="6"/>
      <c r="DB384" s="6"/>
      <c r="DC384" s="6"/>
      <c r="DD384" s="6"/>
    </row>
    <row r="385" spans="1:108" x14ac:dyDescent="0.35">
      <c r="A385" s="6"/>
      <c r="B385" s="83"/>
      <c r="C385" s="6"/>
      <c r="D385" s="81"/>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c r="AO385" s="6"/>
      <c r="AP385" s="6"/>
      <c r="AQ385" s="6"/>
      <c r="AR385" s="6"/>
      <c r="AS385" s="6"/>
      <c r="AT385" s="6"/>
      <c r="AU385" s="6"/>
      <c r="AV385" s="6"/>
      <c r="AW385" s="6"/>
      <c r="AX385" s="6"/>
      <c r="AY385" s="6"/>
      <c r="AZ385" s="6"/>
      <c r="BA385" s="6"/>
      <c r="BB385" s="6"/>
      <c r="BC385" s="6"/>
      <c r="BD385" s="6"/>
      <c r="BE385" s="6"/>
      <c r="BF385" s="6"/>
      <c r="BG385" s="6"/>
      <c r="BH385" s="6"/>
      <c r="BI385" s="6"/>
      <c r="BJ385" s="6"/>
      <c r="BK385" s="6"/>
      <c r="BL385" s="6"/>
      <c r="BM385" s="6"/>
      <c r="BN385" s="6"/>
      <c r="BO385" s="6"/>
      <c r="BP385" s="6"/>
      <c r="BQ385" s="6"/>
      <c r="BR385" s="6"/>
      <c r="BS385" s="6"/>
      <c r="BT385" s="6"/>
      <c r="BU385" s="6"/>
      <c r="BV385" s="6"/>
      <c r="BW385" s="6"/>
      <c r="BX385" s="6"/>
      <c r="BY385" s="6"/>
      <c r="BZ385" s="6"/>
      <c r="CA385" s="6"/>
      <c r="CB385" s="6"/>
      <c r="CC385" s="6"/>
      <c r="CD385" s="6"/>
      <c r="CE385" s="6"/>
      <c r="CF385" s="6"/>
      <c r="CG385" s="6"/>
      <c r="CH385" s="6"/>
      <c r="CI385" s="6"/>
      <c r="CJ385" s="6"/>
      <c r="CK385" s="6"/>
      <c r="CL385" s="6"/>
      <c r="CM385" s="6"/>
      <c r="CN385" s="6"/>
      <c r="CO385" s="6"/>
      <c r="CP385" s="6"/>
      <c r="CQ385" s="6"/>
      <c r="CR385" s="6"/>
      <c r="CS385" s="6"/>
      <c r="CT385" s="6"/>
      <c r="CU385" s="6"/>
      <c r="CV385" s="6"/>
      <c r="CW385" s="6"/>
      <c r="CX385" s="6"/>
      <c r="CY385" s="6"/>
      <c r="CZ385" s="6"/>
      <c r="DA385" s="6"/>
      <c r="DB385" s="6"/>
      <c r="DC385" s="6"/>
      <c r="DD385" s="6"/>
    </row>
    <row r="386" spans="1:108" x14ac:dyDescent="0.35">
      <c r="A386" s="6"/>
      <c r="B386" s="83"/>
      <c r="C386" s="6"/>
      <c r="D386" s="81"/>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c r="BA386" s="6"/>
      <c r="BB386" s="6"/>
      <c r="BC386" s="6"/>
      <c r="BD386" s="6"/>
      <c r="BE386" s="6"/>
      <c r="BF386" s="6"/>
      <c r="BG386" s="6"/>
      <c r="BH386" s="6"/>
      <c r="BI386" s="6"/>
      <c r="BJ386" s="6"/>
      <c r="BK386" s="6"/>
      <c r="BL386" s="6"/>
      <c r="BM386" s="6"/>
      <c r="BN386" s="6"/>
      <c r="BO386" s="6"/>
      <c r="BP386" s="6"/>
      <c r="BQ386" s="6"/>
      <c r="BR386" s="6"/>
      <c r="BS386" s="6"/>
      <c r="BT386" s="6"/>
      <c r="BU386" s="6"/>
      <c r="BV386" s="6"/>
      <c r="BW386" s="6"/>
      <c r="BX386" s="6"/>
      <c r="BY386" s="6"/>
      <c r="BZ386" s="6"/>
      <c r="CA386" s="6"/>
      <c r="CB386" s="6"/>
      <c r="CC386" s="6"/>
      <c r="CD386" s="6"/>
      <c r="CE386" s="6"/>
      <c r="CF386" s="6"/>
      <c r="CG386" s="6"/>
      <c r="CH386" s="6"/>
      <c r="CI386" s="6"/>
      <c r="CJ386" s="6"/>
      <c r="CK386" s="6"/>
      <c r="CL386" s="6"/>
      <c r="CM386" s="6"/>
      <c r="CN386" s="6"/>
      <c r="CO386" s="6"/>
      <c r="CP386" s="6"/>
      <c r="CQ386" s="6"/>
      <c r="CR386" s="6"/>
      <c r="CS386" s="6"/>
      <c r="CT386" s="6"/>
      <c r="CU386" s="6"/>
      <c r="CV386" s="6"/>
      <c r="CW386" s="6"/>
      <c r="CX386" s="6"/>
      <c r="CY386" s="6"/>
      <c r="CZ386" s="6"/>
      <c r="DA386" s="6"/>
      <c r="DB386" s="6"/>
      <c r="DC386" s="6"/>
      <c r="DD386" s="6"/>
    </row>
    <row r="387" spans="1:108" x14ac:dyDescent="0.35">
      <c r="A387" s="6"/>
      <c r="B387" s="83"/>
      <c r="C387" s="6"/>
      <c r="D387" s="81"/>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c r="AO387" s="6"/>
      <c r="AP387" s="6"/>
      <c r="AQ387" s="6"/>
      <c r="AR387" s="6"/>
      <c r="AS387" s="6"/>
      <c r="AT387" s="6"/>
      <c r="AU387" s="6"/>
      <c r="AV387" s="6"/>
      <c r="AW387" s="6"/>
      <c r="AX387" s="6"/>
      <c r="AY387" s="6"/>
      <c r="AZ387" s="6"/>
      <c r="BA387" s="6"/>
      <c r="BB387" s="6"/>
      <c r="BC387" s="6"/>
      <c r="BD387" s="6"/>
      <c r="BE387" s="6"/>
      <c r="BF387" s="6"/>
      <c r="BG387" s="6"/>
      <c r="BH387" s="6"/>
      <c r="BI387" s="6"/>
      <c r="BJ387" s="6"/>
      <c r="BK387" s="6"/>
      <c r="BL387" s="6"/>
      <c r="BM387" s="6"/>
      <c r="BN387" s="6"/>
      <c r="BO387" s="6"/>
      <c r="BP387" s="6"/>
      <c r="BQ387" s="6"/>
      <c r="BR387" s="6"/>
      <c r="BS387" s="6"/>
      <c r="BT387" s="6"/>
      <c r="BU387" s="6"/>
      <c r="BV387" s="6"/>
      <c r="BW387" s="6"/>
      <c r="BX387" s="6"/>
      <c r="BY387" s="6"/>
      <c r="BZ387" s="6"/>
      <c r="CA387" s="6"/>
      <c r="CB387" s="6"/>
      <c r="CC387" s="6"/>
      <c r="CD387" s="6"/>
      <c r="CE387" s="6"/>
      <c r="CF387" s="6"/>
      <c r="CG387" s="6"/>
      <c r="CH387" s="6"/>
      <c r="CI387" s="6"/>
      <c r="CJ387" s="6"/>
      <c r="CK387" s="6"/>
      <c r="CL387" s="6"/>
      <c r="CM387" s="6"/>
      <c r="CN387" s="6"/>
      <c r="CO387" s="6"/>
      <c r="CP387" s="6"/>
      <c r="CQ387" s="6"/>
      <c r="CR387" s="6"/>
      <c r="CS387" s="6"/>
      <c r="CT387" s="6"/>
      <c r="CU387" s="6"/>
      <c r="CV387" s="6"/>
      <c r="CW387" s="6"/>
      <c r="CX387" s="6"/>
      <c r="CY387" s="6"/>
      <c r="CZ387" s="6"/>
      <c r="DA387" s="6"/>
      <c r="DB387" s="6"/>
      <c r="DC387" s="6"/>
      <c r="DD387" s="6"/>
    </row>
    <row r="388" spans="1:108" x14ac:dyDescent="0.35">
      <c r="A388" s="6"/>
      <c r="B388" s="83"/>
      <c r="C388" s="6"/>
      <c r="D388" s="81"/>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c r="BA388" s="6"/>
      <c r="BB388" s="6"/>
      <c r="BC388" s="6"/>
      <c r="BD388" s="6"/>
      <c r="BE388" s="6"/>
      <c r="BF388" s="6"/>
      <c r="BG388" s="6"/>
      <c r="BH388" s="6"/>
      <c r="BI388" s="6"/>
      <c r="BJ388" s="6"/>
      <c r="BK388" s="6"/>
      <c r="BL388" s="6"/>
      <c r="BM388" s="6"/>
      <c r="BN388" s="6"/>
      <c r="BO388" s="6"/>
      <c r="BP388" s="6"/>
      <c r="BQ388" s="6"/>
      <c r="BR388" s="6"/>
      <c r="BS388" s="6"/>
      <c r="BT388" s="6"/>
      <c r="BU388" s="6"/>
      <c r="BV388" s="6"/>
      <c r="BW388" s="6"/>
      <c r="BX388" s="6"/>
      <c r="BY388" s="6"/>
      <c r="BZ388" s="6"/>
      <c r="CA388" s="6"/>
      <c r="CB388" s="6"/>
      <c r="CC388" s="6"/>
      <c r="CD388" s="6"/>
      <c r="CE388" s="6"/>
      <c r="CF388" s="6"/>
      <c r="CG388" s="6"/>
      <c r="CH388" s="6"/>
      <c r="CI388" s="6"/>
      <c r="CJ388" s="6"/>
      <c r="CK388" s="6"/>
      <c r="CL388" s="6"/>
      <c r="CM388" s="6"/>
      <c r="CN388" s="6"/>
      <c r="CO388" s="6"/>
      <c r="CP388" s="6"/>
      <c r="CQ388" s="6"/>
      <c r="CR388" s="6"/>
      <c r="CS388" s="6"/>
      <c r="CT388" s="6"/>
      <c r="CU388" s="6"/>
      <c r="CV388" s="6"/>
      <c r="CW388" s="6"/>
      <c r="CX388" s="6"/>
      <c r="CY388" s="6"/>
      <c r="CZ388" s="6"/>
      <c r="DA388" s="6"/>
      <c r="DB388" s="6"/>
      <c r="DC388" s="6"/>
      <c r="DD388" s="6"/>
    </row>
    <row r="389" spans="1:108" x14ac:dyDescent="0.35">
      <c r="A389" s="6"/>
      <c r="B389" s="83"/>
      <c r="C389" s="6"/>
      <c r="D389" s="81"/>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c r="AO389" s="6"/>
      <c r="AP389" s="6"/>
      <c r="AQ389" s="6"/>
      <c r="AR389" s="6"/>
      <c r="AS389" s="6"/>
      <c r="AT389" s="6"/>
      <c r="AU389" s="6"/>
      <c r="AV389" s="6"/>
      <c r="AW389" s="6"/>
      <c r="AX389" s="6"/>
      <c r="AY389" s="6"/>
      <c r="AZ389" s="6"/>
      <c r="BA389" s="6"/>
      <c r="BB389" s="6"/>
      <c r="BC389" s="6"/>
      <c r="BD389" s="6"/>
      <c r="BE389" s="6"/>
      <c r="BF389" s="6"/>
      <c r="BG389" s="6"/>
      <c r="BH389" s="6"/>
      <c r="BI389" s="6"/>
      <c r="BJ389" s="6"/>
      <c r="BK389" s="6"/>
      <c r="BL389" s="6"/>
      <c r="BM389" s="6"/>
      <c r="BN389" s="6"/>
      <c r="BO389" s="6"/>
      <c r="BP389" s="6"/>
      <c r="BQ389" s="6"/>
      <c r="BR389" s="6"/>
      <c r="BS389" s="6"/>
      <c r="BT389" s="6"/>
      <c r="BU389" s="6"/>
      <c r="BV389" s="6"/>
      <c r="BW389" s="6"/>
      <c r="BX389" s="6"/>
      <c r="BY389" s="6"/>
      <c r="BZ389" s="6"/>
      <c r="CA389" s="6"/>
      <c r="CB389" s="6"/>
      <c r="CC389" s="6"/>
      <c r="CD389" s="6"/>
      <c r="CE389" s="6"/>
      <c r="CF389" s="6"/>
      <c r="CG389" s="6"/>
      <c r="CH389" s="6"/>
      <c r="CI389" s="6"/>
      <c r="CJ389" s="6"/>
      <c r="CK389" s="6"/>
      <c r="CL389" s="6"/>
      <c r="CM389" s="6"/>
      <c r="CN389" s="6"/>
      <c r="CO389" s="6"/>
      <c r="CP389" s="6"/>
      <c r="CQ389" s="6"/>
      <c r="CR389" s="6"/>
      <c r="CS389" s="6"/>
      <c r="CT389" s="6"/>
      <c r="CU389" s="6"/>
      <c r="CV389" s="6"/>
      <c r="CW389" s="6"/>
      <c r="CX389" s="6"/>
      <c r="CY389" s="6"/>
      <c r="CZ389" s="6"/>
      <c r="DA389" s="6"/>
      <c r="DB389" s="6"/>
      <c r="DC389" s="6"/>
      <c r="DD389" s="6"/>
    </row>
    <row r="390" spans="1:108" x14ac:dyDescent="0.35">
      <c r="A390" s="6"/>
      <c r="B390" s="83"/>
      <c r="C390" s="6"/>
      <c r="D390" s="81"/>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6"/>
      <c r="BA390" s="6"/>
      <c r="BB390" s="6"/>
      <c r="BC390" s="6"/>
      <c r="BD390" s="6"/>
      <c r="BE390" s="6"/>
      <c r="BF390" s="6"/>
      <c r="BG390" s="6"/>
      <c r="BH390" s="6"/>
      <c r="BI390" s="6"/>
      <c r="BJ390" s="6"/>
      <c r="BK390" s="6"/>
      <c r="BL390" s="6"/>
      <c r="BM390" s="6"/>
      <c r="BN390" s="6"/>
      <c r="BO390" s="6"/>
      <c r="BP390" s="6"/>
      <c r="BQ390" s="6"/>
      <c r="BR390" s="6"/>
      <c r="BS390" s="6"/>
      <c r="BT390" s="6"/>
      <c r="BU390" s="6"/>
      <c r="BV390" s="6"/>
      <c r="BW390" s="6"/>
      <c r="BX390" s="6"/>
      <c r="BY390" s="6"/>
      <c r="BZ390" s="6"/>
      <c r="CA390" s="6"/>
      <c r="CB390" s="6"/>
      <c r="CC390" s="6"/>
      <c r="CD390" s="6"/>
      <c r="CE390" s="6"/>
      <c r="CF390" s="6"/>
      <c r="CG390" s="6"/>
      <c r="CH390" s="6"/>
      <c r="CI390" s="6"/>
      <c r="CJ390" s="6"/>
      <c r="CK390" s="6"/>
      <c r="CL390" s="6"/>
      <c r="CM390" s="6"/>
      <c r="CN390" s="6"/>
      <c r="CO390" s="6"/>
      <c r="CP390" s="6"/>
      <c r="CQ390" s="6"/>
      <c r="CR390" s="6"/>
      <c r="CS390" s="6"/>
      <c r="CT390" s="6"/>
      <c r="CU390" s="6"/>
      <c r="CV390" s="6"/>
      <c r="CW390" s="6"/>
      <c r="CX390" s="6"/>
      <c r="CY390" s="6"/>
      <c r="CZ390" s="6"/>
      <c r="DA390" s="6"/>
      <c r="DB390" s="6"/>
      <c r="DC390" s="6"/>
      <c r="DD390" s="6"/>
    </row>
    <row r="391" spans="1:108" x14ac:dyDescent="0.35">
      <c r="A391" s="6"/>
      <c r="B391" s="83"/>
      <c r="C391" s="6"/>
      <c r="D391" s="81"/>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c r="AO391" s="6"/>
      <c r="AP391" s="6"/>
      <c r="AQ391" s="6"/>
      <c r="AR391" s="6"/>
      <c r="AS391" s="6"/>
      <c r="AT391" s="6"/>
      <c r="AU391" s="6"/>
      <c r="AV391" s="6"/>
      <c r="AW391" s="6"/>
      <c r="AX391" s="6"/>
      <c r="AY391" s="6"/>
      <c r="AZ391" s="6"/>
      <c r="BA391" s="6"/>
      <c r="BB391" s="6"/>
      <c r="BC391" s="6"/>
      <c r="BD391" s="6"/>
      <c r="BE391" s="6"/>
      <c r="BF391" s="6"/>
      <c r="BG391" s="6"/>
      <c r="BH391" s="6"/>
      <c r="BI391" s="6"/>
      <c r="BJ391" s="6"/>
      <c r="BK391" s="6"/>
      <c r="BL391" s="6"/>
      <c r="BM391" s="6"/>
      <c r="BN391" s="6"/>
      <c r="BO391" s="6"/>
      <c r="BP391" s="6"/>
      <c r="BQ391" s="6"/>
      <c r="BR391" s="6"/>
      <c r="BS391" s="6"/>
      <c r="BT391" s="6"/>
      <c r="BU391" s="6"/>
      <c r="BV391" s="6"/>
      <c r="BW391" s="6"/>
      <c r="BX391" s="6"/>
      <c r="BY391" s="6"/>
      <c r="BZ391" s="6"/>
      <c r="CA391" s="6"/>
      <c r="CB391" s="6"/>
      <c r="CC391" s="6"/>
      <c r="CD391" s="6"/>
      <c r="CE391" s="6"/>
      <c r="CF391" s="6"/>
      <c r="CG391" s="6"/>
      <c r="CH391" s="6"/>
      <c r="CI391" s="6"/>
      <c r="CJ391" s="6"/>
      <c r="CK391" s="6"/>
      <c r="CL391" s="6"/>
      <c r="CM391" s="6"/>
      <c r="CN391" s="6"/>
      <c r="CO391" s="6"/>
      <c r="CP391" s="6"/>
      <c r="CQ391" s="6"/>
      <c r="CR391" s="6"/>
      <c r="CS391" s="6"/>
      <c r="CT391" s="6"/>
      <c r="CU391" s="6"/>
      <c r="CV391" s="6"/>
      <c r="CW391" s="6"/>
      <c r="CX391" s="6"/>
      <c r="CY391" s="6"/>
      <c r="CZ391" s="6"/>
      <c r="DA391" s="6"/>
      <c r="DB391" s="6"/>
      <c r="DC391" s="6"/>
      <c r="DD391" s="6"/>
    </row>
    <row r="392" spans="1:108" x14ac:dyDescent="0.35">
      <c r="A392" s="6"/>
      <c r="B392" s="83"/>
      <c r="C392" s="6"/>
      <c r="D392" s="81"/>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c r="AV392" s="6"/>
      <c r="AW392" s="6"/>
      <c r="AX392" s="6"/>
      <c r="AY392" s="6"/>
      <c r="AZ392" s="6"/>
      <c r="BA392" s="6"/>
      <c r="BB392" s="6"/>
      <c r="BC392" s="6"/>
      <c r="BD392" s="6"/>
      <c r="BE392" s="6"/>
      <c r="BF392" s="6"/>
      <c r="BG392" s="6"/>
      <c r="BH392" s="6"/>
      <c r="BI392" s="6"/>
      <c r="BJ392" s="6"/>
      <c r="BK392" s="6"/>
      <c r="BL392" s="6"/>
      <c r="BM392" s="6"/>
      <c r="BN392" s="6"/>
      <c r="BO392" s="6"/>
      <c r="BP392" s="6"/>
      <c r="BQ392" s="6"/>
      <c r="BR392" s="6"/>
      <c r="BS392" s="6"/>
      <c r="BT392" s="6"/>
      <c r="BU392" s="6"/>
      <c r="BV392" s="6"/>
      <c r="BW392" s="6"/>
      <c r="BX392" s="6"/>
      <c r="BY392" s="6"/>
      <c r="BZ392" s="6"/>
      <c r="CA392" s="6"/>
      <c r="CB392" s="6"/>
      <c r="CC392" s="6"/>
      <c r="CD392" s="6"/>
      <c r="CE392" s="6"/>
      <c r="CF392" s="6"/>
      <c r="CG392" s="6"/>
      <c r="CH392" s="6"/>
      <c r="CI392" s="6"/>
      <c r="CJ392" s="6"/>
      <c r="CK392" s="6"/>
      <c r="CL392" s="6"/>
      <c r="CM392" s="6"/>
      <c r="CN392" s="6"/>
      <c r="CO392" s="6"/>
      <c r="CP392" s="6"/>
      <c r="CQ392" s="6"/>
      <c r="CR392" s="6"/>
      <c r="CS392" s="6"/>
      <c r="CT392" s="6"/>
      <c r="CU392" s="6"/>
      <c r="CV392" s="6"/>
      <c r="CW392" s="6"/>
      <c r="CX392" s="6"/>
      <c r="CY392" s="6"/>
      <c r="CZ392" s="6"/>
      <c r="DA392" s="6"/>
      <c r="DB392" s="6"/>
      <c r="DC392" s="6"/>
      <c r="DD392" s="6"/>
    </row>
    <row r="393" spans="1:108" x14ac:dyDescent="0.35">
      <c r="A393" s="6"/>
      <c r="B393" s="83"/>
      <c r="C393" s="6"/>
      <c r="D393" s="81"/>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c r="AO393" s="6"/>
      <c r="AP393" s="6"/>
      <c r="AQ393" s="6"/>
      <c r="AR393" s="6"/>
      <c r="AS393" s="6"/>
      <c r="AT393" s="6"/>
      <c r="AU393" s="6"/>
      <c r="AV393" s="6"/>
      <c r="AW393" s="6"/>
      <c r="AX393" s="6"/>
      <c r="AY393" s="6"/>
      <c r="AZ393" s="6"/>
      <c r="BA393" s="6"/>
      <c r="BB393" s="6"/>
      <c r="BC393" s="6"/>
      <c r="BD393" s="6"/>
      <c r="BE393" s="6"/>
      <c r="BF393" s="6"/>
      <c r="BG393" s="6"/>
      <c r="BH393" s="6"/>
      <c r="BI393" s="6"/>
      <c r="BJ393" s="6"/>
      <c r="BK393" s="6"/>
      <c r="BL393" s="6"/>
      <c r="BM393" s="6"/>
      <c r="BN393" s="6"/>
      <c r="BO393" s="6"/>
      <c r="BP393" s="6"/>
      <c r="BQ393" s="6"/>
      <c r="BR393" s="6"/>
      <c r="BS393" s="6"/>
      <c r="BT393" s="6"/>
      <c r="BU393" s="6"/>
      <c r="BV393" s="6"/>
      <c r="BW393" s="6"/>
      <c r="BX393" s="6"/>
      <c r="BY393" s="6"/>
      <c r="BZ393" s="6"/>
      <c r="CA393" s="6"/>
      <c r="CB393" s="6"/>
      <c r="CC393" s="6"/>
      <c r="CD393" s="6"/>
      <c r="CE393" s="6"/>
      <c r="CF393" s="6"/>
      <c r="CG393" s="6"/>
      <c r="CH393" s="6"/>
      <c r="CI393" s="6"/>
      <c r="CJ393" s="6"/>
      <c r="CK393" s="6"/>
      <c r="CL393" s="6"/>
      <c r="CM393" s="6"/>
      <c r="CN393" s="6"/>
      <c r="CO393" s="6"/>
      <c r="CP393" s="6"/>
      <c r="CQ393" s="6"/>
      <c r="CR393" s="6"/>
      <c r="CS393" s="6"/>
      <c r="CT393" s="6"/>
      <c r="CU393" s="6"/>
      <c r="CV393" s="6"/>
      <c r="CW393" s="6"/>
      <c r="CX393" s="6"/>
      <c r="CY393" s="6"/>
      <c r="CZ393" s="6"/>
      <c r="DA393" s="6"/>
      <c r="DB393" s="6"/>
      <c r="DC393" s="6"/>
      <c r="DD393" s="6"/>
    </row>
    <row r="394" spans="1:108" x14ac:dyDescent="0.35">
      <c r="A394" s="6"/>
      <c r="B394" s="83"/>
      <c r="C394" s="6"/>
      <c r="D394" s="81"/>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c r="AV394" s="6"/>
      <c r="AW394" s="6"/>
      <c r="AX394" s="6"/>
      <c r="AY394" s="6"/>
      <c r="AZ394" s="6"/>
      <c r="BA394" s="6"/>
      <c r="BB394" s="6"/>
      <c r="BC394" s="6"/>
      <c r="BD394" s="6"/>
      <c r="BE394" s="6"/>
      <c r="BF394" s="6"/>
      <c r="BG394" s="6"/>
      <c r="BH394" s="6"/>
      <c r="BI394" s="6"/>
      <c r="BJ394" s="6"/>
      <c r="BK394" s="6"/>
      <c r="BL394" s="6"/>
      <c r="BM394" s="6"/>
      <c r="BN394" s="6"/>
      <c r="BO394" s="6"/>
      <c r="BP394" s="6"/>
      <c r="BQ394" s="6"/>
      <c r="BR394" s="6"/>
      <c r="BS394" s="6"/>
      <c r="BT394" s="6"/>
      <c r="BU394" s="6"/>
      <c r="BV394" s="6"/>
      <c r="BW394" s="6"/>
      <c r="BX394" s="6"/>
      <c r="BY394" s="6"/>
      <c r="BZ394" s="6"/>
      <c r="CA394" s="6"/>
      <c r="CB394" s="6"/>
      <c r="CC394" s="6"/>
      <c r="CD394" s="6"/>
      <c r="CE394" s="6"/>
      <c r="CF394" s="6"/>
      <c r="CG394" s="6"/>
      <c r="CH394" s="6"/>
      <c r="CI394" s="6"/>
      <c r="CJ394" s="6"/>
      <c r="CK394" s="6"/>
      <c r="CL394" s="6"/>
      <c r="CM394" s="6"/>
      <c r="CN394" s="6"/>
      <c r="CO394" s="6"/>
      <c r="CP394" s="6"/>
      <c r="CQ394" s="6"/>
      <c r="CR394" s="6"/>
      <c r="CS394" s="6"/>
      <c r="CT394" s="6"/>
      <c r="CU394" s="6"/>
      <c r="CV394" s="6"/>
      <c r="CW394" s="6"/>
      <c r="CX394" s="6"/>
      <c r="CY394" s="6"/>
      <c r="CZ394" s="6"/>
      <c r="DA394" s="6"/>
      <c r="DB394" s="6"/>
      <c r="DC394" s="6"/>
      <c r="DD394" s="6"/>
    </row>
    <row r="395" spans="1:108" x14ac:dyDescent="0.35">
      <c r="A395" s="6"/>
      <c r="B395" s="83"/>
      <c r="C395" s="6"/>
      <c r="D395" s="81"/>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c r="AO395" s="6"/>
      <c r="AP395" s="6"/>
      <c r="AQ395" s="6"/>
      <c r="AR395" s="6"/>
      <c r="AS395" s="6"/>
      <c r="AT395" s="6"/>
      <c r="AU395" s="6"/>
      <c r="AV395" s="6"/>
      <c r="AW395" s="6"/>
      <c r="AX395" s="6"/>
      <c r="AY395" s="6"/>
      <c r="AZ395" s="6"/>
      <c r="BA395" s="6"/>
      <c r="BB395" s="6"/>
      <c r="BC395" s="6"/>
      <c r="BD395" s="6"/>
      <c r="BE395" s="6"/>
      <c r="BF395" s="6"/>
      <c r="BG395" s="6"/>
      <c r="BH395" s="6"/>
      <c r="BI395" s="6"/>
      <c r="BJ395" s="6"/>
      <c r="BK395" s="6"/>
      <c r="BL395" s="6"/>
      <c r="BM395" s="6"/>
      <c r="BN395" s="6"/>
      <c r="BO395" s="6"/>
      <c r="BP395" s="6"/>
      <c r="BQ395" s="6"/>
      <c r="BR395" s="6"/>
      <c r="BS395" s="6"/>
      <c r="BT395" s="6"/>
      <c r="BU395" s="6"/>
      <c r="BV395" s="6"/>
      <c r="BW395" s="6"/>
      <c r="BX395" s="6"/>
      <c r="BY395" s="6"/>
      <c r="BZ395" s="6"/>
      <c r="CA395" s="6"/>
      <c r="CB395" s="6"/>
      <c r="CC395" s="6"/>
      <c r="CD395" s="6"/>
      <c r="CE395" s="6"/>
      <c r="CF395" s="6"/>
      <c r="CG395" s="6"/>
      <c r="CH395" s="6"/>
      <c r="CI395" s="6"/>
      <c r="CJ395" s="6"/>
      <c r="CK395" s="6"/>
      <c r="CL395" s="6"/>
      <c r="CM395" s="6"/>
      <c r="CN395" s="6"/>
      <c r="CO395" s="6"/>
      <c r="CP395" s="6"/>
      <c r="CQ395" s="6"/>
      <c r="CR395" s="6"/>
      <c r="CS395" s="6"/>
      <c r="CT395" s="6"/>
      <c r="CU395" s="6"/>
      <c r="CV395" s="6"/>
      <c r="CW395" s="6"/>
      <c r="CX395" s="6"/>
      <c r="CY395" s="6"/>
      <c r="CZ395" s="6"/>
      <c r="DA395" s="6"/>
      <c r="DB395" s="6"/>
      <c r="DC395" s="6"/>
      <c r="DD395" s="6"/>
    </row>
    <row r="396" spans="1:108" x14ac:dyDescent="0.35">
      <c r="A396" s="6"/>
      <c r="B396" s="83"/>
      <c r="C396" s="6"/>
      <c r="D396" s="81"/>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c r="AV396" s="6"/>
      <c r="AW396" s="6"/>
      <c r="AX396" s="6"/>
      <c r="AY396" s="6"/>
      <c r="AZ396" s="6"/>
      <c r="BA396" s="6"/>
      <c r="BB396" s="6"/>
      <c r="BC396" s="6"/>
      <c r="BD396" s="6"/>
      <c r="BE396" s="6"/>
      <c r="BF396" s="6"/>
      <c r="BG396" s="6"/>
      <c r="BH396" s="6"/>
      <c r="BI396" s="6"/>
      <c r="BJ396" s="6"/>
      <c r="BK396" s="6"/>
      <c r="BL396" s="6"/>
      <c r="BM396" s="6"/>
      <c r="BN396" s="6"/>
      <c r="BO396" s="6"/>
      <c r="BP396" s="6"/>
      <c r="BQ396" s="6"/>
      <c r="BR396" s="6"/>
      <c r="BS396" s="6"/>
      <c r="BT396" s="6"/>
      <c r="BU396" s="6"/>
      <c r="BV396" s="6"/>
      <c r="BW396" s="6"/>
      <c r="BX396" s="6"/>
      <c r="BY396" s="6"/>
      <c r="BZ396" s="6"/>
      <c r="CA396" s="6"/>
      <c r="CB396" s="6"/>
      <c r="CC396" s="6"/>
      <c r="CD396" s="6"/>
      <c r="CE396" s="6"/>
      <c r="CF396" s="6"/>
      <c r="CG396" s="6"/>
      <c r="CH396" s="6"/>
      <c r="CI396" s="6"/>
      <c r="CJ396" s="6"/>
      <c r="CK396" s="6"/>
      <c r="CL396" s="6"/>
      <c r="CM396" s="6"/>
      <c r="CN396" s="6"/>
      <c r="CO396" s="6"/>
      <c r="CP396" s="6"/>
      <c r="CQ396" s="6"/>
      <c r="CR396" s="6"/>
      <c r="CS396" s="6"/>
      <c r="CT396" s="6"/>
      <c r="CU396" s="6"/>
      <c r="CV396" s="6"/>
      <c r="CW396" s="6"/>
      <c r="CX396" s="6"/>
      <c r="CY396" s="6"/>
      <c r="CZ396" s="6"/>
      <c r="DA396" s="6"/>
      <c r="DB396" s="6"/>
      <c r="DC396" s="6"/>
      <c r="DD396" s="6"/>
    </row>
    <row r="397" spans="1:108" x14ac:dyDescent="0.35">
      <c r="A397" s="6"/>
      <c r="B397" s="83"/>
      <c r="C397" s="6"/>
      <c r="D397" s="81"/>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c r="AO397" s="6"/>
      <c r="AP397" s="6"/>
      <c r="AQ397" s="6"/>
      <c r="AR397" s="6"/>
      <c r="AS397" s="6"/>
      <c r="AT397" s="6"/>
      <c r="AU397" s="6"/>
      <c r="AV397" s="6"/>
      <c r="AW397" s="6"/>
      <c r="AX397" s="6"/>
      <c r="AY397" s="6"/>
      <c r="AZ397" s="6"/>
      <c r="BA397" s="6"/>
      <c r="BB397" s="6"/>
      <c r="BC397" s="6"/>
      <c r="BD397" s="6"/>
      <c r="BE397" s="6"/>
      <c r="BF397" s="6"/>
      <c r="BG397" s="6"/>
      <c r="BH397" s="6"/>
      <c r="BI397" s="6"/>
      <c r="BJ397" s="6"/>
      <c r="BK397" s="6"/>
      <c r="BL397" s="6"/>
      <c r="BM397" s="6"/>
      <c r="BN397" s="6"/>
      <c r="BO397" s="6"/>
      <c r="BP397" s="6"/>
      <c r="BQ397" s="6"/>
      <c r="BR397" s="6"/>
      <c r="BS397" s="6"/>
      <c r="BT397" s="6"/>
      <c r="BU397" s="6"/>
      <c r="BV397" s="6"/>
      <c r="BW397" s="6"/>
      <c r="BX397" s="6"/>
      <c r="BY397" s="6"/>
      <c r="BZ397" s="6"/>
      <c r="CA397" s="6"/>
      <c r="CB397" s="6"/>
      <c r="CC397" s="6"/>
      <c r="CD397" s="6"/>
      <c r="CE397" s="6"/>
      <c r="CF397" s="6"/>
      <c r="CG397" s="6"/>
      <c r="CH397" s="6"/>
      <c r="CI397" s="6"/>
      <c r="CJ397" s="6"/>
      <c r="CK397" s="6"/>
      <c r="CL397" s="6"/>
      <c r="CM397" s="6"/>
      <c r="CN397" s="6"/>
      <c r="CO397" s="6"/>
      <c r="CP397" s="6"/>
      <c r="CQ397" s="6"/>
      <c r="CR397" s="6"/>
      <c r="CS397" s="6"/>
      <c r="CT397" s="6"/>
      <c r="CU397" s="6"/>
      <c r="CV397" s="6"/>
      <c r="CW397" s="6"/>
      <c r="CX397" s="6"/>
      <c r="CY397" s="6"/>
      <c r="CZ397" s="6"/>
      <c r="DA397" s="6"/>
      <c r="DB397" s="6"/>
      <c r="DC397" s="6"/>
      <c r="DD397" s="6"/>
    </row>
    <row r="398" spans="1:108" x14ac:dyDescent="0.35">
      <c r="A398" s="6"/>
      <c r="B398" s="83"/>
      <c r="C398" s="6"/>
      <c r="D398" s="81"/>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6"/>
      <c r="BA398" s="6"/>
      <c r="BB398" s="6"/>
      <c r="BC398" s="6"/>
      <c r="BD398" s="6"/>
      <c r="BE398" s="6"/>
      <c r="BF398" s="6"/>
      <c r="BG398" s="6"/>
      <c r="BH398" s="6"/>
      <c r="BI398" s="6"/>
      <c r="BJ398" s="6"/>
      <c r="BK398" s="6"/>
      <c r="BL398" s="6"/>
      <c r="BM398" s="6"/>
      <c r="BN398" s="6"/>
      <c r="BO398" s="6"/>
      <c r="BP398" s="6"/>
      <c r="BQ398" s="6"/>
      <c r="BR398" s="6"/>
      <c r="BS398" s="6"/>
      <c r="BT398" s="6"/>
      <c r="BU398" s="6"/>
      <c r="BV398" s="6"/>
      <c r="BW398" s="6"/>
      <c r="BX398" s="6"/>
      <c r="BY398" s="6"/>
      <c r="BZ398" s="6"/>
      <c r="CA398" s="6"/>
      <c r="CB398" s="6"/>
      <c r="CC398" s="6"/>
      <c r="CD398" s="6"/>
      <c r="CE398" s="6"/>
      <c r="CF398" s="6"/>
      <c r="CG398" s="6"/>
      <c r="CH398" s="6"/>
      <c r="CI398" s="6"/>
      <c r="CJ398" s="6"/>
      <c r="CK398" s="6"/>
      <c r="CL398" s="6"/>
      <c r="CM398" s="6"/>
      <c r="CN398" s="6"/>
      <c r="CO398" s="6"/>
      <c r="CP398" s="6"/>
      <c r="CQ398" s="6"/>
      <c r="CR398" s="6"/>
      <c r="CS398" s="6"/>
      <c r="CT398" s="6"/>
      <c r="CU398" s="6"/>
      <c r="CV398" s="6"/>
      <c r="CW398" s="6"/>
      <c r="CX398" s="6"/>
      <c r="CY398" s="6"/>
      <c r="CZ398" s="6"/>
      <c r="DA398" s="6"/>
      <c r="DB398" s="6"/>
      <c r="DC398" s="6"/>
      <c r="DD398" s="6"/>
    </row>
    <row r="399" spans="1:108" x14ac:dyDescent="0.35">
      <c r="A399" s="6"/>
      <c r="B399" s="83"/>
      <c r="C399" s="6"/>
      <c r="D399" s="81"/>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c r="AO399" s="6"/>
      <c r="AP399" s="6"/>
      <c r="AQ399" s="6"/>
      <c r="AR399" s="6"/>
      <c r="AS399" s="6"/>
      <c r="AT399" s="6"/>
      <c r="AU399" s="6"/>
      <c r="AV399" s="6"/>
      <c r="AW399" s="6"/>
      <c r="AX399" s="6"/>
      <c r="AY399" s="6"/>
      <c r="AZ399" s="6"/>
      <c r="BA399" s="6"/>
      <c r="BB399" s="6"/>
      <c r="BC399" s="6"/>
      <c r="BD399" s="6"/>
      <c r="BE399" s="6"/>
      <c r="BF399" s="6"/>
      <c r="BG399" s="6"/>
      <c r="BH399" s="6"/>
      <c r="BI399" s="6"/>
      <c r="BJ399" s="6"/>
      <c r="BK399" s="6"/>
      <c r="BL399" s="6"/>
      <c r="BM399" s="6"/>
      <c r="BN399" s="6"/>
      <c r="BO399" s="6"/>
      <c r="BP399" s="6"/>
      <c r="BQ399" s="6"/>
      <c r="BR399" s="6"/>
      <c r="BS399" s="6"/>
      <c r="BT399" s="6"/>
      <c r="BU399" s="6"/>
      <c r="BV399" s="6"/>
      <c r="BW399" s="6"/>
      <c r="BX399" s="6"/>
      <c r="BY399" s="6"/>
      <c r="BZ399" s="6"/>
      <c r="CA399" s="6"/>
      <c r="CB399" s="6"/>
      <c r="CC399" s="6"/>
      <c r="CD399" s="6"/>
      <c r="CE399" s="6"/>
      <c r="CF399" s="6"/>
      <c r="CG399" s="6"/>
      <c r="CH399" s="6"/>
      <c r="CI399" s="6"/>
      <c r="CJ399" s="6"/>
      <c r="CK399" s="6"/>
      <c r="CL399" s="6"/>
      <c r="CM399" s="6"/>
      <c r="CN399" s="6"/>
      <c r="CO399" s="6"/>
      <c r="CP399" s="6"/>
      <c r="CQ399" s="6"/>
      <c r="CR399" s="6"/>
      <c r="CS399" s="6"/>
      <c r="CT399" s="6"/>
      <c r="CU399" s="6"/>
      <c r="CV399" s="6"/>
      <c r="CW399" s="6"/>
      <c r="CX399" s="6"/>
      <c r="CY399" s="6"/>
      <c r="CZ399" s="6"/>
      <c r="DA399" s="6"/>
      <c r="DB399" s="6"/>
      <c r="DC399" s="6"/>
      <c r="DD399" s="6"/>
    </row>
    <row r="400" spans="1:108" x14ac:dyDescent="0.35">
      <c r="A400" s="6"/>
      <c r="B400" s="83"/>
      <c r="C400" s="6"/>
      <c r="D400" s="81"/>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c r="AV400" s="6"/>
      <c r="AW400" s="6"/>
      <c r="AX400" s="6"/>
      <c r="AY400" s="6"/>
      <c r="AZ400" s="6"/>
      <c r="BA400" s="6"/>
      <c r="BB400" s="6"/>
      <c r="BC400" s="6"/>
      <c r="BD400" s="6"/>
      <c r="BE400" s="6"/>
      <c r="BF400" s="6"/>
      <c r="BG400" s="6"/>
      <c r="BH400" s="6"/>
      <c r="BI400" s="6"/>
      <c r="BJ400" s="6"/>
      <c r="BK400" s="6"/>
      <c r="BL400" s="6"/>
      <c r="BM400" s="6"/>
      <c r="BN400" s="6"/>
      <c r="BO400" s="6"/>
      <c r="BP400" s="6"/>
      <c r="BQ400" s="6"/>
      <c r="BR400" s="6"/>
      <c r="BS400" s="6"/>
      <c r="BT400" s="6"/>
      <c r="BU400" s="6"/>
      <c r="BV400" s="6"/>
      <c r="BW400" s="6"/>
      <c r="BX400" s="6"/>
      <c r="BY400" s="6"/>
      <c r="BZ400" s="6"/>
      <c r="CA400" s="6"/>
      <c r="CB400" s="6"/>
      <c r="CC400" s="6"/>
      <c r="CD400" s="6"/>
      <c r="CE400" s="6"/>
      <c r="CF400" s="6"/>
      <c r="CG400" s="6"/>
      <c r="CH400" s="6"/>
      <c r="CI400" s="6"/>
      <c r="CJ400" s="6"/>
      <c r="CK400" s="6"/>
      <c r="CL400" s="6"/>
      <c r="CM400" s="6"/>
      <c r="CN400" s="6"/>
      <c r="CO400" s="6"/>
      <c r="CP400" s="6"/>
      <c r="CQ400" s="6"/>
      <c r="CR400" s="6"/>
      <c r="CS400" s="6"/>
      <c r="CT400" s="6"/>
      <c r="CU400" s="6"/>
      <c r="CV400" s="6"/>
      <c r="CW400" s="6"/>
      <c r="CX400" s="6"/>
      <c r="CY400" s="6"/>
      <c r="CZ400" s="6"/>
      <c r="DA400" s="6"/>
      <c r="DB400" s="6"/>
      <c r="DC400" s="6"/>
      <c r="DD400" s="6"/>
    </row>
  </sheetData>
  <autoFilter ref="A10:BM12" xr:uid="{859B1539-01C8-4787-9041-0D0E51661581}"/>
  <sortState xmlns:xlrd2="http://schemas.microsoft.com/office/spreadsheetml/2017/richdata2" ref="L3:L30">
    <sortCondition ref="L2"/>
  </sortState>
  <mergeCells count="4">
    <mergeCell ref="B1:E1"/>
    <mergeCell ref="B2:E2"/>
    <mergeCell ref="B4:E4"/>
    <mergeCell ref="B5:E5"/>
  </mergeCells>
  <conditionalFormatting sqref="B10">
    <cfRule type="duplicateValues" dxfId="10" priority="2"/>
    <cfRule type="duplicateValues" dxfId="9" priority="3"/>
  </conditionalFormatting>
  <conditionalFormatting sqref="B10">
    <cfRule type="duplicateValues" dxfId="8" priority="1"/>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showInputMessage="1" showErrorMessage="1" xr:uid="{A0BBD09A-326F-4DA1-8C67-35B56D33E70F}">
          <x14:formula1>
            <xm:f>nomencl_FAMACTIVITES!$I$3:$I$14</xm:f>
          </x14:formula1>
          <xm:sqref>B4:E4</xm:sqref>
        </x14:dataValidation>
        <x14:dataValidation type="list" showInputMessage="1" showErrorMessage="1" xr:uid="{30E2B571-70F5-4E39-AC3A-5022D96CBCB6}">
          <x14:formula1>
            <xm:f>nomencl_FAMMETIERS!$B$30:$B$50</xm:f>
          </x14:formula1>
          <xm:sqref>B2:E3</xm:sqref>
        </x14:dataValidation>
        <x14:dataValidation type="list" allowBlank="1" showInputMessage="1" showErrorMessage="1" xr:uid="{C411D1A2-4A65-4012-86F7-628F7EB2119F}">
          <x14:formula1>
            <xm:f>nomencl_FAMMETIERS!$B$31:$B$50</xm:f>
          </x14:formula1>
          <xm:sqref>B1:E1</xm:sqref>
        </x14:dataValidation>
        <x14:dataValidation type="list" allowBlank="1" showInputMessage="1" showErrorMessage="1" xr:uid="{478434E4-4A9F-467B-97A1-502553DA6E4C}">
          <x14:formula1>
            <xm:f>nomencl_FAMACTIVITES!$L$3:$L$39</xm:f>
          </x14:formula1>
          <xm:sqref>B5:E5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59E0E-BD8D-4268-AF6A-29D7021BA987}">
  <sheetPr codeName="Feuil13">
    <tabColor theme="4"/>
  </sheetPr>
  <dimension ref="A1:LV159"/>
  <sheetViews>
    <sheetView workbookViewId="0">
      <selection activeCell="A158" sqref="A158"/>
    </sheetView>
  </sheetViews>
  <sheetFormatPr baseColWidth="10" defaultColWidth="11.453125" defaultRowHeight="14.5" x14ac:dyDescent="0.35"/>
  <sheetData>
    <row r="1" spans="1:334" x14ac:dyDescent="0.35">
      <c r="B1" t="s">
        <v>833</v>
      </c>
      <c r="C1" t="s">
        <v>834</v>
      </c>
      <c r="D1" t="s">
        <v>835</v>
      </c>
      <c r="E1" t="s">
        <v>836</v>
      </c>
      <c r="F1" t="s">
        <v>837</v>
      </c>
      <c r="G1" t="s">
        <v>838</v>
      </c>
      <c r="H1" t="s">
        <v>839</v>
      </c>
      <c r="I1" t="s">
        <v>840</v>
      </c>
      <c r="J1" t="s">
        <v>841</v>
      </c>
      <c r="K1" t="s">
        <v>842</v>
      </c>
      <c r="L1" t="s">
        <v>843</v>
      </c>
      <c r="M1" t="s">
        <v>844</v>
      </c>
      <c r="N1" t="s">
        <v>845</v>
      </c>
      <c r="O1" t="s">
        <v>846</v>
      </c>
      <c r="P1" t="s">
        <v>847</v>
      </c>
      <c r="Q1" t="s">
        <v>848</v>
      </c>
      <c r="R1" t="s">
        <v>849</v>
      </c>
      <c r="S1" t="s">
        <v>181</v>
      </c>
      <c r="T1" t="s">
        <v>850</v>
      </c>
      <c r="U1" t="s">
        <v>851</v>
      </c>
      <c r="V1" t="s">
        <v>852</v>
      </c>
      <c r="W1" t="s">
        <v>853</v>
      </c>
      <c r="X1" t="s">
        <v>854</v>
      </c>
      <c r="Y1" t="s">
        <v>188</v>
      </c>
      <c r="Z1" t="s">
        <v>185</v>
      </c>
      <c r="AA1" t="s">
        <v>187</v>
      </c>
      <c r="AB1" t="s">
        <v>855</v>
      </c>
      <c r="AC1" t="s">
        <v>856</v>
      </c>
      <c r="AD1" t="s">
        <v>857</v>
      </c>
      <c r="AE1" t="s">
        <v>858</v>
      </c>
      <c r="AF1" t="s">
        <v>859</v>
      </c>
      <c r="AG1" t="s">
        <v>860</v>
      </c>
      <c r="AH1" t="s">
        <v>861</v>
      </c>
      <c r="AI1" t="s">
        <v>862</v>
      </c>
      <c r="AJ1" t="s">
        <v>863</v>
      </c>
      <c r="AK1" t="s">
        <v>864</v>
      </c>
      <c r="AL1" t="s">
        <v>865</v>
      </c>
      <c r="AM1" t="s">
        <v>866</v>
      </c>
      <c r="AN1" t="s">
        <v>867</v>
      </c>
      <c r="AO1" t="s">
        <v>868</v>
      </c>
      <c r="AP1" t="s">
        <v>869</v>
      </c>
      <c r="AQ1" t="s">
        <v>870</v>
      </c>
      <c r="AR1" t="s">
        <v>871</v>
      </c>
      <c r="AS1" t="s">
        <v>872</v>
      </c>
      <c r="AT1" t="s">
        <v>873</v>
      </c>
      <c r="AU1" t="s">
        <v>874</v>
      </c>
      <c r="AV1" t="s">
        <v>875</v>
      </c>
      <c r="AW1" t="s">
        <v>876</v>
      </c>
      <c r="AX1" t="s">
        <v>877</v>
      </c>
      <c r="AY1" t="s">
        <v>878</v>
      </c>
      <c r="AZ1" t="s">
        <v>879</v>
      </c>
      <c r="BA1" t="s">
        <v>880</v>
      </c>
      <c r="BB1" t="s">
        <v>881</v>
      </c>
      <c r="BC1" t="s">
        <v>882</v>
      </c>
      <c r="BD1" t="s">
        <v>883</v>
      </c>
      <c r="BE1" t="s">
        <v>884</v>
      </c>
      <c r="BF1" t="s">
        <v>885</v>
      </c>
      <c r="BG1" t="s">
        <v>886</v>
      </c>
      <c r="BH1" t="s">
        <v>887</v>
      </c>
      <c r="BI1" t="s">
        <v>888</v>
      </c>
      <c r="BJ1" t="s">
        <v>889</v>
      </c>
      <c r="BK1" t="s">
        <v>890</v>
      </c>
      <c r="BL1" t="s">
        <v>891</v>
      </c>
      <c r="BM1" t="s">
        <v>892</v>
      </c>
      <c r="BN1" t="s">
        <v>893</v>
      </c>
      <c r="BO1" t="s">
        <v>894</v>
      </c>
      <c r="BP1" t="s">
        <v>895</v>
      </c>
      <c r="BQ1" t="s">
        <v>896</v>
      </c>
      <c r="BR1" t="s">
        <v>897</v>
      </c>
      <c r="BS1" t="s">
        <v>898</v>
      </c>
      <c r="BT1" t="s">
        <v>899</v>
      </c>
      <c r="BU1" t="s">
        <v>900</v>
      </c>
      <c r="BV1" t="s">
        <v>901</v>
      </c>
      <c r="BW1" t="s">
        <v>902</v>
      </c>
      <c r="BX1" t="s">
        <v>903</v>
      </c>
      <c r="BY1" t="s">
        <v>904</v>
      </c>
      <c r="BZ1" t="s">
        <v>905</v>
      </c>
      <c r="CA1" t="s">
        <v>906</v>
      </c>
      <c r="CB1" t="s">
        <v>907</v>
      </c>
      <c r="CC1" t="s">
        <v>908</v>
      </c>
      <c r="CD1" t="s">
        <v>909</v>
      </c>
      <c r="CE1" t="s">
        <v>910</v>
      </c>
      <c r="CF1" t="s">
        <v>911</v>
      </c>
      <c r="CG1" t="s">
        <v>912</v>
      </c>
      <c r="CH1" t="s">
        <v>913</v>
      </c>
      <c r="CI1" t="s">
        <v>914</v>
      </c>
      <c r="CJ1" t="s">
        <v>915</v>
      </c>
      <c r="CK1" t="s">
        <v>916</v>
      </c>
      <c r="CL1" t="s">
        <v>917</v>
      </c>
      <c r="CM1" t="s">
        <v>918</v>
      </c>
      <c r="CN1" t="s">
        <v>919</v>
      </c>
      <c r="CO1" t="s">
        <v>920</v>
      </c>
      <c r="CP1" t="s">
        <v>921</v>
      </c>
      <c r="CQ1" t="s">
        <v>922</v>
      </c>
      <c r="CR1" t="s">
        <v>923</v>
      </c>
      <c r="CS1" t="s">
        <v>924</v>
      </c>
      <c r="CT1" t="s">
        <v>925</v>
      </c>
      <c r="CU1" t="s">
        <v>926</v>
      </c>
      <c r="CV1" t="s">
        <v>927</v>
      </c>
      <c r="CW1" t="s">
        <v>928</v>
      </c>
      <c r="CX1" t="s">
        <v>929</v>
      </c>
      <c r="CY1" t="s">
        <v>930</v>
      </c>
      <c r="CZ1" t="s">
        <v>931</v>
      </c>
      <c r="DA1" t="s">
        <v>932</v>
      </c>
      <c r="DB1" t="s">
        <v>933</v>
      </c>
      <c r="DC1" t="s">
        <v>934</v>
      </c>
      <c r="DD1" t="s">
        <v>935</v>
      </c>
      <c r="DE1" t="s">
        <v>936</v>
      </c>
      <c r="DF1" t="s">
        <v>937</v>
      </c>
      <c r="DG1" t="s">
        <v>938</v>
      </c>
      <c r="DH1" t="s">
        <v>939</v>
      </c>
      <c r="DI1" t="s">
        <v>940</v>
      </c>
      <c r="DJ1" t="s">
        <v>941</v>
      </c>
      <c r="DK1" t="s">
        <v>942</v>
      </c>
      <c r="DL1" t="s">
        <v>943</v>
      </c>
      <c r="DM1" t="s">
        <v>944</v>
      </c>
      <c r="DN1" t="s">
        <v>945</v>
      </c>
      <c r="DO1" t="s">
        <v>946</v>
      </c>
      <c r="DP1" t="s">
        <v>947</v>
      </c>
      <c r="DQ1" t="s">
        <v>948</v>
      </c>
      <c r="DR1" t="s">
        <v>949</v>
      </c>
      <c r="DS1" t="s">
        <v>950</v>
      </c>
      <c r="DT1" t="s">
        <v>951</v>
      </c>
      <c r="DU1" t="s">
        <v>952</v>
      </c>
      <c r="DV1" t="s">
        <v>953</v>
      </c>
      <c r="DW1" t="s">
        <v>954</v>
      </c>
      <c r="DX1" t="s">
        <v>955</v>
      </c>
      <c r="DY1" t="s">
        <v>956</v>
      </c>
      <c r="DZ1" t="s">
        <v>957</v>
      </c>
      <c r="EA1" t="s">
        <v>958</v>
      </c>
      <c r="EB1" t="s">
        <v>959</v>
      </c>
      <c r="EC1" t="s">
        <v>960</v>
      </c>
      <c r="ED1" t="s">
        <v>961</v>
      </c>
      <c r="EE1" t="s">
        <v>962</v>
      </c>
      <c r="EF1" t="s">
        <v>963</v>
      </c>
      <c r="EG1" t="s">
        <v>964</v>
      </c>
      <c r="EH1" t="s">
        <v>965</v>
      </c>
      <c r="EI1" t="s">
        <v>966</v>
      </c>
      <c r="EJ1" t="s">
        <v>967</v>
      </c>
      <c r="EK1" t="s">
        <v>968</v>
      </c>
      <c r="EL1" t="s">
        <v>969</v>
      </c>
      <c r="EM1" t="s">
        <v>970</v>
      </c>
      <c r="EN1" t="s">
        <v>971</v>
      </c>
      <c r="EO1" t="s">
        <v>972</v>
      </c>
      <c r="EP1" t="s">
        <v>973</v>
      </c>
      <c r="EQ1" t="s">
        <v>974</v>
      </c>
      <c r="ER1" t="s">
        <v>975</v>
      </c>
      <c r="ES1" t="s">
        <v>976</v>
      </c>
      <c r="ET1" t="s">
        <v>977</v>
      </c>
      <c r="EU1" t="s">
        <v>978</v>
      </c>
      <c r="EV1" t="s">
        <v>979</v>
      </c>
      <c r="EW1" t="s">
        <v>980</v>
      </c>
      <c r="EX1" t="s">
        <v>981</v>
      </c>
      <c r="EY1" t="s">
        <v>982</v>
      </c>
      <c r="EZ1" t="s">
        <v>983</v>
      </c>
      <c r="FA1" t="s">
        <v>984</v>
      </c>
      <c r="FB1" t="s">
        <v>985</v>
      </c>
      <c r="FC1" t="s">
        <v>986</v>
      </c>
      <c r="FD1" t="s">
        <v>987</v>
      </c>
      <c r="FE1" t="s">
        <v>193</v>
      </c>
      <c r="FF1" t="s">
        <v>191</v>
      </c>
      <c r="FG1" t="s">
        <v>194</v>
      </c>
      <c r="FH1" t="s">
        <v>988</v>
      </c>
      <c r="FI1" t="s">
        <v>989</v>
      </c>
      <c r="FJ1" t="s">
        <v>990</v>
      </c>
      <c r="FK1" t="s">
        <v>991</v>
      </c>
      <c r="FL1" t="s">
        <v>992</v>
      </c>
      <c r="FM1" t="s">
        <v>993</v>
      </c>
      <c r="FN1" t="s">
        <v>994</v>
      </c>
      <c r="FO1" t="s">
        <v>995</v>
      </c>
      <c r="FP1" t="s">
        <v>996</v>
      </c>
      <c r="FQ1" t="s">
        <v>997</v>
      </c>
      <c r="FR1" t="s">
        <v>998</v>
      </c>
      <c r="FS1" t="s">
        <v>999</v>
      </c>
      <c r="FT1" t="s">
        <v>1000</v>
      </c>
      <c r="FU1" t="s">
        <v>1001</v>
      </c>
      <c r="FV1" t="s">
        <v>1002</v>
      </c>
      <c r="FW1" t="s">
        <v>1003</v>
      </c>
      <c r="FX1" t="s">
        <v>1004</v>
      </c>
      <c r="FY1" t="s">
        <v>1005</v>
      </c>
      <c r="FZ1" t="s">
        <v>1006</v>
      </c>
      <c r="GA1" t="s">
        <v>1007</v>
      </c>
      <c r="GB1" t="s">
        <v>1008</v>
      </c>
      <c r="GC1" t="s">
        <v>1009</v>
      </c>
      <c r="GD1" t="s">
        <v>1010</v>
      </c>
      <c r="GE1" t="s">
        <v>1011</v>
      </c>
      <c r="GF1" t="s">
        <v>1012</v>
      </c>
      <c r="GG1" t="s">
        <v>1013</v>
      </c>
      <c r="GH1" t="s">
        <v>1014</v>
      </c>
      <c r="GI1" t="s">
        <v>1015</v>
      </c>
      <c r="GJ1" t="s">
        <v>184</v>
      </c>
      <c r="GK1" t="s">
        <v>1016</v>
      </c>
      <c r="GL1" t="s">
        <v>1017</v>
      </c>
      <c r="GM1" t="s">
        <v>1018</v>
      </c>
      <c r="GN1" t="s">
        <v>1019</v>
      </c>
      <c r="GO1" t="s">
        <v>1020</v>
      </c>
      <c r="GP1" t="s">
        <v>1021</v>
      </c>
      <c r="GQ1" t="s">
        <v>1022</v>
      </c>
      <c r="GR1" t="s">
        <v>1023</v>
      </c>
      <c r="GS1" t="s">
        <v>1024</v>
      </c>
      <c r="GT1" t="s">
        <v>197</v>
      </c>
      <c r="GU1" t="s">
        <v>1025</v>
      </c>
      <c r="GV1" t="s">
        <v>1026</v>
      </c>
      <c r="GW1" t="s">
        <v>1027</v>
      </c>
      <c r="GX1" t="s">
        <v>1028</v>
      </c>
      <c r="GY1" t="s">
        <v>1029</v>
      </c>
      <c r="GZ1" t="s">
        <v>1030</v>
      </c>
      <c r="HA1" t="s">
        <v>1031</v>
      </c>
      <c r="HB1" t="s">
        <v>1032</v>
      </c>
      <c r="HC1" t="s">
        <v>1033</v>
      </c>
      <c r="HD1" t="s">
        <v>1034</v>
      </c>
      <c r="HE1" t="s">
        <v>1035</v>
      </c>
      <c r="HF1" t="s">
        <v>1036</v>
      </c>
      <c r="HG1" t="s">
        <v>1037</v>
      </c>
      <c r="HH1" t="s">
        <v>1038</v>
      </c>
      <c r="HI1" t="s">
        <v>1039</v>
      </c>
      <c r="HJ1" t="s">
        <v>1040</v>
      </c>
      <c r="HK1" t="s">
        <v>1041</v>
      </c>
      <c r="HL1" t="s">
        <v>1042</v>
      </c>
      <c r="HM1" t="s">
        <v>1043</v>
      </c>
      <c r="HN1" t="s">
        <v>1044</v>
      </c>
      <c r="HO1" t="s">
        <v>1045</v>
      </c>
      <c r="HP1" t="s">
        <v>1046</v>
      </c>
      <c r="HQ1" t="s">
        <v>1047</v>
      </c>
      <c r="HR1" t="s">
        <v>1048</v>
      </c>
      <c r="HS1" t="s">
        <v>1049</v>
      </c>
      <c r="HT1" t="s">
        <v>1050</v>
      </c>
      <c r="HU1" t="s">
        <v>1051</v>
      </c>
      <c r="HV1" t="s">
        <v>1052</v>
      </c>
      <c r="HW1" t="s">
        <v>1053</v>
      </c>
      <c r="HX1" t="s">
        <v>1054</v>
      </c>
      <c r="HY1" t="s">
        <v>1055</v>
      </c>
      <c r="HZ1" t="s">
        <v>1056</v>
      </c>
      <c r="IA1" t="s">
        <v>1057</v>
      </c>
      <c r="IB1" t="s">
        <v>1058</v>
      </c>
      <c r="IC1" t="s">
        <v>1059</v>
      </c>
      <c r="ID1" t="s">
        <v>1060</v>
      </c>
      <c r="IE1" t="s">
        <v>1061</v>
      </c>
      <c r="IF1" t="s">
        <v>1062</v>
      </c>
      <c r="IG1" t="s">
        <v>1063</v>
      </c>
      <c r="IH1" t="s">
        <v>1064</v>
      </c>
      <c r="II1" t="s">
        <v>1065</v>
      </c>
      <c r="IJ1" t="s">
        <v>1066</v>
      </c>
      <c r="IK1" t="s">
        <v>1067</v>
      </c>
      <c r="IL1" t="s">
        <v>1068</v>
      </c>
      <c r="IM1" t="s">
        <v>1069</v>
      </c>
      <c r="IN1" t="s">
        <v>1070</v>
      </c>
      <c r="IO1" t="s">
        <v>1071</v>
      </c>
      <c r="IP1" t="s">
        <v>1072</v>
      </c>
      <c r="IQ1" t="s">
        <v>1073</v>
      </c>
      <c r="IR1" t="s">
        <v>1074</v>
      </c>
      <c r="IS1" t="s">
        <v>1075</v>
      </c>
      <c r="IT1" t="s">
        <v>1076</v>
      </c>
      <c r="IU1" t="s">
        <v>1077</v>
      </c>
      <c r="IV1" t="s">
        <v>1078</v>
      </c>
      <c r="IW1" t="s">
        <v>1079</v>
      </c>
      <c r="IX1" t="s">
        <v>1080</v>
      </c>
      <c r="IY1" t="s">
        <v>169</v>
      </c>
      <c r="IZ1" t="s">
        <v>1081</v>
      </c>
      <c r="JA1" t="s">
        <v>1082</v>
      </c>
      <c r="JB1" t="s">
        <v>1083</v>
      </c>
      <c r="JC1" t="s">
        <v>1084</v>
      </c>
      <c r="JD1" t="s">
        <v>1085</v>
      </c>
      <c r="JE1" t="s">
        <v>1086</v>
      </c>
      <c r="JF1" t="s">
        <v>1087</v>
      </c>
      <c r="JG1" t="s">
        <v>1088</v>
      </c>
      <c r="JH1" t="s">
        <v>1089</v>
      </c>
      <c r="JI1" t="s">
        <v>1090</v>
      </c>
      <c r="JJ1" t="s">
        <v>1091</v>
      </c>
      <c r="JK1" t="s">
        <v>1092</v>
      </c>
      <c r="JL1" t="s">
        <v>1093</v>
      </c>
      <c r="JM1" t="s">
        <v>1094</v>
      </c>
      <c r="JN1" t="s">
        <v>1095</v>
      </c>
      <c r="JO1" t="s">
        <v>1096</v>
      </c>
      <c r="JP1" t="s">
        <v>1097</v>
      </c>
      <c r="JQ1" t="s">
        <v>1098</v>
      </c>
      <c r="JR1" t="s">
        <v>1099</v>
      </c>
      <c r="JS1" t="s">
        <v>1100</v>
      </c>
      <c r="JT1" t="s">
        <v>1101</v>
      </c>
      <c r="JU1" t="s">
        <v>1102</v>
      </c>
      <c r="JV1" t="s">
        <v>1103</v>
      </c>
      <c r="JW1" t="s">
        <v>1104</v>
      </c>
      <c r="JX1" t="s">
        <v>1105</v>
      </c>
      <c r="JY1" t="s">
        <v>1106</v>
      </c>
      <c r="JZ1" t="s">
        <v>1107</v>
      </c>
      <c r="KA1" t="s">
        <v>1108</v>
      </c>
      <c r="KB1" t="s">
        <v>1109</v>
      </c>
      <c r="KC1" t="s">
        <v>1110</v>
      </c>
      <c r="KD1" t="s">
        <v>1111</v>
      </c>
      <c r="KE1" t="s">
        <v>1112</v>
      </c>
      <c r="KF1" t="s">
        <v>1113</v>
      </c>
      <c r="KG1" t="s">
        <v>1114</v>
      </c>
      <c r="KH1" t="s">
        <v>1115</v>
      </c>
      <c r="KI1" t="s">
        <v>1116</v>
      </c>
      <c r="KJ1" t="s">
        <v>1117</v>
      </c>
      <c r="KK1" t="s">
        <v>1118</v>
      </c>
      <c r="KL1" t="s">
        <v>1119</v>
      </c>
      <c r="KM1" t="s">
        <v>1120</v>
      </c>
      <c r="KN1" t="s">
        <v>1121</v>
      </c>
      <c r="KO1" t="s">
        <v>1122</v>
      </c>
      <c r="KP1" t="s">
        <v>189</v>
      </c>
      <c r="KQ1" t="s">
        <v>1123</v>
      </c>
      <c r="KR1" t="s">
        <v>1124</v>
      </c>
      <c r="KS1" t="s">
        <v>1125</v>
      </c>
      <c r="KT1" t="s">
        <v>1126</v>
      </c>
      <c r="KU1" t="s">
        <v>192</v>
      </c>
      <c r="KV1" t="s">
        <v>190</v>
      </c>
      <c r="KW1" t="s">
        <v>1127</v>
      </c>
      <c r="KX1" t="s">
        <v>182</v>
      </c>
      <c r="KY1" t="s">
        <v>1128</v>
      </c>
      <c r="KZ1" t="s">
        <v>1129</v>
      </c>
      <c r="LA1" t="s">
        <v>1130</v>
      </c>
      <c r="LB1" t="s">
        <v>1131</v>
      </c>
      <c r="LC1" t="s">
        <v>1132</v>
      </c>
      <c r="LD1" t="s">
        <v>1133</v>
      </c>
      <c r="LE1" t="s">
        <v>1134</v>
      </c>
      <c r="LF1" t="s">
        <v>1135</v>
      </c>
      <c r="LG1" t="s">
        <v>1136</v>
      </c>
      <c r="LH1" t="s">
        <v>1137</v>
      </c>
      <c r="LI1" t="s">
        <v>1138</v>
      </c>
      <c r="LJ1" t="s">
        <v>1139</v>
      </c>
      <c r="LK1" t="s">
        <v>1140</v>
      </c>
      <c r="LL1" t="s">
        <v>1141</v>
      </c>
      <c r="LM1" t="s">
        <v>1142</v>
      </c>
      <c r="LN1" t="s">
        <v>1143</v>
      </c>
      <c r="LO1" t="s">
        <v>1144</v>
      </c>
      <c r="LP1" t="s">
        <v>1145</v>
      </c>
      <c r="LQ1" t="s">
        <v>1146</v>
      </c>
      <c r="LR1" t="s">
        <v>1147</v>
      </c>
      <c r="LS1" t="s">
        <v>1148</v>
      </c>
      <c r="LT1" t="s">
        <v>1149</v>
      </c>
      <c r="LU1" t="s">
        <v>196</v>
      </c>
      <c r="LV1" t="s">
        <v>1150</v>
      </c>
    </row>
    <row r="2" spans="1:334" x14ac:dyDescent="0.35">
      <c r="A2">
        <v>21547</v>
      </c>
      <c r="B2">
        <v>245</v>
      </c>
      <c r="C2">
        <v>245</v>
      </c>
      <c r="I2">
        <v>245</v>
      </c>
      <c r="M2">
        <v>245</v>
      </c>
      <c r="N2">
        <v>245</v>
      </c>
      <c r="P2">
        <v>245</v>
      </c>
      <c r="Q2">
        <v>245</v>
      </c>
      <c r="S2">
        <v>245</v>
      </c>
      <c r="T2">
        <v>245</v>
      </c>
      <c r="U2">
        <v>245</v>
      </c>
      <c r="V2">
        <v>245</v>
      </c>
      <c r="W2">
        <v>245</v>
      </c>
      <c r="Y2">
        <v>245</v>
      </c>
      <c r="Z2">
        <v>245</v>
      </c>
      <c r="AA2">
        <v>245</v>
      </c>
      <c r="AB2">
        <v>245</v>
      </c>
      <c r="AC2">
        <v>245</v>
      </c>
      <c r="AD2">
        <v>245</v>
      </c>
      <c r="AE2">
        <v>245</v>
      </c>
      <c r="AG2">
        <v>245</v>
      </c>
      <c r="AH2">
        <v>245</v>
      </c>
      <c r="AX2">
        <v>245</v>
      </c>
      <c r="BD2">
        <v>245</v>
      </c>
      <c r="BJ2">
        <v>245</v>
      </c>
      <c r="BQ2">
        <v>245</v>
      </c>
      <c r="BR2">
        <v>245</v>
      </c>
      <c r="BS2">
        <v>245</v>
      </c>
      <c r="BT2">
        <v>245</v>
      </c>
      <c r="BZ2">
        <v>245</v>
      </c>
      <c r="CF2">
        <v>245</v>
      </c>
      <c r="EO2">
        <v>245</v>
      </c>
      <c r="FE2">
        <v>315</v>
      </c>
      <c r="FF2">
        <v>315</v>
      </c>
      <c r="GB2">
        <v>245</v>
      </c>
      <c r="GD2">
        <v>245</v>
      </c>
      <c r="GG2">
        <v>245</v>
      </c>
      <c r="GH2">
        <v>245</v>
      </c>
      <c r="GJ2">
        <v>245</v>
      </c>
      <c r="GK2">
        <v>315</v>
      </c>
      <c r="GL2">
        <v>315</v>
      </c>
      <c r="GN2">
        <v>245</v>
      </c>
      <c r="GO2">
        <v>245</v>
      </c>
      <c r="GP2">
        <v>245</v>
      </c>
      <c r="GS2">
        <v>245</v>
      </c>
      <c r="GT2">
        <v>245</v>
      </c>
      <c r="GU2">
        <v>245</v>
      </c>
      <c r="GV2">
        <v>245</v>
      </c>
      <c r="GW2">
        <v>245</v>
      </c>
      <c r="GX2">
        <v>245</v>
      </c>
      <c r="GY2">
        <v>245</v>
      </c>
      <c r="GZ2">
        <v>245</v>
      </c>
      <c r="HA2">
        <v>245</v>
      </c>
      <c r="HB2">
        <v>245</v>
      </c>
      <c r="HC2">
        <v>245</v>
      </c>
      <c r="HD2">
        <v>245</v>
      </c>
      <c r="HF2">
        <v>245</v>
      </c>
      <c r="HG2">
        <v>245</v>
      </c>
      <c r="HH2">
        <v>245</v>
      </c>
      <c r="HJ2">
        <v>245</v>
      </c>
      <c r="HL2">
        <v>245</v>
      </c>
      <c r="HQ2">
        <v>245</v>
      </c>
      <c r="HR2">
        <v>245</v>
      </c>
      <c r="HX2">
        <v>245</v>
      </c>
      <c r="IL2">
        <v>245</v>
      </c>
      <c r="IM2">
        <v>245</v>
      </c>
      <c r="IN2">
        <v>245</v>
      </c>
      <c r="IO2">
        <v>245</v>
      </c>
      <c r="IP2">
        <v>245</v>
      </c>
      <c r="IQ2">
        <v>245</v>
      </c>
      <c r="IR2">
        <v>245</v>
      </c>
      <c r="IV2">
        <v>245</v>
      </c>
      <c r="IY2">
        <v>245</v>
      </c>
      <c r="JC2">
        <v>245</v>
      </c>
      <c r="JP2">
        <v>245</v>
      </c>
      <c r="JS2">
        <v>245</v>
      </c>
      <c r="JT2">
        <v>245</v>
      </c>
      <c r="JV2">
        <v>245</v>
      </c>
      <c r="KA2">
        <v>245</v>
      </c>
      <c r="KF2">
        <v>245</v>
      </c>
      <c r="KP2">
        <v>315</v>
      </c>
      <c r="KU2">
        <v>315</v>
      </c>
      <c r="KV2">
        <v>315</v>
      </c>
      <c r="KW2">
        <v>317.5</v>
      </c>
      <c r="KX2">
        <v>245</v>
      </c>
      <c r="KY2">
        <v>245</v>
      </c>
      <c r="KZ2">
        <v>245</v>
      </c>
      <c r="LA2">
        <v>245</v>
      </c>
      <c r="LC2">
        <v>245</v>
      </c>
      <c r="LD2">
        <v>245</v>
      </c>
      <c r="LE2">
        <v>245</v>
      </c>
      <c r="LF2">
        <v>245</v>
      </c>
      <c r="LH2">
        <v>245</v>
      </c>
      <c r="LI2">
        <v>245</v>
      </c>
      <c r="LK2">
        <v>245</v>
      </c>
      <c r="LL2">
        <v>245</v>
      </c>
      <c r="LM2">
        <v>245</v>
      </c>
      <c r="LN2">
        <v>245</v>
      </c>
      <c r="LQ2">
        <v>245</v>
      </c>
      <c r="LR2">
        <v>245</v>
      </c>
      <c r="LU2">
        <v>245</v>
      </c>
      <c r="LV2">
        <v>245</v>
      </c>
    </row>
    <row r="3" spans="1:334" x14ac:dyDescent="0.35">
      <c r="A3">
        <v>21510</v>
      </c>
      <c r="B3">
        <v>280</v>
      </c>
      <c r="F3">
        <v>519</v>
      </c>
      <c r="EP3">
        <v>280</v>
      </c>
      <c r="GC3">
        <v>519</v>
      </c>
      <c r="GI3">
        <v>519</v>
      </c>
      <c r="GK3">
        <v>280</v>
      </c>
      <c r="GY3">
        <v>280</v>
      </c>
      <c r="HI3">
        <v>519</v>
      </c>
      <c r="HL3">
        <v>280</v>
      </c>
      <c r="HQ3">
        <v>168</v>
      </c>
      <c r="HR3">
        <v>168</v>
      </c>
      <c r="HS3">
        <v>168</v>
      </c>
      <c r="JC3">
        <v>168</v>
      </c>
      <c r="JU3">
        <v>168</v>
      </c>
      <c r="KF3">
        <v>168</v>
      </c>
    </row>
    <row r="4" spans="1:334" x14ac:dyDescent="0.35">
      <c r="A4">
        <v>11554</v>
      </c>
      <c r="B4">
        <v>63</v>
      </c>
      <c r="F4">
        <v>243</v>
      </c>
      <c r="BT4">
        <v>63</v>
      </c>
      <c r="BU4">
        <v>63</v>
      </c>
      <c r="BV4">
        <v>63</v>
      </c>
      <c r="BW4">
        <v>63</v>
      </c>
      <c r="BX4">
        <v>243</v>
      </c>
      <c r="BY4">
        <v>243</v>
      </c>
      <c r="CF4">
        <v>63</v>
      </c>
      <c r="CN4">
        <v>243</v>
      </c>
      <c r="GI4">
        <v>243</v>
      </c>
      <c r="GK4">
        <v>63</v>
      </c>
      <c r="GQ4">
        <v>63</v>
      </c>
      <c r="JV4">
        <v>63</v>
      </c>
      <c r="JW4">
        <v>243</v>
      </c>
      <c r="JY4">
        <v>63</v>
      </c>
      <c r="KY4">
        <v>63</v>
      </c>
      <c r="LS4">
        <v>63</v>
      </c>
      <c r="LT4">
        <v>243</v>
      </c>
    </row>
    <row r="5" spans="1:334" x14ac:dyDescent="0.35">
      <c r="A5">
        <v>11454</v>
      </c>
      <c r="B5">
        <v>63</v>
      </c>
      <c r="F5">
        <v>243</v>
      </c>
      <c r="G5">
        <v>63</v>
      </c>
      <c r="K5">
        <v>243</v>
      </c>
      <c r="N5">
        <v>243</v>
      </c>
      <c r="AH5">
        <v>243</v>
      </c>
      <c r="AV5">
        <v>243</v>
      </c>
      <c r="BT5">
        <v>63</v>
      </c>
      <c r="CF5">
        <v>63</v>
      </c>
      <c r="EL5">
        <v>243</v>
      </c>
      <c r="EX5">
        <v>63</v>
      </c>
      <c r="FH5">
        <v>243</v>
      </c>
      <c r="FJ5">
        <v>243</v>
      </c>
      <c r="FL5">
        <v>243</v>
      </c>
      <c r="FN5">
        <v>63</v>
      </c>
      <c r="FO5">
        <v>243</v>
      </c>
      <c r="FS5">
        <v>63</v>
      </c>
      <c r="FT5">
        <v>63</v>
      </c>
      <c r="FU5">
        <v>243</v>
      </c>
      <c r="FV5">
        <v>63</v>
      </c>
      <c r="GI5">
        <v>243</v>
      </c>
      <c r="GK5">
        <v>63</v>
      </c>
      <c r="GM5">
        <v>63</v>
      </c>
      <c r="GS5">
        <v>243</v>
      </c>
      <c r="HQ5">
        <v>243</v>
      </c>
      <c r="JA5">
        <v>243</v>
      </c>
      <c r="JV5">
        <v>63</v>
      </c>
      <c r="KW5">
        <v>243</v>
      </c>
      <c r="LB5">
        <v>243</v>
      </c>
      <c r="LE5">
        <v>63</v>
      </c>
      <c r="LG5">
        <v>243</v>
      </c>
    </row>
    <row r="6" spans="1:334" x14ac:dyDescent="0.35">
      <c r="A6">
        <v>31620</v>
      </c>
      <c r="B6">
        <v>364</v>
      </c>
      <c r="C6">
        <v>294</v>
      </c>
      <c r="F6">
        <v>294</v>
      </c>
      <c r="G6">
        <v>294</v>
      </c>
      <c r="N6">
        <v>454</v>
      </c>
      <c r="Q6">
        <v>294</v>
      </c>
      <c r="S6">
        <v>70</v>
      </c>
      <c r="T6">
        <v>294</v>
      </c>
      <c r="U6">
        <v>70</v>
      </c>
      <c r="V6">
        <v>294</v>
      </c>
      <c r="W6">
        <v>294</v>
      </c>
      <c r="AG6">
        <v>70</v>
      </c>
      <c r="AH6">
        <v>70</v>
      </c>
      <c r="AX6">
        <v>294</v>
      </c>
      <c r="BA6">
        <v>70</v>
      </c>
      <c r="BS6">
        <v>294</v>
      </c>
      <c r="GD6">
        <v>294</v>
      </c>
      <c r="GI6">
        <v>294</v>
      </c>
      <c r="GJ6">
        <v>70</v>
      </c>
      <c r="GL6">
        <v>294</v>
      </c>
      <c r="GM6">
        <v>294</v>
      </c>
      <c r="GN6">
        <v>294</v>
      </c>
      <c r="GT6">
        <v>294</v>
      </c>
      <c r="HJ6">
        <v>294</v>
      </c>
      <c r="IY6">
        <v>70</v>
      </c>
      <c r="IZ6">
        <v>70</v>
      </c>
      <c r="JP6">
        <v>294</v>
      </c>
      <c r="JS6">
        <v>294</v>
      </c>
      <c r="KA6">
        <v>294</v>
      </c>
      <c r="KZ6">
        <v>294</v>
      </c>
      <c r="LA6">
        <v>294</v>
      </c>
      <c r="LD6">
        <v>294</v>
      </c>
      <c r="LU6">
        <v>294</v>
      </c>
    </row>
    <row r="7" spans="1:334" x14ac:dyDescent="0.35">
      <c r="A7">
        <v>31436</v>
      </c>
      <c r="B7">
        <v>245</v>
      </c>
      <c r="C7">
        <v>245</v>
      </c>
      <c r="D7">
        <v>70</v>
      </c>
      <c r="E7">
        <v>245</v>
      </c>
      <c r="F7">
        <v>245</v>
      </c>
      <c r="G7">
        <v>245</v>
      </c>
      <c r="I7">
        <v>245</v>
      </c>
      <c r="K7">
        <v>521</v>
      </c>
      <c r="L7">
        <v>70</v>
      </c>
      <c r="M7">
        <v>245</v>
      </c>
      <c r="N7">
        <v>245</v>
      </c>
      <c r="O7">
        <v>70</v>
      </c>
      <c r="Q7">
        <v>245</v>
      </c>
      <c r="S7">
        <v>245</v>
      </c>
      <c r="T7">
        <v>245</v>
      </c>
      <c r="U7">
        <v>245</v>
      </c>
      <c r="V7">
        <v>245</v>
      </c>
      <c r="W7">
        <v>245</v>
      </c>
      <c r="X7">
        <v>521</v>
      </c>
      <c r="Y7">
        <v>245</v>
      </c>
      <c r="Z7">
        <v>245</v>
      </c>
      <c r="AA7">
        <v>245</v>
      </c>
      <c r="AN7">
        <v>70</v>
      </c>
      <c r="AR7">
        <v>245</v>
      </c>
      <c r="AX7">
        <v>245</v>
      </c>
      <c r="BR7">
        <v>245</v>
      </c>
      <c r="BT7">
        <v>245</v>
      </c>
      <c r="BV7">
        <v>245</v>
      </c>
      <c r="BX7">
        <v>521</v>
      </c>
      <c r="CD7">
        <v>245</v>
      </c>
      <c r="CF7">
        <v>245</v>
      </c>
      <c r="CP7">
        <v>521</v>
      </c>
      <c r="EP7">
        <v>245</v>
      </c>
      <c r="EX7">
        <v>70</v>
      </c>
      <c r="FE7">
        <v>245</v>
      </c>
      <c r="FF7">
        <v>245</v>
      </c>
      <c r="FG7">
        <v>70</v>
      </c>
      <c r="FL7">
        <v>245</v>
      </c>
      <c r="GE7">
        <v>245</v>
      </c>
      <c r="GF7">
        <v>245</v>
      </c>
      <c r="GI7">
        <v>245</v>
      </c>
      <c r="GJ7">
        <v>245</v>
      </c>
      <c r="GK7">
        <v>245</v>
      </c>
      <c r="GL7">
        <v>245</v>
      </c>
      <c r="GM7">
        <v>245</v>
      </c>
      <c r="GN7">
        <v>245</v>
      </c>
      <c r="GQ7">
        <v>245</v>
      </c>
      <c r="GT7">
        <v>245</v>
      </c>
      <c r="HJ7">
        <v>245</v>
      </c>
      <c r="HL7">
        <v>245</v>
      </c>
      <c r="HQ7">
        <v>70</v>
      </c>
      <c r="HX7">
        <v>245</v>
      </c>
      <c r="IK7">
        <v>245</v>
      </c>
      <c r="IP7">
        <v>245</v>
      </c>
      <c r="IR7">
        <v>245</v>
      </c>
      <c r="IY7">
        <v>245</v>
      </c>
      <c r="JA7">
        <v>245</v>
      </c>
      <c r="JE7">
        <v>245</v>
      </c>
      <c r="JN7">
        <v>245</v>
      </c>
      <c r="JP7">
        <v>245</v>
      </c>
      <c r="JR7">
        <v>70</v>
      </c>
      <c r="JS7">
        <v>245</v>
      </c>
      <c r="JT7">
        <v>245</v>
      </c>
      <c r="JV7">
        <v>245</v>
      </c>
      <c r="JX7">
        <v>521</v>
      </c>
      <c r="KA7">
        <v>245</v>
      </c>
      <c r="KP7">
        <v>245</v>
      </c>
      <c r="KU7">
        <v>245</v>
      </c>
      <c r="KV7">
        <v>245</v>
      </c>
      <c r="KW7">
        <v>245</v>
      </c>
      <c r="KX7">
        <v>245</v>
      </c>
      <c r="KY7">
        <v>245</v>
      </c>
      <c r="KZ7">
        <v>245</v>
      </c>
      <c r="LA7">
        <v>245</v>
      </c>
      <c r="LB7">
        <v>245</v>
      </c>
      <c r="LD7">
        <v>245</v>
      </c>
      <c r="LH7">
        <v>245</v>
      </c>
      <c r="LI7">
        <v>245</v>
      </c>
      <c r="LK7">
        <v>245</v>
      </c>
      <c r="LL7">
        <v>245</v>
      </c>
      <c r="LO7">
        <v>245</v>
      </c>
      <c r="LP7">
        <v>245</v>
      </c>
      <c r="LQ7">
        <v>245</v>
      </c>
      <c r="LR7">
        <v>245</v>
      </c>
      <c r="LU7">
        <v>245</v>
      </c>
      <c r="LV7">
        <v>245</v>
      </c>
    </row>
    <row r="8" spans="1:334" x14ac:dyDescent="0.35">
      <c r="A8">
        <v>21572</v>
      </c>
      <c r="B8">
        <v>80</v>
      </c>
      <c r="C8">
        <v>80</v>
      </c>
      <c r="F8">
        <v>328</v>
      </c>
      <c r="G8">
        <v>328</v>
      </c>
      <c r="H8">
        <v>328</v>
      </c>
      <c r="I8">
        <v>80</v>
      </c>
      <c r="J8">
        <v>328</v>
      </c>
      <c r="M8">
        <v>80</v>
      </c>
      <c r="N8">
        <v>328</v>
      </c>
      <c r="O8">
        <v>80</v>
      </c>
      <c r="P8">
        <v>80</v>
      </c>
      <c r="Q8">
        <v>328</v>
      </c>
      <c r="R8">
        <v>493</v>
      </c>
      <c r="S8">
        <v>80</v>
      </c>
      <c r="T8">
        <v>80</v>
      </c>
      <c r="U8">
        <v>80</v>
      </c>
      <c r="V8">
        <v>80</v>
      </c>
      <c r="W8">
        <v>80</v>
      </c>
      <c r="X8">
        <v>493</v>
      </c>
      <c r="Y8">
        <v>80</v>
      </c>
      <c r="Z8">
        <v>80</v>
      </c>
      <c r="AA8">
        <v>80</v>
      </c>
      <c r="AB8">
        <v>80</v>
      </c>
      <c r="AC8">
        <v>80</v>
      </c>
      <c r="AD8">
        <v>80</v>
      </c>
      <c r="AE8">
        <v>80</v>
      </c>
      <c r="AF8">
        <v>328</v>
      </c>
      <c r="AG8">
        <v>328</v>
      </c>
      <c r="AH8">
        <v>328</v>
      </c>
      <c r="AO8">
        <v>493</v>
      </c>
      <c r="AR8">
        <v>328</v>
      </c>
      <c r="AS8">
        <v>328</v>
      </c>
      <c r="AV8">
        <v>328</v>
      </c>
      <c r="AW8">
        <v>328</v>
      </c>
      <c r="AX8">
        <v>328</v>
      </c>
      <c r="AY8">
        <v>328</v>
      </c>
      <c r="AZ8">
        <v>328</v>
      </c>
      <c r="BA8">
        <v>328</v>
      </c>
      <c r="BB8">
        <v>328</v>
      </c>
      <c r="BC8">
        <v>328</v>
      </c>
      <c r="BD8">
        <v>80</v>
      </c>
      <c r="BE8">
        <v>328</v>
      </c>
      <c r="BF8">
        <v>328</v>
      </c>
      <c r="BG8">
        <v>80</v>
      </c>
      <c r="BH8">
        <v>80</v>
      </c>
      <c r="BJ8">
        <v>80</v>
      </c>
      <c r="BK8">
        <v>328</v>
      </c>
      <c r="BL8">
        <v>328</v>
      </c>
      <c r="BM8">
        <v>328</v>
      </c>
      <c r="BN8">
        <v>328</v>
      </c>
      <c r="BO8">
        <v>328</v>
      </c>
      <c r="BP8">
        <v>493</v>
      </c>
      <c r="BQ8">
        <v>328</v>
      </c>
      <c r="BR8">
        <v>80</v>
      </c>
      <c r="BS8">
        <v>80</v>
      </c>
      <c r="BT8">
        <v>80</v>
      </c>
      <c r="BU8">
        <v>328</v>
      </c>
      <c r="BV8">
        <v>328</v>
      </c>
      <c r="BW8">
        <v>328</v>
      </c>
      <c r="BX8">
        <v>493</v>
      </c>
      <c r="BY8">
        <v>493</v>
      </c>
      <c r="BZ8">
        <v>328</v>
      </c>
      <c r="CA8">
        <v>328</v>
      </c>
      <c r="CF8">
        <v>80</v>
      </c>
      <c r="CG8">
        <v>80</v>
      </c>
      <c r="CN8">
        <v>493</v>
      </c>
      <c r="EO8">
        <v>80</v>
      </c>
      <c r="EP8">
        <v>80</v>
      </c>
      <c r="FE8">
        <v>80</v>
      </c>
      <c r="FF8">
        <v>80</v>
      </c>
      <c r="FG8">
        <v>80</v>
      </c>
      <c r="FN8">
        <v>328</v>
      </c>
      <c r="GB8">
        <v>80</v>
      </c>
      <c r="GD8">
        <v>80</v>
      </c>
      <c r="GE8">
        <v>328</v>
      </c>
      <c r="GF8">
        <v>328</v>
      </c>
      <c r="GH8">
        <v>80</v>
      </c>
      <c r="GI8">
        <v>328</v>
      </c>
      <c r="GJ8">
        <v>80</v>
      </c>
      <c r="GK8">
        <v>80</v>
      </c>
      <c r="GL8">
        <v>80</v>
      </c>
      <c r="GM8">
        <v>328</v>
      </c>
      <c r="GN8">
        <v>80</v>
      </c>
      <c r="GO8">
        <v>80</v>
      </c>
      <c r="GP8">
        <v>80</v>
      </c>
      <c r="GQ8">
        <v>328</v>
      </c>
      <c r="GS8">
        <v>80</v>
      </c>
      <c r="GT8">
        <v>80</v>
      </c>
      <c r="GU8">
        <v>80</v>
      </c>
      <c r="GV8">
        <v>80</v>
      </c>
      <c r="GW8">
        <v>80</v>
      </c>
      <c r="GX8">
        <v>80</v>
      </c>
      <c r="GY8">
        <v>80</v>
      </c>
      <c r="GZ8">
        <v>80</v>
      </c>
      <c r="HA8">
        <v>80</v>
      </c>
      <c r="HB8">
        <v>80</v>
      </c>
      <c r="HC8">
        <v>80</v>
      </c>
      <c r="HD8">
        <v>80</v>
      </c>
      <c r="HF8">
        <v>80</v>
      </c>
      <c r="HG8">
        <v>328</v>
      </c>
      <c r="HH8">
        <v>80</v>
      </c>
      <c r="HJ8">
        <v>328</v>
      </c>
      <c r="HL8">
        <v>80</v>
      </c>
      <c r="HQ8">
        <v>328</v>
      </c>
      <c r="HR8">
        <v>80</v>
      </c>
      <c r="HS8">
        <v>80</v>
      </c>
      <c r="HX8">
        <v>80</v>
      </c>
      <c r="IC8">
        <v>80</v>
      </c>
      <c r="IK8">
        <v>328</v>
      </c>
      <c r="IL8">
        <v>80</v>
      </c>
      <c r="IM8">
        <v>80</v>
      </c>
      <c r="IN8">
        <v>80</v>
      </c>
      <c r="IO8">
        <v>328</v>
      </c>
      <c r="IP8">
        <v>328</v>
      </c>
      <c r="IQ8">
        <v>80</v>
      </c>
      <c r="IR8">
        <v>328</v>
      </c>
      <c r="IV8">
        <v>80</v>
      </c>
      <c r="IW8">
        <v>80</v>
      </c>
      <c r="IX8">
        <v>493</v>
      </c>
      <c r="IY8">
        <v>80</v>
      </c>
      <c r="IZ8">
        <v>328</v>
      </c>
      <c r="JB8">
        <v>328</v>
      </c>
      <c r="JC8">
        <v>328</v>
      </c>
      <c r="JD8">
        <v>328</v>
      </c>
      <c r="JF8">
        <v>80</v>
      </c>
      <c r="JG8">
        <v>493</v>
      </c>
      <c r="JN8">
        <v>80</v>
      </c>
      <c r="JO8">
        <v>328</v>
      </c>
      <c r="JP8">
        <v>328</v>
      </c>
      <c r="JR8">
        <v>80</v>
      </c>
      <c r="JS8">
        <v>80</v>
      </c>
      <c r="JT8">
        <v>80</v>
      </c>
      <c r="JU8">
        <v>80</v>
      </c>
      <c r="JV8">
        <v>80</v>
      </c>
      <c r="JW8">
        <v>493</v>
      </c>
      <c r="JX8">
        <v>493</v>
      </c>
      <c r="JY8">
        <v>328</v>
      </c>
      <c r="KA8">
        <v>328</v>
      </c>
      <c r="KB8">
        <v>328</v>
      </c>
      <c r="KC8">
        <v>328</v>
      </c>
      <c r="KD8">
        <v>328</v>
      </c>
      <c r="KF8">
        <v>80</v>
      </c>
      <c r="KP8">
        <v>80</v>
      </c>
      <c r="KQ8">
        <v>80</v>
      </c>
      <c r="KR8">
        <v>328</v>
      </c>
      <c r="KU8">
        <v>80</v>
      </c>
      <c r="KV8">
        <v>80</v>
      </c>
      <c r="KW8">
        <v>328</v>
      </c>
      <c r="KX8">
        <v>80</v>
      </c>
      <c r="KY8">
        <v>80</v>
      </c>
      <c r="KZ8">
        <v>80</v>
      </c>
      <c r="LA8">
        <v>80</v>
      </c>
      <c r="LB8">
        <v>328</v>
      </c>
      <c r="LC8">
        <v>328</v>
      </c>
      <c r="LD8">
        <v>80</v>
      </c>
      <c r="LE8">
        <v>80</v>
      </c>
      <c r="LF8">
        <v>80</v>
      </c>
      <c r="LG8">
        <v>328</v>
      </c>
      <c r="LH8">
        <v>80</v>
      </c>
      <c r="LJ8">
        <v>328</v>
      </c>
      <c r="LK8">
        <v>328</v>
      </c>
      <c r="LL8">
        <v>328</v>
      </c>
      <c r="LM8">
        <v>80</v>
      </c>
      <c r="LN8">
        <v>328</v>
      </c>
      <c r="LO8">
        <v>80</v>
      </c>
      <c r="LP8">
        <v>80</v>
      </c>
      <c r="LQ8">
        <v>328</v>
      </c>
      <c r="LR8">
        <v>328</v>
      </c>
      <c r="LS8">
        <v>328</v>
      </c>
      <c r="LT8">
        <v>493</v>
      </c>
      <c r="LU8">
        <v>80</v>
      </c>
      <c r="LV8">
        <v>80</v>
      </c>
    </row>
    <row r="9" spans="1:334" x14ac:dyDescent="0.35">
      <c r="A9">
        <v>31754</v>
      </c>
      <c r="B9">
        <v>76</v>
      </c>
      <c r="C9">
        <v>76</v>
      </c>
      <c r="D9">
        <v>76</v>
      </c>
      <c r="I9">
        <v>76</v>
      </c>
      <c r="L9">
        <v>76</v>
      </c>
      <c r="O9">
        <v>76</v>
      </c>
      <c r="P9">
        <v>76</v>
      </c>
      <c r="Q9">
        <v>76</v>
      </c>
      <c r="S9">
        <v>76</v>
      </c>
      <c r="T9">
        <v>76</v>
      </c>
      <c r="U9">
        <v>76</v>
      </c>
      <c r="V9">
        <v>76</v>
      </c>
      <c r="Y9">
        <v>76</v>
      </c>
      <c r="Z9">
        <v>76</v>
      </c>
      <c r="AA9">
        <v>76</v>
      </c>
      <c r="AB9">
        <v>76</v>
      </c>
      <c r="AC9">
        <v>76</v>
      </c>
      <c r="AD9">
        <v>76</v>
      </c>
      <c r="AE9">
        <v>76</v>
      </c>
      <c r="AN9">
        <v>76</v>
      </c>
      <c r="BJ9">
        <v>76</v>
      </c>
      <c r="EW9">
        <v>76</v>
      </c>
      <c r="EY9">
        <v>76</v>
      </c>
      <c r="FE9">
        <v>76</v>
      </c>
      <c r="FF9">
        <v>76</v>
      </c>
      <c r="FG9">
        <v>76</v>
      </c>
      <c r="GB9">
        <v>76</v>
      </c>
      <c r="GE9">
        <v>76</v>
      </c>
      <c r="GF9">
        <v>76</v>
      </c>
      <c r="GG9">
        <v>76</v>
      </c>
      <c r="GH9">
        <v>76</v>
      </c>
      <c r="GJ9">
        <v>76</v>
      </c>
      <c r="GK9">
        <v>76</v>
      </c>
      <c r="GN9">
        <v>76</v>
      </c>
      <c r="GP9">
        <v>76</v>
      </c>
      <c r="GT9">
        <v>76</v>
      </c>
      <c r="GU9">
        <v>76</v>
      </c>
      <c r="GV9">
        <v>76</v>
      </c>
      <c r="GW9">
        <v>76</v>
      </c>
      <c r="GX9">
        <v>76</v>
      </c>
      <c r="GY9">
        <v>76</v>
      </c>
      <c r="GZ9">
        <v>76</v>
      </c>
      <c r="HA9">
        <v>76</v>
      </c>
      <c r="HC9">
        <v>76</v>
      </c>
      <c r="HD9">
        <v>76</v>
      </c>
      <c r="HE9">
        <v>76</v>
      </c>
      <c r="HF9">
        <v>76</v>
      </c>
      <c r="HG9">
        <v>76</v>
      </c>
      <c r="HH9">
        <v>76</v>
      </c>
      <c r="HJ9">
        <v>76</v>
      </c>
      <c r="HT9">
        <v>76</v>
      </c>
      <c r="HU9">
        <v>76</v>
      </c>
      <c r="HV9">
        <v>76</v>
      </c>
      <c r="HW9">
        <v>76</v>
      </c>
      <c r="HX9">
        <v>76</v>
      </c>
      <c r="IL9">
        <v>76</v>
      </c>
      <c r="IM9">
        <v>76</v>
      </c>
      <c r="IQ9">
        <v>76</v>
      </c>
      <c r="IV9">
        <v>76</v>
      </c>
      <c r="IY9">
        <v>76</v>
      </c>
      <c r="JP9">
        <v>76</v>
      </c>
      <c r="JR9">
        <v>76</v>
      </c>
      <c r="JS9">
        <v>76</v>
      </c>
      <c r="JT9">
        <v>76</v>
      </c>
      <c r="KA9">
        <v>76</v>
      </c>
      <c r="KP9">
        <v>76</v>
      </c>
      <c r="KU9">
        <v>76</v>
      </c>
      <c r="KV9">
        <v>76</v>
      </c>
      <c r="KX9">
        <v>76</v>
      </c>
      <c r="KY9">
        <v>76</v>
      </c>
      <c r="KZ9">
        <v>76</v>
      </c>
      <c r="LA9">
        <v>76</v>
      </c>
      <c r="LF9">
        <v>76</v>
      </c>
      <c r="LH9">
        <v>76</v>
      </c>
      <c r="LI9">
        <v>76</v>
      </c>
      <c r="LL9">
        <v>76</v>
      </c>
      <c r="LM9">
        <v>76</v>
      </c>
      <c r="LQ9">
        <v>76</v>
      </c>
      <c r="LU9">
        <v>76</v>
      </c>
    </row>
    <row r="10" spans="1:334" x14ac:dyDescent="0.35">
      <c r="A10">
        <v>32110</v>
      </c>
      <c r="B10">
        <v>106</v>
      </c>
      <c r="E10">
        <v>390</v>
      </c>
      <c r="F10">
        <v>390</v>
      </c>
      <c r="G10">
        <v>390</v>
      </c>
      <c r="K10">
        <v>1050</v>
      </c>
      <c r="Q10">
        <v>106</v>
      </c>
      <c r="V10">
        <v>106</v>
      </c>
      <c r="W10">
        <v>106</v>
      </c>
      <c r="X10">
        <v>1050</v>
      </c>
      <c r="AF10">
        <v>390</v>
      </c>
      <c r="AH10">
        <v>390</v>
      </c>
      <c r="AN10">
        <v>106</v>
      </c>
      <c r="AO10">
        <v>1050</v>
      </c>
      <c r="AP10">
        <v>1050</v>
      </c>
      <c r="AQ10">
        <v>1050</v>
      </c>
      <c r="AR10">
        <v>390</v>
      </c>
      <c r="AV10">
        <v>1050</v>
      </c>
      <c r="AW10">
        <v>390</v>
      </c>
      <c r="AY10">
        <v>390</v>
      </c>
      <c r="BB10">
        <v>1050</v>
      </c>
      <c r="BF10">
        <v>390</v>
      </c>
      <c r="BI10">
        <v>1050</v>
      </c>
      <c r="BM10">
        <v>390</v>
      </c>
      <c r="BN10">
        <v>390</v>
      </c>
      <c r="BO10">
        <v>390</v>
      </c>
      <c r="BS10">
        <v>106</v>
      </c>
      <c r="BY10">
        <v>1050</v>
      </c>
      <c r="CH10">
        <v>1050</v>
      </c>
      <c r="CI10">
        <v>390</v>
      </c>
      <c r="CK10">
        <v>1050</v>
      </c>
      <c r="CM10">
        <v>1050</v>
      </c>
      <c r="CN10">
        <v>1050</v>
      </c>
      <c r="CP10">
        <v>1050</v>
      </c>
      <c r="CW10">
        <v>1050</v>
      </c>
      <c r="CX10">
        <v>1050</v>
      </c>
      <c r="CY10">
        <v>1050</v>
      </c>
      <c r="DB10">
        <v>1050</v>
      </c>
      <c r="DG10">
        <v>1050</v>
      </c>
      <c r="DJ10">
        <v>1050</v>
      </c>
      <c r="DP10">
        <v>390</v>
      </c>
      <c r="DQ10">
        <v>106</v>
      </c>
      <c r="DU10">
        <v>390</v>
      </c>
      <c r="DX10">
        <v>390</v>
      </c>
      <c r="EI10">
        <v>390</v>
      </c>
      <c r="EJ10">
        <v>390</v>
      </c>
      <c r="EL10">
        <v>390</v>
      </c>
      <c r="EU10">
        <v>1050</v>
      </c>
      <c r="EV10">
        <v>1050</v>
      </c>
      <c r="EX10">
        <v>390</v>
      </c>
      <c r="FB10">
        <v>390</v>
      </c>
      <c r="FH10">
        <v>390</v>
      </c>
      <c r="FL10">
        <v>390</v>
      </c>
      <c r="FO10">
        <v>390</v>
      </c>
      <c r="FU10">
        <v>106</v>
      </c>
      <c r="FV10">
        <v>390</v>
      </c>
      <c r="GD10">
        <v>106</v>
      </c>
      <c r="GE10">
        <v>390</v>
      </c>
      <c r="GF10">
        <v>390</v>
      </c>
      <c r="GI10">
        <v>390</v>
      </c>
      <c r="GM10">
        <v>390</v>
      </c>
      <c r="GR10">
        <v>1050</v>
      </c>
      <c r="HB10">
        <v>390</v>
      </c>
      <c r="HJ10">
        <v>106</v>
      </c>
      <c r="HK10">
        <v>1050</v>
      </c>
      <c r="HM10">
        <v>1050</v>
      </c>
      <c r="HP10">
        <v>1050</v>
      </c>
      <c r="HS10">
        <v>390</v>
      </c>
      <c r="IH10">
        <v>390</v>
      </c>
      <c r="II10">
        <v>390</v>
      </c>
      <c r="IK10">
        <v>390</v>
      </c>
      <c r="IL10">
        <v>390</v>
      </c>
      <c r="IO10">
        <v>390</v>
      </c>
      <c r="IP10">
        <v>390</v>
      </c>
      <c r="IR10">
        <v>390</v>
      </c>
      <c r="JA10">
        <v>1050</v>
      </c>
      <c r="JB10">
        <v>390</v>
      </c>
      <c r="JG10">
        <v>1050</v>
      </c>
      <c r="JJ10">
        <v>390</v>
      </c>
      <c r="JK10">
        <v>1050</v>
      </c>
      <c r="JO10">
        <v>1050</v>
      </c>
      <c r="JS10">
        <v>106</v>
      </c>
      <c r="JW10">
        <v>1050</v>
      </c>
      <c r="JX10">
        <v>1050</v>
      </c>
      <c r="KC10">
        <v>1050</v>
      </c>
      <c r="KD10">
        <v>390</v>
      </c>
      <c r="KF10">
        <v>390</v>
      </c>
      <c r="KO10">
        <v>1050</v>
      </c>
      <c r="KW10">
        <v>1050</v>
      </c>
      <c r="KZ10">
        <v>106</v>
      </c>
      <c r="LB10">
        <v>1050</v>
      </c>
      <c r="LC10">
        <v>390</v>
      </c>
      <c r="LD10">
        <v>390</v>
      </c>
      <c r="LG10">
        <v>1050</v>
      </c>
      <c r="LK10">
        <v>390</v>
      </c>
      <c r="LT10">
        <v>1050</v>
      </c>
    </row>
    <row r="11" spans="1:334" x14ac:dyDescent="0.35">
      <c r="A11">
        <v>31743</v>
      </c>
      <c r="C11">
        <v>429</v>
      </c>
      <c r="D11">
        <v>429</v>
      </c>
      <c r="E11">
        <v>663</v>
      </c>
      <c r="I11">
        <v>429</v>
      </c>
      <c r="Q11">
        <v>429</v>
      </c>
      <c r="X11">
        <v>663</v>
      </c>
      <c r="AN11">
        <v>429</v>
      </c>
      <c r="AO11">
        <v>663</v>
      </c>
      <c r="AR11">
        <v>663</v>
      </c>
      <c r="BG11">
        <v>300</v>
      </c>
      <c r="CD11">
        <v>663</v>
      </c>
      <c r="CP11">
        <v>663</v>
      </c>
      <c r="CR11">
        <v>300</v>
      </c>
      <c r="HS11">
        <v>300</v>
      </c>
      <c r="HX11">
        <v>429</v>
      </c>
      <c r="IK11">
        <v>663</v>
      </c>
      <c r="JF11">
        <v>300</v>
      </c>
      <c r="JG11">
        <v>663</v>
      </c>
      <c r="JP11">
        <v>429</v>
      </c>
      <c r="JT11">
        <v>429</v>
      </c>
      <c r="JX11">
        <v>663</v>
      </c>
      <c r="KA11">
        <v>429</v>
      </c>
      <c r="LH11">
        <v>429</v>
      </c>
      <c r="LI11">
        <v>429</v>
      </c>
    </row>
    <row r="12" spans="1:334" x14ac:dyDescent="0.35">
      <c r="A12">
        <v>12054</v>
      </c>
      <c r="C12">
        <v>70</v>
      </c>
      <c r="G12">
        <v>70</v>
      </c>
      <c r="H12">
        <v>266</v>
      </c>
      <c r="K12">
        <v>266</v>
      </c>
      <c r="N12">
        <v>266</v>
      </c>
      <c r="Q12">
        <v>70</v>
      </c>
      <c r="AY12">
        <v>266</v>
      </c>
      <c r="AZ12">
        <v>2805</v>
      </c>
      <c r="BB12">
        <v>266</v>
      </c>
      <c r="BC12">
        <v>3052</v>
      </c>
      <c r="BL12">
        <v>266</v>
      </c>
      <c r="BP12">
        <v>266</v>
      </c>
      <c r="BQ12">
        <v>2805</v>
      </c>
      <c r="BR12">
        <v>266</v>
      </c>
      <c r="BS12">
        <v>70</v>
      </c>
      <c r="BU12">
        <v>70</v>
      </c>
      <c r="BV12">
        <v>70</v>
      </c>
      <c r="BX12">
        <v>266</v>
      </c>
      <c r="BY12">
        <v>266</v>
      </c>
      <c r="CN12">
        <v>266</v>
      </c>
      <c r="EO12">
        <v>266</v>
      </c>
      <c r="GD12">
        <v>70</v>
      </c>
      <c r="GE12">
        <v>70</v>
      </c>
      <c r="GF12">
        <v>70</v>
      </c>
      <c r="GG12">
        <v>70</v>
      </c>
      <c r="GH12">
        <v>70</v>
      </c>
      <c r="GM12">
        <v>70</v>
      </c>
      <c r="GQ12">
        <v>70</v>
      </c>
      <c r="GU12">
        <v>70</v>
      </c>
      <c r="GV12">
        <v>70</v>
      </c>
      <c r="GW12">
        <v>70</v>
      </c>
      <c r="GX12">
        <v>70</v>
      </c>
      <c r="GY12">
        <v>70</v>
      </c>
      <c r="GZ12">
        <v>70</v>
      </c>
      <c r="HA12">
        <v>70</v>
      </c>
      <c r="HB12">
        <v>70</v>
      </c>
      <c r="HC12">
        <v>70</v>
      </c>
      <c r="HD12">
        <v>70</v>
      </c>
      <c r="HE12">
        <v>70</v>
      </c>
      <c r="HF12">
        <v>70</v>
      </c>
      <c r="HG12">
        <v>70</v>
      </c>
      <c r="HH12">
        <v>70</v>
      </c>
      <c r="HL12">
        <v>266</v>
      </c>
      <c r="HT12">
        <v>70</v>
      </c>
      <c r="HV12">
        <v>70</v>
      </c>
      <c r="HW12">
        <v>70</v>
      </c>
      <c r="HY12">
        <v>70</v>
      </c>
      <c r="HZ12">
        <v>70</v>
      </c>
      <c r="IA12">
        <v>70</v>
      </c>
      <c r="IH12">
        <v>70</v>
      </c>
      <c r="II12">
        <v>266</v>
      </c>
      <c r="IJ12">
        <v>70</v>
      </c>
      <c r="JA12">
        <v>266</v>
      </c>
      <c r="JC12">
        <v>266</v>
      </c>
      <c r="JD12">
        <v>266</v>
      </c>
      <c r="JO12">
        <v>266</v>
      </c>
      <c r="JP12">
        <v>70</v>
      </c>
      <c r="JW12">
        <v>266</v>
      </c>
      <c r="KA12">
        <v>70</v>
      </c>
      <c r="KW12">
        <v>266</v>
      </c>
      <c r="LB12">
        <v>266</v>
      </c>
      <c r="LR12">
        <v>266</v>
      </c>
      <c r="LT12">
        <v>266</v>
      </c>
    </row>
    <row r="13" spans="1:334" x14ac:dyDescent="0.35">
      <c r="A13">
        <v>31624</v>
      </c>
      <c r="C13">
        <v>70</v>
      </c>
      <c r="G13">
        <v>70</v>
      </c>
      <c r="M13">
        <v>70</v>
      </c>
      <c r="P13">
        <v>70</v>
      </c>
      <c r="Q13">
        <v>70</v>
      </c>
      <c r="T13">
        <v>70</v>
      </c>
      <c r="V13">
        <v>70</v>
      </c>
      <c r="W13">
        <v>70</v>
      </c>
      <c r="AB13">
        <v>490</v>
      </c>
      <c r="AC13">
        <v>490</v>
      </c>
      <c r="AD13">
        <v>490</v>
      </c>
      <c r="AE13">
        <v>490</v>
      </c>
      <c r="AF13">
        <v>997</v>
      </c>
      <c r="AG13">
        <v>997</v>
      </c>
      <c r="AH13">
        <v>997</v>
      </c>
      <c r="AV13">
        <v>997</v>
      </c>
      <c r="AW13">
        <v>997</v>
      </c>
      <c r="AX13">
        <v>70</v>
      </c>
      <c r="CL13">
        <v>490</v>
      </c>
      <c r="DB13">
        <v>997</v>
      </c>
      <c r="DE13">
        <v>997</v>
      </c>
      <c r="FQ13">
        <v>490</v>
      </c>
      <c r="GL13">
        <v>70</v>
      </c>
      <c r="GM13">
        <v>70</v>
      </c>
      <c r="GN13">
        <v>70</v>
      </c>
      <c r="GO13">
        <v>490</v>
      </c>
      <c r="GP13">
        <v>490</v>
      </c>
      <c r="GS13">
        <v>490</v>
      </c>
      <c r="GT13">
        <v>70</v>
      </c>
      <c r="HJ13">
        <v>70</v>
      </c>
      <c r="HQ13">
        <v>997</v>
      </c>
      <c r="JP13">
        <v>70</v>
      </c>
      <c r="JS13">
        <v>70</v>
      </c>
      <c r="KA13">
        <v>70</v>
      </c>
      <c r="KZ13">
        <v>490</v>
      </c>
      <c r="LA13">
        <v>70</v>
      </c>
      <c r="LC13">
        <v>70</v>
      </c>
      <c r="LE13">
        <v>490</v>
      </c>
      <c r="LF13">
        <v>490</v>
      </c>
      <c r="LG13">
        <v>997</v>
      </c>
      <c r="LM13">
        <v>70</v>
      </c>
      <c r="LU13">
        <v>70</v>
      </c>
    </row>
    <row r="14" spans="1:334" x14ac:dyDescent="0.35">
      <c r="A14">
        <v>34592</v>
      </c>
      <c r="C14">
        <v>107</v>
      </c>
      <c r="Q14">
        <v>107</v>
      </c>
      <c r="BD14">
        <v>221</v>
      </c>
      <c r="BE14">
        <v>407</v>
      </c>
      <c r="BH14">
        <v>221</v>
      </c>
      <c r="BI14">
        <v>407</v>
      </c>
      <c r="BJ14">
        <v>221</v>
      </c>
      <c r="BK14">
        <v>407</v>
      </c>
      <c r="BL14">
        <v>221</v>
      </c>
      <c r="BM14">
        <v>407</v>
      </c>
      <c r="BN14">
        <v>407</v>
      </c>
      <c r="BO14">
        <v>407</v>
      </c>
      <c r="BP14">
        <v>107</v>
      </c>
      <c r="BS14">
        <v>107</v>
      </c>
      <c r="CB14">
        <v>221</v>
      </c>
      <c r="CG14">
        <v>221</v>
      </c>
      <c r="CL14">
        <v>221</v>
      </c>
      <c r="CQ14">
        <v>407</v>
      </c>
      <c r="CR14">
        <v>221</v>
      </c>
      <c r="CU14">
        <v>107</v>
      </c>
      <c r="DP14">
        <v>407</v>
      </c>
      <c r="DU14">
        <v>407</v>
      </c>
      <c r="DW14">
        <v>221</v>
      </c>
      <c r="DX14">
        <v>407</v>
      </c>
      <c r="DY14">
        <v>221</v>
      </c>
      <c r="DZ14">
        <v>407</v>
      </c>
      <c r="EA14">
        <v>221</v>
      </c>
      <c r="EC14">
        <v>170</v>
      </c>
      <c r="ED14">
        <v>221</v>
      </c>
      <c r="EF14">
        <v>221</v>
      </c>
      <c r="EH14">
        <v>221</v>
      </c>
      <c r="EI14">
        <v>408</v>
      </c>
      <c r="EM14">
        <v>221</v>
      </c>
      <c r="EP14">
        <v>221</v>
      </c>
      <c r="FW14">
        <v>221</v>
      </c>
      <c r="FX14">
        <v>221</v>
      </c>
      <c r="FY14">
        <v>221</v>
      </c>
      <c r="FZ14">
        <v>407</v>
      </c>
      <c r="GA14">
        <v>221</v>
      </c>
      <c r="GD14">
        <v>107</v>
      </c>
      <c r="GR14">
        <v>407</v>
      </c>
      <c r="HR14">
        <v>221</v>
      </c>
      <c r="IV14">
        <v>221</v>
      </c>
      <c r="IX14">
        <v>221</v>
      </c>
      <c r="JC14">
        <v>221</v>
      </c>
      <c r="JL14">
        <v>407</v>
      </c>
      <c r="JP14">
        <v>107</v>
      </c>
      <c r="JU14">
        <v>407</v>
      </c>
      <c r="KA14">
        <v>107</v>
      </c>
      <c r="KD14">
        <v>407</v>
      </c>
      <c r="KQ14">
        <v>221</v>
      </c>
      <c r="KR14">
        <v>407</v>
      </c>
    </row>
    <row r="15" spans="1:334" x14ac:dyDescent="0.35">
      <c r="A15">
        <v>23684</v>
      </c>
      <c r="C15">
        <v>144</v>
      </c>
      <c r="F15">
        <v>144</v>
      </c>
      <c r="M15">
        <v>354</v>
      </c>
      <c r="P15">
        <v>144</v>
      </c>
      <c r="T15">
        <v>144</v>
      </c>
      <c r="V15">
        <v>144</v>
      </c>
      <c r="W15">
        <v>144</v>
      </c>
      <c r="AB15">
        <v>616</v>
      </c>
      <c r="AC15">
        <v>616</v>
      </c>
      <c r="AD15">
        <v>354</v>
      </c>
      <c r="AX15">
        <v>144</v>
      </c>
      <c r="BS15">
        <v>144</v>
      </c>
      <c r="CL15">
        <v>354</v>
      </c>
      <c r="DB15">
        <v>616</v>
      </c>
      <c r="DE15">
        <v>354</v>
      </c>
      <c r="FN15">
        <v>354</v>
      </c>
      <c r="FQ15">
        <v>616</v>
      </c>
      <c r="FS15">
        <v>354</v>
      </c>
      <c r="FU15">
        <v>354</v>
      </c>
      <c r="GD15">
        <v>144</v>
      </c>
      <c r="GE15">
        <v>354</v>
      </c>
      <c r="GF15">
        <v>354</v>
      </c>
      <c r="GG15">
        <v>354</v>
      </c>
      <c r="GH15">
        <v>354</v>
      </c>
      <c r="GI15">
        <v>144</v>
      </c>
      <c r="GL15">
        <v>144</v>
      </c>
      <c r="GN15">
        <v>144</v>
      </c>
      <c r="GO15">
        <v>354</v>
      </c>
      <c r="GT15">
        <v>144</v>
      </c>
      <c r="GU15">
        <v>354</v>
      </c>
      <c r="GV15">
        <v>354</v>
      </c>
      <c r="GW15">
        <v>354</v>
      </c>
      <c r="GX15">
        <v>354</v>
      </c>
      <c r="GY15">
        <v>354</v>
      </c>
      <c r="GZ15">
        <v>354</v>
      </c>
      <c r="HA15">
        <v>354</v>
      </c>
      <c r="HB15">
        <v>354</v>
      </c>
      <c r="HC15">
        <v>354</v>
      </c>
      <c r="HD15">
        <v>354</v>
      </c>
      <c r="HE15">
        <v>354</v>
      </c>
      <c r="HF15">
        <v>354</v>
      </c>
      <c r="HG15">
        <v>354</v>
      </c>
      <c r="HH15">
        <v>354</v>
      </c>
      <c r="HJ15">
        <v>144</v>
      </c>
      <c r="HT15">
        <v>354</v>
      </c>
      <c r="HV15">
        <v>354</v>
      </c>
      <c r="HW15">
        <v>354</v>
      </c>
      <c r="JP15">
        <v>144</v>
      </c>
      <c r="JS15">
        <v>144</v>
      </c>
      <c r="KA15">
        <v>144</v>
      </c>
      <c r="KY15">
        <v>354</v>
      </c>
      <c r="KZ15">
        <v>144</v>
      </c>
      <c r="LA15">
        <v>144</v>
      </c>
      <c r="LE15">
        <v>354</v>
      </c>
      <c r="LF15">
        <v>354</v>
      </c>
      <c r="LM15">
        <v>144</v>
      </c>
      <c r="LU15">
        <v>144</v>
      </c>
    </row>
    <row r="16" spans="1:334" x14ac:dyDescent="0.35">
      <c r="A16">
        <v>31663</v>
      </c>
      <c r="D16">
        <v>110</v>
      </c>
      <c r="E16">
        <v>395</v>
      </c>
      <c r="I16">
        <v>110</v>
      </c>
      <c r="J16">
        <v>395</v>
      </c>
      <c r="X16">
        <v>633</v>
      </c>
      <c r="AN16">
        <v>110</v>
      </c>
      <c r="AO16">
        <v>853</v>
      </c>
      <c r="AR16">
        <v>395</v>
      </c>
      <c r="AS16">
        <v>633</v>
      </c>
      <c r="BM16">
        <v>395</v>
      </c>
      <c r="CD16">
        <v>395</v>
      </c>
      <c r="CE16">
        <v>395</v>
      </c>
      <c r="CI16">
        <v>633</v>
      </c>
      <c r="CP16">
        <v>633</v>
      </c>
      <c r="CR16">
        <v>110</v>
      </c>
      <c r="CY16">
        <v>633</v>
      </c>
      <c r="DB16">
        <v>395</v>
      </c>
      <c r="DQ16">
        <v>395</v>
      </c>
      <c r="DX16">
        <v>110</v>
      </c>
      <c r="FC16">
        <v>395</v>
      </c>
      <c r="HR16">
        <v>110</v>
      </c>
      <c r="HX16">
        <v>395</v>
      </c>
      <c r="IK16">
        <v>395</v>
      </c>
      <c r="IN16">
        <v>395</v>
      </c>
      <c r="JB16">
        <v>633</v>
      </c>
      <c r="JG16">
        <v>853</v>
      </c>
      <c r="JX16">
        <v>633</v>
      </c>
      <c r="KF16">
        <v>395</v>
      </c>
      <c r="LH16">
        <v>395</v>
      </c>
      <c r="LI16">
        <v>395</v>
      </c>
      <c r="LJ16">
        <v>395</v>
      </c>
      <c r="LK16">
        <v>633</v>
      </c>
    </row>
    <row r="17" spans="1:332" x14ac:dyDescent="0.35">
      <c r="A17">
        <v>31721</v>
      </c>
      <c r="D17">
        <v>429</v>
      </c>
      <c r="E17">
        <v>663</v>
      </c>
      <c r="I17">
        <v>429</v>
      </c>
      <c r="X17">
        <v>663</v>
      </c>
      <c r="AN17">
        <v>429</v>
      </c>
      <c r="AR17">
        <v>663</v>
      </c>
      <c r="BJ17">
        <v>429</v>
      </c>
      <c r="BT17">
        <v>300</v>
      </c>
      <c r="CD17">
        <v>663</v>
      </c>
      <c r="CF17">
        <v>300</v>
      </c>
      <c r="CP17">
        <v>663</v>
      </c>
      <c r="EP17">
        <v>300</v>
      </c>
      <c r="EW17">
        <v>300</v>
      </c>
      <c r="EX17">
        <v>429</v>
      </c>
      <c r="FL17">
        <v>429</v>
      </c>
      <c r="IK17">
        <v>663</v>
      </c>
      <c r="IV17">
        <v>429</v>
      </c>
      <c r="JT17">
        <v>429</v>
      </c>
      <c r="JV17">
        <v>300</v>
      </c>
      <c r="JX17">
        <v>663</v>
      </c>
      <c r="LH17">
        <v>429</v>
      </c>
      <c r="LI17">
        <v>300</v>
      </c>
    </row>
    <row r="18" spans="1:332" x14ac:dyDescent="0.35">
      <c r="A18">
        <v>31768</v>
      </c>
      <c r="D18">
        <v>182</v>
      </c>
      <c r="I18">
        <v>182</v>
      </c>
      <c r="AN18">
        <v>182</v>
      </c>
      <c r="HX18">
        <v>182</v>
      </c>
      <c r="JT18">
        <v>182</v>
      </c>
      <c r="LH18">
        <v>182</v>
      </c>
      <c r="LI18">
        <v>182</v>
      </c>
    </row>
    <row r="19" spans="1:332" x14ac:dyDescent="0.35">
      <c r="A19">
        <v>13154</v>
      </c>
      <c r="E19">
        <v>42</v>
      </c>
      <c r="G19">
        <v>42</v>
      </c>
      <c r="H19">
        <v>192</v>
      </c>
      <c r="J19">
        <v>192</v>
      </c>
      <c r="K19">
        <v>192</v>
      </c>
      <c r="R19">
        <v>192</v>
      </c>
      <c r="X19">
        <v>192</v>
      </c>
      <c r="AI19">
        <v>42</v>
      </c>
      <c r="AJ19">
        <v>42</v>
      </c>
      <c r="AK19">
        <v>192</v>
      </c>
      <c r="AL19">
        <v>42</v>
      </c>
      <c r="AM19">
        <v>192</v>
      </c>
      <c r="AO19">
        <v>192</v>
      </c>
      <c r="AP19">
        <v>192</v>
      </c>
      <c r="AQ19">
        <v>192</v>
      </c>
      <c r="AR19">
        <v>42</v>
      </c>
      <c r="AS19">
        <v>192</v>
      </c>
      <c r="AV19">
        <v>192</v>
      </c>
      <c r="AW19">
        <v>42</v>
      </c>
      <c r="BB19">
        <v>192</v>
      </c>
      <c r="BD19">
        <v>42</v>
      </c>
      <c r="BE19">
        <v>42</v>
      </c>
      <c r="BF19">
        <v>192</v>
      </c>
      <c r="BG19">
        <v>42</v>
      </c>
      <c r="BH19">
        <v>42</v>
      </c>
      <c r="BI19">
        <v>192</v>
      </c>
      <c r="BJ19">
        <v>42</v>
      </c>
      <c r="BK19">
        <v>192</v>
      </c>
      <c r="BL19">
        <v>192</v>
      </c>
      <c r="BM19">
        <v>192</v>
      </c>
      <c r="BN19">
        <v>192</v>
      </c>
      <c r="BO19">
        <v>192</v>
      </c>
      <c r="BP19">
        <v>192</v>
      </c>
      <c r="BT19">
        <v>192</v>
      </c>
      <c r="BU19">
        <v>192</v>
      </c>
      <c r="BV19">
        <v>192</v>
      </c>
      <c r="BW19">
        <v>192</v>
      </c>
      <c r="BX19">
        <v>192</v>
      </c>
      <c r="BY19">
        <v>192</v>
      </c>
      <c r="BZ19">
        <v>192</v>
      </c>
      <c r="CA19">
        <v>192</v>
      </c>
      <c r="CB19">
        <v>42</v>
      </c>
      <c r="CC19">
        <v>192</v>
      </c>
      <c r="CD19">
        <v>42</v>
      </c>
      <c r="CE19">
        <v>192</v>
      </c>
      <c r="CF19">
        <v>192</v>
      </c>
      <c r="CG19">
        <v>192</v>
      </c>
      <c r="CH19">
        <v>192</v>
      </c>
      <c r="CI19">
        <v>192</v>
      </c>
      <c r="CJ19">
        <v>192</v>
      </c>
      <c r="CK19">
        <v>192</v>
      </c>
      <c r="CM19">
        <v>192</v>
      </c>
      <c r="CN19">
        <v>192</v>
      </c>
      <c r="CP19">
        <v>192</v>
      </c>
      <c r="CQ19">
        <v>192</v>
      </c>
      <c r="CR19">
        <v>42</v>
      </c>
      <c r="CS19">
        <v>192</v>
      </c>
      <c r="CT19">
        <v>192</v>
      </c>
      <c r="CU19">
        <v>192</v>
      </c>
      <c r="CV19">
        <v>42</v>
      </c>
      <c r="CW19">
        <v>3548</v>
      </c>
      <c r="CX19">
        <v>192</v>
      </c>
      <c r="CY19">
        <v>192</v>
      </c>
      <c r="DA19">
        <v>3548</v>
      </c>
      <c r="DB19">
        <v>192</v>
      </c>
      <c r="DC19">
        <v>192</v>
      </c>
      <c r="DF19">
        <v>42</v>
      </c>
      <c r="DG19">
        <v>192</v>
      </c>
      <c r="DI19">
        <v>42</v>
      </c>
      <c r="DJ19">
        <v>192</v>
      </c>
      <c r="DK19">
        <v>192</v>
      </c>
      <c r="DM19">
        <v>192</v>
      </c>
      <c r="DN19">
        <v>192</v>
      </c>
      <c r="DO19">
        <v>42</v>
      </c>
      <c r="DP19">
        <v>192</v>
      </c>
      <c r="DQ19">
        <v>192</v>
      </c>
      <c r="DR19">
        <v>42</v>
      </c>
      <c r="DU19">
        <v>192</v>
      </c>
      <c r="DV19">
        <v>192</v>
      </c>
      <c r="DW19">
        <v>42</v>
      </c>
      <c r="DX19">
        <v>192</v>
      </c>
      <c r="DY19">
        <v>192</v>
      </c>
      <c r="DZ19">
        <v>192</v>
      </c>
      <c r="EB19">
        <v>3548</v>
      </c>
      <c r="EC19">
        <v>42</v>
      </c>
      <c r="ED19">
        <v>192</v>
      </c>
      <c r="EE19">
        <v>192</v>
      </c>
      <c r="EF19">
        <v>42</v>
      </c>
      <c r="EG19">
        <v>192</v>
      </c>
      <c r="EI19">
        <v>192</v>
      </c>
      <c r="EJ19">
        <v>192</v>
      </c>
      <c r="EN19">
        <v>192</v>
      </c>
      <c r="EP19">
        <v>42</v>
      </c>
      <c r="ET19">
        <v>192</v>
      </c>
      <c r="EU19">
        <v>192</v>
      </c>
      <c r="EV19">
        <v>192</v>
      </c>
      <c r="FA19">
        <v>192</v>
      </c>
      <c r="FI19">
        <v>3548</v>
      </c>
      <c r="FJ19">
        <v>192</v>
      </c>
      <c r="FK19">
        <v>3548</v>
      </c>
      <c r="FL19">
        <v>192</v>
      </c>
      <c r="FM19">
        <v>192</v>
      </c>
      <c r="FN19">
        <v>192</v>
      </c>
      <c r="FV19">
        <v>42</v>
      </c>
      <c r="FW19">
        <v>42</v>
      </c>
      <c r="FX19">
        <v>42</v>
      </c>
      <c r="FY19">
        <v>192</v>
      </c>
      <c r="FZ19">
        <v>192</v>
      </c>
      <c r="GA19">
        <v>42</v>
      </c>
      <c r="GM19">
        <v>42</v>
      </c>
      <c r="GR19">
        <v>192</v>
      </c>
      <c r="HB19">
        <v>42</v>
      </c>
      <c r="HK19">
        <v>192</v>
      </c>
      <c r="HM19">
        <v>192</v>
      </c>
      <c r="HN19">
        <v>42</v>
      </c>
      <c r="HO19">
        <v>192</v>
      </c>
      <c r="HP19">
        <v>192</v>
      </c>
      <c r="HS19">
        <v>192</v>
      </c>
      <c r="HY19">
        <v>42</v>
      </c>
      <c r="HZ19">
        <v>42</v>
      </c>
      <c r="IA19">
        <v>42</v>
      </c>
      <c r="IB19">
        <v>42</v>
      </c>
      <c r="IC19">
        <v>192</v>
      </c>
      <c r="ID19">
        <v>192</v>
      </c>
      <c r="IE19">
        <v>42</v>
      </c>
      <c r="IH19">
        <v>42</v>
      </c>
      <c r="IJ19">
        <v>42</v>
      </c>
      <c r="IK19">
        <v>42</v>
      </c>
      <c r="IU19">
        <v>42</v>
      </c>
      <c r="IV19">
        <v>42</v>
      </c>
      <c r="IW19">
        <v>42</v>
      </c>
      <c r="IX19">
        <v>192</v>
      </c>
      <c r="JA19">
        <v>192</v>
      </c>
      <c r="JB19">
        <v>192</v>
      </c>
      <c r="JC19">
        <v>192</v>
      </c>
      <c r="JD19">
        <v>192</v>
      </c>
      <c r="JE19">
        <v>192</v>
      </c>
      <c r="JF19">
        <v>42</v>
      </c>
      <c r="JG19">
        <v>192</v>
      </c>
      <c r="JJ19">
        <v>42</v>
      </c>
      <c r="JK19">
        <v>192</v>
      </c>
      <c r="JL19">
        <v>42</v>
      </c>
      <c r="JM19">
        <v>42</v>
      </c>
      <c r="JN19">
        <v>192</v>
      </c>
      <c r="JO19">
        <v>192</v>
      </c>
      <c r="JQ19">
        <v>42</v>
      </c>
      <c r="JU19">
        <v>192</v>
      </c>
      <c r="JV19">
        <v>192</v>
      </c>
      <c r="JX19">
        <v>192</v>
      </c>
      <c r="JY19">
        <v>192</v>
      </c>
      <c r="JZ19">
        <v>42</v>
      </c>
      <c r="KB19">
        <v>192</v>
      </c>
      <c r="KC19">
        <v>192</v>
      </c>
      <c r="KD19">
        <v>192</v>
      </c>
      <c r="KF19">
        <v>192</v>
      </c>
      <c r="KG19">
        <v>42</v>
      </c>
      <c r="KI19">
        <v>42</v>
      </c>
      <c r="KJ19">
        <v>192</v>
      </c>
      <c r="KK19">
        <v>192</v>
      </c>
      <c r="KL19">
        <v>3547.5</v>
      </c>
      <c r="KM19">
        <v>42</v>
      </c>
      <c r="KO19">
        <v>192</v>
      </c>
      <c r="KQ19">
        <v>42</v>
      </c>
      <c r="KR19">
        <v>42</v>
      </c>
      <c r="KS19">
        <v>192</v>
      </c>
      <c r="KT19">
        <v>192</v>
      </c>
      <c r="LB19">
        <v>192</v>
      </c>
      <c r="LG19">
        <v>192</v>
      </c>
      <c r="LJ19">
        <v>192</v>
      </c>
      <c r="LK19">
        <v>42</v>
      </c>
      <c r="LN19">
        <v>3548</v>
      </c>
      <c r="LO19">
        <v>192</v>
      </c>
      <c r="LP19">
        <v>192</v>
      </c>
      <c r="LS19">
        <v>42</v>
      </c>
      <c r="LT19">
        <v>192</v>
      </c>
    </row>
    <row r="20" spans="1:332" x14ac:dyDescent="0.35">
      <c r="A20">
        <v>11054</v>
      </c>
      <c r="E20">
        <v>320</v>
      </c>
      <c r="J20">
        <v>320</v>
      </c>
      <c r="X20">
        <v>320</v>
      </c>
      <c r="AH20">
        <v>320</v>
      </c>
      <c r="AL20">
        <v>320</v>
      </c>
      <c r="AO20">
        <v>3575</v>
      </c>
      <c r="AR20">
        <v>140</v>
      </c>
      <c r="AS20">
        <v>3575</v>
      </c>
      <c r="AV20">
        <v>320</v>
      </c>
      <c r="BA20">
        <v>320</v>
      </c>
      <c r="BB20">
        <v>320</v>
      </c>
      <c r="BC20">
        <v>320</v>
      </c>
      <c r="CD20">
        <v>320</v>
      </c>
      <c r="CE20">
        <v>320</v>
      </c>
      <c r="CI20">
        <v>320</v>
      </c>
      <c r="CO20">
        <v>140</v>
      </c>
      <c r="CU20">
        <v>320</v>
      </c>
      <c r="CZ20">
        <v>3917</v>
      </c>
      <c r="DC20">
        <v>320</v>
      </c>
      <c r="DF20">
        <v>140</v>
      </c>
      <c r="DG20">
        <v>320</v>
      </c>
      <c r="DH20">
        <v>140</v>
      </c>
      <c r="DI20">
        <v>140</v>
      </c>
      <c r="DJ20">
        <v>320</v>
      </c>
      <c r="DL20">
        <v>140</v>
      </c>
      <c r="DM20">
        <v>320</v>
      </c>
      <c r="DN20">
        <v>320</v>
      </c>
      <c r="DO20">
        <v>140</v>
      </c>
      <c r="EB20">
        <v>320</v>
      </c>
      <c r="EK20">
        <v>3917</v>
      </c>
      <c r="EL20">
        <v>320</v>
      </c>
      <c r="EQ20">
        <v>320</v>
      </c>
      <c r="ER20">
        <v>3917</v>
      </c>
      <c r="ES20">
        <v>3917</v>
      </c>
      <c r="ET20">
        <v>3575</v>
      </c>
      <c r="EV20">
        <v>102</v>
      </c>
      <c r="EX20">
        <v>140</v>
      </c>
      <c r="FD20">
        <v>320</v>
      </c>
      <c r="FH20">
        <v>320</v>
      </c>
      <c r="FI20">
        <v>320</v>
      </c>
      <c r="FJ20">
        <v>320</v>
      </c>
      <c r="FL20">
        <v>320</v>
      </c>
      <c r="FN20">
        <v>140</v>
      </c>
      <c r="FO20">
        <v>320</v>
      </c>
      <c r="FS20">
        <v>140</v>
      </c>
      <c r="FT20">
        <v>140</v>
      </c>
      <c r="FU20">
        <v>320</v>
      </c>
      <c r="FV20">
        <v>140</v>
      </c>
      <c r="GB20">
        <v>140</v>
      </c>
      <c r="GC20">
        <v>500</v>
      </c>
      <c r="GE20">
        <v>140</v>
      </c>
      <c r="GF20">
        <v>140</v>
      </c>
      <c r="GG20">
        <v>140</v>
      </c>
      <c r="GS20">
        <v>500</v>
      </c>
      <c r="HB20">
        <v>140</v>
      </c>
      <c r="HC20">
        <v>140</v>
      </c>
      <c r="HI20">
        <v>500</v>
      </c>
      <c r="HK20">
        <v>320</v>
      </c>
      <c r="HO20">
        <v>500</v>
      </c>
      <c r="HP20">
        <v>102</v>
      </c>
      <c r="HQ20">
        <v>500</v>
      </c>
      <c r="HT20">
        <v>140</v>
      </c>
      <c r="HU20">
        <v>140</v>
      </c>
      <c r="HV20">
        <v>140</v>
      </c>
      <c r="HW20">
        <v>140</v>
      </c>
      <c r="HY20">
        <v>140</v>
      </c>
      <c r="HZ20">
        <v>140</v>
      </c>
      <c r="IA20">
        <v>140</v>
      </c>
      <c r="IF20">
        <v>140</v>
      </c>
      <c r="IG20">
        <v>140</v>
      </c>
      <c r="IH20">
        <v>500</v>
      </c>
      <c r="II20">
        <v>140</v>
      </c>
      <c r="IK20">
        <v>140</v>
      </c>
      <c r="IL20">
        <v>140</v>
      </c>
      <c r="IM20">
        <v>140</v>
      </c>
      <c r="IO20">
        <v>140</v>
      </c>
      <c r="IP20">
        <v>500</v>
      </c>
      <c r="IR20">
        <v>500</v>
      </c>
      <c r="IS20">
        <v>140</v>
      </c>
      <c r="IZ20">
        <v>500</v>
      </c>
      <c r="JB20">
        <v>500</v>
      </c>
      <c r="JD20">
        <v>500</v>
      </c>
      <c r="JG20">
        <v>3575</v>
      </c>
      <c r="JI20">
        <v>500</v>
      </c>
      <c r="JK20">
        <v>500</v>
      </c>
      <c r="JM20">
        <v>140</v>
      </c>
      <c r="JO20">
        <v>500</v>
      </c>
      <c r="JX20">
        <v>500</v>
      </c>
      <c r="JZ20">
        <v>140</v>
      </c>
      <c r="KB20">
        <v>500</v>
      </c>
      <c r="KE20">
        <v>140</v>
      </c>
      <c r="KG20">
        <v>140</v>
      </c>
      <c r="KH20">
        <v>3917</v>
      </c>
      <c r="KI20">
        <v>140</v>
      </c>
      <c r="KJ20">
        <v>140</v>
      </c>
      <c r="KK20">
        <v>500</v>
      </c>
      <c r="KL20">
        <v>140</v>
      </c>
      <c r="LE20">
        <v>140</v>
      </c>
      <c r="LG20">
        <v>320</v>
      </c>
      <c r="LJ20">
        <v>500</v>
      </c>
      <c r="LK20">
        <v>140</v>
      </c>
    </row>
    <row r="21" spans="1:332" x14ac:dyDescent="0.35">
      <c r="A21">
        <v>32079</v>
      </c>
      <c r="E21">
        <v>263</v>
      </c>
      <c r="F21">
        <v>263</v>
      </c>
      <c r="G21">
        <v>263</v>
      </c>
      <c r="H21">
        <v>263</v>
      </c>
      <c r="J21">
        <v>132</v>
      </c>
      <c r="K21">
        <v>548</v>
      </c>
      <c r="N21">
        <v>263</v>
      </c>
      <c r="Q21">
        <v>263</v>
      </c>
      <c r="R21">
        <v>263</v>
      </c>
      <c r="X21">
        <v>132</v>
      </c>
      <c r="AG21">
        <v>263</v>
      </c>
      <c r="AH21">
        <v>132</v>
      </c>
      <c r="AM21">
        <v>263</v>
      </c>
      <c r="AO21">
        <v>548</v>
      </c>
      <c r="AP21">
        <v>548</v>
      </c>
      <c r="AQ21">
        <v>548</v>
      </c>
      <c r="AR21">
        <v>263</v>
      </c>
      <c r="AS21">
        <v>263</v>
      </c>
      <c r="AV21">
        <v>548</v>
      </c>
      <c r="AW21">
        <v>263</v>
      </c>
      <c r="AY21">
        <v>263</v>
      </c>
      <c r="AZ21">
        <v>263</v>
      </c>
      <c r="BA21">
        <v>263</v>
      </c>
      <c r="BB21">
        <v>548</v>
      </c>
      <c r="BF21">
        <v>263</v>
      </c>
      <c r="BI21">
        <v>548</v>
      </c>
      <c r="BK21">
        <v>263</v>
      </c>
      <c r="BL21">
        <v>132</v>
      </c>
      <c r="BM21">
        <v>263</v>
      </c>
      <c r="BN21">
        <v>263</v>
      </c>
      <c r="BO21">
        <v>263</v>
      </c>
      <c r="BP21">
        <v>263</v>
      </c>
      <c r="BS21">
        <v>263</v>
      </c>
      <c r="BT21">
        <v>263</v>
      </c>
      <c r="BU21">
        <v>132</v>
      </c>
      <c r="BV21">
        <v>132</v>
      </c>
      <c r="BW21">
        <v>132</v>
      </c>
      <c r="BY21">
        <v>548</v>
      </c>
      <c r="CA21">
        <v>263</v>
      </c>
      <c r="CC21">
        <v>263</v>
      </c>
      <c r="CE21">
        <v>263</v>
      </c>
      <c r="CF21">
        <v>263</v>
      </c>
      <c r="CG21">
        <v>263</v>
      </c>
      <c r="CH21">
        <v>548</v>
      </c>
      <c r="CI21">
        <v>548</v>
      </c>
      <c r="CJ21">
        <v>263</v>
      </c>
      <c r="CK21">
        <v>548</v>
      </c>
      <c r="CM21">
        <v>548</v>
      </c>
      <c r="CN21">
        <v>548</v>
      </c>
      <c r="CP21">
        <v>548</v>
      </c>
      <c r="CQ21">
        <v>263</v>
      </c>
      <c r="CS21">
        <v>548</v>
      </c>
      <c r="CT21">
        <v>263</v>
      </c>
      <c r="CW21">
        <v>548</v>
      </c>
      <c r="CX21">
        <v>548</v>
      </c>
      <c r="CY21">
        <v>548</v>
      </c>
      <c r="DA21">
        <v>548</v>
      </c>
      <c r="DB21">
        <v>548</v>
      </c>
      <c r="DC21">
        <v>263</v>
      </c>
      <c r="DF21">
        <v>132</v>
      </c>
      <c r="DG21">
        <v>548</v>
      </c>
      <c r="DI21">
        <v>263</v>
      </c>
      <c r="DJ21">
        <v>548</v>
      </c>
      <c r="DM21">
        <v>263</v>
      </c>
      <c r="DN21">
        <v>263</v>
      </c>
      <c r="DO21">
        <v>132</v>
      </c>
      <c r="DP21">
        <v>263</v>
      </c>
      <c r="DQ21">
        <v>132</v>
      </c>
      <c r="DU21">
        <v>263</v>
      </c>
      <c r="DV21">
        <v>263</v>
      </c>
      <c r="DX21">
        <v>263</v>
      </c>
      <c r="DZ21">
        <v>263</v>
      </c>
      <c r="EB21">
        <v>263</v>
      </c>
      <c r="ED21">
        <v>263</v>
      </c>
      <c r="EE21">
        <v>263</v>
      </c>
      <c r="EG21">
        <v>263</v>
      </c>
      <c r="EI21">
        <v>263</v>
      </c>
      <c r="EJ21">
        <v>548</v>
      </c>
      <c r="EN21">
        <v>548</v>
      </c>
      <c r="ET21">
        <v>548</v>
      </c>
      <c r="EU21">
        <v>548</v>
      </c>
      <c r="EV21">
        <v>548</v>
      </c>
      <c r="EX21">
        <v>263</v>
      </c>
      <c r="FA21">
        <v>263</v>
      </c>
      <c r="FB21">
        <v>263</v>
      </c>
      <c r="FI21">
        <v>548</v>
      </c>
      <c r="FJ21">
        <v>263</v>
      </c>
      <c r="FK21">
        <v>548</v>
      </c>
      <c r="FL21">
        <v>263</v>
      </c>
      <c r="FM21">
        <v>548</v>
      </c>
      <c r="FN21">
        <v>263</v>
      </c>
      <c r="FU21">
        <v>263</v>
      </c>
      <c r="FV21">
        <v>263</v>
      </c>
      <c r="FZ21">
        <v>263</v>
      </c>
      <c r="GC21">
        <v>548</v>
      </c>
      <c r="GD21">
        <v>263</v>
      </c>
      <c r="GI21">
        <v>263</v>
      </c>
      <c r="GM21">
        <v>263</v>
      </c>
      <c r="GR21">
        <v>548</v>
      </c>
      <c r="HI21">
        <v>548</v>
      </c>
      <c r="HK21">
        <v>548</v>
      </c>
      <c r="HM21">
        <v>548</v>
      </c>
      <c r="HP21">
        <v>548</v>
      </c>
      <c r="HQ21">
        <v>263</v>
      </c>
      <c r="IK21">
        <v>263</v>
      </c>
      <c r="IP21">
        <v>548</v>
      </c>
      <c r="IR21">
        <v>548</v>
      </c>
      <c r="IW21">
        <v>132</v>
      </c>
      <c r="IX21">
        <v>263</v>
      </c>
      <c r="IZ21">
        <v>263</v>
      </c>
      <c r="JA21">
        <v>548</v>
      </c>
      <c r="JB21">
        <v>548</v>
      </c>
      <c r="JC21">
        <v>132</v>
      </c>
      <c r="JD21">
        <v>548</v>
      </c>
      <c r="JE21">
        <v>263</v>
      </c>
      <c r="JG21">
        <v>548</v>
      </c>
      <c r="JI21">
        <v>263</v>
      </c>
      <c r="JJ21">
        <v>263</v>
      </c>
      <c r="JK21">
        <v>548</v>
      </c>
      <c r="JO21">
        <v>548</v>
      </c>
      <c r="JP21">
        <v>263</v>
      </c>
      <c r="JV21">
        <v>263</v>
      </c>
      <c r="JW21">
        <v>548</v>
      </c>
      <c r="JX21">
        <v>548</v>
      </c>
      <c r="JY21">
        <v>263</v>
      </c>
      <c r="KA21">
        <v>263</v>
      </c>
      <c r="KB21">
        <v>132</v>
      </c>
      <c r="KC21">
        <v>548</v>
      </c>
      <c r="KD21">
        <v>263</v>
      </c>
      <c r="KE21">
        <v>132</v>
      </c>
      <c r="KF21">
        <v>263</v>
      </c>
      <c r="KG21">
        <v>132</v>
      </c>
      <c r="KK21">
        <v>263</v>
      </c>
      <c r="KO21">
        <v>548</v>
      </c>
      <c r="KT21">
        <v>548</v>
      </c>
      <c r="KW21">
        <v>548</v>
      </c>
      <c r="LB21">
        <v>548</v>
      </c>
      <c r="LC21">
        <v>263</v>
      </c>
      <c r="LD21">
        <v>263</v>
      </c>
      <c r="LG21">
        <v>548</v>
      </c>
      <c r="LJ21">
        <v>263</v>
      </c>
      <c r="LK21">
        <v>263</v>
      </c>
      <c r="LS21">
        <v>263</v>
      </c>
      <c r="LT21">
        <v>548</v>
      </c>
    </row>
    <row r="22" spans="1:332" x14ac:dyDescent="0.35">
      <c r="A22">
        <v>31058</v>
      </c>
      <c r="E22">
        <v>109</v>
      </c>
      <c r="G22">
        <v>109</v>
      </c>
      <c r="J22">
        <v>245</v>
      </c>
      <c r="K22">
        <v>245</v>
      </c>
      <c r="N22">
        <v>245</v>
      </c>
      <c r="W22">
        <v>109</v>
      </c>
      <c r="X22">
        <v>245</v>
      </c>
      <c r="AB22">
        <v>109</v>
      </c>
      <c r="AC22">
        <v>109</v>
      </c>
      <c r="AD22">
        <v>109</v>
      </c>
      <c r="AE22">
        <v>245</v>
      </c>
      <c r="AF22">
        <v>245</v>
      </c>
      <c r="AG22">
        <v>245</v>
      </c>
      <c r="AH22">
        <v>245</v>
      </c>
      <c r="AO22">
        <v>245</v>
      </c>
      <c r="AR22">
        <v>109</v>
      </c>
      <c r="AS22">
        <v>245</v>
      </c>
      <c r="AV22">
        <v>245</v>
      </c>
      <c r="AW22">
        <v>109</v>
      </c>
      <c r="AX22">
        <v>245</v>
      </c>
      <c r="AY22">
        <v>245</v>
      </c>
      <c r="BA22">
        <v>245</v>
      </c>
      <c r="BB22">
        <v>245</v>
      </c>
      <c r="FQ22">
        <v>109</v>
      </c>
      <c r="GM22">
        <v>109</v>
      </c>
      <c r="GO22">
        <v>245</v>
      </c>
      <c r="GP22">
        <v>245</v>
      </c>
      <c r="HQ22">
        <v>109</v>
      </c>
      <c r="IK22">
        <v>109</v>
      </c>
      <c r="JA22">
        <v>245</v>
      </c>
      <c r="JG22">
        <v>245</v>
      </c>
      <c r="JO22">
        <v>245</v>
      </c>
      <c r="JX22">
        <v>245</v>
      </c>
      <c r="KW22">
        <v>245</v>
      </c>
      <c r="LB22">
        <v>245</v>
      </c>
      <c r="LC22">
        <v>109</v>
      </c>
      <c r="LE22">
        <v>109</v>
      </c>
      <c r="LF22">
        <v>245</v>
      </c>
      <c r="LG22">
        <v>245</v>
      </c>
      <c r="LJ22">
        <v>245</v>
      </c>
      <c r="LK22">
        <v>109</v>
      </c>
    </row>
    <row r="23" spans="1:332" x14ac:dyDescent="0.35">
      <c r="A23">
        <v>13254</v>
      </c>
      <c r="E23">
        <v>42</v>
      </c>
      <c r="G23">
        <v>42</v>
      </c>
      <c r="H23">
        <v>192</v>
      </c>
      <c r="K23">
        <v>192</v>
      </c>
      <c r="R23">
        <v>192</v>
      </c>
      <c r="X23">
        <v>192</v>
      </c>
      <c r="AI23">
        <v>42</v>
      </c>
      <c r="AJ23">
        <v>42</v>
      </c>
      <c r="AK23">
        <v>192</v>
      </c>
      <c r="AL23">
        <v>42</v>
      </c>
      <c r="AM23">
        <v>192</v>
      </c>
      <c r="AO23">
        <v>192</v>
      </c>
      <c r="AP23">
        <v>192</v>
      </c>
      <c r="AQ23">
        <v>192</v>
      </c>
      <c r="AR23">
        <v>42</v>
      </c>
      <c r="AV23">
        <v>192</v>
      </c>
      <c r="AW23">
        <v>42</v>
      </c>
      <c r="BB23">
        <v>192</v>
      </c>
      <c r="BE23">
        <v>42</v>
      </c>
      <c r="BF23">
        <v>192</v>
      </c>
      <c r="BG23">
        <v>42</v>
      </c>
      <c r="BH23">
        <v>42</v>
      </c>
      <c r="BI23">
        <v>192</v>
      </c>
      <c r="BM23">
        <v>192</v>
      </c>
      <c r="BN23">
        <v>192</v>
      </c>
      <c r="BO23">
        <v>192</v>
      </c>
      <c r="BP23">
        <v>192</v>
      </c>
      <c r="BQ23">
        <v>42</v>
      </c>
      <c r="BU23">
        <v>192</v>
      </c>
      <c r="BV23">
        <v>192</v>
      </c>
      <c r="BW23">
        <v>192</v>
      </c>
      <c r="BX23">
        <v>192</v>
      </c>
      <c r="BY23">
        <v>192</v>
      </c>
      <c r="BZ23">
        <v>192</v>
      </c>
      <c r="CA23">
        <v>192</v>
      </c>
      <c r="CB23">
        <v>42</v>
      </c>
      <c r="CC23">
        <v>192</v>
      </c>
      <c r="CE23">
        <v>192</v>
      </c>
      <c r="CG23">
        <v>192</v>
      </c>
      <c r="CH23">
        <v>192</v>
      </c>
      <c r="CI23">
        <v>192</v>
      </c>
      <c r="CJ23">
        <v>192</v>
      </c>
      <c r="CK23">
        <v>192</v>
      </c>
      <c r="CM23">
        <v>192</v>
      </c>
      <c r="CN23">
        <v>192</v>
      </c>
      <c r="CP23">
        <v>192</v>
      </c>
      <c r="CQ23">
        <v>192</v>
      </c>
      <c r="CR23">
        <v>42</v>
      </c>
      <c r="CT23">
        <v>192</v>
      </c>
      <c r="CV23">
        <v>192</v>
      </c>
      <c r="CW23">
        <v>3451</v>
      </c>
      <c r="CX23">
        <v>192</v>
      </c>
      <c r="CY23">
        <v>192</v>
      </c>
      <c r="DA23">
        <v>192</v>
      </c>
      <c r="DC23">
        <v>192</v>
      </c>
      <c r="DD23">
        <v>42</v>
      </c>
      <c r="DF23">
        <v>192</v>
      </c>
      <c r="DG23">
        <v>192</v>
      </c>
      <c r="DH23">
        <v>192</v>
      </c>
      <c r="DJ23">
        <v>192</v>
      </c>
      <c r="DK23">
        <v>5288</v>
      </c>
      <c r="DL23">
        <v>192</v>
      </c>
      <c r="DM23">
        <v>192</v>
      </c>
      <c r="DN23">
        <v>192</v>
      </c>
      <c r="DO23">
        <v>192</v>
      </c>
      <c r="DP23">
        <v>192</v>
      </c>
      <c r="DQ23">
        <v>192</v>
      </c>
      <c r="DS23">
        <v>42</v>
      </c>
      <c r="DU23">
        <v>192</v>
      </c>
      <c r="DV23">
        <v>192</v>
      </c>
      <c r="DW23">
        <v>42</v>
      </c>
      <c r="DX23">
        <v>192</v>
      </c>
      <c r="DY23">
        <v>192</v>
      </c>
      <c r="DZ23">
        <v>192</v>
      </c>
      <c r="EA23">
        <v>42</v>
      </c>
      <c r="EB23">
        <v>192</v>
      </c>
      <c r="EC23">
        <v>42</v>
      </c>
      <c r="ED23">
        <v>192</v>
      </c>
      <c r="EE23">
        <v>192</v>
      </c>
      <c r="EF23">
        <v>42</v>
      </c>
      <c r="EG23">
        <v>192</v>
      </c>
      <c r="EH23">
        <v>42</v>
      </c>
      <c r="EI23">
        <v>192</v>
      </c>
      <c r="EJ23">
        <v>192</v>
      </c>
      <c r="EM23">
        <v>42</v>
      </c>
      <c r="EN23">
        <v>192</v>
      </c>
      <c r="ET23">
        <v>192</v>
      </c>
      <c r="EU23">
        <v>192</v>
      </c>
      <c r="EV23">
        <v>192</v>
      </c>
      <c r="EX23">
        <v>42</v>
      </c>
      <c r="FA23">
        <v>192</v>
      </c>
      <c r="FI23">
        <v>192</v>
      </c>
      <c r="FJ23">
        <v>192</v>
      </c>
      <c r="FK23">
        <v>192</v>
      </c>
      <c r="FL23">
        <v>192</v>
      </c>
      <c r="FM23">
        <v>192</v>
      </c>
      <c r="FN23">
        <v>192</v>
      </c>
      <c r="FQ23">
        <v>42</v>
      </c>
      <c r="FR23">
        <v>42</v>
      </c>
      <c r="FS23">
        <v>42</v>
      </c>
      <c r="FT23">
        <v>42</v>
      </c>
      <c r="FU23">
        <v>192</v>
      </c>
      <c r="FV23">
        <v>192</v>
      </c>
      <c r="FW23">
        <v>42</v>
      </c>
      <c r="FX23">
        <v>42</v>
      </c>
      <c r="FY23">
        <v>192</v>
      </c>
      <c r="FZ23">
        <v>192</v>
      </c>
      <c r="GA23">
        <v>42</v>
      </c>
      <c r="GC23">
        <v>192</v>
      </c>
      <c r="GE23">
        <v>42</v>
      </c>
      <c r="GF23">
        <v>42</v>
      </c>
      <c r="GG23">
        <v>42</v>
      </c>
      <c r="GM23">
        <v>42</v>
      </c>
      <c r="GR23">
        <v>192</v>
      </c>
      <c r="HB23">
        <v>42</v>
      </c>
      <c r="HI23">
        <v>192</v>
      </c>
      <c r="HK23">
        <v>192</v>
      </c>
      <c r="HM23">
        <v>192</v>
      </c>
      <c r="HN23">
        <v>42</v>
      </c>
      <c r="HO23">
        <v>192</v>
      </c>
      <c r="HP23">
        <v>192</v>
      </c>
      <c r="HS23">
        <v>3451</v>
      </c>
      <c r="HY23">
        <v>42</v>
      </c>
      <c r="HZ23">
        <v>42</v>
      </c>
      <c r="IA23">
        <v>42</v>
      </c>
      <c r="IB23">
        <v>192</v>
      </c>
      <c r="IC23">
        <v>3451</v>
      </c>
      <c r="ID23">
        <v>5288</v>
      </c>
      <c r="IF23">
        <v>192</v>
      </c>
      <c r="IG23">
        <v>192</v>
      </c>
      <c r="IH23">
        <v>42</v>
      </c>
      <c r="IJ23">
        <v>192</v>
      </c>
      <c r="IK23">
        <v>42</v>
      </c>
      <c r="IL23">
        <v>192</v>
      </c>
      <c r="IO23">
        <v>42</v>
      </c>
      <c r="IP23">
        <v>192</v>
      </c>
      <c r="IR23">
        <v>192</v>
      </c>
      <c r="IS23">
        <v>192</v>
      </c>
      <c r="IT23">
        <v>42</v>
      </c>
      <c r="IU23">
        <v>42</v>
      </c>
      <c r="IW23">
        <v>42</v>
      </c>
      <c r="IX23">
        <v>192</v>
      </c>
      <c r="JA23">
        <v>192</v>
      </c>
      <c r="JB23">
        <v>192</v>
      </c>
      <c r="JC23">
        <v>192</v>
      </c>
      <c r="JD23">
        <v>192</v>
      </c>
      <c r="JE23">
        <v>42</v>
      </c>
      <c r="JF23">
        <v>42</v>
      </c>
      <c r="JG23">
        <v>192</v>
      </c>
      <c r="JH23">
        <v>42</v>
      </c>
      <c r="JI23">
        <v>42</v>
      </c>
      <c r="JJ23">
        <v>42</v>
      </c>
      <c r="JK23">
        <v>192</v>
      </c>
      <c r="JL23">
        <v>42</v>
      </c>
      <c r="JM23">
        <v>42</v>
      </c>
      <c r="JN23">
        <v>42</v>
      </c>
      <c r="JO23">
        <v>192</v>
      </c>
      <c r="JQ23">
        <v>42</v>
      </c>
      <c r="JU23">
        <v>42</v>
      </c>
      <c r="JX23">
        <v>192</v>
      </c>
      <c r="JZ23">
        <v>42</v>
      </c>
      <c r="KB23">
        <v>192</v>
      </c>
      <c r="KC23">
        <v>192</v>
      </c>
      <c r="KD23">
        <v>192</v>
      </c>
      <c r="KE23">
        <v>192</v>
      </c>
      <c r="KF23">
        <v>42</v>
      </c>
      <c r="KG23">
        <v>192</v>
      </c>
      <c r="KI23">
        <v>192</v>
      </c>
      <c r="KJ23">
        <v>192</v>
      </c>
      <c r="KK23">
        <v>192</v>
      </c>
      <c r="KL23">
        <v>192</v>
      </c>
      <c r="KM23">
        <v>192</v>
      </c>
      <c r="KN23">
        <v>42</v>
      </c>
      <c r="KO23">
        <v>192</v>
      </c>
      <c r="KQ23">
        <v>42</v>
      </c>
      <c r="KR23">
        <v>42</v>
      </c>
      <c r="KS23">
        <v>192</v>
      </c>
      <c r="KT23">
        <v>192</v>
      </c>
      <c r="LB23">
        <v>192</v>
      </c>
      <c r="LD23">
        <v>42</v>
      </c>
      <c r="LG23">
        <v>192</v>
      </c>
      <c r="LK23">
        <v>42</v>
      </c>
      <c r="LN23">
        <v>3451</v>
      </c>
      <c r="LO23">
        <v>42</v>
      </c>
      <c r="LP23">
        <v>42</v>
      </c>
      <c r="LS23">
        <v>42</v>
      </c>
      <c r="LT23">
        <v>192</v>
      </c>
    </row>
    <row r="24" spans="1:332" x14ac:dyDescent="0.35">
      <c r="A24">
        <v>31652</v>
      </c>
      <c r="G24">
        <v>280</v>
      </c>
      <c r="H24">
        <v>496</v>
      </c>
      <c r="J24">
        <v>78</v>
      </c>
      <c r="K24">
        <v>496</v>
      </c>
      <c r="N24">
        <v>78</v>
      </c>
      <c r="AG24">
        <v>78</v>
      </c>
      <c r="AH24">
        <v>78</v>
      </c>
      <c r="AO24">
        <v>496</v>
      </c>
      <c r="AS24">
        <v>280</v>
      </c>
      <c r="CA24">
        <v>78</v>
      </c>
      <c r="GM24">
        <v>280</v>
      </c>
      <c r="HQ24">
        <v>78</v>
      </c>
      <c r="JA24">
        <v>496</v>
      </c>
      <c r="JG24">
        <v>496</v>
      </c>
      <c r="JK24">
        <v>496</v>
      </c>
      <c r="KW24">
        <v>496</v>
      </c>
      <c r="LB24">
        <v>496</v>
      </c>
      <c r="LD24">
        <v>280</v>
      </c>
    </row>
    <row r="25" spans="1:332" x14ac:dyDescent="0.35">
      <c r="A25">
        <v>31662</v>
      </c>
      <c r="H25">
        <v>201</v>
      </c>
      <c r="FA25">
        <v>201</v>
      </c>
    </row>
    <row r="26" spans="1:332" x14ac:dyDescent="0.35">
      <c r="A26">
        <v>31660</v>
      </c>
      <c r="H26">
        <v>79</v>
      </c>
      <c r="J26">
        <v>227</v>
      </c>
      <c r="Q26">
        <v>227</v>
      </c>
      <c r="AO26">
        <v>401</v>
      </c>
      <c r="AS26">
        <v>401</v>
      </c>
      <c r="CE26">
        <v>227</v>
      </c>
      <c r="CI26">
        <v>401</v>
      </c>
      <c r="DQ26">
        <v>79</v>
      </c>
      <c r="JB26">
        <v>401</v>
      </c>
      <c r="JG26">
        <v>401</v>
      </c>
      <c r="JP26">
        <v>227</v>
      </c>
      <c r="KA26">
        <v>227</v>
      </c>
      <c r="KB26">
        <v>227</v>
      </c>
      <c r="LJ26">
        <v>227</v>
      </c>
    </row>
    <row r="27" spans="1:332" x14ac:dyDescent="0.35">
      <c r="A27">
        <v>15254</v>
      </c>
      <c r="J27">
        <v>400</v>
      </c>
      <c r="R27">
        <v>400</v>
      </c>
      <c r="AI27">
        <v>400</v>
      </c>
      <c r="AJ27">
        <v>400</v>
      </c>
      <c r="AK27">
        <v>400</v>
      </c>
      <c r="AL27">
        <v>400</v>
      </c>
      <c r="AM27">
        <v>400</v>
      </c>
      <c r="AO27">
        <v>400</v>
      </c>
      <c r="AP27">
        <v>400</v>
      </c>
      <c r="AQ27">
        <v>400</v>
      </c>
      <c r="AS27">
        <v>400</v>
      </c>
      <c r="AT27">
        <v>400</v>
      </c>
      <c r="AU27">
        <v>200</v>
      </c>
      <c r="AY27">
        <v>400</v>
      </c>
      <c r="AZ27">
        <v>400</v>
      </c>
      <c r="BA27">
        <v>400</v>
      </c>
      <c r="BB27">
        <v>400</v>
      </c>
      <c r="BC27">
        <v>400</v>
      </c>
      <c r="BF27">
        <v>400</v>
      </c>
      <c r="BI27">
        <v>400</v>
      </c>
      <c r="BK27">
        <v>400</v>
      </c>
      <c r="BX27">
        <v>400</v>
      </c>
      <c r="BY27">
        <v>400</v>
      </c>
      <c r="CA27">
        <v>400</v>
      </c>
      <c r="CJ27">
        <v>400</v>
      </c>
      <c r="CM27">
        <v>400</v>
      </c>
      <c r="CN27">
        <v>400</v>
      </c>
      <c r="CO27">
        <v>400</v>
      </c>
      <c r="CP27">
        <v>400</v>
      </c>
      <c r="CT27">
        <v>400</v>
      </c>
      <c r="CW27">
        <v>400</v>
      </c>
      <c r="CY27">
        <v>400</v>
      </c>
      <c r="CZ27">
        <v>400</v>
      </c>
      <c r="DT27">
        <v>400</v>
      </c>
      <c r="EA27">
        <v>400</v>
      </c>
      <c r="EB27">
        <v>400</v>
      </c>
      <c r="EC27">
        <v>221</v>
      </c>
      <c r="ED27">
        <v>400</v>
      </c>
      <c r="EE27">
        <v>400</v>
      </c>
      <c r="EF27">
        <v>400</v>
      </c>
      <c r="EG27">
        <v>400</v>
      </c>
      <c r="EH27">
        <v>400</v>
      </c>
      <c r="EI27">
        <v>400</v>
      </c>
      <c r="EJ27">
        <v>700</v>
      </c>
      <c r="EK27">
        <v>400</v>
      </c>
      <c r="EL27">
        <v>700</v>
      </c>
      <c r="EM27">
        <v>400</v>
      </c>
      <c r="EP27">
        <v>200</v>
      </c>
      <c r="EQ27">
        <v>400</v>
      </c>
      <c r="ER27">
        <v>400</v>
      </c>
      <c r="ES27">
        <v>400</v>
      </c>
      <c r="ET27">
        <v>400</v>
      </c>
      <c r="EV27">
        <v>400</v>
      </c>
      <c r="EW27">
        <v>200</v>
      </c>
      <c r="EX27">
        <v>400</v>
      </c>
      <c r="EY27">
        <v>200</v>
      </c>
      <c r="FA27">
        <v>400</v>
      </c>
      <c r="FC27">
        <v>200</v>
      </c>
      <c r="FD27">
        <v>400</v>
      </c>
      <c r="FG27">
        <v>200</v>
      </c>
      <c r="FH27">
        <v>700</v>
      </c>
      <c r="FI27">
        <v>400</v>
      </c>
      <c r="FJ27">
        <v>700</v>
      </c>
      <c r="FK27">
        <v>400</v>
      </c>
      <c r="FL27">
        <v>400</v>
      </c>
      <c r="FM27">
        <v>400</v>
      </c>
      <c r="FN27">
        <v>400</v>
      </c>
      <c r="FO27">
        <v>700</v>
      </c>
      <c r="FQ27">
        <v>200</v>
      </c>
      <c r="FR27">
        <v>200</v>
      </c>
      <c r="FS27">
        <v>400</v>
      </c>
      <c r="FT27">
        <v>400</v>
      </c>
      <c r="FU27">
        <v>400</v>
      </c>
      <c r="FV27">
        <v>400</v>
      </c>
      <c r="GC27">
        <v>200</v>
      </c>
      <c r="GR27">
        <v>400</v>
      </c>
      <c r="HI27">
        <v>200</v>
      </c>
      <c r="HN27">
        <v>400</v>
      </c>
      <c r="HO27">
        <v>400</v>
      </c>
      <c r="HP27">
        <v>400</v>
      </c>
      <c r="HR27">
        <v>400</v>
      </c>
      <c r="HS27">
        <v>400</v>
      </c>
      <c r="IC27">
        <v>400</v>
      </c>
      <c r="IX27">
        <v>700</v>
      </c>
      <c r="IZ27">
        <v>400</v>
      </c>
      <c r="JC27">
        <v>400</v>
      </c>
      <c r="JD27">
        <v>400</v>
      </c>
      <c r="JE27">
        <v>400</v>
      </c>
      <c r="JG27">
        <v>400</v>
      </c>
      <c r="JN27">
        <v>400</v>
      </c>
      <c r="JO27">
        <v>400</v>
      </c>
      <c r="JU27">
        <v>700</v>
      </c>
      <c r="KF27">
        <v>400</v>
      </c>
      <c r="KH27">
        <v>400</v>
      </c>
      <c r="KS27">
        <v>400</v>
      </c>
      <c r="LJ27">
        <v>400</v>
      </c>
      <c r="LN27">
        <v>200</v>
      </c>
      <c r="LO27">
        <v>400</v>
      </c>
      <c r="LS27">
        <v>200</v>
      </c>
      <c r="LT27">
        <v>400</v>
      </c>
    </row>
    <row r="28" spans="1:332" x14ac:dyDescent="0.35">
      <c r="A28">
        <v>34005</v>
      </c>
      <c r="J28">
        <v>15</v>
      </c>
      <c r="R28">
        <v>150</v>
      </c>
      <c r="AO28">
        <v>150</v>
      </c>
      <c r="BT28">
        <v>15</v>
      </c>
      <c r="BX28">
        <v>304</v>
      </c>
      <c r="CC28">
        <v>150</v>
      </c>
      <c r="CE28">
        <v>15</v>
      </c>
      <c r="CF28">
        <v>15</v>
      </c>
      <c r="CG28">
        <v>150</v>
      </c>
      <c r="CH28">
        <v>304</v>
      </c>
      <c r="CI28">
        <v>150</v>
      </c>
      <c r="IX28">
        <v>150</v>
      </c>
      <c r="JB28">
        <v>150</v>
      </c>
      <c r="JE28">
        <v>150</v>
      </c>
      <c r="JG28">
        <v>150</v>
      </c>
      <c r="JV28">
        <v>15</v>
      </c>
      <c r="KC28">
        <v>304</v>
      </c>
      <c r="LJ28">
        <v>15</v>
      </c>
    </row>
    <row r="29" spans="1:332" x14ac:dyDescent="0.35">
      <c r="A29">
        <v>31608</v>
      </c>
      <c r="K29">
        <v>568</v>
      </c>
      <c r="N29">
        <v>568</v>
      </c>
      <c r="W29">
        <v>235</v>
      </c>
      <c r="AX29">
        <v>568</v>
      </c>
      <c r="AY29">
        <v>1148</v>
      </c>
      <c r="AZ29">
        <v>104</v>
      </c>
      <c r="BA29">
        <v>1148</v>
      </c>
      <c r="BB29">
        <v>235</v>
      </c>
      <c r="GL29">
        <v>235</v>
      </c>
      <c r="HQ29">
        <v>235</v>
      </c>
      <c r="IZ29">
        <v>1148</v>
      </c>
      <c r="JA29">
        <v>568</v>
      </c>
      <c r="JD29">
        <v>1148</v>
      </c>
      <c r="KW29">
        <v>568</v>
      </c>
      <c r="LB29">
        <v>568</v>
      </c>
      <c r="LD29">
        <v>235</v>
      </c>
    </row>
    <row r="30" spans="1:332" x14ac:dyDescent="0.35">
      <c r="A30">
        <v>31807</v>
      </c>
      <c r="L30">
        <v>209</v>
      </c>
      <c r="O30">
        <v>209</v>
      </c>
      <c r="FG30">
        <v>209</v>
      </c>
      <c r="JR30">
        <v>209</v>
      </c>
      <c r="LQ30">
        <v>209</v>
      </c>
    </row>
    <row r="31" spans="1:332" x14ac:dyDescent="0.35">
      <c r="A31">
        <v>31833</v>
      </c>
      <c r="L31">
        <v>480</v>
      </c>
      <c r="O31">
        <v>480</v>
      </c>
      <c r="JR31">
        <v>480</v>
      </c>
      <c r="LL31">
        <v>480</v>
      </c>
      <c r="LQ31">
        <v>480</v>
      </c>
    </row>
    <row r="32" spans="1:332" x14ac:dyDescent="0.35">
      <c r="A32">
        <v>42093</v>
      </c>
      <c r="P32">
        <v>424</v>
      </c>
      <c r="EY32">
        <v>424</v>
      </c>
      <c r="LM32">
        <v>424</v>
      </c>
    </row>
    <row r="33" spans="1:334" x14ac:dyDescent="0.35">
      <c r="A33">
        <v>34022</v>
      </c>
      <c r="R33">
        <v>547</v>
      </c>
      <c r="CC33">
        <v>547</v>
      </c>
      <c r="CG33">
        <v>393</v>
      </c>
      <c r="CH33">
        <v>547</v>
      </c>
      <c r="CP33">
        <v>393</v>
      </c>
      <c r="FU33">
        <v>393</v>
      </c>
      <c r="FV33">
        <v>393</v>
      </c>
      <c r="IX33">
        <v>547</v>
      </c>
      <c r="IZ33">
        <v>393</v>
      </c>
      <c r="JB33">
        <v>393</v>
      </c>
      <c r="JE33">
        <v>393</v>
      </c>
      <c r="JN33">
        <v>393</v>
      </c>
      <c r="KC33">
        <v>547</v>
      </c>
      <c r="KF33">
        <v>393</v>
      </c>
      <c r="LO33">
        <v>393</v>
      </c>
      <c r="LP33">
        <v>393</v>
      </c>
    </row>
    <row r="34" spans="1:334" x14ac:dyDescent="0.35">
      <c r="A34">
        <v>34002</v>
      </c>
      <c r="R34">
        <v>525</v>
      </c>
      <c r="CC34">
        <v>525</v>
      </c>
      <c r="CG34">
        <v>311</v>
      </c>
      <c r="CH34">
        <v>525</v>
      </c>
      <c r="IX34">
        <v>525</v>
      </c>
      <c r="KC34">
        <v>525</v>
      </c>
    </row>
    <row r="35" spans="1:334" x14ac:dyDescent="0.35">
      <c r="A35">
        <v>34085</v>
      </c>
      <c r="R35">
        <v>98</v>
      </c>
      <c r="AK35">
        <v>263</v>
      </c>
      <c r="AP35">
        <v>445</v>
      </c>
      <c r="AS35">
        <v>98</v>
      </c>
      <c r="AT35">
        <v>98</v>
      </c>
      <c r="BD35">
        <v>98</v>
      </c>
      <c r="BE35">
        <v>263</v>
      </c>
      <c r="BF35">
        <v>445</v>
      </c>
      <c r="BG35">
        <v>98</v>
      </c>
      <c r="BH35">
        <v>98</v>
      </c>
      <c r="BI35">
        <v>690</v>
      </c>
      <c r="BK35">
        <v>445</v>
      </c>
      <c r="BM35">
        <v>445</v>
      </c>
      <c r="BN35">
        <v>445</v>
      </c>
      <c r="BO35">
        <v>445</v>
      </c>
      <c r="BT35">
        <v>263</v>
      </c>
      <c r="CC35">
        <v>98</v>
      </c>
      <c r="CF35">
        <v>263</v>
      </c>
      <c r="CG35">
        <v>263</v>
      </c>
      <c r="CH35">
        <v>263</v>
      </c>
      <c r="CM35">
        <v>690</v>
      </c>
      <c r="CR35">
        <v>98</v>
      </c>
      <c r="CS35">
        <v>445</v>
      </c>
      <c r="CT35">
        <v>263</v>
      </c>
      <c r="CW35">
        <v>445</v>
      </c>
      <c r="CX35">
        <v>445</v>
      </c>
      <c r="CY35">
        <v>445</v>
      </c>
      <c r="DE35">
        <v>98</v>
      </c>
      <c r="DP35">
        <v>263</v>
      </c>
      <c r="DU35">
        <v>263</v>
      </c>
      <c r="DX35">
        <v>445</v>
      </c>
      <c r="DY35">
        <v>98</v>
      </c>
      <c r="DZ35">
        <v>263</v>
      </c>
      <c r="EC35">
        <v>98</v>
      </c>
      <c r="ED35">
        <v>263</v>
      </c>
      <c r="EG35">
        <v>263</v>
      </c>
      <c r="EI35">
        <v>263</v>
      </c>
      <c r="EJ35">
        <v>445</v>
      </c>
      <c r="FI35">
        <v>445</v>
      </c>
      <c r="FK35">
        <v>445</v>
      </c>
      <c r="FM35">
        <v>263</v>
      </c>
      <c r="FY35">
        <v>98</v>
      </c>
      <c r="FZ35">
        <v>263</v>
      </c>
      <c r="GR35">
        <v>690</v>
      </c>
      <c r="IW35">
        <v>263</v>
      </c>
      <c r="IX35">
        <v>263</v>
      </c>
      <c r="JB35">
        <v>98</v>
      </c>
      <c r="JE35">
        <v>98</v>
      </c>
      <c r="JF35">
        <v>98</v>
      </c>
      <c r="JL35">
        <v>263</v>
      </c>
      <c r="JN35">
        <v>98</v>
      </c>
      <c r="JU35">
        <v>263</v>
      </c>
      <c r="JV35">
        <v>263</v>
      </c>
      <c r="KD35">
        <v>445</v>
      </c>
      <c r="KF35">
        <v>98</v>
      </c>
      <c r="KQ35">
        <v>98</v>
      </c>
      <c r="KR35">
        <v>263</v>
      </c>
      <c r="KS35">
        <v>263</v>
      </c>
      <c r="LN35">
        <v>445</v>
      </c>
      <c r="LO35">
        <v>98</v>
      </c>
      <c r="LP35">
        <v>98</v>
      </c>
    </row>
    <row r="36" spans="1:334" x14ac:dyDescent="0.35">
      <c r="A36">
        <v>21538</v>
      </c>
      <c r="U36">
        <v>272</v>
      </c>
      <c r="LV36">
        <v>272</v>
      </c>
    </row>
    <row r="37" spans="1:334" x14ac:dyDescent="0.35">
      <c r="A37">
        <v>31854</v>
      </c>
      <c r="X37">
        <v>699</v>
      </c>
      <c r="AO37">
        <v>699</v>
      </c>
      <c r="CP37">
        <v>699</v>
      </c>
      <c r="HS37">
        <v>147.30000000000001</v>
      </c>
      <c r="JG37">
        <v>699</v>
      </c>
      <c r="JX37">
        <v>699</v>
      </c>
    </row>
    <row r="38" spans="1:334" x14ac:dyDescent="0.35">
      <c r="A38">
        <v>21577</v>
      </c>
      <c r="Y38">
        <v>302</v>
      </c>
      <c r="FE38">
        <v>302</v>
      </c>
      <c r="FF38">
        <v>302</v>
      </c>
      <c r="GK38">
        <v>302</v>
      </c>
      <c r="KP38">
        <v>302</v>
      </c>
      <c r="KQ38">
        <v>302</v>
      </c>
      <c r="KR38">
        <v>302</v>
      </c>
      <c r="KS38">
        <v>302</v>
      </c>
      <c r="KT38">
        <v>200</v>
      </c>
      <c r="KU38">
        <v>302</v>
      </c>
      <c r="KV38">
        <v>302</v>
      </c>
      <c r="KW38">
        <v>379</v>
      </c>
      <c r="KZ38">
        <v>200</v>
      </c>
      <c r="LA38">
        <v>200</v>
      </c>
      <c r="LB38">
        <v>200</v>
      </c>
      <c r="LD38">
        <v>200</v>
      </c>
      <c r="LH38">
        <v>200</v>
      </c>
      <c r="LI38">
        <v>200</v>
      </c>
      <c r="LK38">
        <v>200</v>
      </c>
      <c r="LM38">
        <v>200</v>
      </c>
      <c r="LN38">
        <v>200</v>
      </c>
      <c r="LP38">
        <v>302</v>
      </c>
      <c r="LQ38">
        <v>200</v>
      </c>
      <c r="LR38">
        <v>302</v>
      </c>
    </row>
    <row r="39" spans="1:334" x14ac:dyDescent="0.35">
      <c r="A39">
        <v>21504</v>
      </c>
      <c r="Z39">
        <v>263</v>
      </c>
    </row>
    <row r="40" spans="1:334" x14ac:dyDescent="0.35">
      <c r="A40">
        <v>21567</v>
      </c>
      <c r="AA40">
        <v>290</v>
      </c>
      <c r="IM40">
        <v>150</v>
      </c>
      <c r="IO40">
        <v>150</v>
      </c>
      <c r="IQ40">
        <v>150</v>
      </c>
    </row>
    <row r="41" spans="1:334" x14ac:dyDescent="0.35">
      <c r="A41">
        <v>21592</v>
      </c>
      <c r="AC41">
        <v>70</v>
      </c>
      <c r="FQ41">
        <v>70</v>
      </c>
    </row>
    <row r="42" spans="1:334" x14ac:dyDescent="0.35">
      <c r="A42">
        <v>24054</v>
      </c>
      <c r="AD42">
        <v>616</v>
      </c>
      <c r="FC42">
        <v>354</v>
      </c>
      <c r="FN42">
        <v>354</v>
      </c>
      <c r="FQ42">
        <v>354</v>
      </c>
      <c r="FS42">
        <v>354</v>
      </c>
      <c r="FU42">
        <v>354</v>
      </c>
      <c r="HU42">
        <v>140</v>
      </c>
      <c r="LE42">
        <v>616</v>
      </c>
    </row>
    <row r="43" spans="1:334" x14ac:dyDescent="0.35">
      <c r="A43">
        <v>24052</v>
      </c>
      <c r="AD43">
        <v>646</v>
      </c>
      <c r="FQ43">
        <v>384</v>
      </c>
      <c r="LE43">
        <v>646</v>
      </c>
    </row>
    <row r="44" spans="1:334" x14ac:dyDescent="0.35">
      <c r="A44">
        <v>24431</v>
      </c>
      <c r="AE44">
        <v>979</v>
      </c>
      <c r="FQ44">
        <v>354</v>
      </c>
      <c r="GO44">
        <v>979</v>
      </c>
      <c r="GP44">
        <v>979</v>
      </c>
      <c r="HU44">
        <v>354.1</v>
      </c>
      <c r="LF44">
        <v>979</v>
      </c>
    </row>
    <row r="45" spans="1:334" x14ac:dyDescent="0.35">
      <c r="A45">
        <v>22269</v>
      </c>
      <c r="AF45">
        <v>990</v>
      </c>
    </row>
    <row r="46" spans="1:334" x14ac:dyDescent="0.35">
      <c r="A46">
        <v>46319</v>
      </c>
      <c r="AI46">
        <v>307</v>
      </c>
      <c r="AJ46">
        <v>307</v>
      </c>
      <c r="AK46">
        <v>142</v>
      </c>
      <c r="AL46">
        <v>142</v>
      </c>
      <c r="AM46">
        <v>307</v>
      </c>
      <c r="CQ46">
        <v>142</v>
      </c>
      <c r="DV46">
        <v>307</v>
      </c>
      <c r="EE46">
        <v>307</v>
      </c>
      <c r="HN46">
        <v>307</v>
      </c>
      <c r="HO46">
        <v>142</v>
      </c>
    </row>
    <row r="47" spans="1:334" x14ac:dyDescent="0.35">
      <c r="A47">
        <v>46301</v>
      </c>
      <c r="AI47">
        <v>324</v>
      </c>
      <c r="AJ47">
        <v>324</v>
      </c>
      <c r="AK47">
        <v>324</v>
      </c>
      <c r="AM47">
        <v>324</v>
      </c>
      <c r="AP47">
        <v>419</v>
      </c>
      <c r="AQ47">
        <v>601</v>
      </c>
      <c r="AU47">
        <v>324</v>
      </c>
      <c r="CK47">
        <v>324</v>
      </c>
      <c r="CV47">
        <v>159</v>
      </c>
      <c r="CW47">
        <v>419</v>
      </c>
      <c r="CX47">
        <v>419</v>
      </c>
      <c r="CY47">
        <v>324</v>
      </c>
      <c r="EJ47">
        <v>324</v>
      </c>
      <c r="EN47">
        <v>324</v>
      </c>
      <c r="ET47">
        <v>324</v>
      </c>
      <c r="EU47">
        <v>324</v>
      </c>
      <c r="HM47">
        <v>324</v>
      </c>
      <c r="HN47">
        <v>324</v>
      </c>
      <c r="KO47">
        <v>324</v>
      </c>
      <c r="KS47">
        <v>324</v>
      </c>
      <c r="KT47">
        <v>324</v>
      </c>
      <c r="KW47">
        <v>324</v>
      </c>
    </row>
    <row r="48" spans="1:334" x14ac:dyDescent="0.35">
      <c r="A48">
        <v>34052</v>
      </c>
      <c r="AI48">
        <v>144</v>
      </c>
      <c r="AJ48">
        <v>144</v>
      </c>
      <c r="AK48">
        <v>338</v>
      </c>
      <c r="AL48">
        <v>210</v>
      </c>
      <c r="AM48">
        <v>338</v>
      </c>
      <c r="AP48">
        <v>668</v>
      </c>
      <c r="AQ48">
        <v>210</v>
      </c>
      <c r="AT48">
        <v>144</v>
      </c>
      <c r="AU48">
        <v>144</v>
      </c>
      <c r="BD48">
        <v>144</v>
      </c>
      <c r="BF48">
        <v>210</v>
      </c>
      <c r="CJ48">
        <v>338</v>
      </c>
      <c r="CT48">
        <v>338</v>
      </c>
      <c r="CX48">
        <v>668</v>
      </c>
      <c r="DA48">
        <v>338</v>
      </c>
      <c r="DV48">
        <v>338</v>
      </c>
      <c r="EB48">
        <v>338</v>
      </c>
      <c r="EE48">
        <v>338</v>
      </c>
      <c r="EG48">
        <v>338</v>
      </c>
      <c r="FI48">
        <v>338</v>
      </c>
      <c r="HN48">
        <v>144</v>
      </c>
      <c r="HO48">
        <v>338</v>
      </c>
      <c r="IW48">
        <v>144</v>
      </c>
      <c r="KS48">
        <v>338</v>
      </c>
    </row>
    <row r="49" spans="1:328" x14ac:dyDescent="0.35">
      <c r="A49">
        <v>46310</v>
      </c>
      <c r="AI49">
        <v>334</v>
      </c>
      <c r="AQ49">
        <v>417</v>
      </c>
      <c r="HN49">
        <v>334</v>
      </c>
    </row>
    <row r="50" spans="1:328" x14ac:dyDescent="0.35">
      <c r="A50">
        <v>34093</v>
      </c>
      <c r="AI50">
        <v>65</v>
      </c>
      <c r="AJ50">
        <v>65</v>
      </c>
      <c r="AK50">
        <v>65</v>
      </c>
      <c r="AM50">
        <v>513</v>
      </c>
      <c r="AP50">
        <v>513</v>
      </c>
      <c r="AT50">
        <v>65</v>
      </c>
      <c r="BF50">
        <v>156</v>
      </c>
      <c r="CX50">
        <v>513</v>
      </c>
      <c r="DV50">
        <v>513</v>
      </c>
      <c r="EE50">
        <v>513</v>
      </c>
      <c r="EG50">
        <v>156</v>
      </c>
      <c r="HN50">
        <v>65</v>
      </c>
      <c r="IW50">
        <v>156</v>
      </c>
      <c r="KS50">
        <v>65</v>
      </c>
    </row>
    <row r="51" spans="1:328" x14ac:dyDescent="0.35">
      <c r="A51">
        <v>46347</v>
      </c>
      <c r="AI51">
        <v>322</v>
      </c>
      <c r="AJ51">
        <v>322</v>
      </c>
      <c r="AQ51">
        <v>404</v>
      </c>
      <c r="HN51">
        <v>322</v>
      </c>
    </row>
    <row r="52" spans="1:328" x14ac:dyDescent="0.35">
      <c r="A52">
        <v>34053</v>
      </c>
      <c r="AK52">
        <v>306</v>
      </c>
      <c r="AL52">
        <v>306</v>
      </c>
      <c r="AM52">
        <v>306</v>
      </c>
      <c r="AP52">
        <v>306</v>
      </c>
      <c r="AU52">
        <v>170</v>
      </c>
      <c r="CJ52">
        <v>306</v>
      </c>
      <c r="CT52">
        <v>306</v>
      </c>
      <c r="CX52">
        <v>306</v>
      </c>
      <c r="EG52">
        <v>170</v>
      </c>
      <c r="HO52">
        <v>306</v>
      </c>
      <c r="KS52">
        <v>306</v>
      </c>
    </row>
    <row r="53" spans="1:328" x14ac:dyDescent="0.35">
      <c r="A53">
        <v>34593</v>
      </c>
      <c r="AK53">
        <v>479</v>
      </c>
      <c r="AM53">
        <v>479</v>
      </c>
      <c r="AP53">
        <v>851</v>
      </c>
      <c r="BD53">
        <v>170</v>
      </c>
      <c r="BE53">
        <v>479</v>
      </c>
      <c r="BF53">
        <v>851</v>
      </c>
      <c r="BH53">
        <v>170</v>
      </c>
      <c r="BI53">
        <v>851</v>
      </c>
      <c r="BK53">
        <v>851</v>
      </c>
      <c r="BM53">
        <v>851</v>
      </c>
      <c r="BN53">
        <v>851</v>
      </c>
      <c r="BO53">
        <v>851</v>
      </c>
      <c r="BT53">
        <v>851</v>
      </c>
      <c r="CF53">
        <v>851</v>
      </c>
      <c r="CJ53">
        <v>851</v>
      </c>
      <c r="CM53">
        <v>851</v>
      </c>
      <c r="CQ53">
        <v>851</v>
      </c>
      <c r="CS53">
        <v>1264</v>
      </c>
      <c r="CT53">
        <v>851</v>
      </c>
      <c r="CX53">
        <v>851</v>
      </c>
      <c r="DA53">
        <v>851</v>
      </c>
      <c r="DP53">
        <v>851</v>
      </c>
      <c r="DU53">
        <v>851</v>
      </c>
      <c r="DV53">
        <v>851</v>
      </c>
      <c r="DX53">
        <v>851</v>
      </c>
      <c r="DY53">
        <v>479</v>
      </c>
      <c r="DZ53">
        <v>851</v>
      </c>
      <c r="EB53">
        <v>851</v>
      </c>
      <c r="EC53">
        <v>170</v>
      </c>
      <c r="ED53">
        <v>479</v>
      </c>
      <c r="EE53">
        <v>479</v>
      </c>
      <c r="EG53">
        <v>851</v>
      </c>
      <c r="EI53">
        <v>851</v>
      </c>
      <c r="FI53">
        <v>851</v>
      </c>
      <c r="FY53">
        <v>479</v>
      </c>
      <c r="FZ53">
        <v>851</v>
      </c>
      <c r="GR53">
        <v>851</v>
      </c>
      <c r="HO53">
        <v>851</v>
      </c>
      <c r="IW53">
        <v>479</v>
      </c>
      <c r="IX53">
        <v>479</v>
      </c>
      <c r="JE53">
        <v>479</v>
      </c>
      <c r="JL53">
        <v>479</v>
      </c>
      <c r="JN53">
        <v>479</v>
      </c>
      <c r="JU53">
        <v>479</v>
      </c>
      <c r="JV53">
        <v>851</v>
      </c>
      <c r="KC53">
        <v>851</v>
      </c>
      <c r="KD53">
        <v>851</v>
      </c>
      <c r="KQ53">
        <v>170</v>
      </c>
      <c r="KR53">
        <v>479</v>
      </c>
      <c r="KS53">
        <v>479</v>
      </c>
      <c r="LO53">
        <v>479</v>
      </c>
      <c r="LP53">
        <v>479</v>
      </c>
    </row>
    <row r="54" spans="1:328" x14ac:dyDescent="0.35">
      <c r="A54">
        <v>34060</v>
      </c>
      <c r="AL54">
        <v>230</v>
      </c>
      <c r="CJ54">
        <v>230</v>
      </c>
      <c r="HO54">
        <v>230</v>
      </c>
    </row>
    <row r="55" spans="1:328" x14ac:dyDescent="0.35">
      <c r="A55">
        <v>46003</v>
      </c>
      <c r="AT55">
        <v>411</v>
      </c>
      <c r="AU55">
        <v>411</v>
      </c>
    </row>
    <row r="56" spans="1:328" x14ac:dyDescent="0.35">
      <c r="A56">
        <v>31010</v>
      </c>
      <c r="AT56">
        <v>171</v>
      </c>
    </row>
    <row r="57" spans="1:328" x14ac:dyDescent="0.35">
      <c r="A57">
        <v>31054</v>
      </c>
      <c r="AT57">
        <v>188</v>
      </c>
      <c r="AU57">
        <v>188</v>
      </c>
      <c r="AZ57">
        <v>188</v>
      </c>
      <c r="BC57">
        <v>188</v>
      </c>
      <c r="CO57">
        <v>188</v>
      </c>
      <c r="CZ57">
        <v>407</v>
      </c>
      <c r="DT57">
        <v>188</v>
      </c>
      <c r="EK57">
        <v>407</v>
      </c>
      <c r="EQ57">
        <v>188</v>
      </c>
      <c r="ER57">
        <v>407</v>
      </c>
      <c r="ES57">
        <v>407</v>
      </c>
      <c r="ET57">
        <v>407</v>
      </c>
      <c r="EV57">
        <v>407</v>
      </c>
      <c r="FD57">
        <v>188</v>
      </c>
      <c r="FM57">
        <v>188</v>
      </c>
      <c r="HP57">
        <v>407</v>
      </c>
      <c r="KH57">
        <v>407</v>
      </c>
    </row>
    <row r="58" spans="1:328" x14ac:dyDescent="0.35">
      <c r="A58">
        <v>32062</v>
      </c>
      <c r="AX58">
        <v>607</v>
      </c>
      <c r="AY58">
        <v>854</v>
      </c>
      <c r="AZ58">
        <v>854</v>
      </c>
      <c r="BA58">
        <v>854</v>
      </c>
      <c r="BB58">
        <v>854</v>
      </c>
      <c r="BC58">
        <v>1844</v>
      </c>
      <c r="HL58">
        <v>607</v>
      </c>
      <c r="IZ58">
        <v>854</v>
      </c>
      <c r="JD58">
        <v>854</v>
      </c>
      <c r="JI58">
        <v>607</v>
      </c>
      <c r="JO58">
        <v>854</v>
      </c>
    </row>
    <row r="59" spans="1:328" x14ac:dyDescent="0.35">
      <c r="A59">
        <v>46346</v>
      </c>
      <c r="BC59">
        <v>412</v>
      </c>
    </row>
    <row r="60" spans="1:328" x14ac:dyDescent="0.35">
      <c r="A60">
        <v>34597</v>
      </c>
      <c r="BD60">
        <v>441</v>
      </c>
      <c r="BJ60">
        <v>315</v>
      </c>
      <c r="CB60">
        <v>315</v>
      </c>
      <c r="CG60">
        <v>441</v>
      </c>
      <c r="EP60">
        <v>315</v>
      </c>
      <c r="FX60">
        <v>315</v>
      </c>
      <c r="GA60">
        <v>315</v>
      </c>
      <c r="IV60">
        <v>315</v>
      </c>
    </row>
    <row r="61" spans="1:328" x14ac:dyDescent="0.35">
      <c r="A61">
        <v>34582</v>
      </c>
      <c r="BE61">
        <v>300</v>
      </c>
      <c r="BI61">
        <v>592</v>
      </c>
      <c r="BK61">
        <v>427</v>
      </c>
      <c r="BM61">
        <v>427</v>
      </c>
      <c r="BN61">
        <v>427</v>
      </c>
      <c r="BO61">
        <v>427</v>
      </c>
      <c r="CB61">
        <v>300</v>
      </c>
      <c r="CG61">
        <v>300</v>
      </c>
      <c r="CM61">
        <v>592</v>
      </c>
      <c r="CQ61">
        <v>300</v>
      </c>
      <c r="CS61">
        <v>592</v>
      </c>
      <c r="CT61">
        <v>300</v>
      </c>
      <c r="DP61">
        <v>427</v>
      </c>
      <c r="DU61">
        <v>427</v>
      </c>
      <c r="DW61">
        <v>300</v>
      </c>
      <c r="DX61">
        <v>427</v>
      </c>
      <c r="DY61">
        <v>300</v>
      </c>
      <c r="DZ61">
        <v>427</v>
      </c>
      <c r="EC61">
        <v>280</v>
      </c>
      <c r="ED61">
        <v>300</v>
      </c>
      <c r="EF61">
        <v>300</v>
      </c>
      <c r="EI61">
        <v>427</v>
      </c>
      <c r="FY61">
        <v>300</v>
      </c>
      <c r="FZ61">
        <v>427</v>
      </c>
      <c r="GR61">
        <v>592</v>
      </c>
      <c r="IH61">
        <v>300</v>
      </c>
      <c r="IX61">
        <v>300</v>
      </c>
      <c r="JE61">
        <v>427</v>
      </c>
      <c r="JL61">
        <v>300</v>
      </c>
      <c r="JN61">
        <v>427</v>
      </c>
      <c r="JU61">
        <v>300</v>
      </c>
      <c r="KD61">
        <v>427</v>
      </c>
      <c r="KR61">
        <v>300</v>
      </c>
      <c r="LO61">
        <v>427</v>
      </c>
      <c r="LP61">
        <v>300</v>
      </c>
    </row>
    <row r="62" spans="1:328" x14ac:dyDescent="0.35">
      <c r="A62">
        <v>34507</v>
      </c>
      <c r="BF62">
        <v>409</v>
      </c>
      <c r="BG62">
        <v>280</v>
      </c>
      <c r="BH62">
        <v>280</v>
      </c>
      <c r="CR62">
        <v>280</v>
      </c>
      <c r="DW62">
        <v>280</v>
      </c>
      <c r="EC62">
        <v>400</v>
      </c>
      <c r="EF62">
        <v>280</v>
      </c>
      <c r="FW62">
        <v>280</v>
      </c>
      <c r="IW62">
        <v>280</v>
      </c>
      <c r="JF62">
        <v>280</v>
      </c>
      <c r="KQ62">
        <v>280</v>
      </c>
    </row>
    <row r="63" spans="1:328" x14ac:dyDescent="0.35">
      <c r="A63">
        <v>32130</v>
      </c>
      <c r="BF63">
        <v>180</v>
      </c>
      <c r="BI63">
        <v>414</v>
      </c>
      <c r="BN63">
        <v>180</v>
      </c>
      <c r="BO63">
        <v>180</v>
      </c>
      <c r="CM63">
        <v>414</v>
      </c>
      <c r="CS63">
        <v>180</v>
      </c>
      <c r="DP63">
        <v>180</v>
      </c>
      <c r="DU63">
        <v>180</v>
      </c>
      <c r="DX63">
        <v>180</v>
      </c>
      <c r="EI63">
        <v>180</v>
      </c>
      <c r="EJ63">
        <v>180</v>
      </c>
      <c r="GR63">
        <v>414</v>
      </c>
      <c r="KD63">
        <v>180</v>
      </c>
    </row>
    <row r="64" spans="1:328" x14ac:dyDescent="0.35">
      <c r="A64">
        <v>34056</v>
      </c>
      <c r="BG64">
        <v>429</v>
      </c>
      <c r="CR64">
        <v>429</v>
      </c>
      <c r="CU64">
        <v>178</v>
      </c>
      <c r="JF64">
        <v>429</v>
      </c>
    </row>
    <row r="65" spans="1:332" x14ac:dyDescent="0.35">
      <c r="A65">
        <v>21052</v>
      </c>
      <c r="BL65">
        <v>447</v>
      </c>
      <c r="BP65">
        <v>781</v>
      </c>
      <c r="BQ65">
        <v>95</v>
      </c>
      <c r="EO65">
        <v>95</v>
      </c>
      <c r="GC65">
        <v>781</v>
      </c>
      <c r="GE65">
        <v>447</v>
      </c>
      <c r="GF65">
        <v>447</v>
      </c>
      <c r="GG65">
        <v>447</v>
      </c>
      <c r="HB65">
        <v>447</v>
      </c>
      <c r="HC65">
        <v>447</v>
      </c>
      <c r="HI65">
        <v>781</v>
      </c>
      <c r="IP65">
        <v>781</v>
      </c>
      <c r="IR65">
        <v>781</v>
      </c>
      <c r="JC65">
        <v>447</v>
      </c>
      <c r="JD65">
        <v>447</v>
      </c>
      <c r="KM65">
        <v>95</v>
      </c>
    </row>
    <row r="66" spans="1:332" x14ac:dyDescent="0.35">
      <c r="A66">
        <v>21059</v>
      </c>
      <c r="BL66">
        <v>565</v>
      </c>
      <c r="BP66">
        <v>2510</v>
      </c>
      <c r="GC66">
        <v>1010.5</v>
      </c>
      <c r="GE66">
        <v>565</v>
      </c>
      <c r="GF66">
        <v>565</v>
      </c>
      <c r="GG66">
        <v>565</v>
      </c>
      <c r="GH66">
        <v>124.3</v>
      </c>
      <c r="GU66">
        <v>124.3</v>
      </c>
      <c r="GV66">
        <v>124.3</v>
      </c>
      <c r="GW66">
        <v>124.3</v>
      </c>
      <c r="GX66">
        <v>124.3</v>
      </c>
      <c r="GY66">
        <v>124.3</v>
      </c>
      <c r="GZ66">
        <v>124.3</v>
      </c>
      <c r="HA66">
        <v>124.3</v>
      </c>
      <c r="HI66">
        <v>1010.5</v>
      </c>
      <c r="JC66">
        <v>565</v>
      </c>
      <c r="JO66">
        <v>1010.5</v>
      </c>
    </row>
    <row r="67" spans="1:332" x14ac:dyDescent="0.35">
      <c r="A67">
        <v>21056</v>
      </c>
      <c r="BL67">
        <v>402</v>
      </c>
      <c r="BQ67">
        <v>402</v>
      </c>
      <c r="EO67">
        <v>402</v>
      </c>
      <c r="HD67">
        <v>402</v>
      </c>
      <c r="HE67">
        <v>402</v>
      </c>
      <c r="HF67">
        <v>402</v>
      </c>
      <c r="HG67">
        <v>402</v>
      </c>
      <c r="HH67">
        <v>402</v>
      </c>
      <c r="HY67">
        <v>402</v>
      </c>
      <c r="HZ67">
        <v>402</v>
      </c>
      <c r="IA67">
        <v>402</v>
      </c>
      <c r="KX67">
        <v>71</v>
      </c>
      <c r="LL67">
        <v>71</v>
      </c>
      <c r="LP67">
        <v>402</v>
      </c>
    </row>
    <row r="68" spans="1:332" x14ac:dyDescent="0.35">
      <c r="A68">
        <v>42022</v>
      </c>
      <c r="BQ68">
        <v>4470</v>
      </c>
      <c r="EO68">
        <v>435</v>
      </c>
    </row>
    <row r="69" spans="1:332" x14ac:dyDescent="0.35">
      <c r="A69">
        <v>21543</v>
      </c>
      <c r="BR69">
        <v>434</v>
      </c>
      <c r="BT69">
        <v>434</v>
      </c>
      <c r="CF69">
        <v>434</v>
      </c>
      <c r="HL69">
        <v>434</v>
      </c>
      <c r="JV69">
        <v>434</v>
      </c>
      <c r="LR69">
        <v>434</v>
      </c>
    </row>
    <row r="70" spans="1:332" x14ac:dyDescent="0.35">
      <c r="A70">
        <v>24129</v>
      </c>
      <c r="BS70">
        <v>600</v>
      </c>
      <c r="GD70">
        <v>600</v>
      </c>
    </row>
    <row r="71" spans="1:332" x14ac:dyDescent="0.35">
      <c r="A71">
        <v>12587</v>
      </c>
      <c r="BU71">
        <v>154</v>
      </c>
      <c r="BX71">
        <v>15</v>
      </c>
      <c r="BY71">
        <v>154</v>
      </c>
      <c r="BZ71">
        <v>15</v>
      </c>
      <c r="CN71">
        <v>154</v>
      </c>
      <c r="JW71">
        <v>376.9</v>
      </c>
      <c r="LN71">
        <v>15</v>
      </c>
      <c r="LT71">
        <v>154</v>
      </c>
    </row>
    <row r="72" spans="1:332" x14ac:dyDescent="0.35">
      <c r="A72">
        <v>31459</v>
      </c>
      <c r="BU72">
        <v>217</v>
      </c>
      <c r="BV72">
        <v>217</v>
      </c>
      <c r="CA72">
        <v>217</v>
      </c>
      <c r="GQ72">
        <v>217</v>
      </c>
    </row>
    <row r="73" spans="1:332" x14ac:dyDescent="0.35">
      <c r="A73">
        <v>31407</v>
      </c>
      <c r="BU73">
        <v>159</v>
      </c>
      <c r="BV73">
        <v>159</v>
      </c>
      <c r="BW73">
        <v>159</v>
      </c>
      <c r="BX73">
        <v>215</v>
      </c>
      <c r="BY73">
        <v>215</v>
      </c>
      <c r="BZ73">
        <v>9</v>
      </c>
      <c r="CA73">
        <v>159</v>
      </c>
      <c r="CN73">
        <v>215</v>
      </c>
      <c r="GB73">
        <v>159</v>
      </c>
      <c r="GE73">
        <v>159</v>
      </c>
      <c r="GF73">
        <v>159</v>
      </c>
      <c r="GG73">
        <v>159</v>
      </c>
      <c r="GH73">
        <v>159</v>
      </c>
      <c r="GQ73">
        <v>159</v>
      </c>
      <c r="GU73">
        <v>159</v>
      </c>
      <c r="GV73">
        <v>159</v>
      </c>
      <c r="GW73">
        <v>159</v>
      </c>
      <c r="GX73">
        <v>159</v>
      </c>
      <c r="GY73">
        <v>159</v>
      </c>
      <c r="GZ73">
        <v>159</v>
      </c>
      <c r="HA73">
        <v>159</v>
      </c>
      <c r="HC73">
        <v>159</v>
      </c>
      <c r="HD73">
        <v>159</v>
      </c>
      <c r="HE73">
        <v>159</v>
      </c>
      <c r="HF73">
        <v>159</v>
      </c>
      <c r="HG73">
        <v>159</v>
      </c>
      <c r="HH73">
        <v>159</v>
      </c>
      <c r="HT73">
        <v>159</v>
      </c>
      <c r="HU73">
        <v>159</v>
      </c>
      <c r="HV73">
        <v>159</v>
      </c>
      <c r="HW73">
        <v>159</v>
      </c>
      <c r="HY73">
        <v>159</v>
      </c>
      <c r="HZ73">
        <v>159</v>
      </c>
      <c r="IA73">
        <v>159</v>
      </c>
      <c r="IH73">
        <v>159</v>
      </c>
      <c r="II73">
        <v>159</v>
      </c>
      <c r="IL73">
        <v>159</v>
      </c>
      <c r="IM73">
        <v>159</v>
      </c>
      <c r="IO73">
        <v>159</v>
      </c>
      <c r="IQ73">
        <v>159</v>
      </c>
      <c r="JN73">
        <v>9</v>
      </c>
      <c r="JU73">
        <v>9</v>
      </c>
      <c r="JW73">
        <v>159</v>
      </c>
      <c r="JY73">
        <v>9</v>
      </c>
      <c r="KM73">
        <v>9</v>
      </c>
      <c r="KW73">
        <v>215</v>
      </c>
      <c r="LN73">
        <v>159</v>
      </c>
      <c r="LS73">
        <v>9</v>
      </c>
      <c r="LT73">
        <v>215</v>
      </c>
    </row>
    <row r="74" spans="1:332" x14ac:dyDescent="0.35">
      <c r="A74">
        <v>44517</v>
      </c>
      <c r="BU74">
        <v>317</v>
      </c>
      <c r="BW74">
        <v>317</v>
      </c>
      <c r="CQ74">
        <v>317</v>
      </c>
      <c r="CS74">
        <v>317</v>
      </c>
      <c r="DE74">
        <v>317</v>
      </c>
      <c r="IB74">
        <v>317</v>
      </c>
      <c r="IT74">
        <v>109</v>
      </c>
      <c r="IU74">
        <v>317</v>
      </c>
      <c r="JQ74">
        <v>317</v>
      </c>
      <c r="KM74">
        <v>317</v>
      </c>
      <c r="LN74">
        <v>317</v>
      </c>
    </row>
    <row r="75" spans="1:332" x14ac:dyDescent="0.35">
      <c r="A75">
        <v>21046</v>
      </c>
      <c r="BV75">
        <v>928.19999999999993</v>
      </c>
      <c r="HT75">
        <v>389.4</v>
      </c>
      <c r="HU75">
        <v>389.4</v>
      </c>
      <c r="HV75">
        <v>389.4</v>
      </c>
      <c r="HW75">
        <v>389.4</v>
      </c>
      <c r="IH75">
        <v>928.19999999999993</v>
      </c>
      <c r="II75">
        <v>389.4</v>
      </c>
      <c r="IJ75">
        <v>928.19999999999993</v>
      </c>
      <c r="JC75">
        <v>928.19999999999993</v>
      </c>
    </row>
    <row r="76" spans="1:332" x14ac:dyDescent="0.35">
      <c r="A76">
        <v>42866</v>
      </c>
      <c r="BW76">
        <v>296</v>
      </c>
      <c r="BY76">
        <v>296</v>
      </c>
      <c r="BZ76">
        <v>20</v>
      </c>
      <c r="JW76">
        <v>543</v>
      </c>
      <c r="JY76">
        <v>296</v>
      </c>
      <c r="KM76">
        <v>296</v>
      </c>
      <c r="LN76">
        <v>296</v>
      </c>
      <c r="LS76">
        <v>296</v>
      </c>
      <c r="LT76">
        <v>296</v>
      </c>
    </row>
    <row r="77" spans="1:332" x14ac:dyDescent="0.35">
      <c r="A77">
        <v>31454</v>
      </c>
      <c r="BX77">
        <v>516</v>
      </c>
      <c r="BY77">
        <v>516</v>
      </c>
      <c r="CN77">
        <v>516</v>
      </c>
      <c r="LT77">
        <v>516</v>
      </c>
    </row>
    <row r="78" spans="1:332" x14ac:dyDescent="0.35">
      <c r="A78">
        <v>31486</v>
      </c>
      <c r="CA78">
        <v>513</v>
      </c>
    </row>
    <row r="79" spans="1:332" x14ac:dyDescent="0.35">
      <c r="A79">
        <v>33054</v>
      </c>
      <c r="CK79">
        <v>718</v>
      </c>
      <c r="CV79">
        <v>278</v>
      </c>
      <c r="CW79">
        <v>278</v>
      </c>
      <c r="CY79">
        <v>278</v>
      </c>
      <c r="DH79">
        <v>218</v>
      </c>
      <c r="DL79">
        <v>218</v>
      </c>
      <c r="EU79">
        <v>718</v>
      </c>
      <c r="GC79">
        <v>718</v>
      </c>
      <c r="HI79">
        <v>718</v>
      </c>
      <c r="HM79">
        <v>718</v>
      </c>
      <c r="HZ79">
        <v>278</v>
      </c>
      <c r="IF79">
        <v>218</v>
      </c>
      <c r="IG79">
        <v>278</v>
      </c>
      <c r="IH79">
        <v>218</v>
      </c>
      <c r="II79">
        <v>218</v>
      </c>
      <c r="IP79">
        <v>718</v>
      </c>
      <c r="IR79">
        <v>718</v>
      </c>
      <c r="IS79">
        <v>218</v>
      </c>
      <c r="IT79">
        <v>218</v>
      </c>
      <c r="IU79">
        <v>278</v>
      </c>
      <c r="KO79">
        <v>718</v>
      </c>
    </row>
    <row r="80" spans="1:332" x14ac:dyDescent="0.35">
      <c r="A80">
        <v>31051</v>
      </c>
      <c r="CO80">
        <v>200</v>
      </c>
      <c r="DT80">
        <v>200</v>
      </c>
      <c r="EQ80">
        <v>200</v>
      </c>
    </row>
    <row r="81" spans="1:324" x14ac:dyDescent="0.35">
      <c r="A81">
        <v>35052</v>
      </c>
      <c r="CR81">
        <v>140</v>
      </c>
      <c r="CU81">
        <v>140</v>
      </c>
      <c r="DD81">
        <v>140</v>
      </c>
      <c r="DI81">
        <v>140</v>
      </c>
      <c r="DR81">
        <v>140</v>
      </c>
      <c r="DS81">
        <v>140</v>
      </c>
      <c r="EA81">
        <v>140</v>
      </c>
      <c r="EM81">
        <v>140</v>
      </c>
      <c r="IE81">
        <v>140</v>
      </c>
      <c r="IT81">
        <v>85.5</v>
      </c>
      <c r="JH81">
        <v>140</v>
      </c>
    </row>
    <row r="82" spans="1:324" x14ac:dyDescent="0.35">
      <c r="A82">
        <v>35071</v>
      </c>
      <c r="CR82">
        <v>231</v>
      </c>
      <c r="CU82">
        <v>231</v>
      </c>
      <c r="DD82">
        <v>231</v>
      </c>
      <c r="DI82">
        <v>231</v>
      </c>
      <c r="DR82">
        <v>86</v>
      </c>
      <c r="DS82">
        <v>231</v>
      </c>
      <c r="EC82">
        <v>231</v>
      </c>
      <c r="HU82">
        <v>231</v>
      </c>
      <c r="HY82">
        <v>231</v>
      </c>
      <c r="HZ82">
        <v>231</v>
      </c>
      <c r="IA82">
        <v>231</v>
      </c>
      <c r="IE82">
        <v>231</v>
      </c>
      <c r="IT82">
        <v>231</v>
      </c>
      <c r="JH82">
        <v>231</v>
      </c>
      <c r="JM82">
        <v>231</v>
      </c>
      <c r="JZ82">
        <v>231</v>
      </c>
      <c r="LL82">
        <v>231</v>
      </c>
    </row>
    <row r="83" spans="1:324" x14ac:dyDescent="0.35">
      <c r="A83">
        <v>32650</v>
      </c>
      <c r="CW83">
        <v>603</v>
      </c>
      <c r="CY83">
        <v>603</v>
      </c>
      <c r="DC83">
        <v>243</v>
      </c>
      <c r="DD83">
        <v>157</v>
      </c>
      <c r="DF83">
        <v>157</v>
      </c>
      <c r="DG83">
        <v>603</v>
      </c>
      <c r="DI83">
        <v>157</v>
      </c>
      <c r="DJ83">
        <v>603</v>
      </c>
      <c r="DN83">
        <v>243</v>
      </c>
      <c r="DO83">
        <v>157</v>
      </c>
      <c r="DQ83">
        <v>243</v>
      </c>
      <c r="DS83">
        <v>157</v>
      </c>
      <c r="EJ83">
        <v>603</v>
      </c>
      <c r="HK83">
        <v>603</v>
      </c>
      <c r="HY83">
        <v>157</v>
      </c>
      <c r="HZ83">
        <v>157</v>
      </c>
      <c r="IA83">
        <v>243</v>
      </c>
      <c r="IT83">
        <v>157</v>
      </c>
      <c r="IU83">
        <v>243</v>
      </c>
      <c r="JD83">
        <v>603</v>
      </c>
      <c r="JH83">
        <v>157</v>
      </c>
      <c r="JI83">
        <v>157</v>
      </c>
      <c r="JK83">
        <v>603</v>
      </c>
      <c r="JM83">
        <v>157</v>
      </c>
      <c r="JZ83">
        <v>243</v>
      </c>
      <c r="KE83">
        <v>157</v>
      </c>
      <c r="KG83">
        <v>243</v>
      </c>
      <c r="KI83">
        <v>157</v>
      </c>
      <c r="KJ83">
        <v>243</v>
      </c>
      <c r="KK83">
        <v>243</v>
      </c>
      <c r="KL83">
        <v>603</v>
      </c>
    </row>
    <row r="84" spans="1:324" x14ac:dyDescent="0.35">
      <c r="A84">
        <v>31023</v>
      </c>
      <c r="CZ84">
        <v>643</v>
      </c>
      <c r="EK84">
        <v>643</v>
      </c>
      <c r="ER84">
        <v>643</v>
      </c>
      <c r="ES84">
        <v>643</v>
      </c>
      <c r="KH84">
        <v>643</v>
      </c>
    </row>
    <row r="85" spans="1:324" x14ac:dyDescent="0.35">
      <c r="A85">
        <v>31036</v>
      </c>
      <c r="CZ85">
        <v>437</v>
      </c>
      <c r="EK85">
        <v>437</v>
      </c>
      <c r="ER85">
        <v>437</v>
      </c>
      <c r="ES85">
        <v>437</v>
      </c>
      <c r="KH85">
        <v>437</v>
      </c>
    </row>
    <row r="86" spans="1:324" x14ac:dyDescent="0.35">
      <c r="A86">
        <v>42661</v>
      </c>
      <c r="DA86">
        <v>1155</v>
      </c>
      <c r="EB86">
        <v>1155</v>
      </c>
      <c r="FI86">
        <v>1155</v>
      </c>
    </row>
    <row r="87" spans="1:324" x14ac:dyDescent="0.35">
      <c r="A87">
        <v>32652</v>
      </c>
      <c r="DC87">
        <v>618</v>
      </c>
      <c r="DG87">
        <v>222</v>
      </c>
      <c r="DJ87">
        <v>222</v>
      </c>
      <c r="DN87">
        <v>618</v>
      </c>
      <c r="HK87">
        <v>222</v>
      </c>
      <c r="KK87">
        <v>618</v>
      </c>
    </row>
    <row r="88" spans="1:324" x14ac:dyDescent="0.35">
      <c r="A88">
        <v>32663</v>
      </c>
      <c r="DC88">
        <v>414</v>
      </c>
      <c r="DD88">
        <v>71</v>
      </c>
      <c r="DF88">
        <v>414</v>
      </c>
      <c r="DG88">
        <v>810</v>
      </c>
      <c r="DH88">
        <v>71</v>
      </c>
      <c r="DI88">
        <v>414</v>
      </c>
      <c r="DJ88">
        <v>810</v>
      </c>
      <c r="DL88">
        <v>71</v>
      </c>
      <c r="DM88">
        <v>414</v>
      </c>
      <c r="DN88">
        <v>414</v>
      </c>
      <c r="DO88">
        <v>414</v>
      </c>
      <c r="DR88">
        <v>71</v>
      </c>
      <c r="DS88">
        <v>71</v>
      </c>
      <c r="HK88">
        <v>810</v>
      </c>
      <c r="IA88">
        <v>414</v>
      </c>
      <c r="IE88">
        <v>71</v>
      </c>
      <c r="IF88">
        <v>71</v>
      </c>
      <c r="IG88">
        <v>414</v>
      </c>
      <c r="JH88">
        <v>71</v>
      </c>
      <c r="JZ88">
        <v>414</v>
      </c>
      <c r="KE88">
        <v>414</v>
      </c>
      <c r="KG88">
        <v>810</v>
      </c>
      <c r="KI88">
        <v>414</v>
      </c>
      <c r="KJ88">
        <v>414</v>
      </c>
      <c r="KK88">
        <v>414</v>
      </c>
      <c r="KL88">
        <v>414</v>
      </c>
    </row>
    <row r="89" spans="1:324" x14ac:dyDescent="0.35">
      <c r="A89">
        <v>13366</v>
      </c>
      <c r="DF89">
        <v>301</v>
      </c>
      <c r="DG89">
        <v>649</v>
      </c>
      <c r="DJ89">
        <v>649</v>
      </c>
      <c r="DK89">
        <v>301</v>
      </c>
      <c r="DM89">
        <v>649</v>
      </c>
      <c r="DO89">
        <v>301</v>
      </c>
      <c r="HK89">
        <v>649</v>
      </c>
      <c r="KG89">
        <v>301</v>
      </c>
      <c r="KI89">
        <v>301</v>
      </c>
      <c r="KJ89">
        <v>301</v>
      </c>
      <c r="KL89">
        <v>301</v>
      </c>
    </row>
    <row r="90" spans="1:324" x14ac:dyDescent="0.35">
      <c r="A90">
        <v>32688</v>
      </c>
      <c r="DH90">
        <v>371</v>
      </c>
      <c r="DL90">
        <v>371</v>
      </c>
      <c r="IF90">
        <v>371</v>
      </c>
      <c r="IG90">
        <v>610.9</v>
      </c>
      <c r="IS90">
        <v>371</v>
      </c>
    </row>
    <row r="91" spans="1:324" x14ac:dyDescent="0.35">
      <c r="A91">
        <v>32611</v>
      </c>
      <c r="DM91">
        <v>448</v>
      </c>
    </row>
    <row r="92" spans="1:324" x14ac:dyDescent="0.35">
      <c r="A92">
        <v>31625</v>
      </c>
      <c r="DQ92">
        <v>630</v>
      </c>
    </row>
    <row r="93" spans="1:324" x14ac:dyDescent="0.35">
      <c r="A93">
        <v>31894</v>
      </c>
      <c r="EJ93">
        <v>275</v>
      </c>
      <c r="EX93">
        <v>275</v>
      </c>
      <c r="FA93">
        <v>275</v>
      </c>
      <c r="FJ93">
        <v>275</v>
      </c>
      <c r="FK93">
        <v>275</v>
      </c>
      <c r="FL93">
        <v>275</v>
      </c>
    </row>
    <row r="94" spans="1:324" x14ac:dyDescent="0.35">
      <c r="A94">
        <v>31889</v>
      </c>
      <c r="EL94">
        <v>3640</v>
      </c>
      <c r="FH94">
        <v>3640</v>
      </c>
      <c r="FO94">
        <v>3640</v>
      </c>
    </row>
    <row r="95" spans="1:324" x14ac:dyDescent="0.35">
      <c r="A95">
        <v>31879</v>
      </c>
      <c r="EM95">
        <v>140</v>
      </c>
    </row>
    <row r="96" spans="1:324" x14ac:dyDescent="0.35">
      <c r="A96">
        <v>42757</v>
      </c>
      <c r="EM96">
        <v>150</v>
      </c>
      <c r="IN96">
        <v>150</v>
      </c>
    </row>
    <row r="97" spans="1:306" x14ac:dyDescent="0.35">
      <c r="A97">
        <v>32008</v>
      </c>
      <c r="EN97">
        <v>798</v>
      </c>
      <c r="KT97">
        <v>798</v>
      </c>
    </row>
    <row r="98" spans="1:306" x14ac:dyDescent="0.35">
      <c r="A98">
        <v>32135</v>
      </c>
      <c r="EN98">
        <v>299</v>
      </c>
      <c r="ET98">
        <v>299</v>
      </c>
      <c r="IJ98">
        <v>299</v>
      </c>
      <c r="KT98">
        <v>299</v>
      </c>
    </row>
    <row r="99" spans="1:306" x14ac:dyDescent="0.35">
      <c r="A99">
        <v>46311</v>
      </c>
      <c r="EN99">
        <v>324</v>
      </c>
      <c r="KT99">
        <v>324</v>
      </c>
    </row>
    <row r="100" spans="1:306" x14ac:dyDescent="0.35">
      <c r="A100">
        <v>21008</v>
      </c>
      <c r="EO100">
        <v>400</v>
      </c>
    </row>
    <row r="101" spans="1:306" x14ac:dyDescent="0.35">
      <c r="A101">
        <v>31759</v>
      </c>
      <c r="EW101">
        <v>36</v>
      </c>
      <c r="EX101">
        <v>63</v>
      </c>
    </row>
    <row r="102" spans="1:306" x14ac:dyDescent="0.35">
      <c r="A102">
        <v>31876</v>
      </c>
      <c r="EX102">
        <v>182</v>
      </c>
    </row>
    <row r="103" spans="1:306" x14ac:dyDescent="0.35">
      <c r="A103">
        <v>44780</v>
      </c>
      <c r="EZ103">
        <v>317</v>
      </c>
    </row>
    <row r="104" spans="1:306" x14ac:dyDescent="0.35">
      <c r="A104">
        <v>31862</v>
      </c>
      <c r="EZ104">
        <v>189</v>
      </c>
      <c r="FB104">
        <v>189</v>
      </c>
      <c r="FC104">
        <v>189</v>
      </c>
      <c r="FP104">
        <v>189</v>
      </c>
    </row>
    <row r="105" spans="1:306" x14ac:dyDescent="0.35">
      <c r="A105">
        <v>24354</v>
      </c>
      <c r="FC105">
        <v>119</v>
      </c>
      <c r="FN105">
        <v>119</v>
      </c>
      <c r="FQ105">
        <v>119</v>
      </c>
      <c r="FS105">
        <v>119</v>
      </c>
      <c r="FU105">
        <v>119</v>
      </c>
    </row>
    <row r="106" spans="1:306" x14ac:dyDescent="0.35">
      <c r="A106">
        <v>30854</v>
      </c>
      <c r="FD106">
        <v>326</v>
      </c>
    </row>
    <row r="107" spans="1:306" x14ac:dyDescent="0.35">
      <c r="A107">
        <v>31067</v>
      </c>
      <c r="FD107">
        <v>742</v>
      </c>
    </row>
    <row r="108" spans="1:306" x14ac:dyDescent="0.35">
      <c r="A108">
        <v>23594</v>
      </c>
      <c r="FJ108">
        <v>196</v>
      </c>
      <c r="FN108">
        <v>196</v>
      </c>
      <c r="FS108">
        <v>196</v>
      </c>
      <c r="FT108">
        <v>196</v>
      </c>
      <c r="FU108">
        <v>416</v>
      </c>
    </row>
    <row r="109" spans="1:306" x14ac:dyDescent="0.35">
      <c r="A109">
        <v>12261</v>
      </c>
      <c r="FJ109">
        <v>60</v>
      </c>
    </row>
    <row r="110" spans="1:306" x14ac:dyDescent="0.35">
      <c r="A110">
        <v>31866</v>
      </c>
      <c r="FJ110">
        <v>63</v>
      </c>
      <c r="FL110">
        <v>63</v>
      </c>
    </row>
    <row r="111" spans="1:306" x14ac:dyDescent="0.35">
      <c r="A111">
        <v>23613</v>
      </c>
      <c r="FK111">
        <v>436</v>
      </c>
      <c r="FT111">
        <v>230</v>
      </c>
      <c r="FU111">
        <v>436</v>
      </c>
      <c r="FV111">
        <v>230</v>
      </c>
    </row>
    <row r="112" spans="1:306" x14ac:dyDescent="0.35">
      <c r="A112">
        <v>14256</v>
      </c>
      <c r="FM112">
        <v>364</v>
      </c>
    </row>
    <row r="113" spans="1:281" x14ac:dyDescent="0.35">
      <c r="A113">
        <v>31886</v>
      </c>
      <c r="FN113">
        <v>465</v>
      </c>
      <c r="FS113">
        <v>465</v>
      </c>
      <c r="FT113">
        <v>465</v>
      </c>
      <c r="FU113">
        <v>1012</v>
      </c>
      <c r="FV113">
        <v>465</v>
      </c>
    </row>
    <row r="114" spans="1:281" x14ac:dyDescent="0.35">
      <c r="A114">
        <v>31084</v>
      </c>
      <c r="FN114">
        <v>144</v>
      </c>
      <c r="FQ114">
        <v>144</v>
      </c>
      <c r="FR114">
        <v>144</v>
      </c>
      <c r="FS114">
        <v>144</v>
      </c>
      <c r="FT114">
        <v>144</v>
      </c>
      <c r="FU114">
        <v>216</v>
      </c>
      <c r="FV114">
        <v>216</v>
      </c>
    </row>
    <row r="115" spans="1:281" x14ac:dyDescent="0.35">
      <c r="A115">
        <v>24346</v>
      </c>
      <c r="FN115">
        <v>102</v>
      </c>
      <c r="FS115">
        <v>102</v>
      </c>
      <c r="FU115">
        <v>126</v>
      </c>
      <c r="FV115">
        <v>102</v>
      </c>
    </row>
    <row r="116" spans="1:281" x14ac:dyDescent="0.35">
      <c r="A116">
        <v>22654</v>
      </c>
      <c r="FQ116">
        <v>581</v>
      </c>
      <c r="FR116">
        <v>581</v>
      </c>
    </row>
    <row r="117" spans="1:281" x14ac:dyDescent="0.35">
      <c r="A117">
        <v>22024</v>
      </c>
      <c r="FR117">
        <v>240</v>
      </c>
    </row>
    <row r="118" spans="1:281" x14ac:dyDescent="0.35">
      <c r="A118">
        <v>22062</v>
      </c>
      <c r="FR118">
        <v>198</v>
      </c>
      <c r="HU118">
        <v>198</v>
      </c>
      <c r="HV118">
        <v>198</v>
      </c>
    </row>
    <row r="119" spans="1:281" x14ac:dyDescent="0.35">
      <c r="A119">
        <v>22254</v>
      </c>
      <c r="FR119">
        <v>93</v>
      </c>
    </row>
    <row r="120" spans="1:281" x14ac:dyDescent="0.35">
      <c r="A120">
        <v>23086</v>
      </c>
      <c r="FT120">
        <v>119</v>
      </c>
    </row>
    <row r="121" spans="1:281" x14ac:dyDescent="0.35">
      <c r="A121">
        <v>25052</v>
      </c>
      <c r="FT121">
        <v>140</v>
      </c>
    </row>
    <row r="122" spans="1:281" x14ac:dyDescent="0.35">
      <c r="A122">
        <v>23584</v>
      </c>
      <c r="FT122">
        <v>354</v>
      </c>
    </row>
    <row r="123" spans="1:281" x14ac:dyDescent="0.35">
      <c r="A123">
        <v>31872</v>
      </c>
      <c r="GB123">
        <v>181.5</v>
      </c>
      <c r="IL123">
        <v>461.5</v>
      </c>
      <c r="IM123">
        <v>181.5</v>
      </c>
      <c r="IO123">
        <v>181.5</v>
      </c>
    </row>
    <row r="124" spans="1:281" x14ac:dyDescent="0.35">
      <c r="A124">
        <v>21352</v>
      </c>
      <c r="GB124">
        <v>265.7</v>
      </c>
      <c r="GS124">
        <v>265.7</v>
      </c>
      <c r="IL124">
        <v>423.6</v>
      </c>
    </row>
    <row r="125" spans="1:281" x14ac:dyDescent="0.35">
      <c r="A125">
        <v>23622</v>
      </c>
      <c r="GB125">
        <v>238.3</v>
      </c>
      <c r="GS125">
        <v>1150.3</v>
      </c>
    </row>
    <row r="126" spans="1:281" x14ac:dyDescent="0.35">
      <c r="A126">
        <v>21054</v>
      </c>
      <c r="GC126">
        <v>1521</v>
      </c>
      <c r="GE126">
        <v>1521</v>
      </c>
      <c r="GF126">
        <v>1521</v>
      </c>
      <c r="GG126">
        <v>863.14</v>
      </c>
      <c r="GH126">
        <v>863.14</v>
      </c>
      <c r="GU126">
        <v>863.14</v>
      </c>
      <c r="GV126">
        <v>863.14</v>
      </c>
      <c r="GW126">
        <v>863.14</v>
      </c>
      <c r="GX126">
        <v>863.14</v>
      </c>
      <c r="GY126">
        <v>863.14</v>
      </c>
      <c r="GZ126">
        <v>863.14</v>
      </c>
      <c r="HA126">
        <v>863.14</v>
      </c>
      <c r="HI126">
        <v>1521</v>
      </c>
      <c r="JL126">
        <v>66.3</v>
      </c>
    </row>
    <row r="127" spans="1:281" x14ac:dyDescent="0.35">
      <c r="A127">
        <v>21532</v>
      </c>
      <c r="GJ127">
        <v>233.5</v>
      </c>
      <c r="GL127">
        <v>233.5</v>
      </c>
      <c r="GQ127">
        <v>233.5</v>
      </c>
      <c r="HJ127">
        <v>55</v>
      </c>
      <c r="HL127">
        <v>233.5</v>
      </c>
      <c r="HQ127">
        <v>55</v>
      </c>
      <c r="HS127">
        <v>55</v>
      </c>
      <c r="JE127">
        <v>55</v>
      </c>
      <c r="JU127">
        <v>55</v>
      </c>
    </row>
    <row r="128" spans="1:281" x14ac:dyDescent="0.35">
      <c r="A128">
        <v>21349</v>
      </c>
    </row>
    <row r="129" spans="1:300" x14ac:dyDescent="0.35">
      <c r="A129">
        <v>42686</v>
      </c>
      <c r="HR129">
        <v>65.3</v>
      </c>
      <c r="KF129">
        <v>211</v>
      </c>
    </row>
    <row r="130" spans="1:300" x14ac:dyDescent="0.35">
      <c r="A130">
        <v>21053</v>
      </c>
      <c r="HR130">
        <v>167.6</v>
      </c>
      <c r="KF130">
        <v>167.6</v>
      </c>
    </row>
    <row r="131" spans="1:300" x14ac:dyDescent="0.35">
      <c r="A131">
        <v>34584</v>
      </c>
      <c r="HR131">
        <v>216.4</v>
      </c>
      <c r="JC131">
        <v>216.4</v>
      </c>
      <c r="KF131">
        <v>216.4</v>
      </c>
    </row>
    <row r="132" spans="1:300" x14ac:dyDescent="0.35">
      <c r="A132">
        <v>31859</v>
      </c>
      <c r="HS132">
        <v>463.6</v>
      </c>
      <c r="IC132">
        <v>463.6</v>
      </c>
    </row>
    <row r="133" spans="1:300" x14ac:dyDescent="0.35">
      <c r="A133">
        <v>34254</v>
      </c>
      <c r="HS133">
        <v>368.1</v>
      </c>
    </row>
    <row r="134" spans="1:300" x14ac:dyDescent="0.35">
      <c r="A134">
        <v>22334</v>
      </c>
    </row>
    <row r="135" spans="1:300" x14ac:dyDescent="0.35">
      <c r="A135">
        <v>31742</v>
      </c>
      <c r="HX135">
        <v>14</v>
      </c>
    </row>
    <row r="136" spans="1:300" x14ac:dyDescent="0.35">
      <c r="A136">
        <v>31734</v>
      </c>
    </row>
    <row r="137" spans="1:300" x14ac:dyDescent="0.35">
      <c r="A137">
        <v>33024</v>
      </c>
      <c r="HY137">
        <v>413.65</v>
      </c>
      <c r="HZ137">
        <v>413.65</v>
      </c>
      <c r="IA137">
        <v>16.75</v>
      </c>
      <c r="IB137">
        <v>413.65</v>
      </c>
      <c r="IE137">
        <v>16.75</v>
      </c>
      <c r="IU137">
        <v>16.75</v>
      </c>
      <c r="JI137">
        <v>413.65</v>
      </c>
      <c r="JM137">
        <v>16.75</v>
      </c>
      <c r="JQ137">
        <v>413.65</v>
      </c>
      <c r="KM137">
        <v>16.75</v>
      </c>
      <c r="KN137">
        <v>16.75</v>
      </c>
    </row>
    <row r="138" spans="1:300" x14ac:dyDescent="0.35">
      <c r="A138">
        <v>42815</v>
      </c>
      <c r="IA138">
        <v>62.4</v>
      </c>
      <c r="KJ138">
        <v>62.4</v>
      </c>
      <c r="KL138">
        <v>459.4</v>
      </c>
    </row>
    <row r="139" spans="1:300" x14ac:dyDescent="0.35">
      <c r="A139">
        <v>13236</v>
      </c>
      <c r="IB139">
        <v>413.65</v>
      </c>
      <c r="IC139">
        <v>1170.4000000000001</v>
      </c>
      <c r="ID139">
        <v>1365.45</v>
      </c>
      <c r="JQ139">
        <v>16.75</v>
      </c>
    </row>
    <row r="140" spans="1:300" x14ac:dyDescent="0.35">
      <c r="A140">
        <v>44072</v>
      </c>
      <c r="IE140">
        <v>164</v>
      </c>
      <c r="JM140">
        <v>164</v>
      </c>
      <c r="JQ140">
        <v>164</v>
      </c>
      <c r="KN140">
        <v>463</v>
      </c>
    </row>
    <row r="141" spans="1:300" x14ac:dyDescent="0.35">
      <c r="A141">
        <v>33052</v>
      </c>
      <c r="IG141">
        <v>392</v>
      </c>
      <c r="IS141">
        <v>120</v>
      </c>
    </row>
    <row r="142" spans="1:300" x14ac:dyDescent="0.35">
      <c r="A142">
        <v>44542</v>
      </c>
    </row>
    <row r="143" spans="1:300" x14ac:dyDescent="0.35">
      <c r="A143">
        <v>32054</v>
      </c>
    </row>
    <row r="144" spans="1:300" x14ac:dyDescent="0.35">
      <c r="A144">
        <v>34506</v>
      </c>
      <c r="IL144">
        <v>277</v>
      </c>
    </row>
    <row r="145" spans="1:331" x14ac:dyDescent="0.35">
      <c r="A145">
        <v>21368</v>
      </c>
      <c r="IM145">
        <v>642.79999999999995</v>
      </c>
      <c r="IO145">
        <v>1147.0999999999999</v>
      </c>
      <c r="LC145">
        <v>1147.0999999999999</v>
      </c>
      <c r="LD145">
        <v>1147.0999999999999</v>
      </c>
    </row>
    <row r="146" spans="1:331" x14ac:dyDescent="0.35">
      <c r="A146">
        <v>21347</v>
      </c>
      <c r="IM146">
        <v>174</v>
      </c>
      <c r="IO146">
        <v>174</v>
      </c>
      <c r="IQ146">
        <v>441</v>
      </c>
    </row>
    <row r="147" spans="1:331" x14ac:dyDescent="0.35">
      <c r="A147">
        <v>12061</v>
      </c>
      <c r="IM147">
        <v>107.2</v>
      </c>
      <c r="IP147">
        <v>107.2</v>
      </c>
      <c r="IQ147">
        <v>107.2</v>
      </c>
      <c r="IR147">
        <v>107.2</v>
      </c>
    </row>
    <row r="148" spans="1:331" x14ac:dyDescent="0.35">
      <c r="A148">
        <v>42759</v>
      </c>
      <c r="IN148">
        <v>455.9</v>
      </c>
    </row>
    <row r="149" spans="1:331" x14ac:dyDescent="0.35">
      <c r="A149">
        <v>42752</v>
      </c>
      <c r="IN149">
        <v>125</v>
      </c>
    </row>
    <row r="150" spans="1:331" x14ac:dyDescent="0.35">
      <c r="A150">
        <v>34525</v>
      </c>
      <c r="IN150">
        <v>287</v>
      </c>
    </row>
    <row r="151" spans="1:331" x14ac:dyDescent="0.35">
      <c r="A151">
        <v>31633</v>
      </c>
    </row>
    <row r="152" spans="1:331" x14ac:dyDescent="0.35">
      <c r="A152">
        <v>42863</v>
      </c>
      <c r="JY152">
        <v>84</v>
      </c>
      <c r="KM152">
        <v>84</v>
      </c>
      <c r="LS152">
        <v>84</v>
      </c>
    </row>
    <row r="153" spans="1:331" x14ac:dyDescent="0.35">
      <c r="A153">
        <v>33035</v>
      </c>
    </row>
    <row r="154" spans="1:331" x14ac:dyDescent="0.35">
      <c r="A154">
        <v>14454</v>
      </c>
      <c r="KN154">
        <v>433.25</v>
      </c>
    </row>
    <row r="155" spans="1:331" x14ac:dyDescent="0.35">
      <c r="A155">
        <v>44008</v>
      </c>
      <c r="KN155">
        <v>472.5</v>
      </c>
    </row>
    <row r="156" spans="1:331" x14ac:dyDescent="0.35">
      <c r="A156">
        <v>21854</v>
      </c>
      <c r="KY156">
        <v>84</v>
      </c>
    </row>
    <row r="157" spans="1:331" x14ac:dyDescent="0.35">
      <c r="A157">
        <v>31818</v>
      </c>
      <c r="LL157">
        <v>30</v>
      </c>
    </row>
    <row r="158" spans="1:331" x14ac:dyDescent="0.35">
      <c r="A158" t="s">
        <v>1151</v>
      </c>
    </row>
    <row r="159" spans="1:331" x14ac:dyDescent="0.35">
      <c r="A159">
        <v>21549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429BE-A8A2-4780-B416-789D4C81A42A}">
  <sheetPr codeName="Feuil16">
    <tabColor theme="4"/>
  </sheetPr>
  <dimension ref="A1:LV159"/>
  <sheetViews>
    <sheetView topLeftCell="KZ1" workbookViewId="0">
      <selection activeCell="B2" sqref="B2:B10"/>
    </sheetView>
  </sheetViews>
  <sheetFormatPr baseColWidth="10" defaultColWidth="11.453125" defaultRowHeight="14.5" x14ac:dyDescent="0.35"/>
  <sheetData>
    <row r="1" spans="1:334" x14ac:dyDescent="0.35">
      <c r="B1" t="s">
        <v>833</v>
      </c>
      <c r="C1" t="s">
        <v>834</v>
      </c>
      <c r="D1" t="s">
        <v>835</v>
      </c>
      <c r="E1" t="s">
        <v>836</v>
      </c>
      <c r="F1" t="s">
        <v>837</v>
      </c>
      <c r="G1" t="s">
        <v>838</v>
      </c>
      <c r="H1" t="s">
        <v>839</v>
      </c>
      <c r="I1" t="s">
        <v>840</v>
      </c>
      <c r="J1" t="s">
        <v>841</v>
      </c>
      <c r="K1" t="s">
        <v>842</v>
      </c>
      <c r="L1" t="s">
        <v>843</v>
      </c>
      <c r="M1" t="s">
        <v>844</v>
      </c>
      <c r="N1" t="s">
        <v>845</v>
      </c>
      <c r="O1" t="s">
        <v>846</v>
      </c>
      <c r="P1" t="s">
        <v>847</v>
      </c>
      <c r="Q1" t="s">
        <v>848</v>
      </c>
      <c r="R1" t="s">
        <v>849</v>
      </c>
      <c r="S1" t="s">
        <v>181</v>
      </c>
      <c r="T1" t="s">
        <v>850</v>
      </c>
      <c r="U1" t="s">
        <v>851</v>
      </c>
      <c r="V1" t="s">
        <v>852</v>
      </c>
      <c r="W1" t="s">
        <v>853</v>
      </c>
      <c r="X1" t="s">
        <v>854</v>
      </c>
      <c r="Y1" t="s">
        <v>188</v>
      </c>
      <c r="Z1" t="s">
        <v>185</v>
      </c>
      <c r="AA1" t="s">
        <v>187</v>
      </c>
      <c r="AB1" t="s">
        <v>855</v>
      </c>
      <c r="AC1" t="s">
        <v>856</v>
      </c>
      <c r="AD1" t="s">
        <v>857</v>
      </c>
      <c r="AE1" t="s">
        <v>858</v>
      </c>
      <c r="AF1" t="s">
        <v>859</v>
      </c>
      <c r="AG1" t="s">
        <v>860</v>
      </c>
      <c r="AH1" t="s">
        <v>861</v>
      </c>
      <c r="AI1" t="s">
        <v>862</v>
      </c>
      <c r="AJ1" t="s">
        <v>863</v>
      </c>
      <c r="AK1" t="s">
        <v>864</v>
      </c>
      <c r="AL1" t="s">
        <v>865</v>
      </c>
      <c r="AM1" t="s">
        <v>866</v>
      </c>
      <c r="AN1" t="s">
        <v>867</v>
      </c>
      <c r="AO1" t="s">
        <v>868</v>
      </c>
      <c r="AP1" t="s">
        <v>869</v>
      </c>
      <c r="AQ1" t="s">
        <v>870</v>
      </c>
      <c r="AR1" t="s">
        <v>871</v>
      </c>
      <c r="AS1" t="s">
        <v>872</v>
      </c>
      <c r="AT1" t="s">
        <v>873</v>
      </c>
      <c r="AU1" t="s">
        <v>874</v>
      </c>
      <c r="AV1" t="s">
        <v>875</v>
      </c>
      <c r="AW1" t="s">
        <v>876</v>
      </c>
      <c r="AX1" t="s">
        <v>877</v>
      </c>
      <c r="AY1" t="s">
        <v>878</v>
      </c>
      <c r="AZ1" t="s">
        <v>879</v>
      </c>
      <c r="BA1" t="s">
        <v>880</v>
      </c>
      <c r="BB1" t="s">
        <v>881</v>
      </c>
      <c r="BC1" t="s">
        <v>882</v>
      </c>
      <c r="BD1" t="s">
        <v>883</v>
      </c>
      <c r="BE1" t="s">
        <v>884</v>
      </c>
      <c r="BF1" t="s">
        <v>885</v>
      </c>
      <c r="BG1" t="s">
        <v>886</v>
      </c>
      <c r="BH1" t="s">
        <v>887</v>
      </c>
      <c r="BI1" t="s">
        <v>888</v>
      </c>
      <c r="BJ1" t="s">
        <v>889</v>
      </c>
      <c r="BK1" t="s">
        <v>890</v>
      </c>
      <c r="BL1" t="s">
        <v>891</v>
      </c>
      <c r="BM1" t="s">
        <v>892</v>
      </c>
      <c r="BN1" t="s">
        <v>893</v>
      </c>
      <c r="BO1" t="s">
        <v>894</v>
      </c>
      <c r="BP1" t="s">
        <v>895</v>
      </c>
      <c r="BQ1" t="s">
        <v>896</v>
      </c>
      <c r="BR1" t="s">
        <v>897</v>
      </c>
      <c r="BS1" t="s">
        <v>898</v>
      </c>
      <c r="BT1" t="s">
        <v>899</v>
      </c>
      <c r="BU1" t="s">
        <v>900</v>
      </c>
      <c r="BV1" t="s">
        <v>901</v>
      </c>
      <c r="BW1" t="s">
        <v>902</v>
      </c>
      <c r="BX1" t="s">
        <v>903</v>
      </c>
      <c r="BY1" t="s">
        <v>904</v>
      </c>
      <c r="BZ1" t="s">
        <v>905</v>
      </c>
      <c r="CA1" t="s">
        <v>906</v>
      </c>
      <c r="CB1" t="s">
        <v>907</v>
      </c>
      <c r="CC1" t="s">
        <v>908</v>
      </c>
      <c r="CD1" t="s">
        <v>909</v>
      </c>
      <c r="CE1" t="s">
        <v>910</v>
      </c>
      <c r="CF1" t="s">
        <v>911</v>
      </c>
      <c r="CG1" t="s">
        <v>912</v>
      </c>
      <c r="CH1" t="s">
        <v>913</v>
      </c>
      <c r="CI1" t="s">
        <v>914</v>
      </c>
      <c r="CJ1" t="s">
        <v>915</v>
      </c>
      <c r="CK1" t="s">
        <v>916</v>
      </c>
      <c r="CL1" t="s">
        <v>917</v>
      </c>
      <c r="CM1" t="s">
        <v>918</v>
      </c>
      <c r="CN1" t="s">
        <v>919</v>
      </c>
      <c r="CO1" t="s">
        <v>920</v>
      </c>
      <c r="CP1" t="s">
        <v>921</v>
      </c>
      <c r="CQ1" t="s">
        <v>922</v>
      </c>
      <c r="CR1" t="s">
        <v>923</v>
      </c>
      <c r="CS1" t="s">
        <v>924</v>
      </c>
      <c r="CT1" t="s">
        <v>925</v>
      </c>
      <c r="CU1" t="s">
        <v>926</v>
      </c>
      <c r="CV1" t="s">
        <v>927</v>
      </c>
      <c r="CW1" t="s">
        <v>928</v>
      </c>
      <c r="CX1" t="s">
        <v>929</v>
      </c>
      <c r="CY1" t="s">
        <v>930</v>
      </c>
      <c r="CZ1" t="s">
        <v>931</v>
      </c>
      <c r="DA1" t="s">
        <v>932</v>
      </c>
      <c r="DB1" t="s">
        <v>933</v>
      </c>
      <c r="DC1" t="s">
        <v>934</v>
      </c>
      <c r="DD1" t="s">
        <v>935</v>
      </c>
      <c r="DE1" t="s">
        <v>936</v>
      </c>
      <c r="DF1" t="s">
        <v>937</v>
      </c>
      <c r="DG1" t="s">
        <v>938</v>
      </c>
      <c r="DH1" t="s">
        <v>939</v>
      </c>
      <c r="DI1" t="s">
        <v>940</v>
      </c>
      <c r="DJ1" t="s">
        <v>941</v>
      </c>
      <c r="DK1" t="s">
        <v>942</v>
      </c>
      <c r="DL1" t="s">
        <v>943</v>
      </c>
      <c r="DM1" t="s">
        <v>944</v>
      </c>
      <c r="DN1" t="s">
        <v>945</v>
      </c>
      <c r="DO1" t="s">
        <v>946</v>
      </c>
      <c r="DP1" t="s">
        <v>947</v>
      </c>
      <c r="DQ1" t="s">
        <v>948</v>
      </c>
      <c r="DR1" t="s">
        <v>949</v>
      </c>
      <c r="DS1" t="s">
        <v>950</v>
      </c>
      <c r="DT1" t="s">
        <v>951</v>
      </c>
      <c r="DU1" t="s">
        <v>952</v>
      </c>
      <c r="DV1" t="s">
        <v>953</v>
      </c>
      <c r="DW1" t="s">
        <v>954</v>
      </c>
      <c r="DX1" t="s">
        <v>955</v>
      </c>
      <c r="DY1" t="s">
        <v>956</v>
      </c>
      <c r="DZ1" t="s">
        <v>957</v>
      </c>
      <c r="EA1" t="s">
        <v>958</v>
      </c>
      <c r="EB1" t="s">
        <v>959</v>
      </c>
      <c r="EC1" t="s">
        <v>960</v>
      </c>
      <c r="ED1" t="s">
        <v>961</v>
      </c>
      <c r="EE1" t="s">
        <v>962</v>
      </c>
      <c r="EF1" t="s">
        <v>963</v>
      </c>
      <c r="EG1" t="s">
        <v>964</v>
      </c>
      <c r="EH1" t="s">
        <v>965</v>
      </c>
      <c r="EI1" t="s">
        <v>966</v>
      </c>
      <c r="EJ1" t="s">
        <v>967</v>
      </c>
      <c r="EK1" t="s">
        <v>968</v>
      </c>
      <c r="EL1" t="s">
        <v>969</v>
      </c>
      <c r="EM1" t="s">
        <v>970</v>
      </c>
      <c r="EN1" t="s">
        <v>971</v>
      </c>
      <c r="EO1" t="s">
        <v>972</v>
      </c>
      <c r="EP1" t="s">
        <v>973</v>
      </c>
      <c r="EQ1" t="s">
        <v>974</v>
      </c>
      <c r="ER1" t="s">
        <v>975</v>
      </c>
      <c r="ES1" t="s">
        <v>976</v>
      </c>
      <c r="ET1" t="s">
        <v>977</v>
      </c>
      <c r="EU1" t="s">
        <v>978</v>
      </c>
      <c r="EV1" t="s">
        <v>979</v>
      </c>
      <c r="EW1" t="s">
        <v>980</v>
      </c>
      <c r="EX1" t="s">
        <v>981</v>
      </c>
      <c r="EY1" t="s">
        <v>982</v>
      </c>
      <c r="EZ1" t="s">
        <v>983</v>
      </c>
      <c r="FA1" t="s">
        <v>984</v>
      </c>
      <c r="FB1" t="s">
        <v>985</v>
      </c>
      <c r="FC1" t="s">
        <v>986</v>
      </c>
      <c r="FD1" t="s">
        <v>987</v>
      </c>
      <c r="FE1" t="s">
        <v>193</v>
      </c>
      <c r="FF1" t="s">
        <v>191</v>
      </c>
      <c r="FG1" t="s">
        <v>194</v>
      </c>
      <c r="FH1" t="s">
        <v>988</v>
      </c>
      <c r="FI1" t="s">
        <v>989</v>
      </c>
      <c r="FJ1" t="s">
        <v>990</v>
      </c>
      <c r="FK1" t="s">
        <v>991</v>
      </c>
      <c r="FL1" t="s">
        <v>992</v>
      </c>
      <c r="FM1" t="s">
        <v>993</v>
      </c>
      <c r="FN1" t="s">
        <v>994</v>
      </c>
      <c r="FO1" t="s">
        <v>995</v>
      </c>
      <c r="FP1" t="s">
        <v>996</v>
      </c>
      <c r="FQ1" t="s">
        <v>997</v>
      </c>
      <c r="FR1" t="s">
        <v>998</v>
      </c>
      <c r="FS1" t="s">
        <v>999</v>
      </c>
      <c r="FT1" t="s">
        <v>1000</v>
      </c>
      <c r="FU1" t="s">
        <v>1001</v>
      </c>
      <c r="FV1" t="s">
        <v>1002</v>
      </c>
      <c r="FW1" t="s">
        <v>1003</v>
      </c>
      <c r="FX1" t="s">
        <v>1004</v>
      </c>
      <c r="FY1" t="s">
        <v>1005</v>
      </c>
      <c r="FZ1" t="s">
        <v>1006</v>
      </c>
      <c r="GA1" t="s">
        <v>1007</v>
      </c>
      <c r="GB1" t="s">
        <v>1008</v>
      </c>
      <c r="GC1" t="s">
        <v>1009</v>
      </c>
      <c r="GD1" t="s">
        <v>1010</v>
      </c>
      <c r="GE1" t="s">
        <v>1011</v>
      </c>
      <c r="GF1" t="s">
        <v>1012</v>
      </c>
      <c r="GG1" t="s">
        <v>1013</v>
      </c>
      <c r="GH1" t="s">
        <v>1014</v>
      </c>
      <c r="GI1" t="s">
        <v>1015</v>
      </c>
      <c r="GJ1" t="s">
        <v>184</v>
      </c>
      <c r="GK1" t="s">
        <v>1016</v>
      </c>
      <c r="GL1" t="s">
        <v>1017</v>
      </c>
      <c r="GM1" t="s">
        <v>1018</v>
      </c>
      <c r="GN1" t="s">
        <v>1019</v>
      </c>
      <c r="GO1" t="s">
        <v>1020</v>
      </c>
      <c r="GP1" t="s">
        <v>1021</v>
      </c>
      <c r="GQ1" t="s">
        <v>1022</v>
      </c>
      <c r="GR1" t="s">
        <v>1023</v>
      </c>
      <c r="GS1" t="s">
        <v>1024</v>
      </c>
      <c r="GT1" t="s">
        <v>197</v>
      </c>
      <c r="GU1" t="s">
        <v>1025</v>
      </c>
      <c r="GV1" t="s">
        <v>1026</v>
      </c>
      <c r="GW1" t="s">
        <v>1027</v>
      </c>
      <c r="GX1" t="s">
        <v>1028</v>
      </c>
      <c r="GY1" t="s">
        <v>1029</v>
      </c>
      <c r="GZ1" t="s">
        <v>1030</v>
      </c>
      <c r="HA1" t="s">
        <v>1031</v>
      </c>
      <c r="HB1" t="s">
        <v>1032</v>
      </c>
      <c r="HC1" t="s">
        <v>1033</v>
      </c>
      <c r="HD1" t="s">
        <v>1034</v>
      </c>
      <c r="HE1" t="s">
        <v>1035</v>
      </c>
      <c r="HF1" t="s">
        <v>1036</v>
      </c>
      <c r="HG1" t="s">
        <v>1037</v>
      </c>
      <c r="HH1" t="s">
        <v>1038</v>
      </c>
      <c r="HI1" t="s">
        <v>1039</v>
      </c>
      <c r="HJ1" t="s">
        <v>1040</v>
      </c>
      <c r="HK1" t="s">
        <v>1041</v>
      </c>
      <c r="HL1" t="s">
        <v>1042</v>
      </c>
      <c r="HM1" t="s">
        <v>1043</v>
      </c>
      <c r="HN1" t="s">
        <v>1044</v>
      </c>
      <c r="HO1" t="s">
        <v>1045</v>
      </c>
      <c r="HP1" t="s">
        <v>1046</v>
      </c>
      <c r="HQ1" t="s">
        <v>1047</v>
      </c>
      <c r="HR1" t="s">
        <v>1048</v>
      </c>
      <c r="HS1" t="s">
        <v>1049</v>
      </c>
      <c r="HT1" t="s">
        <v>1050</v>
      </c>
      <c r="HU1" t="s">
        <v>1051</v>
      </c>
      <c r="HV1" t="s">
        <v>1052</v>
      </c>
      <c r="HW1" t="s">
        <v>1053</v>
      </c>
      <c r="HX1" t="s">
        <v>1054</v>
      </c>
      <c r="HY1" t="s">
        <v>1055</v>
      </c>
      <c r="HZ1" t="s">
        <v>1056</v>
      </c>
      <c r="IA1" t="s">
        <v>1057</v>
      </c>
      <c r="IB1" t="s">
        <v>1058</v>
      </c>
      <c r="IC1" t="s">
        <v>1059</v>
      </c>
      <c r="ID1" t="s">
        <v>1060</v>
      </c>
      <c r="IE1" t="s">
        <v>1061</v>
      </c>
      <c r="IF1" t="s">
        <v>1062</v>
      </c>
      <c r="IG1" t="s">
        <v>1063</v>
      </c>
      <c r="IH1" t="s">
        <v>1064</v>
      </c>
      <c r="II1" t="s">
        <v>1065</v>
      </c>
      <c r="IJ1" t="s">
        <v>1066</v>
      </c>
      <c r="IK1" t="s">
        <v>1067</v>
      </c>
      <c r="IL1" t="s">
        <v>1068</v>
      </c>
      <c r="IM1" t="s">
        <v>1069</v>
      </c>
      <c r="IN1" t="s">
        <v>1070</v>
      </c>
      <c r="IO1" t="s">
        <v>1071</v>
      </c>
      <c r="IP1" t="s">
        <v>1072</v>
      </c>
      <c r="IQ1" t="s">
        <v>1073</v>
      </c>
      <c r="IR1" t="s">
        <v>1074</v>
      </c>
      <c r="IS1" t="s">
        <v>1075</v>
      </c>
      <c r="IT1" t="s">
        <v>1076</v>
      </c>
      <c r="IU1" t="s">
        <v>1077</v>
      </c>
      <c r="IV1" t="s">
        <v>1078</v>
      </c>
      <c r="IW1" t="s">
        <v>1079</v>
      </c>
      <c r="IX1" t="s">
        <v>1080</v>
      </c>
      <c r="IY1" t="s">
        <v>169</v>
      </c>
      <c r="IZ1" t="s">
        <v>1081</v>
      </c>
      <c r="JA1" t="s">
        <v>1082</v>
      </c>
      <c r="JB1" t="s">
        <v>1083</v>
      </c>
      <c r="JC1" t="s">
        <v>1084</v>
      </c>
      <c r="JD1" t="s">
        <v>1085</v>
      </c>
      <c r="JE1" t="s">
        <v>1086</v>
      </c>
      <c r="JF1" t="s">
        <v>1087</v>
      </c>
      <c r="JG1" t="s">
        <v>1088</v>
      </c>
      <c r="JH1" t="s">
        <v>1089</v>
      </c>
      <c r="JI1" t="s">
        <v>1090</v>
      </c>
      <c r="JJ1" t="s">
        <v>1091</v>
      </c>
      <c r="JK1" t="s">
        <v>1092</v>
      </c>
      <c r="JL1" t="s">
        <v>1093</v>
      </c>
      <c r="JM1" t="s">
        <v>1094</v>
      </c>
      <c r="JN1" t="s">
        <v>1095</v>
      </c>
      <c r="JO1" t="s">
        <v>1096</v>
      </c>
      <c r="JP1" t="s">
        <v>1097</v>
      </c>
      <c r="JQ1" t="s">
        <v>1098</v>
      </c>
      <c r="JR1" t="s">
        <v>1099</v>
      </c>
      <c r="JS1" t="s">
        <v>1100</v>
      </c>
      <c r="JT1" t="s">
        <v>1101</v>
      </c>
      <c r="JU1" t="s">
        <v>1102</v>
      </c>
      <c r="JV1" t="s">
        <v>1103</v>
      </c>
      <c r="JW1" t="s">
        <v>1104</v>
      </c>
      <c r="JX1" t="s">
        <v>1105</v>
      </c>
      <c r="JY1" t="s">
        <v>1106</v>
      </c>
      <c r="JZ1" t="s">
        <v>1107</v>
      </c>
      <c r="KA1" t="s">
        <v>1108</v>
      </c>
      <c r="KB1" t="s">
        <v>1109</v>
      </c>
      <c r="KC1" t="s">
        <v>1110</v>
      </c>
      <c r="KD1" t="s">
        <v>1111</v>
      </c>
      <c r="KE1" t="s">
        <v>1112</v>
      </c>
      <c r="KF1" t="s">
        <v>1113</v>
      </c>
      <c r="KG1" t="s">
        <v>1114</v>
      </c>
      <c r="KH1" t="s">
        <v>1115</v>
      </c>
      <c r="KI1" t="s">
        <v>1116</v>
      </c>
      <c r="KJ1" t="s">
        <v>1117</v>
      </c>
      <c r="KK1" t="s">
        <v>1118</v>
      </c>
      <c r="KL1" t="s">
        <v>1119</v>
      </c>
      <c r="KM1" t="s">
        <v>1120</v>
      </c>
      <c r="KN1" t="s">
        <v>1121</v>
      </c>
      <c r="KO1" t="s">
        <v>1122</v>
      </c>
      <c r="KP1" t="s">
        <v>189</v>
      </c>
      <c r="KQ1" t="s">
        <v>1123</v>
      </c>
      <c r="KR1" t="s">
        <v>1124</v>
      </c>
      <c r="KS1" t="s">
        <v>1125</v>
      </c>
      <c r="KT1" t="s">
        <v>1126</v>
      </c>
      <c r="KU1" t="s">
        <v>192</v>
      </c>
      <c r="KV1" t="s">
        <v>190</v>
      </c>
      <c r="KW1" t="s">
        <v>1127</v>
      </c>
      <c r="KX1" t="s">
        <v>182</v>
      </c>
      <c r="KY1" t="s">
        <v>1128</v>
      </c>
      <c r="KZ1" t="s">
        <v>1129</v>
      </c>
      <c r="LA1" t="s">
        <v>1130</v>
      </c>
      <c r="LB1" t="s">
        <v>1131</v>
      </c>
      <c r="LC1" t="s">
        <v>1132</v>
      </c>
      <c r="LD1" t="s">
        <v>1133</v>
      </c>
      <c r="LE1" t="s">
        <v>1134</v>
      </c>
      <c r="LF1" t="s">
        <v>1135</v>
      </c>
      <c r="LG1" t="s">
        <v>1136</v>
      </c>
      <c r="LH1" t="s">
        <v>1137</v>
      </c>
      <c r="LI1" t="s">
        <v>1138</v>
      </c>
      <c r="LJ1" t="s">
        <v>1139</v>
      </c>
      <c r="LK1" t="s">
        <v>1140</v>
      </c>
      <c r="LL1" t="s">
        <v>1141</v>
      </c>
      <c r="LM1" t="s">
        <v>1142</v>
      </c>
      <c r="LN1" t="s">
        <v>1143</v>
      </c>
      <c r="LO1" t="s">
        <v>1144</v>
      </c>
      <c r="LP1" t="s">
        <v>1145</v>
      </c>
      <c r="LQ1" t="s">
        <v>1146</v>
      </c>
      <c r="LR1" t="s">
        <v>1147</v>
      </c>
      <c r="LS1" t="s">
        <v>1148</v>
      </c>
      <c r="LT1" t="s">
        <v>1149</v>
      </c>
      <c r="LU1" t="s">
        <v>196</v>
      </c>
      <c r="LV1" t="s">
        <v>1150</v>
      </c>
    </row>
    <row r="2" spans="1:334" x14ac:dyDescent="0.35">
      <c r="A2">
        <v>21547</v>
      </c>
      <c r="B2">
        <v>2</v>
      </c>
      <c r="C2">
        <v>2</v>
      </c>
      <c r="I2">
        <v>2</v>
      </c>
      <c r="M2">
        <v>2</v>
      </c>
      <c r="N2">
        <v>2</v>
      </c>
      <c r="P2">
        <v>2</v>
      </c>
      <c r="Q2">
        <v>2</v>
      </c>
      <c r="S2">
        <v>2</v>
      </c>
      <c r="T2">
        <v>2</v>
      </c>
      <c r="U2">
        <v>2</v>
      </c>
      <c r="V2">
        <v>2</v>
      </c>
      <c r="W2">
        <v>2</v>
      </c>
      <c r="Y2">
        <v>2</v>
      </c>
      <c r="Z2">
        <v>2</v>
      </c>
      <c r="AA2">
        <v>2</v>
      </c>
      <c r="AB2">
        <v>2</v>
      </c>
      <c r="AC2">
        <v>2</v>
      </c>
      <c r="AD2">
        <v>2</v>
      </c>
      <c r="AE2">
        <v>2</v>
      </c>
      <c r="AG2">
        <v>2</v>
      </c>
      <c r="AH2">
        <v>2</v>
      </c>
      <c r="AX2">
        <v>2</v>
      </c>
      <c r="BD2">
        <v>2</v>
      </c>
      <c r="BJ2">
        <v>2</v>
      </c>
      <c r="BQ2">
        <v>2</v>
      </c>
      <c r="BR2">
        <v>2</v>
      </c>
      <c r="BS2">
        <v>2</v>
      </c>
      <c r="BT2">
        <v>2</v>
      </c>
      <c r="BZ2">
        <v>2</v>
      </c>
      <c r="CF2">
        <v>2</v>
      </c>
      <c r="EO2">
        <v>2</v>
      </c>
      <c r="FE2">
        <v>2</v>
      </c>
      <c r="FF2">
        <v>2</v>
      </c>
      <c r="GB2">
        <v>2</v>
      </c>
      <c r="GD2">
        <v>2</v>
      </c>
      <c r="GG2">
        <v>2</v>
      </c>
      <c r="GH2">
        <v>2</v>
      </c>
      <c r="GJ2">
        <v>2</v>
      </c>
      <c r="GK2">
        <v>2</v>
      </c>
      <c r="GL2">
        <v>2</v>
      </c>
      <c r="GN2">
        <v>2</v>
      </c>
      <c r="GO2">
        <v>2</v>
      </c>
      <c r="GP2">
        <v>2</v>
      </c>
      <c r="GS2">
        <v>2</v>
      </c>
      <c r="GT2">
        <v>2</v>
      </c>
      <c r="GU2">
        <v>2</v>
      </c>
      <c r="GV2">
        <v>2</v>
      </c>
      <c r="GW2">
        <v>2</v>
      </c>
      <c r="GX2">
        <v>2</v>
      </c>
      <c r="GY2">
        <v>2</v>
      </c>
      <c r="GZ2">
        <v>2</v>
      </c>
      <c r="HA2">
        <v>2</v>
      </c>
      <c r="HB2">
        <v>2</v>
      </c>
      <c r="HC2">
        <v>2</v>
      </c>
      <c r="HD2">
        <v>2</v>
      </c>
      <c r="HF2">
        <v>2</v>
      </c>
      <c r="HG2">
        <v>2</v>
      </c>
      <c r="HH2">
        <v>2</v>
      </c>
      <c r="HJ2">
        <v>2</v>
      </c>
      <c r="HL2">
        <v>2</v>
      </c>
      <c r="HQ2">
        <v>2</v>
      </c>
      <c r="HR2">
        <v>2</v>
      </c>
      <c r="HX2">
        <v>2</v>
      </c>
      <c r="IL2">
        <v>2</v>
      </c>
      <c r="IM2">
        <v>2</v>
      </c>
      <c r="IN2">
        <v>2</v>
      </c>
      <c r="IO2">
        <v>2</v>
      </c>
      <c r="IP2">
        <v>2</v>
      </c>
      <c r="IQ2">
        <v>2</v>
      </c>
      <c r="IR2">
        <v>2</v>
      </c>
      <c r="IV2">
        <v>2</v>
      </c>
      <c r="IY2">
        <v>2</v>
      </c>
      <c r="JC2">
        <v>2</v>
      </c>
      <c r="JP2">
        <v>2</v>
      </c>
      <c r="JS2">
        <v>2</v>
      </c>
      <c r="JT2">
        <v>2</v>
      </c>
      <c r="JV2">
        <v>2</v>
      </c>
      <c r="KA2">
        <v>2</v>
      </c>
      <c r="KF2">
        <v>2</v>
      </c>
      <c r="KP2">
        <v>2</v>
      </c>
      <c r="KU2">
        <v>2</v>
      </c>
      <c r="KV2">
        <v>2</v>
      </c>
      <c r="KW2">
        <v>3</v>
      </c>
      <c r="KX2">
        <v>2</v>
      </c>
      <c r="KY2">
        <v>2</v>
      </c>
      <c r="KZ2">
        <v>2</v>
      </c>
      <c r="LA2">
        <v>2</v>
      </c>
      <c r="LC2">
        <v>2</v>
      </c>
      <c r="LD2">
        <v>2</v>
      </c>
      <c r="LE2">
        <v>2</v>
      </c>
      <c r="LF2">
        <v>2</v>
      </c>
      <c r="LH2">
        <v>2</v>
      </c>
      <c r="LI2">
        <v>2</v>
      </c>
      <c r="LK2">
        <v>2</v>
      </c>
      <c r="LL2">
        <v>2</v>
      </c>
      <c r="LM2">
        <v>2</v>
      </c>
      <c r="LN2">
        <v>2</v>
      </c>
      <c r="LQ2">
        <v>2</v>
      </c>
      <c r="LR2">
        <v>2</v>
      </c>
      <c r="LU2">
        <v>2</v>
      </c>
      <c r="LV2">
        <v>2</v>
      </c>
    </row>
    <row r="3" spans="1:334" x14ac:dyDescent="0.35">
      <c r="A3">
        <v>21510</v>
      </c>
      <c r="B3">
        <v>2</v>
      </c>
      <c r="F3">
        <v>3</v>
      </c>
      <c r="EP3">
        <v>2</v>
      </c>
      <c r="GC3">
        <v>3</v>
      </c>
      <c r="GI3">
        <v>3</v>
      </c>
      <c r="GK3">
        <v>2</v>
      </c>
      <c r="GY3">
        <v>2</v>
      </c>
      <c r="HI3">
        <v>3</v>
      </c>
      <c r="HL3">
        <v>2</v>
      </c>
      <c r="HQ3">
        <v>1</v>
      </c>
      <c r="HR3">
        <v>1</v>
      </c>
      <c r="HS3">
        <v>1</v>
      </c>
      <c r="JC3">
        <v>1</v>
      </c>
      <c r="JU3">
        <v>1</v>
      </c>
      <c r="KF3">
        <v>1</v>
      </c>
    </row>
    <row r="4" spans="1:334" x14ac:dyDescent="0.35">
      <c r="A4">
        <v>11554</v>
      </c>
      <c r="B4">
        <v>1</v>
      </c>
      <c r="F4">
        <v>2</v>
      </c>
      <c r="BT4">
        <v>1</v>
      </c>
      <c r="BU4">
        <v>1</v>
      </c>
      <c r="BV4">
        <v>1</v>
      </c>
      <c r="BW4">
        <v>1</v>
      </c>
      <c r="BX4">
        <v>2</v>
      </c>
      <c r="BY4">
        <v>2</v>
      </c>
      <c r="CF4">
        <v>1</v>
      </c>
      <c r="CN4">
        <v>2</v>
      </c>
      <c r="GI4">
        <v>2</v>
      </c>
      <c r="GK4">
        <v>1</v>
      </c>
      <c r="GQ4">
        <v>1</v>
      </c>
      <c r="JV4">
        <v>1</v>
      </c>
      <c r="JW4">
        <v>2</v>
      </c>
      <c r="JY4">
        <v>1</v>
      </c>
      <c r="KY4">
        <v>1</v>
      </c>
      <c r="LS4">
        <v>1</v>
      </c>
      <c r="LT4">
        <v>2</v>
      </c>
    </row>
    <row r="5" spans="1:334" x14ac:dyDescent="0.35">
      <c r="A5">
        <v>11454</v>
      </c>
      <c r="B5">
        <v>1</v>
      </c>
      <c r="F5">
        <v>2</v>
      </c>
      <c r="G5">
        <v>1</v>
      </c>
      <c r="K5">
        <v>2</v>
      </c>
      <c r="N5">
        <v>2</v>
      </c>
      <c r="AH5">
        <v>2</v>
      </c>
      <c r="AV5">
        <v>2</v>
      </c>
      <c r="BT5">
        <v>1</v>
      </c>
      <c r="CF5">
        <v>1</v>
      </c>
      <c r="EL5">
        <v>2</v>
      </c>
      <c r="EX5">
        <v>1</v>
      </c>
      <c r="FH5">
        <v>2</v>
      </c>
      <c r="FJ5">
        <v>2</v>
      </c>
      <c r="FL5">
        <v>2</v>
      </c>
      <c r="FN5">
        <v>1</v>
      </c>
      <c r="FO5">
        <v>2</v>
      </c>
      <c r="FS5">
        <v>1</v>
      </c>
      <c r="FT5">
        <v>1</v>
      </c>
      <c r="FU5">
        <v>2</v>
      </c>
      <c r="FV5">
        <v>1</v>
      </c>
      <c r="GI5">
        <v>2</v>
      </c>
      <c r="GK5">
        <v>1</v>
      </c>
      <c r="GM5">
        <v>1</v>
      </c>
      <c r="GS5">
        <v>2</v>
      </c>
      <c r="HQ5">
        <v>2</v>
      </c>
      <c r="JA5">
        <v>2</v>
      </c>
      <c r="JV5">
        <v>1</v>
      </c>
      <c r="KW5">
        <v>2</v>
      </c>
      <c r="LB5">
        <v>2</v>
      </c>
      <c r="LE5">
        <v>1</v>
      </c>
      <c r="LG5">
        <v>2</v>
      </c>
    </row>
    <row r="6" spans="1:334" x14ac:dyDescent="0.35">
      <c r="A6">
        <v>31620</v>
      </c>
      <c r="B6">
        <v>2</v>
      </c>
      <c r="C6">
        <v>2</v>
      </c>
      <c r="F6">
        <v>2</v>
      </c>
      <c r="G6">
        <v>2</v>
      </c>
      <c r="N6">
        <v>3</v>
      </c>
      <c r="Q6">
        <v>2</v>
      </c>
      <c r="S6">
        <v>1</v>
      </c>
      <c r="T6">
        <v>2</v>
      </c>
      <c r="U6">
        <v>1</v>
      </c>
      <c r="V6">
        <v>2</v>
      </c>
      <c r="W6">
        <v>2</v>
      </c>
      <c r="AG6">
        <v>1</v>
      </c>
      <c r="AH6">
        <v>1</v>
      </c>
      <c r="AX6">
        <v>2</v>
      </c>
      <c r="BA6">
        <v>1</v>
      </c>
      <c r="BS6">
        <v>2</v>
      </c>
      <c r="GD6">
        <v>2</v>
      </c>
      <c r="GI6">
        <v>2</v>
      </c>
      <c r="GJ6">
        <v>1</v>
      </c>
      <c r="GL6">
        <v>2</v>
      </c>
      <c r="GM6">
        <v>2</v>
      </c>
      <c r="GN6">
        <v>2</v>
      </c>
      <c r="GT6">
        <v>2</v>
      </c>
      <c r="HJ6">
        <v>2</v>
      </c>
      <c r="IY6">
        <v>1</v>
      </c>
      <c r="IZ6">
        <v>1</v>
      </c>
      <c r="JP6">
        <v>2</v>
      </c>
      <c r="JS6">
        <v>2</v>
      </c>
      <c r="KA6">
        <v>2</v>
      </c>
      <c r="KZ6">
        <v>2</v>
      </c>
      <c r="LA6">
        <v>2</v>
      </c>
      <c r="LD6">
        <v>2</v>
      </c>
      <c r="LU6">
        <v>2</v>
      </c>
    </row>
    <row r="7" spans="1:334" x14ac:dyDescent="0.35">
      <c r="A7">
        <v>31436</v>
      </c>
      <c r="B7">
        <v>2</v>
      </c>
      <c r="C7">
        <v>2</v>
      </c>
      <c r="D7">
        <v>1</v>
      </c>
      <c r="E7">
        <v>2</v>
      </c>
      <c r="F7">
        <v>2</v>
      </c>
      <c r="G7">
        <v>2</v>
      </c>
      <c r="I7">
        <v>2</v>
      </c>
      <c r="K7">
        <v>3</v>
      </c>
      <c r="L7">
        <v>1</v>
      </c>
      <c r="M7">
        <v>2</v>
      </c>
      <c r="N7">
        <v>2</v>
      </c>
      <c r="O7">
        <v>1</v>
      </c>
      <c r="Q7">
        <v>2</v>
      </c>
      <c r="S7">
        <v>2</v>
      </c>
      <c r="T7">
        <v>2</v>
      </c>
      <c r="U7">
        <v>2</v>
      </c>
      <c r="V7">
        <v>2</v>
      </c>
      <c r="W7">
        <v>2</v>
      </c>
      <c r="X7">
        <v>3</v>
      </c>
      <c r="Y7">
        <v>2</v>
      </c>
      <c r="Z7">
        <v>2</v>
      </c>
      <c r="AA7">
        <v>2</v>
      </c>
      <c r="AN7">
        <v>1</v>
      </c>
      <c r="AR7">
        <v>2</v>
      </c>
      <c r="AX7">
        <v>2</v>
      </c>
      <c r="BR7">
        <v>2</v>
      </c>
      <c r="BT7">
        <v>2</v>
      </c>
      <c r="BV7">
        <v>2</v>
      </c>
      <c r="BX7">
        <v>3</v>
      </c>
      <c r="CD7">
        <v>2</v>
      </c>
      <c r="CF7">
        <v>2</v>
      </c>
      <c r="CP7">
        <v>3</v>
      </c>
      <c r="EP7">
        <v>2</v>
      </c>
      <c r="EX7">
        <v>1</v>
      </c>
      <c r="FE7">
        <v>2</v>
      </c>
      <c r="FF7">
        <v>2</v>
      </c>
      <c r="FG7">
        <v>1</v>
      </c>
      <c r="FL7">
        <v>2</v>
      </c>
      <c r="GE7">
        <v>2</v>
      </c>
      <c r="GF7">
        <v>2</v>
      </c>
      <c r="GI7">
        <v>2</v>
      </c>
      <c r="GJ7">
        <v>2</v>
      </c>
      <c r="GK7">
        <v>2</v>
      </c>
      <c r="GL7">
        <v>2</v>
      </c>
      <c r="GM7">
        <v>2</v>
      </c>
      <c r="GN7">
        <v>2</v>
      </c>
      <c r="GQ7">
        <v>2</v>
      </c>
      <c r="GT7">
        <v>2</v>
      </c>
      <c r="HJ7">
        <v>2</v>
      </c>
      <c r="HL7">
        <v>2</v>
      </c>
      <c r="HQ7">
        <v>1</v>
      </c>
      <c r="HX7">
        <v>2</v>
      </c>
      <c r="IK7">
        <v>2</v>
      </c>
      <c r="IP7">
        <v>2</v>
      </c>
      <c r="IR7">
        <v>2</v>
      </c>
      <c r="IY7">
        <v>2</v>
      </c>
      <c r="JA7">
        <v>2</v>
      </c>
      <c r="JE7">
        <v>2</v>
      </c>
      <c r="JN7">
        <v>2</v>
      </c>
      <c r="JP7">
        <v>2</v>
      </c>
      <c r="JR7">
        <v>1</v>
      </c>
      <c r="JS7">
        <v>2</v>
      </c>
      <c r="JT7">
        <v>2</v>
      </c>
      <c r="JV7">
        <v>2</v>
      </c>
      <c r="JX7">
        <v>3</v>
      </c>
      <c r="KA7">
        <v>2</v>
      </c>
      <c r="KP7">
        <v>2</v>
      </c>
      <c r="KU7">
        <v>2</v>
      </c>
      <c r="KV7">
        <v>2</v>
      </c>
      <c r="KW7">
        <v>2</v>
      </c>
      <c r="KX7">
        <v>2</v>
      </c>
      <c r="KY7">
        <v>2</v>
      </c>
      <c r="KZ7">
        <v>2</v>
      </c>
      <c r="LA7">
        <v>2</v>
      </c>
      <c r="LB7">
        <v>2</v>
      </c>
      <c r="LD7">
        <v>2</v>
      </c>
      <c r="LH7">
        <v>2</v>
      </c>
      <c r="LI7">
        <v>2</v>
      </c>
      <c r="LK7">
        <v>2</v>
      </c>
      <c r="LL7">
        <v>2</v>
      </c>
      <c r="LO7">
        <v>2</v>
      </c>
      <c r="LP7">
        <v>2</v>
      </c>
      <c r="LQ7">
        <v>2</v>
      </c>
      <c r="LR7">
        <v>2</v>
      </c>
      <c r="LU7">
        <v>2</v>
      </c>
      <c r="LV7">
        <v>2</v>
      </c>
    </row>
    <row r="8" spans="1:334" x14ac:dyDescent="0.35">
      <c r="A8">
        <v>21572</v>
      </c>
      <c r="B8">
        <v>1</v>
      </c>
      <c r="C8">
        <v>1</v>
      </c>
      <c r="F8">
        <v>2</v>
      </c>
      <c r="G8">
        <v>2</v>
      </c>
      <c r="H8">
        <v>2</v>
      </c>
      <c r="I8">
        <v>1</v>
      </c>
      <c r="J8">
        <v>2</v>
      </c>
      <c r="M8">
        <v>1</v>
      </c>
      <c r="N8">
        <v>2</v>
      </c>
      <c r="O8">
        <v>1</v>
      </c>
      <c r="P8">
        <v>1</v>
      </c>
      <c r="Q8">
        <v>2</v>
      </c>
      <c r="R8">
        <v>3</v>
      </c>
      <c r="S8">
        <v>1</v>
      </c>
      <c r="T8">
        <v>1</v>
      </c>
      <c r="U8">
        <v>1</v>
      </c>
      <c r="V8">
        <v>1</v>
      </c>
      <c r="W8">
        <v>1</v>
      </c>
      <c r="X8">
        <v>3</v>
      </c>
      <c r="Y8">
        <v>1</v>
      </c>
      <c r="Z8">
        <v>1</v>
      </c>
      <c r="AA8">
        <v>1</v>
      </c>
      <c r="AB8">
        <v>1</v>
      </c>
      <c r="AC8">
        <v>1</v>
      </c>
      <c r="AD8">
        <v>1</v>
      </c>
      <c r="AE8">
        <v>1</v>
      </c>
      <c r="AF8">
        <v>2</v>
      </c>
      <c r="AG8">
        <v>2</v>
      </c>
      <c r="AH8">
        <v>2</v>
      </c>
      <c r="AO8">
        <v>3</v>
      </c>
      <c r="AR8">
        <v>2</v>
      </c>
      <c r="AS8">
        <v>2</v>
      </c>
      <c r="AV8">
        <v>2</v>
      </c>
      <c r="AW8">
        <v>2</v>
      </c>
      <c r="AX8">
        <v>2</v>
      </c>
      <c r="AY8">
        <v>2</v>
      </c>
      <c r="AZ8">
        <v>2</v>
      </c>
      <c r="BA8">
        <v>2</v>
      </c>
      <c r="BB8">
        <v>2</v>
      </c>
      <c r="BC8">
        <v>2</v>
      </c>
      <c r="BD8">
        <v>1</v>
      </c>
      <c r="BE8">
        <v>2</v>
      </c>
      <c r="BF8">
        <v>2</v>
      </c>
      <c r="BG8">
        <v>1</v>
      </c>
      <c r="BH8">
        <v>1</v>
      </c>
      <c r="BJ8">
        <v>1</v>
      </c>
      <c r="BK8">
        <v>2</v>
      </c>
      <c r="BL8">
        <v>2</v>
      </c>
      <c r="BM8">
        <v>2</v>
      </c>
      <c r="BN8">
        <v>2</v>
      </c>
      <c r="BO8">
        <v>2</v>
      </c>
      <c r="BP8">
        <v>3</v>
      </c>
      <c r="BQ8">
        <v>2</v>
      </c>
      <c r="BR8">
        <v>1</v>
      </c>
      <c r="BS8">
        <v>1</v>
      </c>
      <c r="BT8">
        <v>1</v>
      </c>
      <c r="BU8">
        <v>2</v>
      </c>
      <c r="BV8">
        <v>2</v>
      </c>
      <c r="BW8">
        <v>2</v>
      </c>
      <c r="BX8">
        <v>3</v>
      </c>
      <c r="BY8">
        <v>3</v>
      </c>
      <c r="BZ8">
        <v>2</v>
      </c>
      <c r="CA8">
        <v>2</v>
      </c>
      <c r="CF8">
        <v>1</v>
      </c>
      <c r="CG8">
        <v>1</v>
      </c>
      <c r="CN8">
        <v>3</v>
      </c>
      <c r="EO8">
        <v>1</v>
      </c>
      <c r="EP8">
        <v>1</v>
      </c>
      <c r="FE8">
        <v>1</v>
      </c>
      <c r="FF8">
        <v>1</v>
      </c>
      <c r="FG8">
        <v>1</v>
      </c>
      <c r="FN8">
        <v>2</v>
      </c>
      <c r="GB8">
        <v>1</v>
      </c>
      <c r="GD8">
        <v>1</v>
      </c>
      <c r="GE8">
        <v>2</v>
      </c>
      <c r="GF8">
        <v>2</v>
      </c>
      <c r="GH8">
        <v>1</v>
      </c>
      <c r="GI8">
        <v>2</v>
      </c>
      <c r="GJ8">
        <v>1</v>
      </c>
      <c r="GK8">
        <v>1</v>
      </c>
      <c r="GL8">
        <v>1</v>
      </c>
      <c r="GM8">
        <v>2</v>
      </c>
      <c r="GN8">
        <v>1</v>
      </c>
      <c r="GO8">
        <v>1</v>
      </c>
      <c r="GP8">
        <v>1</v>
      </c>
      <c r="GQ8">
        <v>2</v>
      </c>
      <c r="GS8">
        <v>1</v>
      </c>
      <c r="GT8">
        <v>1</v>
      </c>
      <c r="GU8">
        <v>1</v>
      </c>
      <c r="GV8">
        <v>1</v>
      </c>
      <c r="GW8">
        <v>1</v>
      </c>
      <c r="GX8">
        <v>1</v>
      </c>
      <c r="GY8">
        <v>1</v>
      </c>
      <c r="GZ8">
        <v>1</v>
      </c>
      <c r="HA8">
        <v>1</v>
      </c>
      <c r="HB8">
        <v>1</v>
      </c>
      <c r="HC8">
        <v>1</v>
      </c>
      <c r="HD8">
        <v>1</v>
      </c>
      <c r="HF8">
        <v>1</v>
      </c>
      <c r="HG8">
        <v>2</v>
      </c>
      <c r="HH8">
        <v>1</v>
      </c>
      <c r="HJ8">
        <v>2</v>
      </c>
      <c r="HL8">
        <v>1</v>
      </c>
      <c r="HQ8">
        <v>2</v>
      </c>
      <c r="HR8">
        <v>1</v>
      </c>
      <c r="HS8">
        <v>1</v>
      </c>
      <c r="HX8">
        <v>1</v>
      </c>
      <c r="IC8">
        <v>1</v>
      </c>
      <c r="IK8">
        <v>2</v>
      </c>
      <c r="IL8">
        <v>1</v>
      </c>
      <c r="IM8">
        <v>1</v>
      </c>
      <c r="IN8">
        <v>1</v>
      </c>
      <c r="IO8">
        <v>2</v>
      </c>
      <c r="IP8">
        <v>2</v>
      </c>
      <c r="IQ8">
        <v>1</v>
      </c>
      <c r="IR8">
        <v>2</v>
      </c>
      <c r="IV8">
        <v>1</v>
      </c>
      <c r="IW8">
        <v>1</v>
      </c>
      <c r="IX8">
        <v>3</v>
      </c>
      <c r="IY8">
        <v>1</v>
      </c>
      <c r="IZ8">
        <v>2</v>
      </c>
      <c r="JB8">
        <v>2</v>
      </c>
      <c r="JC8">
        <v>2</v>
      </c>
      <c r="JD8">
        <v>2</v>
      </c>
      <c r="JF8">
        <v>1</v>
      </c>
      <c r="JG8">
        <v>3</v>
      </c>
      <c r="JN8">
        <v>1</v>
      </c>
      <c r="JO8">
        <v>2</v>
      </c>
      <c r="JP8">
        <v>2</v>
      </c>
      <c r="JR8">
        <v>1</v>
      </c>
      <c r="JS8">
        <v>1</v>
      </c>
      <c r="JT8">
        <v>1</v>
      </c>
      <c r="JU8">
        <v>1</v>
      </c>
      <c r="JV8">
        <v>1</v>
      </c>
      <c r="JW8">
        <v>3</v>
      </c>
      <c r="JX8">
        <v>3</v>
      </c>
      <c r="JY8">
        <v>2</v>
      </c>
      <c r="KA8">
        <v>2</v>
      </c>
      <c r="KB8">
        <v>2</v>
      </c>
      <c r="KC8">
        <v>2</v>
      </c>
      <c r="KD8">
        <v>2</v>
      </c>
      <c r="KF8">
        <v>1</v>
      </c>
      <c r="KP8">
        <v>1</v>
      </c>
      <c r="KQ8">
        <v>1</v>
      </c>
      <c r="KR8">
        <v>2</v>
      </c>
      <c r="KU8">
        <v>1</v>
      </c>
      <c r="KV8">
        <v>1</v>
      </c>
      <c r="KW8">
        <v>2</v>
      </c>
      <c r="KX8">
        <v>1</v>
      </c>
      <c r="KY8">
        <v>1</v>
      </c>
      <c r="KZ8">
        <v>1</v>
      </c>
      <c r="LA8">
        <v>1</v>
      </c>
      <c r="LB8">
        <v>2</v>
      </c>
      <c r="LC8">
        <v>2</v>
      </c>
      <c r="LD8">
        <v>1</v>
      </c>
      <c r="LE8">
        <v>1</v>
      </c>
      <c r="LF8">
        <v>1</v>
      </c>
      <c r="LG8">
        <v>2</v>
      </c>
      <c r="LH8">
        <v>1</v>
      </c>
      <c r="LJ8">
        <v>2</v>
      </c>
      <c r="LK8">
        <v>2</v>
      </c>
      <c r="LL8">
        <v>2</v>
      </c>
      <c r="LM8">
        <v>1</v>
      </c>
      <c r="LN8">
        <v>2</v>
      </c>
      <c r="LO8">
        <v>1</v>
      </c>
      <c r="LP8">
        <v>1</v>
      </c>
      <c r="LQ8">
        <v>2</v>
      </c>
      <c r="LR8">
        <v>2</v>
      </c>
      <c r="LS8">
        <v>2</v>
      </c>
      <c r="LT8">
        <v>3</v>
      </c>
      <c r="LU8">
        <v>1</v>
      </c>
      <c r="LV8">
        <v>1</v>
      </c>
    </row>
    <row r="9" spans="1:334" x14ac:dyDescent="0.35">
      <c r="A9">
        <v>31754</v>
      </c>
      <c r="B9">
        <v>2</v>
      </c>
      <c r="C9">
        <v>2</v>
      </c>
      <c r="D9">
        <v>2</v>
      </c>
      <c r="I9">
        <v>2</v>
      </c>
      <c r="L9">
        <v>2</v>
      </c>
      <c r="O9">
        <v>2</v>
      </c>
      <c r="P9">
        <v>2</v>
      </c>
      <c r="Q9">
        <v>2</v>
      </c>
      <c r="S9">
        <v>2</v>
      </c>
      <c r="T9">
        <v>2</v>
      </c>
      <c r="U9">
        <v>2</v>
      </c>
      <c r="V9">
        <v>2</v>
      </c>
      <c r="Y9">
        <v>2</v>
      </c>
      <c r="Z9">
        <v>2</v>
      </c>
      <c r="AA9">
        <v>2</v>
      </c>
      <c r="AB9">
        <v>2</v>
      </c>
      <c r="AC9">
        <v>2</v>
      </c>
      <c r="AD9">
        <v>2</v>
      </c>
      <c r="AE9">
        <v>2</v>
      </c>
      <c r="AN9">
        <v>2</v>
      </c>
      <c r="BJ9">
        <v>2</v>
      </c>
      <c r="EW9">
        <v>2</v>
      </c>
      <c r="EY9">
        <v>2</v>
      </c>
      <c r="FE9">
        <v>2</v>
      </c>
      <c r="FF9">
        <v>2</v>
      </c>
      <c r="FG9">
        <v>2</v>
      </c>
      <c r="GB9">
        <v>2</v>
      </c>
      <c r="GE9">
        <v>2</v>
      </c>
      <c r="GF9">
        <v>2</v>
      </c>
      <c r="GG9">
        <v>2</v>
      </c>
      <c r="GH9">
        <v>2</v>
      </c>
      <c r="GJ9">
        <v>2</v>
      </c>
      <c r="GK9">
        <v>2</v>
      </c>
      <c r="GN9">
        <v>2</v>
      </c>
      <c r="GP9">
        <v>2</v>
      </c>
      <c r="GT9">
        <v>2</v>
      </c>
      <c r="GU9">
        <v>2</v>
      </c>
      <c r="GV9">
        <v>2</v>
      </c>
      <c r="GW9">
        <v>2</v>
      </c>
      <c r="GX9">
        <v>2</v>
      </c>
      <c r="GY9">
        <v>2</v>
      </c>
      <c r="GZ9">
        <v>2</v>
      </c>
      <c r="HA9">
        <v>2</v>
      </c>
      <c r="HC9">
        <v>2</v>
      </c>
      <c r="HD9">
        <v>2</v>
      </c>
      <c r="HE9">
        <v>2</v>
      </c>
      <c r="HF9">
        <v>2</v>
      </c>
      <c r="HG9">
        <v>2</v>
      </c>
      <c r="HH9">
        <v>2</v>
      </c>
      <c r="HJ9">
        <v>2</v>
      </c>
      <c r="HT9">
        <v>2</v>
      </c>
      <c r="HU9">
        <v>2</v>
      </c>
      <c r="HV9">
        <v>2</v>
      </c>
      <c r="HW9">
        <v>2</v>
      </c>
      <c r="HX9">
        <v>2</v>
      </c>
      <c r="IL9">
        <v>2</v>
      </c>
      <c r="IM9">
        <v>2</v>
      </c>
      <c r="IQ9">
        <v>2</v>
      </c>
      <c r="IV9">
        <v>2</v>
      </c>
      <c r="IY9">
        <v>2</v>
      </c>
      <c r="JP9">
        <v>2</v>
      </c>
      <c r="JR9">
        <v>2</v>
      </c>
      <c r="JS9">
        <v>2</v>
      </c>
      <c r="JT9">
        <v>2</v>
      </c>
      <c r="KA9">
        <v>2</v>
      </c>
      <c r="KP9">
        <v>2</v>
      </c>
      <c r="KU9">
        <v>2</v>
      </c>
      <c r="KV9">
        <v>2</v>
      </c>
      <c r="KX9">
        <v>2</v>
      </c>
      <c r="KY9">
        <v>2</v>
      </c>
      <c r="KZ9">
        <v>2</v>
      </c>
      <c r="LA9">
        <v>2</v>
      </c>
      <c r="LF9">
        <v>2</v>
      </c>
      <c r="LH9">
        <v>2</v>
      </c>
      <c r="LI9">
        <v>2</v>
      </c>
      <c r="LL9">
        <v>2</v>
      </c>
      <c r="LM9">
        <v>2</v>
      </c>
      <c r="LQ9">
        <v>2</v>
      </c>
      <c r="LU9">
        <v>2</v>
      </c>
    </row>
    <row r="10" spans="1:334" x14ac:dyDescent="0.35">
      <c r="A10">
        <v>32110</v>
      </c>
      <c r="B10">
        <v>1</v>
      </c>
      <c r="E10">
        <v>2</v>
      </c>
      <c r="F10">
        <v>2</v>
      </c>
      <c r="G10">
        <v>2</v>
      </c>
      <c r="K10">
        <v>3</v>
      </c>
      <c r="Q10">
        <v>1</v>
      </c>
      <c r="V10">
        <v>1</v>
      </c>
      <c r="W10">
        <v>1</v>
      </c>
      <c r="X10">
        <v>3</v>
      </c>
      <c r="AF10">
        <v>2</v>
      </c>
      <c r="AH10">
        <v>2</v>
      </c>
      <c r="AN10">
        <v>1</v>
      </c>
      <c r="AO10">
        <v>3</v>
      </c>
      <c r="AP10">
        <v>3</v>
      </c>
      <c r="AQ10">
        <v>3</v>
      </c>
      <c r="AR10">
        <v>2</v>
      </c>
      <c r="AV10">
        <v>3</v>
      </c>
      <c r="AW10">
        <v>2</v>
      </c>
      <c r="AY10">
        <v>2</v>
      </c>
      <c r="BB10">
        <v>3</v>
      </c>
      <c r="BF10">
        <v>2</v>
      </c>
      <c r="BI10">
        <v>3</v>
      </c>
      <c r="BM10">
        <v>2</v>
      </c>
      <c r="BN10">
        <v>2</v>
      </c>
      <c r="BO10">
        <v>2</v>
      </c>
      <c r="BS10">
        <v>1</v>
      </c>
      <c r="BY10">
        <v>3</v>
      </c>
      <c r="CH10">
        <v>3</v>
      </c>
      <c r="CI10">
        <v>2</v>
      </c>
      <c r="CK10">
        <v>3</v>
      </c>
      <c r="CM10">
        <v>3</v>
      </c>
      <c r="CN10">
        <v>3</v>
      </c>
      <c r="CP10">
        <v>3</v>
      </c>
      <c r="CW10">
        <v>3</v>
      </c>
      <c r="CX10">
        <v>3</v>
      </c>
      <c r="CY10">
        <v>3</v>
      </c>
      <c r="DB10">
        <v>3</v>
      </c>
      <c r="DG10">
        <v>3</v>
      </c>
      <c r="DJ10">
        <v>3</v>
      </c>
      <c r="DP10">
        <v>2</v>
      </c>
      <c r="DQ10">
        <v>1</v>
      </c>
      <c r="DU10">
        <v>2</v>
      </c>
      <c r="DX10">
        <v>2</v>
      </c>
      <c r="EI10">
        <v>2</v>
      </c>
      <c r="EJ10">
        <v>2</v>
      </c>
      <c r="EL10">
        <v>2</v>
      </c>
      <c r="EU10">
        <v>3</v>
      </c>
      <c r="EV10">
        <v>3</v>
      </c>
      <c r="EX10">
        <v>2</v>
      </c>
      <c r="FB10">
        <v>2</v>
      </c>
      <c r="FH10">
        <v>2</v>
      </c>
      <c r="FL10">
        <v>2</v>
      </c>
      <c r="FO10">
        <v>2</v>
      </c>
      <c r="FU10">
        <v>1</v>
      </c>
      <c r="FV10">
        <v>2</v>
      </c>
      <c r="GD10">
        <v>1</v>
      </c>
      <c r="GE10">
        <v>2</v>
      </c>
      <c r="GF10">
        <v>2</v>
      </c>
      <c r="GI10">
        <v>2</v>
      </c>
      <c r="GM10">
        <v>2</v>
      </c>
      <c r="GR10">
        <v>3</v>
      </c>
      <c r="HB10">
        <v>2</v>
      </c>
      <c r="HJ10">
        <v>1</v>
      </c>
      <c r="HK10">
        <v>3</v>
      </c>
      <c r="HM10">
        <v>3</v>
      </c>
      <c r="HP10">
        <v>3</v>
      </c>
      <c r="HS10">
        <v>2</v>
      </c>
      <c r="IH10">
        <v>2</v>
      </c>
      <c r="II10">
        <v>2</v>
      </c>
      <c r="IK10">
        <v>2</v>
      </c>
      <c r="IL10">
        <v>2</v>
      </c>
      <c r="IO10">
        <v>2</v>
      </c>
      <c r="IP10">
        <v>2</v>
      </c>
      <c r="IR10">
        <v>2</v>
      </c>
      <c r="JA10">
        <v>3</v>
      </c>
      <c r="JB10">
        <v>2</v>
      </c>
      <c r="JG10">
        <v>3</v>
      </c>
      <c r="JJ10">
        <v>2</v>
      </c>
      <c r="JK10">
        <v>3</v>
      </c>
      <c r="JO10">
        <v>3</v>
      </c>
      <c r="JS10">
        <v>1</v>
      </c>
      <c r="JW10">
        <v>3</v>
      </c>
      <c r="JX10">
        <v>3</v>
      </c>
      <c r="KC10">
        <v>3</v>
      </c>
      <c r="KD10">
        <v>2</v>
      </c>
      <c r="KF10">
        <v>2</v>
      </c>
      <c r="KO10">
        <v>3</v>
      </c>
      <c r="KW10">
        <v>3</v>
      </c>
      <c r="KZ10">
        <v>1</v>
      </c>
      <c r="LB10">
        <v>3</v>
      </c>
      <c r="LC10">
        <v>2</v>
      </c>
      <c r="LD10">
        <v>2</v>
      </c>
      <c r="LG10">
        <v>3</v>
      </c>
      <c r="LK10">
        <v>2</v>
      </c>
      <c r="LT10">
        <v>3</v>
      </c>
    </row>
    <row r="11" spans="1:334" x14ac:dyDescent="0.35">
      <c r="A11">
        <v>31743</v>
      </c>
      <c r="C11">
        <v>2</v>
      </c>
      <c r="D11">
        <v>2</v>
      </c>
      <c r="E11">
        <v>3</v>
      </c>
      <c r="I11">
        <v>2</v>
      </c>
      <c r="Q11">
        <v>2</v>
      </c>
      <c r="X11">
        <v>3</v>
      </c>
      <c r="AN11">
        <v>2</v>
      </c>
      <c r="AO11">
        <v>3</v>
      </c>
      <c r="AR11">
        <v>3</v>
      </c>
      <c r="BG11">
        <v>1</v>
      </c>
      <c r="CD11">
        <v>3</v>
      </c>
      <c r="CP11">
        <v>3</v>
      </c>
      <c r="CR11">
        <v>1</v>
      </c>
      <c r="HS11">
        <v>1</v>
      </c>
      <c r="HX11">
        <v>2</v>
      </c>
      <c r="IK11">
        <v>3</v>
      </c>
      <c r="JF11">
        <v>1</v>
      </c>
      <c r="JG11">
        <v>3</v>
      </c>
      <c r="JP11">
        <v>2</v>
      </c>
      <c r="JT11">
        <v>2</v>
      </c>
      <c r="JX11">
        <v>3</v>
      </c>
      <c r="KA11">
        <v>2</v>
      </c>
      <c r="LH11">
        <v>2</v>
      </c>
      <c r="LI11">
        <v>2</v>
      </c>
    </row>
    <row r="12" spans="1:334" x14ac:dyDescent="0.35">
      <c r="A12">
        <v>12054</v>
      </c>
      <c r="C12">
        <v>1</v>
      </c>
      <c r="G12">
        <v>1</v>
      </c>
      <c r="H12">
        <v>2</v>
      </c>
      <c r="K12">
        <v>2</v>
      </c>
      <c r="N12">
        <v>2</v>
      </c>
      <c r="Q12">
        <v>1</v>
      </c>
      <c r="AY12">
        <v>2</v>
      </c>
      <c r="AZ12">
        <v>3</v>
      </c>
      <c r="BB12">
        <v>2</v>
      </c>
      <c r="BC12">
        <v>4</v>
      </c>
      <c r="BL12">
        <v>2</v>
      </c>
      <c r="BP12">
        <v>2</v>
      </c>
      <c r="BQ12">
        <v>3</v>
      </c>
      <c r="BR12">
        <v>2</v>
      </c>
      <c r="BS12">
        <v>1</v>
      </c>
      <c r="BU12">
        <v>1</v>
      </c>
      <c r="BV12">
        <v>1</v>
      </c>
      <c r="BX12">
        <v>2</v>
      </c>
      <c r="BY12">
        <v>2</v>
      </c>
      <c r="CN12">
        <v>2</v>
      </c>
      <c r="EO12">
        <v>2</v>
      </c>
      <c r="GD12">
        <v>1</v>
      </c>
      <c r="GE12">
        <v>1</v>
      </c>
      <c r="GF12">
        <v>1</v>
      </c>
      <c r="GG12">
        <v>1</v>
      </c>
      <c r="GH12">
        <v>1</v>
      </c>
      <c r="GM12">
        <v>1</v>
      </c>
      <c r="GQ12">
        <v>1</v>
      </c>
      <c r="GU12">
        <v>1</v>
      </c>
      <c r="GV12">
        <v>1</v>
      </c>
      <c r="GW12">
        <v>1</v>
      </c>
      <c r="GX12">
        <v>1</v>
      </c>
      <c r="GY12">
        <v>1</v>
      </c>
      <c r="GZ12">
        <v>1</v>
      </c>
      <c r="HA12">
        <v>1</v>
      </c>
      <c r="HB12">
        <v>1</v>
      </c>
      <c r="HC12">
        <v>1</v>
      </c>
      <c r="HD12">
        <v>1</v>
      </c>
      <c r="HE12">
        <v>1</v>
      </c>
      <c r="HF12">
        <v>1</v>
      </c>
      <c r="HG12">
        <v>1</v>
      </c>
      <c r="HH12">
        <v>1</v>
      </c>
      <c r="HL12">
        <v>2</v>
      </c>
      <c r="HT12">
        <v>1</v>
      </c>
      <c r="HV12">
        <v>1</v>
      </c>
      <c r="HW12">
        <v>1</v>
      </c>
      <c r="HY12">
        <v>1</v>
      </c>
      <c r="HZ12">
        <v>1</v>
      </c>
      <c r="IA12">
        <v>1</v>
      </c>
      <c r="IH12">
        <v>1</v>
      </c>
      <c r="II12">
        <v>2</v>
      </c>
      <c r="IJ12">
        <v>1</v>
      </c>
      <c r="JA12">
        <v>2</v>
      </c>
      <c r="JC12">
        <v>2</v>
      </c>
      <c r="JD12">
        <v>2</v>
      </c>
      <c r="JO12">
        <v>2</v>
      </c>
      <c r="JP12">
        <v>1</v>
      </c>
      <c r="JW12">
        <v>2</v>
      </c>
      <c r="KA12">
        <v>1</v>
      </c>
      <c r="KW12">
        <v>2</v>
      </c>
      <c r="LB12">
        <v>2</v>
      </c>
      <c r="LR12">
        <v>2</v>
      </c>
      <c r="LT12">
        <v>2</v>
      </c>
    </row>
    <row r="13" spans="1:334" x14ac:dyDescent="0.35">
      <c r="A13">
        <v>31624</v>
      </c>
      <c r="C13">
        <v>1</v>
      </c>
      <c r="G13">
        <v>1</v>
      </c>
      <c r="M13">
        <v>1</v>
      </c>
      <c r="P13">
        <v>1</v>
      </c>
      <c r="Q13">
        <v>1</v>
      </c>
      <c r="T13">
        <v>1</v>
      </c>
      <c r="V13">
        <v>1</v>
      </c>
      <c r="W13">
        <v>1</v>
      </c>
      <c r="AB13">
        <v>2</v>
      </c>
      <c r="AC13">
        <v>2</v>
      </c>
      <c r="AD13">
        <v>2</v>
      </c>
      <c r="AE13">
        <v>2</v>
      </c>
      <c r="AF13">
        <v>3</v>
      </c>
      <c r="AG13">
        <v>3</v>
      </c>
      <c r="AH13">
        <v>3</v>
      </c>
      <c r="AV13">
        <v>3</v>
      </c>
      <c r="AW13">
        <v>3</v>
      </c>
      <c r="AX13">
        <v>1</v>
      </c>
      <c r="CL13">
        <v>2</v>
      </c>
      <c r="DB13">
        <v>3</v>
      </c>
      <c r="DE13">
        <v>3</v>
      </c>
      <c r="FQ13">
        <v>2</v>
      </c>
      <c r="GL13">
        <v>1</v>
      </c>
      <c r="GM13">
        <v>1</v>
      </c>
      <c r="GN13">
        <v>1</v>
      </c>
      <c r="GO13">
        <v>2</v>
      </c>
      <c r="GP13">
        <v>2</v>
      </c>
      <c r="GS13">
        <v>2</v>
      </c>
      <c r="GT13">
        <v>1</v>
      </c>
      <c r="HJ13">
        <v>1</v>
      </c>
      <c r="HQ13">
        <v>3</v>
      </c>
      <c r="JP13">
        <v>1</v>
      </c>
      <c r="JS13">
        <v>1</v>
      </c>
      <c r="KA13">
        <v>1</v>
      </c>
      <c r="KZ13">
        <v>2</v>
      </c>
      <c r="LA13">
        <v>1</v>
      </c>
      <c r="LC13">
        <v>1</v>
      </c>
      <c r="LE13">
        <v>2</v>
      </c>
      <c r="LF13">
        <v>2</v>
      </c>
      <c r="LG13">
        <v>3</v>
      </c>
      <c r="LM13">
        <v>1</v>
      </c>
      <c r="LU13">
        <v>1</v>
      </c>
    </row>
    <row r="14" spans="1:334" x14ac:dyDescent="0.35">
      <c r="A14">
        <v>34592</v>
      </c>
      <c r="C14">
        <v>1</v>
      </c>
      <c r="Q14">
        <v>1</v>
      </c>
      <c r="BD14">
        <v>2</v>
      </c>
      <c r="BE14">
        <v>3</v>
      </c>
      <c r="BH14">
        <v>2</v>
      </c>
      <c r="BI14">
        <v>3</v>
      </c>
      <c r="BJ14">
        <v>2</v>
      </c>
      <c r="BK14">
        <v>3</v>
      </c>
      <c r="BL14">
        <v>2</v>
      </c>
      <c r="BM14">
        <v>3</v>
      </c>
      <c r="BN14">
        <v>3</v>
      </c>
      <c r="BO14">
        <v>3</v>
      </c>
      <c r="BP14">
        <v>1</v>
      </c>
      <c r="BS14">
        <v>1</v>
      </c>
      <c r="CB14">
        <v>2</v>
      </c>
      <c r="CG14">
        <v>2</v>
      </c>
      <c r="CL14">
        <v>2</v>
      </c>
      <c r="CQ14">
        <v>3</v>
      </c>
      <c r="CR14">
        <v>2</v>
      </c>
      <c r="CU14">
        <v>1</v>
      </c>
      <c r="DP14">
        <v>3</v>
      </c>
      <c r="DU14">
        <v>3</v>
      </c>
      <c r="DW14">
        <v>2</v>
      </c>
      <c r="DX14">
        <v>3</v>
      </c>
      <c r="DY14">
        <v>2</v>
      </c>
      <c r="DZ14">
        <v>3</v>
      </c>
      <c r="EA14">
        <v>2</v>
      </c>
      <c r="EC14">
        <v>2</v>
      </c>
      <c r="ED14">
        <v>2</v>
      </c>
      <c r="EF14">
        <v>2</v>
      </c>
      <c r="EH14">
        <v>2</v>
      </c>
      <c r="EI14">
        <v>3</v>
      </c>
      <c r="EM14">
        <v>2</v>
      </c>
      <c r="EP14">
        <v>2</v>
      </c>
      <c r="FW14">
        <v>2</v>
      </c>
      <c r="FX14">
        <v>2</v>
      </c>
      <c r="FY14">
        <v>2</v>
      </c>
      <c r="FZ14">
        <v>3</v>
      </c>
      <c r="GA14">
        <v>2</v>
      </c>
      <c r="GD14">
        <v>1</v>
      </c>
      <c r="GR14">
        <v>3</v>
      </c>
      <c r="HR14">
        <v>2</v>
      </c>
      <c r="IV14">
        <v>2</v>
      </c>
      <c r="IX14">
        <v>2</v>
      </c>
      <c r="JC14">
        <v>2</v>
      </c>
      <c r="JL14">
        <v>3</v>
      </c>
      <c r="JP14">
        <v>1</v>
      </c>
      <c r="JU14">
        <v>3</v>
      </c>
      <c r="KA14">
        <v>1</v>
      </c>
      <c r="KD14">
        <v>3</v>
      </c>
      <c r="KQ14">
        <v>2</v>
      </c>
      <c r="KR14">
        <v>3</v>
      </c>
    </row>
    <row r="15" spans="1:334" x14ac:dyDescent="0.35">
      <c r="A15">
        <v>23684</v>
      </c>
      <c r="C15">
        <v>1</v>
      </c>
      <c r="F15">
        <v>1</v>
      </c>
      <c r="M15">
        <v>2</v>
      </c>
      <c r="P15">
        <v>1</v>
      </c>
      <c r="T15">
        <v>1</v>
      </c>
      <c r="V15">
        <v>1</v>
      </c>
      <c r="W15">
        <v>1</v>
      </c>
      <c r="AB15">
        <v>3</v>
      </c>
      <c r="AC15">
        <v>3</v>
      </c>
      <c r="AD15">
        <v>2</v>
      </c>
      <c r="AX15">
        <v>1</v>
      </c>
      <c r="BS15">
        <v>1</v>
      </c>
      <c r="CL15">
        <v>2</v>
      </c>
      <c r="DB15">
        <v>3</v>
      </c>
      <c r="DE15">
        <v>2</v>
      </c>
      <c r="FN15">
        <v>2</v>
      </c>
      <c r="FQ15">
        <v>3</v>
      </c>
      <c r="FS15">
        <v>2</v>
      </c>
      <c r="FU15">
        <v>2</v>
      </c>
      <c r="GD15">
        <v>1</v>
      </c>
      <c r="GE15">
        <v>2</v>
      </c>
      <c r="GF15">
        <v>2</v>
      </c>
      <c r="GG15">
        <v>2</v>
      </c>
      <c r="GH15">
        <v>2</v>
      </c>
      <c r="GI15">
        <v>1</v>
      </c>
      <c r="GL15">
        <v>1</v>
      </c>
      <c r="GN15">
        <v>1</v>
      </c>
      <c r="GO15">
        <v>2</v>
      </c>
      <c r="GT15">
        <v>1</v>
      </c>
      <c r="GU15">
        <v>2</v>
      </c>
      <c r="GV15">
        <v>2</v>
      </c>
      <c r="GW15">
        <v>2</v>
      </c>
      <c r="GX15">
        <v>2</v>
      </c>
      <c r="GY15">
        <v>2</v>
      </c>
      <c r="GZ15">
        <v>2</v>
      </c>
      <c r="HA15">
        <v>2</v>
      </c>
      <c r="HB15">
        <v>2</v>
      </c>
      <c r="HC15">
        <v>2</v>
      </c>
      <c r="HD15">
        <v>2</v>
      </c>
      <c r="HE15">
        <v>2</v>
      </c>
      <c r="HF15">
        <v>2</v>
      </c>
      <c r="HG15">
        <v>2</v>
      </c>
      <c r="HH15">
        <v>2</v>
      </c>
      <c r="HJ15">
        <v>1</v>
      </c>
      <c r="HT15">
        <v>2</v>
      </c>
      <c r="HV15">
        <v>2</v>
      </c>
      <c r="HW15">
        <v>2</v>
      </c>
      <c r="JP15">
        <v>1</v>
      </c>
      <c r="JS15">
        <v>1</v>
      </c>
      <c r="KA15">
        <v>1</v>
      </c>
      <c r="KY15">
        <v>2</v>
      </c>
      <c r="KZ15">
        <v>1</v>
      </c>
      <c r="LA15">
        <v>1</v>
      </c>
      <c r="LE15">
        <v>2</v>
      </c>
      <c r="LF15">
        <v>2</v>
      </c>
      <c r="LM15">
        <v>1</v>
      </c>
      <c r="LU15">
        <v>1</v>
      </c>
    </row>
    <row r="16" spans="1:334" x14ac:dyDescent="0.35">
      <c r="A16">
        <v>31663</v>
      </c>
      <c r="D16">
        <v>1</v>
      </c>
      <c r="E16">
        <v>2</v>
      </c>
      <c r="I16">
        <v>1</v>
      </c>
      <c r="J16">
        <v>2</v>
      </c>
      <c r="X16">
        <v>3</v>
      </c>
      <c r="AN16">
        <v>1</v>
      </c>
      <c r="AO16">
        <v>4</v>
      </c>
      <c r="AR16">
        <v>2</v>
      </c>
      <c r="AS16">
        <v>3</v>
      </c>
      <c r="BM16">
        <v>2</v>
      </c>
      <c r="CD16">
        <v>2</v>
      </c>
      <c r="CE16">
        <v>2</v>
      </c>
      <c r="CI16">
        <v>3</v>
      </c>
      <c r="CP16">
        <v>3</v>
      </c>
      <c r="CR16">
        <v>1</v>
      </c>
      <c r="CY16">
        <v>3</v>
      </c>
      <c r="DB16">
        <v>2</v>
      </c>
      <c r="DQ16">
        <v>2</v>
      </c>
      <c r="DX16">
        <v>1</v>
      </c>
      <c r="FC16">
        <v>2</v>
      </c>
      <c r="HR16">
        <v>1</v>
      </c>
      <c r="HX16">
        <v>2</v>
      </c>
      <c r="IK16">
        <v>2</v>
      </c>
      <c r="IN16">
        <v>2</v>
      </c>
      <c r="JB16">
        <v>3</v>
      </c>
      <c r="JG16">
        <v>4</v>
      </c>
      <c r="JX16">
        <v>3</v>
      </c>
      <c r="KF16">
        <v>2</v>
      </c>
      <c r="LH16">
        <v>2</v>
      </c>
      <c r="LI16">
        <v>2</v>
      </c>
      <c r="LJ16">
        <v>2</v>
      </c>
      <c r="LK16">
        <v>3</v>
      </c>
    </row>
    <row r="17" spans="1:332" x14ac:dyDescent="0.35">
      <c r="A17">
        <v>31721</v>
      </c>
      <c r="D17">
        <v>2</v>
      </c>
      <c r="E17">
        <v>3</v>
      </c>
      <c r="I17">
        <v>2</v>
      </c>
      <c r="X17">
        <v>3</v>
      </c>
      <c r="AN17">
        <v>2</v>
      </c>
      <c r="AR17">
        <v>3</v>
      </c>
      <c r="BJ17">
        <v>2</v>
      </c>
      <c r="BT17">
        <v>1</v>
      </c>
      <c r="CD17">
        <v>3</v>
      </c>
      <c r="CF17">
        <v>1</v>
      </c>
      <c r="CP17">
        <v>3</v>
      </c>
      <c r="EP17">
        <v>1</v>
      </c>
      <c r="EW17">
        <v>1</v>
      </c>
      <c r="EX17">
        <v>2</v>
      </c>
      <c r="FL17">
        <v>2</v>
      </c>
      <c r="IK17">
        <v>3</v>
      </c>
      <c r="IV17">
        <v>2</v>
      </c>
      <c r="JT17">
        <v>2</v>
      </c>
      <c r="JV17">
        <v>1</v>
      </c>
      <c r="JX17">
        <v>3</v>
      </c>
      <c r="LH17">
        <v>2</v>
      </c>
      <c r="LI17">
        <v>1</v>
      </c>
    </row>
    <row r="18" spans="1:332" x14ac:dyDescent="0.35">
      <c r="A18">
        <v>31768</v>
      </c>
      <c r="D18">
        <v>2</v>
      </c>
      <c r="I18">
        <v>2</v>
      </c>
      <c r="AN18">
        <v>2</v>
      </c>
      <c r="HX18">
        <v>2</v>
      </c>
      <c r="JT18">
        <v>2</v>
      </c>
      <c r="LH18">
        <v>2</v>
      </c>
      <c r="LI18">
        <v>2</v>
      </c>
    </row>
    <row r="19" spans="1:332" x14ac:dyDescent="0.35">
      <c r="A19">
        <v>13154</v>
      </c>
      <c r="E19">
        <v>1</v>
      </c>
      <c r="G19">
        <v>1</v>
      </c>
      <c r="H19">
        <v>2</v>
      </c>
      <c r="J19">
        <v>2</v>
      </c>
      <c r="K19">
        <v>2</v>
      </c>
      <c r="R19">
        <v>2</v>
      </c>
      <c r="X19">
        <v>2</v>
      </c>
      <c r="AI19">
        <v>1</v>
      </c>
      <c r="AJ19">
        <v>1</v>
      </c>
      <c r="AK19">
        <v>2</v>
      </c>
      <c r="AL19">
        <v>1</v>
      </c>
      <c r="AM19">
        <v>2</v>
      </c>
      <c r="AO19">
        <v>2</v>
      </c>
      <c r="AP19">
        <v>2</v>
      </c>
      <c r="AQ19">
        <v>2</v>
      </c>
      <c r="AR19">
        <v>1</v>
      </c>
      <c r="AS19">
        <v>2</v>
      </c>
      <c r="AV19">
        <v>2</v>
      </c>
      <c r="AW19">
        <v>1</v>
      </c>
      <c r="BB19">
        <v>2</v>
      </c>
      <c r="BD19">
        <v>1</v>
      </c>
      <c r="BE19">
        <v>1</v>
      </c>
      <c r="BF19">
        <v>2</v>
      </c>
      <c r="BG19">
        <v>1</v>
      </c>
      <c r="BH19">
        <v>1</v>
      </c>
      <c r="BI19">
        <v>2</v>
      </c>
      <c r="BJ19">
        <v>1</v>
      </c>
      <c r="BK19">
        <v>2</v>
      </c>
      <c r="BL19">
        <v>2</v>
      </c>
      <c r="BM19">
        <v>2</v>
      </c>
      <c r="BN19">
        <v>2</v>
      </c>
      <c r="BO19">
        <v>2</v>
      </c>
      <c r="BP19">
        <v>2</v>
      </c>
      <c r="BT19">
        <v>2</v>
      </c>
      <c r="BU19">
        <v>2</v>
      </c>
      <c r="BV19">
        <v>2</v>
      </c>
      <c r="BW19">
        <v>2</v>
      </c>
      <c r="BX19">
        <v>2</v>
      </c>
      <c r="BY19">
        <v>2</v>
      </c>
      <c r="BZ19">
        <v>2</v>
      </c>
      <c r="CA19">
        <v>2</v>
      </c>
      <c r="CB19">
        <v>1</v>
      </c>
      <c r="CC19">
        <v>2</v>
      </c>
      <c r="CD19">
        <v>1</v>
      </c>
      <c r="CE19">
        <v>2</v>
      </c>
      <c r="CF19">
        <v>2</v>
      </c>
      <c r="CG19">
        <v>2</v>
      </c>
      <c r="CH19">
        <v>2</v>
      </c>
      <c r="CI19">
        <v>2</v>
      </c>
      <c r="CJ19">
        <v>2</v>
      </c>
      <c r="CK19">
        <v>2</v>
      </c>
      <c r="CM19">
        <v>2</v>
      </c>
      <c r="CN19">
        <v>2</v>
      </c>
      <c r="CP19">
        <v>2</v>
      </c>
      <c r="CQ19">
        <v>2</v>
      </c>
      <c r="CR19">
        <v>1</v>
      </c>
      <c r="CS19">
        <v>2</v>
      </c>
      <c r="CT19">
        <v>2</v>
      </c>
      <c r="CU19">
        <v>2</v>
      </c>
      <c r="CV19">
        <v>1</v>
      </c>
      <c r="CW19">
        <v>3</v>
      </c>
      <c r="CX19">
        <v>2</v>
      </c>
      <c r="CY19">
        <v>2</v>
      </c>
      <c r="DA19">
        <v>3</v>
      </c>
      <c r="DB19">
        <v>2</v>
      </c>
      <c r="DC19">
        <v>2</v>
      </c>
      <c r="DF19">
        <v>1</v>
      </c>
      <c r="DG19">
        <v>2</v>
      </c>
      <c r="DI19">
        <v>1</v>
      </c>
      <c r="DJ19">
        <v>2</v>
      </c>
      <c r="DK19">
        <v>2</v>
      </c>
      <c r="DM19">
        <v>2</v>
      </c>
      <c r="DN19">
        <v>2</v>
      </c>
      <c r="DO19">
        <v>1</v>
      </c>
      <c r="DP19">
        <v>2</v>
      </c>
      <c r="DQ19">
        <v>2</v>
      </c>
      <c r="DR19">
        <v>1</v>
      </c>
      <c r="DU19">
        <v>2</v>
      </c>
      <c r="DV19">
        <v>2</v>
      </c>
      <c r="DW19">
        <v>1</v>
      </c>
      <c r="DX19">
        <v>2</v>
      </c>
      <c r="DY19">
        <v>2</v>
      </c>
      <c r="DZ19">
        <v>2</v>
      </c>
      <c r="EB19">
        <v>3</v>
      </c>
      <c r="EC19">
        <v>1</v>
      </c>
      <c r="ED19">
        <v>2</v>
      </c>
      <c r="EE19">
        <v>2</v>
      </c>
      <c r="EF19">
        <v>1</v>
      </c>
      <c r="EG19">
        <v>2</v>
      </c>
      <c r="EI19">
        <v>2</v>
      </c>
      <c r="EJ19">
        <v>2</v>
      </c>
      <c r="EN19">
        <v>2</v>
      </c>
      <c r="EP19">
        <v>1</v>
      </c>
      <c r="ET19">
        <v>2</v>
      </c>
      <c r="EU19">
        <v>2</v>
      </c>
      <c r="EV19">
        <v>2</v>
      </c>
      <c r="FA19">
        <v>2</v>
      </c>
      <c r="FI19">
        <v>3</v>
      </c>
      <c r="FJ19">
        <v>2</v>
      </c>
      <c r="FK19">
        <v>3</v>
      </c>
      <c r="FL19">
        <v>2</v>
      </c>
      <c r="FM19">
        <v>2</v>
      </c>
      <c r="FN19">
        <v>2</v>
      </c>
      <c r="FV19">
        <v>1</v>
      </c>
      <c r="FW19">
        <v>1</v>
      </c>
      <c r="FX19">
        <v>1</v>
      </c>
      <c r="FY19">
        <v>2</v>
      </c>
      <c r="FZ19">
        <v>2</v>
      </c>
      <c r="GA19">
        <v>1</v>
      </c>
      <c r="GM19">
        <v>1</v>
      </c>
      <c r="GR19">
        <v>2</v>
      </c>
      <c r="HB19">
        <v>1</v>
      </c>
      <c r="HK19">
        <v>2</v>
      </c>
      <c r="HM19">
        <v>2</v>
      </c>
      <c r="HN19">
        <v>1</v>
      </c>
      <c r="HO19">
        <v>2</v>
      </c>
      <c r="HP19">
        <v>2</v>
      </c>
      <c r="HS19">
        <v>2</v>
      </c>
      <c r="HY19">
        <v>1</v>
      </c>
      <c r="HZ19">
        <v>1</v>
      </c>
      <c r="IA19">
        <v>1</v>
      </c>
      <c r="IB19">
        <v>1</v>
      </c>
      <c r="IC19">
        <v>2</v>
      </c>
      <c r="ID19">
        <v>2</v>
      </c>
      <c r="IE19">
        <v>1</v>
      </c>
      <c r="IH19">
        <v>1</v>
      </c>
      <c r="IJ19">
        <v>1</v>
      </c>
      <c r="IK19">
        <v>1</v>
      </c>
      <c r="IU19">
        <v>1</v>
      </c>
      <c r="IV19">
        <v>1</v>
      </c>
      <c r="IW19">
        <v>1</v>
      </c>
      <c r="IX19">
        <v>2</v>
      </c>
      <c r="JA19">
        <v>2</v>
      </c>
      <c r="JB19">
        <v>2</v>
      </c>
      <c r="JC19">
        <v>2</v>
      </c>
      <c r="JD19">
        <v>2</v>
      </c>
      <c r="JE19">
        <v>2</v>
      </c>
      <c r="JF19">
        <v>1</v>
      </c>
      <c r="JG19">
        <v>2</v>
      </c>
      <c r="JJ19">
        <v>1</v>
      </c>
      <c r="JK19">
        <v>2</v>
      </c>
      <c r="JL19">
        <v>1</v>
      </c>
      <c r="JM19">
        <v>1</v>
      </c>
      <c r="JN19">
        <v>2</v>
      </c>
      <c r="JO19">
        <v>2</v>
      </c>
      <c r="JQ19">
        <v>1</v>
      </c>
      <c r="JU19">
        <v>2</v>
      </c>
      <c r="JV19">
        <v>2</v>
      </c>
      <c r="JX19">
        <v>2</v>
      </c>
      <c r="JY19">
        <v>2</v>
      </c>
      <c r="JZ19">
        <v>1</v>
      </c>
      <c r="KB19">
        <v>2</v>
      </c>
      <c r="KC19">
        <v>2</v>
      </c>
      <c r="KD19">
        <v>2</v>
      </c>
      <c r="KF19">
        <v>2</v>
      </c>
      <c r="KG19">
        <v>1</v>
      </c>
      <c r="KI19">
        <v>1</v>
      </c>
      <c r="KJ19">
        <v>2</v>
      </c>
      <c r="KK19">
        <v>2</v>
      </c>
      <c r="KL19">
        <v>3</v>
      </c>
      <c r="KM19">
        <v>1</v>
      </c>
      <c r="KO19">
        <v>2</v>
      </c>
      <c r="KQ19">
        <v>1</v>
      </c>
      <c r="KR19">
        <v>1</v>
      </c>
      <c r="KS19">
        <v>2</v>
      </c>
      <c r="KT19">
        <v>2</v>
      </c>
      <c r="LB19">
        <v>2</v>
      </c>
      <c r="LG19">
        <v>2</v>
      </c>
      <c r="LJ19">
        <v>2</v>
      </c>
      <c r="LK19">
        <v>1</v>
      </c>
      <c r="LN19">
        <v>3</v>
      </c>
      <c r="LO19">
        <v>2</v>
      </c>
      <c r="LP19">
        <v>2</v>
      </c>
      <c r="LS19">
        <v>1</v>
      </c>
      <c r="LT19">
        <v>2</v>
      </c>
    </row>
    <row r="20" spans="1:332" x14ac:dyDescent="0.35">
      <c r="A20">
        <v>11054</v>
      </c>
      <c r="E20">
        <v>2</v>
      </c>
      <c r="J20">
        <v>2</v>
      </c>
      <c r="X20">
        <v>2</v>
      </c>
      <c r="AH20">
        <v>2</v>
      </c>
      <c r="AL20">
        <v>2</v>
      </c>
      <c r="AO20">
        <v>3</v>
      </c>
      <c r="AR20">
        <v>1</v>
      </c>
      <c r="AS20">
        <v>3</v>
      </c>
      <c r="AV20">
        <v>2</v>
      </c>
      <c r="BA20">
        <v>2</v>
      </c>
      <c r="BB20">
        <v>2</v>
      </c>
      <c r="BC20">
        <v>2</v>
      </c>
      <c r="CD20">
        <v>2</v>
      </c>
      <c r="CE20">
        <v>2</v>
      </c>
      <c r="CI20">
        <v>2</v>
      </c>
      <c r="CO20">
        <v>1</v>
      </c>
      <c r="CU20">
        <v>2</v>
      </c>
      <c r="CZ20">
        <v>4</v>
      </c>
      <c r="DC20">
        <v>2</v>
      </c>
      <c r="DF20">
        <v>1</v>
      </c>
      <c r="DG20">
        <v>2</v>
      </c>
      <c r="DH20">
        <v>1</v>
      </c>
      <c r="DI20">
        <v>1</v>
      </c>
      <c r="DJ20">
        <v>2</v>
      </c>
      <c r="DL20">
        <v>1</v>
      </c>
      <c r="DM20">
        <v>2</v>
      </c>
      <c r="DN20">
        <v>2</v>
      </c>
      <c r="DO20">
        <v>1</v>
      </c>
      <c r="EB20">
        <v>2</v>
      </c>
      <c r="EK20">
        <v>4</v>
      </c>
      <c r="EL20">
        <v>2</v>
      </c>
      <c r="EQ20">
        <v>2</v>
      </c>
      <c r="ER20">
        <v>4</v>
      </c>
      <c r="ES20">
        <v>4</v>
      </c>
      <c r="ET20">
        <v>3</v>
      </c>
      <c r="EV20">
        <v>3</v>
      </c>
      <c r="EX20">
        <v>1</v>
      </c>
      <c r="FD20">
        <v>2</v>
      </c>
      <c r="FH20">
        <v>2</v>
      </c>
      <c r="FI20">
        <v>2</v>
      </c>
      <c r="FJ20">
        <v>2</v>
      </c>
      <c r="FL20">
        <v>2</v>
      </c>
      <c r="FN20">
        <v>1</v>
      </c>
      <c r="FO20">
        <v>2</v>
      </c>
      <c r="FS20">
        <v>1</v>
      </c>
      <c r="FT20">
        <v>1</v>
      </c>
      <c r="FU20">
        <v>2</v>
      </c>
      <c r="FV20">
        <v>1</v>
      </c>
      <c r="GB20">
        <v>1</v>
      </c>
      <c r="GC20">
        <v>2</v>
      </c>
      <c r="GE20">
        <v>1</v>
      </c>
      <c r="GF20">
        <v>1</v>
      </c>
      <c r="GG20">
        <v>1</v>
      </c>
      <c r="GS20">
        <v>2</v>
      </c>
      <c r="HB20">
        <v>1</v>
      </c>
      <c r="HC20">
        <v>1</v>
      </c>
      <c r="HI20">
        <v>2</v>
      </c>
      <c r="HK20">
        <v>2</v>
      </c>
      <c r="HO20">
        <v>2</v>
      </c>
      <c r="HP20">
        <v>3</v>
      </c>
      <c r="HQ20">
        <v>2</v>
      </c>
      <c r="HT20">
        <v>1</v>
      </c>
      <c r="HU20">
        <v>1</v>
      </c>
      <c r="HV20">
        <v>1</v>
      </c>
      <c r="HW20">
        <v>1</v>
      </c>
      <c r="HY20">
        <v>1</v>
      </c>
      <c r="HZ20">
        <v>1</v>
      </c>
      <c r="IA20">
        <v>1</v>
      </c>
      <c r="IF20">
        <v>1</v>
      </c>
      <c r="IG20">
        <v>1</v>
      </c>
      <c r="IH20">
        <v>2</v>
      </c>
      <c r="II20">
        <v>1</v>
      </c>
      <c r="IK20">
        <v>1</v>
      </c>
      <c r="IL20">
        <v>1</v>
      </c>
      <c r="IM20">
        <v>1</v>
      </c>
      <c r="IO20">
        <v>1</v>
      </c>
      <c r="IP20">
        <v>2</v>
      </c>
      <c r="IR20">
        <v>2</v>
      </c>
      <c r="IS20">
        <v>1</v>
      </c>
      <c r="IZ20">
        <v>2</v>
      </c>
      <c r="JB20">
        <v>2</v>
      </c>
      <c r="JD20">
        <v>2</v>
      </c>
      <c r="JG20">
        <v>3</v>
      </c>
      <c r="JI20">
        <v>2</v>
      </c>
      <c r="JK20">
        <v>2</v>
      </c>
      <c r="JM20">
        <v>1</v>
      </c>
      <c r="JO20">
        <v>2</v>
      </c>
      <c r="JX20">
        <v>2</v>
      </c>
      <c r="JZ20">
        <v>1</v>
      </c>
      <c r="KB20">
        <v>2</v>
      </c>
      <c r="KE20">
        <v>1</v>
      </c>
      <c r="KG20">
        <v>1</v>
      </c>
      <c r="KH20">
        <v>4</v>
      </c>
      <c r="KI20">
        <v>1</v>
      </c>
      <c r="KJ20">
        <v>1</v>
      </c>
      <c r="KK20">
        <v>2</v>
      </c>
      <c r="KL20">
        <v>1</v>
      </c>
      <c r="LE20">
        <v>1</v>
      </c>
      <c r="LG20">
        <v>2</v>
      </c>
      <c r="LJ20">
        <v>2</v>
      </c>
      <c r="LK20">
        <v>1</v>
      </c>
    </row>
    <row r="21" spans="1:332" x14ac:dyDescent="0.35">
      <c r="A21">
        <v>32079</v>
      </c>
      <c r="E21">
        <v>2</v>
      </c>
      <c r="F21">
        <v>2</v>
      </c>
      <c r="G21">
        <v>2</v>
      </c>
      <c r="H21">
        <v>2</v>
      </c>
      <c r="J21">
        <v>1</v>
      </c>
      <c r="K21">
        <v>3</v>
      </c>
      <c r="N21">
        <v>2</v>
      </c>
      <c r="Q21">
        <v>2</v>
      </c>
      <c r="R21">
        <v>2</v>
      </c>
      <c r="X21">
        <v>1</v>
      </c>
      <c r="AG21">
        <v>2</v>
      </c>
      <c r="AH21">
        <v>1</v>
      </c>
      <c r="AM21">
        <v>2</v>
      </c>
      <c r="AO21">
        <v>3</v>
      </c>
      <c r="AP21">
        <v>3</v>
      </c>
      <c r="AQ21">
        <v>3</v>
      </c>
      <c r="AR21">
        <v>2</v>
      </c>
      <c r="AS21">
        <v>2</v>
      </c>
      <c r="AV21">
        <v>3</v>
      </c>
      <c r="AW21">
        <v>2</v>
      </c>
      <c r="AY21">
        <v>2</v>
      </c>
      <c r="AZ21">
        <v>2</v>
      </c>
      <c r="BA21">
        <v>2</v>
      </c>
      <c r="BB21">
        <v>3</v>
      </c>
      <c r="BF21">
        <v>2</v>
      </c>
      <c r="BI21">
        <v>3</v>
      </c>
      <c r="BK21">
        <v>2</v>
      </c>
      <c r="BL21">
        <v>1</v>
      </c>
      <c r="BM21">
        <v>2</v>
      </c>
      <c r="BN21">
        <v>2</v>
      </c>
      <c r="BO21">
        <v>2</v>
      </c>
      <c r="BP21">
        <v>2</v>
      </c>
      <c r="BS21">
        <v>2</v>
      </c>
      <c r="BT21">
        <v>2</v>
      </c>
      <c r="BU21">
        <v>1</v>
      </c>
      <c r="BV21">
        <v>1</v>
      </c>
      <c r="BW21">
        <v>1</v>
      </c>
      <c r="BY21">
        <v>3</v>
      </c>
      <c r="CA21">
        <v>2</v>
      </c>
      <c r="CC21">
        <v>2</v>
      </c>
      <c r="CE21">
        <v>2</v>
      </c>
      <c r="CF21">
        <v>2</v>
      </c>
      <c r="CG21">
        <v>2</v>
      </c>
      <c r="CH21">
        <v>3</v>
      </c>
      <c r="CI21">
        <v>3</v>
      </c>
      <c r="CJ21">
        <v>2</v>
      </c>
      <c r="CK21">
        <v>3</v>
      </c>
      <c r="CM21">
        <v>3</v>
      </c>
      <c r="CN21">
        <v>3</v>
      </c>
      <c r="CP21">
        <v>3</v>
      </c>
      <c r="CQ21">
        <v>2</v>
      </c>
      <c r="CS21">
        <v>3</v>
      </c>
      <c r="CT21">
        <v>2</v>
      </c>
      <c r="CW21">
        <v>3</v>
      </c>
      <c r="CX21">
        <v>3</v>
      </c>
      <c r="CY21">
        <v>3</v>
      </c>
      <c r="DA21">
        <v>3</v>
      </c>
      <c r="DB21">
        <v>3</v>
      </c>
      <c r="DC21">
        <v>2</v>
      </c>
      <c r="DF21">
        <v>1</v>
      </c>
      <c r="DG21">
        <v>3</v>
      </c>
      <c r="DI21">
        <v>2</v>
      </c>
      <c r="DJ21">
        <v>3</v>
      </c>
      <c r="DM21">
        <v>2</v>
      </c>
      <c r="DN21">
        <v>2</v>
      </c>
      <c r="DO21">
        <v>1</v>
      </c>
      <c r="DP21">
        <v>2</v>
      </c>
      <c r="DQ21">
        <v>1</v>
      </c>
      <c r="DU21">
        <v>2</v>
      </c>
      <c r="DV21">
        <v>2</v>
      </c>
      <c r="DX21">
        <v>2</v>
      </c>
      <c r="DZ21">
        <v>2</v>
      </c>
      <c r="EB21">
        <v>2</v>
      </c>
      <c r="ED21">
        <v>2</v>
      </c>
      <c r="EE21">
        <v>2</v>
      </c>
      <c r="EG21">
        <v>2</v>
      </c>
      <c r="EI21">
        <v>2</v>
      </c>
      <c r="EJ21">
        <v>3</v>
      </c>
      <c r="EN21">
        <v>3</v>
      </c>
      <c r="ET21">
        <v>3</v>
      </c>
      <c r="EU21">
        <v>3</v>
      </c>
      <c r="EV21">
        <v>3</v>
      </c>
      <c r="EX21">
        <v>2</v>
      </c>
      <c r="FA21">
        <v>2</v>
      </c>
      <c r="FB21">
        <v>2</v>
      </c>
      <c r="FI21">
        <v>3</v>
      </c>
      <c r="FJ21">
        <v>2</v>
      </c>
      <c r="FK21">
        <v>3</v>
      </c>
      <c r="FL21">
        <v>2</v>
      </c>
      <c r="FM21">
        <v>3</v>
      </c>
      <c r="FN21">
        <v>2</v>
      </c>
      <c r="FU21">
        <v>2</v>
      </c>
      <c r="FV21">
        <v>2</v>
      </c>
      <c r="FZ21">
        <v>2</v>
      </c>
      <c r="GC21">
        <v>3</v>
      </c>
      <c r="GD21">
        <v>2</v>
      </c>
      <c r="GI21">
        <v>2</v>
      </c>
      <c r="GM21">
        <v>2</v>
      </c>
      <c r="GR21">
        <v>3</v>
      </c>
      <c r="HI21">
        <v>3</v>
      </c>
      <c r="HK21">
        <v>3</v>
      </c>
      <c r="HM21">
        <v>3</v>
      </c>
      <c r="HP21">
        <v>3</v>
      </c>
      <c r="HQ21">
        <v>2</v>
      </c>
      <c r="IK21">
        <v>2</v>
      </c>
      <c r="IP21">
        <v>3</v>
      </c>
      <c r="IR21">
        <v>3</v>
      </c>
      <c r="IW21">
        <v>1</v>
      </c>
      <c r="IX21">
        <v>2</v>
      </c>
      <c r="IZ21">
        <v>2</v>
      </c>
      <c r="JA21">
        <v>3</v>
      </c>
      <c r="JB21">
        <v>3</v>
      </c>
      <c r="JC21">
        <v>1</v>
      </c>
      <c r="JD21">
        <v>3</v>
      </c>
      <c r="JE21">
        <v>2</v>
      </c>
      <c r="JG21">
        <v>3</v>
      </c>
      <c r="JI21">
        <v>2</v>
      </c>
      <c r="JJ21">
        <v>2</v>
      </c>
      <c r="JK21">
        <v>3</v>
      </c>
      <c r="JO21">
        <v>3</v>
      </c>
      <c r="JP21">
        <v>2</v>
      </c>
      <c r="JV21">
        <v>2</v>
      </c>
      <c r="JW21">
        <v>3</v>
      </c>
      <c r="JX21">
        <v>3</v>
      </c>
      <c r="JY21">
        <v>2</v>
      </c>
      <c r="KA21">
        <v>2</v>
      </c>
      <c r="KB21">
        <v>1</v>
      </c>
      <c r="KC21">
        <v>3</v>
      </c>
      <c r="KD21">
        <v>2</v>
      </c>
      <c r="KE21">
        <v>1</v>
      </c>
      <c r="KF21">
        <v>2</v>
      </c>
      <c r="KG21">
        <v>1</v>
      </c>
      <c r="KK21">
        <v>2</v>
      </c>
      <c r="KO21">
        <v>3</v>
      </c>
      <c r="KT21">
        <v>3</v>
      </c>
      <c r="KW21">
        <v>3</v>
      </c>
      <c r="LB21">
        <v>3</v>
      </c>
      <c r="LC21">
        <v>2</v>
      </c>
      <c r="LD21">
        <v>2</v>
      </c>
      <c r="LG21">
        <v>3</v>
      </c>
      <c r="LJ21">
        <v>2</v>
      </c>
      <c r="LK21">
        <v>2</v>
      </c>
      <c r="LS21">
        <v>2</v>
      </c>
      <c r="LT21">
        <v>3</v>
      </c>
    </row>
    <row r="22" spans="1:332" x14ac:dyDescent="0.35">
      <c r="A22">
        <v>31058</v>
      </c>
      <c r="E22">
        <v>1</v>
      </c>
      <c r="G22">
        <v>1</v>
      </c>
      <c r="J22">
        <v>2</v>
      </c>
      <c r="K22">
        <v>2</v>
      </c>
      <c r="N22">
        <v>2</v>
      </c>
      <c r="W22">
        <v>1</v>
      </c>
      <c r="X22">
        <v>2</v>
      </c>
      <c r="AB22">
        <v>1</v>
      </c>
      <c r="AC22">
        <v>1</v>
      </c>
      <c r="AD22">
        <v>1</v>
      </c>
      <c r="AE22">
        <v>2</v>
      </c>
      <c r="AF22">
        <v>2</v>
      </c>
      <c r="AG22">
        <v>2</v>
      </c>
      <c r="AH22">
        <v>2</v>
      </c>
      <c r="AO22">
        <v>2</v>
      </c>
      <c r="AR22">
        <v>1</v>
      </c>
      <c r="AS22">
        <v>2</v>
      </c>
      <c r="AV22">
        <v>2</v>
      </c>
      <c r="AW22">
        <v>1</v>
      </c>
      <c r="AX22">
        <v>2</v>
      </c>
      <c r="AY22">
        <v>2</v>
      </c>
      <c r="BA22">
        <v>2</v>
      </c>
      <c r="BB22">
        <v>2</v>
      </c>
      <c r="FQ22">
        <v>1</v>
      </c>
      <c r="GM22">
        <v>1</v>
      </c>
      <c r="GO22">
        <v>2</v>
      </c>
      <c r="GP22">
        <v>2</v>
      </c>
      <c r="HQ22">
        <v>1</v>
      </c>
      <c r="IK22">
        <v>1</v>
      </c>
      <c r="JA22">
        <v>2</v>
      </c>
      <c r="JG22">
        <v>2</v>
      </c>
      <c r="JO22">
        <v>2</v>
      </c>
      <c r="JX22">
        <v>2</v>
      </c>
      <c r="KW22">
        <v>2</v>
      </c>
      <c r="LB22">
        <v>2</v>
      </c>
      <c r="LC22">
        <v>1</v>
      </c>
      <c r="LE22">
        <v>1</v>
      </c>
      <c r="LF22">
        <v>2</v>
      </c>
      <c r="LG22">
        <v>2</v>
      </c>
      <c r="LJ22">
        <v>2</v>
      </c>
      <c r="LK22">
        <v>1</v>
      </c>
    </row>
    <row r="23" spans="1:332" x14ac:dyDescent="0.35">
      <c r="A23">
        <v>13254</v>
      </c>
      <c r="E23">
        <v>1</v>
      </c>
      <c r="G23">
        <v>1</v>
      </c>
      <c r="H23">
        <v>2</v>
      </c>
      <c r="K23">
        <v>2</v>
      </c>
      <c r="R23">
        <v>2</v>
      </c>
      <c r="X23">
        <v>2</v>
      </c>
      <c r="AI23">
        <v>1</v>
      </c>
      <c r="AJ23">
        <v>1</v>
      </c>
      <c r="AK23">
        <v>2</v>
      </c>
      <c r="AL23">
        <v>1</v>
      </c>
      <c r="AM23">
        <v>2</v>
      </c>
      <c r="AO23">
        <v>2</v>
      </c>
      <c r="AP23">
        <v>2</v>
      </c>
      <c r="AQ23">
        <v>2</v>
      </c>
      <c r="AR23">
        <v>1</v>
      </c>
      <c r="AV23">
        <v>2</v>
      </c>
      <c r="AW23">
        <v>1</v>
      </c>
      <c r="BB23">
        <v>2</v>
      </c>
      <c r="BE23">
        <v>1</v>
      </c>
      <c r="BF23">
        <v>2</v>
      </c>
      <c r="BG23">
        <v>1</v>
      </c>
      <c r="BH23">
        <v>1</v>
      </c>
      <c r="BI23">
        <v>2</v>
      </c>
      <c r="BM23">
        <v>2</v>
      </c>
      <c r="BN23">
        <v>2</v>
      </c>
      <c r="BO23">
        <v>2</v>
      </c>
      <c r="BP23">
        <v>2</v>
      </c>
      <c r="BQ23">
        <v>1</v>
      </c>
      <c r="BU23">
        <v>2</v>
      </c>
      <c r="BV23">
        <v>2</v>
      </c>
      <c r="BW23">
        <v>2</v>
      </c>
      <c r="BX23">
        <v>2</v>
      </c>
      <c r="BY23">
        <v>2</v>
      </c>
      <c r="BZ23">
        <v>2</v>
      </c>
      <c r="CA23">
        <v>2</v>
      </c>
      <c r="CB23">
        <v>1</v>
      </c>
      <c r="CC23">
        <v>2</v>
      </c>
      <c r="CE23">
        <v>2</v>
      </c>
      <c r="CG23">
        <v>2</v>
      </c>
      <c r="CH23">
        <v>2</v>
      </c>
      <c r="CI23">
        <v>2</v>
      </c>
      <c r="CJ23">
        <v>2</v>
      </c>
      <c r="CK23">
        <v>2</v>
      </c>
      <c r="CM23">
        <v>2</v>
      </c>
      <c r="CN23">
        <v>2</v>
      </c>
      <c r="CP23">
        <v>2</v>
      </c>
      <c r="CQ23">
        <v>2</v>
      </c>
      <c r="CR23">
        <v>1</v>
      </c>
      <c r="CT23">
        <v>2</v>
      </c>
      <c r="CV23">
        <v>2</v>
      </c>
      <c r="CW23">
        <v>3</v>
      </c>
      <c r="CX23">
        <v>2</v>
      </c>
      <c r="CY23">
        <v>2</v>
      </c>
      <c r="DA23">
        <v>2</v>
      </c>
      <c r="DC23">
        <v>2</v>
      </c>
      <c r="DD23">
        <v>1</v>
      </c>
      <c r="DF23">
        <v>2</v>
      </c>
      <c r="DG23">
        <v>2</v>
      </c>
      <c r="DH23">
        <v>2</v>
      </c>
      <c r="DJ23">
        <v>2</v>
      </c>
      <c r="DK23">
        <v>4</v>
      </c>
      <c r="DL23">
        <v>2</v>
      </c>
      <c r="DM23">
        <v>2</v>
      </c>
      <c r="DN23">
        <v>2</v>
      </c>
      <c r="DO23">
        <v>2</v>
      </c>
      <c r="DP23">
        <v>2</v>
      </c>
      <c r="DQ23">
        <v>2</v>
      </c>
      <c r="DS23">
        <v>1</v>
      </c>
      <c r="DU23">
        <v>2</v>
      </c>
      <c r="DV23">
        <v>2</v>
      </c>
      <c r="DW23">
        <v>1</v>
      </c>
      <c r="DX23">
        <v>2</v>
      </c>
      <c r="DY23">
        <v>2</v>
      </c>
      <c r="DZ23">
        <v>2</v>
      </c>
      <c r="EA23">
        <v>1</v>
      </c>
      <c r="EB23">
        <v>2</v>
      </c>
      <c r="EC23">
        <v>1</v>
      </c>
      <c r="ED23">
        <v>2</v>
      </c>
      <c r="EE23">
        <v>2</v>
      </c>
      <c r="EF23">
        <v>1</v>
      </c>
      <c r="EG23">
        <v>2</v>
      </c>
      <c r="EH23">
        <v>1</v>
      </c>
      <c r="EI23">
        <v>2</v>
      </c>
      <c r="EJ23">
        <v>2</v>
      </c>
      <c r="EM23">
        <v>1</v>
      </c>
      <c r="EN23">
        <v>2</v>
      </c>
      <c r="ET23">
        <v>2</v>
      </c>
      <c r="EU23">
        <v>2</v>
      </c>
      <c r="EV23">
        <v>2</v>
      </c>
      <c r="EX23">
        <v>1</v>
      </c>
      <c r="FA23">
        <v>2</v>
      </c>
      <c r="FI23">
        <v>2</v>
      </c>
      <c r="FJ23">
        <v>2</v>
      </c>
      <c r="FK23">
        <v>2</v>
      </c>
      <c r="FL23">
        <v>2</v>
      </c>
      <c r="FM23">
        <v>2</v>
      </c>
      <c r="FN23">
        <v>2</v>
      </c>
      <c r="FQ23">
        <v>1</v>
      </c>
      <c r="FR23">
        <v>1</v>
      </c>
      <c r="FS23">
        <v>1</v>
      </c>
      <c r="FT23">
        <v>1</v>
      </c>
      <c r="FU23">
        <v>2</v>
      </c>
      <c r="FV23">
        <v>2</v>
      </c>
      <c r="FW23">
        <v>1</v>
      </c>
      <c r="FX23">
        <v>1</v>
      </c>
      <c r="FY23">
        <v>2</v>
      </c>
      <c r="FZ23">
        <v>2</v>
      </c>
      <c r="GA23">
        <v>1</v>
      </c>
      <c r="GC23">
        <v>2</v>
      </c>
      <c r="GE23">
        <v>1</v>
      </c>
      <c r="GF23">
        <v>1</v>
      </c>
      <c r="GG23">
        <v>1</v>
      </c>
      <c r="GM23">
        <v>1</v>
      </c>
      <c r="GR23">
        <v>2</v>
      </c>
      <c r="HB23">
        <v>1</v>
      </c>
      <c r="HI23">
        <v>2</v>
      </c>
      <c r="HK23">
        <v>2</v>
      </c>
      <c r="HM23">
        <v>2</v>
      </c>
      <c r="HN23">
        <v>1</v>
      </c>
      <c r="HO23">
        <v>2</v>
      </c>
      <c r="HP23">
        <v>2</v>
      </c>
      <c r="HS23">
        <v>3</v>
      </c>
      <c r="HY23">
        <v>1</v>
      </c>
      <c r="HZ23">
        <v>1</v>
      </c>
      <c r="IA23">
        <v>1</v>
      </c>
      <c r="IB23">
        <v>2</v>
      </c>
      <c r="IC23">
        <v>3</v>
      </c>
      <c r="ID23">
        <v>4</v>
      </c>
      <c r="IF23">
        <v>2</v>
      </c>
      <c r="IG23">
        <v>2</v>
      </c>
      <c r="IH23">
        <v>1</v>
      </c>
      <c r="IJ23">
        <v>2</v>
      </c>
      <c r="IK23">
        <v>1</v>
      </c>
      <c r="IL23">
        <v>2</v>
      </c>
      <c r="IO23">
        <v>1</v>
      </c>
      <c r="IP23">
        <v>2</v>
      </c>
      <c r="IR23">
        <v>2</v>
      </c>
      <c r="IS23">
        <v>2</v>
      </c>
      <c r="IT23">
        <v>1</v>
      </c>
      <c r="IU23">
        <v>1</v>
      </c>
      <c r="IW23">
        <v>1</v>
      </c>
      <c r="IX23">
        <v>2</v>
      </c>
      <c r="JA23">
        <v>2</v>
      </c>
      <c r="JB23">
        <v>2</v>
      </c>
      <c r="JC23">
        <v>2</v>
      </c>
      <c r="JD23">
        <v>2</v>
      </c>
      <c r="JE23">
        <v>1</v>
      </c>
      <c r="JF23">
        <v>1</v>
      </c>
      <c r="JG23">
        <v>2</v>
      </c>
      <c r="JH23">
        <v>1</v>
      </c>
      <c r="JI23">
        <v>1</v>
      </c>
      <c r="JJ23">
        <v>1</v>
      </c>
      <c r="JK23">
        <v>2</v>
      </c>
      <c r="JL23">
        <v>1</v>
      </c>
      <c r="JM23">
        <v>1</v>
      </c>
      <c r="JN23">
        <v>1</v>
      </c>
      <c r="JO23">
        <v>2</v>
      </c>
      <c r="JQ23">
        <v>1</v>
      </c>
      <c r="JU23">
        <v>1</v>
      </c>
      <c r="JX23">
        <v>2</v>
      </c>
      <c r="JZ23">
        <v>1</v>
      </c>
      <c r="KB23">
        <v>2</v>
      </c>
      <c r="KC23">
        <v>2</v>
      </c>
      <c r="KD23">
        <v>2</v>
      </c>
      <c r="KE23">
        <v>2</v>
      </c>
      <c r="KF23">
        <v>1</v>
      </c>
      <c r="KG23">
        <v>2</v>
      </c>
      <c r="KI23">
        <v>2</v>
      </c>
      <c r="KJ23">
        <v>2</v>
      </c>
      <c r="KK23">
        <v>2</v>
      </c>
      <c r="KL23">
        <v>2</v>
      </c>
      <c r="KM23">
        <v>2</v>
      </c>
      <c r="KN23">
        <v>1</v>
      </c>
      <c r="KO23">
        <v>2</v>
      </c>
      <c r="KQ23">
        <v>1</v>
      </c>
      <c r="KR23">
        <v>1</v>
      </c>
      <c r="KS23">
        <v>2</v>
      </c>
      <c r="KT23">
        <v>2</v>
      </c>
      <c r="LB23">
        <v>2</v>
      </c>
      <c r="LD23">
        <v>1</v>
      </c>
      <c r="LG23">
        <v>2</v>
      </c>
      <c r="LK23">
        <v>1</v>
      </c>
      <c r="LN23">
        <v>3</v>
      </c>
      <c r="LO23">
        <v>1</v>
      </c>
      <c r="LP23">
        <v>1</v>
      </c>
      <c r="LS23">
        <v>1</v>
      </c>
      <c r="LT23">
        <v>2</v>
      </c>
    </row>
    <row r="24" spans="1:332" x14ac:dyDescent="0.35">
      <c r="A24">
        <v>31652</v>
      </c>
      <c r="G24">
        <v>2</v>
      </c>
      <c r="H24">
        <v>3</v>
      </c>
      <c r="J24">
        <v>1</v>
      </c>
      <c r="K24">
        <v>3</v>
      </c>
      <c r="N24">
        <v>1</v>
      </c>
      <c r="AG24">
        <v>1</v>
      </c>
      <c r="AH24">
        <v>1</v>
      </c>
      <c r="AO24">
        <v>3</v>
      </c>
      <c r="AS24">
        <v>2</v>
      </c>
      <c r="CA24">
        <v>1</v>
      </c>
      <c r="GM24">
        <v>2</v>
      </c>
      <c r="HQ24">
        <v>1</v>
      </c>
      <c r="JA24">
        <v>3</v>
      </c>
      <c r="JG24">
        <v>3</v>
      </c>
      <c r="JK24">
        <v>3</v>
      </c>
      <c r="KW24">
        <v>3</v>
      </c>
      <c r="LB24">
        <v>3</v>
      </c>
      <c r="LD24">
        <v>2</v>
      </c>
    </row>
    <row r="25" spans="1:332" x14ac:dyDescent="0.35">
      <c r="A25">
        <v>31662</v>
      </c>
      <c r="H25">
        <v>2</v>
      </c>
      <c r="FA25">
        <v>2</v>
      </c>
    </row>
    <row r="26" spans="1:332" x14ac:dyDescent="0.35">
      <c r="A26">
        <v>31660</v>
      </c>
      <c r="H26">
        <v>1</v>
      </c>
      <c r="J26">
        <v>2</v>
      </c>
      <c r="Q26">
        <v>2</v>
      </c>
      <c r="AO26">
        <v>3</v>
      </c>
      <c r="AS26">
        <v>3</v>
      </c>
      <c r="CE26">
        <v>2</v>
      </c>
      <c r="CI26">
        <v>3</v>
      </c>
      <c r="DQ26">
        <v>1</v>
      </c>
      <c r="JB26">
        <v>3</v>
      </c>
      <c r="JG26">
        <v>3</v>
      </c>
      <c r="JP26">
        <v>2</v>
      </c>
      <c r="KA26">
        <v>2</v>
      </c>
      <c r="KB26">
        <v>2</v>
      </c>
      <c r="LJ26">
        <v>2</v>
      </c>
    </row>
    <row r="27" spans="1:332" x14ac:dyDescent="0.35">
      <c r="A27">
        <v>15254</v>
      </c>
      <c r="J27">
        <v>2</v>
      </c>
      <c r="R27">
        <v>2</v>
      </c>
      <c r="AI27">
        <v>2</v>
      </c>
      <c r="AJ27">
        <v>2</v>
      </c>
      <c r="AK27">
        <v>2</v>
      </c>
      <c r="AL27">
        <v>2</v>
      </c>
      <c r="AM27">
        <v>2</v>
      </c>
      <c r="AO27">
        <v>2</v>
      </c>
      <c r="AP27">
        <v>2</v>
      </c>
      <c r="AQ27">
        <v>2</v>
      </c>
      <c r="AS27">
        <v>2</v>
      </c>
      <c r="AT27">
        <v>2</v>
      </c>
      <c r="AU27">
        <v>1</v>
      </c>
      <c r="AY27">
        <v>2</v>
      </c>
      <c r="AZ27">
        <v>2</v>
      </c>
      <c r="BA27">
        <v>2</v>
      </c>
      <c r="BB27">
        <v>2</v>
      </c>
      <c r="BC27">
        <v>2</v>
      </c>
      <c r="BF27">
        <v>2</v>
      </c>
      <c r="BI27">
        <v>2</v>
      </c>
      <c r="BK27">
        <v>2</v>
      </c>
      <c r="BX27">
        <v>2</v>
      </c>
      <c r="BY27">
        <v>2</v>
      </c>
      <c r="CA27">
        <v>2</v>
      </c>
      <c r="CJ27">
        <v>2</v>
      </c>
      <c r="CM27">
        <v>2</v>
      </c>
      <c r="CN27">
        <v>2</v>
      </c>
      <c r="CO27">
        <v>2</v>
      </c>
      <c r="CP27">
        <v>2</v>
      </c>
      <c r="CT27">
        <v>2</v>
      </c>
      <c r="CW27">
        <v>2</v>
      </c>
      <c r="CY27">
        <v>2</v>
      </c>
      <c r="CZ27">
        <v>2</v>
      </c>
      <c r="DT27">
        <v>2</v>
      </c>
      <c r="EA27">
        <v>2</v>
      </c>
      <c r="EB27">
        <v>2</v>
      </c>
      <c r="EC27">
        <v>2</v>
      </c>
      <c r="ED27">
        <v>2</v>
      </c>
      <c r="EE27">
        <v>2</v>
      </c>
      <c r="EF27">
        <v>2</v>
      </c>
      <c r="EG27">
        <v>2</v>
      </c>
      <c r="EH27">
        <v>2</v>
      </c>
      <c r="EI27">
        <v>2</v>
      </c>
      <c r="EJ27">
        <v>3</v>
      </c>
      <c r="EK27">
        <v>2</v>
      </c>
      <c r="EL27">
        <v>3</v>
      </c>
      <c r="EM27">
        <v>2</v>
      </c>
      <c r="EP27">
        <v>1</v>
      </c>
      <c r="EQ27">
        <v>2</v>
      </c>
      <c r="ER27">
        <v>2</v>
      </c>
      <c r="ES27">
        <v>2</v>
      </c>
      <c r="ET27">
        <v>2</v>
      </c>
      <c r="EV27">
        <v>2</v>
      </c>
      <c r="EW27">
        <v>1</v>
      </c>
      <c r="EX27">
        <v>2</v>
      </c>
      <c r="EY27">
        <v>1</v>
      </c>
      <c r="FA27">
        <v>2</v>
      </c>
      <c r="FC27">
        <v>1</v>
      </c>
      <c r="FD27">
        <v>2</v>
      </c>
      <c r="FG27">
        <v>1</v>
      </c>
      <c r="FH27">
        <v>3</v>
      </c>
      <c r="FI27">
        <v>2</v>
      </c>
      <c r="FJ27">
        <v>3</v>
      </c>
      <c r="FK27">
        <v>2</v>
      </c>
      <c r="FL27">
        <v>2</v>
      </c>
      <c r="FM27">
        <v>2</v>
      </c>
      <c r="FN27">
        <v>2</v>
      </c>
      <c r="FO27">
        <v>3</v>
      </c>
      <c r="FQ27">
        <v>1</v>
      </c>
      <c r="FR27">
        <v>1</v>
      </c>
      <c r="FS27">
        <v>2</v>
      </c>
      <c r="FT27">
        <v>2</v>
      </c>
      <c r="FU27">
        <v>2</v>
      </c>
      <c r="FV27">
        <v>2</v>
      </c>
      <c r="GC27">
        <v>1</v>
      </c>
      <c r="GR27">
        <v>2</v>
      </c>
      <c r="HI27">
        <v>1</v>
      </c>
      <c r="HN27">
        <v>2</v>
      </c>
      <c r="HO27">
        <v>2</v>
      </c>
      <c r="HP27">
        <v>2</v>
      </c>
      <c r="HR27">
        <v>2</v>
      </c>
      <c r="HS27">
        <v>2</v>
      </c>
      <c r="IC27">
        <v>2</v>
      </c>
      <c r="IX27">
        <v>3</v>
      </c>
      <c r="IZ27">
        <v>2</v>
      </c>
      <c r="JC27">
        <v>2</v>
      </c>
      <c r="JD27">
        <v>2</v>
      </c>
      <c r="JE27">
        <v>2</v>
      </c>
      <c r="JG27">
        <v>2</v>
      </c>
      <c r="JN27">
        <v>2</v>
      </c>
      <c r="JO27">
        <v>2</v>
      </c>
      <c r="JU27">
        <v>3</v>
      </c>
      <c r="KF27">
        <v>2</v>
      </c>
      <c r="KH27">
        <v>2</v>
      </c>
      <c r="KS27">
        <v>2</v>
      </c>
      <c r="LJ27">
        <v>2</v>
      </c>
      <c r="LN27">
        <v>1</v>
      </c>
      <c r="LO27">
        <v>2</v>
      </c>
      <c r="LS27">
        <v>1</v>
      </c>
      <c r="LT27">
        <v>2</v>
      </c>
    </row>
    <row r="28" spans="1:332" x14ac:dyDescent="0.35">
      <c r="A28">
        <v>34005</v>
      </c>
      <c r="J28">
        <v>1</v>
      </c>
      <c r="R28">
        <v>2</v>
      </c>
      <c r="AO28">
        <v>2</v>
      </c>
      <c r="BT28">
        <v>1</v>
      </c>
      <c r="BX28">
        <v>3</v>
      </c>
      <c r="CC28">
        <v>2</v>
      </c>
      <c r="CE28">
        <v>1</v>
      </c>
      <c r="CF28">
        <v>1</v>
      </c>
      <c r="CG28">
        <v>2</v>
      </c>
      <c r="CH28">
        <v>3</v>
      </c>
      <c r="CI28">
        <v>2</v>
      </c>
      <c r="IX28">
        <v>2</v>
      </c>
      <c r="JB28">
        <v>2</v>
      </c>
      <c r="JE28">
        <v>2</v>
      </c>
      <c r="JG28">
        <v>2</v>
      </c>
      <c r="JV28">
        <v>1</v>
      </c>
      <c r="KC28">
        <v>3</v>
      </c>
      <c r="LJ28">
        <v>1</v>
      </c>
    </row>
    <row r="29" spans="1:332" x14ac:dyDescent="0.35">
      <c r="A29">
        <v>31608</v>
      </c>
      <c r="K29">
        <v>3</v>
      </c>
      <c r="N29">
        <v>3</v>
      </c>
      <c r="W29">
        <v>2</v>
      </c>
      <c r="AX29">
        <v>3</v>
      </c>
      <c r="AY29">
        <v>4</v>
      </c>
      <c r="AZ29">
        <v>1</v>
      </c>
      <c r="BA29">
        <v>4</v>
      </c>
      <c r="BB29">
        <v>2</v>
      </c>
      <c r="GL29">
        <v>2</v>
      </c>
      <c r="HQ29">
        <v>2</v>
      </c>
      <c r="IZ29">
        <v>4</v>
      </c>
      <c r="JA29">
        <v>3</v>
      </c>
      <c r="JD29">
        <v>4</v>
      </c>
      <c r="KW29">
        <v>3</v>
      </c>
      <c r="LB29">
        <v>3</v>
      </c>
      <c r="LD29">
        <v>2</v>
      </c>
    </row>
    <row r="30" spans="1:332" x14ac:dyDescent="0.35">
      <c r="A30">
        <v>31807</v>
      </c>
      <c r="L30">
        <v>2</v>
      </c>
      <c r="O30">
        <v>2</v>
      </c>
      <c r="FG30">
        <v>2</v>
      </c>
      <c r="JR30">
        <v>2</v>
      </c>
      <c r="LQ30">
        <v>2</v>
      </c>
    </row>
    <row r="31" spans="1:332" x14ac:dyDescent="0.35">
      <c r="A31">
        <v>31833</v>
      </c>
      <c r="L31">
        <v>2</v>
      </c>
      <c r="O31">
        <v>2</v>
      </c>
      <c r="JR31">
        <v>2</v>
      </c>
      <c r="LL31">
        <v>2</v>
      </c>
      <c r="LQ31">
        <v>2</v>
      </c>
    </row>
    <row r="32" spans="1:332" x14ac:dyDescent="0.35">
      <c r="A32">
        <v>42093</v>
      </c>
      <c r="P32">
        <v>2</v>
      </c>
      <c r="EY32">
        <v>2</v>
      </c>
      <c r="LM32">
        <v>2</v>
      </c>
    </row>
    <row r="33" spans="1:334" x14ac:dyDescent="0.35">
      <c r="A33">
        <v>34022</v>
      </c>
      <c r="R33">
        <v>3</v>
      </c>
      <c r="CC33">
        <v>3</v>
      </c>
      <c r="CG33">
        <v>2</v>
      </c>
      <c r="CH33">
        <v>3</v>
      </c>
      <c r="CP33">
        <v>2</v>
      </c>
      <c r="FU33">
        <v>2</v>
      </c>
      <c r="FV33">
        <v>2</v>
      </c>
      <c r="IX33">
        <v>3</v>
      </c>
      <c r="IZ33">
        <v>2</v>
      </c>
      <c r="JB33">
        <v>2</v>
      </c>
      <c r="JE33">
        <v>2</v>
      </c>
      <c r="JN33">
        <v>2</v>
      </c>
      <c r="KC33">
        <v>3</v>
      </c>
      <c r="KF33">
        <v>2</v>
      </c>
      <c r="LO33">
        <v>2</v>
      </c>
      <c r="LP33">
        <v>2</v>
      </c>
    </row>
    <row r="34" spans="1:334" x14ac:dyDescent="0.35">
      <c r="A34">
        <v>34002</v>
      </c>
      <c r="R34">
        <v>3</v>
      </c>
      <c r="CC34">
        <v>3</v>
      </c>
      <c r="CG34">
        <v>2</v>
      </c>
      <c r="CH34">
        <v>3</v>
      </c>
      <c r="IX34">
        <v>3</v>
      </c>
      <c r="KC34">
        <v>3</v>
      </c>
    </row>
    <row r="35" spans="1:334" x14ac:dyDescent="0.35">
      <c r="A35">
        <v>34085</v>
      </c>
      <c r="R35">
        <v>1</v>
      </c>
      <c r="AK35">
        <v>2</v>
      </c>
      <c r="AP35">
        <v>3</v>
      </c>
      <c r="AS35">
        <v>1</v>
      </c>
      <c r="AT35">
        <v>1</v>
      </c>
      <c r="BD35">
        <v>1</v>
      </c>
      <c r="BE35">
        <v>2</v>
      </c>
      <c r="BF35">
        <v>3</v>
      </c>
      <c r="BG35">
        <v>1</v>
      </c>
      <c r="BH35">
        <v>1</v>
      </c>
      <c r="BI35">
        <v>4</v>
      </c>
      <c r="BK35">
        <v>3</v>
      </c>
      <c r="BM35">
        <v>3</v>
      </c>
      <c r="BN35">
        <v>3</v>
      </c>
      <c r="BO35">
        <v>3</v>
      </c>
      <c r="BT35">
        <v>2</v>
      </c>
      <c r="CC35">
        <v>1</v>
      </c>
      <c r="CF35">
        <v>2</v>
      </c>
      <c r="CG35">
        <v>2</v>
      </c>
      <c r="CH35">
        <v>2</v>
      </c>
      <c r="CM35">
        <v>4</v>
      </c>
      <c r="CR35">
        <v>1</v>
      </c>
      <c r="CS35">
        <v>3</v>
      </c>
      <c r="CT35">
        <v>2</v>
      </c>
      <c r="CW35">
        <v>3</v>
      </c>
      <c r="CX35">
        <v>3</v>
      </c>
      <c r="CY35">
        <v>3</v>
      </c>
      <c r="DE35">
        <v>1</v>
      </c>
      <c r="DP35">
        <v>2</v>
      </c>
      <c r="DU35">
        <v>2</v>
      </c>
      <c r="DX35">
        <v>3</v>
      </c>
      <c r="DY35">
        <v>1</v>
      </c>
      <c r="DZ35">
        <v>2</v>
      </c>
      <c r="EC35">
        <v>1</v>
      </c>
      <c r="ED35">
        <v>2</v>
      </c>
      <c r="EG35">
        <v>2</v>
      </c>
      <c r="EI35">
        <v>2</v>
      </c>
      <c r="EJ35">
        <v>3</v>
      </c>
      <c r="FI35">
        <v>3</v>
      </c>
      <c r="FK35">
        <v>3</v>
      </c>
      <c r="FM35">
        <v>2</v>
      </c>
      <c r="FY35">
        <v>1</v>
      </c>
      <c r="FZ35">
        <v>2</v>
      </c>
      <c r="GR35">
        <v>4</v>
      </c>
      <c r="IW35">
        <v>2</v>
      </c>
      <c r="IX35">
        <v>2</v>
      </c>
      <c r="JB35">
        <v>1</v>
      </c>
      <c r="JE35">
        <v>1</v>
      </c>
      <c r="JF35">
        <v>1</v>
      </c>
      <c r="JL35">
        <v>2</v>
      </c>
      <c r="JN35">
        <v>1</v>
      </c>
      <c r="JU35">
        <v>2</v>
      </c>
      <c r="JV35">
        <v>2</v>
      </c>
      <c r="KD35">
        <v>3</v>
      </c>
      <c r="KF35">
        <v>1</v>
      </c>
      <c r="KQ35">
        <v>1</v>
      </c>
      <c r="KR35">
        <v>2</v>
      </c>
      <c r="KS35">
        <v>2</v>
      </c>
      <c r="LN35">
        <v>3</v>
      </c>
      <c r="LO35">
        <v>1</v>
      </c>
      <c r="LP35">
        <v>1</v>
      </c>
    </row>
    <row r="36" spans="1:334" x14ac:dyDescent="0.35">
      <c r="A36">
        <v>21538</v>
      </c>
      <c r="U36">
        <v>2</v>
      </c>
      <c r="LV36">
        <v>2</v>
      </c>
    </row>
    <row r="37" spans="1:334" x14ac:dyDescent="0.35">
      <c r="A37">
        <v>31854</v>
      </c>
      <c r="X37">
        <v>3</v>
      </c>
      <c r="AO37">
        <v>3</v>
      </c>
      <c r="CP37">
        <v>3</v>
      </c>
      <c r="HS37">
        <v>1</v>
      </c>
      <c r="JG37">
        <v>3</v>
      </c>
      <c r="JX37">
        <v>3</v>
      </c>
    </row>
    <row r="38" spans="1:334" x14ac:dyDescent="0.35">
      <c r="A38">
        <v>21577</v>
      </c>
      <c r="Y38">
        <v>2</v>
      </c>
      <c r="FE38">
        <v>2</v>
      </c>
      <c r="FF38">
        <v>2</v>
      </c>
      <c r="GK38">
        <v>2</v>
      </c>
      <c r="KP38">
        <v>2</v>
      </c>
      <c r="KQ38">
        <v>2</v>
      </c>
      <c r="KR38">
        <v>2</v>
      </c>
      <c r="KS38">
        <v>2</v>
      </c>
      <c r="KT38">
        <v>1</v>
      </c>
      <c r="KU38">
        <v>2</v>
      </c>
      <c r="KV38">
        <v>2</v>
      </c>
      <c r="KW38">
        <v>3</v>
      </c>
      <c r="KZ38">
        <v>1</v>
      </c>
      <c r="LA38">
        <v>1</v>
      </c>
      <c r="LB38">
        <v>1</v>
      </c>
      <c r="LD38">
        <v>1</v>
      </c>
      <c r="LH38">
        <v>1</v>
      </c>
      <c r="LI38">
        <v>1</v>
      </c>
      <c r="LK38">
        <v>1</v>
      </c>
      <c r="LM38">
        <v>1</v>
      </c>
      <c r="LN38">
        <v>1</v>
      </c>
      <c r="LP38">
        <v>2</v>
      </c>
      <c r="LQ38">
        <v>1</v>
      </c>
      <c r="LR38">
        <v>2</v>
      </c>
    </row>
    <row r="39" spans="1:334" x14ac:dyDescent="0.35">
      <c r="A39">
        <v>21504</v>
      </c>
      <c r="Z39">
        <v>2</v>
      </c>
    </row>
    <row r="40" spans="1:334" x14ac:dyDescent="0.35">
      <c r="A40">
        <v>21567</v>
      </c>
      <c r="AA40">
        <v>2</v>
      </c>
      <c r="IM40">
        <v>1</v>
      </c>
      <c r="IO40">
        <v>1</v>
      </c>
      <c r="IQ40">
        <v>1</v>
      </c>
    </row>
    <row r="41" spans="1:334" x14ac:dyDescent="0.35">
      <c r="A41">
        <v>21592</v>
      </c>
      <c r="AC41">
        <v>2</v>
      </c>
      <c r="FQ41">
        <v>2</v>
      </c>
    </row>
    <row r="42" spans="1:334" x14ac:dyDescent="0.35">
      <c r="A42">
        <v>24054</v>
      </c>
      <c r="AD42">
        <v>3</v>
      </c>
      <c r="FC42">
        <v>2</v>
      </c>
      <c r="FN42">
        <v>2</v>
      </c>
      <c r="FQ42">
        <v>2</v>
      </c>
      <c r="FS42">
        <v>2</v>
      </c>
      <c r="FU42">
        <v>2</v>
      </c>
      <c r="HU42">
        <v>1</v>
      </c>
      <c r="LE42">
        <v>3</v>
      </c>
    </row>
    <row r="43" spans="1:334" x14ac:dyDescent="0.35">
      <c r="A43">
        <v>24052</v>
      </c>
      <c r="AD43">
        <v>3</v>
      </c>
      <c r="FQ43">
        <v>2</v>
      </c>
      <c r="LE43">
        <v>3</v>
      </c>
    </row>
    <row r="44" spans="1:334" x14ac:dyDescent="0.35">
      <c r="A44">
        <v>24431</v>
      </c>
      <c r="AE44">
        <v>3</v>
      </c>
      <c r="FQ44">
        <v>2</v>
      </c>
      <c r="GO44">
        <v>3</v>
      </c>
      <c r="GP44">
        <v>3</v>
      </c>
      <c r="HU44">
        <v>2</v>
      </c>
      <c r="LF44">
        <v>3</v>
      </c>
    </row>
    <row r="45" spans="1:334" x14ac:dyDescent="0.35">
      <c r="A45">
        <v>22269</v>
      </c>
      <c r="AF45">
        <v>3</v>
      </c>
    </row>
    <row r="46" spans="1:334" x14ac:dyDescent="0.35">
      <c r="A46">
        <v>46319</v>
      </c>
      <c r="AI46">
        <v>3</v>
      </c>
      <c r="AJ46">
        <v>3</v>
      </c>
      <c r="AK46">
        <v>2</v>
      </c>
      <c r="AL46">
        <v>2</v>
      </c>
      <c r="AM46">
        <v>3</v>
      </c>
      <c r="CQ46">
        <v>2</v>
      </c>
      <c r="DV46">
        <v>3</v>
      </c>
      <c r="EE46">
        <v>3</v>
      </c>
      <c r="HN46">
        <v>3</v>
      </c>
      <c r="HO46">
        <v>2</v>
      </c>
    </row>
    <row r="47" spans="1:334" x14ac:dyDescent="0.35">
      <c r="A47">
        <v>46301</v>
      </c>
      <c r="AI47">
        <v>2</v>
      </c>
      <c r="AJ47">
        <v>2</v>
      </c>
      <c r="AK47">
        <v>2</v>
      </c>
      <c r="AM47">
        <v>2</v>
      </c>
      <c r="AP47">
        <v>3</v>
      </c>
      <c r="AQ47">
        <v>4</v>
      </c>
      <c r="AU47">
        <v>2</v>
      </c>
      <c r="CK47">
        <v>2</v>
      </c>
      <c r="CV47">
        <v>1</v>
      </c>
      <c r="CW47">
        <v>3</v>
      </c>
      <c r="CX47">
        <v>3</v>
      </c>
      <c r="CY47">
        <v>2</v>
      </c>
      <c r="EJ47">
        <v>2</v>
      </c>
      <c r="EN47">
        <v>2</v>
      </c>
      <c r="ET47">
        <v>2</v>
      </c>
      <c r="EU47">
        <v>2</v>
      </c>
      <c r="HM47">
        <v>2</v>
      </c>
      <c r="HN47">
        <v>2</v>
      </c>
      <c r="KO47">
        <v>2</v>
      </c>
      <c r="KS47">
        <v>2</v>
      </c>
      <c r="KT47">
        <v>2</v>
      </c>
      <c r="KW47">
        <v>2</v>
      </c>
    </row>
    <row r="48" spans="1:334" x14ac:dyDescent="0.35">
      <c r="A48">
        <v>34052</v>
      </c>
      <c r="AI48">
        <v>1</v>
      </c>
      <c r="AJ48">
        <v>1</v>
      </c>
      <c r="AK48">
        <v>3</v>
      </c>
      <c r="AL48">
        <v>2</v>
      </c>
      <c r="AM48">
        <v>3</v>
      </c>
      <c r="AP48">
        <v>4</v>
      </c>
      <c r="AQ48">
        <v>2</v>
      </c>
      <c r="AT48">
        <v>1</v>
      </c>
      <c r="AU48">
        <v>1</v>
      </c>
      <c r="BD48">
        <v>1</v>
      </c>
      <c r="BF48">
        <v>2</v>
      </c>
      <c r="CJ48">
        <v>3</v>
      </c>
      <c r="CT48">
        <v>3</v>
      </c>
      <c r="CX48">
        <v>4</v>
      </c>
      <c r="DA48">
        <v>3</v>
      </c>
      <c r="DV48">
        <v>3</v>
      </c>
      <c r="EB48">
        <v>3</v>
      </c>
      <c r="EE48">
        <v>3</v>
      </c>
      <c r="EG48">
        <v>3</v>
      </c>
      <c r="FI48">
        <v>3</v>
      </c>
      <c r="HN48">
        <v>1</v>
      </c>
      <c r="HO48">
        <v>3</v>
      </c>
      <c r="IW48">
        <v>1</v>
      </c>
      <c r="KS48">
        <v>3</v>
      </c>
    </row>
    <row r="49" spans="1:328" x14ac:dyDescent="0.35">
      <c r="A49">
        <v>46310</v>
      </c>
      <c r="AI49">
        <v>2</v>
      </c>
      <c r="AQ49">
        <v>3</v>
      </c>
      <c r="HN49">
        <v>2</v>
      </c>
    </row>
    <row r="50" spans="1:328" x14ac:dyDescent="0.35">
      <c r="A50">
        <v>34093</v>
      </c>
      <c r="AI50">
        <v>1</v>
      </c>
      <c r="AJ50">
        <v>1</v>
      </c>
      <c r="AK50">
        <v>1</v>
      </c>
      <c r="AM50">
        <v>3</v>
      </c>
      <c r="AP50">
        <v>3</v>
      </c>
      <c r="AT50">
        <v>1</v>
      </c>
      <c r="BF50">
        <v>2</v>
      </c>
      <c r="CX50">
        <v>3</v>
      </c>
      <c r="DV50">
        <v>3</v>
      </c>
      <c r="EE50">
        <v>3</v>
      </c>
      <c r="EG50">
        <v>2</v>
      </c>
      <c r="HN50">
        <v>1</v>
      </c>
      <c r="IW50">
        <v>2</v>
      </c>
      <c r="KS50">
        <v>1</v>
      </c>
    </row>
    <row r="51" spans="1:328" x14ac:dyDescent="0.35">
      <c r="A51">
        <v>46347</v>
      </c>
      <c r="AI51">
        <v>2</v>
      </c>
      <c r="AJ51">
        <v>2</v>
      </c>
      <c r="AQ51">
        <v>3</v>
      </c>
      <c r="HN51">
        <v>2</v>
      </c>
    </row>
    <row r="52" spans="1:328" x14ac:dyDescent="0.35">
      <c r="A52">
        <v>34053</v>
      </c>
      <c r="AK52">
        <v>3</v>
      </c>
      <c r="AL52">
        <v>3</v>
      </c>
      <c r="AM52">
        <v>3</v>
      </c>
      <c r="AP52">
        <v>3</v>
      </c>
      <c r="AU52">
        <v>2</v>
      </c>
      <c r="CJ52">
        <v>3</v>
      </c>
      <c r="CT52">
        <v>3</v>
      </c>
      <c r="CX52">
        <v>3</v>
      </c>
      <c r="EG52">
        <v>2</v>
      </c>
      <c r="HO52">
        <v>3</v>
      </c>
      <c r="KS52">
        <v>3</v>
      </c>
    </row>
    <row r="53" spans="1:328" x14ac:dyDescent="0.35">
      <c r="A53">
        <v>34593</v>
      </c>
      <c r="AK53">
        <v>2</v>
      </c>
      <c r="AM53">
        <v>2</v>
      </c>
      <c r="AP53">
        <v>3</v>
      </c>
      <c r="BD53">
        <v>1</v>
      </c>
      <c r="BE53">
        <v>2</v>
      </c>
      <c r="BF53">
        <v>3</v>
      </c>
      <c r="BH53">
        <v>1</v>
      </c>
      <c r="BI53">
        <v>3</v>
      </c>
      <c r="BK53">
        <v>3</v>
      </c>
      <c r="BM53">
        <v>3</v>
      </c>
      <c r="BN53">
        <v>3</v>
      </c>
      <c r="BO53">
        <v>3</v>
      </c>
      <c r="BT53">
        <v>3</v>
      </c>
      <c r="CF53">
        <v>3</v>
      </c>
      <c r="CJ53">
        <v>3</v>
      </c>
      <c r="CM53">
        <v>3</v>
      </c>
      <c r="CQ53">
        <v>3</v>
      </c>
      <c r="CS53">
        <v>4</v>
      </c>
      <c r="CT53">
        <v>3</v>
      </c>
      <c r="CX53">
        <v>3</v>
      </c>
      <c r="DA53">
        <v>3</v>
      </c>
      <c r="DP53">
        <v>3</v>
      </c>
      <c r="DU53">
        <v>3</v>
      </c>
      <c r="DV53">
        <v>3</v>
      </c>
      <c r="DX53">
        <v>3</v>
      </c>
      <c r="DY53">
        <v>2</v>
      </c>
      <c r="DZ53">
        <v>3</v>
      </c>
      <c r="EB53">
        <v>3</v>
      </c>
      <c r="EC53">
        <v>1</v>
      </c>
      <c r="ED53">
        <v>2</v>
      </c>
      <c r="EE53">
        <v>2</v>
      </c>
      <c r="EG53">
        <v>3</v>
      </c>
      <c r="EI53">
        <v>3</v>
      </c>
      <c r="FI53">
        <v>3</v>
      </c>
      <c r="FY53">
        <v>2</v>
      </c>
      <c r="FZ53">
        <v>3</v>
      </c>
      <c r="GR53">
        <v>3</v>
      </c>
      <c r="HO53">
        <v>3</v>
      </c>
      <c r="IW53">
        <v>2</v>
      </c>
      <c r="IX53">
        <v>2</v>
      </c>
      <c r="JE53">
        <v>2</v>
      </c>
      <c r="JL53">
        <v>2</v>
      </c>
      <c r="JN53">
        <v>2</v>
      </c>
      <c r="JU53">
        <v>2</v>
      </c>
      <c r="JV53">
        <v>3</v>
      </c>
      <c r="KC53">
        <v>3</v>
      </c>
      <c r="KD53">
        <v>3</v>
      </c>
      <c r="KQ53">
        <v>1</v>
      </c>
      <c r="KR53">
        <v>2</v>
      </c>
      <c r="KS53">
        <v>2</v>
      </c>
      <c r="LO53">
        <v>2</v>
      </c>
      <c r="LP53">
        <v>2</v>
      </c>
    </row>
    <row r="54" spans="1:328" x14ac:dyDescent="0.35">
      <c r="A54">
        <v>34060</v>
      </c>
      <c r="AL54">
        <v>3</v>
      </c>
      <c r="CJ54">
        <v>3</v>
      </c>
      <c r="HO54">
        <v>3</v>
      </c>
    </row>
    <row r="55" spans="1:328" x14ac:dyDescent="0.35">
      <c r="A55">
        <v>46003</v>
      </c>
      <c r="AT55">
        <v>3</v>
      </c>
      <c r="AU55">
        <v>3</v>
      </c>
    </row>
    <row r="56" spans="1:328" x14ac:dyDescent="0.35">
      <c r="A56">
        <v>31010</v>
      </c>
      <c r="AT56">
        <v>3</v>
      </c>
    </row>
    <row r="57" spans="1:328" x14ac:dyDescent="0.35">
      <c r="A57">
        <v>31054</v>
      </c>
      <c r="AT57">
        <v>2</v>
      </c>
      <c r="AU57">
        <v>2</v>
      </c>
      <c r="AZ57">
        <v>2</v>
      </c>
      <c r="BC57">
        <v>2</v>
      </c>
      <c r="CO57">
        <v>2</v>
      </c>
      <c r="CZ57">
        <v>3</v>
      </c>
      <c r="DT57">
        <v>2</v>
      </c>
      <c r="EK57">
        <v>3</v>
      </c>
      <c r="EQ57">
        <v>2</v>
      </c>
      <c r="ER57">
        <v>3</v>
      </c>
      <c r="ES57">
        <v>3</v>
      </c>
      <c r="ET57">
        <v>3</v>
      </c>
      <c r="EV57">
        <v>3</v>
      </c>
      <c r="FD57">
        <v>2</v>
      </c>
      <c r="FM57">
        <v>2</v>
      </c>
      <c r="HP57">
        <v>3</v>
      </c>
      <c r="KH57">
        <v>3</v>
      </c>
    </row>
    <row r="58" spans="1:328" x14ac:dyDescent="0.35">
      <c r="A58">
        <v>32062</v>
      </c>
      <c r="AX58">
        <v>2</v>
      </c>
      <c r="AY58">
        <v>3</v>
      </c>
      <c r="AZ58">
        <v>3</v>
      </c>
      <c r="BA58">
        <v>3</v>
      </c>
      <c r="BB58">
        <v>3</v>
      </c>
      <c r="BC58">
        <v>4</v>
      </c>
      <c r="HL58">
        <v>2</v>
      </c>
      <c r="IZ58">
        <v>3</v>
      </c>
      <c r="JD58">
        <v>3</v>
      </c>
      <c r="JI58">
        <v>2</v>
      </c>
      <c r="JO58">
        <v>3</v>
      </c>
    </row>
    <row r="59" spans="1:328" x14ac:dyDescent="0.35">
      <c r="A59">
        <v>46346</v>
      </c>
      <c r="BC59">
        <v>3</v>
      </c>
    </row>
    <row r="60" spans="1:328" x14ac:dyDescent="0.35">
      <c r="A60">
        <v>34597</v>
      </c>
      <c r="BD60">
        <v>2</v>
      </c>
      <c r="BJ60">
        <v>1</v>
      </c>
      <c r="CB60">
        <v>1</v>
      </c>
      <c r="CG60">
        <v>2</v>
      </c>
      <c r="EP60">
        <v>1</v>
      </c>
      <c r="FX60">
        <v>1</v>
      </c>
      <c r="GA60">
        <v>1</v>
      </c>
      <c r="IV60">
        <v>1</v>
      </c>
    </row>
    <row r="61" spans="1:328" x14ac:dyDescent="0.35">
      <c r="A61">
        <v>34582</v>
      </c>
      <c r="BE61">
        <v>2</v>
      </c>
      <c r="BI61">
        <v>4</v>
      </c>
      <c r="BK61">
        <v>3</v>
      </c>
      <c r="BM61">
        <v>3</v>
      </c>
      <c r="BN61">
        <v>3</v>
      </c>
      <c r="BO61">
        <v>3</v>
      </c>
      <c r="CB61">
        <v>2</v>
      </c>
      <c r="CG61">
        <v>2</v>
      </c>
      <c r="CM61">
        <v>4</v>
      </c>
      <c r="CQ61">
        <v>2</v>
      </c>
      <c r="CS61">
        <v>4</v>
      </c>
      <c r="CT61">
        <v>2</v>
      </c>
      <c r="DP61">
        <v>3</v>
      </c>
      <c r="DU61">
        <v>3</v>
      </c>
      <c r="DW61">
        <v>2</v>
      </c>
      <c r="DX61">
        <v>3</v>
      </c>
      <c r="DY61">
        <v>2</v>
      </c>
      <c r="DZ61">
        <v>3</v>
      </c>
      <c r="EC61">
        <v>1</v>
      </c>
      <c r="ED61">
        <v>2</v>
      </c>
      <c r="EF61">
        <v>2</v>
      </c>
      <c r="EI61">
        <v>3</v>
      </c>
      <c r="FY61">
        <v>2</v>
      </c>
      <c r="FZ61">
        <v>3</v>
      </c>
      <c r="GR61">
        <v>4</v>
      </c>
      <c r="IH61">
        <v>2</v>
      </c>
      <c r="IX61">
        <v>2</v>
      </c>
      <c r="JE61">
        <v>3</v>
      </c>
      <c r="JL61">
        <v>2</v>
      </c>
      <c r="JN61">
        <v>3</v>
      </c>
      <c r="JU61">
        <v>2</v>
      </c>
      <c r="KD61">
        <v>3</v>
      </c>
      <c r="KR61">
        <v>2</v>
      </c>
      <c r="LO61">
        <v>3</v>
      </c>
      <c r="LP61">
        <v>2</v>
      </c>
    </row>
    <row r="62" spans="1:328" x14ac:dyDescent="0.35">
      <c r="A62">
        <v>34507</v>
      </c>
      <c r="BF62">
        <v>3</v>
      </c>
      <c r="BG62">
        <v>2</v>
      </c>
      <c r="BH62">
        <v>2</v>
      </c>
      <c r="CR62">
        <v>2</v>
      </c>
      <c r="DW62">
        <v>2</v>
      </c>
      <c r="EC62">
        <v>2</v>
      </c>
      <c r="EF62">
        <v>2</v>
      </c>
      <c r="FW62">
        <v>2</v>
      </c>
      <c r="IW62">
        <v>2</v>
      </c>
      <c r="JF62">
        <v>2</v>
      </c>
      <c r="KQ62">
        <v>2</v>
      </c>
    </row>
    <row r="63" spans="1:328" x14ac:dyDescent="0.35">
      <c r="A63">
        <v>32130</v>
      </c>
      <c r="BF63">
        <v>2</v>
      </c>
      <c r="BI63">
        <v>3</v>
      </c>
      <c r="BN63">
        <v>2</v>
      </c>
      <c r="BO63">
        <v>2</v>
      </c>
      <c r="CM63">
        <v>3</v>
      </c>
      <c r="CS63">
        <v>2</v>
      </c>
      <c r="DP63">
        <v>2</v>
      </c>
      <c r="DU63">
        <v>2</v>
      </c>
      <c r="DX63">
        <v>2</v>
      </c>
      <c r="EI63">
        <v>2</v>
      </c>
      <c r="EJ63">
        <v>2</v>
      </c>
      <c r="GR63">
        <v>3</v>
      </c>
      <c r="KD63">
        <v>2</v>
      </c>
    </row>
    <row r="64" spans="1:328" x14ac:dyDescent="0.35">
      <c r="A64">
        <v>34056</v>
      </c>
      <c r="BG64">
        <v>2</v>
      </c>
      <c r="CR64">
        <v>2</v>
      </c>
      <c r="CU64">
        <v>1</v>
      </c>
      <c r="JF64">
        <v>2</v>
      </c>
    </row>
    <row r="65" spans="1:332" x14ac:dyDescent="0.35">
      <c r="A65">
        <v>21052</v>
      </c>
      <c r="BL65">
        <v>2</v>
      </c>
      <c r="BP65">
        <v>3</v>
      </c>
      <c r="BQ65">
        <v>1</v>
      </c>
      <c r="EO65">
        <v>1</v>
      </c>
      <c r="GC65">
        <v>3</v>
      </c>
      <c r="GE65">
        <v>2</v>
      </c>
      <c r="GF65">
        <v>2</v>
      </c>
      <c r="GG65">
        <v>2</v>
      </c>
      <c r="HB65">
        <v>2</v>
      </c>
      <c r="HC65">
        <v>2</v>
      </c>
      <c r="HI65">
        <v>3</v>
      </c>
      <c r="IP65">
        <v>3</v>
      </c>
      <c r="IR65">
        <v>3</v>
      </c>
      <c r="JC65">
        <v>2</v>
      </c>
      <c r="JD65">
        <v>2</v>
      </c>
      <c r="KM65">
        <v>1</v>
      </c>
    </row>
    <row r="66" spans="1:332" x14ac:dyDescent="0.35">
      <c r="A66">
        <v>21059</v>
      </c>
      <c r="BL66">
        <v>2</v>
      </c>
      <c r="BP66">
        <v>4</v>
      </c>
      <c r="GC66">
        <v>3</v>
      </c>
      <c r="GE66">
        <v>2</v>
      </c>
      <c r="GF66">
        <v>2</v>
      </c>
      <c r="GG66">
        <v>2</v>
      </c>
      <c r="GH66">
        <v>1</v>
      </c>
      <c r="GU66">
        <v>1</v>
      </c>
      <c r="GV66">
        <v>1</v>
      </c>
      <c r="GW66">
        <v>1</v>
      </c>
      <c r="GX66">
        <v>1</v>
      </c>
      <c r="GY66">
        <v>1</v>
      </c>
      <c r="GZ66">
        <v>1</v>
      </c>
      <c r="HA66">
        <v>1</v>
      </c>
      <c r="HI66">
        <v>3</v>
      </c>
      <c r="JC66">
        <v>2</v>
      </c>
      <c r="JO66">
        <v>3</v>
      </c>
    </row>
    <row r="67" spans="1:332" x14ac:dyDescent="0.35">
      <c r="A67">
        <v>21056</v>
      </c>
      <c r="BL67">
        <v>2</v>
      </c>
      <c r="BQ67">
        <v>2</v>
      </c>
      <c r="EO67">
        <v>2</v>
      </c>
      <c r="HD67">
        <v>2</v>
      </c>
      <c r="HE67">
        <v>2</v>
      </c>
      <c r="HF67">
        <v>2</v>
      </c>
      <c r="HG67">
        <v>2</v>
      </c>
      <c r="HH67">
        <v>2</v>
      </c>
      <c r="HY67">
        <v>2</v>
      </c>
      <c r="HZ67">
        <v>2</v>
      </c>
      <c r="IA67">
        <v>2</v>
      </c>
      <c r="KX67">
        <v>1</v>
      </c>
      <c r="LL67">
        <v>1</v>
      </c>
      <c r="LP67">
        <v>2</v>
      </c>
    </row>
    <row r="68" spans="1:332" x14ac:dyDescent="0.35">
      <c r="A68">
        <v>42022</v>
      </c>
      <c r="BQ68">
        <v>4</v>
      </c>
      <c r="EO68">
        <v>1</v>
      </c>
    </row>
    <row r="69" spans="1:332" x14ac:dyDescent="0.35">
      <c r="A69">
        <v>21543</v>
      </c>
      <c r="BR69">
        <v>2</v>
      </c>
      <c r="BT69">
        <v>2</v>
      </c>
      <c r="CF69">
        <v>2</v>
      </c>
      <c r="HL69">
        <v>2</v>
      </c>
      <c r="JV69">
        <v>2</v>
      </c>
      <c r="LR69">
        <v>2</v>
      </c>
    </row>
    <row r="70" spans="1:332" x14ac:dyDescent="0.35">
      <c r="A70">
        <v>24129</v>
      </c>
      <c r="BS70">
        <v>3</v>
      </c>
      <c r="GD70">
        <v>3</v>
      </c>
    </row>
    <row r="71" spans="1:332" x14ac:dyDescent="0.35">
      <c r="A71">
        <v>12587</v>
      </c>
      <c r="BU71">
        <v>2</v>
      </c>
      <c r="BX71">
        <v>1</v>
      </c>
      <c r="BY71">
        <v>2</v>
      </c>
      <c r="BZ71">
        <v>1</v>
      </c>
      <c r="CN71">
        <v>2</v>
      </c>
      <c r="JW71">
        <v>3</v>
      </c>
      <c r="LN71">
        <v>1</v>
      </c>
      <c r="LT71">
        <v>2</v>
      </c>
    </row>
    <row r="72" spans="1:332" x14ac:dyDescent="0.35">
      <c r="A72">
        <v>31459</v>
      </c>
      <c r="BU72">
        <v>2</v>
      </c>
      <c r="BV72">
        <v>2</v>
      </c>
      <c r="CA72">
        <v>2</v>
      </c>
      <c r="GQ72">
        <v>2</v>
      </c>
    </row>
    <row r="73" spans="1:332" ht="14.25" customHeight="1" x14ac:dyDescent="0.35">
      <c r="A73">
        <v>31407</v>
      </c>
      <c r="BU73">
        <v>2</v>
      </c>
      <c r="BV73">
        <v>2</v>
      </c>
      <c r="BW73">
        <v>2</v>
      </c>
      <c r="BX73">
        <v>3</v>
      </c>
      <c r="BY73">
        <v>3</v>
      </c>
      <c r="BZ73">
        <v>1</v>
      </c>
      <c r="CA73">
        <v>2</v>
      </c>
      <c r="CN73">
        <v>3</v>
      </c>
      <c r="GB73">
        <v>2</v>
      </c>
      <c r="GE73">
        <v>2</v>
      </c>
      <c r="GF73">
        <v>2</v>
      </c>
      <c r="GG73">
        <v>2</v>
      </c>
      <c r="GH73">
        <v>2</v>
      </c>
      <c r="GQ73">
        <v>2</v>
      </c>
      <c r="GU73">
        <v>2</v>
      </c>
      <c r="GV73">
        <v>2</v>
      </c>
      <c r="GW73">
        <v>2</v>
      </c>
      <c r="GX73">
        <v>2</v>
      </c>
      <c r="GY73">
        <v>2</v>
      </c>
      <c r="GZ73">
        <v>2</v>
      </c>
      <c r="HA73">
        <v>2</v>
      </c>
      <c r="HC73">
        <v>2</v>
      </c>
      <c r="HD73">
        <v>2</v>
      </c>
      <c r="HE73">
        <v>2</v>
      </c>
      <c r="HF73">
        <v>2</v>
      </c>
      <c r="HG73">
        <v>2</v>
      </c>
      <c r="HH73">
        <v>2</v>
      </c>
      <c r="HT73">
        <v>2</v>
      </c>
      <c r="HU73">
        <v>2</v>
      </c>
      <c r="HV73">
        <v>2</v>
      </c>
      <c r="HW73">
        <v>2</v>
      </c>
      <c r="HY73">
        <v>2</v>
      </c>
      <c r="HZ73">
        <v>2</v>
      </c>
      <c r="IA73">
        <v>2</v>
      </c>
      <c r="IH73">
        <v>2</v>
      </c>
      <c r="II73">
        <v>2</v>
      </c>
      <c r="IL73">
        <v>2</v>
      </c>
      <c r="IM73">
        <v>2</v>
      </c>
      <c r="IO73">
        <v>2</v>
      </c>
      <c r="IQ73">
        <v>2</v>
      </c>
      <c r="JN73">
        <v>1</v>
      </c>
      <c r="JU73">
        <v>1</v>
      </c>
      <c r="JW73">
        <v>2</v>
      </c>
      <c r="JY73">
        <v>1</v>
      </c>
      <c r="KM73">
        <v>1</v>
      </c>
      <c r="KW73">
        <v>3</v>
      </c>
      <c r="LN73">
        <v>2</v>
      </c>
      <c r="LS73">
        <v>1</v>
      </c>
      <c r="LT73">
        <v>3</v>
      </c>
    </row>
    <row r="74" spans="1:332" x14ac:dyDescent="0.35">
      <c r="A74">
        <v>44517</v>
      </c>
      <c r="BU74">
        <v>2</v>
      </c>
      <c r="BW74">
        <v>2</v>
      </c>
      <c r="CQ74">
        <v>2</v>
      </c>
      <c r="CS74">
        <v>2</v>
      </c>
      <c r="DE74">
        <v>2</v>
      </c>
      <c r="IB74">
        <v>2</v>
      </c>
      <c r="IT74">
        <v>1</v>
      </c>
      <c r="IU74">
        <v>2</v>
      </c>
      <c r="JQ74">
        <v>2</v>
      </c>
      <c r="KM74">
        <v>2</v>
      </c>
      <c r="LN74">
        <v>2</v>
      </c>
    </row>
    <row r="75" spans="1:332" x14ac:dyDescent="0.35">
      <c r="A75">
        <v>21046</v>
      </c>
      <c r="BV75">
        <v>3</v>
      </c>
      <c r="HT75">
        <v>2</v>
      </c>
      <c r="HU75">
        <v>2</v>
      </c>
      <c r="HV75">
        <v>2</v>
      </c>
      <c r="HW75">
        <v>2</v>
      </c>
      <c r="IH75">
        <v>3</v>
      </c>
      <c r="II75">
        <v>2</v>
      </c>
      <c r="IJ75">
        <v>3</v>
      </c>
      <c r="JC75">
        <v>3</v>
      </c>
    </row>
    <row r="76" spans="1:332" x14ac:dyDescent="0.35">
      <c r="A76">
        <v>42866</v>
      </c>
      <c r="BW76">
        <v>2</v>
      </c>
      <c r="BY76">
        <v>2</v>
      </c>
      <c r="BZ76">
        <v>1</v>
      </c>
      <c r="JW76">
        <v>3</v>
      </c>
      <c r="JY76">
        <v>2</v>
      </c>
      <c r="KM76">
        <v>2</v>
      </c>
      <c r="LN76">
        <v>2</v>
      </c>
      <c r="LS76">
        <v>2</v>
      </c>
      <c r="LT76">
        <v>2</v>
      </c>
    </row>
    <row r="77" spans="1:332" x14ac:dyDescent="0.35">
      <c r="A77">
        <v>31454</v>
      </c>
      <c r="BX77">
        <v>3</v>
      </c>
      <c r="BY77">
        <v>3</v>
      </c>
      <c r="CN77">
        <v>3</v>
      </c>
      <c r="LT77">
        <v>3</v>
      </c>
    </row>
    <row r="78" spans="1:332" x14ac:dyDescent="0.35">
      <c r="A78">
        <v>31486</v>
      </c>
      <c r="CA78">
        <v>2</v>
      </c>
    </row>
    <row r="79" spans="1:332" x14ac:dyDescent="0.35">
      <c r="A79">
        <v>33054</v>
      </c>
      <c r="CK79">
        <v>3</v>
      </c>
      <c r="CV79">
        <v>2</v>
      </c>
      <c r="CW79">
        <v>2</v>
      </c>
      <c r="CY79">
        <v>2</v>
      </c>
      <c r="DH79">
        <v>1</v>
      </c>
      <c r="DL79">
        <v>1</v>
      </c>
      <c r="EU79">
        <v>3</v>
      </c>
      <c r="GC79">
        <v>3</v>
      </c>
      <c r="HI79">
        <v>3</v>
      </c>
      <c r="HM79">
        <v>3</v>
      </c>
      <c r="HZ79">
        <v>2</v>
      </c>
      <c r="IF79">
        <v>1</v>
      </c>
      <c r="IG79">
        <v>2</v>
      </c>
      <c r="IH79">
        <v>1</v>
      </c>
      <c r="II79">
        <v>1</v>
      </c>
      <c r="IP79">
        <v>3</v>
      </c>
      <c r="IR79">
        <v>3</v>
      </c>
      <c r="IS79">
        <v>1</v>
      </c>
      <c r="IT79">
        <v>1</v>
      </c>
      <c r="IU79">
        <v>2</v>
      </c>
      <c r="KO79">
        <v>3</v>
      </c>
    </row>
    <row r="80" spans="1:332" x14ac:dyDescent="0.35">
      <c r="A80">
        <v>31051</v>
      </c>
      <c r="CO80">
        <v>2</v>
      </c>
      <c r="DT80">
        <v>2</v>
      </c>
      <c r="EQ80">
        <v>2</v>
      </c>
    </row>
    <row r="81" spans="1:324" x14ac:dyDescent="0.35">
      <c r="A81">
        <v>35052</v>
      </c>
      <c r="CR81">
        <v>2</v>
      </c>
      <c r="CU81">
        <v>2</v>
      </c>
      <c r="DD81">
        <v>2</v>
      </c>
      <c r="DI81">
        <v>2</v>
      </c>
      <c r="DR81">
        <v>2</v>
      </c>
      <c r="DS81">
        <v>2</v>
      </c>
      <c r="EA81">
        <v>2</v>
      </c>
      <c r="EM81">
        <v>2</v>
      </c>
      <c r="IE81">
        <v>2</v>
      </c>
      <c r="IT81">
        <v>1</v>
      </c>
      <c r="JH81">
        <v>2</v>
      </c>
    </row>
    <row r="82" spans="1:324" x14ac:dyDescent="0.35">
      <c r="A82">
        <v>35071</v>
      </c>
      <c r="CR82">
        <v>2</v>
      </c>
      <c r="CU82">
        <v>2</v>
      </c>
      <c r="DD82">
        <v>2</v>
      </c>
      <c r="DI82">
        <v>2</v>
      </c>
      <c r="DR82">
        <v>1</v>
      </c>
      <c r="DS82">
        <v>2</v>
      </c>
      <c r="EC82">
        <v>2</v>
      </c>
      <c r="HU82">
        <v>2</v>
      </c>
      <c r="HY82">
        <v>2</v>
      </c>
      <c r="HZ82">
        <v>2</v>
      </c>
      <c r="IA82">
        <v>2</v>
      </c>
      <c r="IE82">
        <v>2</v>
      </c>
      <c r="IT82">
        <v>2</v>
      </c>
      <c r="JH82">
        <v>2</v>
      </c>
      <c r="JM82">
        <v>2</v>
      </c>
      <c r="JZ82">
        <v>2</v>
      </c>
      <c r="LL82">
        <v>2</v>
      </c>
    </row>
    <row r="83" spans="1:324" x14ac:dyDescent="0.35">
      <c r="A83">
        <v>32650</v>
      </c>
      <c r="CW83">
        <v>3</v>
      </c>
      <c r="CY83">
        <v>3</v>
      </c>
      <c r="DC83">
        <v>2</v>
      </c>
      <c r="DD83">
        <v>1</v>
      </c>
      <c r="DF83">
        <v>1</v>
      </c>
      <c r="DG83">
        <v>3</v>
      </c>
      <c r="DI83">
        <v>1</v>
      </c>
      <c r="DJ83">
        <v>3</v>
      </c>
      <c r="DN83">
        <v>2</v>
      </c>
      <c r="DO83">
        <v>1</v>
      </c>
      <c r="DQ83">
        <v>2</v>
      </c>
      <c r="DS83">
        <v>1</v>
      </c>
      <c r="EJ83">
        <v>3</v>
      </c>
      <c r="HK83">
        <v>3</v>
      </c>
      <c r="HY83">
        <v>1</v>
      </c>
      <c r="HZ83">
        <v>1</v>
      </c>
      <c r="IA83">
        <v>2</v>
      </c>
      <c r="IT83">
        <v>1</v>
      </c>
      <c r="IU83">
        <v>2</v>
      </c>
      <c r="JD83">
        <v>3</v>
      </c>
      <c r="JH83">
        <v>1</v>
      </c>
      <c r="JI83">
        <v>1</v>
      </c>
      <c r="JK83">
        <v>3</v>
      </c>
      <c r="JM83">
        <v>1</v>
      </c>
      <c r="JZ83">
        <v>2</v>
      </c>
      <c r="KE83">
        <v>1</v>
      </c>
      <c r="KG83">
        <v>2</v>
      </c>
      <c r="KI83">
        <v>1</v>
      </c>
      <c r="KJ83">
        <v>2</v>
      </c>
      <c r="KK83">
        <v>2</v>
      </c>
      <c r="KL83">
        <v>3</v>
      </c>
    </row>
    <row r="84" spans="1:324" x14ac:dyDescent="0.35">
      <c r="A84">
        <v>31023</v>
      </c>
      <c r="CZ84">
        <v>4</v>
      </c>
      <c r="EK84">
        <v>4</v>
      </c>
      <c r="ER84">
        <v>4</v>
      </c>
      <c r="ES84">
        <v>4</v>
      </c>
      <c r="KH84">
        <v>4</v>
      </c>
    </row>
    <row r="85" spans="1:324" x14ac:dyDescent="0.35">
      <c r="A85">
        <v>31036</v>
      </c>
      <c r="CZ85">
        <v>3</v>
      </c>
      <c r="EK85">
        <v>3</v>
      </c>
      <c r="ER85">
        <v>3</v>
      </c>
      <c r="ES85">
        <v>3</v>
      </c>
      <c r="KH85">
        <v>3</v>
      </c>
    </row>
    <row r="86" spans="1:324" x14ac:dyDescent="0.35">
      <c r="A86">
        <v>42661</v>
      </c>
      <c r="DA86">
        <v>3</v>
      </c>
      <c r="EB86">
        <v>3</v>
      </c>
      <c r="FI86">
        <v>3</v>
      </c>
    </row>
    <row r="87" spans="1:324" x14ac:dyDescent="0.35">
      <c r="A87">
        <v>32652</v>
      </c>
      <c r="DC87">
        <v>3</v>
      </c>
      <c r="DG87">
        <v>2</v>
      </c>
      <c r="DJ87">
        <v>2</v>
      </c>
      <c r="DN87">
        <v>3</v>
      </c>
      <c r="HK87">
        <v>2</v>
      </c>
      <c r="KK87">
        <v>3</v>
      </c>
    </row>
    <row r="88" spans="1:324" x14ac:dyDescent="0.35">
      <c r="A88">
        <v>32663</v>
      </c>
      <c r="DC88">
        <v>2</v>
      </c>
      <c r="DD88">
        <v>1</v>
      </c>
      <c r="DF88">
        <v>2</v>
      </c>
      <c r="DG88">
        <v>3</v>
      </c>
      <c r="DH88">
        <v>1</v>
      </c>
      <c r="DI88">
        <v>2</v>
      </c>
      <c r="DJ88">
        <v>3</v>
      </c>
      <c r="DL88">
        <v>1</v>
      </c>
      <c r="DM88">
        <v>2</v>
      </c>
      <c r="DN88">
        <v>2</v>
      </c>
      <c r="DO88">
        <v>2</v>
      </c>
      <c r="DR88">
        <v>1</v>
      </c>
      <c r="DS88">
        <v>1</v>
      </c>
      <c r="HK88">
        <v>3</v>
      </c>
      <c r="IA88">
        <v>2</v>
      </c>
      <c r="IE88">
        <v>1</v>
      </c>
      <c r="IF88">
        <v>1</v>
      </c>
      <c r="IG88">
        <v>2</v>
      </c>
      <c r="JH88">
        <v>1</v>
      </c>
      <c r="JZ88">
        <v>2</v>
      </c>
      <c r="KE88">
        <v>2</v>
      </c>
      <c r="KG88">
        <v>3</v>
      </c>
      <c r="KI88">
        <v>2</v>
      </c>
      <c r="KJ88">
        <v>2</v>
      </c>
      <c r="KK88">
        <v>2</v>
      </c>
      <c r="KL88">
        <v>2</v>
      </c>
    </row>
    <row r="89" spans="1:324" x14ac:dyDescent="0.35">
      <c r="A89">
        <v>13366</v>
      </c>
      <c r="DF89">
        <v>2</v>
      </c>
      <c r="DG89">
        <v>3</v>
      </c>
      <c r="DJ89">
        <v>3</v>
      </c>
      <c r="DK89">
        <v>2</v>
      </c>
      <c r="DM89">
        <v>3</v>
      </c>
      <c r="DO89">
        <v>2</v>
      </c>
      <c r="HK89">
        <v>3</v>
      </c>
      <c r="KG89">
        <v>2</v>
      </c>
      <c r="KI89">
        <v>2</v>
      </c>
      <c r="KJ89">
        <v>2</v>
      </c>
      <c r="KL89">
        <v>2</v>
      </c>
    </row>
    <row r="90" spans="1:324" x14ac:dyDescent="0.35">
      <c r="A90">
        <v>32688</v>
      </c>
      <c r="DH90">
        <v>2</v>
      </c>
      <c r="DL90">
        <v>2</v>
      </c>
      <c r="IF90">
        <v>2</v>
      </c>
      <c r="IG90">
        <v>3</v>
      </c>
      <c r="IS90">
        <v>2</v>
      </c>
    </row>
    <row r="91" spans="1:324" x14ac:dyDescent="0.35">
      <c r="A91">
        <v>32611</v>
      </c>
      <c r="DM91">
        <v>3</v>
      </c>
    </row>
    <row r="92" spans="1:324" x14ac:dyDescent="0.35">
      <c r="A92">
        <v>31625</v>
      </c>
      <c r="DQ92">
        <v>3</v>
      </c>
    </row>
    <row r="93" spans="1:324" x14ac:dyDescent="0.35">
      <c r="A93">
        <v>31894</v>
      </c>
      <c r="EJ93">
        <v>3</v>
      </c>
      <c r="EX93">
        <v>3</v>
      </c>
      <c r="FA93">
        <v>3</v>
      </c>
      <c r="FJ93">
        <v>3</v>
      </c>
      <c r="FK93">
        <v>3</v>
      </c>
      <c r="FL93">
        <v>3</v>
      </c>
    </row>
    <row r="94" spans="1:324" x14ac:dyDescent="0.35">
      <c r="A94">
        <v>31889</v>
      </c>
      <c r="EL94">
        <v>3</v>
      </c>
      <c r="FH94">
        <v>3</v>
      </c>
      <c r="FO94">
        <v>3</v>
      </c>
    </row>
    <row r="95" spans="1:324" x14ac:dyDescent="0.35">
      <c r="A95">
        <v>31879</v>
      </c>
      <c r="EM95">
        <v>3</v>
      </c>
    </row>
    <row r="96" spans="1:324" x14ac:dyDescent="0.35">
      <c r="A96">
        <v>42757</v>
      </c>
      <c r="EM96">
        <v>1</v>
      </c>
      <c r="IN96">
        <v>1</v>
      </c>
    </row>
    <row r="97" spans="1:306" x14ac:dyDescent="0.35">
      <c r="A97">
        <v>32008</v>
      </c>
      <c r="EN97">
        <v>3</v>
      </c>
      <c r="KT97">
        <v>3</v>
      </c>
    </row>
    <row r="98" spans="1:306" x14ac:dyDescent="0.35">
      <c r="A98">
        <v>32135</v>
      </c>
      <c r="EN98">
        <v>2</v>
      </c>
      <c r="ET98">
        <v>2</v>
      </c>
      <c r="IJ98">
        <v>2</v>
      </c>
      <c r="KT98">
        <v>2</v>
      </c>
    </row>
    <row r="99" spans="1:306" x14ac:dyDescent="0.35">
      <c r="A99">
        <v>46311</v>
      </c>
      <c r="EN99">
        <v>2</v>
      </c>
      <c r="KT99">
        <v>2</v>
      </c>
    </row>
    <row r="100" spans="1:306" x14ac:dyDescent="0.35">
      <c r="A100">
        <v>21008</v>
      </c>
      <c r="EO100">
        <v>3</v>
      </c>
    </row>
    <row r="101" spans="1:306" x14ac:dyDescent="0.35">
      <c r="A101">
        <v>31759</v>
      </c>
      <c r="EW101">
        <v>2</v>
      </c>
      <c r="EX101">
        <v>2</v>
      </c>
    </row>
    <row r="102" spans="1:306" x14ac:dyDescent="0.35">
      <c r="A102">
        <v>31876</v>
      </c>
      <c r="EX102">
        <v>1</v>
      </c>
    </row>
    <row r="103" spans="1:306" x14ac:dyDescent="0.35">
      <c r="A103">
        <v>44780</v>
      </c>
      <c r="EZ103">
        <v>2</v>
      </c>
    </row>
    <row r="104" spans="1:306" x14ac:dyDescent="0.35">
      <c r="A104">
        <v>31862</v>
      </c>
      <c r="EZ104">
        <v>3</v>
      </c>
      <c r="FB104">
        <v>3</v>
      </c>
      <c r="FC104">
        <v>3</v>
      </c>
      <c r="FP104">
        <v>3</v>
      </c>
    </row>
    <row r="105" spans="1:306" x14ac:dyDescent="0.35">
      <c r="A105">
        <v>24354</v>
      </c>
      <c r="FC105">
        <v>2</v>
      </c>
      <c r="FN105">
        <v>2</v>
      </c>
      <c r="FQ105">
        <v>2</v>
      </c>
      <c r="FS105">
        <v>2</v>
      </c>
      <c r="FU105">
        <v>2</v>
      </c>
    </row>
    <row r="106" spans="1:306" x14ac:dyDescent="0.35">
      <c r="A106">
        <v>30854</v>
      </c>
      <c r="FD106">
        <v>2</v>
      </c>
    </row>
    <row r="107" spans="1:306" x14ac:dyDescent="0.35">
      <c r="A107">
        <v>31067</v>
      </c>
      <c r="FD107">
        <v>3</v>
      </c>
    </row>
    <row r="108" spans="1:306" x14ac:dyDescent="0.35">
      <c r="A108">
        <v>23594</v>
      </c>
      <c r="FJ108">
        <v>2</v>
      </c>
      <c r="FN108">
        <v>1</v>
      </c>
      <c r="FS108">
        <v>1</v>
      </c>
      <c r="FT108">
        <v>2</v>
      </c>
      <c r="FU108">
        <v>3</v>
      </c>
    </row>
    <row r="109" spans="1:306" x14ac:dyDescent="0.35">
      <c r="A109">
        <v>12261</v>
      </c>
      <c r="FJ109">
        <v>1</v>
      </c>
    </row>
    <row r="110" spans="1:306" x14ac:dyDescent="0.35">
      <c r="A110">
        <v>31866</v>
      </c>
      <c r="FJ110">
        <v>1</v>
      </c>
      <c r="FL110">
        <v>1</v>
      </c>
    </row>
    <row r="111" spans="1:306" x14ac:dyDescent="0.35">
      <c r="A111">
        <v>23613</v>
      </c>
      <c r="FK111">
        <v>3</v>
      </c>
      <c r="FT111">
        <v>2</v>
      </c>
      <c r="FU111">
        <v>3</v>
      </c>
      <c r="FV111">
        <v>2</v>
      </c>
    </row>
    <row r="112" spans="1:306" x14ac:dyDescent="0.35">
      <c r="A112">
        <v>14256</v>
      </c>
      <c r="FM112">
        <v>2</v>
      </c>
    </row>
    <row r="113" spans="1:281" x14ac:dyDescent="0.35">
      <c r="A113">
        <v>31886</v>
      </c>
      <c r="FN113">
        <v>2</v>
      </c>
      <c r="FS113">
        <v>2</v>
      </c>
      <c r="FT113">
        <v>2</v>
      </c>
      <c r="FU113">
        <v>3</v>
      </c>
      <c r="FV113">
        <v>2</v>
      </c>
    </row>
    <row r="114" spans="1:281" x14ac:dyDescent="0.35">
      <c r="A114">
        <v>31084</v>
      </c>
      <c r="FN114">
        <v>1</v>
      </c>
      <c r="FQ114">
        <v>1</v>
      </c>
      <c r="FR114">
        <v>1</v>
      </c>
      <c r="FS114">
        <v>1</v>
      </c>
      <c r="FT114">
        <v>1</v>
      </c>
      <c r="FU114">
        <v>2</v>
      </c>
      <c r="FV114">
        <v>2</v>
      </c>
    </row>
    <row r="115" spans="1:281" x14ac:dyDescent="0.35">
      <c r="A115">
        <v>24346</v>
      </c>
      <c r="FN115">
        <v>2</v>
      </c>
      <c r="FS115">
        <v>2</v>
      </c>
      <c r="FU115">
        <v>3</v>
      </c>
      <c r="FV115">
        <v>2</v>
      </c>
    </row>
    <row r="116" spans="1:281" x14ac:dyDescent="0.35">
      <c r="A116">
        <v>22654</v>
      </c>
      <c r="FQ116">
        <v>2</v>
      </c>
      <c r="FR116">
        <v>2</v>
      </c>
    </row>
    <row r="117" spans="1:281" x14ac:dyDescent="0.35">
      <c r="A117">
        <v>22024</v>
      </c>
      <c r="FR117">
        <v>2</v>
      </c>
    </row>
    <row r="118" spans="1:281" x14ac:dyDescent="0.35">
      <c r="A118">
        <v>22062</v>
      </c>
      <c r="FR118">
        <v>2</v>
      </c>
      <c r="HU118">
        <v>2</v>
      </c>
      <c r="HV118">
        <v>2</v>
      </c>
    </row>
    <row r="119" spans="1:281" x14ac:dyDescent="0.35">
      <c r="A119">
        <v>22254</v>
      </c>
      <c r="FR119">
        <v>1</v>
      </c>
    </row>
    <row r="120" spans="1:281" x14ac:dyDescent="0.35">
      <c r="A120">
        <v>23086</v>
      </c>
      <c r="FT120">
        <v>2</v>
      </c>
    </row>
    <row r="121" spans="1:281" x14ac:dyDescent="0.35">
      <c r="A121">
        <v>25052</v>
      </c>
      <c r="FT121">
        <v>1</v>
      </c>
    </row>
    <row r="122" spans="1:281" x14ac:dyDescent="0.35">
      <c r="A122">
        <v>23584</v>
      </c>
      <c r="FT122">
        <v>2</v>
      </c>
    </row>
    <row r="123" spans="1:281" x14ac:dyDescent="0.35">
      <c r="A123">
        <v>31872</v>
      </c>
      <c r="GB123">
        <v>2</v>
      </c>
      <c r="IL123">
        <v>3</v>
      </c>
      <c r="IM123">
        <v>2</v>
      </c>
      <c r="IO123">
        <v>2</v>
      </c>
    </row>
    <row r="124" spans="1:281" x14ac:dyDescent="0.35">
      <c r="A124">
        <v>21352</v>
      </c>
      <c r="GB124">
        <v>2</v>
      </c>
      <c r="GS124">
        <v>2</v>
      </c>
      <c r="IL124">
        <v>3</v>
      </c>
    </row>
    <row r="125" spans="1:281" x14ac:dyDescent="0.35">
      <c r="A125">
        <v>23622</v>
      </c>
      <c r="GB125">
        <v>2</v>
      </c>
      <c r="GS125">
        <v>3</v>
      </c>
    </row>
    <row r="126" spans="1:281" x14ac:dyDescent="0.35">
      <c r="A126">
        <v>21054</v>
      </c>
      <c r="GC126">
        <v>3</v>
      </c>
      <c r="GE126">
        <v>3</v>
      </c>
      <c r="GF126">
        <v>3</v>
      </c>
      <c r="GG126">
        <v>2</v>
      </c>
      <c r="GH126">
        <v>2</v>
      </c>
      <c r="GU126">
        <v>2</v>
      </c>
      <c r="GV126">
        <v>2</v>
      </c>
      <c r="GW126">
        <v>2</v>
      </c>
      <c r="GX126">
        <v>2</v>
      </c>
      <c r="GY126">
        <v>2</v>
      </c>
      <c r="GZ126">
        <v>2</v>
      </c>
      <c r="HA126">
        <v>2</v>
      </c>
      <c r="HI126">
        <v>3</v>
      </c>
      <c r="JL126">
        <v>1</v>
      </c>
    </row>
    <row r="127" spans="1:281" x14ac:dyDescent="0.35">
      <c r="A127">
        <v>21532</v>
      </c>
      <c r="GJ127">
        <v>2</v>
      </c>
      <c r="GL127">
        <v>2</v>
      </c>
      <c r="GQ127">
        <v>2</v>
      </c>
      <c r="HJ127">
        <v>1</v>
      </c>
      <c r="HL127">
        <v>2</v>
      </c>
      <c r="HQ127">
        <v>1</v>
      </c>
      <c r="HS127">
        <v>1</v>
      </c>
      <c r="JE127">
        <v>1</v>
      </c>
      <c r="JU127">
        <v>1</v>
      </c>
    </row>
    <row r="128" spans="1:281" x14ac:dyDescent="0.35">
      <c r="A128">
        <v>21349</v>
      </c>
      <c r="HG128">
        <v>2</v>
      </c>
    </row>
    <row r="129" spans="1:300" x14ac:dyDescent="0.35">
      <c r="A129">
        <v>42686</v>
      </c>
      <c r="HR129">
        <v>1</v>
      </c>
      <c r="KF129">
        <v>2</v>
      </c>
    </row>
    <row r="130" spans="1:300" x14ac:dyDescent="0.35">
      <c r="A130">
        <v>21053</v>
      </c>
      <c r="HR130">
        <v>1</v>
      </c>
      <c r="KF130">
        <v>1</v>
      </c>
    </row>
    <row r="131" spans="1:300" x14ac:dyDescent="0.35">
      <c r="A131">
        <v>34584</v>
      </c>
      <c r="HR131">
        <v>2</v>
      </c>
      <c r="JC131">
        <v>2</v>
      </c>
      <c r="KF131">
        <v>2</v>
      </c>
    </row>
    <row r="132" spans="1:300" x14ac:dyDescent="0.35">
      <c r="A132">
        <v>31859</v>
      </c>
      <c r="HS132">
        <v>3</v>
      </c>
      <c r="IC132">
        <v>3</v>
      </c>
    </row>
    <row r="133" spans="1:300" x14ac:dyDescent="0.35">
      <c r="A133">
        <v>34254</v>
      </c>
      <c r="HS133">
        <v>2</v>
      </c>
    </row>
    <row r="134" spans="1:300" x14ac:dyDescent="0.35">
      <c r="A134">
        <v>22334</v>
      </c>
      <c r="HV134">
        <v>2</v>
      </c>
    </row>
    <row r="135" spans="1:300" x14ac:dyDescent="0.35">
      <c r="A135">
        <v>31742</v>
      </c>
      <c r="HX135">
        <v>2</v>
      </c>
    </row>
    <row r="136" spans="1:300" x14ac:dyDescent="0.35">
      <c r="A136">
        <v>31734</v>
      </c>
      <c r="HX136">
        <v>2</v>
      </c>
    </row>
    <row r="137" spans="1:300" x14ac:dyDescent="0.35">
      <c r="A137">
        <v>33024</v>
      </c>
      <c r="HY137">
        <v>2</v>
      </c>
      <c r="HZ137">
        <v>2</v>
      </c>
      <c r="IA137">
        <v>1</v>
      </c>
      <c r="IB137">
        <v>2</v>
      </c>
      <c r="IE137">
        <v>1</v>
      </c>
      <c r="IU137">
        <v>1</v>
      </c>
      <c r="JI137">
        <v>2</v>
      </c>
      <c r="JM137">
        <v>1</v>
      </c>
      <c r="JQ137">
        <v>2</v>
      </c>
      <c r="KM137">
        <v>1</v>
      </c>
      <c r="KN137">
        <v>1</v>
      </c>
    </row>
    <row r="138" spans="1:300" x14ac:dyDescent="0.35">
      <c r="A138">
        <v>42815</v>
      </c>
      <c r="IA138">
        <v>1</v>
      </c>
      <c r="KJ138">
        <v>1</v>
      </c>
      <c r="KL138">
        <v>3</v>
      </c>
    </row>
    <row r="139" spans="1:300" x14ac:dyDescent="0.35">
      <c r="A139">
        <v>13236</v>
      </c>
      <c r="IB139">
        <v>2</v>
      </c>
      <c r="IC139">
        <v>3</v>
      </c>
      <c r="ID139">
        <v>4</v>
      </c>
      <c r="JQ139">
        <v>1</v>
      </c>
    </row>
    <row r="140" spans="1:300" x14ac:dyDescent="0.35">
      <c r="A140">
        <v>44072</v>
      </c>
      <c r="IE140">
        <v>1</v>
      </c>
      <c r="JM140">
        <v>1</v>
      </c>
      <c r="JQ140">
        <v>1</v>
      </c>
      <c r="KN140">
        <v>2</v>
      </c>
    </row>
    <row r="141" spans="1:300" x14ac:dyDescent="0.35">
      <c r="A141">
        <v>33052</v>
      </c>
      <c r="IG141">
        <v>3</v>
      </c>
      <c r="IS141">
        <v>2</v>
      </c>
    </row>
    <row r="142" spans="1:300" x14ac:dyDescent="0.35">
      <c r="A142">
        <v>44542</v>
      </c>
      <c r="IJ142">
        <v>1</v>
      </c>
    </row>
    <row r="143" spans="1:300" x14ac:dyDescent="0.35">
      <c r="A143">
        <v>32054</v>
      </c>
      <c r="IL143">
        <v>2</v>
      </c>
    </row>
    <row r="144" spans="1:300" x14ac:dyDescent="0.35">
      <c r="A144">
        <v>34506</v>
      </c>
      <c r="IL144">
        <v>2</v>
      </c>
    </row>
    <row r="145" spans="1:333" x14ac:dyDescent="0.35">
      <c r="A145">
        <v>21368</v>
      </c>
      <c r="IM145">
        <v>2</v>
      </c>
      <c r="IO145">
        <v>3</v>
      </c>
      <c r="LC145">
        <v>3</v>
      </c>
      <c r="LD145">
        <v>3</v>
      </c>
    </row>
    <row r="146" spans="1:333" x14ac:dyDescent="0.35">
      <c r="A146">
        <v>21347</v>
      </c>
      <c r="IM146">
        <v>1</v>
      </c>
      <c r="IO146">
        <v>1</v>
      </c>
      <c r="IQ146">
        <v>2</v>
      </c>
    </row>
    <row r="147" spans="1:333" x14ac:dyDescent="0.35">
      <c r="A147">
        <v>12061</v>
      </c>
      <c r="IM147">
        <v>1</v>
      </c>
      <c r="IP147">
        <v>1</v>
      </c>
      <c r="IQ147">
        <v>1</v>
      </c>
      <c r="IR147">
        <v>1</v>
      </c>
    </row>
    <row r="148" spans="1:333" x14ac:dyDescent="0.35">
      <c r="A148">
        <v>42759</v>
      </c>
      <c r="IN148">
        <v>2</v>
      </c>
    </row>
    <row r="149" spans="1:333" x14ac:dyDescent="0.35">
      <c r="A149">
        <v>42752</v>
      </c>
      <c r="IN149">
        <v>1</v>
      </c>
    </row>
    <row r="150" spans="1:333" x14ac:dyDescent="0.35">
      <c r="A150">
        <v>34525</v>
      </c>
      <c r="IN150">
        <v>2</v>
      </c>
    </row>
    <row r="151" spans="1:333" x14ac:dyDescent="0.35">
      <c r="A151">
        <v>31633</v>
      </c>
      <c r="JT151">
        <v>1</v>
      </c>
    </row>
    <row r="152" spans="1:333" x14ac:dyDescent="0.35">
      <c r="A152">
        <v>42863</v>
      </c>
      <c r="JY152">
        <v>2</v>
      </c>
      <c r="KM152">
        <v>2</v>
      </c>
      <c r="LS152">
        <v>2</v>
      </c>
    </row>
    <row r="153" spans="1:333" x14ac:dyDescent="0.35">
      <c r="A153">
        <v>33035</v>
      </c>
      <c r="KI153">
        <v>2</v>
      </c>
    </row>
    <row r="154" spans="1:333" x14ac:dyDescent="0.35">
      <c r="A154">
        <v>14454</v>
      </c>
      <c r="KN154">
        <v>2</v>
      </c>
    </row>
    <row r="155" spans="1:333" x14ac:dyDescent="0.35">
      <c r="A155">
        <v>44008</v>
      </c>
      <c r="KN155">
        <v>2</v>
      </c>
    </row>
    <row r="156" spans="1:333" x14ac:dyDescent="0.35">
      <c r="A156">
        <v>21854</v>
      </c>
      <c r="KY156">
        <v>2</v>
      </c>
    </row>
    <row r="157" spans="1:333" x14ac:dyDescent="0.35">
      <c r="A157">
        <v>31818</v>
      </c>
      <c r="LL157">
        <v>2</v>
      </c>
    </row>
    <row r="158" spans="1:333" x14ac:dyDescent="0.35">
      <c r="A158" t="s">
        <v>1151</v>
      </c>
      <c r="LR158">
        <v>2</v>
      </c>
    </row>
    <row r="159" spans="1:333" x14ac:dyDescent="0.35">
      <c r="A159">
        <v>21549</v>
      </c>
      <c r="LU159">
        <v>2</v>
      </c>
    </row>
  </sheetData>
  <conditionalFormatting sqref="A1:A1048576">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0EBE6-4A1D-45D3-AA44-F408BEFEFE8E}">
  <sheetPr codeName="Feuil15">
    <tabColor theme="4"/>
  </sheetPr>
  <dimension ref="A1:LV334"/>
  <sheetViews>
    <sheetView zoomScale="85" zoomScaleNormal="85" workbookViewId="0">
      <pane xSplit="1" ySplit="1" topLeftCell="B2" activePane="bottomRight" state="frozen"/>
      <selection pane="topRight" activeCell="AW848" sqref="AW848"/>
      <selection pane="bottomLeft" activeCell="AW848" sqref="AW848"/>
      <selection pane="bottomRight" activeCell="P15" sqref="P15"/>
    </sheetView>
  </sheetViews>
  <sheetFormatPr baseColWidth="10" defaultColWidth="11.453125" defaultRowHeight="14.5" x14ac:dyDescent="0.35"/>
  <sheetData>
    <row r="1" spans="1:334" x14ac:dyDescent="0.35">
      <c r="B1" t="s">
        <v>833</v>
      </c>
      <c r="C1" t="s">
        <v>834</v>
      </c>
      <c r="D1" t="s">
        <v>835</v>
      </c>
      <c r="E1" t="s">
        <v>836</v>
      </c>
      <c r="F1" t="s">
        <v>837</v>
      </c>
      <c r="G1" t="s">
        <v>838</v>
      </c>
      <c r="H1" t="s">
        <v>839</v>
      </c>
      <c r="I1" t="s">
        <v>840</v>
      </c>
      <c r="J1" t="s">
        <v>841</v>
      </c>
      <c r="K1" t="s">
        <v>842</v>
      </c>
      <c r="L1" t="s">
        <v>843</v>
      </c>
      <c r="M1" t="s">
        <v>844</v>
      </c>
      <c r="N1" t="s">
        <v>845</v>
      </c>
      <c r="O1" t="s">
        <v>846</v>
      </c>
      <c r="P1" t="s">
        <v>847</v>
      </c>
      <c r="Q1" t="s">
        <v>848</v>
      </c>
      <c r="R1" t="s">
        <v>849</v>
      </c>
      <c r="S1" t="s">
        <v>181</v>
      </c>
      <c r="T1" t="s">
        <v>850</v>
      </c>
      <c r="U1" t="s">
        <v>851</v>
      </c>
      <c r="V1" t="s">
        <v>852</v>
      </c>
      <c r="W1" t="s">
        <v>853</v>
      </c>
      <c r="X1" t="s">
        <v>854</v>
      </c>
      <c r="Y1" t="s">
        <v>188</v>
      </c>
      <c r="Z1" t="s">
        <v>185</v>
      </c>
      <c r="AA1" t="s">
        <v>187</v>
      </c>
      <c r="AB1" t="s">
        <v>855</v>
      </c>
      <c r="AC1" t="s">
        <v>856</v>
      </c>
      <c r="AD1" t="s">
        <v>857</v>
      </c>
      <c r="AE1" t="s">
        <v>858</v>
      </c>
      <c r="AF1" t="s">
        <v>859</v>
      </c>
      <c r="AG1" t="s">
        <v>860</v>
      </c>
      <c r="AH1" t="s">
        <v>861</v>
      </c>
      <c r="AI1" t="s">
        <v>862</v>
      </c>
      <c r="AJ1" t="s">
        <v>863</v>
      </c>
      <c r="AK1" t="s">
        <v>864</v>
      </c>
      <c r="AL1" t="s">
        <v>865</v>
      </c>
      <c r="AM1" t="s">
        <v>866</v>
      </c>
      <c r="AN1" t="s">
        <v>867</v>
      </c>
      <c r="AO1" t="s">
        <v>868</v>
      </c>
      <c r="AP1" t="s">
        <v>869</v>
      </c>
      <c r="AQ1" t="s">
        <v>870</v>
      </c>
      <c r="AR1" t="s">
        <v>871</v>
      </c>
      <c r="AS1" t="s">
        <v>872</v>
      </c>
      <c r="AT1" t="s">
        <v>873</v>
      </c>
      <c r="AU1" t="s">
        <v>874</v>
      </c>
      <c r="AV1" t="s">
        <v>875</v>
      </c>
      <c r="AW1" t="s">
        <v>876</v>
      </c>
      <c r="AX1" t="s">
        <v>877</v>
      </c>
      <c r="AY1" t="s">
        <v>878</v>
      </c>
      <c r="AZ1" t="s">
        <v>879</v>
      </c>
      <c r="BA1" t="s">
        <v>880</v>
      </c>
      <c r="BB1" t="s">
        <v>881</v>
      </c>
      <c r="BC1" t="s">
        <v>882</v>
      </c>
      <c r="BD1" t="s">
        <v>883</v>
      </c>
      <c r="BE1" t="s">
        <v>884</v>
      </c>
      <c r="BF1" t="s">
        <v>885</v>
      </c>
      <c r="BG1" t="s">
        <v>886</v>
      </c>
      <c r="BH1" t="s">
        <v>887</v>
      </c>
      <c r="BI1" t="s">
        <v>888</v>
      </c>
      <c r="BJ1" t="s">
        <v>889</v>
      </c>
      <c r="BK1" t="s">
        <v>890</v>
      </c>
      <c r="BL1" t="s">
        <v>891</v>
      </c>
      <c r="BM1" t="s">
        <v>892</v>
      </c>
      <c r="BN1" t="s">
        <v>893</v>
      </c>
      <c r="BO1" t="s">
        <v>894</v>
      </c>
      <c r="BP1" t="s">
        <v>895</v>
      </c>
      <c r="BQ1" t="s">
        <v>896</v>
      </c>
      <c r="BR1" t="s">
        <v>897</v>
      </c>
      <c r="BS1" t="s">
        <v>898</v>
      </c>
      <c r="BT1" t="s">
        <v>899</v>
      </c>
      <c r="BU1" t="s">
        <v>900</v>
      </c>
      <c r="BV1" t="s">
        <v>901</v>
      </c>
      <c r="BW1" t="s">
        <v>902</v>
      </c>
      <c r="BX1" t="s">
        <v>903</v>
      </c>
      <c r="BY1" t="s">
        <v>904</v>
      </c>
      <c r="BZ1" t="s">
        <v>905</v>
      </c>
      <c r="CA1" t="s">
        <v>906</v>
      </c>
      <c r="CB1" t="s">
        <v>907</v>
      </c>
      <c r="CC1" t="s">
        <v>908</v>
      </c>
      <c r="CD1" t="s">
        <v>909</v>
      </c>
      <c r="CE1" t="s">
        <v>910</v>
      </c>
      <c r="CF1" t="s">
        <v>911</v>
      </c>
      <c r="CG1" t="s">
        <v>912</v>
      </c>
      <c r="CH1" t="s">
        <v>913</v>
      </c>
      <c r="CI1" t="s">
        <v>914</v>
      </c>
      <c r="CJ1" t="s">
        <v>915</v>
      </c>
      <c r="CK1" t="s">
        <v>916</v>
      </c>
      <c r="CL1" t="s">
        <v>917</v>
      </c>
      <c r="CM1" t="s">
        <v>918</v>
      </c>
      <c r="CN1" t="s">
        <v>919</v>
      </c>
      <c r="CO1" t="s">
        <v>920</v>
      </c>
      <c r="CP1" t="s">
        <v>921</v>
      </c>
      <c r="CQ1" t="s">
        <v>922</v>
      </c>
      <c r="CR1" t="s">
        <v>923</v>
      </c>
      <c r="CS1" t="s">
        <v>924</v>
      </c>
      <c r="CT1" t="s">
        <v>925</v>
      </c>
      <c r="CU1" t="s">
        <v>926</v>
      </c>
      <c r="CV1" t="s">
        <v>927</v>
      </c>
      <c r="CW1" t="s">
        <v>928</v>
      </c>
      <c r="CX1" t="s">
        <v>929</v>
      </c>
      <c r="CY1" t="s">
        <v>930</v>
      </c>
      <c r="CZ1" t="s">
        <v>931</v>
      </c>
      <c r="DA1" t="s">
        <v>932</v>
      </c>
      <c r="DB1" t="s">
        <v>933</v>
      </c>
      <c r="DC1" t="s">
        <v>934</v>
      </c>
      <c r="DD1" t="s">
        <v>935</v>
      </c>
      <c r="DE1" t="s">
        <v>936</v>
      </c>
      <c r="DF1" t="s">
        <v>937</v>
      </c>
      <c r="DG1" t="s">
        <v>938</v>
      </c>
      <c r="DH1" t="s">
        <v>939</v>
      </c>
      <c r="DI1" t="s">
        <v>940</v>
      </c>
      <c r="DJ1" t="s">
        <v>941</v>
      </c>
      <c r="DK1" t="s">
        <v>942</v>
      </c>
      <c r="DL1" t="s">
        <v>943</v>
      </c>
      <c r="DM1" t="s">
        <v>944</v>
      </c>
      <c r="DN1" t="s">
        <v>945</v>
      </c>
      <c r="DO1" t="s">
        <v>946</v>
      </c>
      <c r="DP1" t="s">
        <v>947</v>
      </c>
      <c r="DQ1" t="s">
        <v>948</v>
      </c>
      <c r="DR1" t="s">
        <v>949</v>
      </c>
      <c r="DS1" t="s">
        <v>950</v>
      </c>
      <c r="DT1" t="s">
        <v>951</v>
      </c>
      <c r="DU1" t="s">
        <v>952</v>
      </c>
      <c r="DV1" t="s">
        <v>953</v>
      </c>
      <c r="DW1" t="s">
        <v>954</v>
      </c>
      <c r="DX1" t="s">
        <v>955</v>
      </c>
      <c r="DY1" t="s">
        <v>956</v>
      </c>
      <c r="DZ1" t="s">
        <v>957</v>
      </c>
      <c r="EA1" t="s">
        <v>958</v>
      </c>
      <c r="EB1" t="s">
        <v>959</v>
      </c>
      <c r="EC1" t="s">
        <v>960</v>
      </c>
      <c r="ED1" t="s">
        <v>961</v>
      </c>
      <c r="EE1" t="s">
        <v>962</v>
      </c>
      <c r="EF1" t="s">
        <v>963</v>
      </c>
      <c r="EG1" t="s">
        <v>964</v>
      </c>
      <c r="EH1" t="s">
        <v>965</v>
      </c>
      <c r="EI1" t="s">
        <v>966</v>
      </c>
      <c r="EJ1" t="s">
        <v>967</v>
      </c>
      <c r="EK1" t="s">
        <v>968</v>
      </c>
      <c r="EL1" t="s">
        <v>969</v>
      </c>
      <c r="EM1" t="s">
        <v>970</v>
      </c>
      <c r="EN1" t="s">
        <v>971</v>
      </c>
      <c r="EO1" t="s">
        <v>972</v>
      </c>
      <c r="EP1" t="s">
        <v>973</v>
      </c>
      <c r="EQ1" t="s">
        <v>974</v>
      </c>
      <c r="ER1" t="s">
        <v>975</v>
      </c>
      <c r="ES1" t="s">
        <v>976</v>
      </c>
      <c r="ET1" t="s">
        <v>977</v>
      </c>
      <c r="EU1" t="s">
        <v>978</v>
      </c>
      <c r="EV1" t="s">
        <v>979</v>
      </c>
      <c r="EW1" t="s">
        <v>980</v>
      </c>
      <c r="EX1" t="s">
        <v>981</v>
      </c>
      <c r="EY1" t="s">
        <v>982</v>
      </c>
      <c r="EZ1" t="s">
        <v>983</v>
      </c>
      <c r="FA1" t="s">
        <v>984</v>
      </c>
      <c r="FB1" t="s">
        <v>985</v>
      </c>
      <c r="FC1" t="s">
        <v>986</v>
      </c>
      <c r="FD1" t="s">
        <v>987</v>
      </c>
      <c r="FE1" t="s">
        <v>193</v>
      </c>
      <c r="FF1" t="s">
        <v>191</v>
      </c>
      <c r="FG1" t="s">
        <v>194</v>
      </c>
      <c r="FH1" t="s">
        <v>988</v>
      </c>
      <c r="FI1" t="s">
        <v>989</v>
      </c>
      <c r="FJ1" t="s">
        <v>990</v>
      </c>
      <c r="FK1" t="s">
        <v>991</v>
      </c>
      <c r="FL1" t="s">
        <v>992</v>
      </c>
      <c r="FM1" t="s">
        <v>993</v>
      </c>
      <c r="FN1" t="s">
        <v>994</v>
      </c>
      <c r="FO1" t="s">
        <v>995</v>
      </c>
      <c r="FP1" t="s">
        <v>996</v>
      </c>
      <c r="FQ1" t="s">
        <v>997</v>
      </c>
      <c r="FR1" t="s">
        <v>998</v>
      </c>
      <c r="FS1" t="s">
        <v>999</v>
      </c>
      <c r="FT1" t="s">
        <v>1000</v>
      </c>
      <c r="FU1" t="s">
        <v>1001</v>
      </c>
      <c r="FV1" t="s">
        <v>1002</v>
      </c>
      <c r="FW1" t="s">
        <v>1003</v>
      </c>
      <c r="FX1" t="s">
        <v>1004</v>
      </c>
      <c r="FY1" t="s">
        <v>1005</v>
      </c>
      <c r="FZ1" t="s">
        <v>1006</v>
      </c>
      <c r="GA1" t="s">
        <v>1007</v>
      </c>
      <c r="GB1" t="s">
        <v>1008</v>
      </c>
      <c r="GC1" t="s">
        <v>1009</v>
      </c>
      <c r="GD1" t="s">
        <v>1010</v>
      </c>
      <c r="GE1" t="s">
        <v>1011</v>
      </c>
      <c r="GF1" t="s">
        <v>1012</v>
      </c>
      <c r="GG1" t="s">
        <v>1013</v>
      </c>
      <c r="GH1" t="s">
        <v>1014</v>
      </c>
      <c r="GI1" t="s">
        <v>1015</v>
      </c>
      <c r="GJ1" t="s">
        <v>184</v>
      </c>
      <c r="GK1" t="s">
        <v>1016</v>
      </c>
      <c r="GL1" t="s">
        <v>1017</v>
      </c>
      <c r="GM1" t="s">
        <v>1018</v>
      </c>
      <c r="GN1" t="s">
        <v>1019</v>
      </c>
      <c r="GO1" t="s">
        <v>1020</v>
      </c>
      <c r="GP1" t="s">
        <v>1021</v>
      </c>
      <c r="GQ1" t="s">
        <v>1022</v>
      </c>
      <c r="GR1" t="s">
        <v>1023</v>
      </c>
      <c r="GS1" t="s">
        <v>1024</v>
      </c>
      <c r="GT1" t="s">
        <v>197</v>
      </c>
      <c r="GU1" t="s">
        <v>1025</v>
      </c>
      <c r="GV1" t="s">
        <v>1026</v>
      </c>
      <c r="GW1" t="s">
        <v>1027</v>
      </c>
      <c r="GX1" t="s">
        <v>1028</v>
      </c>
      <c r="GY1" t="s">
        <v>1029</v>
      </c>
      <c r="GZ1" t="s">
        <v>1030</v>
      </c>
      <c r="HA1" t="s">
        <v>1031</v>
      </c>
      <c r="HB1" t="s">
        <v>1032</v>
      </c>
      <c r="HC1" t="s">
        <v>1033</v>
      </c>
      <c r="HD1" t="s">
        <v>1034</v>
      </c>
      <c r="HE1" t="s">
        <v>1035</v>
      </c>
      <c r="HF1" t="s">
        <v>1036</v>
      </c>
      <c r="HG1" t="s">
        <v>1037</v>
      </c>
      <c r="HH1" t="s">
        <v>1038</v>
      </c>
      <c r="HI1" t="s">
        <v>1039</v>
      </c>
      <c r="HJ1" t="s">
        <v>1040</v>
      </c>
      <c r="HK1" t="s">
        <v>1041</v>
      </c>
      <c r="HL1" t="s">
        <v>1042</v>
      </c>
      <c r="HM1" t="s">
        <v>1043</v>
      </c>
      <c r="HN1" t="s">
        <v>1044</v>
      </c>
      <c r="HO1" t="s">
        <v>1045</v>
      </c>
      <c r="HP1" t="s">
        <v>1046</v>
      </c>
      <c r="HQ1" t="s">
        <v>1047</v>
      </c>
      <c r="HR1" t="s">
        <v>1048</v>
      </c>
      <c r="HS1" t="s">
        <v>1049</v>
      </c>
      <c r="HT1" t="s">
        <v>1050</v>
      </c>
      <c r="HU1" t="s">
        <v>1051</v>
      </c>
      <c r="HV1" t="s">
        <v>1052</v>
      </c>
      <c r="HW1" t="s">
        <v>1053</v>
      </c>
      <c r="HX1" t="s">
        <v>1054</v>
      </c>
      <c r="HY1" t="s">
        <v>1055</v>
      </c>
      <c r="HZ1" t="s">
        <v>1056</v>
      </c>
      <c r="IA1" t="s">
        <v>1057</v>
      </c>
      <c r="IB1" t="s">
        <v>1058</v>
      </c>
      <c r="IC1" t="s">
        <v>1059</v>
      </c>
      <c r="ID1" t="s">
        <v>1060</v>
      </c>
      <c r="IE1" t="s">
        <v>1061</v>
      </c>
      <c r="IF1" t="s">
        <v>1062</v>
      </c>
      <c r="IG1" t="s">
        <v>1063</v>
      </c>
      <c r="IH1" t="s">
        <v>1064</v>
      </c>
      <c r="II1" t="s">
        <v>1065</v>
      </c>
      <c r="IJ1" t="s">
        <v>1066</v>
      </c>
      <c r="IK1" t="s">
        <v>1067</v>
      </c>
      <c r="IL1" t="s">
        <v>1068</v>
      </c>
      <c r="IM1" t="s">
        <v>1069</v>
      </c>
      <c r="IN1" t="s">
        <v>1070</v>
      </c>
      <c r="IO1" t="s">
        <v>1071</v>
      </c>
      <c r="IP1" t="s">
        <v>1072</v>
      </c>
      <c r="IQ1" t="s">
        <v>1073</v>
      </c>
      <c r="IR1" t="s">
        <v>1074</v>
      </c>
      <c r="IS1" t="s">
        <v>1075</v>
      </c>
      <c r="IT1" t="s">
        <v>1076</v>
      </c>
      <c r="IU1" t="s">
        <v>1077</v>
      </c>
      <c r="IV1" t="s">
        <v>1078</v>
      </c>
      <c r="IW1" t="s">
        <v>1079</v>
      </c>
      <c r="IX1" t="s">
        <v>1080</v>
      </c>
      <c r="IY1" t="s">
        <v>169</v>
      </c>
      <c r="IZ1" t="s">
        <v>1081</v>
      </c>
      <c r="JA1" t="s">
        <v>1082</v>
      </c>
      <c r="JB1" t="s">
        <v>1083</v>
      </c>
      <c r="JC1" t="s">
        <v>1084</v>
      </c>
      <c r="JD1" t="s">
        <v>1085</v>
      </c>
      <c r="JE1" t="s">
        <v>1086</v>
      </c>
      <c r="JF1" t="s">
        <v>1087</v>
      </c>
      <c r="JG1" t="s">
        <v>1088</v>
      </c>
      <c r="JH1" t="s">
        <v>1089</v>
      </c>
      <c r="JI1" t="s">
        <v>1090</v>
      </c>
      <c r="JJ1" t="s">
        <v>1091</v>
      </c>
      <c r="JK1" t="s">
        <v>1092</v>
      </c>
      <c r="JL1" t="s">
        <v>1093</v>
      </c>
      <c r="JM1" t="s">
        <v>1094</v>
      </c>
      <c r="JN1" t="s">
        <v>1095</v>
      </c>
      <c r="JO1" t="s">
        <v>1096</v>
      </c>
      <c r="JP1" t="s">
        <v>1097</v>
      </c>
      <c r="JQ1" t="s">
        <v>1098</v>
      </c>
      <c r="JR1" t="s">
        <v>1099</v>
      </c>
      <c r="JS1" t="s">
        <v>1100</v>
      </c>
      <c r="JT1" t="s">
        <v>1101</v>
      </c>
      <c r="JU1" t="s">
        <v>1102</v>
      </c>
      <c r="JV1" t="s">
        <v>1103</v>
      </c>
      <c r="JW1" t="s">
        <v>1104</v>
      </c>
      <c r="JX1" t="s">
        <v>1105</v>
      </c>
      <c r="JY1" t="s">
        <v>1106</v>
      </c>
      <c r="JZ1" t="s">
        <v>1107</v>
      </c>
      <c r="KA1" t="s">
        <v>1108</v>
      </c>
      <c r="KB1" t="s">
        <v>1109</v>
      </c>
      <c r="KC1" t="s">
        <v>1110</v>
      </c>
      <c r="KD1" t="s">
        <v>1111</v>
      </c>
      <c r="KE1" t="s">
        <v>1112</v>
      </c>
      <c r="KF1" t="s">
        <v>1113</v>
      </c>
      <c r="KG1" t="s">
        <v>1114</v>
      </c>
      <c r="KH1" t="s">
        <v>1115</v>
      </c>
      <c r="KI1" t="s">
        <v>1116</v>
      </c>
      <c r="KJ1" t="s">
        <v>1117</v>
      </c>
      <c r="KK1" t="s">
        <v>1118</v>
      </c>
      <c r="KL1" t="s">
        <v>1119</v>
      </c>
      <c r="KM1" t="s">
        <v>1120</v>
      </c>
      <c r="KN1" t="s">
        <v>1121</v>
      </c>
      <c r="KO1" t="s">
        <v>1122</v>
      </c>
      <c r="KP1" t="s">
        <v>189</v>
      </c>
      <c r="KQ1" t="s">
        <v>1123</v>
      </c>
      <c r="KR1" t="s">
        <v>1124</v>
      </c>
      <c r="KS1" t="s">
        <v>1125</v>
      </c>
      <c r="KT1" t="s">
        <v>1126</v>
      </c>
      <c r="KU1" t="s">
        <v>192</v>
      </c>
      <c r="KV1" t="s">
        <v>190</v>
      </c>
      <c r="KW1" t="s">
        <v>1127</v>
      </c>
      <c r="KX1" t="s">
        <v>182</v>
      </c>
      <c r="KY1" t="s">
        <v>1128</v>
      </c>
      <c r="KZ1" t="s">
        <v>1129</v>
      </c>
      <c r="LA1" t="s">
        <v>1130</v>
      </c>
      <c r="LB1" t="s">
        <v>1131</v>
      </c>
      <c r="LC1" t="s">
        <v>1132</v>
      </c>
      <c r="LD1" t="s">
        <v>1133</v>
      </c>
      <c r="LE1" t="s">
        <v>1134</v>
      </c>
      <c r="LF1" t="s">
        <v>1135</v>
      </c>
      <c r="LG1" t="s">
        <v>1136</v>
      </c>
      <c r="LH1" t="s">
        <v>1137</v>
      </c>
      <c r="LI1" t="s">
        <v>1138</v>
      </c>
      <c r="LJ1" t="s">
        <v>1139</v>
      </c>
      <c r="LK1" t="s">
        <v>1140</v>
      </c>
      <c r="LL1" t="s">
        <v>1141</v>
      </c>
      <c r="LM1" t="s">
        <v>1142</v>
      </c>
      <c r="LN1" t="s">
        <v>1143</v>
      </c>
      <c r="LO1" t="s">
        <v>1144</v>
      </c>
      <c r="LP1" t="s">
        <v>1145</v>
      </c>
      <c r="LQ1" t="s">
        <v>1146</v>
      </c>
      <c r="LR1" t="s">
        <v>1147</v>
      </c>
      <c r="LS1" t="s">
        <v>1148</v>
      </c>
      <c r="LT1" t="s">
        <v>1149</v>
      </c>
      <c r="LU1" t="s">
        <v>196</v>
      </c>
      <c r="LV1" t="s">
        <v>1150</v>
      </c>
    </row>
    <row r="2" spans="1:334" x14ac:dyDescent="0.35">
      <c r="A2" t="s">
        <v>833</v>
      </c>
      <c r="B2">
        <v>0</v>
      </c>
    </row>
    <row r="3" spans="1:334" x14ac:dyDescent="0.35">
      <c r="A3" t="s">
        <v>834</v>
      </c>
      <c r="B3">
        <v>0.33333333333333331</v>
      </c>
      <c r="C3">
        <v>0</v>
      </c>
    </row>
    <row r="4" spans="1:334" x14ac:dyDescent="0.35">
      <c r="A4" t="s">
        <v>835</v>
      </c>
      <c r="B4">
        <v>-1</v>
      </c>
      <c r="C4">
        <v>-1</v>
      </c>
      <c r="D4">
        <v>0</v>
      </c>
    </row>
    <row r="5" spans="1:334" x14ac:dyDescent="0.35">
      <c r="A5" t="s">
        <v>836</v>
      </c>
      <c r="B5">
        <v>3.4999999999999996</v>
      </c>
      <c r="C5">
        <v>3.9999999999999996</v>
      </c>
      <c r="D5">
        <v>3.9999999999999996</v>
      </c>
      <c r="E5">
        <v>0</v>
      </c>
    </row>
    <row r="6" spans="1:334" x14ac:dyDescent="0.35">
      <c r="A6" t="s">
        <v>837</v>
      </c>
      <c r="B6">
        <v>2.9999999999999996</v>
      </c>
      <c r="C6">
        <v>3.333333333333333</v>
      </c>
      <c r="D6">
        <v>3.4999999999999996</v>
      </c>
      <c r="E6">
        <v>1</v>
      </c>
      <c r="F6">
        <v>0</v>
      </c>
    </row>
    <row r="7" spans="1:334" x14ac:dyDescent="0.35">
      <c r="A7" t="s">
        <v>838</v>
      </c>
      <c r="B7">
        <v>2.9999999999999996</v>
      </c>
      <c r="C7">
        <v>3.4999999999999996</v>
      </c>
      <c r="D7">
        <v>3.4999999999999996</v>
      </c>
      <c r="E7">
        <v>1</v>
      </c>
      <c r="F7">
        <v>0.66666666666666663</v>
      </c>
      <c r="G7">
        <v>0</v>
      </c>
    </row>
    <row r="8" spans="1:334" x14ac:dyDescent="0.35">
      <c r="A8" t="s">
        <v>839</v>
      </c>
      <c r="B8">
        <v>3.4999999999999996</v>
      </c>
      <c r="C8">
        <v>3.9999999999999996</v>
      </c>
      <c r="D8">
        <v>3.9999999999999996</v>
      </c>
      <c r="E8">
        <v>1</v>
      </c>
      <c r="F8">
        <v>0.66666666666666663</v>
      </c>
      <c r="G8">
        <v>0.5</v>
      </c>
      <c r="H8">
        <v>0</v>
      </c>
    </row>
    <row r="9" spans="1:334" x14ac:dyDescent="0.35">
      <c r="A9" t="s">
        <v>840</v>
      </c>
      <c r="B9">
        <v>-1</v>
      </c>
      <c r="C9">
        <v>-1</v>
      </c>
      <c r="D9">
        <v>0</v>
      </c>
      <c r="E9">
        <v>-1</v>
      </c>
      <c r="F9">
        <v>-1</v>
      </c>
      <c r="G9">
        <v>-1</v>
      </c>
      <c r="H9">
        <v>-1</v>
      </c>
      <c r="I9">
        <v>0</v>
      </c>
    </row>
    <row r="10" spans="1:334" x14ac:dyDescent="0.35">
      <c r="A10" t="s">
        <v>841</v>
      </c>
      <c r="B10">
        <v>2.4999999999999996</v>
      </c>
      <c r="C10">
        <v>2.833333333333333</v>
      </c>
      <c r="D10">
        <v>2.9999999999999996</v>
      </c>
      <c r="E10">
        <v>0</v>
      </c>
      <c r="F10">
        <v>-1</v>
      </c>
      <c r="G10">
        <v>-1</v>
      </c>
      <c r="H10">
        <v>-1</v>
      </c>
      <c r="I10">
        <v>2.9999999999999996</v>
      </c>
      <c r="J10">
        <v>0</v>
      </c>
    </row>
    <row r="11" spans="1:334" x14ac:dyDescent="0.35">
      <c r="A11" t="s">
        <v>842</v>
      </c>
      <c r="B11">
        <v>3.4999999999999996</v>
      </c>
      <c r="C11">
        <v>3.9999999999999996</v>
      </c>
      <c r="D11">
        <v>3.9999999999999996</v>
      </c>
      <c r="E11">
        <v>2.4999999999999996</v>
      </c>
      <c r="F11">
        <v>2</v>
      </c>
      <c r="G11">
        <v>2</v>
      </c>
      <c r="H11">
        <v>1.5000000000000002</v>
      </c>
      <c r="I11">
        <v>3.9999999999999996</v>
      </c>
      <c r="J11">
        <v>3.4999999999999996</v>
      </c>
      <c r="K11">
        <v>0</v>
      </c>
    </row>
    <row r="12" spans="1:334" x14ac:dyDescent="0.35">
      <c r="A12" t="s">
        <v>843</v>
      </c>
      <c r="B12">
        <v>-1</v>
      </c>
      <c r="C12">
        <v>-1</v>
      </c>
      <c r="D12">
        <v>0.5</v>
      </c>
      <c r="E12">
        <v>-1</v>
      </c>
      <c r="F12">
        <v>-1</v>
      </c>
      <c r="G12">
        <v>-1</v>
      </c>
      <c r="H12">
        <v>-1</v>
      </c>
      <c r="I12">
        <v>0.5</v>
      </c>
      <c r="J12">
        <v>-1</v>
      </c>
      <c r="K12">
        <v>-1</v>
      </c>
      <c r="L12">
        <v>0</v>
      </c>
    </row>
    <row r="13" spans="1:334" x14ac:dyDescent="0.35">
      <c r="A13" t="s">
        <v>844</v>
      </c>
      <c r="B13">
        <v>0.16666666666666666</v>
      </c>
      <c r="C13">
        <v>0</v>
      </c>
      <c r="D13">
        <v>1.1666666666666667</v>
      </c>
      <c r="E13">
        <v>-1</v>
      </c>
      <c r="F13">
        <v>-1</v>
      </c>
      <c r="G13">
        <v>-1</v>
      </c>
      <c r="H13">
        <v>-1</v>
      </c>
      <c r="I13">
        <v>1.1666666666666667</v>
      </c>
      <c r="J13">
        <v>-1</v>
      </c>
      <c r="K13">
        <v>-1</v>
      </c>
      <c r="L13">
        <v>1</v>
      </c>
      <c r="M13">
        <v>0</v>
      </c>
    </row>
    <row r="14" spans="1:334" x14ac:dyDescent="0.35">
      <c r="A14" t="s">
        <v>845</v>
      </c>
      <c r="B14">
        <v>2.5</v>
      </c>
      <c r="C14">
        <v>3</v>
      </c>
      <c r="D14">
        <v>3.9999999999999996</v>
      </c>
      <c r="E14">
        <v>-1</v>
      </c>
      <c r="F14">
        <v>-1</v>
      </c>
      <c r="G14">
        <v>-1</v>
      </c>
      <c r="H14">
        <v>-1</v>
      </c>
      <c r="I14">
        <v>3.9999999999999996</v>
      </c>
      <c r="J14">
        <v>-1</v>
      </c>
      <c r="K14">
        <v>-1</v>
      </c>
      <c r="L14">
        <v>3.833333333333333</v>
      </c>
      <c r="M14">
        <v>3</v>
      </c>
      <c r="N14">
        <v>0</v>
      </c>
    </row>
    <row r="15" spans="1:334" x14ac:dyDescent="0.35">
      <c r="A15" t="s">
        <v>846</v>
      </c>
      <c r="B15">
        <v>-1</v>
      </c>
      <c r="C15">
        <v>-1</v>
      </c>
      <c r="D15">
        <v>0.5</v>
      </c>
      <c r="E15">
        <v>-1</v>
      </c>
      <c r="F15">
        <v>-1</v>
      </c>
      <c r="G15">
        <v>-1</v>
      </c>
      <c r="H15">
        <v>-1</v>
      </c>
      <c r="I15">
        <v>0.5</v>
      </c>
      <c r="J15">
        <v>-1</v>
      </c>
      <c r="K15">
        <v>-1</v>
      </c>
      <c r="L15">
        <v>0</v>
      </c>
      <c r="M15">
        <v>-1</v>
      </c>
      <c r="N15">
        <v>-1</v>
      </c>
      <c r="O15">
        <v>0</v>
      </c>
    </row>
    <row r="16" spans="1:334" x14ac:dyDescent="0.35">
      <c r="A16" t="s">
        <v>847</v>
      </c>
      <c r="B16">
        <v>-1</v>
      </c>
      <c r="C16">
        <v>-1</v>
      </c>
      <c r="D16">
        <v>0</v>
      </c>
      <c r="E16">
        <v>-1</v>
      </c>
      <c r="F16">
        <v>-1</v>
      </c>
      <c r="G16">
        <v>-1</v>
      </c>
      <c r="H16">
        <v>-1</v>
      </c>
      <c r="I16">
        <v>0</v>
      </c>
      <c r="J16">
        <v>-1</v>
      </c>
      <c r="K16">
        <v>-1</v>
      </c>
      <c r="L16">
        <v>0</v>
      </c>
      <c r="M16">
        <v>-1</v>
      </c>
      <c r="N16">
        <v>-1</v>
      </c>
      <c r="O16">
        <v>0</v>
      </c>
      <c r="P16">
        <v>0</v>
      </c>
    </row>
    <row r="17" spans="1:32" x14ac:dyDescent="0.35">
      <c r="A17" t="s">
        <v>848</v>
      </c>
      <c r="B17">
        <v>2.9999999999999996</v>
      </c>
      <c r="C17">
        <v>3.4999999999999996</v>
      </c>
      <c r="D17">
        <v>3.4999999999999996</v>
      </c>
      <c r="E17">
        <v>0</v>
      </c>
      <c r="F17">
        <v>-1</v>
      </c>
      <c r="G17">
        <v>-1</v>
      </c>
      <c r="H17">
        <v>-1</v>
      </c>
      <c r="I17">
        <v>3.4999999999999996</v>
      </c>
      <c r="J17">
        <v>0.83333333333333326</v>
      </c>
      <c r="K17">
        <v>-1</v>
      </c>
      <c r="L17">
        <v>3.4999999999999996</v>
      </c>
      <c r="M17">
        <v>3.4999999999999996</v>
      </c>
      <c r="N17">
        <v>1.1666666666666667</v>
      </c>
      <c r="O17">
        <v>3.4999999999999996</v>
      </c>
      <c r="P17">
        <v>3.4999999999999996</v>
      </c>
      <c r="Q17">
        <v>0</v>
      </c>
    </row>
    <row r="18" spans="1:32" x14ac:dyDescent="0.35">
      <c r="A18" t="s">
        <v>849</v>
      </c>
      <c r="B18">
        <v>3.4999999999999996</v>
      </c>
      <c r="C18">
        <v>3.9999999999999996</v>
      </c>
      <c r="D18">
        <v>3.9999999999999996</v>
      </c>
      <c r="E18">
        <v>1</v>
      </c>
      <c r="F18">
        <v>1.6666666666666667</v>
      </c>
      <c r="G18">
        <v>1.5</v>
      </c>
      <c r="H18">
        <v>1</v>
      </c>
      <c r="I18">
        <v>3.9999999999999996</v>
      </c>
      <c r="J18">
        <v>2.3333333333333335</v>
      </c>
      <c r="K18">
        <v>-1</v>
      </c>
      <c r="L18">
        <v>3.9999999999999996</v>
      </c>
      <c r="M18">
        <v>3.9999999999999996</v>
      </c>
      <c r="N18">
        <v>2.1666666666666665</v>
      </c>
      <c r="O18">
        <v>3.9999999999999996</v>
      </c>
      <c r="P18">
        <v>3.9999999999999996</v>
      </c>
      <c r="Q18">
        <v>1.5</v>
      </c>
      <c r="R18">
        <v>0</v>
      </c>
    </row>
    <row r="19" spans="1:32" x14ac:dyDescent="0.35">
      <c r="A19" t="s">
        <v>181</v>
      </c>
      <c r="B19">
        <v>-1</v>
      </c>
      <c r="C19">
        <v>-1</v>
      </c>
      <c r="D19">
        <v>0</v>
      </c>
      <c r="E19">
        <v>-1</v>
      </c>
      <c r="F19">
        <v>-1</v>
      </c>
      <c r="G19">
        <v>-1</v>
      </c>
      <c r="H19">
        <v>-1</v>
      </c>
      <c r="I19">
        <v>0</v>
      </c>
      <c r="J19">
        <v>-1</v>
      </c>
      <c r="K19">
        <v>-1</v>
      </c>
      <c r="L19">
        <v>0</v>
      </c>
      <c r="M19">
        <v>-1</v>
      </c>
      <c r="N19">
        <v>-1</v>
      </c>
      <c r="O19">
        <v>0</v>
      </c>
      <c r="P19">
        <v>0</v>
      </c>
      <c r="Q19">
        <v>-1</v>
      </c>
      <c r="R19">
        <v>-1</v>
      </c>
      <c r="S19">
        <v>0</v>
      </c>
    </row>
    <row r="20" spans="1:32" x14ac:dyDescent="0.35">
      <c r="A20" t="s">
        <v>850</v>
      </c>
      <c r="B20">
        <v>-1</v>
      </c>
      <c r="C20">
        <v>-1</v>
      </c>
      <c r="D20">
        <v>0.16666666666666666</v>
      </c>
      <c r="E20">
        <v>-1</v>
      </c>
      <c r="F20">
        <v>-1</v>
      </c>
      <c r="G20">
        <v>-1</v>
      </c>
      <c r="H20">
        <v>-1</v>
      </c>
      <c r="I20">
        <v>0.16666666666666666</v>
      </c>
      <c r="J20">
        <v>-1</v>
      </c>
      <c r="K20">
        <v>-1</v>
      </c>
      <c r="L20">
        <v>0</v>
      </c>
      <c r="M20">
        <v>-1</v>
      </c>
      <c r="N20">
        <v>-1</v>
      </c>
      <c r="O20">
        <v>0</v>
      </c>
      <c r="P20">
        <v>0.16666666666666666</v>
      </c>
      <c r="Q20">
        <v>-1</v>
      </c>
      <c r="R20">
        <v>-1</v>
      </c>
      <c r="S20">
        <v>0.16666666666666666</v>
      </c>
      <c r="T20">
        <v>0</v>
      </c>
    </row>
    <row r="21" spans="1:32" x14ac:dyDescent="0.35">
      <c r="A21" t="s">
        <v>851</v>
      </c>
      <c r="B21">
        <v>-1</v>
      </c>
      <c r="C21">
        <v>-1</v>
      </c>
      <c r="D21">
        <v>0</v>
      </c>
      <c r="E21">
        <v>-1</v>
      </c>
      <c r="F21">
        <v>-1</v>
      </c>
      <c r="G21">
        <v>-1</v>
      </c>
      <c r="H21">
        <v>-1</v>
      </c>
      <c r="I21">
        <v>0</v>
      </c>
      <c r="J21">
        <v>-1</v>
      </c>
      <c r="K21">
        <v>-1</v>
      </c>
      <c r="L21">
        <v>0</v>
      </c>
      <c r="M21">
        <v>-1</v>
      </c>
      <c r="N21">
        <v>-1</v>
      </c>
      <c r="O21">
        <v>0</v>
      </c>
      <c r="P21">
        <v>0</v>
      </c>
      <c r="Q21">
        <v>-1</v>
      </c>
      <c r="R21">
        <v>-1</v>
      </c>
      <c r="S21">
        <v>0</v>
      </c>
      <c r="T21">
        <v>0</v>
      </c>
      <c r="U21">
        <v>0</v>
      </c>
    </row>
    <row r="22" spans="1:32" x14ac:dyDescent="0.35">
      <c r="A22" t="s">
        <v>852</v>
      </c>
      <c r="B22">
        <v>0.5</v>
      </c>
      <c r="C22">
        <v>0.66666666666666663</v>
      </c>
      <c r="D22">
        <v>2</v>
      </c>
      <c r="E22">
        <v>-1</v>
      </c>
      <c r="F22">
        <v>-1</v>
      </c>
      <c r="G22">
        <v>-1</v>
      </c>
      <c r="H22">
        <v>-1</v>
      </c>
      <c r="I22">
        <v>2</v>
      </c>
      <c r="J22">
        <v>-1</v>
      </c>
      <c r="K22">
        <v>-1</v>
      </c>
      <c r="L22">
        <v>1.5</v>
      </c>
      <c r="M22">
        <v>0.83333333333333326</v>
      </c>
      <c r="N22">
        <v>-1</v>
      </c>
      <c r="O22">
        <v>1.5</v>
      </c>
      <c r="P22">
        <v>2</v>
      </c>
      <c r="Q22">
        <v>-1</v>
      </c>
      <c r="R22">
        <v>-1</v>
      </c>
      <c r="S22">
        <v>2</v>
      </c>
      <c r="T22">
        <v>1.8333333333333335</v>
      </c>
      <c r="U22">
        <v>2</v>
      </c>
      <c r="V22">
        <v>0</v>
      </c>
    </row>
    <row r="23" spans="1:32" x14ac:dyDescent="0.35">
      <c r="A23" t="s">
        <v>853</v>
      </c>
      <c r="B23">
        <v>0.99999999999999989</v>
      </c>
      <c r="C23">
        <v>1.1666666666666665</v>
      </c>
      <c r="D23">
        <v>2.5</v>
      </c>
      <c r="E23">
        <v>-1</v>
      </c>
      <c r="F23">
        <v>-1</v>
      </c>
      <c r="G23">
        <v>-1</v>
      </c>
      <c r="H23">
        <v>-1</v>
      </c>
      <c r="I23">
        <v>2.5</v>
      </c>
      <c r="J23">
        <v>-1</v>
      </c>
      <c r="K23">
        <v>-1</v>
      </c>
      <c r="L23">
        <v>2</v>
      </c>
      <c r="M23">
        <v>1.3333333333333333</v>
      </c>
      <c r="N23">
        <v>-1</v>
      </c>
      <c r="O23">
        <v>2</v>
      </c>
      <c r="P23">
        <v>2.5</v>
      </c>
      <c r="Q23">
        <v>-1</v>
      </c>
      <c r="R23">
        <v>-1</v>
      </c>
      <c r="S23">
        <v>2.5</v>
      </c>
      <c r="T23">
        <v>2.3333333333333335</v>
      </c>
      <c r="U23">
        <v>2.5</v>
      </c>
      <c r="V23">
        <v>0.5</v>
      </c>
      <c r="W23">
        <v>0</v>
      </c>
    </row>
    <row r="24" spans="1:32" x14ac:dyDescent="0.35">
      <c r="A24" t="s">
        <v>854</v>
      </c>
      <c r="B24">
        <v>3.4999999999999996</v>
      </c>
      <c r="C24">
        <v>3.9999999999999996</v>
      </c>
      <c r="D24">
        <v>3.9999999999999996</v>
      </c>
      <c r="E24">
        <v>1.5000000000000002</v>
      </c>
      <c r="F24">
        <v>0.99999999999999989</v>
      </c>
      <c r="G24">
        <v>1</v>
      </c>
      <c r="H24">
        <v>0.5</v>
      </c>
      <c r="I24">
        <v>3.9999999999999996</v>
      </c>
      <c r="J24">
        <v>2.5</v>
      </c>
      <c r="K24">
        <v>-1</v>
      </c>
      <c r="L24">
        <v>3.9999999999999996</v>
      </c>
      <c r="M24">
        <v>3.9999999999999996</v>
      </c>
      <c r="N24">
        <v>1.5000000000000002</v>
      </c>
      <c r="O24">
        <v>3.9999999999999996</v>
      </c>
      <c r="P24">
        <v>3.9999999999999996</v>
      </c>
      <c r="Q24">
        <v>2</v>
      </c>
      <c r="R24">
        <v>-1</v>
      </c>
      <c r="S24">
        <v>3.9999999999999996</v>
      </c>
      <c r="T24">
        <v>3.9999999999999996</v>
      </c>
      <c r="U24">
        <v>3.9999999999999996</v>
      </c>
      <c r="V24">
        <v>3.4999999999999996</v>
      </c>
      <c r="W24">
        <v>2.9999999999999996</v>
      </c>
      <c r="X24">
        <v>0</v>
      </c>
    </row>
    <row r="25" spans="1:32" x14ac:dyDescent="0.35">
      <c r="A25" t="s">
        <v>188</v>
      </c>
      <c r="B25">
        <v>-1</v>
      </c>
      <c r="C25">
        <v>-1</v>
      </c>
      <c r="D25">
        <v>0</v>
      </c>
      <c r="E25">
        <v>-1</v>
      </c>
      <c r="F25">
        <v>-1</v>
      </c>
      <c r="G25">
        <v>-1</v>
      </c>
      <c r="H25">
        <v>-1</v>
      </c>
      <c r="I25">
        <v>0</v>
      </c>
      <c r="J25">
        <v>-1</v>
      </c>
      <c r="K25">
        <v>-1</v>
      </c>
      <c r="L25">
        <v>0</v>
      </c>
      <c r="M25">
        <v>-1</v>
      </c>
      <c r="N25">
        <v>-1</v>
      </c>
      <c r="O25">
        <v>0</v>
      </c>
      <c r="P25">
        <v>0</v>
      </c>
      <c r="Q25">
        <v>-1</v>
      </c>
      <c r="R25">
        <v>-1</v>
      </c>
      <c r="S25">
        <v>0</v>
      </c>
      <c r="T25">
        <v>0</v>
      </c>
      <c r="U25">
        <v>0</v>
      </c>
      <c r="V25">
        <v>-1</v>
      </c>
      <c r="W25">
        <v>-1</v>
      </c>
      <c r="X25">
        <v>-1</v>
      </c>
      <c r="Y25">
        <v>0</v>
      </c>
    </row>
    <row r="26" spans="1:32" x14ac:dyDescent="0.35">
      <c r="A26" t="s">
        <v>185</v>
      </c>
      <c r="B26">
        <v>-1</v>
      </c>
      <c r="C26">
        <v>-1</v>
      </c>
      <c r="D26">
        <v>0</v>
      </c>
      <c r="E26">
        <v>-1</v>
      </c>
      <c r="F26">
        <v>-1</v>
      </c>
      <c r="G26">
        <v>-1</v>
      </c>
      <c r="H26">
        <v>-1</v>
      </c>
      <c r="I26">
        <v>0</v>
      </c>
      <c r="J26">
        <v>-1</v>
      </c>
      <c r="K26">
        <v>-1</v>
      </c>
      <c r="L26">
        <v>0</v>
      </c>
      <c r="M26">
        <v>-1</v>
      </c>
      <c r="N26">
        <v>-1</v>
      </c>
      <c r="O26">
        <v>0</v>
      </c>
      <c r="P26">
        <v>0</v>
      </c>
      <c r="Q26">
        <v>-1</v>
      </c>
      <c r="R26">
        <v>-1</v>
      </c>
      <c r="S26">
        <v>0</v>
      </c>
      <c r="T26">
        <v>0</v>
      </c>
      <c r="U26">
        <v>0</v>
      </c>
      <c r="V26">
        <v>-1</v>
      </c>
      <c r="W26">
        <v>-1</v>
      </c>
      <c r="X26">
        <v>-1</v>
      </c>
      <c r="Y26">
        <v>0</v>
      </c>
      <c r="Z26">
        <v>0</v>
      </c>
    </row>
    <row r="27" spans="1:32" x14ac:dyDescent="0.35">
      <c r="A27" t="s">
        <v>187</v>
      </c>
      <c r="B27">
        <v>-1</v>
      </c>
      <c r="C27">
        <v>-1</v>
      </c>
      <c r="D27">
        <v>0</v>
      </c>
      <c r="E27">
        <v>-1</v>
      </c>
      <c r="F27">
        <v>-1</v>
      </c>
      <c r="G27">
        <v>-1</v>
      </c>
      <c r="H27">
        <v>-1</v>
      </c>
      <c r="I27">
        <v>0</v>
      </c>
      <c r="J27">
        <v>-1</v>
      </c>
      <c r="K27">
        <v>-1</v>
      </c>
      <c r="L27">
        <v>0</v>
      </c>
      <c r="M27">
        <v>-1</v>
      </c>
      <c r="N27">
        <v>-1</v>
      </c>
      <c r="O27">
        <v>0</v>
      </c>
      <c r="P27">
        <v>0</v>
      </c>
      <c r="Q27">
        <v>-1</v>
      </c>
      <c r="R27">
        <v>-1</v>
      </c>
      <c r="S27">
        <v>0</v>
      </c>
      <c r="T27">
        <v>0</v>
      </c>
      <c r="U27">
        <v>0</v>
      </c>
      <c r="V27">
        <v>-1</v>
      </c>
      <c r="W27">
        <v>-1</v>
      </c>
      <c r="X27">
        <v>-1</v>
      </c>
      <c r="Y27">
        <v>0</v>
      </c>
      <c r="Z27">
        <v>0</v>
      </c>
      <c r="AA27">
        <v>0</v>
      </c>
    </row>
    <row r="28" spans="1:32" x14ac:dyDescent="0.35">
      <c r="A28" t="s">
        <v>855</v>
      </c>
      <c r="B28">
        <v>0.33333333333333331</v>
      </c>
      <c r="C28">
        <v>0.5</v>
      </c>
      <c r="D28">
        <v>1.8333333333333335</v>
      </c>
      <c r="E28">
        <v>-1</v>
      </c>
      <c r="F28">
        <v>-1</v>
      </c>
      <c r="G28">
        <v>-1</v>
      </c>
      <c r="H28">
        <v>-1</v>
      </c>
      <c r="I28">
        <v>1.8333333333333335</v>
      </c>
      <c r="J28">
        <v>-1</v>
      </c>
      <c r="K28">
        <v>-1</v>
      </c>
      <c r="L28">
        <v>1.5</v>
      </c>
      <c r="M28">
        <v>0.66666666666666663</v>
      </c>
      <c r="N28">
        <v>-1</v>
      </c>
      <c r="O28">
        <v>1.5</v>
      </c>
      <c r="P28">
        <v>1.8333333333333335</v>
      </c>
      <c r="Q28">
        <v>-1</v>
      </c>
      <c r="R28">
        <v>-1</v>
      </c>
      <c r="S28">
        <v>1.8333333333333335</v>
      </c>
      <c r="T28">
        <v>1.6666666666666667</v>
      </c>
      <c r="U28">
        <v>1.8333333333333335</v>
      </c>
      <c r="V28">
        <v>0</v>
      </c>
      <c r="W28">
        <v>0</v>
      </c>
      <c r="X28">
        <v>-1</v>
      </c>
      <c r="Y28">
        <v>1.8333333333333335</v>
      </c>
      <c r="Z28">
        <v>1.8333333333333335</v>
      </c>
      <c r="AA28">
        <v>1.8333333333333335</v>
      </c>
      <c r="AB28">
        <v>0</v>
      </c>
    </row>
    <row r="29" spans="1:32" x14ac:dyDescent="0.35">
      <c r="A29" t="s">
        <v>856</v>
      </c>
      <c r="B29">
        <v>0.33333333333333331</v>
      </c>
      <c r="C29">
        <v>0.5</v>
      </c>
      <c r="D29">
        <v>1.8333333333333335</v>
      </c>
      <c r="E29">
        <v>-1</v>
      </c>
      <c r="F29">
        <v>-1</v>
      </c>
      <c r="G29">
        <v>-1</v>
      </c>
      <c r="H29">
        <v>-1</v>
      </c>
      <c r="I29">
        <v>1.8333333333333335</v>
      </c>
      <c r="J29">
        <v>-1</v>
      </c>
      <c r="K29">
        <v>-1</v>
      </c>
      <c r="L29">
        <v>1.5</v>
      </c>
      <c r="M29">
        <v>0.66666666666666663</v>
      </c>
      <c r="N29">
        <v>-1</v>
      </c>
      <c r="O29">
        <v>1.5</v>
      </c>
      <c r="P29">
        <v>1.8333333333333335</v>
      </c>
      <c r="Q29">
        <v>-1</v>
      </c>
      <c r="R29">
        <v>-1</v>
      </c>
      <c r="S29">
        <v>1.8333333333333335</v>
      </c>
      <c r="T29">
        <v>1.6666666666666667</v>
      </c>
      <c r="U29">
        <v>1.8333333333333335</v>
      </c>
      <c r="V29">
        <v>0</v>
      </c>
      <c r="W29">
        <v>0</v>
      </c>
      <c r="X29">
        <v>-1</v>
      </c>
      <c r="Y29">
        <v>1.8333333333333335</v>
      </c>
      <c r="Z29">
        <v>1.8333333333333335</v>
      </c>
      <c r="AA29">
        <v>1.8333333333333335</v>
      </c>
      <c r="AB29">
        <v>0</v>
      </c>
      <c r="AC29">
        <v>0</v>
      </c>
    </row>
    <row r="30" spans="1:32" x14ac:dyDescent="0.35">
      <c r="A30" t="s">
        <v>857</v>
      </c>
      <c r="B30">
        <v>1.3333333333333335</v>
      </c>
      <c r="C30">
        <v>1.5</v>
      </c>
      <c r="D30">
        <v>2.833333333333333</v>
      </c>
      <c r="E30">
        <v>-1</v>
      </c>
      <c r="F30">
        <v>-1</v>
      </c>
      <c r="G30">
        <v>-1</v>
      </c>
      <c r="H30">
        <v>-1</v>
      </c>
      <c r="I30">
        <v>2.833333333333333</v>
      </c>
      <c r="J30">
        <v>-1</v>
      </c>
      <c r="K30">
        <v>-1</v>
      </c>
      <c r="L30">
        <v>2.5</v>
      </c>
      <c r="M30">
        <v>1.6666666666666667</v>
      </c>
      <c r="N30">
        <v>-1</v>
      </c>
      <c r="O30">
        <v>2.5</v>
      </c>
      <c r="P30">
        <v>2.833333333333333</v>
      </c>
      <c r="Q30">
        <v>-1</v>
      </c>
      <c r="R30">
        <v>-1</v>
      </c>
      <c r="S30">
        <v>2.833333333333333</v>
      </c>
      <c r="T30">
        <v>2.6666666666666665</v>
      </c>
      <c r="U30">
        <v>2.833333333333333</v>
      </c>
      <c r="V30">
        <v>1</v>
      </c>
      <c r="W30">
        <v>1</v>
      </c>
      <c r="X30">
        <v>-1</v>
      </c>
      <c r="Y30">
        <v>2.833333333333333</v>
      </c>
      <c r="Z30">
        <v>2.833333333333333</v>
      </c>
      <c r="AA30">
        <v>2.833333333333333</v>
      </c>
      <c r="AB30">
        <v>1</v>
      </c>
      <c r="AC30">
        <v>1</v>
      </c>
      <c r="AD30">
        <v>0</v>
      </c>
    </row>
    <row r="31" spans="1:32" x14ac:dyDescent="0.35">
      <c r="A31" t="s">
        <v>858</v>
      </c>
      <c r="B31">
        <v>2.333333333333333</v>
      </c>
      <c r="C31">
        <v>2.5</v>
      </c>
      <c r="D31">
        <v>2.833333333333333</v>
      </c>
      <c r="E31">
        <v>0</v>
      </c>
      <c r="F31">
        <v>-1</v>
      </c>
      <c r="G31">
        <v>-1</v>
      </c>
      <c r="H31">
        <v>-1</v>
      </c>
      <c r="I31">
        <v>2.833333333333333</v>
      </c>
      <c r="J31">
        <v>0</v>
      </c>
      <c r="K31">
        <v>-1</v>
      </c>
      <c r="L31">
        <v>2.5</v>
      </c>
      <c r="M31">
        <v>2.6666666666666665</v>
      </c>
      <c r="N31">
        <v>1</v>
      </c>
      <c r="O31">
        <v>2.5</v>
      </c>
      <c r="P31">
        <v>2.833333333333333</v>
      </c>
      <c r="Q31">
        <v>0</v>
      </c>
      <c r="R31">
        <v>-1</v>
      </c>
      <c r="S31">
        <v>2.833333333333333</v>
      </c>
      <c r="T31">
        <v>2.6666666666666665</v>
      </c>
      <c r="U31">
        <v>2.833333333333333</v>
      </c>
      <c r="V31">
        <v>2</v>
      </c>
      <c r="W31">
        <v>2</v>
      </c>
      <c r="X31">
        <v>-1</v>
      </c>
      <c r="Y31">
        <v>2.833333333333333</v>
      </c>
      <c r="Z31">
        <v>2.833333333333333</v>
      </c>
      <c r="AA31">
        <v>2.833333333333333</v>
      </c>
      <c r="AB31">
        <v>2</v>
      </c>
      <c r="AC31">
        <v>2</v>
      </c>
      <c r="AD31">
        <v>1</v>
      </c>
      <c r="AE31">
        <v>0</v>
      </c>
    </row>
    <row r="32" spans="1:32" x14ac:dyDescent="0.35">
      <c r="A32" t="s">
        <v>859</v>
      </c>
      <c r="B32">
        <v>3.4999999999999996</v>
      </c>
      <c r="C32">
        <v>3.9999999999999996</v>
      </c>
      <c r="D32">
        <v>3.9999999999999996</v>
      </c>
      <c r="E32">
        <v>0</v>
      </c>
      <c r="F32">
        <v>-1</v>
      </c>
      <c r="G32">
        <v>-1</v>
      </c>
      <c r="H32">
        <v>-1</v>
      </c>
      <c r="I32">
        <v>3.9999999999999996</v>
      </c>
      <c r="J32">
        <v>1.3333333333333333</v>
      </c>
      <c r="K32">
        <v>-1</v>
      </c>
      <c r="L32">
        <v>3.9999999999999996</v>
      </c>
      <c r="M32">
        <v>3.9999999999999996</v>
      </c>
      <c r="N32">
        <v>1.1666666666666667</v>
      </c>
      <c r="O32">
        <v>3.9999999999999996</v>
      </c>
      <c r="P32">
        <v>3.9999999999999996</v>
      </c>
      <c r="Q32">
        <v>0.5</v>
      </c>
      <c r="R32">
        <v>-1</v>
      </c>
      <c r="S32">
        <v>3.9999999999999996</v>
      </c>
      <c r="T32">
        <v>3.9999999999999996</v>
      </c>
      <c r="U32">
        <v>3.9999999999999996</v>
      </c>
      <c r="V32">
        <v>3.4999999999999996</v>
      </c>
      <c r="W32">
        <v>2.9999999999999996</v>
      </c>
      <c r="X32">
        <v>-1</v>
      </c>
      <c r="Y32">
        <v>3.9999999999999996</v>
      </c>
      <c r="Z32">
        <v>3.9999999999999996</v>
      </c>
      <c r="AA32">
        <v>3.9999999999999996</v>
      </c>
      <c r="AB32">
        <v>3.4999999999999996</v>
      </c>
      <c r="AC32">
        <v>3.4999999999999996</v>
      </c>
      <c r="AD32">
        <v>2.5</v>
      </c>
      <c r="AE32">
        <v>1.5</v>
      </c>
      <c r="AF32">
        <v>0</v>
      </c>
    </row>
    <row r="33" spans="1:48" x14ac:dyDescent="0.35">
      <c r="A33" t="s">
        <v>860</v>
      </c>
      <c r="B33">
        <v>3.4999999999999996</v>
      </c>
      <c r="C33">
        <v>3.833333333333333</v>
      </c>
      <c r="D33">
        <v>3.9999999999999996</v>
      </c>
      <c r="E33">
        <v>0</v>
      </c>
      <c r="F33">
        <v>-1</v>
      </c>
      <c r="G33">
        <v>-1</v>
      </c>
      <c r="H33">
        <v>-1</v>
      </c>
      <c r="I33">
        <v>3.9999999999999996</v>
      </c>
      <c r="J33">
        <v>1.1666666666666665</v>
      </c>
      <c r="K33">
        <v>-1</v>
      </c>
      <c r="L33">
        <v>3.6666666666666665</v>
      </c>
      <c r="M33">
        <v>3.9999999999999996</v>
      </c>
      <c r="N33">
        <v>1</v>
      </c>
      <c r="O33">
        <v>3.6666666666666665</v>
      </c>
      <c r="P33">
        <v>3.9999999999999996</v>
      </c>
      <c r="Q33">
        <v>0.5</v>
      </c>
      <c r="R33">
        <v>-1</v>
      </c>
      <c r="S33">
        <v>3.9999999999999996</v>
      </c>
      <c r="T33">
        <v>3.833333333333333</v>
      </c>
      <c r="U33">
        <v>3.9999999999999996</v>
      </c>
      <c r="V33">
        <v>3.1666666666666665</v>
      </c>
      <c r="W33">
        <v>2.6666666666666665</v>
      </c>
      <c r="X33">
        <v>-1</v>
      </c>
      <c r="Y33">
        <v>3.9999999999999996</v>
      </c>
      <c r="Z33">
        <v>3.9999999999999996</v>
      </c>
      <c r="AA33">
        <v>3.9999999999999996</v>
      </c>
      <c r="AB33">
        <v>3.333333333333333</v>
      </c>
      <c r="AC33">
        <v>3.333333333333333</v>
      </c>
      <c r="AD33">
        <v>2.3333333333333335</v>
      </c>
      <c r="AE33">
        <v>1.3333333333333333</v>
      </c>
      <c r="AF33">
        <v>0</v>
      </c>
      <c r="AG33">
        <v>0</v>
      </c>
    </row>
    <row r="34" spans="1:48" x14ac:dyDescent="0.35">
      <c r="A34" t="s">
        <v>861</v>
      </c>
      <c r="B34">
        <v>3.4999999999999996</v>
      </c>
      <c r="C34">
        <v>3.9999999999999996</v>
      </c>
      <c r="D34">
        <v>3.9999999999999996</v>
      </c>
      <c r="E34">
        <v>2</v>
      </c>
      <c r="F34">
        <v>1.6666666666666667</v>
      </c>
      <c r="G34">
        <v>1.5</v>
      </c>
      <c r="H34">
        <v>1</v>
      </c>
      <c r="I34">
        <v>3.9999999999999996</v>
      </c>
      <c r="J34">
        <v>3.333333333333333</v>
      </c>
      <c r="K34">
        <v>0</v>
      </c>
      <c r="L34">
        <v>3.9999999999999996</v>
      </c>
      <c r="M34">
        <v>3.9999999999999996</v>
      </c>
      <c r="N34">
        <v>2.1666666666666665</v>
      </c>
      <c r="O34">
        <v>3.9999999999999996</v>
      </c>
      <c r="P34">
        <v>3.9999999999999996</v>
      </c>
      <c r="Q34">
        <v>2.5</v>
      </c>
      <c r="R34">
        <v>1</v>
      </c>
      <c r="S34">
        <v>3.9999999999999996</v>
      </c>
      <c r="T34">
        <v>3.9999999999999996</v>
      </c>
      <c r="U34">
        <v>3.9999999999999996</v>
      </c>
      <c r="V34">
        <v>3.4999999999999996</v>
      </c>
      <c r="W34">
        <v>2.9999999999999996</v>
      </c>
      <c r="X34">
        <v>1</v>
      </c>
      <c r="Y34">
        <v>3.9999999999999996</v>
      </c>
      <c r="Z34">
        <v>3.9999999999999996</v>
      </c>
      <c r="AA34">
        <v>3.9999999999999996</v>
      </c>
      <c r="AB34">
        <v>3.4999999999999996</v>
      </c>
      <c r="AC34">
        <v>3.4999999999999996</v>
      </c>
      <c r="AD34">
        <v>3.4999999999999996</v>
      </c>
      <c r="AE34">
        <v>3.4999999999999996</v>
      </c>
      <c r="AF34">
        <v>2</v>
      </c>
      <c r="AG34">
        <v>2.333333333333333</v>
      </c>
      <c r="AH34">
        <v>0</v>
      </c>
    </row>
    <row r="35" spans="1:48" x14ac:dyDescent="0.35">
      <c r="A35" t="s">
        <v>862</v>
      </c>
      <c r="B35">
        <v>2.9999999999999996</v>
      </c>
      <c r="C35">
        <v>3.333333333333333</v>
      </c>
      <c r="D35">
        <v>3.4999999999999996</v>
      </c>
      <c r="E35">
        <v>1</v>
      </c>
      <c r="F35">
        <v>1</v>
      </c>
      <c r="G35">
        <v>1.5</v>
      </c>
      <c r="H35">
        <v>1</v>
      </c>
      <c r="I35">
        <v>3.4999999999999996</v>
      </c>
      <c r="J35">
        <v>1.6666666666666667</v>
      </c>
      <c r="K35">
        <v>-1</v>
      </c>
      <c r="L35">
        <v>3.333333333333333</v>
      </c>
      <c r="M35">
        <v>3.333333333333333</v>
      </c>
      <c r="N35">
        <v>2.1666666666666665</v>
      </c>
      <c r="O35">
        <v>3.333333333333333</v>
      </c>
      <c r="P35">
        <v>3.4999999999999996</v>
      </c>
      <c r="Q35">
        <v>1.5</v>
      </c>
      <c r="R35">
        <v>0</v>
      </c>
      <c r="S35">
        <v>3.4999999999999996</v>
      </c>
      <c r="T35">
        <v>3.4999999999999996</v>
      </c>
      <c r="U35">
        <v>3.4999999999999996</v>
      </c>
      <c r="V35">
        <v>2.833333333333333</v>
      </c>
      <c r="W35">
        <v>2.833333333333333</v>
      </c>
      <c r="X35">
        <v>1</v>
      </c>
      <c r="Y35">
        <v>3.4999999999999996</v>
      </c>
      <c r="Z35">
        <v>3.4999999999999996</v>
      </c>
      <c r="AA35">
        <v>3.4999999999999996</v>
      </c>
      <c r="AB35">
        <v>2.833333333333333</v>
      </c>
      <c r="AC35">
        <v>2.833333333333333</v>
      </c>
      <c r="AD35">
        <v>2.833333333333333</v>
      </c>
      <c r="AE35">
        <v>1.8333333333333335</v>
      </c>
      <c r="AF35">
        <v>1</v>
      </c>
      <c r="AG35">
        <v>1.3333333333333335</v>
      </c>
      <c r="AH35">
        <v>-1</v>
      </c>
      <c r="AI35">
        <v>0</v>
      </c>
    </row>
    <row r="36" spans="1:48" x14ac:dyDescent="0.35">
      <c r="A36" t="s">
        <v>863</v>
      </c>
      <c r="B36">
        <v>2.9999999999999996</v>
      </c>
      <c r="C36">
        <v>3.333333333333333</v>
      </c>
      <c r="D36">
        <v>3.4999999999999996</v>
      </c>
      <c r="E36">
        <v>1</v>
      </c>
      <c r="F36">
        <v>1</v>
      </c>
      <c r="G36">
        <v>1.5</v>
      </c>
      <c r="H36">
        <v>1</v>
      </c>
      <c r="I36">
        <v>3.4999999999999996</v>
      </c>
      <c r="J36">
        <v>1.6666666666666667</v>
      </c>
      <c r="K36">
        <v>-1</v>
      </c>
      <c r="L36">
        <v>3.333333333333333</v>
      </c>
      <c r="M36">
        <v>3.333333333333333</v>
      </c>
      <c r="N36">
        <v>2.1666666666666665</v>
      </c>
      <c r="O36">
        <v>3.333333333333333</v>
      </c>
      <c r="P36">
        <v>3.4999999999999996</v>
      </c>
      <c r="Q36">
        <v>1.5</v>
      </c>
      <c r="R36">
        <v>0</v>
      </c>
      <c r="S36">
        <v>3.4999999999999996</v>
      </c>
      <c r="T36">
        <v>3.4999999999999996</v>
      </c>
      <c r="U36">
        <v>3.4999999999999996</v>
      </c>
      <c r="V36">
        <v>2.833333333333333</v>
      </c>
      <c r="W36">
        <v>2.833333333333333</v>
      </c>
      <c r="X36">
        <v>1</v>
      </c>
      <c r="Y36">
        <v>3.4999999999999996</v>
      </c>
      <c r="Z36">
        <v>3.4999999999999996</v>
      </c>
      <c r="AA36">
        <v>3.4999999999999996</v>
      </c>
      <c r="AB36">
        <v>2.833333333333333</v>
      </c>
      <c r="AC36">
        <v>2.833333333333333</v>
      </c>
      <c r="AD36">
        <v>2.833333333333333</v>
      </c>
      <c r="AE36">
        <v>1.8333333333333335</v>
      </c>
      <c r="AF36">
        <v>1</v>
      </c>
      <c r="AG36">
        <v>1.3333333333333335</v>
      </c>
      <c r="AH36">
        <v>-1</v>
      </c>
      <c r="AI36">
        <v>0</v>
      </c>
      <c r="AJ36">
        <v>0</v>
      </c>
    </row>
    <row r="37" spans="1:48" x14ac:dyDescent="0.35">
      <c r="A37" t="s">
        <v>864</v>
      </c>
      <c r="B37">
        <v>3.4999999999999996</v>
      </c>
      <c r="C37">
        <v>3.833333333333333</v>
      </c>
      <c r="D37">
        <v>3.9999999999999996</v>
      </c>
      <c r="E37">
        <v>2</v>
      </c>
      <c r="F37">
        <v>1.5</v>
      </c>
      <c r="G37">
        <v>1.5</v>
      </c>
      <c r="H37">
        <v>1</v>
      </c>
      <c r="I37">
        <v>3.9999999999999996</v>
      </c>
      <c r="J37">
        <v>3.1666666666666665</v>
      </c>
      <c r="K37">
        <v>0</v>
      </c>
      <c r="L37">
        <v>3.833333333333333</v>
      </c>
      <c r="M37">
        <v>3.833333333333333</v>
      </c>
      <c r="N37">
        <v>2.1666666666666665</v>
      </c>
      <c r="O37">
        <v>3.833333333333333</v>
      </c>
      <c r="P37">
        <v>3.9999999999999996</v>
      </c>
      <c r="Q37">
        <v>2.5</v>
      </c>
      <c r="R37">
        <v>1</v>
      </c>
      <c r="S37">
        <v>3.9999999999999996</v>
      </c>
      <c r="T37">
        <v>3.9999999999999996</v>
      </c>
      <c r="U37">
        <v>3.9999999999999996</v>
      </c>
      <c r="V37">
        <v>3.333333333333333</v>
      </c>
      <c r="W37">
        <v>2.833333333333333</v>
      </c>
      <c r="X37">
        <v>1</v>
      </c>
      <c r="Y37">
        <v>3.9999999999999996</v>
      </c>
      <c r="Z37">
        <v>3.9999999999999996</v>
      </c>
      <c r="AA37">
        <v>3.9999999999999996</v>
      </c>
      <c r="AB37">
        <v>3.333333333333333</v>
      </c>
      <c r="AC37">
        <v>3.333333333333333</v>
      </c>
      <c r="AD37">
        <v>3.333333333333333</v>
      </c>
      <c r="AE37">
        <v>3.333333333333333</v>
      </c>
      <c r="AF37">
        <v>2</v>
      </c>
      <c r="AG37">
        <v>2.333333333333333</v>
      </c>
      <c r="AH37">
        <v>0</v>
      </c>
      <c r="AI37">
        <v>1.5</v>
      </c>
      <c r="AJ37">
        <v>1.5</v>
      </c>
      <c r="AK37">
        <v>0</v>
      </c>
    </row>
    <row r="38" spans="1:48" x14ac:dyDescent="0.35">
      <c r="A38" t="s">
        <v>865</v>
      </c>
      <c r="B38">
        <v>2.4999999999999996</v>
      </c>
      <c r="C38">
        <v>2.333333333333333</v>
      </c>
      <c r="D38">
        <v>2.4999999999999996</v>
      </c>
      <c r="E38">
        <v>2</v>
      </c>
      <c r="F38">
        <v>1</v>
      </c>
      <c r="G38">
        <v>1</v>
      </c>
      <c r="H38">
        <v>1</v>
      </c>
      <c r="I38">
        <v>2.4999999999999996</v>
      </c>
      <c r="J38">
        <v>2</v>
      </c>
      <c r="K38">
        <v>0</v>
      </c>
      <c r="L38">
        <v>2.1666666666666665</v>
      </c>
      <c r="M38">
        <v>2.333333333333333</v>
      </c>
      <c r="N38">
        <v>2</v>
      </c>
      <c r="O38">
        <v>2.1666666666666665</v>
      </c>
      <c r="P38">
        <v>2.4999999999999996</v>
      </c>
      <c r="Q38">
        <v>2</v>
      </c>
      <c r="R38">
        <v>1</v>
      </c>
      <c r="S38">
        <v>2.4999999999999996</v>
      </c>
      <c r="T38">
        <v>2.4999999999999996</v>
      </c>
      <c r="U38">
        <v>2.4999999999999996</v>
      </c>
      <c r="V38">
        <v>2.1666666666666665</v>
      </c>
      <c r="W38">
        <v>2.1666666666666665</v>
      </c>
      <c r="X38">
        <v>1</v>
      </c>
      <c r="Y38">
        <v>2.4999999999999996</v>
      </c>
      <c r="Z38">
        <v>2.4999999999999996</v>
      </c>
      <c r="AA38">
        <v>2.4999999999999996</v>
      </c>
      <c r="AB38">
        <v>2.333333333333333</v>
      </c>
      <c r="AC38">
        <v>2.333333333333333</v>
      </c>
      <c r="AD38">
        <v>2.333333333333333</v>
      </c>
      <c r="AE38">
        <v>2.333333333333333</v>
      </c>
      <c r="AF38">
        <v>2</v>
      </c>
      <c r="AG38">
        <v>2.1666666666666665</v>
      </c>
      <c r="AH38">
        <v>0</v>
      </c>
      <c r="AI38">
        <v>1</v>
      </c>
      <c r="AJ38">
        <v>1</v>
      </c>
      <c r="AK38">
        <v>0</v>
      </c>
      <c r="AL38">
        <v>0</v>
      </c>
    </row>
    <row r="39" spans="1:48" x14ac:dyDescent="0.35">
      <c r="A39" t="s">
        <v>866</v>
      </c>
      <c r="B39">
        <v>3.4999999999999996</v>
      </c>
      <c r="C39">
        <v>3.833333333333333</v>
      </c>
      <c r="D39">
        <v>3.9999999999999996</v>
      </c>
      <c r="E39">
        <v>2</v>
      </c>
      <c r="F39">
        <v>1.5</v>
      </c>
      <c r="G39">
        <v>1.5</v>
      </c>
      <c r="H39">
        <v>1</v>
      </c>
      <c r="I39">
        <v>3.9999999999999996</v>
      </c>
      <c r="J39">
        <v>3.1666666666666665</v>
      </c>
      <c r="K39">
        <v>0</v>
      </c>
      <c r="L39">
        <v>3.833333333333333</v>
      </c>
      <c r="M39">
        <v>3.833333333333333</v>
      </c>
      <c r="N39">
        <v>2.1666666666666665</v>
      </c>
      <c r="O39">
        <v>3.833333333333333</v>
      </c>
      <c r="P39">
        <v>3.9999999999999996</v>
      </c>
      <c r="Q39">
        <v>2.5</v>
      </c>
      <c r="R39">
        <v>1</v>
      </c>
      <c r="S39">
        <v>3.9999999999999996</v>
      </c>
      <c r="T39">
        <v>3.9999999999999996</v>
      </c>
      <c r="U39">
        <v>3.9999999999999996</v>
      </c>
      <c r="V39">
        <v>3.333333333333333</v>
      </c>
      <c r="W39">
        <v>2.833333333333333</v>
      </c>
      <c r="X39">
        <v>1</v>
      </c>
      <c r="Y39">
        <v>3.9999999999999996</v>
      </c>
      <c r="Z39">
        <v>3.9999999999999996</v>
      </c>
      <c r="AA39">
        <v>3.9999999999999996</v>
      </c>
      <c r="AB39">
        <v>3.333333333333333</v>
      </c>
      <c r="AC39">
        <v>3.333333333333333</v>
      </c>
      <c r="AD39">
        <v>3.333333333333333</v>
      </c>
      <c r="AE39">
        <v>3.333333333333333</v>
      </c>
      <c r="AF39">
        <v>2</v>
      </c>
      <c r="AG39">
        <v>2.333333333333333</v>
      </c>
      <c r="AH39">
        <v>0</v>
      </c>
      <c r="AI39">
        <v>1.5</v>
      </c>
      <c r="AJ39">
        <v>1.5</v>
      </c>
      <c r="AK39">
        <v>0</v>
      </c>
      <c r="AL39">
        <v>1.6666666666666665</v>
      </c>
      <c r="AM39">
        <v>0</v>
      </c>
    </row>
    <row r="40" spans="1:48" x14ac:dyDescent="0.35">
      <c r="A40" t="s">
        <v>867</v>
      </c>
      <c r="B40">
        <v>-1</v>
      </c>
      <c r="C40">
        <v>-1</v>
      </c>
      <c r="D40">
        <v>2</v>
      </c>
      <c r="E40">
        <v>-1</v>
      </c>
      <c r="F40">
        <v>-1</v>
      </c>
      <c r="G40">
        <v>-1</v>
      </c>
      <c r="H40">
        <v>-1</v>
      </c>
      <c r="I40">
        <v>2</v>
      </c>
      <c r="J40">
        <v>-1</v>
      </c>
      <c r="K40">
        <v>-1</v>
      </c>
      <c r="L40">
        <v>1.5</v>
      </c>
      <c r="M40">
        <v>-1</v>
      </c>
      <c r="N40">
        <v>-1</v>
      </c>
      <c r="O40">
        <v>1.5</v>
      </c>
      <c r="P40">
        <v>2</v>
      </c>
      <c r="Q40">
        <v>-1</v>
      </c>
      <c r="R40">
        <v>-1</v>
      </c>
      <c r="S40">
        <v>2</v>
      </c>
      <c r="T40">
        <v>1.8333333333333335</v>
      </c>
      <c r="U40">
        <v>2</v>
      </c>
      <c r="V40">
        <v>-1</v>
      </c>
      <c r="W40">
        <v>-1</v>
      </c>
      <c r="X40">
        <v>-1</v>
      </c>
      <c r="Y40">
        <v>2</v>
      </c>
      <c r="Z40">
        <v>2</v>
      </c>
      <c r="AA40">
        <v>2</v>
      </c>
      <c r="AB40">
        <v>-1</v>
      </c>
      <c r="AC40">
        <v>-1</v>
      </c>
      <c r="AD40">
        <v>-1</v>
      </c>
      <c r="AE40">
        <v>-1</v>
      </c>
      <c r="AF40">
        <v>-1</v>
      </c>
      <c r="AG40">
        <v>-1</v>
      </c>
      <c r="AH40">
        <v>-1</v>
      </c>
      <c r="AI40">
        <v>-1</v>
      </c>
      <c r="AJ40">
        <v>-1</v>
      </c>
      <c r="AK40">
        <v>-1</v>
      </c>
      <c r="AL40">
        <v>-1</v>
      </c>
      <c r="AM40">
        <v>-1</v>
      </c>
      <c r="AN40">
        <v>0</v>
      </c>
    </row>
    <row r="41" spans="1:48" x14ac:dyDescent="0.35">
      <c r="A41" t="s">
        <v>868</v>
      </c>
      <c r="B41">
        <v>3.4999999999999996</v>
      </c>
      <c r="C41">
        <v>3.9999999999999996</v>
      </c>
      <c r="D41">
        <v>3.9999999999999996</v>
      </c>
      <c r="E41">
        <v>2.4999999999999996</v>
      </c>
      <c r="F41">
        <v>2</v>
      </c>
      <c r="G41">
        <v>2</v>
      </c>
      <c r="H41">
        <v>1.5000000000000002</v>
      </c>
      <c r="I41">
        <v>3.9999999999999996</v>
      </c>
      <c r="J41">
        <v>3.4999999999999996</v>
      </c>
      <c r="K41">
        <v>0</v>
      </c>
      <c r="L41">
        <v>3.9999999999999996</v>
      </c>
      <c r="M41">
        <v>3.9999999999999996</v>
      </c>
      <c r="N41">
        <v>2.4999999999999996</v>
      </c>
      <c r="O41">
        <v>3.9999999999999996</v>
      </c>
      <c r="P41">
        <v>3.9999999999999996</v>
      </c>
      <c r="Q41">
        <v>2.9999999999999996</v>
      </c>
      <c r="R41">
        <v>1.5000000000000002</v>
      </c>
      <c r="S41">
        <v>3.9999999999999996</v>
      </c>
      <c r="T41">
        <v>3.9999999999999996</v>
      </c>
      <c r="U41">
        <v>3.9999999999999996</v>
      </c>
      <c r="V41">
        <v>3.4999999999999996</v>
      </c>
      <c r="W41">
        <v>2.9999999999999996</v>
      </c>
      <c r="X41">
        <v>1</v>
      </c>
      <c r="Y41">
        <v>3.9999999999999996</v>
      </c>
      <c r="Z41">
        <v>3.9999999999999996</v>
      </c>
      <c r="AA41">
        <v>3.9999999999999996</v>
      </c>
      <c r="AB41">
        <v>3.4999999999999996</v>
      </c>
      <c r="AC41">
        <v>3.4999999999999996</v>
      </c>
      <c r="AD41">
        <v>3.4999999999999996</v>
      </c>
      <c r="AE41">
        <v>3.4999999999999996</v>
      </c>
      <c r="AF41">
        <v>2.4999999999999996</v>
      </c>
      <c r="AG41">
        <v>2.4999999999999996</v>
      </c>
      <c r="AH41">
        <v>0.5</v>
      </c>
      <c r="AI41">
        <v>2</v>
      </c>
      <c r="AJ41">
        <v>2</v>
      </c>
      <c r="AK41">
        <v>0.5</v>
      </c>
      <c r="AL41">
        <v>2</v>
      </c>
      <c r="AM41">
        <v>0.5</v>
      </c>
      <c r="AN41">
        <v>3.4999999999999996</v>
      </c>
      <c r="AO41">
        <v>0</v>
      </c>
    </row>
    <row r="42" spans="1:48" x14ac:dyDescent="0.35">
      <c r="A42" t="s">
        <v>869</v>
      </c>
      <c r="B42">
        <v>3.4999999999999996</v>
      </c>
      <c r="C42">
        <v>3.9999999999999996</v>
      </c>
      <c r="D42">
        <v>3.9999999999999996</v>
      </c>
      <c r="E42">
        <v>2.4999999999999996</v>
      </c>
      <c r="F42">
        <v>2</v>
      </c>
      <c r="G42">
        <v>2</v>
      </c>
      <c r="H42">
        <v>1.5000000000000002</v>
      </c>
      <c r="I42">
        <v>3.9999999999999996</v>
      </c>
      <c r="J42">
        <v>3.4999999999999996</v>
      </c>
      <c r="K42">
        <v>0</v>
      </c>
      <c r="L42">
        <v>3.9999999999999996</v>
      </c>
      <c r="M42">
        <v>3.9999999999999996</v>
      </c>
      <c r="N42">
        <v>2.4999999999999996</v>
      </c>
      <c r="O42">
        <v>3.9999999999999996</v>
      </c>
      <c r="P42">
        <v>3.9999999999999996</v>
      </c>
      <c r="Q42">
        <v>2.9999999999999996</v>
      </c>
      <c r="R42">
        <v>1.5000000000000002</v>
      </c>
      <c r="S42">
        <v>3.9999999999999996</v>
      </c>
      <c r="T42">
        <v>3.9999999999999996</v>
      </c>
      <c r="U42">
        <v>3.9999999999999996</v>
      </c>
      <c r="V42">
        <v>3.4999999999999996</v>
      </c>
      <c r="W42">
        <v>2.9999999999999996</v>
      </c>
      <c r="X42">
        <v>1</v>
      </c>
      <c r="Y42">
        <v>3.9999999999999996</v>
      </c>
      <c r="Z42">
        <v>3.9999999999999996</v>
      </c>
      <c r="AA42">
        <v>3.9999999999999996</v>
      </c>
      <c r="AB42">
        <v>3.4999999999999996</v>
      </c>
      <c r="AC42">
        <v>3.4999999999999996</v>
      </c>
      <c r="AD42">
        <v>3.4999999999999996</v>
      </c>
      <c r="AE42">
        <v>3.4999999999999996</v>
      </c>
      <c r="AF42">
        <v>2.4999999999999996</v>
      </c>
      <c r="AG42">
        <v>2.4999999999999996</v>
      </c>
      <c r="AH42">
        <v>0.5</v>
      </c>
      <c r="AI42">
        <v>2</v>
      </c>
      <c r="AJ42">
        <v>2</v>
      </c>
      <c r="AK42">
        <v>0.5</v>
      </c>
      <c r="AL42">
        <v>2</v>
      </c>
      <c r="AM42">
        <v>0.5</v>
      </c>
      <c r="AN42">
        <v>3.4999999999999996</v>
      </c>
      <c r="AO42">
        <v>0</v>
      </c>
      <c r="AP42">
        <v>0</v>
      </c>
    </row>
    <row r="43" spans="1:48" x14ac:dyDescent="0.35">
      <c r="A43" t="s">
        <v>870</v>
      </c>
      <c r="B43">
        <v>3.4999999999999996</v>
      </c>
      <c r="C43">
        <v>3.9999999999999996</v>
      </c>
      <c r="D43">
        <v>3.9999999999999996</v>
      </c>
      <c r="E43">
        <v>2.4999999999999996</v>
      </c>
      <c r="F43">
        <v>2</v>
      </c>
      <c r="G43">
        <v>2</v>
      </c>
      <c r="H43">
        <v>1.5000000000000002</v>
      </c>
      <c r="I43">
        <v>3.9999999999999996</v>
      </c>
      <c r="J43">
        <v>3.4999999999999996</v>
      </c>
      <c r="K43">
        <v>0</v>
      </c>
      <c r="L43">
        <v>3.9999999999999996</v>
      </c>
      <c r="M43">
        <v>3.9999999999999996</v>
      </c>
      <c r="N43">
        <v>2.4999999999999996</v>
      </c>
      <c r="O43">
        <v>3.9999999999999996</v>
      </c>
      <c r="P43">
        <v>3.9999999999999996</v>
      </c>
      <c r="Q43">
        <v>2.9999999999999996</v>
      </c>
      <c r="R43">
        <v>1.5000000000000002</v>
      </c>
      <c r="S43">
        <v>3.9999999999999996</v>
      </c>
      <c r="T43">
        <v>3.9999999999999996</v>
      </c>
      <c r="U43">
        <v>3.9999999999999996</v>
      </c>
      <c r="V43">
        <v>3.4999999999999996</v>
      </c>
      <c r="W43">
        <v>2.9999999999999996</v>
      </c>
      <c r="X43">
        <v>1</v>
      </c>
      <c r="Y43">
        <v>3.9999999999999996</v>
      </c>
      <c r="Z43">
        <v>3.9999999999999996</v>
      </c>
      <c r="AA43">
        <v>3.9999999999999996</v>
      </c>
      <c r="AB43">
        <v>3.4999999999999996</v>
      </c>
      <c r="AC43">
        <v>3.4999999999999996</v>
      </c>
      <c r="AD43">
        <v>3.4999999999999996</v>
      </c>
      <c r="AE43">
        <v>3.4999999999999996</v>
      </c>
      <c r="AF43">
        <v>2.4999999999999996</v>
      </c>
      <c r="AG43">
        <v>2.4999999999999996</v>
      </c>
      <c r="AH43">
        <v>0.5</v>
      </c>
      <c r="AI43">
        <v>2</v>
      </c>
      <c r="AJ43">
        <v>2</v>
      </c>
      <c r="AK43">
        <v>0.5</v>
      </c>
      <c r="AL43">
        <v>2</v>
      </c>
      <c r="AM43">
        <v>0.5</v>
      </c>
      <c r="AN43">
        <v>3.4999999999999996</v>
      </c>
      <c r="AO43">
        <v>0</v>
      </c>
      <c r="AP43">
        <v>0</v>
      </c>
      <c r="AQ43">
        <v>0</v>
      </c>
    </row>
    <row r="44" spans="1:48" x14ac:dyDescent="0.35">
      <c r="A44" t="s">
        <v>871</v>
      </c>
      <c r="B44">
        <v>3.4999999999999996</v>
      </c>
      <c r="C44">
        <v>3.9999999999999996</v>
      </c>
      <c r="D44">
        <v>3.9999999999999996</v>
      </c>
      <c r="E44">
        <v>0</v>
      </c>
      <c r="F44">
        <v>-1</v>
      </c>
      <c r="G44">
        <v>-1</v>
      </c>
      <c r="H44">
        <v>-1</v>
      </c>
      <c r="I44">
        <v>3.9999999999999996</v>
      </c>
      <c r="J44">
        <v>1.3333333333333333</v>
      </c>
      <c r="K44">
        <v>-1</v>
      </c>
      <c r="L44">
        <v>3.9999999999999996</v>
      </c>
      <c r="M44">
        <v>3.9999999999999996</v>
      </c>
      <c r="N44">
        <v>1.1666666666666667</v>
      </c>
      <c r="O44">
        <v>3.9999999999999996</v>
      </c>
      <c r="P44">
        <v>3.9999999999999996</v>
      </c>
      <c r="Q44">
        <v>0.5</v>
      </c>
      <c r="R44">
        <v>-1</v>
      </c>
      <c r="S44">
        <v>3.9999999999999996</v>
      </c>
      <c r="T44">
        <v>3.9999999999999996</v>
      </c>
      <c r="U44">
        <v>3.9999999999999996</v>
      </c>
      <c r="V44">
        <v>3.4999999999999996</v>
      </c>
      <c r="W44">
        <v>2.9999999999999996</v>
      </c>
      <c r="X44">
        <v>-1</v>
      </c>
      <c r="Y44">
        <v>3.9999999999999996</v>
      </c>
      <c r="Z44">
        <v>3.9999999999999996</v>
      </c>
      <c r="AA44">
        <v>3.9999999999999996</v>
      </c>
      <c r="AB44">
        <v>3.4999999999999996</v>
      </c>
      <c r="AC44">
        <v>3.4999999999999996</v>
      </c>
      <c r="AD44">
        <v>2.5</v>
      </c>
      <c r="AE44">
        <v>1.5</v>
      </c>
      <c r="AF44">
        <v>0</v>
      </c>
      <c r="AG44">
        <v>0.33333333333333331</v>
      </c>
      <c r="AH44">
        <v>-1</v>
      </c>
      <c r="AI44">
        <v>-1</v>
      </c>
      <c r="AJ44">
        <v>-1</v>
      </c>
      <c r="AK44">
        <v>-1</v>
      </c>
      <c r="AL44">
        <v>-1</v>
      </c>
      <c r="AM44">
        <v>-1</v>
      </c>
      <c r="AN44">
        <v>3.4999999999999996</v>
      </c>
      <c r="AO44">
        <v>-1</v>
      </c>
      <c r="AP44">
        <v>-1</v>
      </c>
      <c r="AQ44">
        <v>-1</v>
      </c>
      <c r="AR44">
        <v>0</v>
      </c>
    </row>
    <row r="45" spans="1:48" x14ac:dyDescent="0.35">
      <c r="A45" t="s">
        <v>872</v>
      </c>
      <c r="B45">
        <v>3.4999999999999996</v>
      </c>
      <c r="C45">
        <v>3.9999999999999996</v>
      </c>
      <c r="D45">
        <v>3.9999999999999996</v>
      </c>
      <c r="E45">
        <v>2</v>
      </c>
      <c r="F45">
        <v>1.6666666666666667</v>
      </c>
      <c r="G45">
        <v>1.5</v>
      </c>
      <c r="H45">
        <v>1</v>
      </c>
      <c r="I45">
        <v>3.9999999999999996</v>
      </c>
      <c r="J45">
        <v>3.333333333333333</v>
      </c>
      <c r="K45">
        <v>0</v>
      </c>
      <c r="L45">
        <v>3.9999999999999996</v>
      </c>
      <c r="M45">
        <v>3.9999999999999996</v>
      </c>
      <c r="N45">
        <v>2.1666666666666665</v>
      </c>
      <c r="O45">
        <v>3.9999999999999996</v>
      </c>
      <c r="P45">
        <v>3.9999999999999996</v>
      </c>
      <c r="Q45">
        <v>2.5</v>
      </c>
      <c r="R45">
        <v>1</v>
      </c>
      <c r="S45">
        <v>3.9999999999999996</v>
      </c>
      <c r="T45">
        <v>3.9999999999999996</v>
      </c>
      <c r="U45">
        <v>3.9999999999999996</v>
      </c>
      <c r="V45">
        <v>3.4999999999999996</v>
      </c>
      <c r="W45">
        <v>2.9999999999999996</v>
      </c>
      <c r="X45">
        <v>1</v>
      </c>
      <c r="Y45">
        <v>3.9999999999999996</v>
      </c>
      <c r="Z45">
        <v>3.9999999999999996</v>
      </c>
      <c r="AA45">
        <v>3.9999999999999996</v>
      </c>
      <c r="AB45">
        <v>3.4999999999999996</v>
      </c>
      <c r="AC45">
        <v>3.4999999999999996</v>
      </c>
      <c r="AD45">
        <v>3.4999999999999996</v>
      </c>
      <c r="AE45">
        <v>3.4999999999999996</v>
      </c>
      <c r="AF45">
        <v>2</v>
      </c>
      <c r="AG45">
        <v>2.333333333333333</v>
      </c>
      <c r="AH45">
        <v>0</v>
      </c>
      <c r="AI45">
        <v>1.6666666666666667</v>
      </c>
      <c r="AJ45">
        <v>1.6666666666666667</v>
      </c>
      <c r="AK45">
        <v>0.16666666666666666</v>
      </c>
      <c r="AL45">
        <v>1.8333333333333333</v>
      </c>
      <c r="AM45">
        <v>0.16666666666666666</v>
      </c>
      <c r="AN45">
        <v>3.4999999999999996</v>
      </c>
      <c r="AO45">
        <v>0</v>
      </c>
      <c r="AP45">
        <v>0</v>
      </c>
      <c r="AQ45">
        <v>0</v>
      </c>
      <c r="AR45">
        <v>2</v>
      </c>
      <c r="AS45">
        <v>0</v>
      </c>
    </row>
    <row r="46" spans="1:48" x14ac:dyDescent="0.35">
      <c r="A46" t="s">
        <v>873</v>
      </c>
      <c r="B46">
        <v>2.4999999999999996</v>
      </c>
      <c r="C46">
        <v>2.833333333333333</v>
      </c>
      <c r="D46">
        <v>2.9999999999999996</v>
      </c>
      <c r="E46">
        <v>0</v>
      </c>
      <c r="F46">
        <v>-1</v>
      </c>
      <c r="G46">
        <v>-1</v>
      </c>
      <c r="H46">
        <v>-1</v>
      </c>
      <c r="I46">
        <v>2.9999999999999996</v>
      </c>
      <c r="J46">
        <v>0</v>
      </c>
      <c r="K46">
        <v>-1</v>
      </c>
      <c r="L46">
        <v>2.6666666666666665</v>
      </c>
      <c r="M46">
        <v>2.833333333333333</v>
      </c>
      <c r="N46">
        <v>1</v>
      </c>
      <c r="O46">
        <v>2.6666666666666665</v>
      </c>
      <c r="P46">
        <v>2.9999999999999996</v>
      </c>
      <c r="Q46">
        <v>0</v>
      </c>
      <c r="R46">
        <v>-1</v>
      </c>
      <c r="S46">
        <v>2.9999999999999996</v>
      </c>
      <c r="T46">
        <v>2.9999999999999996</v>
      </c>
      <c r="U46">
        <v>2.9999999999999996</v>
      </c>
      <c r="V46">
        <v>2.1666666666666665</v>
      </c>
      <c r="W46">
        <v>2.1666666666666665</v>
      </c>
      <c r="X46">
        <v>-1</v>
      </c>
      <c r="Y46">
        <v>2.9999999999999996</v>
      </c>
      <c r="Z46">
        <v>2.9999999999999996</v>
      </c>
      <c r="AA46">
        <v>2.9999999999999996</v>
      </c>
      <c r="AB46">
        <v>2.333333333333333</v>
      </c>
      <c r="AC46">
        <v>2.333333333333333</v>
      </c>
      <c r="AD46">
        <v>1.3333333333333335</v>
      </c>
      <c r="AE46">
        <v>0.33333333333333331</v>
      </c>
      <c r="AF46">
        <v>0</v>
      </c>
      <c r="AG46">
        <v>0.16666666666666666</v>
      </c>
      <c r="AH46">
        <v>-1</v>
      </c>
      <c r="AI46">
        <v>-1</v>
      </c>
      <c r="AJ46">
        <v>-1</v>
      </c>
      <c r="AK46">
        <v>-1</v>
      </c>
      <c r="AL46">
        <v>-1</v>
      </c>
      <c r="AM46">
        <v>-1</v>
      </c>
      <c r="AN46">
        <v>2.1666666666666665</v>
      </c>
      <c r="AO46">
        <v>-1</v>
      </c>
      <c r="AP46">
        <v>-1</v>
      </c>
      <c r="AQ46">
        <v>-1</v>
      </c>
      <c r="AR46">
        <v>0</v>
      </c>
      <c r="AS46">
        <v>-1</v>
      </c>
      <c r="AT46">
        <v>0</v>
      </c>
    </row>
    <row r="47" spans="1:48" x14ac:dyDescent="0.35">
      <c r="A47" t="s">
        <v>874</v>
      </c>
      <c r="B47">
        <v>2.4999999999999996</v>
      </c>
      <c r="C47">
        <v>2.833333333333333</v>
      </c>
      <c r="D47">
        <v>2.9999999999999996</v>
      </c>
      <c r="E47">
        <v>0</v>
      </c>
      <c r="F47">
        <v>-1</v>
      </c>
      <c r="G47">
        <v>-1</v>
      </c>
      <c r="H47">
        <v>-1</v>
      </c>
      <c r="I47">
        <v>2.9999999999999996</v>
      </c>
      <c r="J47">
        <v>0</v>
      </c>
      <c r="K47">
        <v>-1</v>
      </c>
      <c r="L47">
        <v>2.6666666666666665</v>
      </c>
      <c r="M47">
        <v>2.833333333333333</v>
      </c>
      <c r="N47">
        <v>1</v>
      </c>
      <c r="O47">
        <v>2.6666666666666665</v>
      </c>
      <c r="P47">
        <v>2.9999999999999996</v>
      </c>
      <c r="Q47">
        <v>0</v>
      </c>
      <c r="R47">
        <v>-1</v>
      </c>
      <c r="S47">
        <v>2.9999999999999996</v>
      </c>
      <c r="T47">
        <v>2.9999999999999996</v>
      </c>
      <c r="U47">
        <v>2.9999999999999996</v>
      </c>
      <c r="V47">
        <v>2.1666666666666665</v>
      </c>
      <c r="W47">
        <v>2.1666666666666665</v>
      </c>
      <c r="X47">
        <v>-1</v>
      </c>
      <c r="Y47">
        <v>2.9999999999999996</v>
      </c>
      <c r="Z47">
        <v>2.9999999999999996</v>
      </c>
      <c r="AA47">
        <v>2.9999999999999996</v>
      </c>
      <c r="AB47">
        <v>2.333333333333333</v>
      </c>
      <c r="AC47">
        <v>2.333333333333333</v>
      </c>
      <c r="AD47">
        <v>1.3333333333333335</v>
      </c>
      <c r="AE47">
        <v>0.33333333333333331</v>
      </c>
      <c r="AF47">
        <v>0</v>
      </c>
      <c r="AG47">
        <v>0.16666666666666666</v>
      </c>
      <c r="AH47">
        <v>-1</v>
      </c>
      <c r="AI47">
        <v>-1</v>
      </c>
      <c r="AJ47">
        <v>-1</v>
      </c>
      <c r="AK47">
        <v>-1</v>
      </c>
      <c r="AL47">
        <v>-1</v>
      </c>
      <c r="AM47">
        <v>-1</v>
      </c>
      <c r="AN47">
        <v>2.1666666666666665</v>
      </c>
      <c r="AO47">
        <v>-1</v>
      </c>
      <c r="AP47">
        <v>-1</v>
      </c>
      <c r="AQ47">
        <v>-1</v>
      </c>
      <c r="AR47">
        <v>0</v>
      </c>
      <c r="AS47">
        <v>-1</v>
      </c>
      <c r="AT47">
        <v>0</v>
      </c>
      <c r="AU47">
        <v>0</v>
      </c>
    </row>
    <row r="48" spans="1:48" x14ac:dyDescent="0.35">
      <c r="A48" t="s">
        <v>875</v>
      </c>
      <c r="B48">
        <v>3.4999999999999996</v>
      </c>
      <c r="C48">
        <v>3.9999999999999996</v>
      </c>
      <c r="D48">
        <v>3.9999999999999996</v>
      </c>
      <c r="E48">
        <v>2.4999999999999996</v>
      </c>
      <c r="F48">
        <v>2</v>
      </c>
      <c r="G48">
        <v>2</v>
      </c>
      <c r="H48">
        <v>1.5000000000000002</v>
      </c>
      <c r="I48">
        <v>3.9999999999999996</v>
      </c>
      <c r="J48">
        <v>3.4999999999999996</v>
      </c>
      <c r="K48">
        <v>0</v>
      </c>
      <c r="L48">
        <v>3.9999999999999996</v>
      </c>
      <c r="M48">
        <v>3.9999999999999996</v>
      </c>
      <c r="N48">
        <v>2.4999999999999996</v>
      </c>
      <c r="O48">
        <v>3.9999999999999996</v>
      </c>
      <c r="P48">
        <v>3.9999999999999996</v>
      </c>
      <c r="Q48">
        <v>2.9999999999999996</v>
      </c>
      <c r="R48">
        <v>1.5000000000000002</v>
      </c>
      <c r="S48">
        <v>3.9999999999999996</v>
      </c>
      <c r="T48">
        <v>3.9999999999999996</v>
      </c>
      <c r="U48">
        <v>3.9999999999999996</v>
      </c>
      <c r="V48">
        <v>3.4999999999999996</v>
      </c>
      <c r="W48">
        <v>2.9999999999999996</v>
      </c>
      <c r="X48">
        <v>1</v>
      </c>
      <c r="Y48">
        <v>3.9999999999999996</v>
      </c>
      <c r="Z48">
        <v>3.9999999999999996</v>
      </c>
      <c r="AA48">
        <v>3.9999999999999996</v>
      </c>
      <c r="AB48">
        <v>3.4999999999999996</v>
      </c>
      <c r="AC48">
        <v>3.4999999999999996</v>
      </c>
      <c r="AD48">
        <v>3.4999999999999996</v>
      </c>
      <c r="AE48">
        <v>3.4999999999999996</v>
      </c>
      <c r="AF48">
        <v>2.4999999999999996</v>
      </c>
      <c r="AG48">
        <v>2.4999999999999996</v>
      </c>
      <c r="AH48">
        <v>0.5</v>
      </c>
      <c r="AI48">
        <v>2</v>
      </c>
      <c r="AJ48">
        <v>2</v>
      </c>
      <c r="AK48">
        <v>0.5</v>
      </c>
      <c r="AL48">
        <v>2</v>
      </c>
      <c r="AM48">
        <v>0.5</v>
      </c>
      <c r="AN48">
        <v>3.4999999999999996</v>
      </c>
      <c r="AO48">
        <v>0</v>
      </c>
      <c r="AP48">
        <v>0</v>
      </c>
      <c r="AQ48">
        <v>0</v>
      </c>
      <c r="AR48">
        <v>2.4999999999999996</v>
      </c>
      <c r="AS48">
        <v>0.5</v>
      </c>
      <c r="AT48">
        <v>3.4999999999999996</v>
      </c>
      <c r="AU48">
        <v>3.4999999999999996</v>
      </c>
      <c r="AV48">
        <v>0</v>
      </c>
    </row>
    <row r="49" spans="1:64" x14ac:dyDescent="0.35">
      <c r="A49" t="s">
        <v>876</v>
      </c>
      <c r="B49">
        <v>3.4999999999999996</v>
      </c>
      <c r="C49">
        <v>3.9999999999999996</v>
      </c>
      <c r="D49">
        <v>3.9999999999999996</v>
      </c>
      <c r="E49">
        <v>1</v>
      </c>
      <c r="F49">
        <v>0.66666666666666663</v>
      </c>
      <c r="G49">
        <v>0.5</v>
      </c>
      <c r="H49">
        <v>0</v>
      </c>
      <c r="I49">
        <v>3.9999999999999996</v>
      </c>
      <c r="J49">
        <v>2.3333333333333335</v>
      </c>
      <c r="K49">
        <v>-1</v>
      </c>
      <c r="L49">
        <v>3.9999999999999996</v>
      </c>
      <c r="M49">
        <v>3.9999999999999996</v>
      </c>
      <c r="N49">
        <v>1.1666666666666667</v>
      </c>
      <c r="O49">
        <v>3.9999999999999996</v>
      </c>
      <c r="P49">
        <v>3.9999999999999996</v>
      </c>
      <c r="Q49">
        <v>1.5</v>
      </c>
      <c r="R49">
        <v>-1</v>
      </c>
      <c r="S49">
        <v>3.9999999999999996</v>
      </c>
      <c r="T49">
        <v>3.9999999999999996</v>
      </c>
      <c r="U49">
        <v>3.9999999999999996</v>
      </c>
      <c r="V49">
        <v>3.4999999999999996</v>
      </c>
      <c r="W49">
        <v>2.9999999999999996</v>
      </c>
      <c r="X49">
        <v>0</v>
      </c>
      <c r="Y49">
        <v>3.9999999999999996</v>
      </c>
      <c r="Z49">
        <v>3.9999999999999996</v>
      </c>
      <c r="AA49">
        <v>3.9999999999999996</v>
      </c>
      <c r="AB49">
        <v>3.4999999999999996</v>
      </c>
      <c r="AC49">
        <v>3.4999999999999996</v>
      </c>
      <c r="AD49">
        <v>3.4999999999999996</v>
      </c>
      <c r="AE49">
        <v>2.5</v>
      </c>
      <c r="AF49">
        <v>1</v>
      </c>
      <c r="AG49">
        <v>1.3333333333333335</v>
      </c>
      <c r="AH49">
        <v>-1</v>
      </c>
      <c r="AI49">
        <v>-1</v>
      </c>
      <c r="AJ49">
        <v>-1</v>
      </c>
      <c r="AK49">
        <v>-1</v>
      </c>
      <c r="AL49">
        <v>-1</v>
      </c>
      <c r="AM49">
        <v>-1</v>
      </c>
      <c r="AN49">
        <v>3.4999999999999996</v>
      </c>
      <c r="AO49">
        <v>-1</v>
      </c>
      <c r="AP49">
        <v>-1</v>
      </c>
      <c r="AQ49">
        <v>-1</v>
      </c>
      <c r="AR49">
        <v>1</v>
      </c>
      <c r="AS49">
        <v>-1</v>
      </c>
      <c r="AT49">
        <v>2.3333333333333335</v>
      </c>
      <c r="AU49">
        <v>2.3333333333333335</v>
      </c>
      <c r="AV49">
        <v>-1</v>
      </c>
      <c r="AW49">
        <v>0</v>
      </c>
    </row>
    <row r="50" spans="1:64" x14ac:dyDescent="0.35">
      <c r="A50" t="s">
        <v>877</v>
      </c>
      <c r="B50">
        <v>2.9999999999999996</v>
      </c>
      <c r="C50">
        <v>3.4999999999999996</v>
      </c>
      <c r="D50">
        <v>3.4999999999999996</v>
      </c>
      <c r="E50">
        <v>0</v>
      </c>
      <c r="F50">
        <v>-1</v>
      </c>
      <c r="G50">
        <v>-1</v>
      </c>
      <c r="H50">
        <v>-1</v>
      </c>
      <c r="I50">
        <v>3.4999999999999996</v>
      </c>
      <c r="J50">
        <v>0.83333333333333326</v>
      </c>
      <c r="K50">
        <v>-1</v>
      </c>
      <c r="L50">
        <v>3.4999999999999996</v>
      </c>
      <c r="M50">
        <v>3.4999999999999996</v>
      </c>
      <c r="N50">
        <v>1.1666666666666667</v>
      </c>
      <c r="O50">
        <v>3.4999999999999996</v>
      </c>
      <c r="P50">
        <v>3.4999999999999996</v>
      </c>
      <c r="Q50">
        <v>0.5</v>
      </c>
      <c r="R50">
        <v>-1</v>
      </c>
      <c r="S50">
        <v>3.4999999999999996</v>
      </c>
      <c r="T50">
        <v>3.4999999999999996</v>
      </c>
      <c r="U50">
        <v>3.4999999999999996</v>
      </c>
      <c r="V50">
        <v>2.9999999999999996</v>
      </c>
      <c r="W50">
        <v>2.9999999999999996</v>
      </c>
      <c r="X50">
        <v>-1</v>
      </c>
      <c r="Y50">
        <v>3.4999999999999996</v>
      </c>
      <c r="Z50">
        <v>3.4999999999999996</v>
      </c>
      <c r="AA50">
        <v>3.4999999999999996</v>
      </c>
      <c r="AB50">
        <v>2.9999999999999996</v>
      </c>
      <c r="AC50">
        <v>2.9999999999999996</v>
      </c>
      <c r="AD50">
        <v>2</v>
      </c>
      <c r="AE50">
        <v>1</v>
      </c>
      <c r="AF50">
        <v>0</v>
      </c>
      <c r="AG50">
        <v>0.33333333333333331</v>
      </c>
      <c r="AH50">
        <v>-1</v>
      </c>
      <c r="AI50">
        <v>-1</v>
      </c>
      <c r="AJ50">
        <v>-1</v>
      </c>
      <c r="AK50">
        <v>-1</v>
      </c>
      <c r="AL50">
        <v>-1</v>
      </c>
      <c r="AM50">
        <v>-1</v>
      </c>
      <c r="AN50">
        <v>2.9999999999999996</v>
      </c>
      <c r="AO50">
        <v>-1</v>
      </c>
      <c r="AP50">
        <v>-1</v>
      </c>
      <c r="AQ50">
        <v>-1</v>
      </c>
      <c r="AR50">
        <v>0</v>
      </c>
      <c r="AS50">
        <v>-1</v>
      </c>
      <c r="AT50">
        <v>0.83333333333333326</v>
      </c>
      <c r="AU50">
        <v>0.83333333333333326</v>
      </c>
      <c r="AV50">
        <v>-1</v>
      </c>
      <c r="AW50">
        <v>-1</v>
      </c>
      <c r="AX50">
        <v>0</v>
      </c>
    </row>
    <row r="51" spans="1:64" x14ac:dyDescent="0.35">
      <c r="A51" t="s">
        <v>878</v>
      </c>
      <c r="B51">
        <v>3.4999999999999996</v>
      </c>
      <c r="C51">
        <v>3.9999999999999996</v>
      </c>
      <c r="D51">
        <v>3.9999999999999996</v>
      </c>
      <c r="E51">
        <v>2.1666666666666665</v>
      </c>
      <c r="F51">
        <v>1.8333333333333335</v>
      </c>
      <c r="G51">
        <v>1.6666666666666667</v>
      </c>
      <c r="H51">
        <v>1.1666666666666667</v>
      </c>
      <c r="I51">
        <v>3.9999999999999996</v>
      </c>
      <c r="J51">
        <v>3.333333333333333</v>
      </c>
      <c r="K51">
        <v>0</v>
      </c>
      <c r="L51">
        <v>3.9999999999999996</v>
      </c>
      <c r="M51">
        <v>3.9999999999999996</v>
      </c>
      <c r="N51">
        <v>2.1666666666666665</v>
      </c>
      <c r="O51">
        <v>3.9999999999999996</v>
      </c>
      <c r="P51">
        <v>3.9999999999999996</v>
      </c>
      <c r="Q51">
        <v>2.6666666666666665</v>
      </c>
      <c r="R51">
        <v>1.1666666666666667</v>
      </c>
      <c r="S51">
        <v>3.9999999999999996</v>
      </c>
      <c r="T51">
        <v>3.9999999999999996</v>
      </c>
      <c r="U51">
        <v>3.9999999999999996</v>
      </c>
      <c r="V51">
        <v>3.4999999999999996</v>
      </c>
      <c r="W51">
        <v>2.9999999999999996</v>
      </c>
      <c r="X51">
        <v>1</v>
      </c>
      <c r="Y51">
        <v>3.9999999999999996</v>
      </c>
      <c r="Z51">
        <v>3.9999999999999996</v>
      </c>
      <c r="AA51">
        <v>3.9999999999999996</v>
      </c>
      <c r="AB51">
        <v>3.4999999999999996</v>
      </c>
      <c r="AC51">
        <v>3.4999999999999996</v>
      </c>
      <c r="AD51">
        <v>3.4999999999999996</v>
      </c>
      <c r="AE51">
        <v>3.4999999999999996</v>
      </c>
      <c r="AF51">
        <v>2.1666666666666665</v>
      </c>
      <c r="AG51">
        <v>2.333333333333333</v>
      </c>
      <c r="AH51">
        <v>0.16666666666666666</v>
      </c>
      <c r="AI51">
        <v>1.8333333333333335</v>
      </c>
      <c r="AJ51">
        <v>1.8333333333333335</v>
      </c>
      <c r="AK51">
        <v>0.33333333333333331</v>
      </c>
      <c r="AL51">
        <v>1.8333333333333333</v>
      </c>
      <c r="AM51">
        <v>0.33333333333333331</v>
      </c>
      <c r="AN51">
        <v>3.4999999999999996</v>
      </c>
      <c r="AO51">
        <v>0</v>
      </c>
      <c r="AP51">
        <v>0</v>
      </c>
      <c r="AQ51">
        <v>0</v>
      </c>
      <c r="AR51">
        <v>2.1666666666666665</v>
      </c>
      <c r="AS51">
        <v>0.16666666666666666</v>
      </c>
      <c r="AT51">
        <v>3.333333333333333</v>
      </c>
      <c r="AU51">
        <v>3.333333333333333</v>
      </c>
      <c r="AV51">
        <v>0</v>
      </c>
      <c r="AW51">
        <v>1.1666666666666667</v>
      </c>
      <c r="AX51">
        <v>2.6666666666666665</v>
      </c>
      <c r="AY51">
        <v>0</v>
      </c>
    </row>
    <row r="52" spans="1:64" x14ac:dyDescent="0.35">
      <c r="A52" t="s">
        <v>879</v>
      </c>
      <c r="B52">
        <v>3.4999999999999996</v>
      </c>
      <c r="C52">
        <v>3.9999999999999996</v>
      </c>
      <c r="D52">
        <v>3.9999999999999996</v>
      </c>
      <c r="E52">
        <v>2.333333333333333</v>
      </c>
      <c r="F52">
        <v>2</v>
      </c>
      <c r="G52">
        <v>1.8333333333333335</v>
      </c>
      <c r="H52">
        <v>1.3333333333333335</v>
      </c>
      <c r="I52">
        <v>3.9999999999999996</v>
      </c>
      <c r="J52">
        <v>3.4999999999999996</v>
      </c>
      <c r="K52">
        <v>0</v>
      </c>
      <c r="L52">
        <v>3.9999999999999996</v>
      </c>
      <c r="M52">
        <v>3.9999999999999996</v>
      </c>
      <c r="N52">
        <v>2.333333333333333</v>
      </c>
      <c r="O52">
        <v>3.9999999999999996</v>
      </c>
      <c r="P52">
        <v>3.9999999999999996</v>
      </c>
      <c r="Q52">
        <v>2.833333333333333</v>
      </c>
      <c r="R52">
        <v>1.3333333333333335</v>
      </c>
      <c r="S52">
        <v>3.9999999999999996</v>
      </c>
      <c r="T52">
        <v>3.9999999999999996</v>
      </c>
      <c r="U52">
        <v>3.9999999999999996</v>
      </c>
      <c r="V52">
        <v>3.4999999999999996</v>
      </c>
      <c r="W52">
        <v>2.9999999999999996</v>
      </c>
      <c r="X52">
        <v>1</v>
      </c>
      <c r="Y52">
        <v>3.9999999999999996</v>
      </c>
      <c r="Z52">
        <v>3.9999999999999996</v>
      </c>
      <c r="AA52">
        <v>3.9999999999999996</v>
      </c>
      <c r="AB52">
        <v>3.4999999999999996</v>
      </c>
      <c r="AC52">
        <v>3.4999999999999996</v>
      </c>
      <c r="AD52">
        <v>3.4999999999999996</v>
      </c>
      <c r="AE52">
        <v>3.4999999999999996</v>
      </c>
      <c r="AF52">
        <v>2.333333333333333</v>
      </c>
      <c r="AG52">
        <v>2.333333333333333</v>
      </c>
      <c r="AH52">
        <v>0.33333333333333331</v>
      </c>
      <c r="AI52">
        <v>2</v>
      </c>
      <c r="AJ52">
        <v>2</v>
      </c>
      <c r="AK52">
        <v>0.5</v>
      </c>
      <c r="AL52">
        <v>2</v>
      </c>
      <c r="AM52">
        <v>0.5</v>
      </c>
      <c r="AN52">
        <v>3.4999999999999996</v>
      </c>
      <c r="AO52">
        <v>0</v>
      </c>
      <c r="AP52">
        <v>0</v>
      </c>
      <c r="AQ52">
        <v>0</v>
      </c>
      <c r="AR52">
        <v>2.333333333333333</v>
      </c>
      <c r="AS52">
        <v>0.33333333333333331</v>
      </c>
      <c r="AT52">
        <v>3.4999999999999996</v>
      </c>
      <c r="AU52">
        <v>3.4999999999999996</v>
      </c>
      <c r="AV52">
        <v>0</v>
      </c>
      <c r="AW52">
        <v>1.3333333333333335</v>
      </c>
      <c r="AX52">
        <v>2.833333333333333</v>
      </c>
      <c r="AY52">
        <v>0.16666666666666666</v>
      </c>
      <c r="AZ52">
        <v>0</v>
      </c>
    </row>
    <row r="53" spans="1:64" x14ac:dyDescent="0.35">
      <c r="A53" t="s">
        <v>880</v>
      </c>
      <c r="B53">
        <v>3.4999999999999996</v>
      </c>
      <c r="C53">
        <v>3.9999999999999996</v>
      </c>
      <c r="D53">
        <v>3.9999999999999996</v>
      </c>
      <c r="E53">
        <v>2.333333333333333</v>
      </c>
      <c r="F53">
        <v>2</v>
      </c>
      <c r="G53">
        <v>1.8333333333333335</v>
      </c>
      <c r="H53">
        <v>1.3333333333333335</v>
      </c>
      <c r="I53">
        <v>3.9999999999999996</v>
      </c>
      <c r="J53">
        <v>3.4999999999999996</v>
      </c>
      <c r="K53">
        <v>0</v>
      </c>
      <c r="L53">
        <v>3.9999999999999996</v>
      </c>
      <c r="M53">
        <v>3.9999999999999996</v>
      </c>
      <c r="N53">
        <v>2.333333333333333</v>
      </c>
      <c r="O53">
        <v>3.9999999999999996</v>
      </c>
      <c r="P53">
        <v>3.9999999999999996</v>
      </c>
      <c r="Q53">
        <v>2.833333333333333</v>
      </c>
      <c r="R53">
        <v>1.3333333333333335</v>
      </c>
      <c r="S53">
        <v>3.9999999999999996</v>
      </c>
      <c r="T53">
        <v>3.9999999999999996</v>
      </c>
      <c r="U53">
        <v>3.9999999999999996</v>
      </c>
      <c r="V53">
        <v>3.4999999999999996</v>
      </c>
      <c r="W53">
        <v>2.9999999999999996</v>
      </c>
      <c r="X53">
        <v>1</v>
      </c>
      <c r="Y53">
        <v>3.9999999999999996</v>
      </c>
      <c r="Z53">
        <v>3.9999999999999996</v>
      </c>
      <c r="AA53">
        <v>3.9999999999999996</v>
      </c>
      <c r="AB53">
        <v>3.4999999999999996</v>
      </c>
      <c r="AC53">
        <v>3.4999999999999996</v>
      </c>
      <c r="AD53">
        <v>3.4999999999999996</v>
      </c>
      <c r="AE53">
        <v>3.4999999999999996</v>
      </c>
      <c r="AF53">
        <v>2.333333333333333</v>
      </c>
      <c r="AG53">
        <v>2.333333333333333</v>
      </c>
      <c r="AH53">
        <v>0.33333333333333331</v>
      </c>
      <c r="AI53">
        <v>2</v>
      </c>
      <c r="AJ53">
        <v>2</v>
      </c>
      <c r="AK53">
        <v>0.5</v>
      </c>
      <c r="AL53">
        <v>2</v>
      </c>
      <c r="AM53">
        <v>0.5</v>
      </c>
      <c r="AN53">
        <v>3.4999999999999996</v>
      </c>
      <c r="AO53">
        <v>0</v>
      </c>
      <c r="AP53">
        <v>0</v>
      </c>
      <c r="AQ53">
        <v>0</v>
      </c>
      <c r="AR53">
        <v>2.333333333333333</v>
      </c>
      <c r="AS53">
        <v>0.33333333333333331</v>
      </c>
      <c r="AT53">
        <v>3.4999999999999996</v>
      </c>
      <c r="AU53">
        <v>3.4999999999999996</v>
      </c>
      <c r="AV53">
        <v>0</v>
      </c>
      <c r="AW53">
        <v>1.3333333333333335</v>
      </c>
      <c r="AX53">
        <v>2.833333333333333</v>
      </c>
      <c r="AY53">
        <v>0.16666666666666666</v>
      </c>
      <c r="AZ53">
        <v>0</v>
      </c>
      <c r="BA53">
        <v>0</v>
      </c>
    </row>
    <row r="54" spans="1:64" x14ac:dyDescent="0.35">
      <c r="A54" t="s">
        <v>881</v>
      </c>
      <c r="B54">
        <v>3.4999999999999996</v>
      </c>
      <c r="C54">
        <v>3.9999999999999996</v>
      </c>
      <c r="D54">
        <v>3.9999999999999996</v>
      </c>
      <c r="E54">
        <v>2.4999999999999996</v>
      </c>
      <c r="F54">
        <v>2</v>
      </c>
      <c r="G54">
        <v>2</v>
      </c>
      <c r="H54">
        <v>1.5000000000000002</v>
      </c>
      <c r="I54">
        <v>3.9999999999999996</v>
      </c>
      <c r="J54">
        <v>3.4999999999999996</v>
      </c>
      <c r="K54">
        <v>0</v>
      </c>
      <c r="L54">
        <v>3.9999999999999996</v>
      </c>
      <c r="M54">
        <v>3.9999999999999996</v>
      </c>
      <c r="N54">
        <v>2.4999999999999996</v>
      </c>
      <c r="O54">
        <v>3.9999999999999996</v>
      </c>
      <c r="P54">
        <v>3.9999999999999996</v>
      </c>
      <c r="Q54">
        <v>2.9999999999999996</v>
      </c>
      <c r="R54">
        <v>1.5000000000000002</v>
      </c>
      <c r="S54">
        <v>3.9999999999999996</v>
      </c>
      <c r="T54">
        <v>3.9999999999999996</v>
      </c>
      <c r="U54">
        <v>3.9999999999999996</v>
      </c>
      <c r="V54">
        <v>3.4999999999999996</v>
      </c>
      <c r="W54">
        <v>2.9999999999999996</v>
      </c>
      <c r="X54">
        <v>1</v>
      </c>
      <c r="Y54">
        <v>3.9999999999999996</v>
      </c>
      <c r="Z54">
        <v>3.9999999999999996</v>
      </c>
      <c r="AA54">
        <v>3.9999999999999996</v>
      </c>
      <c r="AB54">
        <v>3.4999999999999996</v>
      </c>
      <c r="AC54">
        <v>3.4999999999999996</v>
      </c>
      <c r="AD54">
        <v>3.4999999999999996</v>
      </c>
      <c r="AE54">
        <v>3.4999999999999996</v>
      </c>
      <c r="AF54">
        <v>2.4999999999999996</v>
      </c>
      <c r="AG54">
        <v>2.4999999999999996</v>
      </c>
      <c r="AH54">
        <v>0.5</v>
      </c>
      <c r="AI54">
        <v>2</v>
      </c>
      <c r="AJ54">
        <v>2</v>
      </c>
      <c r="AK54">
        <v>0.5</v>
      </c>
      <c r="AL54">
        <v>2</v>
      </c>
      <c r="AM54">
        <v>0.5</v>
      </c>
      <c r="AN54">
        <v>3.4999999999999996</v>
      </c>
      <c r="AO54">
        <v>0</v>
      </c>
      <c r="AP54">
        <v>0</v>
      </c>
      <c r="AQ54">
        <v>0</v>
      </c>
      <c r="AR54">
        <v>2.4999999999999996</v>
      </c>
      <c r="AS54">
        <v>0.5</v>
      </c>
      <c r="AT54">
        <v>3.4999999999999996</v>
      </c>
      <c r="AU54">
        <v>3.4999999999999996</v>
      </c>
      <c r="AV54">
        <v>0</v>
      </c>
      <c r="AW54">
        <v>1.5000000000000002</v>
      </c>
      <c r="AX54">
        <v>2.9999999999999996</v>
      </c>
      <c r="AY54">
        <v>0.33333333333333331</v>
      </c>
      <c r="AZ54">
        <v>0.16666666666666666</v>
      </c>
      <c r="BA54">
        <v>0.16666666666666666</v>
      </c>
      <c r="BB54">
        <v>0</v>
      </c>
    </row>
    <row r="55" spans="1:64" x14ac:dyDescent="0.35">
      <c r="A55" t="s">
        <v>882</v>
      </c>
      <c r="B55">
        <v>3.4999999999999996</v>
      </c>
      <c r="C55">
        <v>3.9999999999999996</v>
      </c>
      <c r="D55">
        <v>3.9999999999999996</v>
      </c>
      <c r="E55">
        <v>2.1666666666666665</v>
      </c>
      <c r="F55">
        <v>2.833333333333333</v>
      </c>
      <c r="G55">
        <v>2.6666666666666665</v>
      </c>
      <c r="H55">
        <v>2.1666666666666665</v>
      </c>
      <c r="I55">
        <v>3.9999999999999996</v>
      </c>
      <c r="J55">
        <v>3.4999999999999996</v>
      </c>
      <c r="K55">
        <v>1</v>
      </c>
      <c r="L55">
        <v>3.9999999999999996</v>
      </c>
      <c r="M55">
        <v>3.9999999999999996</v>
      </c>
      <c r="N55">
        <v>2.333333333333333</v>
      </c>
      <c r="O55">
        <v>3.9999999999999996</v>
      </c>
      <c r="P55">
        <v>3.9999999999999996</v>
      </c>
      <c r="Q55">
        <v>2.6666666666666665</v>
      </c>
      <c r="R55">
        <v>1.1666666666666667</v>
      </c>
      <c r="S55">
        <v>3.9999999999999996</v>
      </c>
      <c r="T55">
        <v>3.9999999999999996</v>
      </c>
      <c r="U55">
        <v>3.9999999999999996</v>
      </c>
      <c r="V55">
        <v>3.4999999999999996</v>
      </c>
      <c r="W55">
        <v>2.9999999999999996</v>
      </c>
      <c r="X55">
        <v>2</v>
      </c>
      <c r="Y55">
        <v>3.9999999999999996</v>
      </c>
      <c r="Z55">
        <v>3.9999999999999996</v>
      </c>
      <c r="AA55">
        <v>3.9999999999999996</v>
      </c>
      <c r="AB55">
        <v>3.4999999999999996</v>
      </c>
      <c r="AC55">
        <v>3.4999999999999996</v>
      </c>
      <c r="AD55">
        <v>3.4999999999999996</v>
      </c>
      <c r="AE55">
        <v>3.4999999999999996</v>
      </c>
      <c r="AF55">
        <v>2.1666666666666665</v>
      </c>
      <c r="AG55">
        <v>2.333333333333333</v>
      </c>
      <c r="AH55">
        <v>1.1666666666666667</v>
      </c>
      <c r="AI55">
        <v>1.8333333333333335</v>
      </c>
      <c r="AJ55">
        <v>1.8333333333333335</v>
      </c>
      <c r="AK55">
        <v>1.3333333333333335</v>
      </c>
      <c r="AL55">
        <v>3</v>
      </c>
      <c r="AM55">
        <v>1.3333333333333335</v>
      </c>
      <c r="AN55">
        <v>3.4999999999999996</v>
      </c>
      <c r="AO55">
        <v>1</v>
      </c>
      <c r="AP55">
        <v>1</v>
      </c>
      <c r="AQ55">
        <v>1</v>
      </c>
      <c r="AR55">
        <v>2.1666666666666665</v>
      </c>
      <c r="AS55">
        <v>1.1666666666666667</v>
      </c>
      <c r="AT55">
        <v>3.4999999999999996</v>
      </c>
      <c r="AU55">
        <v>3.4999999999999996</v>
      </c>
      <c r="AV55">
        <v>1</v>
      </c>
      <c r="AW55">
        <v>2.1666666666666665</v>
      </c>
      <c r="AX55">
        <v>2.6666666666666665</v>
      </c>
      <c r="AY55">
        <v>1.1666666666666667</v>
      </c>
      <c r="AZ55">
        <v>1</v>
      </c>
      <c r="BA55">
        <v>1</v>
      </c>
      <c r="BB55">
        <v>1</v>
      </c>
      <c r="BC55">
        <v>0</v>
      </c>
    </row>
    <row r="56" spans="1:64" x14ac:dyDescent="0.35">
      <c r="A56" t="s">
        <v>883</v>
      </c>
      <c r="B56">
        <v>1.5000000000000002</v>
      </c>
      <c r="C56">
        <v>1.6666666666666667</v>
      </c>
      <c r="D56">
        <v>2.9999999999999996</v>
      </c>
      <c r="E56">
        <v>-1</v>
      </c>
      <c r="F56">
        <v>-1</v>
      </c>
      <c r="G56">
        <v>-1</v>
      </c>
      <c r="H56">
        <v>-1</v>
      </c>
      <c r="I56">
        <v>2.9999999999999996</v>
      </c>
      <c r="J56">
        <v>-1</v>
      </c>
      <c r="K56">
        <v>-1</v>
      </c>
      <c r="L56">
        <v>2.5</v>
      </c>
      <c r="M56">
        <v>1.8333333333333335</v>
      </c>
      <c r="N56">
        <v>0</v>
      </c>
      <c r="O56">
        <v>2.5</v>
      </c>
      <c r="P56">
        <v>2.9999999999999996</v>
      </c>
      <c r="Q56">
        <v>-1</v>
      </c>
      <c r="R56">
        <v>-1</v>
      </c>
      <c r="S56">
        <v>2.9999999999999996</v>
      </c>
      <c r="T56">
        <v>2.833333333333333</v>
      </c>
      <c r="U56">
        <v>2.9999999999999996</v>
      </c>
      <c r="V56">
        <v>1</v>
      </c>
      <c r="W56">
        <v>1</v>
      </c>
      <c r="X56">
        <v>-1</v>
      </c>
      <c r="Y56">
        <v>2.9999999999999996</v>
      </c>
      <c r="Z56">
        <v>2.9999999999999996</v>
      </c>
      <c r="AA56">
        <v>2.9999999999999996</v>
      </c>
      <c r="AB56">
        <v>1.1666666666666667</v>
      </c>
      <c r="AC56">
        <v>1.1666666666666667</v>
      </c>
      <c r="AD56">
        <v>1.1666666666666667</v>
      </c>
      <c r="AE56">
        <v>-1</v>
      </c>
      <c r="AF56">
        <v>-1</v>
      </c>
      <c r="AG56">
        <v>-1</v>
      </c>
      <c r="AH56">
        <v>-1</v>
      </c>
      <c r="AI56">
        <v>-1</v>
      </c>
      <c r="AJ56">
        <v>-1</v>
      </c>
      <c r="AK56">
        <v>-1</v>
      </c>
      <c r="AL56">
        <v>-1</v>
      </c>
      <c r="AM56">
        <v>-1</v>
      </c>
      <c r="AN56">
        <v>2</v>
      </c>
      <c r="AO56">
        <v>-1</v>
      </c>
      <c r="AP56">
        <v>-1</v>
      </c>
      <c r="AQ56">
        <v>-1</v>
      </c>
      <c r="AR56">
        <v>-1</v>
      </c>
      <c r="AS56">
        <v>-1</v>
      </c>
      <c r="AT56">
        <v>-1</v>
      </c>
      <c r="AU56">
        <v>-1</v>
      </c>
      <c r="AV56">
        <v>-1</v>
      </c>
      <c r="AW56">
        <v>-1</v>
      </c>
      <c r="AX56">
        <v>-1</v>
      </c>
      <c r="AY56">
        <v>-1</v>
      </c>
      <c r="AZ56">
        <v>-1</v>
      </c>
      <c r="BA56">
        <v>-1</v>
      </c>
      <c r="BB56">
        <v>-1</v>
      </c>
      <c r="BC56">
        <v>-1</v>
      </c>
      <c r="BD56">
        <v>0</v>
      </c>
    </row>
    <row r="57" spans="1:64" x14ac:dyDescent="0.35">
      <c r="A57" t="s">
        <v>884</v>
      </c>
      <c r="B57">
        <v>1.5000000000000002</v>
      </c>
      <c r="C57">
        <v>1.6666666666666667</v>
      </c>
      <c r="D57">
        <v>2.9999999999999996</v>
      </c>
      <c r="E57">
        <v>-1</v>
      </c>
      <c r="F57">
        <v>-1</v>
      </c>
      <c r="G57">
        <v>-1</v>
      </c>
      <c r="H57">
        <v>-1</v>
      </c>
      <c r="I57">
        <v>2.9999999999999996</v>
      </c>
      <c r="J57">
        <v>-1</v>
      </c>
      <c r="K57">
        <v>-1</v>
      </c>
      <c r="L57">
        <v>2.5</v>
      </c>
      <c r="M57">
        <v>1.8333333333333335</v>
      </c>
      <c r="N57">
        <v>-1</v>
      </c>
      <c r="O57">
        <v>2.5</v>
      </c>
      <c r="P57">
        <v>2.9999999999999996</v>
      </c>
      <c r="Q57">
        <v>-1</v>
      </c>
      <c r="R57">
        <v>-1</v>
      </c>
      <c r="S57">
        <v>2.9999999999999996</v>
      </c>
      <c r="T57">
        <v>2.833333333333333</v>
      </c>
      <c r="U57">
        <v>2.9999999999999996</v>
      </c>
      <c r="V57">
        <v>1</v>
      </c>
      <c r="W57">
        <v>1</v>
      </c>
      <c r="X57">
        <v>-1</v>
      </c>
      <c r="Y57">
        <v>2.9999999999999996</v>
      </c>
      <c r="Z57">
        <v>2.9999999999999996</v>
      </c>
      <c r="AA57">
        <v>2.9999999999999996</v>
      </c>
      <c r="AB57">
        <v>1.1666666666666667</v>
      </c>
      <c r="AC57">
        <v>1.1666666666666667</v>
      </c>
      <c r="AD57">
        <v>0.16666666666666666</v>
      </c>
      <c r="AE57">
        <v>-1</v>
      </c>
      <c r="AF57">
        <v>-1</v>
      </c>
      <c r="AG57">
        <v>-1</v>
      </c>
      <c r="AH57">
        <v>-1</v>
      </c>
      <c r="AI57">
        <v>-1</v>
      </c>
      <c r="AJ57">
        <v>-1</v>
      </c>
      <c r="AK57">
        <v>-1</v>
      </c>
      <c r="AL57">
        <v>-1</v>
      </c>
      <c r="AM57">
        <v>-1</v>
      </c>
      <c r="AN57">
        <v>1</v>
      </c>
      <c r="AO57">
        <v>-1</v>
      </c>
      <c r="AP57">
        <v>-1</v>
      </c>
      <c r="AQ57">
        <v>-1</v>
      </c>
      <c r="AR57">
        <v>-1</v>
      </c>
      <c r="AS57">
        <v>-1</v>
      </c>
      <c r="AT57">
        <v>-1</v>
      </c>
      <c r="AU57">
        <v>-1</v>
      </c>
      <c r="AV57">
        <v>-1</v>
      </c>
      <c r="AW57">
        <v>-1</v>
      </c>
      <c r="AX57">
        <v>-1</v>
      </c>
      <c r="AY57">
        <v>-1</v>
      </c>
      <c r="AZ57">
        <v>-1</v>
      </c>
      <c r="BA57">
        <v>-1</v>
      </c>
      <c r="BB57">
        <v>-1</v>
      </c>
      <c r="BC57">
        <v>-1</v>
      </c>
      <c r="BD57">
        <v>-1</v>
      </c>
      <c r="BE57">
        <v>0</v>
      </c>
    </row>
    <row r="58" spans="1:64" x14ac:dyDescent="0.35">
      <c r="A58" t="s">
        <v>885</v>
      </c>
      <c r="B58">
        <v>3.4999999999999996</v>
      </c>
      <c r="C58">
        <v>3.9999999999999996</v>
      </c>
      <c r="D58">
        <v>3.9999999999999996</v>
      </c>
      <c r="E58">
        <v>2</v>
      </c>
      <c r="F58">
        <v>1.6666666666666667</v>
      </c>
      <c r="G58">
        <v>1.5</v>
      </c>
      <c r="H58">
        <v>1</v>
      </c>
      <c r="I58">
        <v>3.9999999999999996</v>
      </c>
      <c r="J58">
        <v>3.333333333333333</v>
      </c>
      <c r="K58">
        <v>0</v>
      </c>
      <c r="L58">
        <v>3.9999999999999996</v>
      </c>
      <c r="M58">
        <v>3.9999999999999996</v>
      </c>
      <c r="N58">
        <v>2.1666666666666665</v>
      </c>
      <c r="O58">
        <v>3.9999999999999996</v>
      </c>
      <c r="P58">
        <v>3.9999999999999996</v>
      </c>
      <c r="Q58">
        <v>2.5</v>
      </c>
      <c r="R58">
        <v>1</v>
      </c>
      <c r="S58">
        <v>3.9999999999999996</v>
      </c>
      <c r="T58">
        <v>3.9999999999999996</v>
      </c>
      <c r="U58">
        <v>3.9999999999999996</v>
      </c>
      <c r="V58">
        <v>3.4999999999999996</v>
      </c>
      <c r="W58">
        <v>2.9999999999999996</v>
      </c>
      <c r="X58">
        <v>1</v>
      </c>
      <c r="Y58">
        <v>3.9999999999999996</v>
      </c>
      <c r="Z58">
        <v>3.9999999999999996</v>
      </c>
      <c r="AA58">
        <v>3.9999999999999996</v>
      </c>
      <c r="AB58">
        <v>3.4999999999999996</v>
      </c>
      <c r="AC58">
        <v>3.4999999999999996</v>
      </c>
      <c r="AD58">
        <v>3.4999999999999996</v>
      </c>
      <c r="AE58">
        <v>3.4999999999999996</v>
      </c>
      <c r="AF58">
        <v>2</v>
      </c>
      <c r="AG58">
        <v>2.333333333333333</v>
      </c>
      <c r="AH58">
        <v>0</v>
      </c>
      <c r="AI58">
        <v>1.6666666666666667</v>
      </c>
      <c r="AJ58">
        <v>1.6666666666666667</v>
      </c>
      <c r="AK58">
        <v>0.16666666666666666</v>
      </c>
      <c r="AL58">
        <v>1.8333333333333333</v>
      </c>
      <c r="AM58">
        <v>0.16666666666666666</v>
      </c>
      <c r="AN58">
        <v>3.4999999999999996</v>
      </c>
      <c r="AO58">
        <v>0</v>
      </c>
      <c r="AP58">
        <v>0</v>
      </c>
      <c r="AQ58">
        <v>0</v>
      </c>
      <c r="AR58">
        <v>2</v>
      </c>
      <c r="AS58">
        <v>0</v>
      </c>
      <c r="AT58">
        <v>3.333333333333333</v>
      </c>
      <c r="AU58">
        <v>3.333333333333333</v>
      </c>
      <c r="AV58">
        <v>0</v>
      </c>
      <c r="AW58">
        <v>1</v>
      </c>
      <c r="AX58">
        <v>2.5</v>
      </c>
      <c r="AY58">
        <v>0</v>
      </c>
      <c r="AZ58">
        <v>0</v>
      </c>
      <c r="BA58">
        <v>0</v>
      </c>
      <c r="BB58">
        <v>0</v>
      </c>
      <c r="BC58">
        <v>-1</v>
      </c>
      <c r="BD58">
        <v>3.4999999999999996</v>
      </c>
      <c r="BE58">
        <v>3.4999999999999996</v>
      </c>
      <c r="BF58">
        <v>0</v>
      </c>
    </row>
    <row r="59" spans="1:64" x14ac:dyDescent="0.35">
      <c r="A59" t="s">
        <v>886</v>
      </c>
      <c r="B59">
        <v>1.5000000000000002</v>
      </c>
      <c r="C59">
        <v>1.6666666666666667</v>
      </c>
      <c r="D59">
        <v>2.9999999999999996</v>
      </c>
      <c r="E59">
        <v>-1</v>
      </c>
      <c r="F59">
        <v>-1</v>
      </c>
      <c r="G59">
        <v>-1</v>
      </c>
      <c r="H59">
        <v>-1</v>
      </c>
      <c r="I59">
        <v>2.9999999999999996</v>
      </c>
      <c r="J59">
        <v>-1</v>
      </c>
      <c r="K59">
        <v>-1</v>
      </c>
      <c r="L59">
        <v>2.5</v>
      </c>
      <c r="M59">
        <v>1.8333333333333335</v>
      </c>
      <c r="N59">
        <v>-1</v>
      </c>
      <c r="O59">
        <v>2.5</v>
      </c>
      <c r="P59">
        <v>2.9999999999999996</v>
      </c>
      <c r="Q59">
        <v>-1</v>
      </c>
      <c r="R59">
        <v>-1</v>
      </c>
      <c r="S59">
        <v>2.9999999999999996</v>
      </c>
      <c r="T59">
        <v>2.833333333333333</v>
      </c>
      <c r="U59">
        <v>2.9999999999999996</v>
      </c>
      <c r="V59">
        <v>1</v>
      </c>
      <c r="W59">
        <v>1</v>
      </c>
      <c r="X59">
        <v>-1</v>
      </c>
      <c r="Y59">
        <v>2.9999999999999996</v>
      </c>
      <c r="Z59">
        <v>2.9999999999999996</v>
      </c>
      <c r="AA59">
        <v>2.9999999999999996</v>
      </c>
      <c r="AB59">
        <v>1.1666666666666667</v>
      </c>
      <c r="AC59">
        <v>1.1666666666666667</v>
      </c>
      <c r="AD59">
        <v>0.16666666666666666</v>
      </c>
      <c r="AE59">
        <v>-1</v>
      </c>
      <c r="AF59">
        <v>-1</v>
      </c>
      <c r="AG59">
        <v>-1</v>
      </c>
      <c r="AH59">
        <v>-1</v>
      </c>
      <c r="AI59">
        <v>-1</v>
      </c>
      <c r="AJ59">
        <v>-1</v>
      </c>
      <c r="AK59">
        <v>-1</v>
      </c>
      <c r="AL59">
        <v>-1</v>
      </c>
      <c r="AM59">
        <v>-1</v>
      </c>
      <c r="AN59">
        <v>1</v>
      </c>
      <c r="AO59">
        <v>-1</v>
      </c>
      <c r="AP59">
        <v>-1</v>
      </c>
      <c r="AQ59">
        <v>-1</v>
      </c>
      <c r="AR59">
        <v>-1</v>
      </c>
      <c r="AS59">
        <v>-1</v>
      </c>
      <c r="AT59">
        <v>-1</v>
      </c>
      <c r="AU59">
        <v>-1</v>
      </c>
      <c r="AV59">
        <v>-1</v>
      </c>
      <c r="AW59">
        <v>-1</v>
      </c>
      <c r="AX59">
        <v>-1</v>
      </c>
      <c r="AY59">
        <v>-1</v>
      </c>
      <c r="AZ59">
        <v>-1</v>
      </c>
      <c r="BA59">
        <v>-1</v>
      </c>
      <c r="BB59">
        <v>-1</v>
      </c>
      <c r="BC59">
        <v>-1</v>
      </c>
      <c r="BD59">
        <v>-1</v>
      </c>
      <c r="BE59">
        <v>0</v>
      </c>
      <c r="BF59">
        <v>-1</v>
      </c>
      <c r="BG59">
        <v>0</v>
      </c>
    </row>
    <row r="60" spans="1:64" x14ac:dyDescent="0.35">
      <c r="A60" t="s">
        <v>887</v>
      </c>
      <c r="B60">
        <v>1.5000000000000002</v>
      </c>
      <c r="C60">
        <v>1.6666666666666667</v>
      </c>
      <c r="D60">
        <v>2.9999999999999996</v>
      </c>
      <c r="E60">
        <v>-1</v>
      </c>
      <c r="F60">
        <v>-1</v>
      </c>
      <c r="G60">
        <v>-1</v>
      </c>
      <c r="H60">
        <v>-1</v>
      </c>
      <c r="I60">
        <v>2.9999999999999996</v>
      </c>
      <c r="J60">
        <v>-1</v>
      </c>
      <c r="K60">
        <v>-1</v>
      </c>
      <c r="L60">
        <v>2.5</v>
      </c>
      <c r="M60">
        <v>1.8333333333333335</v>
      </c>
      <c r="N60">
        <v>-1</v>
      </c>
      <c r="O60">
        <v>2.5</v>
      </c>
      <c r="P60">
        <v>2.9999999999999996</v>
      </c>
      <c r="Q60">
        <v>-1</v>
      </c>
      <c r="R60">
        <v>-1</v>
      </c>
      <c r="S60">
        <v>2.9999999999999996</v>
      </c>
      <c r="T60">
        <v>2.833333333333333</v>
      </c>
      <c r="U60">
        <v>2.9999999999999996</v>
      </c>
      <c r="V60">
        <v>1</v>
      </c>
      <c r="W60">
        <v>1</v>
      </c>
      <c r="X60">
        <v>-1</v>
      </c>
      <c r="Y60">
        <v>2.9999999999999996</v>
      </c>
      <c r="Z60">
        <v>2.9999999999999996</v>
      </c>
      <c r="AA60">
        <v>2.9999999999999996</v>
      </c>
      <c r="AB60">
        <v>1.1666666666666667</v>
      </c>
      <c r="AC60">
        <v>1.1666666666666667</v>
      </c>
      <c r="AD60">
        <v>0.16666666666666666</v>
      </c>
      <c r="AE60">
        <v>-1</v>
      </c>
      <c r="AF60">
        <v>-1</v>
      </c>
      <c r="AG60">
        <v>-1</v>
      </c>
      <c r="AH60">
        <v>-1</v>
      </c>
      <c r="AI60">
        <v>-1</v>
      </c>
      <c r="AJ60">
        <v>-1</v>
      </c>
      <c r="AK60">
        <v>-1</v>
      </c>
      <c r="AL60">
        <v>-1</v>
      </c>
      <c r="AM60">
        <v>-1</v>
      </c>
      <c r="AN60">
        <v>1</v>
      </c>
      <c r="AO60">
        <v>-1</v>
      </c>
      <c r="AP60">
        <v>-1</v>
      </c>
      <c r="AQ60">
        <v>-1</v>
      </c>
      <c r="AR60">
        <v>-1</v>
      </c>
      <c r="AS60">
        <v>-1</v>
      </c>
      <c r="AT60">
        <v>-1</v>
      </c>
      <c r="AU60">
        <v>-1</v>
      </c>
      <c r="AV60">
        <v>-1</v>
      </c>
      <c r="AW60">
        <v>-1</v>
      </c>
      <c r="AX60">
        <v>-1</v>
      </c>
      <c r="AY60">
        <v>-1</v>
      </c>
      <c r="AZ60">
        <v>-1</v>
      </c>
      <c r="BA60">
        <v>-1</v>
      </c>
      <c r="BB60">
        <v>-1</v>
      </c>
      <c r="BC60">
        <v>-1</v>
      </c>
      <c r="BD60">
        <v>-1</v>
      </c>
      <c r="BE60">
        <v>0</v>
      </c>
      <c r="BF60">
        <v>-1</v>
      </c>
      <c r="BG60">
        <v>0</v>
      </c>
      <c r="BH60">
        <v>0</v>
      </c>
    </row>
    <row r="61" spans="1:64" x14ac:dyDescent="0.35">
      <c r="A61" t="s">
        <v>888</v>
      </c>
      <c r="B61">
        <v>3.4999999999999996</v>
      </c>
      <c r="C61">
        <v>3.9999999999999996</v>
      </c>
      <c r="D61">
        <v>3.9999999999999996</v>
      </c>
      <c r="E61">
        <v>2.4999999999999996</v>
      </c>
      <c r="F61">
        <v>2</v>
      </c>
      <c r="G61">
        <v>2</v>
      </c>
      <c r="H61">
        <v>1.5000000000000002</v>
      </c>
      <c r="I61">
        <v>3.9999999999999996</v>
      </c>
      <c r="J61">
        <v>3.4999999999999996</v>
      </c>
      <c r="K61">
        <v>0</v>
      </c>
      <c r="L61">
        <v>3.9999999999999996</v>
      </c>
      <c r="M61">
        <v>3.9999999999999996</v>
      </c>
      <c r="N61">
        <v>2.4999999999999996</v>
      </c>
      <c r="O61">
        <v>3.9999999999999996</v>
      </c>
      <c r="P61">
        <v>3.9999999999999996</v>
      </c>
      <c r="Q61">
        <v>2.9999999999999996</v>
      </c>
      <c r="R61">
        <v>1.5000000000000002</v>
      </c>
      <c r="S61">
        <v>3.9999999999999996</v>
      </c>
      <c r="T61">
        <v>3.9999999999999996</v>
      </c>
      <c r="U61">
        <v>3.9999999999999996</v>
      </c>
      <c r="V61">
        <v>3.4999999999999996</v>
      </c>
      <c r="W61">
        <v>2.9999999999999996</v>
      </c>
      <c r="X61">
        <v>1</v>
      </c>
      <c r="Y61">
        <v>3.9999999999999996</v>
      </c>
      <c r="Z61">
        <v>3.9999999999999996</v>
      </c>
      <c r="AA61">
        <v>3.9999999999999996</v>
      </c>
      <c r="AB61">
        <v>3.4999999999999996</v>
      </c>
      <c r="AC61">
        <v>3.4999999999999996</v>
      </c>
      <c r="AD61">
        <v>3.4999999999999996</v>
      </c>
      <c r="AE61">
        <v>3.4999999999999996</v>
      </c>
      <c r="AF61">
        <v>2.4999999999999996</v>
      </c>
      <c r="AG61">
        <v>2.4999999999999996</v>
      </c>
      <c r="AH61">
        <v>0.5</v>
      </c>
      <c r="AI61">
        <v>2</v>
      </c>
      <c r="AJ61">
        <v>2</v>
      </c>
      <c r="AK61">
        <v>0.5</v>
      </c>
      <c r="AL61">
        <v>2</v>
      </c>
      <c r="AM61">
        <v>0.5</v>
      </c>
      <c r="AN61">
        <v>3.4999999999999996</v>
      </c>
      <c r="AO61">
        <v>0</v>
      </c>
      <c r="AP61">
        <v>0</v>
      </c>
      <c r="AQ61">
        <v>0</v>
      </c>
      <c r="AR61">
        <v>2.4999999999999996</v>
      </c>
      <c r="AS61">
        <v>0.5</v>
      </c>
      <c r="AT61">
        <v>3.4999999999999996</v>
      </c>
      <c r="AU61">
        <v>3.4999999999999996</v>
      </c>
      <c r="AV61">
        <v>0</v>
      </c>
      <c r="AW61">
        <v>1.5000000000000002</v>
      </c>
      <c r="AX61">
        <v>2.9999999999999996</v>
      </c>
      <c r="AY61">
        <v>0.33333333333333331</v>
      </c>
      <c r="AZ61">
        <v>0.16666666666666666</v>
      </c>
      <c r="BA61">
        <v>0.16666666666666666</v>
      </c>
      <c r="BB61">
        <v>0</v>
      </c>
      <c r="BC61">
        <v>-1</v>
      </c>
      <c r="BD61">
        <v>3.4999999999999996</v>
      </c>
      <c r="BE61">
        <v>3.4999999999999996</v>
      </c>
      <c r="BF61">
        <v>0.5</v>
      </c>
      <c r="BG61">
        <v>3.4999999999999996</v>
      </c>
      <c r="BH61">
        <v>3.4999999999999996</v>
      </c>
      <c r="BI61">
        <v>0</v>
      </c>
    </row>
    <row r="62" spans="1:64" x14ac:dyDescent="0.35">
      <c r="A62" t="s">
        <v>889</v>
      </c>
      <c r="B62">
        <v>-1</v>
      </c>
      <c r="C62">
        <v>-1</v>
      </c>
      <c r="D62">
        <v>1.5</v>
      </c>
      <c r="E62">
        <v>-1</v>
      </c>
      <c r="F62">
        <v>-1</v>
      </c>
      <c r="G62">
        <v>-1</v>
      </c>
      <c r="H62">
        <v>-1</v>
      </c>
      <c r="I62">
        <v>1.5</v>
      </c>
      <c r="J62">
        <v>-1</v>
      </c>
      <c r="K62">
        <v>-1</v>
      </c>
      <c r="L62">
        <v>1.5</v>
      </c>
      <c r="M62">
        <v>-1</v>
      </c>
      <c r="N62">
        <v>-1</v>
      </c>
      <c r="O62">
        <v>1.5</v>
      </c>
      <c r="P62">
        <v>1.5</v>
      </c>
      <c r="Q62">
        <v>-1</v>
      </c>
      <c r="R62">
        <v>-1</v>
      </c>
      <c r="S62">
        <v>1.5</v>
      </c>
      <c r="T62">
        <v>1.5</v>
      </c>
      <c r="U62">
        <v>1.5</v>
      </c>
      <c r="V62">
        <v>-1</v>
      </c>
      <c r="W62">
        <v>-1</v>
      </c>
      <c r="X62">
        <v>-1</v>
      </c>
      <c r="Y62">
        <v>1.5</v>
      </c>
      <c r="Z62">
        <v>1.5</v>
      </c>
      <c r="AA62">
        <v>1.5</v>
      </c>
      <c r="AB62">
        <v>-1</v>
      </c>
      <c r="AC62">
        <v>-1</v>
      </c>
      <c r="AD62">
        <v>-1</v>
      </c>
      <c r="AE62">
        <v>-1</v>
      </c>
      <c r="AF62">
        <v>-1</v>
      </c>
      <c r="AG62">
        <v>-1</v>
      </c>
      <c r="AH62">
        <v>-1</v>
      </c>
      <c r="AI62">
        <v>-1</v>
      </c>
      <c r="AJ62">
        <v>-1</v>
      </c>
      <c r="AK62">
        <v>-1</v>
      </c>
      <c r="AL62">
        <v>-1</v>
      </c>
      <c r="AM62">
        <v>-1</v>
      </c>
      <c r="AN62">
        <v>0</v>
      </c>
      <c r="AO62">
        <v>-1</v>
      </c>
      <c r="AP62">
        <v>-1</v>
      </c>
      <c r="AQ62">
        <v>-1</v>
      </c>
      <c r="AR62">
        <v>-1</v>
      </c>
      <c r="AS62">
        <v>-1</v>
      </c>
      <c r="AT62">
        <v>-1</v>
      </c>
      <c r="AU62">
        <v>-1</v>
      </c>
      <c r="AV62">
        <v>-1</v>
      </c>
      <c r="AW62">
        <v>-1</v>
      </c>
      <c r="AX62">
        <v>-1</v>
      </c>
      <c r="AY62">
        <v>-1</v>
      </c>
      <c r="AZ62">
        <v>-1</v>
      </c>
      <c r="BA62">
        <v>-1</v>
      </c>
      <c r="BB62">
        <v>-1</v>
      </c>
      <c r="BC62">
        <v>-1</v>
      </c>
      <c r="BD62">
        <v>-1</v>
      </c>
      <c r="BE62">
        <v>-1</v>
      </c>
      <c r="BF62">
        <v>-1</v>
      </c>
      <c r="BG62">
        <v>-1</v>
      </c>
      <c r="BH62">
        <v>-1</v>
      </c>
      <c r="BI62">
        <v>-1</v>
      </c>
      <c r="BJ62">
        <v>0</v>
      </c>
    </row>
    <row r="63" spans="1:64" x14ac:dyDescent="0.35">
      <c r="A63" t="s">
        <v>890</v>
      </c>
      <c r="B63">
        <v>3.4999999999999996</v>
      </c>
      <c r="C63">
        <v>3.9999999999999996</v>
      </c>
      <c r="D63">
        <v>3.9999999999999996</v>
      </c>
      <c r="E63">
        <v>1</v>
      </c>
      <c r="F63">
        <v>1.6666666666666667</v>
      </c>
      <c r="G63">
        <v>1.5</v>
      </c>
      <c r="H63">
        <v>1</v>
      </c>
      <c r="I63">
        <v>3.9999999999999996</v>
      </c>
      <c r="J63">
        <v>2.3333333333333335</v>
      </c>
      <c r="K63">
        <v>-1</v>
      </c>
      <c r="L63">
        <v>3.9999999999999996</v>
      </c>
      <c r="M63">
        <v>3.9999999999999996</v>
      </c>
      <c r="N63">
        <v>2.1666666666666665</v>
      </c>
      <c r="O63">
        <v>3.9999999999999996</v>
      </c>
      <c r="P63">
        <v>3.9999999999999996</v>
      </c>
      <c r="Q63">
        <v>1.5</v>
      </c>
      <c r="R63">
        <v>0</v>
      </c>
      <c r="S63">
        <v>3.9999999999999996</v>
      </c>
      <c r="T63">
        <v>3.9999999999999996</v>
      </c>
      <c r="U63">
        <v>3.9999999999999996</v>
      </c>
      <c r="V63">
        <v>3.4999999999999996</v>
      </c>
      <c r="W63">
        <v>2.9999999999999996</v>
      </c>
      <c r="X63">
        <v>1</v>
      </c>
      <c r="Y63">
        <v>3.9999999999999996</v>
      </c>
      <c r="Z63">
        <v>3.9999999999999996</v>
      </c>
      <c r="AA63">
        <v>3.9999999999999996</v>
      </c>
      <c r="AB63">
        <v>3.4999999999999996</v>
      </c>
      <c r="AC63">
        <v>3.4999999999999996</v>
      </c>
      <c r="AD63">
        <v>3.4999999999999996</v>
      </c>
      <c r="AE63">
        <v>2.5</v>
      </c>
      <c r="AF63">
        <v>1</v>
      </c>
      <c r="AG63">
        <v>1.3333333333333335</v>
      </c>
      <c r="AH63">
        <v>-1</v>
      </c>
      <c r="AI63">
        <v>0.66666666666666663</v>
      </c>
      <c r="AJ63">
        <v>0.66666666666666663</v>
      </c>
      <c r="AK63">
        <v>-1</v>
      </c>
      <c r="AL63">
        <v>-1</v>
      </c>
      <c r="AM63">
        <v>-1</v>
      </c>
      <c r="AN63">
        <v>3.4999999999999996</v>
      </c>
      <c r="AO63">
        <v>-1</v>
      </c>
      <c r="AP63">
        <v>-1</v>
      </c>
      <c r="AQ63">
        <v>-1</v>
      </c>
      <c r="AR63">
        <v>1</v>
      </c>
      <c r="AS63">
        <v>-1</v>
      </c>
      <c r="AT63">
        <v>2.3333333333333335</v>
      </c>
      <c r="AU63">
        <v>2.3333333333333335</v>
      </c>
      <c r="AV63">
        <v>-1</v>
      </c>
      <c r="AW63">
        <v>1</v>
      </c>
      <c r="AX63">
        <v>1.5</v>
      </c>
      <c r="AY63">
        <v>-1</v>
      </c>
      <c r="AZ63">
        <v>-1</v>
      </c>
      <c r="BA63">
        <v>-1</v>
      </c>
      <c r="BB63">
        <v>-1</v>
      </c>
      <c r="BC63">
        <v>-1</v>
      </c>
      <c r="BD63">
        <v>3.4999999999999996</v>
      </c>
      <c r="BE63">
        <v>3.4999999999999996</v>
      </c>
      <c r="BF63">
        <v>-1</v>
      </c>
      <c r="BG63">
        <v>3.4999999999999996</v>
      </c>
      <c r="BH63">
        <v>3.4999999999999996</v>
      </c>
      <c r="BI63">
        <v>-1</v>
      </c>
      <c r="BJ63">
        <v>3.4999999999999996</v>
      </c>
      <c r="BK63">
        <v>0</v>
      </c>
    </row>
    <row r="64" spans="1:64" x14ac:dyDescent="0.35">
      <c r="A64" t="s">
        <v>891</v>
      </c>
      <c r="B64">
        <v>2.4999999999999996</v>
      </c>
      <c r="C64">
        <v>2.4999999999999996</v>
      </c>
      <c r="D64">
        <v>2.4999999999999996</v>
      </c>
      <c r="E64">
        <v>0</v>
      </c>
      <c r="F64">
        <v>-1</v>
      </c>
      <c r="G64">
        <v>-1</v>
      </c>
      <c r="H64">
        <v>-1</v>
      </c>
      <c r="I64">
        <v>2.4999999999999996</v>
      </c>
      <c r="J64">
        <v>0.33333333333333331</v>
      </c>
      <c r="K64">
        <v>-1</v>
      </c>
      <c r="L64">
        <v>2.4999999999999996</v>
      </c>
      <c r="M64">
        <v>2.4999999999999996</v>
      </c>
      <c r="N64">
        <v>1.1666666666666667</v>
      </c>
      <c r="O64">
        <v>2.4999999999999996</v>
      </c>
      <c r="P64">
        <v>2.4999999999999996</v>
      </c>
      <c r="Q64">
        <v>0</v>
      </c>
      <c r="R64">
        <v>-1</v>
      </c>
      <c r="S64">
        <v>2.4999999999999996</v>
      </c>
      <c r="T64">
        <v>2.4999999999999996</v>
      </c>
      <c r="U64">
        <v>2.4999999999999996</v>
      </c>
      <c r="V64">
        <v>2.4999999999999996</v>
      </c>
      <c r="W64">
        <v>2.4999999999999996</v>
      </c>
      <c r="X64">
        <v>-1</v>
      </c>
      <c r="Y64">
        <v>2.4999999999999996</v>
      </c>
      <c r="Z64">
        <v>2.4999999999999996</v>
      </c>
      <c r="AA64">
        <v>2.4999999999999996</v>
      </c>
      <c r="AB64">
        <v>2.4999999999999996</v>
      </c>
      <c r="AC64">
        <v>2.4999999999999996</v>
      </c>
      <c r="AD64">
        <v>1.5000000000000002</v>
      </c>
      <c r="AE64">
        <v>0.5</v>
      </c>
      <c r="AF64">
        <v>0</v>
      </c>
      <c r="AG64">
        <v>0.33333333333333331</v>
      </c>
      <c r="AH64">
        <v>-1</v>
      </c>
      <c r="AI64">
        <v>-1</v>
      </c>
      <c r="AJ64">
        <v>-1</v>
      </c>
      <c r="AK64">
        <v>-1</v>
      </c>
      <c r="AL64">
        <v>-1</v>
      </c>
      <c r="AM64">
        <v>-1</v>
      </c>
      <c r="AN64">
        <v>2.4999999999999996</v>
      </c>
      <c r="AO64">
        <v>-1</v>
      </c>
      <c r="AP64">
        <v>-1</v>
      </c>
      <c r="AQ64">
        <v>-1</v>
      </c>
      <c r="AR64">
        <v>0</v>
      </c>
      <c r="AS64">
        <v>-1</v>
      </c>
      <c r="AT64">
        <v>0.33333333333333331</v>
      </c>
      <c r="AU64">
        <v>0.33333333333333331</v>
      </c>
      <c r="AV64">
        <v>-1</v>
      </c>
      <c r="AW64">
        <v>-1</v>
      </c>
      <c r="AX64">
        <v>0</v>
      </c>
      <c r="AY64">
        <v>-1</v>
      </c>
      <c r="AZ64">
        <v>-1</v>
      </c>
      <c r="BA64">
        <v>-1</v>
      </c>
      <c r="BB64">
        <v>-1</v>
      </c>
      <c r="BC64">
        <v>-1</v>
      </c>
      <c r="BD64">
        <v>1.5000000000000002</v>
      </c>
      <c r="BE64">
        <v>1.5000000000000002</v>
      </c>
      <c r="BF64">
        <v>-1</v>
      </c>
      <c r="BG64">
        <v>1.5000000000000002</v>
      </c>
      <c r="BH64">
        <v>1.5000000000000002</v>
      </c>
      <c r="BI64">
        <v>-1</v>
      </c>
      <c r="BJ64">
        <v>2.4999999999999996</v>
      </c>
      <c r="BK64">
        <v>-1</v>
      </c>
      <c r="BL64">
        <v>0</v>
      </c>
    </row>
    <row r="65" spans="1:80" x14ac:dyDescent="0.35">
      <c r="A65" t="s">
        <v>892</v>
      </c>
      <c r="B65">
        <v>3.4999999999999996</v>
      </c>
      <c r="C65">
        <v>3.9999999999999996</v>
      </c>
      <c r="D65">
        <v>3.9999999999999996</v>
      </c>
      <c r="E65">
        <v>0</v>
      </c>
      <c r="F65">
        <v>-1</v>
      </c>
      <c r="G65">
        <v>-1</v>
      </c>
      <c r="H65">
        <v>-1</v>
      </c>
      <c r="I65">
        <v>3.9999999999999996</v>
      </c>
      <c r="J65">
        <v>1.3333333333333333</v>
      </c>
      <c r="K65">
        <v>-1</v>
      </c>
      <c r="L65">
        <v>3.9999999999999996</v>
      </c>
      <c r="M65">
        <v>3.9999999999999996</v>
      </c>
      <c r="N65">
        <v>1.1666666666666667</v>
      </c>
      <c r="O65">
        <v>3.9999999999999996</v>
      </c>
      <c r="P65">
        <v>3.9999999999999996</v>
      </c>
      <c r="Q65">
        <v>0.5</v>
      </c>
      <c r="R65">
        <v>-1</v>
      </c>
      <c r="S65">
        <v>3.9999999999999996</v>
      </c>
      <c r="T65">
        <v>3.9999999999999996</v>
      </c>
      <c r="U65">
        <v>3.9999999999999996</v>
      </c>
      <c r="V65">
        <v>3.4999999999999996</v>
      </c>
      <c r="W65">
        <v>2.9999999999999996</v>
      </c>
      <c r="X65">
        <v>-1</v>
      </c>
      <c r="Y65">
        <v>3.9999999999999996</v>
      </c>
      <c r="Z65">
        <v>3.9999999999999996</v>
      </c>
      <c r="AA65">
        <v>3.9999999999999996</v>
      </c>
      <c r="AB65">
        <v>3.4999999999999996</v>
      </c>
      <c r="AC65">
        <v>3.4999999999999996</v>
      </c>
      <c r="AD65">
        <v>2.5</v>
      </c>
      <c r="AE65">
        <v>1.5</v>
      </c>
      <c r="AF65">
        <v>0</v>
      </c>
      <c r="AG65">
        <v>0.33333333333333331</v>
      </c>
      <c r="AH65">
        <v>-1</v>
      </c>
      <c r="AI65">
        <v>-1</v>
      </c>
      <c r="AJ65">
        <v>-1</v>
      </c>
      <c r="AK65">
        <v>-1</v>
      </c>
      <c r="AL65">
        <v>-1</v>
      </c>
      <c r="AM65">
        <v>-1</v>
      </c>
      <c r="AN65">
        <v>3.4999999999999996</v>
      </c>
      <c r="AO65">
        <v>-1</v>
      </c>
      <c r="AP65">
        <v>-1</v>
      </c>
      <c r="AQ65">
        <v>-1</v>
      </c>
      <c r="AR65">
        <v>0</v>
      </c>
      <c r="AS65">
        <v>-1</v>
      </c>
      <c r="AT65">
        <v>1.3333333333333333</v>
      </c>
      <c r="AU65">
        <v>1.3333333333333333</v>
      </c>
      <c r="AV65">
        <v>-1</v>
      </c>
      <c r="AW65">
        <v>-1</v>
      </c>
      <c r="AX65">
        <v>0.5</v>
      </c>
      <c r="AY65">
        <v>-1</v>
      </c>
      <c r="AZ65">
        <v>-1</v>
      </c>
      <c r="BA65">
        <v>-1</v>
      </c>
      <c r="BB65">
        <v>-1</v>
      </c>
      <c r="BC65">
        <v>-1</v>
      </c>
      <c r="BD65">
        <v>2.5</v>
      </c>
      <c r="BE65">
        <v>2.5</v>
      </c>
      <c r="BF65">
        <v>-1</v>
      </c>
      <c r="BG65">
        <v>2.5</v>
      </c>
      <c r="BH65">
        <v>2.5</v>
      </c>
      <c r="BI65">
        <v>-1</v>
      </c>
      <c r="BJ65">
        <v>3.4999999999999996</v>
      </c>
      <c r="BK65">
        <v>-1</v>
      </c>
      <c r="BL65">
        <v>1.5</v>
      </c>
      <c r="BM65">
        <v>0</v>
      </c>
    </row>
    <row r="66" spans="1:80" x14ac:dyDescent="0.35">
      <c r="A66" t="s">
        <v>893</v>
      </c>
      <c r="B66">
        <v>3.4999999999999996</v>
      </c>
      <c r="C66">
        <v>3.9999999999999996</v>
      </c>
      <c r="D66">
        <v>3.9999999999999996</v>
      </c>
      <c r="E66">
        <v>1</v>
      </c>
      <c r="F66">
        <v>0.66666666666666663</v>
      </c>
      <c r="G66">
        <v>0.5</v>
      </c>
      <c r="H66">
        <v>0</v>
      </c>
      <c r="I66">
        <v>3.9999999999999996</v>
      </c>
      <c r="J66">
        <v>2.3333333333333335</v>
      </c>
      <c r="K66">
        <v>-1</v>
      </c>
      <c r="L66">
        <v>3.9999999999999996</v>
      </c>
      <c r="M66">
        <v>3.9999999999999996</v>
      </c>
      <c r="N66">
        <v>1.1666666666666667</v>
      </c>
      <c r="O66">
        <v>3.9999999999999996</v>
      </c>
      <c r="P66">
        <v>3.9999999999999996</v>
      </c>
      <c r="Q66">
        <v>1.5</v>
      </c>
      <c r="R66">
        <v>-1</v>
      </c>
      <c r="S66">
        <v>3.9999999999999996</v>
      </c>
      <c r="T66">
        <v>3.9999999999999996</v>
      </c>
      <c r="U66">
        <v>3.9999999999999996</v>
      </c>
      <c r="V66">
        <v>3.4999999999999996</v>
      </c>
      <c r="W66">
        <v>2.9999999999999996</v>
      </c>
      <c r="X66">
        <v>0</v>
      </c>
      <c r="Y66">
        <v>3.9999999999999996</v>
      </c>
      <c r="Z66">
        <v>3.9999999999999996</v>
      </c>
      <c r="AA66">
        <v>3.9999999999999996</v>
      </c>
      <c r="AB66">
        <v>3.4999999999999996</v>
      </c>
      <c r="AC66">
        <v>3.4999999999999996</v>
      </c>
      <c r="AD66">
        <v>3.4999999999999996</v>
      </c>
      <c r="AE66">
        <v>2.5</v>
      </c>
      <c r="AF66">
        <v>1</v>
      </c>
      <c r="AG66">
        <v>1.3333333333333335</v>
      </c>
      <c r="AH66">
        <v>-1</v>
      </c>
      <c r="AI66">
        <v>-1</v>
      </c>
      <c r="AJ66">
        <v>-1</v>
      </c>
      <c r="AK66">
        <v>-1</v>
      </c>
      <c r="AL66">
        <v>-1</v>
      </c>
      <c r="AM66">
        <v>-1</v>
      </c>
      <c r="AN66">
        <v>3.4999999999999996</v>
      </c>
      <c r="AO66">
        <v>-1</v>
      </c>
      <c r="AP66">
        <v>-1</v>
      </c>
      <c r="AQ66">
        <v>-1</v>
      </c>
      <c r="AR66">
        <v>1</v>
      </c>
      <c r="AS66">
        <v>-1</v>
      </c>
      <c r="AT66">
        <v>2.3333333333333335</v>
      </c>
      <c r="AU66">
        <v>2.3333333333333335</v>
      </c>
      <c r="AV66">
        <v>-1</v>
      </c>
      <c r="AW66">
        <v>0</v>
      </c>
      <c r="AX66">
        <v>1.5</v>
      </c>
      <c r="AY66">
        <v>-1</v>
      </c>
      <c r="AZ66">
        <v>-1</v>
      </c>
      <c r="BA66">
        <v>-1</v>
      </c>
      <c r="BB66">
        <v>-1</v>
      </c>
      <c r="BC66">
        <v>-1</v>
      </c>
      <c r="BD66">
        <v>2.5</v>
      </c>
      <c r="BE66">
        <v>3.4999999999999996</v>
      </c>
      <c r="BF66">
        <v>-1</v>
      </c>
      <c r="BG66">
        <v>3.4999999999999996</v>
      </c>
      <c r="BH66">
        <v>3.4999999999999996</v>
      </c>
      <c r="BI66">
        <v>-1</v>
      </c>
      <c r="BJ66">
        <v>3.4999999999999996</v>
      </c>
      <c r="BK66">
        <v>-1</v>
      </c>
      <c r="BL66">
        <v>2.5</v>
      </c>
      <c r="BM66">
        <v>1</v>
      </c>
      <c r="BN66">
        <v>0</v>
      </c>
    </row>
    <row r="67" spans="1:80" x14ac:dyDescent="0.35">
      <c r="A67" t="s">
        <v>894</v>
      </c>
      <c r="B67">
        <v>3.4999999999999996</v>
      </c>
      <c r="C67">
        <v>3.9999999999999996</v>
      </c>
      <c r="D67">
        <v>3.9999999999999996</v>
      </c>
      <c r="E67">
        <v>1</v>
      </c>
      <c r="F67">
        <v>0.66666666666666663</v>
      </c>
      <c r="G67">
        <v>0.5</v>
      </c>
      <c r="H67">
        <v>0</v>
      </c>
      <c r="I67">
        <v>3.9999999999999996</v>
      </c>
      <c r="J67">
        <v>2.3333333333333335</v>
      </c>
      <c r="K67">
        <v>-1</v>
      </c>
      <c r="L67">
        <v>3.9999999999999996</v>
      </c>
      <c r="M67">
        <v>3.9999999999999996</v>
      </c>
      <c r="N67">
        <v>1.1666666666666667</v>
      </c>
      <c r="O67">
        <v>3.9999999999999996</v>
      </c>
      <c r="P67">
        <v>3.9999999999999996</v>
      </c>
      <c r="Q67">
        <v>1.5</v>
      </c>
      <c r="R67">
        <v>-1</v>
      </c>
      <c r="S67">
        <v>3.9999999999999996</v>
      </c>
      <c r="T67">
        <v>3.9999999999999996</v>
      </c>
      <c r="U67">
        <v>3.9999999999999996</v>
      </c>
      <c r="V67">
        <v>3.4999999999999996</v>
      </c>
      <c r="W67">
        <v>2.9999999999999996</v>
      </c>
      <c r="X67">
        <v>0</v>
      </c>
      <c r="Y67">
        <v>3.9999999999999996</v>
      </c>
      <c r="Z67">
        <v>3.9999999999999996</v>
      </c>
      <c r="AA67">
        <v>3.9999999999999996</v>
      </c>
      <c r="AB67">
        <v>3.4999999999999996</v>
      </c>
      <c r="AC67">
        <v>3.4999999999999996</v>
      </c>
      <c r="AD67">
        <v>3.4999999999999996</v>
      </c>
      <c r="AE67">
        <v>2.5</v>
      </c>
      <c r="AF67">
        <v>1</v>
      </c>
      <c r="AG67">
        <v>1.3333333333333335</v>
      </c>
      <c r="AH67">
        <v>-1</v>
      </c>
      <c r="AI67">
        <v>-1</v>
      </c>
      <c r="AJ67">
        <v>-1</v>
      </c>
      <c r="AK67">
        <v>-1</v>
      </c>
      <c r="AL67">
        <v>-1</v>
      </c>
      <c r="AM67">
        <v>-1</v>
      </c>
      <c r="AN67">
        <v>3.4999999999999996</v>
      </c>
      <c r="AO67">
        <v>-1</v>
      </c>
      <c r="AP67">
        <v>-1</v>
      </c>
      <c r="AQ67">
        <v>-1</v>
      </c>
      <c r="AR67">
        <v>1</v>
      </c>
      <c r="AS67">
        <v>-1</v>
      </c>
      <c r="AT67">
        <v>2.3333333333333335</v>
      </c>
      <c r="AU67">
        <v>2.3333333333333335</v>
      </c>
      <c r="AV67">
        <v>-1</v>
      </c>
      <c r="AW67">
        <v>0</v>
      </c>
      <c r="AX67">
        <v>1.5</v>
      </c>
      <c r="AY67">
        <v>-1</v>
      </c>
      <c r="AZ67">
        <v>-1</v>
      </c>
      <c r="BA67">
        <v>-1</v>
      </c>
      <c r="BB67">
        <v>-1</v>
      </c>
      <c r="BC67">
        <v>-1</v>
      </c>
      <c r="BD67">
        <v>2.5</v>
      </c>
      <c r="BE67">
        <v>3.4999999999999996</v>
      </c>
      <c r="BF67">
        <v>-1</v>
      </c>
      <c r="BG67">
        <v>3.4999999999999996</v>
      </c>
      <c r="BH67">
        <v>3.4999999999999996</v>
      </c>
      <c r="BI67">
        <v>-1</v>
      </c>
      <c r="BJ67">
        <v>3.4999999999999996</v>
      </c>
      <c r="BK67">
        <v>-1</v>
      </c>
      <c r="BL67">
        <v>2.5</v>
      </c>
      <c r="BM67">
        <v>1</v>
      </c>
      <c r="BN67">
        <v>0</v>
      </c>
      <c r="BO67">
        <v>0</v>
      </c>
    </row>
    <row r="68" spans="1:80" x14ac:dyDescent="0.35">
      <c r="A68" t="s">
        <v>895</v>
      </c>
      <c r="B68">
        <v>2.9999999999999996</v>
      </c>
      <c r="C68">
        <v>3.4999999999999996</v>
      </c>
      <c r="D68">
        <v>3.4999999999999996</v>
      </c>
      <c r="E68">
        <v>2.4999999999999996</v>
      </c>
      <c r="F68">
        <v>2</v>
      </c>
      <c r="G68">
        <v>1.5000000000000002</v>
      </c>
      <c r="H68">
        <v>1.5000000000000002</v>
      </c>
      <c r="I68">
        <v>3.4999999999999996</v>
      </c>
      <c r="J68">
        <v>2.9999999999999996</v>
      </c>
      <c r="K68">
        <v>0</v>
      </c>
      <c r="L68">
        <v>3.4999999999999996</v>
      </c>
      <c r="M68">
        <v>3.4999999999999996</v>
      </c>
      <c r="N68">
        <v>2.4999999999999996</v>
      </c>
      <c r="O68">
        <v>3.4999999999999996</v>
      </c>
      <c r="P68">
        <v>3.4999999999999996</v>
      </c>
      <c r="Q68">
        <v>2.4999999999999996</v>
      </c>
      <c r="R68">
        <v>1.5000000000000002</v>
      </c>
      <c r="S68">
        <v>3.4999999999999996</v>
      </c>
      <c r="T68">
        <v>3.4999999999999996</v>
      </c>
      <c r="U68">
        <v>3.4999999999999996</v>
      </c>
      <c r="V68">
        <v>2.9999999999999996</v>
      </c>
      <c r="W68">
        <v>2.4999999999999996</v>
      </c>
      <c r="X68">
        <v>1</v>
      </c>
      <c r="Y68">
        <v>3.4999999999999996</v>
      </c>
      <c r="Z68">
        <v>3.4999999999999996</v>
      </c>
      <c r="AA68">
        <v>3.4999999999999996</v>
      </c>
      <c r="AB68">
        <v>2.9999999999999996</v>
      </c>
      <c r="AC68">
        <v>2.9999999999999996</v>
      </c>
      <c r="AD68">
        <v>2.9999999999999996</v>
      </c>
      <c r="AE68">
        <v>2.9999999999999996</v>
      </c>
      <c r="AF68">
        <v>2.4999999999999996</v>
      </c>
      <c r="AG68">
        <v>2.4999999999999996</v>
      </c>
      <c r="AH68">
        <v>0.5</v>
      </c>
      <c r="AI68">
        <v>2</v>
      </c>
      <c r="AJ68">
        <v>2</v>
      </c>
      <c r="AK68">
        <v>0.5</v>
      </c>
      <c r="AL68">
        <v>1.5</v>
      </c>
      <c r="AM68">
        <v>0.5</v>
      </c>
      <c r="AN68">
        <v>2.9999999999999996</v>
      </c>
      <c r="AO68">
        <v>0</v>
      </c>
      <c r="AP68">
        <v>0</v>
      </c>
      <c r="AQ68">
        <v>0</v>
      </c>
      <c r="AR68">
        <v>2.4999999999999996</v>
      </c>
      <c r="AS68">
        <v>0.5</v>
      </c>
      <c r="AT68">
        <v>2.9999999999999996</v>
      </c>
      <c r="AU68">
        <v>2.9999999999999996</v>
      </c>
      <c r="AV68">
        <v>0</v>
      </c>
      <c r="AW68">
        <v>1.5000000000000002</v>
      </c>
      <c r="AX68">
        <v>2.9999999999999996</v>
      </c>
      <c r="AY68">
        <v>0.33333333333333331</v>
      </c>
      <c r="AZ68">
        <v>0.16666666666666666</v>
      </c>
      <c r="BA68">
        <v>0.16666666666666666</v>
      </c>
      <c r="BB68">
        <v>0</v>
      </c>
      <c r="BC68">
        <v>-1</v>
      </c>
      <c r="BD68">
        <v>2.9999999999999996</v>
      </c>
      <c r="BE68">
        <v>2.9999999999999996</v>
      </c>
      <c r="BF68">
        <v>0.5</v>
      </c>
      <c r="BG68">
        <v>2.9999999999999996</v>
      </c>
      <c r="BH68">
        <v>2.9999999999999996</v>
      </c>
      <c r="BI68">
        <v>0</v>
      </c>
      <c r="BJ68">
        <v>2.9999999999999996</v>
      </c>
      <c r="BK68">
        <v>1.5000000000000002</v>
      </c>
      <c r="BL68">
        <v>3.4999999999999996</v>
      </c>
      <c r="BM68">
        <v>2.4999999999999996</v>
      </c>
      <c r="BN68">
        <v>1.5000000000000002</v>
      </c>
      <c r="BO68">
        <v>1.5000000000000002</v>
      </c>
      <c r="BP68">
        <v>0</v>
      </c>
    </row>
    <row r="69" spans="1:80" x14ac:dyDescent="0.35">
      <c r="A69" t="s">
        <v>896</v>
      </c>
      <c r="B69">
        <v>2.4999999999999996</v>
      </c>
      <c r="C69">
        <v>2.4999999999999996</v>
      </c>
      <c r="D69">
        <v>2.4999999999999996</v>
      </c>
      <c r="E69">
        <v>2.4999999999999996</v>
      </c>
      <c r="F69">
        <v>2.4999999999999996</v>
      </c>
      <c r="G69">
        <v>2.4999999999999996</v>
      </c>
      <c r="H69">
        <v>2.4999999999999996</v>
      </c>
      <c r="I69">
        <v>2.4999999999999996</v>
      </c>
      <c r="J69">
        <v>2.4999999999999996</v>
      </c>
      <c r="K69">
        <v>1</v>
      </c>
      <c r="L69">
        <v>2.4999999999999996</v>
      </c>
      <c r="M69">
        <v>2.4999999999999996</v>
      </c>
      <c r="N69">
        <v>2.4999999999999996</v>
      </c>
      <c r="O69">
        <v>2.4999999999999996</v>
      </c>
      <c r="P69">
        <v>2.4999999999999996</v>
      </c>
      <c r="Q69">
        <v>2.4999999999999996</v>
      </c>
      <c r="R69">
        <v>2.4999999999999996</v>
      </c>
      <c r="S69">
        <v>2.4999999999999996</v>
      </c>
      <c r="T69">
        <v>2.4999999999999996</v>
      </c>
      <c r="U69">
        <v>2.4999999999999996</v>
      </c>
      <c r="V69">
        <v>2.4999999999999996</v>
      </c>
      <c r="W69">
        <v>2.4999999999999996</v>
      </c>
      <c r="X69">
        <v>2</v>
      </c>
      <c r="Y69">
        <v>2.4999999999999996</v>
      </c>
      <c r="Z69">
        <v>2.4999999999999996</v>
      </c>
      <c r="AA69">
        <v>2.4999999999999996</v>
      </c>
      <c r="AB69">
        <v>2.4999999999999996</v>
      </c>
      <c r="AC69">
        <v>2.4999999999999996</v>
      </c>
      <c r="AD69">
        <v>2.4999999999999996</v>
      </c>
      <c r="AE69">
        <v>2.4999999999999996</v>
      </c>
      <c r="AF69">
        <v>2.4999999999999996</v>
      </c>
      <c r="AG69">
        <v>2.4999999999999996</v>
      </c>
      <c r="AH69">
        <v>1.5000000000000002</v>
      </c>
      <c r="AI69">
        <v>2.4999999999999996</v>
      </c>
      <c r="AJ69">
        <v>2.4999999999999996</v>
      </c>
      <c r="AK69">
        <v>1.5000000000000002</v>
      </c>
      <c r="AL69">
        <v>1.5000000000000002</v>
      </c>
      <c r="AM69">
        <v>1.5000000000000002</v>
      </c>
      <c r="AN69">
        <v>2.4999999999999996</v>
      </c>
      <c r="AO69">
        <v>1</v>
      </c>
      <c r="AP69">
        <v>1</v>
      </c>
      <c r="AQ69">
        <v>1</v>
      </c>
      <c r="AR69">
        <v>2.4999999999999996</v>
      </c>
      <c r="AS69">
        <v>1.5000000000000002</v>
      </c>
      <c r="AT69">
        <v>2.4999999999999996</v>
      </c>
      <c r="AU69">
        <v>2.4999999999999996</v>
      </c>
      <c r="AV69">
        <v>1</v>
      </c>
      <c r="AW69">
        <v>2.4999999999999996</v>
      </c>
      <c r="AX69">
        <v>2.4999999999999996</v>
      </c>
      <c r="AY69">
        <v>1.3333333333333335</v>
      </c>
      <c r="AZ69">
        <v>1.1666666666666667</v>
      </c>
      <c r="BA69">
        <v>1.1666666666666667</v>
      </c>
      <c r="BB69">
        <v>1</v>
      </c>
      <c r="BC69">
        <v>1.3333333333333335</v>
      </c>
      <c r="BD69">
        <v>2.4999999999999996</v>
      </c>
      <c r="BE69">
        <v>2.4999999999999996</v>
      </c>
      <c r="BF69">
        <v>1.5000000000000002</v>
      </c>
      <c r="BG69">
        <v>2.4999999999999996</v>
      </c>
      <c r="BH69">
        <v>2.4999999999999996</v>
      </c>
      <c r="BI69">
        <v>1</v>
      </c>
      <c r="BJ69">
        <v>2.4999999999999996</v>
      </c>
      <c r="BK69">
        <v>2.4999999999999996</v>
      </c>
      <c r="BL69">
        <v>2.4999999999999996</v>
      </c>
      <c r="BM69">
        <v>2.4999999999999996</v>
      </c>
      <c r="BN69">
        <v>2.4999999999999996</v>
      </c>
      <c r="BO69">
        <v>2.4999999999999996</v>
      </c>
      <c r="BP69">
        <v>1</v>
      </c>
      <c r="BQ69">
        <v>0</v>
      </c>
    </row>
    <row r="70" spans="1:80" x14ac:dyDescent="0.35">
      <c r="A70" t="s">
        <v>897</v>
      </c>
      <c r="B70">
        <v>1.5000000000000002</v>
      </c>
      <c r="C70">
        <v>1.1666666666666667</v>
      </c>
      <c r="D70">
        <v>2.4999999999999996</v>
      </c>
      <c r="E70">
        <v>-1</v>
      </c>
      <c r="F70">
        <v>-1</v>
      </c>
      <c r="G70">
        <v>-1</v>
      </c>
      <c r="H70">
        <v>-1</v>
      </c>
      <c r="I70">
        <v>2.4999999999999996</v>
      </c>
      <c r="J70">
        <v>-1</v>
      </c>
      <c r="K70">
        <v>-1</v>
      </c>
      <c r="L70">
        <v>2</v>
      </c>
      <c r="M70">
        <v>1.3333333333333335</v>
      </c>
      <c r="N70">
        <v>0</v>
      </c>
      <c r="O70">
        <v>2</v>
      </c>
      <c r="P70">
        <v>2.4999999999999996</v>
      </c>
      <c r="Q70">
        <v>-1</v>
      </c>
      <c r="R70">
        <v>-1</v>
      </c>
      <c r="S70">
        <v>2.4999999999999996</v>
      </c>
      <c r="T70">
        <v>2.333333333333333</v>
      </c>
      <c r="U70">
        <v>2.4999999999999996</v>
      </c>
      <c r="V70">
        <v>1</v>
      </c>
      <c r="W70">
        <v>1</v>
      </c>
      <c r="X70">
        <v>-1</v>
      </c>
      <c r="Y70">
        <v>2.4999999999999996</v>
      </c>
      <c r="Z70">
        <v>2.4999999999999996</v>
      </c>
      <c r="AA70">
        <v>2.4999999999999996</v>
      </c>
      <c r="AB70">
        <v>1.1666666666666667</v>
      </c>
      <c r="AC70">
        <v>1.1666666666666667</v>
      </c>
      <c r="AD70">
        <v>1.1666666666666667</v>
      </c>
      <c r="AE70">
        <v>-1</v>
      </c>
      <c r="AF70">
        <v>-1</v>
      </c>
      <c r="AG70">
        <v>-1</v>
      </c>
      <c r="AH70">
        <v>-1</v>
      </c>
      <c r="AI70">
        <v>-1</v>
      </c>
      <c r="AJ70">
        <v>-1</v>
      </c>
      <c r="AK70">
        <v>-1</v>
      </c>
      <c r="AL70">
        <v>-1</v>
      </c>
      <c r="AM70">
        <v>-1</v>
      </c>
      <c r="AN70">
        <v>2</v>
      </c>
      <c r="AO70">
        <v>-1</v>
      </c>
      <c r="AP70">
        <v>-1</v>
      </c>
      <c r="AQ70">
        <v>-1</v>
      </c>
      <c r="AR70">
        <v>-1</v>
      </c>
      <c r="AS70">
        <v>-1</v>
      </c>
      <c r="AT70">
        <v>-1</v>
      </c>
      <c r="AU70">
        <v>-1</v>
      </c>
      <c r="AV70">
        <v>-1</v>
      </c>
      <c r="AW70">
        <v>-1</v>
      </c>
      <c r="AX70">
        <v>-1</v>
      </c>
      <c r="AY70">
        <v>-1</v>
      </c>
      <c r="AZ70">
        <v>-1</v>
      </c>
      <c r="BA70">
        <v>-1</v>
      </c>
      <c r="BB70">
        <v>-1</v>
      </c>
      <c r="BC70">
        <v>-1</v>
      </c>
      <c r="BD70">
        <v>0</v>
      </c>
      <c r="BE70">
        <v>1</v>
      </c>
      <c r="BF70">
        <v>-1</v>
      </c>
      <c r="BG70">
        <v>1</v>
      </c>
      <c r="BH70">
        <v>1</v>
      </c>
      <c r="BI70">
        <v>-1</v>
      </c>
      <c r="BJ70">
        <v>2.4999999999999996</v>
      </c>
      <c r="BK70">
        <v>-1</v>
      </c>
      <c r="BL70">
        <v>-1</v>
      </c>
      <c r="BM70">
        <v>-1</v>
      </c>
      <c r="BN70">
        <v>-1</v>
      </c>
      <c r="BO70">
        <v>-1</v>
      </c>
      <c r="BP70">
        <v>-1</v>
      </c>
      <c r="BQ70">
        <v>-1</v>
      </c>
      <c r="BR70">
        <v>0</v>
      </c>
    </row>
    <row r="71" spans="1:80" x14ac:dyDescent="0.35">
      <c r="A71" t="s">
        <v>898</v>
      </c>
      <c r="B71">
        <v>2.4999999999999996</v>
      </c>
      <c r="C71">
        <v>2.9999999999999996</v>
      </c>
      <c r="D71">
        <v>2.9999999999999996</v>
      </c>
      <c r="E71">
        <v>0</v>
      </c>
      <c r="F71">
        <v>-1</v>
      </c>
      <c r="G71">
        <v>-1</v>
      </c>
      <c r="H71">
        <v>-1</v>
      </c>
      <c r="I71">
        <v>2.9999999999999996</v>
      </c>
      <c r="J71">
        <v>0.33333333333333331</v>
      </c>
      <c r="K71">
        <v>-1</v>
      </c>
      <c r="L71">
        <v>2.9999999999999996</v>
      </c>
      <c r="M71">
        <v>2.9999999999999996</v>
      </c>
      <c r="N71">
        <v>1.1666666666666667</v>
      </c>
      <c r="O71">
        <v>2.9999999999999996</v>
      </c>
      <c r="P71">
        <v>2.9999999999999996</v>
      </c>
      <c r="Q71">
        <v>0</v>
      </c>
      <c r="R71">
        <v>-1</v>
      </c>
      <c r="S71">
        <v>2.9999999999999996</v>
      </c>
      <c r="T71">
        <v>2.9999999999999996</v>
      </c>
      <c r="U71">
        <v>2.9999999999999996</v>
      </c>
      <c r="V71">
        <v>2.4999999999999996</v>
      </c>
      <c r="W71">
        <v>2.4999999999999996</v>
      </c>
      <c r="X71">
        <v>-1</v>
      </c>
      <c r="Y71">
        <v>2.9999999999999996</v>
      </c>
      <c r="Z71">
        <v>2.9999999999999996</v>
      </c>
      <c r="AA71">
        <v>2.9999999999999996</v>
      </c>
      <c r="AB71">
        <v>2.4999999999999996</v>
      </c>
      <c r="AC71">
        <v>2.4999999999999996</v>
      </c>
      <c r="AD71">
        <v>1.5000000000000002</v>
      </c>
      <c r="AE71">
        <v>0.5</v>
      </c>
      <c r="AF71">
        <v>0</v>
      </c>
      <c r="AG71">
        <v>0.33333333333333331</v>
      </c>
      <c r="AH71">
        <v>-1</v>
      </c>
      <c r="AI71">
        <v>-1</v>
      </c>
      <c r="AJ71">
        <v>-1</v>
      </c>
      <c r="AK71">
        <v>-1</v>
      </c>
      <c r="AL71">
        <v>-1</v>
      </c>
      <c r="AM71">
        <v>-1</v>
      </c>
      <c r="AN71">
        <v>2.4999999999999996</v>
      </c>
      <c r="AO71">
        <v>-1</v>
      </c>
      <c r="AP71">
        <v>-1</v>
      </c>
      <c r="AQ71">
        <v>-1</v>
      </c>
      <c r="AR71">
        <v>0</v>
      </c>
      <c r="AS71">
        <v>-1</v>
      </c>
      <c r="AT71">
        <v>0.33333333333333331</v>
      </c>
      <c r="AU71">
        <v>0.33333333333333331</v>
      </c>
      <c r="AV71">
        <v>-1</v>
      </c>
      <c r="AW71">
        <v>-1</v>
      </c>
      <c r="AX71">
        <v>0</v>
      </c>
      <c r="AY71">
        <v>-1</v>
      </c>
      <c r="AZ71">
        <v>-1</v>
      </c>
      <c r="BA71">
        <v>-1</v>
      </c>
      <c r="BB71">
        <v>-1</v>
      </c>
      <c r="BC71">
        <v>-1</v>
      </c>
      <c r="BD71">
        <v>1.5000000000000002</v>
      </c>
      <c r="BE71">
        <v>1.5000000000000002</v>
      </c>
      <c r="BF71">
        <v>-1</v>
      </c>
      <c r="BG71">
        <v>1.5000000000000002</v>
      </c>
      <c r="BH71">
        <v>1.5000000000000002</v>
      </c>
      <c r="BI71">
        <v>-1</v>
      </c>
      <c r="BJ71">
        <v>2.4999999999999996</v>
      </c>
      <c r="BK71">
        <v>-1</v>
      </c>
      <c r="BL71">
        <v>0.5</v>
      </c>
      <c r="BM71">
        <v>0</v>
      </c>
      <c r="BN71">
        <v>-1</v>
      </c>
      <c r="BO71">
        <v>-1</v>
      </c>
      <c r="BP71">
        <v>-1</v>
      </c>
      <c r="BQ71">
        <v>-1</v>
      </c>
      <c r="BR71">
        <v>2</v>
      </c>
      <c r="BS71">
        <v>0</v>
      </c>
    </row>
    <row r="72" spans="1:80" x14ac:dyDescent="0.35">
      <c r="A72" t="s">
        <v>899</v>
      </c>
      <c r="B72">
        <v>0.5</v>
      </c>
      <c r="C72">
        <v>0.16666666666666666</v>
      </c>
      <c r="D72">
        <v>1.5000000000000002</v>
      </c>
      <c r="E72">
        <v>-1</v>
      </c>
      <c r="F72">
        <v>-1</v>
      </c>
      <c r="G72">
        <v>-1</v>
      </c>
      <c r="H72">
        <v>-1</v>
      </c>
      <c r="I72">
        <v>1.5000000000000002</v>
      </c>
      <c r="J72">
        <v>-1</v>
      </c>
      <c r="K72">
        <v>-1</v>
      </c>
      <c r="L72">
        <v>1</v>
      </c>
      <c r="M72">
        <v>0.33333333333333331</v>
      </c>
      <c r="N72">
        <v>-1</v>
      </c>
      <c r="O72">
        <v>1</v>
      </c>
      <c r="P72">
        <v>1.5000000000000002</v>
      </c>
      <c r="Q72">
        <v>-1</v>
      </c>
      <c r="R72">
        <v>-1</v>
      </c>
      <c r="S72">
        <v>1.5000000000000002</v>
      </c>
      <c r="T72">
        <v>1.3333333333333335</v>
      </c>
      <c r="U72">
        <v>1.5000000000000002</v>
      </c>
      <c r="V72">
        <v>0</v>
      </c>
      <c r="W72">
        <v>0</v>
      </c>
      <c r="X72">
        <v>-1</v>
      </c>
      <c r="Y72">
        <v>1.5000000000000002</v>
      </c>
      <c r="Z72">
        <v>1.5000000000000002</v>
      </c>
      <c r="AA72">
        <v>1.5000000000000002</v>
      </c>
      <c r="AB72">
        <v>0.16666666666666666</v>
      </c>
      <c r="AC72">
        <v>0.16666666666666666</v>
      </c>
      <c r="AD72">
        <v>-1</v>
      </c>
      <c r="AE72">
        <v>-1</v>
      </c>
      <c r="AF72">
        <v>-1</v>
      </c>
      <c r="AG72">
        <v>-1</v>
      </c>
      <c r="AH72">
        <v>-1</v>
      </c>
      <c r="AI72">
        <v>-1</v>
      </c>
      <c r="AJ72">
        <v>-1</v>
      </c>
      <c r="AK72">
        <v>-1</v>
      </c>
      <c r="AL72">
        <v>-1</v>
      </c>
      <c r="AM72">
        <v>-1</v>
      </c>
      <c r="AN72">
        <v>1</v>
      </c>
      <c r="AO72">
        <v>-1</v>
      </c>
      <c r="AP72">
        <v>-1</v>
      </c>
      <c r="AQ72">
        <v>-1</v>
      </c>
      <c r="AR72">
        <v>-1</v>
      </c>
      <c r="AS72">
        <v>-1</v>
      </c>
      <c r="AT72">
        <v>-1</v>
      </c>
      <c r="AU72">
        <v>-1</v>
      </c>
      <c r="AV72">
        <v>-1</v>
      </c>
      <c r="AW72">
        <v>-1</v>
      </c>
      <c r="AX72">
        <v>-1</v>
      </c>
      <c r="AY72">
        <v>-1</v>
      </c>
      <c r="AZ72">
        <v>-1</v>
      </c>
      <c r="BA72">
        <v>-1</v>
      </c>
      <c r="BB72">
        <v>-1</v>
      </c>
      <c r="BC72">
        <v>-1</v>
      </c>
      <c r="BD72">
        <v>-1</v>
      </c>
      <c r="BE72">
        <v>-1</v>
      </c>
      <c r="BF72">
        <v>-1</v>
      </c>
      <c r="BG72">
        <v>-1</v>
      </c>
      <c r="BH72">
        <v>-1</v>
      </c>
      <c r="BI72">
        <v>-1</v>
      </c>
      <c r="BJ72">
        <v>1.5000000000000002</v>
      </c>
      <c r="BK72">
        <v>-1</v>
      </c>
      <c r="BL72">
        <v>-1</v>
      </c>
      <c r="BM72">
        <v>-1</v>
      </c>
      <c r="BN72">
        <v>-1</v>
      </c>
      <c r="BO72">
        <v>-1</v>
      </c>
      <c r="BP72">
        <v>-1</v>
      </c>
      <c r="BQ72">
        <v>-1</v>
      </c>
      <c r="BR72">
        <v>-1</v>
      </c>
      <c r="BS72">
        <v>-1</v>
      </c>
      <c r="BT72">
        <v>0</v>
      </c>
    </row>
    <row r="73" spans="1:80" x14ac:dyDescent="0.35">
      <c r="A73" t="s">
        <v>900</v>
      </c>
      <c r="B73">
        <v>3.4999999999999996</v>
      </c>
      <c r="C73">
        <v>3.9999999999999996</v>
      </c>
      <c r="D73">
        <v>3.9999999999999996</v>
      </c>
      <c r="E73">
        <v>2</v>
      </c>
      <c r="F73">
        <v>1.6666666666666667</v>
      </c>
      <c r="G73">
        <v>1.5</v>
      </c>
      <c r="H73">
        <v>1</v>
      </c>
      <c r="I73">
        <v>3.9999999999999996</v>
      </c>
      <c r="J73">
        <v>3.333333333333333</v>
      </c>
      <c r="K73">
        <v>0</v>
      </c>
      <c r="L73">
        <v>3.9999999999999996</v>
      </c>
      <c r="M73">
        <v>3.9999999999999996</v>
      </c>
      <c r="N73">
        <v>2.1666666666666665</v>
      </c>
      <c r="O73">
        <v>3.9999999999999996</v>
      </c>
      <c r="P73">
        <v>3.9999999999999996</v>
      </c>
      <c r="Q73">
        <v>2.5</v>
      </c>
      <c r="R73">
        <v>1</v>
      </c>
      <c r="S73">
        <v>3.9999999999999996</v>
      </c>
      <c r="T73">
        <v>3.9999999999999996</v>
      </c>
      <c r="U73">
        <v>3.9999999999999996</v>
      </c>
      <c r="V73">
        <v>3.4999999999999996</v>
      </c>
      <c r="W73">
        <v>2.9999999999999996</v>
      </c>
      <c r="X73">
        <v>1</v>
      </c>
      <c r="Y73">
        <v>3.9999999999999996</v>
      </c>
      <c r="Z73">
        <v>3.9999999999999996</v>
      </c>
      <c r="AA73">
        <v>3.9999999999999996</v>
      </c>
      <c r="AB73">
        <v>3.4999999999999996</v>
      </c>
      <c r="AC73">
        <v>3.4999999999999996</v>
      </c>
      <c r="AD73">
        <v>3.4999999999999996</v>
      </c>
      <c r="AE73">
        <v>3.4999999999999996</v>
      </c>
      <c r="AF73">
        <v>2</v>
      </c>
      <c r="AG73">
        <v>2.333333333333333</v>
      </c>
      <c r="AH73">
        <v>0</v>
      </c>
      <c r="AI73">
        <v>1.6666666666666667</v>
      </c>
      <c r="AJ73">
        <v>1.6666666666666667</v>
      </c>
      <c r="AK73">
        <v>0.16666666666666666</v>
      </c>
      <c r="AL73">
        <v>1.8333333333333333</v>
      </c>
      <c r="AM73">
        <v>0.16666666666666666</v>
      </c>
      <c r="AN73">
        <v>3.4999999999999996</v>
      </c>
      <c r="AO73">
        <v>0</v>
      </c>
      <c r="AP73">
        <v>0</v>
      </c>
      <c r="AQ73">
        <v>0</v>
      </c>
      <c r="AR73">
        <v>2</v>
      </c>
      <c r="AS73">
        <v>0</v>
      </c>
      <c r="AT73">
        <v>3.333333333333333</v>
      </c>
      <c r="AU73">
        <v>3.333333333333333</v>
      </c>
      <c r="AV73">
        <v>0</v>
      </c>
      <c r="AW73">
        <v>1</v>
      </c>
      <c r="AX73">
        <v>2.5</v>
      </c>
      <c r="AY73">
        <v>0</v>
      </c>
      <c r="AZ73">
        <v>0</v>
      </c>
      <c r="BA73">
        <v>0</v>
      </c>
      <c r="BB73">
        <v>0</v>
      </c>
      <c r="BC73">
        <v>-1</v>
      </c>
      <c r="BD73">
        <v>3.4999999999999996</v>
      </c>
      <c r="BE73">
        <v>3.4999999999999996</v>
      </c>
      <c r="BF73">
        <v>0</v>
      </c>
      <c r="BG73">
        <v>3.4999999999999996</v>
      </c>
      <c r="BH73">
        <v>3.4999999999999996</v>
      </c>
      <c r="BI73">
        <v>0</v>
      </c>
      <c r="BJ73">
        <v>3.4999999999999996</v>
      </c>
      <c r="BK73">
        <v>1</v>
      </c>
      <c r="BL73">
        <v>3.5</v>
      </c>
      <c r="BM73">
        <v>2</v>
      </c>
      <c r="BN73">
        <v>1</v>
      </c>
      <c r="BO73">
        <v>1</v>
      </c>
      <c r="BP73">
        <v>0.5</v>
      </c>
      <c r="BQ73">
        <v>-1</v>
      </c>
      <c r="BR73">
        <v>3.9999999999999996</v>
      </c>
      <c r="BS73">
        <v>3</v>
      </c>
      <c r="BT73">
        <v>3.9999999999999996</v>
      </c>
      <c r="BU73">
        <v>0</v>
      </c>
    </row>
    <row r="74" spans="1:80" x14ac:dyDescent="0.35">
      <c r="A74" t="s">
        <v>901</v>
      </c>
      <c r="B74">
        <v>2.5</v>
      </c>
      <c r="C74">
        <v>2.666666666666667</v>
      </c>
      <c r="D74">
        <v>3.9999999999999996</v>
      </c>
      <c r="E74">
        <v>-1</v>
      </c>
      <c r="F74">
        <v>-1</v>
      </c>
      <c r="G74">
        <v>-1</v>
      </c>
      <c r="H74">
        <v>-1</v>
      </c>
      <c r="I74">
        <v>3.9999999999999996</v>
      </c>
      <c r="J74">
        <v>-1</v>
      </c>
      <c r="K74">
        <v>-1</v>
      </c>
      <c r="L74">
        <v>3.5</v>
      </c>
      <c r="M74">
        <v>2.8333333333333335</v>
      </c>
      <c r="N74">
        <v>0</v>
      </c>
      <c r="O74">
        <v>3.5</v>
      </c>
      <c r="P74">
        <v>3.9999999999999996</v>
      </c>
      <c r="Q74">
        <v>-1</v>
      </c>
      <c r="R74">
        <v>-1</v>
      </c>
      <c r="S74">
        <v>3.9999999999999996</v>
      </c>
      <c r="T74">
        <v>3.833333333333333</v>
      </c>
      <c r="U74">
        <v>3.9999999999999996</v>
      </c>
      <c r="V74">
        <v>2</v>
      </c>
      <c r="W74">
        <v>1.5</v>
      </c>
      <c r="X74">
        <v>-1</v>
      </c>
      <c r="Y74">
        <v>3.9999999999999996</v>
      </c>
      <c r="Z74">
        <v>3.9999999999999996</v>
      </c>
      <c r="AA74">
        <v>3.9999999999999996</v>
      </c>
      <c r="AB74">
        <v>2.166666666666667</v>
      </c>
      <c r="AC74">
        <v>2.166666666666667</v>
      </c>
      <c r="AD74">
        <v>2.166666666666667</v>
      </c>
      <c r="AE74">
        <v>-1</v>
      </c>
      <c r="AF74">
        <v>-1</v>
      </c>
      <c r="AG74">
        <v>-1</v>
      </c>
      <c r="AH74">
        <v>-1</v>
      </c>
      <c r="AI74">
        <v>-1</v>
      </c>
      <c r="AJ74">
        <v>-1</v>
      </c>
      <c r="AK74">
        <v>-1</v>
      </c>
      <c r="AL74">
        <v>-1</v>
      </c>
      <c r="AM74">
        <v>-1</v>
      </c>
      <c r="AN74">
        <v>3</v>
      </c>
      <c r="AO74">
        <v>-1</v>
      </c>
      <c r="AP74">
        <v>-1</v>
      </c>
      <c r="AQ74">
        <v>-1</v>
      </c>
      <c r="AR74">
        <v>-1</v>
      </c>
      <c r="AS74">
        <v>-1</v>
      </c>
      <c r="AT74">
        <v>-1</v>
      </c>
      <c r="AU74">
        <v>-1</v>
      </c>
      <c r="AV74">
        <v>-1</v>
      </c>
      <c r="AW74">
        <v>-1</v>
      </c>
      <c r="AX74">
        <v>-1</v>
      </c>
      <c r="AY74">
        <v>-1</v>
      </c>
      <c r="AZ74">
        <v>-1</v>
      </c>
      <c r="BA74">
        <v>-1</v>
      </c>
      <c r="BB74">
        <v>-1</v>
      </c>
      <c r="BC74">
        <v>-1</v>
      </c>
      <c r="BD74">
        <v>1</v>
      </c>
      <c r="BE74">
        <v>2</v>
      </c>
      <c r="BF74">
        <v>-1</v>
      </c>
      <c r="BG74">
        <v>2</v>
      </c>
      <c r="BH74">
        <v>2</v>
      </c>
      <c r="BI74">
        <v>-1</v>
      </c>
      <c r="BJ74">
        <v>3.4999999999999996</v>
      </c>
      <c r="BK74">
        <v>-1</v>
      </c>
      <c r="BL74">
        <v>-1</v>
      </c>
      <c r="BM74">
        <v>-1</v>
      </c>
      <c r="BN74">
        <v>-1</v>
      </c>
      <c r="BO74">
        <v>-1</v>
      </c>
      <c r="BP74">
        <v>-1</v>
      </c>
      <c r="BQ74">
        <v>-1</v>
      </c>
      <c r="BR74">
        <v>1.5</v>
      </c>
      <c r="BS74">
        <v>-1</v>
      </c>
      <c r="BT74">
        <v>2.5</v>
      </c>
      <c r="BU74">
        <v>-1</v>
      </c>
      <c r="BV74">
        <v>0</v>
      </c>
    </row>
    <row r="75" spans="1:80" x14ac:dyDescent="0.35">
      <c r="A75" t="s">
        <v>902</v>
      </c>
      <c r="B75">
        <v>3.4999999999999996</v>
      </c>
      <c r="C75">
        <v>3.9999999999999996</v>
      </c>
      <c r="D75">
        <v>3.9999999999999996</v>
      </c>
      <c r="E75">
        <v>2</v>
      </c>
      <c r="F75">
        <v>1.6666666666666667</v>
      </c>
      <c r="G75">
        <v>1.5</v>
      </c>
      <c r="H75">
        <v>1</v>
      </c>
      <c r="I75">
        <v>3.9999999999999996</v>
      </c>
      <c r="J75">
        <v>3.333333333333333</v>
      </c>
      <c r="K75">
        <v>0</v>
      </c>
      <c r="L75">
        <v>3.9999999999999996</v>
      </c>
      <c r="M75">
        <v>3.9999999999999996</v>
      </c>
      <c r="N75">
        <v>2.1666666666666665</v>
      </c>
      <c r="O75">
        <v>3.9999999999999996</v>
      </c>
      <c r="P75">
        <v>3.9999999999999996</v>
      </c>
      <c r="Q75">
        <v>2.5</v>
      </c>
      <c r="R75">
        <v>1</v>
      </c>
      <c r="S75">
        <v>3.9999999999999996</v>
      </c>
      <c r="T75">
        <v>3.9999999999999996</v>
      </c>
      <c r="U75">
        <v>3.9999999999999996</v>
      </c>
      <c r="V75">
        <v>3.4999999999999996</v>
      </c>
      <c r="W75">
        <v>2.9999999999999996</v>
      </c>
      <c r="X75">
        <v>1</v>
      </c>
      <c r="Y75">
        <v>3.9999999999999996</v>
      </c>
      <c r="Z75">
        <v>3.9999999999999996</v>
      </c>
      <c r="AA75">
        <v>3.9999999999999996</v>
      </c>
      <c r="AB75">
        <v>3.4999999999999996</v>
      </c>
      <c r="AC75">
        <v>3.4999999999999996</v>
      </c>
      <c r="AD75">
        <v>3.4999999999999996</v>
      </c>
      <c r="AE75">
        <v>3.4999999999999996</v>
      </c>
      <c r="AF75">
        <v>2</v>
      </c>
      <c r="AG75">
        <v>2.333333333333333</v>
      </c>
      <c r="AH75">
        <v>0</v>
      </c>
      <c r="AI75">
        <v>1.6666666666666667</v>
      </c>
      <c r="AJ75">
        <v>1.6666666666666667</v>
      </c>
      <c r="AK75">
        <v>0.16666666666666666</v>
      </c>
      <c r="AL75">
        <v>1.8333333333333333</v>
      </c>
      <c r="AM75">
        <v>0.16666666666666666</v>
      </c>
      <c r="AN75">
        <v>3.4999999999999996</v>
      </c>
      <c r="AO75">
        <v>0</v>
      </c>
      <c r="AP75">
        <v>0</v>
      </c>
      <c r="AQ75">
        <v>0</v>
      </c>
      <c r="AR75">
        <v>2</v>
      </c>
      <c r="AS75">
        <v>0</v>
      </c>
      <c r="AT75">
        <v>3.333333333333333</v>
      </c>
      <c r="AU75">
        <v>3.333333333333333</v>
      </c>
      <c r="AV75">
        <v>0</v>
      </c>
      <c r="AW75">
        <v>1</v>
      </c>
      <c r="AX75">
        <v>2.5</v>
      </c>
      <c r="AY75">
        <v>0</v>
      </c>
      <c r="AZ75">
        <v>0</v>
      </c>
      <c r="BA75">
        <v>0</v>
      </c>
      <c r="BB75">
        <v>0</v>
      </c>
      <c r="BC75">
        <v>-1</v>
      </c>
      <c r="BD75">
        <v>3.4999999999999996</v>
      </c>
      <c r="BE75">
        <v>3.4999999999999996</v>
      </c>
      <c r="BF75">
        <v>0</v>
      </c>
      <c r="BG75">
        <v>3.4999999999999996</v>
      </c>
      <c r="BH75">
        <v>3.4999999999999996</v>
      </c>
      <c r="BI75">
        <v>0</v>
      </c>
      <c r="BJ75">
        <v>3.4999999999999996</v>
      </c>
      <c r="BK75">
        <v>1</v>
      </c>
      <c r="BL75">
        <v>3.5</v>
      </c>
      <c r="BM75">
        <v>2</v>
      </c>
      <c r="BN75">
        <v>1</v>
      </c>
      <c r="BO75">
        <v>1</v>
      </c>
      <c r="BP75">
        <v>0.5</v>
      </c>
      <c r="BQ75">
        <v>-1</v>
      </c>
      <c r="BR75">
        <v>3.9999999999999996</v>
      </c>
      <c r="BS75">
        <v>3</v>
      </c>
      <c r="BT75">
        <v>3.9999999999999996</v>
      </c>
      <c r="BU75">
        <v>0</v>
      </c>
      <c r="BV75">
        <v>2.4999999999999996</v>
      </c>
      <c r="BW75">
        <v>0</v>
      </c>
    </row>
    <row r="76" spans="1:80" x14ac:dyDescent="0.35">
      <c r="A76" t="s">
        <v>903</v>
      </c>
      <c r="B76">
        <v>3.4999999999999996</v>
      </c>
      <c r="C76">
        <v>3.9999999999999996</v>
      </c>
      <c r="D76">
        <v>3.9999999999999996</v>
      </c>
      <c r="E76">
        <v>2.4999999999999996</v>
      </c>
      <c r="F76">
        <v>2</v>
      </c>
      <c r="G76">
        <v>2</v>
      </c>
      <c r="H76">
        <v>1.5000000000000002</v>
      </c>
      <c r="I76">
        <v>3.9999999999999996</v>
      </c>
      <c r="J76">
        <v>3.4999999999999996</v>
      </c>
      <c r="K76">
        <v>0</v>
      </c>
      <c r="L76">
        <v>3.9999999999999996</v>
      </c>
      <c r="M76">
        <v>3.9999999999999996</v>
      </c>
      <c r="N76">
        <v>2.4999999999999996</v>
      </c>
      <c r="O76">
        <v>3.9999999999999996</v>
      </c>
      <c r="P76">
        <v>3.9999999999999996</v>
      </c>
      <c r="Q76">
        <v>2.9999999999999996</v>
      </c>
      <c r="R76">
        <v>1.5000000000000002</v>
      </c>
      <c r="S76">
        <v>3.9999999999999996</v>
      </c>
      <c r="T76">
        <v>3.9999999999999996</v>
      </c>
      <c r="U76">
        <v>3.9999999999999996</v>
      </c>
      <c r="V76">
        <v>3.4999999999999996</v>
      </c>
      <c r="W76">
        <v>2.9999999999999996</v>
      </c>
      <c r="X76">
        <v>1</v>
      </c>
      <c r="Y76">
        <v>3.9999999999999996</v>
      </c>
      <c r="Z76">
        <v>3.9999999999999996</v>
      </c>
      <c r="AA76">
        <v>3.9999999999999996</v>
      </c>
      <c r="AB76">
        <v>3.4999999999999996</v>
      </c>
      <c r="AC76">
        <v>3.4999999999999996</v>
      </c>
      <c r="AD76">
        <v>3.4999999999999996</v>
      </c>
      <c r="AE76">
        <v>3.4999999999999996</v>
      </c>
      <c r="AF76">
        <v>2.4999999999999996</v>
      </c>
      <c r="AG76">
        <v>2.4999999999999996</v>
      </c>
      <c r="AH76">
        <v>0.5</v>
      </c>
      <c r="AI76">
        <v>2</v>
      </c>
      <c r="AJ76">
        <v>2</v>
      </c>
      <c r="AK76">
        <v>0.5</v>
      </c>
      <c r="AL76">
        <v>2</v>
      </c>
      <c r="AM76">
        <v>0.5</v>
      </c>
      <c r="AN76">
        <v>3.4999999999999996</v>
      </c>
      <c r="AO76">
        <v>0</v>
      </c>
      <c r="AP76">
        <v>0</v>
      </c>
      <c r="AQ76">
        <v>0</v>
      </c>
      <c r="AR76">
        <v>2.4999999999999996</v>
      </c>
      <c r="AS76">
        <v>0.5</v>
      </c>
      <c r="AT76">
        <v>3.4999999999999996</v>
      </c>
      <c r="AU76">
        <v>3.4999999999999996</v>
      </c>
      <c r="AV76">
        <v>0</v>
      </c>
      <c r="AW76">
        <v>1.5000000000000002</v>
      </c>
      <c r="AX76">
        <v>2.9999999999999996</v>
      </c>
      <c r="AY76">
        <v>0.33333333333333331</v>
      </c>
      <c r="AZ76">
        <v>0.16666666666666666</v>
      </c>
      <c r="BA76">
        <v>0.16666666666666666</v>
      </c>
      <c r="BB76">
        <v>0</v>
      </c>
      <c r="BC76">
        <v>-1</v>
      </c>
      <c r="BD76">
        <v>3.4999999999999996</v>
      </c>
      <c r="BE76">
        <v>3.4999999999999996</v>
      </c>
      <c r="BF76">
        <v>0.5</v>
      </c>
      <c r="BG76">
        <v>3.4999999999999996</v>
      </c>
      <c r="BH76">
        <v>3.4999999999999996</v>
      </c>
      <c r="BI76">
        <v>0</v>
      </c>
      <c r="BJ76">
        <v>3.4999999999999996</v>
      </c>
      <c r="BK76">
        <v>1.5000000000000002</v>
      </c>
      <c r="BL76">
        <v>3.9999999999999996</v>
      </c>
      <c r="BM76">
        <v>2.4999999999999996</v>
      </c>
      <c r="BN76">
        <v>1.5000000000000002</v>
      </c>
      <c r="BO76">
        <v>1.5000000000000002</v>
      </c>
      <c r="BP76">
        <v>0.5</v>
      </c>
      <c r="BQ76">
        <v>-1</v>
      </c>
      <c r="BR76">
        <v>3.9999999999999996</v>
      </c>
      <c r="BS76">
        <v>3.4999999999999996</v>
      </c>
      <c r="BT76">
        <v>3.9999999999999996</v>
      </c>
      <c r="BU76">
        <v>0.5</v>
      </c>
      <c r="BV76">
        <v>2.4999999999999996</v>
      </c>
      <c r="BW76">
        <v>0.5</v>
      </c>
      <c r="BX76">
        <v>0</v>
      </c>
    </row>
    <row r="77" spans="1:80" x14ac:dyDescent="0.35">
      <c r="A77" t="s">
        <v>904</v>
      </c>
      <c r="B77">
        <v>3.4999999999999996</v>
      </c>
      <c r="C77">
        <v>3.9999999999999996</v>
      </c>
      <c r="D77">
        <v>3.9999999999999996</v>
      </c>
      <c r="E77">
        <v>2.4999999999999996</v>
      </c>
      <c r="F77">
        <v>2</v>
      </c>
      <c r="G77">
        <v>2</v>
      </c>
      <c r="H77">
        <v>1.5000000000000002</v>
      </c>
      <c r="I77">
        <v>3.9999999999999996</v>
      </c>
      <c r="J77">
        <v>3.4999999999999996</v>
      </c>
      <c r="K77">
        <v>0</v>
      </c>
      <c r="L77">
        <v>3.9999999999999996</v>
      </c>
      <c r="M77">
        <v>3.9999999999999996</v>
      </c>
      <c r="N77">
        <v>2.4999999999999996</v>
      </c>
      <c r="O77">
        <v>3.9999999999999996</v>
      </c>
      <c r="P77">
        <v>3.9999999999999996</v>
      </c>
      <c r="Q77">
        <v>2.9999999999999996</v>
      </c>
      <c r="R77">
        <v>1.5000000000000002</v>
      </c>
      <c r="S77">
        <v>3.9999999999999996</v>
      </c>
      <c r="T77">
        <v>3.9999999999999996</v>
      </c>
      <c r="U77">
        <v>3.9999999999999996</v>
      </c>
      <c r="V77">
        <v>3.4999999999999996</v>
      </c>
      <c r="W77">
        <v>2.9999999999999996</v>
      </c>
      <c r="X77">
        <v>1</v>
      </c>
      <c r="Y77">
        <v>3.9999999999999996</v>
      </c>
      <c r="Z77">
        <v>3.9999999999999996</v>
      </c>
      <c r="AA77">
        <v>3.9999999999999996</v>
      </c>
      <c r="AB77">
        <v>3.4999999999999996</v>
      </c>
      <c r="AC77">
        <v>3.4999999999999996</v>
      </c>
      <c r="AD77">
        <v>3.4999999999999996</v>
      </c>
      <c r="AE77">
        <v>3.4999999999999996</v>
      </c>
      <c r="AF77">
        <v>2.4999999999999996</v>
      </c>
      <c r="AG77">
        <v>2.4999999999999996</v>
      </c>
      <c r="AH77">
        <v>0.5</v>
      </c>
      <c r="AI77">
        <v>2</v>
      </c>
      <c r="AJ77">
        <v>2</v>
      </c>
      <c r="AK77">
        <v>0.5</v>
      </c>
      <c r="AL77">
        <v>2</v>
      </c>
      <c r="AM77">
        <v>0.5</v>
      </c>
      <c r="AN77">
        <v>3.4999999999999996</v>
      </c>
      <c r="AO77">
        <v>0</v>
      </c>
      <c r="AP77">
        <v>0</v>
      </c>
      <c r="AQ77">
        <v>0</v>
      </c>
      <c r="AR77">
        <v>2.4999999999999996</v>
      </c>
      <c r="AS77">
        <v>0.5</v>
      </c>
      <c r="AT77">
        <v>3.4999999999999996</v>
      </c>
      <c r="AU77">
        <v>3.4999999999999996</v>
      </c>
      <c r="AV77">
        <v>0</v>
      </c>
      <c r="AW77">
        <v>1.5000000000000002</v>
      </c>
      <c r="AX77">
        <v>2.9999999999999996</v>
      </c>
      <c r="AY77">
        <v>0.33333333333333331</v>
      </c>
      <c r="AZ77">
        <v>0.16666666666666666</v>
      </c>
      <c r="BA77">
        <v>0.16666666666666666</v>
      </c>
      <c r="BB77">
        <v>0</v>
      </c>
      <c r="BC77">
        <v>-1</v>
      </c>
      <c r="BD77">
        <v>3.4999999999999996</v>
      </c>
      <c r="BE77">
        <v>3.4999999999999996</v>
      </c>
      <c r="BF77">
        <v>0.5</v>
      </c>
      <c r="BG77">
        <v>3.4999999999999996</v>
      </c>
      <c r="BH77">
        <v>3.4999999999999996</v>
      </c>
      <c r="BI77">
        <v>0</v>
      </c>
      <c r="BJ77">
        <v>3.4999999999999996</v>
      </c>
      <c r="BK77">
        <v>1.5000000000000002</v>
      </c>
      <c r="BL77">
        <v>3.9999999999999996</v>
      </c>
      <c r="BM77">
        <v>2.4999999999999996</v>
      </c>
      <c r="BN77">
        <v>1.5000000000000002</v>
      </c>
      <c r="BO77">
        <v>1.5000000000000002</v>
      </c>
      <c r="BP77">
        <v>0.5</v>
      </c>
      <c r="BQ77">
        <v>-1</v>
      </c>
      <c r="BR77">
        <v>3.9999999999999996</v>
      </c>
      <c r="BS77">
        <v>3.4999999999999996</v>
      </c>
      <c r="BT77">
        <v>3.9999999999999996</v>
      </c>
      <c r="BU77">
        <v>0.5</v>
      </c>
      <c r="BV77">
        <v>2.4999999999999996</v>
      </c>
      <c r="BW77">
        <v>0.5</v>
      </c>
      <c r="BX77">
        <v>0</v>
      </c>
      <c r="BY77">
        <v>0</v>
      </c>
    </row>
    <row r="78" spans="1:80" x14ac:dyDescent="0.35">
      <c r="A78" t="s">
        <v>905</v>
      </c>
      <c r="B78">
        <v>3.4999999999999996</v>
      </c>
      <c r="C78">
        <v>3.833333333333333</v>
      </c>
      <c r="D78">
        <v>3.9999999999999996</v>
      </c>
      <c r="E78">
        <v>0</v>
      </c>
      <c r="F78">
        <v>-1</v>
      </c>
      <c r="G78">
        <v>-1</v>
      </c>
      <c r="H78">
        <v>-1</v>
      </c>
      <c r="I78">
        <v>3.9999999999999996</v>
      </c>
      <c r="J78">
        <v>1</v>
      </c>
      <c r="K78">
        <v>-1</v>
      </c>
      <c r="L78">
        <v>3.6666666666666665</v>
      </c>
      <c r="M78">
        <v>3.833333333333333</v>
      </c>
      <c r="N78">
        <v>1</v>
      </c>
      <c r="O78">
        <v>3.6666666666666665</v>
      </c>
      <c r="P78">
        <v>3.9999999999999996</v>
      </c>
      <c r="Q78">
        <v>0.5</v>
      </c>
      <c r="R78">
        <v>-1</v>
      </c>
      <c r="S78">
        <v>3.9999999999999996</v>
      </c>
      <c r="T78">
        <v>3.9999999999999996</v>
      </c>
      <c r="U78">
        <v>3.9999999999999996</v>
      </c>
      <c r="V78">
        <v>3.1666666666666665</v>
      </c>
      <c r="W78">
        <v>2.6666666666666665</v>
      </c>
      <c r="X78">
        <v>-1</v>
      </c>
      <c r="Y78">
        <v>3.9999999999999996</v>
      </c>
      <c r="Z78">
        <v>3.9999999999999996</v>
      </c>
      <c r="AA78">
        <v>3.9999999999999996</v>
      </c>
      <c r="AB78">
        <v>3.333333333333333</v>
      </c>
      <c r="AC78">
        <v>3.333333333333333</v>
      </c>
      <c r="AD78">
        <v>2.3333333333333335</v>
      </c>
      <c r="AE78">
        <v>1.3333333333333333</v>
      </c>
      <c r="AF78">
        <v>0</v>
      </c>
      <c r="AG78">
        <v>0.16666666666666666</v>
      </c>
      <c r="AH78">
        <v>-1</v>
      </c>
      <c r="AI78">
        <v>-1</v>
      </c>
      <c r="AJ78">
        <v>-1</v>
      </c>
      <c r="AK78">
        <v>-1</v>
      </c>
      <c r="AL78">
        <v>-1</v>
      </c>
      <c r="AM78">
        <v>-1</v>
      </c>
      <c r="AN78">
        <v>3.1666666666666665</v>
      </c>
      <c r="AO78">
        <v>-1</v>
      </c>
      <c r="AP78">
        <v>-1</v>
      </c>
      <c r="AQ78">
        <v>-1</v>
      </c>
      <c r="AR78">
        <v>0</v>
      </c>
      <c r="AS78">
        <v>-1</v>
      </c>
      <c r="AT78">
        <v>1</v>
      </c>
      <c r="AU78">
        <v>1</v>
      </c>
      <c r="AV78">
        <v>-1</v>
      </c>
      <c r="AW78">
        <v>-1</v>
      </c>
      <c r="AX78">
        <v>0.5</v>
      </c>
      <c r="AY78">
        <v>-1</v>
      </c>
      <c r="AZ78">
        <v>-1</v>
      </c>
      <c r="BA78">
        <v>-1</v>
      </c>
      <c r="BB78">
        <v>-1</v>
      </c>
      <c r="BC78">
        <v>-1</v>
      </c>
      <c r="BD78">
        <v>2.166666666666667</v>
      </c>
      <c r="BE78">
        <v>2.166666666666667</v>
      </c>
      <c r="BF78">
        <v>-1</v>
      </c>
      <c r="BG78">
        <v>2.166666666666667</v>
      </c>
      <c r="BH78">
        <v>2.166666666666667</v>
      </c>
      <c r="BI78">
        <v>-1</v>
      </c>
      <c r="BJ78">
        <v>3.4999999999999996</v>
      </c>
      <c r="BK78">
        <v>-1</v>
      </c>
      <c r="BL78">
        <v>1.5</v>
      </c>
      <c r="BM78">
        <v>0</v>
      </c>
      <c r="BN78">
        <v>-1</v>
      </c>
      <c r="BO78">
        <v>-1</v>
      </c>
      <c r="BP78">
        <v>-1</v>
      </c>
      <c r="BQ78">
        <v>-1</v>
      </c>
      <c r="BR78">
        <v>2.666666666666667</v>
      </c>
      <c r="BS78">
        <v>1</v>
      </c>
      <c r="BT78">
        <v>3.6666666666666665</v>
      </c>
      <c r="BU78">
        <v>-1</v>
      </c>
      <c r="BV78">
        <v>1.1666666666666667</v>
      </c>
      <c r="BW78">
        <v>-1</v>
      </c>
      <c r="BX78">
        <v>-1</v>
      </c>
      <c r="BY78">
        <v>-1</v>
      </c>
      <c r="BZ78">
        <v>0</v>
      </c>
    </row>
    <row r="79" spans="1:80" x14ac:dyDescent="0.35">
      <c r="A79" t="s">
        <v>906</v>
      </c>
      <c r="B79">
        <v>3.4999999999999996</v>
      </c>
      <c r="C79">
        <v>3.9999999999999996</v>
      </c>
      <c r="D79">
        <v>3.9999999999999996</v>
      </c>
      <c r="E79">
        <v>1.1666666666666667</v>
      </c>
      <c r="F79">
        <v>0.83333333333333326</v>
      </c>
      <c r="G79">
        <v>0.66666666666666663</v>
      </c>
      <c r="H79">
        <v>0.16666666666666666</v>
      </c>
      <c r="I79">
        <v>3.9999999999999996</v>
      </c>
      <c r="J79">
        <v>2.3333333333333335</v>
      </c>
      <c r="K79">
        <v>-1</v>
      </c>
      <c r="L79">
        <v>3.9999999999999996</v>
      </c>
      <c r="M79">
        <v>3.9999999999999996</v>
      </c>
      <c r="N79">
        <v>1.1666666666666667</v>
      </c>
      <c r="O79">
        <v>3.9999999999999996</v>
      </c>
      <c r="P79">
        <v>3.9999999999999996</v>
      </c>
      <c r="Q79">
        <v>1.6666666666666667</v>
      </c>
      <c r="R79">
        <v>-1</v>
      </c>
      <c r="S79">
        <v>3.9999999999999996</v>
      </c>
      <c r="T79">
        <v>3.9999999999999996</v>
      </c>
      <c r="U79">
        <v>3.9999999999999996</v>
      </c>
      <c r="V79">
        <v>3.4999999999999996</v>
      </c>
      <c r="W79">
        <v>2.9999999999999996</v>
      </c>
      <c r="X79">
        <v>0</v>
      </c>
      <c r="Y79">
        <v>3.9999999999999996</v>
      </c>
      <c r="Z79">
        <v>3.9999999999999996</v>
      </c>
      <c r="AA79">
        <v>3.9999999999999996</v>
      </c>
      <c r="AB79">
        <v>3.4999999999999996</v>
      </c>
      <c r="AC79">
        <v>3.4999999999999996</v>
      </c>
      <c r="AD79">
        <v>3.4999999999999996</v>
      </c>
      <c r="AE79">
        <v>2.5</v>
      </c>
      <c r="AF79">
        <v>1.1666666666666667</v>
      </c>
      <c r="AG79">
        <v>1.3333333333333335</v>
      </c>
      <c r="AH79">
        <v>-1</v>
      </c>
      <c r="AI79">
        <v>-1</v>
      </c>
      <c r="AJ79">
        <v>-1</v>
      </c>
      <c r="AK79">
        <v>-1</v>
      </c>
      <c r="AL79">
        <v>-1</v>
      </c>
      <c r="AM79">
        <v>-1</v>
      </c>
      <c r="AN79">
        <v>3.4999999999999996</v>
      </c>
      <c r="AO79">
        <v>-1</v>
      </c>
      <c r="AP79">
        <v>-1</v>
      </c>
      <c r="AQ79">
        <v>-1</v>
      </c>
      <c r="AR79">
        <v>1.1666666666666667</v>
      </c>
      <c r="AS79">
        <v>-1</v>
      </c>
      <c r="AT79">
        <v>2.3333333333333335</v>
      </c>
      <c r="AU79">
        <v>2.3333333333333335</v>
      </c>
      <c r="AV79">
        <v>-1</v>
      </c>
      <c r="AW79">
        <v>0.16666666666666666</v>
      </c>
      <c r="AX79">
        <v>1.6666666666666667</v>
      </c>
      <c r="AY79">
        <v>-1</v>
      </c>
      <c r="AZ79">
        <v>-1</v>
      </c>
      <c r="BA79">
        <v>-1</v>
      </c>
      <c r="BB79">
        <v>-1</v>
      </c>
      <c r="BC79">
        <v>-1</v>
      </c>
      <c r="BD79">
        <v>2.5</v>
      </c>
      <c r="BE79">
        <v>3.4999999999999996</v>
      </c>
      <c r="BF79">
        <v>-1</v>
      </c>
      <c r="BG79">
        <v>3.4999999999999996</v>
      </c>
      <c r="BH79">
        <v>3.4999999999999996</v>
      </c>
      <c r="BI79">
        <v>-1</v>
      </c>
      <c r="BJ79">
        <v>3.4999999999999996</v>
      </c>
      <c r="BK79">
        <v>-1</v>
      </c>
      <c r="BL79">
        <v>2.666666666666667</v>
      </c>
      <c r="BM79">
        <v>1.1666666666666667</v>
      </c>
      <c r="BN79">
        <v>0.16666666666666666</v>
      </c>
      <c r="BO79">
        <v>0.16666666666666666</v>
      </c>
      <c r="BP79">
        <v>-1</v>
      </c>
      <c r="BQ79">
        <v>-1</v>
      </c>
      <c r="BR79">
        <v>3</v>
      </c>
      <c r="BS79">
        <v>2.166666666666667</v>
      </c>
      <c r="BT79">
        <v>3.9999999999999996</v>
      </c>
      <c r="BU79">
        <v>-1</v>
      </c>
      <c r="BV79">
        <v>1.5000000000000002</v>
      </c>
      <c r="BW79">
        <v>-1</v>
      </c>
      <c r="BX79">
        <v>-1</v>
      </c>
      <c r="BY79">
        <v>-1</v>
      </c>
      <c r="BZ79">
        <v>1.3333333333333335</v>
      </c>
      <c r="CA79">
        <v>0</v>
      </c>
    </row>
    <row r="80" spans="1:80" x14ac:dyDescent="0.35">
      <c r="A80" t="s">
        <v>907</v>
      </c>
      <c r="B80">
        <v>1.1666666666666667</v>
      </c>
      <c r="C80">
        <v>1.5</v>
      </c>
      <c r="D80">
        <v>2.6666666666666665</v>
      </c>
      <c r="E80">
        <v>-1</v>
      </c>
      <c r="F80">
        <v>-1</v>
      </c>
      <c r="G80">
        <v>-1</v>
      </c>
      <c r="H80">
        <v>-1</v>
      </c>
      <c r="I80">
        <v>2.6666666666666665</v>
      </c>
      <c r="J80">
        <v>-1</v>
      </c>
      <c r="K80">
        <v>-1</v>
      </c>
      <c r="L80">
        <v>2.5</v>
      </c>
      <c r="M80">
        <v>1.5</v>
      </c>
      <c r="N80">
        <v>-1</v>
      </c>
      <c r="O80">
        <v>2.5</v>
      </c>
      <c r="P80">
        <v>2.6666666666666665</v>
      </c>
      <c r="Q80">
        <v>-1</v>
      </c>
      <c r="R80">
        <v>-1</v>
      </c>
      <c r="S80">
        <v>2.6666666666666665</v>
      </c>
      <c r="T80">
        <v>2.6666666666666665</v>
      </c>
      <c r="U80">
        <v>2.6666666666666665</v>
      </c>
      <c r="V80">
        <v>1</v>
      </c>
      <c r="W80">
        <v>1</v>
      </c>
      <c r="X80">
        <v>-1</v>
      </c>
      <c r="Y80">
        <v>2.6666666666666665</v>
      </c>
      <c r="Z80">
        <v>2.6666666666666665</v>
      </c>
      <c r="AA80">
        <v>2.6666666666666665</v>
      </c>
      <c r="AB80">
        <v>1</v>
      </c>
      <c r="AC80">
        <v>1</v>
      </c>
      <c r="AD80">
        <v>0</v>
      </c>
      <c r="AE80">
        <v>-1</v>
      </c>
      <c r="AF80">
        <v>-1</v>
      </c>
      <c r="AG80">
        <v>-1</v>
      </c>
      <c r="AH80">
        <v>-1</v>
      </c>
      <c r="AI80">
        <v>-1</v>
      </c>
      <c r="AJ80">
        <v>-1</v>
      </c>
      <c r="AK80">
        <v>-1</v>
      </c>
      <c r="AL80">
        <v>-1</v>
      </c>
      <c r="AM80">
        <v>-1</v>
      </c>
      <c r="AN80">
        <v>1</v>
      </c>
      <c r="AO80">
        <v>-1</v>
      </c>
      <c r="AP80">
        <v>-1</v>
      </c>
      <c r="AQ80">
        <v>-1</v>
      </c>
      <c r="AR80">
        <v>-1</v>
      </c>
      <c r="AS80">
        <v>-1</v>
      </c>
      <c r="AT80">
        <v>-1</v>
      </c>
      <c r="AU80">
        <v>-1</v>
      </c>
      <c r="AV80">
        <v>-1</v>
      </c>
      <c r="AW80">
        <v>-1</v>
      </c>
      <c r="AX80">
        <v>-1</v>
      </c>
      <c r="AY80">
        <v>-1</v>
      </c>
      <c r="AZ80">
        <v>-1</v>
      </c>
      <c r="BA80">
        <v>-1</v>
      </c>
      <c r="BB80">
        <v>-1</v>
      </c>
      <c r="BC80">
        <v>-1</v>
      </c>
      <c r="BD80">
        <v>-1</v>
      </c>
      <c r="BE80">
        <v>0</v>
      </c>
      <c r="BF80">
        <v>-1</v>
      </c>
      <c r="BG80">
        <v>0</v>
      </c>
      <c r="BH80">
        <v>0</v>
      </c>
      <c r="BI80">
        <v>-1</v>
      </c>
      <c r="BJ80">
        <v>1.1666666666666667</v>
      </c>
      <c r="BK80">
        <v>-1</v>
      </c>
      <c r="BL80">
        <v>-1</v>
      </c>
      <c r="BM80">
        <v>-1</v>
      </c>
      <c r="BN80">
        <v>-1</v>
      </c>
      <c r="BO80">
        <v>-1</v>
      </c>
      <c r="BP80">
        <v>-1</v>
      </c>
      <c r="BQ80">
        <v>-1</v>
      </c>
      <c r="BR80">
        <v>-1</v>
      </c>
      <c r="BS80">
        <v>-1</v>
      </c>
      <c r="BT80">
        <v>1.5</v>
      </c>
      <c r="BU80">
        <v>-1</v>
      </c>
      <c r="BV80">
        <v>-1</v>
      </c>
      <c r="BW80">
        <v>-1</v>
      </c>
      <c r="BX80">
        <v>-1</v>
      </c>
      <c r="BY80">
        <v>-1</v>
      </c>
      <c r="BZ80">
        <v>-1</v>
      </c>
      <c r="CA80">
        <v>-1</v>
      </c>
      <c r="CB80">
        <v>0</v>
      </c>
    </row>
    <row r="81" spans="1:96" x14ac:dyDescent="0.35">
      <c r="A81" t="s">
        <v>908</v>
      </c>
      <c r="B81">
        <v>3.4999999999999996</v>
      </c>
      <c r="C81">
        <v>3.833333333333333</v>
      </c>
      <c r="D81">
        <v>3.9999999999999996</v>
      </c>
      <c r="E81">
        <v>1</v>
      </c>
      <c r="F81">
        <v>1.5</v>
      </c>
      <c r="G81">
        <v>1.5</v>
      </c>
      <c r="H81">
        <v>1</v>
      </c>
      <c r="I81">
        <v>3.9999999999999996</v>
      </c>
      <c r="J81">
        <v>2.166666666666667</v>
      </c>
      <c r="K81">
        <v>-1</v>
      </c>
      <c r="L81">
        <v>3.833333333333333</v>
      </c>
      <c r="M81">
        <v>3.833333333333333</v>
      </c>
      <c r="N81">
        <v>2.1666666666666665</v>
      </c>
      <c r="O81">
        <v>3.833333333333333</v>
      </c>
      <c r="P81">
        <v>3.9999999999999996</v>
      </c>
      <c r="Q81">
        <v>1.5</v>
      </c>
      <c r="R81">
        <v>0</v>
      </c>
      <c r="S81">
        <v>3.9999999999999996</v>
      </c>
      <c r="T81">
        <v>3.9999999999999996</v>
      </c>
      <c r="U81">
        <v>3.9999999999999996</v>
      </c>
      <c r="V81">
        <v>3.333333333333333</v>
      </c>
      <c r="W81">
        <v>2.833333333333333</v>
      </c>
      <c r="X81">
        <v>1</v>
      </c>
      <c r="Y81">
        <v>3.9999999999999996</v>
      </c>
      <c r="Z81">
        <v>3.9999999999999996</v>
      </c>
      <c r="AA81">
        <v>3.9999999999999996</v>
      </c>
      <c r="AB81">
        <v>3.333333333333333</v>
      </c>
      <c r="AC81">
        <v>3.333333333333333</v>
      </c>
      <c r="AD81">
        <v>3.333333333333333</v>
      </c>
      <c r="AE81">
        <v>2.3333333333333335</v>
      </c>
      <c r="AF81">
        <v>1</v>
      </c>
      <c r="AG81">
        <v>1.3333333333333335</v>
      </c>
      <c r="AH81">
        <v>-1</v>
      </c>
      <c r="AI81">
        <v>0.5</v>
      </c>
      <c r="AJ81">
        <v>0.5</v>
      </c>
      <c r="AK81">
        <v>-1</v>
      </c>
      <c r="AL81">
        <v>-1</v>
      </c>
      <c r="AM81">
        <v>-1</v>
      </c>
      <c r="AN81">
        <v>3.333333333333333</v>
      </c>
      <c r="AO81">
        <v>-1</v>
      </c>
      <c r="AP81">
        <v>-1</v>
      </c>
      <c r="AQ81">
        <v>-1</v>
      </c>
      <c r="AR81">
        <v>1</v>
      </c>
      <c r="AS81">
        <v>-1</v>
      </c>
      <c r="AT81">
        <v>2.166666666666667</v>
      </c>
      <c r="AU81">
        <v>2.166666666666667</v>
      </c>
      <c r="AV81">
        <v>-1</v>
      </c>
      <c r="AW81">
        <v>1</v>
      </c>
      <c r="AX81">
        <v>1.5</v>
      </c>
      <c r="AY81">
        <v>-1</v>
      </c>
      <c r="AZ81">
        <v>-1</v>
      </c>
      <c r="BA81">
        <v>-1</v>
      </c>
      <c r="BB81">
        <v>-1</v>
      </c>
      <c r="BC81">
        <v>-1</v>
      </c>
      <c r="BD81">
        <v>3.333333333333333</v>
      </c>
      <c r="BE81">
        <v>3.333333333333333</v>
      </c>
      <c r="BF81">
        <v>-1</v>
      </c>
      <c r="BG81">
        <v>3.333333333333333</v>
      </c>
      <c r="BH81">
        <v>3.333333333333333</v>
      </c>
      <c r="BI81">
        <v>-1</v>
      </c>
      <c r="BJ81">
        <v>3.4999999999999996</v>
      </c>
      <c r="BK81">
        <v>0</v>
      </c>
      <c r="BL81">
        <v>2.5</v>
      </c>
      <c r="BM81">
        <v>1</v>
      </c>
      <c r="BN81">
        <v>1</v>
      </c>
      <c r="BO81">
        <v>1</v>
      </c>
      <c r="BP81">
        <v>-1</v>
      </c>
      <c r="BQ81">
        <v>-1</v>
      </c>
      <c r="BR81">
        <v>3.833333333333333</v>
      </c>
      <c r="BS81">
        <v>2</v>
      </c>
      <c r="BT81">
        <v>3.833333333333333</v>
      </c>
      <c r="BU81">
        <v>-1</v>
      </c>
      <c r="BV81">
        <v>2.333333333333333</v>
      </c>
      <c r="BW81">
        <v>-1</v>
      </c>
      <c r="BX81">
        <v>-1</v>
      </c>
      <c r="BY81">
        <v>-1</v>
      </c>
      <c r="BZ81">
        <v>1.1666666666666667</v>
      </c>
      <c r="CA81">
        <v>1</v>
      </c>
      <c r="CB81">
        <v>3.333333333333333</v>
      </c>
      <c r="CC81">
        <v>0</v>
      </c>
    </row>
    <row r="82" spans="1:96" x14ac:dyDescent="0.35">
      <c r="A82" t="s">
        <v>909</v>
      </c>
      <c r="B82">
        <v>2</v>
      </c>
      <c r="C82">
        <v>2.3333333333333335</v>
      </c>
      <c r="D82">
        <v>3.4999999999999996</v>
      </c>
      <c r="E82">
        <v>-1</v>
      </c>
      <c r="F82">
        <v>-1</v>
      </c>
      <c r="G82">
        <v>-1</v>
      </c>
      <c r="H82">
        <v>-1</v>
      </c>
      <c r="I82">
        <v>3.4999999999999996</v>
      </c>
      <c r="J82">
        <v>-1</v>
      </c>
      <c r="K82">
        <v>-1</v>
      </c>
      <c r="L82">
        <v>3.1666666666666665</v>
      </c>
      <c r="M82">
        <v>2.5</v>
      </c>
      <c r="N82">
        <v>-1</v>
      </c>
      <c r="O82">
        <v>3.1666666666666665</v>
      </c>
      <c r="P82">
        <v>3.4999999999999996</v>
      </c>
      <c r="Q82">
        <v>-1</v>
      </c>
      <c r="R82">
        <v>-1</v>
      </c>
      <c r="S82">
        <v>3.4999999999999996</v>
      </c>
      <c r="T82">
        <v>3.333333333333333</v>
      </c>
      <c r="U82">
        <v>3.4999999999999996</v>
      </c>
      <c r="V82">
        <v>1.6666666666666667</v>
      </c>
      <c r="W82">
        <v>1.6666666666666667</v>
      </c>
      <c r="X82">
        <v>-1</v>
      </c>
      <c r="Y82">
        <v>3.4999999999999996</v>
      </c>
      <c r="Z82">
        <v>3.4999999999999996</v>
      </c>
      <c r="AA82">
        <v>3.4999999999999996</v>
      </c>
      <c r="AB82">
        <v>1.8333333333333335</v>
      </c>
      <c r="AC82">
        <v>1.8333333333333335</v>
      </c>
      <c r="AD82">
        <v>0.83333333333333326</v>
      </c>
      <c r="AE82">
        <v>-1</v>
      </c>
      <c r="AF82">
        <v>-1</v>
      </c>
      <c r="AG82">
        <v>-1</v>
      </c>
      <c r="AH82">
        <v>-1</v>
      </c>
      <c r="AI82">
        <v>-1</v>
      </c>
      <c r="AJ82">
        <v>-1</v>
      </c>
      <c r="AK82">
        <v>-1</v>
      </c>
      <c r="AL82">
        <v>-1</v>
      </c>
      <c r="AM82">
        <v>-1</v>
      </c>
      <c r="AN82">
        <v>1.6666666666666667</v>
      </c>
      <c r="AO82">
        <v>-1</v>
      </c>
      <c r="AP82">
        <v>-1</v>
      </c>
      <c r="AQ82">
        <v>-1</v>
      </c>
      <c r="AR82">
        <v>-1</v>
      </c>
      <c r="AS82">
        <v>-1</v>
      </c>
      <c r="AT82">
        <v>-1</v>
      </c>
      <c r="AU82">
        <v>-1</v>
      </c>
      <c r="AV82">
        <v>-1</v>
      </c>
      <c r="AW82">
        <v>-1</v>
      </c>
      <c r="AX82">
        <v>-1</v>
      </c>
      <c r="AY82">
        <v>-1</v>
      </c>
      <c r="AZ82">
        <v>-1</v>
      </c>
      <c r="BA82">
        <v>-1</v>
      </c>
      <c r="BB82">
        <v>-1</v>
      </c>
      <c r="BC82">
        <v>-1</v>
      </c>
      <c r="BD82">
        <v>-1</v>
      </c>
      <c r="BE82">
        <v>0.66666666666666663</v>
      </c>
      <c r="BF82">
        <v>-1</v>
      </c>
      <c r="BG82">
        <v>0.66666666666666663</v>
      </c>
      <c r="BH82">
        <v>0.66666666666666663</v>
      </c>
      <c r="BI82">
        <v>-1</v>
      </c>
      <c r="BJ82">
        <v>2</v>
      </c>
      <c r="BK82">
        <v>-1</v>
      </c>
      <c r="BL82">
        <v>-1</v>
      </c>
      <c r="BM82">
        <v>-1</v>
      </c>
      <c r="BN82">
        <v>-1</v>
      </c>
      <c r="BO82">
        <v>-1</v>
      </c>
      <c r="BP82">
        <v>-1</v>
      </c>
      <c r="BQ82">
        <v>-1</v>
      </c>
      <c r="BR82">
        <v>-1</v>
      </c>
      <c r="BS82">
        <v>-1</v>
      </c>
      <c r="BT82">
        <v>2.166666666666667</v>
      </c>
      <c r="BU82">
        <v>-1</v>
      </c>
      <c r="BV82">
        <v>-1</v>
      </c>
      <c r="BW82">
        <v>-1</v>
      </c>
      <c r="BX82">
        <v>-1</v>
      </c>
      <c r="BY82">
        <v>-1</v>
      </c>
      <c r="BZ82">
        <v>-1</v>
      </c>
      <c r="CA82">
        <v>-1</v>
      </c>
      <c r="CB82">
        <v>1</v>
      </c>
      <c r="CC82">
        <v>-1</v>
      </c>
      <c r="CD82">
        <v>0</v>
      </c>
    </row>
    <row r="83" spans="1:96" x14ac:dyDescent="0.35">
      <c r="A83" t="s">
        <v>910</v>
      </c>
      <c r="B83">
        <v>2.9999999999999996</v>
      </c>
      <c r="C83">
        <v>3.1666666666666665</v>
      </c>
      <c r="D83">
        <v>3.4999999999999996</v>
      </c>
      <c r="E83">
        <v>0</v>
      </c>
      <c r="F83">
        <v>-1</v>
      </c>
      <c r="G83">
        <v>-1</v>
      </c>
      <c r="H83">
        <v>-1</v>
      </c>
      <c r="I83">
        <v>3.4999999999999996</v>
      </c>
      <c r="J83">
        <v>0.5</v>
      </c>
      <c r="K83">
        <v>-1</v>
      </c>
      <c r="L83">
        <v>3</v>
      </c>
      <c r="M83">
        <v>3.333333333333333</v>
      </c>
      <c r="N83">
        <v>1</v>
      </c>
      <c r="O83">
        <v>3</v>
      </c>
      <c r="P83">
        <v>3.4999999999999996</v>
      </c>
      <c r="Q83">
        <v>0.5</v>
      </c>
      <c r="R83">
        <v>-1</v>
      </c>
      <c r="S83">
        <v>3.4999999999999996</v>
      </c>
      <c r="T83">
        <v>3.333333333333333</v>
      </c>
      <c r="U83">
        <v>3.4999999999999996</v>
      </c>
      <c r="V83">
        <v>2.5</v>
      </c>
      <c r="W83">
        <v>2.5</v>
      </c>
      <c r="X83">
        <v>-1</v>
      </c>
      <c r="Y83">
        <v>3.4999999999999996</v>
      </c>
      <c r="Z83">
        <v>3.4999999999999996</v>
      </c>
      <c r="AA83">
        <v>3.4999999999999996</v>
      </c>
      <c r="AB83">
        <v>2.6666666666666665</v>
      </c>
      <c r="AC83">
        <v>2.6666666666666665</v>
      </c>
      <c r="AD83">
        <v>1.6666666666666667</v>
      </c>
      <c r="AE83">
        <v>0.66666666666666663</v>
      </c>
      <c r="AF83">
        <v>0</v>
      </c>
      <c r="AG83">
        <v>0</v>
      </c>
      <c r="AH83">
        <v>-1</v>
      </c>
      <c r="AI83">
        <v>-1</v>
      </c>
      <c r="AJ83">
        <v>-1</v>
      </c>
      <c r="AK83">
        <v>-1</v>
      </c>
      <c r="AL83">
        <v>-1</v>
      </c>
      <c r="AM83">
        <v>-1</v>
      </c>
      <c r="AN83">
        <v>2.5</v>
      </c>
      <c r="AO83">
        <v>-1</v>
      </c>
      <c r="AP83">
        <v>-1</v>
      </c>
      <c r="AQ83">
        <v>-1</v>
      </c>
      <c r="AR83">
        <v>0</v>
      </c>
      <c r="AS83">
        <v>-1</v>
      </c>
      <c r="AT83">
        <v>0.5</v>
      </c>
      <c r="AU83">
        <v>0.5</v>
      </c>
      <c r="AV83">
        <v>-1</v>
      </c>
      <c r="AW83">
        <v>-1</v>
      </c>
      <c r="AX83">
        <v>0</v>
      </c>
      <c r="AY83">
        <v>-1</v>
      </c>
      <c r="AZ83">
        <v>-1</v>
      </c>
      <c r="BA83">
        <v>-1</v>
      </c>
      <c r="BB83">
        <v>-1</v>
      </c>
      <c r="BC83">
        <v>-1</v>
      </c>
      <c r="BD83">
        <v>1.5</v>
      </c>
      <c r="BE83">
        <v>1.5</v>
      </c>
      <c r="BF83">
        <v>-1</v>
      </c>
      <c r="BG83">
        <v>1.5</v>
      </c>
      <c r="BH83">
        <v>1.5</v>
      </c>
      <c r="BI83">
        <v>-1</v>
      </c>
      <c r="BJ83">
        <v>2.9999999999999996</v>
      </c>
      <c r="BK83">
        <v>-1</v>
      </c>
      <c r="BL83">
        <v>1</v>
      </c>
      <c r="BM83">
        <v>0</v>
      </c>
      <c r="BN83">
        <v>-1</v>
      </c>
      <c r="BO83">
        <v>-1</v>
      </c>
      <c r="BP83">
        <v>-1</v>
      </c>
      <c r="BQ83">
        <v>-1</v>
      </c>
      <c r="BR83">
        <v>2</v>
      </c>
      <c r="BS83">
        <v>0.5</v>
      </c>
      <c r="BT83">
        <v>3</v>
      </c>
      <c r="BU83">
        <v>-1</v>
      </c>
      <c r="BV83">
        <v>1</v>
      </c>
      <c r="BW83">
        <v>-1</v>
      </c>
      <c r="BX83">
        <v>-1</v>
      </c>
      <c r="BY83">
        <v>-1</v>
      </c>
      <c r="BZ83">
        <v>0</v>
      </c>
      <c r="CA83">
        <v>-1</v>
      </c>
      <c r="CB83">
        <v>1.8333333333333335</v>
      </c>
      <c r="CC83">
        <v>-1</v>
      </c>
      <c r="CD83">
        <v>1</v>
      </c>
      <c r="CE83">
        <v>0</v>
      </c>
    </row>
    <row r="84" spans="1:96" x14ac:dyDescent="0.35">
      <c r="A84" t="s">
        <v>911</v>
      </c>
      <c r="B84">
        <v>0.5</v>
      </c>
      <c r="C84">
        <v>0.16666666666666666</v>
      </c>
      <c r="D84">
        <v>1.5000000000000002</v>
      </c>
      <c r="E84">
        <v>-1</v>
      </c>
      <c r="F84">
        <v>-1</v>
      </c>
      <c r="G84">
        <v>-1</v>
      </c>
      <c r="H84">
        <v>-1</v>
      </c>
      <c r="I84">
        <v>1.5000000000000002</v>
      </c>
      <c r="J84">
        <v>-1</v>
      </c>
      <c r="K84">
        <v>-1</v>
      </c>
      <c r="L84">
        <v>1</v>
      </c>
      <c r="M84">
        <v>0.33333333333333331</v>
      </c>
      <c r="N84">
        <v>-1</v>
      </c>
      <c r="O84">
        <v>1</v>
      </c>
      <c r="P84">
        <v>1.5000000000000002</v>
      </c>
      <c r="Q84">
        <v>-1</v>
      </c>
      <c r="R84">
        <v>-1</v>
      </c>
      <c r="S84">
        <v>1.5000000000000002</v>
      </c>
      <c r="T84">
        <v>1.3333333333333335</v>
      </c>
      <c r="U84">
        <v>1.5000000000000002</v>
      </c>
      <c r="V84">
        <v>0</v>
      </c>
      <c r="W84">
        <v>0</v>
      </c>
      <c r="X84">
        <v>-1</v>
      </c>
      <c r="Y84">
        <v>1.5000000000000002</v>
      </c>
      <c r="Z84">
        <v>1.5000000000000002</v>
      </c>
      <c r="AA84">
        <v>1.5000000000000002</v>
      </c>
      <c r="AB84">
        <v>0.16666666666666666</v>
      </c>
      <c r="AC84">
        <v>0.16666666666666666</v>
      </c>
      <c r="AD84">
        <v>-1</v>
      </c>
      <c r="AE84">
        <v>-1</v>
      </c>
      <c r="AF84">
        <v>-1</v>
      </c>
      <c r="AG84">
        <v>-1</v>
      </c>
      <c r="AH84">
        <v>-1</v>
      </c>
      <c r="AI84">
        <v>-1</v>
      </c>
      <c r="AJ84">
        <v>-1</v>
      </c>
      <c r="AK84">
        <v>-1</v>
      </c>
      <c r="AL84">
        <v>-1</v>
      </c>
      <c r="AM84">
        <v>-1</v>
      </c>
      <c r="AN84">
        <v>1</v>
      </c>
      <c r="AO84">
        <v>-1</v>
      </c>
      <c r="AP84">
        <v>-1</v>
      </c>
      <c r="AQ84">
        <v>-1</v>
      </c>
      <c r="AR84">
        <v>-1</v>
      </c>
      <c r="AS84">
        <v>-1</v>
      </c>
      <c r="AT84">
        <v>-1</v>
      </c>
      <c r="AU84">
        <v>-1</v>
      </c>
      <c r="AV84">
        <v>-1</v>
      </c>
      <c r="AW84">
        <v>-1</v>
      </c>
      <c r="AX84">
        <v>-1</v>
      </c>
      <c r="AY84">
        <v>-1</v>
      </c>
      <c r="AZ84">
        <v>-1</v>
      </c>
      <c r="BA84">
        <v>-1</v>
      </c>
      <c r="BB84">
        <v>-1</v>
      </c>
      <c r="BC84">
        <v>-1</v>
      </c>
      <c r="BD84">
        <v>-1</v>
      </c>
      <c r="BE84">
        <v>-1</v>
      </c>
      <c r="BF84">
        <v>-1</v>
      </c>
      <c r="BG84">
        <v>-1</v>
      </c>
      <c r="BH84">
        <v>-1</v>
      </c>
      <c r="BI84">
        <v>-1</v>
      </c>
      <c r="BJ84">
        <v>1.5000000000000002</v>
      </c>
      <c r="BK84">
        <v>-1</v>
      </c>
      <c r="BL84">
        <v>-1</v>
      </c>
      <c r="BM84">
        <v>-1</v>
      </c>
      <c r="BN84">
        <v>-1</v>
      </c>
      <c r="BO84">
        <v>-1</v>
      </c>
      <c r="BP84">
        <v>-1</v>
      </c>
      <c r="BQ84">
        <v>-1</v>
      </c>
      <c r="BR84">
        <v>-1</v>
      </c>
      <c r="BS84">
        <v>-1</v>
      </c>
      <c r="BT84">
        <v>0</v>
      </c>
      <c r="BU84">
        <v>-1</v>
      </c>
      <c r="BV84">
        <v>-1</v>
      </c>
      <c r="BW84">
        <v>-1</v>
      </c>
      <c r="BX84">
        <v>-1</v>
      </c>
      <c r="BY84">
        <v>-1</v>
      </c>
      <c r="BZ84">
        <v>-1</v>
      </c>
      <c r="CA84">
        <v>-1</v>
      </c>
      <c r="CB84">
        <v>-1</v>
      </c>
      <c r="CC84">
        <v>-1</v>
      </c>
      <c r="CD84">
        <v>-1</v>
      </c>
      <c r="CE84">
        <v>-1</v>
      </c>
      <c r="CF84">
        <v>0</v>
      </c>
    </row>
    <row r="85" spans="1:96" x14ac:dyDescent="0.35">
      <c r="A85" t="s">
        <v>912</v>
      </c>
      <c r="B85">
        <v>3.333333333333333</v>
      </c>
      <c r="C85">
        <v>3.6666666666666665</v>
      </c>
      <c r="D85">
        <v>3.833333333333333</v>
      </c>
      <c r="E85">
        <v>0</v>
      </c>
      <c r="F85">
        <v>-1</v>
      </c>
      <c r="G85">
        <v>-1</v>
      </c>
      <c r="H85">
        <v>-1</v>
      </c>
      <c r="I85">
        <v>3.833333333333333</v>
      </c>
      <c r="J85">
        <v>1.1666666666666665</v>
      </c>
      <c r="K85">
        <v>-1</v>
      </c>
      <c r="L85">
        <v>3.6666666666666665</v>
      </c>
      <c r="M85">
        <v>3.6666666666666665</v>
      </c>
      <c r="N85">
        <v>1.1666666666666667</v>
      </c>
      <c r="O85">
        <v>3.6666666666666665</v>
      </c>
      <c r="P85">
        <v>3.833333333333333</v>
      </c>
      <c r="Q85">
        <v>0.5</v>
      </c>
      <c r="R85">
        <v>-1</v>
      </c>
      <c r="S85">
        <v>3.833333333333333</v>
      </c>
      <c r="T85">
        <v>3.833333333333333</v>
      </c>
      <c r="U85">
        <v>3.833333333333333</v>
      </c>
      <c r="V85">
        <v>3.1666666666666665</v>
      </c>
      <c r="W85">
        <v>2.6666666666666665</v>
      </c>
      <c r="X85">
        <v>-1</v>
      </c>
      <c r="Y85">
        <v>3.833333333333333</v>
      </c>
      <c r="Z85">
        <v>3.833333333333333</v>
      </c>
      <c r="AA85">
        <v>3.833333333333333</v>
      </c>
      <c r="AB85">
        <v>3.1666666666666665</v>
      </c>
      <c r="AC85">
        <v>3.1666666666666665</v>
      </c>
      <c r="AD85">
        <v>2.166666666666667</v>
      </c>
      <c r="AE85">
        <v>1.1666666666666665</v>
      </c>
      <c r="AF85">
        <v>0</v>
      </c>
      <c r="AG85">
        <v>0.16666666666666666</v>
      </c>
      <c r="AH85">
        <v>-1</v>
      </c>
      <c r="AI85">
        <v>-1</v>
      </c>
      <c r="AJ85">
        <v>-1</v>
      </c>
      <c r="AK85">
        <v>-1</v>
      </c>
      <c r="AL85">
        <v>-1</v>
      </c>
      <c r="AM85">
        <v>-1</v>
      </c>
      <c r="AN85">
        <v>3.1666666666666665</v>
      </c>
      <c r="AO85">
        <v>-1</v>
      </c>
      <c r="AP85">
        <v>-1</v>
      </c>
      <c r="AQ85">
        <v>-1</v>
      </c>
      <c r="AR85">
        <v>0</v>
      </c>
      <c r="AS85">
        <v>-1</v>
      </c>
      <c r="AT85">
        <v>1.1666666666666665</v>
      </c>
      <c r="AU85">
        <v>1.1666666666666665</v>
      </c>
      <c r="AV85">
        <v>-1</v>
      </c>
      <c r="AW85">
        <v>-1</v>
      </c>
      <c r="AX85">
        <v>0.5</v>
      </c>
      <c r="AY85">
        <v>-1</v>
      </c>
      <c r="AZ85">
        <v>-1</v>
      </c>
      <c r="BA85">
        <v>-1</v>
      </c>
      <c r="BB85">
        <v>-1</v>
      </c>
      <c r="BC85">
        <v>-1</v>
      </c>
      <c r="BD85">
        <v>2.166666666666667</v>
      </c>
      <c r="BE85">
        <v>2.166666666666667</v>
      </c>
      <c r="BF85">
        <v>-1</v>
      </c>
      <c r="BG85">
        <v>2.166666666666667</v>
      </c>
      <c r="BH85">
        <v>2.166666666666667</v>
      </c>
      <c r="BI85">
        <v>-1</v>
      </c>
      <c r="BJ85">
        <v>3.333333333333333</v>
      </c>
      <c r="BK85">
        <v>-1</v>
      </c>
      <c r="BL85">
        <v>1.5</v>
      </c>
      <c r="BM85">
        <v>0</v>
      </c>
      <c r="BN85">
        <v>-1</v>
      </c>
      <c r="BO85">
        <v>-1</v>
      </c>
      <c r="BP85">
        <v>-1</v>
      </c>
      <c r="BQ85">
        <v>-1</v>
      </c>
      <c r="BR85">
        <v>2.666666666666667</v>
      </c>
      <c r="BS85">
        <v>1</v>
      </c>
      <c r="BT85">
        <v>3.6666666666666665</v>
      </c>
      <c r="BU85">
        <v>-1</v>
      </c>
      <c r="BV85">
        <v>1.1666666666666667</v>
      </c>
      <c r="BW85">
        <v>-1</v>
      </c>
      <c r="BX85">
        <v>-1</v>
      </c>
      <c r="BY85">
        <v>-1</v>
      </c>
      <c r="BZ85">
        <v>0.16666666666666666</v>
      </c>
      <c r="CA85">
        <v>-1</v>
      </c>
      <c r="CB85">
        <v>2.166666666666667</v>
      </c>
      <c r="CC85">
        <v>-1</v>
      </c>
      <c r="CD85">
        <v>1.6666666666666667</v>
      </c>
      <c r="CE85">
        <v>0.66666666666666663</v>
      </c>
      <c r="CF85">
        <v>3.6666666666666665</v>
      </c>
      <c r="CG85">
        <v>0</v>
      </c>
    </row>
    <row r="86" spans="1:96" x14ac:dyDescent="0.35">
      <c r="A86" t="s">
        <v>913</v>
      </c>
      <c r="B86">
        <v>3.4999999999999996</v>
      </c>
      <c r="C86">
        <v>3.9999999999999996</v>
      </c>
      <c r="D86">
        <v>3.9999999999999996</v>
      </c>
      <c r="E86">
        <v>1.1666666666666667</v>
      </c>
      <c r="F86">
        <v>1.8333333333333335</v>
      </c>
      <c r="G86">
        <v>1.6666666666666667</v>
      </c>
      <c r="H86">
        <v>1.1666666666666667</v>
      </c>
      <c r="I86">
        <v>3.9999999999999996</v>
      </c>
      <c r="J86">
        <v>2.5</v>
      </c>
      <c r="K86">
        <v>-1</v>
      </c>
      <c r="L86">
        <v>3.9999999999999996</v>
      </c>
      <c r="M86">
        <v>3.9999999999999996</v>
      </c>
      <c r="N86">
        <v>2.333333333333333</v>
      </c>
      <c r="O86">
        <v>3.9999999999999996</v>
      </c>
      <c r="P86">
        <v>3.9999999999999996</v>
      </c>
      <c r="Q86">
        <v>1.6666666666666667</v>
      </c>
      <c r="R86">
        <v>0.16666666666666666</v>
      </c>
      <c r="S86">
        <v>3.9999999999999996</v>
      </c>
      <c r="T86">
        <v>3.9999999999999996</v>
      </c>
      <c r="U86">
        <v>3.9999999999999996</v>
      </c>
      <c r="V86">
        <v>3.4999999999999996</v>
      </c>
      <c r="W86">
        <v>2.9999999999999996</v>
      </c>
      <c r="X86">
        <v>1</v>
      </c>
      <c r="Y86">
        <v>3.9999999999999996</v>
      </c>
      <c r="Z86">
        <v>3.9999999999999996</v>
      </c>
      <c r="AA86">
        <v>3.9999999999999996</v>
      </c>
      <c r="AB86">
        <v>3.4999999999999996</v>
      </c>
      <c r="AC86">
        <v>3.4999999999999996</v>
      </c>
      <c r="AD86">
        <v>3.4999999999999996</v>
      </c>
      <c r="AE86">
        <v>2.5</v>
      </c>
      <c r="AF86">
        <v>1.1666666666666667</v>
      </c>
      <c r="AG86">
        <v>1.3333333333333335</v>
      </c>
      <c r="AH86">
        <v>-1</v>
      </c>
      <c r="AI86">
        <v>0.83333333333333326</v>
      </c>
      <c r="AJ86">
        <v>0.83333333333333326</v>
      </c>
      <c r="AK86">
        <v>-1</v>
      </c>
      <c r="AL86">
        <v>-1</v>
      </c>
      <c r="AM86">
        <v>-1</v>
      </c>
      <c r="AN86">
        <v>3.4999999999999996</v>
      </c>
      <c r="AO86">
        <v>-1</v>
      </c>
      <c r="AP86">
        <v>-1</v>
      </c>
      <c r="AQ86">
        <v>-1</v>
      </c>
      <c r="AR86">
        <v>1.1666666666666667</v>
      </c>
      <c r="AS86">
        <v>-1</v>
      </c>
      <c r="AT86">
        <v>2.5</v>
      </c>
      <c r="AU86">
        <v>2.5</v>
      </c>
      <c r="AV86">
        <v>-1</v>
      </c>
      <c r="AW86">
        <v>1.1666666666666667</v>
      </c>
      <c r="AX86">
        <v>1.6666666666666667</v>
      </c>
      <c r="AY86">
        <v>-1</v>
      </c>
      <c r="AZ86">
        <v>-1</v>
      </c>
      <c r="BA86">
        <v>-1</v>
      </c>
      <c r="BB86">
        <v>-1</v>
      </c>
      <c r="BC86">
        <v>-1</v>
      </c>
      <c r="BD86">
        <v>3.4999999999999996</v>
      </c>
      <c r="BE86">
        <v>3.4999999999999996</v>
      </c>
      <c r="BF86">
        <v>-1</v>
      </c>
      <c r="BG86">
        <v>3.4999999999999996</v>
      </c>
      <c r="BH86">
        <v>3.4999999999999996</v>
      </c>
      <c r="BI86">
        <v>-1</v>
      </c>
      <c r="BJ86">
        <v>3.4999999999999996</v>
      </c>
      <c r="BK86">
        <v>0.16666666666666666</v>
      </c>
      <c r="BL86">
        <v>2.666666666666667</v>
      </c>
      <c r="BM86">
        <v>1.1666666666666667</v>
      </c>
      <c r="BN86">
        <v>1.1666666666666667</v>
      </c>
      <c r="BO86">
        <v>1.1666666666666667</v>
      </c>
      <c r="BP86">
        <v>-1</v>
      </c>
      <c r="BQ86">
        <v>-1</v>
      </c>
      <c r="BR86">
        <v>3.9999999999999996</v>
      </c>
      <c r="BS86">
        <v>2.166666666666667</v>
      </c>
      <c r="BT86">
        <v>3.9999999999999996</v>
      </c>
      <c r="BU86">
        <v>-1</v>
      </c>
      <c r="BV86">
        <v>2.4999999999999996</v>
      </c>
      <c r="BW86">
        <v>-1</v>
      </c>
      <c r="BX86">
        <v>-1</v>
      </c>
      <c r="BY86">
        <v>-1</v>
      </c>
      <c r="BZ86">
        <v>1.5000000000000002</v>
      </c>
      <c r="CA86">
        <v>1.1666666666666667</v>
      </c>
      <c r="CB86">
        <v>3.4999999999999996</v>
      </c>
      <c r="CC86">
        <v>0.33333333333333331</v>
      </c>
      <c r="CD86">
        <v>2.833333333333333</v>
      </c>
      <c r="CE86">
        <v>2</v>
      </c>
      <c r="CF86">
        <v>3.9999999999999996</v>
      </c>
      <c r="CG86">
        <v>1.3333333333333335</v>
      </c>
      <c r="CH86">
        <v>0</v>
      </c>
    </row>
    <row r="87" spans="1:96" x14ac:dyDescent="0.35">
      <c r="A87" t="s">
        <v>914</v>
      </c>
      <c r="B87">
        <v>3.4999999999999996</v>
      </c>
      <c r="C87">
        <v>3.9999999999999996</v>
      </c>
      <c r="D87">
        <v>3.9999999999999996</v>
      </c>
      <c r="E87">
        <v>1</v>
      </c>
      <c r="F87">
        <v>1.6666666666666667</v>
      </c>
      <c r="G87">
        <v>1.5</v>
      </c>
      <c r="H87">
        <v>1</v>
      </c>
      <c r="I87">
        <v>3.9999999999999996</v>
      </c>
      <c r="J87">
        <v>2.3333333333333335</v>
      </c>
      <c r="K87">
        <v>-1</v>
      </c>
      <c r="L87">
        <v>3.9999999999999996</v>
      </c>
      <c r="M87">
        <v>3.9999999999999996</v>
      </c>
      <c r="N87">
        <v>2.1666666666666665</v>
      </c>
      <c r="O87">
        <v>3.9999999999999996</v>
      </c>
      <c r="P87">
        <v>3.9999999999999996</v>
      </c>
      <c r="Q87">
        <v>1.5</v>
      </c>
      <c r="R87">
        <v>0</v>
      </c>
      <c r="S87">
        <v>3.9999999999999996</v>
      </c>
      <c r="T87">
        <v>3.9999999999999996</v>
      </c>
      <c r="U87">
        <v>3.9999999999999996</v>
      </c>
      <c r="V87">
        <v>3.4999999999999996</v>
      </c>
      <c r="W87">
        <v>2.9999999999999996</v>
      </c>
      <c r="X87">
        <v>1</v>
      </c>
      <c r="Y87">
        <v>3.9999999999999996</v>
      </c>
      <c r="Z87">
        <v>3.9999999999999996</v>
      </c>
      <c r="AA87">
        <v>3.9999999999999996</v>
      </c>
      <c r="AB87">
        <v>3.4999999999999996</v>
      </c>
      <c r="AC87">
        <v>3.4999999999999996</v>
      </c>
      <c r="AD87">
        <v>3.4999999999999996</v>
      </c>
      <c r="AE87">
        <v>2.5</v>
      </c>
      <c r="AF87">
        <v>1</v>
      </c>
      <c r="AG87">
        <v>1.3333333333333335</v>
      </c>
      <c r="AH87">
        <v>-1</v>
      </c>
      <c r="AI87">
        <v>0.66666666666666663</v>
      </c>
      <c r="AJ87">
        <v>0.66666666666666663</v>
      </c>
      <c r="AK87">
        <v>-1</v>
      </c>
      <c r="AL87">
        <v>-1</v>
      </c>
      <c r="AM87">
        <v>-1</v>
      </c>
      <c r="AN87">
        <v>3.4999999999999996</v>
      </c>
      <c r="AO87">
        <v>-1</v>
      </c>
      <c r="AP87">
        <v>-1</v>
      </c>
      <c r="AQ87">
        <v>-1</v>
      </c>
      <c r="AR87">
        <v>1</v>
      </c>
      <c r="AS87">
        <v>-1</v>
      </c>
      <c r="AT87">
        <v>2.3333333333333335</v>
      </c>
      <c r="AU87">
        <v>2.3333333333333335</v>
      </c>
      <c r="AV87">
        <v>-1</v>
      </c>
      <c r="AW87">
        <v>1</v>
      </c>
      <c r="AX87">
        <v>1.5</v>
      </c>
      <c r="AY87">
        <v>-1</v>
      </c>
      <c r="AZ87">
        <v>-1</v>
      </c>
      <c r="BA87">
        <v>-1</v>
      </c>
      <c r="BB87">
        <v>-1</v>
      </c>
      <c r="BC87">
        <v>-1</v>
      </c>
      <c r="BD87">
        <v>3.4999999999999996</v>
      </c>
      <c r="BE87">
        <v>3.4999999999999996</v>
      </c>
      <c r="BF87">
        <v>-1</v>
      </c>
      <c r="BG87">
        <v>3.4999999999999996</v>
      </c>
      <c r="BH87">
        <v>3.4999999999999996</v>
      </c>
      <c r="BI87">
        <v>-1</v>
      </c>
      <c r="BJ87">
        <v>3.4999999999999996</v>
      </c>
      <c r="BK87">
        <v>0</v>
      </c>
      <c r="BL87">
        <v>2.5</v>
      </c>
      <c r="BM87">
        <v>1</v>
      </c>
      <c r="BN87">
        <v>1</v>
      </c>
      <c r="BO87">
        <v>1</v>
      </c>
      <c r="BP87">
        <v>-1</v>
      </c>
      <c r="BQ87">
        <v>-1</v>
      </c>
      <c r="BR87">
        <v>3.9999999999999996</v>
      </c>
      <c r="BS87">
        <v>2</v>
      </c>
      <c r="BT87">
        <v>3.9999999999999996</v>
      </c>
      <c r="BU87">
        <v>-1</v>
      </c>
      <c r="BV87">
        <v>2.4999999999999996</v>
      </c>
      <c r="BW87">
        <v>-1</v>
      </c>
      <c r="BX87">
        <v>-1</v>
      </c>
      <c r="BY87">
        <v>-1</v>
      </c>
      <c r="BZ87">
        <v>1.3333333333333335</v>
      </c>
      <c r="CA87">
        <v>1</v>
      </c>
      <c r="CB87">
        <v>3.4999999999999996</v>
      </c>
      <c r="CC87">
        <v>0.16666666666666666</v>
      </c>
      <c r="CD87">
        <v>2.833333333333333</v>
      </c>
      <c r="CE87">
        <v>2</v>
      </c>
      <c r="CF87">
        <v>3.9999999999999996</v>
      </c>
      <c r="CG87">
        <v>1.3333333333333335</v>
      </c>
      <c r="CH87">
        <v>0</v>
      </c>
      <c r="CI87">
        <v>0</v>
      </c>
    </row>
    <row r="88" spans="1:96" x14ac:dyDescent="0.35">
      <c r="A88" t="s">
        <v>915</v>
      </c>
      <c r="B88">
        <v>3.4999999999999996</v>
      </c>
      <c r="C88">
        <v>3.833333333333333</v>
      </c>
      <c r="D88">
        <v>3.9999999999999996</v>
      </c>
      <c r="E88">
        <v>1</v>
      </c>
      <c r="F88">
        <v>0.5</v>
      </c>
      <c r="G88">
        <v>0.5</v>
      </c>
      <c r="H88">
        <v>0</v>
      </c>
      <c r="I88">
        <v>3.9999999999999996</v>
      </c>
      <c r="J88">
        <v>2.166666666666667</v>
      </c>
      <c r="K88">
        <v>-1</v>
      </c>
      <c r="L88">
        <v>3.833333333333333</v>
      </c>
      <c r="M88">
        <v>3.833333333333333</v>
      </c>
      <c r="N88">
        <v>1.1666666666666667</v>
      </c>
      <c r="O88">
        <v>3.833333333333333</v>
      </c>
      <c r="P88">
        <v>3.9999999999999996</v>
      </c>
      <c r="Q88">
        <v>1.5</v>
      </c>
      <c r="R88">
        <v>-1</v>
      </c>
      <c r="S88">
        <v>3.9999999999999996</v>
      </c>
      <c r="T88">
        <v>3.9999999999999996</v>
      </c>
      <c r="U88">
        <v>3.9999999999999996</v>
      </c>
      <c r="V88">
        <v>3.333333333333333</v>
      </c>
      <c r="W88">
        <v>2.833333333333333</v>
      </c>
      <c r="X88">
        <v>0</v>
      </c>
      <c r="Y88">
        <v>3.9999999999999996</v>
      </c>
      <c r="Z88">
        <v>3.9999999999999996</v>
      </c>
      <c r="AA88">
        <v>3.9999999999999996</v>
      </c>
      <c r="AB88">
        <v>3.333333333333333</v>
      </c>
      <c r="AC88">
        <v>3.333333333333333</v>
      </c>
      <c r="AD88">
        <v>3.333333333333333</v>
      </c>
      <c r="AE88">
        <v>2.3333333333333335</v>
      </c>
      <c r="AF88">
        <v>1</v>
      </c>
      <c r="AG88">
        <v>1.3333333333333335</v>
      </c>
      <c r="AH88">
        <v>-1</v>
      </c>
      <c r="AI88">
        <v>-1</v>
      </c>
      <c r="AJ88">
        <v>-1</v>
      </c>
      <c r="AK88">
        <v>-1</v>
      </c>
      <c r="AL88">
        <v>-1</v>
      </c>
      <c r="AM88">
        <v>-1</v>
      </c>
      <c r="AN88">
        <v>3.333333333333333</v>
      </c>
      <c r="AO88">
        <v>-1</v>
      </c>
      <c r="AP88">
        <v>-1</v>
      </c>
      <c r="AQ88">
        <v>-1</v>
      </c>
      <c r="AR88">
        <v>1</v>
      </c>
      <c r="AS88">
        <v>-1</v>
      </c>
      <c r="AT88">
        <v>2.166666666666667</v>
      </c>
      <c r="AU88">
        <v>2.166666666666667</v>
      </c>
      <c r="AV88">
        <v>-1</v>
      </c>
      <c r="AW88">
        <v>0</v>
      </c>
      <c r="AX88">
        <v>1.5</v>
      </c>
      <c r="AY88">
        <v>-1</v>
      </c>
      <c r="AZ88">
        <v>-1</v>
      </c>
      <c r="BA88">
        <v>-1</v>
      </c>
      <c r="BB88">
        <v>-1</v>
      </c>
      <c r="BC88">
        <v>-1</v>
      </c>
      <c r="BD88">
        <v>2.3333333333333335</v>
      </c>
      <c r="BE88">
        <v>3.333333333333333</v>
      </c>
      <c r="BF88">
        <v>-1</v>
      </c>
      <c r="BG88">
        <v>3.333333333333333</v>
      </c>
      <c r="BH88">
        <v>3.333333333333333</v>
      </c>
      <c r="BI88">
        <v>-1</v>
      </c>
      <c r="BJ88">
        <v>3.4999999999999996</v>
      </c>
      <c r="BK88">
        <v>-1</v>
      </c>
      <c r="BL88">
        <v>2.5</v>
      </c>
      <c r="BM88">
        <v>1</v>
      </c>
      <c r="BN88">
        <v>0</v>
      </c>
      <c r="BO88">
        <v>0</v>
      </c>
      <c r="BP88">
        <v>-1</v>
      </c>
      <c r="BQ88">
        <v>-1</v>
      </c>
      <c r="BR88">
        <v>2.8333333333333335</v>
      </c>
      <c r="BS88">
        <v>2</v>
      </c>
      <c r="BT88">
        <v>3.833333333333333</v>
      </c>
      <c r="BU88">
        <v>-1</v>
      </c>
      <c r="BV88">
        <v>1.3333333333333335</v>
      </c>
      <c r="BW88">
        <v>-1</v>
      </c>
      <c r="BX88">
        <v>-1</v>
      </c>
      <c r="BY88">
        <v>-1</v>
      </c>
      <c r="BZ88">
        <v>1.1666666666666667</v>
      </c>
      <c r="CA88">
        <v>0</v>
      </c>
      <c r="CB88">
        <v>3.333333333333333</v>
      </c>
      <c r="CC88">
        <v>-1</v>
      </c>
      <c r="CD88">
        <v>2.833333333333333</v>
      </c>
      <c r="CE88">
        <v>1.8333333333333335</v>
      </c>
      <c r="CF88">
        <v>3.833333333333333</v>
      </c>
      <c r="CG88">
        <v>1.1666666666666667</v>
      </c>
      <c r="CH88">
        <v>-1</v>
      </c>
      <c r="CI88">
        <v>-1</v>
      </c>
      <c r="CJ88">
        <v>0</v>
      </c>
    </row>
    <row r="89" spans="1:96" x14ac:dyDescent="0.35">
      <c r="A89" t="s">
        <v>916</v>
      </c>
      <c r="B89">
        <v>3.4999999999999996</v>
      </c>
      <c r="C89">
        <v>3.9999999999999996</v>
      </c>
      <c r="D89">
        <v>3.9999999999999996</v>
      </c>
      <c r="E89">
        <v>2.4999999999999996</v>
      </c>
      <c r="F89">
        <v>2</v>
      </c>
      <c r="G89">
        <v>2</v>
      </c>
      <c r="H89">
        <v>1.5000000000000002</v>
      </c>
      <c r="I89">
        <v>3.9999999999999996</v>
      </c>
      <c r="J89">
        <v>3.4999999999999996</v>
      </c>
      <c r="K89">
        <v>0</v>
      </c>
      <c r="L89">
        <v>3.9999999999999996</v>
      </c>
      <c r="M89">
        <v>3.9999999999999996</v>
      </c>
      <c r="N89">
        <v>2.4999999999999996</v>
      </c>
      <c r="O89">
        <v>3.9999999999999996</v>
      </c>
      <c r="P89">
        <v>3.9999999999999996</v>
      </c>
      <c r="Q89">
        <v>2.9999999999999996</v>
      </c>
      <c r="R89">
        <v>1.5000000000000002</v>
      </c>
      <c r="S89">
        <v>3.9999999999999996</v>
      </c>
      <c r="T89">
        <v>3.9999999999999996</v>
      </c>
      <c r="U89">
        <v>3.9999999999999996</v>
      </c>
      <c r="V89">
        <v>3.4999999999999996</v>
      </c>
      <c r="W89">
        <v>2.9999999999999996</v>
      </c>
      <c r="X89">
        <v>1</v>
      </c>
      <c r="Y89">
        <v>3.9999999999999996</v>
      </c>
      <c r="Z89">
        <v>3.9999999999999996</v>
      </c>
      <c r="AA89">
        <v>3.9999999999999996</v>
      </c>
      <c r="AB89">
        <v>3.4999999999999996</v>
      </c>
      <c r="AC89">
        <v>3.4999999999999996</v>
      </c>
      <c r="AD89">
        <v>3.4999999999999996</v>
      </c>
      <c r="AE89">
        <v>3.4999999999999996</v>
      </c>
      <c r="AF89">
        <v>2.4999999999999996</v>
      </c>
      <c r="AG89">
        <v>2.4999999999999996</v>
      </c>
      <c r="AH89">
        <v>0.5</v>
      </c>
      <c r="AI89">
        <v>2</v>
      </c>
      <c r="AJ89">
        <v>2</v>
      </c>
      <c r="AK89">
        <v>0.5</v>
      </c>
      <c r="AL89">
        <v>2</v>
      </c>
      <c r="AM89">
        <v>0.5</v>
      </c>
      <c r="AN89">
        <v>3.4999999999999996</v>
      </c>
      <c r="AO89">
        <v>0</v>
      </c>
      <c r="AP89">
        <v>0</v>
      </c>
      <c r="AQ89">
        <v>0</v>
      </c>
      <c r="AR89">
        <v>2.4999999999999996</v>
      </c>
      <c r="AS89">
        <v>0.5</v>
      </c>
      <c r="AT89">
        <v>3.4999999999999996</v>
      </c>
      <c r="AU89">
        <v>3.4999999999999996</v>
      </c>
      <c r="AV89">
        <v>0</v>
      </c>
      <c r="AW89">
        <v>1.5000000000000002</v>
      </c>
      <c r="AX89">
        <v>2.9999999999999996</v>
      </c>
      <c r="AY89">
        <v>0.33333333333333331</v>
      </c>
      <c r="AZ89">
        <v>0.16666666666666666</v>
      </c>
      <c r="BA89">
        <v>0.16666666666666666</v>
      </c>
      <c r="BB89">
        <v>0</v>
      </c>
      <c r="BC89">
        <v>-1</v>
      </c>
      <c r="BD89">
        <v>3.4999999999999996</v>
      </c>
      <c r="BE89">
        <v>3.4999999999999996</v>
      </c>
      <c r="BF89">
        <v>0.5</v>
      </c>
      <c r="BG89">
        <v>3.4999999999999996</v>
      </c>
      <c r="BH89">
        <v>3.4999999999999996</v>
      </c>
      <c r="BI89">
        <v>0</v>
      </c>
      <c r="BJ89">
        <v>3.4999999999999996</v>
      </c>
      <c r="BK89">
        <v>1.5000000000000002</v>
      </c>
      <c r="BL89">
        <v>3.9999999999999996</v>
      </c>
      <c r="BM89">
        <v>2.4999999999999996</v>
      </c>
      <c r="BN89">
        <v>1.5000000000000002</v>
      </c>
      <c r="BO89">
        <v>1.5000000000000002</v>
      </c>
      <c r="BP89">
        <v>0.5</v>
      </c>
      <c r="BQ89">
        <v>-1</v>
      </c>
      <c r="BR89">
        <v>3.9999999999999996</v>
      </c>
      <c r="BS89">
        <v>3.4999999999999996</v>
      </c>
      <c r="BT89">
        <v>3.9999999999999996</v>
      </c>
      <c r="BU89">
        <v>0.5</v>
      </c>
      <c r="BV89">
        <v>2.4999999999999996</v>
      </c>
      <c r="BW89">
        <v>0.5</v>
      </c>
      <c r="BX89">
        <v>0</v>
      </c>
      <c r="BY89">
        <v>0</v>
      </c>
      <c r="BZ89">
        <v>2.4999999999999996</v>
      </c>
      <c r="CA89">
        <v>1.3333333333333335</v>
      </c>
      <c r="CB89">
        <v>3.4999999999999996</v>
      </c>
      <c r="CC89">
        <v>1.5000000000000002</v>
      </c>
      <c r="CD89">
        <v>2.9999999999999996</v>
      </c>
      <c r="CE89">
        <v>2.9999999999999996</v>
      </c>
      <c r="CF89">
        <v>3.9999999999999996</v>
      </c>
      <c r="CG89">
        <v>2.4999999999999996</v>
      </c>
      <c r="CH89">
        <v>1.3333333333333335</v>
      </c>
      <c r="CI89">
        <v>1.5000000000000002</v>
      </c>
      <c r="CJ89">
        <v>1.5000000000000002</v>
      </c>
      <c r="CK89">
        <v>0</v>
      </c>
    </row>
    <row r="90" spans="1:96" x14ac:dyDescent="0.35">
      <c r="A90" t="s">
        <v>917</v>
      </c>
      <c r="B90">
        <v>1.5000000000000002</v>
      </c>
      <c r="C90">
        <v>1.1666666666666667</v>
      </c>
      <c r="D90">
        <v>2.4999999999999996</v>
      </c>
      <c r="E90">
        <v>-1</v>
      </c>
      <c r="F90">
        <v>-1</v>
      </c>
      <c r="G90">
        <v>-1</v>
      </c>
      <c r="H90">
        <v>-1</v>
      </c>
      <c r="I90">
        <v>2.4999999999999996</v>
      </c>
      <c r="J90">
        <v>-1</v>
      </c>
      <c r="K90">
        <v>-1</v>
      </c>
      <c r="L90">
        <v>2</v>
      </c>
      <c r="M90">
        <v>1.3333333333333335</v>
      </c>
      <c r="N90">
        <v>0</v>
      </c>
      <c r="O90">
        <v>2</v>
      </c>
      <c r="P90">
        <v>2.4999999999999996</v>
      </c>
      <c r="Q90">
        <v>-1</v>
      </c>
      <c r="R90">
        <v>-1</v>
      </c>
      <c r="S90">
        <v>2.4999999999999996</v>
      </c>
      <c r="T90">
        <v>2.333333333333333</v>
      </c>
      <c r="U90">
        <v>2.4999999999999996</v>
      </c>
      <c r="V90">
        <v>1</v>
      </c>
      <c r="W90">
        <v>1</v>
      </c>
      <c r="X90">
        <v>-1</v>
      </c>
      <c r="Y90">
        <v>2.4999999999999996</v>
      </c>
      <c r="Z90">
        <v>2.4999999999999996</v>
      </c>
      <c r="AA90">
        <v>2.4999999999999996</v>
      </c>
      <c r="AB90">
        <v>1.1666666666666667</v>
      </c>
      <c r="AC90">
        <v>1.1666666666666667</v>
      </c>
      <c r="AD90">
        <v>1.1666666666666667</v>
      </c>
      <c r="AE90">
        <v>-1</v>
      </c>
      <c r="AF90">
        <v>-1</v>
      </c>
      <c r="AG90">
        <v>-1</v>
      </c>
      <c r="AH90">
        <v>-1</v>
      </c>
      <c r="AI90">
        <v>-1</v>
      </c>
      <c r="AJ90">
        <v>-1</v>
      </c>
      <c r="AK90">
        <v>-1</v>
      </c>
      <c r="AL90">
        <v>-1</v>
      </c>
      <c r="AM90">
        <v>-1</v>
      </c>
      <c r="AN90">
        <v>2</v>
      </c>
      <c r="AO90">
        <v>-1</v>
      </c>
      <c r="AP90">
        <v>-1</v>
      </c>
      <c r="AQ90">
        <v>-1</v>
      </c>
      <c r="AR90">
        <v>-1</v>
      </c>
      <c r="AS90">
        <v>-1</v>
      </c>
      <c r="AT90">
        <v>-1</v>
      </c>
      <c r="AU90">
        <v>-1</v>
      </c>
      <c r="AV90">
        <v>-1</v>
      </c>
      <c r="AW90">
        <v>-1</v>
      </c>
      <c r="AX90">
        <v>-1</v>
      </c>
      <c r="AY90">
        <v>-1</v>
      </c>
      <c r="AZ90">
        <v>-1</v>
      </c>
      <c r="BA90">
        <v>-1</v>
      </c>
      <c r="BB90">
        <v>-1</v>
      </c>
      <c r="BC90">
        <v>-1</v>
      </c>
      <c r="BD90">
        <v>0</v>
      </c>
      <c r="BE90">
        <v>1</v>
      </c>
      <c r="BF90">
        <v>-1</v>
      </c>
      <c r="BG90">
        <v>1</v>
      </c>
      <c r="BH90">
        <v>1</v>
      </c>
      <c r="BI90">
        <v>-1</v>
      </c>
      <c r="BJ90">
        <v>2.4999999999999996</v>
      </c>
      <c r="BK90">
        <v>-1</v>
      </c>
      <c r="BL90">
        <v>-1</v>
      </c>
      <c r="BM90">
        <v>-1</v>
      </c>
      <c r="BN90">
        <v>-1</v>
      </c>
      <c r="BO90">
        <v>-1</v>
      </c>
      <c r="BP90">
        <v>-1</v>
      </c>
      <c r="BQ90">
        <v>-1</v>
      </c>
      <c r="BR90">
        <v>0</v>
      </c>
      <c r="BS90">
        <v>-1</v>
      </c>
      <c r="BT90">
        <v>1</v>
      </c>
      <c r="BU90">
        <v>-1</v>
      </c>
      <c r="BV90">
        <v>0</v>
      </c>
      <c r="BW90">
        <v>-1</v>
      </c>
      <c r="BX90">
        <v>-1</v>
      </c>
      <c r="BY90">
        <v>-1</v>
      </c>
      <c r="BZ90">
        <v>-1</v>
      </c>
      <c r="CA90">
        <v>-1</v>
      </c>
      <c r="CB90">
        <v>1.3333333333333335</v>
      </c>
      <c r="CC90">
        <v>-1</v>
      </c>
      <c r="CD90">
        <v>1</v>
      </c>
      <c r="CE90">
        <v>-1</v>
      </c>
      <c r="CF90">
        <v>1</v>
      </c>
      <c r="CG90">
        <v>-1</v>
      </c>
      <c r="CH90">
        <v>-1</v>
      </c>
      <c r="CI90">
        <v>-1</v>
      </c>
      <c r="CJ90">
        <v>-1</v>
      </c>
      <c r="CK90">
        <v>-1</v>
      </c>
      <c r="CL90">
        <v>0</v>
      </c>
    </row>
    <row r="91" spans="1:96" x14ac:dyDescent="0.35">
      <c r="A91" t="s">
        <v>918</v>
      </c>
      <c r="B91">
        <v>3.4999999999999996</v>
      </c>
      <c r="C91">
        <v>3.9999999999999996</v>
      </c>
      <c r="D91">
        <v>3.9999999999999996</v>
      </c>
      <c r="E91">
        <v>2.4999999999999996</v>
      </c>
      <c r="F91">
        <v>2</v>
      </c>
      <c r="G91">
        <v>2</v>
      </c>
      <c r="H91">
        <v>1.5000000000000002</v>
      </c>
      <c r="I91">
        <v>3.9999999999999996</v>
      </c>
      <c r="J91">
        <v>3.4999999999999996</v>
      </c>
      <c r="K91">
        <v>0</v>
      </c>
      <c r="L91">
        <v>3.9999999999999996</v>
      </c>
      <c r="M91">
        <v>3.9999999999999996</v>
      </c>
      <c r="N91">
        <v>2.4999999999999996</v>
      </c>
      <c r="O91">
        <v>3.9999999999999996</v>
      </c>
      <c r="P91">
        <v>3.9999999999999996</v>
      </c>
      <c r="Q91">
        <v>2.9999999999999996</v>
      </c>
      <c r="R91">
        <v>1.5000000000000002</v>
      </c>
      <c r="S91">
        <v>3.9999999999999996</v>
      </c>
      <c r="T91">
        <v>3.9999999999999996</v>
      </c>
      <c r="U91">
        <v>3.9999999999999996</v>
      </c>
      <c r="V91">
        <v>3.4999999999999996</v>
      </c>
      <c r="W91">
        <v>2.9999999999999996</v>
      </c>
      <c r="X91">
        <v>1</v>
      </c>
      <c r="Y91">
        <v>3.9999999999999996</v>
      </c>
      <c r="Z91">
        <v>3.9999999999999996</v>
      </c>
      <c r="AA91">
        <v>3.9999999999999996</v>
      </c>
      <c r="AB91">
        <v>3.4999999999999996</v>
      </c>
      <c r="AC91">
        <v>3.4999999999999996</v>
      </c>
      <c r="AD91">
        <v>3.4999999999999996</v>
      </c>
      <c r="AE91">
        <v>3.4999999999999996</v>
      </c>
      <c r="AF91">
        <v>2.4999999999999996</v>
      </c>
      <c r="AG91">
        <v>2.4999999999999996</v>
      </c>
      <c r="AH91">
        <v>0.5</v>
      </c>
      <c r="AI91">
        <v>2</v>
      </c>
      <c r="AJ91">
        <v>2</v>
      </c>
      <c r="AK91">
        <v>0.5</v>
      </c>
      <c r="AL91">
        <v>2</v>
      </c>
      <c r="AM91">
        <v>0.5</v>
      </c>
      <c r="AN91">
        <v>3.4999999999999996</v>
      </c>
      <c r="AO91">
        <v>0</v>
      </c>
      <c r="AP91">
        <v>0</v>
      </c>
      <c r="AQ91">
        <v>0</v>
      </c>
      <c r="AR91">
        <v>2.4999999999999996</v>
      </c>
      <c r="AS91">
        <v>0.5</v>
      </c>
      <c r="AT91">
        <v>3.4999999999999996</v>
      </c>
      <c r="AU91">
        <v>3.4999999999999996</v>
      </c>
      <c r="AV91">
        <v>0</v>
      </c>
      <c r="AW91">
        <v>1.5000000000000002</v>
      </c>
      <c r="AX91">
        <v>2.9999999999999996</v>
      </c>
      <c r="AY91">
        <v>0.33333333333333331</v>
      </c>
      <c r="AZ91">
        <v>0.16666666666666666</v>
      </c>
      <c r="BA91">
        <v>0.16666666666666666</v>
      </c>
      <c r="BB91">
        <v>0</v>
      </c>
      <c r="BC91">
        <v>-1</v>
      </c>
      <c r="BD91">
        <v>3.4999999999999996</v>
      </c>
      <c r="BE91">
        <v>3.4999999999999996</v>
      </c>
      <c r="BF91">
        <v>0.5</v>
      </c>
      <c r="BG91">
        <v>3.4999999999999996</v>
      </c>
      <c r="BH91">
        <v>3.4999999999999996</v>
      </c>
      <c r="BI91">
        <v>0</v>
      </c>
      <c r="BJ91">
        <v>3.4999999999999996</v>
      </c>
      <c r="BK91">
        <v>1.5000000000000002</v>
      </c>
      <c r="BL91">
        <v>3.9999999999999996</v>
      </c>
      <c r="BM91">
        <v>2.4999999999999996</v>
      </c>
      <c r="BN91">
        <v>1.5000000000000002</v>
      </c>
      <c r="BO91">
        <v>1.5000000000000002</v>
      </c>
      <c r="BP91">
        <v>0.5</v>
      </c>
      <c r="BQ91">
        <v>-1</v>
      </c>
      <c r="BR91">
        <v>3.9999999999999996</v>
      </c>
      <c r="BS91">
        <v>3.4999999999999996</v>
      </c>
      <c r="BT91">
        <v>3.9999999999999996</v>
      </c>
      <c r="BU91">
        <v>0.5</v>
      </c>
      <c r="BV91">
        <v>2.4999999999999996</v>
      </c>
      <c r="BW91">
        <v>0.5</v>
      </c>
      <c r="BX91">
        <v>0</v>
      </c>
      <c r="BY91">
        <v>0</v>
      </c>
      <c r="BZ91">
        <v>2.4999999999999996</v>
      </c>
      <c r="CA91">
        <v>1.3333333333333335</v>
      </c>
      <c r="CB91">
        <v>3.4999999999999996</v>
      </c>
      <c r="CC91">
        <v>1.5000000000000002</v>
      </c>
      <c r="CD91">
        <v>2.9999999999999996</v>
      </c>
      <c r="CE91">
        <v>2.9999999999999996</v>
      </c>
      <c r="CF91">
        <v>3.9999999999999996</v>
      </c>
      <c r="CG91">
        <v>2.4999999999999996</v>
      </c>
      <c r="CH91">
        <v>1.3333333333333335</v>
      </c>
      <c r="CI91">
        <v>1.5000000000000002</v>
      </c>
      <c r="CJ91">
        <v>1.5000000000000002</v>
      </c>
      <c r="CK91">
        <v>0</v>
      </c>
      <c r="CL91">
        <v>3.9999999999999996</v>
      </c>
      <c r="CM91">
        <v>0</v>
      </c>
    </row>
    <row r="92" spans="1:96" x14ac:dyDescent="0.35">
      <c r="A92" t="s">
        <v>919</v>
      </c>
      <c r="B92">
        <v>3.4999999999999996</v>
      </c>
      <c r="C92">
        <v>3.9999999999999996</v>
      </c>
      <c r="D92">
        <v>3.9999999999999996</v>
      </c>
      <c r="E92">
        <v>2.4999999999999996</v>
      </c>
      <c r="F92">
        <v>2</v>
      </c>
      <c r="G92">
        <v>2</v>
      </c>
      <c r="H92">
        <v>1.5000000000000002</v>
      </c>
      <c r="I92">
        <v>3.9999999999999996</v>
      </c>
      <c r="J92">
        <v>3.4999999999999996</v>
      </c>
      <c r="K92">
        <v>0</v>
      </c>
      <c r="L92">
        <v>3.9999999999999996</v>
      </c>
      <c r="M92">
        <v>3.9999999999999996</v>
      </c>
      <c r="N92">
        <v>2.4999999999999996</v>
      </c>
      <c r="O92">
        <v>3.9999999999999996</v>
      </c>
      <c r="P92">
        <v>3.9999999999999996</v>
      </c>
      <c r="Q92">
        <v>2.9999999999999996</v>
      </c>
      <c r="R92">
        <v>1.5000000000000002</v>
      </c>
      <c r="S92">
        <v>3.9999999999999996</v>
      </c>
      <c r="T92">
        <v>3.9999999999999996</v>
      </c>
      <c r="U92">
        <v>3.9999999999999996</v>
      </c>
      <c r="V92">
        <v>3.4999999999999996</v>
      </c>
      <c r="W92">
        <v>2.9999999999999996</v>
      </c>
      <c r="X92">
        <v>1</v>
      </c>
      <c r="Y92">
        <v>3.9999999999999996</v>
      </c>
      <c r="Z92">
        <v>3.9999999999999996</v>
      </c>
      <c r="AA92">
        <v>3.9999999999999996</v>
      </c>
      <c r="AB92">
        <v>3.4999999999999996</v>
      </c>
      <c r="AC92">
        <v>3.4999999999999996</v>
      </c>
      <c r="AD92">
        <v>3.4999999999999996</v>
      </c>
      <c r="AE92">
        <v>3.4999999999999996</v>
      </c>
      <c r="AF92">
        <v>2.4999999999999996</v>
      </c>
      <c r="AG92">
        <v>2.4999999999999996</v>
      </c>
      <c r="AH92">
        <v>0.5</v>
      </c>
      <c r="AI92">
        <v>2</v>
      </c>
      <c r="AJ92">
        <v>2</v>
      </c>
      <c r="AK92">
        <v>0.5</v>
      </c>
      <c r="AL92">
        <v>2</v>
      </c>
      <c r="AM92">
        <v>0.5</v>
      </c>
      <c r="AN92">
        <v>3.4999999999999996</v>
      </c>
      <c r="AO92">
        <v>0</v>
      </c>
      <c r="AP92">
        <v>0</v>
      </c>
      <c r="AQ92">
        <v>0</v>
      </c>
      <c r="AR92">
        <v>2.4999999999999996</v>
      </c>
      <c r="AS92">
        <v>0.5</v>
      </c>
      <c r="AT92">
        <v>3.4999999999999996</v>
      </c>
      <c r="AU92">
        <v>3.4999999999999996</v>
      </c>
      <c r="AV92">
        <v>0</v>
      </c>
      <c r="AW92">
        <v>1.5000000000000002</v>
      </c>
      <c r="AX92">
        <v>2.9999999999999996</v>
      </c>
      <c r="AY92">
        <v>0.33333333333333331</v>
      </c>
      <c r="AZ92">
        <v>0.16666666666666666</v>
      </c>
      <c r="BA92">
        <v>0.16666666666666666</v>
      </c>
      <c r="BB92">
        <v>0</v>
      </c>
      <c r="BC92">
        <v>-1</v>
      </c>
      <c r="BD92">
        <v>3.4999999999999996</v>
      </c>
      <c r="BE92">
        <v>3.4999999999999996</v>
      </c>
      <c r="BF92">
        <v>0.5</v>
      </c>
      <c r="BG92">
        <v>3.4999999999999996</v>
      </c>
      <c r="BH92">
        <v>3.4999999999999996</v>
      </c>
      <c r="BI92">
        <v>0</v>
      </c>
      <c r="BJ92">
        <v>3.4999999999999996</v>
      </c>
      <c r="BK92">
        <v>1.5000000000000002</v>
      </c>
      <c r="BL92">
        <v>3.9999999999999996</v>
      </c>
      <c r="BM92">
        <v>2.4999999999999996</v>
      </c>
      <c r="BN92">
        <v>1.5000000000000002</v>
      </c>
      <c r="BO92">
        <v>1.5000000000000002</v>
      </c>
      <c r="BP92">
        <v>0.5</v>
      </c>
      <c r="BQ92">
        <v>-1</v>
      </c>
      <c r="BR92">
        <v>3.9999999999999996</v>
      </c>
      <c r="BS92">
        <v>3.4999999999999996</v>
      </c>
      <c r="BT92">
        <v>3.9999999999999996</v>
      </c>
      <c r="BU92">
        <v>0.5</v>
      </c>
      <c r="BV92">
        <v>2.4999999999999996</v>
      </c>
      <c r="BW92">
        <v>0.5</v>
      </c>
      <c r="BX92">
        <v>0</v>
      </c>
      <c r="BY92">
        <v>0</v>
      </c>
      <c r="BZ92">
        <v>2.4999999999999996</v>
      </c>
      <c r="CA92">
        <v>1.3333333333333335</v>
      </c>
      <c r="CB92">
        <v>3.4999999999999996</v>
      </c>
      <c r="CC92">
        <v>1.5000000000000002</v>
      </c>
      <c r="CD92">
        <v>2.9999999999999996</v>
      </c>
      <c r="CE92">
        <v>2.9999999999999996</v>
      </c>
      <c r="CF92">
        <v>3.9999999999999996</v>
      </c>
      <c r="CG92">
        <v>2.4999999999999996</v>
      </c>
      <c r="CH92">
        <v>1.3333333333333335</v>
      </c>
      <c r="CI92">
        <v>1.5000000000000002</v>
      </c>
      <c r="CJ92">
        <v>1.5000000000000002</v>
      </c>
      <c r="CK92">
        <v>0</v>
      </c>
      <c r="CL92">
        <v>3.9999999999999996</v>
      </c>
      <c r="CM92">
        <v>0</v>
      </c>
      <c r="CN92">
        <v>0</v>
      </c>
    </row>
    <row r="93" spans="1:96" x14ac:dyDescent="0.35">
      <c r="A93" t="s">
        <v>920</v>
      </c>
      <c r="B93">
        <v>1.3333333333333335</v>
      </c>
      <c r="C93">
        <v>1.6666666666666667</v>
      </c>
      <c r="D93">
        <v>2.833333333333333</v>
      </c>
      <c r="E93">
        <v>-1</v>
      </c>
      <c r="F93">
        <v>-1</v>
      </c>
      <c r="G93">
        <v>-1</v>
      </c>
      <c r="H93">
        <v>-1</v>
      </c>
      <c r="I93">
        <v>2.833333333333333</v>
      </c>
      <c r="J93">
        <v>-1</v>
      </c>
      <c r="K93">
        <v>-1</v>
      </c>
      <c r="L93">
        <v>2.5</v>
      </c>
      <c r="M93">
        <v>1.6666666666666667</v>
      </c>
      <c r="N93">
        <v>0</v>
      </c>
      <c r="O93">
        <v>2.5</v>
      </c>
      <c r="P93">
        <v>2.833333333333333</v>
      </c>
      <c r="Q93">
        <v>-1</v>
      </c>
      <c r="R93">
        <v>-1</v>
      </c>
      <c r="S93">
        <v>2.833333333333333</v>
      </c>
      <c r="T93">
        <v>2.833333333333333</v>
      </c>
      <c r="U93">
        <v>2.833333333333333</v>
      </c>
      <c r="V93">
        <v>1</v>
      </c>
      <c r="W93">
        <v>1</v>
      </c>
      <c r="X93">
        <v>-1</v>
      </c>
      <c r="Y93">
        <v>2.833333333333333</v>
      </c>
      <c r="Z93">
        <v>2.833333333333333</v>
      </c>
      <c r="AA93">
        <v>2.833333333333333</v>
      </c>
      <c r="AB93">
        <v>1.1666666666666667</v>
      </c>
      <c r="AC93">
        <v>1.1666666666666667</v>
      </c>
      <c r="AD93">
        <v>1.1666666666666667</v>
      </c>
      <c r="AE93">
        <v>-1</v>
      </c>
      <c r="AF93">
        <v>-1</v>
      </c>
      <c r="AG93">
        <v>-1</v>
      </c>
      <c r="AH93">
        <v>-1</v>
      </c>
      <c r="AI93">
        <v>-1</v>
      </c>
      <c r="AJ93">
        <v>-1</v>
      </c>
      <c r="AK93">
        <v>-1</v>
      </c>
      <c r="AL93">
        <v>-1</v>
      </c>
      <c r="AM93">
        <v>-1</v>
      </c>
      <c r="AN93">
        <v>2</v>
      </c>
      <c r="AO93">
        <v>-1</v>
      </c>
      <c r="AP93">
        <v>-1</v>
      </c>
      <c r="AQ93">
        <v>-1</v>
      </c>
      <c r="AR93">
        <v>-1</v>
      </c>
      <c r="AS93">
        <v>-1</v>
      </c>
      <c r="AT93">
        <v>-1</v>
      </c>
      <c r="AU93">
        <v>-1</v>
      </c>
      <c r="AV93">
        <v>-1</v>
      </c>
      <c r="AW93">
        <v>-1</v>
      </c>
      <c r="AX93">
        <v>-1</v>
      </c>
      <c r="AY93">
        <v>-1</v>
      </c>
      <c r="AZ93">
        <v>-1</v>
      </c>
      <c r="BA93">
        <v>-1</v>
      </c>
      <c r="BB93">
        <v>-1</v>
      </c>
      <c r="BC93">
        <v>-1</v>
      </c>
      <c r="BD93">
        <v>0</v>
      </c>
      <c r="BE93">
        <v>1</v>
      </c>
      <c r="BF93">
        <v>-1</v>
      </c>
      <c r="BG93">
        <v>1</v>
      </c>
      <c r="BH93">
        <v>1</v>
      </c>
      <c r="BI93">
        <v>-1</v>
      </c>
      <c r="BJ93">
        <v>2.333333333333333</v>
      </c>
      <c r="BK93">
        <v>-1</v>
      </c>
      <c r="BL93">
        <v>-1</v>
      </c>
      <c r="BM93">
        <v>-1</v>
      </c>
      <c r="BN93">
        <v>-1</v>
      </c>
      <c r="BO93">
        <v>-1</v>
      </c>
      <c r="BP93">
        <v>-1</v>
      </c>
      <c r="BQ93">
        <v>-1</v>
      </c>
      <c r="BR93">
        <v>0.5</v>
      </c>
      <c r="BS93">
        <v>-1</v>
      </c>
      <c r="BT93">
        <v>1.5</v>
      </c>
      <c r="BU93">
        <v>-1</v>
      </c>
      <c r="BV93">
        <v>0</v>
      </c>
      <c r="BW93">
        <v>-1</v>
      </c>
      <c r="BX93">
        <v>-1</v>
      </c>
      <c r="BY93">
        <v>-1</v>
      </c>
      <c r="BZ93">
        <v>-1</v>
      </c>
      <c r="CA93">
        <v>-1</v>
      </c>
      <c r="CB93">
        <v>1.1666666666666667</v>
      </c>
      <c r="CC93">
        <v>-1</v>
      </c>
      <c r="CD93">
        <v>1</v>
      </c>
      <c r="CE93">
        <v>-1</v>
      </c>
      <c r="CF93">
        <v>1.5</v>
      </c>
      <c r="CG93">
        <v>-1</v>
      </c>
      <c r="CH93">
        <v>-1</v>
      </c>
      <c r="CI93">
        <v>-1</v>
      </c>
      <c r="CJ93">
        <v>-1</v>
      </c>
      <c r="CK93">
        <v>-1</v>
      </c>
      <c r="CL93">
        <v>0.5</v>
      </c>
      <c r="CM93">
        <v>-1</v>
      </c>
      <c r="CN93">
        <v>-1</v>
      </c>
      <c r="CO93">
        <v>0</v>
      </c>
    </row>
    <row r="94" spans="1:96" x14ac:dyDescent="0.35">
      <c r="A94" t="s">
        <v>921</v>
      </c>
      <c r="B94">
        <v>3.4999999999999996</v>
      </c>
      <c r="C94">
        <v>3.9999999999999996</v>
      </c>
      <c r="D94">
        <v>3.9999999999999996</v>
      </c>
      <c r="E94">
        <v>1.5000000000000002</v>
      </c>
      <c r="F94">
        <v>2</v>
      </c>
      <c r="G94">
        <v>2</v>
      </c>
      <c r="H94">
        <v>1.5000000000000002</v>
      </c>
      <c r="I94">
        <v>3.9999999999999996</v>
      </c>
      <c r="J94">
        <v>2.5</v>
      </c>
      <c r="K94">
        <v>-1</v>
      </c>
      <c r="L94">
        <v>3.9999999999999996</v>
      </c>
      <c r="M94">
        <v>3.9999999999999996</v>
      </c>
      <c r="N94">
        <v>2.4999999999999996</v>
      </c>
      <c r="O94">
        <v>3.9999999999999996</v>
      </c>
      <c r="P94">
        <v>3.9999999999999996</v>
      </c>
      <c r="Q94">
        <v>2</v>
      </c>
      <c r="R94">
        <v>0.5</v>
      </c>
      <c r="S94">
        <v>3.9999999999999996</v>
      </c>
      <c r="T94">
        <v>3.9999999999999996</v>
      </c>
      <c r="U94">
        <v>3.9999999999999996</v>
      </c>
      <c r="V94">
        <v>3.4999999999999996</v>
      </c>
      <c r="W94">
        <v>2.9999999999999996</v>
      </c>
      <c r="X94">
        <v>1</v>
      </c>
      <c r="Y94">
        <v>3.9999999999999996</v>
      </c>
      <c r="Z94">
        <v>3.9999999999999996</v>
      </c>
      <c r="AA94">
        <v>3.9999999999999996</v>
      </c>
      <c r="AB94">
        <v>3.4999999999999996</v>
      </c>
      <c r="AC94">
        <v>3.4999999999999996</v>
      </c>
      <c r="AD94">
        <v>3.4999999999999996</v>
      </c>
      <c r="AE94">
        <v>2.5</v>
      </c>
      <c r="AF94">
        <v>1.5000000000000002</v>
      </c>
      <c r="AG94">
        <v>1.5000000000000002</v>
      </c>
      <c r="AH94">
        <v>-1</v>
      </c>
      <c r="AI94">
        <v>0.99999999999999989</v>
      </c>
      <c r="AJ94">
        <v>0.99999999999999989</v>
      </c>
      <c r="AK94">
        <v>-1</v>
      </c>
      <c r="AL94">
        <v>-1</v>
      </c>
      <c r="AM94">
        <v>-1</v>
      </c>
      <c r="AN94">
        <v>3.4999999999999996</v>
      </c>
      <c r="AO94">
        <v>-1</v>
      </c>
      <c r="AP94">
        <v>-1</v>
      </c>
      <c r="AQ94">
        <v>-1</v>
      </c>
      <c r="AR94">
        <v>1.5000000000000002</v>
      </c>
      <c r="AS94">
        <v>-1</v>
      </c>
      <c r="AT94">
        <v>2.5</v>
      </c>
      <c r="AU94">
        <v>2.5</v>
      </c>
      <c r="AV94">
        <v>-1</v>
      </c>
      <c r="AW94">
        <v>1.5000000000000002</v>
      </c>
      <c r="AX94">
        <v>2</v>
      </c>
      <c r="AY94">
        <v>-1</v>
      </c>
      <c r="AZ94">
        <v>-1</v>
      </c>
      <c r="BA94">
        <v>-1</v>
      </c>
      <c r="BB94">
        <v>-1</v>
      </c>
      <c r="BC94">
        <v>-1</v>
      </c>
      <c r="BD94">
        <v>3.4999999999999996</v>
      </c>
      <c r="BE94">
        <v>3.4999999999999996</v>
      </c>
      <c r="BF94">
        <v>-1</v>
      </c>
      <c r="BG94">
        <v>3.4999999999999996</v>
      </c>
      <c r="BH94">
        <v>3.4999999999999996</v>
      </c>
      <c r="BI94">
        <v>-1</v>
      </c>
      <c r="BJ94">
        <v>3.4999999999999996</v>
      </c>
      <c r="BK94">
        <v>0.5</v>
      </c>
      <c r="BL94">
        <v>3</v>
      </c>
      <c r="BM94">
        <v>1.5000000000000002</v>
      </c>
      <c r="BN94">
        <v>1.5000000000000002</v>
      </c>
      <c r="BO94">
        <v>1.5000000000000002</v>
      </c>
      <c r="BP94">
        <v>-1</v>
      </c>
      <c r="BQ94">
        <v>-1</v>
      </c>
      <c r="BR94">
        <v>3.9999999999999996</v>
      </c>
      <c r="BS94">
        <v>2.5</v>
      </c>
      <c r="BT94">
        <v>3.9999999999999996</v>
      </c>
      <c r="BU94">
        <v>-1</v>
      </c>
      <c r="BV94">
        <v>2.4999999999999996</v>
      </c>
      <c r="BW94">
        <v>-1</v>
      </c>
      <c r="BX94">
        <v>-1</v>
      </c>
      <c r="BY94">
        <v>-1</v>
      </c>
      <c r="BZ94">
        <v>1.5000000000000002</v>
      </c>
      <c r="CA94">
        <v>1.3333333333333335</v>
      </c>
      <c r="CB94">
        <v>3.4999999999999996</v>
      </c>
      <c r="CC94">
        <v>0.5</v>
      </c>
      <c r="CD94">
        <v>2.9999999999999996</v>
      </c>
      <c r="CE94">
        <v>2</v>
      </c>
      <c r="CF94">
        <v>3.9999999999999996</v>
      </c>
      <c r="CG94">
        <v>1.5000000000000002</v>
      </c>
      <c r="CH94">
        <v>0.33333333333333331</v>
      </c>
      <c r="CI94">
        <v>0.5</v>
      </c>
      <c r="CJ94">
        <v>1.5000000000000002</v>
      </c>
      <c r="CK94">
        <v>-1</v>
      </c>
      <c r="CL94">
        <v>3.9999999999999996</v>
      </c>
      <c r="CM94">
        <v>-1</v>
      </c>
      <c r="CN94">
        <v>-1</v>
      </c>
      <c r="CO94">
        <v>3.4999999999999996</v>
      </c>
      <c r="CP94">
        <v>0</v>
      </c>
    </row>
    <row r="95" spans="1:96" x14ac:dyDescent="0.35">
      <c r="A95" t="s">
        <v>922</v>
      </c>
      <c r="B95">
        <v>3.4999999999999996</v>
      </c>
      <c r="C95">
        <v>3.9999999999999996</v>
      </c>
      <c r="D95">
        <v>3.9999999999999996</v>
      </c>
      <c r="E95">
        <v>1</v>
      </c>
      <c r="F95">
        <v>0.66666666666666663</v>
      </c>
      <c r="G95">
        <v>0.5</v>
      </c>
      <c r="H95">
        <v>0</v>
      </c>
      <c r="I95">
        <v>3.9999999999999996</v>
      </c>
      <c r="J95">
        <v>2.3333333333333335</v>
      </c>
      <c r="K95">
        <v>-1</v>
      </c>
      <c r="L95">
        <v>3.9999999999999996</v>
      </c>
      <c r="M95">
        <v>3.9999999999999996</v>
      </c>
      <c r="N95">
        <v>1.1666666666666667</v>
      </c>
      <c r="O95">
        <v>3.9999999999999996</v>
      </c>
      <c r="P95">
        <v>3.9999999999999996</v>
      </c>
      <c r="Q95">
        <v>1.5</v>
      </c>
      <c r="R95">
        <v>-1</v>
      </c>
      <c r="S95">
        <v>3.9999999999999996</v>
      </c>
      <c r="T95">
        <v>3.9999999999999996</v>
      </c>
      <c r="U95">
        <v>3.9999999999999996</v>
      </c>
      <c r="V95">
        <v>3.4999999999999996</v>
      </c>
      <c r="W95">
        <v>2.9999999999999996</v>
      </c>
      <c r="X95">
        <v>0</v>
      </c>
      <c r="Y95">
        <v>3.9999999999999996</v>
      </c>
      <c r="Z95">
        <v>3.9999999999999996</v>
      </c>
      <c r="AA95">
        <v>3.9999999999999996</v>
      </c>
      <c r="AB95">
        <v>3.4999999999999996</v>
      </c>
      <c r="AC95">
        <v>3.4999999999999996</v>
      </c>
      <c r="AD95">
        <v>3.4999999999999996</v>
      </c>
      <c r="AE95">
        <v>2.5</v>
      </c>
      <c r="AF95">
        <v>1</v>
      </c>
      <c r="AG95">
        <v>1.3333333333333335</v>
      </c>
      <c r="AH95">
        <v>-1</v>
      </c>
      <c r="AI95">
        <v>-1</v>
      </c>
      <c r="AJ95">
        <v>-1</v>
      </c>
      <c r="AK95">
        <v>-1</v>
      </c>
      <c r="AL95">
        <v>-1</v>
      </c>
      <c r="AM95">
        <v>-1</v>
      </c>
      <c r="AN95">
        <v>3.4999999999999996</v>
      </c>
      <c r="AO95">
        <v>-1</v>
      </c>
      <c r="AP95">
        <v>-1</v>
      </c>
      <c r="AQ95">
        <v>-1</v>
      </c>
      <c r="AR95">
        <v>1</v>
      </c>
      <c r="AS95">
        <v>-1</v>
      </c>
      <c r="AT95">
        <v>2.3333333333333335</v>
      </c>
      <c r="AU95">
        <v>2.3333333333333335</v>
      </c>
      <c r="AV95">
        <v>-1</v>
      </c>
      <c r="AW95">
        <v>0</v>
      </c>
      <c r="AX95">
        <v>1.5</v>
      </c>
      <c r="AY95">
        <v>-1</v>
      </c>
      <c r="AZ95">
        <v>-1</v>
      </c>
      <c r="BA95">
        <v>-1</v>
      </c>
      <c r="BB95">
        <v>-1</v>
      </c>
      <c r="BC95">
        <v>-1</v>
      </c>
      <c r="BD95">
        <v>2.5</v>
      </c>
      <c r="BE95">
        <v>3.4999999999999996</v>
      </c>
      <c r="BF95">
        <v>-1</v>
      </c>
      <c r="BG95">
        <v>3.4999999999999996</v>
      </c>
      <c r="BH95">
        <v>3.4999999999999996</v>
      </c>
      <c r="BI95">
        <v>-1</v>
      </c>
      <c r="BJ95">
        <v>3.4999999999999996</v>
      </c>
      <c r="BK95">
        <v>-1</v>
      </c>
      <c r="BL95">
        <v>2.5</v>
      </c>
      <c r="BM95">
        <v>1</v>
      </c>
      <c r="BN95">
        <v>0</v>
      </c>
      <c r="BO95">
        <v>0</v>
      </c>
      <c r="BP95">
        <v>-1</v>
      </c>
      <c r="BQ95">
        <v>-1</v>
      </c>
      <c r="BR95">
        <v>3</v>
      </c>
      <c r="BS95">
        <v>2</v>
      </c>
      <c r="BT95">
        <v>3.9999999999999996</v>
      </c>
      <c r="BU95">
        <v>-1</v>
      </c>
      <c r="BV95">
        <v>1.5000000000000002</v>
      </c>
      <c r="BW95">
        <v>-1</v>
      </c>
      <c r="BX95">
        <v>-1</v>
      </c>
      <c r="BY95">
        <v>-1</v>
      </c>
      <c r="BZ95">
        <v>1.3333333333333335</v>
      </c>
      <c r="CA95">
        <v>0</v>
      </c>
      <c r="CB95">
        <v>3.4999999999999996</v>
      </c>
      <c r="CC95">
        <v>-1</v>
      </c>
      <c r="CD95">
        <v>2.833333333333333</v>
      </c>
      <c r="CE95">
        <v>2</v>
      </c>
      <c r="CF95">
        <v>3.9999999999999996</v>
      </c>
      <c r="CG95">
        <v>1.3333333333333335</v>
      </c>
      <c r="CH95">
        <v>-1</v>
      </c>
      <c r="CI95">
        <v>-1</v>
      </c>
      <c r="CJ95">
        <v>0.16666666666666666</v>
      </c>
      <c r="CK95">
        <v>-1</v>
      </c>
      <c r="CL95">
        <v>3</v>
      </c>
      <c r="CM95">
        <v>-1</v>
      </c>
      <c r="CN95">
        <v>-1</v>
      </c>
      <c r="CO95">
        <v>2.5</v>
      </c>
      <c r="CP95">
        <v>-1</v>
      </c>
      <c r="CQ95">
        <v>0</v>
      </c>
    </row>
    <row r="96" spans="1:96" x14ac:dyDescent="0.35">
      <c r="A96" t="s">
        <v>923</v>
      </c>
      <c r="B96">
        <v>1.5000000000000002</v>
      </c>
      <c r="C96">
        <v>1.1666666666666667</v>
      </c>
      <c r="D96">
        <v>2.4999999999999996</v>
      </c>
      <c r="E96">
        <v>-1</v>
      </c>
      <c r="F96">
        <v>-1</v>
      </c>
      <c r="G96">
        <v>-1</v>
      </c>
      <c r="H96">
        <v>-1</v>
      </c>
      <c r="I96">
        <v>2.4999999999999996</v>
      </c>
      <c r="J96">
        <v>-1</v>
      </c>
      <c r="K96">
        <v>-1</v>
      </c>
      <c r="L96">
        <v>2</v>
      </c>
      <c r="M96">
        <v>1.3333333333333335</v>
      </c>
      <c r="N96">
        <v>-1</v>
      </c>
      <c r="O96">
        <v>2</v>
      </c>
      <c r="P96">
        <v>2.4999999999999996</v>
      </c>
      <c r="Q96">
        <v>-1</v>
      </c>
      <c r="R96">
        <v>-1</v>
      </c>
      <c r="S96">
        <v>2.4999999999999996</v>
      </c>
      <c r="T96">
        <v>2.333333333333333</v>
      </c>
      <c r="U96">
        <v>2.4999999999999996</v>
      </c>
      <c r="V96">
        <v>1</v>
      </c>
      <c r="W96">
        <v>1</v>
      </c>
      <c r="X96">
        <v>-1</v>
      </c>
      <c r="Y96">
        <v>2.4999999999999996</v>
      </c>
      <c r="Z96">
        <v>2.4999999999999996</v>
      </c>
      <c r="AA96">
        <v>2.4999999999999996</v>
      </c>
      <c r="AB96">
        <v>1.1666666666666667</v>
      </c>
      <c r="AC96">
        <v>1.1666666666666667</v>
      </c>
      <c r="AD96">
        <v>0.16666666666666666</v>
      </c>
      <c r="AE96">
        <v>-1</v>
      </c>
      <c r="AF96">
        <v>-1</v>
      </c>
      <c r="AG96">
        <v>-1</v>
      </c>
      <c r="AH96">
        <v>-1</v>
      </c>
      <c r="AI96">
        <v>-1</v>
      </c>
      <c r="AJ96">
        <v>-1</v>
      </c>
      <c r="AK96">
        <v>-1</v>
      </c>
      <c r="AL96">
        <v>-1</v>
      </c>
      <c r="AM96">
        <v>-1</v>
      </c>
      <c r="AN96">
        <v>1</v>
      </c>
      <c r="AO96">
        <v>-1</v>
      </c>
      <c r="AP96">
        <v>-1</v>
      </c>
      <c r="AQ96">
        <v>-1</v>
      </c>
      <c r="AR96">
        <v>-1</v>
      </c>
      <c r="AS96">
        <v>-1</v>
      </c>
      <c r="AT96">
        <v>-1</v>
      </c>
      <c r="AU96">
        <v>-1</v>
      </c>
      <c r="AV96">
        <v>-1</v>
      </c>
      <c r="AW96">
        <v>-1</v>
      </c>
      <c r="AX96">
        <v>-1</v>
      </c>
      <c r="AY96">
        <v>-1</v>
      </c>
      <c r="AZ96">
        <v>-1</v>
      </c>
      <c r="BA96">
        <v>-1</v>
      </c>
      <c r="BB96">
        <v>-1</v>
      </c>
      <c r="BC96">
        <v>-1</v>
      </c>
      <c r="BD96">
        <v>-1</v>
      </c>
      <c r="BE96">
        <v>0</v>
      </c>
      <c r="BF96">
        <v>-1</v>
      </c>
      <c r="BG96">
        <v>0</v>
      </c>
      <c r="BH96">
        <v>0</v>
      </c>
      <c r="BI96">
        <v>-1</v>
      </c>
      <c r="BJ96">
        <v>1.5000000000000002</v>
      </c>
      <c r="BK96">
        <v>-1</v>
      </c>
      <c r="BL96">
        <v>-1</v>
      </c>
      <c r="BM96">
        <v>-1</v>
      </c>
      <c r="BN96">
        <v>-1</v>
      </c>
      <c r="BO96">
        <v>-1</v>
      </c>
      <c r="BP96">
        <v>-1</v>
      </c>
      <c r="BQ96">
        <v>-1</v>
      </c>
      <c r="BR96">
        <v>-1</v>
      </c>
      <c r="BS96">
        <v>-1</v>
      </c>
      <c r="BT96">
        <v>1</v>
      </c>
      <c r="BU96">
        <v>-1</v>
      </c>
      <c r="BV96">
        <v>-1</v>
      </c>
      <c r="BW96">
        <v>-1</v>
      </c>
      <c r="BX96">
        <v>-1</v>
      </c>
      <c r="BY96">
        <v>-1</v>
      </c>
      <c r="BZ96">
        <v>-1</v>
      </c>
      <c r="CA96">
        <v>-1</v>
      </c>
      <c r="CB96">
        <v>0.33333333333333331</v>
      </c>
      <c r="CC96">
        <v>-1</v>
      </c>
      <c r="CD96">
        <v>0</v>
      </c>
      <c r="CE96">
        <v>-1</v>
      </c>
      <c r="CF96">
        <v>1</v>
      </c>
      <c r="CG96">
        <v>-1</v>
      </c>
      <c r="CH96">
        <v>-1</v>
      </c>
      <c r="CI96">
        <v>-1</v>
      </c>
      <c r="CJ96">
        <v>-1</v>
      </c>
      <c r="CK96">
        <v>-1</v>
      </c>
      <c r="CL96">
        <v>-1</v>
      </c>
      <c r="CM96">
        <v>-1</v>
      </c>
      <c r="CN96">
        <v>-1</v>
      </c>
      <c r="CO96">
        <v>-1</v>
      </c>
      <c r="CP96">
        <v>-1</v>
      </c>
      <c r="CQ96">
        <v>-1</v>
      </c>
      <c r="CR96">
        <v>0</v>
      </c>
    </row>
    <row r="97" spans="1:112" x14ac:dyDescent="0.35">
      <c r="A97" t="s">
        <v>924</v>
      </c>
      <c r="B97">
        <v>3.4999999999999996</v>
      </c>
      <c r="C97">
        <v>3.9999999999999996</v>
      </c>
      <c r="D97">
        <v>3.9999999999999996</v>
      </c>
      <c r="E97">
        <v>2.1666666666666665</v>
      </c>
      <c r="F97">
        <v>1.8333333333333335</v>
      </c>
      <c r="G97">
        <v>1.6666666666666667</v>
      </c>
      <c r="H97">
        <v>1.1666666666666667</v>
      </c>
      <c r="I97">
        <v>3.9999999999999996</v>
      </c>
      <c r="J97">
        <v>3.333333333333333</v>
      </c>
      <c r="K97">
        <v>0</v>
      </c>
      <c r="L97">
        <v>3.9999999999999996</v>
      </c>
      <c r="M97">
        <v>3.9999999999999996</v>
      </c>
      <c r="N97">
        <v>2.1666666666666665</v>
      </c>
      <c r="O97">
        <v>3.9999999999999996</v>
      </c>
      <c r="P97">
        <v>3.9999999999999996</v>
      </c>
      <c r="Q97">
        <v>2.6666666666666665</v>
      </c>
      <c r="R97">
        <v>1.1666666666666667</v>
      </c>
      <c r="S97">
        <v>3.9999999999999996</v>
      </c>
      <c r="T97">
        <v>3.9999999999999996</v>
      </c>
      <c r="U97">
        <v>3.9999999999999996</v>
      </c>
      <c r="V97">
        <v>3.4999999999999996</v>
      </c>
      <c r="W97">
        <v>2.9999999999999996</v>
      </c>
      <c r="X97">
        <v>1</v>
      </c>
      <c r="Y97">
        <v>3.9999999999999996</v>
      </c>
      <c r="Z97">
        <v>3.9999999999999996</v>
      </c>
      <c r="AA97">
        <v>3.9999999999999996</v>
      </c>
      <c r="AB97">
        <v>3.4999999999999996</v>
      </c>
      <c r="AC97">
        <v>3.4999999999999996</v>
      </c>
      <c r="AD97">
        <v>3.4999999999999996</v>
      </c>
      <c r="AE97">
        <v>3.4999999999999996</v>
      </c>
      <c r="AF97">
        <v>2.1666666666666665</v>
      </c>
      <c r="AG97">
        <v>2.333333333333333</v>
      </c>
      <c r="AH97">
        <v>0.16666666666666666</v>
      </c>
      <c r="AI97">
        <v>1.8333333333333335</v>
      </c>
      <c r="AJ97">
        <v>1.8333333333333335</v>
      </c>
      <c r="AK97">
        <v>0.33333333333333331</v>
      </c>
      <c r="AL97">
        <v>1.8333333333333333</v>
      </c>
      <c r="AM97">
        <v>0.33333333333333331</v>
      </c>
      <c r="AN97">
        <v>3.4999999999999996</v>
      </c>
      <c r="AO97">
        <v>0</v>
      </c>
      <c r="AP97">
        <v>0</v>
      </c>
      <c r="AQ97">
        <v>0</v>
      </c>
      <c r="AR97">
        <v>2.1666666666666665</v>
      </c>
      <c r="AS97">
        <v>0.16666666666666666</v>
      </c>
      <c r="AT97">
        <v>3.333333333333333</v>
      </c>
      <c r="AU97">
        <v>3.333333333333333</v>
      </c>
      <c r="AV97">
        <v>0</v>
      </c>
      <c r="AW97">
        <v>1.1666666666666667</v>
      </c>
      <c r="AX97">
        <v>2.6666666666666665</v>
      </c>
      <c r="AY97">
        <v>0</v>
      </c>
      <c r="AZ97">
        <v>0</v>
      </c>
      <c r="BA97">
        <v>0</v>
      </c>
      <c r="BB97">
        <v>0</v>
      </c>
      <c r="BC97">
        <v>-1</v>
      </c>
      <c r="BD97">
        <v>3.4999999999999996</v>
      </c>
      <c r="BE97">
        <v>3.4999999999999996</v>
      </c>
      <c r="BF97">
        <v>0.16666666666666666</v>
      </c>
      <c r="BG97">
        <v>3.4999999999999996</v>
      </c>
      <c r="BH97">
        <v>3.4999999999999996</v>
      </c>
      <c r="BI97">
        <v>0</v>
      </c>
      <c r="BJ97">
        <v>3.4999999999999996</v>
      </c>
      <c r="BK97">
        <v>1.1666666666666667</v>
      </c>
      <c r="BL97">
        <v>3.6666666666666665</v>
      </c>
      <c r="BM97">
        <v>2.1666666666666665</v>
      </c>
      <c r="BN97">
        <v>1.1666666666666667</v>
      </c>
      <c r="BO97">
        <v>1.1666666666666667</v>
      </c>
      <c r="BP97">
        <v>0.5</v>
      </c>
      <c r="BQ97">
        <v>-1</v>
      </c>
      <c r="BR97">
        <v>3.9999999999999996</v>
      </c>
      <c r="BS97">
        <v>3.1666666666666665</v>
      </c>
      <c r="BT97">
        <v>3.9999999999999996</v>
      </c>
      <c r="BU97">
        <v>0.16666666666666666</v>
      </c>
      <c r="BV97">
        <v>2.4999999999999996</v>
      </c>
      <c r="BW97">
        <v>0.16666666666666666</v>
      </c>
      <c r="BX97">
        <v>0</v>
      </c>
      <c r="BY97">
        <v>0</v>
      </c>
      <c r="BZ97">
        <v>2.333333333333333</v>
      </c>
      <c r="CA97">
        <v>1</v>
      </c>
      <c r="CB97">
        <v>3.4999999999999996</v>
      </c>
      <c r="CC97">
        <v>1.3333333333333335</v>
      </c>
      <c r="CD97">
        <v>2.833333333333333</v>
      </c>
      <c r="CE97">
        <v>2.9999999999999996</v>
      </c>
      <c r="CF97">
        <v>3.9999999999999996</v>
      </c>
      <c r="CG97">
        <v>2.4999999999999996</v>
      </c>
      <c r="CH97">
        <v>1.1666666666666667</v>
      </c>
      <c r="CI97">
        <v>1.1666666666666667</v>
      </c>
      <c r="CJ97">
        <v>1.3333333333333335</v>
      </c>
      <c r="CK97">
        <v>0</v>
      </c>
      <c r="CL97">
        <v>3.9999999999999996</v>
      </c>
      <c r="CM97">
        <v>0</v>
      </c>
      <c r="CN97">
        <v>0</v>
      </c>
      <c r="CO97">
        <v>3.4999999999999996</v>
      </c>
      <c r="CP97">
        <v>1</v>
      </c>
      <c r="CQ97">
        <v>1.1666666666666667</v>
      </c>
      <c r="CR97">
        <v>3.9999999999999996</v>
      </c>
      <c r="CS97">
        <v>0</v>
      </c>
    </row>
    <row r="98" spans="1:112" x14ac:dyDescent="0.35">
      <c r="A98" t="s">
        <v>925</v>
      </c>
      <c r="B98">
        <v>3.4999999999999996</v>
      </c>
      <c r="C98">
        <v>3.833333333333333</v>
      </c>
      <c r="D98">
        <v>3.9999999999999996</v>
      </c>
      <c r="E98">
        <v>2</v>
      </c>
      <c r="F98">
        <v>1.5</v>
      </c>
      <c r="G98">
        <v>1.5</v>
      </c>
      <c r="H98">
        <v>1</v>
      </c>
      <c r="I98">
        <v>3.9999999999999996</v>
      </c>
      <c r="J98">
        <v>3.1666666666666665</v>
      </c>
      <c r="K98">
        <v>0</v>
      </c>
      <c r="L98">
        <v>3.833333333333333</v>
      </c>
      <c r="M98">
        <v>3.833333333333333</v>
      </c>
      <c r="N98">
        <v>2.1666666666666665</v>
      </c>
      <c r="O98">
        <v>3.833333333333333</v>
      </c>
      <c r="P98">
        <v>3.9999999999999996</v>
      </c>
      <c r="Q98">
        <v>2.5</v>
      </c>
      <c r="R98">
        <v>1</v>
      </c>
      <c r="S98">
        <v>3.9999999999999996</v>
      </c>
      <c r="T98">
        <v>3.9999999999999996</v>
      </c>
      <c r="U98">
        <v>3.9999999999999996</v>
      </c>
      <c r="V98">
        <v>3.333333333333333</v>
      </c>
      <c r="W98">
        <v>2.833333333333333</v>
      </c>
      <c r="X98">
        <v>1</v>
      </c>
      <c r="Y98">
        <v>3.9999999999999996</v>
      </c>
      <c r="Z98">
        <v>3.9999999999999996</v>
      </c>
      <c r="AA98">
        <v>3.9999999999999996</v>
      </c>
      <c r="AB98">
        <v>3.333333333333333</v>
      </c>
      <c r="AC98">
        <v>3.333333333333333</v>
      </c>
      <c r="AD98">
        <v>3.333333333333333</v>
      </c>
      <c r="AE98">
        <v>3.333333333333333</v>
      </c>
      <c r="AF98">
        <v>2</v>
      </c>
      <c r="AG98">
        <v>2.333333333333333</v>
      </c>
      <c r="AH98">
        <v>0</v>
      </c>
      <c r="AI98">
        <v>1.5</v>
      </c>
      <c r="AJ98">
        <v>1.5</v>
      </c>
      <c r="AK98">
        <v>0</v>
      </c>
      <c r="AL98">
        <v>1.6666666666666665</v>
      </c>
      <c r="AM98">
        <v>0</v>
      </c>
      <c r="AN98">
        <v>3.333333333333333</v>
      </c>
      <c r="AO98">
        <v>0</v>
      </c>
      <c r="AP98">
        <v>0</v>
      </c>
      <c r="AQ98">
        <v>0</v>
      </c>
      <c r="AR98">
        <v>2</v>
      </c>
      <c r="AS98">
        <v>0</v>
      </c>
      <c r="AT98">
        <v>3.1666666666666665</v>
      </c>
      <c r="AU98">
        <v>3.1666666666666665</v>
      </c>
      <c r="AV98">
        <v>0</v>
      </c>
      <c r="AW98">
        <v>1</v>
      </c>
      <c r="AX98">
        <v>2.5</v>
      </c>
      <c r="AY98">
        <v>0</v>
      </c>
      <c r="AZ98">
        <v>0</v>
      </c>
      <c r="BA98">
        <v>0</v>
      </c>
      <c r="BB98">
        <v>0</v>
      </c>
      <c r="BC98">
        <v>-1</v>
      </c>
      <c r="BD98">
        <v>3.333333333333333</v>
      </c>
      <c r="BE98">
        <v>3.333333333333333</v>
      </c>
      <c r="BF98">
        <v>0</v>
      </c>
      <c r="BG98">
        <v>3.333333333333333</v>
      </c>
      <c r="BH98">
        <v>3.333333333333333</v>
      </c>
      <c r="BI98">
        <v>0</v>
      </c>
      <c r="BJ98">
        <v>3.4999999999999996</v>
      </c>
      <c r="BK98">
        <v>1</v>
      </c>
      <c r="BL98">
        <v>3.5</v>
      </c>
      <c r="BM98">
        <v>2</v>
      </c>
      <c r="BN98">
        <v>1</v>
      </c>
      <c r="BO98">
        <v>1</v>
      </c>
      <c r="BP98">
        <v>0.5</v>
      </c>
      <c r="BQ98">
        <v>-1</v>
      </c>
      <c r="BR98">
        <v>3.833333333333333</v>
      </c>
      <c r="BS98">
        <v>3</v>
      </c>
      <c r="BT98">
        <v>3.833333333333333</v>
      </c>
      <c r="BU98">
        <v>0</v>
      </c>
      <c r="BV98">
        <v>2.333333333333333</v>
      </c>
      <c r="BW98">
        <v>0</v>
      </c>
      <c r="BX98">
        <v>0</v>
      </c>
      <c r="BY98">
        <v>0</v>
      </c>
      <c r="BZ98">
        <v>2.1666666666666665</v>
      </c>
      <c r="CA98">
        <v>1</v>
      </c>
      <c r="CB98">
        <v>3.333333333333333</v>
      </c>
      <c r="CC98">
        <v>1</v>
      </c>
      <c r="CD98">
        <v>2.833333333333333</v>
      </c>
      <c r="CE98">
        <v>2.833333333333333</v>
      </c>
      <c r="CF98">
        <v>3.833333333333333</v>
      </c>
      <c r="CG98">
        <v>2.1666666666666665</v>
      </c>
      <c r="CH98">
        <v>1</v>
      </c>
      <c r="CI98">
        <v>1</v>
      </c>
      <c r="CJ98">
        <v>1</v>
      </c>
      <c r="CK98">
        <v>0</v>
      </c>
      <c r="CL98">
        <v>3.833333333333333</v>
      </c>
      <c r="CM98">
        <v>0</v>
      </c>
      <c r="CN98">
        <v>0</v>
      </c>
      <c r="CO98">
        <v>3.333333333333333</v>
      </c>
      <c r="CP98">
        <v>1</v>
      </c>
      <c r="CQ98">
        <v>1</v>
      </c>
      <c r="CR98">
        <v>3.833333333333333</v>
      </c>
      <c r="CS98">
        <v>0</v>
      </c>
      <c r="CT98">
        <v>0</v>
      </c>
    </row>
    <row r="99" spans="1:112" x14ac:dyDescent="0.35">
      <c r="A99" t="s">
        <v>926</v>
      </c>
      <c r="B99">
        <v>-1</v>
      </c>
      <c r="C99">
        <v>-1</v>
      </c>
      <c r="D99">
        <v>1.5</v>
      </c>
      <c r="E99">
        <v>-1</v>
      </c>
      <c r="F99">
        <v>-1</v>
      </c>
      <c r="G99">
        <v>-1</v>
      </c>
      <c r="H99">
        <v>-1</v>
      </c>
      <c r="I99">
        <v>1.5</v>
      </c>
      <c r="J99">
        <v>-1</v>
      </c>
      <c r="K99">
        <v>-1</v>
      </c>
      <c r="L99">
        <v>1.5</v>
      </c>
      <c r="M99">
        <v>-1</v>
      </c>
      <c r="N99">
        <v>-1</v>
      </c>
      <c r="O99">
        <v>1.5</v>
      </c>
      <c r="P99">
        <v>1.5</v>
      </c>
      <c r="Q99">
        <v>-1</v>
      </c>
      <c r="R99">
        <v>-1</v>
      </c>
      <c r="S99">
        <v>1.5</v>
      </c>
      <c r="T99">
        <v>1.5</v>
      </c>
      <c r="U99">
        <v>1.5</v>
      </c>
      <c r="V99">
        <v>-1</v>
      </c>
      <c r="W99">
        <v>-1</v>
      </c>
      <c r="X99">
        <v>-1</v>
      </c>
      <c r="Y99">
        <v>1.5</v>
      </c>
      <c r="Z99">
        <v>1.5</v>
      </c>
      <c r="AA99">
        <v>1.5</v>
      </c>
      <c r="AB99">
        <v>-1</v>
      </c>
      <c r="AC99">
        <v>-1</v>
      </c>
      <c r="AD99">
        <v>-1</v>
      </c>
      <c r="AE99">
        <v>-1</v>
      </c>
      <c r="AF99">
        <v>-1</v>
      </c>
      <c r="AG99">
        <v>-1</v>
      </c>
      <c r="AH99">
        <v>-1</v>
      </c>
      <c r="AI99">
        <v>-1</v>
      </c>
      <c r="AJ99">
        <v>-1</v>
      </c>
      <c r="AK99">
        <v>-1</v>
      </c>
      <c r="AL99">
        <v>-1</v>
      </c>
      <c r="AM99">
        <v>-1</v>
      </c>
      <c r="AN99">
        <v>0</v>
      </c>
      <c r="AO99">
        <v>-1</v>
      </c>
      <c r="AP99">
        <v>-1</v>
      </c>
      <c r="AQ99">
        <v>-1</v>
      </c>
      <c r="AR99">
        <v>-1</v>
      </c>
      <c r="AS99">
        <v>-1</v>
      </c>
      <c r="AT99">
        <v>-1</v>
      </c>
      <c r="AU99">
        <v>-1</v>
      </c>
      <c r="AV99">
        <v>-1</v>
      </c>
      <c r="AW99">
        <v>-1</v>
      </c>
      <c r="AX99">
        <v>-1</v>
      </c>
      <c r="AY99">
        <v>-1</v>
      </c>
      <c r="AZ99">
        <v>-1</v>
      </c>
      <c r="BA99">
        <v>-1</v>
      </c>
      <c r="BB99">
        <v>-1</v>
      </c>
      <c r="BC99">
        <v>-1</v>
      </c>
      <c r="BD99">
        <v>-1</v>
      </c>
      <c r="BE99">
        <v>-1</v>
      </c>
      <c r="BF99">
        <v>-1</v>
      </c>
      <c r="BG99">
        <v>-1</v>
      </c>
      <c r="BH99">
        <v>-1</v>
      </c>
      <c r="BI99">
        <v>-1</v>
      </c>
      <c r="BJ99">
        <v>0</v>
      </c>
      <c r="BK99">
        <v>-1</v>
      </c>
      <c r="BL99">
        <v>-1</v>
      </c>
      <c r="BM99">
        <v>-1</v>
      </c>
      <c r="BN99">
        <v>-1</v>
      </c>
      <c r="BO99">
        <v>-1</v>
      </c>
      <c r="BP99">
        <v>-1</v>
      </c>
      <c r="BQ99">
        <v>-1</v>
      </c>
      <c r="BR99">
        <v>-1</v>
      </c>
      <c r="BS99">
        <v>-1</v>
      </c>
      <c r="BT99">
        <v>-1</v>
      </c>
      <c r="BU99">
        <v>-1</v>
      </c>
      <c r="BV99">
        <v>-1</v>
      </c>
      <c r="BW99">
        <v>-1</v>
      </c>
      <c r="BX99">
        <v>-1</v>
      </c>
      <c r="BY99">
        <v>-1</v>
      </c>
      <c r="BZ99">
        <v>-1</v>
      </c>
      <c r="CA99">
        <v>-1</v>
      </c>
      <c r="CB99">
        <v>-1</v>
      </c>
      <c r="CC99">
        <v>-1</v>
      </c>
      <c r="CD99">
        <v>-1</v>
      </c>
      <c r="CE99">
        <v>-1</v>
      </c>
      <c r="CF99">
        <v>-1</v>
      </c>
      <c r="CG99">
        <v>-1</v>
      </c>
      <c r="CH99">
        <v>-1</v>
      </c>
      <c r="CI99">
        <v>-1</v>
      </c>
      <c r="CJ99">
        <v>-1</v>
      </c>
      <c r="CK99">
        <v>-1</v>
      </c>
      <c r="CL99">
        <v>-1</v>
      </c>
      <c r="CM99">
        <v>-1</v>
      </c>
      <c r="CN99">
        <v>-1</v>
      </c>
      <c r="CO99">
        <v>-1</v>
      </c>
      <c r="CP99">
        <v>-1</v>
      </c>
      <c r="CQ99">
        <v>-1</v>
      </c>
      <c r="CR99">
        <v>-1</v>
      </c>
      <c r="CS99">
        <v>-1</v>
      </c>
      <c r="CT99">
        <v>-1</v>
      </c>
      <c r="CU99">
        <v>0</v>
      </c>
    </row>
    <row r="100" spans="1:112" x14ac:dyDescent="0.35">
      <c r="A100" t="s">
        <v>927</v>
      </c>
      <c r="B100">
        <v>2.4999999999999996</v>
      </c>
      <c r="C100">
        <v>2.6666666666666665</v>
      </c>
      <c r="D100">
        <v>2.9999999999999996</v>
      </c>
      <c r="E100">
        <v>1</v>
      </c>
      <c r="F100">
        <v>0</v>
      </c>
      <c r="G100">
        <v>0</v>
      </c>
      <c r="H100">
        <v>0</v>
      </c>
      <c r="I100">
        <v>2.9999999999999996</v>
      </c>
      <c r="J100">
        <v>1</v>
      </c>
      <c r="K100">
        <v>-1</v>
      </c>
      <c r="L100">
        <v>2.5</v>
      </c>
      <c r="M100">
        <v>2.833333333333333</v>
      </c>
      <c r="N100">
        <v>1</v>
      </c>
      <c r="O100">
        <v>2.5</v>
      </c>
      <c r="P100">
        <v>2.9999999999999996</v>
      </c>
      <c r="Q100">
        <v>1</v>
      </c>
      <c r="R100">
        <v>-1</v>
      </c>
      <c r="S100">
        <v>2.9999999999999996</v>
      </c>
      <c r="T100">
        <v>2.833333333333333</v>
      </c>
      <c r="U100">
        <v>2.9999999999999996</v>
      </c>
      <c r="V100">
        <v>2</v>
      </c>
      <c r="W100">
        <v>2</v>
      </c>
      <c r="X100">
        <v>0</v>
      </c>
      <c r="Y100">
        <v>2.9999999999999996</v>
      </c>
      <c r="Z100">
        <v>2.9999999999999996</v>
      </c>
      <c r="AA100">
        <v>2.9999999999999996</v>
      </c>
      <c r="AB100">
        <v>2.1666666666666665</v>
      </c>
      <c r="AC100">
        <v>2.1666666666666665</v>
      </c>
      <c r="AD100">
        <v>2.1666666666666665</v>
      </c>
      <c r="AE100">
        <v>1.1666666666666667</v>
      </c>
      <c r="AF100">
        <v>1</v>
      </c>
      <c r="AG100">
        <v>1</v>
      </c>
      <c r="AH100">
        <v>-1</v>
      </c>
      <c r="AI100">
        <v>-1</v>
      </c>
      <c r="AJ100">
        <v>-1</v>
      </c>
      <c r="AK100">
        <v>-1</v>
      </c>
      <c r="AL100">
        <v>-1</v>
      </c>
      <c r="AM100">
        <v>-1</v>
      </c>
      <c r="AN100">
        <v>2</v>
      </c>
      <c r="AO100">
        <v>-1</v>
      </c>
      <c r="AP100">
        <v>-1</v>
      </c>
      <c r="AQ100">
        <v>-1</v>
      </c>
      <c r="AR100">
        <v>1</v>
      </c>
      <c r="AS100">
        <v>-1</v>
      </c>
      <c r="AT100">
        <v>1</v>
      </c>
      <c r="AU100">
        <v>1</v>
      </c>
      <c r="AV100">
        <v>-1</v>
      </c>
      <c r="AW100">
        <v>0</v>
      </c>
      <c r="AX100">
        <v>1</v>
      </c>
      <c r="AY100">
        <v>-1</v>
      </c>
      <c r="AZ100">
        <v>-1</v>
      </c>
      <c r="BA100">
        <v>-1</v>
      </c>
      <c r="BB100">
        <v>-1</v>
      </c>
      <c r="BC100">
        <v>-1</v>
      </c>
      <c r="BD100">
        <v>1</v>
      </c>
      <c r="BE100">
        <v>2</v>
      </c>
      <c r="BF100">
        <v>-1</v>
      </c>
      <c r="BG100">
        <v>2</v>
      </c>
      <c r="BH100">
        <v>2</v>
      </c>
      <c r="BI100">
        <v>-1</v>
      </c>
      <c r="BJ100">
        <v>2.4999999999999996</v>
      </c>
      <c r="BK100">
        <v>-1</v>
      </c>
      <c r="BL100">
        <v>1.5</v>
      </c>
      <c r="BM100">
        <v>1</v>
      </c>
      <c r="BN100">
        <v>0</v>
      </c>
      <c r="BO100">
        <v>0</v>
      </c>
      <c r="BP100">
        <v>-1</v>
      </c>
      <c r="BQ100">
        <v>-1</v>
      </c>
      <c r="BR100">
        <v>1.5</v>
      </c>
      <c r="BS100">
        <v>1</v>
      </c>
      <c r="BT100">
        <v>2.5</v>
      </c>
      <c r="BU100">
        <v>-1</v>
      </c>
      <c r="BV100">
        <v>1</v>
      </c>
      <c r="BW100">
        <v>-1</v>
      </c>
      <c r="BX100">
        <v>-1</v>
      </c>
      <c r="BY100">
        <v>-1</v>
      </c>
      <c r="BZ100">
        <v>1</v>
      </c>
      <c r="CA100">
        <v>0</v>
      </c>
      <c r="CB100">
        <v>2.333333333333333</v>
      </c>
      <c r="CC100">
        <v>-1</v>
      </c>
      <c r="CD100">
        <v>2</v>
      </c>
      <c r="CE100">
        <v>1</v>
      </c>
      <c r="CF100">
        <v>2.5</v>
      </c>
      <c r="CG100">
        <v>1.1666666666666667</v>
      </c>
      <c r="CH100">
        <v>-1</v>
      </c>
      <c r="CI100">
        <v>-1</v>
      </c>
      <c r="CJ100">
        <v>0</v>
      </c>
      <c r="CK100">
        <v>-1</v>
      </c>
      <c r="CL100">
        <v>1.5</v>
      </c>
      <c r="CM100">
        <v>-1</v>
      </c>
      <c r="CN100">
        <v>-1</v>
      </c>
      <c r="CO100">
        <v>1.1666666666666667</v>
      </c>
      <c r="CP100">
        <v>-1</v>
      </c>
      <c r="CQ100">
        <v>0</v>
      </c>
      <c r="CR100">
        <v>2.5</v>
      </c>
      <c r="CS100">
        <v>-1</v>
      </c>
      <c r="CT100">
        <v>-1</v>
      </c>
      <c r="CU100">
        <v>2.4999999999999996</v>
      </c>
      <c r="CV100">
        <v>0</v>
      </c>
    </row>
    <row r="101" spans="1:112" x14ac:dyDescent="0.35">
      <c r="A101" t="s">
        <v>928</v>
      </c>
      <c r="B101">
        <v>3.4999999999999996</v>
      </c>
      <c r="C101">
        <v>3.9999999999999996</v>
      </c>
      <c r="D101">
        <v>3.9999999999999996</v>
      </c>
      <c r="E101">
        <v>2.4999999999999996</v>
      </c>
      <c r="F101">
        <v>2</v>
      </c>
      <c r="G101">
        <v>2</v>
      </c>
      <c r="H101">
        <v>1.5000000000000002</v>
      </c>
      <c r="I101">
        <v>3.9999999999999996</v>
      </c>
      <c r="J101">
        <v>3.4999999999999996</v>
      </c>
      <c r="K101">
        <v>0</v>
      </c>
      <c r="L101">
        <v>3.9999999999999996</v>
      </c>
      <c r="M101">
        <v>3.9999999999999996</v>
      </c>
      <c r="N101">
        <v>2.4999999999999996</v>
      </c>
      <c r="O101">
        <v>3.9999999999999996</v>
      </c>
      <c r="P101">
        <v>3.9999999999999996</v>
      </c>
      <c r="Q101">
        <v>2.9999999999999996</v>
      </c>
      <c r="R101">
        <v>1.5000000000000002</v>
      </c>
      <c r="S101">
        <v>3.9999999999999996</v>
      </c>
      <c r="T101">
        <v>3.9999999999999996</v>
      </c>
      <c r="U101">
        <v>3.9999999999999996</v>
      </c>
      <c r="V101">
        <v>3.4999999999999996</v>
      </c>
      <c r="W101">
        <v>2.9999999999999996</v>
      </c>
      <c r="X101">
        <v>1</v>
      </c>
      <c r="Y101">
        <v>3.9999999999999996</v>
      </c>
      <c r="Z101">
        <v>3.9999999999999996</v>
      </c>
      <c r="AA101">
        <v>3.9999999999999996</v>
      </c>
      <c r="AB101">
        <v>3.4999999999999996</v>
      </c>
      <c r="AC101">
        <v>3.4999999999999996</v>
      </c>
      <c r="AD101">
        <v>3.4999999999999996</v>
      </c>
      <c r="AE101">
        <v>3.4999999999999996</v>
      </c>
      <c r="AF101">
        <v>2.4999999999999996</v>
      </c>
      <c r="AG101">
        <v>2.4999999999999996</v>
      </c>
      <c r="AH101">
        <v>0.5</v>
      </c>
      <c r="AI101">
        <v>2</v>
      </c>
      <c r="AJ101">
        <v>2</v>
      </c>
      <c r="AK101">
        <v>0.5</v>
      </c>
      <c r="AL101">
        <v>2</v>
      </c>
      <c r="AM101">
        <v>0.5</v>
      </c>
      <c r="AN101">
        <v>3.4999999999999996</v>
      </c>
      <c r="AO101">
        <v>0</v>
      </c>
      <c r="AP101">
        <v>0</v>
      </c>
      <c r="AQ101">
        <v>0</v>
      </c>
      <c r="AR101">
        <v>2.4999999999999996</v>
      </c>
      <c r="AS101">
        <v>0.5</v>
      </c>
      <c r="AT101">
        <v>3.4999999999999996</v>
      </c>
      <c r="AU101">
        <v>3.4999999999999996</v>
      </c>
      <c r="AV101">
        <v>0</v>
      </c>
      <c r="AW101">
        <v>1.5000000000000002</v>
      </c>
      <c r="AX101">
        <v>2.9999999999999996</v>
      </c>
      <c r="AY101">
        <v>0.33333333333333331</v>
      </c>
      <c r="AZ101">
        <v>0.16666666666666666</v>
      </c>
      <c r="BA101">
        <v>0.16666666666666666</v>
      </c>
      <c r="BB101">
        <v>0</v>
      </c>
      <c r="BC101">
        <v>-1</v>
      </c>
      <c r="BD101">
        <v>3.4999999999999996</v>
      </c>
      <c r="BE101">
        <v>3.4999999999999996</v>
      </c>
      <c r="BF101">
        <v>0.5</v>
      </c>
      <c r="BG101">
        <v>3.4999999999999996</v>
      </c>
      <c r="BH101">
        <v>3.4999999999999996</v>
      </c>
      <c r="BI101">
        <v>0</v>
      </c>
      <c r="BJ101">
        <v>3.4999999999999996</v>
      </c>
      <c r="BK101">
        <v>1.5000000000000002</v>
      </c>
      <c r="BL101">
        <v>3.9999999999999996</v>
      </c>
      <c r="BM101">
        <v>2.4999999999999996</v>
      </c>
      <c r="BN101">
        <v>1.5000000000000002</v>
      </c>
      <c r="BO101">
        <v>1.5000000000000002</v>
      </c>
      <c r="BP101">
        <v>0.5</v>
      </c>
      <c r="BQ101">
        <v>-1</v>
      </c>
      <c r="BR101">
        <v>3.9999999999999996</v>
      </c>
      <c r="BS101">
        <v>3.4999999999999996</v>
      </c>
      <c r="BT101">
        <v>3.9999999999999996</v>
      </c>
      <c r="BU101">
        <v>0.5</v>
      </c>
      <c r="BV101">
        <v>2.4999999999999996</v>
      </c>
      <c r="BW101">
        <v>0.5</v>
      </c>
      <c r="BX101">
        <v>0</v>
      </c>
      <c r="BY101">
        <v>0</v>
      </c>
      <c r="BZ101">
        <v>2.4999999999999996</v>
      </c>
      <c r="CA101">
        <v>1.3333333333333335</v>
      </c>
      <c r="CB101">
        <v>3.4999999999999996</v>
      </c>
      <c r="CC101">
        <v>1.5000000000000002</v>
      </c>
      <c r="CD101">
        <v>2.9999999999999996</v>
      </c>
      <c r="CE101">
        <v>2.9999999999999996</v>
      </c>
      <c r="CF101">
        <v>3.9999999999999996</v>
      </c>
      <c r="CG101">
        <v>2.4999999999999996</v>
      </c>
      <c r="CH101">
        <v>1.3333333333333335</v>
      </c>
      <c r="CI101">
        <v>1.5000000000000002</v>
      </c>
      <c r="CJ101">
        <v>1.5000000000000002</v>
      </c>
      <c r="CK101">
        <v>0</v>
      </c>
      <c r="CL101">
        <v>3.9999999999999996</v>
      </c>
      <c r="CM101">
        <v>0</v>
      </c>
      <c r="CN101">
        <v>0</v>
      </c>
      <c r="CO101">
        <v>3.4999999999999996</v>
      </c>
      <c r="CP101">
        <v>1</v>
      </c>
      <c r="CQ101">
        <v>1.5000000000000002</v>
      </c>
      <c r="CR101">
        <v>3.9999999999999996</v>
      </c>
      <c r="CS101">
        <v>0.33333333333333331</v>
      </c>
      <c r="CT101">
        <v>0.5</v>
      </c>
      <c r="CU101">
        <v>3.4999999999999996</v>
      </c>
      <c r="CV101">
        <v>2.5</v>
      </c>
      <c r="CW101">
        <v>0</v>
      </c>
    </row>
    <row r="102" spans="1:112" x14ac:dyDescent="0.35">
      <c r="A102" t="s">
        <v>929</v>
      </c>
      <c r="B102">
        <v>3.4999999999999996</v>
      </c>
      <c r="C102">
        <v>3.9999999999999996</v>
      </c>
      <c r="D102">
        <v>3.9999999999999996</v>
      </c>
      <c r="E102">
        <v>2.4999999999999996</v>
      </c>
      <c r="F102">
        <v>2</v>
      </c>
      <c r="G102">
        <v>2</v>
      </c>
      <c r="H102">
        <v>1.5000000000000002</v>
      </c>
      <c r="I102">
        <v>3.9999999999999996</v>
      </c>
      <c r="J102">
        <v>3.4999999999999996</v>
      </c>
      <c r="K102">
        <v>0</v>
      </c>
      <c r="L102">
        <v>3.9999999999999996</v>
      </c>
      <c r="M102">
        <v>3.9999999999999996</v>
      </c>
      <c r="N102">
        <v>2.4999999999999996</v>
      </c>
      <c r="O102">
        <v>3.9999999999999996</v>
      </c>
      <c r="P102">
        <v>3.9999999999999996</v>
      </c>
      <c r="Q102">
        <v>2.9999999999999996</v>
      </c>
      <c r="R102">
        <v>1.5000000000000002</v>
      </c>
      <c r="S102">
        <v>3.9999999999999996</v>
      </c>
      <c r="T102">
        <v>3.9999999999999996</v>
      </c>
      <c r="U102">
        <v>3.9999999999999996</v>
      </c>
      <c r="V102">
        <v>3.4999999999999996</v>
      </c>
      <c r="W102">
        <v>2.9999999999999996</v>
      </c>
      <c r="X102">
        <v>1</v>
      </c>
      <c r="Y102">
        <v>3.9999999999999996</v>
      </c>
      <c r="Z102">
        <v>3.9999999999999996</v>
      </c>
      <c r="AA102">
        <v>3.9999999999999996</v>
      </c>
      <c r="AB102">
        <v>3.4999999999999996</v>
      </c>
      <c r="AC102">
        <v>3.4999999999999996</v>
      </c>
      <c r="AD102">
        <v>3.4999999999999996</v>
      </c>
      <c r="AE102">
        <v>3.4999999999999996</v>
      </c>
      <c r="AF102">
        <v>2.4999999999999996</v>
      </c>
      <c r="AG102">
        <v>2.4999999999999996</v>
      </c>
      <c r="AH102">
        <v>0.5</v>
      </c>
      <c r="AI102">
        <v>2</v>
      </c>
      <c r="AJ102">
        <v>2</v>
      </c>
      <c r="AK102">
        <v>0.5</v>
      </c>
      <c r="AL102">
        <v>2</v>
      </c>
      <c r="AM102">
        <v>0.5</v>
      </c>
      <c r="AN102">
        <v>3.4999999999999996</v>
      </c>
      <c r="AO102">
        <v>0</v>
      </c>
      <c r="AP102">
        <v>0</v>
      </c>
      <c r="AQ102">
        <v>0</v>
      </c>
      <c r="AR102">
        <v>2.4999999999999996</v>
      </c>
      <c r="AS102">
        <v>0.5</v>
      </c>
      <c r="AT102">
        <v>3.4999999999999996</v>
      </c>
      <c r="AU102">
        <v>3.4999999999999996</v>
      </c>
      <c r="AV102">
        <v>0</v>
      </c>
      <c r="AW102">
        <v>1.5000000000000002</v>
      </c>
      <c r="AX102">
        <v>2.9999999999999996</v>
      </c>
      <c r="AY102">
        <v>0.33333333333333331</v>
      </c>
      <c r="AZ102">
        <v>0.16666666666666666</v>
      </c>
      <c r="BA102">
        <v>0.16666666666666666</v>
      </c>
      <c r="BB102">
        <v>0</v>
      </c>
      <c r="BC102">
        <v>-1</v>
      </c>
      <c r="BD102">
        <v>3.4999999999999996</v>
      </c>
      <c r="BE102">
        <v>3.4999999999999996</v>
      </c>
      <c r="BF102">
        <v>0.5</v>
      </c>
      <c r="BG102">
        <v>3.4999999999999996</v>
      </c>
      <c r="BH102">
        <v>3.4999999999999996</v>
      </c>
      <c r="BI102">
        <v>0</v>
      </c>
      <c r="BJ102">
        <v>3.4999999999999996</v>
      </c>
      <c r="BK102">
        <v>1.5000000000000002</v>
      </c>
      <c r="BL102">
        <v>3.9999999999999996</v>
      </c>
      <c r="BM102">
        <v>2.4999999999999996</v>
      </c>
      <c r="BN102">
        <v>1.5000000000000002</v>
      </c>
      <c r="BO102">
        <v>1.5000000000000002</v>
      </c>
      <c r="BP102">
        <v>0.5</v>
      </c>
      <c r="BQ102">
        <v>-1</v>
      </c>
      <c r="BR102">
        <v>3.9999999999999996</v>
      </c>
      <c r="BS102">
        <v>3.4999999999999996</v>
      </c>
      <c r="BT102">
        <v>3.9999999999999996</v>
      </c>
      <c r="BU102">
        <v>0.5</v>
      </c>
      <c r="BV102">
        <v>2.4999999999999996</v>
      </c>
      <c r="BW102">
        <v>0.5</v>
      </c>
      <c r="BX102">
        <v>0</v>
      </c>
      <c r="BY102">
        <v>0</v>
      </c>
      <c r="BZ102">
        <v>2.4999999999999996</v>
      </c>
      <c r="CA102">
        <v>1.3333333333333335</v>
      </c>
      <c r="CB102">
        <v>3.4999999999999996</v>
      </c>
      <c r="CC102">
        <v>1.5000000000000002</v>
      </c>
      <c r="CD102">
        <v>2.9999999999999996</v>
      </c>
      <c r="CE102">
        <v>2.9999999999999996</v>
      </c>
      <c r="CF102">
        <v>3.9999999999999996</v>
      </c>
      <c r="CG102">
        <v>2.4999999999999996</v>
      </c>
      <c r="CH102">
        <v>1.3333333333333335</v>
      </c>
      <c r="CI102">
        <v>1.5000000000000002</v>
      </c>
      <c r="CJ102">
        <v>1.5000000000000002</v>
      </c>
      <c r="CK102">
        <v>0</v>
      </c>
      <c r="CL102">
        <v>3.9999999999999996</v>
      </c>
      <c r="CM102">
        <v>0</v>
      </c>
      <c r="CN102">
        <v>0</v>
      </c>
      <c r="CO102">
        <v>3.4999999999999996</v>
      </c>
      <c r="CP102">
        <v>1</v>
      </c>
      <c r="CQ102">
        <v>1.5000000000000002</v>
      </c>
      <c r="CR102">
        <v>3.9999999999999996</v>
      </c>
      <c r="CS102">
        <v>0.33333333333333331</v>
      </c>
      <c r="CT102">
        <v>0.5</v>
      </c>
      <c r="CU102">
        <v>3.4999999999999996</v>
      </c>
      <c r="CV102">
        <v>2.5</v>
      </c>
      <c r="CW102">
        <v>0</v>
      </c>
      <c r="CX102">
        <v>0</v>
      </c>
    </row>
    <row r="103" spans="1:112" x14ac:dyDescent="0.35">
      <c r="A103" t="s">
        <v>930</v>
      </c>
      <c r="B103">
        <v>3.4999999999999996</v>
      </c>
      <c r="C103">
        <v>3.9999999999999996</v>
      </c>
      <c r="D103">
        <v>3.9999999999999996</v>
      </c>
      <c r="E103">
        <v>1.5000000000000002</v>
      </c>
      <c r="F103">
        <v>0.99999999999999989</v>
      </c>
      <c r="G103">
        <v>1</v>
      </c>
      <c r="H103">
        <v>0.5</v>
      </c>
      <c r="I103">
        <v>3.9999999999999996</v>
      </c>
      <c r="J103">
        <v>2.5</v>
      </c>
      <c r="K103">
        <v>-1</v>
      </c>
      <c r="L103">
        <v>3.9999999999999996</v>
      </c>
      <c r="M103">
        <v>3.9999999999999996</v>
      </c>
      <c r="N103">
        <v>1.5000000000000002</v>
      </c>
      <c r="O103">
        <v>3.9999999999999996</v>
      </c>
      <c r="P103">
        <v>3.9999999999999996</v>
      </c>
      <c r="Q103">
        <v>2</v>
      </c>
      <c r="R103">
        <v>-1</v>
      </c>
      <c r="S103">
        <v>3.9999999999999996</v>
      </c>
      <c r="T103">
        <v>3.9999999999999996</v>
      </c>
      <c r="U103">
        <v>3.9999999999999996</v>
      </c>
      <c r="V103">
        <v>3.4999999999999996</v>
      </c>
      <c r="W103">
        <v>2.9999999999999996</v>
      </c>
      <c r="X103">
        <v>0</v>
      </c>
      <c r="Y103">
        <v>3.9999999999999996</v>
      </c>
      <c r="Z103">
        <v>3.9999999999999996</v>
      </c>
      <c r="AA103">
        <v>3.9999999999999996</v>
      </c>
      <c r="AB103">
        <v>3.4999999999999996</v>
      </c>
      <c r="AC103">
        <v>3.4999999999999996</v>
      </c>
      <c r="AD103">
        <v>3.4999999999999996</v>
      </c>
      <c r="AE103">
        <v>2.5</v>
      </c>
      <c r="AF103">
        <v>1.5000000000000002</v>
      </c>
      <c r="AG103">
        <v>1.5000000000000002</v>
      </c>
      <c r="AH103">
        <v>-1</v>
      </c>
      <c r="AI103">
        <v>-1</v>
      </c>
      <c r="AJ103">
        <v>-1</v>
      </c>
      <c r="AK103">
        <v>-1</v>
      </c>
      <c r="AL103">
        <v>-1</v>
      </c>
      <c r="AM103">
        <v>-1</v>
      </c>
      <c r="AN103">
        <v>3.4999999999999996</v>
      </c>
      <c r="AO103">
        <v>-1</v>
      </c>
      <c r="AP103">
        <v>-1</v>
      </c>
      <c r="AQ103">
        <v>-1</v>
      </c>
      <c r="AR103">
        <v>1.5000000000000002</v>
      </c>
      <c r="AS103">
        <v>-1</v>
      </c>
      <c r="AT103">
        <v>2.5</v>
      </c>
      <c r="AU103">
        <v>2.5</v>
      </c>
      <c r="AV103">
        <v>-1</v>
      </c>
      <c r="AW103">
        <v>0.5</v>
      </c>
      <c r="AX103">
        <v>2</v>
      </c>
      <c r="AY103">
        <v>-1</v>
      </c>
      <c r="AZ103">
        <v>-1</v>
      </c>
      <c r="BA103">
        <v>-1</v>
      </c>
      <c r="BB103">
        <v>-1</v>
      </c>
      <c r="BC103">
        <v>-1</v>
      </c>
      <c r="BD103">
        <v>2.5</v>
      </c>
      <c r="BE103">
        <v>3.4999999999999996</v>
      </c>
      <c r="BF103">
        <v>-1</v>
      </c>
      <c r="BG103">
        <v>3.4999999999999996</v>
      </c>
      <c r="BH103">
        <v>3.4999999999999996</v>
      </c>
      <c r="BI103">
        <v>-1</v>
      </c>
      <c r="BJ103">
        <v>3.4999999999999996</v>
      </c>
      <c r="BK103">
        <v>-1</v>
      </c>
      <c r="BL103">
        <v>3</v>
      </c>
      <c r="BM103">
        <v>1.5000000000000002</v>
      </c>
      <c r="BN103">
        <v>0.5</v>
      </c>
      <c r="BO103">
        <v>0.5</v>
      </c>
      <c r="BP103">
        <v>-1</v>
      </c>
      <c r="BQ103">
        <v>-1</v>
      </c>
      <c r="BR103">
        <v>3</v>
      </c>
      <c r="BS103">
        <v>2.5</v>
      </c>
      <c r="BT103">
        <v>3.9999999999999996</v>
      </c>
      <c r="BU103">
        <v>-1</v>
      </c>
      <c r="BV103">
        <v>1.5000000000000002</v>
      </c>
      <c r="BW103">
        <v>-1</v>
      </c>
      <c r="BX103">
        <v>-1</v>
      </c>
      <c r="BY103">
        <v>-1</v>
      </c>
      <c r="BZ103">
        <v>1.5000000000000002</v>
      </c>
      <c r="CA103">
        <v>0.33333333333333331</v>
      </c>
      <c r="CB103">
        <v>3.4999999999999996</v>
      </c>
      <c r="CC103">
        <v>-1</v>
      </c>
      <c r="CD103">
        <v>2.9999999999999996</v>
      </c>
      <c r="CE103">
        <v>2</v>
      </c>
      <c r="CF103">
        <v>3.9999999999999996</v>
      </c>
      <c r="CG103">
        <v>1.5000000000000002</v>
      </c>
      <c r="CH103">
        <v>-1</v>
      </c>
      <c r="CI103">
        <v>-1</v>
      </c>
      <c r="CJ103">
        <v>0.5</v>
      </c>
      <c r="CK103">
        <v>-1</v>
      </c>
      <c r="CL103">
        <v>3</v>
      </c>
      <c r="CM103">
        <v>-1</v>
      </c>
      <c r="CN103">
        <v>-1</v>
      </c>
      <c r="CO103">
        <v>2.5</v>
      </c>
      <c r="CP103">
        <v>-1</v>
      </c>
      <c r="CQ103">
        <v>0.5</v>
      </c>
      <c r="CR103">
        <v>3.9999999999999996</v>
      </c>
      <c r="CS103">
        <v>-1</v>
      </c>
      <c r="CT103">
        <v>-1</v>
      </c>
      <c r="CU103">
        <v>3.4999999999999996</v>
      </c>
      <c r="CV103">
        <v>1.5</v>
      </c>
      <c r="CW103">
        <v>-1</v>
      </c>
      <c r="CX103">
        <v>-1</v>
      </c>
      <c r="CY103">
        <v>0</v>
      </c>
    </row>
    <row r="104" spans="1:112" x14ac:dyDescent="0.35">
      <c r="A104" t="s">
        <v>931</v>
      </c>
      <c r="B104">
        <v>3.4999999999999996</v>
      </c>
      <c r="C104">
        <v>3.9999999999999996</v>
      </c>
      <c r="D104">
        <v>3.9999999999999996</v>
      </c>
      <c r="E104">
        <v>2.333333333333333</v>
      </c>
      <c r="F104">
        <v>1.8333333333333335</v>
      </c>
      <c r="G104">
        <v>1.8333333333333335</v>
      </c>
      <c r="H104">
        <v>1.3333333333333335</v>
      </c>
      <c r="I104">
        <v>3.9999999999999996</v>
      </c>
      <c r="J104">
        <v>3.4999999999999996</v>
      </c>
      <c r="K104">
        <v>0</v>
      </c>
      <c r="L104">
        <v>3.9999999999999996</v>
      </c>
      <c r="M104">
        <v>3.9999999999999996</v>
      </c>
      <c r="N104">
        <v>2.4999999999999996</v>
      </c>
      <c r="O104">
        <v>3.9999999999999996</v>
      </c>
      <c r="P104">
        <v>3.9999999999999996</v>
      </c>
      <c r="Q104">
        <v>2.833333333333333</v>
      </c>
      <c r="R104">
        <v>1.3333333333333335</v>
      </c>
      <c r="S104">
        <v>3.9999999999999996</v>
      </c>
      <c r="T104">
        <v>3.9999999999999996</v>
      </c>
      <c r="U104">
        <v>3.9999999999999996</v>
      </c>
      <c r="V104">
        <v>3.4999999999999996</v>
      </c>
      <c r="W104">
        <v>2.9999999999999996</v>
      </c>
      <c r="X104">
        <v>1</v>
      </c>
      <c r="Y104">
        <v>3.9999999999999996</v>
      </c>
      <c r="Z104">
        <v>3.9999999999999996</v>
      </c>
      <c r="AA104">
        <v>3.9999999999999996</v>
      </c>
      <c r="AB104">
        <v>3.4999999999999996</v>
      </c>
      <c r="AC104">
        <v>3.4999999999999996</v>
      </c>
      <c r="AD104">
        <v>3.4999999999999996</v>
      </c>
      <c r="AE104">
        <v>3.4999999999999996</v>
      </c>
      <c r="AF104">
        <v>2.333333333333333</v>
      </c>
      <c r="AG104">
        <v>2.4999999999999996</v>
      </c>
      <c r="AH104">
        <v>0.33333333333333331</v>
      </c>
      <c r="AI104">
        <v>1.8333333333333335</v>
      </c>
      <c r="AJ104">
        <v>1.8333333333333335</v>
      </c>
      <c r="AK104">
        <v>0.33333333333333331</v>
      </c>
      <c r="AL104">
        <v>2</v>
      </c>
      <c r="AM104">
        <v>0.33333333333333331</v>
      </c>
      <c r="AN104">
        <v>3.4999999999999996</v>
      </c>
      <c r="AO104">
        <v>0</v>
      </c>
      <c r="AP104">
        <v>0</v>
      </c>
      <c r="AQ104">
        <v>0</v>
      </c>
      <c r="AR104">
        <v>2.333333333333333</v>
      </c>
      <c r="AS104">
        <v>0.33333333333333331</v>
      </c>
      <c r="AT104">
        <v>3.4999999999999996</v>
      </c>
      <c r="AU104">
        <v>3.4999999999999996</v>
      </c>
      <c r="AV104">
        <v>0</v>
      </c>
      <c r="AW104">
        <v>1.3333333333333335</v>
      </c>
      <c r="AX104">
        <v>2.833333333333333</v>
      </c>
      <c r="AY104">
        <v>0.33333333333333331</v>
      </c>
      <c r="AZ104">
        <v>0.16666666666666666</v>
      </c>
      <c r="BA104">
        <v>0.16666666666666666</v>
      </c>
      <c r="BB104">
        <v>0</v>
      </c>
      <c r="BC104">
        <v>-1</v>
      </c>
      <c r="BD104">
        <v>3.4999999999999996</v>
      </c>
      <c r="BE104">
        <v>3.4999999999999996</v>
      </c>
      <c r="BF104">
        <v>0.33333333333333331</v>
      </c>
      <c r="BG104">
        <v>3.4999999999999996</v>
      </c>
      <c r="BH104">
        <v>3.4999999999999996</v>
      </c>
      <c r="BI104">
        <v>0</v>
      </c>
      <c r="BJ104">
        <v>3.4999999999999996</v>
      </c>
      <c r="BK104">
        <v>1.3333333333333335</v>
      </c>
      <c r="BL104">
        <v>3.833333333333333</v>
      </c>
      <c r="BM104">
        <v>2.333333333333333</v>
      </c>
      <c r="BN104">
        <v>1.3333333333333335</v>
      </c>
      <c r="BO104">
        <v>1.3333333333333335</v>
      </c>
      <c r="BP104">
        <v>0.5</v>
      </c>
      <c r="BQ104">
        <v>-1</v>
      </c>
      <c r="BR104">
        <v>3.9999999999999996</v>
      </c>
      <c r="BS104">
        <v>3.333333333333333</v>
      </c>
      <c r="BT104">
        <v>3.9999999999999996</v>
      </c>
      <c r="BU104">
        <v>0.33333333333333331</v>
      </c>
      <c r="BV104">
        <v>2.4999999999999996</v>
      </c>
      <c r="BW104">
        <v>0.33333333333333331</v>
      </c>
      <c r="BX104">
        <v>0</v>
      </c>
      <c r="BY104">
        <v>0</v>
      </c>
      <c r="BZ104">
        <v>2.4999999999999996</v>
      </c>
      <c r="CA104">
        <v>1.3333333333333335</v>
      </c>
      <c r="CB104">
        <v>3.4999999999999996</v>
      </c>
      <c r="CC104">
        <v>1.3333333333333335</v>
      </c>
      <c r="CD104">
        <v>2.9999999999999996</v>
      </c>
      <c r="CE104">
        <v>2.9999999999999996</v>
      </c>
      <c r="CF104">
        <v>3.9999999999999996</v>
      </c>
      <c r="CG104">
        <v>2.333333333333333</v>
      </c>
      <c r="CH104">
        <v>1.1666666666666667</v>
      </c>
      <c r="CI104">
        <v>1.3333333333333335</v>
      </c>
      <c r="CJ104">
        <v>1.3333333333333335</v>
      </c>
      <c r="CK104">
        <v>0</v>
      </c>
      <c r="CL104">
        <v>3.9999999999999996</v>
      </c>
      <c r="CM104">
        <v>0</v>
      </c>
      <c r="CN104">
        <v>0</v>
      </c>
      <c r="CO104">
        <v>3.4999999999999996</v>
      </c>
      <c r="CP104">
        <v>1</v>
      </c>
      <c r="CQ104">
        <v>1.3333333333333335</v>
      </c>
      <c r="CR104">
        <v>3.9999999999999996</v>
      </c>
      <c r="CS104">
        <v>0.33333333333333331</v>
      </c>
      <c r="CT104">
        <v>0.33333333333333331</v>
      </c>
      <c r="CU104">
        <v>3.4999999999999996</v>
      </c>
      <c r="CV104">
        <v>2.5</v>
      </c>
      <c r="CW104">
        <v>0</v>
      </c>
      <c r="CX104">
        <v>0</v>
      </c>
      <c r="CY104">
        <v>1</v>
      </c>
      <c r="CZ104">
        <v>0</v>
      </c>
    </row>
    <row r="105" spans="1:112" x14ac:dyDescent="0.35">
      <c r="A105" t="s">
        <v>932</v>
      </c>
      <c r="B105">
        <v>3.4999999999999996</v>
      </c>
      <c r="C105">
        <v>3.833333333333333</v>
      </c>
      <c r="D105">
        <v>3.9999999999999996</v>
      </c>
      <c r="E105">
        <v>2</v>
      </c>
      <c r="F105">
        <v>1.5</v>
      </c>
      <c r="G105">
        <v>1.5</v>
      </c>
      <c r="H105">
        <v>1</v>
      </c>
      <c r="I105">
        <v>3.9999999999999996</v>
      </c>
      <c r="J105">
        <v>3.1666666666666665</v>
      </c>
      <c r="K105">
        <v>0</v>
      </c>
      <c r="L105">
        <v>3.833333333333333</v>
      </c>
      <c r="M105">
        <v>3.833333333333333</v>
      </c>
      <c r="N105">
        <v>2.1666666666666665</v>
      </c>
      <c r="O105">
        <v>3.833333333333333</v>
      </c>
      <c r="P105">
        <v>3.9999999999999996</v>
      </c>
      <c r="Q105">
        <v>2.5</v>
      </c>
      <c r="R105">
        <v>1</v>
      </c>
      <c r="S105">
        <v>3.9999999999999996</v>
      </c>
      <c r="T105">
        <v>3.9999999999999996</v>
      </c>
      <c r="U105">
        <v>3.9999999999999996</v>
      </c>
      <c r="V105">
        <v>3.333333333333333</v>
      </c>
      <c r="W105">
        <v>2.833333333333333</v>
      </c>
      <c r="X105">
        <v>1</v>
      </c>
      <c r="Y105">
        <v>3.9999999999999996</v>
      </c>
      <c r="Z105">
        <v>3.9999999999999996</v>
      </c>
      <c r="AA105">
        <v>3.9999999999999996</v>
      </c>
      <c r="AB105">
        <v>3.333333333333333</v>
      </c>
      <c r="AC105">
        <v>3.333333333333333</v>
      </c>
      <c r="AD105">
        <v>3.333333333333333</v>
      </c>
      <c r="AE105">
        <v>3.333333333333333</v>
      </c>
      <c r="AF105">
        <v>2</v>
      </c>
      <c r="AG105">
        <v>2.333333333333333</v>
      </c>
      <c r="AH105">
        <v>0</v>
      </c>
      <c r="AI105">
        <v>1.5</v>
      </c>
      <c r="AJ105">
        <v>1.5</v>
      </c>
      <c r="AK105">
        <v>0</v>
      </c>
      <c r="AL105">
        <v>1.6666666666666665</v>
      </c>
      <c r="AM105">
        <v>0</v>
      </c>
      <c r="AN105">
        <v>3.333333333333333</v>
      </c>
      <c r="AO105">
        <v>0</v>
      </c>
      <c r="AP105">
        <v>0</v>
      </c>
      <c r="AQ105">
        <v>0</v>
      </c>
      <c r="AR105">
        <v>2</v>
      </c>
      <c r="AS105">
        <v>0</v>
      </c>
      <c r="AT105">
        <v>3.1666666666666665</v>
      </c>
      <c r="AU105">
        <v>3.1666666666666665</v>
      </c>
      <c r="AV105">
        <v>0</v>
      </c>
      <c r="AW105">
        <v>1</v>
      </c>
      <c r="AX105">
        <v>2.5</v>
      </c>
      <c r="AY105">
        <v>0</v>
      </c>
      <c r="AZ105">
        <v>0</v>
      </c>
      <c r="BA105">
        <v>0</v>
      </c>
      <c r="BB105">
        <v>0</v>
      </c>
      <c r="BC105">
        <v>-1</v>
      </c>
      <c r="BD105">
        <v>3.333333333333333</v>
      </c>
      <c r="BE105">
        <v>3.333333333333333</v>
      </c>
      <c r="BF105">
        <v>0</v>
      </c>
      <c r="BG105">
        <v>3.333333333333333</v>
      </c>
      <c r="BH105">
        <v>3.333333333333333</v>
      </c>
      <c r="BI105">
        <v>0</v>
      </c>
      <c r="BJ105">
        <v>3.4999999999999996</v>
      </c>
      <c r="BK105">
        <v>1</v>
      </c>
      <c r="BL105">
        <v>3.5</v>
      </c>
      <c r="BM105">
        <v>2</v>
      </c>
      <c r="BN105">
        <v>1</v>
      </c>
      <c r="BO105">
        <v>1</v>
      </c>
      <c r="BP105">
        <v>0.5</v>
      </c>
      <c r="BQ105">
        <v>-1</v>
      </c>
      <c r="BR105">
        <v>3.833333333333333</v>
      </c>
      <c r="BS105">
        <v>3</v>
      </c>
      <c r="BT105">
        <v>3.833333333333333</v>
      </c>
      <c r="BU105">
        <v>0</v>
      </c>
      <c r="BV105">
        <v>2.333333333333333</v>
      </c>
      <c r="BW105">
        <v>0</v>
      </c>
      <c r="BX105">
        <v>0</v>
      </c>
      <c r="BY105">
        <v>0</v>
      </c>
      <c r="BZ105">
        <v>2.1666666666666665</v>
      </c>
      <c r="CA105">
        <v>1</v>
      </c>
      <c r="CB105">
        <v>3.333333333333333</v>
      </c>
      <c r="CC105">
        <v>1</v>
      </c>
      <c r="CD105">
        <v>2.833333333333333</v>
      </c>
      <c r="CE105">
        <v>2.833333333333333</v>
      </c>
      <c r="CF105">
        <v>3.833333333333333</v>
      </c>
      <c r="CG105">
        <v>2.1666666666666665</v>
      </c>
      <c r="CH105">
        <v>1</v>
      </c>
      <c r="CI105">
        <v>1</v>
      </c>
      <c r="CJ105">
        <v>1</v>
      </c>
      <c r="CK105">
        <v>0</v>
      </c>
      <c r="CL105">
        <v>3.833333333333333</v>
      </c>
      <c r="CM105">
        <v>0</v>
      </c>
      <c r="CN105">
        <v>0</v>
      </c>
      <c r="CO105">
        <v>3.333333333333333</v>
      </c>
      <c r="CP105">
        <v>1</v>
      </c>
      <c r="CQ105">
        <v>1</v>
      </c>
      <c r="CR105">
        <v>3.833333333333333</v>
      </c>
      <c r="CS105">
        <v>0</v>
      </c>
      <c r="CT105">
        <v>0</v>
      </c>
      <c r="CU105">
        <v>3.4999999999999996</v>
      </c>
      <c r="CV105">
        <v>2.3333333333333335</v>
      </c>
      <c r="CW105">
        <v>0</v>
      </c>
      <c r="CX105">
        <v>0</v>
      </c>
      <c r="CY105">
        <v>1</v>
      </c>
      <c r="CZ105">
        <v>0</v>
      </c>
      <c r="DA105">
        <v>0</v>
      </c>
    </row>
    <row r="106" spans="1:112" x14ac:dyDescent="0.35">
      <c r="A106" t="s">
        <v>933</v>
      </c>
      <c r="B106">
        <v>2.4999999999999996</v>
      </c>
      <c r="C106">
        <v>2.9999999999999996</v>
      </c>
      <c r="D106">
        <v>2.9999999999999996</v>
      </c>
      <c r="E106">
        <v>0</v>
      </c>
      <c r="F106">
        <v>-1</v>
      </c>
      <c r="G106">
        <v>-1</v>
      </c>
      <c r="H106">
        <v>-1</v>
      </c>
      <c r="I106">
        <v>2.9999999999999996</v>
      </c>
      <c r="J106">
        <v>0.33333333333333331</v>
      </c>
      <c r="K106">
        <v>-1</v>
      </c>
      <c r="L106">
        <v>2.9999999999999996</v>
      </c>
      <c r="M106">
        <v>2.9999999999999996</v>
      </c>
      <c r="N106">
        <v>1.1666666666666667</v>
      </c>
      <c r="O106">
        <v>2.9999999999999996</v>
      </c>
      <c r="P106">
        <v>2.9999999999999996</v>
      </c>
      <c r="Q106">
        <v>0</v>
      </c>
      <c r="R106">
        <v>-1</v>
      </c>
      <c r="S106">
        <v>2.9999999999999996</v>
      </c>
      <c r="T106">
        <v>2.9999999999999996</v>
      </c>
      <c r="U106">
        <v>2.9999999999999996</v>
      </c>
      <c r="V106">
        <v>2.4999999999999996</v>
      </c>
      <c r="W106">
        <v>2.4999999999999996</v>
      </c>
      <c r="X106">
        <v>-1</v>
      </c>
      <c r="Y106">
        <v>2.9999999999999996</v>
      </c>
      <c r="Z106">
        <v>2.9999999999999996</v>
      </c>
      <c r="AA106">
        <v>2.9999999999999996</v>
      </c>
      <c r="AB106">
        <v>2.4999999999999996</v>
      </c>
      <c r="AC106">
        <v>2.4999999999999996</v>
      </c>
      <c r="AD106">
        <v>1.5000000000000002</v>
      </c>
      <c r="AE106">
        <v>0.5</v>
      </c>
      <c r="AF106">
        <v>0</v>
      </c>
      <c r="AG106">
        <v>0.33333333333333331</v>
      </c>
      <c r="AH106">
        <v>-1</v>
      </c>
      <c r="AI106">
        <v>-1</v>
      </c>
      <c r="AJ106">
        <v>-1</v>
      </c>
      <c r="AK106">
        <v>-1</v>
      </c>
      <c r="AL106">
        <v>-1</v>
      </c>
      <c r="AM106">
        <v>-1</v>
      </c>
      <c r="AN106">
        <v>2.4999999999999996</v>
      </c>
      <c r="AO106">
        <v>-1</v>
      </c>
      <c r="AP106">
        <v>-1</v>
      </c>
      <c r="AQ106">
        <v>-1</v>
      </c>
      <c r="AR106">
        <v>0</v>
      </c>
      <c r="AS106">
        <v>-1</v>
      </c>
      <c r="AT106">
        <v>0.33333333333333331</v>
      </c>
      <c r="AU106">
        <v>0.33333333333333331</v>
      </c>
      <c r="AV106">
        <v>-1</v>
      </c>
      <c r="AW106">
        <v>-1</v>
      </c>
      <c r="AX106">
        <v>0</v>
      </c>
      <c r="AY106">
        <v>-1</v>
      </c>
      <c r="AZ106">
        <v>-1</v>
      </c>
      <c r="BA106">
        <v>-1</v>
      </c>
      <c r="BB106">
        <v>-1</v>
      </c>
      <c r="BC106">
        <v>-1</v>
      </c>
      <c r="BD106">
        <v>1.5000000000000002</v>
      </c>
      <c r="BE106">
        <v>1.5000000000000002</v>
      </c>
      <c r="BF106">
        <v>-1</v>
      </c>
      <c r="BG106">
        <v>1.5000000000000002</v>
      </c>
      <c r="BH106">
        <v>1.5000000000000002</v>
      </c>
      <c r="BI106">
        <v>-1</v>
      </c>
      <c r="BJ106">
        <v>2.4999999999999996</v>
      </c>
      <c r="BK106">
        <v>-1</v>
      </c>
      <c r="BL106">
        <v>0.5</v>
      </c>
      <c r="BM106">
        <v>0</v>
      </c>
      <c r="BN106">
        <v>-1</v>
      </c>
      <c r="BO106">
        <v>-1</v>
      </c>
      <c r="BP106">
        <v>-1</v>
      </c>
      <c r="BQ106">
        <v>-1</v>
      </c>
      <c r="BR106">
        <v>2</v>
      </c>
      <c r="BS106">
        <v>0</v>
      </c>
      <c r="BT106">
        <v>2.9999999999999996</v>
      </c>
      <c r="BU106">
        <v>-1</v>
      </c>
      <c r="BV106">
        <v>1.5000000000000002</v>
      </c>
      <c r="BW106">
        <v>-1</v>
      </c>
      <c r="BX106">
        <v>-1</v>
      </c>
      <c r="BY106">
        <v>-1</v>
      </c>
      <c r="BZ106">
        <v>0.33333333333333331</v>
      </c>
      <c r="CA106">
        <v>-1</v>
      </c>
      <c r="CB106">
        <v>1.5000000000000002</v>
      </c>
      <c r="CC106">
        <v>-1</v>
      </c>
      <c r="CD106">
        <v>1.3333333333333335</v>
      </c>
      <c r="CE106">
        <v>0.5</v>
      </c>
      <c r="CF106">
        <v>2.9999999999999996</v>
      </c>
      <c r="CG106">
        <v>0.33333333333333331</v>
      </c>
      <c r="CH106">
        <v>-1</v>
      </c>
      <c r="CI106">
        <v>-1</v>
      </c>
      <c r="CJ106">
        <v>-1</v>
      </c>
      <c r="CK106">
        <v>-1</v>
      </c>
      <c r="CL106">
        <v>2</v>
      </c>
      <c r="CM106">
        <v>-1</v>
      </c>
      <c r="CN106">
        <v>-1</v>
      </c>
      <c r="CO106">
        <v>1.5000000000000002</v>
      </c>
      <c r="CP106">
        <v>-1</v>
      </c>
      <c r="CQ106">
        <v>-1</v>
      </c>
      <c r="CR106">
        <v>2</v>
      </c>
      <c r="CS106">
        <v>-1</v>
      </c>
      <c r="CT106">
        <v>-1</v>
      </c>
      <c r="CU106">
        <v>2.4999999999999996</v>
      </c>
      <c r="CV106">
        <v>-1</v>
      </c>
      <c r="CW106">
        <v>-1</v>
      </c>
      <c r="CX106">
        <v>-1</v>
      </c>
      <c r="CY106">
        <v>-1</v>
      </c>
      <c r="CZ106">
        <v>-1</v>
      </c>
      <c r="DA106">
        <v>-1</v>
      </c>
      <c r="DB106">
        <v>0</v>
      </c>
    </row>
    <row r="107" spans="1:112" x14ac:dyDescent="0.35">
      <c r="A107" t="s">
        <v>934</v>
      </c>
      <c r="B107">
        <v>3.4999999999999996</v>
      </c>
      <c r="C107">
        <v>3.9999999999999996</v>
      </c>
      <c r="D107">
        <v>3.9999999999999996</v>
      </c>
      <c r="E107">
        <v>1</v>
      </c>
      <c r="F107">
        <v>1.6666666666666667</v>
      </c>
      <c r="G107">
        <v>1.5</v>
      </c>
      <c r="H107">
        <v>1</v>
      </c>
      <c r="I107">
        <v>3.9999999999999996</v>
      </c>
      <c r="J107">
        <v>2.3333333333333335</v>
      </c>
      <c r="K107">
        <v>-1</v>
      </c>
      <c r="L107">
        <v>3.9999999999999996</v>
      </c>
      <c r="M107">
        <v>3.9999999999999996</v>
      </c>
      <c r="N107">
        <v>2.1666666666666665</v>
      </c>
      <c r="O107">
        <v>3.9999999999999996</v>
      </c>
      <c r="P107">
        <v>3.9999999999999996</v>
      </c>
      <c r="Q107">
        <v>1.5</v>
      </c>
      <c r="R107">
        <v>0</v>
      </c>
      <c r="S107">
        <v>3.9999999999999996</v>
      </c>
      <c r="T107">
        <v>3.9999999999999996</v>
      </c>
      <c r="U107">
        <v>3.9999999999999996</v>
      </c>
      <c r="V107">
        <v>3.4999999999999996</v>
      </c>
      <c r="W107">
        <v>2.9999999999999996</v>
      </c>
      <c r="X107">
        <v>1</v>
      </c>
      <c r="Y107">
        <v>3.9999999999999996</v>
      </c>
      <c r="Z107">
        <v>3.9999999999999996</v>
      </c>
      <c r="AA107">
        <v>3.9999999999999996</v>
      </c>
      <c r="AB107">
        <v>3.4999999999999996</v>
      </c>
      <c r="AC107">
        <v>3.4999999999999996</v>
      </c>
      <c r="AD107">
        <v>3.4999999999999996</v>
      </c>
      <c r="AE107">
        <v>2.5</v>
      </c>
      <c r="AF107">
        <v>1</v>
      </c>
      <c r="AG107">
        <v>1.3333333333333335</v>
      </c>
      <c r="AH107">
        <v>-1</v>
      </c>
      <c r="AI107">
        <v>0.66666666666666663</v>
      </c>
      <c r="AJ107">
        <v>0.66666666666666663</v>
      </c>
      <c r="AK107">
        <v>-1</v>
      </c>
      <c r="AL107">
        <v>-1</v>
      </c>
      <c r="AM107">
        <v>-1</v>
      </c>
      <c r="AN107">
        <v>3.4999999999999996</v>
      </c>
      <c r="AO107">
        <v>-1</v>
      </c>
      <c r="AP107">
        <v>-1</v>
      </c>
      <c r="AQ107">
        <v>-1</v>
      </c>
      <c r="AR107">
        <v>1</v>
      </c>
      <c r="AS107">
        <v>-1</v>
      </c>
      <c r="AT107">
        <v>2.3333333333333335</v>
      </c>
      <c r="AU107">
        <v>2.3333333333333335</v>
      </c>
      <c r="AV107">
        <v>-1</v>
      </c>
      <c r="AW107">
        <v>1</v>
      </c>
      <c r="AX107">
        <v>1.5</v>
      </c>
      <c r="AY107">
        <v>-1</v>
      </c>
      <c r="AZ107">
        <v>-1</v>
      </c>
      <c r="BA107">
        <v>-1</v>
      </c>
      <c r="BB107">
        <v>-1</v>
      </c>
      <c r="BC107">
        <v>-1</v>
      </c>
      <c r="BD107">
        <v>3.4999999999999996</v>
      </c>
      <c r="BE107">
        <v>3.4999999999999996</v>
      </c>
      <c r="BF107">
        <v>-1</v>
      </c>
      <c r="BG107">
        <v>3.4999999999999996</v>
      </c>
      <c r="BH107">
        <v>3.4999999999999996</v>
      </c>
      <c r="BI107">
        <v>-1</v>
      </c>
      <c r="BJ107">
        <v>3.4999999999999996</v>
      </c>
      <c r="BK107">
        <v>0</v>
      </c>
      <c r="BL107">
        <v>2.5</v>
      </c>
      <c r="BM107">
        <v>1</v>
      </c>
      <c r="BN107">
        <v>1</v>
      </c>
      <c r="BO107">
        <v>1</v>
      </c>
      <c r="BP107">
        <v>-1</v>
      </c>
      <c r="BQ107">
        <v>-1</v>
      </c>
      <c r="BR107">
        <v>3.9999999999999996</v>
      </c>
      <c r="BS107">
        <v>2</v>
      </c>
      <c r="BT107">
        <v>3.9999999999999996</v>
      </c>
      <c r="BU107">
        <v>-1</v>
      </c>
      <c r="BV107">
        <v>2.4999999999999996</v>
      </c>
      <c r="BW107">
        <v>-1</v>
      </c>
      <c r="BX107">
        <v>-1</v>
      </c>
      <c r="BY107">
        <v>-1</v>
      </c>
      <c r="BZ107">
        <v>1.3333333333333335</v>
      </c>
      <c r="CA107">
        <v>1</v>
      </c>
      <c r="CB107">
        <v>3.4999999999999996</v>
      </c>
      <c r="CC107">
        <v>0.16666666666666666</v>
      </c>
      <c r="CD107">
        <v>2.833333333333333</v>
      </c>
      <c r="CE107">
        <v>2</v>
      </c>
      <c r="CF107">
        <v>3.9999999999999996</v>
      </c>
      <c r="CG107">
        <v>1.3333333333333335</v>
      </c>
      <c r="CH107">
        <v>0</v>
      </c>
      <c r="CI107">
        <v>0</v>
      </c>
      <c r="CJ107">
        <v>1.1666666666666667</v>
      </c>
      <c r="CK107">
        <v>-1</v>
      </c>
      <c r="CL107">
        <v>3.9999999999999996</v>
      </c>
      <c r="CM107">
        <v>-1</v>
      </c>
      <c r="CN107">
        <v>-1</v>
      </c>
      <c r="CO107">
        <v>3.4999999999999996</v>
      </c>
      <c r="CP107">
        <v>0</v>
      </c>
      <c r="CQ107">
        <v>1</v>
      </c>
      <c r="CR107">
        <v>3.9999999999999996</v>
      </c>
      <c r="CS107">
        <v>-1</v>
      </c>
      <c r="CT107">
        <v>-1</v>
      </c>
      <c r="CU107">
        <v>3.4999999999999996</v>
      </c>
      <c r="CV107">
        <v>2.5</v>
      </c>
      <c r="CW107">
        <v>-1</v>
      </c>
      <c r="CX107">
        <v>-1</v>
      </c>
      <c r="CY107">
        <v>1</v>
      </c>
      <c r="CZ107">
        <v>-1</v>
      </c>
      <c r="DA107">
        <v>-1</v>
      </c>
      <c r="DB107">
        <v>2</v>
      </c>
      <c r="DC107">
        <v>0</v>
      </c>
    </row>
    <row r="108" spans="1:112" x14ac:dyDescent="0.35">
      <c r="A108" t="s">
        <v>935</v>
      </c>
      <c r="B108">
        <v>1.3333333333333335</v>
      </c>
      <c r="C108">
        <v>1.6666666666666667</v>
      </c>
      <c r="D108">
        <v>2.833333333333333</v>
      </c>
      <c r="E108">
        <v>-1</v>
      </c>
      <c r="F108">
        <v>-1</v>
      </c>
      <c r="G108">
        <v>-1</v>
      </c>
      <c r="H108">
        <v>-1</v>
      </c>
      <c r="I108">
        <v>2.833333333333333</v>
      </c>
      <c r="J108">
        <v>-1</v>
      </c>
      <c r="K108">
        <v>-1</v>
      </c>
      <c r="L108">
        <v>2.5</v>
      </c>
      <c r="M108">
        <v>1.8333333333333335</v>
      </c>
      <c r="N108">
        <v>-1</v>
      </c>
      <c r="O108">
        <v>2.5</v>
      </c>
      <c r="P108">
        <v>2.833333333333333</v>
      </c>
      <c r="Q108">
        <v>-1</v>
      </c>
      <c r="R108">
        <v>-1</v>
      </c>
      <c r="S108">
        <v>2.833333333333333</v>
      </c>
      <c r="T108">
        <v>2.6666666666666665</v>
      </c>
      <c r="U108">
        <v>2.833333333333333</v>
      </c>
      <c r="V108">
        <v>1</v>
      </c>
      <c r="W108">
        <v>1</v>
      </c>
      <c r="X108">
        <v>-1</v>
      </c>
      <c r="Y108">
        <v>2.833333333333333</v>
      </c>
      <c r="Z108">
        <v>2.833333333333333</v>
      </c>
      <c r="AA108">
        <v>2.833333333333333</v>
      </c>
      <c r="AB108">
        <v>1.1666666666666667</v>
      </c>
      <c r="AC108">
        <v>1.1666666666666667</v>
      </c>
      <c r="AD108">
        <v>0.16666666666666666</v>
      </c>
      <c r="AE108">
        <v>-1</v>
      </c>
      <c r="AF108">
        <v>-1</v>
      </c>
      <c r="AG108">
        <v>-1</v>
      </c>
      <c r="AH108">
        <v>-1</v>
      </c>
      <c r="AI108">
        <v>-1</v>
      </c>
      <c r="AJ108">
        <v>-1</v>
      </c>
      <c r="AK108">
        <v>-1</v>
      </c>
      <c r="AL108">
        <v>-1</v>
      </c>
      <c r="AM108">
        <v>-1</v>
      </c>
      <c r="AN108">
        <v>1</v>
      </c>
      <c r="AO108">
        <v>-1</v>
      </c>
      <c r="AP108">
        <v>-1</v>
      </c>
      <c r="AQ108">
        <v>-1</v>
      </c>
      <c r="AR108">
        <v>-1</v>
      </c>
      <c r="AS108">
        <v>-1</v>
      </c>
      <c r="AT108">
        <v>-1</v>
      </c>
      <c r="AU108">
        <v>-1</v>
      </c>
      <c r="AV108">
        <v>-1</v>
      </c>
      <c r="AW108">
        <v>-1</v>
      </c>
      <c r="AX108">
        <v>-1</v>
      </c>
      <c r="AY108">
        <v>-1</v>
      </c>
      <c r="AZ108">
        <v>-1</v>
      </c>
      <c r="BA108">
        <v>-1</v>
      </c>
      <c r="BB108">
        <v>-1</v>
      </c>
      <c r="BC108">
        <v>-1</v>
      </c>
      <c r="BD108">
        <v>-1</v>
      </c>
      <c r="BE108">
        <v>0</v>
      </c>
      <c r="BF108">
        <v>-1</v>
      </c>
      <c r="BG108">
        <v>0</v>
      </c>
      <c r="BH108">
        <v>0</v>
      </c>
      <c r="BI108">
        <v>-1</v>
      </c>
      <c r="BJ108">
        <v>1.3333333333333335</v>
      </c>
      <c r="BK108">
        <v>-1</v>
      </c>
      <c r="BL108">
        <v>-1</v>
      </c>
      <c r="BM108">
        <v>-1</v>
      </c>
      <c r="BN108">
        <v>-1</v>
      </c>
      <c r="BO108">
        <v>-1</v>
      </c>
      <c r="BP108">
        <v>-1</v>
      </c>
      <c r="BQ108">
        <v>-1</v>
      </c>
      <c r="BR108">
        <v>-1</v>
      </c>
      <c r="BS108">
        <v>-1</v>
      </c>
      <c r="BT108">
        <v>1.5</v>
      </c>
      <c r="BU108">
        <v>-1</v>
      </c>
      <c r="BV108">
        <v>-1</v>
      </c>
      <c r="BW108">
        <v>-1</v>
      </c>
      <c r="BX108">
        <v>-1</v>
      </c>
      <c r="BY108">
        <v>-1</v>
      </c>
      <c r="BZ108">
        <v>-1</v>
      </c>
      <c r="CA108">
        <v>-1</v>
      </c>
      <c r="CB108">
        <v>0.33333333333333331</v>
      </c>
      <c r="CC108">
        <v>-1</v>
      </c>
      <c r="CD108">
        <v>0</v>
      </c>
      <c r="CE108">
        <v>-1</v>
      </c>
      <c r="CF108">
        <v>1.5</v>
      </c>
      <c r="CG108">
        <v>-1</v>
      </c>
      <c r="CH108">
        <v>-1</v>
      </c>
      <c r="CI108">
        <v>-1</v>
      </c>
      <c r="CJ108">
        <v>-1</v>
      </c>
      <c r="CK108">
        <v>-1</v>
      </c>
      <c r="CL108">
        <v>-1</v>
      </c>
      <c r="CM108">
        <v>-1</v>
      </c>
      <c r="CN108">
        <v>-1</v>
      </c>
      <c r="CO108">
        <v>-1</v>
      </c>
      <c r="CP108">
        <v>-1</v>
      </c>
      <c r="CQ108">
        <v>-1</v>
      </c>
      <c r="CR108">
        <v>0.5</v>
      </c>
      <c r="CS108">
        <v>-1</v>
      </c>
      <c r="CT108">
        <v>-1</v>
      </c>
      <c r="CU108">
        <v>1.3333333333333335</v>
      </c>
      <c r="CV108">
        <v>-1</v>
      </c>
      <c r="CW108">
        <v>-1</v>
      </c>
      <c r="CX108">
        <v>-1</v>
      </c>
      <c r="CY108">
        <v>-1</v>
      </c>
      <c r="CZ108">
        <v>-1</v>
      </c>
      <c r="DA108">
        <v>-1</v>
      </c>
      <c r="DB108">
        <v>-1</v>
      </c>
      <c r="DC108">
        <v>-1</v>
      </c>
      <c r="DD108">
        <v>0</v>
      </c>
    </row>
    <row r="109" spans="1:112" x14ac:dyDescent="0.35">
      <c r="A109" t="s">
        <v>936</v>
      </c>
      <c r="B109">
        <v>2.9999999999999996</v>
      </c>
      <c r="C109">
        <v>3.1666666666666665</v>
      </c>
      <c r="D109">
        <v>3.4999999999999996</v>
      </c>
      <c r="E109">
        <v>0</v>
      </c>
      <c r="F109">
        <v>-1</v>
      </c>
      <c r="G109">
        <v>-1</v>
      </c>
      <c r="H109">
        <v>-1</v>
      </c>
      <c r="I109">
        <v>3.4999999999999996</v>
      </c>
      <c r="J109">
        <v>0.66666666666666663</v>
      </c>
      <c r="K109">
        <v>-1</v>
      </c>
      <c r="L109">
        <v>3.1666666666666665</v>
      </c>
      <c r="M109">
        <v>3.333333333333333</v>
      </c>
      <c r="N109">
        <v>1.1666666666666667</v>
      </c>
      <c r="O109">
        <v>3.1666666666666665</v>
      </c>
      <c r="P109">
        <v>3.4999999999999996</v>
      </c>
      <c r="Q109">
        <v>0</v>
      </c>
      <c r="R109">
        <v>-1</v>
      </c>
      <c r="S109">
        <v>3.4999999999999996</v>
      </c>
      <c r="T109">
        <v>3.333333333333333</v>
      </c>
      <c r="U109">
        <v>3.4999999999999996</v>
      </c>
      <c r="V109">
        <v>2.6666666666666665</v>
      </c>
      <c r="W109">
        <v>2.1666666666666665</v>
      </c>
      <c r="X109">
        <v>-1</v>
      </c>
      <c r="Y109">
        <v>3.4999999999999996</v>
      </c>
      <c r="Z109">
        <v>3.4999999999999996</v>
      </c>
      <c r="AA109">
        <v>3.4999999999999996</v>
      </c>
      <c r="AB109">
        <v>2.6666666666666665</v>
      </c>
      <c r="AC109">
        <v>2.6666666666666665</v>
      </c>
      <c r="AD109">
        <v>1.6666666666666667</v>
      </c>
      <c r="AE109">
        <v>0.66666666666666663</v>
      </c>
      <c r="AF109">
        <v>0</v>
      </c>
      <c r="AG109">
        <v>0.16666666666666666</v>
      </c>
      <c r="AH109">
        <v>-1</v>
      </c>
      <c r="AI109">
        <v>-1</v>
      </c>
      <c r="AJ109">
        <v>-1</v>
      </c>
      <c r="AK109">
        <v>-1</v>
      </c>
      <c r="AL109">
        <v>-1</v>
      </c>
      <c r="AM109">
        <v>-1</v>
      </c>
      <c r="AN109">
        <v>2.6666666666666665</v>
      </c>
      <c r="AO109">
        <v>-1</v>
      </c>
      <c r="AP109">
        <v>-1</v>
      </c>
      <c r="AQ109">
        <v>-1</v>
      </c>
      <c r="AR109">
        <v>0</v>
      </c>
      <c r="AS109">
        <v>-1</v>
      </c>
      <c r="AT109">
        <v>0.66666666666666663</v>
      </c>
      <c r="AU109">
        <v>0.66666666666666663</v>
      </c>
      <c r="AV109">
        <v>-1</v>
      </c>
      <c r="AW109">
        <v>-1</v>
      </c>
      <c r="AX109">
        <v>0.5</v>
      </c>
      <c r="AY109">
        <v>-1</v>
      </c>
      <c r="AZ109">
        <v>-1</v>
      </c>
      <c r="BA109">
        <v>-1</v>
      </c>
      <c r="BB109">
        <v>-1</v>
      </c>
      <c r="BC109">
        <v>-1</v>
      </c>
      <c r="BD109">
        <v>1.6666666666666667</v>
      </c>
      <c r="BE109">
        <v>1.6666666666666667</v>
      </c>
      <c r="BF109">
        <v>-1</v>
      </c>
      <c r="BG109">
        <v>1.6666666666666667</v>
      </c>
      <c r="BH109">
        <v>1.6666666666666667</v>
      </c>
      <c r="BI109">
        <v>-1</v>
      </c>
      <c r="BJ109">
        <v>2.9999999999999996</v>
      </c>
      <c r="BK109">
        <v>-1</v>
      </c>
      <c r="BL109">
        <v>1</v>
      </c>
      <c r="BM109">
        <v>0</v>
      </c>
      <c r="BN109">
        <v>-1</v>
      </c>
      <c r="BO109">
        <v>-1</v>
      </c>
      <c r="BP109">
        <v>-1</v>
      </c>
      <c r="BQ109">
        <v>-1</v>
      </c>
      <c r="BR109">
        <v>2.166666666666667</v>
      </c>
      <c r="BS109">
        <v>0.5</v>
      </c>
      <c r="BT109">
        <v>3.1666666666666665</v>
      </c>
      <c r="BU109">
        <v>-1</v>
      </c>
      <c r="BV109">
        <v>1.1666666666666667</v>
      </c>
      <c r="BW109">
        <v>-1</v>
      </c>
      <c r="BX109">
        <v>-1</v>
      </c>
      <c r="BY109">
        <v>-1</v>
      </c>
      <c r="BZ109">
        <v>0.16666666666666666</v>
      </c>
      <c r="CA109">
        <v>-1</v>
      </c>
      <c r="CB109">
        <v>1.8333333333333335</v>
      </c>
      <c r="CC109">
        <v>-1</v>
      </c>
      <c r="CD109">
        <v>1.6666666666666667</v>
      </c>
      <c r="CE109">
        <v>0.66666666666666663</v>
      </c>
      <c r="CF109">
        <v>3.1666666666666665</v>
      </c>
      <c r="CG109">
        <v>0.16666666666666666</v>
      </c>
      <c r="CH109">
        <v>-1</v>
      </c>
      <c r="CI109">
        <v>-1</v>
      </c>
      <c r="CJ109">
        <v>-1</v>
      </c>
      <c r="CK109">
        <v>-1</v>
      </c>
      <c r="CL109">
        <v>2.166666666666667</v>
      </c>
      <c r="CM109">
        <v>-1</v>
      </c>
      <c r="CN109">
        <v>-1</v>
      </c>
      <c r="CO109">
        <v>1.8333333333333335</v>
      </c>
      <c r="CP109">
        <v>-1</v>
      </c>
      <c r="CQ109">
        <v>-1</v>
      </c>
      <c r="CR109">
        <v>2.166666666666667</v>
      </c>
      <c r="CS109">
        <v>-1</v>
      </c>
      <c r="CT109">
        <v>-1</v>
      </c>
      <c r="CU109">
        <v>2.9999999999999996</v>
      </c>
      <c r="CV109">
        <v>-1</v>
      </c>
      <c r="CW109">
        <v>-1</v>
      </c>
      <c r="CX109">
        <v>-1</v>
      </c>
      <c r="CY109">
        <v>-1</v>
      </c>
      <c r="CZ109">
        <v>-1</v>
      </c>
      <c r="DA109">
        <v>-1</v>
      </c>
      <c r="DB109">
        <v>0.5</v>
      </c>
      <c r="DC109">
        <v>-1</v>
      </c>
      <c r="DD109">
        <v>1.8333333333333335</v>
      </c>
      <c r="DE109">
        <v>0</v>
      </c>
    </row>
    <row r="110" spans="1:112" x14ac:dyDescent="0.35">
      <c r="A110" t="s">
        <v>937</v>
      </c>
      <c r="B110">
        <v>2.4999999999999996</v>
      </c>
      <c r="C110">
        <v>2.6666666666666665</v>
      </c>
      <c r="D110">
        <v>2.9999999999999996</v>
      </c>
      <c r="E110">
        <v>0</v>
      </c>
      <c r="F110">
        <v>-1</v>
      </c>
      <c r="G110">
        <v>-1</v>
      </c>
      <c r="H110">
        <v>-1</v>
      </c>
      <c r="I110">
        <v>2.9999999999999996</v>
      </c>
      <c r="J110">
        <v>0</v>
      </c>
      <c r="K110">
        <v>-1</v>
      </c>
      <c r="L110">
        <v>2.5</v>
      </c>
      <c r="M110">
        <v>2.833333333333333</v>
      </c>
      <c r="N110">
        <v>1</v>
      </c>
      <c r="O110">
        <v>2.5</v>
      </c>
      <c r="P110">
        <v>2.9999999999999996</v>
      </c>
      <c r="Q110">
        <v>0</v>
      </c>
      <c r="R110">
        <v>-1</v>
      </c>
      <c r="S110">
        <v>2.9999999999999996</v>
      </c>
      <c r="T110">
        <v>2.833333333333333</v>
      </c>
      <c r="U110">
        <v>2.9999999999999996</v>
      </c>
      <c r="V110">
        <v>2</v>
      </c>
      <c r="W110">
        <v>2</v>
      </c>
      <c r="X110">
        <v>-1</v>
      </c>
      <c r="Y110">
        <v>2.9999999999999996</v>
      </c>
      <c r="Z110">
        <v>2.9999999999999996</v>
      </c>
      <c r="AA110">
        <v>2.9999999999999996</v>
      </c>
      <c r="AB110">
        <v>2.1666666666666665</v>
      </c>
      <c r="AC110">
        <v>2.1666666666666665</v>
      </c>
      <c r="AD110">
        <v>1.1666666666666667</v>
      </c>
      <c r="AE110">
        <v>0.16666666666666666</v>
      </c>
      <c r="AF110">
        <v>0</v>
      </c>
      <c r="AG110">
        <v>0</v>
      </c>
      <c r="AH110">
        <v>-1</v>
      </c>
      <c r="AI110">
        <v>-1</v>
      </c>
      <c r="AJ110">
        <v>-1</v>
      </c>
      <c r="AK110">
        <v>-1</v>
      </c>
      <c r="AL110">
        <v>-1</v>
      </c>
      <c r="AM110">
        <v>-1</v>
      </c>
      <c r="AN110">
        <v>2</v>
      </c>
      <c r="AO110">
        <v>-1</v>
      </c>
      <c r="AP110">
        <v>-1</v>
      </c>
      <c r="AQ110">
        <v>-1</v>
      </c>
      <c r="AR110">
        <v>0</v>
      </c>
      <c r="AS110">
        <v>-1</v>
      </c>
      <c r="AT110">
        <v>0</v>
      </c>
      <c r="AU110">
        <v>0</v>
      </c>
      <c r="AV110">
        <v>-1</v>
      </c>
      <c r="AW110">
        <v>-1</v>
      </c>
      <c r="AX110">
        <v>0</v>
      </c>
      <c r="AY110">
        <v>-1</v>
      </c>
      <c r="AZ110">
        <v>-1</v>
      </c>
      <c r="BA110">
        <v>-1</v>
      </c>
      <c r="BB110">
        <v>-1</v>
      </c>
      <c r="BC110">
        <v>-1</v>
      </c>
      <c r="BD110">
        <v>1</v>
      </c>
      <c r="BE110">
        <v>1</v>
      </c>
      <c r="BF110">
        <v>-1</v>
      </c>
      <c r="BG110">
        <v>1</v>
      </c>
      <c r="BH110">
        <v>1</v>
      </c>
      <c r="BI110">
        <v>-1</v>
      </c>
      <c r="BJ110">
        <v>2.4999999999999996</v>
      </c>
      <c r="BK110">
        <v>-1</v>
      </c>
      <c r="BL110">
        <v>0.5</v>
      </c>
      <c r="BM110">
        <v>0</v>
      </c>
      <c r="BN110">
        <v>-1</v>
      </c>
      <c r="BO110">
        <v>-1</v>
      </c>
      <c r="BP110">
        <v>-1</v>
      </c>
      <c r="BQ110">
        <v>-1</v>
      </c>
      <c r="BR110">
        <v>1.5</v>
      </c>
      <c r="BS110">
        <v>0</v>
      </c>
      <c r="BT110">
        <v>2.5</v>
      </c>
      <c r="BU110">
        <v>-1</v>
      </c>
      <c r="BV110">
        <v>1</v>
      </c>
      <c r="BW110">
        <v>-1</v>
      </c>
      <c r="BX110">
        <v>-1</v>
      </c>
      <c r="BY110">
        <v>-1</v>
      </c>
      <c r="BZ110">
        <v>0</v>
      </c>
      <c r="CA110">
        <v>-1</v>
      </c>
      <c r="CB110">
        <v>1.3333333333333335</v>
      </c>
      <c r="CC110">
        <v>-1</v>
      </c>
      <c r="CD110">
        <v>1</v>
      </c>
      <c r="CE110">
        <v>0</v>
      </c>
      <c r="CF110">
        <v>2.5</v>
      </c>
      <c r="CG110">
        <v>0.16666666666666666</v>
      </c>
      <c r="CH110">
        <v>-1</v>
      </c>
      <c r="CI110">
        <v>-1</v>
      </c>
      <c r="CJ110">
        <v>-1</v>
      </c>
      <c r="CK110">
        <v>-1</v>
      </c>
      <c r="CL110">
        <v>1.5</v>
      </c>
      <c r="CM110">
        <v>-1</v>
      </c>
      <c r="CN110">
        <v>-1</v>
      </c>
      <c r="CO110">
        <v>1.1666666666666667</v>
      </c>
      <c r="CP110">
        <v>-1</v>
      </c>
      <c r="CQ110">
        <v>-1</v>
      </c>
      <c r="CR110">
        <v>1.5</v>
      </c>
      <c r="CS110">
        <v>-1</v>
      </c>
      <c r="CT110">
        <v>-1</v>
      </c>
      <c r="CU110">
        <v>2.4999999999999996</v>
      </c>
      <c r="CV110">
        <v>-1</v>
      </c>
      <c r="CW110">
        <v>-1</v>
      </c>
      <c r="CX110">
        <v>-1</v>
      </c>
      <c r="CY110">
        <v>-1</v>
      </c>
      <c r="CZ110">
        <v>-1</v>
      </c>
      <c r="DA110">
        <v>-1</v>
      </c>
      <c r="DB110">
        <v>0</v>
      </c>
      <c r="DC110">
        <v>-1</v>
      </c>
      <c r="DD110">
        <v>1.1666666666666667</v>
      </c>
      <c r="DE110">
        <v>0</v>
      </c>
      <c r="DF110">
        <v>0</v>
      </c>
    </row>
    <row r="111" spans="1:112" x14ac:dyDescent="0.35">
      <c r="A111" t="s">
        <v>938</v>
      </c>
      <c r="B111">
        <v>3.4999999999999996</v>
      </c>
      <c r="C111">
        <v>3.9999999999999996</v>
      </c>
      <c r="D111">
        <v>3.9999999999999996</v>
      </c>
      <c r="E111">
        <v>2.4999999999999996</v>
      </c>
      <c r="F111">
        <v>2</v>
      </c>
      <c r="G111">
        <v>2</v>
      </c>
      <c r="H111">
        <v>1.5000000000000002</v>
      </c>
      <c r="I111">
        <v>3.9999999999999996</v>
      </c>
      <c r="J111">
        <v>3.4999999999999996</v>
      </c>
      <c r="K111">
        <v>0</v>
      </c>
      <c r="L111">
        <v>3.9999999999999996</v>
      </c>
      <c r="M111">
        <v>3.9999999999999996</v>
      </c>
      <c r="N111">
        <v>2.4999999999999996</v>
      </c>
      <c r="O111">
        <v>3.9999999999999996</v>
      </c>
      <c r="P111">
        <v>3.9999999999999996</v>
      </c>
      <c r="Q111">
        <v>2.9999999999999996</v>
      </c>
      <c r="R111">
        <v>1.5000000000000002</v>
      </c>
      <c r="S111">
        <v>3.9999999999999996</v>
      </c>
      <c r="T111">
        <v>3.9999999999999996</v>
      </c>
      <c r="U111">
        <v>3.9999999999999996</v>
      </c>
      <c r="V111">
        <v>3.4999999999999996</v>
      </c>
      <c r="W111">
        <v>2.9999999999999996</v>
      </c>
      <c r="X111">
        <v>1</v>
      </c>
      <c r="Y111">
        <v>3.9999999999999996</v>
      </c>
      <c r="Z111">
        <v>3.9999999999999996</v>
      </c>
      <c r="AA111">
        <v>3.9999999999999996</v>
      </c>
      <c r="AB111">
        <v>3.4999999999999996</v>
      </c>
      <c r="AC111">
        <v>3.4999999999999996</v>
      </c>
      <c r="AD111">
        <v>3.4999999999999996</v>
      </c>
      <c r="AE111">
        <v>3.4999999999999996</v>
      </c>
      <c r="AF111">
        <v>2.4999999999999996</v>
      </c>
      <c r="AG111">
        <v>2.4999999999999996</v>
      </c>
      <c r="AH111">
        <v>0.5</v>
      </c>
      <c r="AI111">
        <v>2</v>
      </c>
      <c r="AJ111">
        <v>2</v>
      </c>
      <c r="AK111">
        <v>0.5</v>
      </c>
      <c r="AL111">
        <v>2</v>
      </c>
      <c r="AM111">
        <v>0.5</v>
      </c>
      <c r="AN111">
        <v>3.4999999999999996</v>
      </c>
      <c r="AO111">
        <v>0</v>
      </c>
      <c r="AP111">
        <v>0</v>
      </c>
      <c r="AQ111">
        <v>0</v>
      </c>
      <c r="AR111">
        <v>2.4999999999999996</v>
      </c>
      <c r="AS111">
        <v>0.5</v>
      </c>
      <c r="AT111">
        <v>3.4999999999999996</v>
      </c>
      <c r="AU111">
        <v>3.4999999999999996</v>
      </c>
      <c r="AV111">
        <v>0</v>
      </c>
      <c r="AW111">
        <v>1.5000000000000002</v>
      </c>
      <c r="AX111">
        <v>2.9999999999999996</v>
      </c>
      <c r="AY111">
        <v>0.33333333333333331</v>
      </c>
      <c r="AZ111">
        <v>0.16666666666666666</v>
      </c>
      <c r="BA111">
        <v>0.16666666666666666</v>
      </c>
      <c r="BB111">
        <v>0</v>
      </c>
      <c r="BC111">
        <v>-1</v>
      </c>
      <c r="BD111">
        <v>3.4999999999999996</v>
      </c>
      <c r="BE111">
        <v>3.4999999999999996</v>
      </c>
      <c r="BF111">
        <v>0.5</v>
      </c>
      <c r="BG111">
        <v>3.4999999999999996</v>
      </c>
      <c r="BH111">
        <v>3.4999999999999996</v>
      </c>
      <c r="BI111">
        <v>0</v>
      </c>
      <c r="BJ111">
        <v>3.4999999999999996</v>
      </c>
      <c r="BK111">
        <v>1.5000000000000002</v>
      </c>
      <c r="BL111">
        <v>3.9999999999999996</v>
      </c>
      <c r="BM111">
        <v>2.4999999999999996</v>
      </c>
      <c r="BN111">
        <v>1.5000000000000002</v>
      </c>
      <c r="BO111">
        <v>1.5000000000000002</v>
      </c>
      <c r="BP111">
        <v>0.5</v>
      </c>
      <c r="BQ111">
        <v>-1</v>
      </c>
      <c r="BR111">
        <v>3.9999999999999996</v>
      </c>
      <c r="BS111">
        <v>3.4999999999999996</v>
      </c>
      <c r="BT111">
        <v>3.9999999999999996</v>
      </c>
      <c r="BU111">
        <v>0.5</v>
      </c>
      <c r="BV111">
        <v>2.4999999999999996</v>
      </c>
      <c r="BW111">
        <v>0.5</v>
      </c>
      <c r="BX111">
        <v>0</v>
      </c>
      <c r="BY111">
        <v>0</v>
      </c>
      <c r="BZ111">
        <v>2.4999999999999996</v>
      </c>
      <c r="CA111">
        <v>1.3333333333333335</v>
      </c>
      <c r="CB111">
        <v>3.4999999999999996</v>
      </c>
      <c r="CC111">
        <v>1.5000000000000002</v>
      </c>
      <c r="CD111">
        <v>2.9999999999999996</v>
      </c>
      <c r="CE111">
        <v>2.9999999999999996</v>
      </c>
      <c r="CF111">
        <v>3.9999999999999996</v>
      </c>
      <c r="CG111">
        <v>2.4999999999999996</v>
      </c>
      <c r="CH111">
        <v>1.3333333333333335</v>
      </c>
      <c r="CI111">
        <v>1.5000000000000002</v>
      </c>
      <c r="CJ111">
        <v>1.5000000000000002</v>
      </c>
      <c r="CK111">
        <v>0</v>
      </c>
      <c r="CL111">
        <v>3.9999999999999996</v>
      </c>
      <c r="CM111">
        <v>0</v>
      </c>
      <c r="CN111">
        <v>0</v>
      </c>
      <c r="CO111">
        <v>3.4999999999999996</v>
      </c>
      <c r="CP111">
        <v>1</v>
      </c>
      <c r="CQ111">
        <v>1.5000000000000002</v>
      </c>
      <c r="CR111">
        <v>3.9999999999999996</v>
      </c>
      <c r="CS111">
        <v>0.33333333333333331</v>
      </c>
      <c r="CT111">
        <v>0.5</v>
      </c>
      <c r="CU111">
        <v>3.4999999999999996</v>
      </c>
      <c r="CV111">
        <v>2.5</v>
      </c>
      <c r="CW111">
        <v>0</v>
      </c>
      <c r="CX111">
        <v>0</v>
      </c>
      <c r="CY111">
        <v>1</v>
      </c>
      <c r="CZ111">
        <v>0.16666666666666666</v>
      </c>
      <c r="DA111">
        <v>0.5</v>
      </c>
      <c r="DB111">
        <v>3.4999999999999996</v>
      </c>
      <c r="DC111">
        <v>1.5000000000000002</v>
      </c>
      <c r="DD111">
        <v>3.4999999999999996</v>
      </c>
      <c r="DE111">
        <v>2.9999999999999996</v>
      </c>
      <c r="DF111">
        <v>3.4999999999999996</v>
      </c>
      <c r="DG111">
        <v>0</v>
      </c>
    </row>
    <row r="112" spans="1:112" x14ac:dyDescent="0.35">
      <c r="A112" t="s">
        <v>939</v>
      </c>
      <c r="B112">
        <v>2.333333333333333</v>
      </c>
      <c r="C112">
        <v>2.6666666666666665</v>
      </c>
      <c r="D112">
        <v>2.833333333333333</v>
      </c>
      <c r="E112">
        <v>0</v>
      </c>
      <c r="F112">
        <v>-1</v>
      </c>
      <c r="G112">
        <v>-1</v>
      </c>
      <c r="H112">
        <v>-1</v>
      </c>
      <c r="I112">
        <v>2.833333333333333</v>
      </c>
      <c r="J112">
        <v>0</v>
      </c>
      <c r="K112">
        <v>-1</v>
      </c>
      <c r="L112">
        <v>2.5</v>
      </c>
      <c r="M112">
        <v>2.833333333333333</v>
      </c>
      <c r="N112">
        <v>1</v>
      </c>
      <c r="O112">
        <v>2.5</v>
      </c>
      <c r="P112">
        <v>2.833333333333333</v>
      </c>
      <c r="Q112">
        <v>0</v>
      </c>
      <c r="R112">
        <v>-1</v>
      </c>
      <c r="S112">
        <v>2.833333333333333</v>
      </c>
      <c r="T112">
        <v>2.6666666666666665</v>
      </c>
      <c r="U112">
        <v>2.833333333333333</v>
      </c>
      <c r="V112">
        <v>2</v>
      </c>
      <c r="W112">
        <v>2</v>
      </c>
      <c r="X112">
        <v>-1</v>
      </c>
      <c r="Y112">
        <v>2.833333333333333</v>
      </c>
      <c r="Z112">
        <v>2.833333333333333</v>
      </c>
      <c r="AA112">
        <v>2.833333333333333</v>
      </c>
      <c r="AB112">
        <v>2.1666666666666665</v>
      </c>
      <c r="AC112">
        <v>2.1666666666666665</v>
      </c>
      <c r="AD112">
        <v>1.1666666666666667</v>
      </c>
      <c r="AE112">
        <v>0.16666666666666666</v>
      </c>
      <c r="AF112">
        <v>0</v>
      </c>
      <c r="AG112">
        <v>0</v>
      </c>
      <c r="AH112">
        <v>-1</v>
      </c>
      <c r="AI112">
        <v>-1</v>
      </c>
      <c r="AJ112">
        <v>-1</v>
      </c>
      <c r="AK112">
        <v>-1</v>
      </c>
      <c r="AL112">
        <v>-1</v>
      </c>
      <c r="AM112">
        <v>-1</v>
      </c>
      <c r="AN112">
        <v>2</v>
      </c>
      <c r="AO112">
        <v>-1</v>
      </c>
      <c r="AP112">
        <v>-1</v>
      </c>
      <c r="AQ112">
        <v>-1</v>
      </c>
      <c r="AR112">
        <v>0</v>
      </c>
      <c r="AS112">
        <v>-1</v>
      </c>
      <c r="AT112">
        <v>0</v>
      </c>
      <c r="AU112">
        <v>0</v>
      </c>
      <c r="AV112">
        <v>-1</v>
      </c>
      <c r="AW112">
        <v>-1</v>
      </c>
      <c r="AX112">
        <v>0</v>
      </c>
      <c r="AY112">
        <v>-1</v>
      </c>
      <c r="AZ112">
        <v>-1</v>
      </c>
      <c r="BA112">
        <v>-1</v>
      </c>
      <c r="BB112">
        <v>-1</v>
      </c>
      <c r="BC112">
        <v>-1</v>
      </c>
      <c r="BD112">
        <v>1</v>
      </c>
      <c r="BE112">
        <v>1</v>
      </c>
      <c r="BF112">
        <v>-1</v>
      </c>
      <c r="BG112">
        <v>1</v>
      </c>
      <c r="BH112">
        <v>1</v>
      </c>
      <c r="BI112">
        <v>-1</v>
      </c>
      <c r="BJ112">
        <v>2.333333333333333</v>
      </c>
      <c r="BK112">
        <v>-1</v>
      </c>
      <c r="BL112">
        <v>0.5</v>
      </c>
      <c r="BM112">
        <v>0</v>
      </c>
      <c r="BN112">
        <v>-1</v>
      </c>
      <c r="BO112">
        <v>-1</v>
      </c>
      <c r="BP112">
        <v>-1</v>
      </c>
      <c r="BQ112">
        <v>-1</v>
      </c>
      <c r="BR112">
        <v>1.5</v>
      </c>
      <c r="BS112">
        <v>0</v>
      </c>
      <c r="BT112">
        <v>2.5</v>
      </c>
      <c r="BU112">
        <v>-1</v>
      </c>
      <c r="BV112">
        <v>1</v>
      </c>
      <c r="BW112">
        <v>-1</v>
      </c>
      <c r="BX112">
        <v>-1</v>
      </c>
      <c r="BY112">
        <v>-1</v>
      </c>
      <c r="BZ112">
        <v>0</v>
      </c>
      <c r="CA112">
        <v>-1</v>
      </c>
      <c r="CB112">
        <v>1.3333333333333335</v>
      </c>
      <c r="CC112">
        <v>-1</v>
      </c>
      <c r="CD112">
        <v>1</v>
      </c>
      <c r="CE112">
        <v>0</v>
      </c>
      <c r="CF112">
        <v>2.5</v>
      </c>
      <c r="CG112">
        <v>0.16666666666666666</v>
      </c>
      <c r="CH112">
        <v>-1</v>
      </c>
      <c r="CI112">
        <v>-1</v>
      </c>
      <c r="CJ112">
        <v>-1</v>
      </c>
      <c r="CK112">
        <v>-1</v>
      </c>
      <c r="CL112">
        <v>1.5</v>
      </c>
      <c r="CM112">
        <v>-1</v>
      </c>
      <c r="CN112">
        <v>-1</v>
      </c>
      <c r="CO112">
        <v>1.1666666666666667</v>
      </c>
      <c r="CP112">
        <v>-1</v>
      </c>
      <c r="CQ112">
        <v>-1</v>
      </c>
      <c r="CR112">
        <v>1.5</v>
      </c>
      <c r="CS112">
        <v>-1</v>
      </c>
      <c r="CT112">
        <v>-1</v>
      </c>
      <c r="CU112">
        <v>2.333333333333333</v>
      </c>
      <c r="CV112">
        <v>-1</v>
      </c>
      <c r="CW112">
        <v>-1</v>
      </c>
      <c r="CX112">
        <v>-1</v>
      </c>
      <c r="CY112">
        <v>-1</v>
      </c>
      <c r="CZ112">
        <v>-1</v>
      </c>
      <c r="DA112">
        <v>-1</v>
      </c>
      <c r="DB112">
        <v>0</v>
      </c>
      <c r="DC112">
        <v>-1</v>
      </c>
      <c r="DD112">
        <v>1</v>
      </c>
      <c r="DE112">
        <v>0</v>
      </c>
      <c r="DF112">
        <v>0</v>
      </c>
      <c r="DG112">
        <v>-1</v>
      </c>
      <c r="DH112">
        <v>0</v>
      </c>
    </row>
    <row r="113" spans="1:128" x14ac:dyDescent="0.35">
      <c r="A113" t="s">
        <v>940</v>
      </c>
      <c r="B113">
        <v>2</v>
      </c>
      <c r="C113">
        <v>2.166666666666667</v>
      </c>
      <c r="D113">
        <v>3.4999999999999996</v>
      </c>
      <c r="E113">
        <v>-1</v>
      </c>
      <c r="F113">
        <v>-1</v>
      </c>
      <c r="G113">
        <v>-1</v>
      </c>
      <c r="H113">
        <v>-1</v>
      </c>
      <c r="I113">
        <v>3.4999999999999996</v>
      </c>
      <c r="J113">
        <v>-1</v>
      </c>
      <c r="K113">
        <v>-1</v>
      </c>
      <c r="L113">
        <v>3</v>
      </c>
      <c r="M113">
        <v>2.3333333333333335</v>
      </c>
      <c r="N113">
        <v>0</v>
      </c>
      <c r="O113">
        <v>3</v>
      </c>
      <c r="P113">
        <v>3.4999999999999996</v>
      </c>
      <c r="Q113">
        <v>-1</v>
      </c>
      <c r="R113">
        <v>-1</v>
      </c>
      <c r="S113">
        <v>3.4999999999999996</v>
      </c>
      <c r="T113">
        <v>3.333333333333333</v>
      </c>
      <c r="U113">
        <v>3.4999999999999996</v>
      </c>
      <c r="V113">
        <v>1.5</v>
      </c>
      <c r="W113">
        <v>1.5</v>
      </c>
      <c r="X113">
        <v>-1</v>
      </c>
      <c r="Y113">
        <v>3.4999999999999996</v>
      </c>
      <c r="Z113">
        <v>3.4999999999999996</v>
      </c>
      <c r="AA113">
        <v>3.4999999999999996</v>
      </c>
      <c r="AB113">
        <v>1.6666666666666667</v>
      </c>
      <c r="AC113">
        <v>1.6666666666666667</v>
      </c>
      <c r="AD113">
        <v>1.6666666666666667</v>
      </c>
      <c r="AE113">
        <v>-1</v>
      </c>
      <c r="AF113">
        <v>-1</v>
      </c>
      <c r="AG113">
        <v>-1</v>
      </c>
      <c r="AH113">
        <v>-1</v>
      </c>
      <c r="AI113">
        <v>-1</v>
      </c>
      <c r="AJ113">
        <v>-1</v>
      </c>
      <c r="AK113">
        <v>-1</v>
      </c>
      <c r="AL113">
        <v>-1</v>
      </c>
      <c r="AM113">
        <v>-1</v>
      </c>
      <c r="AN113">
        <v>2.5</v>
      </c>
      <c r="AO113">
        <v>-1</v>
      </c>
      <c r="AP113">
        <v>-1</v>
      </c>
      <c r="AQ113">
        <v>-1</v>
      </c>
      <c r="AR113">
        <v>-1</v>
      </c>
      <c r="AS113">
        <v>-1</v>
      </c>
      <c r="AT113">
        <v>-1</v>
      </c>
      <c r="AU113">
        <v>-1</v>
      </c>
      <c r="AV113">
        <v>-1</v>
      </c>
      <c r="AW113">
        <v>-1</v>
      </c>
      <c r="AX113">
        <v>-1</v>
      </c>
      <c r="AY113">
        <v>-1</v>
      </c>
      <c r="AZ113">
        <v>-1</v>
      </c>
      <c r="BA113">
        <v>-1</v>
      </c>
      <c r="BB113">
        <v>-1</v>
      </c>
      <c r="BC113">
        <v>-1</v>
      </c>
      <c r="BD113">
        <v>0.5</v>
      </c>
      <c r="BE113">
        <v>1.5</v>
      </c>
      <c r="BF113">
        <v>-1</v>
      </c>
      <c r="BG113">
        <v>1.5</v>
      </c>
      <c r="BH113">
        <v>1.5</v>
      </c>
      <c r="BI113">
        <v>-1</v>
      </c>
      <c r="BJ113">
        <v>2.9999999999999996</v>
      </c>
      <c r="BK113">
        <v>-1</v>
      </c>
      <c r="BL113">
        <v>-1</v>
      </c>
      <c r="BM113">
        <v>-1</v>
      </c>
      <c r="BN113">
        <v>-1</v>
      </c>
      <c r="BO113">
        <v>-1</v>
      </c>
      <c r="BP113">
        <v>-1</v>
      </c>
      <c r="BQ113">
        <v>-1</v>
      </c>
      <c r="BR113">
        <v>1</v>
      </c>
      <c r="BS113">
        <v>-1</v>
      </c>
      <c r="BT113">
        <v>2</v>
      </c>
      <c r="BU113">
        <v>-1</v>
      </c>
      <c r="BV113">
        <v>0</v>
      </c>
      <c r="BW113">
        <v>-1</v>
      </c>
      <c r="BX113">
        <v>-1</v>
      </c>
      <c r="BY113">
        <v>-1</v>
      </c>
      <c r="BZ113">
        <v>-1</v>
      </c>
      <c r="CA113">
        <v>-1</v>
      </c>
      <c r="CB113">
        <v>1.8333333333333335</v>
      </c>
      <c r="CC113">
        <v>-1</v>
      </c>
      <c r="CD113">
        <v>1</v>
      </c>
      <c r="CE113">
        <v>-1</v>
      </c>
      <c r="CF113">
        <v>2</v>
      </c>
      <c r="CG113">
        <v>-1</v>
      </c>
      <c r="CH113">
        <v>-1</v>
      </c>
      <c r="CI113">
        <v>-1</v>
      </c>
      <c r="CJ113">
        <v>-1</v>
      </c>
      <c r="CK113">
        <v>-1</v>
      </c>
      <c r="CL113">
        <v>1</v>
      </c>
      <c r="CM113">
        <v>-1</v>
      </c>
      <c r="CN113">
        <v>-1</v>
      </c>
      <c r="CO113">
        <v>0.66666666666666663</v>
      </c>
      <c r="CP113">
        <v>-1</v>
      </c>
      <c r="CQ113">
        <v>-1</v>
      </c>
      <c r="CR113">
        <v>2</v>
      </c>
      <c r="CS113">
        <v>-1</v>
      </c>
      <c r="CT113">
        <v>-1</v>
      </c>
      <c r="CU113">
        <v>2.9999999999999996</v>
      </c>
      <c r="CV113">
        <v>-1</v>
      </c>
      <c r="CW113">
        <v>-1</v>
      </c>
      <c r="CX113">
        <v>-1</v>
      </c>
      <c r="CY113">
        <v>-1</v>
      </c>
      <c r="CZ113">
        <v>-1</v>
      </c>
      <c r="DA113">
        <v>-1</v>
      </c>
      <c r="DB113">
        <v>-1</v>
      </c>
      <c r="DC113">
        <v>-1</v>
      </c>
      <c r="DD113">
        <v>1.6666666666666667</v>
      </c>
      <c r="DE113">
        <v>-1</v>
      </c>
      <c r="DF113">
        <v>-1</v>
      </c>
      <c r="DG113">
        <v>-1</v>
      </c>
      <c r="DH113">
        <v>-1</v>
      </c>
      <c r="DI113">
        <v>0</v>
      </c>
    </row>
    <row r="114" spans="1:128" x14ac:dyDescent="0.35">
      <c r="A114" t="s">
        <v>941</v>
      </c>
      <c r="B114">
        <v>3.4999999999999996</v>
      </c>
      <c r="C114">
        <v>3.9999999999999996</v>
      </c>
      <c r="D114">
        <v>3.9999999999999996</v>
      </c>
      <c r="E114">
        <v>2.4999999999999996</v>
      </c>
      <c r="F114">
        <v>2</v>
      </c>
      <c r="G114">
        <v>2</v>
      </c>
      <c r="H114">
        <v>1.5000000000000002</v>
      </c>
      <c r="I114">
        <v>3.9999999999999996</v>
      </c>
      <c r="J114">
        <v>3.4999999999999996</v>
      </c>
      <c r="K114">
        <v>0</v>
      </c>
      <c r="L114">
        <v>3.9999999999999996</v>
      </c>
      <c r="M114">
        <v>3.9999999999999996</v>
      </c>
      <c r="N114">
        <v>2.4999999999999996</v>
      </c>
      <c r="O114">
        <v>3.9999999999999996</v>
      </c>
      <c r="P114">
        <v>3.9999999999999996</v>
      </c>
      <c r="Q114">
        <v>2.9999999999999996</v>
      </c>
      <c r="R114">
        <v>1.5000000000000002</v>
      </c>
      <c r="S114">
        <v>3.9999999999999996</v>
      </c>
      <c r="T114">
        <v>3.9999999999999996</v>
      </c>
      <c r="U114">
        <v>3.9999999999999996</v>
      </c>
      <c r="V114">
        <v>3.4999999999999996</v>
      </c>
      <c r="W114">
        <v>2.9999999999999996</v>
      </c>
      <c r="X114">
        <v>1</v>
      </c>
      <c r="Y114">
        <v>3.9999999999999996</v>
      </c>
      <c r="Z114">
        <v>3.9999999999999996</v>
      </c>
      <c r="AA114">
        <v>3.9999999999999996</v>
      </c>
      <c r="AB114">
        <v>3.4999999999999996</v>
      </c>
      <c r="AC114">
        <v>3.4999999999999996</v>
      </c>
      <c r="AD114">
        <v>3.4999999999999996</v>
      </c>
      <c r="AE114">
        <v>3.4999999999999996</v>
      </c>
      <c r="AF114">
        <v>2.4999999999999996</v>
      </c>
      <c r="AG114">
        <v>2.4999999999999996</v>
      </c>
      <c r="AH114">
        <v>0.5</v>
      </c>
      <c r="AI114">
        <v>2</v>
      </c>
      <c r="AJ114">
        <v>2</v>
      </c>
      <c r="AK114">
        <v>0.5</v>
      </c>
      <c r="AL114">
        <v>2</v>
      </c>
      <c r="AM114">
        <v>0.5</v>
      </c>
      <c r="AN114">
        <v>3.4999999999999996</v>
      </c>
      <c r="AO114">
        <v>0</v>
      </c>
      <c r="AP114">
        <v>0</v>
      </c>
      <c r="AQ114">
        <v>0</v>
      </c>
      <c r="AR114">
        <v>2.4999999999999996</v>
      </c>
      <c r="AS114">
        <v>0.5</v>
      </c>
      <c r="AT114">
        <v>3.4999999999999996</v>
      </c>
      <c r="AU114">
        <v>3.4999999999999996</v>
      </c>
      <c r="AV114">
        <v>0</v>
      </c>
      <c r="AW114">
        <v>1.5000000000000002</v>
      </c>
      <c r="AX114">
        <v>2.9999999999999996</v>
      </c>
      <c r="AY114">
        <v>0.33333333333333331</v>
      </c>
      <c r="AZ114">
        <v>0.16666666666666666</v>
      </c>
      <c r="BA114">
        <v>0.16666666666666666</v>
      </c>
      <c r="BB114">
        <v>0</v>
      </c>
      <c r="BC114">
        <v>-1</v>
      </c>
      <c r="BD114">
        <v>3.4999999999999996</v>
      </c>
      <c r="BE114">
        <v>3.4999999999999996</v>
      </c>
      <c r="BF114">
        <v>0.5</v>
      </c>
      <c r="BG114">
        <v>3.4999999999999996</v>
      </c>
      <c r="BH114">
        <v>3.4999999999999996</v>
      </c>
      <c r="BI114">
        <v>0</v>
      </c>
      <c r="BJ114">
        <v>3.4999999999999996</v>
      </c>
      <c r="BK114">
        <v>1.5000000000000002</v>
      </c>
      <c r="BL114">
        <v>3.9999999999999996</v>
      </c>
      <c r="BM114">
        <v>2.4999999999999996</v>
      </c>
      <c r="BN114">
        <v>1.5000000000000002</v>
      </c>
      <c r="BO114">
        <v>1.5000000000000002</v>
      </c>
      <c r="BP114">
        <v>0.5</v>
      </c>
      <c r="BQ114">
        <v>-1</v>
      </c>
      <c r="BR114">
        <v>3.9999999999999996</v>
      </c>
      <c r="BS114">
        <v>3.4999999999999996</v>
      </c>
      <c r="BT114">
        <v>3.9999999999999996</v>
      </c>
      <c r="BU114">
        <v>0.5</v>
      </c>
      <c r="BV114">
        <v>2.4999999999999996</v>
      </c>
      <c r="BW114">
        <v>0.5</v>
      </c>
      <c r="BX114">
        <v>0</v>
      </c>
      <c r="BY114">
        <v>0</v>
      </c>
      <c r="BZ114">
        <v>2.4999999999999996</v>
      </c>
      <c r="CA114">
        <v>1.3333333333333335</v>
      </c>
      <c r="CB114">
        <v>3.4999999999999996</v>
      </c>
      <c r="CC114">
        <v>1.5000000000000002</v>
      </c>
      <c r="CD114">
        <v>2.9999999999999996</v>
      </c>
      <c r="CE114">
        <v>2.9999999999999996</v>
      </c>
      <c r="CF114">
        <v>3.9999999999999996</v>
      </c>
      <c r="CG114">
        <v>2.4999999999999996</v>
      </c>
      <c r="CH114">
        <v>1.3333333333333335</v>
      </c>
      <c r="CI114">
        <v>1.5000000000000002</v>
      </c>
      <c r="CJ114">
        <v>1.5000000000000002</v>
      </c>
      <c r="CK114">
        <v>0</v>
      </c>
      <c r="CL114">
        <v>3.9999999999999996</v>
      </c>
      <c r="CM114">
        <v>0</v>
      </c>
      <c r="CN114">
        <v>0</v>
      </c>
      <c r="CO114">
        <v>3.4999999999999996</v>
      </c>
      <c r="CP114">
        <v>1</v>
      </c>
      <c r="CQ114">
        <v>1.5000000000000002</v>
      </c>
      <c r="CR114">
        <v>3.9999999999999996</v>
      </c>
      <c r="CS114">
        <v>0.33333333333333331</v>
      </c>
      <c r="CT114">
        <v>0.5</v>
      </c>
      <c r="CU114">
        <v>3.4999999999999996</v>
      </c>
      <c r="CV114">
        <v>2.5</v>
      </c>
      <c r="CW114">
        <v>0</v>
      </c>
      <c r="CX114">
        <v>0</v>
      </c>
      <c r="CY114">
        <v>1</v>
      </c>
      <c r="CZ114">
        <v>0.16666666666666666</v>
      </c>
      <c r="DA114">
        <v>0.5</v>
      </c>
      <c r="DB114">
        <v>3.4999999999999996</v>
      </c>
      <c r="DC114">
        <v>1.5000000000000002</v>
      </c>
      <c r="DD114">
        <v>3.4999999999999996</v>
      </c>
      <c r="DE114">
        <v>2.9999999999999996</v>
      </c>
      <c r="DF114">
        <v>3.4999999999999996</v>
      </c>
      <c r="DG114">
        <v>0</v>
      </c>
      <c r="DH114">
        <v>3.4999999999999996</v>
      </c>
      <c r="DI114">
        <v>2.9999999999999996</v>
      </c>
      <c r="DJ114">
        <v>0</v>
      </c>
    </row>
    <row r="115" spans="1:128" x14ac:dyDescent="0.35">
      <c r="A115" t="s">
        <v>942</v>
      </c>
      <c r="B115">
        <v>3.4999999999999996</v>
      </c>
      <c r="C115">
        <v>3.9999999999999996</v>
      </c>
      <c r="D115">
        <v>3.9999999999999996</v>
      </c>
      <c r="E115">
        <v>2.333333333333333</v>
      </c>
      <c r="F115">
        <v>2</v>
      </c>
      <c r="G115">
        <v>1.8333333333333335</v>
      </c>
      <c r="H115">
        <v>1.3333333333333335</v>
      </c>
      <c r="I115">
        <v>3.9999999999999996</v>
      </c>
      <c r="J115">
        <v>3.4999999999999996</v>
      </c>
      <c r="K115">
        <v>0</v>
      </c>
      <c r="L115">
        <v>3.9999999999999996</v>
      </c>
      <c r="M115">
        <v>3.9999999999999996</v>
      </c>
      <c r="N115">
        <v>2.333333333333333</v>
      </c>
      <c r="O115">
        <v>3.9999999999999996</v>
      </c>
      <c r="P115">
        <v>3.9999999999999996</v>
      </c>
      <c r="Q115">
        <v>2.833333333333333</v>
      </c>
      <c r="R115">
        <v>1.3333333333333335</v>
      </c>
      <c r="S115">
        <v>3.9999999999999996</v>
      </c>
      <c r="T115">
        <v>3.9999999999999996</v>
      </c>
      <c r="U115">
        <v>3.9999999999999996</v>
      </c>
      <c r="V115">
        <v>3.4999999999999996</v>
      </c>
      <c r="W115">
        <v>2.9999999999999996</v>
      </c>
      <c r="X115">
        <v>1</v>
      </c>
      <c r="Y115">
        <v>3.9999999999999996</v>
      </c>
      <c r="Z115">
        <v>3.9999999999999996</v>
      </c>
      <c r="AA115">
        <v>3.9999999999999996</v>
      </c>
      <c r="AB115">
        <v>3.4999999999999996</v>
      </c>
      <c r="AC115">
        <v>3.4999999999999996</v>
      </c>
      <c r="AD115">
        <v>3.4999999999999996</v>
      </c>
      <c r="AE115">
        <v>3.4999999999999996</v>
      </c>
      <c r="AF115">
        <v>2.333333333333333</v>
      </c>
      <c r="AG115">
        <v>2.333333333333333</v>
      </c>
      <c r="AH115">
        <v>0.33333333333333331</v>
      </c>
      <c r="AI115">
        <v>2</v>
      </c>
      <c r="AJ115">
        <v>2</v>
      </c>
      <c r="AK115">
        <v>0.5</v>
      </c>
      <c r="AL115">
        <v>2</v>
      </c>
      <c r="AM115">
        <v>0.5</v>
      </c>
      <c r="AN115">
        <v>3.4999999999999996</v>
      </c>
      <c r="AO115">
        <v>0</v>
      </c>
      <c r="AP115">
        <v>0</v>
      </c>
      <c r="AQ115">
        <v>0</v>
      </c>
      <c r="AR115">
        <v>2.333333333333333</v>
      </c>
      <c r="AS115">
        <v>0.33333333333333331</v>
      </c>
      <c r="AT115">
        <v>3.4999999999999996</v>
      </c>
      <c r="AU115">
        <v>3.4999999999999996</v>
      </c>
      <c r="AV115">
        <v>0</v>
      </c>
      <c r="AW115">
        <v>1.3333333333333335</v>
      </c>
      <c r="AX115">
        <v>2.833333333333333</v>
      </c>
      <c r="AY115">
        <v>0.16666666666666666</v>
      </c>
      <c r="AZ115">
        <v>0</v>
      </c>
      <c r="BA115">
        <v>0</v>
      </c>
      <c r="BB115">
        <v>0</v>
      </c>
      <c r="BC115">
        <v>-1</v>
      </c>
      <c r="BD115">
        <v>3.4999999999999996</v>
      </c>
      <c r="BE115">
        <v>3.4999999999999996</v>
      </c>
      <c r="BF115">
        <v>0.33333333333333331</v>
      </c>
      <c r="BG115">
        <v>3.4999999999999996</v>
      </c>
      <c r="BH115">
        <v>3.4999999999999996</v>
      </c>
      <c r="BI115">
        <v>0</v>
      </c>
      <c r="BJ115">
        <v>3.4999999999999996</v>
      </c>
      <c r="BK115">
        <v>1.3333333333333335</v>
      </c>
      <c r="BL115">
        <v>3.833333333333333</v>
      </c>
      <c r="BM115">
        <v>2.333333333333333</v>
      </c>
      <c r="BN115">
        <v>1.3333333333333335</v>
      </c>
      <c r="BO115">
        <v>1.3333333333333335</v>
      </c>
      <c r="BP115">
        <v>0.5</v>
      </c>
      <c r="BQ115">
        <v>-1</v>
      </c>
      <c r="BR115">
        <v>3.9999999999999996</v>
      </c>
      <c r="BS115">
        <v>3.333333333333333</v>
      </c>
      <c r="BT115">
        <v>3.9999999999999996</v>
      </c>
      <c r="BU115">
        <v>0.33333333333333331</v>
      </c>
      <c r="BV115">
        <v>2.4999999999999996</v>
      </c>
      <c r="BW115">
        <v>0.33333333333333331</v>
      </c>
      <c r="BX115">
        <v>0</v>
      </c>
      <c r="BY115">
        <v>0</v>
      </c>
      <c r="BZ115">
        <v>2.4999999999999996</v>
      </c>
      <c r="CA115">
        <v>1.1666666666666667</v>
      </c>
      <c r="CB115">
        <v>3.4999999999999996</v>
      </c>
      <c r="CC115">
        <v>1.5000000000000002</v>
      </c>
      <c r="CD115">
        <v>2.833333333333333</v>
      </c>
      <c r="CE115">
        <v>2.9999999999999996</v>
      </c>
      <c r="CF115">
        <v>3.9999999999999996</v>
      </c>
      <c r="CG115">
        <v>2.4999999999999996</v>
      </c>
      <c r="CH115">
        <v>1.1666666666666667</v>
      </c>
      <c r="CI115">
        <v>1.3333333333333335</v>
      </c>
      <c r="CJ115">
        <v>1.5000000000000002</v>
      </c>
      <c r="CK115">
        <v>0</v>
      </c>
      <c r="CL115">
        <v>3.9999999999999996</v>
      </c>
      <c r="CM115">
        <v>0</v>
      </c>
      <c r="CN115">
        <v>0</v>
      </c>
      <c r="CO115">
        <v>3.4999999999999996</v>
      </c>
      <c r="CP115">
        <v>1</v>
      </c>
      <c r="CQ115">
        <v>1.3333333333333335</v>
      </c>
      <c r="CR115">
        <v>3.9999999999999996</v>
      </c>
      <c r="CS115">
        <v>0.16666666666666666</v>
      </c>
      <c r="CT115">
        <v>0.5</v>
      </c>
      <c r="CU115">
        <v>3.4999999999999996</v>
      </c>
      <c r="CV115">
        <v>2.5</v>
      </c>
      <c r="CW115">
        <v>0</v>
      </c>
      <c r="CX115">
        <v>0</v>
      </c>
      <c r="CY115">
        <v>1</v>
      </c>
      <c r="CZ115">
        <v>0.16666666666666666</v>
      </c>
      <c r="DA115">
        <v>0.5</v>
      </c>
      <c r="DB115">
        <v>3.333333333333333</v>
      </c>
      <c r="DC115">
        <v>1.3333333333333335</v>
      </c>
      <c r="DD115">
        <v>3.4999999999999996</v>
      </c>
      <c r="DE115">
        <v>2.9999999999999996</v>
      </c>
      <c r="DF115">
        <v>3.4999999999999996</v>
      </c>
      <c r="DG115">
        <v>0</v>
      </c>
      <c r="DH115">
        <v>3.4999999999999996</v>
      </c>
      <c r="DI115">
        <v>2.9999999999999996</v>
      </c>
      <c r="DJ115">
        <v>0</v>
      </c>
      <c r="DK115">
        <v>0</v>
      </c>
    </row>
    <row r="116" spans="1:128" x14ac:dyDescent="0.35">
      <c r="A116" t="s">
        <v>943</v>
      </c>
      <c r="B116">
        <v>1.3333333333333335</v>
      </c>
      <c r="C116">
        <v>1.6666666666666667</v>
      </c>
      <c r="D116">
        <v>2.833333333333333</v>
      </c>
      <c r="E116">
        <v>-1</v>
      </c>
      <c r="F116">
        <v>-1</v>
      </c>
      <c r="G116">
        <v>-1</v>
      </c>
      <c r="H116">
        <v>-1</v>
      </c>
      <c r="I116">
        <v>2.833333333333333</v>
      </c>
      <c r="J116">
        <v>-1</v>
      </c>
      <c r="K116">
        <v>-1</v>
      </c>
      <c r="L116">
        <v>2.5</v>
      </c>
      <c r="M116">
        <v>1.8333333333333335</v>
      </c>
      <c r="N116">
        <v>0</v>
      </c>
      <c r="O116">
        <v>2.5</v>
      </c>
      <c r="P116">
        <v>2.833333333333333</v>
      </c>
      <c r="Q116">
        <v>-1</v>
      </c>
      <c r="R116">
        <v>-1</v>
      </c>
      <c r="S116">
        <v>2.833333333333333</v>
      </c>
      <c r="T116">
        <v>2.6666666666666665</v>
      </c>
      <c r="U116">
        <v>2.833333333333333</v>
      </c>
      <c r="V116">
        <v>1</v>
      </c>
      <c r="W116">
        <v>1</v>
      </c>
      <c r="X116">
        <v>-1</v>
      </c>
      <c r="Y116">
        <v>2.833333333333333</v>
      </c>
      <c r="Z116">
        <v>2.833333333333333</v>
      </c>
      <c r="AA116">
        <v>2.833333333333333</v>
      </c>
      <c r="AB116">
        <v>1.1666666666666667</v>
      </c>
      <c r="AC116">
        <v>1.1666666666666667</v>
      </c>
      <c r="AD116">
        <v>1.1666666666666667</v>
      </c>
      <c r="AE116">
        <v>-1</v>
      </c>
      <c r="AF116">
        <v>-1</v>
      </c>
      <c r="AG116">
        <v>-1</v>
      </c>
      <c r="AH116">
        <v>-1</v>
      </c>
      <c r="AI116">
        <v>-1</v>
      </c>
      <c r="AJ116">
        <v>-1</v>
      </c>
      <c r="AK116">
        <v>-1</v>
      </c>
      <c r="AL116">
        <v>-1</v>
      </c>
      <c r="AM116">
        <v>-1</v>
      </c>
      <c r="AN116">
        <v>2</v>
      </c>
      <c r="AO116">
        <v>-1</v>
      </c>
      <c r="AP116">
        <v>-1</v>
      </c>
      <c r="AQ116">
        <v>-1</v>
      </c>
      <c r="AR116">
        <v>-1</v>
      </c>
      <c r="AS116">
        <v>-1</v>
      </c>
      <c r="AT116">
        <v>-1</v>
      </c>
      <c r="AU116">
        <v>-1</v>
      </c>
      <c r="AV116">
        <v>-1</v>
      </c>
      <c r="AW116">
        <v>-1</v>
      </c>
      <c r="AX116">
        <v>-1</v>
      </c>
      <c r="AY116">
        <v>-1</v>
      </c>
      <c r="AZ116">
        <v>-1</v>
      </c>
      <c r="BA116">
        <v>-1</v>
      </c>
      <c r="BB116">
        <v>-1</v>
      </c>
      <c r="BC116">
        <v>-1</v>
      </c>
      <c r="BD116">
        <v>0</v>
      </c>
      <c r="BE116">
        <v>1</v>
      </c>
      <c r="BF116">
        <v>-1</v>
      </c>
      <c r="BG116">
        <v>1</v>
      </c>
      <c r="BH116">
        <v>1</v>
      </c>
      <c r="BI116">
        <v>-1</v>
      </c>
      <c r="BJ116">
        <v>2.333333333333333</v>
      </c>
      <c r="BK116">
        <v>-1</v>
      </c>
      <c r="BL116">
        <v>-1</v>
      </c>
      <c r="BM116">
        <v>-1</v>
      </c>
      <c r="BN116">
        <v>-1</v>
      </c>
      <c r="BO116">
        <v>-1</v>
      </c>
      <c r="BP116">
        <v>-1</v>
      </c>
      <c r="BQ116">
        <v>-1</v>
      </c>
      <c r="BR116">
        <v>0.5</v>
      </c>
      <c r="BS116">
        <v>-1</v>
      </c>
      <c r="BT116">
        <v>1.5</v>
      </c>
      <c r="BU116">
        <v>-1</v>
      </c>
      <c r="BV116">
        <v>0</v>
      </c>
      <c r="BW116">
        <v>-1</v>
      </c>
      <c r="BX116">
        <v>-1</v>
      </c>
      <c r="BY116">
        <v>-1</v>
      </c>
      <c r="BZ116">
        <v>-1</v>
      </c>
      <c r="CA116">
        <v>-1</v>
      </c>
      <c r="CB116">
        <v>1.3333333333333335</v>
      </c>
      <c r="CC116">
        <v>-1</v>
      </c>
      <c r="CD116">
        <v>1</v>
      </c>
      <c r="CE116">
        <v>-1</v>
      </c>
      <c r="CF116">
        <v>1.5</v>
      </c>
      <c r="CG116">
        <v>-1</v>
      </c>
      <c r="CH116">
        <v>-1</v>
      </c>
      <c r="CI116">
        <v>-1</v>
      </c>
      <c r="CJ116">
        <v>-1</v>
      </c>
      <c r="CK116">
        <v>-1</v>
      </c>
      <c r="CL116">
        <v>0.5</v>
      </c>
      <c r="CM116">
        <v>-1</v>
      </c>
      <c r="CN116">
        <v>-1</v>
      </c>
      <c r="CO116">
        <v>0.16666666666666666</v>
      </c>
      <c r="CP116">
        <v>-1</v>
      </c>
      <c r="CQ116">
        <v>-1</v>
      </c>
      <c r="CR116">
        <v>1.5</v>
      </c>
      <c r="CS116">
        <v>-1</v>
      </c>
      <c r="CT116">
        <v>-1</v>
      </c>
      <c r="CU116">
        <v>2.333333333333333</v>
      </c>
      <c r="CV116">
        <v>-1</v>
      </c>
      <c r="CW116">
        <v>-1</v>
      </c>
      <c r="CX116">
        <v>-1</v>
      </c>
      <c r="CY116">
        <v>-1</v>
      </c>
      <c r="CZ116">
        <v>-1</v>
      </c>
      <c r="DA116">
        <v>-1</v>
      </c>
      <c r="DB116">
        <v>-1</v>
      </c>
      <c r="DC116">
        <v>-1</v>
      </c>
      <c r="DD116">
        <v>1</v>
      </c>
      <c r="DE116">
        <v>-1</v>
      </c>
      <c r="DF116">
        <v>-1</v>
      </c>
      <c r="DG116">
        <v>-1</v>
      </c>
      <c r="DH116">
        <v>-1</v>
      </c>
      <c r="DI116">
        <v>0</v>
      </c>
      <c r="DJ116">
        <v>-1</v>
      </c>
      <c r="DK116">
        <v>-1</v>
      </c>
      <c r="DL116">
        <v>0</v>
      </c>
    </row>
    <row r="117" spans="1:128" x14ac:dyDescent="0.35">
      <c r="A117" t="s">
        <v>944</v>
      </c>
      <c r="B117">
        <v>2.9999999999999996</v>
      </c>
      <c r="C117">
        <v>3.4999999999999996</v>
      </c>
      <c r="D117">
        <v>3.4999999999999996</v>
      </c>
      <c r="E117">
        <v>1</v>
      </c>
      <c r="F117">
        <v>1.1666666666666667</v>
      </c>
      <c r="G117">
        <v>1.5</v>
      </c>
      <c r="H117">
        <v>1</v>
      </c>
      <c r="I117">
        <v>3.4999999999999996</v>
      </c>
      <c r="J117">
        <v>1.6666666666666667</v>
      </c>
      <c r="K117">
        <v>-1</v>
      </c>
      <c r="L117">
        <v>3.333333333333333</v>
      </c>
      <c r="M117">
        <v>3.4999999999999996</v>
      </c>
      <c r="N117">
        <v>2</v>
      </c>
      <c r="O117">
        <v>3.333333333333333</v>
      </c>
      <c r="P117">
        <v>3.4999999999999996</v>
      </c>
      <c r="Q117">
        <v>1.5</v>
      </c>
      <c r="R117">
        <v>0</v>
      </c>
      <c r="S117">
        <v>3.4999999999999996</v>
      </c>
      <c r="T117">
        <v>3.4999999999999996</v>
      </c>
      <c r="U117">
        <v>3.4999999999999996</v>
      </c>
      <c r="V117">
        <v>2.833333333333333</v>
      </c>
      <c r="W117">
        <v>2.833333333333333</v>
      </c>
      <c r="X117">
        <v>1</v>
      </c>
      <c r="Y117">
        <v>3.4999999999999996</v>
      </c>
      <c r="Z117">
        <v>3.4999999999999996</v>
      </c>
      <c r="AA117">
        <v>3.4999999999999996</v>
      </c>
      <c r="AB117">
        <v>2.9999999999999996</v>
      </c>
      <c r="AC117">
        <v>2.9999999999999996</v>
      </c>
      <c r="AD117">
        <v>2.9999999999999996</v>
      </c>
      <c r="AE117">
        <v>2</v>
      </c>
      <c r="AF117">
        <v>1</v>
      </c>
      <c r="AG117">
        <v>1.1666666666666667</v>
      </c>
      <c r="AH117">
        <v>-1</v>
      </c>
      <c r="AI117">
        <v>0.16666666666666666</v>
      </c>
      <c r="AJ117">
        <v>0.16666666666666666</v>
      </c>
      <c r="AK117">
        <v>-1</v>
      </c>
      <c r="AL117">
        <v>-1</v>
      </c>
      <c r="AM117">
        <v>-1</v>
      </c>
      <c r="AN117">
        <v>2.833333333333333</v>
      </c>
      <c r="AO117">
        <v>-1</v>
      </c>
      <c r="AP117">
        <v>-1</v>
      </c>
      <c r="AQ117">
        <v>-1</v>
      </c>
      <c r="AR117">
        <v>1</v>
      </c>
      <c r="AS117">
        <v>-1</v>
      </c>
      <c r="AT117">
        <v>1.6666666666666667</v>
      </c>
      <c r="AU117">
        <v>1.6666666666666667</v>
      </c>
      <c r="AV117">
        <v>-1</v>
      </c>
      <c r="AW117">
        <v>1</v>
      </c>
      <c r="AX117">
        <v>1</v>
      </c>
      <c r="AY117">
        <v>-1</v>
      </c>
      <c r="AZ117">
        <v>-1</v>
      </c>
      <c r="BA117">
        <v>-1</v>
      </c>
      <c r="BB117">
        <v>-1</v>
      </c>
      <c r="BC117">
        <v>-1</v>
      </c>
      <c r="BD117">
        <v>2.833333333333333</v>
      </c>
      <c r="BE117">
        <v>2.833333333333333</v>
      </c>
      <c r="BF117">
        <v>-1</v>
      </c>
      <c r="BG117">
        <v>2.833333333333333</v>
      </c>
      <c r="BH117">
        <v>2.833333333333333</v>
      </c>
      <c r="BI117">
        <v>-1</v>
      </c>
      <c r="BJ117">
        <v>2.9999999999999996</v>
      </c>
      <c r="BK117">
        <v>0</v>
      </c>
      <c r="BL117">
        <v>2</v>
      </c>
      <c r="BM117">
        <v>1</v>
      </c>
      <c r="BN117">
        <v>1</v>
      </c>
      <c r="BO117">
        <v>1</v>
      </c>
      <c r="BP117">
        <v>-1</v>
      </c>
      <c r="BQ117">
        <v>-1</v>
      </c>
      <c r="BR117">
        <v>3.333333333333333</v>
      </c>
      <c r="BS117">
        <v>1.5</v>
      </c>
      <c r="BT117">
        <v>3.333333333333333</v>
      </c>
      <c r="BU117">
        <v>-1</v>
      </c>
      <c r="BV117">
        <v>2.333333333333333</v>
      </c>
      <c r="BW117">
        <v>-1</v>
      </c>
      <c r="BX117">
        <v>-1</v>
      </c>
      <c r="BY117">
        <v>-1</v>
      </c>
      <c r="BZ117">
        <v>1.1666666666666667</v>
      </c>
      <c r="CA117">
        <v>1</v>
      </c>
      <c r="CB117">
        <v>2.9999999999999996</v>
      </c>
      <c r="CC117">
        <v>0.16666666666666666</v>
      </c>
      <c r="CD117">
        <v>2.1666666666666665</v>
      </c>
      <c r="CE117">
        <v>1.3333333333333335</v>
      </c>
      <c r="CF117">
        <v>3.333333333333333</v>
      </c>
      <c r="CG117">
        <v>1.3333333333333335</v>
      </c>
      <c r="CH117">
        <v>0</v>
      </c>
      <c r="CI117">
        <v>0</v>
      </c>
      <c r="CJ117">
        <v>1.1666666666666667</v>
      </c>
      <c r="CK117">
        <v>-1</v>
      </c>
      <c r="CL117">
        <v>3.333333333333333</v>
      </c>
      <c r="CM117">
        <v>-1</v>
      </c>
      <c r="CN117">
        <v>-1</v>
      </c>
      <c r="CO117">
        <v>2.833333333333333</v>
      </c>
      <c r="CP117">
        <v>0</v>
      </c>
      <c r="CQ117">
        <v>1</v>
      </c>
      <c r="CR117">
        <v>3.333333333333333</v>
      </c>
      <c r="CS117">
        <v>-1</v>
      </c>
      <c r="CT117">
        <v>-1</v>
      </c>
      <c r="CU117">
        <v>2.9999999999999996</v>
      </c>
      <c r="CV117">
        <v>1.8333333333333335</v>
      </c>
      <c r="CW117">
        <v>-1</v>
      </c>
      <c r="CX117">
        <v>-1</v>
      </c>
      <c r="CY117">
        <v>1</v>
      </c>
      <c r="CZ117">
        <v>-1</v>
      </c>
      <c r="DA117">
        <v>-1</v>
      </c>
      <c r="DB117">
        <v>1.5</v>
      </c>
      <c r="DC117">
        <v>0</v>
      </c>
      <c r="DD117">
        <v>2.833333333333333</v>
      </c>
      <c r="DE117">
        <v>1.8333333333333335</v>
      </c>
      <c r="DF117">
        <v>1.8333333333333335</v>
      </c>
      <c r="DG117">
        <v>-1</v>
      </c>
      <c r="DH117">
        <v>1.8333333333333335</v>
      </c>
      <c r="DI117">
        <v>2.333333333333333</v>
      </c>
      <c r="DJ117">
        <v>-1</v>
      </c>
      <c r="DK117">
        <v>-1</v>
      </c>
      <c r="DL117">
        <v>2.833333333333333</v>
      </c>
      <c r="DM117">
        <v>0</v>
      </c>
    </row>
    <row r="118" spans="1:128" x14ac:dyDescent="0.35">
      <c r="A118" t="s">
        <v>945</v>
      </c>
      <c r="B118">
        <v>3.4999999999999996</v>
      </c>
      <c r="C118">
        <v>3.9999999999999996</v>
      </c>
      <c r="D118">
        <v>3.9999999999999996</v>
      </c>
      <c r="E118">
        <v>1</v>
      </c>
      <c r="F118">
        <v>1.6666666666666667</v>
      </c>
      <c r="G118">
        <v>1.5</v>
      </c>
      <c r="H118">
        <v>1</v>
      </c>
      <c r="I118">
        <v>3.9999999999999996</v>
      </c>
      <c r="J118">
        <v>2.3333333333333335</v>
      </c>
      <c r="K118">
        <v>-1</v>
      </c>
      <c r="L118">
        <v>3.9999999999999996</v>
      </c>
      <c r="M118">
        <v>3.9999999999999996</v>
      </c>
      <c r="N118">
        <v>2.1666666666666665</v>
      </c>
      <c r="O118">
        <v>3.9999999999999996</v>
      </c>
      <c r="P118">
        <v>3.9999999999999996</v>
      </c>
      <c r="Q118">
        <v>1.5</v>
      </c>
      <c r="R118">
        <v>0</v>
      </c>
      <c r="S118">
        <v>3.9999999999999996</v>
      </c>
      <c r="T118">
        <v>3.9999999999999996</v>
      </c>
      <c r="U118">
        <v>3.9999999999999996</v>
      </c>
      <c r="V118">
        <v>3.4999999999999996</v>
      </c>
      <c r="W118">
        <v>2.9999999999999996</v>
      </c>
      <c r="X118">
        <v>1</v>
      </c>
      <c r="Y118">
        <v>3.9999999999999996</v>
      </c>
      <c r="Z118">
        <v>3.9999999999999996</v>
      </c>
      <c r="AA118">
        <v>3.9999999999999996</v>
      </c>
      <c r="AB118">
        <v>3.4999999999999996</v>
      </c>
      <c r="AC118">
        <v>3.4999999999999996</v>
      </c>
      <c r="AD118">
        <v>3.4999999999999996</v>
      </c>
      <c r="AE118">
        <v>2.5</v>
      </c>
      <c r="AF118">
        <v>1</v>
      </c>
      <c r="AG118">
        <v>1.3333333333333335</v>
      </c>
      <c r="AH118">
        <v>-1</v>
      </c>
      <c r="AI118">
        <v>0.66666666666666663</v>
      </c>
      <c r="AJ118">
        <v>0.66666666666666663</v>
      </c>
      <c r="AK118">
        <v>-1</v>
      </c>
      <c r="AL118">
        <v>-1</v>
      </c>
      <c r="AM118">
        <v>-1</v>
      </c>
      <c r="AN118">
        <v>3.4999999999999996</v>
      </c>
      <c r="AO118">
        <v>-1</v>
      </c>
      <c r="AP118">
        <v>-1</v>
      </c>
      <c r="AQ118">
        <v>-1</v>
      </c>
      <c r="AR118">
        <v>1</v>
      </c>
      <c r="AS118">
        <v>-1</v>
      </c>
      <c r="AT118">
        <v>2.3333333333333335</v>
      </c>
      <c r="AU118">
        <v>2.3333333333333335</v>
      </c>
      <c r="AV118">
        <v>-1</v>
      </c>
      <c r="AW118">
        <v>1</v>
      </c>
      <c r="AX118">
        <v>1.5</v>
      </c>
      <c r="AY118">
        <v>-1</v>
      </c>
      <c r="AZ118">
        <v>-1</v>
      </c>
      <c r="BA118">
        <v>-1</v>
      </c>
      <c r="BB118">
        <v>-1</v>
      </c>
      <c r="BC118">
        <v>-1</v>
      </c>
      <c r="BD118">
        <v>3.4999999999999996</v>
      </c>
      <c r="BE118">
        <v>3.4999999999999996</v>
      </c>
      <c r="BF118">
        <v>-1</v>
      </c>
      <c r="BG118">
        <v>3.4999999999999996</v>
      </c>
      <c r="BH118">
        <v>3.4999999999999996</v>
      </c>
      <c r="BI118">
        <v>-1</v>
      </c>
      <c r="BJ118">
        <v>3.4999999999999996</v>
      </c>
      <c r="BK118">
        <v>0</v>
      </c>
      <c r="BL118">
        <v>2.5</v>
      </c>
      <c r="BM118">
        <v>1</v>
      </c>
      <c r="BN118">
        <v>1</v>
      </c>
      <c r="BO118">
        <v>1</v>
      </c>
      <c r="BP118">
        <v>-1</v>
      </c>
      <c r="BQ118">
        <v>-1</v>
      </c>
      <c r="BR118">
        <v>3.9999999999999996</v>
      </c>
      <c r="BS118">
        <v>2</v>
      </c>
      <c r="BT118">
        <v>3.9999999999999996</v>
      </c>
      <c r="BU118">
        <v>-1</v>
      </c>
      <c r="BV118">
        <v>2.4999999999999996</v>
      </c>
      <c r="BW118">
        <v>-1</v>
      </c>
      <c r="BX118">
        <v>-1</v>
      </c>
      <c r="BY118">
        <v>-1</v>
      </c>
      <c r="BZ118">
        <v>1.3333333333333335</v>
      </c>
      <c r="CA118">
        <v>1</v>
      </c>
      <c r="CB118">
        <v>3.4999999999999996</v>
      </c>
      <c r="CC118">
        <v>0.16666666666666666</v>
      </c>
      <c r="CD118">
        <v>2.833333333333333</v>
      </c>
      <c r="CE118">
        <v>2</v>
      </c>
      <c r="CF118">
        <v>3.9999999999999996</v>
      </c>
      <c r="CG118">
        <v>1.3333333333333335</v>
      </c>
      <c r="CH118">
        <v>0</v>
      </c>
      <c r="CI118">
        <v>0</v>
      </c>
      <c r="CJ118">
        <v>1.1666666666666667</v>
      </c>
      <c r="CK118">
        <v>-1</v>
      </c>
      <c r="CL118">
        <v>3.9999999999999996</v>
      </c>
      <c r="CM118">
        <v>-1</v>
      </c>
      <c r="CN118">
        <v>-1</v>
      </c>
      <c r="CO118">
        <v>3.4999999999999996</v>
      </c>
      <c r="CP118">
        <v>0</v>
      </c>
      <c r="CQ118">
        <v>1</v>
      </c>
      <c r="CR118">
        <v>3.9999999999999996</v>
      </c>
      <c r="CS118">
        <v>-1</v>
      </c>
      <c r="CT118">
        <v>-1</v>
      </c>
      <c r="CU118">
        <v>3.4999999999999996</v>
      </c>
      <c r="CV118">
        <v>2.5</v>
      </c>
      <c r="CW118">
        <v>-1</v>
      </c>
      <c r="CX118">
        <v>-1</v>
      </c>
      <c r="CY118">
        <v>1</v>
      </c>
      <c r="CZ118">
        <v>-1</v>
      </c>
      <c r="DA118">
        <v>-1</v>
      </c>
      <c r="DB118">
        <v>2</v>
      </c>
      <c r="DC118">
        <v>0</v>
      </c>
      <c r="DD118">
        <v>3.4999999999999996</v>
      </c>
      <c r="DE118">
        <v>1.8333333333333335</v>
      </c>
      <c r="DF118">
        <v>2.5</v>
      </c>
      <c r="DG118">
        <v>-1</v>
      </c>
      <c r="DH118">
        <v>2.5</v>
      </c>
      <c r="DI118">
        <v>2.9999999999999996</v>
      </c>
      <c r="DJ118">
        <v>-1</v>
      </c>
      <c r="DK118">
        <v>-1</v>
      </c>
      <c r="DL118">
        <v>3.4999999999999996</v>
      </c>
      <c r="DM118">
        <v>0.66666666666666663</v>
      </c>
      <c r="DN118">
        <v>0</v>
      </c>
    </row>
    <row r="119" spans="1:128" x14ac:dyDescent="0.35">
      <c r="A119" t="s">
        <v>946</v>
      </c>
      <c r="B119">
        <v>2.4999999999999996</v>
      </c>
      <c r="C119">
        <v>2.6666666666666665</v>
      </c>
      <c r="D119">
        <v>2.9999999999999996</v>
      </c>
      <c r="E119">
        <v>0</v>
      </c>
      <c r="F119">
        <v>-1</v>
      </c>
      <c r="G119">
        <v>-1</v>
      </c>
      <c r="H119">
        <v>-1</v>
      </c>
      <c r="I119">
        <v>2.9999999999999996</v>
      </c>
      <c r="J119">
        <v>0</v>
      </c>
      <c r="K119">
        <v>-1</v>
      </c>
      <c r="L119">
        <v>2.5</v>
      </c>
      <c r="M119">
        <v>2.833333333333333</v>
      </c>
      <c r="N119">
        <v>1</v>
      </c>
      <c r="O119">
        <v>2.5</v>
      </c>
      <c r="P119">
        <v>2.9999999999999996</v>
      </c>
      <c r="Q119">
        <v>0</v>
      </c>
      <c r="R119">
        <v>-1</v>
      </c>
      <c r="S119">
        <v>2.9999999999999996</v>
      </c>
      <c r="T119">
        <v>2.833333333333333</v>
      </c>
      <c r="U119">
        <v>2.9999999999999996</v>
      </c>
      <c r="V119">
        <v>2</v>
      </c>
      <c r="W119">
        <v>2</v>
      </c>
      <c r="X119">
        <v>-1</v>
      </c>
      <c r="Y119">
        <v>2.9999999999999996</v>
      </c>
      <c r="Z119">
        <v>2.9999999999999996</v>
      </c>
      <c r="AA119">
        <v>2.9999999999999996</v>
      </c>
      <c r="AB119">
        <v>2.1666666666666665</v>
      </c>
      <c r="AC119">
        <v>2.1666666666666665</v>
      </c>
      <c r="AD119">
        <v>1.1666666666666667</v>
      </c>
      <c r="AE119">
        <v>0.16666666666666666</v>
      </c>
      <c r="AF119">
        <v>0</v>
      </c>
      <c r="AG119">
        <v>0</v>
      </c>
      <c r="AH119">
        <v>-1</v>
      </c>
      <c r="AI119">
        <v>-1</v>
      </c>
      <c r="AJ119">
        <v>-1</v>
      </c>
      <c r="AK119">
        <v>-1</v>
      </c>
      <c r="AL119">
        <v>-1</v>
      </c>
      <c r="AM119">
        <v>-1</v>
      </c>
      <c r="AN119">
        <v>2</v>
      </c>
      <c r="AO119">
        <v>-1</v>
      </c>
      <c r="AP119">
        <v>-1</v>
      </c>
      <c r="AQ119">
        <v>-1</v>
      </c>
      <c r="AR119">
        <v>0</v>
      </c>
      <c r="AS119">
        <v>-1</v>
      </c>
      <c r="AT119">
        <v>0</v>
      </c>
      <c r="AU119">
        <v>0</v>
      </c>
      <c r="AV119">
        <v>-1</v>
      </c>
      <c r="AW119">
        <v>-1</v>
      </c>
      <c r="AX119">
        <v>0</v>
      </c>
      <c r="AY119">
        <v>-1</v>
      </c>
      <c r="AZ119">
        <v>-1</v>
      </c>
      <c r="BA119">
        <v>-1</v>
      </c>
      <c r="BB119">
        <v>-1</v>
      </c>
      <c r="BC119">
        <v>-1</v>
      </c>
      <c r="BD119">
        <v>1</v>
      </c>
      <c r="BE119">
        <v>1</v>
      </c>
      <c r="BF119">
        <v>-1</v>
      </c>
      <c r="BG119">
        <v>1</v>
      </c>
      <c r="BH119">
        <v>1</v>
      </c>
      <c r="BI119">
        <v>-1</v>
      </c>
      <c r="BJ119">
        <v>2.4999999999999996</v>
      </c>
      <c r="BK119">
        <v>-1</v>
      </c>
      <c r="BL119">
        <v>0.5</v>
      </c>
      <c r="BM119">
        <v>0</v>
      </c>
      <c r="BN119">
        <v>-1</v>
      </c>
      <c r="BO119">
        <v>-1</v>
      </c>
      <c r="BP119">
        <v>-1</v>
      </c>
      <c r="BQ119">
        <v>-1</v>
      </c>
      <c r="BR119">
        <v>1.5</v>
      </c>
      <c r="BS119">
        <v>0</v>
      </c>
      <c r="BT119">
        <v>2.5</v>
      </c>
      <c r="BU119">
        <v>-1</v>
      </c>
      <c r="BV119">
        <v>1</v>
      </c>
      <c r="BW119">
        <v>-1</v>
      </c>
      <c r="BX119">
        <v>-1</v>
      </c>
      <c r="BY119">
        <v>-1</v>
      </c>
      <c r="BZ119">
        <v>0</v>
      </c>
      <c r="CA119">
        <v>-1</v>
      </c>
      <c r="CB119">
        <v>1.3333333333333335</v>
      </c>
      <c r="CC119">
        <v>-1</v>
      </c>
      <c r="CD119">
        <v>1</v>
      </c>
      <c r="CE119">
        <v>0</v>
      </c>
      <c r="CF119">
        <v>2.5</v>
      </c>
      <c r="CG119">
        <v>0.16666666666666666</v>
      </c>
      <c r="CH119">
        <v>-1</v>
      </c>
      <c r="CI119">
        <v>-1</v>
      </c>
      <c r="CJ119">
        <v>-1</v>
      </c>
      <c r="CK119">
        <v>-1</v>
      </c>
      <c r="CL119">
        <v>1.5</v>
      </c>
      <c r="CM119">
        <v>-1</v>
      </c>
      <c r="CN119">
        <v>-1</v>
      </c>
      <c r="CO119">
        <v>1.1666666666666667</v>
      </c>
      <c r="CP119">
        <v>-1</v>
      </c>
      <c r="CQ119">
        <v>-1</v>
      </c>
      <c r="CR119">
        <v>1.5</v>
      </c>
      <c r="CS119">
        <v>-1</v>
      </c>
      <c r="CT119">
        <v>-1</v>
      </c>
      <c r="CU119">
        <v>2.4999999999999996</v>
      </c>
      <c r="CV119">
        <v>-1</v>
      </c>
      <c r="CW119">
        <v>-1</v>
      </c>
      <c r="CX119">
        <v>-1</v>
      </c>
      <c r="CY119">
        <v>-1</v>
      </c>
      <c r="CZ119">
        <v>-1</v>
      </c>
      <c r="DA119">
        <v>-1</v>
      </c>
      <c r="DB119">
        <v>0</v>
      </c>
      <c r="DC119">
        <v>-1</v>
      </c>
      <c r="DD119">
        <v>1.1666666666666667</v>
      </c>
      <c r="DE119">
        <v>0</v>
      </c>
      <c r="DF119">
        <v>0</v>
      </c>
      <c r="DG119">
        <v>-1</v>
      </c>
      <c r="DH119">
        <v>0.16666666666666666</v>
      </c>
      <c r="DI119">
        <v>1</v>
      </c>
      <c r="DJ119">
        <v>-1</v>
      </c>
      <c r="DK119">
        <v>-1</v>
      </c>
      <c r="DL119">
        <v>1.1666666666666667</v>
      </c>
      <c r="DM119">
        <v>-1</v>
      </c>
      <c r="DN119">
        <v>-1</v>
      </c>
      <c r="DO119">
        <v>0</v>
      </c>
    </row>
    <row r="120" spans="1:128" x14ac:dyDescent="0.35">
      <c r="A120" t="s">
        <v>947</v>
      </c>
      <c r="B120">
        <v>3.4999999999999996</v>
      </c>
      <c r="C120">
        <v>3.9999999999999996</v>
      </c>
      <c r="D120">
        <v>3.9999999999999996</v>
      </c>
      <c r="E120">
        <v>1</v>
      </c>
      <c r="F120">
        <v>0.66666666666666663</v>
      </c>
      <c r="G120">
        <v>0.5</v>
      </c>
      <c r="H120">
        <v>0</v>
      </c>
      <c r="I120">
        <v>3.9999999999999996</v>
      </c>
      <c r="J120">
        <v>2.3333333333333335</v>
      </c>
      <c r="K120">
        <v>-1</v>
      </c>
      <c r="L120">
        <v>3.9999999999999996</v>
      </c>
      <c r="M120">
        <v>3.9999999999999996</v>
      </c>
      <c r="N120">
        <v>1.1666666666666667</v>
      </c>
      <c r="O120">
        <v>3.9999999999999996</v>
      </c>
      <c r="P120">
        <v>3.9999999999999996</v>
      </c>
      <c r="Q120">
        <v>1.5</v>
      </c>
      <c r="R120">
        <v>-1</v>
      </c>
      <c r="S120">
        <v>3.9999999999999996</v>
      </c>
      <c r="T120">
        <v>3.9999999999999996</v>
      </c>
      <c r="U120">
        <v>3.9999999999999996</v>
      </c>
      <c r="V120">
        <v>3.4999999999999996</v>
      </c>
      <c r="W120">
        <v>2.9999999999999996</v>
      </c>
      <c r="X120">
        <v>0</v>
      </c>
      <c r="Y120">
        <v>3.9999999999999996</v>
      </c>
      <c r="Z120">
        <v>3.9999999999999996</v>
      </c>
      <c r="AA120">
        <v>3.9999999999999996</v>
      </c>
      <c r="AB120">
        <v>3.4999999999999996</v>
      </c>
      <c r="AC120">
        <v>3.4999999999999996</v>
      </c>
      <c r="AD120">
        <v>3.4999999999999996</v>
      </c>
      <c r="AE120">
        <v>2.5</v>
      </c>
      <c r="AF120">
        <v>1</v>
      </c>
      <c r="AG120">
        <v>1.3333333333333335</v>
      </c>
      <c r="AH120">
        <v>-1</v>
      </c>
      <c r="AI120">
        <v>-1</v>
      </c>
      <c r="AJ120">
        <v>-1</v>
      </c>
      <c r="AK120">
        <v>-1</v>
      </c>
      <c r="AL120">
        <v>-1</v>
      </c>
      <c r="AM120">
        <v>-1</v>
      </c>
      <c r="AN120">
        <v>3.4999999999999996</v>
      </c>
      <c r="AO120">
        <v>-1</v>
      </c>
      <c r="AP120">
        <v>-1</v>
      </c>
      <c r="AQ120">
        <v>-1</v>
      </c>
      <c r="AR120">
        <v>1</v>
      </c>
      <c r="AS120">
        <v>-1</v>
      </c>
      <c r="AT120">
        <v>2.3333333333333335</v>
      </c>
      <c r="AU120">
        <v>2.3333333333333335</v>
      </c>
      <c r="AV120">
        <v>-1</v>
      </c>
      <c r="AW120">
        <v>0</v>
      </c>
      <c r="AX120">
        <v>1.5</v>
      </c>
      <c r="AY120">
        <v>-1</v>
      </c>
      <c r="AZ120">
        <v>-1</v>
      </c>
      <c r="BA120">
        <v>-1</v>
      </c>
      <c r="BB120">
        <v>-1</v>
      </c>
      <c r="BC120">
        <v>-1</v>
      </c>
      <c r="BD120">
        <v>2.5</v>
      </c>
      <c r="BE120">
        <v>3.4999999999999996</v>
      </c>
      <c r="BF120">
        <v>-1</v>
      </c>
      <c r="BG120">
        <v>3.4999999999999996</v>
      </c>
      <c r="BH120">
        <v>3.4999999999999996</v>
      </c>
      <c r="BI120">
        <v>-1</v>
      </c>
      <c r="BJ120">
        <v>3.4999999999999996</v>
      </c>
      <c r="BK120">
        <v>-1</v>
      </c>
      <c r="BL120">
        <v>2.5</v>
      </c>
      <c r="BM120">
        <v>1</v>
      </c>
      <c r="BN120">
        <v>0</v>
      </c>
      <c r="BO120">
        <v>0</v>
      </c>
      <c r="BP120">
        <v>-1</v>
      </c>
      <c r="BQ120">
        <v>-1</v>
      </c>
      <c r="BR120">
        <v>3</v>
      </c>
      <c r="BS120">
        <v>2</v>
      </c>
      <c r="BT120">
        <v>3.9999999999999996</v>
      </c>
      <c r="BU120">
        <v>-1</v>
      </c>
      <c r="BV120">
        <v>1.5000000000000002</v>
      </c>
      <c r="BW120">
        <v>-1</v>
      </c>
      <c r="BX120">
        <v>-1</v>
      </c>
      <c r="BY120">
        <v>-1</v>
      </c>
      <c r="BZ120">
        <v>1.3333333333333335</v>
      </c>
      <c r="CA120">
        <v>0</v>
      </c>
      <c r="CB120">
        <v>3.4999999999999996</v>
      </c>
      <c r="CC120">
        <v>-1</v>
      </c>
      <c r="CD120">
        <v>2.833333333333333</v>
      </c>
      <c r="CE120">
        <v>2</v>
      </c>
      <c r="CF120">
        <v>3.9999999999999996</v>
      </c>
      <c r="CG120">
        <v>1.3333333333333335</v>
      </c>
      <c r="CH120">
        <v>-1</v>
      </c>
      <c r="CI120">
        <v>-1</v>
      </c>
      <c r="CJ120">
        <v>0.16666666666666666</v>
      </c>
      <c r="CK120">
        <v>-1</v>
      </c>
      <c r="CL120">
        <v>3</v>
      </c>
      <c r="CM120">
        <v>-1</v>
      </c>
      <c r="CN120">
        <v>-1</v>
      </c>
      <c r="CO120">
        <v>2.5</v>
      </c>
      <c r="CP120">
        <v>-1</v>
      </c>
      <c r="CQ120">
        <v>0</v>
      </c>
      <c r="CR120">
        <v>3.9999999999999996</v>
      </c>
      <c r="CS120">
        <v>-1</v>
      </c>
      <c r="CT120">
        <v>-1</v>
      </c>
      <c r="CU120">
        <v>3.4999999999999996</v>
      </c>
      <c r="CV120">
        <v>1.5</v>
      </c>
      <c r="CW120">
        <v>-1</v>
      </c>
      <c r="CX120">
        <v>-1</v>
      </c>
      <c r="CY120">
        <v>0</v>
      </c>
      <c r="CZ120">
        <v>-1</v>
      </c>
      <c r="DA120">
        <v>-1</v>
      </c>
      <c r="DB120">
        <v>2</v>
      </c>
      <c r="DC120">
        <v>-1</v>
      </c>
      <c r="DD120">
        <v>3.4999999999999996</v>
      </c>
      <c r="DE120">
        <v>1.8333333333333335</v>
      </c>
      <c r="DF120">
        <v>2.5</v>
      </c>
      <c r="DG120">
        <v>-1</v>
      </c>
      <c r="DH120">
        <v>2.5</v>
      </c>
      <c r="DI120">
        <v>2</v>
      </c>
      <c r="DJ120">
        <v>-1</v>
      </c>
      <c r="DK120">
        <v>-1</v>
      </c>
      <c r="DL120">
        <v>2.5</v>
      </c>
      <c r="DM120">
        <v>-1</v>
      </c>
      <c r="DN120">
        <v>-1</v>
      </c>
      <c r="DO120">
        <v>2.5</v>
      </c>
      <c r="DP120">
        <v>0</v>
      </c>
    </row>
    <row r="121" spans="1:128" x14ac:dyDescent="0.35">
      <c r="A121" t="s">
        <v>948</v>
      </c>
      <c r="B121">
        <v>2</v>
      </c>
      <c r="C121">
        <v>2.166666666666667</v>
      </c>
      <c r="D121">
        <v>3.4999999999999996</v>
      </c>
      <c r="E121">
        <v>-1</v>
      </c>
      <c r="F121">
        <v>-1</v>
      </c>
      <c r="G121">
        <v>-1</v>
      </c>
      <c r="H121">
        <v>-1</v>
      </c>
      <c r="I121">
        <v>3.4999999999999996</v>
      </c>
      <c r="J121">
        <v>-1</v>
      </c>
      <c r="K121">
        <v>-1</v>
      </c>
      <c r="L121">
        <v>3.1666666666666665</v>
      </c>
      <c r="M121">
        <v>2.3333333333333335</v>
      </c>
      <c r="N121">
        <v>0.16666666666666666</v>
      </c>
      <c r="O121">
        <v>3.1666666666666665</v>
      </c>
      <c r="P121">
        <v>3.4999999999999996</v>
      </c>
      <c r="Q121">
        <v>-1</v>
      </c>
      <c r="R121">
        <v>-1</v>
      </c>
      <c r="S121">
        <v>3.4999999999999996</v>
      </c>
      <c r="T121">
        <v>3.333333333333333</v>
      </c>
      <c r="U121">
        <v>3.4999999999999996</v>
      </c>
      <c r="V121">
        <v>1.6666666666666667</v>
      </c>
      <c r="W121">
        <v>1.6666666666666667</v>
      </c>
      <c r="X121">
        <v>-1</v>
      </c>
      <c r="Y121">
        <v>3.4999999999999996</v>
      </c>
      <c r="Z121">
        <v>3.4999999999999996</v>
      </c>
      <c r="AA121">
        <v>3.4999999999999996</v>
      </c>
      <c r="AB121">
        <v>1.6666666666666667</v>
      </c>
      <c r="AC121">
        <v>1.6666666666666667</v>
      </c>
      <c r="AD121">
        <v>1.6666666666666667</v>
      </c>
      <c r="AE121">
        <v>-1</v>
      </c>
      <c r="AF121">
        <v>-1</v>
      </c>
      <c r="AG121">
        <v>-1</v>
      </c>
      <c r="AH121">
        <v>-1</v>
      </c>
      <c r="AI121">
        <v>-1</v>
      </c>
      <c r="AJ121">
        <v>-1</v>
      </c>
      <c r="AK121">
        <v>-1</v>
      </c>
      <c r="AL121">
        <v>-1</v>
      </c>
      <c r="AM121">
        <v>-1</v>
      </c>
      <c r="AN121">
        <v>2.6666666666666665</v>
      </c>
      <c r="AO121">
        <v>-1</v>
      </c>
      <c r="AP121">
        <v>-1</v>
      </c>
      <c r="AQ121">
        <v>-1</v>
      </c>
      <c r="AR121">
        <v>-1</v>
      </c>
      <c r="AS121">
        <v>-1</v>
      </c>
      <c r="AT121">
        <v>-1</v>
      </c>
      <c r="AU121">
        <v>-1</v>
      </c>
      <c r="AV121">
        <v>-1</v>
      </c>
      <c r="AW121">
        <v>-1</v>
      </c>
      <c r="AX121">
        <v>-1</v>
      </c>
      <c r="AY121">
        <v>-1</v>
      </c>
      <c r="AZ121">
        <v>-1</v>
      </c>
      <c r="BA121">
        <v>-1</v>
      </c>
      <c r="BB121">
        <v>-1</v>
      </c>
      <c r="BC121">
        <v>-1</v>
      </c>
      <c r="BD121">
        <v>0.66666666666666663</v>
      </c>
      <c r="BE121">
        <v>1.6666666666666667</v>
      </c>
      <c r="BF121">
        <v>-1</v>
      </c>
      <c r="BG121">
        <v>1.6666666666666667</v>
      </c>
      <c r="BH121">
        <v>1.6666666666666667</v>
      </c>
      <c r="BI121">
        <v>-1</v>
      </c>
      <c r="BJ121">
        <v>2.9999999999999996</v>
      </c>
      <c r="BK121">
        <v>-1</v>
      </c>
      <c r="BL121">
        <v>-1</v>
      </c>
      <c r="BM121">
        <v>-1</v>
      </c>
      <c r="BN121">
        <v>-1</v>
      </c>
      <c r="BO121">
        <v>-1</v>
      </c>
      <c r="BP121">
        <v>-1</v>
      </c>
      <c r="BQ121">
        <v>-1</v>
      </c>
      <c r="BR121">
        <v>1.1666666666666667</v>
      </c>
      <c r="BS121">
        <v>-1</v>
      </c>
      <c r="BT121">
        <v>2.166666666666667</v>
      </c>
      <c r="BU121">
        <v>-1</v>
      </c>
      <c r="BV121">
        <v>0.16666666666666666</v>
      </c>
      <c r="BW121">
        <v>-1</v>
      </c>
      <c r="BX121">
        <v>-1</v>
      </c>
      <c r="BY121">
        <v>-1</v>
      </c>
      <c r="BZ121">
        <v>-1</v>
      </c>
      <c r="CA121">
        <v>-1</v>
      </c>
      <c r="CB121">
        <v>1.8333333333333335</v>
      </c>
      <c r="CC121">
        <v>-1</v>
      </c>
      <c r="CD121">
        <v>1.1666666666666667</v>
      </c>
      <c r="CE121">
        <v>-1</v>
      </c>
      <c r="CF121">
        <v>2.166666666666667</v>
      </c>
      <c r="CG121">
        <v>-1</v>
      </c>
      <c r="CH121">
        <v>-1</v>
      </c>
      <c r="CI121">
        <v>-1</v>
      </c>
      <c r="CJ121">
        <v>-1</v>
      </c>
      <c r="CK121">
        <v>-1</v>
      </c>
      <c r="CL121">
        <v>1.1666666666666667</v>
      </c>
      <c r="CM121">
        <v>-1</v>
      </c>
      <c r="CN121">
        <v>-1</v>
      </c>
      <c r="CO121">
        <v>0.83333333333333326</v>
      </c>
      <c r="CP121">
        <v>-1</v>
      </c>
      <c r="CQ121">
        <v>-1</v>
      </c>
      <c r="CR121">
        <v>2.166666666666667</v>
      </c>
      <c r="CS121">
        <v>-1</v>
      </c>
      <c r="CT121">
        <v>-1</v>
      </c>
      <c r="CU121">
        <v>2.9999999999999996</v>
      </c>
      <c r="CV121">
        <v>-1</v>
      </c>
      <c r="CW121">
        <v>-1</v>
      </c>
      <c r="CX121">
        <v>-1</v>
      </c>
      <c r="CY121">
        <v>-1</v>
      </c>
      <c r="CZ121">
        <v>-1</v>
      </c>
      <c r="DA121">
        <v>-1</v>
      </c>
      <c r="DB121">
        <v>-1</v>
      </c>
      <c r="DC121">
        <v>-1</v>
      </c>
      <c r="DD121">
        <v>1.8333333333333335</v>
      </c>
      <c r="DE121">
        <v>-1</v>
      </c>
      <c r="DF121">
        <v>-1</v>
      </c>
      <c r="DG121">
        <v>-1</v>
      </c>
      <c r="DH121">
        <v>-1</v>
      </c>
      <c r="DI121">
        <v>0.16666666666666666</v>
      </c>
      <c r="DJ121">
        <v>-1</v>
      </c>
      <c r="DK121">
        <v>-1</v>
      </c>
      <c r="DL121">
        <v>0.83333333333333326</v>
      </c>
      <c r="DM121">
        <v>-1</v>
      </c>
      <c r="DN121">
        <v>-1</v>
      </c>
      <c r="DO121">
        <v>-1</v>
      </c>
      <c r="DP121">
        <v>-1</v>
      </c>
      <c r="DQ121">
        <v>0</v>
      </c>
    </row>
    <row r="122" spans="1:128" x14ac:dyDescent="0.35">
      <c r="A122" t="s">
        <v>949</v>
      </c>
      <c r="B122">
        <v>0</v>
      </c>
      <c r="C122">
        <v>0</v>
      </c>
      <c r="D122">
        <v>1</v>
      </c>
      <c r="E122">
        <v>-1</v>
      </c>
      <c r="F122">
        <v>-1</v>
      </c>
      <c r="G122">
        <v>-1</v>
      </c>
      <c r="H122">
        <v>-1</v>
      </c>
      <c r="I122">
        <v>1</v>
      </c>
      <c r="J122">
        <v>-1</v>
      </c>
      <c r="K122">
        <v>-1</v>
      </c>
      <c r="L122">
        <v>1</v>
      </c>
      <c r="M122">
        <v>0</v>
      </c>
      <c r="N122">
        <v>-1</v>
      </c>
      <c r="O122">
        <v>1</v>
      </c>
      <c r="P122">
        <v>1</v>
      </c>
      <c r="Q122">
        <v>-1</v>
      </c>
      <c r="R122">
        <v>-1</v>
      </c>
      <c r="S122">
        <v>1</v>
      </c>
      <c r="T122">
        <v>1</v>
      </c>
      <c r="U122">
        <v>1</v>
      </c>
      <c r="V122">
        <v>0</v>
      </c>
      <c r="W122">
        <v>0</v>
      </c>
      <c r="X122">
        <v>-1</v>
      </c>
      <c r="Y122">
        <v>1</v>
      </c>
      <c r="Z122">
        <v>1</v>
      </c>
      <c r="AA122">
        <v>1</v>
      </c>
      <c r="AB122">
        <v>0</v>
      </c>
      <c r="AC122">
        <v>0</v>
      </c>
      <c r="AD122">
        <v>-1</v>
      </c>
      <c r="AE122">
        <v>-1</v>
      </c>
      <c r="AF122">
        <v>-1</v>
      </c>
      <c r="AG122">
        <v>-1</v>
      </c>
      <c r="AH122">
        <v>-1</v>
      </c>
      <c r="AI122">
        <v>-1</v>
      </c>
      <c r="AJ122">
        <v>-1</v>
      </c>
      <c r="AK122">
        <v>-1</v>
      </c>
      <c r="AL122">
        <v>-1</v>
      </c>
      <c r="AM122">
        <v>-1</v>
      </c>
      <c r="AN122">
        <v>1</v>
      </c>
      <c r="AO122">
        <v>-1</v>
      </c>
      <c r="AP122">
        <v>-1</v>
      </c>
      <c r="AQ122">
        <v>-1</v>
      </c>
      <c r="AR122">
        <v>-1</v>
      </c>
      <c r="AS122">
        <v>-1</v>
      </c>
      <c r="AT122">
        <v>-1</v>
      </c>
      <c r="AU122">
        <v>-1</v>
      </c>
      <c r="AV122">
        <v>-1</v>
      </c>
      <c r="AW122">
        <v>-1</v>
      </c>
      <c r="AX122">
        <v>-1</v>
      </c>
      <c r="AY122">
        <v>-1</v>
      </c>
      <c r="AZ122">
        <v>-1</v>
      </c>
      <c r="BA122">
        <v>-1</v>
      </c>
      <c r="BB122">
        <v>-1</v>
      </c>
      <c r="BC122">
        <v>-1</v>
      </c>
      <c r="BD122">
        <v>-1</v>
      </c>
      <c r="BE122">
        <v>-1</v>
      </c>
      <c r="BF122">
        <v>-1</v>
      </c>
      <c r="BG122">
        <v>-1</v>
      </c>
      <c r="BH122">
        <v>-1</v>
      </c>
      <c r="BI122">
        <v>-1</v>
      </c>
      <c r="BJ122">
        <v>1</v>
      </c>
      <c r="BK122">
        <v>-1</v>
      </c>
      <c r="BL122">
        <v>-1</v>
      </c>
      <c r="BM122">
        <v>-1</v>
      </c>
      <c r="BN122">
        <v>-1</v>
      </c>
      <c r="BO122">
        <v>-1</v>
      </c>
      <c r="BP122">
        <v>-1</v>
      </c>
      <c r="BQ122">
        <v>-1</v>
      </c>
      <c r="BR122">
        <v>-1</v>
      </c>
      <c r="BS122">
        <v>-1</v>
      </c>
      <c r="BT122">
        <v>0</v>
      </c>
      <c r="BU122">
        <v>-1</v>
      </c>
      <c r="BV122">
        <v>-1</v>
      </c>
      <c r="BW122">
        <v>-1</v>
      </c>
      <c r="BX122">
        <v>-1</v>
      </c>
      <c r="BY122">
        <v>-1</v>
      </c>
      <c r="BZ122">
        <v>-1</v>
      </c>
      <c r="CA122">
        <v>-1</v>
      </c>
      <c r="CB122">
        <v>-1</v>
      </c>
      <c r="CC122">
        <v>-1</v>
      </c>
      <c r="CD122">
        <v>-1</v>
      </c>
      <c r="CE122">
        <v>-1</v>
      </c>
      <c r="CF122">
        <v>0</v>
      </c>
      <c r="CG122">
        <v>-1</v>
      </c>
      <c r="CH122">
        <v>-1</v>
      </c>
      <c r="CI122">
        <v>-1</v>
      </c>
      <c r="CJ122">
        <v>-1</v>
      </c>
      <c r="CK122">
        <v>-1</v>
      </c>
      <c r="CL122">
        <v>-1</v>
      </c>
      <c r="CM122">
        <v>-1</v>
      </c>
      <c r="CN122">
        <v>-1</v>
      </c>
      <c r="CO122">
        <v>-1</v>
      </c>
      <c r="CP122">
        <v>-1</v>
      </c>
      <c r="CQ122">
        <v>-1</v>
      </c>
      <c r="CR122">
        <v>-1</v>
      </c>
      <c r="CS122">
        <v>-1</v>
      </c>
      <c r="CT122">
        <v>-1</v>
      </c>
      <c r="CU122">
        <v>1</v>
      </c>
      <c r="CV122">
        <v>-1</v>
      </c>
      <c r="CW122">
        <v>-1</v>
      </c>
      <c r="CX122">
        <v>-1</v>
      </c>
      <c r="CY122">
        <v>-1</v>
      </c>
      <c r="CZ122">
        <v>-1</v>
      </c>
      <c r="DA122">
        <v>-1</v>
      </c>
      <c r="DB122">
        <v>-1</v>
      </c>
      <c r="DC122">
        <v>-1</v>
      </c>
      <c r="DD122">
        <v>-1</v>
      </c>
      <c r="DE122">
        <v>-1</v>
      </c>
      <c r="DF122">
        <v>-1</v>
      </c>
      <c r="DG122">
        <v>-1</v>
      </c>
      <c r="DH122">
        <v>-1</v>
      </c>
      <c r="DI122">
        <v>-1</v>
      </c>
      <c r="DJ122">
        <v>-1</v>
      </c>
      <c r="DK122">
        <v>-1</v>
      </c>
      <c r="DL122">
        <v>-1</v>
      </c>
      <c r="DM122">
        <v>-1</v>
      </c>
      <c r="DN122">
        <v>-1</v>
      </c>
      <c r="DO122">
        <v>-1</v>
      </c>
      <c r="DP122">
        <v>-1</v>
      </c>
      <c r="DQ122">
        <v>-1</v>
      </c>
      <c r="DR122">
        <v>0</v>
      </c>
    </row>
    <row r="123" spans="1:128" x14ac:dyDescent="0.35">
      <c r="A123" t="s">
        <v>950</v>
      </c>
      <c r="B123">
        <v>0.16666666666666666</v>
      </c>
      <c r="C123">
        <v>0.66666666666666663</v>
      </c>
      <c r="D123">
        <v>1.6666666666666667</v>
      </c>
      <c r="E123">
        <v>-1</v>
      </c>
      <c r="F123">
        <v>-1</v>
      </c>
      <c r="G123">
        <v>-1</v>
      </c>
      <c r="H123">
        <v>-1</v>
      </c>
      <c r="I123">
        <v>1.6666666666666667</v>
      </c>
      <c r="J123">
        <v>-1</v>
      </c>
      <c r="K123">
        <v>-1</v>
      </c>
      <c r="L123">
        <v>1.5</v>
      </c>
      <c r="M123">
        <v>0.66666666666666663</v>
      </c>
      <c r="N123">
        <v>-1</v>
      </c>
      <c r="O123">
        <v>1.5</v>
      </c>
      <c r="P123">
        <v>1.6666666666666667</v>
      </c>
      <c r="Q123">
        <v>-1</v>
      </c>
      <c r="R123">
        <v>-1</v>
      </c>
      <c r="S123">
        <v>1.6666666666666667</v>
      </c>
      <c r="T123">
        <v>1.6666666666666667</v>
      </c>
      <c r="U123">
        <v>1.6666666666666667</v>
      </c>
      <c r="V123">
        <v>0</v>
      </c>
      <c r="W123">
        <v>0</v>
      </c>
      <c r="X123">
        <v>-1</v>
      </c>
      <c r="Y123">
        <v>1.6666666666666667</v>
      </c>
      <c r="Z123">
        <v>1.6666666666666667</v>
      </c>
      <c r="AA123">
        <v>1.6666666666666667</v>
      </c>
      <c r="AB123">
        <v>0.16666666666666666</v>
      </c>
      <c r="AC123">
        <v>0.16666666666666666</v>
      </c>
      <c r="AD123">
        <v>-1</v>
      </c>
      <c r="AE123">
        <v>-1</v>
      </c>
      <c r="AF123">
        <v>-1</v>
      </c>
      <c r="AG123">
        <v>-1</v>
      </c>
      <c r="AH123">
        <v>-1</v>
      </c>
      <c r="AI123">
        <v>-1</v>
      </c>
      <c r="AJ123">
        <v>-1</v>
      </c>
      <c r="AK123">
        <v>-1</v>
      </c>
      <c r="AL123">
        <v>-1</v>
      </c>
      <c r="AM123">
        <v>-1</v>
      </c>
      <c r="AN123">
        <v>1</v>
      </c>
      <c r="AO123">
        <v>-1</v>
      </c>
      <c r="AP123">
        <v>-1</v>
      </c>
      <c r="AQ123">
        <v>-1</v>
      </c>
      <c r="AR123">
        <v>-1</v>
      </c>
      <c r="AS123">
        <v>-1</v>
      </c>
      <c r="AT123">
        <v>-1</v>
      </c>
      <c r="AU123">
        <v>-1</v>
      </c>
      <c r="AV123">
        <v>-1</v>
      </c>
      <c r="AW123">
        <v>-1</v>
      </c>
      <c r="AX123">
        <v>-1</v>
      </c>
      <c r="AY123">
        <v>-1</v>
      </c>
      <c r="AZ123">
        <v>-1</v>
      </c>
      <c r="BA123">
        <v>-1</v>
      </c>
      <c r="BB123">
        <v>-1</v>
      </c>
      <c r="BC123">
        <v>-1</v>
      </c>
      <c r="BD123">
        <v>-1</v>
      </c>
      <c r="BE123">
        <v>-1</v>
      </c>
      <c r="BF123">
        <v>-1</v>
      </c>
      <c r="BG123">
        <v>-1</v>
      </c>
      <c r="BH123">
        <v>-1</v>
      </c>
      <c r="BI123">
        <v>-1</v>
      </c>
      <c r="BJ123">
        <v>1.1666666666666667</v>
      </c>
      <c r="BK123">
        <v>-1</v>
      </c>
      <c r="BL123">
        <v>-1</v>
      </c>
      <c r="BM123">
        <v>-1</v>
      </c>
      <c r="BN123">
        <v>-1</v>
      </c>
      <c r="BO123">
        <v>-1</v>
      </c>
      <c r="BP123">
        <v>-1</v>
      </c>
      <c r="BQ123">
        <v>-1</v>
      </c>
      <c r="BR123">
        <v>-1</v>
      </c>
      <c r="BS123">
        <v>-1</v>
      </c>
      <c r="BT123">
        <v>0.5</v>
      </c>
      <c r="BU123">
        <v>-1</v>
      </c>
      <c r="BV123">
        <v>-1</v>
      </c>
      <c r="BW123">
        <v>-1</v>
      </c>
      <c r="BX123">
        <v>-1</v>
      </c>
      <c r="BY123">
        <v>-1</v>
      </c>
      <c r="BZ123">
        <v>-1</v>
      </c>
      <c r="CA123">
        <v>-1</v>
      </c>
      <c r="CB123">
        <v>-1</v>
      </c>
      <c r="CC123">
        <v>-1</v>
      </c>
      <c r="CD123">
        <v>-1</v>
      </c>
      <c r="CE123">
        <v>-1</v>
      </c>
      <c r="CF123">
        <v>0.5</v>
      </c>
      <c r="CG123">
        <v>-1</v>
      </c>
      <c r="CH123">
        <v>-1</v>
      </c>
      <c r="CI123">
        <v>-1</v>
      </c>
      <c r="CJ123">
        <v>-1</v>
      </c>
      <c r="CK123">
        <v>-1</v>
      </c>
      <c r="CL123">
        <v>-1</v>
      </c>
      <c r="CM123">
        <v>-1</v>
      </c>
      <c r="CN123">
        <v>-1</v>
      </c>
      <c r="CO123">
        <v>-1</v>
      </c>
      <c r="CP123">
        <v>-1</v>
      </c>
      <c r="CQ123">
        <v>-1</v>
      </c>
      <c r="CR123">
        <v>-1</v>
      </c>
      <c r="CS123">
        <v>-1</v>
      </c>
      <c r="CT123">
        <v>-1</v>
      </c>
      <c r="CU123">
        <v>1.1666666666666667</v>
      </c>
      <c r="CV123">
        <v>-1</v>
      </c>
      <c r="CW123">
        <v>-1</v>
      </c>
      <c r="CX123">
        <v>-1</v>
      </c>
      <c r="CY123">
        <v>-1</v>
      </c>
      <c r="CZ123">
        <v>-1</v>
      </c>
      <c r="DA123">
        <v>-1</v>
      </c>
      <c r="DB123">
        <v>-1</v>
      </c>
      <c r="DC123">
        <v>-1</v>
      </c>
      <c r="DD123">
        <v>-1</v>
      </c>
      <c r="DE123">
        <v>-1</v>
      </c>
      <c r="DF123">
        <v>-1</v>
      </c>
      <c r="DG123">
        <v>-1</v>
      </c>
      <c r="DH123">
        <v>-1</v>
      </c>
      <c r="DI123">
        <v>-1</v>
      </c>
      <c r="DJ123">
        <v>-1</v>
      </c>
      <c r="DK123">
        <v>-1</v>
      </c>
      <c r="DL123">
        <v>-1</v>
      </c>
      <c r="DM123">
        <v>-1</v>
      </c>
      <c r="DN123">
        <v>-1</v>
      </c>
      <c r="DO123">
        <v>-1</v>
      </c>
      <c r="DP123">
        <v>-1</v>
      </c>
      <c r="DQ123">
        <v>-1</v>
      </c>
      <c r="DR123">
        <v>0.66666666666666663</v>
      </c>
      <c r="DS123">
        <v>0</v>
      </c>
    </row>
    <row r="124" spans="1:128" x14ac:dyDescent="0.35">
      <c r="A124" t="s">
        <v>951</v>
      </c>
      <c r="B124">
        <v>1.3333333333333335</v>
      </c>
      <c r="C124">
        <v>1.1666666666666667</v>
      </c>
      <c r="D124">
        <v>2.333333333333333</v>
      </c>
      <c r="E124">
        <v>-1</v>
      </c>
      <c r="F124">
        <v>-1</v>
      </c>
      <c r="G124">
        <v>-1</v>
      </c>
      <c r="H124">
        <v>-1</v>
      </c>
      <c r="I124">
        <v>2.333333333333333</v>
      </c>
      <c r="J124">
        <v>-1</v>
      </c>
      <c r="K124">
        <v>-1</v>
      </c>
      <c r="L124">
        <v>2</v>
      </c>
      <c r="M124">
        <v>1.1666666666666667</v>
      </c>
      <c r="N124">
        <v>0</v>
      </c>
      <c r="O124">
        <v>2</v>
      </c>
      <c r="P124">
        <v>2.333333333333333</v>
      </c>
      <c r="Q124">
        <v>-1</v>
      </c>
      <c r="R124">
        <v>-1</v>
      </c>
      <c r="S124">
        <v>2.333333333333333</v>
      </c>
      <c r="T124">
        <v>2.333333333333333</v>
      </c>
      <c r="U124">
        <v>2.333333333333333</v>
      </c>
      <c r="V124">
        <v>1</v>
      </c>
      <c r="W124">
        <v>1</v>
      </c>
      <c r="X124">
        <v>-1</v>
      </c>
      <c r="Y124">
        <v>2.333333333333333</v>
      </c>
      <c r="Z124">
        <v>2.333333333333333</v>
      </c>
      <c r="AA124">
        <v>2.333333333333333</v>
      </c>
      <c r="AB124">
        <v>1.1666666666666667</v>
      </c>
      <c r="AC124">
        <v>1.1666666666666667</v>
      </c>
      <c r="AD124">
        <v>1.1666666666666667</v>
      </c>
      <c r="AE124">
        <v>-1</v>
      </c>
      <c r="AF124">
        <v>-1</v>
      </c>
      <c r="AG124">
        <v>-1</v>
      </c>
      <c r="AH124">
        <v>-1</v>
      </c>
      <c r="AI124">
        <v>-1</v>
      </c>
      <c r="AJ124">
        <v>-1</v>
      </c>
      <c r="AK124">
        <v>-1</v>
      </c>
      <c r="AL124">
        <v>-1</v>
      </c>
      <c r="AM124">
        <v>-1</v>
      </c>
      <c r="AN124">
        <v>2</v>
      </c>
      <c r="AO124">
        <v>-1</v>
      </c>
      <c r="AP124">
        <v>-1</v>
      </c>
      <c r="AQ124">
        <v>-1</v>
      </c>
      <c r="AR124">
        <v>-1</v>
      </c>
      <c r="AS124">
        <v>-1</v>
      </c>
      <c r="AT124">
        <v>-1</v>
      </c>
      <c r="AU124">
        <v>-1</v>
      </c>
      <c r="AV124">
        <v>-1</v>
      </c>
      <c r="AW124">
        <v>-1</v>
      </c>
      <c r="AX124">
        <v>-1</v>
      </c>
      <c r="AY124">
        <v>-1</v>
      </c>
      <c r="AZ124">
        <v>-1</v>
      </c>
      <c r="BA124">
        <v>-1</v>
      </c>
      <c r="BB124">
        <v>-1</v>
      </c>
      <c r="BC124">
        <v>-1</v>
      </c>
      <c r="BD124">
        <v>0</v>
      </c>
      <c r="BE124">
        <v>1</v>
      </c>
      <c r="BF124">
        <v>-1</v>
      </c>
      <c r="BG124">
        <v>1</v>
      </c>
      <c r="BH124">
        <v>1</v>
      </c>
      <c r="BI124">
        <v>-1</v>
      </c>
      <c r="BJ124">
        <v>2.333333333333333</v>
      </c>
      <c r="BK124">
        <v>-1</v>
      </c>
      <c r="BL124">
        <v>-1</v>
      </c>
      <c r="BM124">
        <v>-1</v>
      </c>
      <c r="BN124">
        <v>-1</v>
      </c>
      <c r="BO124">
        <v>-1</v>
      </c>
      <c r="BP124">
        <v>-1</v>
      </c>
      <c r="BQ124">
        <v>-1</v>
      </c>
      <c r="BR124">
        <v>0</v>
      </c>
      <c r="BS124">
        <v>-1</v>
      </c>
      <c r="BT124">
        <v>1</v>
      </c>
      <c r="BU124">
        <v>-1</v>
      </c>
      <c r="BV124">
        <v>0</v>
      </c>
      <c r="BW124">
        <v>-1</v>
      </c>
      <c r="BX124">
        <v>-1</v>
      </c>
      <c r="BY124">
        <v>-1</v>
      </c>
      <c r="BZ124">
        <v>-1</v>
      </c>
      <c r="CA124">
        <v>-1</v>
      </c>
      <c r="CB124">
        <v>1.1666666666666667</v>
      </c>
      <c r="CC124">
        <v>-1</v>
      </c>
      <c r="CD124">
        <v>1</v>
      </c>
      <c r="CE124">
        <v>-1</v>
      </c>
      <c r="CF124">
        <v>1</v>
      </c>
      <c r="CG124">
        <v>-1</v>
      </c>
      <c r="CH124">
        <v>-1</v>
      </c>
      <c r="CI124">
        <v>-1</v>
      </c>
      <c r="CJ124">
        <v>-1</v>
      </c>
      <c r="CK124">
        <v>-1</v>
      </c>
      <c r="CL124">
        <v>0</v>
      </c>
      <c r="CM124">
        <v>-1</v>
      </c>
      <c r="CN124">
        <v>-1</v>
      </c>
      <c r="CO124">
        <v>0</v>
      </c>
      <c r="CP124">
        <v>-1</v>
      </c>
      <c r="CQ124">
        <v>-1</v>
      </c>
      <c r="CR124">
        <v>1</v>
      </c>
      <c r="CS124">
        <v>-1</v>
      </c>
      <c r="CT124">
        <v>-1</v>
      </c>
      <c r="CU124">
        <v>2.333333333333333</v>
      </c>
      <c r="CV124">
        <v>-1</v>
      </c>
      <c r="CW124">
        <v>-1</v>
      </c>
      <c r="CX124">
        <v>-1</v>
      </c>
      <c r="CY124">
        <v>-1</v>
      </c>
      <c r="CZ124">
        <v>-1</v>
      </c>
      <c r="DA124">
        <v>-1</v>
      </c>
      <c r="DB124">
        <v>-1</v>
      </c>
      <c r="DC124">
        <v>-1</v>
      </c>
      <c r="DD124">
        <v>1.1666666666666667</v>
      </c>
      <c r="DE124">
        <v>-1</v>
      </c>
      <c r="DF124">
        <v>-1</v>
      </c>
      <c r="DG124">
        <v>-1</v>
      </c>
      <c r="DH124">
        <v>-1</v>
      </c>
      <c r="DI124">
        <v>0</v>
      </c>
      <c r="DJ124">
        <v>-1</v>
      </c>
      <c r="DK124">
        <v>-1</v>
      </c>
      <c r="DL124">
        <v>0.16666666666666666</v>
      </c>
      <c r="DM124">
        <v>-1</v>
      </c>
      <c r="DN124">
        <v>-1</v>
      </c>
      <c r="DO124">
        <v>-1</v>
      </c>
      <c r="DP124">
        <v>-1</v>
      </c>
      <c r="DQ124">
        <v>0</v>
      </c>
      <c r="DR124">
        <v>1.3333333333333335</v>
      </c>
      <c r="DS124">
        <v>1.1666666666666667</v>
      </c>
      <c r="DT124">
        <v>0</v>
      </c>
    </row>
    <row r="125" spans="1:128" x14ac:dyDescent="0.35">
      <c r="A125" t="s">
        <v>952</v>
      </c>
      <c r="B125">
        <v>3.4999999999999996</v>
      </c>
      <c r="C125">
        <v>3.9999999999999996</v>
      </c>
      <c r="D125">
        <v>3.9999999999999996</v>
      </c>
      <c r="E125">
        <v>1.1666666666666667</v>
      </c>
      <c r="F125">
        <v>0.83333333333333326</v>
      </c>
      <c r="G125">
        <v>0.66666666666666663</v>
      </c>
      <c r="H125">
        <v>0.16666666666666666</v>
      </c>
      <c r="I125">
        <v>3.9999999999999996</v>
      </c>
      <c r="J125">
        <v>2.5</v>
      </c>
      <c r="K125">
        <v>-1</v>
      </c>
      <c r="L125">
        <v>3.9999999999999996</v>
      </c>
      <c r="M125">
        <v>3.9999999999999996</v>
      </c>
      <c r="N125">
        <v>1.3333333333333335</v>
      </c>
      <c r="O125">
        <v>3.9999999999999996</v>
      </c>
      <c r="P125">
        <v>3.9999999999999996</v>
      </c>
      <c r="Q125">
        <v>1.6666666666666667</v>
      </c>
      <c r="R125">
        <v>-1</v>
      </c>
      <c r="S125">
        <v>3.9999999999999996</v>
      </c>
      <c r="T125">
        <v>3.9999999999999996</v>
      </c>
      <c r="U125">
        <v>3.9999999999999996</v>
      </c>
      <c r="V125">
        <v>3.4999999999999996</v>
      </c>
      <c r="W125">
        <v>2.9999999999999996</v>
      </c>
      <c r="X125">
        <v>0</v>
      </c>
      <c r="Y125">
        <v>3.9999999999999996</v>
      </c>
      <c r="Z125">
        <v>3.9999999999999996</v>
      </c>
      <c r="AA125">
        <v>3.9999999999999996</v>
      </c>
      <c r="AB125">
        <v>3.4999999999999996</v>
      </c>
      <c r="AC125">
        <v>3.4999999999999996</v>
      </c>
      <c r="AD125">
        <v>3.4999999999999996</v>
      </c>
      <c r="AE125">
        <v>2.5</v>
      </c>
      <c r="AF125">
        <v>1.1666666666666667</v>
      </c>
      <c r="AG125">
        <v>1.3333333333333335</v>
      </c>
      <c r="AH125">
        <v>-1</v>
      </c>
      <c r="AI125">
        <v>-1</v>
      </c>
      <c r="AJ125">
        <v>-1</v>
      </c>
      <c r="AK125">
        <v>-1</v>
      </c>
      <c r="AL125">
        <v>-1</v>
      </c>
      <c r="AM125">
        <v>-1</v>
      </c>
      <c r="AN125">
        <v>3.4999999999999996</v>
      </c>
      <c r="AO125">
        <v>-1</v>
      </c>
      <c r="AP125">
        <v>-1</v>
      </c>
      <c r="AQ125">
        <v>-1</v>
      </c>
      <c r="AR125">
        <v>1.1666666666666667</v>
      </c>
      <c r="AS125">
        <v>-1</v>
      </c>
      <c r="AT125">
        <v>2.5</v>
      </c>
      <c r="AU125">
        <v>2.5</v>
      </c>
      <c r="AV125">
        <v>-1</v>
      </c>
      <c r="AW125">
        <v>0.16666666666666666</v>
      </c>
      <c r="AX125">
        <v>1.6666666666666667</v>
      </c>
      <c r="AY125">
        <v>-1</v>
      </c>
      <c r="AZ125">
        <v>-1</v>
      </c>
      <c r="BA125">
        <v>-1</v>
      </c>
      <c r="BB125">
        <v>-1</v>
      </c>
      <c r="BC125">
        <v>-1</v>
      </c>
      <c r="BD125">
        <v>2.5</v>
      </c>
      <c r="BE125">
        <v>3.4999999999999996</v>
      </c>
      <c r="BF125">
        <v>-1</v>
      </c>
      <c r="BG125">
        <v>3.4999999999999996</v>
      </c>
      <c r="BH125">
        <v>3.4999999999999996</v>
      </c>
      <c r="BI125">
        <v>-1</v>
      </c>
      <c r="BJ125">
        <v>3.4999999999999996</v>
      </c>
      <c r="BK125">
        <v>-1</v>
      </c>
      <c r="BL125">
        <v>2.666666666666667</v>
      </c>
      <c r="BM125">
        <v>1.1666666666666667</v>
      </c>
      <c r="BN125">
        <v>0.16666666666666666</v>
      </c>
      <c r="BO125">
        <v>0.16666666666666666</v>
      </c>
      <c r="BP125">
        <v>-1</v>
      </c>
      <c r="BQ125">
        <v>-1</v>
      </c>
      <c r="BR125">
        <v>3</v>
      </c>
      <c r="BS125">
        <v>2.166666666666667</v>
      </c>
      <c r="BT125">
        <v>3.9999999999999996</v>
      </c>
      <c r="BU125">
        <v>-1</v>
      </c>
      <c r="BV125">
        <v>1.5000000000000002</v>
      </c>
      <c r="BW125">
        <v>-1</v>
      </c>
      <c r="BX125">
        <v>-1</v>
      </c>
      <c r="BY125">
        <v>-1</v>
      </c>
      <c r="BZ125">
        <v>1.5000000000000002</v>
      </c>
      <c r="CA125">
        <v>0.16666666666666666</v>
      </c>
      <c r="CB125">
        <v>3.4999999999999996</v>
      </c>
      <c r="CC125">
        <v>-1</v>
      </c>
      <c r="CD125">
        <v>2.833333333333333</v>
      </c>
      <c r="CE125">
        <v>2</v>
      </c>
      <c r="CF125">
        <v>3.9999999999999996</v>
      </c>
      <c r="CG125">
        <v>1.3333333333333335</v>
      </c>
      <c r="CH125">
        <v>-1</v>
      </c>
      <c r="CI125">
        <v>-1</v>
      </c>
      <c r="CJ125">
        <v>0.33333333333333331</v>
      </c>
      <c r="CK125">
        <v>-1</v>
      </c>
      <c r="CL125">
        <v>3</v>
      </c>
      <c r="CM125">
        <v>-1</v>
      </c>
      <c r="CN125">
        <v>-1</v>
      </c>
      <c r="CO125">
        <v>2.5</v>
      </c>
      <c r="CP125">
        <v>-1</v>
      </c>
      <c r="CQ125">
        <v>0.16666666666666666</v>
      </c>
      <c r="CR125">
        <v>3.9999999999999996</v>
      </c>
      <c r="CS125">
        <v>-1</v>
      </c>
      <c r="CT125">
        <v>-1</v>
      </c>
      <c r="CU125">
        <v>3.4999999999999996</v>
      </c>
      <c r="CV125">
        <v>1.5</v>
      </c>
      <c r="CW125">
        <v>-1</v>
      </c>
      <c r="CX125">
        <v>-1</v>
      </c>
      <c r="CY125">
        <v>0</v>
      </c>
      <c r="CZ125">
        <v>-1</v>
      </c>
      <c r="DA125">
        <v>-1</v>
      </c>
      <c r="DB125">
        <v>2.166666666666667</v>
      </c>
      <c r="DC125">
        <v>-1</v>
      </c>
      <c r="DD125">
        <v>3.4999999999999996</v>
      </c>
      <c r="DE125">
        <v>1.8333333333333335</v>
      </c>
      <c r="DF125">
        <v>2.5</v>
      </c>
      <c r="DG125">
        <v>-1</v>
      </c>
      <c r="DH125">
        <v>2.5</v>
      </c>
      <c r="DI125">
        <v>2</v>
      </c>
      <c r="DJ125">
        <v>-1</v>
      </c>
      <c r="DK125">
        <v>-1</v>
      </c>
      <c r="DL125">
        <v>2.5</v>
      </c>
      <c r="DM125">
        <v>-1</v>
      </c>
      <c r="DN125">
        <v>-1</v>
      </c>
      <c r="DO125">
        <v>2.5</v>
      </c>
      <c r="DP125">
        <v>0.16666666666666666</v>
      </c>
      <c r="DQ125">
        <v>1.8333333333333335</v>
      </c>
      <c r="DR125">
        <v>3.9999999999999996</v>
      </c>
      <c r="DS125">
        <v>3.4999999999999996</v>
      </c>
      <c r="DT125">
        <v>3</v>
      </c>
      <c r="DU125">
        <v>0</v>
      </c>
    </row>
    <row r="126" spans="1:128" x14ac:dyDescent="0.35">
      <c r="A126" t="s">
        <v>953</v>
      </c>
      <c r="B126">
        <v>3.4999999999999996</v>
      </c>
      <c r="C126">
        <v>3.833333333333333</v>
      </c>
      <c r="D126">
        <v>3.9999999999999996</v>
      </c>
      <c r="E126">
        <v>1</v>
      </c>
      <c r="F126">
        <v>0.5</v>
      </c>
      <c r="G126">
        <v>0.5</v>
      </c>
      <c r="H126">
        <v>0</v>
      </c>
      <c r="I126">
        <v>3.9999999999999996</v>
      </c>
      <c r="J126">
        <v>2.166666666666667</v>
      </c>
      <c r="K126">
        <v>-1</v>
      </c>
      <c r="L126">
        <v>3.833333333333333</v>
      </c>
      <c r="M126">
        <v>3.833333333333333</v>
      </c>
      <c r="N126">
        <v>1.1666666666666667</v>
      </c>
      <c r="O126">
        <v>3.833333333333333</v>
      </c>
      <c r="P126">
        <v>3.9999999999999996</v>
      </c>
      <c r="Q126">
        <v>1.5</v>
      </c>
      <c r="R126">
        <v>-1</v>
      </c>
      <c r="S126">
        <v>3.9999999999999996</v>
      </c>
      <c r="T126">
        <v>3.9999999999999996</v>
      </c>
      <c r="U126">
        <v>3.9999999999999996</v>
      </c>
      <c r="V126">
        <v>3.333333333333333</v>
      </c>
      <c r="W126">
        <v>2.833333333333333</v>
      </c>
      <c r="X126">
        <v>0</v>
      </c>
      <c r="Y126">
        <v>3.9999999999999996</v>
      </c>
      <c r="Z126">
        <v>3.9999999999999996</v>
      </c>
      <c r="AA126">
        <v>3.9999999999999996</v>
      </c>
      <c r="AB126">
        <v>3.333333333333333</v>
      </c>
      <c r="AC126">
        <v>3.333333333333333</v>
      </c>
      <c r="AD126">
        <v>3.333333333333333</v>
      </c>
      <c r="AE126">
        <v>2.3333333333333335</v>
      </c>
      <c r="AF126">
        <v>1</v>
      </c>
      <c r="AG126">
        <v>1.3333333333333335</v>
      </c>
      <c r="AH126">
        <v>-1</v>
      </c>
      <c r="AI126">
        <v>-1</v>
      </c>
      <c r="AJ126">
        <v>-1</v>
      </c>
      <c r="AK126">
        <v>-1</v>
      </c>
      <c r="AL126">
        <v>-1</v>
      </c>
      <c r="AM126">
        <v>-1</v>
      </c>
      <c r="AN126">
        <v>3.333333333333333</v>
      </c>
      <c r="AO126">
        <v>-1</v>
      </c>
      <c r="AP126">
        <v>-1</v>
      </c>
      <c r="AQ126">
        <v>-1</v>
      </c>
      <c r="AR126">
        <v>1</v>
      </c>
      <c r="AS126">
        <v>-1</v>
      </c>
      <c r="AT126">
        <v>2.166666666666667</v>
      </c>
      <c r="AU126">
        <v>2.166666666666667</v>
      </c>
      <c r="AV126">
        <v>-1</v>
      </c>
      <c r="AW126">
        <v>0</v>
      </c>
      <c r="AX126">
        <v>1.5</v>
      </c>
      <c r="AY126">
        <v>-1</v>
      </c>
      <c r="AZ126">
        <v>-1</v>
      </c>
      <c r="BA126">
        <v>-1</v>
      </c>
      <c r="BB126">
        <v>-1</v>
      </c>
      <c r="BC126">
        <v>-1</v>
      </c>
      <c r="BD126">
        <v>2.3333333333333335</v>
      </c>
      <c r="BE126">
        <v>3.333333333333333</v>
      </c>
      <c r="BF126">
        <v>-1</v>
      </c>
      <c r="BG126">
        <v>3.333333333333333</v>
      </c>
      <c r="BH126">
        <v>3.333333333333333</v>
      </c>
      <c r="BI126">
        <v>-1</v>
      </c>
      <c r="BJ126">
        <v>3.4999999999999996</v>
      </c>
      <c r="BK126">
        <v>-1</v>
      </c>
      <c r="BL126">
        <v>2.5</v>
      </c>
      <c r="BM126">
        <v>1</v>
      </c>
      <c r="BN126">
        <v>0</v>
      </c>
      <c r="BO126">
        <v>0</v>
      </c>
      <c r="BP126">
        <v>-1</v>
      </c>
      <c r="BQ126">
        <v>-1</v>
      </c>
      <c r="BR126">
        <v>2.8333333333333335</v>
      </c>
      <c r="BS126">
        <v>2</v>
      </c>
      <c r="BT126">
        <v>3.833333333333333</v>
      </c>
      <c r="BU126">
        <v>-1</v>
      </c>
      <c r="BV126">
        <v>1.3333333333333335</v>
      </c>
      <c r="BW126">
        <v>-1</v>
      </c>
      <c r="BX126">
        <v>-1</v>
      </c>
      <c r="BY126">
        <v>-1</v>
      </c>
      <c r="BZ126">
        <v>1.1666666666666667</v>
      </c>
      <c r="CA126">
        <v>0</v>
      </c>
      <c r="CB126">
        <v>3.333333333333333</v>
      </c>
      <c r="CC126">
        <v>-1</v>
      </c>
      <c r="CD126">
        <v>2.833333333333333</v>
      </c>
      <c r="CE126">
        <v>1.8333333333333335</v>
      </c>
      <c r="CF126">
        <v>3.833333333333333</v>
      </c>
      <c r="CG126">
        <v>1.1666666666666667</v>
      </c>
      <c r="CH126">
        <v>-1</v>
      </c>
      <c r="CI126">
        <v>-1</v>
      </c>
      <c r="CJ126">
        <v>0</v>
      </c>
      <c r="CK126">
        <v>-1</v>
      </c>
      <c r="CL126">
        <v>2.8333333333333335</v>
      </c>
      <c r="CM126">
        <v>-1</v>
      </c>
      <c r="CN126">
        <v>-1</v>
      </c>
      <c r="CO126">
        <v>2.3333333333333335</v>
      </c>
      <c r="CP126">
        <v>-1</v>
      </c>
      <c r="CQ126">
        <v>0</v>
      </c>
      <c r="CR126">
        <v>3.833333333333333</v>
      </c>
      <c r="CS126">
        <v>-1</v>
      </c>
      <c r="CT126">
        <v>-1</v>
      </c>
      <c r="CU126">
        <v>3.4999999999999996</v>
      </c>
      <c r="CV126">
        <v>1.3333333333333333</v>
      </c>
      <c r="CW126">
        <v>-1</v>
      </c>
      <c r="CX126">
        <v>-1</v>
      </c>
      <c r="CY126">
        <v>0</v>
      </c>
      <c r="CZ126">
        <v>-1</v>
      </c>
      <c r="DA126">
        <v>-1</v>
      </c>
      <c r="DB126">
        <v>2</v>
      </c>
      <c r="DC126">
        <v>-1</v>
      </c>
      <c r="DD126">
        <v>3.4999999999999996</v>
      </c>
      <c r="DE126">
        <v>1.6666666666666667</v>
      </c>
      <c r="DF126">
        <v>2.3333333333333335</v>
      </c>
      <c r="DG126">
        <v>-1</v>
      </c>
      <c r="DH126">
        <v>2.5</v>
      </c>
      <c r="DI126">
        <v>1.8333333333333335</v>
      </c>
      <c r="DJ126">
        <v>-1</v>
      </c>
      <c r="DK126">
        <v>-1</v>
      </c>
      <c r="DL126">
        <v>2.5</v>
      </c>
      <c r="DM126">
        <v>-1</v>
      </c>
      <c r="DN126">
        <v>-1</v>
      </c>
      <c r="DO126">
        <v>2.3333333333333335</v>
      </c>
      <c r="DP126">
        <v>0</v>
      </c>
      <c r="DQ126">
        <v>1.6666666666666667</v>
      </c>
      <c r="DR126">
        <v>3.9999999999999996</v>
      </c>
      <c r="DS126">
        <v>3.4999999999999996</v>
      </c>
      <c r="DT126">
        <v>2.8333333333333335</v>
      </c>
      <c r="DU126">
        <v>0</v>
      </c>
      <c r="DV126">
        <v>0</v>
      </c>
    </row>
    <row r="127" spans="1:128" x14ac:dyDescent="0.35">
      <c r="A127" t="s">
        <v>954</v>
      </c>
      <c r="B127">
        <v>1.5000000000000002</v>
      </c>
      <c r="C127">
        <v>1.6666666666666667</v>
      </c>
      <c r="D127">
        <v>2.9999999999999996</v>
      </c>
      <c r="E127">
        <v>-1</v>
      </c>
      <c r="F127">
        <v>-1</v>
      </c>
      <c r="G127">
        <v>-1</v>
      </c>
      <c r="H127">
        <v>-1</v>
      </c>
      <c r="I127">
        <v>2.9999999999999996</v>
      </c>
      <c r="J127">
        <v>-1</v>
      </c>
      <c r="K127">
        <v>-1</v>
      </c>
      <c r="L127">
        <v>2.5</v>
      </c>
      <c r="M127">
        <v>1.8333333333333335</v>
      </c>
      <c r="N127">
        <v>-1</v>
      </c>
      <c r="O127">
        <v>2.5</v>
      </c>
      <c r="P127">
        <v>2.9999999999999996</v>
      </c>
      <c r="Q127">
        <v>-1</v>
      </c>
      <c r="R127">
        <v>-1</v>
      </c>
      <c r="S127">
        <v>2.9999999999999996</v>
      </c>
      <c r="T127">
        <v>2.833333333333333</v>
      </c>
      <c r="U127">
        <v>2.9999999999999996</v>
      </c>
      <c r="V127">
        <v>1</v>
      </c>
      <c r="W127">
        <v>1</v>
      </c>
      <c r="X127">
        <v>-1</v>
      </c>
      <c r="Y127">
        <v>2.9999999999999996</v>
      </c>
      <c r="Z127">
        <v>2.9999999999999996</v>
      </c>
      <c r="AA127">
        <v>2.9999999999999996</v>
      </c>
      <c r="AB127">
        <v>1.1666666666666667</v>
      </c>
      <c r="AC127">
        <v>1.1666666666666667</v>
      </c>
      <c r="AD127">
        <v>0.16666666666666666</v>
      </c>
      <c r="AE127">
        <v>-1</v>
      </c>
      <c r="AF127">
        <v>-1</v>
      </c>
      <c r="AG127">
        <v>-1</v>
      </c>
      <c r="AH127">
        <v>-1</v>
      </c>
      <c r="AI127">
        <v>-1</v>
      </c>
      <c r="AJ127">
        <v>-1</v>
      </c>
      <c r="AK127">
        <v>-1</v>
      </c>
      <c r="AL127">
        <v>-1</v>
      </c>
      <c r="AM127">
        <v>-1</v>
      </c>
      <c r="AN127">
        <v>1</v>
      </c>
      <c r="AO127">
        <v>-1</v>
      </c>
      <c r="AP127">
        <v>-1</v>
      </c>
      <c r="AQ127">
        <v>-1</v>
      </c>
      <c r="AR127">
        <v>-1</v>
      </c>
      <c r="AS127">
        <v>-1</v>
      </c>
      <c r="AT127">
        <v>-1</v>
      </c>
      <c r="AU127">
        <v>-1</v>
      </c>
      <c r="AV127">
        <v>-1</v>
      </c>
      <c r="AW127">
        <v>-1</v>
      </c>
      <c r="AX127">
        <v>-1</v>
      </c>
      <c r="AY127">
        <v>-1</v>
      </c>
      <c r="AZ127">
        <v>-1</v>
      </c>
      <c r="BA127">
        <v>-1</v>
      </c>
      <c r="BB127">
        <v>-1</v>
      </c>
      <c r="BC127">
        <v>-1</v>
      </c>
      <c r="BD127">
        <v>-1</v>
      </c>
      <c r="BE127">
        <v>0</v>
      </c>
      <c r="BF127">
        <v>-1</v>
      </c>
      <c r="BG127">
        <v>0</v>
      </c>
      <c r="BH127">
        <v>0</v>
      </c>
      <c r="BI127">
        <v>-1</v>
      </c>
      <c r="BJ127">
        <v>1.5000000000000002</v>
      </c>
      <c r="BK127">
        <v>-1</v>
      </c>
      <c r="BL127">
        <v>-1</v>
      </c>
      <c r="BM127">
        <v>-1</v>
      </c>
      <c r="BN127">
        <v>-1</v>
      </c>
      <c r="BO127">
        <v>-1</v>
      </c>
      <c r="BP127">
        <v>-1</v>
      </c>
      <c r="BQ127">
        <v>-1</v>
      </c>
      <c r="BR127">
        <v>-1</v>
      </c>
      <c r="BS127">
        <v>-1</v>
      </c>
      <c r="BT127">
        <v>1.5</v>
      </c>
      <c r="BU127">
        <v>-1</v>
      </c>
      <c r="BV127">
        <v>-1</v>
      </c>
      <c r="BW127">
        <v>-1</v>
      </c>
      <c r="BX127">
        <v>-1</v>
      </c>
      <c r="BY127">
        <v>-1</v>
      </c>
      <c r="BZ127">
        <v>-1</v>
      </c>
      <c r="CA127">
        <v>-1</v>
      </c>
      <c r="CB127">
        <v>0.33333333333333331</v>
      </c>
      <c r="CC127">
        <v>-1</v>
      </c>
      <c r="CD127">
        <v>0</v>
      </c>
      <c r="CE127">
        <v>-1</v>
      </c>
      <c r="CF127">
        <v>1.5</v>
      </c>
      <c r="CG127">
        <v>-1</v>
      </c>
      <c r="CH127">
        <v>-1</v>
      </c>
      <c r="CI127">
        <v>-1</v>
      </c>
      <c r="CJ127">
        <v>-1</v>
      </c>
      <c r="CK127">
        <v>-1</v>
      </c>
      <c r="CL127">
        <v>-1</v>
      </c>
      <c r="CM127">
        <v>-1</v>
      </c>
      <c r="CN127">
        <v>-1</v>
      </c>
      <c r="CO127">
        <v>-1</v>
      </c>
      <c r="CP127">
        <v>-1</v>
      </c>
      <c r="CQ127">
        <v>-1</v>
      </c>
      <c r="CR127">
        <v>0.5</v>
      </c>
      <c r="CS127">
        <v>-1</v>
      </c>
      <c r="CT127">
        <v>-1</v>
      </c>
      <c r="CU127">
        <v>1.5000000000000002</v>
      </c>
      <c r="CV127">
        <v>-1</v>
      </c>
      <c r="CW127">
        <v>-1</v>
      </c>
      <c r="CX127">
        <v>-1</v>
      </c>
      <c r="CY127">
        <v>-1</v>
      </c>
      <c r="CZ127">
        <v>-1</v>
      </c>
      <c r="DA127">
        <v>-1</v>
      </c>
      <c r="DB127">
        <v>-1</v>
      </c>
      <c r="DC127">
        <v>-1</v>
      </c>
      <c r="DD127">
        <v>0.16666666666666666</v>
      </c>
      <c r="DE127">
        <v>-1</v>
      </c>
      <c r="DF127">
        <v>-1</v>
      </c>
      <c r="DG127">
        <v>-1</v>
      </c>
      <c r="DH127">
        <v>-1</v>
      </c>
      <c r="DI127">
        <v>-1</v>
      </c>
      <c r="DJ127">
        <v>-1</v>
      </c>
      <c r="DK127">
        <v>-1</v>
      </c>
      <c r="DL127">
        <v>-1</v>
      </c>
      <c r="DM127">
        <v>-1</v>
      </c>
      <c r="DN127">
        <v>-1</v>
      </c>
      <c r="DO127">
        <v>-1</v>
      </c>
      <c r="DP127">
        <v>-1</v>
      </c>
      <c r="DQ127">
        <v>-1</v>
      </c>
      <c r="DR127">
        <v>2</v>
      </c>
      <c r="DS127">
        <v>1.3333333333333335</v>
      </c>
      <c r="DT127">
        <v>-1</v>
      </c>
      <c r="DU127">
        <v>-1</v>
      </c>
      <c r="DV127">
        <v>-1</v>
      </c>
      <c r="DW127">
        <v>0</v>
      </c>
    </row>
    <row r="128" spans="1:128" x14ac:dyDescent="0.35">
      <c r="A128" t="s">
        <v>955</v>
      </c>
      <c r="B128">
        <v>3.4999999999999996</v>
      </c>
      <c r="C128">
        <v>3.9999999999999996</v>
      </c>
      <c r="D128">
        <v>3.9999999999999996</v>
      </c>
      <c r="E128">
        <v>1.1666666666666667</v>
      </c>
      <c r="F128">
        <v>0.83333333333333326</v>
      </c>
      <c r="G128">
        <v>0.66666666666666663</v>
      </c>
      <c r="H128">
        <v>0.16666666666666666</v>
      </c>
      <c r="I128">
        <v>3.9999999999999996</v>
      </c>
      <c r="J128">
        <v>2.5</v>
      </c>
      <c r="K128">
        <v>-1</v>
      </c>
      <c r="L128">
        <v>3.9999999999999996</v>
      </c>
      <c r="M128">
        <v>3.9999999999999996</v>
      </c>
      <c r="N128">
        <v>1.3333333333333335</v>
      </c>
      <c r="O128">
        <v>3.9999999999999996</v>
      </c>
      <c r="P128">
        <v>3.9999999999999996</v>
      </c>
      <c r="Q128">
        <v>1.6666666666666667</v>
      </c>
      <c r="R128">
        <v>-1</v>
      </c>
      <c r="S128">
        <v>3.9999999999999996</v>
      </c>
      <c r="T128">
        <v>3.9999999999999996</v>
      </c>
      <c r="U128">
        <v>3.9999999999999996</v>
      </c>
      <c r="V128">
        <v>3.4999999999999996</v>
      </c>
      <c r="W128">
        <v>2.9999999999999996</v>
      </c>
      <c r="X128">
        <v>0</v>
      </c>
      <c r="Y128">
        <v>3.9999999999999996</v>
      </c>
      <c r="Z128">
        <v>3.9999999999999996</v>
      </c>
      <c r="AA128">
        <v>3.9999999999999996</v>
      </c>
      <c r="AB128">
        <v>3.4999999999999996</v>
      </c>
      <c r="AC128">
        <v>3.4999999999999996</v>
      </c>
      <c r="AD128">
        <v>3.4999999999999996</v>
      </c>
      <c r="AE128">
        <v>2.5</v>
      </c>
      <c r="AF128">
        <v>1.1666666666666667</v>
      </c>
      <c r="AG128">
        <v>1.3333333333333335</v>
      </c>
      <c r="AH128">
        <v>-1</v>
      </c>
      <c r="AI128">
        <v>-1</v>
      </c>
      <c r="AJ128">
        <v>-1</v>
      </c>
      <c r="AK128">
        <v>-1</v>
      </c>
      <c r="AL128">
        <v>-1</v>
      </c>
      <c r="AM128">
        <v>-1</v>
      </c>
      <c r="AN128">
        <v>3.4999999999999996</v>
      </c>
      <c r="AO128">
        <v>-1</v>
      </c>
      <c r="AP128">
        <v>-1</v>
      </c>
      <c r="AQ128">
        <v>-1</v>
      </c>
      <c r="AR128">
        <v>1.1666666666666667</v>
      </c>
      <c r="AS128">
        <v>-1</v>
      </c>
      <c r="AT128">
        <v>2.5</v>
      </c>
      <c r="AU128">
        <v>2.5</v>
      </c>
      <c r="AV128">
        <v>-1</v>
      </c>
      <c r="AW128">
        <v>0.16666666666666666</v>
      </c>
      <c r="AX128">
        <v>1.6666666666666667</v>
      </c>
      <c r="AY128">
        <v>-1</v>
      </c>
      <c r="AZ128">
        <v>-1</v>
      </c>
      <c r="BA128">
        <v>-1</v>
      </c>
      <c r="BB128">
        <v>-1</v>
      </c>
      <c r="BC128">
        <v>-1</v>
      </c>
      <c r="BD128">
        <v>2.5</v>
      </c>
      <c r="BE128">
        <v>3.4999999999999996</v>
      </c>
      <c r="BF128">
        <v>-1</v>
      </c>
      <c r="BG128">
        <v>3.4999999999999996</v>
      </c>
      <c r="BH128">
        <v>3.4999999999999996</v>
      </c>
      <c r="BI128">
        <v>-1</v>
      </c>
      <c r="BJ128">
        <v>3.4999999999999996</v>
      </c>
      <c r="BK128">
        <v>-1</v>
      </c>
      <c r="BL128">
        <v>2.666666666666667</v>
      </c>
      <c r="BM128">
        <v>1.1666666666666667</v>
      </c>
      <c r="BN128">
        <v>0.16666666666666666</v>
      </c>
      <c r="BO128">
        <v>0.16666666666666666</v>
      </c>
      <c r="BP128">
        <v>-1</v>
      </c>
      <c r="BQ128">
        <v>-1</v>
      </c>
      <c r="BR128">
        <v>3</v>
      </c>
      <c r="BS128">
        <v>2.166666666666667</v>
      </c>
      <c r="BT128">
        <v>3.9999999999999996</v>
      </c>
      <c r="BU128">
        <v>-1</v>
      </c>
      <c r="BV128">
        <v>1.5000000000000002</v>
      </c>
      <c r="BW128">
        <v>-1</v>
      </c>
      <c r="BX128">
        <v>-1</v>
      </c>
      <c r="BY128">
        <v>-1</v>
      </c>
      <c r="BZ128">
        <v>1.5000000000000002</v>
      </c>
      <c r="CA128">
        <v>0.16666666666666666</v>
      </c>
      <c r="CB128">
        <v>3.4999999999999996</v>
      </c>
      <c r="CC128">
        <v>-1</v>
      </c>
      <c r="CD128">
        <v>2.833333333333333</v>
      </c>
      <c r="CE128">
        <v>2</v>
      </c>
      <c r="CF128">
        <v>3.9999999999999996</v>
      </c>
      <c r="CG128">
        <v>1.3333333333333335</v>
      </c>
      <c r="CH128">
        <v>-1</v>
      </c>
      <c r="CI128">
        <v>-1</v>
      </c>
      <c r="CJ128">
        <v>0.33333333333333331</v>
      </c>
      <c r="CK128">
        <v>-1</v>
      </c>
      <c r="CL128">
        <v>3</v>
      </c>
      <c r="CM128">
        <v>-1</v>
      </c>
      <c r="CN128">
        <v>-1</v>
      </c>
      <c r="CO128">
        <v>2.5</v>
      </c>
      <c r="CP128">
        <v>-1</v>
      </c>
      <c r="CQ128">
        <v>0.16666666666666666</v>
      </c>
      <c r="CR128">
        <v>3.9999999999999996</v>
      </c>
      <c r="CS128">
        <v>-1</v>
      </c>
      <c r="CT128">
        <v>-1</v>
      </c>
      <c r="CU128">
        <v>3.4999999999999996</v>
      </c>
      <c r="CV128">
        <v>1.5</v>
      </c>
      <c r="CW128">
        <v>-1</v>
      </c>
      <c r="CX128">
        <v>-1</v>
      </c>
      <c r="CY128">
        <v>0</v>
      </c>
      <c r="CZ128">
        <v>-1</v>
      </c>
      <c r="DA128">
        <v>-1</v>
      </c>
      <c r="DB128">
        <v>2.166666666666667</v>
      </c>
      <c r="DC128">
        <v>-1</v>
      </c>
      <c r="DD128">
        <v>3.4999999999999996</v>
      </c>
      <c r="DE128">
        <v>1.8333333333333335</v>
      </c>
      <c r="DF128">
        <v>2.5</v>
      </c>
      <c r="DG128">
        <v>-1</v>
      </c>
      <c r="DH128">
        <v>2.5</v>
      </c>
      <c r="DI128">
        <v>2</v>
      </c>
      <c r="DJ128">
        <v>-1</v>
      </c>
      <c r="DK128">
        <v>-1</v>
      </c>
      <c r="DL128">
        <v>2.5</v>
      </c>
      <c r="DM128">
        <v>-1</v>
      </c>
      <c r="DN128">
        <v>-1</v>
      </c>
      <c r="DO128">
        <v>2.5</v>
      </c>
      <c r="DP128">
        <v>0.16666666666666666</v>
      </c>
      <c r="DQ128">
        <v>1.8333333333333335</v>
      </c>
      <c r="DR128">
        <v>3.9999999999999996</v>
      </c>
      <c r="DS128">
        <v>3.4999999999999996</v>
      </c>
      <c r="DT128">
        <v>3</v>
      </c>
      <c r="DU128">
        <v>0</v>
      </c>
      <c r="DV128">
        <v>0.33333333333333331</v>
      </c>
      <c r="DW128">
        <v>3.4999999999999996</v>
      </c>
      <c r="DX128">
        <v>0</v>
      </c>
    </row>
    <row r="129" spans="1:144" x14ac:dyDescent="0.35">
      <c r="A129" t="s">
        <v>956</v>
      </c>
      <c r="B129">
        <v>2.9999999999999996</v>
      </c>
      <c r="C129">
        <v>3.333333333333333</v>
      </c>
      <c r="D129">
        <v>3.4999999999999996</v>
      </c>
      <c r="E129">
        <v>0</v>
      </c>
      <c r="F129">
        <v>-1</v>
      </c>
      <c r="G129">
        <v>-1</v>
      </c>
      <c r="H129">
        <v>-1</v>
      </c>
      <c r="I129">
        <v>3.4999999999999996</v>
      </c>
      <c r="J129">
        <v>0.5</v>
      </c>
      <c r="K129">
        <v>-1</v>
      </c>
      <c r="L129">
        <v>3.1666666666666665</v>
      </c>
      <c r="M129">
        <v>3.333333333333333</v>
      </c>
      <c r="N129">
        <v>1</v>
      </c>
      <c r="O129">
        <v>3.1666666666666665</v>
      </c>
      <c r="P129">
        <v>3.4999999999999996</v>
      </c>
      <c r="Q129">
        <v>0.5</v>
      </c>
      <c r="R129">
        <v>-1</v>
      </c>
      <c r="S129">
        <v>3.4999999999999996</v>
      </c>
      <c r="T129">
        <v>3.4999999999999996</v>
      </c>
      <c r="U129">
        <v>3.4999999999999996</v>
      </c>
      <c r="V129">
        <v>2.6666666666666665</v>
      </c>
      <c r="W129">
        <v>2.6666666666666665</v>
      </c>
      <c r="X129">
        <v>-1</v>
      </c>
      <c r="Y129">
        <v>3.4999999999999996</v>
      </c>
      <c r="Z129">
        <v>3.4999999999999996</v>
      </c>
      <c r="AA129">
        <v>3.4999999999999996</v>
      </c>
      <c r="AB129">
        <v>2.833333333333333</v>
      </c>
      <c r="AC129">
        <v>2.833333333333333</v>
      </c>
      <c r="AD129">
        <v>1.8333333333333335</v>
      </c>
      <c r="AE129">
        <v>0.83333333333333326</v>
      </c>
      <c r="AF129">
        <v>0</v>
      </c>
      <c r="AG129">
        <v>0.16666666666666666</v>
      </c>
      <c r="AH129">
        <v>-1</v>
      </c>
      <c r="AI129">
        <v>-1</v>
      </c>
      <c r="AJ129">
        <v>-1</v>
      </c>
      <c r="AK129">
        <v>-1</v>
      </c>
      <c r="AL129">
        <v>-1</v>
      </c>
      <c r="AM129">
        <v>-1</v>
      </c>
      <c r="AN129">
        <v>2.6666666666666665</v>
      </c>
      <c r="AO129">
        <v>-1</v>
      </c>
      <c r="AP129">
        <v>-1</v>
      </c>
      <c r="AQ129">
        <v>-1</v>
      </c>
      <c r="AR129">
        <v>0</v>
      </c>
      <c r="AS129">
        <v>-1</v>
      </c>
      <c r="AT129">
        <v>0.5</v>
      </c>
      <c r="AU129">
        <v>0.5</v>
      </c>
      <c r="AV129">
        <v>-1</v>
      </c>
      <c r="AW129">
        <v>-1</v>
      </c>
      <c r="AX129">
        <v>0</v>
      </c>
      <c r="AY129">
        <v>-1</v>
      </c>
      <c r="AZ129">
        <v>-1</v>
      </c>
      <c r="BA129">
        <v>-1</v>
      </c>
      <c r="BB129">
        <v>-1</v>
      </c>
      <c r="BC129">
        <v>-1</v>
      </c>
      <c r="BD129">
        <v>1.6666666666666667</v>
      </c>
      <c r="BE129">
        <v>1.6666666666666667</v>
      </c>
      <c r="BF129">
        <v>-1</v>
      </c>
      <c r="BG129">
        <v>1.6666666666666667</v>
      </c>
      <c r="BH129">
        <v>1.6666666666666667</v>
      </c>
      <c r="BI129">
        <v>-1</v>
      </c>
      <c r="BJ129">
        <v>2.9999999999999996</v>
      </c>
      <c r="BK129">
        <v>-1</v>
      </c>
      <c r="BL129">
        <v>1</v>
      </c>
      <c r="BM129">
        <v>0</v>
      </c>
      <c r="BN129">
        <v>-1</v>
      </c>
      <c r="BO129">
        <v>-1</v>
      </c>
      <c r="BP129">
        <v>-1</v>
      </c>
      <c r="BQ129">
        <v>-1</v>
      </c>
      <c r="BR129">
        <v>2.166666666666667</v>
      </c>
      <c r="BS129">
        <v>0.5</v>
      </c>
      <c r="BT129">
        <v>3.1666666666666665</v>
      </c>
      <c r="BU129">
        <v>-1</v>
      </c>
      <c r="BV129">
        <v>1.1666666666666667</v>
      </c>
      <c r="BW129">
        <v>-1</v>
      </c>
      <c r="BX129">
        <v>-1</v>
      </c>
      <c r="BY129">
        <v>-1</v>
      </c>
      <c r="BZ129">
        <v>0</v>
      </c>
      <c r="CA129">
        <v>-1</v>
      </c>
      <c r="CB129">
        <v>1.8333333333333335</v>
      </c>
      <c r="CC129">
        <v>-1</v>
      </c>
      <c r="CD129">
        <v>1.1666666666666667</v>
      </c>
      <c r="CE129">
        <v>0.16666666666666666</v>
      </c>
      <c r="CF129">
        <v>3.1666666666666665</v>
      </c>
      <c r="CG129">
        <v>0.16666666666666666</v>
      </c>
      <c r="CH129">
        <v>-1</v>
      </c>
      <c r="CI129">
        <v>-1</v>
      </c>
      <c r="CJ129">
        <v>-1</v>
      </c>
      <c r="CK129">
        <v>-1</v>
      </c>
      <c r="CL129">
        <v>2.166666666666667</v>
      </c>
      <c r="CM129">
        <v>-1</v>
      </c>
      <c r="CN129">
        <v>-1</v>
      </c>
      <c r="CO129">
        <v>1.6666666666666667</v>
      </c>
      <c r="CP129">
        <v>-1</v>
      </c>
      <c r="CQ129">
        <v>-1</v>
      </c>
      <c r="CR129">
        <v>2.166666666666667</v>
      </c>
      <c r="CS129">
        <v>-1</v>
      </c>
      <c r="CT129">
        <v>-1</v>
      </c>
      <c r="CU129">
        <v>2.9999999999999996</v>
      </c>
      <c r="CV129">
        <v>-1</v>
      </c>
      <c r="CW129">
        <v>-1</v>
      </c>
      <c r="CX129">
        <v>-1</v>
      </c>
      <c r="CY129">
        <v>-1</v>
      </c>
      <c r="CZ129">
        <v>-1</v>
      </c>
      <c r="DA129">
        <v>-1</v>
      </c>
      <c r="DB129">
        <v>0.5</v>
      </c>
      <c r="DC129">
        <v>-1</v>
      </c>
      <c r="DD129">
        <v>1.8333333333333335</v>
      </c>
      <c r="DE129">
        <v>0.66666666666666663</v>
      </c>
      <c r="DF129">
        <v>0.66666666666666663</v>
      </c>
      <c r="DG129">
        <v>-1</v>
      </c>
      <c r="DH129">
        <v>0.83333333333333326</v>
      </c>
      <c r="DI129">
        <v>1.1666666666666667</v>
      </c>
      <c r="DJ129">
        <v>-1</v>
      </c>
      <c r="DK129">
        <v>-1</v>
      </c>
      <c r="DL129">
        <v>1.8333333333333335</v>
      </c>
      <c r="DM129">
        <v>-1</v>
      </c>
      <c r="DN129">
        <v>-1</v>
      </c>
      <c r="DO129">
        <v>0.66666666666666663</v>
      </c>
      <c r="DP129">
        <v>-1</v>
      </c>
      <c r="DQ129">
        <v>1.1666666666666667</v>
      </c>
      <c r="DR129">
        <v>3.4999999999999996</v>
      </c>
      <c r="DS129">
        <v>2.833333333333333</v>
      </c>
      <c r="DT129">
        <v>2.166666666666667</v>
      </c>
      <c r="DU129">
        <v>-1</v>
      </c>
      <c r="DV129">
        <v>-1</v>
      </c>
      <c r="DW129">
        <v>1.6666666666666667</v>
      </c>
      <c r="DX129">
        <v>-1</v>
      </c>
      <c r="DY129">
        <v>0</v>
      </c>
    </row>
    <row r="130" spans="1:144" x14ac:dyDescent="0.35">
      <c r="A130" t="s">
        <v>957</v>
      </c>
      <c r="B130">
        <v>3.4999999999999996</v>
      </c>
      <c r="C130">
        <v>3.9999999999999996</v>
      </c>
      <c r="D130">
        <v>3.9999999999999996</v>
      </c>
      <c r="E130">
        <v>0</v>
      </c>
      <c r="F130">
        <v>-1</v>
      </c>
      <c r="G130">
        <v>-1</v>
      </c>
      <c r="H130">
        <v>-1</v>
      </c>
      <c r="I130">
        <v>3.9999999999999996</v>
      </c>
      <c r="J130">
        <v>1.1666666666666665</v>
      </c>
      <c r="K130">
        <v>-1</v>
      </c>
      <c r="L130">
        <v>3.833333333333333</v>
      </c>
      <c r="M130">
        <v>3.9999999999999996</v>
      </c>
      <c r="N130">
        <v>1</v>
      </c>
      <c r="O130">
        <v>3.833333333333333</v>
      </c>
      <c r="P130">
        <v>3.9999999999999996</v>
      </c>
      <c r="Q130">
        <v>0.5</v>
      </c>
      <c r="R130">
        <v>-1</v>
      </c>
      <c r="S130">
        <v>3.9999999999999996</v>
      </c>
      <c r="T130">
        <v>3.9999999999999996</v>
      </c>
      <c r="U130">
        <v>3.9999999999999996</v>
      </c>
      <c r="V130">
        <v>3.333333333333333</v>
      </c>
      <c r="W130">
        <v>2.833333333333333</v>
      </c>
      <c r="X130">
        <v>-1</v>
      </c>
      <c r="Y130">
        <v>3.9999999999999996</v>
      </c>
      <c r="Z130">
        <v>3.9999999999999996</v>
      </c>
      <c r="AA130">
        <v>3.9999999999999996</v>
      </c>
      <c r="AB130">
        <v>3.4999999999999996</v>
      </c>
      <c r="AC130">
        <v>3.4999999999999996</v>
      </c>
      <c r="AD130">
        <v>2.5</v>
      </c>
      <c r="AE130">
        <v>1.5</v>
      </c>
      <c r="AF130">
        <v>0</v>
      </c>
      <c r="AG130">
        <v>0.16666666666666666</v>
      </c>
      <c r="AH130">
        <v>-1</v>
      </c>
      <c r="AI130">
        <v>-1</v>
      </c>
      <c r="AJ130">
        <v>-1</v>
      </c>
      <c r="AK130">
        <v>-1</v>
      </c>
      <c r="AL130">
        <v>-1</v>
      </c>
      <c r="AM130">
        <v>-1</v>
      </c>
      <c r="AN130">
        <v>3.333333333333333</v>
      </c>
      <c r="AO130">
        <v>-1</v>
      </c>
      <c r="AP130">
        <v>-1</v>
      </c>
      <c r="AQ130">
        <v>-1</v>
      </c>
      <c r="AR130">
        <v>0</v>
      </c>
      <c r="AS130">
        <v>-1</v>
      </c>
      <c r="AT130">
        <v>1.1666666666666665</v>
      </c>
      <c r="AU130">
        <v>1.1666666666666665</v>
      </c>
      <c r="AV130">
        <v>-1</v>
      </c>
      <c r="AW130">
        <v>-1</v>
      </c>
      <c r="AX130">
        <v>0.5</v>
      </c>
      <c r="AY130">
        <v>-1</v>
      </c>
      <c r="AZ130">
        <v>-1</v>
      </c>
      <c r="BA130">
        <v>-1</v>
      </c>
      <c r="BB130">
        <v>-1</v>
      </c>
      <c r="BC130">
        <v>-1</v>
      </c>
      <c r="BD130">
        <v>2.3333333333333335</v>
      </c>
      <c r="BE130">
        <v>2.3333333333333335</v>
      </c>
      <c r="BF130">
        <v>-1</v>
      </c>
      <c r="BG130">
        <v>2.3333333333333335</v>
      </c>
      <c r="BH130">
        <v>2.3333333333333335</v>
      </c>
      <c r="BI130">
        <v>-1</v>
      </c>
      <c r="BJ130">
        <v>3.4999999999999996</v>
      </c>
      <c r="BK130">
        <v>-1</v>
      </c>
      <c r="BL130">
        <v>1.5</v>
      </c>
      <c r="BM130">
        <v>0</v>
      </c>
      <c r="BN130">
        <v>-1</v>
      </c>
      <c r="BO130">
        <v>-1</v>
      </c>
      <c r="BP130">
        <v>-1</v>
      </c>
      <c r="BQ130">
        <v>-1</v>
      </c>
      <c r="BR130">
        <v>2.8333333333333335</v>
      </c>
      <c r="BS130">
        <v>1</v>
      </c>
      <c r="BT130">
        <v>3.833333333333333</v>
      </c>
      <c r="BU130">
        <v>-1</v>
      </c>
      <c r="BV130">
        <v>1.3333333333333335</v>
      </c>
      <c r="BW130">
        <v>-1</v>
      </c>
      <c r="BX130">
        <v>-1</v>
      </c>
      <c r="BY130">
        <v>-1</v>
      </c>
      <c r="BZ130">
        <v>0.16666666666666666</v>
      </c>
      <c r="CA130">
        <v>-1</v>
      </c>
      <c r="CB130">
        <v>2.5</v>
      </c>
      <c r="CC130">
        <v>-1</v>
      </c>
      <c r="CD130">
        <v>1.6666666666666667</v>
      </c>
      <c r="CE130">
        <v>0.83333333333333326</v>
      </c>
      <c r="CF130">
        <v>3.833333333333333</v>
      </c>
      <c r="CG130">
        <v>0.33333333333333331</v>
      </c>
      <c r="CH130">
        <v>-1</v>
      </c>
      <c r="CI130">
        <v>-1</v>
      </c>
      <c r="CJ130">
        <v>-1</v>
      </c>
      <c r="CK130">
        <v>-1</v>
      </c>
      <c r="CL130">
        <v>2.8333333333333335</v>
      </c>
      <c r="CM130">
        <v>-1</v>
      </c>
      <c r="CN130">
        <v>-1</v>
      </c>
      <c r="CO130">
        <v>2.3333333333333335</v>
      </c>
      <c r="CP130">
        <v>-1</v>
      </c>
      <c r="CQ130">
        <v>-1</v>
      </c>
      <c r="CR130">
        <v>2.8333333333333335</v>
      </c>
      <c r="CS130">
        <v>-1</v>
      </c>
      <c r="CT130">
        <v>-1</v>
      </c>
      <c r="CU130">
        <v>3.4999999999999996</v>
      </c>
      <c r="CV130">
        <v>-1</v>
      </c>
      <c r="CW130">
        <v>-1</v>
      </c>
      <c r="CX130">
        <v>-1</v>
      </c>
      <c r="CY130">
        <v>-1</v>
      </c>
      <c r="CZ130">
        <v>-1</v>
      </c>
      <c r="DA130">
        <v>-1</v>
      </c>
      <c r="DB130">
        <v>1</v>
      </c>
      <c r="DC130">
        <v>-1</v>
      </c>
      <c r="DD130">
        <v>2.3333333333333335</v>
      </c>
      <c r="DE130">
        <v>0.83333333333333326</v>
      </c>
      <c r="DF130">
        <v>1.3333333333333333</v>
      </c>
      <c r="DG130">
        <v>-1</v>
      </c>
      <c r="DH130">
        <v>1.3333333333333333</v>
      </c>
      <c r="DI130">
        <v>1.8333333333333335</v>
      </c>
      <c r="DJ130">
        <v>-1</v>
      </c>
      <c r="DK130">
        <v>-1</v>
      </c>
      <c r="DL130">
        <v>2.3333333333333335</v>
      </c>
      <c r="DM130">
        <v>-1</v>
      </c>
      <c r="DN130">
        <v>-1</v>
      </c>
      <c r="DO130">
        <v>1.3333333333333333</v>
      </c>
      <c r="DP130">
        <v>-1</v>
      </c>
      <c r="DQ130">
        <v>1.8333333333333335</v>
      </c>
      <c r="DR130">
        <v>3.9999999999999996</v>
      </c>
      <c r="DS130">
        <v>3.333333333333333</v>
      </c>
      <c r="DT130">
        <v>2.8333333333333335</v>
      </c>
      <c r="DU130">
        <v>-1</v>
      </c>
      <c r="DV130">
        <v>-1</v>
      </c>
      <c r="DW130">
        <v>2.3333333333333335</v>
      </c>
      <c r="DX130">
        <v>-1</v>
      </c>
      <c r="DY130">
        <v>0.66666666666666663</v>
      </c>
      <c r="DZ130">
        <v>0</v>
      </c>
    </row>
    <row r="131" spans="1:144" x14ac:dyDescent="0.35">
      <c r="A131" t="s">
        <v>958</v>
      </c>
      <c r="B131">
        <v>1.3333333333333335</v>
      </c>
      <c r="C131">
        <v>1.5</v>
      </c>
      <c r="D131">
        <v>2.833333333333333</v>
      </c>
      <c r="E131">
        <v>-1</v>
      </c>
      <c r="F131">
        <v>-1</v>
      </c>
      <c r="G131">
        <v>-1</v>
      </c>
      <c r="H131">
        <v>-1</v>
      </c>
      <c r="I131">
        <v>2.833333333333333</v>
      </c>
      <c r="J131">
        <v>-1</v>
      </c>
      <c r="K131">
        <v>-1</v>
      </c>
      <c r="L131">
        <v>2.5</v>
      </c>
      <c r="M131">
        <v>1.6666666666666667</v>
      </c>
      <c r="N131">
        <v>-1</v>
      </c>
      <c r="O131">
        <v>2.5</v>
      </c>
      <c r="P131">
        <v>2.833333333333333</v>
      </c>
      <c r="Q131">
        <v>-1</v>
      </c>
      <c r="R131">
        <v>-1</v>
      </c>
      <c r="S131">
        <v>2.833333333333333</v>
      </c>
      <c r="T131">
        <v>2.6666666666666665</v>
      </c>
      <c r="U131">
        <v>2.833333333333333</v>
      </c>
      <c r="V131">
        <v>1</v>
      </c>
      <c r="W131">
        <v>1</v>
      </c>
      <c r="X131">
        <v>-1</v>
      </c>
      <c r="Y131">
        <v>2.833333333333333</v>
      </c>
      <c r="Z131">
        <v>2.833333333333333</v>
      </c>
      <c r="AA131">
        <v>2.833333333333333</v>
      </c>
      <c r="AB131">
        <v>1</v>
      </c>
      <c r="AC131">
        <v>1</v>
      </c>
      <c r="AD131">
        <v>0</v>
      </c>
      <c r="AE131">
        <v>-1</v>
      </c>
      <c r="AF131">
        <v>-1</v>
      </c>
      <c r="AG131">
        <v>-1</v>
      </c>
      <c r="AH131">
        <v>-1</v>
      </c>
      <c r="AI131">
        <v>-1</v>
      </c>
      <c r="AJ131">
        <v>-1</v>
      </c>
      <c r="AK131">
        <v>-1</v>
      </c>
      <c r="AL131">
        <v>-1</v>
      </c>
      <c r="AM131">
        <v>-1</v>
      </c>
      <c r="AN131">
        <v>1</v>
      </c>
      <c r="AO131">
        <v>-1</v>
      </c>
      <c r="AP131">
        <v>-1</v>
      </c>
      <c r="AQ131">
        <v>-1</v>
      </c>
      <c r="AR131">
        <v>-1</v>
      </c>
      <c r="AS131">
        <v>-1</v>
      </c>
      <c r="AT131">
        <v>-1</v>
      </c>
      <c r="AU131">
        <v>-1</v>
      </c>
      <c r="AV131">
        <v>-1</v>
      </c>
      <c r="AW131">
        <v>-1</v>
      </c>
      <c r="AX131">
        <v>-1</v>
      </c>
      <c r="AY131">
        <v>-1</v>
      </c>
      <c r="AZ131">
        <v>-1</v>
      </c>
      <c r="BA131">
        <v>-1</v>
      </c>
      <c r="BB131">
        <v>-1</v>
      </c>
      <c r="BC131">
        <v>-1</v>
      </c>
      <c r="BD131">
        <v>-1</v>
      </c>
      <c r="BE131">
        <v>0</v>
      </c>
      <c r="BF131">
        <v>-1</v>
      </c>
      <c r="BG131">
        <v>0</v>
      </c>
      <c r="BH131">
        <v>0</v>
      </c>
      <c r="BI131">
        <v>-1</v>
      </c>
      <c r="BJ131">
        <v>1.3333333333333335</v>
      </c>
      <c r="BK131">
        <v>-1</v>
      </c>
      <c r="BL131">
        <v>-1</v>
      </c>
      <c r="BM131">
        <v>-1</v>
      </c>
      <c r="BN131">
        <v>-1</v>
      </c>
      <c r="BO131">
        <v>-1</v>
      </c>
      <c r="BP131">
        <v>-1</v>
      </c>
      <c r="BQ131">
        <v>-1</v>
      </c>
      <c r="BR131">
        <v>-1</v>
      </c>
      <c r="BS131">
        <v>-1</v>
      </c>
      <c r="BT131">
        <v>1.5</v>
      </c>
      <c r="BU131">
        <v>-1</v>
      </c>
      <c r="BV131">
        <v>-1</v>
      </c>
      <c r="BW131">
        <v>-1</v>
      </c>
      <c r="BX131">
        <v>-1</v>
      </c>
      <c r="BY131">
        <v>-1</v>
      </c>
      <c r="BZ131">
        <v>-1</v>
      </c>
      <c r="CA131">
        <v>-1</v>
      </c>
      <c r="CB131">
        <v>0.16666666666666666</v>
      </c>
      <c r="CC131">
        <v>-1</v>
      </c>
      <c r="CD131">
        <v>0</v>
      </c>
      <c r="CE131">
        <v>-1</v>
      </c>
      <c r="CF131">
        <v>1.5</v>
      </c>
      <c r="CG131">
        <v>-1</v>
      </c>
      <c r="CH131">
        <v>-1</v>
      </c>
      <c r="CI131">
        <v>-1</v>
      </c>
      <c r="CJ131">
        <v>-1</v>
      </c>
      <c r="CK131">
        <v>-1</v>
      </c>
      <c r="CL131">
        <v>-1</v>
      </c>
      <c r="CM131">
        <v>-1</v>
      </c>
      <c r="CN131">
        <v>-1</v>
      </c>
      <c r="CO131">
        <v>-1</v>
      </c>
      <c r="CP131">
        <v>-1</v>
      </c>
      <c r="CQ131">
        <v>-1</v>
      </c>
      <c r="CR131">
        <v>0.5</v>
      </c>
      <c r="CS131">
        <v>-1</v>
      </c>
      <c r="CT131">
        <v>-1</v>
      </c>
      <c r="CU131">
        <v>1.3333333333333335</v>
      </c>
      <c r="CV131">
        <v>-1</v>
      </c>
      <c r="CW131">
        <v>-1</v>
      </c>
      <c r="CX131">
        <v>-1</v>
      </c>
      <c r="CY131">
        <v>-1</v>
      </c>
      <c r="CZ131">
        <v>-1</v>
      </c>
      <c r="DA131">
        <v>-1</v>
      </c>
      <c r="DB131">
        <v>-1</v>
      </c>
      <c r="DC131">
        <v>-1</v>
      </c>
      <c r="DD131">
        <v>0.16666666666666666</v>
      </c>
      <c r="DE131">
        <v>-1</v>
      </c>
      <c r="DF131">
        <v>-1</v>
      </c>
      <c r="DG131">
        <v>-1</v>
      </c>
      <c r="DH131">
        <v>-1</v>
      </c>
      <c r="DI131">
        <v>-1</v>
      </c>
      <c r="DJ131">
        <v>-1</v>
      </c>
      <c r="DK131">
        <v>-1</v>
      </c>
      <c r="DL131">
        <v>-1</v>
      </c>
      <c r="DM131">
        <v>-1</v>
      </c>
      <c r="DN131">
        <v>-1</v>
      </c>
      <c r="DO131">
        <v>-1</v>
      </c>
      <c r="DP131">
        <v>-1</v>
      </c>
      <c r="DQ131">
        <v>-1</v>
      </c>
      <c r="DR131">
        <v>1.8333333333333335</v>
      </c>
      <c r="DS131">
        <v>1.3333333333333335</v>
      </c>
      <c r="DT131">
        <v>-1</v>
      </c>
      <c r="DU131">
        <v>-1</v>
      </c>
      <c r="DV131">
        <v>-1</v>
      </c>
      <c r="DW131">
        <v>0</v>
      </c>
      <c r="DX131">
        <v>-1</v>
      </c>
      <c r="DY131">
        <v>-1</v>
      </c>
      <c r="DZ131">
        <v>-1</v>
      </c>
      <c r="EA131">
        <v>0</v>
      </c>
    </row>
    <row r="132" spans="1:144" x14ac:dyDescent="0.35">
      <c r="A132" t="s">
        <v>959</v>
      </c>
      <c r="B132">
        <v>3.4999999999999996</v>
      </c>
      <c r="C132">
        <v>3.833333333333333</v>
      </c>
      <c r="D132">
        <v>3.9999999999999996</v>
      </c>
      <c r="E132">
        <v>2</v>
      </c>
      <c r="F132">
        <v>2.5</v>
      </c>
      <c r="G132">
        <v>2.5</v>
      </c>
      <c r="H132">
        <v>2</v>
      </c>
      <c r="I132">
        <v>3.9999999999999996</v>
      </c>
      <c r="J132">
        <v>3.1666666666666665</v>
      </c>
      <c r="K132">
        <v>1</v>
      </c>
      <c r="L132">
        <v>3.833333333333333</v>
      </c>
      <c r="M132">
        <v>3.833333333333333</v>
      </c>
      <c r="N132">
        <v>2.1666666666666665</v>
      </c>
      <c r="O132">
        <v>3.833333333333333</v>
      </c>
      <c r="P132">
        <v>3.9999999999999996</v>
      </c>
      <c r="Q132">
        <v>2.5</v>
      </c>
      <c r="R132">
        <v>1</v>
      </c>
      <c r="S132">
        <v>3.9999999999999996</v>
      </c>
      <c r="T132">
        <v>3.9999999999999996</v>
      </c>
      <c r="U132">
        <v>3.9999999999999996</v>
      </c>
      <c r="V132">
        <v>3.333333333333333</v>
      </c>
      <c r="W132">
        <v>2.833333333333333</v>
      </c>
      <c r="X132">
        <v>2</v>
      </c>
      <c r="Y132">
        <v>3.9999999999999996</v>
      </c>
      <c r="Z132">
        <v>3.9999999999999996</v>
      </c>
      <c r="AA132">
        <v>3.9999999999999996</v>
      </c>
      <c r="AB132">
        <v>3.333333333333333</v>
      </c>
      <c r="AC132">
        <v>3.333333333333333</v>
      </c>
      <c r="AD132">
        <v>3.333333333333333</v>
      </c>
      <c r="AE132">
        <v>3.333333333333333</v>
      </c>
      <c r="AF132">
        <v>2</v>
      </c>
      <c r="AG132">
        <v>2.333333333333333</v>
      </c>
      <c r="AH132">
        <v>1</v>
      </c>
      <c r="AI132">
        <v>1.5</v>
      </c>
      <c r="AJ132">
        <v>1.5</v>
      </c>
      <c r="AK132">
        <v>1</v>
      </c>
      <c r="AL132">
        <v>2.666666666666667</v>
      </c>
      <c r="AM132">
        <v>1</v>
      </c>
      <c r="AN132">
        <v>3.333333333333333</v>
      </c>
      <c r="AO132">
        <v>1</v>
      </c>
      <c r="AP132">
        <v>1</v>
      </c>
      <c r="AQ132">
        <v>1</v>
      </c>
      <c r="AR132">
        <v>2</v>
      </c>
      <c r="AS132">
        <v>1</v>
      </c>
      <c r="AT132">
        <v>3.1666666666666665</v>
      </c>
      <c r="AU132">
        <v>3.1666666666666665</v>
      </c>
      <c r="AV132">
        <v>1</v>
      </c>
      <c r="AW132">
        <v>2</v>
      </c>
      <c r="AX132">
        <v>2.5</v>
      </c>
      <c r="AY132">
        <v>1</v>
      </c>
      <c r="AZ132">
        <v>1</v>
      </c>
      <c r="BA132">
        <v>1</v>
      </c>
      <c r="BB132">
        <v>1</v>
      </c>
      <c r="BC132">
        <v>0</v>
      </c>
      <c r="BD132">
        <v>3.333333333333333</v>
      </c>
      <c r="BE132">
        <v>3.333333333333333</v>
      </c>
      <c r="BF132">
        <v>1</v>
      </c>
      <c r="BG132">
        <v>3.333333333333333</v>
      </c>
      <c r="BH132">
        <v>3.333333333333333</v>
      </c>
      <c r="BI132">
        <v>1</v>
      </c>
      <c r="BJ132">
        <v>3.4999999999999996</v>
      </c>
      <c r="BK132">
        <v>1</v>
      </c>
      <c r="BL132">
        <v>3.5</v>
      </c>
      <c r="BM132">
        <v>2</v>
      </c>
      <c r="BN132">
        <v>2</v>
      </c>
      <c r="BO132">
        <v>2</v>
      </c>
      <c r="BP132">
        <v>1.5</v>
      </c>
      <c r="BQ132">
        <v>-1</v>
      </c>
      <c r="BR132">
        <v>3.833333333333333</v>
      </c>
      <c r="BS132">
        <v>3</v>
      </c>
      <c r="BT132">
        <v>3.833333333333333</v>
      </c>
      <c r="BU132">
        <v>1</v>
      </c>
      <c r="BV132">
        <v>2.333333333333333</v>
      </c>
      <c r="BW132">
        <v>1</v>
      </c>
      <c r="BX132">
        <v>1</v>
      </c>
      <c r="BY132">
        <v>1</v>
      </c>
      <c r="BZ132">
        <v>2.1666666666666665</v>
      </c>
      <c r="CA132">
        <v>2</v>
      </c>
      <c r="CB132">
        <v>3.333333333333333</v>
      </c>
      <c r="CC132">
        <v>1</v>
      </c>
      <c r="CD132">
        <v>2.833333333333333</v>
      </c>
      <c r="CE132">
        <v>2.833333333333333</v>
      </c>
      <c r="CF132">
        <v>3.833333333333333</v>
      </c>
      <c r="CG132">
        <v>2.1666666666666665</v>
      </c>
      <c r="CH132">
        <v>1</v>
      </c>
      <c r="CI132">
        <v>1</v>
      </c>
      <c r="CJ132">
        <v>2</v>
      </c>
      <c r="CK132">
        <v>1</v>
      </c>
      <c r="CL132">
        <v>3.833333333333333</v>
      </c>
      <c r="CM132">
        <v>1</v>
      </c>
      <c r="CN132">
        <v>1</v>
      </c>
      <c r="CO132">
        <v>3.333333333333333</v>
      </c>
      <c r="CP132">
        <v>1</v>
      </c>
      <c r="CQ132">
        <v>2</v>
      </c>
      <c r="CR132">
        <v>3.833333333333333</v>
      </c>
      <c r="CS132">
        <v>1</v>
      </c>
      <c r="CT132">
        <v>1</v>
      </c>
      <c r="CU132">
        <v>3.4999999999999996</v>
      </c>
      <c r="CV132">
        <v>3.333333333333333</v>
      </c>
      <c r="CW132">
        <v>1</v>
      </c>
      <c r="CX132">
        <v>1</v>
      </c>
      <c r="CY132">
        <v>2</v>
      </c>
      <c r="CZ132">
        <v>1</v>
      </c>
      <c r="DA132">
        <v>1</v>
      </c>
      <c r="DB132">
        <v>3</v>
      </c>
      <c r="DC132">
        <v>1</v>
      </c>
      <c r="DD132">
        <v>3.4999999999999996</v>
      </c>
      <c r="DE132">
        <v>2.6666666666666665</v>
      </c>
      <c r="DF132">
        <v>3.333333333333333</v>
      </c>
      <c r="DG132">
        <v>1</v>
      </c>
      <c r="DH132">
        <v>3.4999999999999996</v>
      </c>
      <c r="DI132">
        <v>2.833333333333333</v>
      </c>
      <c r="DJ132">
        <v>1</v>
      </c>
      <c r="DK132">
        <v>1</v>
      </c>
      <c r="DL132">
        <v>3.4999999999999996</v>
      </c>
      <c r="DM132">
        <v>1.6666666666666667</v>
      </c>
      <c r="DN132">
        <v>1</v>
      </c>
      <c r="DO132">
        <v>3.333333333333333</v>
      </c>
      <c r="DP132">
        <v>2</v>
      </c>
      <c r="DQ132">
        <v>2.6666666666666665</v>
      </c>
      <c r="DR132">
        <v>3.9999999999999996</v>
      </c>
      <c r="DS132">
        <v>3.4999999999999996</v>
      </c>
      <c r="DT132">
        <v>3.833333333333333</v>
      </c>
      <c r="DU132">
        <v>2</v>
      </c>
      <c r="DV132">
        <v>2</v>
      </c>
      <c r="DW132">
        <v>3.333333333333333</v>
      </c>
      <c r="DX132">
        <v>2</v>
      </c>
      <c r="DY132">
        <v>2.6666666666666665</v>
      </c>
      <c r="DZ132">
        <v>2.1666666666666665</v>
      </c>
      <c r="EA132">
        <v>3.333333333333333</v>
      </c>
      <c r="EB132">
        <v>0</v>
      </c>
    </row>
    <row r="133" spans="1:144" x14ac:dyDescent="0.35">
      <c r="A133" t="s">
        <v>960</v>
      </c>
      <c r="B133">
        <v>1.5000000000000002</v>
      </c>
      <c r="C133">
        <v>1.6666666666666667</v>
      </c>
      <c r="D133">
        <v>2.9999999999999996</v>
      </c>
      <c r="E133">
        <v>-1</v>
      </c>
      <c r="F133">
        <v>-1</v>
      </c>
      <c r="G133">
        <v>-1</v>
      </c>
      <c r="H133">
        <v>-1</v>
      </c>
      <c r="I133">
        <v>2.9999999999999996</v>
      </c>
      <c r="J133">
        <v>-1</v>
      </c>
      <c r="K133">
        <v>-1</v>
      </c>
      <c r="L133">
        <v>2.5</v>
      </c>
      <c r="M133">
        <v>1.8333333333333335</v>
      </c>
      <c r="N133">
        <v>-1</v>
      </c>
      <c r="O133">
        <v>2.5</v>
      </c>
      <c r="P133">
        <v>2.9999999999999996</v>
      </c>
      <c r="Q133">
        <v>-1</v>
      </c>
      <c r="R133">
        <v>-1</v>
      </c>
      <c r="S133">
        <v>2.9999999999999996</v>
      </c>
      <c r="T133">
        <v>2.833333333333333</v>
      </c>
      <c r="U133">
        <v>2.9999999999999996</v>
      </c>
      <c r="V133">
        <v>1</v>
      </c>
      <c r="W133">
        <v>1</v>
      </c>
      <c r="X133">
        <v>-1</v>
      </c>
      <c r="Y133">
        <v>2.9999999999999996</v>
      </c>
      <c r="Z133">
        <v>2.9999999999999996</v>
      </c>
      <c r="AA133">
        <v>2.9999999999999996</v>
      </c>
      <c r="AB133">
        <v>1.1666666666666667</v>
      </c>
      <c r="AC133">
        <v>1.1666666666666667</v>
      </c>
      <c r="AD133">
        <v>0.16666666666666666</v>
      </c>
      <c r="AE133">
        <v>-1</v>
      </c>
      <c r="AF133">
        <v>-1</v>
      </c>
      <c r="AG133">
        <v>-1</v>
      </c>
      <c r="AH133">
        <v>-1</v>
      </c>
      <c r="AI133">
        <v>-1</v>
      </c>
      <c r="AJ133">
        <v>-1</v>
      </c>
      <c r="AK133">
        <v>-1</v>
      </c>
      <c r="AL133">
        <v>-1</v>
      </c>
      <c r="AM133">
        <v>-1</v>
      </c>
      <c r="AN133">
        <v>1</v>
      </c>
      <c r="AO133">
        <v>-1</v>
      </c>
      <c r="AP133">
        <v>-1</v>
      </c>
      <c r="AQ133">
        <v>-1</v>
      </c>
      <c r="AR133">
        <v>-1</v>
      </c>
      <c r="AS133">
        <v>-1</v>
      </c>
      <c r="AT133">
        <v>-1</v>
      </c>
      <c r="AU133">
        <v>-1</v>
      </c>
      <c r="AV133">
        <v>-1</v>
      </c>
      <c r="AW133">
        <v>-1</v>
      </c>
      <c r="AX133">
        <v>-1</v>
      </c>
      <c r="AY133">
        <v>-1</v>
      </c>
      <c r="AZ133">
        <v>-1</v>
      </c>
      <c r="BA133">
        <v>-1</v>
      </c>
      <c r="BB133">
        <v>-1</v>
      </c>
      <c r="BC133">
        <v>-1</v>
      </c>
      <c r="BD133">
        <v>-1</v>
      </c>
      <c r="BE133">
        <v>0</v>
      </c>
      <c r="BF133">
        <v>-1</v>
      </c>
      <c r="BG133">
        <v>0</v>
      </c>
      <c r="BH133">
        <v>0</v>
      </c>
      <c r="BI133">
        <v>-1</v>
      </c>
      <c r="BJ133">
        <v>1.5000000000000002</v>
      </c>
      <c r="BK133">
        <v>-1</v>
      </c>
      <c r="BL133">
        <v>-1</v>
      </c>
      <c r="BM133">
        <v>-1</v>
      </c>
      <c r="BN133">
        <v>-1</v>
      </c>
      <c r="BO133">
        <v>-1</v>
      </c>
      <c r="BP133">
        <v>-1</v>
      </c>
      <c r="BQ133">
        <v>-1</v>
      </c>
      <c r="BR133">
        <v>-1</v>
      </c>
      <c r="BS133">
        <v>-1</v>
      </c>
      <c r="BT133">
        <v>1.5</v>
      </c>
      <c r="BU133">
        <v>-1</v>
      </c>
      <c r="BV133">
        <v>-1</v>
      </c>
      <c r="BW133">
        <v>-1</v>
      </c>
      <c r="BX133">
        <v>-1</v>
      </c>
      <c r="BY133">
        <v>-1</v>
      </c>
      <c r="BZ133">
        <v>-1</v>
      </c>
      <c r="CA133">
        <v>-1</v>
      </c>
      <c r="CB133">
        <v>0.33333333333333331</v>
      </c>
      <c r="CC133">
        <v>-1</v>
      </c>
      <c r="CD133">
        <v>0</v>
      </c>
      <c r="CE133">
        <v>-1</v>
      </c>
      <c r="CF133">
        <v>1.5</v>
      </c>
      <c r="CG133">
        <v>-1</v>
      </c>
      <c r="CH133">
        <v>-1</v>
      </c>
      <c r="CI133">
        <v>-1</v>
      </c>
      <c r="CJ133">
        <v>-1</v>
      </c>
      <c r="CK133">
        <v>-1</v>
      </c>
      <c r="CL133">
        <v>-1</v>
      </c>
      <c r="CM133">
        <v>-1</v>
      </c>
      <c r="CN133">
        <v>-1</v>
      </c>
      <c r="CO133">
        <v>-1</v>
      </c>
      <c r="CP133">
        <v>-1</v>
      </c>
      <c r="CQ133">
        <v>-1</v>
      </c>
      <c r="CR133">
        <v>0.5</v>
      </c>
      <c r="CS133">
        <v>-1</v>
      </c>
      <c r="CT133">
        <v>-1</v>
      </c>
      <c r="CU133">
        <v>1.5000000000000002</v>
      </c>
      <c r="CV133">
        <v>-1</v>
      </c>
      <c r="CW133">
        <v>-1</v>
      </c>
      <c r="CX133">
        <v>-1</v>
      </c>
      <c r="CY133">
        <v>-1</v>
      </c>
      <c r="CZ133">
        <v>-1</v>
      </c>
      <c r="DA133">
        <v>-1</v>
      </c>
      <c r="DB133">
        <v>-1</v>
      </c>
      <c r="DC133">
        <v>-1</v>
      </c>
      <c r="DD133">
        <v>0.16666666666666666</v>
      </c>
      <c r="DE133">
        <v>-1</v>
      </c>
      <c r="DF133">
        <v>-1</v>
      </c>
      <c r="DG133">
        <v>-1</v>
      </c>
      <c r="DH133">
        <v>-1</v>
      </c>
      <c r="DI133">
        <v>-1</v>
      </c>
      <c r="DJ133">
        <v>-1</v>
      </c>
      <c r="DK133">
        <v>-1</v>
      </c>
      <c r="DL133">
        <v>-1</v>
      </c>
      <c r="DM133">
        <v>-1</v>
      </c>
      <c r="DN133">
        <v>-1</v>
      </c>
      <c r="DO133">
        <v>-1</v>
      </c>
      <c r="DP133">
        <v>-1</v>
      </c>
      <c r="DQ133">
        <v>-1</v>
      </c>
      <c r="DR133">
        <v>2</v>
      </c>
      <c r="DS133">
        <v>1.3333333333333335</v>
      </c>
      <c r="DT133">
        <v>-1</v>
      </c>
      <c r="DU133">
        <v>-1</v>
      </c>
      <c r="DV133">
        <v>-1</v>
      </c>
      <c r="DW133">
        <v>0</v>
      </c>
      <c r="DX133">
        <v>-1</v>
      </c>
      <c r="DY133">
        <v>-1</v>
      </c>
      <c r="DZ133">
        <v>-1</v>
      </c>
      <c r="EA133">
        <v>0.16666666666666666</v>
      </c>
      <c r="EB133">
        <v>-1</v>
      </c>
      <c r="EC133">
        <v>0</v>
      </c>
    </row>
    <row r="134" spans="1:144" x14ac:dyDescent="0.35">
      <c r="A134" t="s">
        <v>961</v>
      </c>
      <c r="B134">
        <v>2.9999999999999996</v>
      </c>
      <c r="C134">
        <v>3.333333333333333</v>
      </c>
      <c r="D134">
        <v>3.4999999999999996</v>
      </c>
      <c r="E134">
        <v>1</v>
      </c>
      <c r="F134">
        <v>0</v>
      </c>
      <c r="G134">
        <v>0.5</v>
      </c>
      <c r="H134">
        <v>0</v>
      </c>
      <c r="I134">
        <v>3.4999999999999996</v>
      </c>
      <c r="J134">
        <v>1.5</v>
      </c>
      <c r="K134">
        <v>-1</v>
      </c>
      <c r="L134">
        <v>3.1666666666666665</v>
      </c>
      <c r="M134">
        <v>3.333333333333333</v>
      </c>
      <c r="N134">
        <v>1</v>
      </c>
      <c r="O134">
        <v>3.1666666666666665</v>
      </c>
      <c r="P134">
        <v>3.4999999999999996</v>
      </c>
      <c r="Q134">
        <v>1.5</v>
      </c>
      <c r="R134">
        <v>-1</v>
      </c>
      <c r="S134">
        <v>3.4999999999999996</v>
      </c>
      <c r="T134">
        <v>3.4999999999999996</v>
      </c>
      <c r="U134">
        <v>3.4999999999999996</v>
      </c>
      <c r="V134">
        <v>2.6666666666666665</v>
      </c>
      <c r="W134">
        <v>2.6666666666666665</v>
      </c>
      <c r="X134">
        <v>0</v>
      </c>
      <c r="Y134">
        <v>3.4999999999999996</v>
      </c>
      <c r="Z134">
        <v>3.4999999999999996</v>
      </c>
      <c r="AA134">
        <v>3.4999999999999996</v>
      </c>
      <c r="AB134">
        <v>2.833333333333333</v>
      </c>
      <c r="AC134">
        <v>2.833333333333333</v>
      </c>
      <c r="AD134">
        <v>2.833333333333333</v>
      </c>
      <c r="AE134">
        <v>1.8333333333333335</v>
      </c>
      <c r="AF134">
        <v>1</v>
      </c>
      <c r="AG134">
        <v>1.1666666666666667</v>
      </c>
      <c r="AH134">
        <v>-1</v>
      </c>
      <c r="AI134">
        <v>-1</v>
      </c>
      <c r="AJ134">
        <v>-1</v>
      </c>
      <c r="AK134">
        <v>-1</v>
      </c>
      <c r="AL134">
        <v>-1</v>
      </c>
      <c r="AM134">
        <v>-1</v>
      </c>
      <c r="AN134">
        <v>2.6666666666666665</v>
      </c>
      <c r="AO134">
        <v>-1</v>
      </c>
      <c r="AP134">
        <v>-1</v>
      </c>
      <c r="AQ134">
        <v>-1</v>
      </c>
      <c r="AR134">
        <v>1</v>
      </c>
      <c r="AS134">
        <v>-1</v>
      </c>
      <c r="AT134">
        <v>1.5</v>
      </c>
      <c r="AU134">
        <v>1.5</v>
      </c>
      <c r="AV134">
        <v>-1</v>
      </c>
      <c r="AW134">
        <v>0</v>
      </c>
      <c r="AX134">
        <v>1</v>
      </c>
      <c r="AY134">
        <v>-1</v>
      </c>
      <c r="AZ134">
        <v>-1</v>
      </c>
      <c r="BA134">
        <v>-1</v>
      </c>
      <c r="BB134">
        <v>-1</v>
      </c>
      <c r="BC134">
        <v>-1</v>
      </c>
      <c r="BD134">
        <v>1.6666666666666667</v>
      </c>
      <c r="BE134">
        <v>2.6666666666666665</v>
      </c>
      <c r="BF134">
        <v>-1</v>
      </c>
      <c r="BG134">
        <v>2.6666666666666665</v>
      </c>
      <c r="BH134">
        <v>2.6666666666666665</v>
      </c>
      <c r="BI134">
        <v>-1</v>
      </c>
      <c r="BJ134">
        <v>2.9999999999999996</v>
      </c>
      <c r="BK134">
        <v>-1</v>
      </c>
      <c r="BL134">
        <v>2</v>
      </c>
      <c r="BM134">
        <v>1</v>
      </c>
      <c r="BN134">
        <v>0</v>
      </c>
      <c r="BO134">
        <v>0</v>
      </c>
      <c r="BP134">
        <v>-1</v>
      </c>
      <c r="BQ134">
        <v>-1</v>
      </c>
      <c r="BR134">
        <v>2.166666666666667</v>
      </c>
      <c r="BS134">
        <v>1.5</v>
      </c>
      <c r="BT134">
        <v>3.1666666666666665</v>
      </c>
      <c r="BU134">
        <v>-1</v>
      </c>
      <c r="BV134">
        <v>1.1666666666666667</v>
      </c>
      <c r="BW134">
        <v>-1</v>
      </c>
      <c r="BX134">
        <v>-1</v>
      </c>
      <c r="BY134">
        <v>-1</v>
      </c>
      <c r="BZ134">
        <v>1</v>
      </c>
      <c r="CA134">
        <v>0</v>
      </c>
      <c r="CB134">
        <v>2.833333333333333</v>
      </c>
      <c r="CC134">
        <v>-1</v>
      </c>
      <c r="CD134">
        <v>2.1666666666666665</v>
      </c>
      <c r="CE134">
        <v>1.1666666666666667</v>
      </c>
      <c r="CF134">
        <v>3.1666666666666665</v>
      </c>
      <c r="CG134">
        <v>1.1666666666666667</v>
      </c>
      <c r="CH134">
        <v>-1</v>
      </c>
      <c r="CI134">
        <v>-1</v>
      </c>
      <c r="CJ134">
        <v>0</v>
      </c>
      <c r="CK134">
        <v>-1</v>
      </c>
      <c r="CL134">
        <v>2.166666666666667</v>
      </c>
      <c r="CM134">
        <v>-1</v>
      </c>
      <c r="CN134">
        <v>-1</v>
      </c>
      <c r="CO134">
        <v>1.6666666666666667</v>
      </c>
      <c r="CP134">
        <v>-1</v>
      </c>
      <c r="CQ134">
        <v>0</v>
      </c>
      <c r="CR134">
        <v>3.1666666666666665</v>
      </c>
      <c r="CS134">
        <v>-1</v>
      </c>
      <c r="CT134">
        <v>-1</v>
      </c>
      <c r="CU134">
        <v>2.9999999999999996</v>
      </c>
      <c r="CV134">
        <v>0.66666666666666663</v>
      </c>
      <c r="CW134">
        <v>-1</v>
      </c>
      <c r="CX134">
        <v>-1</v>
      </c>
      <c r="CY134">
        <v>0</v>
      </c>
      <c r="CZ134">
        <v>-1</v>
      </c>
      <c r="DA134">
        <v>-1</v>
      </c>
      <c r="DB134">
        <v>1.5</v>
      </c>
      <c r="DC134">
        <v>-1</v>
      </c>
      <c r="DD134">
        <v>2.833333333333333</v>
      </c>
      <c r="DE134">
        <v>1.6666666666666667</v>
      </c>
      <c r="DF134">
        <v>1.6666666666666667</v>
      </c>
      <c r="DG134">
        <v>-1</v>
      </c>
      <c r="DH134">
        <v>1.8333333333333335</v>
      </c>
      <c r="DI134">
        <v>1.1666666666666667</v>
      </c>
      <c r="DJ134">
        <v>-1</v>
      </c>
      <c r="DK134">
        <v>-1</v>
      </c>
      <c r="DL134">
        <v>1.8333333333333335</v>
      </c>
      <c r="DM134">
        <v>-1</v>
      </c>
      <c r="DN134">
        <v>-1</v>
      </c>
      <c r="DO134">
        <v>1.6666666666666667</v>
      </c>
      <c r="DP134">
        <v>0</v>
      </c>
      <c r="DQ134">
        <v>1.1666666666666667</v>
      </c>
      <c r="DR134">
        <v>3.4999999999999996</v>
      </c>
      <c r="DS134">
        <v>2.833333333333333</v>
      </c>
      <c r="DT134">
        <v>2.166666666666667</v>
      </c>
      <c r="DU134">
        <v>0</v>
      </c>
      <c r="DV134">
        <v>0</v>
      </c>
      <c r="DW134">
        <v>2.6666666666666665</v>
      </c>
      <c r="DX134">
        <v>0</v>
      </c>
      <c r="DY134">
        <v>1</v>
      </c>
      <c r="DZ134">
        <v>1</v>
      </c>
      <c r="EA134">
        <v>2.833333333333333</v>
      </c>
      <c r="EB134">
        <v>-1</v>
      </c>
      <c r="EC134">
        <v>2.6666666666666665</v>
      </c>
      <c r="ED134">
        <v>0</v>
      </c>
    </row>
    <row r="135" spans="1:144" x14ac:dyDescent="0.35">
      <c r="A135" t="s">
        <v>962</v>
      </c>
      <c r="B135">
        <v>2.9999999999999996</v>
      </c>
      <c r="C135">
        <v>3.333333333333333</v>
      </c>
      <c r="D135">
        <v>3.4999999999999996</v>
      </c>
      <c r="E135">
        <v>1</v>
      </c>
      <c r="F135">
        <v>1.5</v>
      </c>
      <c r="G135">
        <v>1</v>
      </c>
      <c r="H135">
        <v>1</v>
      </c>
      <c r="I135">
        <v>3.4999999999999996</v>
      </c>
      <c r="J135">
        <v>1.6666666666666667</v>
      </c>
      <c r="K135">
        <v>-1</v>
      </c>
      <c r="L135">
        <v>3.333333333333333</v>
      </c>
      <c r="M135">
        <v>3.333333333333333</v>
      </c>
      <c r="N135">
        <v>2.1666666666666665</v>
      </c>
      <c r="O135">
        <v>3.333333333333333</v>
      </c>
      <c r="P135">
        <v>3.4999999999999996</v>
      </c>
      <c r="Q135">
        <v>1</v>
      </c>
      <c r="R135">
        <v>0</v>
      </c>
      <c r="S135">
        <v>3.4999999999999996</v>
      </c>
      <c r="T135">
        <v>3.4999999999999996</v>
      </c>
      <c r="U135">
        <v>3.4999999999999996</v>
      </c>
      <c r="V135">
        <v>2.833333333333333</v>
      </c>
      <c r="W135">
        <v>2.333333333333333</v>
      </c>
      <c r="X135">
        <v>1</v>
      </c>
      <c r="Y135">
        <v>3.4999999999999996</v>
      </c>
      <c r="Z135">
        <v>3.4999999999999996</v>
      </c>
      <c r="AA135">
        <v>3.4999999999999996</v>
      </c>
      <c r="AB135">
        <v>2.833333333333333</v>
      </c>
      <c r="AC135">
        <v>2.833333333333333</v>
      </c>
      <c r="AD135">
        <v>2.833333333333333</v>
      </c>
      <c r="AE135">
        <v>1.8333333333333335</v>
      </c>
      <c r="AF135">
        <v>1</v>
      </c>
      <c r="AG135">
        <v>1.3333333333333335</v>
      </c>
      <c r="AH135">
        <v>-1</v>
      </c>
      <c r="AI135">
        <v>0.5</v>
      </c>
      <c r="AJ135">
        <v>0.5</v>
      </c>
      <c r="AK135">
        <v>-1</v>
      </c>
      <c r="AL135">
        <v>-1</v>
      </c>
      <c r="AM135">
        <v>-1</v>
      </c>
      <c r="AN135">
        <v>2.833333333333333</v>
      </c>
      <c r="AO135">
        <v>-1</v>
      </c>
      <c r="AP135">
        <v>-1</v>
      </c>
      <c r="AQ135">
        <v>-1</v>
      </c>
      <c r="AR135">
        <v>1</v>
      </c>
      <c r="AS135">
        <v>-1</v>
      </c>
      <c r="AT135">
        <v>1.6666666666666667</v>
      </c>
      <c r="AU135">
        <v>1.6666666666666667</v>
      </c>
      <c r="AV135">
        <v>-1</v>
      </c>
      <c r="AW135">
        <v>1</v>
      </c>
      <c r="AX135">
        <v>1.5</v>
      </c>
      <c r="AY135">
        <v>-1</v>
      </c>
      <c r="AZ135">
        <v>-1</v>
      </c>
      <c r="BA135">
        <v>-1</v>
      </c>
      <c r="BB135">
        <v>-1</v>
      </c>
      <c r="BC135">
        <v>-1</v>
      </c>
      <c r="BD135">
        <v>2.833333333333333</v>
      </c>
      <c r="BE135">
        <v>2.833333333333333</v>
      </c>
      <c r="BF135">
        <v>-1</v>
      </c>
      <c r="BG135">
        <v>2.833333333333333</v>
      </c>
      <c r="BH135">
        <v>2.833333333333333</v>
      </c>
      <c r="BI135">
        <v>-1</v>
      </c>
      <c r="BJ135">
        <v>2.9999999999999996</v>
      </c>
      <c r="BK135">
        <v>0</v>
      </c>
      <c r="BL135">
        <v>2</v>
      </c>
      <c r="BM135">
        <v>1</v>
      </c>
      <c r="BN135">
        <v>1</v>
      </c>
      <c r="BO135">
        <v>1</v>
      </c>
      <c r="BP135">
        <v>-1</v>
      </c>
      <c r="BQ135">
        <v>-1</v>
      </c>
      <c r="BR135">
        <v>3.333333333333333</v>
      </c>
      <c r="BS135">
        <v>1.5</v>
      </c>
      <c r="BT135">
        <v>3.333333333333333</v>
      </c>
      <c r="BU135">
        <v>-1</v>
      </c>
      <c r="BV135">
        <v>2.333333333333333</v>
      </c>
      <c r="BW135">
        <v>-1</v>
      </c>
      <c r="BX135">
        <v>-1</v>
      </c>
      <c r="BY135">
        <v>-1</v>
      </c>
      <c r="BZ135">
        <v>1.1666666666666667</v>
      </c>
      <c r="CA135">
        <v>1</v>
      </c>
      <c r="CB135">
        <v>2.833333333333333</v>
      </c>
      <c r="CC135">
        <v>0</v>
      </c>
      <c r="CD135">
        <v>2.833333333333333</v>
      </c>
      <c r="CE135">
        <v>1.8333333333333335</v>
      </c>
      <c r="CF135">
        <v>3.333333333333333</v>
      </c>
      <c r="CG135">
        <v>1.1666666666666667</v>
      </c>
      <c r="CH135">
        <v>0</v>
      </c>
      <c r="CI135">
        <v>0</v>
      </c>
      <c r="CJ135">
        <v>1</v>
      </c>
      <c r="CK135">
        <v>-1</v>
      </c>
      <c r="CL135">
        <v>3.333333333333333</v>
      </c>
      <c r="CM135">
        <v>-1</v>
      </c>
      <c r="CN135">
        <v>-1</v>
      </c>
      <c r="CO135">
        <v>2.833333333333333</v>
      </c>
      <c r="CP135">
        <v>0</v>
      </c>
      <c r="CQ135">
        <v>1</v>
      </c>
      <c r="CR135">
        <v>3.333333333333333</v>
      </c>
      <c r="CS135">
        <v>-1</v>
      </c>
      <c r="CT135">
        <v>-1</v>
      </c>
      <c r="CU135">
        <v>2.9999999999999996</v>
      </c>
      <c r="CV135">
        <v>1.8333333333333335</v>
      </c>
      <c r="CW135">
        <v>-1</v>
      </c>
      <c r="CX135">
        <v>-1</v>
      </c>
      <c r="CY135">
        <v>1</v>
      </c>
      <c r="CZ135">
        <v>-1</v>
      </c>
      <c r="DA135">
        <v>-1</v>
      </c>
      <c r="DB135">
        <v>1.5</v>
      </c>
      <c r="DC135">
        <v>0</v>
      </c>
      <c r="DD135">
        <v>2.9999999999999996</v>
      </c>
      <c r="DE135">
        <v>1.1666666666666667</v>
      </c>
      <c r="DF135">
        <v>1.8333333333333335</v>
      </c>
      <c r="DG135">
        <v>-1</v>
      </c>
      <c r="DH135">
        <v>2</v>
      </c>
      <c r="DI135">
        <v>2.833333333333333</v>
      </c>
      <c r="DJ135">
        <v>-1</v>
      </c>
      <c r="DK135">
        <v>-1</v>
      </c>
      <c r="DL135">
        <v>2.9999999999999996</v>
      </c>
      <c r="DM135">
        <v>0.66666666666666663</v>
      </c>
      <c r="DN135">
        <v>0</v>
      </c>
      <c r="DO135">
        <v>1.8333333333333335</v>
      </c>
      <c r="DP135">
        <v>1</v>
      </c>
      <c r="DQ135">
        <v>2.6666666666666665</v>
      </c>
      <c r="DR135">
        <v>3.4999999999999996</v>
      </c>
      <c r="DS135">
        <v>2.9999999999999996</v>
      </c>
      <c r="DT135">
        <v>3.333333333333333</v>
      </c>
      <c r="DU135">
        <v>1</v>
      </c>
      <c r="DV135">
        <v>1</v>
      </c>
      <c r="DW135">
        <v>2.833333333333333</v>
      </c>
      <c r="DX135">
        <v>1</v>
      </c>
      <c r="DY135">
        <v>1.6666666666666667</v>
      </c>
      <c r="DZ135">
        <v>1.1666666666666667</v>
      </c>
      <c r="EA135">
        <v>2.833333333333333</v>
      </c>
      <c r="EB135">
        <v>-1</v>
      </c>
      <c r="EC135">
        <v>2.833333333333333</v>
      </c>
      <c r="ED135">
        <v>1.6666666666666667</v>
      </c>
      <c r="EE135">
        <v>0</v>
      </c>
    </row>
    <row r="136" spans="1:144" x14ac:dyDescent="0.35">
      <c r="A136" t="s">
        <v>963</v>
      </c>
      <c r="B136">
        <v>1.3333333333333335</v>
      </c>
      <c r="C136">
        <v>1.6666666666666667</v>
      </c>
      <c r="D136">
        <v>2.833333333333333</v>
      </c>
      <c r="E136">
        <v>-1</v>
      </c>
      <c r="F136">
        <v>-1</v>
      </c>
      <c r="G136">
        <v>-1</v>
      </c>
      <c r="H136">
        <v>-1</v>
      </c>
      <c r="I136">
        <v>2.833333333333333</v>
      </c>
      <c r="J136">
        <v>-1</v>
      </c>
      <c r="K136">
        <v>-1</v>
      </c>
      <c r="L136">
        <v>2.5</v>
      </c>
      <c r="M136">
        <v>1.6666666666666667</v>
      </c>
      <c r="N136">
        <v>-1</v>
      </c>
      <c r="O136">
        <v>2.5</v>
      </c>
      <c r="P136">
        <v>2.833333333333333</v>
      </c>
      <c r="Q136">
        <v>-1</v>
      </c>
      <c r="R136">
        <v>-1</v>
      </c>
      <c r="S136">
        <v>2.833333333333333</v>
      </c>
      <c r="T136">
        <v>2.833333333333333</v>
      </c>
      <c r="U136">
        <v>2.833333333333333</v>
      </c>
      <c r="V136">
        <v>1</v>
      </c>
      <c r="W136">
        <v>1</v>
      </c>
      <c r="X136">
        <v>-1</v>
      </c>
      <c r="Y136">
        <v>2.833333333333333</v>
      </c>
      <c r="Z136">
        <v>2.833333333333333</v>
      </c>
      <c r="AA136">
        <v>2.833333333333333</v>
      </c>
      <c r="AB136">
        <v>1.1666666666666667</v>
      </c>
      <c r="AC136">
        <v>1.1666666666666667</v>
      </c>
      <c r="AD136">
        <v>0.16666666666666666</v>
      </c>
      <c r="AE136">
        <v>-1</v>
      </c>
      <c r="AF136">
        <v>-1</v>
      </c>
      <c r="AG136">
        <v>-1</v>
      </c>
      <c r="AH136">
        <v>-1</v>
      </c>
      <c r="AI136">
        <v>-1</v>
      </c>
      <c r="AJ136">
        <v>-1</v>
      </c>
      <c r="AK136">
        <v>-1</v>
      </c>
      <c r="AL136">
        <v>-1</v>
      </c>
      <c r="AM136">
        <v>-1</v>
      </c>
      <c r="AN136">
        <v>1</v>
      </c>
      <c r="AO136">
        <v>-1</v>
      </c>
      <c r="AP136">
        <v>-1</v>
      </c>
      <c r="AQ136">
        <v>-1</v>
      </c>
      <c r="AR136">
        <v>-1</v>
      </c>
      <c r="AS136">
        <v>-1</v>
      </c>
      <c r="AT136">
        <v>-1</v>
      </c>
      <c r="AU136">
        <v>-1</v>
      </c>
      <c r="AV136">
        <v>-1</v>
      </c>
      <c r="AW136">
        <v>-1</v>
      </c>
      <c r="AX136">
        <v>-1</v>
      </c>
      <c r="AY136">
        <v>-1</v>
      </c>
      <c r="AZ136">
        <v>-1</v>
      </c>
      <c r="BA136">
        <v>-1</v>
      </c>
      <c r="BB136">
        <v>-1</v>
      </c>
      <c r="BC136">
        <v>-1</v>
      </c>
      <c r="BD136">
        <v>-1</v>
      </c>
      <c r="BE136">
        <v>0</v>
      </c>
      <c r="BF136">
        <v>-1</v>
      </c>
      <c r="BG136">
        <v>0</v>
      </c>
      <c r="BH136">
        <v>0</v>
      </c>
      <c r="BI136">
        <v>-1</v>
      </c>
      <c r="BJ136">
        <v>1.3333333333333335</v>
      </c>
      <c r="BK136">
        <v>-1</v>
      </c>
      <c r="BL136">
        <v>-1</v>
      </c>
      <c r="BM136">
        <v>-1</v>
      </c>
      <c r="BN136">
        <v>-1</v>
      </c>
      <c r="BO136">
        <v>-1</v>
      </c>
      <c r="BP136">
        <v>-1</v>
      </c>
      <c r="BQ136">
        <v>-1</v>
      </c>
      <c r="BR136">
        <v>-1</v>
      </c>
      <c r="BS136">
        <v>-1</v>
      </c>
      <c r="BT136">
        <v>1.5</v>
      </c>
      <c r="BU136">
        <v>-1</v>
      </c>
      <c r="BV136">
        <v>-1</v>
      </c>
      <c r="BW136">
        <v>-1</v>
      </c>
      <c r="BX136">
        <v>-1</v>
      </c>
      <c r="BY136">
        <v>-1</v>
      </c>
      <c r="BZ136">
        <v>-1</v>
      </c>
      <c r="CA136">
        <v>-1</v>
      </c>
      <c r="CB136">
        <v>0.16666666666666666</v>
      </c>
      <c r="CC136">
        <v>-1</v>
      </c>
      <c r="CD136">
        <v>0</v>
      </c>
      <c r="CE136">
        <v>-1</v>
      </c>
      <c r="CF136">
        <v>1.5</v>
      </c>
      <c r="CG136">
        <v>-1</v>
      </c>
      <c r="CH136">
        <v>-1</v>
      </c>
      <c r="CI136">
        <v>-1</v>
      </c>
      <c r="CJ136">
        <v>-1</v>
      </c>
      <c r="CK136">
        <v>-1</v>
      </c>
      <c r="CL136">
        <v>-1</v>
      </c>
      <c r="CM136">
        <v>-1</v>
      </c>
      <c r="CN136">
        <v>-1</v>
      </c>
      <c r="CO136">
        <v>-1</v>
      </c>
      <c r="CP136">
        <v>-1</v>
      </c>
      <c r="CQ136">
        <v>-1</v>
      </c>
      <c r="CR136">
        <v>0.5</v>
      </c>
      <c r="CS136">
        <v>-1</v>
      </c>
      <c r="CT136">
        <v>-1</v>
      </c>
      <c r="CU136">
        <v>1.3333333333333335</v>
      </c>
      <c r="CV136">
        <v>-1</v>
      </c>
      <c r="CW136">
        <v>-1</v>
      </c>
      <c r="CX136">
        <v>-1</v>
      </c>
      <c r="CY136">
        <v>-1</v>
      </c>
      <c r="CZ136">
        <v>-1</v>
      </c>
      <c r="DA136">
        <v>-1</v>
      </c>
      <c r="DB136">
        <v>-1</v>
      </c>
      <c r="DC136">
        <v>-1</v>
      </c>
      <c r="DD136">
        <v>0.16666666666666666</v>
      </c>
      <c r="DE136">
        <v>-1</v>
      </c>
      <c r="DF136">
        <v>-1</v>
      </c>
      <c r="DG136">
        <v>-1</v>
      </c>
      <c r="DH136">
        <v>-1</v>
      </c>
      <c r="DI136">
        <v>-1</v>
      </c>
      <c r="DJ136">
        <v>-1</v>
      </c>
      <c r="DK136">
        <v>-1</v>
      </c>
      <c r="DL136">
        <v>-1</v>
      </c>
      <c r="DM136">
        <v>-1</v>
      </c>
      <c r="DN136">
        <v>-1</v>
      </c>
      <c r="DO136">
        <v>-1</v>
      </c>
      <c r="DP136">
        <v>-1</v>
      </c>
      <c r="DQ136">
        <v>-1</v>
      </c>
      <c r="DR136">
        <v>1.8333333333333335</v>
      </c>
      <c r="DS136">
        <v>1.1666666666666667</v>
      </c>
      <c r="DT136">
        <v>-1</v>
      </c>
      <c r="DU136">
        <v>-1</v>
      </c>
      <c r="DV136">
        <v>-1</v>
      </c>
      <c r="DW136">
        <v>0</v>
      </c>
      <c r="DX136">
        <v>-1</v>
      </c>
      <c r="DY136">
        <v>-1</v>
      </c>
      <c r="DZ136">
        <v>-1</v>
      </c>
      <c r="EA136">
        <v>0.16666666666666666</v>
      </c>
      <c r="EB136">
        <v>-1</v>
      </c>
      <c r="EC136">
        <v>0</v>
      </c>
      <c r="ED136">
        <v>-1</v>
      </c>
      <c r="EE136">
        <v>-1</v>
      </c>
      <c r="EF136">
        <v>0</v>
      </c>
    </row>
    <row r="137" spans="1:144" x14ac:dyDescent="0.35">
      <c r="A137" t="s">
        <v>964</v>
      </c>
      <c r="B137">
        <v>3.4999999999999996</v>
      </c>
      <c r="C137">
        <v>3.9999999999999996</v>
      </c>
      <c r="D137">
        <v>3.9999999999999996</v>
      </c>
      <c r="E137">
        <v>1</v>
      </c>
      <c r="F137">
        <v>1.6666666666666667</v>
      </c>
      <c r="G137">
        <v>1.5</v>
      </c>
      <c r="H137">
        <v>1</v>
      </c>
      <c r="I137">
        <v>3.9999999999999996</v>
      </c>
      <c r="J137">
        <v>2.3333333333333335</v>
      </c>
      <c r="K137">
        <v>-1</v>
      </c>
      <c r="L137">
        <v>3.9999999999999996</v>
      </c>
      <c r="M137">
        <v>3.9999999999999996</v>
      </c>
      <c r="N137">
        <v>2.1666666666666665</v>
      </c>
      <c r="O137">
        <v>3.9999999999999996</v>
      </c>
      <c r="P137">
        <v>3.9999999999999996</v>
      </c>
      <c r="Q137">
        <v>1.5</v>
      </c>
      <c r="R137">
        <v>0</v>
      </c>
      <c r="S137">
        <v>3.9999999999999996</v>
      </c>
      <c r="T137">
        <v>3.9999999999999996</v>
      </c>
      <c r="U137">
        <v>3.9999999999999996</v>
      </c>
      <c r="V137">
        <v>3.4999999999999996</v>
      </c>
      <c r="W137">
        <v>2.9999999999999996</v>
      </c>
      <c r="X137">
        <v>1</v>
      </c>
      <c r="Y137">
        <v>3.9999999999999996</v>
      </c>
      <c r="Z137">
        <v>3.9999999999999996</v>
      </c>
      <c r="AA137">
        <v>3.9999999999999996</v>
      </c>
      <c r="AB137">
        <v>3.4999999999999996</v>
      </c>
      <c r="AC137">
        <v>3.4999999999999996</v>
      </c>
      <c r="AD137">
        <v>3.4999999999999996</v>
      </c>
      <c r="AE137">
        <v>2.5</v>
      </c>
      <c r="AF137">
        <v>1</v>
      </c>
      <c r="AG137">
        <v>1.3333333333333335</v>
      </c>
      <c r="AH137">
        <v>-1</v>
      </c>
      <c r="AI137">
        <v>0.66666666666666663</v>
      </c>
      <c r="AJ137">
        <v>0.66666666666666663</v>
      </c>
      <c r="AK137">
        <v>-1</v>
      </c>
      <c r="AL137">
        <v>-1</v>
      </c>
      <c r="AM137">
        <v>-1</v>
      </c>
      <c r="AN137">
        <v>3.4999999999999996</v>
      </c>
      <c r="AO137">
        <v>-1</v>
      </c>
      <c r="AP137">
        <v>-1</v>
      </c>
      <c r="AQ137">
        <v>-1</v>
      </c>
      <c r="AR137">
        <v>1</v>
      </c>
      <c r="AS137">
        <v>-1</v>
      </c>
      <c r="AT137">
        <v>2.3333333333333335</v>
      </c>
      <c r="AU137">
        <v>2.3333333333333335</v>
      </c>
      <c r="AV137">
        <v>-1</v>
      </c>
      <c r="AW137">
        <v>1</v>
      </c>
      <c r="AX137">
        <v>1.5</v>
      </c>
      <c r="AY137">
        <v>-1</v>
      </c>
      <c r="AZ137">
        <v>-1</v>
      </c>
      <c r="BA137">
        <v>-1</v>
      </c>
      <c r="BB137">
        <v>-1</v>
      </c>
      <c r="BC137">
        <v>-1</v>
      </c>
      <c r="BD137">
        <v>3.4999999999999996</v>
      </c>
      <c r="BE137">
        <v>3.4999999999999996</v>
      </c>
      <c r="BF137">
        <v>-1</v>
      </c>
      <c r="BG137">
        <v>3.4999999999999996</v>
      </c>
      <c r="BH137">
        <v>3.4999999999999996</v>
      </c>
      <c r="BI137">
        <v>-1</v>
      </c>
      <c r="BJ137">
        <v>3.4999999999999996</v>
      </c>
      <c r="BK137">
        <v>0</v>
      </c>
      <c r="BL137">
        <v>2.5</v>
      </c>
      <c r="BM137">
        <v>1</v>
      </c>
      <c r="BN137">
        <v>1</v>
      </c>
      <c r="BO137">
        <v>1</v>
      </c>
      <c r="BP137">
        <v>-1</v>
      </c>
      <c r="BQ137">
        <v>-1</v>
      </c>
      <c r="BR137">
        <v>3.9999999999999996</v>
      </c>
      <c r="BS137">
        <v>2</v>
      </c>
      <c r="BT137">
        <v>3.9999999999999996</v>
      </c>
      <c r="BU137">
        <v>-1</v>
      </c>
      <c r="BV137">
        <v>2.4999999999999996</v>
      </c>
      <c r="BW137">
        <v>-1</v>
      </c>
      <c r="BX137">
        <v>-1</v>
      </c>
      <c r="BY137">
        <v>-1</v>
      </c>
      <c r="BZ137">
        <v>1.3333333333333335</v>
      </c>
      <c r="CA137">
        <v>1</v>
      </c>
      <c r="CB137">
        <v>3.4999999999999996</v>
      </c>
      <c r="CC137">
        <v>0.16666666666666666</v>
      </c>
      <c r="CD137">
        <v>2.833333333333333</v>
      </c>
      <c r="CE137">
        <v>2</v>
      </c>
      <c r="CF137">
        <v>3.9999999999999996</v>
      </c>
      <c r="CG137">
        <v>1.3333333333333335</v>
      </c>
      <c r="CH137">
        <v>0</v>
      </c>
      <c r="CI137">
        <v>0</v>
      </c>
      <c r="CJ137">
        <v>1.1666666666666667</v>
      </c>
      <c r="CK137">
        <v>-1</v>
      </c>
      <c r="CL137">
        <v>3.9999999999999996</v>
      </c>
      <c r="CM137">
        <v>-1</v>
      </c>
      <c r="CN137">
        <v>-1</v>
      </c>
      <c r="CO137">
        <v>3.4999999999999996</v>
      </c>
      <c r="CP137">
        <v>0</v>
      </c>
      <c r="CQ137">
        <v>1</v>
      </c>
      <c r="CR137">
        <v>3.9999999999999996</v>
      </c>
      <c r="CS137">
        <v>-1</v>
      </c>
      <c r="CT137">
        <v>-1</v>
      </c>
      <c r="CU137">
        <v>3.4999999999999996</v>
      </c>
      <c r="CV137">
        <v>2.5</v>
      </c>
      <c r="CW137">
        <v>-1</v>
      </c>
      <c r="CX137">
        <v>-1</v>
      </c>
      <c r="CY137">
        <v>1</v>
      </c>
      <c r="CZ137">
        <v>-1</v>
      </c>
      <c r="DA137">
        <v>-1</v>
      </c>
      <c r="DB137">
        <v>2</v>
      </c>
      <c r="DC137">
        <v>0</v>
      </c>
      <c r="DD137">
        <v>3.4999999999999996</v>
      </c>
      <c r="DE137">
        <v>1.8333333333333335</v>
      </c>
      <c r="DF137">
        <v>2.5</v>
      </c>
      <c r="DG137">
        <v>-1</v>
      </c>
      <c r="DH137">
        <v>2.5</v>
      </c>
      <c r="DI137">
        <v>2.9999999999999996</v>
      </c>
      <c r="DJ137">
        <v>-1</v>
      </c>
      <c r="DK137">
        <v>-1</v>
      </c>
      <c r="DL137">
        <v>3.4999999999999996</v>
      </c>
      <c r="DM137">
        <v>0.66666666666666663</v>
      </c>
      <c r="DN137">
        <v>0</v>
      </c>
      <c r="DO137">
        <v>2.5</v>
      </c>
      <c r="DP137">
        <v>1</v>
      </c>
      <c r="DQ137">
        <v>2.833333333333333</v>
      </c>
      <c r="DR137">
        <v>3.9999999999999996</v>
      </c>
      <c r="DS137">
        <v>3.4999999999999996</v>
      </c>
      <c r="DT137">
        <v>3.9999999999999996</v>
      </c>
      <c r="DU137">
        <v>1</v>
      </c>
      <c r="DV137">
        <v>1.1666666666666667</v>
      </c>
      <c r="DW137">
        <v>3.4999999999999996</v>
      </c>
      <c r="DX137">
        <v>1</v>
      </c>
      <c r="DY137">
        <v>1.8333333333333335</v>
      </c>
      <c r="DZ137">
        <v>1.1666666666666667</v>
      </c>
      <c r="EA137">
        <v>3.4999999999999996</v>
      </c>
      <c r="EB137">
        <v>-1</v>
      </c>
      <c r="EC137">
        <v>3.4999999999999996</v>
      </c>
      <c r="ED137">
        <v>1.8333333333333335</v>
      </c>
      <c r="EE137">
        <v>0.66666666666666663</v>
      </c>
      <c r="EF137">
        <v>3.4999999999999996</v>
      </c>
      <c r="EG137">
        <v>0</v>
      </c>
    </row>
    <row r="138" spans="1:144" x14ac:dyDescent="0.35">
      <c r="A138" t="s">
        <v>965</v>
      </c>
      <c r="B138">
        <v>1.5000000000000002</v>
      </c>
      <c r="C138">
        <v>1.6666666666666667</v>
      </c>
      <c r="D138">
        <v>2.9999999999999996</v>
      </c>
      <c r="E138">
        <v>-1</v>
      </c>
      <c r="F138">
        <v>-1</v>
      </c>
      <c r="G138">
        <v>-1</v>
      </c>
      <c r="H138">
        <v>-1</v>
      </c>
      <c r="I138">
        <v>2.9999999999999996</v>
      </c>
      <c r="J138">
        <v>-1</v>
      </c>
      <c r="K138">
        <v>-1</v>
      </c>
      <c r="L138">
        <v>2.5</v>
      </c>
      <c r="M138">
        <v>1.8333333333333335</v>
      </c>
      <c r="N138">
        <v>-1</v>
      </c>
      <c r="O138">
        <v>2.5</v>
      </c>
      <c r="P138">
        <v>2.9999999999999996</v>
      </c>
      <c r="Q138">
        <v>-1</v>
      </c>
      <c r="R138">
        <v>-1</v>
      </c>
      <c r="S138">
        <v>2.9999999999999996</v>
      </c>
      <c r="T138">
        <v>2.833333333333333</v>
      </c>
      <c r="U138">
        <v>2.9999999999999996</v>
      </c>
      <c r="V138">
        <v>1</v>
      </c>
      <c r="W138">
        <v>1</v>
      </c>
      <c r="X138">
        <v>-1</v>
      </c>
      <c r="Y138">
        <v>2.9999999999999996</v>
      </c>
      <c r="Z138">
        <v>2.9999999999999996</v>
      </c>
      <c r="AA138">
        <v>2.9999999999999996</v>
      </c>
      <c r="AB138">
        <v>1.1666666666666667</v>
      </c>
      <c r="AC138">
        <v>1.1666666666666667</v>
      </c>
      <c r="AD138">
        <v>0.16666666666666666</v>
      </c>
      <c r="AE138">
        <v>-1</v>
      </c>
      <c r="AF138">
        <v>-1</v>
      </c>
      <c r="AG138">
        <v>-1</v>
      </c>
      <c r="AH138">
        <v>-1</v>
      </c>
      <c r="AI138">
        <v>-1</v>
      </c>
      <c r="AJ138">
        <v>-1</v>
      </c>
      <c r="AK138">
        <v>-1</v>
      </c>
      <c r="AL138">
        <v>-1</v>
      </c>
      <c r="AM138">
        <v>-1</v>
      </c>
      <c r="AN138">
        <v>1</v>
      </c>
      <c r="AO138">
        <v>-1</v>
      </c>
      <c r="AP138">
        <v>-1</v>
      </c>
      <c r="AQ138">
        <v>-1</v>
      </c>
      <c r="AR138">
        <v>-1</v>
      </c>
      <c r="AS138">
        <v>-1</v>
      </c>
      <c r="AT138">
        <v>-1</v>
      </c>
      <c r="AU138">
        <v>-1</v>
      </c>
      <c r="AV138">
        <v>-1</v>
      </c>
      <c r="AW138">
        <v>-1</v>
      </c>
      <c r="AX138">
        <v>-1</v>
      </c>
      <c r="AY138">
        <v>-1</v>
      </c>
      <c r="AZ138">
        <v>-1</v>
      </c>
      <c r="BA138">
        <v>-1</v>
      </c>
      <c r="BB138">
        <v>-1</v>
      </c>
      <c r="BC138">
        <v>-1</v>
      </c>
      <c r="BD138">
        <v>-1</v>
      </c>
      <c r="BE138">
        <v>0</v>
      </c>
      <c r="BF138">
        <v>-1</v>
      </c>
      <c r="BG138">
        <v>0</v>
      </c>
      <c r="BH138">
        <v>0</v>
      </c>
      <c r="BI138">
        <v>-1</v>
      </c>
      <c r="BJ138">
        <v>1.5000000000000002</v>
      </c>
      <c r="BK138">
        <v>-1</v>
      </c>
      <c r="BL138">
        <v>-1</v>
      </c>
      <c r="BM138">
        <v>-1</v>
      </c>
      <c r="BN138">
        <v>-1</v>
      </c>
      <c r="BO138">
        <v>-1</v>
      </c>
      <c r="BP138">
        <v>-1</v>
      </c>
      <c r="BQ138">
        <v>-1</v>
      </c>
      <c r="BR138">
        <v>-1</v>
      </c>
      <c r="BS138">
        <v>-1</v>
      </c>
      <c r="BT138">
        <v>1.5</v>
      </c>
      <c r="BU138">
        <v>-1</v>
      </c>
      <c r="BV138">
        <v>-1</v>
      </c>
      <c r="BW138">
        <v>-1</v>
      </c>
      <c r="BX138">
        <v>-1</v>
      </c>
      <c r="BY138">
        <v>-1</v>
      </c>
      <c r="BZ138">
        <v>-1</v>
      </c>
      <c r="CA138">
        <v>-1</v>
      </c>
      <c r="CB138">
        <v>0.33333333333333331</v>
      </c>
      <c r="CC138">
        <v>-1</v>
      </c>
      <c r="CD138">
        <v>0</v>
      </c>
      <c r="CE138">
        <v>-1</v>
      </c>
      <c r="CF138">
        <v>1.5</v>
      </c>
      <c r="CG138">
        <v>-1</v>
      </c>
      <c r="CH138">
        <v>-1</v>
      </c>
      <c r="CI138">
        <v>-1</v>
      </c>
      <c r="CJ138">
        <v>-1</v>
      </c>
      <c r="CK138">
        <v>-1</v>
      </c>
      <c r="CL138">
        <v>-1</v>
      </c>
      <c r="CM138">
        <v>-1</v>
      </c>
      <c r="CN138">
        <v>-1</v>
      </c>
      <c r="CO138">
        <v>-1</v>
      </c>
      <c r="CP138">
        <v>-1</v>
      </c>
      <c r="CQ138">
        <v>-1</v>
      </c>
      <c r="CR138">
        <v>0.5</v>
      </c>
      <c r="CS138">
        <v>-1</v>
      </c>
      <c r="CT138">
        <v>-1</v>
      </c>
      <c r="CU138">
        <v>1.5000000000000002</v>
      </c>
      <c r="CV138">
        <v>-1</v>
      </c>
      <c r="CW138">
        <v>-1</v>
      </c>
      <c r="CX138">
        <v>-1</v>
      </c>
      <c r="CY138">
        <v>-1</v>
      </c>
      <c r="CZ138">
        <v>-1</v>
      </c>
      <c r="DA138">
        <v>-1</v>
      </c>
      <c r="DB138">
        <v>-1</v>
      </c>
      <c r="DC138">
        <v>-1</v>
      </c>
      <c r="DD138">
        <v>0.16666666666666666</v>
      </c>
      <c r="DE138">
        <v>-1</v>
      </c>
      <c r="DF138">
        <v>-1</v>
      </c>
      <c r="DG138">
        <v>-1</v>
      </c>
      <c r="DH138">
        <v>-1</v>
      </c>
      <c r="DI138">
        <v>-1</v>
      </c>
      <c r="DJ138">
        <v>-1</v>
      </c>
      <c r="DK138">
        <v>-1</v>
      </c>
      <c r="DL138">
        <v>-1</v>
      </c>
      <c r="DM138">
        <v>-1</v>
      </c>
      <c r="DN138">
        <v>-1</v>
      </c>
      <c r="DO138">
        <v>-1</v>
      </c>
      <c r="DP138">
        <v>-1</v>
      </c>
      <c r="DQ138">
        <v>-1</v>
      </c>
      <c r="DR138">
        <v>2</v>
      </c>
      <c r="DS138">
        <v>1.3333333333333335</v>
      </c>
      <c r="DT138">
        <v>-1</v>
      </c>
      <c r="DU138">
        <v>-1</v>
      </c>
      <c r="DV138">
        <v>-1</v>
      </c>
      <c r="DW138">
        <v>0</v>
      </c>
      <c r="DX138">
        <v>-1</v>
      </c>
      <c r="DY138">
        <v>-1</v>
      </c>
      <c r="DZ138">
        <v>-1</v>
      </c>
      <c r="EA138">
        <v>0.16666666666666666</v>
      </c>
      <c r="EB138">
        <v>-1</v>
      </c>
      <c r="EC138">
        <v>0</v>
      </c>
      <c r="ED138">
        <v>-1</v>
      </c>
      <c r="EE138">
        <v>-1</v>
      </c>
      <c r="EF138">
        <v>0.16666666666666666</v>
      </c>
      <c r="EG138">
        <v>-1</v>
      </c>
      <c r="EH138">
        <v>0</v>
      </c>
    </row>
    <row r="139" spans="1:144" x14ac:dyDescent="0.35">
      <c r="A139" t="s">
        <v>966</v>
      </c>
      <c r="B139">
        <v>2.5</v>
      </c>
      <c r="C139">
        <v>3</v>
      </c>
      <c r="D139">
        <v>3.9999999999999996</v>
      </c>
      <c r="E139">
        <v>-1</v>
      </c>
      <c r="F139">
        <v>-1</v>
      </c>
      <c r="G139">
        <v>-1</v>
      </c>
      <c r="H139">
        <v>-1</v>
      </c>
      <c r="I139">
        <v>3.9999999999999996</v>
      </c>
      <c r="J139">
        <v>-1</v>
      </c>
      <c r="K139">
        <v>-1</v>
      </c>
      <c r="L139">
        <v>3.9999999999999996</v>
      </c>
      <c r="M139">
        <v>3</v>
      </c>
      <c r="N139">
        <v>0.16666666666666666</v>
      </c>
      <c r="O139">
        <v>3.9999999999999996</v>
      </c>
      <c r="P139">
        <v>3.9999999999999996</v>
      </c>
      <c r="Q139">
        <v>-1</v>
      </c>
      <c r="R139">
        <v>-1</v>
      </c>
      <c r="S139">
        <v>3.9999999999999996</v>
      </c>
      <c r="T139">
        <v>3.9999999999999996</v>
      </c>
      <c r="U139">
        <v>3.9999999999999996</v>
      </c>
      <c r="V139">
        <v>2.5</v>
      </c>
      <c r="W139">
        <v>2</v>
      </c>
      <c r="X139">
        <v>-1</v>
      </c>
      <c r="Y139">
        <v>3.9999999999999996</v>
      </c>
      <c r="Z139">
        <v>3.9999999999999996</v>
      </c>
      <c r="AA139">
        <v>3.9999999999999996</v>
      </c>
      <c r="AB139">
        <v>2.5</v>
      </c>
      <c r="AC139">
        <v>2.5</v>
      </c>
      <c r="AD139">
        <v>2.5</v>
      </c>
      <c r="AE139">
        <v>-1</v>
      </c>
      <c r="AF139">
        <v>-1</v>
      </c>
      <c r="AG139">
        <v>-1</v>
      </c>
      <c r="AH139">
        <v>-1</v>
      </c>
      <c r="AI139">
        <v>-1</v>
      </c>
      <c r="AJ139">
        <v>-1</v>
      </c>
      <c r="AK139">
        <v>-1</v>
      </c>
      <c r="AL139">
        <v>-1</v>
      </c>
      <c r="AM139">
        <v>-1</v>
      </c>
      <c r="AN139">
        <v>3.4999999999999996</v>
      </c>
      <c r="AO139">
        <v>-1</v>
      </c>
      <c r="AP139">
        <v>-1</v>
      </c>
      <c r="AQ139">
        <v>-1</v>
      </c>
      <c r="AR139">
        <v>-1</v>
      </c>
      <c r="AS139">
        <v>-1</v>
      </c>
      <c r="AT139">
        <v>-1</v>
      </c>
      <c r="AU139">
        <v>-1</v>
      </c>
      <c r="AV139">
        <v>-1</v>
      </c>
      <c r="AW139">
        <v>-1</v>
      </c>
      <c r="AX139">
        <v>-1</v>
      </c>
      <c r="AY139">
        <v>-1</v>
      </c>
      <c r="AZ139">
        <v>-1</v>
      </c>
      <c r="BA139">
        <v>-1</v>
      </c>
      <c r="BB139">
        <v>-1</v>
      </c>
      <c r="BC139">
        <v>-1</v>
      </c>
      <c r="BD139">
        <v>1.5</v>
      </c>
      <c r="BE139">
        <v>2.5</v>
      </c>
      <c r="BF139">
        <v>-1</v>
      </c>
      <c r="BG139">
        <v>2.5</v>
      </c>
      <c r="BH139">
        <v>2.5</v>
      </c>
      <c r="BI139">
        <v>-1</v>
      </c>
      <c r="BJ139">
        <v>3.4999999999999996</v>
      </c>
      <c r="BK139">
        <v>-1</v>
      </c>
      <c r="BL139">
        <v>-1</v>
      </c>
      <c r="BM139">
        <v>-1</v>
      </c>
      <c r="BN139">
        <v>-1</v>
      </c>
      <c r="BO139">
        <v>-1</v>
      </c>
      <c r="BP139">
        <v>-1</v>
      </c>
      <c r="BQ139">
        <v>-1</v>
      </c>
      <c r="BR139">
        <v>2</v>
      </c>
      <c r="BS139">
        <v>-1</v>
      </c>
      <c r="BT139">
        <v>3</v>
      </c>
      <c r="BU139">
        <v>-1</v>
      </c>
      <c r="BV139">
        <v>0.5</v>
      </c>
      <c r="BW139">
        <v>-1</v>
      </c>
      <c r="BX139">
        <v>-1</v>
      </c>
      <c r="BY139">
        <v>-1</v>
      </c>
      <c r="BZ139">
        <v>-1</v>
      </c>
      <c r="CA139">
        <v>-1</v>
      </c>
      <c r="CB139">
        <v>2.5</v>
      </c>
      <c r="CC139">
        <v>-1</v>
      </c>
      <c r="CD139">
        <v>1.8333333333333335</v>
      </c>
      <c r="CE139">
        <v>-1</v>
      </c>
      <c r="CF139">
        <v>3</v>
      </c>
      <c r="CG139">
        <v>-1</v>
      </c>
      <c r="CH139">
        <v>-1</v>
      </c>
      <c r="CI139">
        <v>-1</v>
      </c>
      <c r="CJ139">
        <v>-1</v>
      </c>
      <c r="CK139">
        <v>-1</v>
      </c>
      <c r="CL139">
        <v>2</v>
      </c>
      <c r="CM139">
        <v>-1</v>
      </c>
      <c r="CN139">
        <v>-1</v>
      </c>
      <c r="CO139">
        <v>1.5</v>
      </c>
      <c r="CP139">
        <v>-1</v>
      </c>
      <c r="CQ139">
        <v>-1</v>
      </c>
      <c r="CR139">
        <v>3</v>
      </c>
      <c r="CS139">
        <v>-1</v>
      </c>
      <c r="CT139">
        <v>-1</v>
      </c>
      <c r="CU139">
        <v>3.4999999999999996</v>
      </c>
      <c r="CV139">
        <v>-1</v>
      </c>
      <c r="CW139">
        <v>-1</v>
      </c>
      <c r="CX139">
        <v>-1</v>
      </c>
      <c r="CY139">
        <v>-1</v>
      </c>
      <c r="CZ139">
        <v>-1</v>
      </c>
      <c r="DA139">
        <v>-1</v>
      </c>
      <c r="DB139">
        <v>-1</v>
      </c>
      <c r="DC139">
        <v>-1</v>
      </c>
      <c r="DD139">
        <v>2.5</v>
      </c>
      <c r="DE139">
        <v>-1</v>
      </c>
      <c r="DF139">
        <v>-1</v>
      </c>
      <c r="DG139">
        <v>-1</v>
      </c>
      <c r="DH139">
        <v>-1</v>
      </c>
      <c r="DI139">
        <v>0.99999999999999989</v>
      </c>
      <c r="DJ139">
        <v>-1</v>
      </c>
      <c r="DK139">
        <v>-1</v>
      </c>
      <c r="DL139">
        <v>1.5</v>
      </c>
      <c r="DM139">
        <v>-1</v>
      </c>
      <c r="DN139">
        <v>-1</v>
      </c>
      <c r="DO139">
        <v>-1</v>
      </c>
      <c r="DP139">
        <v>-1</v>
      </c>
      <c r="DQ139">
        <v>0.83333333333333326</v>
      </c>
      <c r="DR139">
        <v>3</v>
      </c>
      <c r="DS139">
        <v>2.5</v>
      </c>
      <c r="DT139">
        <v>2</v>
      </c>
      <c r="DU139">
        <v>-1</v>
      </c>
      <c r="DV139">
        <v>-1</v>
      </c>
      <c r="DW139">
        <v>2.5</v>
      </c>
      <c r="DX139">
        <v>-1</v>
      </c>
      <c r="DY139">
        <v>-1</v>
      </c>
      <c r="DZ139">
        <v>-1</v>
      </c>
      <c r="EA139">
        <v>2.5</v>
      </c>
      <c r="EB139">
        <v>-1</v>
      </c>
      <c r="EC139">
        <v>2.5</v>
      </c>
      <c r="ED139">
        <v>-1</v>
      </c>
      <c r="EE139">
        <v>-1</v>
      </c>
      <c r="EF139">
        <v>2.5</v>
      </c>
      <c r="EG139">
        <v>-1</v>
      </c>
      <c r="EH139">
        <v>2.5</v>
      </c>
      <c r="EI139">
        <v>0</v>
      </c>
    </row>
    <row r="140" spans="1:144" x14ac:dyDescent="0.35">
      <c r="A140" t="s">
        <v>967</v>
      </c>
      <c r="B140">
        <v>3.4999999999999996</v>
      </c>
      <c r="C140">
        <v>3.9999999999999996</v>
      </c>
      <c r="D140">
        <v>3.9999999999999996</v>
      </c>
      <c r="E140">
        <v>1</v>
      </c>
      <c r="F140">
        <v>1.6666666666666667</v>
      </c>
      <c r="G140">
        <v>1.5</v>
      </c>
      <c r="H140">
        <v>1</v>
      </c>
      <c r="I140">
        <v>3.9999999999999996</v>
      </c>
      <c r="J140">
        <v>2.3333333333333335</v>
      </c>
      <c r="K140">
        <v>-1</v>
      </c>
      <c r="L140">
        <v>3.9999999999999996</v>
      </c>
      <c r="M140">
        <v>3.9999999999999996</v>
      </c>
      <c r="N140">
        <v>2.1666666666666665</v>
      </c>
      <c r="O140">
        <v>3.9999999999999996</v>
      </c>
      <c r="P140">
        <v>3.9999999999999996</v>
      </c>
      <c r="Q140">
        <v>1.5</v>
      </c>
      <c r="R140">
        <v>0</v>
      </c>
      <c r="S140">
        <v>3.9999999999999996</v>
      </c>
      <c r="T140">
        <v>3.9999999999999996</v>
      </c>
      <c r="U140">
        <v>3.9999999999999996</v>
      </c>
      <c r="V140">
        <v>3.4999999999999996</v>
      </c>
      <c r="W140">
        <v>2.9999999999999996</v>
      </c>
      <c r="X140">
        <v>1</v>
      </c>
      <c r="Y140">
        <v>3.9999999999999996</v>
      </c>
      <c r="Z140">
        <v>3.9999999999999996</v>
      </c>
      <c r="AA140">
        <v>3.9999999999999996</v>
      </c>
      <c r="AB140">
        <v>3.4999999999999996</v>
      </c>
      <c r="AC140">
        <v>3.4999999999999996</v>
      </c>
      <c r="AD140">
        <v>3.4999999999999996</v>
      </c>
      <c r="AE140">
        <v>2.5</v>
      </c>
      <c r="AF140">
        <v>1</v>
      </c>
      <c r="AG140">
        <v>1.3333333333333335</v>
      </c>
      <c r="AH140">
        <v>-1</v>
      </c>
      <c r="AI140">
        <v>0.66666666666666663</v>
      </c>
      <c r="AJ140">
        <v>0.66666666666666663</v>
      </c>
      <c r="AK140">
        <v>-1</v>
      </c>
      <c r="AL140">
        <v>-1</v>
      </c>
      <c r="AM140">
        <v>-1</v>
      </c>
      <c r="AN140">
        <v>3.4999999999999996</v>
      </c>
      <c r="AO140">
        <v>-1</v>
      </c>
      <c r="AP140">
        <v>-1</v>
      </c>
      <c r="AQ140">
        <v>-1</v>
      </c>
      <c r="AR140">
        <v>1</v>
      </c>
      <c r="AS140">
        <v>-1</v>
      </c>
      <c r="AT140">
        <v>2.3333333333333335</v>
      </c>
      <c r="AU140">
        <v>2.3333333333333335</v>
      </c>
      <c r="AV140">
        <v>-1</v>
      </c>
      <c r="AW140">
        <v>1</v>
      </c>
      <c r="AX140">
        <v>1.5</v>
      </c>
      <c r="AY140">
        <v>-1</v>
      </c>
      <c r="AZ140">
        <v>-1</v>
      </c>
      <c r="BA140">
        <v>-1</v>
      </c>
      <c r="BB140">
        <v>-1</v>
      </c>
      <c r="BC140">
        <v>-1</v>
      </c>
      <c r="BD140">
        <v>3.4999999999999996</v>
      </c>
      <c r="BE140">
        <v>3.4999999999999996</v>
      </c>
      <c r="BF140">
        <v>-1</v>
      </c>
      <c r="BG140">
        <v>3.4999999999999996</v>
      </c>
      <c r="BH140">
        <v>3.4999999999999996</v>
      </c>
      <c r="BI140">
        <v>-1</v>
      </c>
      <c r="BJ140">
        <v>3.4999999999999996</v>
      </c>
      <c r="BK140">
        <v>0</v>
      </c>
      <c r="BL140">
        <v>2.5</v>
      </c>
      <c r="BM140">
        <v>1</v>
      </c>
      <c r="BN140">
        <v>1</v>
      </c>
      <c r="BO140">
        <v>1</v>
      </c>
      <c r="BP140">
        <v>-1</v>
      </c>
      <c r="BQ140">
        <v>-1</v>
      </c>
      <c r="BR140">
        <v>3.9999999999999996</v>
      </c>
      <c r="BS140">
        <v>2</v>
      </c>
      <c r="BT140">
        <v>3.9999999999999996</v>
      </c>
      <c r="BU140">
        <v>-1</v>
      </c>
      <c r="BV140">
        <v>2.4999999999999996</v>
      </c>
      <c r="BW140">
        <v>-1</v>
      </c>
      <c r="BX140">
        <v>-1</v>
      </c>
      <c r="BY140">
        <v>-1</v>
      </c>
      <c r="BZ140">
        <v>1.3333333333333335</v>
      </c>
      <c r="CA140">
        <v>1</v>
      </c>
      <c r="CB140">
        <v>3.4999999999999996</v>
      </c>
      <c r="CC140">
        <v>0.16666666666666666</v>
      </c>
      <c r="CD140">
        <v>2.833333333333333</v>
      </c>
      <c r="CE140">
        <v>2</v>
      </c>
      <c r="CF140">
        <v>3.9999999999999996</v>
      </c>
      <c r="CG140">
        <v>1.3333333333333335</v>
      </c>
      <c r="CH140">
        <v>0</v>
      </c>
      <c r="CI140">
        <v>0</v>
      </c>
      <c r="CJ140">
        <v>1.1666666666666667</v>
      </c>
      <c r="CK140">
        <v>-1</v>
      </c>
      <c r="CL140">
        <v>3.9999999999999996</v>
      </c>
      <c r="CM140">
        <v>-1</v>
      </c>
      <c r="CN140">
        <v>-1</v>
      </c>
      <c r="CO140">
        <v>3.4999999999999996</v>
      </c>
      <c r="CP140">
        <v>0</v>
      </c>
      <c r="CQ140">
        <v>1</v>
      </c>
      <c r="CR140">
        <v>3.9999999999999996</v>
      </c>
      <c r="CS140">
        <v>-1</v>
      </c>
      <c r="CT140">
        <v>-1</v>
      </c>
      <c r="CU140">
        <v>3.4999999999999996</v>
      </c>
      <c r="CV140">
        <v>2.5</v>
      </c>
      <c r="CW140">
        <v>-1</v>
      </c>
      <c r="CX140">
        <v>-1</v>
      </c>
      <c r="CY140">
        <v>1</v>
      </c>
      <c r="CZ140">
        <v>-1</v>
      </c>
      <c r="DA140">
        <v>-1</v>
      </c>
      <c r="DB140">
        <v>2</v>
      </c>
      <c r="DC140">
        <v>0</v>
      </c>
      <c r="DD140">
        <v>3.4999999999999996</v>
      </c>
      <c r="DE140">
        <v>1.8333333333333335</v>
      </c>
      <c r="DF140">
        <v>2.5</v>
      </c>
      <c r="DG140">
        <v>-1</v>
      </c>
      <c r="DH140">
        <v>2.5</v>
      </c>
      <c r="DI140">
        <v>2.9999999999999996</v>
      </c>
      <c r="DJ140">
        <v>-1</v>
      </c>
      <c r="DK140">
        <v>-1</v>
      </c>
      <c r="DL140">
        <v>3.4999999999999996</v>
      </c>
      <c r="DM140">
        <v>0.66666666666666663</v>
      </c>
      <c r="DN140">
        <v>0</v>
      </c>
      <c r="DO140">
        <v>2.5</v>
      </c>
      <c r="DP140">
        <v>1</v>
      </c>
      <c r="DQ140">
        <v>2.833333333333333</v>
      </c>
      <c r="DR140">
        <v>3.9999999999999996</v>
      </c>
      <c r="DS140">
        <v>3.4999999999999996</v>
      </c>
      <c r="DT140">
        <v>3.9999999999999996</v>
      </c>
      <c r="DU140">
        <v>1</v>
      </c>
      <c r="DV140">
        <v>1.1666666666666667</v>
      </c>
      <c r="DW140">
        <v>3.4999999999999996</v>
      </c>
      <c r="DX140">
        <v>1</v>
      </c>
      <c r="DY140">
        <v>1.8333333333333335</v>
      </c>
      <c r="DZ140">
        <v>1.1666666666666667</v>
      </c>
      <c r="EA140">
        <v>3.4999999999999996</v>
      </c>
      <c r="EB140">
        <v>-1</v>
      </c>
      <c r="EC140">
        <v>3.4999999999999996</v>
      </c>
      <c r="ED140">
        <v>1.8333333333333335</v>
      </c>
      <c r="EE140">
        <v>0.66666666666666663</v>
      </c>
      <c r="EF140">
        <v>3.4999999999999996</v>
      </c>
      <c r="EG140">
        <v>0</v>
      </c>
      <c r="EH140">
        <v>3.4999999999999996</v>
      </c>
      <c r="EI140">
        <v>2</v>
      </c>
      <c r="EJ140">
        <v>0</v>
      </c>
    </row>
    <row r="141" spans="1:144" x14ac:dyDescent="0.35">
      <c r="A141" t="s">
        <v>968</v>
      </c>
      <c r="B141">
        <v>3.4999999999999996</v>
      </c>
      <c r="C141">
        <v>3.9999999999999996</v>
      </c>
      <c r="D141">
        <v>3.9999999999999996</v>
      </c>
      <c r="E141">
        <v>2.333333333333333</v>
      </c>
      <c r="F141">
        <v>1.8333333333333335</v>
      </c>
      <c r="G141">
        <v>1.8333333333333335</v>
      </c>
      <c r="H141">
        <v>1.3333333333333335</v>
      </c>
      <c r="I141">
        <v>3.9999999999999996</v>
      </c>
      <c r="J141">
        <v>3.4999999999999996</v>
      </c>
      <c r="K141">
        <v>0</v>
      </c>
      <c r="L141">
        <v>3.9999999999999996</v>
      </c>
      <c r="M141">
        <v>3.9999999999999996</v>
      </c>
      <c r="N141">
        <v>2.4999999999999996</v>
      </c>
      <c r="O141">
        <v>3.9999999999999996</v>
      </c>
      <c r="P141">
        <v>3.9999999999999996</v>
      </c>
      <c r="Q141">
        <v>2.833333333333333</v>
      </c>
      <c r="R141">
        <v>1.3333333333333335</v>
      </c>
      <c r="S141">
        <v>3.9999999999999996</v>
      </c>
      <c r="T141">
        <v>3.9999999999999996</v>
      </c>
      <c r="U141">
        <v>3.9999999999999996</v>
      </c>
      <c r="V141">
        <v>3.4999999999999996</v>
      </c>
      <c r="W141">
        <v>2.9999999999999996</v>
      </c>
      <c r="X141">
        <v>1</v>
      </c>
      <c r="Y141">
        <v>3.9999999999999996</v>
      </c>
      <c r="Z141">
        <v>3.9999999999999996</v>
      </c>
      <c r="AA141">
        <v>3.9999999999999996</v>
      </c>
      <c r="AB141">
        <v>3.4999999999999996</v>
      </c>
      <c r="AC141">
        <v>3.4999999999999996</v>
      </c>
      <c r="AD141">
        <v>3.4999999999999996</v>
      </c>
      <c r="AE141">
        <v>3.4999999999999996</v>
      </c>
      <c r="AF141">
        <v>2.333333333333333</v>
      </c>
      <c r="AG141">
        <v>2.4999999999999996</v>
      </c>
      <c r="AH141">
        <v>0.33333333333333331</v>
      </c>
      <c r="AI141">
        <v>1.8333333333333335</v>
      </c>
      <c r="AJ141">
        <v>1.8333333333333335</v>
      </c>
      <c r="AK141">
        <v>0.33333333333333331</v>
      </c>
      <c r="AL141">
        <v>2</v>
      </c>
      <c r="AM141">
        <v>0.33333333333333331</v>
      </c>
      <c r="AN141">
        <v>3.4999999999999996</v>
      </c>
      <c r="AO141">
        <v>0</v>
      </c>
      <c r="AP141">
        <v>0</v>
      </c>
      <c r="AQ141">
        <v>0</v>
      </c>
      <c r="AR141">
        <v>2.333333333333333</v>
      </c>
      <c r="AS141">
        <v>0.33333333333333331</v>
      </c>
      <c r="AT141">
        <v>3.4999999999999996</v>
      </c>
      <c r="AU141">
        <v>3.4999999999999996</v>
      </c>
      <c r="AV141">
        <v>0</v>
      </c>
      <c r="AW141">
        <v>1.3333333333333335</v>
      </c>
      <c r="AX141">
        <v>2.833333333333333</v>
      </c>
      <c r="AY141">
        <v>0.33333333333333331</v>
      </c>
      <c r="AZ141">
        <v>0.16666666666666666</v>
      </c>
      <c r="BA141">
        <v>0.16666666666666666</v>
      </c>
      <c r="BB141">
        <v>0</v>
      </c>
      <c r="BC141">
        <v>-1</v>
      </c>
      <c r="BD141">
        <v>3.4999999999999996</v>
      </c>
      <c r="BE141">
        <v>3.4999999999999996</v>
      </c>
      <c r="BF141">
        <v>0.33333333333333331</v>
      </c>
      <c r="BG141">
        <v>3.4999999999999996</v>
      </c>
      <c r="BH141">
        <v>3.4999999999999996</v>
      </c>
      <c r="BI141">
        <v>0</v>
      </c>
      <c r="BJ141">
        <v>3.4999999999999996</v>
      </c>
      <c r="BK141">
        <v>1.3333333333333335</v>
      </c>
      <c r="BL141">
        <v>3.833333333333333</v>
      </c>
      <c r="BM141">
        <v>2.333333333333333</v>
      </c>
      <c r="BN141">
        <v>1.3333333333333335</v>
      </c>
      <c r="BO141">
        <v>1.3333333333333335</v>
      </c>
      <c r="BP141">
        <v>0.5</v>
      </c>
      <c r="BQ141">
        <v>-1</v>
      </c>
      <c r="BR141">
        <v>3.9999999999999996</v>
      </c>
      <c r="BS141">
        <v>3.333333333333333</v>
      </c>
      <c r="BT141">
        <v>3.9999999999999996</v>
      </c>
      <c r="BU141">
        <v>0.33333333333333331</v>
      </c>
      <c r="BV141">
        <v>2.4999999999999996</v>
      </c>
      <c r="BW141">
        <v>0.33333333333333331</v>
      </c>
      <c r="BX141">
        <v>0</v>
      </c>
      <c r="BY141">
        <v>0</v>
      </c>
      <c r="BZ141">
        <v>2.4999999999999996</v>
      </c>
      <c r="CA141">
        <v>1.3333333333333335</v>
      </c>
      <c r="CB141">
        <v>3.4999999999999996</v>
      </c>
      <c r="CC141">
        <v>1.3333333333333335</v>
      </c>
      <c r="CD141">
        <v>2.9999999999999996</v>
      </c>
      <c r="CE141">
        <v>2.9999999999999996</v>
      </c>
      <c r="CF141">
        <v>3.9999999999999996</v>
      </c>
      <c r="CG141">
        <v>2.333333333333333</v>
      </c>
      <c r="CH141">
        <v>1.1666666666666667</v>
      </c>
      <c r="CI141">
        <v>1.3333333333333335</v>
      </c>
      <c r="CJ141">
        <v>1.3333333333333335</v>
      </c>
      <c r="CK141">
        <v>0</v>
      </c>
      <c r="CL141">
        <v>3.9999999999999996</v>
      </c>
      <c r="CM141">
        <v>0</v>
      </c>
      <c r="CN141">
        <v>0</v>
      </c>
      <c r="CO141">
        <v>3.4999999999999996</v>
      </c>
      <c r="CP141">
        <v>1</v>
      </c>
      <c r="CQ141">
        <v>1.3333333333333335</v>
      </c>
      <c r="CR141">
        <v>3.9999999999999996</v>
      </c>
      <c r="CS141">
        <v>0.33333333333333331</v>
      </c>
      <c r="CT141">
        <v>0.33333333333333331</v>
      </c>
      <c r="CU141">
        <v>3.4999999999999996</v>
      </c>
      <c r="CV141">
        <v>2.5</v>
      </c>
      <c r="CW141">
        <v>0</v>
      </c>
      <c r="CX141">
        <v>0</v>
      </c>
      <c r="CY141">
        <v>1</v>
      </c>
      <c r="CZ141">
        <v>0</v>
      </c>
      <c r="DA141">
        <v>0.33333333333333331</v>
      </c>
      <c r="DB141">
        <v>3.333333333333333</v>
      </c>
      <c r="DC141">
        <v>1.3333333333333335</v>
      </c>
      <c r="DD141">
        <v>3.4999999999999996</v>
      </c>
      <c r="DE141">
        <v>2.833333333333333</v>
      </c>
      <c r="DF141">
        <v>3.4999999999999996</v>
      </c>
      <c r="DG141">
        <v>0</v>
      </c>
      <c r="DH141">
        <v>3.4999999999999996</v>
      </c>
      <c r="DI141">
        <v>2.9999999999999996</v>
      </c>
      <c r="DJ141">
        <v>0</v>
      </c>
      <c r="DK141">
        <v>0.16666666666666666</v>
      </c>
      <c r="DL141">
        <v>3.4999999999999996</v>
      </c>
      <c r="DM141">
        <v>2</v>
      </c>
      <c r="DN141">
        <v>1.3333333333333335</v>
      </c>
      <c r="DO141">
        <v>3.4999999999999996</v>
      </c>
      <c r="DP141">
        <v>1.3333333333333335</v>
      </c>
      <c r="DQ141">
        <v>2.833333333333333</v>
      </c>
      <c r="DR141">
        <v>3.9999999999999996</v>
      </c>
      <c r="DS141">
        <v>3.4999999999999996</v>
      </c>
      <c r="DT141">
        <v>3.9999999999999996</v>
      </c>
      <c r="DU141">
        <v>1.1666666666666667</v>
      </c>
      <c r="DV141">
        <v>1.3333333333333335</v>
      </c>
      <c r="DW141">
        <v>3.4999999999999996</v>
      </c>
      <c r="DX141">
        <v>1.1666666666666667</v>
      </c>
      <c r="DY141">
        <v>2.9999999999999996</v>
      </c>
      <c r="DZ141">
        <v>2.4999999999999996</v>
      </c>
      <c r="EA141">
        <v>3.4999999999999996</v>
      </c>
      <c r="EB141">
        <v>-1</v>
      </c>
      <c r="EC141">
        <v>3.4999999999999996</v>
      </c>
      <c r="ED141">
        <v>2</v>
      </c>
      <c r="EE141">
        <v>1.8333333333333335</v>
      </c>
      <c r="EF141">
        <v>3.4999999999999996</v>
      </c>
      <c r="EG141">
        <v>1.3333333333333335</v>
      </c>
      <c r="EH141">
        <v>3.4999999999999996</v>
      </c>
      <c r="EI141">
        <v>2.333333333333333</v>
      </c>
      <c r="EJ141">
        <v>1.3333333333333335</v>
      </c>
      <c r="EK141">
        <v>0</v>
      </c>
    </row>
    <row r="142" spans="1:144" x14ac:dyDescent="0.35">
      <c r="A142" t="s">
        <v>969</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c r="Z142">
        <v>-1</v>
      </c>
      <c r="AA142">
        <v>-1</v>
      </c>
      <c r="AB142">
        <v>-1</v>
      </c>
      <c r="AC142">
        <v>-1</v>
      </c>
      <c r="AD142">
        <v>-1</v>
      </c>
      <c r="AE142">
        <v>-1</v>
      </c>
      <c r="AF142">
        <v>-1</v>
      </c>
      <c r="AG142">
        <v>-1</v>
      </c>
      <c r="AH142">
        <v>-1</v>
      </c>
      <c r="AI142">
        <v>-1</v>
      </c>
      <c r="AJ142">
        <v>-1</v>
      </c>
      <c r="AK142">
        <v>-1</v>
      </c>
      <c r="AL142">
        <v>-1</v>
      </c>
      <c r="AM142">
        <v>-1</v>
      </c>
      <c r="AN142">
        <v>-1</v>
      </c>
      <c r="AO142">
        <v>-1</v>
      </c>
      <c r="AP142">
        <v>-1</v>
      </c>
      <c r="AQ142">
        <v>-1</v>
      </c>
      <c r="AR142">
        <v>-1</v>
      </c>
      <c r="AS142">
        <v>-1</v>
      </c>
      <c r="AT142">
        <v>-1</v>
      </c>
      <c r="AU142">
        <v>-1</v>
      </c>
      <c r="AV142">
        <v>-1</v>
      </c>
      <c r="AW142">
        <v>-1</v>
      </c>
      <c r="AX142">
        <v>-1</v>
      </c>
      <c r="AY142">
        <v>-1</v>
      </c>
      <c r="AZ142">
        <v>-1</v>
      </c>
      <c r="BA142">
        <v>-1</v>
      </c>
      <c r="BB142">
        <v>-1</v>
      </c>
      <c r="BC142">
        <v>-1</v>
      </c>
      <c r="BD142">
        <v>-1</v>
      </c>
      <c r="BE142">
        <v>-1</v>
      </c>
      <c r="BF142">
        <v>-1</v>
      </c>
      <c r="BG142">
        <v>-1</v>
      </c>
      <c r="BH142">
        <v>-1</v>
      </c>
      <c r="BI142">
        <v>-1</v>
      </c>
      <c r="BJ142">
        <v>-1</v>
      </c>
      <c r="BK142">
        <v>-1</v>
      </c>
      <c r="BL142">
        <v>-1</v>
      </c>
      <c r="BM142">
        <v>-1</v>
      </c>
      <c r="BN142">
        <v>-1</v>
      </c>
      <c r="BO142">
        <v>-1</v>
      </c>
      <c r="BP142">
        <v>-1</v>
      </c>
      <c r="BQ142">
        <v>-1</v>
      </c>
      <c r="BR142">
        <v>-1</v>
      </c>
      <c r="BS142">
        <v>-1</v>
      </c>
      <c r="BT142">
        <v>-1</v>
      </c>
      <c r="BU142">
        <v>-1</v>
      </c>
      <c r="BV142">
        <v>-1</v>
      </c>
      <c r="BW142">
        <v>-1</v>
      </c>
      <c r="BX142">
        <v>-1</v>
      </c>
      <c r="BY142">
        <v>-1</v>
      </c>
      <c r="BZ142">
        <v>-1</v>
      </c>
      <c r="CA142">
        <v>-1</v>
      </c>
      <c r="CB142">
        <v>-1</v>
      </c>
      <c r="CC142">
        <v>-1</v>
      </c>
      <c r="CD142">
        <v>-1</v>
      </c>
      <c r="CE142">
        <v>-1</v>
      </c>
      <c r="CF142">
        <v>-1</v>
      </c>
      <c r="CG142">
        <v>-1</v>
      </c>
      <c r="CH142">
        <v>-1</v>
      </c>
      <c r="CI142">
        <v>-1</v>
      </c>
      <c r="CJ142">
        <v>-1</v>
      </c>
      <c r="CK142">
        <v>-1</v>
      </c>
      <c r="CL142">
        <v>-1</v>
      </c>
      <c r="CM142">
        <v>-1</v>
      </c>
      <c r="CN142">
        <v>-1</v>
      </c>
      <c r="CO142">
        <v>-1</v>
      </c>
      <c r="CP142">
        <v>-1</v>
      </c>
      <c r="CQ142">
        <v>-1</v>
      </c>
      <c r="CR142">
        <v>-1</v>
      </c>
      <c r="CS142">
        <v>-1</v>
      </c>
      <c r="CT142">
        <v>-1</v>
      </c>
      <c r="CU142">
        <v>-1</v>
      </c>
      <c r="CV142">
        <v>-1</v>
      </c>
      <c r="CW142">
        <v>-1</v>
      </c>
      <c r="CX142">
        <v>-1</v>
      </c>
      <c r="CY142">
        <v>-1</v>
      </c>
      <c r="CZ142">
        <v>-1</v>
      </c>
      <c r="DA142">
        <v>-1</v>
      </c>
      <c r="DB142">
        <v>-1</v>
      </c>
      <c r="DC142">
        <v>-1</v>
      </c>
      <c r="DD142">
        <v>-1</v>
      </c>
      <c r="DE142">
        <v>-1</v>
      </c>
      <c r="DF142">
        <v>-1</v>
      </c>
      <c r="DG142">
        <v>-1</v>
      </c>
      <c r="DH142">
        <v>-1</v>
      </c>
      <c r="DI142">
        <v>-1</v>
      </c>
      <c r="DJ142">
        <v>-1</v>
      </c>
      <c r="DK142">
        <v>-1</v>
      </c>
      <c r="DL142">
        <v>-1</v>
      </c>
      <c r="DM142">
        <v>-1</v>
      </c>
      <c r="DN142">
        <v>-1</v>
      </c>
      <c r="DO142">
        <v>-1</v>
      </c>
      <c r="DP142">
        <v>-1</v>
      </c>
      <c r="DQ142">
        <v>-1</v>
      </c>
      <c r="DR142">
        <v>-1</v>
      </c>
      <c r="DS142">
        <v>-1</v>
      </c>
      <c r="DT142">
        <v>-1</v>
      </c>
      <c r="DU142">
        <v>-1</v>
      </c>
      <c r="DV142">
        <v>-1</v>
      </c>
      <c r="DW142">
        <v>-1</v>
      </c>
      <c r="DX142">
        <v>-1</v>
      </c>
      <c r="DY142">
        <v>-1</v>
      </c>
      <c r="DZ142">
        <v>-1</v>
      </c>
      <c r="EA142">
        <v>-1</v>
      </c>
      <c r="EB142">
        <v>-1</v>
      </c>
      <c r="EC142">
        <v>-1</v>
      </c>
      <c r="ED142">
        <v>-1</v>
      </c>
      <c r="EE142">
        <v>-1</v>
      </c>
      <c r="EF142">
        <v>-1</v>
      </c>
      <c r="EG142">
        <v>-1</v>
      </c>
      <c r="EH142">
        <v>-1</v>
      </c>
      <c r="EI142">
        <v>-1</v>
      </c>
      <c r="EJ142">
        <v>-1</v>
      </c>
      <c r="EK142">
        <v>-1</v>
      </c>
      <c r="EL142">
        <v>0</v>
      </c>
    </row>
    <row r="143" spans="1:144" x14ac:dyDescent="0.35">
      <c r="A143" t="s">
        <v>970</v>
      </c>
      <c r="B143">
        <v>1.5000000000000002</v>
      </c>
      <c r="C143">
        <v>1.6666666666666667</v>
      </c>
      <c r="D143">
        <v>2.9999999999999996</v>
      </c>
      <c r="E143">
        <v>-1</v>
      </c>
      <c r="F143">
        <v>-1</v>
      </c>
      <c r="G143">
        <v>-1</v>
      </c>
      <c r="H143">
        <v>-1</v>
      </c>
      <c r="I143">
        <v>2.9999999999999996</v>
      </c>
      <c r="J143">
        <v>-1</v>
      </c>
      <c r="K143">
        <v>-1</v>
      </c>
      <c r="L143">
        <v>2.6666666666666665</v>
      </c>
      <c r="M143">
        <v>1.8333333333333335</v>
      </c>
      <c r="N143">
        <v>0.16666666666666666</v>
      </c>
      <c r="O143">
        <v>2.6666666666666665</v>
      </c>
      <c r="P143">
        <v>2.9999999999999996</v>
      </c>
      <c r="Q143">
        <v>-1</v>
      </c>
      <c r="R143">
        <v>-1</v>
      </c>
      <c r="S143">
        <v>2.9999999999999996</v>
      </c>
      <c r="T143">
        <v>2.833333333333333</v>
      </c>
      <c r="U143">
        <v>2.9999999999999996</v>
      </c>
      <c r="V143">
        <v>1.1666666666666667</v>
      </c>
      <c r="W143">
        <v>1.1666666666666667</v>
      </c>
      <c r="X143">
        <v>-1</v>
      </c>
      <c r="Y143">
        <v>2.9999999999999996</v>
      </c>
      <c r="Z143">
        <v>2.9999999999999996</v>
      </c>
      <c r="AA143">
        <v>2.9999999999999996</v>
      </c>
      <c r="AB143">
        <v>1.1666666666666667</v>
      </c>
      <c r="AC143">
        <v>1.1666666666666667</v>
      </c>
      <c r="AD143">
        <v>1.1666666666666667</v>
      </c>
      <c r="AE143">
        <v>-1</v>
      </c>
      <c r="AF143">
        <v>-1</v>
      </c>
      <c r="AG143">
        <v>-1</v>
      </c>
      <c r="AH143">
        <v>-1</v>
      </c>
      <c r="AI143">
        <v>-1</v>
      </c>
      <c r="AJ143">
        <v>-1</v>
      </c>
      <c r="AK143">
        <v>-1</v>
      </c>
      <c r="AL143">
        <v>-1</v>
      </c>
      <c r="AM143">
        <v>-1</v>
      </c>
      <c r="AN143">
        <v>2.1666666666666665</v>
      </c>
      <c r="AO143">
        <v>-1</v>
      </c>
      <c r="AP143">
        <v>-1</v>
      </c>
      <c r="AQ143">
        <v>-1</v>
      </c>
      <c r="AR143">
        <v>-1</v>
      </c>
      <c r="AS143">
        <v>-1</v>
      </c>
      <c r="AT143">
        <v>-1</v>
      </c>
      <c r="AU143">
        <v>-1</v>
      </c>
      <c r="AV143">
        <v>-1</v>
      </c>
      <c r="AW143">
        <v>-1</v>
      </c>
      <c r="AX143">
        <v>-1</v>
      </c>
      <c r="AY143">
        <v>-1</v>
      </c>
      <c r="AZ143">
        <v>-1</v>
      </c>
      <c r="BA143">
        <v>-1</v>
      </c>
      <c r="BB143">
        <v>-1</v>
      </c>
      <c r="BC143">
        <v>-1</v>
      </c>
      <c r="BD143">
        <v>0.16666666666666666</v>
      </c>
      <c r="BE143">
        <v>1.1666666666666667</v>
      </c>
      <c r="BF143">
        <v>-1</v>
      </c>
      <c r="BG143">
        <v>1.1666666666666667</v>
      </c>
      <c r="BH143">
        <v>1.1666666666666667</v>
      </c>
      <c r="BI143">
        <v>-1</v>
      </c>
      <c r="BJ143">
        <v>2.4999999999999996</v>
      </c>
      <c r="BK143">
        <v>-1</v>
      </c>
      <c r="BL143">
        <v>-1</v>
      </c>
      <c r="BM143">
        <v>-1</v>
      </c>
      <c r="BN143">
        <v>-1</v>
      </c>
      <c r="BO143">
        <v>-1</v>
      </c>
      <c r="BP143">
        <v>-1</v>
      </c>
      <c r="BQ143">
        <v>-1</v>
      </c>
      <c r="BR143">
        <v>0.66666666666666663</v>
      </c>
      <c r="BS143">
        <v>-1</v>
      </c>
      <c r="BT143">
        <v>1.6666666666666667</v>
      </c>
      <c r="BU143">
        <v>-1</v>
      </c>
      <c r="BV143">
        <v>0.16666666666666666</v>
      </c>
      <c r="BW143">
        <v>-1</v>
      </c>
      <c r="BX143">
        <v>-1</v>
      </c>
      <c r="BY143">
        <v>-1</v>
      </c>
      <c r="BZ143">
        <v>-1</v>
      </c>
      <c r="CA143">
        <v>-1</v>
      </c>
      <c r="CB143">
        <v>1.3333333333333335</v>
      </c>
      <c r="CC143">
        <v>-1</v>
      </c>
      <c r="CD143">
        <v>1.1666666666666667</v>
      </c>
      <c r="CE143">
        <v>-1</v>
      </c>
      <c r="CF143">
        <v>1.6666666666666667</v>
      </c>
      <c r="CG143">
        <v>-1</v>
      </c>
      <c r="CH143">
        <v>-1</v>
      </c>
      <c r="CI143">
        <v>-1</v>
      </c>
      <c r="CJ143">
        <v>-1</v>
      </c>
      <c r="CK143">
        <v>-1</v>
      </c>
      <c r="CL143">
        <v>0.66666666666666663</v>
      </c>
      <c r="CM143">
        <v>-1</v>
      </c>
      <c r="CN143">
        <v>-1</v>
      </c>
      <c r="CO143">
        <v>0.33333333333333331</v>
      </c>
      <c r="CP143">
        <v>-1</v>
      </c>
      <c r="CQ143">
        <v>-1</v>
      </c>
      <c r="CR143">
        <v>1.6666666666666667</v>
      </c>
      <c r="CS143">
        <v>-1</v>
      </c>
      <c r="CT143">
        <v>-1</v>
      </c>
      <c r="CU143">
        <v>2.4999999999999996</v>
      </c>
      <c r="CV143">
        <v>-1</v>
      </c>
      <c r="CW143">
        <v>-1</v>
      </c>
      <c r="CX143">
        <v>-1</v>
      </c>
      <c r="CY143">
        <v>-1</v>
      </c>
      <c r="CZ143">
        <v>-1</v>
      </c>
      <c r="DA143">
        <v>-1</v>
      </c>
      <c r="DB143">
        <v>-1</v>
      </c>
      <c r="DC143">
        <v>-1</v>
      </c>
      <c r="DD143">
        <v>1.3333333333333335</v>
      </c>
      <c r="DE143">
        <v>-1</v>
      </c>
      <c r="DF143">
        <v>-1</v>
      </c>
      <c r="DG143">
        <v>-1</v>
      </c>
      <c r="DH143">
        <v>-1</v>
      </c>
      <c r="DI143">
        <v>0.16666666666666666</v>
      </c>
      <c r="DJ143">
        <v>-1</v>
      </c>
      <c r="DK143">
        <v>-1</v>
      </c>
      <c r="DL143">
        <v>0.33333333333333331</v>
      </c>
      <c r="DM143">
        <v>-1</v>
      </c>
      <c r="DN143">
        <v>-1</v>
      </c>
      <c r="DO143">
        <v>-1</v>
      </c>
      <c r="DP143">
        <v>-1</v>
      </c>
      <c r="DQ143">
        <v>0</v>
      </c>
      <c r="DR143">
        <v>2</v>
      </c>
      <c r="DS143">
        <v>1.5000000000000002</v>
      </c>
      <c r="DT143">
        <v>0.83333333333333326</v>
      </c>
      <c r="DU143">
        <v>-1</v>
      </c>
      <c r="DV143">
        <v>-1</v>
      </c>
      <c r="DW143">
        <v>1.1666666666666667</v>
      </c>
      <c r="DX143">
        <v>-1</v>
      </c>
      <c r="DY143">
        <v>-1</v>
      </c>
      <c r="DZ143">
        <v>-1</v>
      </c>
      <c r="EA143">
        <v>1.1666666666666667</v>
      </c>
      <c r="EB143">
        <v>-1</v>
      </c>
      <c r="EC143">
        <v>1.1666666666666667</v>
      </c>
      <c r="ED143">
        <v>-1</v>
      </c>
      <c r="EE143">
        <v>-1</v>
      </c>
      <c r="EF143">
        <v>1.3333333333333335</v>
      </c>
      <c r="EG143">
        <v>-1</v>
      </c>
      <c r="EH143">
        <v>1.1666666666666667</v>
      </c>
      <c r="EI143">
        <v>0</v>
      </c>
      <c r="EJ143">
        <v>-1</v>
      </c>
      <c r="EK143">
        <v>-1</v>
      </c>
      <c r="EL143">
        <v>2</v>
      </c>
      <c r="EM143">
        <v>0</v>
      </c>
    </row>
    <row r="144" spans="1:144" x14ac:dyDescent="0.35">
      <c r="A144" t="s">
        <v>971</v>
      </c>
      <c r="B144">
        <v>3.4999999999999996</v>
      </c>
      <c r="C144">
        <v>3.9999999999999996</v>
      </c>
      <c r="D144">
        <v>3.9999999999999996</v>
      </c>
      <c r="E144">
        <v>2.333333333333333</v>
      </c>
      <c r="F144">
        <v>1.8333333333333335</v>
      </c>
      <c r="G144">
        <v>1.8333333333333335</v>
      </c>
      <c r="H144">
        <v>1.3333333333333335</v>
      </c>
      <c r="I144">
        <v>3.9999999999999996</v>
      </c>
      <c r="J144">
        <v>3.333333333333333</v>
      </c>
      <c r="K144">
        <v>0</v>
      </c>
      <c r="L144">
        <v>3.9999999999999996</v>
      </c>
      <c r="M144">
        <v>3.9999999999999996</v>
      </c>
      <c r="N144">
        <v>2.333333333333333</v>
      </c>
      <c r="O144">
        <v>3.9999999999999996</v>
      </c>
      <c r="P144">
        <v>3.9999999999999996</v>
      </c>
      <c r="Q144">
        <v>2.833333333333333</v>
      </c>
      <c r="R144">
        <v>1.3333333333333335</v>
      </c>
      <c r="S144">
        <v>3.9999999999999996</v>
      </c>
      <c r="T144">
        <v>3.9999999999999996</v>
      </c>
      <c r="U144">
        <v>3.9999999999999996</v>
      </c>
      <c r="V144">
        <v>3.4999999999999996</v>
      </c>
      <c r="W144">
        <v>2.9999999999999996</v>
      </c>
      <c r="X144">
        <v>1</v>
      </c>
      <c r="Y144">
        <v>3.9999999999999996</v>
      </c>
      <c r="Z144">
        <v>3.9999999999999996</v>
      </c>
      <c r="AA144">
        <v>3.9999999999999996</v>
      </c>
      <c r="AB144">
        <v>3.4999999999999996</v>
      </c>
      <c r="AC144">
        <v>3.4999999999999996</v>
      </c>
      <c r="AD144">
        <v>3.4999999999999996</v>
      </c>
      <c r="AE144">
        <v>3.4999999999999996</v>
      </c>
      <c r="AF144">
        <v>2.333333333333333</v>
      </c>
      <c r="AG144">
        <v>2.4999999999999996</v>
      </c>
      <c r="AH144">
        <v>0.33333333333333331</v>
      </c>
      <c r="AI144">
        <v>1.8333333333333335</v>
      </c>
      <c r="AJ144">
        <v>1.8333333333333335</v>
      </c>
      <c r="AK144">
        <v>0.33333333333333331</v>
      </c>
      <c r="AL144">
        <v>1.8333333333333333</v>
      </c>
      <c r="AM144">
        <v>0.33333333333333331</v>
      </c>
      <c r="AN144">
        <v>3.4999999999999996</v>
      </c>
      <c r="AO144">
        <v>0</v>
      </c>
      <c r="AP144">
        <v>0</v>
      </c>
      <c r="AQ144">
        <v>0</v>
      </c>
      <c r="AR144">
        <v>2.333333333333333</v>
      </c>
      <c r="AS144">
        <v>0.33333333333333331</v>
      </c>
      <c r="AT144">
        <v>3.333333333333333</v>
      </c>
      <c r="AU144">
        <v>3.333333333333333</v>
      </c>
      <c r="AV144">
        <v>0</v>
      </c>
      <c r="AW144">
        <v>1.3333333333333335</v>
      </c>
      <c r="AX144">
        <v>2.833333333333333</v>
      </c>
      <c r="AY144">
        <v>0.16666666666666666</v>
      </c>
      <c r="AZ144">
        <v>0.16666666666666666</v>
      </c>
      <c r="BA144">
        <v>0.16666666666666666</v>
      </c>
      <c r="BB144">
        <v>0</v>
      </c>
      <c r="BC144">
        <v>-1</v>
      </c>
      <c r="BD144">
        <v>3.4999999999999996</v>
      </c>
      <c r="BE144">
        <v>3.4999999999999996</v>
      </c>
      <c r="BF144">
        <v>0.33333333333333331</v>
      </c>
      <c r="BG144">
        <v>3.4999999999999996</v>
      </c>
      <c r="BH144">
        <v>3.4999999999999996</v>
      </c>
      <c r="BI144">
        <v>0</v>
      </c>
      <c r="BJ144">
        <v>3.4999999999999996</v>
      </c>
      <c r="BK144">
        <v>1.3333333333333335</v>
      </c>
      <c r="BL144">
        <v>3.833333333333333</v>
      </c>
      <c r="BM144">
        <v>2.333333333333333</v>
      </c>
      <c r="BN144">
        <v>1.3333333333333335</v>
      </c>
      <c r="BO144">
        <v>1.3333333333333335</v>
      </c>
      <c r="BP144">
        <v>0.5</v>
      </c>
      <c r="BQ144">
        <v>-1</v>
      </c>
      <c r="BR144">
        <v>3.9999999999999996</v>
      </c>
      <c r="BS144">
        <v>3.333333333333333</v>
      </c>
      <c r="BT144">
        <v>3.9999999999999996</v>
      </c>
      <c r="BU144">
        <v>0.33333333333333331</v>
      </c>
      <c r="BV144">
        <v>2.4999999999999996</v>
      </c>
      <c r="BW144">
        <v>0.33333333333333331</v>
      </c>
      <c r="BX144">
        <v>0</v>
      </c>
      <c r="BY144">
        <v>0</v>
      </c>
      <c r="BZ144">
        <v>2.333333333333333</v>
      </c>
      <c r="CA144">
        <v>1.1666666666666667</v>
      </c>
      <c r="CB144">
        <v>3.4999999999999996</v>
      </c>
      <c r="CC144">
        <v>1.3333333333333335</v>
      </c>
      <c r="CD144">
        <v>2.9999999999999996</v>
      </c>
      <c r="CE144">
        <v>2.9999999999999996</v>
      </c>
      <c r="CF144">
        <v>3.9999999999999996</v>
      </c>
      <c r="CG144">
        <v>2.4999999999999996</v>
      </c>
      <c r="CH144">
        <v>1.3333333333333335</v>
      </c>
      <c r="CI144">
        <v>1.3333333333333335</v>
      </c>
      <c r="CJ144">
        <v>1.3333333333333335</v>
      </c>
      <c r="CK144">
        <v>0</v>
      </c>
      <c r="CL144">
        <v>3.9999999999999996</v>
      </c>
      <c r="CM144">
        <v>0</v>
      </c>
      <c r="CN144">
        <v>0</v>
      </c>
      <c r="CO144">
        <v>3.4999999999999996</v>
      </c>
      <c r="CP144">
        <v>1</v>
      </c>
      <c r="CQ144">
        <v>1.3333333333333335</v>
      </c>
      <c r="CR144">
        <v>3.9999999999999996</v>
      </c>
      <c r="CS144">
        <v>0.16666666666666666</v>
      </c>
      <c r="CT144">
        <v>0.33333333333333331</v>
      </c>
      <c r="CU144">
        <v>3.4999999999999996</v>
      </c>
      <c r="CV144">
        <v>2.5</v>
      </c>
      <c r="CW144">
        <v>0</v>
      </c>
      <c r="CX144">
        <v>0</v>
      </c>
      <c r="CY144">
        <v>1</v>
      </c>
      <c r="CZ144">
        <v>0.16666666666666666</v>
      </c>
      <c r="DA144">
        <v>0.33333333333333331</v>
      </c>
      <c r="DB144">
        <v>3.333333333333333</v>
      </c>
      <c r="DC144">
        <v>1.3333333333333335</v>
      </c>
      <c r="DD144">
        <v>3.4999999999999996</v>
      </c>
      <c r="DE144">
        <v>2.9999999999999996</v>
      </c>
      <c r="DF144">
        <v>3.4999999999999996</v>
      </c>
      <c r="DG144">
        <v>0</v>
      </c>
      <c r="DH144">
        <v>3.4999999999999996</v>
      </c>
      <c r="DI144">
        <v>2.9999999999999996</v>
      </c>
      <c r="DJ144">
        <v>0</v>
      </c>
      <c r="DK144">
        <v>0.16666666666666666</v>
      </c>
      <c r="DL144">
        <v>3.4999999999999996</v>
      </c>
      <c r="DM144">
        <v>1.8333333333333335</v>
      </c>
      <c r="DN144">
        <v>1.3333333333333335</v>
      </c>
      <c r="DO144">
        <v>3.4999999999999996</v>
      </c>
      <c r="DP144">
        <v>1.3333333333333335</v>
      </c>
      <c r="DQ144">
        <v>2.9999999999999996</v>
      </c>
      <c r="DR144">
        <v>3.9999999999999996</v>
      </c>
      <c r="DS144">
        <v>3.4999999999999996</v>
      </c>
      <c r="DT144">
        <v>3.9999999999999996</v>
      </c>
      <c r="DU144">
        <v>1.3333333333333335</v>
      </c>
      <c r="DV144">
        <v>1.3333333333333335</v>
      </c>
      <c r="DW144">
        <v>3.4999999999999996</v>
      </c>
      <c r="DX144">
        <v>1.3333333333333335</v>
      </c>
      <c r="DY144">
        <v>2.833333333333333</v>
      </c>
      <c r="DZ144">
        <v>2.333333333333333</v>
      </c>
      <c r="EA144">
        <v>3.4999999999999996</v>
      </c>
      <c r="EB144">
        <v>-1</v>
      </c>
      <c r="EC144">
        <v>3.4999999999999996</v>
      </c>
      <c r="ED144">
        <v>1.8333333333333335</v>
      </c>
      <c r="EE144">
        <v>1.8333333333333335</v>
      </c>
      <c r="EF144">
        <v>3.4999999999999996</v>
      </c>
      <c r="EG144">
        <v>1.3333333333333335</v>
      </c>
      <c r="EH144">
        <v>3.4999999999999996</v>
      </c>
      <c r="EI144">
        <v>2.333333333333333</v>
      </c>
      <c r="EJ144">
        <v>1.3333333333333335</v>
      </c>
      <c r="EK144">
        <v>0.16666666666666666</v>
      </c>
      <c r="EL144">
        <v>2.333333333333333</v>
      </c>
      <c r="EM144">
        <v>3.4999999999999996</v>
      </c>
      <c r="EN144">
        <v>0</v>
      </c>
    </row>
    <row r="145" spans="1:160" x14ac:dyDescent="0.35">
      <c r="A145" t="s">
        <v>972</v>
      </c>
      <c r="B145">
        <v>1.5000000000000002</v>
      </c>
      <c r="C145">
        <v>1.6666666666666667</v>
      </c>
      <c r="D145">
        <v>2.9999999999999996</v>
      </c>
      <c r="E145">
        <v>-1</v>
      </c>
      <c r="F145">
        <v>-1</v>
      </c>
      <c r="G145">
        <v>-1</v>
      </c>
      <c r="H145">
        <v>-1</v>
      </c>
      <c r="I145">
        <v>2.9999999999999996</v>
      </c>
      <c r="J145">
        <v>-1</v>
      </c>
      <c r="K145">
        <v>-1</v>
      </c>
      <c r="L145">
        <v>2.5</v>
      </c>
      <c r="M145">
        <v>1.8333333333333335</v>
      </c>
      <c r="N145">
        <v>-1</v>
      </c>
      <c r="O145">
        <v>2.5</v>
      </c>
      <c r="P145">
        <v>2.9999999999999996</v>
      </c>
      <c r="Q145">
        <v>-1</v>
      </c>
      <c r="R145">
        <v>-1</v>
      </c>
      <c r="S145">
        <v>2.9999999999999996</v>
      </c>
      <c r="T145">
        <v>2.833333333333333</v>
      </c>
      <c r="U145">
        <v>2.9999999999999996</v>
      </c>
      <c r="V145">
        <v>1</v>
      </c>
      <c r="W145">
        <v>1</v>
      </c>
      <c r="X145">
        <v>-1</v>
      </c>
      <c r="Y145">
        <v>2.9999999999999996</v>
      </c>
      <c r="Z145">
        <v>2.9999999999999996</v>
      </c>
      <c r="AA145">
        <v>2.9999999999999996</v>
      </c>
      <c r="AB145">
        <v>1.1666666666666667</v>
      </c>
      <c r="AC145">
        <v>1.1666666666666667</v>
      </c>
      <c r="AD145">
        <v>0.16666666666666666</v>
      </c>
      <c r="AE145">
        <v>-1</v>
      </c>
      <c r="AF145">
        <v>-1</v>
      </c>
      <c r="AG145">
        <v>-1</v>
      </c>
      <c r="AH145">
        <v>-1</v>
      </c>
      <c r="AI145">
        <v>-1</v>
      </c>
      <c r="AJ145">
        <v>-1</v>
      </c>
      <c r="AK145">
        <v>-1</v>
      </c>
      <c r="AL145">
        <v>-1</v>
      </c>
      <c r="AM145">
        <v>-1</v>
      </c>
      <c r="AN145">
        <v>1</v>
      </c>
      <c r="AO145">
        <v>-1</v>
      </c>
      <c r="AP145">
        <v>-1</v>
      </c>
      <c r="AQ145">
        <v>-1</v>
      </c>
      <c r="AR145">
        <v>-1</v>
      </c>
      <c r="AS145">
        <v>-1</v>
      </c>
      <c r="AT145">
        <v>-1</v>
      </c>
      <c r="AU145">
        <v>-1</v>
      </c>
      <c r="AV145">
        <v>-1</v>
      </c>
      <c r="AW145">
        <v>-1</v>
      </c>
      <c r="AX145">
        <v>-1</v>
      </c>
      <c r="AY145">
        <v>-1</v>
      </c>
      <c r="AZ145">
        <v>-1</v>
      </c>
      <c r="BA145">
        <v>-1</v>
      </c>
      <c r="BB145">
        <v>-1</v>
      </c>
      <c r="BC145">
        <v>-1</v>
      </c>
      <c r="BD145">
        <v>-1</v>
      </c>
      <c r="BE145">
        <v>0</v>
      </c>
      <c r="BF145">
        <v>-1</v>
      </c>
      <c r="BG145">
        <v>0</v>
      </c>
      <c r="BH145">
        <v>0</v>
      </c>
      <c r="BI145">
        <v>-1</v>
      </c>
      <c r="BJ145">
        <v>1.5000000000000002</v>
      </c>
      <c r="BK145">
        <v>-1</v>
      </c>
      <c r="BL145">
        <v>-1</v>
      </c>
      <c r="BM145">
        <v>-1</v>
      </c>
      <c r="BN145">
        <v>-1</v>
      </c>
      <c r="BO145">
        <v>-1</v>
      </c>
      <c r="BP145">
        <v>-1</v>
      </c>
      <c r="BQ145">
        <v>-1</v>
      </c>
      <c r="BR145">
        <v>-1</v>
      </c>
      <c r="BS145">
        <v>-1</v>
      </c>
      <c r="BT145">
        <v>1.5</v>
      </c>
      <c r="BU145">
        <v>-1</v>
      </c>
      <c r="BV145">
        <v>-1</v>
      </c>
      <c r="BW145">
        <v>-1</v>
      </c>
      <c r="BX145">
        <v>-1</v>
      </c>
      <c r="BY145">
        <v>-1</v>
      </c>
      <c r="BZ145">
        <v>-1</v>
      </c>
      <c r="CA145">
        <v>-1</v>
      </c>
      <c r="CB145">
        <v>0.33333333333333331</v>
      </c>
      <c r="CC145">
        <v>-1</v>
      </c>
      <c r="CD145">
        <v>0</v>
      </c>
      <c r="CE145">
        <v>-1</v>
      </c>
      <c r="CF145">
        <v>1.5</v>
      </c>
      <c r="CG145">
        <v>-1</v>
      </c>
      <c r="CH145">
        <v>-1</v>
      </c>
      <c r="CI145">
        <v>-1</v>
      </c>
      <c r="CJ145">
        <v>-1</v>
      </c>
      <c r="CK145">
        <v>-1</v>
      </c>
      <c r="CL145">
        <v>-1</v>
      </c>
      <c r="CM145">
        <v>-1</v>
      </c>
      <c r="CN145">
        <v>-1</v>
      </c>
      <c r="CO145">
        <v>-1</v>
      </c>
      <c r="CP145">
        <v>-1</v>
      </c>
      <c r="CQ145">
        <v>-1</v>
      </c>
      <c r="CR145">
        <v>0.5</v>
      </c>
      <c r="CS145">
        <v>-1</v>
      </c>
      <c r="CT145">
        <v>-1</v>
      </c>
      <c r="CU145">
        <v>1.5000000000000002</v>
      </c>
      <c r="CV145">
        <v>-1</v>
      </c>
      <c r="CW145">
        <v>-1</v>
      </c>
      <c r="CX145">
        <v>-1</v>
      </c>
      <c r="CY145">
        <v>-1</v>
      </c>
      <c r="CZ145">
        <v>-1</v>
      </c>
      <c r="DA145">
        <v>-1</v>
      </c>
      <c r="DB145">
        <v>-1</v>
      </c>
      <c r="DC145">
        <v>-1</v>
      </c>
      <c r="DD145">
        <v>0.16666666666666666</v>
      </c>
      <c r="DE145">
        <v>-1</v>
      </c>
      <c r="DF145">
        <v>-1</v>
      </c>
      <c r="DG145">
        <v>-1</v>
      </c>
      <c r="DH145">
        <v>-1</v>
      </c>
      <c r="DI145">
        <v>-1</v>
      </c>
      <c r="DJ145">
        <v>-1</v>
      </c>
      <c r="DK145">
        <v>-1</v>
      </c>
      <c r="DL145">
        <v>-1</v>
      </c>
      <c r="DM145">
        <v>-1</v>
      </c>
      <c r="DN145">
        <v>-1</v>
      </c>
      <c r="DO145">
        <v>-1</v>
      </c>
      <c r="DP145">
        <v>-1</v>
      </c>
      <c r="DQ145">
        <v>-1</v>
      </c>
      <c r="DR145">
        <v>2</v>
      </c>
      <c r="DS145">
        <v>1.3333333333333335</v>
      </c>
      <c r="DT145">
        <v>-1</v>
      </c>
      <c r="DU145">
        <v>-1</v>
      </c>
      <c r="DV145">
        <v>-1</v>
      </c>
      <c r="DW145">
        <v>0</v>
      </c>
      <c r="DX145">
        <v>-1</v>
      </c>
      <c r="DY145">
        <v>-1</v>
      </c>
      <c r="DZ145">
        <v>-1</v>
      </c>
      <c r="EA145">
        <v>0.16666666666666666</v>
      </c>
      <c r="EB145">
        <v>-1</v>
      </c>
      <c r="EC145">
        <v>0</v>
      </c>
      <c r="ED145">
        <v>-1</v>
      </c>
      <c r="EE145">
        <v>-1</v>
      </c>
      <c r="EF145">
        <v>0.16666666666666666</v>
      </c>
      <c r="EG145">
        <v>-1</v>
      </c>
      <c r="EH145">
        <v>0</v>
      </c>
      <c r="EI145">
        <v>-1</v>
      </c>
      <c r="EJ145">
        <v>-1</v>
      </c>
      <c r="EK145">
        <v>-1</v>
      </c>
      <c r="EL145">
        <v>2</v>
      </c>
      <c r="EM145">
        <v>-1</v>
      </c>
      <c r="EN145">
        <v>-1</v>
      </c>
      <c r="EO145">
        <v>0</v>
      </c>
    </row>
    <row r="146" spans="1:160" x14ac:dyDescent="0.35">
      <c r="A146" t="s">
        <v>973</v>
      </c>
      <c r="B146">
        <v>1.1666666666666667</v>
      </c>
      <c r="C146">
        <v>1.5</v>
      </c>
      <c r="D146">
        <v>2.6666666666666665</v>
      </c>
      <c r="E146">
        <v>-1</v>
      </c>
      <c r="F146">
        <v>-1</v>
      </c>
      <c r="G146">
        <v>-1</v>
      </c>
      <c r="H146">
        <v>-1</v>
      </c>
      <c r="I146">
        <v>2.6666666666666665</v>
      </c>
      <c r="J146">
        <v>-1</v>
      </c>
      <c r="K146">
        <v>-1</v>
      </c>
      <c r="L146">
        <v>2.5</v>
      </c>
      <c r="M146">
        <v>1.6666666666666667</v>
      </c>
      <c r="N146">
        <v>-1</v>
      </c>
      <c r="O146">
        <v>2.5</v>
      </c>
      <c r="P146">
        <v>2.6666666666666665</v>
      </c>
      <c r="Q146">
        <v>-1</v>
      </c>
      <c r="R146">
        <v>-1</v>
      </c>
      <c r="S146">
        <v>2.6666666666666665</v>
      </c>
      <c r="T146">
        <v>2.5</v>
      </c>
      <c r="U146">
        <v>2.6666666666666665</v>
      </c>
      <c r="V146">
        <v>1</v>
      </c>
      <c r="W146">
        <v>1</v>
      </c>
      <c r="X146">
        <v>-1</v>
      </c>
      <c r="Y146">
        <v>2.6666666666666665</v>
      </c>
      <c r="Z146">
        <v>2.6666666666666665</v>
      </c>
      <c r="AA146">
        <v>2.6666666666666665</v>
      </c>
      <c r="AB146">
        <v>1</v>
      </c>
      <c r="AC146">
        <v>1</v>
      </c>
      <c r="AD146">
        <v>0</v>
      </c>
      <c r="AE146">
        <v>-1</v>
      </c>
      <c r="AF146">
        <v>-1</v>
      </c>
      <c r="AG146">
        <v>-1</v>
      </c>
      <c r="AH146">
        <v>-1</v>
      </c>
      <c r="AI146">
        <v>-1</v>
      </c>
      <c r="AJ146">
        <v>-1</v>
      </c>
      <c r="AK146">
        <v>-1</v>
      </c>
      <c r="AL146">
        <v>-1</v>
      </c>
      <c r="AM146">
        <v>-1</v>
      </c>
      <c r="AN146">
        <v>1</v>
      </c>
      <c r="AO146">
        <v>-1</v>
      </c>
      <c r="AP146">
        <v>-1</v>
      </c>
      <c r="AQ146">
        <v>-1</v>
      </c>
      <c r="AR146">
        <v>-1</v>
      </c>
      <c r="AS146">
        <v>-1</v>
      </c>
      <c r="AT146">
        <v>-1</v>
      </c>
      <c r="AU146">
        <v>-1</v>
      </c>
      <c r="AV146">
        <v>-1</v>
      </c>
      <c r="AW146">
        <v>-1</v>
      </c>
      <c r="AX146">
        <v>-1</v>
      </c>
      <c r="AY146">
        <v>-1</v>
      </c>
      <c r="AZ146">
        <v>-1</v>
      </c>
      <c r="BA146">
        <v>-1</v>
      </c>
      <c r="BB146">
        <v>-1</v>
      </c>
      <c r="BC146">
        <v>-1</v>
      </c>
      <c r="BD146">
        <v>-1</v>
      </c>
      <c r="BE146">
        <v>0</v>
      </c>
      <c r="BF146">
        <v>-1</v>
      </c>
      <c r="BG146">
        <v>0</v>
      </c>
      <c r="BH146">
        <v>0</v>
      </c>
      <c r="BI146">
        <v>-1</v>
      </c>
      <c r="BJ146">
        <v>1.1666666666666667</v>
      </c>
      <c r="BK146">
        <v>-1</v>
      </c>
      <c r="BL146">
        <v>-1</v>
      </c>
      <c r="BM146">
        <v>-1</v>
      </c>
      <c r="BN146">
        <v>-1</v>
      </c>
      <c r="BO146">
        <v>-1</v>
      </c>
      <c r="BP146">
        <v>-1</v>
      </c>
      <c r="BQ146">
        <v>-1</v>
      </c>
      <c r="BR146">
        <v>-1</v>
      </c>
      <c r="BS146">
        <v>-1</v>
      </c>
      <c r="BT146">
        <v>1.5</v>
      </c>
      <c r="BU146">
        <v>-1</v>
      </c>
      <c r="BV146">
        <v>-1</v>
      </c>
      <c r="BW146">
        <v>-1</v>
      </c>
      <c r="BX146">
        <v>-1</v>
      </c>
      <c r="BY146">
        <v>-1</v>
      </c>
      <c r="BZ146">
        <v>-1</v>
      </c>
      <c r="CA146">
        <v>-1</v>
      </c>
      <c r="CB146">
        <v>0.16666666666666666</v>
      </c>
      <c r="CC146">
        <v>-1</v>
      </c>
      <c r="CD146">
        <v>0</v>
      </c>
      <c r="CE146">
        <v>-1</v>
      </c>
      <c r="CF146">
        <v>1.5</v>
      </c>
      <c r="CG146">
        <v>-1</v>
      </c>
      <c r="CH146">
        <v>-1</v>
      </c>
      <c r="CI146">
        <v>-1</v>
      </c>
      <c r="CJ146">
        <v>-1</v>
      </c>
      <c r="CK146">
        <v>-1</v>
      </c>
      <c r="CL146">
        <v>-1</v>
      </c>
      <c r="CM146">
        <v>-1</v>
      </c>
      <c r="CN146">
        <v>-1</v>
      </c>
      <c r="CO146">
        <v>-1</v>
      </c>
      <c r="CP146">
        <v>-1</v>
      </c>
      <c r="CQ146">
        <v>-1</v>
      </c>
      <c r="CR146">
        <v>0.5</v>
      </c>
      <c r="CS146">
        <v>-1</v>
      </c>
      <c r="CT146">
        <v>-1</v>
      </c>
      <c r="CU146">
        <v>1.1666666666666667</v>
      </c>
      <c r="CV146">
        <v>-1</v>
      </c>
      <c r="CW146">
        <v>-1</v>
      </c>
      <c r="CX146">
        <v>-1</v>
      </c>
      <c r="CY146">
        <v>-1</v>
      </c>
      <c r="CZ146">
        <v>-1</v>
      </c>
      <c r="DA146">
        <v>-1</v>
      </c>
      <c r="DB146">
        <v>-1</v>
      </c>
      <c r="DC146">
        <v>-1</v>
      </c>
      <c r="DD146">
        <v>0</v>
      </c>
      <c r="DE146">
        <v>-1</v>
      </c>
      <c r="DF146">
        <v>-1</v>
      </c>
      <c r="DG146">
        <v>-1</v>
      </c>
      <c r="DH146">
        <v>-1</v>
      </c>
      <c r="DI146">
        <v>-1</v>
      </c>
      <c r="DJ146">
        <v>-1</v>
      </c>
      <c r="DK146">
        <v>-1</v>
      </c>
      <c r="DL146">
        <v>-1</v>
      </c>
      <c r="DM146">
        <v>-1</v>
      </c>
      <c r="DN146">
        <v>-1</v>
      </c>
      <c r="DO146">
        <v>-1</v>
      </c>
      <c r="DP146">
        <v>-1</v>
      </c>
      <c r="DQ146">
        <v>-1</v>
      </c>
      <c r="DR146">
        <v>1.6666666666666667</v>
      </c>
      <c r="DS146">
        <v>1.1666666666666667</v>
      </c>
      <c r="DT146">
        <v>-1</v>
      </c>
      <c r="DU146">
        <v>-1</v>
      </c>
      <c r="DV146">
        <v>-1</v>
      </c>
      <c r="DW146">
        <v>0</v>
      </c>
      <c r="DX146">
        <v>-1</v>
      </c>
      <c r="DY146">
        <v>-1</v>
      </c>
      <c r="DZ146">
        <v>-1</v>
      </c>
      <c r="EA146">
        <v>0.16666666666666666</v>
      </c>
      <c r="EB146">
        <v>-1</v>
      </c>
      <c r="EC146">
        <v>0</v>
      </c>
      <c r="ED146">
        <v>-1</v>
      </c>
      <c r="EE146">
        <v>-1</v>
      </c>
      <c r="EF146">
        <v>0.16666666666666666</v>
      </c>
      <c r="EG146">
        <v>-1</v>
      </c>
      <c r="EH146">
        <v>0</v>
      </c>
      <c r="EI146">
        <v>-1</v>
      </c>
      <c r="EJ146">
        <v>-1</v>
      </c>
      <c r="EK146">
        <v>-1</v>
      </c>
      <c r="EL146">
        <v>2</v>
      </c>
      <c r="EM146">
        <v>-1</v>
      </c>
      <c r="EN146">
        <v>-1</v>
      </c>
      <c r="EO146">
        <v>0</v>
      </c>
      <c r="EP146">
        <v>0</v>
      </c>
    </row>
    <row r="147" spans="1:160" x14ac:dyDescent="0.35">
      <c r="A147" t="s">
        <v>974</v>
      </c>
      <c r="B147">
        <v>2.833333333333333</v>
      </c>
      <c r="C147">
        <v>3.333333333333333</v>
      </c>
      <c r="D147">
        <v>3.333333333333333</v>
      </c>
      <c r="E147">
        <v>0</v>
      </c>
      <c r="F147">
        <v>-1</v>
      </c>
      <c r="G147">
        <v>-1</v>
      </c>
      <c r="H147">
        <v>-1</v>
      </c>
      <c r="I147">
        <v>3.333333333333333</v>
      </c>
      <c r="J147">
        <v>0.83333333333333326</v>
      </c>
      <c r="K147">
        <v>-1</v>
      </c>
      <c r="L147">
        <v>3.333333333333333</v>
      </c>
      <c r="M147">
        <v>3.333333333333333</v>
      </c>
      <c r="N147">
        <v>1.1666666666666667</v>
      </c>
      <c r="O147">
        <v>3.333333333333333</v>
      </c>
      <c r="P147">
        <v>3.333333333333333</v>
      </c>
      <c r="Q147">
        <v>0.5</v>
      </c>
      <c r="R147">
        <v>-1</v>
      </c>
      <c r="S147">
        <v>3.333333333333333</v>
      </c>
      <c r="T147">
        <v>3.333333333333333</v>
      </c>
      <c r="U147">
        <v>3.333333333333333</v>
      </c>
      <c r="V147">
        <v>2.833333333333333</v>
      </c>
      <c r="W147">
        <v>2.833333333333333</v>
      </c>
      <c r="X147">
        <v>-1</v>
      </c>
      <c r="Y147">
        <v>3.333333333333333</v>
      </c>
      <c r="Z147">
        <v>3.333333333333333</v>
      </c>
      <c r="AA147">
        <v>3.333333333333333</v>
      </c>
      <c r="AB147">
        <v>2.833333333333333</v>
      </c>
      <c r="AC147">
        <v>2.833333333333333</v>
      </c>
      <c r="AD147">
        <v>1.8333333333333335</v>
      </c>
      <c r="AE147">
        <v>0.83333333333333326</v>
      </c>
      <c r="AF147">
        <v>0</v>
      </c>
      <c r="AG147">
        <v>0.16666666666666666</v>
      </c>
      <c r="AH147">
        <v>-1</v>
      </c>
      <c r="AI147">
        <v>-1</v>
      </c>
      <c r="AJ147">
        <v>-1</v>
      </c>
      <c r="AK147">
        <v>-1</v>
      </c>
      <c r="AL147">
        <v>-1</v>
      </c>
      <c r="AM147">
        <v>-1</v>
      </c>
      <c r="AN147">
        <v>2.833333333333333</v>
      </c>
      <c r="AO147">
        <v>-1</v>
      </c>
      <c r="AP147">
        <v>-1</v>
      </c>
      <c r="AQ147">
        <v>-1</v>
      </c>
      <c r="AR147">
        <v>0</v>
      </c>
      <c r="AS147">
        <v>-1</v>
      </c>
      <c r="AT147">
        <v>0.83333333333333326</v>
      </c>
      <c r="AU147">
        <v>0.83333333333333326</v>
      </c>
      <c r="AV147">
        <v>-1</v>
      </c>
      <c r="AW147">
        <v>-1</v>
      </c>
      <c r="AX147">
        <v>0</v>
      </c>
      <c r="AY147">
        <v>-1</v>
      </c>
      <c r="AZ147">
        <v>-1</v>
      </c>
      <c r="BA147">
        <v>-1</v>
      </c>
      <c r="BB147">
        <v>-1</v>
      </c>
      <c r="BC147">
        <v>-1</v>
      </c>
      <c r="BD147">
        <v>1.8333333333333335</v>
      </c>
      <c r="BE147">
        <v>1.8333333333333335</v>
      </c>
      <c r="BF147">
        <v>-1</v>
      </c>
      <c r="BG147">
        <v>1.8333333333333335</v>
      </c>
      <c r="BH147">
        <v>1.8333333333333335</v>
      </c>
      <c r="BI147">
        <v>-1</v>
      </c>
      <c r="BJ147">
        <v>2.833333333333333</v>
      </c>
      <c r="BK147">
        <v>-1</v>
      </c>
      <c r="BL147">
        <v>1</v>
      </c>
      <c r="BM147">
        <v>0</v>
      </c>
      <c r="BN147">
        <v>-1</v>
      </c>
      <c r="BO147">
        <v>-1</v>
      </c>
      <c r="BP147">
        <v>-1</v>
      </c>
      <c r="BQ147">
        <v>-1</v>
      </c>
      <c r="BR147">
        <v>2.3333333333333335</v>
      </c>
      <c r="BS147">
        <v>0.5</v>
      </c>
      <c r="BT147">
        <v>3.333333333333333</v>
      </c>
      <c r="BU147">
        <v>-1</v>
      </c>
      <c r="BV147">
        <v>1.3333333333333335</v>
      </c>
      <c r="BW147">
        <v>-1</v>
      </c>
      <c r="BX147">
        <v>-1</v>
      </c>
      <c r="BY147">
        <v>-1</v>
      </c>
      <c r="BZ147">
        <v>0.33333333333333331</v>
      </c>
      <c r="CA147">
        <v>-1</v>
      </c>
      <c r="CB147">
        <v>1.8333333333333335</v>
      </c>
      <c r="CC147">
        <v>-1</v>
      </c>
      <c r="CD147">
        <v>1.1666666666666667</v>
      </c>
      <c r="CE147">
        <v>0.33333333333333331</v>
      </c>
      <c r="CF147">
        <v>3.333333333333333</v>
      </c>
      <c r="CG147">
        <v>0.16666666666666666</v>
      </c>
      <c r="CH147">
        <v>-1</v>
      </c>
      <c r="CI147">
        <v>-1</v>
      </c>
      <c r="CJ147">
        <v>-1</v>
      </c>
      <c r="CK147">
        <v>-1</v>
      </c>
      <c r="CL147">
        <v>2.3333333333333335</v>
      </c>
      <c r="CM147">
        <v>-1</v>
      </c>
      <c r="CN147">
        <v>-1</v>
      </c>
      <c r="CO147">
        <v>1.8333333333333335</v>
      </c>
      <c r="CP147">
        <v>-1</v>
      </c>
      <c r="CQ147">
        <v>-1</v>
      </c>
      <c r="CR147">
        <v>2.3333333333333335</v>
      </c>
      <c r="CS147">
        <v>-1</v>
      </c>
      <c r="CT147">
        <v>-1</v>
      </c>
      <c r="CU147">
        <v>2.833333333333333</v>
      </c>
      <c r="CV147">
        <v>-1</v>
      </c>
      <c r="CW147">
        <v>-1</v>
      </c>
      <c r="CX147">
        <v>-1</v>
      </c>
      <c r="CY147">
        <v>-1</v>
      </c>
      <c r="CZ147">
        <v>-1</v>
      </c>
      <c r="DA147">
        <v>-1</v>
      </c>
      <c r="DB147">
        <v>0.5</v>
      </c>
      <c r="DC147">
        <v>-1</v>
      </c>
      <c r="DD147">
        <v>1.8333333333333335</v>
      </c>
      <c r="DE147">
        <v>0.66666666666666663</v>
      </c>
      <c r="DF147">
        <v>0.83333333333333326</v>
      </c>
      <c r="DG147">
        <v>-1</v>
      </c>
      <c r="DH147">
        <v>0.83333333333333326</v>
      </c>
      <c r="DI147">
        <v>1.3333333333333335</v>
      </c>
      <c r="DJ147">
        <v>-1</v>
      </c>
      <c r="DK147">
        <v>-1</v>
      </c>
      <c r="DL147">
        <v>1.8333333333333335</v>
      </c>
      <c r="DM147">
        <v>-1</v>
      </c>
      <c r="DN147">
        <v>-1</v>
      </c>
      <c r="DO147">
        <v>0.83333333333333326</v>
      </c>
      <c r="DP147">
        <v>-1</v>
      </c>
      <c r="DQ147">
        <v>1.1666666666666667</v>
      </c>
      <c r="DR147">
        <v>3.333333333333333</v>
      </c>
      <c r="DS147">
        <v>2.833333333333333</v>
      </c>
      <c r="DT147">
        <v>2.3333333333333335</v>
      </c>
      <c r="DU147">
        <v>-1</v>
      </c>
      <c r="DV147">
        <v>-1</v>
      </c>
      <c r="DW147">
        <v>1.8333333333333335</v>
      </c>
      <c r="DX147">
        <v>-1</v>
      </c>
      <c r="DY147">
        <v>0.33333333333333331</v>
      </c>
      <c r="DZ147">
        <v>0.16666666666666666</v>
      </c>
      <c r="EA147">
        <v>1.8333333333333335</v>
      </c>
      <c r="EB147">
        <v>-1</v>
      </c>
      <c r="EC147">
        <v>1.8333333333333335</v>
      </c>
      <c r="ED147">
        <v>-1</v>
      </c>
      <c r="EE147">
        <v>-1</v>
      </c>
      <c r="EF147">
        <v>1.8333333333333335</v>
      </c>
      <c r="EG147">
        <v>-1</v>
      </c>
      <c r="EH147">
        <v>1.8333333333333335</v>
      </c>
      <c r="EI147">
        <v>1</v>
      </c>
      <c r="EJ147">
        <v>-1</v>
      </c>
      <c r="EK147">
        <v>-1</v>
      </c>
      <c r="EL147">
        <v>2.1666666666666665</v>
      </c>
      <c r="EM147">
        <v>1.6666666666666667</v>
      </c>
      <c r="EN147">
        <v>-1</v>
      </c>
      <c r="EO147">
        <v>1.8333333333333335</v>
      </c>
      <c r="EP147">
        <v>1.8333333333333335</v>
      </c>
      <c r="EQ147">
        <v>0</v>
      </c>
    </row>
    <row r="148" spans="1:160" x14ac:dyDescent="0.35">
      <c r="A148" t="s">
        <v>975</v>
      </c>
      <c r="B148">
        <v>2.9999999999999996</v>
      </c>
      <c r="C148">
        <v>3.4999999999999996</v>
      </c>
      <c r="D148">
        <v>3.4999999999999996</v>
      </c>
      <c r="E148">
        <v>2.4999999999999996</v>
      </c>
      <c r="F148">
        <v>1.5000000000000002</v>
      </c>
      <c r="G148">
        <v>2</v>
      </c>
      <c r="H148">
        <v>1.5000000000000002</v>
      </c>
      <c r="I148">
        <v>3.4999999999999996</v>
      </c>
      <c r="J148">
        <v>2.9999999999999996</v>
      </c>
      <c r="K148">
        <v>0</v>
      </c>
      <c r="L148">
        <v>3.4999999999999996</v>
      </c>
      <c r="M148">
        <v>3.4999999999999996</v>
      </c>
      <c r="N148">
        <v>2.4999999999999996</v>
      </c>
      <c r="O148">
        <v>3.4999999999999996</v>
      </c>
      <c r="P148">
        <v>3.4999999999999996</v>
      </c>
      <c r="Q148">
        <v>2.9999999999999996</v>
      </c>
      <c r="R148">
        <v>1.5000000000000002</v>
      </c>
      <c r="S148">
        <v>3.4999999999999996</v>
      </c>
      <c r="T148">
        <v>3.4999999999999996</v>
      </c>
      <c r="U148">
        <v>3.4999999999999996</v>
      </c>
      <c r="V148">
        <v>2.9999999999999996</v>
      </c>
      <c r="W148">
        <v>2.9999999999999996</v>
      </c>
      <c r="X148">
        <v>1</v>
      </c>
      <c r="Y148">
        <v>3.4999999999999996</v>
      </c>
      <c r="Z148">
        <v>3.4999999999999996</v>
      </c>
      <c r="AA148">
        <v>3.4999999999999996</v>
      </c>
      <c r="AB148">
        <v>2.9999999999999996</v>
      </c>
      <c r="AC148">
        <v>2.9999999999999996</v>
      </c>
      <c r="AD148">
        <v>2.9999999999999996</v>
      </c>
      <c r="AE148">
        <v>2.9999999999999996</v>
      </c>
      <c r="AF148">
        <v>2.4999999999999996</v>
      </c>
      <c r="AG148">
        <v>2.4999999999999996</v>
      </c>
      <c r="AH148">
        <v>0.5</v>
      </c>
      <c r="AI148">
        <v>1.5000000000000002</v>
      </c>
      <c r="AJ148">
        <v>1.5000000000000002</v>
      </c>
      <c r="AK148">
        <v>0.5</v>
      </c>
      <c r="AL148">
        <v>1.5</v>
      </c>
      <c r="AM148">
        <v>0.5</v>
      </c>
      <c r="AN148">
        <v>2.9999999999999996</v>
      </c>
      <c r="AO148">
        <v>0</v>
      </c>
      <c r="AP148">
        <v>0</v>
      </c>
      <c r="AQ148">
        <v>0</v>
      </c>
      <c r="AR148">
        <v>2.4999999999999996</v>
      </c>
      <c r="AS148">
        <v>0.5</v>
      </c>
      <c r="AT148">
        <v>2.9999999999999996</v>
      </c>
      <c r="AU148">
        <v>2.9999999999999996</v>
      </c>
      <c r="AV148">
        <v>0</v>
      </c>
      <c r="AW148">
        <v>1.5000000000000002</v>
      </c>
      <c r="AX148">
        <v>2.4999999999999996</v>
      </c>
      <c r="AY148">
        <v>0.33333333333333331</v>
      </c>
      <c r="AZ148">
        <v>0.16666666666666666</v>
      </c>
      <c r="BA148">
        <v>0.16666666666666666</v>
      </c>
      <c r="BB148">
        <v>0</v>
      </c>
      <c r="BC148">
        <v>-1</v>
      </c>
      <c r="BD148">
        <v>2.9999999999999996</v>
      </c>
      <c r="BE148">
        <v>2.9999999999999996</v>
      </c>
      <c r="BF148">
        <v>0.5</v>
      </c>
      <c r="BG148">
        <v>2.9999999999999996</v>
      </c>
      <c r="BH148">
        <v>2.9999999999999996</v>
      </c>
      <c r="BI148">
        <v>0</v>
      </c>
      <c r="BJ148">
        <v>2.9999999999999996</v>
      </c>
      <c r="BK148">
        <v>1.5000000000000002</v>
      </c>
      <c r="BL148">
        <v>3.4999999999999996</v>
      </c>
      <c r="BM148">
        <v>2.4999999999999996</v>
      </c>
      <c r="BN148">
        <v>1.5000000000000002</v>
      </c>
      <c r="BO148">
        <v>1.5000000000000002</v>
      </c>
      <c r="BP148">
        <v>0.5</v>
      </c>
      <c r="BQ148">
        <v>-1</v>
      </c>
      <c r="BR148">
        <v>3.4999999999999996</v>
      </c>
      <c r="BS148">
        <v>2.9999999999999996</v>
      </c>
      <c r="BT148">
        <v>3.4999999999999996</v>
      </c>
      <c r="BU148">
        <v>0.5</v>
      </c>
      <c r="BV148">
        <v>2.4999999999999996</v>
      </c>
      <c r="BW148">
        <v>0.5</v>
      </c>
      <c r="BX148">
        <v>0</v>
      </c>
      <c r="BY148">
        <v>0</v>
      </c>
      <c r="BZ148">
        <v>2.4999999999999996</v>
      </c>
      <c r="CA148">
        <v>1.3333333333333335</v>
      </c>
      <c r="CB148">
        <v>2.9999999999999996</v>
      </c>
      <c r="CC148">
        <v>1.5000000000000002</v>
      </c>
      <c r="CD148">
        <v>2.4999999999999996</v>
      </c>
      <c r="CE148">
        <v>2.4999999999999996</v>
      </c>
      <c r="CF148">
        <v>3.4999999999999996</v>
      </c>
      <c r="CG148">
        <v>2.4999999999999996</v>
      </c>
      <c r="CH148">
        <v>1.3333333333333335</v>
      </c>
      <c r="CI148">
        <v>1.5000000000000002</v>
      </c>
      <c r="CJ148">
        <v>1.5000000000000002</v>
      </c>
      <c r="CK148">
        <v>0</v>
      </c>
      <c r="CL148">
        <v>3.4999999999999996</v>
      </c>
      <c r="CM148">
        <v>0</v>
      </c>
      <c r="CN148">
        <v>0</v>
      </c>
      <c r="CO148">
        <v>2.9999999999999996</v>
      </c>
      <c r="CP148">
        <v>1</v>
      </c>
      <c r="CQ148">
        <v>1.5000000000000002</v>
      </c>
      <c r="CR148">
        <v>3.4999999999999996</v>
      </c>
      <c r="CS148">
        <v>0.33333333333333331</v>
      </c>
      <c r="CT148">
        <v>0.5</v>
      </c>
      <c r="CU148">
        <v>2.9999999999999996</v>
      </c>
      <c r="CV148">
        <v>2</v>
      </c>
      <c r="CW148">
        <v>0</v>
      </c>
      <c r="CX148">
        <v>0</v>
      </c>
      <c r="CY148">
        <v>1</v>
      </c>
      <c r="CZ148">
        <v>0.16666666666666666</v>
      </c>
      <c r="DA148">
        <v>0.5</v>
      </c>
      <c r="DB148">
        <v>2.9999999999999996</v>
      </c>
      <c r="DC148">
        <v>1.5000000000000002</v>
      </c>
      <c r="DD148">
        <v>2.9999999999999996</v>
      </c>
      <c r="DE148">
        <v>2.9999999999999996</v>
      </c>
      <c r="DF148">
        <v>2.9999999999999996</v>
      </c>
      <c r="DG148">
        <v>0</v>
      </c>
      <c r="DH148">
        <v>2.9999999999999996</v>
      </c>
      <c r="DI148">
        <v>2.4999999999999996</v>
      </c>
      <c r="DJ148">
        <v>0</v>
      </c>
      <c r="DK148">
        <v>0.16666666666666666</v>
      </c>
      <c r="DL148">
        <v>2.9999999999999996</v>
      </c>
      <c r="DM148">
        <v>1.5000000000000002</v>
      </c>
      <c r="DN148">
        <v>1.5000000000000002</v>
      </c>
      <c r="DO148">
        <v>2.9999999999999996</v>
      </c>
      <c r="DP148">
        <v>1.5000000000000002</v>
      </c>
      <c r="DQ148">
        <v>2.4999999999999996</v>
      </c>
      <c r="DR148">
        <v>3.4999999999999996</v>
      </c>
      <c r="DS148">
        <v>2.9999999999999996</v>
      </c>
      <c r="DT148">
        <v>3.4999999999999996</v>
      </c>
      <c r="DU148">
        <v>1.3333333333333335</v>
      </c>
      <c r="DV148">
        <v>1.5000000000000002</v>
      </c>
      <c r="DW148">
        <v>2.9999999999999996</v>
      </c>
      <c r="DX148">
        <v>1.3333333333333335</v>
      </c>
      <c r="DY148">
        <v>2.4999999999999996</v>
      </c>
      <c r="DZ148">
        <v>2.4999999999999996</v>
      </c>
      <c r="EA148">
        <v>2.9999999999999996</v>
      </c>
      <c r="EB148">
        <v>-1</v>
      </c>
      <c r="EC148">
        <v>2.9999999999999996</v>
      </c>
      <c r="ED148">
        <v>1.5000000000000002</v>
      </c>
      <c r="EE148">
        <v>2</v>
      </c>
      <c r="EF148">
        <v>2.9999999999999996</v>
      </c>
      <c r="EG148">
        <v>1.5000000000000002</v>
      </c>
      <c r="EH148">
        <v>2.9999999999999996</v>
      </c>
      <c r="EI148">
        <v>2.4999999999999996</v>
      </c>
      <c r="EJ148">
        <v>1.5000000000000002</v>
      </c>
      <c r="EK148">
        <v>0.16666666666666666</v>
      </c>
      <c r="EL148">
        <v>2.333333333333333</v>
      </c>
      <c r="EM148">
        <v>2.9999999999999996</v>
      </c>
      <c r="EN148">
        <v>0.16666666666666666</v>
      </c>
      <c r="EO148">
        <v>2.9999999999999996</v>
      </c>
      <c r="EP148">
        <v>2.9999999999999996</v>
      </c>
      <c r="EQ148">
        <v>2.4999999999999996</v>
      </c>
      <c r="ER148">
        <v>0</v>
      </c>
    </row>
    <row r="149" spans="1:160" x14ac:dyDescent="0.35">
      <c r="A149" t="s">
        <v>976</v>
      </c>
      <c r="B149">
        <v>2.9999999999999996</v>
      </c>
      <c r="C149">
        <v>3.4999999999999996</v>
      </c>
      <c r="D149">
        <v>3.4999999999999996</v>
      </c>
      <c r="E149">
        <v>2</v>
      </c>
      <c r="F149">
        <v>1.1666666666666667</v>
      </c>
      <c r="G149">
        <v>1.5</v>
      </c>
      <c r="H149">
        <v>1</v>
      </c>
      <c r="I149">
        <v>3.4999999999999996</v>
      </c>
      <c r="J149">
        <v>2.833333333333333</v>
      </c>
      <c r="K149">
        <v>0</v>
      </c>
      <c r="L149">
        <v>3.4999999999999996</v>
      </c>
      <c r="M149">
        <v>3.4999999999999996</v>
      </c>
      <c r="N149">
        <v>2.1666666666666665</v>
      </c>
      <c r="O149">
        <v>3.4999999999999996</v>
      </c>
      <c r="P149">
        <v>3.4999999999999996</v>
      </c>
      <c r="Q149">
        <v>2.5</v>
      </c>
      <c r="R149">
        <v>1</v>
      </c>
      <c r="S149">
        <v>3.4999999999999996</v>
      </c>
      <c r="T149">
        <v>3.4999999999999996</v>
      </c>
      <c r="U149">
        <v>3.4999999999999996</v>
      </c>
      <c r="V149">
        <v>2.9999999999999996</v>
      </c>
      <c r="W149">
        <v>2.9999999999999996</v>
      </c>
      <c r="X149">
        <v>1</v>
      </c>
      <c r="Y149">
        <v>3.4999999999999996</v>
      </c>
      <c r="Z149">
        <v>3.4999999999999996</v>
      </c>
      <c r="AA149">
        <v>3.4999999999999996</v>
      </c>
      <c r="AB149">
        <v>2.9999999999999996</v>
      </c>
      <c r="AC149">
        <v>2.9999999999999996</v>
      </c>
      <c r="AD149">
        <v>2.9999999999999996</v>
      </c>
      <c r="AE149">
        <v>2.9999999999999996</v>
      </c>
      <c r="AF149">
        <v>2</v>
      </c>
      <c r="AG149">
        <v>2.333333333333333</v>
      </c>
      <c r="AH149">
        <v>0</v>
      </c>
      <c r="AI149">
        <v>1.1666666666666667</v>
      </c>
      <c r="AJ149">
        <v>1.1666666666666667</v>
      </c>
      <c r="AK149">
        <v>0.16666666666666666</v>
      </c>
      <c r="AL149">
        <v>1.3333333333333333</v>
      </c>
      <c r="AM149">
        <v>0.16666666666666666</v>
      </c>
      <c r="AN149">
        <v>2.9999999999999996</v>
      </c>
      <c r="AO149">
        <v>0</v>
      </c>
      <c r="AP149">
        <v>0</v>
      </c>
      <c r="AQ149">
        <v>0</v>
      </c>
      <c r="AR149">
        <v>2</v>
      </c>
      <c r="AS149">
        <v>0</v>
      </c>
      <c r="AT149">
        <v>2.833333333333333</v>
      </c>
      <c r="AU149">
        <v>2.833333333333333</v>
      </c>
      <c r="AV149">
        <v>0</v>
      </c>
      <c r="AW149">
        <v>1</v>
      </c>
      <c r="AX149">
        <v>2</v>
      </c>
      <c r="AY149">
        <v>0</v>
      </c>
      <c r="AZ149">
        <v>0</v>
      </c>
      <c r="BA149">
        <v>0</v>
      </c>
      <c r="BB149">
        <v>0</v>
      </c>
      <c r="BC149">
        <v>-1</v>
      </c>
      <c r="BD149">
        <v>2.9999999999999996</v>
      </c>
      <c r="BE149">
        <v>2.9999999999999996</v>
      </c>
      <c r="BF149">
        <v>0</v>
      </c>
      <c r="BG149">
        <v>2.9999999999999996</v>
      </c>
      <c r="BH149">
        <v>2.9999999999999996</v>
      </c>
      <c r="BI149">
        <v>0</v>
      </c>
      <c r="BJ149">
        <v>2.9999999999999996</v>
      </c>
      <c r="BK149">
        <v>1</v>
      </c>
      <c r="BL149">
        <v>3</v>
      </c>
      <c r="BM149">
        <v>2</v>
      </c>
      <c r="BN149">
        <v>1</v>
      </c>
      <c r="BO149">
        <v>1</v>
      </c>
      <c r="BP149">
        <v>0.5</v>
      </c>
      <c r="BQ149">
        <v>-1</v>
      </c>
      <c r="BR149">
        <v>3.4999999999999996</v>
      </c>
      <c r="BS149">
        <v>2.5</v>
      </c>
      <c r="BT149">
        <v>3.4999999999999996</v>
      </c>
      <c r="BU149">
        <v>0</v>
      </c>
      <c r="BV149">
        <v>2.4999999999999996</v>
      </c>
      <c r="BW149">
        <v>0</v>
      </c>
      <c r="BX149">
        <v>0</v>
      </c>
      <c r="BY149">
        <v>0</v>
      </c>
      <c r="BZ149">
        <v>2.333333333333333</v>
      </c>
      <c r="CA149">
        <v>1</v>
      </c>
      <c r="CB149">
        <v>2.9999999999999996</v>
      </c>
      <c r="CC149">
        <v>1.1666666666666667</v>
      </c>
      <c r="CD149">
        <v>2.333333333333333</v>
      </c>
      <c r="CE149">
        <v>2.4999999999999996</v>
      </c>
      <c r="CF149">
        <v>3.4999999999999996</v>
      </c>
      <c r="CG149">
        <v>2.333333333333333</v>
      </c>
      <c r="CH149">
        <v>1</v>
      </c>
      <c r="CI149">
        <v>1</v>
      </c>
      <c r="CJ149">
        <v>1.1666666666666667</v>
      </c>
      <c r="CK149">
        <v>0</v>
      </c>
      <c r="CL149">
        <v>3.4999999999999996</v>
      </c>
      <c r="CM149">
        <v>0</v>
      </c>
      <c r="CN149">
        <v>0</v>
      </c>
      <c r="CO149">
        <v>2.9999999999999996</v>
      </c>
      <c r="CP149">
        <v>1</v>
      </c>
      <c r="CQ149">
        <v>1</v>
      </c>
      <c r="CR149">
        <v>3.4999999999999996</v>
      </c>
      <c r="CS149">
        <v>0</v>
      </c>
      <c r="CT149">
        <v>0.16666666666666666</v>
      </c>
      <c r="CU149">
        <v>2.9999999999999996</v>
      </c>
      <c r="CV149">
        <v>2</v>
      </c>
      <c r="CW149">
        <v>0</v>
      </c>
      <c r="CX149">
        <v>0</v>
      </c>
      <c r="CY149">
        <v>1</v>
      </c>
      <c r="CZ149">
        <v>0</v>
      </c>
      <c r="DA149">
        <v>0.16666666666666666</v>
      </c>
      <c r="DB149">
        <v>2.5</v>
      </c>
      <c r="DC149">
        <v>1</v>
      </c>
      <c r="DD149">
        <v>2.9999999999999996</v>
      </c>
      <c r="DE149">
        <v>2.833333333333333</v>
      </c>
      <c r="DF149">
        <v>2.9999999999999996</v>
      </c>
      <c r="DG149">
        <v>0</v>
      </c>
      <c r="DH149">
        <v>2.9999999999999996</v>
      </c>
      <c r="DI149">
        <v>2.4999999999999996</v>
      </c>
      <c r="DJ149">
        <v>0</v>
      </c>
      <c r="DK149">
        <v>0</v>
      </c>
      <c r="DL149">
        <v>2.9999999999999996</v>
      </c>
      <c r="DM149">
        <v>1.1666666666666667</v>
      </c>
      <c r="DN149">
        <v>1</v>
      </c>
      <c r="DO149">
        <v>2.9999999999999996</v>
      </c>
      <c r="DP149">
        <v>1</v>
      </c>
      <c r="DQ149">
        <v>2.333333333333333</v>
      </c>
      <c r="DR149">
        <v>3.4999999999999996</v>
      </c>
      <c r="DS149">
        <v>2.9999999999999996</v>
      </c>
      <c r="DT149">
        <v>3.4999999999999996</v>
      </c>
      <c r="DU149">
        <v>1</v>
      </c>
      <c r="DV149">
        <v>1.1666666666666667</v>
      </c>
      <c r="DW149">
        <v>2.9999999999999996</v>
      </c>
      <c r="DX149">
        <v>1</v>
      </c>
      <c r="DY149">
        <v>2.333333333333333</v>
      </c>
      <c r="DZ149">
        <v>2.1666666666666665</v>
      </c>
      <c r="EA149">
        <v>2.9999999999999996</v>
      </c>
      <c r="EB149">
        <v>-1</v>
      </c>
      <c r="EC149">
        <v>2.9999999999999996</v>
      </c>
      <c r="ED149">
        <v>1.3333333333333335</v>
      </c>
      <c r="EE149">
        <v>1.6666666666666667</v>
      </c>
      <c r="EF149">
        <v>2.9999999999999996</v>
      </c>
      <c r="EG149">
        <v>1</v>
      </c>
      <c r="EH149">
        <v>2.9999999999999996</v>
      </c>
      <c r="EI149">
        <v>2</v>
      </c>
      <c r="EJ149">
        <v>1</v>
      </c>
      <c r="EK149">
        <v>0</v>
      </c>
      <c r="EL149">
        <v>2.1666666666666665</v>
      </c>
      <c r="EM149">
        <v>2.833333333333333</v>
      </c>
      <c r="EN149">
        <v>0</v>
      </c>
      <c r="EO149">
        <v>2.9999999999999996</v>
      </c>
      <c r="EP149">
        <v>2.9999999999999996</v>
      </c>
      <c r="EQ149">
        <v>2.1666666666666665</v>
      </c>
      <c r="ER149">
        <v>0</v>
      </c>
      <c r="ES149">
        <v>0</v>
      </c>
    </row>
    <row r="150" spans="1:160" x14ac:dyDescent="0.35">
      <c r="A150" t="s">
        <v>977</v>
      </c>
      <c r="B150">
        <v>3.4999999999999996</v>
      </c>
      <c r="C150">
        <v>3.9999999999999996</v>
      </c>
      <c r="D150">
        <v>3.9999999999999996</v>
      </c>
      <c r="E150">
        <v>2.4999999999999996</v>
      </c>
      <c r="F150">
        <v>2</v>
      </c>
      <c r="G150">
        <v>2</v>
      </c>
      <c r="H150">
        <v>1.5000000000000002</v>
      </c>
      <c r="I150">
        <v>3.9999999999999996</v>
      </c>
      <c r="J150">
        <v>3.4999999999999996</v>
      </c>
      <c r="K150">
        <v>0</v>
      </c>
      <c r="L150">
        <v>3.9999999999999996</v>
      </c>
      <c r="M150">
        <v>3.9999999999999996</v>
      </c>
      <c r="N150">
        <v>2.4999999999999996</v>
      </c>
      <c r="O150">
        <v>3.9999999999999996</v>
      </c>
      <c r="P150">
        <v>3.9999999999999996</v>
      </c>
      <c r="Q150">
        <v>2.9999999999999996</v>
      </c>
      <c r="R150">
        <v>1.5000000000000002</v>
      </c>
      <c r="S150">
        <v>3.9999999999999996</v>
      </c>
      <c r="T150">
        <v>3.9999999999999996</v>
      </c>
      <c r="U150">
        <v>3.9999999999999996</v>
      </c>
      <c r="V150">
        <v>3.4999999999999996</v>
      </c>
      <c r="W150">
        <v>2.9999999999999996</v>
      </c>
      <c r="X150">
        <v>1</v>
      </c>
      <c r="Y150">
        <v>3.9999999999999996</v>
      </c>
      <c r="Z150">
        <v>3.9999999999999996</v>
      </c>
      <c r="AA150">
        <v>3.9999999999999996</v>
      </c>
      <c r="AB150">
        <v>3.4999999999999996</v>
      </c>
      <c r="AC150">
        <v>3.4999999999999996</v>
      </c>
      <c r="AD150">
        <v>3.4999999999999996</v>
      </c>
      <c r="AE150">
        <v>3.4999999999999996</v>
      </c>
      <c r="AF150">
        <v>2.4999999999999996</v>
      </c>
      <c r="AG150">
        <v>2.4999999999999996</v>
      </c>
      <c r="AH150">
        <v>0.5</v>
      </c>
      <c r="AI150">
        <v>2</v>
      </c>
      <c r="AJ150">
        <v>2</v>
      </c>
      <c r="AK150">
        <v>0.5</v>
      </c>
      <c r="AL150">
        <v>2</v>
      </c>
      <c r="AM150">
        <v>0.5</v>
      </c>
      <c r="AN150">
        <v>3.4999999999999996</v>
      </c>
      <c r="AO150">
        <v>0</v>
      </c>
      <c r="AP150">
        <v>0</v>
      </c>
      <c r="AQ150">
        <v>0</v>
      </c>
      <c r="AR150">
        <v>2.4999999999999996</v>
      </c>
      <c r="AS150">
        <v>0.5</v>
      </c>
      <c r="AT150">
        <v>3.4999999999999996</v>
      </c>
      <c r="AU150">
        <v>3.4999999999999996</v>
      </c>
      <c r="AV150">
        <v>0</v>
      </c>
      <c r="AW150">
        <v>1.5000000000000002</v>
      </c>
      <c r="AX150">
        <v>2.9999999999999996</v>
      </c>
      <c r="AY150">
        <v>0.33333333333333331</v>
      </c>
      <c r="AZ150">
        <v>0.16666666666666666</v>
      </c>
      <c r="BA150">
        <v>0.16666666666666666</v>
      </c>
      <c r="BB150">
        <v>0</v>
      </c>
      <c r="BC150">
        <v>-1</v>
      </c>
      <c r="BD150">
        <v>3.4999999999999996</v>
      </c>
      <c r="BE150">
        <v>3.4999999999999996</v>
      </c>
      <c r="BF150">
        <v>0.5</v>
      </c>
      <c r="BG150">
        <v>3.4999999999999996</v>
      </c>
      <c r="BH150">
        <v>3.4999999999999996</v>
      </c>
      <c r="BI150">
        <v>0</v>
      </c>
      <c r="BJ150">
        <v>3.4999999999999996</v>
      </c>
      <c r="BK150">
        <v>1.5000000000000002</v>
      </c>
      <c r="BL150">
        <v>3.9999999999999996</v>
      </c>
      <c r="BM150">
        <v>2.4999999999999996</v>
      </c>
      <c r="BN150">
        <v>1.5000000000000002</v>
      </c>
      <c r="BO150">
        <v>1.5000000000000002</v>
      </c>
      <c r="BP150">
        <v>0.5</v>
      </c>
      <c r="BQ150">
        <v>-1</v>
      </c>
      <c r="BR150">
        <v>3.9999999999999996</v>
      </c>
      <c r="BS150">
        <v>3.4999999999999996</v>
      </c>
      <c r="BT150">
        <v>3.9999999999999996</v>
      </c>
      <c r="BU150">
        <v>0.5</v>
      </c>
      <c r="BV150">
        <v>2.4999999999999996</v>
      </c>
      <c r="BW150">
        <v>0.5</v>
      </c>
      <c r="BX150">
        <v>0</v>
      </c>
      <c r="BY150">
        <v>0</v>
      </c>
      <c r="BZ150">
        <v>2.4999999999999996</v>
      </c>
      <c r="CA150">
        <v>1.3333333333333335</v>
      </c>
      <c r="CB150">
        <v>3.4999999999999996</v>
      </c>
      <c r="CC150">
        <v>1.5000000000000002</v>
      </c>
      <c r="CD150">
        <v>2.9999999999999996</v>
      </c>
      <c r="CE150">
        <v>2.9999999999999996</v>
      </c>
      <c r="CF150">
        <v>3.9999999999999996</v>
      </c>
      <c r="CG150">
        <v>2.4999999999999996</v>
      </c>
      <c r="CH150">
        <v>1.3333333333333335</v>
      </c>
      <c r="CI150">
        <v>1.5000000000000002</v>
      </c>
      <c r="CJ150">
        <v>1.5000000000000002</v>
      </c>
      <c r="CK150">
        <v>0</v>
      </c>
      <c r="CL150">
        <v>3.9999999999999996</v>
      </c>
      <c r="CM150">
        <v>0</v>
      </c>
      <c r="CN150">
        <v>0</v>
      </c>
      <c r="CO150">
        <v>3.4999999999999996</v>
      </c>
      <c r="CP150">
        <v>1</v>
      </c>
      <c r="CQ150">
        <v>1.5000000000000002</v>
      </c>
      <c r="CR150">
        <v>3.9999999999999996</v>
      </c>
      <c r="CS150">
        <v>0.33333333333333331</v>
      </c>
      <c r="CT150">
        <v>0.5</v>
      </c>
      <c r="CU150">
        <v>3.4999999999999996</v>
      </c>
      <c r="CV150">
        <v>2.5</v>
      </c>
      <c r="CW150">
        <v>0</v>
      </c>
      <c r="CX150">
        <v>0</v>
      </c>
      <c r="CY150">
        <v>1</v>
      </c>
      <c r="CZ150">
        <v>0.16666666666666666</v>
      </c>
      <c r="DA150">
        <v>0.5</v>
      </c>
      <c r="DB150">
        <v>3.4999999999999996</v>
      </c>
      <c r="DC150">
        <v>1.5000000000000002</v>
      </c>
      <c r="DD150">
        <v>3.4999999999999996</v>
      </c>
      <c r="DE150">
        <v>2.9999999999999996</v>
      </c>
      <c r="DF150">
        <v>3.4999999999999996</v>
      </c>
      <c r="DG150">
        <v>0</v>
      </c>
      <c r="DH150">
        <v>3.4999999999999996</v>
      </c>
      <c r="DI150">
        <v>2.9999999999999996</v>
      </c>
      <c r="DJ150">
        <v>0</v>
      </c>
      <c r="DK150">
        <v>0.16666666666666666</v>
      </c>
      <c r="DL150">
        <v>3.4999999999999996</v>
      </c>
      <c r="DM150">
        <v>2</v>
      </c>
      <c r="DN150">
        <v>1.5000000000000002</v>
      </c>
      <c r="DO150">
        <v>3.4999999999999996</v>
      </c>
      <c r="DP150">
        <v>1.5000000000000002</v>
      </c>
      <c r="DQ150">
        <v>2.9999999999999996</v>
      </c>
      <c r="DR150">
        <v>3.9999999999999996</v>
      </c>
      <c r="DS150">
        <v>3.4999999999999996</v>
      </c>
      <c r="DT150">
        <v>3.9999999999999996</v>
      </c>
      <c r="DU150">
        <v>1.3333333333333335</v>
      </c>
      <c r="DV150">
        <v>1.5000000000000002</v>
      </c>
      <c r="DW150">
        <v>3.4999999999999996</v>
      </c>
      <c r="DX150">
        <v>1.3333333333333335</v>
      </c>
      <c r="DY150">
        <v>2.9999999999999996</v>
      </c>
      <c r="DZ150">
        <v>2.4999999999999996</v>
      </c>
      <c r="EA150">
        <v>3.4999999999999996</v>
      </c>
      <c r="EB150">
        <v>-1</v>
      </c>
      <c r="EC150">
        <v>3.4999999999999996</v>
      </c>
      <c r="ED150">
        <v>2</v>
      </c>
      <c r="EE150">
        <v>2</v>
      </c>
      <c r="EF150">
        <v>3.4999999999999996</v>
      </c>
      <c r="EG150">
        <v>1.5000000000000002</v>
      </c>
      <c r="EH150">
        <v>3.4999999999999996</v>
      </c>
      <c r="EI150">
        <v>2.4999999999999996</v>
      </c>
      <c r="EJ150">
        <v>1.5000000000000002</v>
      </c>
      <c r="EK150">
        <v>0.16666666666666666</v>
      </c>
      <c r="EL150">
        <v>2.333333333333333</v>
      </c>
      <c r="EM150">
        <v>3.4999999999999996</v>
      </c>
      <c r="EN150">
        <v>0.16666666666666666</v>
      </c>
      <c r="EO150">
        <v>3.4999999999999996</v>
      </c>
      <c r="EP150">
        <v>3.4999999999999996</v>
      </c>
      <c r="EQ150">
        <v>2.9999999999999996</v>
      </c>
      <c r="ER150">
        <v>0.5</v>
      </c>
      <c r="ES150">
        <v>0.99999999999999989</v>
      </c>
      <c r="ET150">
        <v>0</v>
      </c>
    </row>
    <row r="151" spans="1:160" x14ac:dyDescent="0.35">
      <c r="A151" t="s">
        <v>978</v>
      </c>
      <c r="B151">
        <v>3.4999999999999996</v>
      </c>
      <c r="C151">
        <v>3.9999999999999996</v>
      </c>
      <c r="D151">
        <v>3.9999999999999996</v>
      </c>
      <c r="E151">
        <v>2.4999999999999996</v>
      </c>
      <c r="F151">
        <v>2</v>
      </c>
      <c r="G151">
        <v>2</v>
      </c>
      <c r="H151">
        <v>1.5000000000000002</v>
      </c>
      <c r="I151">
        <v>3.9999999999999996</v>
      </c>
      <c r="J151">
        <v>3.4999999999999996</v>
      </c>
      <c r="K151">
        <v>0</v>
      </c>
      <c r="L151">
        <v>3.9999999999999996</v>
      </c>
      <c r="M151">
        <v>3.9999999999999996</v>
      </c>
      <c r="N151">
        <v>2.4999999999999996</v>
      </c>
      <c r="O151">
        <v>3.9999999999999996</v>
      </c>
      <c r="P151">
        <v>3.9999999999999996</v>
      </c>
      <c r="Q151">
        <v>2.9999999999999996</v>
      </c>
      <c r="R151">
        <v>1.5000000000000002</v>
      </c>
      <c r="S151">
        <v>3.9999999999999996</v>
      </c>
      <c r="T151">
        <v>3.9999999999999996</v>
      </c>
      <c r="U151">
        <v>3.9999999999999996</v>
      </c>
      <c r="V151">
        <v>3.4999999999999996</v>
      </c>
      <c r="W151">
        <v>2.9999999999999996</v>
      </c>
      <c r="X151">
        <v>1</v>
      </c>
      <c r="Y151">
        <v>3.9999999999999996</v>
      </c>
      <c r="Z151">
        <v>3.9999999999999996</v>
      </c>
      <c r="AA151">
        <v>3.9999999999999996</v>
      </c>
      <c r="AB151">
        <v>3.4999999999999996</v>
      </c>
      <c r="AC151">
        <v>3.4999999999999996</v>
      </c>
      <c r="AD151">
        <v>3.4999999999999996</v>
      </c>
      <c r="AE151">
        <v>3.4999999999999996</v>
      </c>
      <c r="AF151">
        <v>2.4999999999999996</v>
      </c>
      <c r="AG151">
        <v>2.4999999999999996</v>
      </c>
      <c r="AH151">
        <v>0.5</v>
      </c>
      <c r="AI151">
        <v>2</v>
      </c>
      <c r="AJ151">
        <v>2</v>
      </c>
      <c r="AK151">
        <v>0.5</v>
      </c>
      <c r="AL151">
        <v>2</v>
      </c>
      <c r="AM151">
        <v>0.5</v>
      </c>
      <c r="AN151">
        <v>3.4999999999999996</v>
      </c>
      <c r="AO151">
        <v>0</v>
      </c>
      <c r="AP151">
        <v>0</v>
      </c>
      <c r="AQ151">
        <v>0</v>
      </c>
      <c r="AR151">
        <v>2.4999999999999996</v>
      </c>
      <c r="AS151">
        <v>0.5</v>
      </c>
      <c r="AT151">
        <v>3.4999999999999996</v>
      </c>
      <c r="AU151">
        <v>3.4999999999999996</v>
      </c>
      <c r="AV151">
        <v>0</v>
      </c>
      <c r="AW151">
        <v>1.5000000000000002</v>
      </c>
      <c r="AX151">
        <v>2.9999999999999996</v>
      </c>
      <c r="AY151">
        <v>0.33333333333333331</v>
      </c>
      <c r="AZ151">
        <v>0.16666666666666666</v>
      </c>
      <c r="BA151">
        <v>0.16666666666666666</v>
      </c>
      <c r="BB151">
        <v>0</v>
      </c>
      <c r="BC151">
        <v>-1</v>
      </c>
      <c r="BD151">
        <v>3.4999999999999996</v>
      </c>
      <c r="BE151">
        <v>3.4999999999999996</v>
      </c>
      <c r="BF151">
        <v>0.5</v>
      </c>
      <c r="BG151">
        <v>3.4999999999999996</v>
      </c>
      <c r="BH151">
        <v>3.4999999999999996</v>
      </c>
      <c r="BI151">
        <v>0</v>
      </c>
      <c r="BJ151">
        <v>3.4999999999999996</v>
      </c>
      <c r="BK151">
        <v>1.5000000000000002</v>
      </c>
      <c r="BL151">
        <v>3.9999999999999996</v>
      </c>
      <c r="BM151">
        <v>2.4999999999999996</v>
      </c>
      <c r="BN151">
        <v>1.5000000000000002</v>
      </c>
      <c r="BO151">
        <v>1.5000000000000002</v>
      </c>
      <c r="BP151">
        <v>0.5</v>
      </c>
      <c r="BQ151">
        <v>-1</v>
      </c>
      <c r="BR151">
        <v>3.9999999999999996</v>
      </c>
      <c r="BS151">
        <v>3.4999999999999996</v>
      </c>
      <c r="BT151">
        <v>3.9999999999999996</v>
      </c>
      <c r="BU151">
        <v>0.5</v>
      </c>
      <c r="BV151">
        <v>2.4999999999999996</v>
      </c>
      <c r="BW151">
        <v>0.5</v>
      </c>
      <c r="BX151">
        <v>0</v>
      </c>
      <c r="BY151">
        <v>0</v>
      </c>
      <c r="BZ151">
        <v>2.4999999999999996</v>
      </c>
      <c r="CA151">
        <v>1.3333333333333335</v>
      </c>
      <c r="CB151">
        <v>3.4999999999999996</v>
      </c>
      <c r="CC151">
        <v>1.5000000000000002</v>
      </c>
      <c r="CD151">
        <v>2.9999999999999996</v>
      </c>
      <c r="CE151">
        <v>2.9999999999999996</v>
      </c>
      <c r="CF151">
        <v>3.9999999999999996</v>
      </c>
      <c r="CG151">
        <v>2.4999999999999996</v>
      </c>
      <c r="CH151">
        <v>1.3333333333333335</v>
      </c>
      <c r="CI151">
        <v>1.5000000000000002</v>
      </c>
      <c r="CJ151">
        <v>1.5000000000000002</v>
      </c>
      <c r="CK151">
        <v>0</v>
      </c>
      <c r="CL151">
        <v>3.9999999999999996</v>
      </c>
      <c r="CM151">
        <v>0</v>
      </c>
      <c r="CN151">
        <v>0</v>
      </c>
      <c r="CO151">
        <v>3.4999999999999996</v>
      </c>
      <c r="CP151">
        <v>1</v>
      </c>
      <c r="CQ151">
        <v>1.5000000000000002</v>
      </c>
      <c r="CR151">
        <v>3.9999999999999996</v>
      </c>
      <c r="CS151">
        <v>0.33333333333333331</v>
      </c>
      <c r="CT151">
        <v>0.5</v>
      </c>
      <c r="CU151">
        <v>3.4999999999999996</v>
      </c>
      <c r="CV151">
        <v>2.5</v>
      </c>
      <c r="CW151">
        <v>0</v>
      </c>
      <c r="CX151">
        <v>0</v>
      </c>
      <c r="CY151">
        <v>1</v>
      </c>
      <c r="CZ151">
        <v>0.16666666666666666</v>
      </c>
      <c r="DA151">
        <v>0.5</v>
      </c>
      <c r="DB151">
        <v>3.4999999999999996</v>
      </c>
      <c r="DC151">
        <v>1.5000000000000002</v>
      </c>
      <c r="DD151">
        <v>3.4999999999999996</v>
      </c>
      <c r="DE151">
        <v>2.9999999999999996</v>
      </c>
      <c r="DF151">
        <v>3.4999999999999996</v>
      </c>
      <c r="DG151">
        <v>0</v>
      </c>
      <c r="DH151">
        <v>3.4999999999999996</v>
      </c>
      <c r="DI151">
        <v>2.9999999999999996</v>
      </c>
      <c r="DJ151">
        <v>0</v>
      </c>
      <c r="DK151">
        <v>0.16666666666666666</v>
      </c>
      <c r="DL151">
        <v>3.4999999999999996</v>
      </c>
      <c r="DM151">
        <v>2</v>
      </c>
      <c r="DN151">
        <v>1.5000000000000002</v>
      </c>
      <c r="DO151">
        <v>3.4999999999999996</v>
      </c>
      <c r="DP151">
        <v>1.5000000000000002</v>
      </c>
      <c r="DQ151">
        <v>2.9999999999999996</v>
      </c>
      <c r="DR151">
        <v>3.9999999999999996</v>
      </c>
      <c r="DS151">
        <v>3.4999999999999996</v>
      </c>
      <c r="DT151">
        <v>3.9999999999999996</v>
      </c>
      <c r="DU151">
        <v>1.3333333333333335</v>
      </c>
      <c r="DV151">
        <v>1.5000000000000002</v>
      </c>
      <c r="DW151">
        <v>3.4999999999999996</v>
      </c>
      <c r="DX151">
        <v>1.3333333333333335</v>
      </c>
      <c r="DY151">
        <v>2.9999999999999996</v>
      </c>
      <c r="DZ151">
        <v>2.4999999999999996</v>
      </c>
      <c r="EA151">
        <v>3.4999999999999996</v>
      </c>
      <c r="EB151">
        <v>-1</v>
      </c>
      <c r="EC151">
        <v>3.4999999999999996</v>
      </c>
      <c r="ED151">
        <v>2</v>
      </c>
      <c r="EE151">
        <v>2</v>
      </c>
      <c r="EF151">
        <v>3.4999999999999996</v>
      </c>
      <c r="EG151">
        <v>1.5000000000000002</v>
      </c>
      <c r="EH151">
        <v>3.4999999999999996</v>
      </c>
      <c r="EI151">
        <v>2.4999999999999996</v>
      </c>
      <c r="EJ151">
        <v>1.5000000000000002</v>
      </c>
      <c r="EK151">
        <v>0.16666666666666666</v>
      </c>
      <c r="EL151">
        <v>2.333333333333333</v>
      </c>
      <c r="EM151">
        <v>3.4999999999999996</v>
      </c>
      <c r="EN151">
        <v>0.16666666666666666</v>
      </c>
      <c r="EO151">
        <v>3.4999999999999996</v>
      </c>
      <c r="EP151">
        <v>3.4999999999999996</v>
      </c>
      <c r="EQ151">
        <v>2.9999999999999996</v>
      </c>
      <c r="ER151">
        <v>0.5</v>
      </c>
      <c r="ES151">
        <v>0.99999999999999989</v>
      </c>
      <c r="ET151">
        <v>0</v>
      </c>
      <c r="EU151">
        <v>0</v>
      </c>
    </row>
    <row r="152" spans="1:160" x14ac:dyDescent="0.35">
      <c r="A152" t="s">
        <v>979</v>
      </c>
      <c r="B152">
        <v>3.4999999999999996</v>
      </c>
      <c r="C152">
        <v>3.9999999999999996</v>
      </c>
      <c r="D152">
        <v>3.9999999999999996</v>
      </c>
      <c r="E152">
        <v>2.4999999999999996</v>
      </c>
      <c r="F152">
        <v>2</v>
      </c>
      <c r="G152">
        <v>2</v>
      </c>
      <c r="H152">
        <v>1.5000000000000002</v>
      </c>
      <c r="I152">
        <v>3.9999999999999996</v>
      </c>
      <c r="J152">
        <v>3.4999999999999996</v>
      </c>
      <c r="K152">
        <v>0</v>
      </c>
      <c r="L152">
        <v>3.9999999999999996</v>
      </c>
      <c r="M152">
        <v>3.9999999999999996</v>
      </c>
      <c r="N152">
        <v>2.4999999999999996</v>
      </c>
      <c r="O152">
        <v>3.9999999999999996</v>
      </c>
      <c r="P152">
        <v>3.9999999999999996</v>
      </c>
      <c r="Q152">
        <v>2.9999999999999996</v>
      </c>
      <c r="R152">
        <v>1.5000000000000002</v>
      </c>
      <c r="S152">
        <v>3.9999999999999996</v>
      </c>
      <c r="T152">
        <v>3.9999999999999996</v>
      </c>
      <c r="U152">
        <v>3.9999999999999996</v>
      </c>
      <c r="V152">
        <v>3.4999999999999996</v>
      </c>
      <c r="W152">
        <v>2.9999999999999996</v>
      </c>
      <c r="X152">
        <v>1</v>
      </c>
      <c r="Y152">
        <v>3.9999999999999996</v>
      </c>
      <c r="Z152">
        <v>3.9999999999999996</v>
      </c>
      <c r="AA152">
        <v>3.9999999999999996</v>
      </c>
      <c r="AB152">
        <v>3.4999999999999996</v>
      </c>
      <c r="AC152">
        <v>3.4999999999999996</v>
      </c>
      <c r="AD152">
        <v>3.4999999999999996</v>
      </c>
      <c r="AE152">
        <v>3.4999999999999996</v>
      </c>
      <c r="AF152">
        <v>2.4999999999999996</v>
      </c>
      <c r="AG152">
        <v>2.4999999999999996</v>
      </c>
      <c r="AH152">
        <v>0.5</v>
      </c>
      <c r="AI152">
        <v>2</v>
      </c>
      <c r="AJ152">
        <v>2</v>
      </c>
      <c r="AK152">
        <v>0.5</v>
      </c>
      <c r="AL152">
        <v>2</v>
      </c>
      <c r="AM152">
        <v>0.5</v>
      </c>
      <c r="AN152">
        <v>3.4999999999999996</v>
      </c>
      <c r="AO152">
        <v>0</v>
      </c>
      <c r="AP152">
        <v>0</v>
      </c>
      <c r="AQ152">
        <v>0</v>
      </c>
      <c r="AR152">
        <v>2.4999999999999996</v>
      </c>
      <c r="AS152">
        <v>0.5</v>
      </c>
      <c r="AT152">
        <v>3.4999999999999996</v>
      </c>
      <c r="AU152">
        <v>3.4999999999999996</v>
      </c>
      <c r="AV152">
        <v>0</v>
      </c>
      <c r="AW152">
        <v>1.5000000000000002</v>
      </c>
      <c r="AX152">
        <v>2.9999999999999996</v>
      </c>
      <c r="AY152">
        <v>0.33333333333333331</v>
      </c>
      <c r="AZ152">
        <v>0.16666666666666666</v>
      </c>
      <c r="BA152">
        <v>0.16666666666666666</v>
      </c>
      <c r="BB152">
        <v>0</v>
      </c>
      <c r="BC152">
        <v>-1</v>
      </c>
      <c r="BD152">
        <v>3.4999999999999996</v>
      </c>
      <c r="BE152">
        <v>3.4999999999999996</v>
      </c>
      <c r="BF152">
        <v>0.5</v>
      </c>
      <c r="BG152">
        <v>3.4999999999999996</v>
      </c>
      <c r="BH152">
        <v>3.4999999999999996</v>
      </c>
      <c r="BI152">
        <v>0</v>
      </c>
      <c r="BJ152">
        <v>3.4999999999999996</v>
      </c>
      <c r="BK152">
        <v>1.5000000000000002</v>
      </c>
      <c r="BL152">
        <v>3.9999999999999996</v>
      </c>
      <c r="BM152">
        <v>2.4999999999999996</v>
      </c>
      <c r="BN152">
        <v>1.5000000000000002</v>
      </c>
      <c r="BO152">
        <v>1.5000000000000002</v>
      </c>
      <c r="BP152">
        <v>0.5</v>
      </c>
      <c r="BQ152">
        <v>-1</v>
      </c>
      <c r="BR152">
        <v>3.9999999999999996</v>
      </c>
      <c r="BS152">
        <v>3.4999999999999996</v>
      </c>
      <c r="BT152">
        <v>3.9999999999999996</v>
      </c>
      <c r="BU152">
        <v>0.5</v>
      </c>
      <c r="BV152">
        <v>2.4999999999999996</v>
      </c>
      <c r="BW152">
        <v>0.5</v>
      </c>
      <c r="BX152">
        <v>0</v>
      </c>
      <c r="BY152">
        <v>0</v>
      </c>
      <c r="BZ152">
        <v>2.4999999999999996</v>
      </c>
      <c r="CA152">
        <v>1.3333333333333335</v>
      </c>
      <c r="CB152">
        <v>3.4999999999999996</v>
      </c>
      <c r="CC152">
        <v>1.5000000000000002</v>
      </c>
      <c r="CD152">
        <v>2.9999999999999996</v>
      </c>
      <c r="CE152">
        <v>2.9999999999999996</v>
      </c>
      <c r="CF152">
        <v>3.9999999999999996</v>
      </c>
      <c r="CG152">
        <v>2.4999999999999996</v>
      </c>
      <c r="CH152">
        <v>1.3333333333333335</v>
      </c>
      <c r="CI152">
        <v>1.5000000000000002</v>
      </c>
      <c r="CJ152">
        <v>1.5000000000000002</v>
      </c>
      <c r="CK152">
        <v>0</v>
      </c>
      <c r="CL152">
        <v>3.9999999999999996</v>
      </c>
      <c r="CM152">
        <v>0</v>
      </c>
      <c r="CN152">
        <v>0</v>
      </c>
      <c r="CO152">
        <v>3.4999999999999996</v>
      </c>
      <c r="CP152">
        <v>1</v>
      </c>
      <c r="CQ152">
        <v>1.5000000000000002</v>
      </c>
      <c r="CR152">
        <v>3.9999999999999996</v>
      </c>
      <c r="CS152">
        <v>0.33333333333333331</v>
      </c>
      <c r="CT152">
        <v>0.5</v>
      </c>
      <c r="CU152">
        <v>3.4999999999999996</v>
      </c>
      <c r="CV152">
        <v>2.5</v>
      </c>
      <c r="CW152">
        <v>0</v>
      </c>
      <c r="CX152">
        <v>0</v>
      </c>
      <c r="CY152">
        <v>1</v>
      </c>
      <c r="CZ152">
        <v>0.16666666666666666</v>
      </c>
      <c r="DA152">
        <v>0.5</v>
      </c>
      <c r="DB152">
        <v>3.4999999999999996</v>
      </c>
      <c r="DC152">
        <v>1.5000000000000002</v>
      </c>
      <c r="DD152">
        <v>3.4999999999999996</v>
      </c>
      <c r="DE152">
        <v>2.9999999999999996</v>
      </c>
      <c r="DF152">
        <v>3.4999999999999996</v>
      </c>
      <c r="DG152">
        <v>0</v>
      </c>
      <c r="DH152">
        <v>3.4999999999999996</v>
      </c>
      <c r="DI152">
        <v>2.9999999999999996</v>
      </c>
      <c r="DJ152">
        <v>0</v>
      </c>
      <c r="DK152">
        <v>0.16666666666666666</v>
      </c>
      <c r="DL152">
        <v>3.4999999999999996</v>
      </c>
      <c r="DM152">
        <v>2</v>
      </c>
      <c r="DN152">
        <v>1.5000000000000002</v>
      </c>
      <c r="DO152">
        <v>3.4999999999999996</v>
      </c>
      <c r="DP152">
        <v>1.5000000000000002</v>
      </c>
      <c r="DQ152">
        <v>2.9999999999999996</v>
      </c>
      <c r="DR152">
        <v>3.9999999999999996</v>
      </c>
      <c r="DS152">
        <v>3.4999999999999996</v>
      </c>
      <c r="DT152">
        <v>3.9999999999999996</v>
      </c>
      <c r="DU152">
        <v>1.3333333333333335</v>
      </c>
      <c r="DV152">
        <v>1.5000000000000002</v>
      </c>
      <c r="DW152">
        <v>3.4999999999999996</v>
      </c>
      <c r="DX152">
        <v>1.3333333333333335</v>
      </c>
      <c r="DY152">
        <v>2.9999999999999996</v>
      </c>
      <c r="DZ152">
        <v>2.4999999999999996</v>
      </c>
      <c r="EA152">
        <v>3.4999999999999996</v>
      </c>
      <c r="EB152">
        <v>-1</v>
      </c>
      <c r="EC152">
        <v>3.4999999999999996</v>
      </c>
      <c r="ED152">
        <v>2</v>
      </c>
      <c r="EE152">
        <v>2</v>
      </c>
      <c r="EF152">
        <v>3.4999999999999996</v>
      </c>
      <c r="EG152">
        <v>1.5000000000000002</v>
      </c>
      <c r="EH152">
        <v>3.4999999999999996</v>
      </c>
      <c r="EI152">
        <v>2.4999999999999996</v>
      </c>
      <c r="EJ152">
        <v>1.5000000000000002</v>
      </c>
      <c r="EK152">
        <v>0.16666666666666666</v>
      </c>
      <c r="EL152">
        <v>2.333333333333333</v>
      </c>
      <c r="EM152">
        <v>3.4999999999999996</v>
      </c>
      <c r="EN152">
        <v>0.16666666666666666</v>
      </c>
      <c r="EO152">
        <v>3.4999999999999996</v>
      </c>
      <c r="EP152">
        <v>3.4999999999999996</v>
      </c>
      <c r="EQ152">
        <v>2.9999999999999996</v>
      </c>
      <c r="ER152">
        <v>0.5</v>
      </c>
      <c r="ES152">
        <v>0.99999999999999989</v>
      </c>
      <c r="ET152">
        <v>0</v>
      </c>
      <c r="EU152">
        <v>0</v>
      </c>
      <c r="EV152">
        <v>0</v>
      </c>
    </row>
    <row r="153" spans="1:160" x14ac:dyDescent="0.35">
      <c r="A153" t="s">
        <v>980</v>
      </c>
      <c r="B153">
        <v>1</v>
      </c>
      <c r="C153">
        <v>1.5</v>
      </c>
      <c r="D153">
        <v>2.5</v>
      </c>
      <c r="E153">
        <v>-1</v>
      </c>
      <c r="F153">
        <v>-1</v>
      </c>
      <c r="G153">
        <v>-1</v>
      </c>
      <c r="H153">
        <v>-1</v>
      </c>
      <c r="I153">
        <v>2.5</v>
      </c>
      <c r="J153">
        <v>-1</v>
      </c>
      <c r="K153">
        <v>-1</v>
      </c>
      <c r="L153">
        <v>2.5</v>
      </c>
      <c r="M153">
        <v>1.5</v>
      </c>
      <c r="N153">
        <v>-1</v>
      </c>
      <c r="O153">
        <v>2.5</v>
      </c>
      <c r="P153">
        <v>2.5</v>
      </c>
      <c r="Q153">
        <v>-1</v>
      </c>
      <c r="R153">
        <v>-1</v>
      </c>
      <c r="S153">
        <v>2.5</v>
      </c>
      <c r="T153">
        <v>2.5</v>
      </c>
      <c r="U153">
        <v>2.5</v>
      </c>
      <c r="V153">
        <v>1</v>
      </c>
      <c r="W153">
        <v>1</v>
      </c>
      <c r="X153">
        <v>-1</v>
      </c>
      <c r="Y153">
        <v>2.5</v>
      </c>
      <c r="Z153">
        <v>2.5</v>
      </c>
      <c r="AA153">
        <v>2.5</v>
      </c>
      <c r="AB153">
        <v>1</v>
      </c>
      <c r="AC153">
        <v>1</v>
      </c>
      <c r="AD153">
        <v>0</v>
      </c>
      <c r="AE153">
        <v>-1</v>
      </c>
      <c r="AF153">
        <v>-1</v>
      </c>
      <c r="AG153">
        <v>-1</v>
      </c>
      <c r="AH153">
        <v>-1</v>
      </c>
      <c r="AI153">
        <v>-1</v>
      </c>
      <c r="AJ153">
        <v>-1</v>
      </c>
      <c r="AK153">
        <v>-1</v>
      </c>
      <c r="AL153">
        <v>-1</v>
      </c>
      <c r="AM153">
        <v>-1</v>
      </c>
      <c r="AN153">
        <v>1</v>
      </c>
      <c r="AO153">
        <v>-1</v>
      </c>
      <c r="AP153">
        <v>-1</v>
      </c>
      <c r="AQ153">
        <v>-1</v>
      </c>
      <c r="AR153">
        <v>-1</v>
      </c>
      <c r="AS153">
        <v>-1</v>
      </c>
      <c r="AT153">
        <v>-1</v>
      </c>
      <c r="AU153">
        <v>-1</v>
      </c>
      <c r="AV153">
        <v>-1</v>
      </c>
      <c r="AW153">
        <v>-1</v>
      </c>
      <c r="AX153">
        <v>-1</v>
      </c>
      <c r="AY153">
        <v>-1</v>
      </c>
      <c r="AZ153">
        <v>-1</v>
      </c>
      <c r="BA153">
        <v>-1</v>
      </c>
      <c r="BB153">
        <v>-1</v>
      </c>
      <c r="BC153">
        <v>-1</v>
      </c>
      <c r="BD153">
        <v>-1</v>
      </c>
      <c r="BE153">
        <v>0</v>
      </c>
      <c r="BF153">
        <v>-1</v>
      </c>
      <c r="BG153">
        <v>0</v>
      </c>
      <c r="BH153">
        <v>0</v>
      </c>
      <c r="BI153">
        <v>-1</v>
      </c>
      <c r="BJ153">
        <v>1</v>
      </c>
      <c r="BK153">
        <v>-1</v>
      </c>
      <c r="BL153">
        <v>-1</v>
      </c>
      <c r="BM153">
        <v>-1</v>
      </c>
      <c r="BN153">
        <v>-1</v>
      </c>
      <c r="BO153">
        <v>-1</v>
      </c>
      <c r="BP153">
        <v>-1</v>
      </c>
      <c r="BQ153">
        <v>-1</v>
      </c>
      <c r="BR153">
        <v>-1</v>
      </c>
      <c r="BS153">
        <v>-1</v>
      </c>
      <c r="BT153">
        <v>1.5</v>
      </c>
      <c r="BU153">
        <v>-1</v>
      </c>
      <c r="BV153">
        <v>-1</v>
      </c>
      <c r="BW153">
        <v>-1</v>
      </c>
      <c r="BX153">
        <v>-1</v>
      </c>
      <c r="BY153">
        <v>-1</v>
      </c>
      <c r="BZ153">
        <v>-1</v>
      </c>
      <c r="CA153">
        <v>-1</v>
      </c>
      <c r="CB153">
        <v>0</v>
      </c>
      <c r="CC153">
        <v>-1</v>
      </c>
      <c r="CD153">
        <v>0</v>
      </c>
      <c r="CE153">
        <v>-1</v>
      </c>
      <c r="CF153">
        <v>1.5</v>
      </c>
      <c r="CG153">
        <v>-1</v>
      </c>
      <c r="CH153">
        <v>-1</v>
      </c>
      <c r="CI153">
        <v>-1</v>
      </c>
      <c r="CJ153">
        <v>-1</v>
      </c>
      <c r="CK153">
        <v>-1</v>
      </c>
      <c r="CL153">
        <v>-1</v>
      </c>
      <c r="CM153">
        <v>-1</v>
      </c>
      <c r="CN153">
        <v>-1</v>
      </c>
      <c r="CO153">
        <v>-1</v>
      </c>
      <c r="CP153">
        <v>-1</v>
      </c>
      <c r="CQ153">
        <v>-1</v>
      </c>
      <c r="CR153">
        <v>0.5</v>
      </c>
      <c r="CS153">
        <v>-1</v>
      </c>
      <c r="CT153">
        <v>-1</v>
      </c>
      <c r="CU153">
        <v>1</v>
      </c>
      <c r="CV153">
        <v>-1</v>
      </c>
      <c r="CW153">
        <v>-1</v>
      </c>
      <c r="CX153">
        <v>-1</v>
      </c>
      <c r="CY153">
        <v>-1</v>
      </c>
      <c r="CZ153">
        <v>-1</v>
      </c>
      <c r="DA153">
        <v>-1</v>
      </c>
      <c r="DB153">
        <v>-1</v>
      </c>
      <c r="DC153">
        <v>-1</v>
      </c>
      <c r="DD153">
        <v>0</v>
      </c>
      <c r="DE153">
        <v>-1</v>
      </c>
      <c r="DF153">
        <v>-1</v>
      </c>
      <c r="DG153">
        <v>-1</v>
      </c>
      <c r="DH153">
        <v>-1</v>
      </c>
      <c r="DI153">
        <v>-1</v>
      </c>
      <c r="DJ153">
        <v>-1</v>
      </c>
      <c r="DK153">
        <v>-1</v>
      </c>
      <c r="DL153">
        <v>-1</v>
      </c>
      <c r="DM153">
        <v>-1</v>
      </c>
      <c r="DN153">
        <v>-1</v>
      </c>
      <c r="DO153">
        <v>-1</v>
      </c>
      <c r="DP153">
        <v>-1</v>
      </c>
      <c r="DQ153">
        <v>-1</v>
      </c>
      <c r="DR153">
        <v>1.5</v>
      </c>
      <c r="DS153">
        <v>1</v>
      </c>
      <c r="DT153">
        <v>-1</v>
      </c>
      <c r="DU153">
        <v>-1</v>
      </c>
      <c r="DV153">
        <v>-1</v>
      </c>
      <c r="DW153">
        <v>0</v>
      </c>
      <c r="DX153">
        <v>-1</v>
      </c>
      <c r="DY153">
        <v>-1</v>
      </c>
      <c r="DZ153">
        <v>-1</v>
      </c>
      <c r="EA153">
        <v>0.16666666666666666</v>
      </c>
      <c r="EB153">
        <v>-1</v>
      </c>
      <c r="EC153">
        <v>0</v>
      </c>
      <c r="ED153">
        <v>-1</v>
      </c>
      <c r="EE153">
        <v>-1</v>
      </c>
      <c r="EF153">
        <v>0.16666666666666666</v>
      </c>
      <c r="EG153">
        <v>-1</v>
      </c>
      <c r="EH153">
        <v>0</v>
      </c>
      <c r="EI153">
        <v>-1</v>
      </c>
      <c r="EJ153">
        <v>-1</v>
      </c>
      <c r="EK153">
        <v>-1</v>
      </c>
      <c r="EL153">
        <v>2</v>
      </c>
      <c r="EM153">
        <v>-1</v>
      </c>
      <c r="EN153">
        <v>-1</v>
      </c>
      <c r="EO153">
        <v>0</v>
      </c>
      <c r="EP153">
        <v>0</v>
      </c>
      <c r="EQ153">
        <v>-1</v>
      </c>
      <c r="ER153">
        <v>-1</v>
      </c>
      <c r="ES153">
        <v>-1</v>
      </c>
      <c r="ET153">
        <v>-1</v>
      </c>
      <c r="EU153">
        <v>-1</v>
      </c>
      <c r="EV153">
        <v>-1</v>
      </c>
      <c r="EW153">
        <v>0</v>
      </c>
    </row>
    <row r="154" spans="1:160" x14ac:dyDescent="0.35">
      <c r="A154" t="s">
        <v>981</v>
      </c>
      <c r="B154">
        <v>2.5</v>
      </c>
      <c r="C154">
        <v>2.666666666666667</v>
      </c>
      <c r="D154">
        <v>3.9999999999999996</v>
      </c>
      <c r="E154">
        <v>-1</v>
      </c>
      <c r="F154">
        <v>-1</v>
      </c>
      <c r="G154">
        <v>-1</v>
      </c>
      <c r="H154">
        <v>-1</v>
      </c>
      <c r="I154">
        <v>3.9999999999999996</v>
      </c>
      <c r="J154">
        <v>-1</v>
      </c>
      <c r="K154">
        <v>-1</v>
      </c>
      <c r="L154">
        <v>3.6666666666666665</v>
      </c>
      <c r="M154">
        <v>2.8333333333333335</v>
      </c>
      <c r="N154">
        <v>-1</v>
      </c>
      <c r="O154">
        <v>3.6666666666666665</v>
      </c>
      <c r="P154">
        <v>3.9999999999999996</v>
      </c>
      <c r="Q154">
        <v>-1</v>
      </c>
      <c r="R154">
        <v>-1</v>
      </c>
      <c r="S154">
        <v>3.9999999999999996</v>
      </c>
      <c r="T154">
        <v>3.833333333333333</v>
      </c>
      <c r="U154">
        <v>3.9999999999999996</v>
      </c>
      <c r="V154">
        <v>2.166666666666667</v>
      </c>
      <c r="W154">
        <v>1.6666666666666667</v>
      </c>
      <c r="X154">
        <v>-1</v>
      </c>
      <c r="Y154">
        <v>3.9999999999999996</v>
      </c>
      <c r="Z154">
        <v>3.9999999999999996</v>
      </c>
      <c r="AA154">
        <v>3.9999999999999996</v>
      </c>
      <c r="AB154">
        <v>2.166666666666667</v>
      </c>
      <c r="AC154">
        <v>2.166666666666667</v>
      </c>
      <c r="AD154">
        <v>1.1666666666666665</v>
      </c>
      <c r="AE154">
        <v>-1</v>
      </c>
      <c r="AF154">
        <v>-1</v>
      </c>
      <c r="AG154">
        <v>-1</v>
      </c>
      <c r="AH154">
        <v>-1</v>
      </c>
      <c r="AI154">
        <v>-1</v>
      </c>
      <c r="AJ154">
        <v>-1</v>
      </c>
      <c r="AK154">
        <v>-1</v>
      </c>
      <c r="AL154">
        <v>-1</v>
      </c>
      <c r="AM154">
        <v>-1</v>
      </c>
      <c r="AN154">
        <v>2.166666666666667</v>
      </c>
      <c r="AO154">
        <v>-1</v>
      </c>
      <c r="AP154">
        <v>-1</v>
      </c>
      <c r="AQ154">
        <v>-1</v>
      </c>
      <c r="AR154">
        <v>-1</v>
      </c>
      <c r="AS154">
        <v>-1</v>
      </c>
      <c r="AT154">
        <v>-1</v>
      </c>
      <c r="AU154">
        <v>-1</v>
      </c>
      <c r="AV154">
        <v>-1</v>
      </c>
      <c r="AW154">
        <v>-1</v>
      </c>
      <c r="AX154">
        <v>-1</v>
      </c>
      <c r="AY154">
        <v>-1</v>
      </c>
      <c r="AZ154">
        <v>-1</v>
      </c>
      <c r="BA154">
        <v>-1</v>
      </c>
      <c r="BB154">
        <v>-1</v>
      </c>
      <c r="BC154">
        <v>-1</v>
      </c>
      <c r="BD154">
        <v>-1</v>
      </c>
      <c r="BE154">
        <v>1.1666666666666665</v>
      </c>
      <c r="BF154">
        <v>-1</v>
      </c>
      <c r="BG154">
        <v>1.1666666666666665</v>
      </c>
      <c r="BH154">
        <v>1.1666666666666665</v>
      </c>
      <c r="BI154">
        <v>-1</v>
      </c>
      <c r="BJ154">
        <v>2.5</v>
      </c>
      <c r="BK154">
        <v>-1</v>
      </c>
      <c r="BL154">
        <v>-1</v>
      </c>
      <c r="BM154">
        <v>-1</v>
      </c>
      <c r="BN154">
        <v>-1</v>
      </c>
      <c r="BO154">
        <v>-1</v>
      </c>
      <c r="BP154">
        <v>-1</v>
      </c>
      <c r="BQ154">
        <v>-1</v>
      </c>
      <c r="BR154">
        <v>-1</v>
      </c>
      <c r="BS154">
        <v>-1</v>
      </c>
      <c r="BT154">
        <v>2.666666666666667</v>
      </c>
      <c r="BU154">
        <v>-1</v>
      </c>
      <c r="BV154">
        <v>-1</v>
      </c>
      <c r="BW154">
        <v>-1</v>
      </c>
      <c r="BX154">
        <v>-1</v>
      </c>
      <c r="BY154">
        <v>-1</v>
      </c>
      <c r="BZ154">
        <v>-1</v>
      </c>
      <c r="CA154">
        <v>-1</v>
      </c>
      <c r="CB154">
        <v>1.3333333333333333</v>
      </c>
      <c r="CC154">
        <v>-1</v>
      </c>
      <c r="CD154">
        <v>0.66666666666666663</v>
      </c>
      <c r="CE154">
        <v>-1</v>
      </c>
      <c r="CF154">
        <v>2.666666666666667</v>
      </c>
      <c r="CG154">
        <v>-1</v>
      </c>
      <c r="CH154">
        <v>-1</v>
      </c>
      <c r="CI154">
        <v>-1</v>
      </c>
      <c r="CJ154">
        <v>-1</v>
      </c>
      <c r="CK154">
        <v>-1</v>
      </c>
      <c r="CL154">
        <v>-1</v>
      </c>
      <c r="CM154">
        <v>-1</v>
      </c>
      <c r="CN154">
        <v>-1</v>
      </c>
      <c r="CO154">
        <v>-1</v>
      </c>
      <c r="CP154">
        <v>-1</v>
      </c>
      <c r="CQ154">
        <v>-1</v>
      </c>
      <c r="CR154">
        <v>1.6666666666666665</v>
      </c>
      <c r="CS154">
        <v>-1</v>
      </c>
      <c r="CT154">
        <v>-1</v>
      </c>
      <c r="CU154">
        <v>2.5</v>
      </c>
      <c r="CV154">
        <v>-1</v>
      </c>
      <c r="CW154">
        <v>-1</v>
      </c>
      <c r="CX154">
        <v>-1</v>
      </c>
      <c r="CY154">
        <v>-1</v>
      </c>
      <c r="CZ154">
        <v>-1</v>
      </c>
      <c r="DA154">
        <v>-1</v>
      </c>
      <c r="DB154">
        <v>-1</v>
      </c>
      <c r="DC154">
        <v>-1</v>
      </c>
      <c r="DD154">
        <v>1.3333333333333333</v>
      </c>
      <c r="DE154">
        <v>-1</v>
      </c>
      <c r="DF154">
        <v>-1</v>
      </c>
      <c r="DG154">
        <v>-1</v>
      </c>
      <c r="DH154">
        <v>-1</v>
      </c>
      <c r="DI154">
        <v>-1</v>
      </c>
      <c r="DJ154">
        <v>-1</v>
      </c>
      <c r="DK154">
        <v>-1</v>
      </c>
      <c r="DL154">
        <v>-1</v>
      </c>
      <c r="DM154">
        <v>-1</v>
      </c>
      <c r="DN154">
        <v>-1</v>
      </c>
      <c r="DO154">
        <v>-1</v>
      </c>
      <c r="DP154">
        <v>-1</v>
      </c>
      <c r="DQ154">
        <v>-1</v>
      </c>
      <c r="DR154">
        <v>3</v>
      </c>
      <c r="DS154">
        <v>2.5</v>
      </c>
      <c r="DT154">
        <v>-1</v>
      </c>
      <c r="DU154">
        <v>-1</v>
      </c>
      <c r="DV154">
        <v>-1</v>
      </c>
      <c r="DW154">
        <v>1.1666666666666665</v>
      </c>
      <c r="DX154">
        <v>-1</v>
      </c>
      <c r="DY154">
        <v>-1</v>
      </c>
      <c r="DZ154">
        <v>-1</v>
      </c>
      <c r="EA154">
        <v>1.1666666666666665</v>
      </c>
      <c r="EB154">
        <v>-1</v>
      </c>
      <c r="EC154">
        <v>1.1666666666666665</v>
      </c>
      <c r="ED154">
        <v>-1</v>
      </c>
      <c r="EE154">
        <v>-1</v>
      </c>
      <c r="EF154">
        <v>1.3333333333333333</v>
      </c>
      <c r="EG154">
        <v>-1</v>
      </c>
      <c r="EH154">
        <v>1.1666666666666665</v>
      </c>
      <c r="EI154">
        <v>-1</v>
      </c>
      <c r="EJ154">
        <v>-1</v>
      </c>
      <c r="EK154">
        <v>-1</v>
      </c>
      <c r="EL154">
        <v>2</v>
      </c>
      <c r="EM154">
        <v>-1</v>
      </c>
      <c r="EN154">
        <v>-1</v>
      </c>
      <c r="EO154">
        <v>1.1666666666666665</v>
      </c>
      <c r="EP154">
        <v>1.3333333333333333</v>
      </c>
      <c r="EQ154">
        <v>-1</v>
      </c>
      <c r="ER154">
        <v>-1</v>
      </c>
      <c r="ES154">
        <v>-1</v>
      </c>
      <c r="ET154">
        <v>-1</v>
      </c>
      <c r="EU154">
        <v>-1</v>
      </c>
      <c r="EV154">
        <v>-1</v>
      </c>
      <c r="EW154">
        <v>1.5</v>
      </c>
      <c r="EX154">
        <v>0</v>
      </c>
    </row>
    <row r="155" spans="1:160" x14ac:dyDescent="0.35">
      <c r="A155" t="s">
        <v>982</v>
      </c>
      <c r="B155">
        <v>-1</v>
      </c>
      <c r="C155">
        <v>-1</v>
      </c>
      <c r="D155">
        <v>0.5</v>
      </c>
      <c r="E155">
        <v>-1</v>
      </c>
      <c r="F155">
        <v>-1</v>
      </c>
      <c r="G155">
        <v>-1</v>
      </c>
      <c r="H155">
        <v>-1</v>
      </c>
      <c r="I155">
        <v>0.5</v>
      </c>
      <c r="J155">
        <v>-1</v>
      </c>
      <c r="K155">
        <v>-1</v>
      </c>
      <c r="L155">
        <v>0.5</v>
      </c>
      <c r="M155">
        <v>-1</v>
      </c>
      <c r="N155">
        <v>-1</v>
      </c>
      <c r="O155">
        <v>0.5</v>
      </c>
      <c r="P155">
        <v>0.5</v>
      </c>
      <c r="Q155">
        <v>-1</v>
      </c>
      <c r="R155">
        <v>-1</v>
      </c>
      <c r="S155">
        <v>0.5</v>
      </c>
      <c r="T155">
        <v>0.5</v>
      </c>
      <c r="U155">
        <v>0.5</v>
      </c>
      <c r="V155">
        <v>-1</v>
      </c>
      <c r="W155">
        <v>-1</v>
      </c>
      <c r="X155">
        <v>-1</v>
      </c>
      <c r="Y155">
        <v>0.5</v>
      </c>
      <c r="Z155">
        <v>0.5</v>
      </c>
      <c r="AA155">
        <v>0.5</v>
      </c>
      <c r="AB155">
        <v>-1</v>
      </c>
      <c r="AC155">
        <v>-1</v>
      </c>
      <c r="AD155">
        <v>-1</v>
      </c>
      <c r="AE155">
        <v>-1</v>
      </c>
      <c r="AF155">
        <v>-1</v>
      </c>
      <c r="AG155">
        <v>-1</v>
      </c>
      <c r="AH155">
        <v>-1</v>
      </c>
      <c r="AI155">
        <v>-1</v>
      </c>
      <c r="AJ155">
        <v>-1</v>
      </c>
      <c r="AK155">
        <v>-1</v>
      </c>
      <c r="AL155">
        <v>-1</v>
      </c>
      <c r="AM155">
        <v>-1</v>
      </c>
      <c r="AN155">
        <v>-1</v>
      </c>
      <c r="AO155">
        <v>-1</v>
      </c>
      <c r="AP155">
        <v>-1</v>
      </c>
      <c r="AQ155">
        <v>-1</v>
      </c>
      <c r="AR155">
        <v>-1</v>
      </c>
      <c r="AS155">
        <v>-1</v>
      </c>
      <c r="AT155">
        <v>-1</v>
      </c>
      <c r="AU155">
        <v>-1</v>
      </c>
      <c r="AV155">
        <v>-1</v>
      </c>
      <c r="AW155">
        <v>-1</v>
      </c>
      <c r="AX155">
        <v>-1</v>
      </c>
      <c r="AY155">
        <v>-1</v>
      </c>
      <c r="AZ155">
        <v>-1</v>
      </c>
      <c r="BA155">
        <v>-1</v>
      </c>
      <c r="BB155">
        <v>-1</v>
      </c>
      <c r="BC155">
        <v>-1</v>
      </c>
      <c r="BD155">
        <v>-1</v>
      </c>
      <c r="BE155">
        <v>-1</v>
      </c>
      <c r="BF155">
        <v>-1</v>
      </c>
      <c r="BG155">
        <v>-1</v>
      </c>
      <c r="BH155">
        <v>-1</v>
      </c>
      <c r="BI155">
        <v>-1</v>
      </c>
      <c r="BJ155">
        <v>-1</v>
      </c>
      <c r="BK155">
        <v>-1</v>
      </c>
      <c r="BL155">
        <v>-1</v>
      </c>
      <c r="BM155">
        <v>-1</v>
      </c>
      <c r="BN155">
        <v>-1</v>
      </c>
      <c r="BO155">
        <v>-1</v>
      </c>
      <c r="BP155">
        <v>-1</v>
      </c>
      <c r="BQ155">
        <v>-1</v>
      </c>
      <c r="BR155">
        <v>-1</v>
      </c>
      <c r="BS155">
        <v>-1</v>
      </c>
      <c r="BT155">
        <v>-1</v>
      </c>
      <c r="BU155">
        <v>-1</v>
      </c>
      <c r="BV155">
        <v>-1</v>
      </c>
      <c r="BW155">
        <v>-1</v>
      </c>
      <c r="BX155">
        <v>-1</v>
      </c>
      <c r="BY155">
        <v>-1</v>
      </c>
      <c r="BZ155">
        <v>-1</v>
      </c>
      <c r="CA155">
        <v>-1</v>
      </c>
      <c r="CB155">
        <v>-1</v>
      </c>
      <c r="CC155">
        <v>-1</v>
      </c>
      <c r="CD155">
        <v>-1</v>
      </c>
      <c r="CE155">
        <v>-1</v>
      </c>
      <c r="CF155">
        <v>-1</v>
      </c>
      <c r="CG155">
        <v>-1</v>
      </c>
      <c r="CH155">
        <v>-1</v>
      </c>
      <c r="CI155">
        <v>-1</v>
      </c>
      <c r="CJ155">
        <v>-1</v>
      </c>
      <c r="CK155">
        <v>-1</v>
      </c>
      <c r="CL155">
        <v>-1</v>
      </c>
      <c r="CM155">
        <v>-1</v>
      </c>
      <c r="CN155">
        <v>-1</v>
      </c>
      <c r="CO155">
        <v>-1</v>
      </c>
      <c r="CP155">
        <v>-1</v>
      </c>
      <c r="CQ155">
        <v>-1</v>
      </c>
      <c r="CR155">
        <v>-1</v>
      </c>
      <c r="CS155">
        <v>-1</v>
      </c>
      <c r="CT155">
        <v>-1</v>
      </c>
      <c r="CU155">
        <v>-1</v>
      </c>
      <c r="CV155">
        <v>-1</v>
      </c>
      <c r="CW155">
        <v>-1</v>
      </c>
      <c r="CX155">
        <v>-1</v>
      </c>
      <c r="CY155">
        <v>-1</v>
      </c>
      <c r="CZ155">
        <v>-1</v>
      </c>
      <c r="DA155">
        <v>-1</v>
      </c>
      <c r="DB155">
        <v>-1</v>
      </c>
      <c r="DC155">
        <v>-1</v>
      </c>
      <c r="DD155">
        <v>-1</v>
      </c>
      <c r="DE155">
        <v>-1</v>
      </c>
      <c r="DF155">
        <v>-1</v>
      </c>
      <c r="DG155">
        <v>-1</v>
      </c>
      <c r="DH155">
        <v>-1</v>
      </c>
      <c r="DI155">
        <v>-1</v>
      </c>
      <c r="DJ155">
        <v>-1</v>
      </c>
      <c r="DK155">
        <v>-1</v>
      </c>
      <c r="DL155">
        <v>-1</v>
      </c>
      <c r="DM155">
        <v>-1</v>
      </c>
      <c r="DN155">
        <v>-1</v>
      </c>
      <c r="DO155">
        <v>-1</v>
      </c>
      <c r="DP155">
        <v>-1</v>
      </c>
      <c r="DQ155">
        <v>-1</v>
      </c>
      <c r="DR155">
        <v>-1</v>
      </c>
      <c r="DS155">
        <v>-1</v>
      </c>
      <c r="DT155">
        <v>-1</v>
      </c>
      <c r="DU155">
        <v>-1</v>
      </c>
      <c r="DV155">
        <v>-1</v>
      </c>
      <c r="DW155">
        <v>-1</v>
      </c>
      <c r="DX155">
        <v>-1</v>
      </c>
      <c r="DY155">
        <v>-1</v>
      </c>
      <c r="DZ155">
        <v>-1</v>
      </c>
      <c r="EA155">
        <v>-1</v>
      </c>
      <c r="EB155">
        <v>-1</v>
      </c>
      <c r="EC155">
        <v>-1</v>
      </c>
      <c r="ED155">
        <v>-1</v>
      </c>
      <c r="EE155">
        <v>-1</v>
      </c>
      <c r="EF155">
        <v>-1</v>
      </c>
      <c r="EG155">
        <v>-1</v>
      </c>
      <c r="EH155">
        <v>-1</v>
      </c>
      <c r="EI155">
        <v>-1</v>
      </c>
      <c r="EJ155">
        <v>-1</v>
      </c>
      <c r="EK155">
        <v>-1</v>
      </c>
      <c r="EL155">
        <v>2</v>
      </c>
      <c r="EM155">
        <v>-1</v>
      </c>
      <c r="EN155">
        <v>-1</v>
      </c>
      <c r="EO155">
        <v>-1</v>
      </c>
      <c r="EP155">
        <v>-1</v>
      </c>
      <c r="EQ155">
        <v>-1</v>
      </c>
      <c r="ER155">
        <v>-1</v>
      </c>
      <c r="ES155">
        <v>-1</v>
      </c>
      <c r="ET155">
        <v>-1</v>
      </c>
      <c r="EU155">
        <v>-1</v>
      </c>
      <c r="EV155">
        <v>-1</v>
      </c>
      <c r="EW155">
        <v>-1</v>
      </c>
      <c r="EX155">
        <v>-1</v>
      </c>
      <c r="EY155">
        <v>0</v>
      </c>
    </row>
    <row r="156" spans="1:160" x14ac:dyDescent="0.35">
      <c r="A156" t="s">
        <v>983</v>
      </c>
      <c r="B156">
        <v>2</v>
      </c>
      <c r="C156">
        <v>2.166666666666667</v>
      </c>
      <c r="D156">
        <v>3.4999999999999996</v>
      </c>
      <c r="E156">
        <v>-1</v>
      </c>
      <c r="F156">
        <v>-1</v>
      </c>
      <c r="G156">
        <v>-1</v>
      </c>
      <c r="H156">
        <v>-1</v>
      </c>
      <c r="I156">
        <v>3.4999999999999996</v>
      </c>
      <c r="J156">
        <v>-1</v>
      </c>
      <c r="K156">
        <v>-1</v>
      </c>
      <c r="L156">
        <v>3</v>
      </c>
      <c r="M156">
        <v>2.3333333333333335</v>
      </c>
      <c r="N156">
        <v>-1</v>
      </c>
      <c r="O156">
        <v>3</v>
      </c>
      <c r="P156">
        <v>3.4999999999999996</v>
      </c>
      <c r="Q156">
        <v>-1</v>
      </c>
      <c r="R156">
        <v>-1</v>
      </c>
      <c r="S156">
        <v>3.4999999999999996</v>
      </c>
      <c r="T156">
        <v>3.333333333333333</v>
      </c>
      <c r="U156">
        <v>3.4999999999999996</v>
      </c>
      <c r="V156">
        <v>1.5</v>
      </c>
      <c r="W156">
        <v>1</v>
      </c>
      <c r="X156">
        <v>-1</v>
      </c>
      <c r="Y156">
        <v>3.4999999999999996</v>
      </c>
      <c r="Z156">
        <v>3.4999999999999996</v>
      </c>
      <c r="AA156">
        <v>3.4999999999999996</v>
      </c>
      <c r="AB156">
        <v>1.6666666666666667</v>
      </c>
      <c r="AC156">
        <v>1.6666666666666667</v>
      </c>
      <c r="AD156">
        <v>0.66666666666666663</v>
      </c>
      <c r="AE156">
        <v>-1</v>
      </c>
      <c r="AF156">
        <v>-1</v>
      </c>
      <c r="AG156">
        <v>-1</v>
      </c>
      <c r="AH156">
        <v>-1</v>
      </c>
      <c r="AI156">
        <v>-1</v>
      </c>
      <c r="AJ156">
        <v>-1</v>
      </c>
      <c r="AK156">
        <v>-1</v>
      </c>
      <c r="AL156">
        <v>-1</v>
      </c>
      <c r="AM156">
        <v>-1</v>
      </c>
      <c r="AN156">
        <v>1.5</v>
      </c>
      <c r="AO156">
        <v>-1</v>
      </c>
      <c r="AP156">
        <v>-1</v>
      </c>
      <c r="AQ156">
        <v>-1</v>
      </c>
      <c r="AR156">
        <v>-1</v>
      </c>
      <c r="AS156">
        <v>-1</v>
      </c>
      <c r="AT156">
        <v>-1</v>
      </c>
      <c r="AU156">
        <v>-1</v>
      </c>
      <c r="AV156">
        <v>-1</v>
      </c>
      <c r="AW156">
        <v>-1</v>
      </c>
      <c r="AX156">
        <v>-1</v>
      </c>
      <c r="AY156">
        <v>-1</v>
      </c>
      <c r="AZ156">
        <v>-1</v>
      </c>
      <c r="BA156">
        <v>-1</v>
      </c>
      <c r="BB156">
        <v>-1</v>
      </c>
      <c r="BC156">
        <v>-1</v>
      </c>
      <c r="BD156">
        <v>-1</v>
      </c>
      <c r="BE156">
        <v>0.5</v>
      </c>
      <c r="BF156">
        <v>-1</v>
      </c>
      <c r="BG156">
        <v>0.5</v>
      </c>
      <c r="BH156">
        <v>0.5</v>
      </c>
      <c r="BI156">
        <v>-1</v>
      </c>
      <c r="BJ156">
        <v>2</v>
      </c>
      <c r="BK156">
        <v>-1</v>
      </c>
      <c r="BL156">
        <v>-1</v>
      </c>
      <c r="BM156">
        <v>-1</v>
      </c>
      <c r="BN156">
        <v>-1</v>
      </c>
      <c r="BO156">
        <v>-1</v>
      </c>
      <c r="BP156">
        <v>-1</v>
      </c>
      <c r="BQ156">
        <v>-1</v>
      </c>
      <c r="BR156">
        <v>-1</v>
      </c>
      <c r="BS156">
        <v>-1</v>
      </c>
      <c r="BT156">
        <v>2</v>
      </c>
      <c r="BU156">
        <v>-1</v>
      </c>
      <c r="BV156">
        <v>-1</v>
      </c>
      <c r="BW156">
        <v>-1</v>
      </c>
      <c r="BX156">
        <v>-1</v>
      </c>
      <c r="BY156">
        <v>-1</v>
      </c>
      <c r="BZ156">
        <v>-1</v>
      </c>
      <c r="CA156">
        <v>-1</v>
      </c>
      <c r="CB156">
        <v>0.83333333333333326</v>
      </c>
      <c r="CC156">
        <v>-1</v>
      </c>
      <c r="CD156">
        <v>0.5</v>
      </c>
      <c r="CE156">
        <v>-1</v>
      </c>
      <c r="CF156">
        <v>2</v>
      </c>
      <c r="CG156">
        <v>-1</v>
      </c>
      <c r="CH156">
        <v>-1</v>
      </c>
      <c r="CI156">
        <v>-1</v>
      </c>
      <c r="CJ156">
        <v>-1</v>
      </c>
      <c r="CK156">
        <v>-1</v>
      </c>
      <c r="CL156">
        <v>-1</v>
      </c>
      <c r="CM156">
        <v>-1</v>
      </c>
      <c r="CN156">
        <v>-1</v>
      </c>
      <c r="CO156">
        <v>-1</v>
      </c>
      <c r="CP156">
        <v>-1</v>
      </c>
      <c r="CQ156">
        <v>-1</v>
      </c>
      <c r="CR156">
        <v>1</v>
      </c>
      <c r="CS156">
        <v>-1</v>
      </c>
      <c r="CT156">
        <v>-1</v>
      </c>
      <c r="CU156">
        <v>2</v>
      </c>
      <c r="CV156">
        <v>-1</v>
      </c>
      <c r="CW156">
        <v>-1</v>
      </c>
      <c r="CX156">
        <v>-1</v>
      </c>
      <c r="CY156">
        <v>-1</v>
      </c>
      <c r="CZ156">
        <v>-1</v>
      </c>
      <c r="DA156">
        <v>-1</v>
      </c>
      <c r="DB156">
        <v>-1</v>
      </c>
      <c r="DC156">
        <v>-1</v>
      </c>
      <c r="DD156">
        <v>0.66666666666666663</v>
      </c>
      <c r="DE156">
        <v>-1</v>
      </c>
      <c r="DF156">
        <v>-1</v>
      </c>
      <c r="DG156">
        <v>-1</v>
      </c>
      <c r="DH156">
        <v>-1</v>
      </c>
      <c r="DI156">
        <v>-1</v>
      </c>
      <c r="DJ156">
        <v>-1</v>
      </c>
      <c r="DK156">
        <v>-1</v>
      </c>
      <c r="DL156">
        <v>-1</v>
      </c>
      <c r="DM156">
        <v>-1</v>
      </c>
      <c r="DN156">
        <v>-1</v>
      </c>
      <c r="DO156">
        <v>-1</v>
      </c>
      <c r="DP156">
        <v>-1</v>
      </c>
      <c r="DQ156">
        <v>-1</v>
      </c>
      <c r="DR156">
        <v>2.5</v>
      </c>
      <c r="DS156">
        <v>1.8333333333333335</v>
      </c>
      <c r="DT156">
        <v>-1</v>
      </c>
      <c r="DU156">
        <v>-1</v>
      </c>
      <c r="DV156">
        <v>-1</v>
      </c>
      <c r="DW156">
        <v>0.5</v>
      </c>
      <c r="DX156">
        <v>-1</v>
      </c>
      <c r="DY156">
        <v>-1</v>
      </c>
      <c r="DZ156">
        <v>-1</v>
      </c>
      <c r="EA156">
        <v>0.66666666666666663</v>
      </c>
      <c r="EB156">
        <v>-1</v>
      </c>
      <c r="EC156">
        <v>0.5</v>
      </c>
      <c r="ED156">
        <v>-1</v>
      </c>
      <c r="EE156">
        <v>-1</v>
      </c>
      <c r="EF156">
        <v>0.66666666666666663</v>
      </c>
      <c r="EG156">
        <v>-1</v>
      </c>
      <c r="EH156">
        <v>0.5</v>
      </c>
      <c r="EI156">
        <v>-1</v>
      </c>
      <c r="EJ156">
        <v>-1</v>
      </c>
      <c r="EK156">
        <v>-1</v>
      </c>
      <c r="EL156">
        <v>2</v>
      </c>
      <c r="EM156">
        <v>-1</v>
      </c>
      <c r="EN156">
        <v>-1</v>
      </c>
      <c r="EO156">
        <v>0.5</v>
      </c>
      <c r="EP156">
        <v>0.83333333333333326</v>
      </c>
      <c r="EQ156">
        <v>-1</v>
      </c>
      <c r="ER156">
        <v>-1</v>
      </c>
      <c r="ES156">
        <v>-1</v>
      </c>
      <c r="ET156">
        <v>-1</v>
      </c>
      <c r="EU156">
        <v>-1</v>
      </c>
      <c r="EV156">
        <v>-1</v>
      </c>
      <c r="EW156">
        <v>0.99999999999999989</v>
      </c>
      <c r="EX156">
        <v>0</v>
      </c>
      <c r="EY156">
        <v>2.9999999999999996</v>
      </c>
      <c r="EZ156">
        <v>0</v>
      </c>
    </row>
    <row r="157" spans="1:160" x14ac:dyDescent="0.35">
      <c r="A157" t="s">
        <v>984</v>
      </c>
      <c r="B157">
        <v>2.5</v>
      </c>
      <c r="C157">
        <v>2.666666666666667</v>
      </c>
      <c r="D157">
        <v>3.9999999999999996</v>
      </c>
      <c r="E157">
        <v>-1</v>
      </c>
      <c r="F157">
        <v>-1</v>
      </c>
      <c r="G157">
        <v>-1</v>
      </c>
      <c r="H157">
        <v>-1</v>
      </c>
      <c r="I157">
        <v>3.9999999999999996</v>
      </c>
      <c r="J157">
        <v>-1</v>
      </c>
      <c r="K157">
        <v>-1</v>
      </c>
      <c r="L157">
        <v>3.6666666666666665</v>
      </c>
      <c r="M157">
        <v>2.8333333333333335</v>
      </c>
      <c r="N157">
        <v>-1</v>
      </c>
      <c r="O157">
        <v>3.6666666666666665</v>
      </c>
      <c r="P157">
        <v>3.9999999999999996</v>
      </c>
      <c r="Q157">
        <v>-1</v>
      </c>
      <c r="R157">
        <v>-1</v>
      </c>
      <c r="S157">
        <v>3.9999999999999996</v>
      </c>
      <c r="T157">
        <v>3.833333333333333</v>
      </c>
      <c r="U157">
        <v>3.9999999999999996</v>
      </c>
      <c r="V157">
        <v>2.166666666666667</v>
      </c>
      <c r="W157">
        <v>1.6666666666666667</v>
      </c>
      <c r="X157">
        <v>-1</v>
      </c>
      <c r="Y157">
        <v>3.9999999999999996</v>
      </c>
      <c r="Z157">
        <v>3.9999999999999996</v>
      </c>
      <c r="AA157">
        <v>3.9999999999999996</v>
      </c>
      <c r="AB157">
        <v>2.166666666666667</v>
      </c>
      <c r="AC157">
        <v>2.166666666666667</v>
      </c>
      <c r="AD157">
        <v>1.1666666666666665</v>
      </c>
      <c r="AE157">
        <v>-1</v>
      </c>
      <c r="AF157">
        <v>-1</v>
      </c>
      <c r="AG157">
        <v>-1</v>
      </c>
      <c r="AH157">
        <v>-1</v>
      </c>
      <c r="AI157">
        <v>-1</v>
      </c>
      <c r="AJ157">
        <v>-1</v>
      </c>
      <c r="AK157">
        <v>-1</v>
      </c>
      <c r="AL157">
        <v>-1</v>
      </c>
      <c r="AM157">
        <v>-1</v>
      </c>
      <c r="AN157">
        <v>2.166666666666667</v>
      </c>
      <c r="AO157">
        <v>-1</v>
      </c>
      <c r="AP157">
        <v>-1</v>
      </c>
      <c r="AQ157">
        <v>-1</v>
      </c>
      <c r="AR157">
        <v>-1</v>
      </c>
      <c r="AS157">
        <v>-1</v>
      </c>
      <c r="AT157">
        <v>-1</v>
      </c>
      <c r="AU157">
        <v>-1</v>
      </c>
      <c r="AV157">
        <v>-1</v>
      </c>
      <c r="AW157">
        <v>-1</v>
      </c>
      <c r="AX157">
        <v>-1</v>
      </c>
      <c r="AY157">
        <v>-1</v>
      </c>
      <c r="AZ157">
        <v>-1</v>
      </c>
      <c r="BA157">
        <v>-1</v>
      </c>
      <c r="BB157">
        <v>-1</v>
      </c>
      <c r="BC157">
        <v>-1</v>
      </c>
      <c r="BD157">
        <v>-1</v>
      </c>
      <c r="BE157">
        <v>1.1666666666666665</v>
      </c>
      <c r="BF157">
        <v>-1</v>
      </c>
      <c r="BG157">
        <v>1.1666666666666665</v>
      </c>
      <c r="BH157">
        <v>1.1666666666666665</v>
      </c>
      <c r="BI157">
        <v>-1</v>
      </c>
      <c r="BJ157">
        <v>2.5</v>
      </c>
      <c r="BK157">
        <v>-1</v>
      </c>
      <c r="BL157">
        <v>-1</v>
      </c>
      <c r="BM157">
        <v>-1</v>
      </c>
      <c r="BN157">
        <v>-1</v>
      </c>
      <c r="BO157">
        <v>-1</v>
      </c>
      <c r="BP157">
        <v>-1</v>
      </c>
      <c r="BQ157">
        <v>-1</v>
      </c>
      <c r="BR157">
        <v>-1</v>
      </c>
      <c r="BS157">
        <v>-1</v>
      </c>
      <c r="BT157">
        <v>2.666666666666667</v>
      </c>
      <c r="BU157">
        <v>-1</v>
      </c>
      <c r="BV157">
        <v>-1</v>
      </c>
      <c r="BW157">
        <v>-1</v>
      </c>
      <c r="BX157">
        <v>-1</v>
      </c>
      <c r="BY157">
        <v>-1</v>
      </c>
      <c r="BZ157">
        <v>-1</v>
      </c>
      <c r="CA157">
        <v>-1</v>
      </c>
      <c r="CB157">
        <v>1.3333333333333333</v>
      </c>
      <c r="CC157">
        <v>-1</v>
      </c>
      <c r="CD157">
        <v>0.66666666666666663</v>
      </c>
      <c r="CE157">
        <v>-1</v>
      </c>
      <c r="CF157">
        <v>2.666666666666667</v>
      </c>
      <c r="CG157">
        <v>-1</v>
      </c>
      <c r="CH157">
        <v>-1</v>
      </c>
      <c r="CI157">
        <v>-1</v>
      </c>
      <c r="CJ157">
        <v>-1</v>
      </c>
      <c r="CK157">
        <v>-1</v>
      </c>
      <c r="CL157">
        <v>-1</v>
      </c>
      <c r="CM157">
        <v>-1</v>
      </c>
      <c r="CN157">
        <v>-1</v>
      </c>
      <c r="CO157">
        <v>-1</v>
      </c>
      <c r="CP157">
        <v>-1</v>
      </c>
      <c r="CQ157">
        <v>-1</v>
      </c>
      <c r="CR157">
        <v>1.6666666666666665</v>
      </c>
      <c r="CS157">
        <v>-1</v>
      </c>
      <c r="CT157">
        <v>-1</v>
      </c>
      <c r="CU157">
        <v>2.5</v>
      </c>
      <c r="CV157">
        <v>-1</v>
      </c>
      <c r="CW157">
        <v>-1</v>
      </c>
      <c r="CX157">
        <v>-1</v>
      </c>
      <c r="CY157">
        <v>-1</v>
      </c>
      <c r="CZ157">
        <v>-1</v>
      </c>
      <c r="DA157">
        <v>-1</v>
      </c>
      <c r="DB157">
        <v>-1</v>
      </c>
      <c r="DC157">
        <v>-1</v>
      </c>
      <c r="DD157">
        <v>1.3333333333333333</v>
      </c>
      <c r="DE157">
        <v>-1</v>
      </c>
      <c r="DF157">
        <v>-1</v>
      </c>
      <c r="DG157">
        <v>-1</v>
      </c>
      <c r="DH157">
        <v>-1</v>
      </c>
      <c r="DI157">
        <v>-1</v>
      </c>
      <c r="DJ157">
        <v>-1</v>
      </c>
      <c r="DK157">
        <v>-1</v>
      </c>
      <c r="DL157">
        <v>-1</v>
      </c>
      <c r="DM157">
        <v>-1</v>
      </c>
      <c r="DN157">
        <v>-1</v>
      </c>
      <c r="DO157">
        <v>-1</v>
      </c>
      <c r="DP157">
        <v>-1</v>
      </c>
      <c r="DQ157">
        <v>-1</v>
      </c>
      <c r="DR157">
        <v>3</v>
      </c>
      <c r="DS157">
        <v>2.5</v>
      </c>
      <c r="DT157">
        <v>-1</v>
      </c>
      <c r="DU157">
        <v>-1</v>
      </c>
      <c r="DV157">
        <v>-1</v>
      </c>
      <c r="DW157">
        <v>1.1666666666666665</v>
      </c>
      <c r="DX157">
        <v>-1</v>
      </c>
      <c r="DY157">
        <v>-1</v>
      </c>
      <c r="DZ157">
        <v>-1</v>
      </c>
      <c r="EA157">
        <v>1.1666666666666665</v>
      </c>
      <c r="EB157">
        <v>-1</v>
      </c>
      <c r="EC157">
        <v>1.1666666666666665</v>
      </c>
      <c r="ED157">
        <v>-1</v>
      </c>
      <c r="EE157">
        <v>-1</v>
      </c>
      <c r="EF157">
        <v>1.3333333333333333</v>
      </c>
      <c r="EG157">
        <v>-1</v>
      </c>
      <c r="EH157">
        <v>1.1666666666666665</v>
      </c>
      <c r="EI157">
        <v>-1</v>
      </c>
      <c r="EJ157">
        <v>-1</v>
      </c>
      <c r="EK157">
        <v>-1</v>
      </c>
      <c r="EL157">
        <v>2</v>
      </c>
      <c r="EM157">
        <v>-1</v>
      </c>
      <c r="EN157">
        <v>-1</v>
      </c>
      <c r="EO157">
        <v>1.1666666666666665</v>
      </c>
      <c r="EP157">
        <v>1.3333333333333333</v>
      </c>
      <c r="EQ157">
        <v>-1</v>
      </c>
      <c r="ER157">
        <v>-1</v>
      </c>
      <c r="ES157">
        <v>-1</v>
      </c>
      <c r="ET157">
        <v>-1</v>
      </c>
      <c r="EU157">
        <v>-1</v>
      </c>
      <c r="EV157">
        <v>-1</v>
      </c>
      <c r="EW157">
        <v>1.5</v>
      </c>
      <c r="EX157">
        <v>0</v>
      </c>
      <c r="EY157">
        <v>3.4999999999999996</v>
      </c>
      <c r="EZ157">
        <v>0.66666666666666663</v>
      </c>
      <c r="FA157">
        <v>0</v>
      </c>
    </row>
    <row r="158" spans="1:160" x14ac:dyDescent="0.35">
      <c r="A158" t="s">
        <v>985</v>
      </c>
      <c r="B158">
        <v>3.4999999999999996</v>
      </c>
      <c r="C158">
        <v>3.9999999999999996</v>
      </c>
      <c r="D158">
        <v>3.9999999999999996</v>
      </c>
      <c r="E158">
        <v>0</v>
      </c>
      <c r="F158">
        <v>-1</v>
      </c>
      <c r="G158">
        <v>-1</v>
      </c>
      <c r="H158">
        <v>-1</v>
      </c>
      <c r="I158">
        <v>3.9999999999999996</v>
      </c>
      <c r="J158">
        <v>1.3333333333333333</v>
      </c>
      <c r="K158">
        <v>-1</v>
      </c>
      <c r="L158">
        <v>3.9999999999999996</v>
      </c>
      <c r="M158">
        <v>3.9999999999999996</v>
      </c>
      <c r="N158">
        <v>1.1666666666666667</v>
      </c>
      <c r="O158">
        <v>3.9999999999999996</v>
      </c>
      <c r="P158">
        <v>3.9999999999999996</v>
      </c>
      <c r="Q158">
        <v>0.5</v>
      </c>
      <c r="R158">
        <v>-1</v>
      </c>
      <c r="S158">
        <v>3.9999999999999996</v>
      </c>
      <c r="T158">
        <v>3.9999999999999996</v>
      </c>
      <c r="U158">
        <v>3.9999999999999996</v>
      </c>
      <c r="V158">
        <v>3.4999999999999996</v>
      </c>
      <c r="W158">
        <v>2.9999999999999996</v>
      </c>
      <c r="X158">
        <v>-1</v>
      </c>
      <c r="Y158">
        <v>3.9999999999999996</v>
      </c>
      <c r="Z158">
        <v>3.9999999999999996</v>
      </c>
      <c r="AA158">
        <v>3.9999999999999996</v>
      </c>
      <c r="AB158">
        <v>3.4999999999999996</v>
      </c>
      <c r="AC158">
        <v>3.4999999999999996</v>
      </c>
      <c r="AD158">
        <v>2.5</v>
      </c>
      <c r="AE158">
        <v>1.5</v>
      </c>
      <c r="AF158">
        <v>0</v>
      </c>
      <c r="AG158">
        <v>0.33333333333333331</v>
      </c>
      <c r="AH158">
        <v>-1</v>
      </c>
      <c r="AI158">
        <v>-1</v>
      </c>
      <c r="AJ158">
        <v>-1</v>
      </c>
      <c r="AK158">
        <v>-1</v>
      </c>
      <c r="AL158">
        <v>-1</v>
      </c>
      <c r="AM158">
        <v>-1</v>
      </c>
      <c r="AN158">
        <v>3.4999999999999996</v>
      </c>
      <c r="AO158">
        <v>-1</v>
      </c>
      <c r="AP158">
        <v>-1</v>
      </c>
      <c r="AQ158">
        <v>-1</v>
      </c>
      <c r="AR158">
        <v>0</v>
      </c>
      <c r="AS158">
        <v>-1</v>
      </c>
      <c r="AT158">
        <v>1.3333333333333333</v>
      </c>
      <c r="AU158">
        <v>1.3333333333333333</v>
      </c>
      <c r="AV158">
        <v>-1</v>
      </c>
      <c r="AW158">
        <v>-1</v>
      </c>
      <c r="AX158">
        <v>0.5</v>
      </c>
      <c r="AY158">
        <v>-1</v>
      </c>
      <c r="AZ158">
        <v>-1</v>
      </c>
      <c r="BA158">
        <v>-1</v>
      </c>
      <c r="BB158">
        <v>-1</v>
      </c>
      <c r="BC158">
        <v>-1</v>
      </c>
      <c r="BD158">
        <v>2.5</v>
      </c>
      <c r="BE158">
        <v>2.5</v>
      </c>
      <c r="BF158">
        <v>-1</v>
      </c>
      <c r="BG158">
        <v>2.5</v>
      </c>
      <c r="BH158">
        <v>2.5</v>
      </c>
      <c r="BI158">
        <v>-1</v>
      </c>
      <c r="BJ158">
        <v>3.4999999999999996</v>
      </c>
      <c r="BK158">
        <v>-1</v>
      </c>
      <c r="BL158">
        <v>1.5</v>
      </c>
      <c r="BM158">
        <v>0</v>
      </c>
      <c r="BN158">
        <v>-1</v>
      </c>
      <c r="BO158">
        <v>-1</v>
      </c>
      <c r="BP158">
        <v>-1</v>
      </c>
      <c r="BQ158">
        <v>-1</v>
      </c>
      <c r="BR158">
        <v>3</v>
      </c>
      <c r="BS158">
        <v>1</v>
      </c>
      <c r="BT158">
        <v>3.9999999999999996</v>
      </c>
      <c r="BU158">
        <v>-1</v>
      </c>
      <c r="BV158">
        <v>1.5000000000000002</v>
      </c>
      <c r="BW158">
        <v>-1</v>
      </c>
      <c r="BX158">
        <v>-1</v>
      </c>
      <c r="BY158">
        <v>-1</v>
      </c>
      <c r="BZ158">
        <v>0.33333333333333331</v>
      </c>
      <c r="CA158">
        <v>-1</v>
      </c>
      <c r="CB158">
        <v>2.5</v>
      </c>
      <c r="CC158">
        <v>-1</v>
      </c>
      <c r="CD158">
        <v>1.8333333333333335</v>
      </c>
      <c r="CE158">
        <v>0.99999999999999989</v>
      </c>
      <c r="CF158">
        <v>3.9999999999999996</v>
      </c>
      <c r="CG158">
        <v>0.33333333333333331</v>
      </c>
      <c r="CH158">
        <v>-1</v>
      </c>
      <c r="CI158">
        <v>-1</v>
      </c>
      <c r="CJ158">
        <v>-1</v>
      </c>
      <c r="CK158">
        <v>-1</v>
      </c>
      <c r="CL158">
        <v>3</v>
      </c>
      <c r="CM158">
        <v>-1</v>
      </c>
      <c r="CN158">
        <v>-1</v>
      </c>
      <c r="CO158">
        <v>2.5</v>
      </c>
      <c r="CP158">
        <v>-1</v>
      </c>
      <c r="CQ158">
        <v>-1</v>
      </c>
      <c r="CR158">
        <v>3</v>
      </c>
      <c r="CS158">
        <v>-1</v>
      </c>
      <c r="CT158">
        <v>-1</v>
      </c>
      <c r="CU158">
        <v>3.4999999999999996</v>
      </c>
      <c r="CV158">
        <v>-1</v>
      </c>
      <c r="CW158">
        <v>-1</v>
      </c>
      <c r="CX158">
        <v>-1</v>
      </c>
      <c r="CY158">
        <v>-1</v>
      </c>
      <c r="CZ158">
        <v>-1</v>
      </c>
      <c r="DA158">
        <v>-1</v>
      </c>
      <c r="DB158">
        <v>1</v>
      </c>
      <c r="DC158">
        <v>-1</v>
      </c>
      <c r="DD158">
        <v>2.5</v>
      </c>
      <c r="DE158">
        <v>0.83333333333333326</v>
      </c>
      <c r="DF158">
        <v>1.5</v>
      </c>
      <c r="DG158">
        <v>-1</v>
      </c>
      <c r="DH158">
        <v>1.5</v>
      </c>
      <c r="DI158">
        <v>2</v>
      </c>
      <c r="DJ158">
        <v>-1</v>
      </c>
      <c r="DK158">
        <v>-1</v>
      </c>
      <c r="DL158">
        <v>2.5</v>
      </c>
      <c r="DM158">
        <v>-1</v>
      </c>
      <c r="DN158">
        <v>-1</v>
      </c>
      <c r="DO158">
        <v>1.5</v>
      </c>
      <c r="DP158">
        <v>-1</v>
      </c>
      <c r="DQ158">
        <v>1.8333333333333335</v>
      </c>
      <c r="DR158">
        <v>3.9999999999999996</v>
      </c>
      <c r="DS158">
        <v>3.4999999999999996</v>
      </c>
      <c r="DT158">
        <v>3</v>
      </c>
      <c r="DU158">
        <v>-1</v>
      </c>
      <c r="DV158">
        <v>-1</v>
      </c>
      <c r="DW158">
        <v>2.5</v>
      </c>
      <c r="DX158">
        <v>-1</v>
      </c>
      <c r="DY158">
        <v>0.83333333333333326</v>
      </c>
      <c r="DZ158">
        <v>0.16666666666666666</v>
      </c>
      <c r="EA158">
        <v>2.5</v>
      </c>
      <c r="EB158">
        <v>-1</v>
      </c>
      <c r="EC158">
        <v>2.5</v>
      </c>
      <c r="ED158">
        <v>-1</v>
      </c>
      <c r="EE158">
        <v>-1</v>
      </c>
      <c r="EF158">
        <v>2.5</v>
      </c>
      <c r="EG158">
        <v>-1</v>
      </c>
      <c r="EH158">
        <v>2.5</v>
      </c>
      <c r="EI158">
        <v>1</v>
      </c>
      <c r="EJ158">
        <v>-1</v>
      </c>
      <c r="EK158">
        <v>-1</v>
      </c>
      <c r="EL158">
        <v>2.1666666666666665</v>
      </c>
      <c r="EM158">
        <v>2.3333333333333335</v>
      </c>
      <c r="EN158">
        <v>-1</v>
      </c>
      <c r="EO158">
        <v>2.5</v>
      </c>
      <c r="EP158">
        <v>2.5</v>
      </c>
      <c r="EQ158">
        <v>0.66666666666666663</v>
      </c>
      <c r="ER158">
        <v>-1</v>
      </c>
      <c r="ES158">
        <v>-1</v>
      </c>
      <c r="ET158">
        <v>-1</v>
      </c>
      <c r="EU158">
        <v>-1</v>
      </c>
      <c r="EV158">
        <v>-1</v>
      </c>
      <c r="EW158">
        <v>2.5</v>
      </c>
      <c r="EX158">
        <v>1.3333333333333335</v>
      </c>
      <c r="EY158">
        <v>3.4999999999999996</v>
      </c>
      <c r="EZ158">
        <v>2</v>
      </c>
      <c r="FA158">
        <v>1.3333333333333335</v>
      </c>
      <c r="FB158">
        <v>0</v>
      </c>
    </row>
    <row r="159" spans="1:160" x14ac:dyDescent="0.35">
      <c r="A159" t="s">
        <v>986</v>
      </c>
      <c r="B159">
        <v>1.5000000000000002</v>
      </c>
      <c r="C159">
        <v>1.8333333333333335</v>
      </c>
      <c r="D159">
        <v>2.9999999999999996</v>
      </c>
      <c r="E159">
        <v>-1</v>
      </c>
      <c r="F159">
        <v>-1</v>
      </c>
      <c r="G159">
        <v>-1</v>
      </c>
      <c r="H159">
        <v>-1</v>
      </c>
      <c r="I159">
        <v>2.9999999999999996</v>
      </c>
      <c r="J159">
        <v>-1</v>
      </c>
      <c r="K159">
        <v>-1</v>
      </c>
      <c r="L159">
        <v>2.6666666666666665</v>
      </c>
      <c r="M159">
        <v>2</v>
      </c>
      <c r="N159">
        <v>0</v>
      </c>
      <c r="O159">
        <v>2.6666666666666665</v>
      </c>
      <c r="P159">
        <v>2.9999999999999996</v>
      </c>
      <c r="Q159">
        <v>-1</v>
      </c>
      <c r="R159">
        <v>-1</v>
      </c>
      <c r="S159">
        <v>2.9999999999999996</v>
      </c>
      <c r="T159">
        <v>2.833333333333333</v>
      </c>
      <c r="U159">
        <v>2.9999999999999996</v>
      </c>
      <c r="V159">
        <v>1.1666666666666667</v>
      </c>
      <c r="W159">
        <v>1.1666666666666667</v>
      </c>
      <c r="X159">
        <v>-1</v>
      </c>
      <c r="Y159">
        <v>2.9999999999999996</v>
      </c>
      <c r="Z159">
        <v>2.9999999999999996</v>
      </c>
      <c r="AA159">
        <v>2.9999999999999996</v>
      </c>
      <c r="AB159">
        <v>1.3333333333333335</v>
      </c>
      <c r="AC159">
        <v>1.3333333333333335</v>
      </c>
      <c r="AD159">
        <v>1.3333333333333335</v>
      </c>
      <c r="AE159">
        <v>-1</v>
      </c>
      <c r="AF159">
        <v>-1</v>
      </c>
      <c r="AG159">
        <v>-1</v>
      </c>
      <c r="AH159">
        <v>-1</v>
      </c>
      <c r="AI159">
        <v>-1</v>
      </c>
      <c r="AJ159">
        <v>-1</v>
      </c>
      <c r="AK159">
        <v>-1</v>
      </c>
      <c r="AL159">
        <v>-1</v>
      </c>
      <c r="AM159">
        <v>-1</v>
      </c>
      <c r="AN159">
        <v>2.1666666666666665</v>
      </c>
      <c r="AO159">
        <v>-1</v>
      </c>
      <c r="AP159">
        <v>-1</v>
      </c>
      <c r="AQ159">
        <v>-1</v>
      </c>
      <c r="AR159">
        <v>-1</v>
      </c>
      <c r="AS159">
        <v>-1</v>
      </c>
      <c r="AT159">
        <v>-1</v>
      </c>
      <c r="AU159">
        <v>-1</v>
      </c>
      <c r="AV159">
        <v>-1</v>
      </c>
      <c r="AW159">
        <v>-1</v>
      </c>
      <c r="AX159">
        <v>-1</v>
      </c>
      <c r="AY159">
        <v>-1</v>
      </c>
      <c r="AZ159">
        <v>-1</v>
      </c>
      <c r="BA159">
        <v>-1</v>
      </c>
      <c r="BB159">
        <v>-1</v>
      </c>
      <c r="BC159">
        <v>-1</v>
      </c>
      <c r="BD159">
        <v>0.16666666666666666</v>
      </c>
      <c r="BE159">
        <v>1.1666666666666667</v>
      </c>
      <c r="BF159">
        <v>-1</v>
      </c>
      <c r="BG159">
        <v>1.1666666666666667</v>
      </c>
      <c r="BH159">
        <v>1.1666666666666667</v>
      </c>
      <c r="BI159">
        <v>-1</v>
      </c>
      <c r="BJ159">
        <v>2.4999999999999996</v>
      </c>
      <c r="BK159">
        <v>-1</v>
      </c>
      <c r="BL159">
        <v>-1</v>
      </c>
      <c r="BM159">
        <v>-1</v>
      </c>
      <c r="BN159">
        <v>-1</v>
      </c>
      <c r="BO159">
        <v>-1</v>
      </c>
      <c r="BP159">
        <v>-1</v>
      </c>
      <c r="BQ159">
        <v>-1</v>
      </c>
      <c r="BR159">
        <v>0.66666666666666663</v>
      </c>
      <c r="BS159">
        <v>-1</v>
      </c>
      <c r="BT159">
        <v>1.6666666666666667</v>
      </c>
      <c r="BU159">
        <v>-1</v>
      </c>
      <c r="BV159">
        <v>0.16666666666666666</v>
      </c>
      <c r="BW159">
        <v>-1</v>
      </c>
      <c r="BX159">
        <v>-1</v>
      </c>
      <c r="BY159">
        <v>-1</v>
      </c>
      <c r="BZ159">
        <v>-1</v>
      </c>
      <c r="CA159">
        <v>-1</v>
      </c>
      <c r="CB159">
        <v>1.5000000000000002</v>
      </c>
      <c r="CC159">
        <v>-1</v>
      </c>
      <c r="CD159">
        <v>1</v>
      </c>
      <c r="CE159">
        <v>-1</v>
      </c>
      <c r="CF159">
        <v>1.6666666666666667</v>
      </c>
      <c r="CG159">
        <v>-1</v>
      </c>
      <c r="CH159">
        <v>-1</v>
      </c>
      <c r="CI159">
        <v>-1</v>
      </c>
      <c r="CJ159">
        <v>-1</v>
      </c>
      <c r="CK159">
        <v>-1</v>
      </c>
      <c r="CL159">
        <v>0.66666666666666663</v>
      </c>
      <c r="CM159">
        <v>-1</v>
      </c>
      <c r="CN159">
        <v>-1</v>
      </c>
      <c r="CO159">
        <v>0.33333333333333331</v>
      </c>
      <c r="CP159">
        <v>-1</v>
      </c>
      <c r="CQ159">
        <v>-1</v>
      </c>
      <c r="CR159">
        <v>1.6666666666666667</v>
      </c>
      <c r="CS159">
        <v>-1</v>
      </c>
      <c r="CT159">
        <v>-1</v>
      </c>
      <c r="CU159">
        <v>2.4999999999999996</v>
      </c>
      <c r="CV159">
        <v>-1</v>
      </c>
      <c r="CW159">
        <v>-1</v>
      </c>
      <c r="CX159">
        <v>-1</v>
      </c>
      <c r="CY159">
        <v>-1</v>
      </c>
      <c r="CZ159">
        <v>-1</v>
      </c>
      <c r="DA159">
        <v>-1</v>
      </c>
      <c r="DB159">
        <v>-1</v>
      </c>
      <c r="DC159">
        <v>-1</v>
      </c>
      <c r="DD159">
        <v>1.1666666666666667</v>
      </c>
      <c r="DE159">
        <v>-1</v>
      </c>
      <c r="DF159">
        <v>-1</v>
      </c>
      <c r="DG159">
        <v>-1</v>
      </c>
      <c r="DH159">
        <v>-1</v>
      </c>
      <c r="DI159">
        <v>0.16666666666666666</v>
      </c>
      <c r="DJ159">
        <v>-1</v>
      </c>
      <c r="DK159">
        <v>-1</v>
      </c>
      <c r="DL159">
        <v>0.16666666666666666</v>
      </c>
      <c r="DM159">
        <v>-1</v>
      </c>
      <c r="DN159">
        <v>-1</v>
      </c>
      <c r="DO159">
        <v>-1</v>
      </c>
      <c r="DP159">
        <v>-1</v>
      </c>
      <c r="DQ159">
        <v>0.16666666666666666</v>
      </c>
      <c r="DR159">
        <v>2</v>
      </c>
      <c r="DS159">
        <v>1.3333333333333335</v>
      </c>
      <c r="DT159">
        <v>0.83333333333333326</v>
      </c>
      <c r="DU159">
        <v>-1</v>
      </c>
      <c r="DV159">
        <v>-1</v>
      </c>
      <c r="DW159">
        <v>1.1666666666666667</v>
      </c>
      <c r="DX159">
        <v>-1</v>
      </c>
      <c r="DY159">
        <v>-1</v>
      </c>
      <c r="DZ159">
        <v>-1</v>
      </c>
      <c r="EA159">
        <v>1.3333333333333335</v>
      </c>
      <c r="EB159">
        <v>-1</v>
      </c>
      <c r="EC159">
        <v>1.1666666666666667</v>
      </c>
      <c r="ED159">
        <v>-1</v>
      </c>
      <c r="EE159">
        <v>-1</v>
      </c>
      <c r="EF159">
        <v>1.3333333333333335</v>
      </c>
      <c r="EG159">
        <v>-1</v>
      </c>
      <c r="EH159">
        <v>1.1666666666666667</v>
      </c>
      <c r="EI159">
        <v>0</v>
      </c>
      <c r="EJ159">
        <v>-1</v>
      </c>
      <c r="EK159">
        <v>-1</v>
      </c>
      <c r="EL159">
        <v>2.1666666666666665</v>
      </c>
      <c r="EM159">
        <v>0.16666666666666666</v>
      </c>
      <c r="EN159">
        <v>-1</v>
      </c>
      <c r="EO159">
        <v>1.1666666666666667</v>
      </c>
      <c r="EP159">
        <v>1.3333333333333335</v>
      </c>
      <c r="EQ159">
        <v>-1</v>
      </c>
      <c r="ER159">
        <v>-1</v>
      </c>
      <c r="ES159">
        <v>-1</v>
      </c>
      <c r="ET159">
        <v>-1</v>
      </c>
      <c r="EU159">
        <v>-1</v>
      </c>
      <c r="EV159">
        <v>-1</v>
      </c>
      <c r="EW159">
        <v>1.5000000000000002</v>
      </c>
      <c r="EX159">
        <v>1.1666666666666667</v>
      </c>
      <c r="EY159">
        <v>2.4999999999999996</v>
      </c>
      <c r="EZ159">
        <v>1.1666666666666667</v>
      </c>
      <c r="FA159">
        <v>1.1666666666666667</v>
      </c>
      <c r="FB159">
        <v>-1</v>
      </c>
      <c r="FC159">
        <v>0</v>
      </c>
    </row>
    <row r="160" spans="1:160" x14ac:dyDescent="0.35">
      <c r="A160" t="s">
        <v>987</v>
      </c>
      <c r="B160">
        <v>2.9999999999999996</v>
      </c>
      <c r="C160">
        <v>3.333333333333333</v>
      </c>
      <c r="D160">
        <v>3.4999999999999996</v>
      </c>
      <c r="E160">
        <v>0</v>
      </c>
      <c r="F160">
        <v>-1</v>
      </c>
      <c r="G160">
        <v>-1</v>
      </c>
      <c r="H160">
        <v>-1</v>
      </c>
      <c r="I160">
        <v>3.4999999999999996</v>
      </c>
      <c r="J160">
        <v>0.83333333333333326</v>
      </c>
      <c r="K160">
        <v>-1</v>
      </c>
      <c r="L160">
        <v>3.333333333333333</v>
      </c>
      <c r="M160">
        <v>3.4999999999999996</v>
      </c>
      <c r="N160">
        <v>1.1666666666666667</v>
      </c>
      <c r="O160">
        <v>3.333333333333333</v>
      </c>
      <c r="P160">
        <v>3.4999999999999996</v>
      </c>
      <c r="Q160">
        <v>0.5</v>
      </c>
      <c r="R160">
        <v>-1</v>
      </c>
      <c r="S160">
        <v>3.4999999999999996</v>
      </c>
      <c r="T160">
        <v>3.333333333333333</v>
      </c>
      <c r="U160">
        <v>3.4999999999999996</v>
      </c>
      <c r="V160">
        <v>2.833333333333333</v>
      </c>
      <c r="W160">
        <v>2.833333333333333</v>
      </c>
      <c r="X160">
        <v>-1</v>
      </c>
      <c r="Y160">
        <v>3.4999999999999996</v>
      </c>
      <c r="Z160">
        <v>3.4999999999999996</v>
      </c>
      <c r="AA160">
        <v>3.4999999999999996</v>
      </c>
      <c r="AB160">
        <v>2.833333333333333</v>
      </c>
      <c r="AC160">
        <v>2.833333333333333</v>
      </c>
      <c r="AD160">
        <v>1.8333333333333335</v>
      </c>
      <c r="AE160">
        <v>0.83333333333333326</v>
      </c>
      <c r="AF160">
        <v>0</v>
      </c>
      <c r="AG160">
        <v>0.16666666666666666</v>
      </c>
      <c r="AH160">
        <v>-1</v>
      </c>
      <c r="AI160">
        <v>-1</v>
      </c>
      <c r="AJ160">
        <v>-1</v>
      </c>
      <c r="AK160">
        <v>-1</v>
      </c>
      <c r="AL160">
        <v>-1</v>
      </c>
      <c r="AM160">
        <v>-1</v>
      </c>
      <c r="AN160">
        <v>2.833333333333333</v>
      </c>
      <c r="AO160">
        <v>-1</v>
      </c>
      <c r="AP160">
        <v>-1</v>
      </c>
      <c r="AQ160">
        <v>-1</v>
      </c>
      <c r="AR160">
        <v>0</v>
      </c>
      <c r="AS160">
        <v>-1</v>
      </c>
      <c r="AT160">
        <v>0.83333333333333326</v>
      </c>
      <c r="AU160">
        <v>0.83333333333333326</v>
      </c>
      <c r="AV160">
        <v>-1</v>
      </c>
      <c r="AW160">
        <v>-1</v>
      </c>
      <c r="AX160">
        <v>0</v>
      </c>
      <c r="AY160">
        <v>-1</v>
      </c>
      <c r="AZ160">
        <v>-1</v>
      </c>
      <c r="BA160">
        <v>-1</v>
      </c>
      <c r="BB160">
        <v>-1</v>
      </c>
      <c r="BC160">
        <v>-1</v>
      </c>
      <c r="BD160">
        <v>1.8333333333333335</v>
      </c>
      <c r="BE160">
        <v>1.8333333333333335</v>
      </c>
      <c r="BF160">
        <v>-1</v>
      </c>
      <c r="BG160">
        <v>1.8333333333333335</v>
      </c>
      <c r="BH160">
        <v>1.8333333333333335</v>
      </c>
      <c r="BI160">
        <v>-1</v>
      </c>
      <c r="BJ160">
        <v>2.9999999999999996</v>
      </c>
      <c r="BK160">
        <v>-1</v>
      </c>
      <c r="BL160">
        <v>1</v>
      </c>
      <c r="BM160">
        <v>0</v>
      </c>
      <c r="BN160">
        <v>-1</v>
      </c>
      <c r="BO160">
        <v>-1</v>
      </c>
      <c r="BP160">
        <v>-1</v>
      </c>
      <c r="BQ160">
        <v>-1</v>
      </c>
      <c r="BR160">
        <v>2.3333333333333335</v>
      </c>
      <c r="BS160">
        <v>0.5</v>
      </c>
      <c r="BT160">
        <v>3.333333333333333</v>
      </c>
      <c r="BU160">
        <v>-1</v>
      </c>
      <c r="BV160">
        <v>1.3333333333333335</v>
      </c>
      <c r="BW160">
        <v>-1</v>
      </c>
      <c r="BX160">
        <v>-1</v>
      </c>
      <c r="BY160">
        <v>-1</v>
      </c>
      <c r="BZ160">
        <v>0.33333333333333331</v>
      </c>
      <c r="CA160">
        <v>-1</v>
      </c>
      <c r="CB160">
        <v>2</v>
      </c>
      <c r="CC160">
        <v>-1</v>
      </c>
      <c r="CD160">
        <v>1.1666666666666667</v>
      </c>
      <c r="CE160">
        <v>0.33333333333333331</v>
      </c>
      <c r="CF160">
        <v>3.333333333333333</v>
      </c>
      <c r="CG160">
        <v>0.33333333333333331</v>
      </c>
      <c r="CH160">
        <v>-1</v>
      </c>
      <c r="CI160">
        <v>-1</v>
      </c>
      <c r="CJ160">
        <v>-1</v>
      </c>
      <c r="CK160">
        <v>-1</v>
      </c>
      <c r="CL160">
        <v>2.3333333333333335</v>
      </c>
      <c r="CM160">
        <v>-1</v>
      </c>
      <c r="CN160">
        <v>-1</v>
      </c>
      <c r="CO160">
        <v>2</v>
      </c>
      <c r="CP160">
        <v>-1</v>
      </c>
      <c r="CQ160">
        <v>-1</v>
      </c>
      <c r="CR160">
        <v>2.3333333333333335</v>
      </c>
      <c r="CS160">
        <v>-1</v>
      </c>
      <c r="CT160">
        <v>-1</v>
      </c>
      <c r="CU160">
        <v>2.9999999999999996</v>
      </c>
      <c r="CV160">
        <v>-1</v>
      </c>
      <c r="CW160">
        <v>-1</v>
      </c>
      <c r="CX160">
        <v>-1</v>
      </c>
      <c r="CY160">
        <v>-1</v>
      </c>
      <c r="CZ160">
        <v>-1</v>
      </c>
      <c r="DA160">
        <v>-1</v>
      </c>
      <c r="DB160">
        <v>0.5</v>
      </c>
      <c r="DC160">
        <v>-1</v>
      </c>
      <c r="DD160">
        <v>1.8333333333333335</v>
      </c>
      <c r="DE160">
        <v>0.66666666666666663</v>
      </c>
      <c r="DF160">
        <v>0.83333333333333326</v>
      </c>
      <c r="DG160">
        <v>-1</v>
      </c>
      <c r="DH160">
        <v>0.83333333333333326</v>
      </c>
      <c r="DI160">
        <v>1.3333333333333335</v>
      </c>
      <c r="DJ160">
        <v>-1</v>
      </c>
      <c r="DK160">
        <v>-1</v>
      </c>
      <c r="DL160">
        <v>1.8333333333333335</v>
      </c>
      <c r="DM160">
        <v>-1</v>
      </c>
      <c r="DN160">
        <v>-1</v>
      </c>
      <c r="DO160">
        <v>0.83333333333333326</v>
      </c>
      <c r="DP160">
        <v>-1</v>
      </c>
      <c r="DQ160">
        <v>1.1666666666666667</v>
      </c>
      <c r="DR160">
        <v>3.4999999999999996</v>
      </c>
      <c r="DS160">
        <v>2.9999999999999996</v>
      </c>
      <c r="DT160">
        <v>2.5</v>
      </c>
      <c r="DU160">
        <v>-1</v>
      </c>
      <c r="DV160">
        <v>-1</v>
      </c>
      <c r="DW160">
        <v>1.8333333333333335</v>
      </c>
      <c r="DX160">
        <v>-1</v>
      </c>
      <c r="DY160">
        <v>0.33333333333333331</v>
      </c>
      <c r="DZ160">
        <v>0.16666666666666666</v>
      </c>
      <c r="EA160">
        <v>1.8333333333333335</v>
      </c>
      <c r="EB160">
        <v>-1</v>
      </c>
      <c r="EC160">
        <v>1.8333333333333335</v>
      </c>
      <c r="ED160">
        <v>-1</v>
      </c>
      <c r="EE160">
        <v>-1</v>
      </c>
      <c r="EF160">
        <v>2</v>
      </c>
      <c r="EG160">
        <v>-1</v>
      </c>
      <c r="EH160">
        <v>1.8333333333333335</v>
      </c>
      <c r="EI160">
        <v>1</v>
      </c>
      <c r="EJ160">
        <v>-1</v>
      </c>
      <c r="EK160">
        <v>-1</v>
      </c>
      <c r="EL160">
        <v>2.1666666666666665</v>
      </c>
      <c r="EM160">
        <v>1.6666666666666667</v>
      </c>
      <c r="EN160">
        <v>-1</v>
      </c>
      <c r="EO160">
        <v>1.8333333333333335</v>
      </c>
      <c r="EP160">
        <v>1.8333333333333335</v>
      </c>
      <c r="EQ160">
        <v>0.16666666666666666</v>
      </c>
      <c r="ER160">
        <v>-1</v>
      </c>
      <c r="ES160">
        <v>-1</v>
      </c>
      <c r="ET160">
        <v>-1</v>
      </c>
      <c r="EU160">
        <v>-1</v>
      </c>
      <c r="EV160">
        <v>-1</v>
      </c>
      <c r="EW160">
        <v>2</v>
      </c>
      <c r="EX160">
        <v>1.1666666666666667</v>
      </c>
      <c r="EY160">
        <v>2.9999999999999996</v>
      </c>
      <c r="EZ160">
        <v>1.8333333333333335</v>
      </c>
      <c r="FA160">
        <v>1.1666666666666667</v>
      </c>
      <c r="FB160">
        <v>0</v>
      </c>
      <c r="FC160">
        <v>1.6666666666666667</v>
      </c>
      <c r="FD160">
        <v>0</v>
      </c>
    </row>
    <row r="161" spans="1:176" x14ac:dyDescent="0.35">
      <c r="A161" t="s">
        <v>193</v>
      </c>
      <c r="B161">
        <v>-1</v>
      </c>
      <c r="C161">
        <v>-1</v>
      </c>
      <c r="D161">
        <v>0</v>
      </c>
      <c r="E161">
        <v>-1</v>
      </c>
      <c r="F161">
        <v>-1</v>
      </c>
      <c r="G161">
        <v>-1</v>
      </c>
      <c r="H161">
        <v>-1</v>
      </c>
      <c r="I161">
        <v>0</v>
      </c>
      <c r="J161">
        <v>-1</v>
      </c>
      <c r="K161">
        <v>-1</v>
      </c>
      <c r="L161">
        <v>0</v>
      </c>
      <c r="M161">
        <v>-1</v>
      </c>
      <c r="N161">
        <v>-1</v>
      </c>
      <c r="O161">
        <v>0</v>
      </c>
      <c r="P161">
        <v>0</v>
      </c>
      <c r="Q161">
        <v>-1</v>
      </c>
      <c r="R161">
        <v>-1</v>
      </c>
      <c r="S161">
        <v>0</v>
      </c>
      <c r="T161">
        <v>0</v>
      </c>
      <c r="U161">
        <v>0</v>
      </c>
      <c r="V161">
        <v>-1</v>
      </c>
      <c r="W161">
        <v>-1</v>
      </c>
      <c r="X161">
        <v>-1</v>
      </c>
      <c r="Y161">
        <v>0</v>
      </c>
      <c r="Z161">
        <v>0</v>
      </c>
      <c r="AA161">
        <v>0</v>
      </c>
      <c r="AB161">
        <v>-1</v>
      </c>
      <c r="AC161">
        <v>-1</v>
      </c>
      <c r="AD161">
        <v>-1</v>
      </c>
      <c r="AE161">
        <v>-1</v>
      </c>
      <c r="AF161">
        <v>-1</v>
      </c>
      <c r="AG161">
        <v>-1</v>
      </c>
      <c r="AH161">
        <v>-1</v>
      </c>
      <c r="AI161">
        <v>-1</v>
      </c>
      <c r="AJ161">
        <v>-1</v>
      </c>
      <c r="AK161">
        <v>-1</v>
      </c>
      <c r="AL161">
        <v>-1</v>
      </c>
      <c r="AM161">
        <v>-1</v>
      </c>
      <c r="AN161">
        <v>-1</v>
      </c>
      <c r="AO161">
        <v>-1</v>
      </c>
      <c r="AP161">
        <v>-1</v>
      </c>
      <c r="AQ161">
        <v>-1</v>
      </c>
      <c r="AR161">
        <v>-1</v>
      </c>
      <c r="AS161">
        <v>-1</v>
      </c>
      <c r="AT161">
        <v>-1</v>
      </c>
      <c r="AU161">
        <v>-1</v>
      </c>
      <c r="AV161">
        <v>-1</v>
      </c>
      <c r="AW161">
        <v>-1</v>
      </c>
      <c r="AX161">
        <v>-1</v>
      </c>
      <c r="AY161">
        <v>-1</v>
      </c>
      <c r="AZ161">
        <v>-1</v>
      </c>
      <c r="BA161">
        <v>-1</v>
      </c>
      <c r="BB161">
        <v>-1</v>
      </c>
      <c r="BC161">
        <v>-1</v>
      </c>
      <c r="BD161">
        <v>-1</v>
      </c>
      <c r="BE161">
        <v>-1</v>
      </c>
      <c r="BF161">
        <v>-1</v>
      </c>
      <c r="BG161">
        <v>-1</v>
      </c>
      <c r="BH161">
        <v>-1</v>
      </c>
      <c r="BI161">
        <v>-1</v>
      </c>
      <c r="BJ161">
        <v>-1</v>
      </c>
      <c r="BK161">
        <v>-1</v>
      </c>
      <c r="BL161">
        <v>-1</v>
      </c>
      <c r="BM161">
        <v>-1</v>
      </c>
      <c r="BN161">
        <v>-1</v>
      </c>
      <c r="BO161">
        <v>-1</v>
      </c>
      <c r="BP161">
        <v>-1</v>
      </c>
      <c r="BQ161">
        <v>-1</v>
      </c>
      <c r="BR161">
        <v>-1</v>
      </c>
      <c r="BS161">
        <v>-1</v>
      </c>
      <c r="BT161">
        <v>-1</v>
      </c>
      <c r="BU161">
        <v>-1</v>
      </c>
      <c r="BV161">
        <v>-1</v>
      </c>
      <c r="BW161">
        <v>-1</v>
      </c>
      <c r="BX161">
        <v>-1</v>
      </c>
      <c r="BY161">
        <v>-1</v>
      </c>
      <c r="BZ161">
        <v>-1</v>
      </c>
      <c r="CA161">
        <v>-1</v>
      </c>
      <c r="CB161">
        <v>-1</v>
      </c>
      <c r="CC161">
        <v>-1</v>
      </c>
      <c r="CD161">
        <v>-1</v>
      </c>
      <c r="CE161">
        <v>-1</v>
      </c>
      <c r="CF161">
        <v>-1</v>
      </c>
      <c r="CG161">
        <v>-1</v>
      </c>
      <c r="CH161">
        <v>-1</v>
      </c>
      <c r="CI161">
        <v>-1</v>
      </c>
      <c r="CJ161">
        <v>-1</v>
      </c>
      <c r="CK161">
        <v>-1</v>
      </c>
      <c r="CL161">
        <v>-1</v>
      </c>
      <c r="CM161">
        <v>-1</v>
      </c>
      <c r="CN161">
        <v>-1</v>
      </c>
      <c r="CO161">
        <v>-1</v>
      </c>
      <c r="CP161">
        <v>-1</v>
      </c>
      <c r="CQ161">
        <v>-1</v>
      </c>
      <c r="CR161">
        <v>-1</v>
      </c>
      <c r="CS161">
        <v>-1</v>
      </c>
      <c r="CT161">
        <v>-1</v>
      </c>
      <c r="CU161">
        <v>-1</v>
      </c>
      <c r="CV161">
        <v>-1</v>
      </c>
      <c r="CW161">
        <v>-1</v>
      </c>
      <c r="CX161">
        <v>-1</v>
      </c>
      <c r="CY161">
        <v>-1</v>
      </c>
      <c r="CZ161">
        <v>-1</v>
      </c>
      <c r="DA161">
        <v>-1</v>
      </c>
      <c r="DB161">
        <v>-1</v>
      </c>
      <c r="DC161">
        <v>-1</v>
      </c>
      <c r="DD161">
        <v>-1</v>
      </c>
      <c r="DE161">
        <v>-1</v>
      </c>
      <c r="DF161">
        <v>-1</v>
      </c>
      <c r="DG161">
        <v>-1</v>
      </c>
      <c r="DH161">
        <v>-1</v>
      </c>
      <c r="DI161">
        <v>-1</v>
      </c>
      <c r="DJ161">
        <v>-1</v>
      </c>
      <c r="DK161">
        <v>-1</v>
      </c>
      <c r="DL161">
        <v>-1</v>
      </c>
      <c r="DM161">
        <v>-1</v>
      </c>
      <c r="DN161">
        <v>-1</v>
      </c>
      <c r="DO161">
        <v>-1</v>
      </c>
      <c r="DP161">
        <v>-1</v>
      </c>
      <c r="DQ161">
        <v>-1</v>
      </c>
      <c r="DR161">
        <v>-1</v>
      </c>
      <c r="DS161">
        <v>-1</v>
      </c>
      <c r="DT161">
        <v>-1</v>
      </c>
      <c r="DU161">
        <v>-1</v>
      </c>
      <c r="DV161">
        <v>-1</v>
      </c>
      <c r="DW161">
        <v>-1</v>
      </c>
      <c r="DX161">
        <v>-1</v>
      </c>
      <c r="DY161">
        <v>-1</v>
      </c>
      <c r="DZ161">
        <v>-1</v>
      </c>
      <c r="EA161">
        <v>-1</v>
      </c>
      <c r="EB161">
        <v>-1</v>
      </c>
      <c r="EC161">
        <v>-1</v>
      </c>
      <c r="ED161">
        <v>-1</v>
      </c>
      <c r="EE161">
        <v>-1</v>
      </c>
      <c r="EF161">
        <v>-1</v>
      </c>
      <c r="EG161">
        <v>-1</v>
      </c>
      <c r="EH161">
        <v>-1</v>
      </c>
      <c r="EI161">
        <v>-1</v>
      </c>
      <c r="EJ161">
        <v>-1</v>
      </c>
      <c r="EK161">
        <v>-1</v>
      </c>
      <c r="EL161">
        <v>2</v>
      </c>
      <c r="EM161">
        <v>-1</v>
      </c>
      <c r="EN161">
        <v>-1</v>
      </c>
      <c r="EO161">
        <v>-1</v>
      </c>
      <c r="EP161">
        <v>-1</v>
      </c>
      <c r="EQ161">
        <v>-1</v>
      </c>
      <c r="ER161">
        <v>-1</v>
      </c>
      <c r="ES161">
        <v>-1</v>
      </c>
      <c r="ET161">
        <v>-1</v>
      </c>
      <c r="EU161">
        <v>-1</v>
      </c>
      <c r="EV161">
        <v>-1</v>
      </c>
      <c r="EW161">
        <v>-1</v>
      </c>
      <c r="EX161">
        <v>-1</v>
      </c>
      <c r="EY161">
        <v>0</v>
      </c>
      <c r="EZ161">
        <v>-1</v>
      </c>
      <c r="FA161">
        <v>-1</v>
      </c>
      <c r="FB161">
        <v>-1</v>
      </c>
      <c r="FC161">
        <v>-1</v>
      </c>
      <c r="FD161">
        <v>-1</v>
      </c>
      <c r="FE161">
        <v>0</v>
      </c>
    </row>
    <row r="162" spans="1:176" x14ac:dyDescent="0.35">
      <c r="A162" t="s">
        <v>191</v>
      </c>
      <c r="B162">
        <v>-1</v>
      </c>
      <c r="C162">
        <v>-1</v>
      </c>
      <c r="D162">
        <v>0</v>
      </c>
      <c r="E162">
        <v>-1</v>
      </c>
      <c r="F162">
        <v>-1</v>
      </c>
      <c r="G162">
        <v>-1</v>
      </c>
      <c r="H162">
        <v>-1</v>
      </c>
      <c r="I162">
        <v>0</v>
      </c>
      <c r="J162">
        <v>-1</v>
      </c>
      <c r="K162">
        <v>-1</v>
      </c>
      <c r="L162">
        <v>0</v>
      </c>
      <c r="M162">
        <v>-1</v>
      </c>
      <c r="N162">
        <v>-1</v>
      </c>
      <c r="O162">
        <v>0</v>
      </c>
      <c r="P162">
        <v>0</v>
      </c>
      <c r="Q162">
        <v>-1</v>
      </c>
      <c r="R162">
        <v>-1</v>
      </c>
      <c r="S162">
        <v>0</v>
      </c>
      <c r="T162">
        <v>0</v>
      </c>
      <c r="U162">
        <v>0</v>
      </c>
      <c r="V162">
        <v>-1</v>
      </c>
      <c r="W162">
        <v>-1</v>
      </c>
      <c r="X162">
        <v>-1</v>
      </c>
      <c r="Y162">
        <v>0</v>
      </c>
      <c r="Z162">
        <v>0</v>
      </c>
      <c r="AA162">
        <v>0</v>
      </c>
      <c r="AB162">
        <v>-1</v>
      </c>
      <c r="AC162">
        <v>-1</v>
      </c>
      <c r="AD162">
        <v>-1</v>
      </c>
      <c r="AE162">
        <v>-1</v>
      </c>
      <c r="AF162">
        <v>-1</v>
      </c>
      <c r="AG162">
        <v>-1</v>
      </c>
      <c r="AH162">
        <v>-1</v>
      </c>
      <c r="AI162">
        <v>-1</v>
      </c>
      <c r="AJ162">
        <v>-1</v>
      </c>
      <c r="AK162">
        <v>-1</v>
      </c>
      <c r="AL162">
        <v>-1</v>
      </c>
      <c r="AM162">
        <v>-1</v>
      </c>
      <c r="AN162">
        <v>-1</v>
      </c>
      <c r="AO162">
        <v>-1</v>
      </c>
      <c r="AP162">
        <v>-1</v>
      </c>
      <c r="AQ162">
        <v>-1</v>
      </c>
      <c r="AR162">
        <v>-1</v>
      </c>
      <c r="AS162">
        <v>-1</v>
      </c>
      <c r="AT162">
        <v>-1</v>
      </c>
      <c r="AU162">
        <v>-1</v>
      </c>
      <c r="AV162">
        <v>-1</v>
      </c>
      <c r="AW162">
        <v>-1</v>
      </c>
      <c r="AX162">
        <v>-1</v>
      </c>
      <c r="AY162">
        <v>-1</v>
      </c>
      <c r="AZ162">
        <v>-1</v>
      </c>
      <c r="BA162">
        <v>-1</v>
      </c>
      <c r="BB162">
        <v>-1</v>
      </c>
      <c r="BC162">
        <v>-1</v>
      </c>
      <c r="BD162">
        <v>-1</v>
      </c>
      <c r="BE162">
        <v>-1</v>
      </c>
      <c r="BF162">
        <v>-1</v>
      </c>
      <c r="BG162">
        <v>-1</v>
      </c>
      <c r="BH162">
        <v>-1</v>
      </c>
      <c r="BI162">
        <v>-1</v>
      </c>
      <c r="BJ162">
        <v>-1</v>
      </c>
      <c r="BK162">
        <v>-1</v>
      </c>
      <c r="BL162">
        <v>-1</v>
      </c>
      <c r="BM162">
        <v>-1</v>
      </c>
      <c r="BN162">
        <v>-1</v>
      </c>
      <c r="BO162">
        <v>-1</v>
      </c>
      <c r="BP162">
        <v>-1</v>
      </c>
      <c r="BQ162">
        <v>-1</v>
      </c>
      <c r="BR162">
        <v>-1</v>
      </c>
      <c r="BS162">
        <v>-1</v>
      </c>
      <c r="BT162">
        <v>-1</v>
      </c>
      <c r="BU162">
        <v>-1</v>
      </c>
      <c r="BV162">
        <v>-1</v>
      </c>
      <c r="BW162">
        <v>-1</v>
      </c>
      <c r="BX162">
        <v>-1</v>
      </c>
      <c r="BY162">
        <v>-1</v>
      </c>
      <c r="BZ162">
        <v>-1</v>
      </c>
      <c r="CA162">
        <v>-1</v>
      </c>
      <c r="CB162">
        <v>-1</v>
      </c>
      <c r="CC162">
        <v>-1</v>
      </c>
      <c r="CD162">
        <v>-1</v>
      </c>
      <c r="CE162">
        <v>-1</v>
      </c>
      <c r="CF162">
        <v>-1</v>
      </c>
      <c r="CG162">
        <v>-1</v>
      </c>
      <c r="CH162">
        <v>-1</v>
      </c>
      <c r="CI162">
        <v>-1</v>
      </c>
      <c r="CJ162">
        <v>-1</v>
      </c>
      <c r="CK162">
        <v>-1</v>
      </c>
      <c r="CL162">
        <v>-1</v>
      </c>
      <c r="CM162">
        <v>-1</v>
      </c>
      <c r="CN162">
        <v>-1</v>
      </c>
      <c r="CO162">
        <v>-1</v>
      </c>
      <c r="CP162">
        <v>-1</v>
      </c>
      <c r="CQ162">
        <v>-1</v>
      </c>
      <c r="CR162">
        <v>-1</v>
      </c>
      <c r="CS162">
        <v>-1</v>
      </c>
      <c r="CT162">
        <v>-1</v>
      </c>
      <c r="CU162">
        <v>-1</v>
      </c>
      <c r="CV162">
        <v>-1</v>
      </c>
      <c r="CW162">
        <v>-1</v>
      </c>
      <c r="CX162">
        <v>-1</v>
      </c>
      <c r="CY162">
        <v>-1</v>
      </c>
      <c r="CZ162">
        <v>-1</v>
      </c>
      <c r="DA162">
        <v>-1</v>
      </c>
      <c r="DB162">
        <v>-1</v>
      </c>
      <c r="DC162">
        <v>-1</v>
      </c>
      <c r="DD162">
        <v>-1</v>
      </c>
      <c r="DE162">
        <v>-1</v>
      </c>
      <c r="DF162">
        <v>-1</v>
      </c>
      <c r="DG162">
        <v>-1</v>
      </c>
      <c r="DH162">
        <v>-1</v>
      </c>
      <c r="DI162">
        <v>-1</v>
      </c>
      <c r="DJ162">
        <v>-1</v>
      </c>
      <c r="DK162">
        <v>-1</v>
      </c>
      <c r="DL162">
        <v>-1</v>
      </c>
      <c r="DM162">
        <v>-1</v>
      </c>
      <c r="DN162">
        <v>-1</v>
      </c>
      <c r="DO162">
        <v>-1</v>
      </c>
      <c r="DP162">
        <v>-1</v>
      </c>
      <c r="DQ162">
        <v>-1</v>
      </c>
      <c r="DR162">
        <v>-1</v>
      </c>
      <c r="DS162">
        <v>-1</v>
      </c>
      <c r="DT162">
        <v>-1</v>
      </c>
      <c r="DU162">
        <v>-1</v>
      </c>
      <c r="DV162">
        <v>-1</v>
      </c>
      <c r="DW162">
        <v>-1</v>
      </c>
      <c r="DX162">
        <v>-1</v>
      </c>
      <c r="DY162">
        <v>-1</v>
      </c>
      <c r="DZ162">
        <v>-1</v>
      </c>
      <c r="EA162">
        <v>-1</v>
      </c>
      <c r="EB162">
        <v>-1</v>
      </c>
      <c r="EC162">
        <v>-1</v>
      </c>
      <c r="ED162">
        <v>-1</v>
      </c>
      <c r="EE162">
        <v>-1</v>
      </c>
      <c r="EF162">
        <v>-1</v>
      </c>
      <c r="EG162">
        <v>-1</v>
      </c>
      <c r="EH162">
        <v>-1</v>
      </c>
      <c r="EI162">
        <v>-1</v>
      </c>
      <c r="EJ162">
        <v>-1</v>
      </c>
      <c r="EK162">
        <v>-1</v>
      </c>
      <c r="EL162">
        <v>2</v>
      </c>
      <c r="EM162">
        <v>-1</v>
      </c>
      <c r="EN162">
        <v>-1</v>
      </c>
      <c r="EO162">
        <v>-1</v>
      </c>
      <c r="EP162">
        <v>-1</v>
      </c>
      <c r="EQ162">
        <v>-1</v>
      </c>
      <c r="ER162">
        <v>-1</v>
      </c>
      <c r="ES162">
        <v>-1</v>
      </c>
      <c r="ET162">
        <v>-1</v>
      </c>
      <c r="EU162">
        <v>-1</v>
      </c>
      <c r="EV162">
        <v>-1</v>
      </c>
      <c r="EW162">
        <v>-1</v>
      </c>
      <c r="EX162">
        <v>-1</v>
      </c>
      <c r="EY162">
        <v>0</v>
      </c>
      <c r="EZ162">
        <v>-1</v>
      </c>
      <c r="FA162">
        <v>-1</v>
      </c>
      <c r="FB162">
        <v>-1</v>
      </c>
      <c r="FC162">
        <v>-1</v>
      </c>
      <c r="FD162">
        <v>-1</v>
      </c>
      <c r="FE162">
        <v>0</v>
      </c>
      <c r="FF162">
        <v>0</v>
      </c>
    </row>
    <row r="163" spans="1:176" x14ac:dyDescent="0.35">
      <c r="A163" t="s">
        <v>194</v>
      </c>
      <c r="B163">
        <v>-1</v>
      </c>
      <c r="C163">
        <v>-1</v>
      </c>
      <c r="D163">
        <v>0.5</v>
      </c>
      <c r="E163">
        <v>-1</v>
      </c>
      <c r="F163">
        <v>-1</v>
      </c>
      <c r="G163">
        <v>-1</v>
      </c>
      <c r="H163">
        <v>-1</v>
      </c>
      <c r="I163">
        <v>0.5</v>
      </c>
      <c r="J163">
        <v>-1</v>
      </c>
      <c r="K163">
        <v>-1</v>
      </c>
      <c r="L163">
        <v>0.5</v>
      </c>
      <c r="M163">
        <v>-1</v>
      </c>
      <c r="N163">
        <v>-1</v>
      </c>
      <c r="O163">
        <v>0.5</v>
      </c>
      <c r="P163">
        <v>0.5</v>
      </c>
      <c r="Q163">
        <v>-1</v>
      </c>
      <c r="R163">
        <v>-1</v>
      </c>
      <c r="S163">
        <v>0.5</v>
      </c>
      <c r="T163">
        <v>0.5</v>
      </c>
      <c r="U163">
        <v>0.5</v>
      </c>
      <c r="V163">
        <v>-1</v>
      </c>
      <c r="W163">
        <v>-1</v>
      </c>
      <c r="X163">
        <v>-1</v>
      </c>
      <c r="Y163">
        <v>0.5</v>
      </c>
      <c r="Z163">
        <v>0.5</v>
      </c>
      <c r="AA163">
        <v>0.5</v>
      </c>
      <c r="AB163">
        <v>-1</v>
      </c>
      <c r="AC163">
        <v>-1</v>
      </c>
      <c r="AD163">
        <v>-1</v>
      </c>
      <c r="AE163">
        <v>-1</v>
      </c>
      <c r="AF163">
        <v>-1</v>
      </c>
      <c r="AG163">
        <v>-1</v>
      </c>
      <c r="AH163">
        <v>-1</v>
      </c>
      <c r="AI163">
        <v>-1</v>
      </c>
      <c r="AJ163">
        <v>-1</v>
      </c>
      <c r="AK163">
        <v>-1</v>
      </c>
      <c r="AL163">
        <v>-1</v>
      </c>
      <c r="AM163">
        <v>-1</v>
      </c>
      <c r="AN163">
        <v>-1</v>
      </c>
      <c r="AO163">
        <v>-1</v>
      </c>
      <c r="AP163">
        <v>-1</v>
      </c>
      <c r="AQ163">
        <v>-1</v>
      </c>
      <c r="AR163">
        <v>-1</v>
      </c>
      <c r="AS163">
        <v>-1</v>
      </c>
      <c r="AT163">
        <v>-1</v>
      </c>
      <c r="AU163">
        <v>-1</v>
      </c>
      <c r="AV163">
        <v>-1</v>
      </c>
      <c r="AW163">
        <v>-1</v>
      </c>
      <c r="AX163">
        <v>-1</v>
      </c>
      <c r="AY163">
        <v>-1</v>
      </c>
      <c r="AZ163">
        <v>-1</v>
      </c>
      <c r="BA163">
        <v>-1</v>
      </c>
      <c r="BB163">
        <v>-1</v>
      </c>
      <c r="BC163">
        <v>-1</v>
      </c>
      <c r="BD163">
        <v>-1</v>
      </c>
      <c r="BE163">
        <v>-1</v>
      </c>
      <c r="BF163">
        <v>-1</v>
      </c>
      <c r="BG163">
        <v>-1</v>
      </c>
      <c r="BH163">
        <v>-1</v>
      </c>
      <c r="BI163">
        <v>-1</v>
      </c>
      <c r="BJ163">
        <v>-1</v>
      </c>
      <c r="BK163">
        <v>-1</v>
      </c>
      <c r="BL163">
        <v>-1</v>
      </c>
      <c r="BM163">
        <v>-1</v>
      </c>
      <c r="BN163">
        <v>-1</v>
      </c>
      <c r="BO163">
        <v>-1</v>
      </c>
      <c r="BP163">
        <v>-1</v>
      </c>
      <c r="BQ163">
        <v>-1</v>
      </c>
      <c r="BR163">
        <v>-1</v>
      </c>
      <c r="BS163">
        <v>-1</v>
      </c>
      <c r="BT163">
        <v>-1</v>
      </c>
      <c r="BU163">
        <v>-1</v>
      </c>
      <c r="BV163">
        <v>-1</v>
      </c>
      <c r="BW163">
        <v>-1</v>
      </c>
      <c r="BX163">
        <v>-1</v>
      </c>
      <c r="BY163">
        <v>-1</v>
      </c>
      <c r="BZ163">
        <v>-1</v>
      </c>
      <c r="CA163">
        <v>-1</v>
      </c>
      <c r="CB163">
        <v>-1</v>
      </c>
      <c r="CC163">
        <v>-1</v>
      </c>
      <c r="CD163">
        <v>-1</v>
      </c>
      <c r="CE163">
        <v>-1</v>
      </c>
      <c r="CF163">
        <v>-1</v>
      </c>
      <c r="CG163">
        <v>-1</v>
      </c>
      <c r="CH163">
        <v>-1</v>
      </c>
      <c r="CI163">
        <v>-1</v>
      </c>
      <c r="CJ163">
        <v>-1</v>
      </c>
      <c r="CK163">
        <v>-1</v>
      </c>
      <c r="CL163">
        <v>-1</v>
      </c>
      <c r="CM163">
        <v>-1</v>
      </c>
      <c r="CN163">
        <v>-1</v>
      </c>
      <c r="CO163">
        <v>-1</v>
      </c>
      <c r="CP163">
        <v>-1</v>
      </c>
      <c r="CQ163">
        <v>-1</v>
      </c>
      <c r="CR163">
        <v>-1</v>
      </c>
      <c r="CS163">
        <v>-1</v>
      </c>
      <c r="CT163">
        <v>-1</v>
      </c>
      <c r="CU163">
        <v>-1</v>
      </c>
      <c r="CV163">
        <v>-1</v>
      </c>
      <c r="CW163">
        <v>-1</v>
      </c>
      <c r="CX163">
        <v>-1</v>
      </c>
      <c r="CY163">
        <v>-1</v>
      </c>
      <c r="CZ163">
        <v>-1</v>
      </c>
      <c r="DA163">
        <v>-1</v>
      </c>
      <c r="DB163">
        <v>-1</v>
      </c>
      <c r="DC163">
        <v>-1</v>
      </c>
      <c r="DD163">
        <v>-1</v>
      </c>
      <c r="DE163">
        <v>-1</v>
      </c>
      <c r="DF163">
        <v>-1</v>
      </c>
      <c r="DG163">
        <v>-1</v>
      </c>
      <c r="DH163">
        <v>-1</v>
      </c>
      <c r="DI163">
        <v>-1</v>
      </c>
      <c r="DJ163">
        <v>-1</v>
      </c>
      <c r="DK163">
        <v>-1</v>
      </c>
      <c r="DL163">
        <v>-1</v>
      </c>
      <c r="DM163">
        <v>-1</v>
      </c>
      <c r="DN163">
        <v>-1</v>
      </c>
      <c r="DO163">
        <v>-1</v>
      </c>
      <c r="DP163">
        <v>-1</v>
      </c>
      <c r="DQ163">
        <v>-1</v>
      </c>
      <c r="DR163">
        <v>-1</v>
      </c>
      <c r="DS163">
        <v>-1</v>
      </c>
      <c r="DT163">
        <v>-1</v>
      </c>
      <c r="DU163">
        <v>-1</v>
      </c>
      <c r="DV163">
        <v>-1</v>
      </c>
      <c r="DW163">
        <v>-1</v>
      </c>
      <c r="DX163">
        <v>-1</v>
      </c>
      <c r="DY163">
        <v>-1</v>
      </c>
      <c r="DZ163">
        <v>-1</v>
      </c>
      <c r="EA163">
        <v>-1</v>
      </c>
      <c r="EB163">
        <v>-1</v>
      </c>
      <c r="EC163">
        <v>-1</v>
      </c>
      <c r="ED163">
        <v>-1</v>
      </c>
      <c r="EE163">
        <v>-1</v>
      </c>
      <c r="EF163">
        <v>-1</v>
      </c>
      <c r="EG163">
        <v>-1</v>
      </c>
      <c r="EH163">
        <v>-1</v>
      </c>
      <c r="EI163">
        <v>-1</v>
      </c>
      <c r="EJ163">
        <v>-1</v>
      </c>
      <c r="EK163">
        <v>-1</v>
      </c>
      <c r="EL163">
        <v>2</v>
      </c>
      <c r="EM163">
        <v>-1</v>
      </c>
      <c r="EN163">
        <v>-1</v>
      </c>
      <c r="EO163">
        <v>-1</v>
      </c>
      <c r="EP163">
        <v>-1</v>
      </c>
      <c r="EQ163">
        <v>-1</v>
      </c>
      <c r="ER163">
        <v>-1</v>
      </c>
      <c r="ES163">
        <v>-1</v>
      </c>
      <c r="ET163">
        <v>-1</v>
      </c>
      <c r="EU163">
        <v>-1</v>
      </c>
      <c r="EV163">
        <v>-1</v>
      </c>
      <c r="EW163">
        <v>-1</v>
      </c>
      <c r="EX163">
        <v>-1</v>
      </c>
      <c r="EY163">
        <v>0</v>
      </c>
      <c r="EZ163">
        <v>-1</v>
      </c>
      <c r="FA163">
        <v>-1</v>
      </c>
      <c r="FB163">
        <v>-1</v>
      </c>
      <c r="FC163">
        <v>-1</v>
      </c>
      <c r="FD163">
        <v>-1</v>
      </c>
      <c r="FE163">
        <v>0.5</v>
      </c>
      <c r="FF163">
        <v>0.5</v>
      </c>
      <c r="FG163">
        <v>0</v>
      </c>
    </row>
    <row r="164" spans="1:176" x14ac:dyDescent="0.35">
      <c r="A164" t="s">
        <v>988</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c r="Z164">
        <v>-1</v>
      </c>
      <c r="AA164">
        <v>-1</v>
      </c>
      <c r="AB164">
        <v>-1</v>
      </c>
      <c r="AC164">
        <v>-1</v>
      </c>
      <c r="AD164">
        <v>-1</v>
      </c>
      <c r="AE164">
        <v>-1</v>
      </c>
      <c r="AF164">
        <v>-1</v>
      </c>
      <c r="AG164">
        <v>-1</v>
      </c>
      <c r="AH164">
        <v>-1</v>
      </c>
      <c r="AI164">
        <v>-1</v>
      </c>
      <c r="AJ164">
        <v>-1</v>
      </c>
      <c r="AK164">
        <v>-1</v>
      </c>
      <c r="AL164">
        <v>-1</v>
      </c>
      <c r="AM164">
        <v>-1</v>
      </c>
      <c r="AN164">
        <v>-1</v>
      </c>
      <c r="AO164">
        <v>-1</v>
      </c>
      <c r="AP164">
        <v>-1</v>
      </c>
      <c r="AQ164">
        <v>-1</v>
      </c>
      <c r="AR164">
        <v>-1</v>
      </c>
      <c r="AS164">
        <v>-1</v>
      </c>
      <c r="AT164">
        <v>-1</v>
      </c>
      <c r="AU164">
        <v>-1</v>
      </c>
      <c r="AV164">
        <v>-1</v>
      </c>
      <c r="AW164">
        <v>-1</v>
      </c>
      <c r="AX164">
        <v>-1</v>
      </c>
      <c r="AY164">
        <v>-1</v>
      </c>
      <c r="AZ164">
        <v>-1</v>
      </c>
      <c r="BA164">
        <v>-1</v>
      </c>
      <c r="BB164">
        <v>-1</v>
      </c>
      <c r="BC164">
        <v>-1</v>
      </c>
      <c r="BD164">
        <v>-1</v>
      </c>
      <c r="BE164">
        <v>-1</v>
      </c>
      <c r="BF164">
        <v>-1</v>
      </c>
      <c r="BG164">
        <v>-1</v>
      </c>
      <c r="BH164">
        <v>-1</v>
      </c>
      <c r="BI164">
        <v>-1</v>
      </c>
      <c r="BJ164">
        <v>-1</v>
      </c>
      <c r="BK164">
        <v>-1</v>
      </c>
      <c r="BL164">
        <v>-1</v>
      </c>
      <c r="BM164">
        <v>-1</v>
      </c>
      <c r="BN164">
        <v>-1</v>
      </c>
      <c r="BO164">
        <v>-1</v>
      </c>
      <c r="BP164">
        <v>-1</v>
      </c>
      <c r="BQ164">
        <v>-1</v>
      </c>
      <c r="BR164">
        <v>-1</v>
      </c>
      <c r="BS164">
        <v>-1</v>
      </c>
      <c r="BT164">
        <v>-1</v>
      </c>
      <c r="BU164">
        <v>-1</v>
      </c>
      <c r="BV164">
        <v>-1</v>
      </c>
      <c r="BW164">
        <v>-1</v>
      </c>
      <c r="BX164">
        <v>-1</v>
      </c>
      <c r="BY164">
        <v>-1</v>
      </c>
      <c r="BZ164">
        <v>-1</v>
      </c>
      <c r="CA164">
        <v>-1</v>
      </c>
      <c r="CB164">
        <v>-1</v>
      </c>
      <c r="CC164">
        <v>-1</v>
      </c>
      <c r="CD164">
        <v>-1</v>
      </c>
      <c r="CE164">
        <v>-1</v>
      </c>
      <c r="CF164">
        <v>-1</v>
      </c>
      <c r="CG164">
        <v>-1</v>
      </c>
      <c r="CH164">
        <v>-1</v>
      </c>
      <c r="CI164">
        <v>-1</v>
      </c>
      <c r="CJ164">
        <v>-1</v>
      </c>
      <c r="CK164">
        <v>-1</v>
      </c>
      <c r="CL164">
        <v>-1</v>
      </c>
      <c r="CM164">
        <v>-1</v>
      </c>
      <c r="CN164">
        <v>-1</v>
      </c>
      <c r="CO164">
        <v>-1</v>
      </c>
      <c r="CP164">
        <v>-1</v>
      </c>
      <c r="CQ164">
        <v>-1</v>
      </c>
      <c r="CR164">
        <v>-1</v>
      </c>
      <c r="CS164">
        <v>-1</v>
      </c>
      <c r="CT164">
        <v>-1</v>
      </c>
      <c r="CU164">
        <v>-1</v>
      </c>
      <c r="CV164">
        <v>-1</v>
      </c>
      <c r="CW164">
        <v>-1</v>
      </c>
      <c r="CX164">
        <v>-1</v>
      </c>
      <c r="CY164">
        <v>-1</v>
      </c>
      <c r="CZ164">
        <v>-1</v>
      </c>
      <c r="DA164">
        <v>-1</v>
      </c>
      <c r="DB164">
        <v>-1</v>
      </c>
      <c r="DC164">
        <v>-1</v>
      </c>
      <c r="DD164">
        <v>-1</v>
      </c>
      <c r="DE164">
        <v>-1</v>
      </c>
      <c r="DF164">
        <v>-1</v>
      </c>
      <c r="DG164">
        <v>-1</v>
      </c>
      <c r="DH164">
        <v>-1</v>
      </c>
      <c r="DI164">
        <v>-1</v>
      </c>
      <c r="DJ164">
        <v>-1</v>
      </c>
      <c r="DK164">
        <v>-1</v>
      </c>
      <c r="DL164">
        <v>-1</v>
      </c>
      <c r="DM164">
        <v>-1</v>
      </c>
      <c r="DN164">
        <v>-1</v>
      </c>
      <c r="DO164">
        <v>-1</v>
      </c>
      <c r="DP164">
        <v>-1</v>
      </c>
      <c r="DQ164">
        <v>-1</v>
      </c>
      <c r="DR164">
        <v>-1</v>
      </c>
      <c r="DS164">
        <v>-1</v>
      </c>
      <c r="DT164">
        <v>-1</v>
      </c>
      <c r="DU164">
        <v>-1</v>
      </c>
      <c r="DV164">
        <v>-1</v>
      </c>
      <c r="DW164">
        <v>-1</v>
      </c>
      <c r="DX164">
        <v>-1</v>
      </c>
      <c r="DY164">
        <v>-1</v>
      </c>
      <c r="DZ164">
        <v>-1</v>
      </c>
      <c r="EA164">
        <v>-1</v>
      </c>
      <c r="EB164">
        <v>-1</v>
      </c>
      <c r="EC164">
        <v>-1</v>
      </c>
      <c r="ED164">
        <v>-1</v>
      </c>
      <c r="EE164">
        <v>-1</v>
      </c>
      <c r="EF164">
        <v>-1</v>
      </c>
      <c r="EG164">
        <v>-1</v>
      </c>
      <c r="EH164">
        <v>-1</v>
      </c>
      <c r="EI164">
        <v>-1</v>
      </c>
      <c r="EJ164">
        <v>-1</v>
      </c>
      <c r="EK164">
        <v>-1</v>
      </c>
      <c r="EL164">
        <v>0</v>
      </c>
      <c r="EM164">
        <v>-1</v>
      </c>
      <c r="EN164">
        <v>-1</v>
      </c>
      <c r="EO164">
        <v>-1</v>
      </c>
      <c r="EP164">
        <v>-1</v>
      </c>
      <c r="EQ164">
        <v>-1</v>
      </c>
      <c r="ER164">
        <v>-1</v>
      </c>
      <c r="ES164">
        <v>-1</v>
      </c>
      <c r="ET164">
        <v>-1</v>
      </c>
      <c r="EU164">
        <v>-1</v>
      </c>
      <c r="EV164">
        <v>-1</v>
      </c>
      <c r="EW164">
        <v>-1</v>
      </c>
      <c r="EX164">
        <v>-1</v>
      </c>
      <c r="EY164">
        <v>-1</v>
      </c>
      <c r="EZ164">
        <v>-1</v>
      </c>
      <c r="FA164">
        <v>-1</v>
      </c>
      <c r="FB164">
        <v>-1</v>
      </c>
      <c r="FC164">
        <v>-1</v>
      </c>
      <c r="FD164">
        <v>-1</v>
      </c>
      <c r="FE164">
        <v>-1</v>
      </c>
      <c r="FF164">
        <v>-1</v>
      </c>
      <c r="FG164">
        <v>-1</v>
      </c>
      <c r="FH164">
        <v>0</v>
      </c>
    </row>
    <row r="165" spans="1:176" x14ac:dyDescent="0.35">
      <c r="A165" t="s">
        <v>989</v>
      </c>
      <c r="B165">
        <v>2.9999999999999996</v>
      </c>
      <c r="C165">
        <v>3.333333333333333</v>
      </c>
      <c r="D165">
        <v>3.4999999999999996</v>
      </c>
      <c r="E165">
        <v>2</v>
      </c>
      <c r="F165">
        <v>2</v>
      </c>
      <c r="G165">
        <v>2.5</v>
      </c>
      <c r="H165">
        <v>2</v>
      </c>
      <c r="I165">
        <v>3.4999999999999996</v>
      </c>
      <c r="J165">
        <v>2.6666666666666665</v>
      </c>
      <c r="K165">
        <v>1</v>
      </c>
      <c r="L165">
        <v>3.333333333333333</v>
      </c>
      <c r="M165">
        <v>3.333333333333333</v>
      </c>
      <c r="N165">
        <v>2.1666666666666665</v>
      </c>
      <c r="O165">
        <v>3.333333333333333</v>
      </c>
      <c r="P165">
        <v>3.4999999999999996</v>
      </c>
      <c r="Q165">
        <v>2.5</v>
      </c>
      <c r="R165">
        <v>1</v>
      </c>
      <c r="S165">
        <v>3.4999999999999996</v>
      </c>
      <c r="T165">
        <v>3.4999999999999996</v>
      </c>
      <c r="U165">
        <v>3.4999999999999996</v>
      </c>
      <c r="V165">
        <v>2.833333333333333</v>
      </c>
      <c r="W165">
        <v>2.833333333333333</v>
      </c>
      <c r="X165">
        <v>2</v>
      </c>
      <c r="Y165">
        <v>3.4999999999999996</v>
      </c>
      <c r="Z165">
        <v>3.4999999999999996</v>
      </c>
      <c r="AA165">
        <v>3.4999999999999996</v>
      </c>
      <c r="AB165">
        <v>2.833333333333333</v>
      </c>
      <c r="AC165">
        <v>2.833333333333333</v>
      </c>
      <c r="AD165">
        <v>2.833333333333333</v>
      </c>
      <c r="AE165">
        <v>2.833333333333333</v>
      </c>
      <c r="AF165">
        <v>2</v>
      </c>
      <c r="AG165">
        <v>2.333333333333333</v>
      </c>
      <c r="AH165">
        <v>1</v>
      </c>
      <c r="AI165">
        <v>1</v>
      </c>
      <c r="AJ165">
        <v>1</v>
      </c>
      <c r="AK165">
        <v>1</v>
      </c>
      <c r="AL165">
        <v>2.166666666666667</v>
      </c>
      <c r="AM165">
        <v>1</v>
      </c>
      <c r="AN165">
        <v>2.833333333333333</v>
      </c>
      <c r="AO165">
        <v>1</v>
      </c>
      <c r="AP165">
        <v>1</v>
      </c>
      <c r="AQ165">
        <v>1</v>
      </c>
      <c r="AR165">
        <v>2</v>
      </c>
      <c r="AS165">
        <v>1</v>
      </c>
      <c r="AT165">
        <v>2.6666666666666665</v>
      </c>
      <c r="AU165">
        <v>2.6666666666666665</v>
      </c>
      <c r="AV165">
        <v>1</v>
      </c>
      <c r="AW165">
        <v>2</v>
      </c>
      <c r="AX165">
        <v>2</v>
      </c>
      <c r="AY165">
        <v>1</v>
      </c>
      <c r="AZ165">
        <v>1</v>
      </c>
      <c r="BA165">
        <v>1</v>
      </c>
      <c r="BB165">
        <v>1</v>
      </c>
      <c r="BC165">
        <v>0</v>
      </c>
      <c r="BD165">
        <v>2.833333333333333</v>
      </c>
      <c r="BE165">
        <v>2.833333333333333</v>
      </c>
      <c r="BF165">
        <v>1</v>
      </c>
      <c r="BG165">
        <v>2.833333333333333</v>
      </c>
      <c r="BH165">
        <v>2.833333333333333</v>
      </c>
      <c r="BI165">
        <v>1</v>
      </c>
      <c r="BJ165">
        <v>2.9999999999999996</v>
      </c>
      <c r="BK165">
        <v>1</v>
      </c>
      <c r="BL165">
        <v>3</v>
      </c>
      <c r="BM165">
        <v>2</v>
      </c>
      <c r="BN165">
        <v>2</v>
      </c>
      <c r="BO165">
        <v>2</v>
      </c>
      <c r="BP165">
        <v>1.5</v>
      </c>
      <c r="BQ165">
        <v>-1</v>
      </c>
      <c r="BR165">
        <v>3.333333333333333</v>
      </c>
      <c r="BS165">
        <v>2.5</v>
      </c>
      <c r="BT165">
        <v>3.333333333333333</v>
      </c>
      <c r="BU165">
        <v>1</v>
      </c>
      <c r="BV165">
        <v>2.333333333333333</v>
      </c>
      <c r="BW165">
        <v>1</v>
      </c>
      <c r="BX165">
        <v>1</v>
      </c>
      <c r="BY165">
        <v>1</v>
      </c>
      <c r="BZ165">
        <v>2.1666666666666665</v>
      </c>
      <c r="CA165">
        <v>2</v>
      </c>
      <c r="CB165">
        <v>2.833333333333333</v>
      </c>
      <c r="CC165">
        <v>1</v>
      </c>
      <c r="CD165">
        <v>2.333333333333333</v>
      </c>
      <c r="CE165">
        <v>2.333333333333333</v>
      </c>
      <c r="CF165">
        <v>3.333333333333333</v>
      </c>
      <c r="CG165">
        <v>2.1666666666666665</v>
      </c>
      <c r="CH165">
        <v>1</v>
      </c>
      <c r="CI165">
        <v>1</v>
      </c>
      <c r="CJ165">
        <v>2</v>
      </c>
      <c r="CK165">
        <v>1</v>
      </c>
      <c r="CL165">
        <v>3.333333333333333</v>
      </c>
      <c r="CM165">
        <v>1</v>
      </c>
      <c r="CN165">
        <v>1</v>
      </c>
      <c r="CO165">
        <v>2.833333333333333</v>
      </c>
      <c r="CP165">
        <v>1</v>
      </c>
      <c r="CQ165">
        <v>2</v>
      </c>
      <c r="CR165">
        <v>3.333333333333333</v>
      </c>
      <c r="CS165">
        <v>1</v>
      </c>
      <c r="CT165">
        <v>1</v>
      </c>
      <c r="CU165">
        <v>2.9999999999999996</v>
      </c>
      <c r="CV165">
        <v>2.833333333333333</v>
      </c>
      <c r="CW165">
        <v>1</v>
      </c>
      <c r="CX165">
        <v>1</v>
      </c>
      <c r="CY165">
        <v>2</v>
      </c>
      <c r="CZ165">
        <v>1</v>
      </c>
      <c r="DA165">
        <v>1</v>
      </c>
      <c r="DB165">
        <v>2.5</v>
      </c>
      <c r="DC165">
        <v>1</v>
      </c>
      <c r="DD165">
        <v>2.9999999999999996</v>
      </c>
      <c r="DE165">
        <v>2.6666666666666665</v>
      </c>
      <c r="DF165">
        <v>2.833333333333333</v>
      </c>
      <c r="DG165">
        <v>1</v>
      </c>
      <c r="DH165">
        <v>2.9999999999999996</v>
      </c>
      <c r="DI165">
        <v>2.333333333333333</v>
      </c>
      <c r="DJ165">
        <v>1</v>
      </c>
      <c r="DK165">
        <v>1</v>
      </c>
      <c r="DL165">
        <v>2.9999999999999996</v>
      </c>
      <c r="DM165">
        <v>1.1666666666666667</v>
      </c>
      <c r="DN165">
        <v>1</v>
      </c>
      <c r="DO165">
        <v>2.833333333333333</v>
      </c>
      <c r="DP165">
        <v>2</v>
      </c>
      <c r="DQ165">
        <v>2.1666666666666665</v>
      </c>
      <c r="DR165">
        <v>3.4999999999999996</v>
      </c>
      <c r="DS165">
        <v>2.9999999999999996</v>
      </c>
      <c r="DT165">
        <v>3.333333333333333</v>
      </c>
      <c r="DU165">
        <v>2</v>
      </c>
      <c r="DV165">
        <v>2</v>
      </c>
      <c r="DW165">
        <v>2.833333333333333</v>
      </c>
      <c r="DX165">
        <v>2</v>
      </c>
      <c r="DY165">
        <v>2.1666666666666665</v>
      </c>
      <c r="DZ165">
        <v>2.1666666666666665</v>
      </c>
      <c r="EA165">
        <v>2.833333333333333</v>
      </c>
      <c r="EB165">
        <v>0</v>
      </c>
      <c r="EC165">
        <v>2.833333333333333</v>
      </c>
      <c r="ED165">
        <v>2.1666666666666665</v>
      </c>
      <c r="EE165">
        <v>1.5</v>
      </c>
      <c r="EF165">
        <v>2.833333333333333</v>
      </c>
      <c r="EG165">
        <v>1</v>
      </c>
      <c r="EH165">
        <v>2.833333333333333</v>
      </c>
      <c r="EI165">
        <v>2</v>
      </c>
      <c r="EJ165">
        <v>1</v>
      </c>
      <c r="EK165">
        <v>1</v>
      </c>
      <c r="EL165">
        <v>2</v>
      </c>
      <c r="EM165">
        <v>2.6666666666666665</v>
      </c>
      <c r="EN165">
        <v>1</v>
      </c>
      <c r="EO165">
        <v>2.833333333333333</v>
      </c>
      <c r="EP165">
        <v>2.9999999999999996</v>
      </c>
      <c r="EQ165">
        <v>2.1666666666666665</v>
      </c>
      <c r="ER165">
        <v>1</v>
      </c>
      <c r="ES165">
        <v>1</v>
      </c>
      <c r="ET165">
        <v>1</v>
      </c>
      <c r="EU165">
        <v>1</v>
      </c>
      <c r="EV165">
        <v>1</v>
      </c>
      <c r="EW165">
        <v>2.9999999999999996</v>
      </c>
      <c r="EX165">
        <v>2.1666666666666665</v>
      </c>
      <c r="EY165">
        <v>2.9999999999999996</v>
      </c>
      <c r="EZ165">
        <v>2.833333333333333</v>
      </c>
      <c r="FA165">
        <v>2.1666666666666665</v>
      </c>
      <c r="FB165">
        <v>2</v>
      </c>
      <c r="FC165">
        <v>2.833333333333333</v>
      </c>
      <c r="FD165">
        <v>2.1666666666666665</v>
      </c>
      <c r="FE165">
        <v>3.4999999999999996</v>
      </c>
      <c r="FF165">
        <v>3.4999999999999996</v>
      </c>
      <c r="FG165">
        <v>2.9999999999999996</v>
      </c>
      <c r="FH165">
        <v>2</v>
      </c>
      <c r="FI165">
        <v>0</v>
      </c>
    </row>
    <row r="166" spans="1:176" x14ac:dyDescent="0.35">
      <c r="A166" t="s">
        <v>990</v>
      </c>
      <c r="B166">
        <v>2.5</v>
      </c>
      <c r="C166">
        <v>2.666666666666667</v>
      </c>
      <c r="D166">
        <v>3.9999999999999996</v>
      </c>
      <c r="E166">
        <v>-1</v>
      </c>
      <c r="F166">
        <v>-1</v>
      </c>
      <c r="G166">
        <v>-1</v>
      </c>
      <c r="H166">
        <v>-1</v>
      </c>
      <c r="I166">
        <v>3.9999999999999996</v>
      </c>
      <c r="J166">
        <v>-1</v>
      </c>
      <c r="K166">
        <v>-1</v>
      </c>
      <c r="L166">
        <v>3.6666666666666665</v>
      </c>
      <c r="M166">
        <v>2.8333333333333335</v>
      </c>
      <c r="N166">
        <v>-1</v>
      </c>
      <c r="O166">
        <v>3.6666666666666665</v>
      </c>
      <c r="P166">
        <v>3.9999999999999996</v>
      </c>
      <c r="Q166">
        <v>-1</v>
      </c>
      <c r="R166">
        <v>-1</v>
      </c>
      <c r="S166">
        <v>3.9999999999999996</v>
      </c>
      <c r="T166">
        <v>3.833333333333333</v>
      </c>
      <c r="U166">
        <v>3.9999999999999996</v>
      </c>
      <c r="V166">
        <v>2.166666666666667</v>
      </c>
      <c r="W166">
        <v>1.6666666666666667</v>
      </c>
      <c r="X166">
        <v>-1</v>
      </c>
      <c r="Y166">
        <v>3.9999999999999996</v>
      </c>
      <c r="Z166">
        <v>3.9999999999999996</v>
      </c>
      <c r="AA166">
        <v>3.9999999999999996</v>
      </c>
      <c r="AB166">
        <v>2.166666666666667</v>
      </c>
      <c r="AC166">
        <v>2.166666666666667</v>
      </c>
      <c r="AD166">
        <v>1.1666666666666665</v>
      </c>
      <c r="AE166">
        <v>-1</v>
      </c>
      <c r="AF166">
        <v>-1</v>
      </c>
      <c r="AG166">
        <v>-1</v>
      </c>
      <c r="AH166">
        <v>-1</v>
      </c>
      <c r="AI166">
        <v>-1</v>
      </c>
      <c r="AJ166">
        <v>-1</v>
      </c>
      <c r="AK166">
        <v>-1</v>
      </c>
      <c r="AL166">
        <v>-1</v>
      </c>
      <c r="AM166">
        <v>-1</v>
      </c>
      <c r="AN166">
        <v>2.166666666666667</v>
      </c>
      <c r="AO166">
        <v>-1</v>
      </c>
      <c r="AP166">
        <v>-1</v>
      </c>
      <c r="AQ166">
        <v>-1</v>
      </c>
      <c r="AR166">
        <v>-1</v>
      </c>
      <c r="AS166">
        <v>-1</v>
      </c>
      <c r="AT166">
        <v>-1</v>
      </c>
      <c r="AU166">
        <v>-1</v>
      </c>
      <c r="AV166">
        <v>-1</v>
      </c>
      <c r="AW166">
        <v>-1</v>
      </c>
      <c r="AX166">
        <v>-1</v>
      </c>
      <c r="AY166">
        <v>-1</v>
      </c>
      <c r="AZ166">
        <v>-1</v>
      </c>
      <c r="BA166">
        <v>-1</v>
      </c>
      <c r="BB166">
        <v>-1</v>
      </c>
      <c r="BC166">
        <v>-1</v>
      </c>
      <c r="BD166">
        <v>-1</v>
      </c>
      <c r="BE166">
        <v>1.1666666666666665</v>
      </c>
      <c r="BF166">
        <v>-1</v>
      </c>
      <c r="BG166">
        <v>1.1666666666666665</v>
      </c>
      <c r="BH166">
        <v>1.1666666666666665</v>
      </c>
      <c r="BI166">
        <v>-1</v>
      </c>
      <c r="BJ166">
        <v>2.5</v>
      </c>
      <c r="BK166">
        <v>-1</v>
      </c>
      <c r="BL166">
        <v>-1</v>
      </c>
      <c r="BM166">
        <v>-1</v>
      </c>
      <c r="BN166">
        <v>-1</v>
      </c>
      <c r="BO166">
        <v>-1</v>
      </c>
      <c r="BP166">
        <v>-1</v>
      </c>
      <c r="BQ166">
        <v>-1</v>
      </c>
      <c r="BR166">
        <v>-1</v>
      </c>
      <c r="BS166">
        <v>-1</v>
      </c>
      <c r="BT166">
        <v>2.666666666666667</v>
      </c>
      <c r="BU166">
        <v>-1</v>
      </c>
      <c r="BV166">
        <v>-1</v>
      </c>
      <c r="BW166">
        <v>-1</v>
      </c>
      <c r="BX166">
        <v>-1</v>
      </c>
      <c r="BY166">
        <v>-1</v>
      </c>
      <c r="BZ166">
        <v>-1</v>
      </c>
      <c r="CA166">
        <v>-1</v>
      </c>
      <c r="CB166">
        <v>1.3333333333333333</v>
      </c>
      <c r="CC166">
        <v>-1</v>
      </c>
      <c r="CD166">
        <v>0.66666666666666663</v>
      </c>
      <c r="CE166">
        <v>-1</v>
      </c>
      <c r="CF166">
        <v>2.666666666666667</v>
      </c>
      <c r="CG166">
        <v>-1</v>
      </c>
      <c r="CH166">
        <v>-1</v>
      </c>
      <c r="CI166">
        <v>-1</v>
      </c>
      <c r="CJ166">
        <v>-1</v>
      </c>
      <c r="CK166">
        <v>-1</v>
      </c>
      <c r="CL166">
        <v>-1</v>
      </c>
      <c r="CM166">
        <v>-1</v>
      </c>
      <c r="CN166">
        <v>-1</v>
      </c>
      <c r="CO166">
        <v>-1</v>
      </c>
      <c r="CP166">
        <v>-1</v>
      </c>
      <c r="CQ166">
        <v>-1</v>
      </c>
      <c r="CR166">
        <v>1.6666666666666665</v>
      </c>
      <c r="CS166">
        <v>-1</v>
      </c>
      <c r="CT166">
        <v>-1</v>
      </c>
      <c r="CU166">
        <v>2.5</v>
      </c>
      <c r="CV166">
        <v>-1</v>
      </c>
      <c r="CW166">
        <v>-1</v>
      </c>
      <c r="CX166">
        <v>-1</v>
      </c>
      <c r="CY166">
        <v>-1</v>
      </c>
      <c r="CZ166">
        <v>-1</v>
      </c>
      <c r="DA166">
        <v>-1</v>
      </c>
      <c r="DB166">
        <v>-1</v>
      </c>
      <c r="DC166">
        <v>-1</v>
      </c>
      <c r="DD166">
        <v>1.3333333333333333</v>
      </c>
      <c r="DE166">
        <v>-1</v>
      </c>
      <c r="DF166">
        <v>-1</v>
      </c>
      <c r="DG166">
        <v>-1</v>
      </c>
      <c r="DH166">
        <v>-1</v>
      </c>
      <c r="DI166">
        <v>-1</v>
      </c>
      <c r="DJ166">
        <v>-1</v>
      </c>
      <c r="DK166">
        <v>-1</v>
      </c>
      <c r="DL166">
        <v>-1</v>
      </c>
      <c r="DM166">
        <v>-1</v>
      </c>
      <c r="DN166">
        <v>-1</v>
      </c>
      <c r="DO166">
        <v>-1</v>
      </c>
      <c r="DP166">
        <v>-1</v>
      </c>
      <c r="DQ166">
        <v>-1</v>
      </c>
      <c r="DR166">
        <v>3</v>
      </c>
      <c r="DS166">
        <v>2.5</v>
      </c>
      <c r="DT166">
        <v>-1</v>
      </c>
      <c r="DU166">
        <v>-1</v>
      </c>
      <c r="DV166">
        <v>-1</v>
      </c>
      <c r="DW166">
        <v>1.1666666666666665</v>
      </c>
      <c r="DX166">
        <v>-1</v>
      </c>
      <c r="DY166">
        <v>-1</v>
      </c>
      <c r="DZ166">
        <v>-1</v>
      </c>
      <c r="EA166">
        <v>1.1666666666666665</v>
      </c>
      <c r="EB166">
        <v>-1</v>
      </c>
      <c r="EC166">
        <v>1.1666666666666665</v>
      </c>
      <c r="ED166">
        <v>-1</v>
      </c>
      <c r="EE166">
        <v>-1</v>
      </c>
      <c r="EF166">
        <v>1.3333333333333333</v>
      </c>
      <c r="EG166">
        <v>-1</v>
      </c>
      <c r="EH166">
        <v>1.1666666666666665</v>
      </c>
      <c r="EI166">
        <v>-1</v>
      </c>
      <c r="EJ166">
        <v>-1</v>
      </c>
      <c r="EK166">
        <v>-1</v>
      </c>
      <c r="EL166">
        <v>2</v>
      </c>
      <c r="EM166">
        <v>-1</v>
      </c>
      <c r="EN166">
        <v>-1</v>
      </c>
      <c r="EO166">
        <v>1.1666666666666665</v>
      </c>
      <c r="EP166">
        <v>1.3333333333333333</v>
      </c>
      <c r="EQ166">
        <v>-1</v>
      </c>
      <c r="ER166">
        <v>-1</v>
      </c>
      <c r="ES166">
        <v>-1</v>
      </c>
      <c r="ET166">
        <v>-1</v>
      </c>
      <c r="EU166">
        <v>-1</v>
      </c>
      <c r="EV166">
        <v>-1</v>
      </c>
      <c r="EW166">
        <v>1.5</v>
      </c>
      <c r="EX166">
        <v>0</v>
      </c>
      <c r="EY166">
        <v>3.4999999999999996</v>
      </c>
      <c r="EZ166">
        <v>0.66666666666666663</v>
      </c>
      <c r="FA166">
        <v>0</v>
      </c>
      <c r="FB166">
        <v>-1</v>
      </c>
      <c r="FC166">
        <v>-1</v>
      </c>
      <c r="FD166">
        <v>-1</v>
      </c>
      <c r="FE166">
        <v>3.9999999999999996</v>
      </c>
      <c r="FF166">
        <v>3.9999999999999996</v>
      </c>
      <c r="FG166">
        <v>3.4999999999999996</v>
      </c>
      <c r="FH166">
        <v>2</v>
      </c>
      <c r="FI166">
        <v>-1</v>
      </c>
      <c r="FJ166">
        <v>0</v>
      </c>
    </row>
    <row r="167" spans="1:176" x14ac:dyDescent="0.35">
      <c r="A167" t="s">
        <v>991</v>
      </c>
      <c r="B167">
        <v>3.4999999999999996</v>
      </c>
      <c r="C167">
        <v>3.833333333333333</v>
      </c>
      <c r="D167">
        <v>3.9999999999999996</v>
      </c>
      <c r="E167">
        <v>1.1666666666666667</v>
      </c>
      <c r="F167">
        <v>1.6666666666666667</v>
      </c>
      <c r="G167">
        <v>1.6666666666666667</v>
      </c>
      <c r="H167">
        <v>1.1666666666666667</v>
      </c>
      <c r="I167">
        <v>3.9999999999999996</v>
      </c>
      <c r="J167">
        <v>2.3333333333333335</v>
      </c>
      <c r="K167">
        <v>-1</v>
      </c>
      <c r="L167">
        <v>3.833333333333333</v>
      </c>
      <c r="M167">
        <v>3.833333333333333</v>
      </c>
      <c r="N167">
        <v>2.333333333333333</v>
      </c>
      <c r="O167">
        <v>3.833333333333333</v>
      </c>
      <c r="P167">
        <v>3.9999999999999996</v>
      </c>
      <c r="Q167">
        <v>1.6666666666666667</v>
      </c>
      <c r="R167">
        <v>0.16666666666666666</v>
      </c>
      <c r="S167">
        <v>3.9999999999999996</v>
      </c>
      <c r="T167">
        <v>3.9999999999999996</v>
      </c>
      <c r="U167">
        <v>3.9999999999999996</v>
      </c>
      <c r="V167">
        <v>3.333333333333333</v>
      </c>
      <c r="W167">
        <v>2.833333333333333</v>
      </c>
      <c r="X167">
        <v>1</v>
      </c>
      <c r="Y167">
        <v>3.9999999999999996</v>
      </c>
      <c r="Z167">
        <v>3.9999999999999996</v>
      </c>
      <c r="AA167">
        <v>3.9999999999999996</v>
      </c>
      <c r="AB167">
        <v>3.333333333333333</v>
      </c>
      <c r="AC167">
        <v>3.333333333333333</v>
      </c>
      <c r="AD167">
        <v>3.333333333333333</v>
      </c>
      <c r="AE167">
        <v>2.3333333333333335</v>
      </c>
      <c r="AF167">
        <v>1.1666666666666667</v>
      </c>
      <c r="AG167">
        <v>1.3333333333333335</v>
      </c>
      <c r="AH167">
        <v>-1</v>
      </c>
      <c r="AI167">
        <v>0.66666666666666663</v>
      </c>
      <c r="AJ167">
        <v>0.66666666666666663</v>
      </c>
      <c r="AK167">
        <v>-1</v>
      </c>
      <c r="AL167">
        <v>-1</v>
      </c>
      <c r="AM167">
        <v>-1</v>
      </c>
      <c r="AN167">
        <v>3.333333333333333</v>
      </c>
      <c r="AO167">
        <v>-1</v>
      </c>
      <c r="AP167">
        <v>-1</v>
      </c>
      <c r="AQ167">
        <v>-1</v>
      </c>
      <c r="AR167">
        <v>1.1666666666666667</v>
      </c>
      <c r="AS167">
        <v>-1</v>
      </c>
      <c r="AT167">
        <v>2.3333333333333335</v>
      </c>
      <c r="AU167">
        <v>2.3333333333333335</v>
      </c>
      <c r="AV167">
        <v>-1</v>
      </c>
      <c r="AW167">
        <v>1.1666666666666667</v>
      </c>
      <c r="AX167">
        <v>1.6666666666666667</v>
      </c>
      <c r="AY167">
        <v>-1</v>
      </c>
      <c r="AZ167">
        <v>-1</v>
      </c>
      <c r="BA167">
        <v>-1</v>
      </c>
      <c r="BB167">
        <v>-1</v>
      </c>
      <c r="BC167">
        <v>-1</v>
      </c>
      <c r="BD167">
        <v>3.333333333333333</v>
      </c>
      <c r="BE167">
        <v>3.333333333333333</v>
      </c>
      <c r="BF167">
        <v>-1</v>
      </c>
      <c r="BG167">
        <v>3.333333333333333</v>
      </c>
      <c r="BH167">
        <v>3.333333333333333</v>
      </c>
      <c r="BI167">
        <v>-1</v>
      </c>
      <c r="BJ167">
        <v>3.4999999999999996</v>
      </c>
      <c r="BK167">
        <v>0.16666666666666666</v>
      </c>
      <c r="BL167">
        <v>2.666666666666667</v>
      </c>
      <c r="BM167">
        <v>1.1666666666666667</v>
      </c>
      <c r="BN167">
        <v>1.1666666666666667</v>
      </c>
      <c r="BO167">
        <v>1.1666666666666667</v>
      </c>
      <c r="BP167">
        <v>-1</v>
      </c>
      <c r="BQ167">
        <v>-1</v>
      </c>
      <c r="BR167">
        <v>3.833333333333333</v>
      </c>
      <c r="BS167">
        <v>2.166666666666667</v>
      </c>
      <c r="BT167">
        <v>3.833333333333333</v>
      </c>
      <c r="BU167">
        <v>-1</v>
      </c>
      <c r="BV167">
        <v>2.333333333333333</v>
      </c>
      <c r="BW167">
        <v>-1</v>
      </c>
      <c r="BX167">
        <v>-1</v>
      </c>
      <c r="BY167">
        <v>-1</v>
      </c>
      <c r="BZ167">
        <v>1.3333333333333335</v>
      </c>
      <c r="CA167">
        <v>1.1666666666666667</v>
      </c>
      <c r="CB167">
        <v>3.333333333333333</v>
      </c>
      <c r="CC167">
        <v>0.16666666666666666</v>
      </c>
      <c r="CD167">
        <v>2.833333333333333</v>
      </c>
      <c r="CE167">
        <v>1.8333333333333335</v>
      </c>
      <c r="CF167">
        <v>3.833333333333333</v>
      </c>
      <c r="CG167">
        <v>1.1666666666666667</v>
      </c>
      <c r="CH167">
        <v>0</v>
      </c>
      <c r="CI167">
        <v>0.16666666666666666</v>
      </c>
      <c r="CJ167">
        <v>1.1666666666666667</v>
      </c>
      <c r="CK167">
        <v>-1</v>
      </c>
      <c r="CL167">
        <v>3.833333333333333</v>
      </c>
      <c r="CM167">
        <v>-1</v>
      </c>
      <c r="CN167">
        <v>-1</v>
      </c>
      <c r="CO167">
        <v>3.333333333333333</v>
      </c>
      <c r="CP167">
        <v>0</v>
      </c>
      <c r="CQ167">
        <v>1.1666666666666667</v>
      </c>
      <c r="CR167">
        <v>3.833333333333333</v>
      </c>
      <c r="CS167">
        <v>-1</v>
      </c>
      <c r="CT167">
        <v>-1</v>
      </c>
      <c r="CU167">
        <v>3.4999999999999996</v>
      </c>
      <c r="CV167">
        <v>2.3333333333333335</v>
      </c>
      <c r="CW167">
        <v>-1</v>
      </c>
      <c r="CX167">
        <v>-1</v>
      </c>
      <c r="CY167">
        <v>1</v>
      </c>
      <c r="CZ167">
        <v>-1</v>
      </c>
      <c r="DA167">
        <v>-1</v>
      </c>
      <c r="DB167">
        <v>2.166666666666667</v>
      </c>
      <c r="DC167">
        <v>0.16666666666666666</v>
      </c>
      <c r="DD167">
        <v>3.4999999999999996</v>
      </c>
      <c r="DE167">
        <v>1.6666666666666667</v>
      </c>
      <c r="DF167">
        <v>2.3333333333333335</v>
      </c>
      <c r="DG167">
        <v>-1</v>
      </c>
      <c r="DH167">
        <v>2.5</v>
      </c>
      <c r="DI167">
        <v>2.833333333333333</v>
      </c>
      <c r="DJ167">
        <v>-1</v>
      </c>
      <c r="DK167">
        <v>-1</v>
      </c>
      <c r="DL167">
        <v>3.4999999999999996</v>
      </c>
      <c r="DM167">
        <v>0.83333333333333326</v>
      </c>
      <c r="DN167">
        <v>0.16666666666666666</v>
      </c>
      <c r="DO167">
        <v>2.3333333333333335</v>
      </c>
      <c r="DP167">
        <v>1.1666666666666667</v>
      </c>
      <c r="DQ167">
        <v>2.6666666666666665</v>
      </c>
      <c r="DR167">
        <v>3.9999999999999996</v>
      </c>
      <c r="DS167">
        <v>3.4999999999999996</v>
      </c>
      <c r="DT167">
        <v>3.833333333333333</v>
      </c>
      <c r="DU167">
        <v>1</v>
      </c>
      <c r="DV167">
        <v>1.1666666666666667</v>
      </c>
      <c r="DW167">
        <v>3.333333333333333</v>
      </c>
      <c r="DX167">
        <v>1</v>
      </c>
      <c r="DY167">
        <v>1.8333333333333335</v>
      </c>
      <c r="DZ167">
        <v>1.3333333333333335</v>
      </c>
      <c r="EA167">
        <v>3.333333333333333</v>
      </c>
      <c r="EB167">
        <v>-1</v>
      </c>
      <c r="EC167">
        <v>3.333333333333333</v>
      </c>
      <c r="ED167">
        <v>1.8333333333333335</v>
      </c>
      <c r="EE167">
        <v>0.66666666666666663</v>
      </c>
      <c r="EF167">
        <v>3.333333333333333</v>
      </c>
      <c r="EG167">
        <v>0.16666666666666666</v>
      </c>
      <c r="EH167">
        <v>3.333333333333333</v>
      </c>
      <c r="EI167">
        <v>2.1666666666666665</v>
      </c>
      <c r="EJ167">
        <v>0.16666666666666666</v>
      </c>
      <c r="EK167">
        <v>-1</v>
      </c>
      <c r="EL167">
        <v>2</v>
      </c>
      <c r="EM167">
        <v>3.1666666666666665</v>
      </c>
      <c r="EN167">
        <v>-1</v>
      </c>
      <c r="EO167">
        <v>3.333333333333333</v>
      </c>
      <c r="EP167">
        <v>3.4999999999999996</v>
      </c>
      <c r="EQ167">
        <v>1.6666666666666667</v>
      </c>
      <c r="ER167">
        <v>-1</v>
      </c>
      <c r="ES167">
        <v>-1</v>
      </c>
      <c r="ET167">
        <v>-1</v>
      </c>
      <c r="EU167">
        <v>-1</v>
      </c>
      <c r="EV167">
        <v>-1</v>
      </c>
      <c r="EW167">
        <v>3.4999999999999996</v>
      </c>
      <c r="EX167">
        <v>2.1666666666666665</v>
      </c>
      <c r="EY167">
        <v>3.4999999999999996</v>
      </c>
      <c r="EZ167">
        <v>2.833333333333333</v>
      </c>
      <c r="FA167">
        <v>2.1666666666666665</v>
      </c>
      <c r="FB167">
        <v>1.1666666666666667</v>
      </c>
      <c r="FC167">
        <v>3.333333333333333</v>
      </c>
      <c r="FD167">
        <v>1.6666666666666667</v>
      </c>
      <c r="FE167">
        <v>3.9999999999999996</v>
      </c>
      <c r="FF167">
        <v>3.9999999999999996</v>
      </c>
      <c r="FG167">
        <v>3.4999999999999996</v>
      </c>
      <c r="FH167">
        <v>2</v>
      </c>
      <c r="FI167">
        <v>-1</v>
      </c>
      <c r="FJ167">
        <v>2.1666666666666665</v>
      </c>
      <c r="FK167">
        <v>0</v>
      </c>
    </row>
    <row r="168" spans="1:176" x14ac:dyDescent="0.35">
      <c r="A168" t="s">
        <v>992</v>
      </c>
      <c r="B168">
        <v>3.4999999999999996</v>
      </c>
      <c r="C168">
        <v>3.6666666666666665</v>
      </c>
      <c r="D168">
        <v>3.9999999999999996</v>
      </c>
      <c r="E168">
        <v>0</v>
      </c>
      <c r="F168">
        <v>-1</v>
      </c>
      <c r="G168">
        <v>-1</v>
      </c>
      <c r="H168">
        <v>-1</v>
      </c>
      <c r="I168">
        <v>3.9999999999999996</v>
      </c>
      <c r="J168">
        <v>1.1666666666666665</v>
      </c>
      <c r="K168">
        <v>-1</v>
      </c>
      <c r="L168">
        <v>3.6666666666666665</v>
      </c>
      <c r="M168">
        <v>3.833333333333333</v>
      </c>
      <c r="N168">
        <v>1.1666666666666667</v>
      </c>
      <c r="O168">
        <v>3.6666666666666665</v>
      </c>
      <c r="P168">
        <v>3.9999999999999996</v>
      </c>
      <c r="Q168">
        <v>0.5</v>
      </c>
      <c r="R168">
        <v>-1</v>
      </c>
      <c r="S168">
        <v>3.9999999999999996</v>
      </c>
      <c r="T168">
        <v>3.833333333333333</v>
      </c>
      <c r="U168">
        <v>3.9999999999999996</v>
      </c>
      <c r="V168">
        <v>3.1666666666666665</v>
      </c>
      <c r="W168">
        <v>2.6666666666666665</v>
      </c>
      <c r="X168">
        <v>-1</v>
      </c>
      <c r="Y168">
        <v>3.9999999999999996</v>
      </c>
      <c r="Z168">
        <v>3.9999999999999996</v>
      </c>
      <c r="AA168">
        <v>3.9999999999999996</v>
      </c>
      <c r="AB168">
        <v>3.1666666666666665</v>
      </c>
      <c r="AC168">
        <v>3.1666666666666665</v>
      </c>
      <c r="AD168">
        <v>2.166666666666667</v>
      </c>
      <c r="AE168">
        <v>1.1666666666666665</v>
      </c>
      <c r="AF168">
        <v>0</v>
      </c>
      <c r="AG168">
        <v>0.16666666666666666</v>
      </c>
      <c r="AH168">
        <v>-1</v>
      </c>
      <c r="AI168">
        <v>-1</v>
      </c>
      <c r="AJ168">
        <v>-1</v>
      </c>
      <c r="AK168">
        <v>-1</v>
      </c>
      <c r="AL168">
        <v>-1</v>
      </c>
      <c r="AM168">
        <v>-1</v>
      </c>
      <c r="AN168">
        <v>3.1666666666666665</v>
      </c>
      <c r="AO168">
        <v>-1</v>
      </c>
      <c r="AP168">
        <v>-1</v>
      </c>
      <c r="AQ168">
        <v>-1</v>
      </c>
      <c r="AR168">
        <v>0</v>
      </c>
      <c r="AS168">
        <v>-1</v>
      </c>
      <c r="AT168">
        <v>1.1666666666666665</v>
      </c>
      <c r="AU168">
        <v>1.1666666666666665</v>
      </c>
      <c r="AV168">
        <v>-1</v>
      </c>
      <c r="AW168">
        <v>-1</v>
      </c>
      <c r="AX168">
        <v>0.5</v>
      </c>
      <c r="AY168">
        <v>-1</v>
      </c>
      <c r="AZ168">
        <v>-1</v>
      </c>
      <c r="BA168">
        <v>-1</v>
      </c>
      <c r="BB168">
        <v>-1</v>
      </c>
      <c r="BC168">
        <v>-1</v>
      </c>
      <c r="BD168">
        <v>2.166666666666667</v>
      </c>
      <c r="BE168">
        <v>2.166666666666667</v>
      </c>
      <c r="BF168">
        <v>-1</v>
      </c>
      <c r="BG168">
        <v>2.166666666666667</v>
      </c>
      <c r="BH168">
        <v>2.166666666666667</v>
      </c>
      <c r="BI168">
        <v>-1</v>
      </c>
      <c r="BJ168">
        <v>3.4999999999999996</v>
      </c>
      <c r="BK168">
        <v>-1</v>
      </c>
      <c r="BL168">
        <v>1.5</v>
      </c>
      <c r="BM168">
        <v>0</v>
      </c>
      <c r="BN168">
        <v>-1</v>
      </c>
      <c r="BO168">
        <v>-1</v>
      </c>
      <c r="BP168">
        <v>-1</v>
      </c>
      <c r="BQ168">
        <v>-1</v>
      </c>
      <c r="BR168">
        <v>2.666666666666667</v>
      </c>
      <c r="BS168">
        <v>1</v>
      </c>
      <c r="BT168">
        <v>3.6666666666666665</v>
      </c>
      <c r="BU168">
        <v>-1</v>
      </c>
      <c r="BV168">
        <v>1.1666666666666667</v>
      </c>
      <c r="BW168">
        <v>-1</v>
      </c>
      <c r="BX168">
        <v>-1</v>
      </c>
      <c r="BY168">
        <v>-1</v>
      </c>
      <c r="BZ168">
        <v>0.16666666666666666</v>
      </c>
      <c r="CA168">
        <v>-1</v>
      </c>
      <c r="CB168">
        <v>2.3333333333333335</v>
      </c>
      <c r="CC168">
        <v>-1</v>
      </c>
      <c r="CD168">
        <v>1.6666666666666667</v>
      </c>
      <c r="CE168">
        <v>0.66666666666666663</v>
      </c>
      <c r="CF168">
        <v>3.6666666666666665</v>
      </c>
      <c r="CG168">
        <v>0.16666666666666666</v>
      </c>
      <c r="CH168">
        <v>-1</v>
      </c>
      <c r="CI168">
        <v>-1</v>
      </c>
      <c r="CJ168">
        <v>-1</v>
      </c>
      <c r="CK168">
        <v>-1</v>
      </c>
      <c r="CL168">
        <v>2.666666666666667</v>
      </c>
      <c r="CM168">
        <v>-1</v>
      </c>
      <c r="CN168">
        <v>-1</v>
      </c>
      <c r="CO168">
        <v>2.3333333333333335</v>
      </c>
      <c r="CP168">
        <v>-1</v>
      </c>
      <c r="CQ168">
        <v>-1</v>
      </c>
      <c r="CR168">
        <v>2.666666666666667</v>
      </c>
      <c r="CS168">
        <v>-1</v>
      </c>
      <c r="CT168">
        <v>-1</v>
      </c>
      <c r="CU168">
        <v>3.4999999999999996</v>
      </c>
      <c r="CV168">
        <v>-1</v>
      </c>
      <c r="CW168">
        <v>-1</v>
      </c>
      <c r="CX168">
        <v>-1</v>
      </c>
      <c r="CY168">
        <v>-1</v>
      </c>
      <c r="CZ168">
        <v>-1</v>
      </c>
      <c r="DA168">
        <v>-1</v>
      </c>
      <c r="DB168">
        <v>1</v>
      </c>
      <c r="DC168">
        <v>-1</v>
      </c>
      <c r="DD168">
        <v>2.3333333333333335</v>
      </c>
      <c r="DE168">
        <v>0.5</v>
      </c>
      <c r="DF168">
        <v>1.1666666666666665</v>
      </c>
      <c r="DG168">
        <v>-1</v>
      </c>
      <c r="DH168">
        <v>1.3333333333333333</v>
      </c>
      <c r="DI168">
        <v>1.6666666666666667</v>
      </c>
      <c r="DJ168">
        <v>-1</v>
      </c>
      <c r="DK168">
        <v>-1</v>
      </c>
      <c r="DL168">
        <v>2.3333333333333335</v>
      </c>
      <c r="DM168">
        <v>-1</v>
      </c>
      <c r="DN168">
        <v>-1</v>
      </c>
      <c r="DO168">
        <v>1.1666666666666665</v>
      </c>
      <c r="DP168">
        <v>-1</v>
      </c>
      <c r="DQ168">
        <v>1.5</v>
      </c>
      <c r="DR168">
        <v>3.9999999999999996</v>
      </c>
      <c r="DS168">
        <v>3.4999999999999996</v>
      </c>
      <c r="DT168">
        <v>2.8333333333333335</v>
      </c>
      <c r="DU168">
        <v>-1</v>
      </c>
      <c r="DV168">
        <v>-1</v>
      </c>
      <c r="DW168">
        <v>2.166666666666667</v>
      </c>
      <c r="DX168">
        <v>-1</v>
      </c>
      <c r="DY168">
        <v>0.66666666666666663</v>
      </c>
      <c r="DZ168">
        <v>0.16666666666666666</v>
      </c>
      <c r="EA168">
        <v>2.166666666666667</v>
      </c>
      <c r="EB168">
        <v>-1</v>
      </c>
      <c r="EC168">
        <v>2.166666666666667</v>
      </c>
      <c r="ED168">
        <v>-1</v>
      </c>
      <c r="EE168">
        <v>-1</v>
      </c>
      <c r="EF168">
        <v>2.3333333333333335</v>
      </c>
      <c r="EG168">
        <v>-1</v>
      </c>
      <c r="EH168">
        <v>2.166666666666667</v>
      </c>
      <c r="EI168">
        <v>1</v>
      </c>
      <c r="EJ168">
        <v>-1</v>
      </c>
      <c r="EK168">
        <v>-1</v>
      </c>
      <c r="EL168">
        <v>2</v>
      </c>
      <c r="EM168">
        <v>2</v>
      </c>
      <c r="EN168">
        <v>-1</v>
      </c>
      <c r="EO168">
        <v>2.166666666666667</v>
      </c>
      <c r="EP168">
        <v>2.3333333333333335</v>
      </c>
      <c r="EQ168">
        <v>0.66666666666666663</v>
      </c>
      <c r="ER168">
        <v>-1</v>
      </c>
      <c r="ES168">
        <v>-1</v>
      </c>
      <c r="ET168">
        <v>-1</v>
      </c>
      <c r="EU168">
        <v>-1</v>
      </c>
      <c r="EV168">
        <v>-1</v>
      </c>
      <c r="EW168">
        <v>2.5</v>
      </c>
      <c r="EX168">
        <v>1</v>
      </c>
      <c r="EY168">
        <v>3.4999999999999996</v>
      </c>
      <c r="EZ168">
        <v>1.6666666666666667</v>
      </c>
      <c r="FA168">
        <v>1</v>
      </c>
      <c r="FB168">
        <v>0</v>
      </c>
      <c r="FC168">
        <v>2.166666666666667</v>
      </c>
      <c r="FD168">
        <v>0.5</v>
      </c>
      <c r="FE168">
        <v>3.9999999999999996</v>
      </c>
      <c r="FF168">
        <v>3.9999999999999996</v>
      </c>
      <c r="FG168">
        <v>3.4999999999999996</v>
      </c>
      <c r="FH168">
        <v>2</v>
      </c>
      <c r="FI168">
        <v>-1</v>
      </c>
      <c r="FJ168">
        <v>1</v>
      </c>
      <c r="FK168">
        <v>-1</v>
      </c>
      <c r="FL168">
        <v>0</v>
      </c>
    </row>
    <row r="169" spans="1:176" x14ac:dyDescent="0.35">
      <c r="A169" t="s">
        <v>993</v>
      </c>
      <c r="B169">
        <v>3.4999999999999996</v>
      </c>
      <c r="C169">
        <v>3.9999999999999996</v>
      </c>
      <c r="D169">
        <v>3.9999999999999996</v>
      </c>
      <c r="E169">
        <v>1</v>
      </c>
      <c r="F169">
        <v>1.6666666666666667</v>
      </c>
      <c r="G169">
        <v>1.5</v>
      </c>
      <c r="H169">
        <v>1</v>
      </c>
      <c r="I169">
        <v>3.9999999999999996</v>
      </c>
      <c r="J169">
        <v>2.3333333333333335</v>
      </c>
      <c r="K169">
        <v>-1</v>
      </c>
      <c r="L169">
        <v>3.9999999999999996</v>
      </c>
      <c r="M169">
        <v>3.9999999999999996</v>
      </c>
      <c r="N169">
        <v>2.1666666666666665</v>
      </c>
      <c r="O169">
        <v>3.9999999999999996</v>
      </c>
      <c r="P169">
        <v>3.9999999999999996</v>
      </c>
      <c r="Q169">
        <v>1.5</v>
      </c>
      <c r="R169">
        <v>0</v>
      </c>
      <c r="S169">
        <v>3.9999999999999996</v>
      </c>
      <c r="T169">
        <v>3.9999999999999996</v>
      </c>
      <c r="U169">
        <v>3.9999999999999996</v>
      </c>
      <c r="V169">
        <v>3.4999999999999996</v>
      </c>
      <c r="W169">
        <v>2.9999999999999996</v>
      </c>
      <c r="X169">
        <v>1</v>
      </c>
      <c r="Y169">
        <v>3.9999999999999996</v>
      </c>
      <c r="Z169">
        <v>3.9999999999999996</v>
      </c>
      <c r="AA169">
        <v>3.9999999999999996</v>
      </c>
      <c r="AB169">
        <v>3.4999999999999996</v>
      </c>
      <c r="AC169">
        <v>3.4999999999999996</v>
      </c>
      <c r="AD169">
        <v>3.4999999999999996</v>
      </c>
      <c r="AE169">
        <v>2.5</v>
      </c>
      <c r="AF169">
        <v>1</v>
      </c>
      <c r="AG169">
        <v>1.3333333333333335</v>
      </c>
      <c r="AH169">
        <v>-1</v>
      </c>
      <c r="AI169">
        <v>0.66666666666666663</v>
      </c>
      <c r="AJ169">
        <v>0.66666666666666663</v>
      </c>
      <c r="AK169">
        <v>-1</v>
      </c>
      <c r="AL169">
        <v>-1</v>
      </c>
      <c r="AM169">
        <v>-1</v>
      </c>
      <c r="AN169">
        <v>3.4999999999999996</v>
      </c>
      <c r="AO169">
        <v>-1</v>
      </c>
      <c r="AP169">
        <v>-1</v>
      </c>
      <c r="AQ169">
        <v>-1</v>
      </c>
      <c r="AR169">
        <v>1</v>
      </c>
      <c r="AS169">
        <v>-1</v>
      </c>
      <c r="AT169">
        <v>2.3333333333333335</v>
      </c>
      <c r="AU169">
        <v>2.3333333333333335</v>
      </c>
      <c r="AV169">
        <v>-1</v>
      </c>
      <c r="AW169">
        <v>1</v>
      </c>
      <c r="AX169">
        <v>1.5</v>
      </c>
      <c r="AY169">
        <v>-1</v>
      </c>
      <c r="AZ169">
        <v>-1</v>
      </c>
      <c r="BA169">
        <v>-1</v>
      </c>
      <c r="BB169">
        <v>-1</v>
      </c>
      <c r="BC169">
        <v>-1</v>
      </c>
      <c r="BD169">
        <v>3.4999999999999996</v>
      </c>
      <c r="BE169">
        <v>3.4999999999999996</v>
      </c>
      <c r="BF169">
        <v>-1</v>
      </c>
      <c r="BG169">
        <v>3.4999999999999996</v>
      </c>
      <c r="BH169">
        <v>3.4999999999999996</v>
      </c>
      <c r="BI169">
        <v>-1</v>
      </c>
      <c r="BJ169">
        <v>3.4999999999999996</v>
      </c>
      <c r="BK169">
        <v>0</v>
      </c>
      <c r="BL169">
        <v>2.5</v>
      </c>
      <c r="BM169">
        <v>1</v>
      </c>
      <c r="BN169">
        <v>1</v>
      </c>
      <c r="BO169">
        <v>1</v>
      </c>
      <c r="BP169">
        <v>-1</v>
      </c>
      <c r="BQ169">
        <v>-1</v>
      </c>
      <c r="BR169">
        <v>3.9999999999999996</v>
      </c>
      <c r="BS169">
        <v>2</v>
      </c>
      <c r="BT169">
        <v>3.9999999999999996</v>
      </c>
      <c r="BU169">
        <v>-1</v>
      </c>
      <c r="BV169">
        <v>2.4999999999999996</v>
      </c>
      <c r="BW169">
        <v>-1</v>
      </c>
      <c r="BX169">
        <v>-1</v>
      </c>
      <c r="BY169">
        <v>-1</v>
      </c>
      <c r="BZ169">
        <v>1.3333333333333335</v>
      </c>
      <c r="CA169">
        <v>1</v>
      </c>
      <c r="CB169">
        <v>3.4999999999999996</v>
      </c>
      <c r="CC169">
        <v>0.16666666666666666</v>
      </c>
      <c r="CD169">
        <v>2.833333333333333</v>
      </c>
      <c r="CE169">
        <v>2</v>
      </c>
      <c r="CF169">
        <v>3.9999999999999996</v>
      </c>
      <c r="CG169">
        <v>1.3333333333333335</v>
      </c>
      <c r="CH169">
        <v>0</v>
      </c>
      <c r="CI169">
        <v>0</v>
      </c>
      <c r="CJ169">
        <v>1.1666666666666667</v>
      </c>
      <c r="CK169">
        <v>-1</v>
      </c>
      <c r="CL169">
        <v>3.9999999999999996</v>
      </c>
      <c r="CM169">
        <v>-1</v>
      </c>
      <c r="CN169">
        <v>-1</v>
      </c>
      <c r="CO169">
        <v>3.4999999999999996</v>
      </c>
      <c r="CP169">
        <v>0</v>
      </c>
      <c r="CQ169">
        <v>1</v>
      </c>
      <c r="CR169">
        <v>3.9999999999999996</v>
      </c>
      <c r="CS169">
        <v>-1</v>
      </c>
      <c r="CT169">
        <v>-1</v>
      </c>
      <c r="CU169">
        <v>3.4999999999999996</v>
      </c>
      <c r="CV169">
        <v>2.5</v>
      </c>
      <c r="CW169">
        <v>-1</v>
      </c>
      <c r="CX169">
        <v>-1</v>
      </c>
      <c r="CY169">
        <v>1</v>
      </c>
      <c r="CZ169">
        <v>-1</v>
      </c>
      <c r="DA169">
        <v>-1</v>
      </c>
      <c r="DB169">
        <v>2</v>
      </c>
      <c r="DC169">
        <v>0</v>
      </c>
      <c r="DD169">
        <v>3.4999999999999996</v>
      </c>
      <c r="DE169">
        <v>1.8333333333333335</v>
      </c>
      <c r="DF169">
        <v>2.5</v>
      </c>
      <c r="DG169">
        <v>-1</v>
      </c>
      <c r="DH169">
        <v>2.5</v>
      </c>
      <c r="DI169">
        <v>2.9999999999999996</v>
      </c>
      <c r="DJ169">
        <v>-1</v>
      </c>
      <c r="DK169">
        <v>-1</v>
      </c>
      <c r="DL169">
        <v>3.4999999999999996</v>
      </c>
      <c r="DM169">
        <v>0.66666666666666663</v>
      </c>
      <c r="DN169">
        <v>0</v>
      </c>
      <c r="DO169">
        <v>2.5</v>
      </c>
      <c r="DP169">
        <v>1</v>
      </c>
      <c r="DQ169">
        <v>2.833333333333333</v>
      </c>
      <c r="DR169">
        <v>3.9999999999999996</v>
      </c>
      <c r="DS169">
        <v>3.4999999999999996</v>
      </c>
      <c r="DT169">
        <v>3.9999999999999996</v>
      </c>
      <c r="DU169">
        <v>1</v>
      </c>
      <c r="DV169">
        <v>1.1666666666666667</v>
      </c>
      <c r="DW169">
        <v>3.4999999999999996</v>
      </c>
      <c r="DX169">
        <v>1</v>
      </c>
      <c r="DY169">
        <v>1.8333333333333335</v>
      </c>
      <c r="DZ169">
        <v>1.1666666666666667</v>
      </c>
      <c r="EA169">
        <v>3.4999999999999996</v>
      </c>
      <c r="EB169">
        <v>-1</v>
      </c>
      <c r="EC169">
        <v>3.4999999999999996</v>
      </c>
      <c r="ED169">
        <v>1.8333333333333335</v>
      </c>
      <c r="EE169">
        <v>0.66666666666666663</v>
      </c>
      <c r="EF169">
        <v>3.4999999999999996</v>
      </c>
      <c r="EG169">
        <v>0</v>
      </c>
      <c r="EH169">
        <v>3.4999999999999996</v>
      </c>
      <c r="EI169">
        <v>2</v>
      </c>
      <c r="EJ169">
        <v>0</v>
      </c>
      <c r="EK169">
        <v>-1</v>
      </c>
      <c r="EL169">
        <v>2.1666666666666665</v>
      </c>
      <c r="EM169">
        <v>3.333333333333333</v>
      </c>
      <c r="EN169">
        <v>-1</v>
      </c>
      <c r="EO169">
        <v>3.4999999999999996</v>
      </c>
      <c r="EP169">
        <v>3.4999999999999996</v>
      </c>
      <c r="EQ169">
        <v>1.6666666666666667</v>
      </c>
      <c r="ER169">
        <v>-1</v>
      </c>
      <c r="ES169">
        <v>-1</v>
      </c>
      <c r="ET169">
        <v>-1</v>
      </c>
      <c r="EU169">
        <v>-1</v>
      </c>
      <c r="EV169">
        <v>-1</v>
      </c>
      <c r="EW169">
        <v>3.4999999999999996</v>
      </c>
      <c r="EX169">
        <v>2.333333333333333</v>
      </c>
      <c r="EY169">
        <v>3.4999999999999996</v>
      </c>
      <c r="EZ169">
        <v>2.9999999999999996</v>
      </c>
      <c r="FA169">
        <v>2.333333333333333</v>
      </c>
      <c r="FB169">
        <v>1</v>
      </c>
      <c r="FC169">
        <v>3.333333333333333</v>
      </c>
      <c r="FD169">
        <v>1.6666666666666667</v>
      </c>
      <c r="FE169">
        <v>3.9999999999999996</v>
      </c>
      <c r="FF169">
        <v>3.9999999999999996</v>
      </c>
      <c r="FG169">
        <v>3.4999999999999996</v>
      </c>
      <c r="FH169">
        <v>2.1666666666666665</v>
      </c>
      <c r="FI169">
        <v>-1</v>
      </c>
      <c r="FJ169">
        <v>2.333333333333333</v>
      </c>
      <c r="FK169">
        <v>0.16666666666666666</v>
      </c>
      <c r="FL169">
        <v>1.3333333333333335</v>
      </c>
      <c r="FM169">
        <v>0</v>
      </c>
    </row>
    <row r="170" spans="1:176" x14ac:dyDescent="0.35">
      <c r="A170" t="s">
        <v>994</v>
      </c>
      <c r="B170">
        <v>0.5</v>
      </c>
      <c r="C170">
        <v>1</v>
      </c>
      <c r="D170">
        <v>2</v>
      </c>
      <c r="E170">
        <v>-1</v>
      </c>
      <c r="F170">
        <v>-1</v>
      </c>
      <c r="G170">
        <v>-1</v>
      </c>
      <c r="H170">
        <v>-1</v>
      </c>
      <c r="I170">
        <v>2</v>
      </c>
      <c r="J170">
        <v>-1</v>
      </c>
      <c r="K170">
        <v>-1</v>
      </c>
      <c r="L170">
        <v>2</v>
      </c>
      <c r="M170">
        <v>1</v>
      </c>
      <c r="N170">
        <v>-1</v>
      </c>
      <c r="O170">
        <v>2</v>
      </c>
      <c r="P170">
        <v>2</v>
      </c>
      <c r="Q170">
        <v>-1</v>
      </c>
      <c r="R170">
        <v>-1</v>
      </c>
      <c r="S170">
        <v>2</v>
      </c>
      <c r="T170">
        <v>2</v>
      </c>
      <c r="U170">
        <v>2</v>
      </c>
      <c r="V170">
        <v>0.5</v>
      </c>
      <c r="W170">
        <v>0.5</v>
      </c>
      <c r="X170">
        <v>-1</v>
      </c>
      <c r="Y170">
        <v>2</v>
      </c>
      <c r="Z170">
        <v>2</v>
      </c>
      <c r="AA170">
        <v>2</v>
      </c>
      <c r="AB170">
        <v>0.5</v>
      </c>
      <c r="AC170">
        <v>0.5</v>
      </c>
      <c r="AD170">
        <v>-1</v>
      </c>
      <c r="AE170">
        <v>-1</v>
      </c>
      <c r="AF170">
        <v>-1</v>
      </c>
      <c r="AG170">
        <v>-1</v>
      </c>
      <c r="AH170">
        <v>-1</v>
      </c>
      <c r="AI170">
        <v>-1</v>
      </c>
      <c r="AJ170">
        <v>-1</v>
      </c>
      <c r="AK170">
        <v>-1</v>
      </c>
      <c r="AL170">
        <v>-1</v>
      </c>
      <c r="AM170">
        <v>-1</v>
      </c>
      <c r="AN170">
        <v>1.5000000000000002</v>
      </c>
      <c r="AO170">
        <v>-1</v>
      </c>
      <c r="AP170">
        <v>-1</v>
      </c>
      <c r="AQ170">
        <v>-1</v>
      </c>
      <c r="AR170">
        <v>-1</v>
      </c>
      <c r="AS170">
        <v>-1</v>
      </c>
      <c r="AT170">
        <v>-1</v>
      </c>
      <c r="AU170">
        <v>-1</v>
      </c>
      <c r="AV170">
        <v>-1</v>
      </c>
      <c r="AW170">
        <v>-1</v>
      </c>
      <c r="AX170">
        <v>-1</v>
      </c>
      <c r="AY170">
        <v>-1</v>
      </c>
      <c r="AZ170">
        <v>-1</v>
      </c>
      <c r="BA170">
        <v>-1</v>
      </c>
      <c r="BB170">
        <v>-1</v>
      </c>
      <c r="BC170">
        <v>-1</v>
      </c>
      <c r="BD170">
        <v>-1</v>
      </c>
      <c r="BE170">
        <v>-1</v>
      </c>
      <c r="BF170">
        <v>-1</v>
      </c>
      <c r="BG170">
        <v>-1</v>
      </c>
      <c r="BH170">
        <v>-1</v>
      </c>
      <c r="BI170">
        <v>-1</v>
      </c>
      <c r="BJ170">
        <v>1.5000000000000002</v>
      </c>
      <c r="BK170">
        <v>-1</v>
      </c>
      <c r="BL170">
        <v>-1</v>
      </c>
      <c r="BM170">
        <v>-1</v>
      </c>
      <c r="BN170">
        <v>-1</v>
      </c>
      <c r="BO170">
        <v>-1</v>
      </c>
      <c r="BP170">
        <v>-1</v>
      </c>
      <c r="BQ170">
        <v>-1</v>
      </c>
      <c r="BR170">
        <v>-1</v>
      </c>
      <c r="BS170">
        <v>-1</v>
      </c>
      <c r="BT170">
        <v>1</v>
      </c>
      <c r="BU170">
        <v>-1</v>
      </c>
      <c r="BV170">
        <v>-1</v>
      </c>
      <c r="BW170">
        <v>-1</v>
      </c>
      <c r="BX170">
        <v>-1</v>
      </c>
      <c r="BY170">
        <v>-1</v>
      </c>
      <c r="BZ170">
        <v>-1</v>
      </c>
      <c r="CA170">
        <v>-1</v>
      </c>
      <c r="CB170">
        <v>-1</v>
      </c>
      <c r="CC170">
        <v>-1</v>
      </c>
      <c r="CD170">
        <v>-1</v>
      </c>
      <c r="CE170">
        <v>-1</v>
      </c>
      <c r="CF170">
        <v>1</v>
      </c>
      <c r="CG170">
        <v>-1</v>
      </c>
      <c r="CH170">
        <v>-1</v>
      </c>
      <c r="CI170">
        <v>-1</v>
      </c>
      <c r="CJ170">
        <v>-1</v>
      </c>
      <c r="CK170">
        <v>-1</v>
      </c>
      <c r="CL170">
        <v>-1</v>
      </c>
      <c r="CM170">
        <v>-1</v>
      </c>
      <c r="CN170">
        <v>-1</v>
      </c>
      <c r="CO170">
        <v>-1</v>
      </c>
      <c r="CP170">
        <v>-1</v>
      </c>
      <c r="CQ170">
        <v>-1</v>
      </c>
      <c r="CR170">
        <v>-1</v>
      </c>
      <c r="CS170">
        <v>-1</v>
      </c>
      <c r="CT170">
        <v>-1</v>
      </c>
      <c r="CU170">
        <v>1.5000000000000002</v>
      </c>
      <c r="CV170">
        <v>-1</v>
      </c>
      <c r="CW170">
        <v>-1</v>
      </c>
      <c r="CX170">
        <v>-1</v>
      </c>
      <c r="CY170">
        <v>-1</v>
      </c>
      <c r="CZ170">
        <v>-1</v>
      </c>
      <c r="DA170">
        <v>-1</v>
      </c>
      <c r="DB170">
        <v>-1</v>
      </c>
      <c r="DC170">
        <v>-1</v>
      </c>
      <c r="DD170">
        <v>-1</v>
      </c>
      <c r="DE170">
        <v>-1</v>
      </c>
      <c r="DF170">
        <v>-1</v>
      </c>
      <c r="DG170">
        <v>-1</v>
      </c>
      <c r="DH170">
        <v>-1</v>
      </c>
      <c r="DI170">
        <v>-1</v>
      </c>
      <c r="DJ170">
        <v>-1</v>
      </c>
      <c r="DK170">
        <v>-1</v>
      </c>
      <c r="DL170">
        <v>-1</v>
      </c>
      <c r="DM170">
        <v>-1</v>
      </c>
      <c r="DN170">
        <v>-1</v>
      </c>
      <c r="DO170">
        <v>-1</v>
      </c>
      <c r="DP170">
        <v>-1</v>
      </c>
      <c r="DQ170">
        <v>-1</v>
      </c>
      <c r="DR170">
        <v>1</v>
      </c>
      <c r="DS170">
        <v>0.5</v>
      </c>
      <c r="DT170">
        <v>-1</v>
      </c>
      <c r="DU170">
        <v>-1</v>
      </c>
      <c r="DV170">
        <v>-1</v>
      </c>
      <c r="DW170">
        <v>-1</v>
      </c>
      <c r="DX170">
        <v>-1</v>
      </c>
      <c r="DY170">
        <v>-1</v>
      </c>
      <c r="DZ170">
        <v>-1</v>
      </c>
      <c r="EA170">
        <v>-1</v>
      </c>
      <c r="EB170">
        <v>-1</v>
      </c>
      <c r="EC170">
        <v>-1</v>
      </c>
      <c r="ED170">
        <v>-1</v>
      </c>
      <c r="EE170">
        <v>-1</v>
      </c>
      <c r="EF170">
        <v>-1</v>
      </c>
      <c r="EG170">
        <v>-1</v>
      </c>
      <c r="EH170">
        <v>-1</v>
      </c>
      <c r="EI170">
        <v>-1</v>
      </c>
      <c r="EJ170">
        <v>-1</v>
      </c>
      <c r="EK170">
        <v>-1</v>
      </c>
      <c r="EL170">
        <v>2.1666666666666665</v>
      </c>
      <c r="EM170">
        <v>-1</v>
      </c>
      <c r="EN170">
        <v>-1</v>
      </c>
      <c r="EO170">
        <v>-1</v>
      </c>
      <c r="EP170">
        <v>-1</v>
      </c>
      <c r="EQ170">
        <v>-1</v>
      </c>
      <c r="ER170">
        <v>-1</v>
      </c>
      <c r="ES170">
        <v>-1</v>
      </c>
      <c r="ET170">
        <v>-1</v>
      </c>
      <c r="EU170">
        <v>-1</v>
      </c>
      <c r="EV170">
        <v>-1</v>
      </c>
      <c r="EW170">
        <v>-1</v>
      </c>
      <c r="EX170">
        <v>-1</v>
      </c>
      <c r="EY170">
        <v>1.5000000000000002</v>
      </c>
      <c r="EZ170">
        <v>-1</v>
      </c>
      <c r="FA170">
        <v>-1</v>
      </c>
      <c r="FB170">
        <v>-1</v>
      </c>
      <c r="FC170">
        <v>-1</v>
      </c>
      <c r="FD170">
        <v>-1</v>
      </c>
      <c r="FE170">
        <v>2</v>
      </c>
      <c r="FF170">
        <v>2</v>
      </c>
      <c r="FG170">
        <v>1.5000000000000002</v>
      </c>
      <c r="FH170">
        <v>2.1666666666666665</v>
      </c>
      <c r="FI170">
        <v>-1</v>
      </c>
      <c r="FJ170">
        <v>-1</v>
      </c>
      <c r="FK170">
        <v>-1</v>
      </c>
      <c r="FL170">
        <v>-1</v>
      </c>
      <c r="FM170">
        <v>-1</v>
      </c>
      <c r="FN170">
        <v>0</v>
      </c>
    </row>
    <row r="171" spans="1:176" x14ac:dyDescent="0.35">
      <c r="A171" t="s">
        <v>995</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c r="Z171">
        <v>-1</v>
      </c>
      <c r="AA171">
        <v>-1</v>
      </c>
      <c r="AB171">
        <v>-1</v>
      </c>
      <c r="AC171">
        <v>-1</v>
      </c>
      <c r="AD171">
        <v>-1</v>
      </c>
      <c r="AE171">
        <v>-1</v>
      </c>
      <c r="AF171">
        <v>-1</v>
      </c>
      <c r="AG171">
        <v>-1</v>
      </c>
      <c r="AH171">
        <v>-1</v>
      </c>
      <c r="AI171">
        <v>-1</v>
      </c>
      <c r="AJ171">
        <v>-1</v>
      </c>
      <c r="AK171">
        <v>-1</v>
      </c>
      <c r="AL171">
        <v>-1</v>
      </c>
      <c r="AM171">
        <v>-1</v>
      </c>
      <c r="AN171">
        <v>-1</v>
      </c>
      <c r="AO171">
        <v>-1</v>
      </c>
      <c r="AP171">
        <v>-1</v>
      </c>
      <c r="AQ171">
        <v>-1</v>
      </c>
      <c r="AR171">
        <v>-1</v>
      </c>
      <c r="AS171">
        <v>-1</v>
      </c>
      <c r="AT171">
        <v>-1</v>
      </c>
      <c r="AU171">
        <v>-1</v>
      </c>
      <c r="AV171">
        <v>-1</v>
      </c>
      <c r="AW171">
        <v>-1</v>
      </c>
      <c r="AX171">
        <v>-1</v>
      </c>
      <c r="AY171">
        <v>-1</v>
      </c>
      <c r="AZ171">
        <v>-1</v>
      </c>
      <c r="BA171">
        <v>-1</v>
      </c>
      <c r="BB171">
        <v>-1</v>
      </c>
      <c r="BC171">
        <v>-1</v>
      </c>
      <c r="BD171">
        <v>-1</v>
      </c>
      <c r="BE171">
        <v>-1</v>
      </c>
      <c r="BF171">
        <v>-1</v>
      </c>
      <c r="BG171">
        <v>-1</v>
      </c>
      <c r="BH171">
        <v>-1</v>
      </c>
      <c r="BI171">
        <v>-1</v>
      </c>
      <c r="BJ171">
        <v>-1</v>
      </c>
      <c r="BK171">
        <v>-1</v>
      </c>
      <c r="BL171">
        <v>-1</v>
      </c>
      <c r="BM171">
        <v>-1</v>
      </c>
      <c r="BN171">
        <v>-1</v>
      </c>
      <c r="BO171">
        <v>-1</v>
      </c>
      <c r="BP171">
        <v>-1</v>
      </c>
      <c r="BQ171">
        <v>-1</v>
      </c>
      <c r="BR171">
        <v>-1</v>
      </c>
      <c r="BS171">
        <v>-1</v>
      </c>
      <c r="BT171">
        <v>-1</v>
      </c>
      <c r="BU171">
        <v>-1</v>
      </c>
      <c r="BV171">
        <v>-1</v>
      </c>
      <c r="BW171">
        <v>-1</v>
      </c>
      <c r="BX171">
        <v>-1</v>
      </c>
      <c r="BY171">
        <v>-1</v>
      </c>
      <c r="BZ171">
        <v>-1</v>
      </c>
      <c r="CA171">
        <v>-1</v>
      </c>
      <c r="CB171">
        <v>-1</v>
      </c>
      <c r="CC171">
        <v>-1</v>
      </c>
      <c r="CD171">
        <v>-1</v>
      </c>
      <c r="CE171">
        <v>-1</v>
      </c>
      <c r="CF171">
        <v>-1</v>
      </c>
      <c r="CG171">
        <v>-1</v>
      </c>
      <c r="CH171">
        <v>-1</v>
      </c>
      <c r="CI171">
        <v>-1</v>
      </c>
      <c r="CJ171">
        <v>-1</v>
      </c>
      <c r="CK171">
        <v>-1</v>
      </c>
      <c r="CL171">
        <v>-1</v>
      </c>
      <c r="CM171">
        <v>-1</v>
      </c>
      <c r="CN171">
        <v>-1</v>
      </c>
      <c r="CO171">
        <v>-1</v>
      </c>
      <c r="CP171">
        <v>-1</v>
      </c>
      <c r="CQ171">
        <v>-1</v>
      </c>
      <c r="CR171">
        <v>-1</v>
      </c>
      <c r="CS171">
        <v>-1</v>
      </c>
      <c r="CT171">
        <v>-1</v>
      </c>
      <c r="CU171">
        <v>-1</v>
      </c>
      <c r="CV171">
        <v>-1</v>
      </c>
      <c r="CW171">
        <v>-1</v>
      </c>
      <c r="CX171">
        <v>-1</v>
      </c>
      <c r="CY171">
        <v>-1</v>
      </c>
      <c r="CZ171">
        <v>-1</v>
      </c>
      <c r="DA171">
        <v>-1</v>
      </c>
      <c r="DB171">
        <v>-1</v>
      </c>
      <c r="DC171">
        <v>-1</v>
      </c>
      <c r="DD171">
        <v>-1</v>
      </c>
      <c r="DE171">
        <v>-1</v>
      </c>
      <c r="DF171">
        <v>-1</v>
      </c>
      <c r="DG171">
        <v>-1</v>
      </c>
      <c r="DH171">
        <v>-1</v>
      </c>
      <c r="DI171">
        <v>-1</v>
      </c>
      <c r="DJ171">
        <v>-1</v>
      </c>
      <c r="DK171">
        <v>-1</v>
      </c>
      <c r="DL171">
        <v>-1</v>
      </c>
      <c r="DM171">
        <v>-1</v>
      </c>
      <c r="DN171">
        <v>-1</v>
      </c>
      <c r="DO171">
        <v>-1</v>
      </c>
      <c r="DP171">
        <v>-1</v>
      </c>
      <c r="DQ171">
        <v>-1</v>
      </c>
      <c r="DR171">
        <v>-1</v>
      </c>
      <c r="DS171">
        <v>-1</v>
      </c>
      <c r="DT171">
        <v>-1</v>
      </c>
      <c r="DU171">
        <v>-1</v>
      </c>
      <c r="DV171">
        <v>-1</v>
      </c>
      <c r="DW171">
        <v>-1</v>
      </c>
      <c r="DX171">
        <v>-1</v>
      </c>
      <c r="DY171">
        <v>-1</v>
      </c>
      <c r="DZ171">
        <v>-1</v>
      </c>
      <c r="EA171">
        <v>-1</v>
      </c>
      <c r="EB171">
        <v>-1</v>
      </c>
      <c r="EC171">
        <v>-1</v>
      </c>
      <c r="ED171">
        <v>-1</v>
      </c>
      <c r="EE171">
        <v>-1</v>
      </c>
      <c r="EF171">
        <v>-1</v>
      </c>
      <c r="EG171">
        <v>-1</v>
      </c>
      <c r="EH171">
        <v>-1</v>
      </c>
      <c r="EI171">
        <v>-1</v>
      </c>
      <c r="EJ171">
        <v>-1</v>
      </c>
      <c r="EK171">
        <v>-1</v>
      </c>
      <c r="EL171">
        <v>0</v>
      </c>
      <c r="EM171">
        <v>-1</v>
      </c>
      <c r="EN171">
        <v>-1</v>
      </c>
      <c r="EO171">
        <v>-1</v>
      </c>
      <c r="EP171">
        <v>-1</v>
      </c>
      <c r="EQ171">
        <v>-1</v>
      </c>
      <c r="ER171">
        <v>-1</v>
      </c>
      <c r="ES171">
        <v>-1</v>
      </c>
      <c r="ET171">
        <v>-1</v>
      </c>
      <c r="EU171">
        <v>-1</v>
      </c>
      <c r="EV171">
        <v>-1</v>
      </c>
      <c r="EW171">
        <v>-1</v>
      </c>
      <c r="EX171">
        <v>-1</v>
      </c>
      <c r="EY171">
        <v>-1</v>
      </c>
      <c r="EZ171">
        <v>-1</v>
      </c>
      <c r="FA171">
        <v>-1</v>
      </c>
      <c r="FB171">
        <v>-1</v>
      </c>
      <c r="FC171">
        <v>-1</v>
      </c>
      <c r="FD171">
        <v>-1</v>
      </c>
      <c r="FE171">
        <v>-1</v>
      </c>
      <c r="FF171">
        <v>-1</v>
      </c>
      <c r="FG171">
        <v>-1</v>
      </c>
      <c r="FH171">
        <v>0</v>
      </c>
      <c r="FI171">
        <v>-1</v>
      </c>
      <c r="FJ171">
        <v>-1</v>
      </c>
      <c r="FK171">
        <v>-1</v>
      </c>
      <c r="FL171">
        <v>-1</v>
      </c>
      <c r="FM171">
        <v>-1</v>
      </c>
      <c r="FN171">
        <v>-1</v>
      </c>
      <c r="FO171">
        <v>0</v>
      </c>
    </row>
    <row r="172" spans="1:176" x14ac:dyDescent="0.35">
      <c r="A172" t="s">
        <v>996</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c r="Z172">
        <v>-1</v>
      </c>
      <c r="AA172">
        <v>-1</v>
      </c>
      <c r="AB172">
        <v>-1</v>
      </c>
      <c r="AC172">
        <v>-1</v>
      </c>
      <c r="AD172">
        <v>-1</v>
      </c>
      <c r="AE172">
        <v>-1</v>
      </c>
      <c r="AF172">
        <v>-1</v>
      </c>
      <c r="AG172">
        <v>-1</v>
      </c>
      <c r="AH172">
        <v>-1</v>
      </c>
      <c r="AI172">
        <v>-1</v>
      </c>
      <c r="AJ172">
        <v>-1</v>
      </c>
      <c r="AK172">
        <v>-1</v>
      </c>
      <c r="AL172">
        <v>-1</v>
      </c>
      <c r="AM172">
        <v>-1</v>
      </c>
      <c r="AN172">
        <v>-1</v>
      </c>
      <c r="AO172">
        <v>-1</v>
      </c>
      <c r="AP172">
        <v>-1</v>
      </c>
      <c r="AQ172">
        <v>-1</v>
      </c>
      <c r="AR172">
        <v>-1</v>
      </c>
      <c r="AS172">
        <v>-1</v>
      </c>
      <c r="AT172">
        <v>-1</v>
      </c>
      <c r="AU172">
        <v>-1</v>
      </c>
      <c r="AV172">
        <v>-1</v>
      </c>
      <c r="AW172">
        <v>-1</v>
      </c>
      <c r="AX172">
        <v>-1</v>
      </c>
      <c r="AY172">
        <v>-1</v>
      </c>
      <c r="AZ172">
        <v>-1</v>
      </c>
      <c r="BA172">
        <v>-1</v>
      </c>
      <c r="BB172">
        <v>-1</v>
      </c>
      <c r="BC172">
        <v>-1</v>
      </c>
      <c r="BD172">
        <v>-1</v>
      </c>
      <c r="BE172">
        <v>-1</v>
      </c>
      <c r="BF172">
        <v>-1</v>
      </c>
      <c r="BG172">
        <v>-1</v>
      </c>
      <c r="BH172">
        <v>-1</v>
      </c>
      <c r="BI172">
        <v>-1</v>
      </c>
      <c r="BJ172">
        <v>-1</v>
      </c>
      <c r="BK172">
        <v>-1</v>
      </c>
      <c r="BL172">
        <v>-1</v>
      </c>
      <c r="BM172">
        <v>-1</v>
      </c>
      <c r="BN172">
        <v>-1</v>
      </c>
      <c r="BO172">
        <v>-1</v>
      </c>
      <c r="BP172">
        <v>-1</v>
      </c>
      <c r="BQ172">
        <v>-1</v>
      </c>
      <c r="BR172">
        <v>-1</v>
      </c>
      <c r="BS172">
        <v>-1</v>
      </c>
      <c r="BT172">
        <v>-1</v>
      </c>
      <c r="BU172">
        <v>-1</v>
      </c>
      <c r="BV172">
        <v>-1</v>
      </c>
      <c r="BW172">
        <v>-1</v>
      </c>
      <c r="BX172">
        <v>-1</v>
      </c>
      <c r="BY172">
        <v>-1</v>
      </c>
      <c r="BZ172">
        <v>-1</v>
      </c>
      <c r="CA172">
        <v>-1</v>
      </c>
      <c r="CB172">
        <v>-1</v>
      </c>
      <c r="CC172">
        <v>-1</v>
      </c>
      <c r="CD172">
        <v>-1</v>
      </c>
      <c r="CE172">
        <v>-1</v>
      </c>
      <c r="CF172">
        <v>-1</v>
      </c>
      <c r="CG172">
        <v>-1</v>
      </c>
      <c r="CH172">
        <v>-1</v>
      </c>
      <c r="CI172">
        <v>-1</v>
      </c>
      <c r="CJ172">
        <v>-1</v>
      </c>
      <c r="CK172">
        <v>-1</v>
      </c>
      <c r="CL172">
        <v>-1</v>
      </c>
      <c r="CM172">
        <v>-1</v>
      </c>
      <c r="CN172">
        <v>-1</v>
      </c>
      <c r="CO172">
        <v>-1</v>
      </c>
      <c r="CP172">
        <v>-1</v>
      </c>
      <c r="CQ172">
        <v>-1</v>
      </c>
      <c r="CR172">
        <v>-1</v>
      </c>
      <c r="CS172">
        <v>-1</v>
      </c>
      <c r="CT172">
        <v>-1</v>
      </c>
      <c r="CU172">
        <v>-1</v>
      </c>
      <c r="CV172">
        <v>-1</v>
      </c>
      <c r="CW172">
        <v>-1</v>
      </c>
      <c r="CX172">
        <v>-1</v>
      </c>
      <c r="CY172">
        <v>-1</v>
      </c>
      <c r="CZ172">
        <v>-1</v>
      </c>
      <c r="DA172">
        <v>-1</v>
      </c>
      <c r="DB172">
        <v>-1</v>
      </c>
      <c r="DC172">
        <v>-1</v>
      </c>
      <c r="DD172">
        <v>-1</v>
      </c>
      <c r="DE172">
        <v>-1</v>
      </c>
      <c r="DF172">
        <v>-1</v>
      </c>
      <c r="DG172">
        <v>-1</v>
      </c>
      <c r="DH172">
        <v>-1</v>
      </c>
      <c r="DI172">
        <v>-1</v>
      </c>
      <c r="DJ172">
        <v>-1</v>
      </c>
      <c r="DK172">
        <v>-1</v>
      </c>
      <c r="DL172">
        <v>-1</v>
      </c>
      <c r="DM172">
        <v>-1</v>
      </c>
      <c r="DN172">
        <v>-1</v>
      </c>
      <c r="DO172">
        <v>-1</v>
      </c>
      <c r="DP172">
        <v>-1</v>
      </c>
      <c r="DQ172">
        <v>-1</v>
      </c>
      <c r="DR172">
        <v>-1</v>
      </c>
      <c r="DS172">
        <v>-1</v>
      </c>
      <c r="DT172">
        <v>-1</v>
      </c>
      <c r="DU172">
        <v>-1</v>
      </c>
      <c r="DV172">
        <v>-1</v>
      </c>
      <c r="DW172">
        <v>-1</v>
      </c>
      <c r="DX172">
        <v>-1</v>
      </c>
      <c r="DY172">
        <v>-1</v>
      </c>
      <c r="DZ172">
        <v>-1</v>
      </c>
      <c r="EA172">
        <v>-1</v>
      </c>
      <c r="EB172">
        <v>-1</v>
      </c>
      <c r="EC172">
        <v>-1</v>
      </c>
      <c r="ED172">
        <v>-1</v>
      </c>
      <c r="EE172">
        <v>-1</v>
      </c>
      <c r="EF172">
        <v>-1</v>
      </c>
      <c r="EG172">
        <v>-1</v>
      </c>
      <c r="EH172">
        <v>-1</v>
      </c>
      <c r="EI172">
        <v>-1</v>
      </c>
      <c r="EJ172">
        <v>-1</v>
      </c>
      <c r="EK172">
        <v>-1</v>
      </c>
      <c r="EL172">
        <v>0</v>
      </c>
      <c r="EM172">
        <v>-1</v>
      </c>
      <c r="EN172">
        <v>-1</v>
      </c>
      <c r="EO172">
        <v>-1</v>
      </c>
      <c r="EP172">
        <v>-1</v>
      </c>
      <c r="EQ172">
        <v>-1</v>
      </c>
      <c r="ER172">
        <v>-1</v>
      </c>
      <c r="ES172">
        <v>-1</v>
      </c>
      <c r="ET172">
        <v>-1</v>
      </c>
      <c r="EU172">
        <v>-1</v>
      </c>
      <c r="EV172">
        <v>-1</v>
      </c>
      <c r="EW172">
        <v>-1</v>
      </c>
      <c r="EX172">
        <v>-1</v>
      </c>
      <c r="EY172">
        <v>-1</v>
      </c>
      <c r="EZ172">
        <v>-1</v>
      </c>
      <c r="FA172">
        <v>-1</v>
      </c>
      <c r="FB172">
        <v>-1</v>
      </c>
      <c r="FC172">
        <v>-1</v>
      </c>
      <c r="FD172">
        <v>-1</v>
      </c>
      <c r="FE172">
        <v>-1</v>
      </c>
      <c r="FF172">
        <v>-1</v>
      </c>
      <c r="FG172">
        <v>-1</v>
      </c>
      <c r="FH172">
        <v>0</v>
      </c>
      <c r="FI172">
        <v>-1</v>
      </c>
      <c r="FJ172">
        <v>-1</v>
      </c>
      <c r="FK172">
        <v>-1</v>
      </c>
      <c r="FL172">
        <v>-1</v>
      </c>
      <c r="FM172">
        <v>-1</v>
      </c>
      <c r="FN172">
        <v>-1</v>
      </c>
      <c r="FO172">
        <v>0</v>
      </c>
      <c r="FP172">
        <v>0</v>
      </c>
    </row>
    <row r="173" spans="1:176" x14ac:dyDescent="0.35">
      <c r="A173" t="s">
        <v>997</v>
      </c>
      <c r="B173">
        <v>0.5</v>
      </c>
      <c r="C173">
        <v>1</v>
      </c>
      <c r="D173">
        <v>2</v>
      </c>
      <c r="E173">
        <v>-1</v>
      </c>
      <c r="F173">
        <v>-1</v>
      </c>
      <c r="G173">
        <v>-1</v>
      </c>
      <c r="H173">
        <v>-1</v>
      </c>
      <c r="I173">
        <v>2</v>
      </c>
      <c r="J173">
        <v>-1</v>
      </c>
      <c r="K173">
        <v>-1</v>
      </c>
      <c r="L173">
        <v>2</v>
      </c>
      <c r="M173">
        <v>1</v>
      </c>
      <c r="N173">
        <v>-1</v>
      </c>
      <c r="O173">
        <v>2</v>
      </c>
      <c r="P173">
        <v>2</v>
      </c>
      <c r="Q173">
        <v>-1</v>
      </c>
      <c r="R173">
        <v>-1</v>
      </c>
      <c r="S173">
        <v>2</v>
      </c>
      <c r="T173">
        <v>2</v>
      </c>
      <c r="U173">
        <v>2</v>
      </c>
      <c r="V173">
        <v>0.5</v>
      </c>
      <c r="W173">
        <v>0.5</v>
      </c>
      <c r="X173">
        <v>-1</v>
      </c>
      <c r="Y173">
        <v>2</v>
      </c>
      <c r="Z173">
        <v>2</v>
      </c>
      <c r="AA173">
        <v>2</v>
      </c>
      <c r="AB173">
        <v>0.5</v>
      </c>
      <c r="AC173">
        <v>0.5</v>
      </c>
      <c r="AD173">
        <v>-1</v>
      </c>
      <c r="AE173">
        <v>-1</v>
      </c>
      <c r="AF173">
        <v>-1</v>
      </c>
      <c r="AG173">
        <v>-1</v>
      </c>
      <c r="AH173">
        <v>-1</v>
      </c>
      <c r="AI173">
        <v>-1</v>
      </c>
      <c r="AJ173">
        <v>-1</v>
      </c>
      <c r="AK173">
        <v>-1</v>
      </c>
      <c r="AL173">
        <v>-1</v>
      </c>
      <c r="AM173">
        <v>-1</v>
      </c>
      <c r="AN173">
        <v>1.5000000000000002</v>
      </c>
      <c r="AO173">
        <v>-1</v>
      </c>
      <c r="AP173">
        <v>-1</v>
      </c>
      <c r="AQ173">
        <v>-1</v>
      </c>
      <c r="AR173">
        <v>-1</v>
      </c>
      <c r="AS173">
        <v>-1</v>
      </c>
      <c r="AT173">
        <v>-1</v>
      </c>
      <c r="AU173">
        <v>-1</v>
      </c>
      <c r="AV173">
        <v>-1</v>
      </c>
      <c r="AW173">
        <v>-1</v>
      </c>
      <c r="AX173">
        <v>-1</v>
      </c>
      <c r="AY173">
        <v>-1</v>
      </c>
      <c r="AZ173">
        <v>-1</v>
      </c>
      <c r="BA173">
        <v>-1</v>
      </c>
      <c r="BB173">
        <v>-1</v>
      </c>
      <c r="BC173">
        <v>-1</v>
      </c>
      <c r="BD173">
        <v>-1</v>
      </c>
      <c r="BE173">
        <v>-1</v>
      </c>
      <c r="BF173">
        <v>-1</v>
      </c>
      <c r="BG173">
        <v>-1</v>
      </c>
      <c r="BH173">
        <v>-1</v>
      </c>
      <c r="BI173">
        <v>-1</v>
      </c>
      <c r="BJ173">
        <v>1.5000000000000002</v>
      </c>
      <c r="BK173">
        <v>-1</v>
      </c>
      <c r="BL173">
        <v>-1</v>
      </c>
      <c r="BM173">
        <v>-1</v>
      </c>
      <c r="BN173">
        <v>-1</v>
      </c>
      <c r="BO173">
        <v>-1</v>
      </c>
      <c r="BP173">
        <v>-1</v>
      </c>
      <c r="BQ173">
        <v>-1</v>
      </c>
      <c r="BR173">
        <v>-1</v>
      </c>
      <c r="BS173">
        <v>-1</v>
      </c>
      <c r="BT173">
        <v>1</v>
      </c>
      <c r="BU173">
        <v>-1</v>
      </c>
      <c r="BV173">
        <v>-1</v>
      </c>
      <c r="BW173">
        <v>-1</v>
      </c>
      <c r="BX173">
        <v>-1</v>
      </c>
      <c r="BY173">
        <v>-1</v>
      </c>
      <c r="BZ173">
        <v>-1</v>
      </c>
      <c r="CA173">
        <v>-1</v>
      </c>
      <c r="CB173">
        <v>-1</v>
      </c>
      <c r="CC173">
        <v>-1</v>
      </c>
      <c r="CD173">
        <v>-1</v>
      </c>
      <c r="CE173">
        <v>-1</v>
      </c>
      <c r="CF173">
        <v>1</v>
      </c>
      <c r="CG173">
        <v>-1</v>
      </c>
      <c r="CH173">
        <v>-1</v>
      </c>
      <c r="CI173">
        <v>-1</v>
      </c>
      <c r="CJ173">
        <v>-1</v>
      </c>
      <c r="CK173">
        <v>-1</v>
      </c>
      <c r="CL173">
        <v>-1</v>
      </c>
      <c r="CM173">
        <v>-1</v>
      </c>
      <c r="CN173">
        <v>-1</v>
      </c>
      <c r="CO173">
        <v>-1</v>
      </c>
      <c r="CP173">
        <v>-1</v>
      </c>
      <c r="CQ173">
        <v>-1</v>
      </c>
      <c r="CR173">
        <v>-1</v>
      </c>
      <c r="CS173">
        <v>-1</v>
      </c>
      <c r="CT173">
        <v>-1</v>
      </c>
      <c r="CU173">
        <v>1.5000000000000002</v>
      </c>
      <c r="CV173">
        <v>-1</v>
      </c>
      <c r="CW173">
        <v>-1</v>
      </c>
      <c r="CX173">
        <v>-1</v>
      </c>
      <c r="CY173">
        <v>-1</v>
      </c>
      <c r="CZ173">
        <v>-1</v>
      </c>
      <c r="DA173">
        <v>-1</v>
      </c>
      <c r="DB173">
        <v>-1</v>
      </c>
      <c r="DC173">
        <v>-1</v>
      </c>
      <c r="DD173">
        <v>-1</v>
      </c>
      <c r="DE173">
        <v>-1</v>
      </c>
      <c r="DF173">
        <v>-1</v>
      </c>
      <c r="DG173">
        <v>-1</v>
      </c>
      <c r="DH173">
        <v>-1</v>
      </c>
      <c r="DI173">
        <v>-1</v>
      </c>
      <c r="DJ173">
        <v>-1</v>
      </c>
      <c r="DK173">
        <v>-1</v>
      </c>
      <c r="DL173">
        <v>-1</v>
      </c>
      <c r="DM173">
        <v>-1</v>
      </c>
      <c r="DN173">
        <v>-1</v>
      </c>
      <c r="DO173">
        <v>-1</v>
      </c>
      <c r="DP173">
        <v>-1</v>
      </c>
      <c r="DQ173">
        <v>-1</v>
      </c>
      <c r="DR173">
        <v>1</v>
      </c>
      <c r="DS173">
        <v>0.5</v>
      </c>
      <c r="DT173">
        <v>-1</v>
      </c>
      <c r="DU173">
        <v>-1</v>
      </c>
      <c r="DV173">
        <v>-1</v>
      </c>
      <c r="DW173">
        <v>-1</v>
      </c>
      <c r="DX173">
        <v>-1</v>
      </c>
      <c r="DY173">
        <v>-1</v>
      </c>
      <c r="DZ173">
        <v>-1</v>
      </c>
      <c r="EA173">
        <v>-1</v>
      </c>
      <c r="EB173">
        <v>-1</v>
      </c>
      <c r="EC173">
        <v>-1</v>
      </c>
      <c r="ED173">
        <v>-1</v>
      </c>
      <c r="EE173">
        <v>-1</v>
      </c>
      <c r="EF173">
        <v>-1</v>
      </c>
      <c r="EG173">
        <v>-1</v>
      </c>
      <c r="EH173">
        <v>-1</v>
      </c>
      <c r="EI173">
        <v>-1</v>
      </c>
      <c r="EJ173">
        <v>-1</v>
      </c>
      <c r="EK173">
        <v>-1</v>
      </c>
      <c r="EL173">
        <v>2.1666666666666665</v>
      </c>
      <c r="EM173">
        <v>-1</v>
      </c>
      <c r="EN173">
        <v>-1</v>
      </c>
      <c r="EO173">
        <v>-1</v>
      </c>
      <c r="EP173">
        <v>-1</v>
      </c>
      <c r="EQ173">
        <v>-1</v>
      </c>
      <c r="ER173">
        <v>-1</v>
      </c>
      <c r="ES173">
        <v>-1</v>
      </c>
      <c r="ET173">
        <v>-1</v>
      </c>
      <c r="EU173">
        <v>-1</v>
      </c>
      <c r="EV173">
        <v>-1</v>
      </c>
      <c r="EW173">
        <v>-1</v>
      </c>
      <c r="EX173">
        <v>-1</v>
      </c>
      <c r="EY173">
        <v>1.5000000000000002</v>
      </c>
      <c r="EZ173">
        <v>-1</v>
      </c>
      <c r="FA173">
        <v>-1</v>
      </c>
      <c r="FB173">
        <v>-1</v>
      </c>
      <c r="FC173">
        <v>-1</v>
      </c>
      <c r="FD173">
        <v>-1</v>
      </c>
      <c r="FE173">
        <v>2</v>
      </c>
      <c r="FF173">
        <v>2</v>
      </c>
      <c r="FG173">
        <v>1.5000000000000002</v>
      </c>
      <c r="FH173">
        <v>2.1666666666666665</v>
      </c>
      <c r="FI173">
        <v>-1</v>
      </c>
      <c r="FJ173">
        <v>-1</v>
      </c>
      <c r="FK173">
        <v>-1</v>
      </c>
      <c r="FL173">
        <v>-1</v>
      </c>
      <c r="FM173">
        <v>-1</v>
      </c>
      <c r="FN173">
        <v>0</v>
      </c>
      <c r="FO173">
        <v>2.1666666666666665</v>
      </c>
      <c r="FP173">
        <v>2.1666666666666665</v>
      </c>
      <c r="FQ173">
        <v>0</v>
      </c>
    </row>
    <row r="174" spans="1:176" x14ac:dyDescent="0.35">
      <c r="A174" t="s">
        <v>998</v>
      </c>
      <c r="B174">
        <v>0.5</v>
      </c>
      <c r="C174">
        <v>1</v>
      </c>
      <c r="D174">
        <v>2</v>
      </c>
      <c r="E174">
        <v>-1</v>
      </c>
      <c r="F174">
        <v>-1</v>
      </c>
      <c r="G174">
        <v>-1</v>
      </c>
      <c r="H174">
        <v>-1</v>
      </c>
      <c r="I174">
        <v>2</v>
      </c>
      <c r="J174">
        <v>-1</v>
      </c>
      <c r="K174">
        <v>-1</v>
      </c>
      <c r="L174">
        <v>2</v>
      </c>
      <c r="M174">
        <v>1</v>
      </c>
      <c r="N174">
        <v>-1</v>
      </c>
      <c r="O174">
        <v>2</v>
      </c>
      <c r="P174">
        <v>2</v>
      </c>
      <c r="Q174">
        <v>-1</v>
      </c>
      <c r="R174">
        <v>-1</v>
      </c>
      <c r="S174">
        <v>2</v>
      </c>
      <c r="T174">
        <v>2</v>
      </c>
      <c r="U174">
        <v>2</v>
      </c>
      <c r="V174">
        <v>0.5</v>
      </c>
      <c r="W174">
        <v>0.5</v>
      </c>
      <c r="X174">
        <v>-1</v>
      </c>
      <c r="Y174">
        <v>2</v>
      </c>
      <c r="Z174">
        <v>2</v>
      </c>
      <c r="AA174">
        <v>2</v>
      </c>
      <c r="AB174">
        <v>0.5</v>
      </c>
      <c r="AC174">
        <v>0.5</v>
      </c>
      <c r="AD174">
        <v>-1</v>
      </c>
      <c r="AE174">
        <v>-1</v>
      </c>
      <c r="AF174">
        <v>-1</v>
      </c>
      <c r="AG174">
        <v>-1</v>
      </c>
      <c r="AH174">
        <v>-1</v>
      </c>
      <c r="AI174">
        <v>-1</v>
      </c>
      <c r="AJ174">
        <v>-1</v>
      </c>
      <c r="AK174">
        <v>-1</v>
      </c>
      <c r="AL174">
        <v>-1</v>
      </c>
      <c r="AM174">
        <v>-1</v>
      </c>
      <c r="AN174">
        <v>1.5000000000000002</v>
      </c>
      <c r="AO174">
        <v>-1</v>
      </c>
      <c r="AP174">
        <v>-1</v>
      </c>
      <c r="AQ174">
        <v>-1</v>
      </c>
      <c r="AR174">
        <v>-1</v>
      </c>
      <c r="AS174">
        <v>-1</v>
      </c>
      <c r="AT174">
        <v>-1</v>
      </c>
      <c r="AU174">
        <v>-1</v>
      </c>
      <c r="AV174">
        <v>-1</v>
      </c>
      <c r="AW174">
        <v>-1</v>
      </c>
      <c r="AX174">
        <v>-1</v>
      </c>
      <c r="AY174">
        <v>-1</v>
      </c>
      <c r="AZ174">
        <v>-1</v>
      </c>
      <c r="BA174">
        <v>-1</v>
      </c>
      <c r="BB174">
        <v>-1</v>
      </c>
      <c r="BC174">
        <v>-1</v>
      </c>
      <c r="BD174">
        <v>-1</v>
      </c>
      <c r="BE174">
        <v>-1</v>
      </c>
      <c r="BF174">
        <v>-1</v>
      </c>
      <c r="BG174">
        <v>-1</v>
      </c>
      <c r="BH174">
        <v>-1</v>
      </c>
      <c r="BI174">
        <v>-1</v>
      </c>
      <c r="BJ174">
        <v>1.5000000000000002</v>
      </c>
      <c r="BK174">
        <v>-1</v>
      </c>
      <c r="BL174">
        <v>-1</v>
      </c>
      <c r="BM174">
        <v>-1</v>
      </c>
      <c r="BN174">
        <v>-1</v>
      </c>
      <c r="BO174">
        <v>-1</v>
      </c>
      <c r="BP174">
        <v>-1</v>
      </c>
      <c r="BQ174">
        <v>-1</v>
      </c>
      <c r="BR174">
        <v>-1</v>
      </c>
      <c r="BS174">
        <v>-1</v>
      </c>
      <c r="BT174">
        <v>1</v>
      </c>
      <c r="BU174">
        <v>-1</v>
      </c>
      <c r="BV174">
        <v>-1</v>
      </c>
      <c r="BW174">
        <v>-1</v>
      </c>
      <c r="BX174">
        <v>-1</v>
      </c>
      <c r="BY174">
        <v>-1</v>
      </c>
      <c r="BZ174">
        <v>-1</v>
      </c>
      <c r="CA174">
        <v>-1</v>
      </c>
      <c r="CB174">
        <v>-1</v>
      </c>
      <c r="CC174">
        <v>-1</v>
      </c>
      <c r="CD174">
        <v>-1</v>
      </c>
      <c r="CE174">
        <v>-1</v>
      </c>
      <c r="CF174">
        <v>1</v>
      </c>
      <c r="CG174">
        <v>-1</v>
      </c>
      <c r="CH174">
        <v>-1</v>
      </c>
      <c r="CI174">
        <v>-1</v>
      </c>
      <c r="CJ174">
        <v>-1</v>
      </c>
      <c r="CK174">
        <v>-1</v>
      </c>
      <c r="CL174">
        <v>-1</v>
      </c>
      <c r="CM174">
        <v>-1</v>
      </c>
      <c r="CN174">
        <v>-1</v>
      </c>
      <c r="CO174">
        <v>-1</v>
      </c>
      <c r="CP174">
        <v>-1</v>
      </c>
      <c r="CQ174">
        <v>-1</v>
      </c>
      <c r="CR174">
        <v>-1</v>
      </c>
      <c r="CS174">
        <v>-1</v>
      </c>
      <c r="CT174">
        <v>-1</v>
      </c>
      <c r="CU174">
        <v>1.5000000000000002</v>
      </c>
      <c r="CV174">
        <v>-1</v>
      </c>
      <c r="CW174">
        <v>-1</v>
      </c>
      <c r="CX174">
        <v>-1</v>
      </c>
      <c r="CY174">
        <v>-1</v>
      </c>
      <c r="CZ174">
        <v>-1</v>
      </c>
      <c r="DA174">
        <v>-1</v>
      </c>
      <c r="DB174">
        <v>-1</v>
      </c>
      <c r="DC174">
        <v>-1</v>
      </c>
      <c r="DD174">
        <v>-1</v>
      </c>
      <c r="DE174">
        <v>-1</v>
      </c>
      <c r="DF174">
        <v>-1</v>
      </c>
      <c r="DG174">
        <v>-1</v>
      </c>
      <c r="DH174">
        <v>-1</v>
      </c>
      <c r="DI174">
        <v>-1</v>
      </c>
      <c r="DJ174">
        <v>-1</v>
      </c>
      <c r="DK174">
        <v>-1</v>
      </c>
      <c r="DL174">
        <v>-1</v>
      </c>
      <c r="DM174">
        <v>-1</v>
      </c>
      <c r="DN174">
        <v>-1</v>
      </c>
      <c r="DO174">
        <v>-1</v>
      </c>
      <c r="DP174">
        <v>-1</v>
      </c>
      <c r="DQ174">
        <v>-1</v>
      </c>
      <c r="DR174">
        <v>1</v>
      </c>
      <c r="DS174">
        <v>0.5</v>
      </c>
      <c r="DT174">
        <v>-1</v>
      </c>
      <c r="DU174">
        <v>-1</v>
      </c>
      <c r="DV174">
        <v>-1</v>
      </c>
      <c r="DW174">
        <v>-1</v>
      </c>
      <c r="DX174">
        <v>-1</v>
      </c>
      <c r="DY174">
        <v>-1</v>
      </c>
      <c r="DZ174">
        <v>-1</v>
      </c>
      <c r="EA174">
        <v>-1</v>
      </c>
      <c r="EB174">
        <v>-1</v>
      </c>
      <c r="EC174">
        <v>-1</v>
      </c>
      <c r="ED174">
        <v>-1</v>
      </c>
      <c r="EE174">
        <v>-1</v>
      </c>
      <c r="EF174">
        <v>-1</v>
      </c>
      <c r="EG174">
        <v>-1</v>
      </c>
      <c r="EH174">
        <v>-1</v>
      </c>
      <c r="EI174">
        <v>-1</v>
      </c>
      <c r="EJ174">
        <v>-1</v>
      </c>
      <c r="EK174">
        <v>-1</v>
      </c>
      <c r="EL174">
        <v>2.1666666666666665</v>
      </c>
      <c r="EM174">
        <v>-1</v>
      </c>
      <c r="EN174">
        <v>-1</v>
      </c>
      <c r="EO174">
        <v>-1</v>
      </c>
      <c r="EP174">
        <v>-1</v>
      </c>
      <c r="EQ174">
        <v>-1</v>
      </c>
      <c r="ER174">
        <v>-1</v>
      </c>
      <c r="ES174">
        <v>-1</v>
      </c>
      <c r="ET174">
        <v>-1</v>
      </c>
      <c r="EU174">
        <v>-1</v>
      </c>
      <c r="EV174">
        <v>-1</v>
      </c>
      <c r="EW174">
        <v>-1</v>
      </c>
      <c r="EX174">
        <v>-1</v>
      </c>
      <c r="EY174">
        <v>1.5000000000000002</v>
      </c>
      <c r="EZ174">
        <v>-1</v>
      </c>
      <c r="FA174">
        <v>-1</v>
      </c>
      <c r="FB174">
        <v>-1</v>
      </c>
      <c r="FC174">
        <v>-1</v>
      </c>
      <c r="FD174">
        <v>-1</v>
      </c>
      <c r="FE174">
        <v>2</v>
      </c>
      <c r="FF174">
        <v>2</v>
      </c>
      <c r="FG174">
        <v>1.5000000000000002</v>
      </c>
      <c r="FH174">
        <v>2.1666666666666665</v>
      </c>
      <c r="FI174">
        <v>-1</v>
      </c>
      <c r="FJ174">
        <v>-1</v>
      </c>
      <c r="FK174">
        <v>-1</v>
      </c>
      <c r="FL174">
        <v>-1</v>
      </c>
      <c r="FM174">
        <v>-1</v>
      </c>
      <c r="FN174">
        <v>0</v>
      </c>
      <c r="FO174">
        <v>2.1666666666666665</v>
      </c>
      <c r="FP174">
        <v>2.1666666666666665</v>
      </c>
      <c r="FQ174">
        <v>0</v>
      </c>
      <c r="FR174">
        <v>0</v>
      </c>
    </row>
    <row r="175" spans="1:176" x14ac:dyDescent="0.35">
      <c r="A175" t="s">
        <v>999</v>
      </c>
      <c r="B175">
        <v>0.5</v>
      </c>
      <c r="C175">
        <v>1</v>
      </c>
      <c r="D175">
        <v>2</v>
      </c>
      <c r="E175">
        <v>-1</v>
      </c>
      <c r="F175">
        <v>-1</v>
      </c>
      <c r="G175">
        <v>-1</v>
      </c>
      <c r="H175">
        <v>-1</v>
      </c>
      <c r="I175">
        <v>2</v>
      </c>
      <c r="J175">
        <v>-1</v>
      </c>
      <c r="K175">
        <v>-1</v>
      </c>
      <c r="L175">
        <v>2</v>
      </c>
      <c r="M175">
        <v>1</v>
      </c>
      <c r="N175">
        <v>-1</v>
      </c>
      <c r="O175">
        <v>2</v>
      </c>
      <c r="P175">
        <v>2</v>
      </c>
      <c r="Q175">
        <v>-1</v>
      </c>
      <c r="R175">
        <v>-1</v>
      </c>
      <c r="S175">
        <v>2</v>
      </c>
      <c r="T175">
        <v>2</v>
      </c>
      <c r="U175">
        <v>2</v>
      </c>
      <c r="V175">
        <v>0.5</v>
      </c>
      <c r="W175">
        <v>0.5</v>
      </c>
      <c r="X175">
        <v>-1</v>
      </c>
      <c r="Y175">
        <v>2</v>
      </c>
      <c r="Z175">
        <v>2</v>
      </c>
      <c r="AA175">
        <v>2</v>
      </c>
      <c r="AB175">
        <v>0.5</v>
      </c>
      <c r="AC175">
        <v>0.5</v>
      </c>
      <c r="AD175">
        <v>-1</v>
      </c>
      <c r="AE175">
        <v>-1</v>
      </c>
      <c r="AF175">
        <v>-1</v>
      </c>
      <c r="AG175">
        <v>-1</v>
      </c>
      <c r="AH175">
        <v>-1</v>
      </c>
      <c r="AI175">
        <v>-1</v>
      </c>
      <c r="AJ175">
        <v>-1</v>
      </c>
      <c r="AK175">
        <v>-1</v>
      </c>
      <c r="AL175">
        <v>-1</v>
      </c>
      <c r="AM175">
        <v>-1</v>
      </c>
      <c r="AN175">
        <v>1.5000000000000002</v>
      </c>
      <c r="AO175">
        <v>-1</v>
      </c>
      <c r="AP175">
        <v>-1</v>
      </c>
      <c r="AQ175">
        <v>-1</v>
      </c>
      <c r="AR175">
        <v>-1</v>
      </c>
      <c r="AS175">
        <v>-1</v>
      </c>
      <c r="AT175">
        <v>-1</v>
      </c>
      <c r="AU175">
        <v>-1</v>
      </c>
      <c r="AV175">
        <v>-1</v>
      </c>
      <c r="AW175">
        <v>-1</v>
      </c>
      <c r="AX175">
        <v>-1</v>
      </c>
      <c r="AY175">
        <v>-1</v>
      </c>
      <c r="AZ175">
        <v>-1</v>
      </c>
      <c r="BA175">
        <v>-1</v>
      </c>
      <c r="BB175">
        <v>-1</v>
      </c>
      <c r="BC175">
        <v>-1</v>
      </c>
      <c r="BD175">
        <v>-1</v>
      </c>
      <c r="BE175">
        <v>-1</v>
      </c>
      <c r="BF175">
        <v>-1</v>
      </c>
      <c r="BG175">
        <v>-1</v>
      </c>
      <c r="BH175">
        <v>-1</v>
      </c>
      <c r="BI175">
        <v>-1</v>
      </c>
      <c r="BJ175">
        <v>1.5000000000000002</v>
      </c>
      <c r="BK175">
        <v>-1</v>
      </c>
      <c r="BL175">
        <v>-1</v>
      </c>
      <c r="BM175">
        <v>-1</v>
      </c>
      <c r="BN175">
        <v>-1</v>
      </c>
      <c r="BO175">
        <v>-1</v>
      </c>
      <c r="BP175">
        <v>-1</v>
      </c>
      <c r="BQ175">
        <v>-1</v>
      </c>
      <c r="BR175">
        <v>-1</v>
      </c>
      <c r="BS175">
        <v>-1</v>
      </c>
      <c r="BT175">
        <v>1</v>
      </c>
      <c r="BU175">
        <v>-1</v>
      </c>
      <c r="BV175">
        <v>-1</v>
      </c>
      <c r="BW175">
        <v>-1</v>
      </c>
      <c r="BX175">
        <v>-1</v>
      </c>
      <c r="BY175">
        <v>-1</v>
      </c>
      <c r="BZ175">
        <v>-1</v>
      </c>
      <c r="CA175">
        <v>-1</v>
      </c>
      <c r="CB175">
        <v>-1</v>
      </c>
      <c r="CC175">
        <v>-1</v>
      </c>
      <c r="CD175">
        <v>-1</v>
      </c>
      <c r="CE175">
        <v>-1</v>
      </c>
      <c r="CF175">
        <v>1</v>
      </c>
      <c r="CG175">
        <v>-1</v>
      </c>
      <c r="CH175">
        <v>-1</v>
      </c>
      <c r="CI175">
        <v>-1</v>
      </c>
      <c r="CJ175">
        <v>-1</v>
      </c>
      <c r="CK175">
        <v>-1</v>
      </c>
      <c r="CL175">
        <v>-1</v>
      </c>
      <c r="CM175">
        <v>-1</v>
      </c>
      <c r="CN175">
        <v>-1</v>
      </c>
      <c r="CO175">
        <v>-1</v>
      </c>
      <c r="CP175">
        <v>-1</v>
      </c>
      <c r="CQ175">
        <v>-1</v>
      </c>
      <c r="CR175">
        <v>-1</v>
      </c>
      <c r="CS175">
        <v>-1</v>
      </c>
      <c r="CT175">
        <v>-1</v>
      </c>
      <c r="CU175">
        <v>1.5000000000000002</v>
      </c>
      <c r="CV175">
        <v>-1</v>
      </c>
      <c r="CW175">
        <v>-1</v>
      </c>
      <c r="CX175">
        <v>-1</v>
      </c>
      <c r="CY175">
        <v>-1</v>
      </c>
      <c r="CZ175">
        <v>-1</v>
      </c>
      <c r="DA175">
        <v>-1</v>
      </c>
      <c r="DB175">
        <v>-1</v>
      </c>
      <c r="DC175">
        <v>-1</v>
      </c>
      <c r="DD175">
        <v>-1</v>
      </c>
      <c r="DE175">
        <v>-1</v>
      </c>
      <c r="DF175">
        <v>-1</v>
      </c>
      <c r="DG175">
        <v>-1</v>
      </c>
      <c r="DH175">
        <v>-1</v>
      </c>
      <c r="DI175">
        <v>-1</v>
      </c>
      <c r="DJ175">
        <v>-1</v>
      </c>
      <c r="DK175">
        <v>-1</v>
      </c>
      <c r="DL175">
        <v>-1</v>
      </c>
      <c r="DM175">
        <v>-1</v>
      </c>
      <c r="DN175">
        <v>-1</v>
      </c>
      <c r="DO175">
        <v>-1</v>
      </c>
      <c r="DP175">
        <v>-1</v>
      </c>
      <c r="DQ175">
        <v>-1</v>
      </c>
      <c r="DR175">
        <v>1</v>
      </c>
      <c r="DS175">
        <v>0.5</v>
      </c>
      <c r="DT175">
        <v>-1</v>
      </c>
      <c r="DU175">
        <v>-1</v>
      </c>
      <c r="DV175">
        <v>-1</v>
      </c>
      <c r="DW175">
        <v>-1</v>
      </c>
      <c r="DX175">
        <v>-1</v>
      </c>
      <c r="DY175">
        <v>-1</v>
      </c>
      <c r="DZ175">
        <v>-1</v>
      </c>
      <c r="EA175">
        <v>-1</v>
      </c>
      <c r="EB175">
        <v>-1</v>
      </c>
      <c r="EC175">
        <v>-1</v>
      </c>
      <c r="ED175">
        <v>-1</v>
      </c>
      <c r="EE175">
        <v>-1</v>
      </c>
      <c r="EF175">
        <v>-1</v>
      </c>
      <c r="EG175">
        <v>-1</v>
      </c>
      <c r="EH175">
        <v>-1</v>
      </c>
      <c r="EI175">
        <v>-1</v>
      </c>
      <c r="EJ175">
        <v>-1</v>
      </c>
      <c r="EK175">
        <v>-1</v>
      </c>
      <c r="EL175">
        <v>2.1666666666666665</v>
      </c>
      <c r="EM175">
        <v>-1</v>
      </c>
      <c r="EN175">
        <v>-1</v>
      </c>
      <c r="EO175">
        <v>-1</v>
      </c>
      <c r="EP175">
        <v>-1</v>
      </c>
      <c r="EQ175">
        <v>-1</v>
      </c>
      <c r="ER175">
        <v>-1</v>
      </c>
      <c r="ES175">
        <v>-1</v>
      </c>
      <c r="ET175">
        <v>-1</v>
      </c>
      <c r="EU175">
        <v>-1</v>
      </c>
      <c r="EV175">
        <v>-1</v>
      </c>
      <c r="EW175">
        <v>-1</v>
      </c>
      <c r="EX175">
        <v>-1</v>
      </c>
      <c r="EY175">
        <v>1.5000000000000002</v>
      </c>
      <c r="EZ175">
        <v>-1</v>
      </c>
      <c r="FA175">
        <v>-1</v>
      </c>
      <c r="FB175">
        <v>-1</v>
      </c>
      <c r="FC175">
        <v>-1</v>
      </c>
      <c r="FD175">
        <v>-1</v>
      </c>
      <c r="FE175">
        <v>2</v>
      </c>
      <c r="FF175">
        <v>2</v>
      </c>
      <c r="FG175">
        <v>1.5000000000000002</v>
      </c>
      <c r="FH175">
        <v>2.1666666666666665</v>
      </c>
      <c r="FI175">
        <v>-1</v>
      </c>
      <c r="FJ175">
        <v>-1</v>
      </c>
      <c r="FK175">
        <v>-1</v>
      </c>
      <c r="FL175">
        <v>-1</v>
      </c>
      <c r="FM175">
        <v>-1</v>
      </c>
      <c r="FN175">
        <v>0</v>
      </c>
      <c r="FO175">
        <v>2.1666666666666665</v>
      </c>
      <c r="FP175">
        <v>2.1666666666666665</v>
      </c>
      <c r="FQ175">
        <v>0</v>
      </c>
      <c r="FR175">
        <v>0</v>
      </c>
      <c r="FS175">
        <v>0</v>
      </c>
    </row>
    <row r="176" spans="1:176" x14ac:dyDescent="0.35">
      <c r="A176" t="s">
        <v>1000</v>
      </c>
      <c r="B176">
        <v>0.5</v>
      </c>
      <c r="C176">
        <v>1</v>
      </c>
      <c r="D176">
        <v>2</v>
      </c>
      <c r="E176">
        <v>-1</v>
      </c>
      <c r="F176">
        <v>-1</v>
      </c>
      <c r="G176">
        <v>-1</v>
      </c>
      <c r="H176">
        <v>-1</v>
      </c>
      <c r="I176">
        <v>2</v>
      </c>
      <c r="J176">
        <v>-1</v>
      </c>
      <c r="K176">
        <v>-1</v>
      </c>
      <c r="L176">
        <v>2</v>
      </c>
      <c r="M176">
        <v>1</v>
      </c>
      <c r="N176">
        <v>-1</v>
      </c>
      <c r="O176">
        <v>2</v>
      </c>
      <c r="P176">
        <v>2</v>
      </c>
      <c r="Q176">
        <v>-1</v>
      </c>
      <c r="R176">
        <v>-1</v>
      </c>
      <c r="S176">
        <v>2</v>
      </c>
      <c r="T176">
        <v>2</v>
      </c>
      <c r="U176">
        <v>2</v>
      </c>
      <c r="V176">
        <v>0.5</v>
      </c>
      <c r="W176">
        <v>0.5</v>
      </c>
      <c r="X176">
        <v>-1</v>
      </c>
      <c r="Y176">
        <v>2</v>
      </c>
      <c r="Z176">
        <v>2</v>
      </c>
      <c r="AA176">
        <v>2</v>
      </c>
      <c r="AB176">
        <v>0.5</v>
      </c>
      <c r="AC176">
        <v>0.5</v>
      </c>
      <c r="AD176">
        <v>-1</v>
      </c>
      <c r="AE176">
        <v>-1</v>
      </c>
      <c r="AF176">
        <v>-1</v>
      </c>
      <c r="AG176">
        <v>-1</v>
      </c>
      <c r="AH176">
        <v>-1</v>
      </c>
      <c r="AI176">
        <v>-1</v>
      </c>
      <c r="AJ176">
        <v>-1</v>
      </c>
      <c r="AK176">
        <v>-1</v>
      </c>
      <c r="AL176">
        <v>-1</v>
      </c>
      <c r="AM176">
        <v>-1</v>
      </c>
      <c r="AN176">
        <v>1.5000000000000002</v>
      </c>
      <c r="AO176">
        <v>-1</v>
      </c>
      <c r="AP176">
        <v>-1</v>
      </c>
      <c r="AQ176">
        <v>-1</v>
      </c>
      <c r="AR176">
        <v>-1</v>
      </c>
      <c r="AS176">
        <v>-1</v>
      </c>
      <c r="AT176">
        <v>-1</v>
      </c>
      <c r="AU176">
        <v>-1</v>
      </c>
      <c r="AV176">
        <v>-1</v>
      </c>
      <c r="AW176">
        <v>-1</v>
      </c>
      <c r="AX176">
        <v>-1</v>
      </c>
      <c r="AY176">
        <v>-1</v>
      </c>
      <c r="AZ176">
        <v>-1</v>
      </c>
      <c r="BA176">
        <v>-1</v>
      </c>
      <c r="BB176">
        <v>-1</v>
      </c>
      <c r="BC176">
        <v>-1</v>
      </c>
      <c r="BD176">
        <v>-1</v>
      </c>
      <c r="BE176">
        <v>-1</v>
      </c>
      <c r="BF176">
        <v>-1</v>
      </c>
      <c r="BG176">
        <v>-1</v>
      </c>
      <c r="BH176">
        <v>-1</v>
      </c>
      <c r="BI176">
        <v>-1</v>
      </c>
      <c r="BJ176">
        <v>1.5000000000000002</v>
      </c>
      <c r="BK176">
        <v>-1</v>
      </c>
      <c r="BL176">
        <v>-1</v>
      </c>
      <c r="BM176">
        <v>-1</v>
      </c>
      <c r="BN176">
        <v>-1</v>
      </c>
      <c r="BO176">
        <v>-1</v>
      </c>
      <c r="BP176">
        <v>-1</v>
      </c>
      <c r="BQ176">
        <v>-1</v>
      </c>
      <c r="BR176">
        <v>-1</v>
      </c>
      <c r="BS176">
        <v>-1</v>
      </c>
      <c r="BT176">
        <v>1</v>
      </c>
      <c r="BU176">
        <v>-1</v>
      </c>
      <c r="BV176">
        <v>-1</v>
      </c>
      <c r="BW176">
        <v>-1</v>
      </c>
      <c r="BX176">
        <v>-1</v>
      </c>
      <c r="BY176">
        <v>-1</v>
      </c>
      <c r="BZ176">
        <v>-1</v>
      </c>
      <c r="CA176">
        <v>-1</v>
      </c>
      <c r="CB176">
        <v>-1</v>
      </c>
      <c r="CC176">
        <v>-1</v>
      </c>
      <c r="CD176">
        <v>-1</v>
      </c>
      <c r="CE176">
        <v>-1</v>
      </c>
      <c r="CF176">
        <v>1</v>
      </c>
      <c r="CG176">
        <v>-1</v>
      </c>
      <c r="CH176">
        <v>-1</v>
      </c>
      <c r="CI176">
        <v>-1</v>
      </c>
      <c r="CJ176">
        <v>-1</v>
      </c>
      <c r="CK176">
        <v>-1</v>
      </c>
      <c r="CL176">
        <v>-1</v>
      </c>
      <c r="CM176">
        <v>-1</v>
      </c>
      <c r="CN176">
        <v>-1</v>
      </c>
      <c r="CO176">
        <v>-1</v>
      </c>
      <c r="CP176">
        <v>-1</v>
      </c>
      <c r="CQ176">
        <v>-1</v>
      </c>
      <c r="CR176">
        <v>-1</v>
      </c>
      <c r="CS176">
        <v>-1</v>
      </c>
      <c r="CT176">
        <v>-1</v>
      </c>
      <c r="CU176">
        <v>1.5000000000000002</v>
      </c>
      <c r="CV176">
        <v>-1</v>
      </c>
      <c r="CW176">
        <v>-1</v>
      </c>
      <c r="CX176">
        <v>-1</v>
      </c>
      <c r="CY176">
        <v>-1</v>
      </c>
      <c r="CZ176">
        <v>-1</v>
      </c>
      <c r="DA176">
        <v>-1</v>
      </c>
      <c r="DB176">
        <v>-1</v>
      </c>
      <c r="DC176">
        <v>-1</v>
      </c>
      <c r="DD176">
        <v>-1</v>
      </c>
      <c r="DE176">
        <v>-1</v>
      </c>
      <c r="DF176">
        <v>-1</v>
      </c>
      <c r="DG176">
        <v>-1</v>
      </c>
      <c r="DH176">
        <v>-1</v>
      </c>
      <c r="DI176">
        <v>-1</v>
      </c>
      <c r="DJ176">
        <v>-1</v>
      </c>
      <c r="DK176">
        <v>-1</v>
      </c>
      <c r="DL176">
        <v>-1</v>
      </c>
      <c r="DM176">
        <v>-1</v>
      </c>
      <c r="DN176">
        <v>-1</v>
      </c>
      <c r="DO176">
        <v>-1</v>
      </c>
      <c r="DP176">
        <v>-1</v>
      </c>
      <c r="DQ176">
        <v>-1</v>
      </c>
      <c r="DR176">
        <v>1</v>
      </c>
      <c r="DS176">
        <v>0.5</v>
      </c>
      <c r="DT176">
        <v>-1</v>
      </c>
      <c r="DU176">
        <v>-1</v>
      </c>
      <c r="DV176">
        <v>-1</v>
      </c>
      <c r="DW176">
        <v>-1</v>
      </c>
      <c r="DX176">
        <v>-1</v>
      </c>
      <c r="DY176">
        <v>-1</v>
      </c>
      <c r="DZ176">
        <v>-1</v>
      </c>
      <c r="EA176">
        <v>-1</v>
      </c>
      <c r="EB176">
        <v>-1</v>
      </c>
      <c r="EC176">
        <v>-1</v>
      </c>
      <c r="ED176">
        <v>-1</v>
      </c>
      <c r="EE176">
        <v>-1</v>
      </c>
      <c r="EF176">
        <v>-1</v>
      </c>
      <c r="EG176">
        <v>-1</v>
      </c>
      <c r="EH176">
        <v>-1</v>
      </c>
      <c r="EI176">
        <v>-1</v>
      </c>
      <c r="EJ176">
        <v>-1</v>
      </c>
      <c r="EK176">
        <v>-1</v>
      </c>
      <c r="EL176">
        <v>2.1666666666666665</v>
      </c>
      <c r="EM176">
        <v>-1</v>
      </c>
      <c r="EN176">
        <v>-1</v>
      </c>
      <c r="EO176">
        <v>-1</v>
      </c>
      <c r="EP176">
        <v>-1</v>
      </c>
      <c r="EQ176">
        <v>-1</v>
      </c>
      <c r="ER176">
        <v>-1</v>
      </c>
      <c r="ES176">
        <v>-1</v>
      </c>
      <c r="ET176">
        <v>-1</v>
      </c>
      <c r="EU176">
        <v>-1</v>
      </c>
      <c r="EV176">
        <v>-1</v>
      </c>
      <c r="EW176">
        <v>-1</v>
      </c>
      <c r="EX176">
        <v>-1</v>
      </c>
      <c r="EY176">
        <v>1.5000000000000002</v>
      </c>
      <c r="EZ176">
        <v>-1</v>
      </c>
      <c r="FA176">
        <v>-1</v>
      </c>
      <c r="FB176">
        <v>-1</v>
      </c>
      <c r="FC176">
        <v>-1</v>
      </c>
      <c r="FD176">
        <v>-1</v>
      </c>
      <c r="FE176">
        <v>2</v>
      </c>
      <c r="FF176">
        <v>2</v>
      </c>
      <c r="FG176">
        <v>1.5000000000000002</v>
      </c>
      <c r="FH176">
        <v>2.1666666666666665</v>
      </c>
      <c r="FI176">
        <v>-1</v>
      </c>
      <c r="FJ176">
        <v>-1</v>
      </c>
      <c r="FK176">
        <v>-1</v>
      </c>
      <c r="FL176">
        <v>-1</v>
      </c>
      <c r="FM176">
        <v>-1</v>
      </c>
      <c r="FN176">
        <v>0</v>
      </c>
      <c r="FO176">
        <v>2.1666666666666665</v>
      </c>
      <c r="FP176">
        <v>2.1666666666666665</v>
      </c>
      <c r="FQ176">
        <v>0</v>
      </c>
      <c r="FR176">
        <v>0</v>
      </c>
      <c r="FS176">
        <v>0</v>
      </c>
      <c r="FT176">
        <v>0</v>
      </c>
    </row>
    <row r="177" spans="1:192" x14ac:dyDescent="0.35">
      <c r="A177" t="s">
        <v>1001</v>
      </c>
      <c r="B177">
        <v>2.9999999999999996</v>
      </c>
      <c r="C177">
        <v>3.4999999999999996</v>
      </c>
      <c r="D177">
        <v>3.4999999999999996</v>
      </c>
      <c r="E177">
        <v>1</v>
      </c>
      <c r="F177">
        <v>0.66666666666666663</v>
      </c>
      <c r="G177">
        <v>0</v>
      </c>
      <c r="H177">
        <v>0</v>
      </c>
      <c r="I177">
        <v>3.4999999999999996</v>
      </c>
      <c r="J177">
        <v>1.8333333333333335</v>
      </c>
      <c r="K177">
        <v>-1</v>
      </c>
      <c r="L177">
        <v>3.4999999999999996</v>
      </c>
      <c r="M177">
        <v>3.4999999999999996</v>
      </c>
      <c r="N177">
        <v>1.1666666666666667</v>
      </c>
      <c r="O177">
        <v>3.4999999999999996</v>
      </c>
      <c r="P177">
        <v>3.4999999999999996</v>
      </c>
      <c r="Q177">
        <v>1</v>
      </c>
      <c r="R177">
        <v>-1</v>
      </c>
      <c r="S177">
        <v>3.4999999999999996</v>
      </c>
      <c r="T177">
        <v>3.4999999999999996</v>
      </c>
      <c r="U177">
        <v>3.4999999999999996</v>
      </c>
      <c r="V177">
        <v>2.9999999999999996</v>
      </c>
      <c r="W177">
        <v>2.4999999999999996</v>
      </c>
      <c r="X177">
        <v>0</v>
      </c>
      <c r="Y177">
        <v>3.4999999999999996</v>
      </c>
      <c r="Z177">
        <v>3.4999999999999996</v>
      </c>
      <c r="AA177">
        <v>3.4999999999999996</v>
      </c>
      <c r="AB177">
        <v>2.9999999999999996</v>
      </c>
      <c r="AC177">
        <v>2.9999999999999996</v>
      </c>
      <c r="AD177">
        <v>2.9999999999999996</v>
      </c>
      <c r="AE177">
        <v>2</v>
      </c>
      <c r="AF177">
        <v>1</v>
      </c>
      <c r="AG177">
        <v>1.3333333333333335</v>
      </c>
      <c r="AH177">
        <v>-1</v>
      </c>
      <c r="AI177">
        <v>-1</v>
      </c>
      <c r="AJ177">
        <v>-1</v>
      </c>
      <c r="AK177">
        <v>-1</v>
      </c>
      <c r="AL177">
        <v>-1</v>
      </c>
      <c r="AM177">
        <v>-1</v>
      </c>
      <c r="AN177">
        <v>2.9999999999999996</v>
      </c>
      <c r="AO177">
        <v>-1</v>
      </c>
      <c r="AP177">
        <v>-1</v>
      </c>
      <c r="AQ177">
        <v>-1</v>
      </c>
      <c r="AR177">
        <v>1</v>
      </c>
      <c r="AS177">
        <v>-1</v>
      </c>
      <c r="AT177">
        <v>1.8333333333333335</v>
      </c>
      <c r="AU177">
        <v>1.8333333333333335</v>
      </c>
      <c r="AV177">
        <v>-1</v>
      </c>
      <c r="AW177">
        <v>0</v>
      </c>
      <c r="AX177">
        <v>1.5</v>
      </c>
      <c r="AY177">
        <v>-1</v>
      </c>
      <c r="AZ177">
        <v>-1</v>
      </c>
      <c r="BA177">
        <v>-1</v>
      </c>
      <c r="BB177">
        <v>-1</v>
      </c>
      <c r="BC177">
        <v>-1</v>
      </c>
      <c r="BD177">
        <v>2</v>
      </c>
      <c r="BE177">
        <v>2.9999999999999996</v>
      </c>
      <c r="BF177">
        <v>-1</v>
      </c>
      <c r="BG177">
        <v>2.9999999999999996</v>
      </c>
      <c r="BH177">
        <v>2.9999999999999996</v>
      </c>
      <c r="BI177">
        <v>-1</v>
      </c>
      <c r="BJ177">
        <v>2.9999999999999996</v>
      </c>
      <c r="BK177">
        <v>-1</v>
      </c>
      <c r="BL177">
        <v>2</v>
      </c>
      <c r="BM177">
        <v>1</v>
      </c>
      <c r="BN177">
        <v>0</v>
      </c>
      <c r="BO177">
        <v>0</v>
      </c>
      <c r="BP177">
        <v>-1</v>
      </c>
      <c r="BQ177">
        <v>-1</v>
      </c>
      <c r="BR177">
        <v>2.5</v>
      </c>
      <c r="BS177">
        <v>1.5</v>
      </c>
      <c r="BT177">
        <v>3.4999999999999996</v>
      </c>
      <c r="BU177">
        <v>-1</v>
      </c>
      <c r="BV177">
        <v>1.5000000000000002</v>
      </c>
      <c r="BW177">
        <v>-1</v>
      </c>
      <c r="BX177">
        <v>-1</v>
      </c>
      <c r="BY177">
        <v>-1</v>
      </c>
      <c r="BZ177">
        <v>1.3333333333333335</v>
      </c>
      <c r="CA177">
        <v>0</v>
      </c>
      <c r="CB177">
        <v>2.9999999999999996</v>
      </c>
      <c r="CC177">
        <v>-1</v>
      </c>
      <c r="CD177">
        <v>2.833333333333333</v>
      </c>
      <c r="CE177">
        <v>2</v>
      </c>
      <c r="CF177">
        <v>3.4999999999999996</v>
      </c>
      <c r="CG177">
        <v>1.3333333333333335</v>
      </c>
      <c r="CH177">
        <v>-1</v>
      </c>
      <c r="CI177">
        <v>-1</v>
      </c>
      <c r="CJ177">
        <v>0.16666666666666666</v>
      </c>
      <c r="CK177">
        <v>-1</v>
      </c>
      <c r="CL177">
        <v>2.5</v>
      </c>
      <c r="CM177">
        <v>-1</v>
      </c>
      <c r="CN177">
        <v>-1</v>
      </c>
      <c r="CO177">
        <v>2</v>
      </c>
      <c r="CP177">
        <v>-1</v>
      </c>
      <c r="CQ177">
        <v>0</v>
      </c>
      <c r="CR177">
        <v>3.4999999999999996</v>
      </c>
      <c r="CS177">
        <v>-1</v>
      </c>
      <c r="CT177">
        <v>-1</v>
      </c>
      <c r="CU177">
        <v>2.9999999999999996</v>
      </c>
      <c r="CV177">
        <v>0.99999999999999989</v>
      </c>
      <c r="CW177">
        <v>-1</v>
      </c>
      <c r="CX177">
        <v>-1</v>
      </c>
      <c r="CY177">
        <v>0</v>
      </c>
      <c r="CZ177">
        <v>-1</v>
      </c>
      <c r="DA177">
        <v>-1</v>
      </c>
      <c r="DB177">
        <v>1.5</v>
      </c>
      <c r="DC177">
        <v>-1</v>
      </c>
      <c r="DD177">
        <v>2.9999999999999996</v>
      </c>
      <c r="DE177">
        <v>1.3333333333333335</v>
      </c>
      <c r="DF177">
        <v>2</v>
      </c>
      <c r="DG177">
        <v>-1</v>
      </c>
      <c r="DH177">
        <v>2</v>
      </c>
      <c r="DI177">
        <v>2</v>
      </c>
      <c r="DJ177">
        <v>-1</v>
      </c>
      <c r="DK177">
        <v>-1</v>
      </c>
      <c r="DL177">
        <v>2</v>
      </c>
      <c r="DM177">
        <v>-1</v>
      </c>
      <c r="DN177">
        <v>-1</v>
      </c>
      <c r="DO177">
        <v>2</v>
      </c>
      <c r="DP177">
        <v>0</v>
      </c>
      <c r="DQ177">
        <v>1.8333333333333335</v>
      </c>
      <c r="DR177">
        <v>3.4999999999999996</v>
      </c>
      <c r="DS177">
        <v>2.9999999999999996</v>
      </c>
      <c r="DT177">
        <v>2.5</v>
      </c>
      <c r="DU177">
        <v>0</v>
      </c>
      <c r="DV177">
        <v>0.16666666666666666</v>
      </c>
      <c r="DW177">
        <v>2.9999999999999996</v>
      </c>
      <c r="DX177">
        <v>0</v>
      </c>
      <c r="DY177">
        <v>1.8333333333333335</v>
      </c>
      <c r="DZ177">
        <v>1.1666666666666667</v>
      </c>
      <c r="EA177">
        <v>2.9999999999999996</v>
      </c>
      <c r="EB177">
        <v>-1</v>
      </c>
      <c r="EC177">
        <v>2.9999999999999996</v>
      </c>
      <c r="ED177">
        <v>0.83333333333333326</v>
      </c>
      <c r="EE177">
        <v>-1</v>
      </c>
      <c r="EF177">
        <v>2.9999999999999996</v>
      </c>
      <c r="EG177">
        <v>-1</v>
      </c>
      <c r="EH177">
        <v>2.9999999999999996</v>
      </c>
      <c r="EI177">
        <v>1</v>
      </c>
      <c r="EJ177">
        <v>-1</v>
      </c>
      <c r="EK177">
        <v>-1</v>
      </c>
      <c r="EL177">
        <v>2.1666666666666665</v>
      </c>
      <c r="EM177">
        <v>1.8333333333333335</v>
      </c>
      <c r="EN177">
        <v>-1</v>
      </c>
      <c r="EO177">
        <v>2.9999999999999996</v>
      </c>
      <c r="EP177">
        <v>2.9999999999999996</v>
      </c>
      <c r="EQ177">
        <v>1.6666666666666667</v>
      </c>
      <c r="ER177">
        <v>-1</v>
      </c>
      <c r="ES177">
        <v>-1</v>
      </c>
      <c r="ET177">
        <v>-1</v>
      </c>
      <c r="EU177">
        <v>-1</v>
      </c>
      <c r="EV177">
        <v>-1</v>
      </c>
      <c r="EW177">
        <v>2.9999999999999996</v>
      </c>
      <c r="EX177">
        <v>2.333333333333333</v>
      </c>
      <c r="EY177">
        <v>2.9999999999999996</v>
      </c>
      <c r="EZ177">
        <v>2.4999999999999996</v>
      </c>
      <c r="FA177">
        <v>2.333333333333333</v>
      </c>
      <c r="FB177">
        <v>1</v>
      </c>
      <c r="FC177">
        <v>1.8333333333333335</v>
      </c>
      <c r="FD177">
        <v>1.6666666666666667</v>
      </c>
      <c r="FE177">
        <v>3.4999999999999996</v>
      </c>
      <c r="FF177">
        <v>3.4999999999999996</v>
      </c>
      <c r="FG177">
        <v>2.9999999999999996</v>
      </c>
      <c r="FH177">
        <v>2.1666666666666665</v>
      </c>
      <c r="FI177">
        <v>-1</v>
      </c>
      <c r="FJ177">
        <v>2.333333333333333</v>
      </c>
      <c r="FK177">
        <v>-1</v>
      </c>
      <c r="FL177">
        <v>1.3333333333333335</v>
      </c>
      <c r="FM177">
        <v>-1</v>
      </c>
      <c r="FN177">
        <v>2.5</v>
      </c>
      <c r="FO177">
        <v>2.1666666666666665</v>
      </c>
      <c r="FP177">
        <v>2.6666666666666665</v>
      </c>
      <c r="FQ177">
        <v>2.5</v>
      </c>
      <c r="FR177">
        <v>2.5</v>
      </c>
      <c r="FS177">
        <v>2.5</v>
      </c>
      <c r="FT177">
        <v>2.5</v>
      </c>
      <c r="FU177">
        <v>0</v>
      </c>
    </row>
    <row r="178" spans="1:192" x14ac:dyDescent="0.35">
      <c r="A178" t="s">
        <v>1002</v>
      </c>
      <c r="B178">
        <v>3.4999999999999996</v>
      </c>
      <c r="C178">
        <v>3.9999999999999996</v>
      </c>
      <c r="D178">
        <v>3.9999999999999996</v>
      </c>
      <c r="E178">
        <v>1</v>
      </c>
      <c r="F178">
        <v>0.66666666666666663</v>
      </c>
      <c r="G178">
        <v>0.5</v>
      </c>
      <c r="H178">
        <v>0</v>
      </c>
      <c r="I178">
        <v>3.9999999999999996</v>
      </c>
      <c r="J178">
        <v>2.3333333333333335</v>
      </c>
      <c r="K178">
        <v>-1</v>
      </c>
      <c r="L178">
        <v>3.9999999999999996</v>
      </c>
      <c r="M178">
        <v>3.9999999999999996</v>
      </c>
      <c r="N178">
        <v>1.1666666666666667</v>
      </c>
      <c r="O178">
        <v>3.9999999999999996</v>
      </c>
      <c r="P178">
        <v>3.9999999999999996</v>
      </c>
      <c r="Q178">
        <v>1.5</v>
      </c>
      <c r="R178">
        <v>-1</v>
      </c>
      <c r="S178">
        <v>3.9999999999999996</v>
      </c>
      <c r="T178">
        <v>3.9999999999999996</v>
      </c>
      <c r="U178">
        <v>3.9999999999999996</v>
      </c>
      <c r="V178">
        <v>3.4999999999999996</v>
      </c>
      <c r="W178">
        <v>2.9999999999999996</v>
      </c>
      <c r="X178">
        <v>0</v>
      </c>
      <c r="Y178">
        <v>3.9999999999999996</v>
      </c>
      <c r="Z178">
        <v>3.9999999999999996</v>
      </c>
      <c r="AA178">
        <v>3.9999999999999996</v>
      </c>
      <c r="AB178">
        <v>3.4999999999999996</v>
      </c>
      <c r="AC178">
        <v>3.4999999999999996</v>
      </c>
      <c r="AD178">
        <v>3.4999999999999996</v>
      </c>
      <c r="AE178">
        <v>2.5</v>
      </c>
      <c r="AF178">
        <v>1</v>
      </c>
      <c r="AG178">
        <v>1.3333333333333335</v>
      </c>
      <c r="AH178">
        <v>-1</v>
      </c>
      <c r="AI178">
        <v>-1</v>
      </c>
      <c r="AJ178">
        <v>-1</v>
      </c>
      <c r="AK178">
        <v>-1</v>
      </c>
      <c r="AL178">
        <v>-1</v>
      </c>
      <c r="AM178">
        <v>-1</v>
      </c>
      <c r="AN178">
        <v>3.4999999999999996</v>
      </c>
      <c r="AO178">
        <v>-1</v>
      </c>
      <c r="AP178">
        <v>-1</v>
      </c>
      <c r="AQ178">
        <v>-1</v>
      </c>
      <c r="AR178">
        <v>1</v>
      </c>
      <c r="AS178">
        <v>-1</v>
      </c>
      <c r="AT178">
        <v>2.3333333333333335</v>
      </c>
      <c r="AU178">
        <v>2.3333333333333335</v>
      </c>
      <c r="AV178">
        <v>-1</v>
      </c>
      <c r="AW178">
        <v>0</v>
      </c>
      <c r="AX178">
        <v>1.5</v>
      </c>
      <c r="AY178">
        <v>-1</v>
      </c>
      <c r="AZ178">
        <v>-1</v>
      </c>
      <c r="BA178">
        <v>-1</v>
      </c>
      <c r="BB178">
        <v>-1</v>
      </c>
      <c r="BC178">
        <v>-1</v>
      </c>
      <c r="BD178">
        <v>2.5</v>
      </c>
      <c r="BE178">
        <v>3.4999999999999996</v>
      </c>
      <c r="BF178">
        <v>-1</v>
      </c>
      <c r="BG178">
        <v>3.4999999999999996</v>
      </c>
      <c r="BH178">
        <v>3.4999999999999996</v>
      </c>
      <c r="BI178">
        <v>-1</v>
      </c>
      <c r="BJ178">
        <v>3.4999999999999996</v>
      </c>
      <c r="BK178">
        <v>-1</v>
      </c>
      <c r="BL178">
        <v>2.5</v>
      </c>
      <c r="BM178">
        <v>1</v>
      </c>
      <c r="BN178">
        <v>0</v>
      </c>
      <c r="BO178">
        <v>0</v>
      </c>
      <c r="BP178">
        <v>-1</v>
      </c>
      <c r="BQ178">
        <v>-1</v>
      </c>
      <c r="BR178">
        <v>3</v>
      </c>
      <c r="BS178">
        <v>2</v>
      </c>
      <c r="BT178">
        <v>3.9999999999999996</v>
      </c>
      <c r="BU178">
        <v>-1</v>
      </c>
      <c r="BV178">
        <v>1.5000000000000002</v>
      </c>
      <c r="BW178">
        <v>-1</v>
      </c>
      <c r="BX178">
        <v>-1</v>
      </c>
      <c r="BY178">
        <v>-1</v>
      </c>
      <c r="BZ178">
        <v>1.3333333333333335</v>
      </c>
      <c r="CA178">
        <v>0</v>
      </c>
      <c r="CB178">
        <v>3.4999999999999996</v>
      </c>
      <c r="CC178">
        <v>-1</v>
      </c>
      <c r="CD178">
        <v>2.833333333333333</v>
      </c>
      <c r="CE178">
        <v>2</v>
      </c>
      <c r="CF178">
        <v>3.9999999999999996</v>
      </c>
      <c r="CG178">
        <v>1.3333333333333335</v>
      </c>
      <c r="CH178">
        <v>-1</v>
      </c>
      <c r="CI178">
        <v>-1</v>
      </c>
      <c r="CJ178">
        <v>0.16666666666666666</v>
      </c>
      <c r="CK178">
        <v>-1</v>
      </c>
      <c r="CL178">
        <v>3</v>
      </c>
      <c r="CM178">
        <v>-1</v>
      </c>
      <c r="CN178">
        <v>-1</v>
      </c>
      <c r="CO178">
        <v>2.5</v>
      </c>
      <c r="CP178">
        <v>-1</v>
      </c>
      <c r="CQ178">
        <v>0</v>
      </c>
      <c r="CR178">
        <v>3.9999999999999996</v>
      </c>
      <c r="CS178">
        <v>-1</v>
      </c>
      <c r="CT178">
        <v>-1</v>
      </c>
      <c r="CU178">
        <v>3.4999999999999996</v>
      </c>
      <c r="CV178">
        <v>1.5</v>
      </c>
      <c r="CW178">
        <v>-1</v>
      </c>
      <c r="CX178">
        <v>-1</v>
      </c>
      <c r="CY178">
        <v>0</v>
      </c>
      <c r="CZ178">
        <v>-1</v>
      </c>
      <c r="DA178">
        <v>-1</v>
      </c>
      <c r="DB178">
        <v>2</v>
      </c>
      <c r="DC178">
        <v>-1</v>
      </c>
      <c r="DD178">
        <v>3.4999999999999996</v>
      </c>
      <c r="DE178">
        <v>1.8333333333333335</v>
      </c>
      <c r="DF178">
        <v>2.5</v>
      </c>
      <c r="DG178">
        <v>-1</v>
      </c>
      <c r="DH178">
        <v>2.5</v>
      </c>
      <c r="DI178">
        <v>2</v>
      </c>
      <c r="DJ178">
        <v>-1</v>
      </c>
      <c r="DK178">
        <v>-1</v>
      </c>
      <c r="DL178">
        <v>2.5</v>
      </c>
      <c r="DM178">
        <v>-1</v>
      </c>
      <c r="DN178">
        <v>-1</v>
      </c>
      <c r="DO178">
        <v>2.5</v>
      </c>
      <c r="DP178">
        <v>0</v>
      </c>
      <c r="DQ178">
        <v>1.8333333333333335</v>
      </c>
      <c r="DR178">
        <v>3.9999999999999996</v>
      </c>
      <c r="DS178">
        <v>3.4999999999999996</v>
      </c>
      <c r="DT178">
        <v>3</v>
      </c>
      <c r="DU178">
        <v>0</v>
      </c>
      <c r="DV178">
        <v>0.16666666666666666</v>
      </c>
      <c r="DW178">
        <v>3.4999999999999996</v>
      </c>
      <c r="DX178">
        <v>0</v>
      </c>
      <c r="DY178">
        <v>1.8333333333333335</v>
      </c>
      <c r="DZ178">
        <v>1.1666666666666667</v>
      </c>
      <c r="EA178">
        <v>3.4999999999999996</v>
      </c>
      <c r="EB178">
        <v>-1</v>
      </c>
      <c r="EC178">
        <v>3.4999999999999996</v>
      </c>
      <c r="ED178">
        <v>0.83333333333333326</v>
      </c>
      <c r="EE178">
        <v>-1</v>
      </c>
      <c r="EF178">
        <v>3.4999999999999996</v>
      </c>
      <c r="EG178">
        <v>-1</v>
      </c>
      <c r="EH178">
        <v>3.4999999999999996</v>
      </c>
      <c r="EI178">
        <v>1</v>
      </c>
      <c r="EJ178">
        <v>-1</v>
      </c>
      <c r="EK178">
        <v>-1</v>
      </c>
      <c r="EL178">
        <v>2.1666666666666665</v>
      </c>
      <c r="EM178">
        <v>2.3333333333333335</v>
      </c>
      <c r="EN178">
        <v>-1</v>
      </c>
      <c r="EO178">
        <v>3.4999999999999996</v>
      </c>
      <c r="EP178">
        <v>3.4999999999999996</v>
      </c>
      <c r="EQ178">
        <v>1.6666666666666667</v>
      </c>
      <c r="ER178">
        <v>-1</v>
      </c>
      <c r="ES178">
        <v>-1</v>
      </c>
      <c r="ET178">
        <v>-1</v>
      </c>
      <c r="EU178">
        <v>-1</v>
      </c>
      <c r="EV178">
        <v>-1</v>
      </c>
      <c r="EW178">
        <v>3.4999999999999996</v>
      </c>
      <c r="EX178">
        <v>2.333333333333333</v>
      </c>
      <c r="EY178">
        <v>3.4999999999999996</v>
      </c>
      <c r="EZ178">
        <v>2.9999999999999996</v>
      </c>
      <c r="FA178">
        <v>2.333333333333333</v>
      </c>
      <c r="FB178">
        <v>1</v>
      </c>
      <c r="FC178">
        <v>2.3333333333333335</v>
      </c>
      <c r="FD178">
        <v>1.6666666666666667</v>
      </c>
      <c r="FE178">
        <v>3.9999999999999996</v>
      </c>
      <c r="FF178">
        <v>3.9999999999999996</v>
      </c>
      <c r="FG178">
        <v>3.4999999999999996</v>
      </c>
      <c r="FH178">
        <v>2.1666666666666665</v>
      </c>
      <c r="FI178">
        <v>-1</v>
      </c>
      <c r="FJ178">
        <v>2.333333333333333</v>
      </c>
      <c r="FK178">
        <v>-1</v>
      </c>
      <c r="FL178">
        <v>1.3333333333333335</v>
      </c>
      <c r="FM178">
        <v>-1</v>
      </c>
      <c r="FN178">
        <v>3</v>
      </c>
      <c r="FO178">
        <v>2.1666666666666665</v>
      </c>
      <c r="FP178">
        <v>2.6666666666666665</v>
      </c>
      <c r="FQ178">
        <v>3</v>
      </c>
      <c r="FR178">
        <v>3</v>
      </c>
      <c r="FS178">
        <v>3</v>
      </c>
      <c r="FT178">
        <v>3</v>
      </c>
      <c r="FU178">
        <v>0.5</v>
      </c>
      <c r="FV178">
        <v>0</v>
      </c>
    </row>
    <row r="179" spans="1:192" x14ac:dyDescent="0.35">
      <c r="A179" t="s">
        <v>1003</v>
      </c>
      <c r="B179">
        <v>1.5000000000000002</v>
      </c>
      <c r="C179">
        <v>1.6666666666666667</v>
      </c>
      <c r="D179">
        <v>2.9999999999999996</v>
      </c>
      <c r="E179">
        <v>-1</v>
      </c>
      <c r="F179">
        <v>-1</v>
      </c>
      <c r="G179">
        <v>-1</v>
      </c>
      <c r="H179">
        <v>-1</v>
      </c>
      <c r="I179">
        <v>2.9999999999999996</v>
      </c>
      <c r="J179">
        <v>-1</v>
      </c>
      <c r="K179">
        <v>-1</v>
      </c>
      <c r="L179">
        <v>2.5</v>
      </c>
      <c r="M179">
        <v>1.8333333333333335</v>
      </c>
      <c r="N179">
        <v>-1</v>
      </c>
      <c r="O179">
        <v>2.5</v>
      </c>
      <c r="P179">
        <v>2.9999999999999996</v>
      </c>
      <c r="Q179">
        <v>-1</v>
      </c>
      <c r="R179">
        <v>-1</v>
      </c>
      <c r="S179">
        <v>2.9999999999999996</v>
      </c>
      <c r="T179">
        <v>2.833333333333333</v>
      </c>
      <c r="U179">
        <v>2.9999999999999996</v>
      </c>
      <c r="V179">
        <v>1</v>
      </c>
      <c r="W179">
        <v>1</v>
      </c>
      <c r="X179">
        <v>-1</v>
      </c>
      <c r="Y179">
        <v>2.9999999999999996</v>
      </c>
      <c r="Z179">
        <v>2.9999999999999996</v>
      </c>
      <c r="AA179">
        <v>2.9999999999999996</v>
      </c>
      <c r="AB179">
        <v>1.1666666666666667</v>
      </c>
      <c r="AC179">
        <v>1.1666666666666667</v>
      </c>
      <c r="AD179">
        <v>0.16666666666666666</v>
      </c>
      <c r="AE179">
        <v>-1</v>
      </c>
      <c r="AF179">
        <v>-1</v>
      </c>
      <c r="AG179">
        <v>-1</v>
      </c>
      <c r="AH179">
        <v>-1</v>
      </c>
      <c r="AI179">
        <v>-1</v>
      </c>
      <c r="AJ179">
        <v>-1</v>
      </c>
      <c r="AK179">
        <v>-1</v>
      </c>
      <c r="AL179">
        <v>-1</v>
      </c>
      <c r="AM179">
        <v>-1</v>
      </c>
      <c r="AN179">
        <v>1</v>
      </c>
      <c r="AO179">
        <v>-1</v>
      </c>
      <c r="AP179">
        <v>-1</v>
      </c>
      <c r="AQ179">
        <v>-1</v>
      </c>
      <c r="AR179">
        <v>-1</v>
      </c>
      <c r="AS179">
        <v>-1</v>
      </c>
      <c r="AT179">
        <v>-1</v>
      </c>
      <c r="AU179">
        <v>-1</v>
      </c>
      <c r="AV179">
        <v>-1</v>
      </c>
      <c r="AW179">
        <v>-1</v>
      </c>
      <c r="AX179">
        <v>-1</v>
      </c>
      <c r="AY179">
        <v>-1</v>
      </c>
      <c r="AZ179">
        <v>-1</v>
      </c>
      <c r="BA179">
        <v>-1</v>
      </c>
      <c r="BB179">
        <v>-1</v>
      </c>
      <c r="BC179">
        <v>-1</v>
      </c>
      <c r="BD179">
        <v>-1</v>
      </c>
      <c r="BE179">
        <v>0</v>
      </c>
      <c r="BF179">
        <v>-1</v>
      </c>
      <c r="BG179">
        <v>0</v>
      </c>
      <c r="BH179">
        <v>0</v>
      </c>
      <c r="BI179">
        <v>-1</v>
      </c>
      <c r="BJ179">
        <v>1.5000000000000002</v>
      </c>
      <c r="BK179">
        <v>-1</v>
      </c>
      <c r="BL179">
        <v>-1</v>
      </c>
      <c r="BM179">
        <v>-1</v>
      </c>
      <c r="BN179">
        <v>-1</v>
      </c>
      <c r="BO179">
        <v>-1</v>
      </c>
      <c r="BP179">
        <v>-1</v>
      </c>
      <c r="BQ179">
        <v>-1</v>
      </c>
      <c r="BR179">
        <v>-1</v>
      </c>
      <c r="BS179">
        <v>-1</v>
      </c>
      <c r="BT179">
        <v>1.5</v>
      </c>
      <c r="BU179">
        <v>-1</v>
      </c>
      <c r="BV179">
        <v>-1</v>
      </c>
      <c r="BW179">
        <v>-1</v>
      </c>
      <c r="BX179">
        <v>-1</v>
      </c>
      <c r="BY179">
        <v>-1</v>
      </c>
      <c r="BZ179">
        <v>-1</v>
      </c>
      <c r="CA179">
        <v>-1</v>
      </c>
      <c r="CB179">
        <v>0.33333333333333331</v>
      </c>
      <c r="CC179">
        <v>-1</v>
      </c>
      <c r="CD179">
        <v>0</v>
      </c>
      <c r="CE179">
        <v>-1</v>
      </c>
      <c r="CF179">
        <v>1.5</v>
      </c>
      <c r="CG179">
        <v>-1</v>
      </c>
      <c r="CH179">
        <v>-1</v>
      </c>
      <c r="CI179">
        <v>-1</v>
      </c>
      <c r="CJ179">
        <v>-1</v>
      </c>
      <c r="CK179">
        <v>-1</v>
      </c>
      <c r="CL179">
        <v>-1</v>
      </c>
      <c r="CM179">
        <v>-1</v>
      </c>
      <c r="CN179">
        <v>-1</v>
      </c>
      <c r="CO179">
        <v>-1</v>
      </c>
      <c r="CP179">
        <v>-1</v>
      </c>
      <c r="CQ179">
        <v>-1</v>
      </c>
      <c r="CR179">
        <v>0.5</v>
      </c>
      <c r="CS179">
        <v>-1</v>
      </c>
      <c r="CT179">
        <v>-1</v>
      </c>
      <c r="CU179">
        <v>1.5000000000000002</v>
      </c>
      <c r="CV179">
        <v>-1</v>
      </c>
      <c r="CW179">
        <v>-1</v>
      </c>
      <c r="CX179">
        <v>-1</v>
      </c>
      <c r="CY179">
        <v>-1</v>
      </c>
      <c r="CZ179">
        <v>-1</v>
      </c>
      <c r="DA179">
        <v>-1</v>
      </c>
      <c r="DB179">
        <v>-1</v>
      </c>
      <c r="DC179">
        <v>-1</v>
      </c>
      <c r="DD179">
        <v>0.16666666666666666</v>
      </c>
      <c r="DE179">
        <v>-1</v>
      </c>
      <c r="DF179">
        <v>-1</v>
      </c>
      <c r="DG179">
        <v>-1</v>
      </c>
      <c r="DH179">
        <v>-1</v>
      </c>
      <c r="DI179">
        <v>-1</v>
      </c>
      <c r="DJ179">
        <v>-1</v>
      </c>
      <c r="DK179">
        <v>-1</v>
      </c>
      <c r="DL179">
        <v>-1</v>
      </c>
      <c r="DM179">
        <v>-1</v>
      </c>
      <c r="DN179">
        <v>-1</v>
      </c>
      <c r="DO179">
        <v>-1</v>
      </c>
      <c r="DP179">
        <v>-1</v>
      </c>
      <c r="DQ179">
        <v>-1</v>
      </c>
      <c r="DR179">
        <v>2</v>
      </c>
      <c r="DS179">
        <v>1.3333333333333335</v>
      </c>
      <c r="DT179">
        <v>-1</v>
      </c>
      <c r="DU179">
        <v>-1</v>
      </c>
      <c r="DV179">
        <v>-1</v>
      </c>
      <c r="DW179">
        <v>0</v>
      </c>
      <c r="DX179">
        <v>-1</v>
      </c>
      <c r="DY179">
        <v>-1</v>
      </c>
      <c r="DZ179">
        <v>-1</v>
      </c>
      <c r="EA179">
        <v>0.16666666666666666</v>
      </c>
      <c r="EB179">
        <v>-1</v>
      </c>
      <c r="EC179">
        <v>0</v>
      </c>
      <c r="ED179">
        <v>-1</v>
      </c>
      <c r="EE179">
        <v>-1</v>
      </c>
      <c r="EF179">
        <v>0.16666666666666666</v>
      </c>
      <c r="EG179">
        <v>-1</v>
      </c>
      <c r="EH179">
        <v>0</v>
      </c>
      <c r="EI179">
        <v>-1</v>
      </c>
      <c r="EJ179">
        <v>-1</v>
      </c>
      <c r="EK179">
        <v>-1</v>
      </c>
      <c r="EL179">
        <v>2</v>
      </c>
      <c r="EM179">
        <v>-1</v>
      </c>
      <c r="EN179">
        <v>-1</v>
      </c>
      <c r="EO179">
        <v>0</v>
      </c>
      <c r="EP179">
        <v>0.33333333333333331</v>
      </c>
      <c r="EQ179">
        <v>-1</v>
      </c>
      <c r="ER179">
        <v>-1</v>
      </c>
      <c r="ES179">
        <v>-1</v>
      </c>
      <c r="ET179">
        <v>-1</v>
      </c>
      <c r="EU179">
        <v>-1</v>
      </c>
      <c r="EV179">
        <v>-1</v>
      </c>
      <c r="EW179">
        <v>0.5</v>
      </c>
      <c r="EX179">
        <v>0</v>
      </c>
      <c r="EY179">
        <v>2.4999999999999996</v>
      </c>
      <c r="EZ179">
        <v>0</v>
      </c>
      <c r="FA179">
        <v>0</v>
      </c>
      <c r="FB179">
        <v>-1</v>
      </c>
      <c r="FC179">
        <v>-1</v>
      </c>
      <c r="FD179">
        <v>-1</v>
      </c>
      <c r="FE179">
        <v>2.9999999999999996</v>
      </c>
      <c r="FF179">
        <v>2.9999999999999996</v>
      </c>
      <c r="FG179">
        <v>2.4999999999999996</v>
      </c>
      <c r="FH179">
        <v>2</v>
      </c>
      <c r="FI179">
        <v>-1</v>
      </c>
      <c r="FJ179">
        <v>0</v>
      </c>
      <c r="FK179">
        <v>-1</v>
      </c>
      <c r="FL179">
        <v>-1</v>
      </c>
      <c r="FM179">
        <v>-1</v>
      </c>
      <c r="FN179">
        <v>1</v>
      </c>
      <c r="FO179">
        <v>2</v>
      </c>
      <c r="FP179">
        <v>2</v>
      </c>
      <c r="FQ179">
        <v>1</v>
      </c>
      <c r="FR179">
        <v>1</v>
      </c>
      <c r="FS179">
        <v>1</v>
      </c>
      <c r="FT179">
        <v>1</v>
      </c>
      <c r="FU179">
        <v>-1</v>
      </c>
      <c r="FV179">
        <v>-1</v>
      </c>
      <c r="FW179">
        <v>0</v>
      </c>
    </row>
    <row r="180" spans="1:192" x14ac:dyDescent="0.35">
      <c r="A180" t="s">
        <v>1004</v>
      </c>
      <c r="B180">
        <v>1.5000000000000002</v>
      </c>
      <c r="C180">
        <v>1.6666666666666667</v>
      </c>
      <c r="D180">
        <v>2.9999999999999996</v>
      </c>
      <c r="E180">
        <v>-1</v>
      </c>
      <c r="F180">
        <v>-1</v>
      </c>
      <c r="G180">
        <v>-1</v>
      </c>
      <c r="H180">
        <v>-1</v>
      </c>
      <c r="I180">
        <v>2.9999999999999996</v>
      </c>
      <c r="J180">
        <v>-1</v>
      </c>
      <c r="K180">
        <v>-1</v>
      </c>
      <c r="L180">
        <v>2.5</v>
      </c>
      <c r="M180">
        <v>1.8333333333333335</v>
      </c>
      <c r="N180">
        <v>-1</v>
      </c>
      <c r="O180">
        <v>2.5</v>
      </c>
      <c r="P180">
        <v>2.9999999999999996</v>
      </c>
      <c r="Q180">
        <v>-1</v>
      </c>
      <c r="R180">
        <v>-1</v>
      </c>
      <c r="S180">
        <v>2.9999999999999996</v>
      </c>
      <c r="T180">
        <v>2.833333333333333</v>
      </c>
      <c r="U180">
        <v>2.9999999999999996</v>
      </c>
      <c r="V180">
        <v>1</v>
      </c>
      <c r="W180">
        <v>1</v>
      </c>
      <c r="X180">
        <v>-1</v>
      </c>
      <c r="Y180">
        <v>2.9999999999999996</v>
      </c>
      <c r="Z180">
        <v>2.9999999999999996</v>
      </c>
      <c r="AA180">
        <v>2.9999999999999996</v>
      </c>
      <c r="AB180">
        <v>1.1666666666666667</v>
      </c>
      <c r="AC180">
        <v>1.1666666666666667</v>
      </c>
      <c r="AD180">
        <v>0.16666666666666666</v>
      </c>
      <c r="AE180">
        <v>-1</v>
      </c>
      <c r="AF180">
        <v>-1</v>
      </c>
      <c r="AG180">
        <v>-1</v>
      </c>
      <c r="AH180">
        <v>-1</v>
      </c>
      <c r="AI180">
        <v>-1</v>
      </c>
      <c r="AJ180">
        <v>-1</v>
      </c>
      <c r="AK180">
        <v>-1</v>
      </c>
      <c r="AL180">
        <v>-1</v>
      </c>
      <c r="AM180">
        <v>-1</v>
      </c>
      <c r="AN180">
        <v>1</v>
      </c>
      <c r="AO180">
        <v>-1</v>
      </c>
      <c r="AP180">
        <v>-1</v>
      </c>
      <c r="AQ180">
        <v>-1</v>
      </c>
      <c r="AR180">
        <v>-1</v>
      </c>
      <c r="AS180">
        <v>-1</v>
      </c>
      <c r="AT180">
        <v>-1</v>
      </c>
      <c r="AU180">
        <v>-1</v>
      </c>
      <c r="AV180">
        <v>-1</v>
      </c>
      <c r="AW180">
        <v>-1</v>
      </c>
      <c r="AX180">
        <v>-1</v>
      </c>
      <c r="AY180">
        <v>-1</v>
      </c>
      <c r="AZ180">
        <v>-1</v>
      </c>
      <c r="BA180">
        <v>-1</v>
      </c>
      <c r="BB180">
        <v>-1</v>
      </c>
      <c r="BC180">
        <v>-1</v>
      </c>
      <c r="BD180">
        <v>-1</v>
      </c>
      <c r="BE180">
        <v>0</v>
      </c>
      <c r="BF180">
        <v>-1</v>
      </c>
      <c r="BG180">
        <v>0</v>
      </c>
      <c r="BH180">
        <v>0</v>
      </c>
      <c r="BI180">
        <v>-1</v>
      </c>
      <c r="BJ180">
        <v>1.5000000000000002</v>
      </c>
      <c r="BK180">
        <v>-1</v>
      </c>
      <c r="BL180">
        <v>-1</v>
      </c>
      <c r="BM180">
        <v>-1</v>
      </c>
      <c r="BN180">
        <v>-1</v>
      </c>
      <c r="BO180">
        <v>-1</v>
      </c>
      <c r="BP180">
        <v>-1</v>
      </c>
      <c r="BQ180">
        <v>-1</v>
      </c>
      <c r="BR180">
        <v>-1</v>
      </c>
      <c r="BS180">
        <v>-1</v>
      </c>
      <c r="BT180">
        <v>1.5</v>
      </c>
      <c r="BU180">
        <v>-1</v>
      </c>
      <c r="BV180">
        <v>-1</v>
      </c>
      <c r="BW180">
        <v>-1</v>
      </c>
      <c r="BX180">
        <v>-1</v>
      </c>
      <c r="BY180">
        <v>-1</v>
      </c>
      <c r="BZ180">
        <v>-1</v>
      </c>
      <c r="CA180">
        <v>-1</v>
      </c>
      <c r="CB180">
        <v>0.33333333333333331</v>
      </c>
      <c r="CC180">
        <v>-1</v>
      </c>
      <c r="CD180">
        <v>0</v>
      </c>
      <c r="CE180">
        <v>-1</v>
      </c>
      <c r="CF180">
        <v>1.5</v>
      </c>
      <c r="CG180">
        <v>-1</v>
      </c>
      <c r="CH180">
        <v>-1</v>
      </c>
      <c r="CI180">
        <v>-1</v>
      </c>
      <c r="CJ180">
        <v>-1</v>
      </c>
      <c r="CK180">
        <v>-1</v>
      </c>
      <c r="CL180">
        <v>-1</v>
      </c>
      <c r="CM180">
        <v>-1</v>
      </c>
      <c r="CN180">
        <v>-1</v>
      </c>
      <c r="CO180">
        <v>-1</v>
      </c>
      <c r="CP180">
        <v>-1</v>
      </c>
      <c r="CQ180">
        <v>-1</v>
      </c>
      <c r="CR180">
        <v>0.5</v>
      </c>
      <c r="CS180">
        <v>-1</v>
      </c>
      <c r="CT180">
        <v>-1</v>
      </c>
      <c r="CU180">
        <v>1.5000000000000002</v>
      </c>
      <c r="CV180">
        <v>-1</v>
      </c>
      <c r="CW180">
        <v>-1</v>
      </c>
      <c r="CX180">
        <v>-1</v>
      </c>
      <c r="CY180">
        <v>-1</v>
      </c>
      <c r="CZ180">
        <v>-1</v>
      </c>
      <c r="DA180">
        <v>-1</v>
      </c>
      <c r="DB180">
        <v>-1</v>
      </c>
      <c r="DC180">
        <v>-1</v>
      </c>
      <c r="DD180">
        <v>0.16666666666666666</v>
      </c>
      <c r="DE180">
        <v>-1</v>
      </c>
      <c r="DF180">
        <v>-1</v>
      </c>
      <c r="DG180">
        <v>-1</v>
      </c>
      <c r="DH180">
        <v>-1</v>
      </c>
      <c r="DI180">
        <v>-1</v>
      </c>
      <c r="DJ180">
        <v>-1</v>
      </c>
      <c r="DK180">
        <v>-1</v>
      </c>
      <c r="DL180">
        <v>-1</v>
      </c>
      <c r="DM180">
        <v>-1</v>
      </c>
      <c r="DN180">
        <v>-1</v>
      </c>
      <c r="DO180">
        <v>-1</v>
      </c>
      <c r="DP180">
        <v>-1</v>
      </c>
      <c r="DQ180">
        <v>-1</v>
      </c>
      <c r="DR180">
        <v>2</v>
      </c>
      <c r="DS180">
        <v>1.3333333333333335</v>
      </c>
      <c r="DT180">
        <v>-1</v>
      </c>
      <c r="DU180">
        <v>-1</v>
      </c>
      <c r="DV180">
        <v>-1</v>
      </c>
      <c r="DW180">
        <v>0</v>
      </c>
      <c r="DX180">
        <v>-1</v>
      </c>
      <c r="DY180">
        <v>-1</v>
      </c>
      <c r="DZ180">
        <v>-1</v>
      </c>
      <c r="EA180">
        <v>0.16666666666666666</v>
      </c>
      <c r="EB180">
        <v>-1</v>
      </c>
      <c r="EC180">
        <v>0</v>
      </c>
      <c r="ED180">
        <v>-1</v>
      </c>
      <c r="EE180">
        <v>-1</v>
      </c>
      <c r="EF180">
        <v>0.16666666666666666</v>
      </c>
      <c r="EG180">
        <v>-1</v>
      </c>
      <c r="EH180">
        <v>0</v>
      </c>
      <c r="EI180">
        <v>-1</v>
      </c>
      <c r="EJ180">
        <v>-1</v>
      </c>
      <c r="EK180">
        <v>-1</v>
      </c>
      <c r="EL180">
        <v>2</v>
      </c>
      <c r="EM180">
        <v>-1</v>
      </c>
      <c r="EN180">
        <v>-1</v>
      </c>
      <c r="EO180">
        <v>0</v>
      </c>
      <c r="EP180">
        <v>0.33333333333333331</v>
      </c>
      <c r="EQ180">
        <v>-1</v>
      </c>
      <c r="ER180">
        <v>-1</v>
      </c>
      <c r="ES180">
        <v>-1</v>
      </c>
      <c r="ET180">
        <v>-1</v>
      </c>
      <c r="EU180">
        <v>-1</v>
      </c>
      <c r="EV180">
        <v>-1</v>
      </c>
      <c r="EW180">
        <v>0.5</v>
      </c>
      <c r="EX180">
        <v>0</v>
      </c>
      <c r="EY180">
        <v>2.4999999999999996</v>
      </c>
      <c r="EZ180">
        <v>0</v>
      </c>
      <c r="FA180">
        <v>0</v>
      </c>
      <c r="FB180">
        <v>-1</v>
      </c>
      <c r="FC180">
        <v>-1</v>
      </c>
      <c r="FD180">
        <v>-1</v>
      </c>
      <c r="FE180">
        <v>2.9999999999999996</v>
      </c>
      <c r="FF180">
        <v>2.9999999999999996</v>
      </c>
      <c r="FG180">
        <v>2.4999999999999996</v>
      </c>
      <c r="FH180">
        <v>2</v>
      </c>
      <c r="FI180">
        <v>-1</v>
      </c>
      <c r="FJ180">
        <v>0</v>
      </c>
      <c r="FK180">
        <v>-1</v>
      </c>
      <c r="FL180">
        <v>-1</v>
      </c>
      <c r="FM180">
        <v>-1</v>
      </c>
      <c r="FN180">
        <v>1</v>
      </c>
      <c r="FO180">
        <v>2</v>
      </c>
      <c r="FP180">
        <v>2</v>
      </c>
      <c r="FQ180">
        <v>1</v>
      </c>
      <c r="FR180">
        <v>1</v>
      </c>
      <c r="FS180">
        <v>1</v>
      </c>
      <c r="FT180">
        <v>1</v>
      </c>
      <c r="FU180">
        <v>-1</v>
      </c>
      <c r="FV180">
        <v>-1</v>
      </c>
      <c r="FW180">
        <v>0</v>
      </c>
      <c r="FX180">
        <v>0</v>
      </c>
    </row>
    <row r="181" spans="1:192" x14ac:dyDescent="0.35">
      <c r="A181" t="s">
        <v>1005</v>
      </c>
      <c r="B181">
        <v>2.4999999999999996</v>
      </c>
      <c r="C181">
        <v>2.6666666666666665</v>
      </c>
      <c r="D181">
        <v>2.9999999999999996</v>
      </c>
      <c r="E181">
        <v>0</v>
      </c>
      <c r="F181">
        <v>-1</v>
      </c>
      <c r="G181">
        <v>-1</v>
      </c>
      <c r="H181">
        <v>-1</v>
      </c>
      <c r="I181">
        <v>2.9999999999999996</v>
      </c>
      <c r="J181">
        <v>0</v>
      </c>
      <c r="K181">
        <v>-1</v>
      </c>
      <c r="L181">
        <v>2.5</v>
      </c>
      <c r="M181">
        <v>2.833333333333333</v>
      </c>
      <c r="N181">
        <v>1</v>
      </c>
      <c r="O181">
        <v>2.5</v>
      </c>
      <c r="P181">
        <v>2.9999999999999996</v>
      </c>
      <c r="Q181">
        <v>0</v>
      </c>
      <c r="R181">
        <v>-1</v>
      </c>
      <c r="S181">
        <v>2.9999999999999996</v>
      </c>
      <c r="T181">
        <v>2.833333333333333</v>
      </c>
      <c r="U181">
        <v>2.9999999999999996</v>
      </c>
      <c r="V181">
        <v>2</v>
      </c>
      <c r="W181">
        <v>2</v>
      </c>
      <c r="X181">
        <v>-1</v>
      </c>
      <c r="Y181">
        <v>2.9999999999999996</v>
      </c>
      <c r="Z181">
        <v>2.9999999999999996</v>
      </c>
      <c r="AA181">
        <v>2.9999999999999996</v>
      </c>
      <c r="AB181">
        <v>2.1666666666666665</v>
      </c>
      <c r="AC181">
        <v>2.1666666666666665</v>
      </c>
      <c r="AD181">
        <v>1.1666666666666667</v>
      </c>
      <c r="AE181">
        <v>0.16666666666666666</v>
      </c>
      <c r="AF181">
        <v>0</v>
      </c>
      <c r="AG181">
        <v>0</v>
      </c>
      <c r="AH181">
        <v>-1</v>
      </c>
      <c r="AI181">
        <v>-1</v>
      </c>
      <c r="AJ181">
        <v>-1</v>
      </c>
      <c r="AK181">
        <v>-1</v>
      </c>
      <c r="AL181">
        <v>-1</v>
      </c>
      <c r="AM181">
        <v>-1</v>
      </c>
      <c r="AN181">
        <v>2</v>
      </c>
      <c r="AO181">
        <v>-1</v>
      </c>
      <c r="AP181">
        <v>-1</v>
      </c>
      <c r="AQ181">
        <v>-1</v>
      </c>
      <c r="AR181">
        <v>0</v>
      </c>
      <c r="AS181">
        <v>-1</v>
      </c>
      <c r="AT181">
        <v>0</v>
      </c>
      <c r="AU181">
        <v>0</v>
      </c>
      <c r="AV181">
        <v>-1</v>
      </c>
      <c r="AW181">
        <v>-1</v>
      </c>
      <c r="AX181">
        <v>0</v>
      </c>
      <c r="AY181">
        <v>-1</v>
      </c>
      <c r="AZ181">
        <v>-1</v>
      </c>
      <c r="BA181">
        <v>-1</v>
      </c>
      <c r="BB181">
        <v>-1</v>
      </c>
      <c r="BC181">
        <v>-1</v>
      </c>
      <c r="BD181">
        <v>1</v>
      </c>
      <c r="BE181">
        <v>1</v>
      </c>
      <c r="BF181">
        <v>-1</v>
      </c>
      <c r="BG181">
        <v>1</v>
      </c>
      <c r="BH181">
        <v>1</v>
      </c>
      <c r="BI181">
        <v>-1</v>
      </c>
      <c r="BJ181">
        <v>2.4999999999999996</v>
      </c>
      <c r="BK181">
        <v>-1</v>
      </c>
      <c r="BL181">
        <v>0.5</v>
      </c>
      <c r="BM181">
        <v>0</v>
      </c>
      <c r="BN181">
        <v>-1</v>
      </c>
      <c r="BO181">
        <v>-1</v>
      </c>
      <c r="BP181">
        <v>-1</v>
      </c>
      <c r="BQ181">
        <v>-1</v>
      </c>
      <c r="BR181">
        <v>1.5</v>
      </c>
      <c r="BS181">
        <v>0</v>
      </c>
      <c r="BT181">
        <v>2.5</v>
      </c>
      <c r="BU181">
        <v>-1</v>
      </c>
      <c r="BV181">
        <v>1</v>
      </c>
      <c r="BW181">
        <v>-1</v>
      </c>
      <c r="BX181">
        <v>-1</v>
      </c>
      <c r="BY181">
        <v>-1</v>
      </c>
      <c r="BZ181">
        <v>0</v>
      </c>
      <c r="CA181">
        <v>-1</v>
      </c>
      <c r="CB181">
        <v>1.3333333333333335</v>
      </c>
      <c r="CC181">
        <v>-1</v>
      </c>
      <c r="CD181">
        <v>1</v>
      </c>
      <c r="CE181">
        <v>0</v>
      </c>
      <c r="CF181">
        <v>2.5</v>
      </c>
      <c r="CG181">
        <v>0.16666666666666666</v>
      </c>
      <c r="CH181">
        <v>-1</v>
      </c>
      <c r="CI181">
        <v>-1</v>
      </c>
      <c r="CJ181">
        <v>-1</v>
      </c>
      <c r="CK181">
        <v>-1</v>
      </c>
      <c r="CL181">
        <v>1.5</v>
      </c>
      <c r="CM181">
        <v>-1</v>
      </c>
      <c r="CN181">
        <v>-1</v>
      </c>
      <c r="CO181">
        <v>1.1666666666666667</v>
      </c>
      <c r="CP181">
        <v>-1</v>
      </c>
      <c r="CQ181">
        <v>-1</v>
      </c>
      <c r="CR181">
        <v>1.5</v>
      </c>
      <c r="CS181">
        <v>-1</v>
      </c>
      <c r="CT181">
        <v>-1</v>
      </c>
      <c r="CU181">
        <v>2.4999999999999996</v>
      </c>
      <c r="CV181">
        <v>-1</v>
      </c>
      <c r="CW181">
        <v>-1</v>
      </c>
      <c r="CX181">
        <v>-1</v>
      </c>
      <c r="CY181">
        <v>-1</v>
      </c>
      <c r="CZ181">
        <v>-1</v>
      </c>
      <c r="DA181">
        <v>-1</v>
      </c>
      <c r="DB181">
        <v>0</v>
      </c>
      <c r="DC181">
        <v>-1</v>
      </c>
      <c r="DD181">
        <v>1.1666666666666667</v>
      </c>
      <c r="DE181">
        <v>0</v>
      </c>
      <c r="DF181">
        <v>0</v>
      </c>
      <c r="DG181">
        <v>-1</v>
      </c>
      <c r="DH181">
        <v>0.16666666666666666</v>
      </c>
      <c r="DI181">
        <v>1</v>
      </c>
      <c r="DJ181">
        <v>-1</v>
      </c>
      <c r="DK181">
        <v>-1</v>
      </c>
      <c r="DL181">
        <v>1.1666666666666667</v>
      </c>
      <c r="DM181">
        <v>-1</v>
      </c>
      <c r="DN181">
        <v>-1</v>
      </c>
      <c r="DO181">
        <v>0</v>
      </c>
      <c r="DP181">
        <v>-1</v>
      </c>
      <c r="DQ181">
        <v>1</v>
      </c>
      <c r="DR181">
        <v>2.9999999999999996</v>
      </c>
      <c r="DS181">
        <v>2.333333333333333</v>
      </c>
      <c r="DT181">
        <v>1.6666666666666667</v>
      </c>
      <c r="DU181">
        <v>-1</v>
      </c>
      <c r="DV181">
        <v>-1</v>
      </c>
      <c r="DW181">
        <v>1</v>
      </c>
      <c r="DX181">
        <v>-1</v>
      </c>
      <c r="DY181">
        <v>0</v>
      </c>
      <c r="DZ181">
        <v>0</v>
      </c>
      <c r="EA181">
        <v>1.1666666666666667</v>
      </c>
      <c r="EB181">
        <v>-1</v>
      </c>
      <c r="EC181">
        <v>1</v>
      </c>
      <c r="ED181">
        <v>-1</v>
      </c>
      <c r="EE181">
        <v>-1</v>
      </c>
      <c r="EF181">
        <v>1.1666666666666667</v>
      </c>
      <c r="EG181">
        <v>-1</v>
      </c>
      <c r="EH181">
        <v>1</v>
      </c>
      <c r="EI181">
        <v>1</v>
      </c>
      <c r="EJ181">
        <v>-1</v>
      </c>
      <c r="EK181">
        <v>-1</v>
      </c>
      <c r="EL181">
        <v>2</v>
      </c>
      <c r="EM181">
        <v>1</v>
      </c>
      <c r="EN181">
        <v>-1</v>
      </c>
      <c r="EO181">
        <v>1</v>
      </c>
      <c r="EP181">
        <v>1.3333333333333335</v>
      </c>
      <c r="EQ181">
        <v>0.16666666666666666</v>
      </c>
      <c r="ER181">
        <v>-1</v>
      </c>
      <c r="ES181">
        <v>-1</v>
      </c>
      <c r="ET181">
        <v>-1</v>
      </c>
      <c r="EU181">
        <v>-1</v>
      </c>
      <c r="EV181">
        <v>-1</v>
      </c>
      <c r="EW181">
        <v>1.5000000000000002</v>
      </c>
      <c r="EX181">
        <v>1</v>
      </c>
      <c r="EY181">
        <v>2.4999999999999996</v>
      </c>
      <c r="EZ181">
        <v>1</v>
      </c>
      <c r="FA181">
        <v>1</v>
      </c>
      <c r="FB181">
        <v>0</v>
      </c>
      <c r="FC181">
        <v>1</v>
      </c>
      <c r="FD181">
        <v>0</v>
      </c>
      <c r="FE181">
        <v>2.9999999999999996</v>
      </c>
      <c r="FF181">
        <v>2.9999999999999996</v>
      </c>
      <c r="FG181">
        <v>2.4999999999999996</v>
      </c>
      <c r="FH181">
        <v>2</v>
      </c>
      <c r="FI181">
        <v>-1</v>
      </c>
      <c r="FJ181">
        <v>1</v>
      </c>
      <c r="FK181">
        <v>-1</v>
      </c>
      <c r="FL181">
        <v>0</v>
      </c>
      <c r="FM181">
        <v>-1</v>
      </c>
      <c r="FN181">
        <v>2</v>
      </c>
      <c r="FO181">
        <v>2</v>
      </c>
      <c r="FP181">
        <v>2</v>
      </c>
      <c r="FQ181">
        <v>2</v>
      </c>
      <c r="FR181">
        <v>2</v>
      </c>
      <c r="FS181">
        <v>2</v>
      </c>
      <c r="FT181">
        <v>2</v>
      </c>
      <c r="FU181">
        <v>-1</v>
      </c>
      <c r="FV181">
        <v>-1</v>
      </c>
      <c r="FW181">
        <v>1</v>
      </c>
      <c r="FX181">
        <v>1</v>
      </c>
      <c r="FY181">
        <v>0</v>
      </c>
    </row>
    <row r="182" spans="1:192" x14ac:dyDescent="0.35">
      <c r="A182" t="s">
        <v>1006</v>
      </c>
      <c r="B182">
        <v>3.4999999999999996</v>
      </c>
      <c r="C182">
        <v>3.9999999999999996</v>
      </c>
      <c r="D182">
        <v>3.9999999999999996</v>
      </c>
      <c r="E182">
        <v>1</v>
      </c>
      <c r="F182">
        <v>0.66666666666666663</v>
      </c>
      <c r="G182">
        <v>0.5</v>
      </c>
      <c r="H182">
        <v>0</v>
      </c>
      <c r="I182">
        <v>3.9999999999999996</v>
      </c>
      <c r="J182">
        <v>2.166666666666667</v>
      </c>
      <c r="K182">
        <v>-1</v>
      </c>
      <c r="L182">
        <v>3.833333333333333</v>
      </c>
      <c r="M182">
        <v>3.9999999999999996</v>
      </c>
      <c r="N182">
        <v>1</v>
      </c>
      <c r="O182">
        <v>3.833333333333333</v>
      </c>
      <c r="P182">
        <v>3.9999999999999996</v>
      </c>
      <c r="Q182">
        <v>1.5</v>
      </c>
      <c r="R182">
        <v>-1</v>
      </c>
      <c r="S182">
        <v>3.9999999999999996</v>
      </c>
      <c r="T182">
        <v>3.9999999999999996</v>
      </c>
      <c r="U182">
        <v>3.9999999999999996</v>
      </c>
      <c r="V182">
        <v>3.333333333333333</v>
      </c>
      <c r="W182">
        <v>2.833333333333333</v>
      </c>
      <c r="X182">
        <v>0</v>
      </c>
      <c r="Y182">
        <v>3.9999999999999996</v>
      </c>
      <c r="Z182">
        <v>3.9999999999999996</v>
      </c>
      <c r="AA182">
        <v>3.9999999999999996</v>
      </c>
      <c r="AB182">
        <v>3.4999999999999996</v>
      </c>
      <c r="AC182">
        <v>3.4999999999999996</v>
      </c>
      <c r="AD182">
        <v>3.4999999999999996</v>
      </c>
      <c r="AE182">
        <v>2.5</v>
      </c>
      <c r="AF182">
        <v>1</v>
      </c>
      <c r="AG182">
        <v>1.1666666666666667</v>
      </c>
      <c r="AH182">
        <v>-1</v>
      </c>
      <c r="AI182">
        <v>-1</v>
      </c>
      <c r="AJ182">
        <v>-1</v>
      </c>
      <c r="AK182">
        <v>-1</v>
      </c>
      <c r="AL182">
        <v>-1</v>
      </c>
      <c r="AM182">
        <v>-1</v>
      </c>
      <c r="AN182">
        <v>3.333333333333333</v>
      </c>
      <c r="AO182">
        <v>-1</v>
      </c>
      <c r="AP182">
        <v>-1</v>
      </c>
      <c r="AQ182">
        <v>-1</v>
      </c>
      <c r="AR182">
        <v>1</v>
      </c>
      <c r="AS182">
        <v>-1</v>
      </c>
      <c r="AT182">
        <v>2.166666666666667</v>
      </c>
      <c r="AU182">
        <v>2.166666666666667</v>
      </c>
      <c r="AV182">
        <v>-1</v>
      </c>
      <c r="AW182">
        <v>0</v>
      </c>
      <c r="AX182">
        <v>1.5</v>
      </c>
      <c r="AY182">
        <v>-1</v>
      </c>
      <c r="AZ182">
        <v>-1</v>
      </c>
      <c r="BA182">
        <v>-1</v>
      </c>
      <c r="BB182">
        <v>-1</v>
      </c>
      <c r="BC182">
        <v>-1</v>
      </c>
      <c r="BD182">
        <v>2.3333333333333335</v>
      </c>
      <c r="BE182">
        <v>3.333333333333333</v>
      </c>
      <c r="BF182">
        <v>-1</v>
      </c>
      <c r="BG182">
        <v>3.333333333333333</v>
      </c>
      <c r="BH182">
        <v>3.333333333333333</v>
      </c>
      <c r="BI182">
        <v>-1</v>
      </c>
      <c r="BJ182">
        <v>3.4999999999999996</v>
      </c>
      <c r="BK182">
        <v>-1</v>
      </c>
      <c r="BL182">
        <v>2.5</v>
      </c>
      <c r="BM182">
        <v>1</v>
      </c>
      <c r="BN182">
        <v>0</v>
      </c>
      <c r="BO182">
        <v>0</v>
      </c>
      <c r="BP182">
        <v>-1</v>
      </c>
      <c r="BQ182">
        <v>-1</v>
      </c>
      <c r="BR182">
        <v>2.8333333333333335</v>
      </c>
      <c r="BS182">
        <v>2</v>
      </c>
      <c r="BT182">
        <v>3.833333333333333</v>
      </c>
      <c r="BU182">
        <v>-1</v>
      </c>
      <c r="BV182">
        <v>1.3333333333333335</v>
      </c>
      <c r="BW182">
        <v>-1</v>
      </c>
      <c r="BX182">
        <v>-1</v>
      </c>
      <c r="BY182">
        <v>-1</v>
      </c>
      <c r="BZ182">
        <v>1.1666666666666667</v>
      </c>
      <c r="CA182">
        <v>0</v>
      </c>
      <c r="CB182">
        <v>3.4999999999999996</v>
      </c>
      <c r="CC182">
        <v>-1</v>
      </c>
      <c r="CD182">
        <v>2.6666666666666665</v>
      </c>
      <c r="CE182">
        <v>1.8333333333333335</v>
      </c>
      <c r="CF182">
        <v>3.833333333333333</v>
      </c>
      <c r="CG182">
        <v>1.3333333333333335</v>
      </c>
      <c r="CH182">
        <v>-1</v>
      </c>
      <c r="CI182">
        <v>-1</v>
      </c>
      <c r="CJ182">
        <v>0.16666666666666666</v>
      </c>
      <c r="CK182">
        <v>-1</v>
      </c>
      <c r="CL182">
        <v>2.8333333333333335</v>
      </c>
      <c r="CM182">
        <v>-1</v>
      </c>
      <c r="CN182">
        <v>-1</v>
      </c>
      <c r="CO182">
        <v>2.3333333333333335</v>
      </c>
      <c r="CP182">
        <v>-1</v>
      </c>
      <c r="CQ182">
        <v>0</v>
      </c>
      <c r="CR182">
        <v>3.833333333333333</v>
      </c>
      <c r="CS182">
        <v>-1</v>
      </c>
      <c r="CT182">
        <v>-1</v>
      </c>
      <c r="CU182">
        <v>3.4999999999999996</v>
      </c>
      <c r="CV182">
        <v>1.3333333333333333</v>
      </c>
      <c r="CW182">
        <v>-1</v>
      </c>
      <c r="CX182">
        <v>-1</v>
      </c>
      <c r="CY182">
        <v>0</v>
      </c>
      <c r="CZ182">
        <v>-1</v>
      </c>
      <c r="DA182">
        <v>-1</v>
      </c>
      <c r="DB182">
        <v>2</v>
      </c>
      <c r="DC182">
        <v>-1</v>
      </c>
      <c r="DD182">
        <v>3.333333333333333</v>
      </c>
      <c r="DE182">
        <v>1.8333333333333335</v>
      </c>
      <c r="DF182">
        <v>2.3333333333333335</v>
      </c>
      <c r="DG182">
        <v>-1</v>
      </c>
      <c r="DH182">
        <v>2.3333333333333335</v>
      </c>
      <c r="DI182">
        <v>1.8333333333333335</v>
      </c>
      <c r="DJ182">
        <v>-1</v>
      </c>
      <c r="DK182">
        <v>-1</v>
      </c>
      <c r="DL182">
        <v>2.3333333333333335</v>
      </c>
      <c r="DM182">
        <v>-1</v>
      </c>
      <c r="DN182">
        <v>-1</v>
      </c>
      <c r="DO182">
        <v>2.3333333333333335</v>
      </c>
      <c r="DP182">
        <v>0</v>
      </c>
      <c r="DQ182">
        <v>1.8333333333333335</v>
      </c>
      <c r="DR182">
        <v>3.9999999999999996</v>
      </c>
      <c r="DS182">
        <v>3.333333333333333</v>
      </c>
      <c r="DT182">
        <v>2.8333333333333335</v>
      </c>
      <c r="DU182">
        <v>0</v>
      </c>
      <c r="DV182">
        <v>0.16666666666666666</v>
      </c>
      <c r="DW182">
        <v>3.333333333333333</v>
      </c>
      <c r="DX182">
        <v>0</v>
      </c>
      <c r="DY182">
        <v>1.6666666666666667</v>
      </c>
      <c r="DZ182">
        <v>1</v>
      </c>
      <c r="EA182">
        <v>3.4999999999999996</v>
      </c>
      <c r="EB182">
        <v>-1</v>
      </c>
      <c r="EC182">
        <v>3.333333333333333</v>
      </c>
      <c r="ED182">
        <v>0.66666666666666663</v>
      </c>
      <c r="EE182">
        <v>-1</v>
      </c>
      <c r="EF182">
        <v>3.333333333333333</v>
      </c>
      <c r="EG182">
        <v>-1</v>
      </c>
      <c r="EH182">
        <v>3.333333333333333</v>
      </c>
      <c r="EI182">
        <v>1</v>
      </c>
      <c r="EJ182">
        <v>-1</v>
      </c>
      <c r="EK182">
        <v>-1</v>
      </c>
      <c r="EL182">
        <v>2.1666666666666665</v>
      </c>
      <c r="EM182">
        <v>2.3333333333333335</v>
      </c>
      <c r="EN182">
        <v>-1</v>
      </c>
      <c r="EO182">
        <v>3.333333333333333</v>
      </c>
      <c r="EP182">
        <v>3.4999999999999996</v>
      </c>
      <c r="EQ182">
        <v>1.6666666666666667</v>
      </c>
      <c r="ER182">
        <v>-1</v>
      </c>
      <c r="ES182">
        <v>-1</v>
      </c>
      <c r="ET182">
        <v>-1</v>
      </c>
      <c r="EU182">
        <v>-1</v>
      </c>
      <c r="EV182">
        <v>-1</v>
      </c>
      <c r="EW182">
        <v>3.4999999999999996</v>
      </c>
      <c r="EX182">
        <v>2.333333333333333</v>
      </c>
      <c r="EY182">
        <v>3.4999999999999996</v>
      </c>
      <c r="EZ182">
        <v>2.833333333333333</v>
      </c>
      <c r="FA182">
        <v>2.333333333333333</v>
      </c>
      <c r="FB182">
        <v>1</v>
      </c>
      <c r="FC182">
        <v>2.166666666666667</v>
      </c>
      <c r="FD182">
        <v>1.6666666666666667</v>
      </c>
      <c r="FE182">
        <v>3.9999999999999996</v>
      </c>
      <c r="FF182">
        <v>3.9999999999999996</v>
      </c>
      <c r="FG182">
        <v>3.4999999999999996</v>
      </c>
      <c r="FH182">
        <v>2.1666666666666665</v>
      </c>
      <c r="FI182">
        <v>-1</v>
      </c>
      <c r="FJ182">
        <v>2.333333333333333</v>
      </c>
      <c r="FK182">
        <v>-1</v>
      </c>
      <c r="FL182">
        <v>1.3333333333333335</v>
      </c>
      <c r="FM182">
        <v>-1</v>
      </c>
      <c r="FN182">
        <v>3</v>
      </c>
      <c r="FO182">
        <v>2.1666666666666665</v>
      </c>
      <c r="FP182">
        <v>2.6666666666666665</v>
      </c>
      <c r="FQ182">
        <v>3</v>
      </c>
      <c r="FR182">
        <v>3</v>
      </c>
      <c r="FS182">
        <v>3</v>
      </c>
      <c r="FT182">
        <v>3</v>
      </c>
      <c r="FU182">
        <v>0.5</v>
      </c>
      <c r="FV182">
        <v>0</v>
      </c>
      <c r="FW182">
        <v>3.333333333333333</v>
      </c>
      <c r="FX182">
        <v>3.333333333333333</v>
      </c>
      <c r="FY182">
        <v>2.3333333333333335</v>
      </c>
      <c r="FZ182">
        <v>0</v>
      </c>
    </row>
    <row r="183" spans="1:192" x14ac:dyDescent="0.35">
      <c r="A183" t="s">
        <v>1007</v>
      </c>
      <c r="B183">
        <v>1.5000000000000002</v>
      </c>
      <c r="C183">
        <v>1.6666666666666667</v>
      </c>
      <c r="D183">
        <v>2.9999999999999996</v>
      </c>
      <c r="E183">
        <v>-1</v>
      </c>
      <c r="F183">
        <v>-1</v>
      </c>
      <c r="G183">
        <v>-1</v>
      </c>
      <c r="H183">
        <v>-1</v>
      </c>
      <c r="I183">
        <v>2.9999999999999996</v>
      </c>
      <c r="J183">
        <v>-1</v>
      </c>
      <c r="K183">
        <v>-1</v>
      </c>
      <c r="L183">
        <v>2.5</v>
      </c>
      <c r="M183">
        <v>1.8333333333333335</v>
      </c>
      <c r="N183">
        <v>-1</v>
      </c>
      <c r="O183">
        <v>2.5</v>
      </c>
      <c r="P183">
        <v>2.9999999999999996</v>
      </c>
      <c r="Q183">
        <v>-1</v>
      </c>
      <c r="R183">
        <v>-1</v>
      </c>
      <c r="S183">
        <v>2.9999999999999996</v>
      </c>
      <c r="T183">
        <v>2.833333333333333</v>
      </c>
      <c r="U183">
        <v>2.9999999999999996</v>
      </c>
      <c r="V183">
        <v>1</v>
      </c>
      <c r="W183">
        <v>1</v>
      </c>
      <c r="X183">
        <v>-1</v>
      </c>
      <c r="Y183">
        <v>2.9999999999999996</v>
      </c>
      <c r="Z183">
        <v>2.9999999999999996</v>
      </c>
      <c r="AA183">
        <v>2.9999999999999996</v>
      </c>
      <c r="AB183">
        <v>1.1666666666666667</v>
      </c>
      <c r="AC183">
        <v>1.1666666666666667</v>
      </c>
      <c r="AD183">
        <v>0.16666666666666666</v>
      </c>
      <c r="AE183">
        <v>-1</v>
      </c>
      <c r="AF183">
        <v>-1</v>
      </c>
      <c r="AG183">
        <v>-1</v>
      </c>
      <c r="AH183">
        <v>-1</v>
      </c>
      <c r="AI183">
        <v>-1</v>
      </c>
      <c r="AJ183">
        <v>-1</v>
      </c>
      <c r="AK183">
        <v>-1</v>
      </c>
      <c r="AL183">
        <v>-1</v>
      </c>
      <c r="AM183">
        <v>-1</v>
      </c>
      <c r="AN183">
        <v>1</v>
      </c>
      <c r="AO183">
        <v>-1</v>
      </c>
      <c r="AP183">
        <v>-1</v>
      </c>
      <c r="AQ183">
        <v>-1</v>
      </c>
      <c r="AR183">
        <v>-1</v>
      </c>
      <c r="AS183">
        <v>-1</v>
      </c>
      <c r="AT183">
        <v>-1</v>
      </c>
      <c r="AU183">
        <v>-1</v>
      </c>
      <c r="AV183">
        <v>-1</v>
      </c>
      <c r="AW183">
        <v>-1</v>
      </c>
      <c r="AX183">
        <v>-1</v>
      </c>
      <c r="AY183">
        <v>-1</v>
      </c>
      <c r="AZ183">
        <v>-1</v>
      </c>
      <c r="BA183">
        <v>-1</v>
      </c>
      <c r="BB183">
        <v>-1</v>
      </c>
      <c r="BC183">
        <v>-1</v>
      </c>
      <c r="BD183">
        <v>-1</v>
      </c>
      <c r="BE183">
        <v>0</v>
      </c>
      <c r="BF183">
        <v>-1</v>
      </c>
      <c r="BG183">
        <v>0</v>
      </c>
      <c r="BH183">
        <v>0</v>
      </c>
      <c r="BI183">
        <v>-1</v>
      </c>
      <c r="BJ183">
        <v>1.5000000000000002</v>
      </c>
      <c r="BK183">
        <v>-1</v>
      </c>
      <c r="BL183">
        <v>-1</v>
      </c>
      <c r="BM183">
        <v>-1</v>
      </c>
      <c r="BN183">
        <v>-1</v>
      </c>
      <c r="BO183">
        <v>-1</v>
      </c>
      <c r="BP183">
        <v>-1</v>
      </c>
      <c r="BQ183">
        <v>-1</v>
      </c>
      <c r="BR183">
        <v>-1</v>
      </c>
      <c r="BS183">
        <v>-1</v>
      </c>
      <c r="BT183">
        <v>1.5</v>
      </c>
      <c r="BU183">
        <v>-1</v>
      </c>
      <c r="BV183">
        <v>-1</v>
      </c>
      <c r="BW183">
        <v>-1</v>
      </c>
      <c r="BX183">
        <v>-1</v>
      </c>
      <c r="BY183">
        <v>-1</v>
      </c>
      <c r="BZ183">
        <v>-1</v>
      </c>
      <c r="CA183">
        <v>-1</v>
      </c>
      <c r="CB183">
        <v>0.33333333333333331</v>
      </c>
      <c r="CC183">
        <v>-1</v>
      </c>
      <c r="CD183">
        <v>0</v>
      </c>
      <c r="CE183">
        <v>-1</v>
      </c>
      <c r="CF183">
        <v>1.5</v>
      </c>
      <c r="CG183">
        <v>-1</v>
      </c>
      <c r="CH183">
        <v>-1</v>
      </c>
      <c r="CI183">
        <v>-1</v>
      </c>
      <c r="CJ183">
        <v>-1</v>
      </c>
      <c r="CK183">
        <v>-1</v>
      </c>
      <c r="CL183">
        <v>-1</v>
      </c>
      <c r="CM183">
        <v>-1</v>
      </c>
      <c r="CN183">
        <v>-1</v>
      </c>
      <c r="CO183">
        <v>-1</v>
      </c>
      <c r="CP183">
        <v>-1</v>
      </c>
      <c r="CQ183">
        <v>-1</v>
      </c>
      <c r="CR183">
        <v>0.5</v>
      </c>
      <c r="CS183">
        <v>-1</v>
      </c>
      <c r="CT183">
        <v>-1</v>
      </c>
      <c r="CU183">
        <v>1.5000000000000002</v>
      </c>
      <c r="CV183">
        <v>-1</v>
      </c>
      <c r="CW183">
        <v>-1</v>
      </c>
      <c r="CX183">
        <v>-1</v>
      </c>
      <c r="CY183">
        <v>-1</v>
      </c>
      <c r="CZ183">
        <v>-1</v>
      </c>
      <c r="DA183">
        <v>-1</v>
      </c>
      <c r="DB183">
        <v>-1</v>
      </c>
      <c r="DC183">
        <v>-1</v>
      </c>
      <c r="DD183">
        <v>0.16666666666666666</v>
      </c>
      <c r="DE183">
        <v>-1</v>
      </c>
      <c r="DF183">
        <v>-1</v>
      </c>
      <c r="DG183">
        <v>-1</v>
      </c>
      <c r="DH183">
        <v>-1</v>
      </c>
      <c r="DI183">
        <v>-1</v>
      </c>
      <c r="DJ183">
        <v>-1</v>
      </c>
      <c r="DK183">
        <v>-1</v>
      </c>
      <c r="DL183">
        <v>-1</v>
      </c>
      <c r="DM183">
        <v>-1</v>
      </c>
      <c r="DN183">
        <v>-1</v>
      </c>
      <c r="DO183">
        <v>-1</v>
      </c>
      <c r="DP183">
        <v>-1</v>
      </c>
      <c r="DQ183">
        <v>-1</v>
      </c>
      <c r="DR183">
        <v>2</v>
      </c>
      <c r="DS183">
        <v>1.3333333333333335</v>
      </c>
      <c r="DT183">
        <v>-1</v>
      </c>
      <c r="DU183">
        <v>-1</v>
      </c>
      <c r="DV183">
        <v>-1</v>
      </c>
      <c r="DW183">
        <v>0</v>
      </c>
      <c r="DX183">
        <v>-1</v>
      </c>
      <c r="DY183">
        <v>-1</v>
      </c>
      <c r="DZ183">
        <v>-1</v>
      </c>
      <c r="EA183">
        <v>0.16666666666666666</v>
      </c>
      <c r="EB183">
        <v>-1</v>
      </c>
      <c r="EC183">
        <v>0</v>
      </c>
      <c r="ED183">
        <v>-1</v>
      </c>
      <c r="EE183">
        <v>-1</v>
      </c>
      <c r="EF183">
        <v>0.16666666666666666</v>
      </c>
      <c r="EG183">
        <v>-1</v>
      </c>
      <c r="EH183">
        <v>0</v>
      </c>
      <c r="EI183">
        <v>-1</v>
      </c>
      <c r="EJ183">
        <v>-1</v>
      </c>
      <c r="EK183">
        <v>-1</v>
      </c>
      <c r="EL183">
        <v>2</v>
      </c>
      <c r="EM183">
        <v>-1</v>
      </c>
      <c r="EN183">
        <v>-1</v>
      </c>
      <c r="EO183">
        <v>0</v>
      </c>
      <c r="EP183">
        <v>0.33333333333333331</v>
      </c>
      <c r="EQ183">
        <v>-1</v>
      </c>
      <c r="ER183">
        <v>-1</v>
      </c>
      <c r="ES183">
        <v>-1</v>
      </c>
      <c r="ET183">
        <v>-1</v>
      </c>
      <c r="EU183">
        <v>-1</v>
      </c>
      <c r="EV183">
        <v>-1</v>
      </c>
      <c r="EW183">
        <v>0.5</v>
      </c>
      <c r="EX183">
        <v>0</v>
      </c>
      <c r="EY183">
        <v>2.4999999999999996</v>
      </c>
      <c r="EZ183">
        <v>0</v>
      </c>
      <c r="FA183">
        <v>0</v>
      </c>
      <c r="FB183">
        <v>-1</v>
      </c>
      <c r="FC183">
        <v>-1</v>
      </c>
      <c r="FD183">
        <v>-1</v>
      </c>
      <c r="FE183">
        <v>2.9999999999999996</v>
      </c>
      <c r="FF183">
        <v>2.9999999999999996</v>
      </c>
      <c r="FG183">
        <v>2.4999999999999996</v>
      </c>
      <c r="FH183">
        <v>2</v>
      </c>
      <c r="FI183">
        <v>-1</v>
      </c>
      <c r="FJ183">
        <v>0</v>
      </c>
      <c r="FK183">
        <v>-1</v>
      </c>
      <c r="FL183">
        <v>-1</v>
      </c>
      <c r="FM183">
        <v>-1</v>
      </c>
      <c r="FN183">
        <v>1</v>
      </c>
      <c r="FO183">
        <v>2</v>
      </c>
      <c r="FP183">
        <v>2</v>
      </c>
      <c r="FQ183">
        <v>1</v>
      </c>
      <c r="FR183">
        <v>1</v>
      </c>
      <c r="FS183">
        <v>1</v>
      </c>
      <c r="FT183">
        <v>1</v>
      </c>
      <c r="FU183">
        <v>-1</v>
      </c>
      <c r="FV183">
        <v>-1</v>
      </c>
      <c r="FW183">
        <v>0</v>
      </c>
      <c r="FX183">
        <v>0</v>
      </c>
      <c r="FY183">
        <v>-1</v>
      </c>
      <c r="FZ183">
        <v>-1</v>
      </c>
      <c r="GA183">
        <v>0</v>
      </c>
    </row>
    <row r="184" spans="1:192" x14ac:dyDescent="0.35">
      <c r="A184" t="s">
        <v>1008</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c r="Z184">
        <v>1</v>
      </c>
      <c r="AA184">
        <v>1</v>
      </c>
      <c r="AB184">
        <v>-1</v>
      </c>
      <c r="AC184">
        <v>-1</v>
      </c>
      <c r="AD184">
        <v>-1</v>
      </c>
      <c r="AE184">
        <v>-1</v>
      </c>
      <c r="AF184">
        <v>-1</v>
      </c>
      <c r="AG184">
        <v>-1</v>
      </c>
      <c r="AH184">
        <v>-1</v>
      </c>
      <c r="AI184">
        <v>-1</v>
      </c>
      <c r="AJ184">
        <v>-1</v>
      </c>
      <c r="AK184">
        <v>-1</v>
      </c>
      <c r="AL184">
        <v>-1</v>
      </c>
      <c r="AM184">
        <v>-1</v>
      </c>
      <c r="AN184">
        <v>0</v>
      </c>
      <c r="AO184">
        <v>-1</v>
      </c>
      <c r="AP184">
        <v>-1</v>
      </c>
      <c r="AQ184">
        <v>-1</v>
      </c>
      <c r="AR184">
        <v>-1</v>
      </c>
      <c r="AS184">
        <v>-1</v>
      </c>
      <c r="AT184">
        <v>-1</v>
      </c>
      <c r="AU184">
        <v>-1</v>
      </c>
      <c r="AV184">
        <v>-1</v>
      </c>
      <c r="AW184">
        <v>-1</v>
      </c>
      <c r="AX184">
        <v>-1</v>
      </c>
      <c r="AY184">
        <v>-1</v>
      </c>
      <c r="AZ184">
        <v>-1</v>
      </c>
      <c r="BA184">
        <v>-1</v>
      </c>
      <c r="BB184">
        <v>-1</v>
      </c>
      <c r="BC184">
        <v>-1</v>
      </c>
      <c r="BD184">
        <v>-1</v>
      </c>
      <c r="BE184">
        <v>-1</v>
      </c>
      <c r="BF184">
        <v>-1</v>
      </c>
      <c r="BG184">
        <v>-1</v>
      </c>
      <c r="BH184">
        <v>-1</v>
      </c>
      <c r="BI184">
        <v>-1</v>
      </c>
      <c r="BJ184">
        <v>0</v>
      </c>
      <c r="BK184">
        <v>-1</v>
      </c>
      <c r="BL184">
        <v>-1</v>
      </c>
      <c r="BM184">
        <v>-1</v>
      </c>
      <c r="BN184">
        <v>-1</v>
      </c>
      <c r="BO184">
        <v>-1</v>
      </c>
      <c r="BP184">
        <v>-1</v>
      </c>
      <c r="BQ184">
        <v>-1</v>
      </c>
      <c r="BR184">
        <v>-1</v>
      </c>
      <c r="BS184">
        <v>-1</v>
      </c>
      <c r="BT184">
        <v>-1</v>
      </c>
      <c r="BU184">
        <v>-1</v>
      </c>
      <c r="BV184">
        <v>-1</v>
      </c>
      <c r="BW184">
        <v>-1</v>
      </c>
      <c r="BX184">
        <v>-1</v>
      </c>
      <c r="BY184">
        <v>-1</v>
      </c>
      <c r="BZ184">
        <v>-1</v>
      </c>
      <c r="CA184">
        <v>-1</v>
      </c>
      <c r="CB184">
        <v>-1</v>
      </c>
      <c r="CC184">
        <v>-1</v>
      </c>
      <c r="CD184">
        <v>-1</v>
      </c>
      <c r="CE184">
        <v>-1</v>
      </c>
      <c r="CF184">
        <v>-1</v>
      </c>
      <c r="CG184">
        <v>-1</v>
      </c>
      <c r="CH184">
        <v>-1</v>
      </c>
      <c r="CI184">
        <v>-1</v>
      </c>
      <c r="CJ184">
        <v>-1</v>
      </c>
      <c r="CK184">
        <v>-1</v>
      </c>
      <c r="CL184">
        <v>-1</v>
      </c>
      <c r="CM184">
        <v>-1</v>
      </c>
      <c r="CN184">
        <v>-1</v>
      </c>
      <c r="CO184">
        <v>-1</v>
      </c>
      <c r="CP184">
        <v>-1</v>
      </c>
      <c r="CQ184">
        <v>-1</v>
      </c>
      <c r="CR184">
        <v>-1</v>
      </c>
      <c r="CS184">
        <v>-1</v>
      </c>
      <c r="CT184">
        <v>-1</v>
      </c>
      <c r="CU184">
        <v>0</v>
      </c>
      <c r="CV184">
        <v>-1</v>
      </c>
      <c r="CW184">
        <v>-1</v>
      </c>
      <c r="CX184">
        <v>-1</v>
      </c>
      <c r="CY184">
        <v>-1</v>
      </c>
      <c r="CZ184">
        <v>-1</v>
      </c>
      <c r="DA184">
        <v>-1</v>
      </c>
      <c r="DB184">
        <v>-1</v>
      </c>
      <c r="DC184">
        <v>-1</v>
      </c>
      <c r="DD184">
        <v>-1</v>
      </c>
      <c r="DE184">
        <v>-1</v>
      </c>
      <c r="DF184">
        <v>-1</v>
      </c>
      <c r="DG184">
        <v>-1</v>
      </c>
      <c r="DH184">
        <v>-1</v>
      </c>
      <c r="DI184">
        <v>-1</v>
      </c>
      <c r="DJ184">
        <v>-1</v>
      </c>
      <c r="DK184">
        <v>-1</v>
      </c>
      <c r="DL184">
        <v>-1</v>
      </c>
      <c r="DM184">
        <v>-1</v>
      </c>
      <c r="DN184">
        <v>-1</v>
      </c>
      <c r="DO184">
        <v>-1</v>
      </c>
      <c r="DP184">
        <v>-1</v>
      </c>
      <c r="DQ184">
        <v>-1</v>
      </c>
      <c r="DR184">
        <v>-1</v>
      </c>
      <c r="DS184">
        <v>-1</v>
      </c>
      <c r="DT184">
        <v>-1</v>
      </c>
      <c r="DU184">
        <v>-1</v>
      </c>
      <c r="DV184">
        <v>-1</v>
      </c>
      <c r="DW184">
        <v>-1</v>
      </c>
      <c r="DX184">
        <v>-1</v>
      </c>
      <c r="DY184">
        <v>-1</v>
      </c>
      <c r="DZ184">
        <v>-1</v>
      </c>
      <c r="EA184">
        <v>-1</v>
      </c>
      <c r="EB184">
        <v>-1</v>
      </c>
      <c r="EC184">
        <v>-1</v>
      </c>
      <c r="ED184">
        <v>-1</v>
      </c>
      <c r="EE184">
        <v>-1</v>
      </c>
      <c r="EF184">
        <v>-1</v>
      </c>
      <c r="EG184">
        <v>-1</v>
      </c>
      <c r="EH184">
        <v>-1</v>
      </c>
      <c r="EI184">
        <v>-1</v>
      </c>
      <c r="EJ184">
        <v>-1</v>
      </c>
      <c r="EK184">
        <v>-1</v>
      </c>
      <c r="EL184">
        <v>2</v>
      </c>
      <c r="EM184">
        <v>-1</v>
      </c>
      <c r="EN184">
        <v>-1</v>
      </c>
      <c r="EO184">
        <v>-1</v>
      </c>
      <c r="EP184">
        <v>-1</v>
      </c>
      <c r="EQ184">
        <v>-1</v>
      </c>
      <c r="ER184">
        <v>-1</v>
      </c>
      <c r="ES184">
        <v>-1</v>
      </c>
      <c r="ET184">
        <v>-1</v>
      </c>
      <c r="EU184">
        <v>-1</v>
      </c>
      <c r="EV184">
        <v>-1</v>
      </c>
      <c r="EW184">
        <v>-1</v>
      </c>
      <c r="EX184">
        <v>-1</v>
      </c>
      <c r="EY184">
        <v>1</v>
      </c>
      <c r="EZ184">
        <v>-1</v>
      </c>
      <c r="FA184">
        <v>-1</v>
      </c>
      <c r="FB184">
        <v>-1</v>
      </c>
      <c r="FC184">
        <v>-1</v>
      </c>
      <c r="FD184">
        <v>-1</v>
      </c>
      <c r="FE184">
        <v>1</v>
      </c>
      <c r="FF184">
        <v>1</v>
      </c>
      <c r="FG184">
        <v>1</v>
      </c>
      <c r="FH184">
        <v>2</v>
      </c>
      <c r="FI184">
        <v>-1</v>
      </c>
      <c r="FJ184">
        <v>-1</v>
      </c>
      <c r="FK184">
        <v>-1</v>
      </c>
      <c r="FL184">
        <v>-1</v>
      </c>
      <c r="FM184">
        <v>-1</v>
      </c>
      <c r="FN184">
        <v>-1</v>
      </c>
      <c r="FO184">
        <v>2</v>
      </c>
      <c r="FP184">
        <v>2</v>
      </c>
      <c r="FQ184">
        <v>-1</v>
      </c>
      <c r="FR184">
        <v>-1</v>
      </c>
      <c r="FS184">
        <v>-1</v>
      </c>
      <c r="FT184">
        <v>-1</v>
      </c>
      <c r="FU184">
        <v>-1</v>
      </c>
      <c r="FV184">
        <v>-1</v>
      </c>
      <c r="FW184">
        <v>-1</v>
      </c>
      <c r="FX184">
        <v>-1</v>
      </c>
      <c r="FY184">
        <v>-1</v>
      </c>
      <c r="FZ184">
        <v>-1</v>
      </c>
      <c r="GA184">
        <v>-1</v>
      </c>
      <c r="GB184">
        <v>0</v>
      </c>
    </row>
    <row r="185" spans="1:192" x14ac:dyDescent="0.35">
      <c r="A185" t="s">
        <v>1009</v>
      </c>
      <c r="B185">
        <v>2.5</v>
      </c>
      <c r="C185">
        <v>3</v>
      </c>
      <c r="D185">
        <v>3.9999999999999996</v>
      </c>
      <c r="E185">
        <v>-1</v>
      </c>
      <c r="F185">
        <v>-1</v>
      </c>
      <c r="G185">
        <v>-1</v>
      </c>
      <c r="H185">
        <v>-1</v>
      </c>
      <c r="I185">
        <v>3.9999999999999996</v>
      </c>
      <c r="J185">
        <v>-1</v>
      </c>
      <c r="K185">
        <v>-1</v>
      </c>
      <c r="L185">
        <v>3.9999999999999996</v>
      </c>
      <c r="M185">
        <v>3</v>
      </c>
      <c r="N185">
        <v>-1</v>
      </c>
      <c r="O185">
        <v>3.9999999999999996</v>
      </c>
      <c r="P185">
        <v>3.9999999999999996</v>
      </c>
      <c r="Q185">
        <v>-1</v>
      </c>
      <c r="R185">
        <v>-1</v>
      </c>
      <c r="S185">
        <v>3.9999999999999996</v>
      </c>
      <c r="T185">
        <v>3.9999999999999996</v>
      </c>
      <c r="U185">
        <v>3.9999999999999996</v>
      </c>
      <c r="V185">
        <v>2.5</v>
      </c>
      <c r="W185">
        <v>2</v>
      </c>
      <c r="X185">
        <v>-1</v>
      </c>
      <c r="Y185">
        <v>3.9999999999999996</v>
      </c>
      <c r="Z185">
        <v>3.9999999999999996</v>
      </c>
      <c r="AA185">
        <v>3.9999999999999996</v>
      </c>
      <c r="AB185">
        <v>2.5</v>
      </c>
      <c r="AC185">
        <v>2.5</v>
      </c>
      <c r="AD185">
        <v>1.5</v>
      </c>
      <c r="AE185">
        <v>-1</v>
      </c>
      <c r="AF185">
        <v>-1</v>
      </c>
      <c r="AG185">
        <v>-1</v>
      </c>
      <c r="AH185">
        <v>-1</v>
      </c>
      <c r="AI185">
        <v>-1</v>
      </c>
      <c r="AJ185">
        <v>-1</v>
      </c>
      <c r="AK185">
        <v>-1</v>
      </c>
      <c r="AL185">
        <v>-1</v>
      </c>
      <c r="AM185">
        <v>-1</v>
      </c>
      <c r="AN185">
        <v>2.5</v>
      </c>
      <c r="AO185">
        <v>-1</v>
      </c>
      <c r="AP185">
        <v>-1</v>
      </c>
      <c r="AQ185">
        <v>-1</v>
      </c>
      <c r="AR185">
        <v>-1</v>
      </c>
      <c r="AS185">
        <v>-1</v>
      </c>
      <c r="AT185">
        <v>-1</v>
      </c>
      <c r="AU185">
        <v>-1</v>
      </c>
      <c r="AV185">
        <v>-1</v>
      </c>
      <c r="AW185">
        <v>-1</v>
      </c>
      <c r="AX185">
        <v>-1</v>
      </c>
      <c r="AY185">
        <v>-1</v>
      </c>
      <c r="AZ185">
        <v>-1</v>
      </c>
      <c r="BA185">
        <v>-1</v>
      </c>
      <c r="BB185">
        <v>-1</v>
      </c>
      <c r="BC185">
        <v>-1</v>
      </c>
      <c r="BD185">
        <v>-1</v>
      </c>
      <c r="BE185">
        <v>1.5</v>
      </c>
      <c r="BF185">
        <v>-1</v>
      </c>
      <c r="BG185">
        <v>1.5</v>
      </c>
      <c r="BH185">
        <v>1.5</v>
      </c>
      <c r="BI185">
        <v>-1</v>
      </c>
      <c r="BJ185">
        <v>2.5</v>
      </c>
      <c r="BK185">
        <v>-1</v>
      </c>
      <c r="BL185">
        <v>-1</v>
      </c>
      <c r="BM185">
        <v>-1</v>
      </c>
      <c r="BN185">
        <v>-1</v>
      </c>
      <c r="BO185">
        <v>-1</v>
      </c>
      <c r="BP185">
        <v>-1</v>
      </c>
      <c r="BQ185">
        <v>-1</v>
      </c>
      <c r="BR185">
        <v>-1</v>
      </c>
      <c r="BS185">
        <v>-1</v>
      </c>
      <c r="BT185">
        <v>3</v>
      </c>
      <c r="BU185">
        <v>-1</v>
      </c>
      <c r="BV185">
        <v>-1</v>
      </c>
      <c r="BW185">
        <v>-1</v>
      </c>
      <c r="BX185">
        <v>-1</v>
      </c>
      <c r="BY185">
        <v>-1</v>
      </c>
      <c r="BZ185">
        <v>-1</v>
      </c>
      <c r="CA185">
        <v>-1</v>
      </c>
      <c r="CB185">
        <v>1.5</v>
      </c>
      <c r="CC185">
        <v>-1</v>
      </c>
      <c r="CD185">
        <v>0.83333333333333326</v>
      </c>
      <c r="CE185">
        <v>-1</v>
      </c>
      <c r="CF185">
        <v>3</v>
      </c>
      <c r="CG185">
        <v>-1</v>
      </c>
      <c r="CH185">
        <v>-1</v>
      </c>
      <c r="CI185">
        <v>-1</v>
      </c>
      <c r="CJ185">
        <v>-1</v>
      </c>
      <c r="CK185">
        <v>-1</v>
      </c>
      <c r="CL185">
        <v>-1</v>
      </c>
      <c r="CM185">
        <v>-1</v>
      </c>
      <c r="CN185">
        <v>-1</v>
      </c>
      <c r="CO185">
        <v>-1</v>
      </c>
      <c r="CP185">
        <v>-1</v>
      </c>
      <c r="CQ185">
        <v>-1</v>
      </c>
      <c r="CR185">
        <v>2</v>
      </c>
      <c r="CS185">
        <v>-1</v>
      </c>
      <c r="CT185">
        <v>-1</v>
      </c>
      <c r="CU185">
        <v>2.5</v>
      </c>
      <c r="CV185">
        <v>-1</v>
      </c>
      <c r="CW185">
        <v>-1</v>
      </c>
      <c r="CX185">
        <v>-1</v>
      </c>
      <c r="CY185">
        <v>-1</v>
      </c>
      <c r="CZ185">
        <v>-1</v>
      </c>
      <c r="DA185">
        <v>-1</v>
      </c>
      <c r="DB185">
        <v>-1</v>
      </c>
      <c r="DC185">
        <v>-1</v>
      </c>
      <c r="DD185">
        <v>1.5</v>
      </c>
      <c r="DE185">
        <v>-1</v>
      </c>
      <c r="DF185">
        <v>-1</v>
      </c>
      <c r="DG185">
        <v>-1</v>
      </c>
      <c r="DH185">
        <v>-1</v>
      </c>
      <c r="DI185">
        <v>-1</v>
      </c>
      <c r="DJ185">
        <v>-1</v>
      </c>
      <c r="DK185">
        <v>-1</v>
      </c>
      <c r="DL185">
        <v>-1</v>
      </c>
      <c r="DM185">
        <v>-1</v>
      </c>
      <c r="DN185">
        <v>-1</v>
      </c>
      <c r="DO185">
        <v>-1</v>
      </c>
      <c r="DP185">
        <v>-1</v>
      </c>
      <c r="DQ185">
        <v>-1</v>
      </c>
      <c r="DR185">
        <v>3</v>
      </c>
      <c r="DS185">
        <v>2.5</v>
      </c>
      <c r="DT185">
        <v>-1</v>
      </c>
      <c r="DU185">
        <v>-1</v>
      </c>
      <c r="DV185">
        <v>-1</v>
      </c>
      <c r="DW185">
        <v>1.5</v>
      </c>
      <c r="DX185">
        <v>-1</v>
      </c>
      <c r="DY185">
        <v>-1</v>
      </c>
      <c r="DZ185">
        <v>-1</v>
      </c>
      <c r="EA185">
        <v>1.5</v>
      </c>
      <c r="EB185">
        <v>-1</v>
      </c>
      <c r="EC185">
        <v>1.5</v>
      </c>
      <c r="ED185">
        <v>-1</v>
      </c>
      <c r="EE185">
        <v>-1</v>
      </c>
      <c r="EF185">
        <v>1.5</v>
      </c>
      <c r="EG185">
        <v>-1</v>
      </c>
      <c r="EH185">
        <v>1.5</v>
      </c>
      <c r="EI185">
        <v>-1</v>
      </c>
      <c r="EJ185">
        <v>-1</v>
      </c>
      <c r="EK185">
        <v>-1</v>
      </c>
      <c r="EL185">
        <v>2.1666666666666665</v>
      </c>
      <c r="EM185">
        <v>-1</v>
      </c>
      <c r="EN185">
        <v>-1</v>
      </c>
      <c r="EO185">
        <v>1.5</v>
      </c>
      <c r="EP185">
        <v>1.5</v>
      </c>
      <c r="EQ185">
        <v>-1</v>
      </c>
      <c r="ER185">
        <v>-1</v>
      </c>
      <c r="ES185">
        <v>-1</v>
      </c>
      <c r="ET185">
        <v>-1</v>
      </c>
      <c r="EU185">
        <v>-1</v>
      </c>
      <c r="EV185">
        <v>-1</v>
      </c>
      <c r="EW185">
        <v>1.5</v>
      </c>
      <c r="EX185">
        <v>0.33333333333333331</v>
      </c>
      <c r="EY185">
        <v>3.4999999999999996</v>
      </c>
      <c r="EZ185">
        <v>1</v>
      </c>
      <c r="FA185">
        <v>0.33333333333333331</v>
      </c>
      <c r="FB185">
        <v>-1</v>
      </c>
      <c r="FC185">
        <v>-1</v>
      </c>
      <c r="FD185">
        <v>-1</v>
      </c>
      <c r="FE185">
        <v>3.9999999999999996</v>
      </c>
      <c r="FF185">
        <v>3.9999999999999996</v>
      </c>
      <c r="FG185">
        <v>3.4999999999999996</v>
      </c>
      <c r="FH185">
        <v>2.1666666666666665</v>
      </c>
      <c r="FI185">
        <v>-1</v>
      </c>
      <c r="FJ185">
        <v>0.33333333333333331</v>
      </c>
      <c r="FK185">
        <v>-1</v>
      </c>
      <c r="FL185">
        <v>-1</v>
      </c>
      <c r="FM185">
        <v>-1</v>
      </c>
      <c r="FN185">
        <v>2</v>
      </c>
      <c r="FO185">
        <v>2.1666666666666665</v>
      </c>
      <c r="FP185">
        <v>2.6666666666666665</v>
      </c>
      <c r="FQ185">
        <v>2</v>
      </c>
      <c r="FR185">
        <v>2</v>
      </c>
      <c r="FS185">
        <v>2</v>
      </c>
      <c r="FT185">
        <v>2</v>
      </c>
      <c r="FU185">
        <v>-1</v>
      </c>
      <c r="FV185">
        <v>-1</v>
      </c>
      <c r="FW185">
        <v>1.5</v>
      </c>
      <c r="FX185">
        <v>1.5</v>
      </c>
      <c r="FY185">
        <v>-1</v>
      </c>
      <c r="FZ185">
        <v>-1</v>
      </c>
      <c r="GA185">
        <v>1.5</v>
      </c>
      <c r="GB185">
        <v>3</v>
      </c>
      <c r="GC185">
        <v>0</v>
      </c>
    </row>
    <row r="186" spans="1:192" x14ac:dyDescent="0.35">
      <c r="A186" t="s">
        <v>1010</v>
      </c>
      <c r="B186">
        <v>3.4999999999999996</v>
      </c>
      <c r="C186">
        <v>3.9999999999999996</v>
      </c>
      <c r="D186">
        <v>3.9999999999999996</v>
      </c>
      <c r="E186">
        <v>0</v>
      </c>
      <c r="F186">
        <v>-1</v>
      </c>
      <c r="G186">
        <v>-1</v>
      </c>
      <c r="H186">
        <v>-1</v>
      </c>
      <c r="I186">
        <v>3.9999999999999996</v>
      </c>
      <c r="J186">
        <v>1.3333333333333333</v>
      </c>
      <c r="K186">
        <v>-1</v>
      </c>
      <c r="L186">
        <v>3.9999999999999996</v>
      </c>
      <c r="M186">
        <v>3.9999999999999996</v>
      </c>
      <c r="N186">
        <v>1.1666666666666667</v>
      </c>
      <c r="O186">
        <v>3.9999999999999996</v>
      </c>
      <c r="P186">
        <v>3.9999999999999996</v>
      </c>
      <c r="Q186">
        <v>0.5</v>
      </c>
      <c r="R186">
        <v>-1</v>
      </c>
      <c r="S186">
        <v>3.9999999999999996</v>
      </c>
      <c r="T186">
        <v>3.9999999999999996</v>
      </c>
      <c r="U186">
        <v>3.9999999999999996</v>
      </c>
      <c r="V186">
        <v>3.4999999999999996</v>
      </c>
      <c r="W186">
        <v>2.9999999999999996</v>
      </c>
      <c r="X186">
        <v>-1</v>
      </c>
      <c r="Y186">
        <v>3.9999999999999996</v>
      </c>
      <c r="Z186">
        <v>3.9999999999999996</v>
      </c>
      <c r="AA186">
        <v>3.9999999999999996</v>
      </c>
      <c r="AB186">
        <v>3.4999999999999996</v>
      </c>
      <c r="AC186">
        <v>3.4999999999999996</v>
      </c>
      <c r="AD186">
        <v>2.5</v>
      </c>
      <c r="AE186">
        <v>1.5</v>
      </c>
      <c r="AF186">
        <v>0</v>
      </c>
      <c r="AG186">
        <v>0.33333333333333331</v>
      </c>
      <c r="AH186">
        <v>-1</v>
      </c>
      <c r="AI186">
        <v>-1</v>
      </c>
      <c r="AJ186">
        <v>-1</v>
      </c>
      <c r="AK186">
        <v>-1</v>
      </c>
      <c r="AL186">
        <v>-1</v>
      </c>
      <c r="AM186">
        <v>-1</v>
      </c>
      <c r="AN186">
        <v>3.4999999999999996</v>
      </c>
      <c r="AO186">
        <v>-1</v>
      </c>
      <c r="AP186">
        <v>-1</v>
      </c>
      <c r="AQ186">
        <v>-1</v>
      </c>
      <c r="AR186">
        <v>0</v>
      </c>
      <c r="AS186">
        <v>-1</v>
      </c>
      <c r="AT186">
        <v>1.3333333333333333</v>
      </c>
      <c r="AU186">
        <v>1.3333333333333333</v>
      </c>
      <c r="AV186">
        <v>-1</v>
      </c>
      <c r="AW186">
        <v>-1</v>
      </c>
      <c r="AX186">
        <v>0.5</v>
      </c>
      <c r="AY186">
        <v>-1</v>
      </c>
      <c r="AZ186">
        <v>-1</v>
      </c>
      <c r="BA186">
        <v>-1</v>
      </c>
      <c r="BB186">
        <v>-1</v>
      </c>
      <c r="BC186">
        <v>-1</v>
      </c>
      <c r="BD186">
        <v>2.5</v>
      </c>
      <c r="BE186">
        <v>2.5</v>
      </c>
      <c r="BF186">
        <v>-1</v>
      </c>
      <c r="BG186">
        <v>2.5</v>
      </c>
      <c r="BH186">
        <v>2.5</v>
      </c>
      <c r="BI186">
        <v>-1</v>
      </c>
      <c r="BJ186">
        <v>3.4999999999999996</v>
      </c>
      <c r="BK186">
        <v>-1</v>
      </c>
      <c r="BL186">
        <v>1.5</v>
      </c>
      <c r="BM186">
        <v>0</v>
      </c>
      <c r="BN186">
        <v>-1</v>
      </c>
      <c r="BO186">
        <v>-1</v>
      </c>
      <c r="BP186">
        <v>-1</v>
      </c>
      <c r="BQ186">
        <v>-1</v>
      </c>
      <c r="BR186">
        <v>3</v>
      </c>
      <c r="BS186">
        <v>1</v>
      </c>
      <c r="BT186">
        <v>3.9999999999999996</v>
      </c>
      <c r="BU186">
        <v>-1</v>
      </c>
      <c r="BV186">
        <v>1.5000000000000002</v>
      </c>
      <c r="BW186">
        <v>-1</v>
      </c>
      <c r="BX186">
        <v>-1</v>
      </c>
      <c r="BY186">
        <v>-1</v>
      </c>
      <c r="BZ186">
        <v>0.33333333333333331</v>
      </c>
      <c r="CA186">
        <v>-1</v>
      </c>
      <c r="CB186">
        <v>2.5</v>
      </c>
      <c r="CC186">
        <v>-1</v>
      </c>
      <c r="CD186">
        <v>1.8333333333333335</v>
      </c>
      <c r="CE186">
        <v>0.99999999999999989</v>
      </c>
      <c r="CF186">
        <v>3.9999999999999996</v>
      </c>
      <c r="CG186">
        <v>0.33333333333333331</v>
      </c>
      <c r="CH186">
        <v>-1</v>
      </c>
      <c r="CI186">
        <v>-1</v>
      </c>
      <c r="CJ186">
        <v>-1</v>
      </c>
      <c r="CK186">
        <v>-1</v>
      </c>
      <c r="CL186">
        <v>3</v>
      </c>
      <c r="CM186">
        <v>-1</v>
      </c>
      <c r="CN186">
        <v>-1</v>
      </c>
      <c r="CO186">
        <v>2.5</v>
      </c>
      <c r="CP186">
        <v>-1</v>
      </c>
      <c r="CQ186">
        <v>-1</v>
      </c>
      <c r="CR186">
        <v>3</v>
      </c>
      <c r="CS186">
        <v>-1</v>
      </c>
      <c r="CT186">
        <v>-1</v>
      </c>
      <c r="CU186">
        <v>3.4999999999999996</v>
      </c>
      <c r="CV186">
        <v>-1</v>
      </c>
      <c r="CW186">
        <v>-1</v>
      </c>
      <c r="CX186">
        <v>-1</v>
      </c>
      <c r="CY186">
        <v>-1</v>
      </c>
      <c r="CZ186">
        <v>-1</v>
      </c>
      <c r="DA186">
        <v>-1</v>
      </c>
      <c r="DB186">
        <v>1</v>
      </c>
      <c r="DC186">
        <v>-1</v>
      </c>
      <c r="DD186">
        <v>2.5</v>
      </c>
      <c r="DE186">
        <v>0.83333333333333326</v>
      </c>
      <c r="DF186">
        <v>1.5</v>
      </c>
      <c r="DG186">
        <v>-1</v>
      </c>
      <c r="DH186">
        <v>1.5</v>
      </c>
      <c r="DI186">
        <v>2</v>
      </c>
      <c r="DJ186">
        <v>-1</v>
      </c>
      <c r="DK186">
        <v>-1</v>
      </c>
      <c r="DL186">
        <v>2.5</v>
      </c>
      <c r="DM186">
        <v>-1</v>
      </c>
      <c r="DN186">
        <v>-1</v>
      </c>
      <c r="DO186">
        <v>1.5</v>
      </c>
      <c r="DP186">
        <v>-1</v>
      </c>
      <c r="DQ186">
        <v>1.8333333333333335</v>
      </c>
      <c r="DR186">
        <v>3.9999999999999996</v>
      </c>
      <c r="DS186">
        <v>3.4999999999999996</v>
      </c>
      <c r="DT186">
        <v>3</v>
      </c>
      <c r="DU186">
        <v>-1</v>
      </c>
      <c r="DV186">
        <v>-1</v>
      </c>
      <c r="DW186">
        <v>2.5</v>
      </c>
      <c r="DX186">
        <v>-1</v>
      </c>
      <c r="DY186">
        <v>0.83333333333333326</v>
      </c>
      <c r="DZ186">
        <v>0.16666666666666666</v>
      </c>
      <c r="EA186">
        <v>2.5</v>
      </c>
      <c r="EB186">
        <v>-1</v>
      </c>
      <c r="EC186">
        <v>2.5</v>
      </c>
      <c r="ED186">
        <v>-1</v>
      </c>
      <c r="EE186">
        <v>-1</v>
      </c>
      <c r="EF186">
        <v>2.5</v>
      </c>
      <c r="EG186">
        <v>-1</v>
      </c>
      <c r="EH186">
        <v>2.5</v>
      </c>
      <c r="EI186">
        <v>1</v>
      </c>
      <c r="EJ186">
        <v>-1</v>
      </c>
      <c r="EK186">
        <v>-1</v>
      </c>
      <c r="EL186">
        <v>2.1666666666666665</v>
      </c>
      <c r="EM186">
        <v>2.3333333333333335</v>
      </c>
      <c r="EN186">
        <v>-1</v>
      </c>
      <c r="EO186">
        <v>2.5</v>
      </c>
      <c r="EP186">
        <v>2.5</v>
      </c>
      <c r="EQ186">
        <v>0.66666666666666663</v>
      </c>
      <c r="ER186">
        <v>-1</v>
      </c>
      <c r="ES186">
        <v>-1</v>
      </c>
      <c r="ET186">
        <v>-1</v>
      </c>
      <c r="EU186">
        <v>-1</v>
      </c>
      <c r="EV186">
        <v>-1</v>
      </c>
      <c r="EW186">
        <v>2.5</v>
      </c>
      <c r="EX186">
        <v>1.3333333333333335</v>
      </c>
      <c r="EY186">
        <v>3.4999999999999996</v>
      </c>
      <c r="EZ186">
        <v>2</v>
      </c>
      <c r="FA186">
        <v>1.3333333333333335</v>
      </c>
      <c r="FB186">
        <v>0</v>
      </c>
      <c r="FC186">
        <v>2.3333333333333335</v>
      </c>
      <c r="FD186">
        <v>0.66666666666666663</v>
      </c>
      <c r="FE186">
        <v>3.9999999999999996</v>
      </c>
      <c r="FF186">
        <v>3.9999999999999996</v>
      </c>
      <c r="FG186">
        <v>3.4999999999999996</v>
      </c>
      <c r="FH186">
        <v>2.1666666666666665</v>
      </c>
      <c r="FI186">
        <v>-1</v>
      </c>
      <c r="FJ186">
        <v>1.3333333333333335</v>
      </c>
      <c r="FK186">
        <v>-1</v>
      </c>
      <c r="FL186">
        <v>0.33333333333333331</v>
      </c>
      <c r="FM186">
        <v>-1</v>
      </c>
      <c r="FN186">
        <v>3</v>
      </c>
      <c r="FO186">
        <v>2.1666666666666665</v>
      </c>
      <c r="FP186">
        <v>2.6666666666666665</v>
      </c>
      <c r="FQ186">
        <v>3</v>
      </c>
      <c r="FR186">
        <v>3</v>
      </c>
      <c r="FS186">
        <v>3</v>
      </c>
      <c r="FT186">
        <v>3</v>
      </c>
      <c r="FU186">
        <v>-1</v>
      </c>
      <c r="FV186">
        <v>-1</v>
      </c>
      <c r="FW186">
        <v>2.5</v>
      </c>
      <c r="FX186">
        <v>2.5</v>
      </c>
      <c r="FY186">
        <v>1.5</v>
      </c>
      <c r="FZ186">
        <v>-1</v>
      </c>
      <c r="GA186">
        <v>2.5</v>
      </c>
      <c r="GB186">
        <v>3.9999999999999996</v>
      </c>
      <c r="GC186">
        <v>1</v>
      </c>
      <c r="GD186">
        <v>0</v>
      </c>
    </row>
    <row r="187" spans="1:192" x14ac:dyDescent="0.35">
      <c r="A187" t="s">
        <v>1011</v>
      </c>
      <c r="B187">
        <v>2.5</v>
      </c>
      <c r="C187">
        <v>3</v>
      </c>
      <c r="D187">
        <v>3.9999999999999996</v>
      </c>
      <c r="E187">
        <v>-1</v>
      </c>
      <c r="F187">
        <v>-1</v>
      </c>
      <c r="G187">
        <v>-1</v>
      </c>
      <c r="H187">
        <v>-1</v>
      </c>
      <c r="I187">
        <v>3.9999999999999996</v>
      </c>
      <c r="J187">
        <v>-1</v>
      </c>
      <c r="K187">
        <v>-1</v>
      </c>
      <c r="L187">
        <v>3.9999999999999996</v>
      </c>
      <c r="M187">
        <v>3</v>
      </c>
      <c r="N187">
        <v>-1</v>
      </c>
      <c r="O187">
        <v>3.9999999999999996</v>
      </c>
      <c r="P187">
        <v>3.9999999999999996</v>
      </c>
      <c r="Q187">
        <v>-1</v>
      </c>
      <c r="R187">
        <v>-1</v>
      </c>
      <c r="S187">
        <v>3.9999999999999996</v>
      </c>
      <c r="T187">
        <v>3.9999999999999996</v>
      </c>
      <c r="U187">
        <v>3.9999999999999996</v>
      </c>
      <c r="V187">
        <v>2.5</v>
      </c>
      <c r="W187">
        <v>2</v>
      </c>
      <c r="X187">
        <v>-1</v>
      </c>
      <c r="Y187">
        <v>3.9999999999999996</v>
      </c>
      <c r="Z187">
        <v>3.9999999999999996</v>
      </c>
      <c r="AA187">
        <v>3.9999999999999996</v>
      </c>
      <c r="AB187">
        <v>2.5</v>
      </c>
      <c r="AC187">
        <v>2.5</v>
      </c>
      <c r="AD187">
        <v>1.5</v>
      </c>
      <c r="AE187">
        <v>-1</v>
      </c>
      <c r="AF187">
        <v>-1</v>
      </c>
      <c r="AG187">
        <v>-1</v>
      </c>
      <c r="AH187">
        <v>-1</v>
      </c>
      <c r="AI187">
        <v>-1</v>
      </c>
      <c r="AJ187">
        <v>-1</v>
      </c>
      <c r="AK187">
        <v>-1</v>
      </c>
      <c r="AL187">
        <v>-1</v>
      </c>
      <c r="AM187">
        <v>-1</v>
      </c>
      <c r="AN187">
        <v>2.5</v>
      </c>
      <c r="AO187">
        <v>-1</v>
      </c>
      <c r="AP187">
        <v>-1</v>
      </c>
      <c r="AQ187">
        <v>-1</v>
      </c>
      <c r="AR187">
        <v>-1</v>
      </c>
      <c r="AS187">
        <v>-1</v>
      </c>
      <c r="AT187">
        <v>-1</v>
      </c>
      <c r="AU187">
        <v>-1</v>
      </c>
      <c r="AV187">
        <v>-1</v>
      </c>
      <c r="AW187">
        <v>-1</v>
      </c>
      <c r="AX187">
        <v>-1</v>
      </c>
      <c r="AY187">
        <v>-1</v>
      </c>
      <c r="AZ187">
        <v>-1</v>
      </c>
      <c r="BA187">
        <v>-1</v>
      </c>
      <c r="BB187">
        <v>-1</v>
      </c>
      <c r="BC187">
        <v>-1</v>
      </c>
      <c r="BD187">
        <v>-1</v>
      </c>
      <c r="BE187">
        <v>1.5</v>
      </c>
      <c r="BF187">
        <v>-1</v>
      </c>
      <c r="BG187">
        <v>1.5</v>
      </c>
      <c r="BH187">
        <v>1.5</v>
      </c>
      <c r="BI187">
        <v>-1</v>
      </c>
      <c r="BJ187">
        <v>2.5</v>
      </c>
      <c r="BK187">
        <v>-1</v>
      </c>
      <c r="BL187">
        <v>-1</v>
      </c>
      <c r="BM187">
        <v>-1</v>
      </c>
      <c r="BN187">
        <v>-1</v>
      </c>
      <c r="BO187">
        <v>-1</v>
      </c>
      <c r="BP187">
        <v>-1</v>
      </c>
      <c r="BQ187">
        <v>-1</v>
      </c>
      <c r="BR187">
        <v>-1</v>
      </c>
      <c r="BS187">
        <v>-1</v>
      </c>
      <c r="BT187">
        <v>3</v>
      </c>
      <c r="BU187">
        <v>-1</v>
      </c>
      <c r="BV187">
        <v>-1</v>
      </c>
      <c r="BW187">
        <v>-1</v>
      </c>
      <c r="BX187">
        <v>-1</v>
      </c>
      <c r="BY187">
        <v>-1</v>
      </c>
      <c r="BZ187">
        <v>-1</v>
      </c>
      <c r="CA187">
        <v>-1</v>
      </c>
      <c r="CB187">
        <v>1.5</v>
      </c>
      <c r="CC187">
        <v>-1</v>
      </c>
      <c r="CD187">
        <v>0.83333333333333326</v>
      </c>
      <c r="CE187">
        <v>-1</v>
      </c>
      <c r="CF187">
        <v>3</v>
      </c>
      <c r="CG187">
        <v>-1</v>
      </c>
      <c r="CH187">
        <v>-1</v>
      </c>
      <c r="CI187">
        <v>-1</v>
      </c>
      <c r="CJ187">
        <v>-1</v>
      </c>
      <c r="CK187">
        <v>-1</v>
      </c>
      <c r="CL187">
        <v>-1</v>
      </c>
      <c r="CM187">
        <v>-1</v>
      </c>
      <c r="CN187">
        <v>-1</v>
      </c>
      <c r="CO187">
        <v>-1</v>
      </c>
      <c r="CP187">
        <v>-1</v>
      </c>
      <c r="CQ187">
        <v>-1</v>
      </c>
      <c r="CR187">
        <v>2</v>
      </c>
      <c r="CS187">
        <v>-1</v>
      </c>
      <c r="CT187">
        <v>-1</v>
      </c>
      <c r="CU187">
        <v>2.5</v>
      </c>
      <c r="CV187">
        <v>-1</v>
      </c>
      <c r="CW187">
        <v>-1</v>
      </c>
      <c r="CX187">
        <v>-1</v>
      </c>
      <c r="CY187">
        <v>-1</v>
      </c>
      <c r="CZ187">
        <v>-1</v>
      </c>
      <c r="DA187">
        <v>-1</v>
      </c>
      <c r="DB187">
        <v>-1</v>
      </c>
      <c r="DC187">
        <v>-1</v>
      </c>
      <c r="DD187">
        <v>1.5</v>
      </c>
      <c r="DE187">
        <v>-1</v>
      </c>
      <c r="DF187">
        <v>-1</v>
      </c>
      <c r="DG187">
        <v>-1</v>
      </c>
      <c r="DH187">
        <v>-1</v>
      </c>
      <c r="DI187">
        <v>-1</v>
      </c>
      <c r="DJ187">
        <v>-1</v>
      </c>
      <c r="DK187">
        <v>-1</v>
      </c>
      <c r="DL187">
        <v>-1</v>
      </c>
      <c r="DM187">
        <v>-1</v>
      </c>
      <c r="DN187">
        <v>-1</v>
      </c>
      <c r="DO187">
        <v>-1</v>
      </c>
      <c r="DP187">
        <v>-1</v>
      </c>
      <c r="DQ187">
        <v>-1</v>
      </c>
      <c r="DR187">
        <v>3</v>
      </c>
      <c r="DS187">
        <v>2.5</v>
      </c>
      <c r="DT187">
        <v>-1</v>
      </c>
      <c r="DU187">
        <v>-1</v>
      </c>
      <c r="DV187">
        <v>-1</v>
      </c>
      <c r="DW187">
        <v>1.5</v>
      </c>
      <c r="DX187">
        <v>-1</v>
      </c>
      <c r="DY187">
        <v>-1</v>
      </c>
      <c r="DZ187">
        <v>-1</v>
      </c>
      <c r="EA187">
        <v>1.5</v>
      </c>
      <c r="EB187">
        <v>-1</v>
      </c>
      <c r="EC187">
        <v>1.5</v>
      </c>
      <c r="ED187">
        <v>-1</v>
      </c>
      <c r="EE187">
        <v>-1</v>
      </c>
      <c r="EF187">
        <v>1.5</v>
      </c>
      <c r="EG187">
        <v>-1</v>
      </c>
      <c r="EH187">
        <v>1.5</v>
      </c>
      <c r="EI187">
        <v>-1</v>
      </c>
      <c r="EJ187">
        <v>-1</v>
      </c>
      <c r="EK187">
        <v>-1</v>
      </c>
      <c r="EL187">
        <v>2.1666666666666665</v>
      </c>
      <c r="EM187">
        <v>-1</v>
      </c>
      <c r="EN187">
        <v>-1</v>
      </c>
      <c r="EO187">
        <v>1.5</v>
      </c>
      <c r="EP187">
        <v>1.5</v>
      </c>
      <c r="EQ187">
        <v>-1</v>
      </c>
      <c r="ER187">
        <v>-1</v>
      </c>
      <c r="ES187">
        <v>-1</v>
      </c>
      <c r="ET187">
        <v>-1</v>
      </c>
      <c r="EU187">
        <v>-1</v>
      </c>
      <c r="EV187">
        <v>-1</v>
      </c>
      <c r="EW187">
        <v>1.5</v>
      </c>
      <c r="EX187">
        <v>0.33333333333333331</v>
      </c>
      <c r="EY187">
        <v>3.4999999999999996</v>
      </c>
      <c r="EZ187">
        <v>1</v>
      </c>
      <c r="FA187">
        <v>0.33333333333333331</v>
      </c>
      <c r="FB187">
        <v>-1</v>
      </c>
      <c r="FC187">
        <v>-1</v>
      </c>
      <c r="FD187">
        <v>-1</v>
      </c>
      <c r="FE187">
        <v>3.9999999999999996</v>
      </c>
      <c r="FF187">
        <v>3.9999999999999996</v>
      </c>
      <c r="FG187">
        <v>3.4999999999999996</v>
      </c>
      <c r="FH187">
        <v>2.1666666666666665</v>
      </c>
      <c r="FI187">
        <v>-1</v>
      </c>
      <c r="FJ187">
        <v>0.33333333333333331</v>
      </c>
      <c r="FK187">
        <v>-1</v>
      </c>
      <c r="FL187">
        <v>-1</v>
      </c>
      <c r="FM187">
        <v>-1</v>
      </c>
      <c r="FN187">
        <v>2</v>
      </c>
      <c r="FO187">
        <v>2.1666666666666665</v>
      </c>
      <c r="FP187">
        <v>2.6666666666666665</v>
      </c>
      <c r="FQ187">
        <v>2</v>
      </c>
      <c r="FR187">
        <v>2</v>
      </c>
      <c r="FS187">
        <v>2</v>
      </c>
      <c r="FT187">
        <v>2</v>
      </c>
      <c r="FU187">
        <v>-1</v>
      </c>
      <c r="FV187">
        <v>-1</v>
      </c>
      <c r="FW187">
        <v>1.5</v>
      </c>
      <c r="FX187">
        <v>1.5</v>
      </c>
      <c r="FY187">
        <v>-1</v>
      </c>
      <c r="FZ187">
        <v>-1</v>
      </c>
      <c r="GA187">
        <v>1.5</v>
      </c>
      <c r="GB187">
        <v>3</v>
      </c>
      <c r="GC187">
        <v>0</v>
      </c>
      <c r="GD187">
        <v>-1</v>
      </c>
      <c r="GE187">
        <v>0</v>
      </c>
    </row>
    <row r="188" spans="1:192" x14ac:dyDescent="0.35">
      <c r="A188" t="s">
        <v>1012</v>
      </c>
      <c r="B188">
        <v>2.5</v>
      </c>
      <c r="C188">
        <v>2.666666666666667</v>
      </c>
      <c r="D188">
        <v>3.9999999999999996</v>
      </c>
      <c r="E188">
        <v>-1</v>
      </c>
      <c r="F188">
        <v>-1</v>
      </c>
      <c r="G188">
        <v>-1</v>
      </c>
      <c r="H188">
        <v>-1</v>
      </c>
      <c r="I188">
        <v>3.9999999999999996</v>
      </c>
      <c r="J188">
        <v>-1</v>
      </c>
      <c r="K188">
        <v>-1</v>
      </c>
      <c r="L188">
        <v>3.5</v>
      </c>
      <c r="M188">
        <v>2.8333333333333335</v>
      </c>
      <c r="N188">
        <v>0</v>
      </c>
      <c r="O188">
        <v>3.5</v>
      </c>
      <c r="P188">
        <v>3.9999999999999996</v>
      </c>
      <c r="Q188">
        <v>-1</v>
      </c>
      <c r="R188">
        <v>-1</v>
      </c>
      <c r="S188">
        <v>3.9999999999999996</v>
      </c>
      <c r="T188">
        <v>3.833333333333333</v>
      </c>
      <c r="U188">
        <v>3.9999999999999996</v>
      </c>
      <c r="V188">
        <v>2</v>
      </c>
      <c r="W188">
        <v>1.5</v>
      </c>
      <c r="X188">
        <v>-1</v>
      </c>
      <c r="Y188">
        <v>3.9999999999999996</v>
      </c>
      <c r="Z188">
        <v>3.9999999999999996</v>
      </c>
      <c r="AA188">
        <v>3.9999999999999996</v>
      </c>
      <c r="AB188">
        <v>2.166666666666667</v>
      </c>
      <c r="AC188">
        <v>2.166666666666667</v>
      </c>
      <c r="AD188">
        <v>2.166666666666667</v>
      </c>
      <c r="AE188">
        <v>-1</v>
      </c>
      <c r="AF188">
        <v>-1</v>
      </c>
      <c r="AG188">
        <v>-1</v>
      </c>
      <c r="AH188">
        <v>-1</v>
      </c>
      <c r="AI188">
        <v>-1</v>
      </c>
      <c r="AJ188">
        <v>-1</v>
      </c>
      <c r="AK188">
        <v>-1</v>
      </c>
      <c r="AL188">
        <v>-1</v>
      </c>
      <c r="AM188">
        <v>-1</v>
      </c>
      <c r="AN188">
        <v>3</v>
      </c>
      <c r="AO188">
        <v>-1</v>
      </c>
      <c r="AP188">
        <v>-1</v>
      </c>
      <c r="AQ188">
        <v>-1</v>
      </c>
      <c r="AR188">
        <v>-1</v>
      </c>
      <c r="AS188">
        <v>-1</v>
      </c>
      <c r="AT188">
        <v>-1</v>
      </c>
      <c r="AU188">
        <v>-1</v>
      </c>
      <c r="AV188">
        <v>-1</v>
      </c>
      <c r="AW188">
        <v>-1</v>
      </c>
      <c r="AX188">
        <v>-1</v>
      </c>
      <c r="AY188">
        <v>-1</v>
      </c>
      <c r="AZ188">
        <v>-1</v>
      </c>
      <c r="BA188">
        <v>-1</v>
      </c>
      <c r="BB188">
        <v>-1</v>
      </c>
      <c r="BC188">
        <v>-1</v>
      </c>
      <c r="BD188">
        <v>1</v>
      </c>
      <c r="BE188">
        <v>2</v>
      </c>
      <c r="BF188">
        <v>-1</v>
      </c>
      <c r="BG188">
        <v>2</v>
      </c>
      <c r="BH188">
        <v>2</v>
      </c>
      <c r="BI188">
        <v>-1</v>
      </c>
      <c r="BJ188">
        <v>3.4999999999999996</v>
      </c>
      <c r="BK188">
        <v>-1</v>
      </c>
      <c r="BL188">
        <v>-1</v>
      </c>
      <c r="BM188">
        <v>-1</v>
      </c>
      <c r="BN188">
        <v>-1</v>
      </c>
      <c r="BO188">
        <v>-1</v>
      </c>
      <c r="BP188">
        <v>-1</v>
      </c>
      <c r="BQ188">
        <v>-1</v>
      </c>
      <c r="BR188">
        <v>1.5</v>
      </c>
      <c r="BS188">
        <v>-1</v>
      </c>
      <c r="BT188">
        <v>2.5</v>
      </c>
      <c r="BU188">
        <v>-1</v>
      </c>
      <c r="BV188">
        <v>0</v>
      </c>
      <c r="BW188">
        <v>-1</v>
      </c>
      <c r="BX188">
        <v>-1</v>
      </c>
      <c r="BY188">
        <v>-1</v>
      </c>
      <c r="BZ188">
        <v>-1</v>
      </c>
      <c r="CA188">
        <v>-1</v>
      </c>
      <c r="CB188">
        <v>2.3333333333333335</v>
      </c>
      <c r="CC188">
        <v>-1</v>
      </c>
      <c r="CD188">
        <v>1.5</v>
      </c>
      <c r="CE188">
        <v>-1</v>
      </c>
      <c r="CF188">
        <v>2.5</v>
      </c>
      <c r="CG188">
        <v>-1</v>
      </c>
      <c r="CH188">
        <v>-1</v>
      </c>
      <c r="CI188">
        <v>-1</v>
      </c>
      <c r="CJ188">
        <v>-1</v>
      </c>
      <c r="CK188">
        <v>-1</v>
      </c>
      <c r="CL188">
        <v>1.5</v>
      </c>
      <c r="CM188">
        <v>-1</v>
      </c>
      <c r="CN188">
        <v>-1</v>
      </c>
      <c r="CO188">
        <v>1.1666666666666665</v>
      </c>
      <c r="CP188">
        <v>-1</v>
      </c>
      <c r="CQ188">
        <v>-1</v>
      </c>
      <c r="CR188">
        <v>2.5</v>
      </c>
      <c r="CS188">
        <v>-1</v>
      </c>
      <c r="CT188">
        <v>-1</v>
      </c>
      <c r="CU188">
        <v>3.4999999999999996</v>
      </c>
      <c r="CV188">
        <v>-1</v>
      </c>
      <c r="CW188">
        <v>-1</v>
      </c>
      <c r="CX188">
        <v>-1</v>
      </c>
      <c r="CY188">
        <v>-1</v>
      </c>
      <c r="CZ188">
        <v>-1</v>
      </c>
      <c r="DA188">
        <v>-1</v>
      </c>
      <c r="DB188">
        <v>-1</v>
      </c>
      <c r="DC188">
        <v>-1</v>
      </c>
      <c r="DD188">
        <v>2.166666666666667</v>
      </c>
      <c r="DE188">
        <v>-1</v>
      </c>
      <c r="DF188">
        <v>-1</v>
      </c>
      <c r="DG188">
        <v>-1</v>
      </c>
      <c r="DH188">
        <v>-1</v>
      </c>
      <c r="DI188">
        <v>0.5</v>
      </c>
      <c r="DJ188">
        <v>-1</v>
      </c>
      <c r="DK188">
        <v>-1</v>
      </c>
      <c r="DL188">
        <v>1.1666666666666665</v>
      </c>
      <c r="DM188">
        <v>-1</v>
      </c>
      <c r="DN188">
        <v>-1</v>
      </c>
      <c r="DO188">
        <v>-1</v>
      </c>
      <c r="DP188">
        <v>-1</v>
      </c>
      <c r="DQ188">
        <v>0.5</v>
      </c>
      <c r="DR188">
        <v>3</v>
      </c>
      <c r="DS188">
        <v>2.3333333333333335</v>
      </c>
      <c r="DT188">
        <v>1.6666666666666665</v>
      </c>
      <c r="DU188">
        <v>-1</v>
      </c>
      <c r="DV188">
        <v>-1</v>
      </c>
      <c r="DW188">
        <v>2</v>
      </c>
      <c r="DX188">
        <v>-1</v>
      </c>
      <c r="DY188">
        <v>-1</v>
      </c>
      <c r="DZ188">
        <v>-1</v>
      </c>
      <c r="EA188">
        <v>2.166666666666667</v>
      </c>
      <c r="EB188">
        <v>-1</v>
      </c>
      <c r="EC188">
        <v>2</v>
      </c>
      <c r="ED188">
        <v>-1</v>
      </c>
      <c r="EE188">
        <v>-1</v>
      </c>
      <c r="EF188">
        <v>2.166666666666667</v>
      </c>
      <c r="EG188">
        <v>-1</v>
      </c>
      <c r="EH188">
        <v>2</v>
      </c>
      <c r="EI188">
        <v>0</v>
      </c>
      <c r="EJ188">
        <v>-1</v>
      </c>
      <c r="EK188">
        <v>-1</v>
      </c>
      <c r="EL188">
        <v>2</v>
      </c>
      <c r="EM188">
        <v>1</v>
      </c>
      <c r="EN188">
        <v>-1</v>
      </c>
      <c r="EO188">
        <v>2</v>
      </c>
      <c r="EP188">
        <v>2.3333333333333335</v>
      </c>
      <c r="EQ188">
        <v>-1</v>
      </c>
      <c r="ER188">
        <v>-1</v>
      </c>
      <c r="ES188">
        <v>-1</v>
      </c>
      <c r="ET188">
        <v>-1</v>
      </c>
      <c r="EU188">
        <v>-1</v>
      </c>
      <c r="EV188">
        <v>-1</v>
      </c>
      <c r="EW188">
        <v>2.5</v>
      </c>
      <c r="EX188">
        <v>1</v>
      </c>
      <c r="EY188">
        <v>3.4999999999999996</v>
      </c>
      <c r="EZ188">
        <v>1.5</v>
      </c>
      <c r="FA188">
        <v>1</v>
      </c>
      <c r="FB188">
        <v>-1</v>
      </c>
      <c r="FC188">
        <v>1</v>
      </c>
      <c r="FD188">
        <v>-1</v>
      </c>
      <c r="FE188">
        <v>3.9999999999999996</v>
      </c>
      <c r="FF188">
        <v>3.9999999999999996</v>
      </c>
      <c r="FG188">
        <v>3.4999999999999996</v>
      </c>
      <c r="FH188">
        <v>2</v>
      </c>
      <c r="FI188">
        <v>-1</v>
      </c>
      <c r="FJ188">
        <v>1</v>
      </c>
      <c r="FK188">
        <v>-1</v>
      </c>
      <c r="FL188">
        <v>-1</v>
      </c>
      <c r="FM188">
        <v>-1</v>
      </c>
      <c r="FN188">
        <v>2</v>
      </c>
      <c r="FO188">
        <v>2</v>
      </c>
      <c r="FP188">
        <v>2.5</v>
      </c>
      <c r="FQ188">
        <v>2</v>
      </c>
      <c r="FR188">
        <v>2</v>
      </c>
      <c r="FS188">
        <v>2</v>
      </c>
      <c r="FT188">
        <v>2</v>
      </c>
      <c r="FU188">
        <v>-1</v>
      </c>
      <c r="FV188">
        <v>-1</v>
      </c>
      <c r="FW188">
        <v>2</v>
      </c>
      <c r="FX188">
        <v>2</v>
      </c>
      <c r="FY188">
        <v>-1</v>
      </c>
      <c r="FZ188">
        <v>-1</v>
      </c>
      <c r="GA188">
        <v>2</v>
      </c>
      <c r="GB188">
        <v>3.9999999999999996</v>
      </c>
      <c r="GC188">
        <v>1</v>
      </c>
      <c r="GD188">
        <v>-1</v>
      </c>
      <c r="GE188">
        <v>1</v>
      </c>
      <c r="GF188">
        <v>0</v>
      </c>
    </row>
    <row r="189" spans="1:192" x14ac:dyDescent="0.35">
      <c r="A189" t="s">
        <v>1013</v>
      </c>
      <c r="B189">
        <v>3.4999999999999996</v>
      </c>
      <c r="C189">
        <v>3.6666666666666665</v>
      </c>
      <c r="D189">
        <v>3.9999999999999996</v>
      </c>
      <c r="E189">
        <v>0</v>
      </c>
      <c r="F189">
        <v>-1</v>
      </c>
      <c r="G189">
        <v>-1</v>
      </c>
      <c r="H189">
        <v>-1</v>
      </c>
      <c r="I189">
        <v>3.9999999999999996</v>
      </c>
      <c r="J189">
        <v>1</v>
      </c>
      <c r="K189">
        <v>-1</v>
      </c>
      <c r="L189">
        <v>3.5</v>
      </c>
      <c r="M189">
        <v>3.833333333333333</v>
      </c>
      <c r="N189">
        <v>1</v>
      </c>
      <c r="O189">
        <v>3.5</v>
      </c>
      <c r="P189">
        <v>3.9999999999999996</v>
      </c>
      <c r="Q189">
        <v>0.5</v>
      </c>
      <c r="R189">
        <v>-1</v>
      </c>
      <c r="S189">
        <v>3.9999999999999996</v>
      </c>
      <c r="T189">
        <v>3.833333333333333</v>
      </c>
      <c r="U189">
        <v>3.9999999999999996</v>
      </c>
      <c r="V189">
        <v>3</v>
      </c>
      <c r="W189">
        <v>2.5</v>
      </c>
      <c r="X189">
        <v>-1</v>
      </c>
      <c r="Y189">
        <v>3.9999999999999996</v>
      </c>
      <c r="Z189">
        <v>3.9999999999999996</v>
      </c>
      <c r="AA189">
        <v>3.9999999999999996</v>
      </c>
      <c r="AB189">
        <v>3.1666666666666665</v>
      </c>
      <c r="AC189">
        <v>3.1666666666666665</v>
      </c>
      <c r="AD189">
        <v>2.166666666666667</v>
      </c>
      <c r="AE189">
        <v>1.1666666666666665</v>
      </c>
      <c r="AF189">
        <v>0</v>
      </c>
      <c r="AG189">
        <v>0</v>
      </c>
      <c r="AH189">
        <v>-1</v>
      </c>
      <c r="AI189">
        <v>-1</v>
      </c>
      <c r="AJ189">
        <v>-1</v>
      </c>
      <c r="AK189">
        <v>-1</v>
      </c>
      <c r="AL189">
        <v>-1</v>
      </c>
      <c r="AM189">
        <v>-1</v>
      </c>
      <c r="AN189">
        <v>3</v>
      </c>
      <c r="AO189">
        <v>-1</v>
      </c>
      <c r="AP189">
        <v>-1</v>
      </c>
      <c r="AQ189">
        <v>-1</v>
      </c>
      <c r="AR189">
        <v>0</v>
      </c>
      <c r="AS189">
        <v>-1</v>
      </c>
      <c r="AT189">
        <v>1</v>
      </c>
      <c r="AU189">
        <v>1</v>
      </c>
      <c r="AV189">
        <v>-1</v>
      </c>
      <c r="AW189">
        <v>-1</v>
      </c>
      <c r="AX189">
        <v>0.5</v>
      </c>
      <c r="AY189">
        <v>-1</v>
      </c>
      <c r="AZ189">
        <v>-1</v>
      </c>
      <c r="BA189">
        <v>-1</v>
      </c>
      <c r="BB189">
        <v>-1</v>
      </c>
      <c r="BC189">
        <v>-1</v>
      </c>
      <c r="BD189">
        <v>2</v>
      </c>
      <c r="BE189">
        <v>2</v>
      </c>
      <c r="BF189">
        <v>-1</v>
      </c>
      <c r="BG189">
        <v>2</v>
      </c>
      <c r="BH189">
        <v>2</v>
      </c>
      <c r="BI189">
        <v>-1</v>
      </c>
      <c r="BJ189">
        <v>3.4999999999999996</v>
      </c>
      <c r="BK189">
        <v>-1</v>
      </c>
      <c r="BL189">
        <v>1.5</v>
      </c>
      <c r="BM189">
        <v>0</v>
      </c>
      <c r="BN189">
        <v>-1</v>
      </c>
      <c r="BO189">
        <v>-1</v>
      </c>
      <c r="BP189">
        <v>-1</v>
      </c>
      <c r="BQ189">
        <v>-1</v>
      </c>
      <c r="BR189">
        <v>2.5</v>
      </c>
      <c r="BS189">
        <v>1</v>
      </c>
      <c r="BT189">
        <v>3.5</v>
      </c>
      <c r="BU189">
        <v>-1</v>
      </c>
      <c r="BV189">
        <v>1</v>
      </c>
      <c r="BW189">
        <v>-1</v>
      </c>
      <c r="BX189">
        <v>-1</v>
      </c>
      <c r="BY189">
        <v>-1</v>
      </c>
      <c r="BZ189">
        <v>0</v>
      </c>
      <c r="CA189">
        <v>-1</v>
      </c>
      <c r="CB189">
        <v>2.3333333333333335</v>
      </c>
      <c r="CC189">
        <v>-1</v>
      </c>
      <c r="CD189">
        <v>1.5</v>
      </c>
      <c r="CE189">
        <v>0.5</v>
      </c>
      <c r="CF189">
        <v>3.5</v>
      </c>
      <c r="CG189">
        <v>0.16666666666666666</v>
      </c>
      <c r="CH189">
        <v>-1</v>
      </c>
      <c r="CI189">
        <v>-1</v>
      </c>
      <c r="CJ189">
        <v>-1</v>
      </c>
      <c r="CK189">
        <v>-1</v>
      </c>
      <c r="CL189">
        <v>2.5</v>
      </c>
      <c r="CM189">
        <v>-1</v>
      </c>
      <c r="CN189">
        <v>-1</v>
      </c>
      <c r="CO189">
        <v>2.166666666666667</v>
      </c>
      <c r="CP189">
        <v>-1</v>
      </c>
      <c r="CQ189">
        <v>-1</v>
      </c>
      <c r="CR189">
        <v>2.5</v>
      </c>
      <c r="CS189">
        <v>-1</v>
      </c>
      <c r="CT189">
        <v>-1</v>
      </c>
      <c r="CU189">
        <v>3.4999999999999996</v>
      </c>
      <c r="CV189">
        <v>-1</v>
      </c>
      <c r="CW189">
        <v>-1</v>
      </c>
      <c r="CX189">
        <v>-1</v>
      </c>
      <c r="CY189">
        <v>-1</v>
      </c>
      <c r="CZ189">
        <v>-1</v>
      </c>
      <c r="DA189">
        <v>-1</v>
      </c>
      <c r="DB189">
        <v>1</v>
      </c>
      <c r="DC189">
        <v>-1</v>
      </c>
      <c r="DD189">
        <v>2.166666666666667</v>
      </c>
      <c r="DE189">
        <v>0.5</v>
      </c>
      <c r="DF189">
        <v>1</v>
      </c>
      <c r="DG189">
        <v>-1</v>
      </c>
      <c r="DH189">
        <v>1.1666666666666665</v>
      </c>
      <c r="DI189">
        <v>1.5</v>
      </c>
      <c r="DJ189">
        <v>-1</v>
      </c>
      <c r="DK189">
        <v>-1</v>
      </c>
      <c r="DL189">
        <v>2.166666666666667</v>
      </c>
      <c r="DM189">
        <v>-1</v>
      </c>
      <c r="DN189">
        <v>-1</v>
      </c>
      <c r="DO189">
        <v>1</v>
      </c>
      <c r="DP189">
        <v>-1</v>
      </c>
      <c r="DQ189">
        <v>1.5</v>
      </c>
      <c r="DR189">
        <v>3.9999999999999996</v>
      </c>
      <c r="DS189">
        <v>3.333333333333333</v>
      </c>
      <c r="DT189">
        <v>2.666666666666667</v>
      </c>
      <c r="DU189">
        <v>-1</v>
      </c>
      <c r="DV189">
        <v>-1</v>
      </c>
      <c r="DW189">
        <v>2</v>
      </c>
      <c r="DX189">
        <v>-1</v>
      </c>
      <c r="DY189">
        <v>0.5</v>
      </c>
      <c r="DZ189">
        <v>0</v>
      </c>
      <c r="EA189">
        <v>2.166666666666667</v>
      </c>
      <c r="EB189">
        <v>-1</v>
      </c>
      <c r="EC189">
        <v>2</v>
      </c>
      <c r="ED189">
        <v>-1</v>
      </c>
      <c r="EE189">
        <v>-1</v>
      </c>
      <c r="EF189">
        <v>2.166666666666667</v>
      </c>
      <c r="EG189">
        <v>-1</v>
      </c>
      <c r="EH189">
        <v>2</v>
      </c>
      <c r="EI189">
        <v>1</v>
      </c>
      <c r="EJ189">
        <v>-1</v>
      </c>
      <c r="EK189">
        <v>-1</v>
      </c>
      <c r="EL189">
        <v>2</v>
      </c>
      <c r="EM189">
        <v>2</v>
      </c>
      <c r="EN189">
        <v>-1</v>
      </c>
      <c r="EO189">
        <v>2</v>
      </c>
      <c r="EP189">
        <v>2.3333333333333335</v>
      </c>
      <c r="EQ189">
        <v>0.66666666666666663</v>
      </c>
      <c r="ER189">
        <v>-1</v>
      </c>
      <c r="ES189">
        <v>-1</v>
      </c>
      <c r="ET189">
        <v>-1</v>
      </c>
      <c r="EU189">
        <v>-1</v>
      </c>
      <c r="EV189">
        <v>-1</v>
      </c>
      <c r="EW189">
        <v>2.5</v>
      </c>
      <c r="EX189">
        <v>1</v>
      </c>
      <c r="EY189">
        <v>3.4999999999999996</v>
      </c>
      <c r="EZ189">
        <v>1.5</v>
      </c>
      <c r="FA189">
        <v>1</v>
      </c>
      <c r="FB189">
        <v>0</v>
      </c>
      <c r="FC189">
        <v>2</v>
      </c>
      <c r="FD189">
        <v>0.5</v>
      </c>
      <c r="FE189">
        <v>3.9999999999999996</v>
      </c>
      <c r="FF189">
        <v>3.9999999999999996</v>
      </c>
      <c r="FG189">
        <v>3.4999999999999996</v>
      </c>
      <c r="FH189">
        <v>2</v>
      </c>
      <c r="FI189">
        <v>-1</v>
      </c>
      <c r="FJ189">
        <v>1</v>
      </c>
      <c r="FK189">
        <v>-1</v>
      </c>
      <c r="FL189">
        <v>0</v>
      </c>
      <c r="FM189">
        <v>-1</v>
      </c>
      <c r="FN189">
        <v>3</v>
      </c>
      <c r="FO189">
        <v>2</v>
      </c>
      <c r="FP189">
        <v>2.5</v>
      </c>
      <c r="FQ189">
        <v>3</v>
      </c>
      <c r="FR189">
        <v>3</v>
      </c>
      <c r="FS189">
        <v>3</v>
      </c>
      <c r="FT189">
        <v>3</v>
      </c>
      <c r="FU189">
        <v>-1</v>
      </c>
      <c r="FV189">
        <v>-1</v>
      </c>
      <c r="FW189">
        <v>2</v>
      </c>
      <c r="FX189">
        <v>2</v>
      </c>
      <c r="FY189">
        <v>1</v>
      </c>
      <c r="FZ189">
        <v>-1</v>
      </c>
      <c r="GA189">
        <v>2</v>
      </c>
      <c r="GB189">
        <v>3.9999999999999996</v>
      </c>
      <c r="GC189">
        <v>1</v>
      </c>
      <c r="GD189">
        <v>0</v>
      </c>
      <c r="GE189">
        <v>1</v>
      </c>
      <c r="GF189">
        <v>1</v>
      </c>
      <c r="GG189">
        <v>0</v>
      </c>
    </row>
    <row r="190" spans="1:192" x14ac:dyDescent="0.35">
      <c r="A190" t="s">
        <v>1014</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c r="Z190">
        <v>1</v>
      </c>
      <c r="AA190">
        <v>1</v>
      </c>
      <c r="AB190">
        <v>-1</v>
      </c>
      <c r="AC190">
        <v>-1</v>
      </c>
      <c r="AD190">
        <v>-1</v>
      </c>
      <c r="AE190">
        <v>-1</v>
      </c>
      <c r="AF190">
        <v>-1</v>
      </c>
      <c r="AG190">
        <v>-1</v>
      </c>
      <c r="AH190">
        <v>-1</v>
      </c>
      <c r="AI190">
        <v>-1</v>
      </c>
      <c r="AJ190">
        <v>-1</v>
      </c>
      <c r="AK190">
        <v>-1</v>
      </c>
      <c r="AL190">
        <v>-1</v>
      </c>
      <c r="AM190">
        <v>-1</v>
      </c>
      <c r="AN190">
        <v>0</v>
      </c>
      <c r="AO190">
        <v>-1</v>
      </c>
      <c r="AP190">
        <v>-1</v>
      </c>
      <c r="AQ190">
        <v>-1</v>
      </c>
      <c r="AR190">
        <v>-1</v>
      </c>
      <c r="AS190">
        <v>-1</v>
      </c>
      <c r="AT190">
        <v>-1</v>
      </c>
      <c r="AU190">
        <v>-1</v>
      </c>
      <c r="AV190">
        <v>-1</v>
      </c>
      <c r="AW190">
        <v>-1</v>
      </c>
      <c r="AX190">
        <v>-1</v>
      </c>
      <c r="AY190">
        <v>-1</v>
      </c>
      <c r="AZ190">
        <v>-1</v>
      </c>
      <c r="BA190">
        <v>-1</v>
      </c>
      <c r="BB190">
        <v>-1</v>
      </c>
      <c r="BC190">
        <v>-1</v>
      </c>
      <c r="BD190">
        <v>-1</v>
      </c>
      <c r="BE190">
        <v>-1</v>
      </c>
      <c r="BF190">
        <v>-1</v>
      </c>
      <c r="BG190">
        <v>-1</v>
      </c>
      <c r="BH190">
        <v>-1</v>
      </c>
      <c r="BI190">
        <v>-1</v>
      </c>
      <c r="BJ190">
        <v>0</v>
      </c>
      <c r="BK190">
        <v>-1</v>
      </c>
      <c r="BL190">
        <v>-1</v>
      </c>
      <c r="BM190">
        <v>-1</v>
      </c>
      <c r="BN190">
        <v>-1</v>
      </c>
      <c r="BO190">
        <v>-1</v>
      </c>
      <c r="BP190">
        <v>-1</v>
      </c>
      <c r="BQ190">
        <v>-1</v>
      </c>
      <c r="BR190">
        <v>-1</v>
      </c>
      <c r="BS190">
        <v>-1</v>
      </c>
      <c r="BT190">
        <v>-1</v>
      </c>
      <c r="BU190">
        <v>-1</v>
      </c>
      <c r="BV190">
        <v>-1</v>
      </c>
      <c r="BW190">
        <v>-1</v>
      </c>
      <c r="BX190">
        <v>-1</v>
      </c>
      <c r="BY190">
        <v>-1</v>
      </c>
      <c r="BZ190">
        <v>-1</v>
      </c>
      <c r="CA190">
        <v>-1</v>
      </c>
      <c r="CB190">
        <v>-1</v>
      </c>
      <c r="CC190">
        <v>-1</v>
      </c>
      <c r="CD190">
        <v>-1</v>
      </c>
      <c r="CE190">
        <v>-1</v>
      </c>
      <c r="CF190">
        <v>-1</v>
      </c>
      <c r="CG190">
        <v>-1</v>
      </c>
      <c r="CH190">
        <v>-1</v>
      </c>
      <c r="CI190">
        <v>-1</v>
      </c>
      <c r="CJ190">
        <v>-1</v>
      </c>
      <c r="CK190">
        <v>-1</v>
      </c>
      <c r="CL190">
        <v>-1</v>
      </c>
      <c r="CM190">
        <v>-1</v>
      </c>
      <c r="CN190">
        <v>-1</v>
      </c>
      <c r="CO190">
        <v>-1</v>
      </c>
      <c r="CP190">
        <v>-1</v>
      </c>
      <c r="CQ190">
        <v>-1</v>
      </c>
      <c r="CR190">
        <v>-1</v>
      </c>
      <c r="CS190">
        <v>-1</v>
      </c>
      <c r="CT190">
        <v>-1</v>
      </c>
      <c r="CU190">
        <v>0</v>
      </c>
      <c r="CV190">
        <v>-1</v>
      </c>
      <c r="CW190">
        <v>-1</v>
      </c>
      <c r="CX190">
        <v>-1</v>
      </c>
      <c r="CY190">
        <v>-1</v>
      </c>
      <c r="CZ190">
        <v>-1</v>
      </c>
      <c r="DA190">
        <v>-1</v>
      </c>
      <c r="DB190">
        <v>-1</v>
      </c>
      <c r="DC190">
        <v>-1</v>
      </c>
      <c r="DD190">
        <v>-1</v>
      </c>
      <c r="DE190">
        <v>-1</v>
      </c>
      <c r="DF190">
        <v>-1</v>
      </c>
      <c r="DG190">
        <v>-1</v>
      </c>
      <c r="DH190">
        <v>-1</v>
      </c>
      <c r="DI190">
        <v>-1</v>
      </c>
      <c r="DJ190">
        <v>-1</v>
      </c>
      <c r="DK190">
        <v>-1</v>
      </c>
      <c r="DL190">
        <v>-1</v>
      </c>
      <c r="DM190">
        <v>-1</v>
      </c>
      <c r="DN190">
        <v>-1</v>
      </c>
      <c r="DO190">
        <v>-1</v>
      </c>
      <c r="DP190">
        <v>-1</v>
      </c>
      <c r="DQ190">
        <v>-1</v>
      </c>
      <c r="DR190">
        <v>-1</v>
      </c>
      <c r="DS190">
        <v>-1</v>
      </c>
      <c r="DT190">
        <v>-1</v>
      </c>
      <c r="DU190">
        <v>-1</v>
      </c>
      <c r="DV190">
        <v>-1</v>
      </c>
      <c r="DW190">
        <v>-1</v>
      </c>
      <c r="DX190">
        <v>-1</v>
      </c>
      <c r="DY190">
        <v>-1</v>
      </c>
      <c r="DZ190">
        <v>-1</v>
      </c>
      <c r="EA190">
        <v>-1</v>
      </c>
      <c r="EB190">
        <v>-1</v>
      </c>
      <c r="EC190">
        <v>-1</v>
      </c>
      <c r="ED190">
        <v>-1</v>
      </c>
      <c r="EE190">
        <v>-1</v>
      </c>
      <c r="EF190">
        <v>-1</v>
      </c>
      <c r="EG190">
        <v>-1</v>
      </c>
      <c r="EH190">
        <v>-1</v>
      </c>
      <c r="EI190">
        <v>-1</v>
      </c>
      <c r="EJ190">
        <v>-1</v>
      </c>
      <c r="EK190">
        <v>-1</v>
      </c>
      <c r="EL190">
        <v>2</v>
      </c>
      <c r="EM190">
        <v>-1</v>
      </c>
      <c r="EN190">
        <v>-1</v>
      </c>
      <c r="EO190">
        <v>-1</v>
      </c>
      <c r="EP190">
        <v>-1</v>
      </c>
      <c r="EQ190">
        <v>-1</v>
      </c>
      <c r="ER190">
        <v>-1</v>
      </c>
      <c r="ES190">
        <v>-1</v>
      </c>
      <c r="ET190">
        <v>-1</v>
      </c>
      <c r="EU190">
        <v>-1</v>
      </c>
      <c r="EV190">
        <v>-1</v>
      </c>
      <c r="EW190">
        <v>-1</v>
      </c>
      <c r="EX190">
        <v>-1</v>
      </c>
      <c r="EY190">
        <v>1</v>
      </c>
      <c r="EZ190">
        <v>-1</v>
      </c>
      <c r="FA190">
        <v>-1</v>
      </c>
      <c r="FB190">
        <v>-1</v>
      </c>
      <c r="FC190">
        <v>-1</v>
      </c>
      <c r="FD190">
        <v>-1</v>
      </c>
      <c r="FE190">
        <v>1</v>
      </c>
      <c r="FF190">
        <v>1</v>
      </c>
      <c r="FG190">
        <v>1</v>
      </c>
      <c r="FH190">
        <v>2</v>
      </c>
      <c r="FI190">
        <v>-1</v>
      </c>
      <c r="FJ190">
        <v>-1</v>
      </c>
      <c r="FK190">
        <v>-1</v>
      </c>
      <c r="FL190">
        <v>-1</v>
      </c>
      <c r="FM190">
        <v>-1</v>
      </c>
      <c r="FN190">
        <v>-1</v>
      </c>
      <c r="FO190">
        <v>2</v>
      </c>
      <c r="FP190">
        <v>2</v>
      </c>
      <c r="FQ190">
        <v>-1</v>
      </c>
      <c r="FR190">
        <v>-1</v>
      </c>
      <c r="FS190">
        <v>-1</v>
      </c>
      <c r="FT190">
        <v>-1</v>
      </c>
      <c r="FU190">
        <v>-1</v>
      </c>
      <c r="FV190">
        <v>-1</v>
      </c>
      <c r="FW190">
        <v>-1</v>
      </c>
      <c r="FX190">
        <v>-1</v>
      </c>
      <c r="FY190">
        <v>-1</v>
      </c>
      <c r="FZ190">
        <v>-1</v>
      </c>
      <c r="GA190">
        <v>-1</v>
      </c>
      <c r="GB190">
        <v>0</v>
      </c>
      <c r="GC190">
        <v>-1</v>
      </c>
      <c r="GD190">
        <v>-1</v>
      </c>
      <c r="GE190">
        <v>-1</v>
      </c>
      <c r="GF190">
        <v>-1</v>
      </c>
      <c r="GG190">
        <v>-1</v>
      </c>
      <c r="GH190">
        <v>0</v>
      </c>
    </row>
    <row r="191" spans="1:192" x14ac:dyDescent="0.35">
      <c r="A191" t="s">
        <v>1015</v>
      </c>
      <c r="B191">
        <v>3.4999999999999996</v>
      </c>
      <c r="C191">
        <v>3.833333333333333</v>
      </c>
      <c r="D191">
        <v>3.9999999999999996</v>
      </c>
      <c r="E191">
        <v>0</v>
      </c>
      <c r="F191">
        <v>-1</v>
      </c>
      <c r="G191">
        <v>-1</v>
      </c>
      <c r="H191">
        <v>-1</v>
      </c>
      <c r="I191">
        <v>3.9999999999999996</v>
      </c>
      <c r="J191">
        <v>1.1666666666666665</v>
      </c>
      <c r="K191">
        <v>-1</v>
      </c>
      <c r="L191">
        <v>3.833333333333333</v>
      </c>
      <c r="M191">
        <v>3.833333333333333</v>
      </c>
      <c r="N191">
        <v>1.1666666666666667</v>
      </c>
      <c r="O191">
        <v>3.833333333333333</v>
      </c>
      <c r="P191">
        <v>3.9999999999999996</v>
      </c>
      <c r="Q191">
        <v>0.5</v>
      </c>
      <c r="R191">
        <v>-1</v>
      </c>
      <c r="S191">
        <v>3.9999999999999996</v>
      </c>
      <c r="T191">
        <v>3.9999999999999996</v>
      </c>
      <c r="U191">
        <v>3.9999999999999996</v>
      </c>
      <c r="V191">
        <v>3.333333333333333</v>
      </c>
      <c r="W191">
        <v>2.833333333333333</v>
      </c>
      <c r="X191">
        <v>-1</v>
      </c>
      <c r="Y191">
        <v>3.9999999999999996</v>
      </c>
      <c r="Z191">
        <v>3.9999999999999996</v>
      </c>
      <c r="AA191">
        <v>3.9999999999999996</v>
      </c>
      <c r="AB191">
        <v>3.333333333333333</v>
      </c>
      <c r="AC191">
        <v>3.333333333333333</v>
      </c>
      <c r="AD191">
        <v>2.3333333333333335</v>
      </c>
      <c r="AE191">
        <v>1.3333333333333333</v>
      </c>
      <c r="AF191">
        <v>0</v>
      </c>
      <c r="AG191">
        <v>0.33333333333333331</v>
      </c>
      <c r="AH191">
        <v>-1</v>
      </c>
      <c r="AI191">
        <v>-1</v>
      </c>
      <c r="AJ191">
        <v>-1</v>
      </c>
      <c r="AK191">
        <v>-1</v>
      </c>
      <c r="AL191">
        <v>-1</v>
      </c>
      <c r="AM191">
        <v>-1</v>
      </c>
      <c r="AN191">
        <v>3.333333333333333</v>
      </c>
      <c r="AO191">
        <v>-1</v>
      </c>
      <c r="AP191">
        <v>-1</v>
      </c>
      <c r="AQ191">
        <v>-1</v>
      </c>
      <c r="AR191">
        <v>0</v>
      </c>
      <c r="AS191">
        <v>-1</v>
      </c>
      <c r="AT191">
        <v>1.1666666666666665</v>
      </c>
      <c r="AU191">
        <v>1.1666666666666665</v>
      </c>
      <c r="AV191">
        <v>-1</v>
      </c>
      <c r="AW191">
        <v>-1</v>
      </c>
      <c r="AX191">
        <v>0.5</v>
      </c>
      <c r="AY191">
        <v>-1</v>
      </c>
      <c r="AZ191">
        <v>-1</v>
      </c>
      <c r="BA191">
        <v>-1</v>
      </c>
      <c r="BB191">
        <v>-1</v>
      </c>
      <c r="BC191">
        <v>-1</v>
      </c>
      <c r="BD191">
        <v>2.3333333333333335</v>
      </c>
      <c r="BE191">
        <v>2.3333333333333335</v>
      </c>
      <c r="BF191">
        <v>-1</v>
      </c>
      <c r="BG191">
        <v>2.3333333333333335</v>
      </c>
      <c r="BH191">
        <v>2.3333333333333335</v>
      </c>
      <c r="BI191">
        <v>-1</v>
      </c>
      <c r="BJ191">
        <v>3.4999999999999996</v>
      </c>
      <c r="BK191">
        <v>-1</v>
      </c>
      <c r="BL191">
        <v>1.5</v>
      </c>
      <c r="BM191">
        <v>0</v>
      </c>
      <c r="BN191">
        <v>-1</v>
      </c>
      <c r="BO191">
        <v>-1</v>
      </c>
      <c r="BP191">
        <v>-1</v>
      </c>
      <c r="BQ191">
        <v>-1</v>
      </c>
      <c r="BR191">
        <v>2.8333333333333335</v>
      </c>
      <c r="BS191">
        <v>1</v>
      </c>
      <c r="BT191">
        <v>3.833333333333333</v>
      </c>
      <c r="BU191">
        <v>-1</v>
      </c>
      <c r="BV191">
        <v>1.3333333333333335</v>
      </c>
      <c r="BW191">
        <v>-1</v>
      </c>
      <c r="BX191">
        <v>-1</v>
      </c>
      <c r="BY191">
        <v>-1</v>
      </c>
      <c r="BZ191">
        <v>0.16666666666666666</v>
      </c>
      <c r="CA191">
        <v>-1</v>
      </c>
      <c r="CB191">
        <v>2.3333333333333335</v>
      </c>
      <c r="CC191">
        <v>-1</v>
      </c>
      <c r="CD191">
        <v>1.8333333333333335</v>
      </c>
      <c r="CE191">
        <v>0.83333333333333326</v>
      </c>
      <c r="CF191">
        <v>3.833333333333333</v>
      </c>
      <c r="CG191">
        <v>0.16666666666666666</v>
      </c>
      <c r="CH191">
        <v>-1</v>
      </c>
      <c r="CI191">
        <v>-1</v>
      </c>
      <c r="CJ191">
        <v>-1</v>
      </c>
      <c r="CK191">
        <v>-1</v>
      </c>
      <c r="CL191">
        <v>2.8333333333333335</v>
      </c>
      <c r="CM191">
        <v>-1</v>
      </c>
      <c r="CN191">
        <v>-1</v>
      </c>
      <c r="CO191">
        <v>2.3333333333333335</v>
      </c>
      <c r="CP191">
        <v>-1</v>
      </c>
      <c r="CQ191">
        <v>-1</v>
      </c>
      <c r="CR191">
        <v>2.8333333333333335</v>
      </c>
      <c r="CS191">
        <v>-1</v>
      </c>
      <c r="CT191">
        <v>-1</v>
      </c>
      <c r="CU191">
        <v>3.4999999999999996</v>
      </c>
      <c r="CV191">
        <v>-1</v>
      </c>
      <c r="CW191">
        <v>-1</v>
      </c>
      <c r="CX191">
        <v>-1</v>
      </c>
      <c r="CY191">
        <v>-1</v>
      </c>
      <c r="CZ191">
        <v>-1</v>
      </c>
      <c r="DA191">
        <v>-1</v>
      </c>
      <c r="DB191">
        <v>1</v>
      </c>
      <c r="DC191">
        <v>-1</v>
      </c>
      <c r="DD191">
        <v>2.5</v>
      </c>
      <c r="DE191">
        <v>0.66666666666666663</v>
      </c>
      <c r="DF191">
        <v>1.3333333333333333</v>
      </c>
      <c r="DG191">
        <v>-1</v>
      </c>
      <c r="DH191">
        <v>1.5</v>
      </c>
      <c r="DI191">
        <v>1.8333333333333335</v>
      </c>
      <c r="DJ191">
        <v>-1</v>
      </c>
      <c r="DK191">
        <v>-1</v>
      </c>
      <c r="DL191">
        <v>2.5</v>
      </c>
      <c r="DM191">
        <v>-1</v>
      </c>
      <c r="DN191">
        <v>-1</v>
      </c>
      <c r="DO191">
        <v>1.3333333333333333</v>
      </c>
      <c r="DP191">
        <v>-1</v>
      </c>
      <c r="DQ191">
        <v>1.6666666666666667</v>
      </c>
      <c r="DR191">
        <v>3.9999999999999996</v>
      </c>
      <c r="DS191">
        <v>3.4999999999999996</v>
      </c>
      <c r="DT191">
        <v>2.8333333333333335</v>
      </c>
      <c r="DU191">
        <v>-1</v>
      </c>
      <c r="DV191">
        <v>-1</v>
      </c>
      <c r="DW191">
        <v>2.3333333333333335</v>
      </c>
      <c r="DX191">
        <v>-1</v>
      </c>
      <c r="DY191">
        <v>0.66666666666666663</v>
      </c>
      <c r="DZ191">
        <v>0.16666666666666666</v>
      </c>
      <c r="EA191">
        <v>2.3333333333333335</v>
      </c>
      <c r="EB191">
        <v>-1</v>
      </c>
      <c r="EC191">
        <v>2.3333333333333335</v>
      </c>
      <c r="ED191">
        <v>-1</v>
      </c>
      <c r="EE191">
        <v>-1</v>
      </c>
      <c r="EF191">
        <v>2.3333333333333335</v>
      </c>
      <c r="EG191">
        <v>-1</v>
      </c>
      <c r="EH191">
        <v>2.3333333333333335</v>
      </c>
      <c r="EI191">
        <v>1</v>
      </c>
      <c r="EJ191">
        <v>-1</v>
      </c>
      <c r="EK191">
        <v>-1</v>
      </c>
      <c r="EL191">
        <v>2</v>
      </c>
      <c r="EM191">
        <v>2.166666666666667</v>
      </c>
      <c r="EN191">
        <v>-1</v>
      </c>
      <c r="EO191">
        <v>2.3333333333333335</v>
      </c>
      <c r="EP191">
        <v>2.5</v>
      </c>
      <c r="EQ191">
        <v>0.66666666666666663</v>
      </c>
      <c r="ER191">
        <v>-1</v>
      </c>
      <c r="ES191">
        <v>-1</v>
      </c>
      <c r="ET191">
        <v>-1</v>
      </c>
      <c r="EU191">
        <v>-1</v>
      </c>
      <c r="EV191">
        <v>-1</v>
      </c>
      <c r="EW191">
        <v>2.5</v>
      </c>
      <c r="EX191">
        <v>1.1666666666666667</v>
      </c>
      <c r="EY191">
        <v>3.4999999999999996</v>
      </c>
      <c r="EZ191">
        <v>1.8333333333333335</v>
      </c>
      <c r="FA191">
        <v>1.1666666666666667</v>
      </c>
      <c r="FB191">
        <v>0</v>
      </c>
      <c r="FC191">
        <v>2.3333333333333335</v>
      </c>
      <c r="FD191">
        <v>0.66666666666666663</v>
      </c>
      <c r="FE191">
        <v>3.9999999999999996</v>
      </c>
      <c r="FF191">
        <v>3.9999999999999996</v>
      </c>
      <c r="FG191">
        <v>3.4999999999999996</v>
      </c>
      <c r="FH191">
        <v>2</v>
      </c>
      <c r="FI191">
        <v>-1</v>
      </c>
      <c r="FJ191">
        <v>1.1666666666666667</v>
      </c>
      <c r="FK191">
        <v>-1</v>
      </c>
      <c r="FL191">
        <v>0.16666666666666666</v>
      </c>
      <c r="FM191">
        <v>-1</v>
      </c>
      <c r="FN191">
        <v>3</v>
      </c>
      <c r="FO191">
        <v>2</v>
      </c>
      <c r="FP191">
        <v>2.5</v>
      </c>
      <c r="FQ191">
        <v>3</v>
      </c>
      <c r="FR191">
        <v>3</v>
      </c>
      <c r="FS191">
        <v>3</v>
      </c>
      <c r="FT191">
        <v>3</v>
      </c>
      <c r="FU191">
        <v>-1</v>
      </c>
      <c r="FV191">
        <v>-1</v>
      </c>
      <c r="FW191">
        <v>2.3333333333333335</v>
      </c>
      <c r="FX191">
        <v>2.3333333333333335</v>
      </c>
      <c r="FY191">
        <v>1.3333333333333333</v>
      </c>
      <c r="FZ191">
        <v>-1</v>
      </c>
      <c r="GA191">
        <v>2.3333333333333335</v>
      </c>
      <c r="GB191">
        <v>3.9999999999999996</v>
      </c>
      <c r="GC191">
        <v>1</v>
      </c>
      <c r="GD191">
        <v>0</v>
      </c>
      <c r="GE191">
        <v>1</v>
      </c>
      <c r="GF191">
        <v>1.3333333333333335</v>
      </c>
      <c r="GG191">
        <v>0.33333333333333331</v>
      </c>
      <c r="GH191">
        <v>3.9999999999999996</v>
      </c>
      <c r="GI191">
        <v>0</v>
      </c>
    </row>
    <row r="192" spans="1:192" x14ac:dyDescent="0.35">
      <c r="A192" t="s">
        <v>184</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c r="Z192">
        <v>1</v>
      </c>
      <c r="AA192">
        <v>1</v>
      </c>
      <c r="AB192">
        <v>-1</v>
      </c>
      <c r="AC192">
        <v>-1</v>
      </c>
      <c r="AD192">
        <v>-1</v>
      </c>
      <c r="AE192">
        <v>-1</v>
      </c>
      <c r="AF192">
        <v>-1</v>
      </c>
      <c r="AG192">
        <v>-1</v>
      </c>
      <c r="AH192">
        <v>-1</v>
      </c>
      <c r="AI192">
        <v>-1</v>
      </c>
      <c r="AJ192">
        <v>-1</v>
      </c>
      <c r="AK192">
        <v>-1</v>
      </c>
      <c r="AL192">
        <v>-1</v>
      </c>
      <c r="AM192">
        <v>-1</v>
      </c>
      <c r="AN192">
        <v>0</v>
      </c>
      <c r="AO192">
        <v>-1</v>
      </c>
      <c r="AP192">
        <v>-1</v>
      </c>
      <c r="AQ192">
        <v>-1</v>
      </c>
      <c r="AR192">
        <v>-1</v>
      </c>
      <c r="AS192">
        <v>-1</v>
      </c>
      <c r="AT192">
        <v>-1</v>
      </c>
      <c r="AU192">
        <v>-1</v>
      </c>
      <c r="AV192">
        <v>-1</v>
      </c>
      <c r="AW192">
        <v>-1</v>
      </c>
      <c r="AX192">
        <v>-1</v>
      </c>
      <c r="AY192">
        <v>-1</v>
      </c>
      <c r="AZ192">
        <v>-1</v>
      </c>
      <c r="BA192">
        <v>-1</v>
      </c>
      <c r="BB192">
        <v>-1</v>
      </c>
      <c r="BC192">
        <v>-1</v>
      </c>
      <c r="BD192">
        <v>-1</v>
      </c>
      <c r="BE192">
        <v>-1</v>
      </c>
      <c r="BF192">
        <v>-1</v>
      </c>
      <c r="BG192">
        <v>-1</v>
      </c>
      <c r="BH192">
        <v>-1</v>
      </c>
      <c r="BI192">
        <v>-1</v>
      </c>
      <c r="BJ192">
        <v>0</v>
      </c>
      <c r="BK192">
        <v>-1</v>
      </c>
      <c r="BL192">
        <v>-1</v>
      </c>
      <c r="BM192">
        <v>-1</v>
      </c>
      <c r="BN192">
        <v>-1</v>
      </c>
      <c r="BO192">
        <v>-1</v>
      </c>
      <c r="BP192">
        <v>-1</v>
      </c>
      <c r="BQ192">
        <v>-1</v>
      </c>
      <c r="BR192">
        <v>-1</v>
      </c>
      <c r="BS192">
        <v>-1</v>
      </c>
      <c r="BT192">
        <v>-1</v>
      </c>
      <c r="BU192">
        <v>-1</v>
      </c>
      <c r="BV192">
        <v>-1</v>
      </c>
      <c r="BW192">
        <v>-1</v>
      </c>
      <c r="BX192">
        <v>-1</v>
      </c>
      <c r="BY192">
        <v>-1</v>
      </c>
      <c r="BZ192">
        <v>-1</v>
      </c>
      <c r="CA192">
        <v>-1</v>
      </c>
      <c r="CB192">
        <v>-1</v>
      </c>
      <c r="CC192">
        <v>-1</v>
      </c>
      <c r="CD192">
        <v>-1</v>
      </c>
      <c r="CE192">
        <v>-1</v>
      </c>
      <c r="CF192">
        <v>-1</v>
      </c>
      <c r="CG192">
        <v>-1</v>
      </c>
      <c r="CH192">
        <v>-1</v>
      </c>
      <c r="CI192">
        <v>-1</v>
      </c>
      <c r="CJ192">
        <v>-1</v>
      </c>
      <c r="CK192">
        <v>-1</v>
      </c>
      <c r="CL192">
        <v>-1</v>
      </c>
      <c r="CM192">
        <v>-1</v>
      </c>
      <c r="CN192">
        <v>-1</v>
      </c>
      <c r="CO192">
        <v>-1</v>
      </c>
      <c r="CP192">
        <v>-1</v>
      </c>
      <c r="CQ192">
        <v>-1</v>
      </c>
      <c r="CR192">
        <v>-1</v>
      </c>
      <c r="CS192">
        <v>-1</v>
      </c>
      <c r="CT192">
        <v>-1</v>
      </c>
      <c r="CU192">
        <v>0</v>
      </c>
      <c r="CV192">
        <v>-1</v>
      </c>
      <c r="CW192">
        <v>-1</v>
      </c>
      <c r="CX192">
        <v>-1</v>
      </c>
      <c r="CY192">
        <v>-1</v>
      </c>
      <c r="CZ192">
        <v>-1</v>
      </c>
      <c r="DA192">
        <v>-1</v>
      </c>
      <c r="DB192">
        <v>-1</v>
      </c>
      <c r="DC192">
        <v>-1</v>
      </c>
      <c r="DD192">
        <v>-1</v>
      </c>
      <c r="DE192">
        <v>-1</v>
      </c>
      <c r="DF192">
        <v>-1</v>
      </c>
      <c r="DG192">
        <v>-1</v>
      </c>
      <c r="DH192">
        <v>-1</v>
      </c>
      <c r="DI192">
        <v>-1</v>
      </c>
      <c r="DJ192">
        <v>-1</v>
      </c>
      <c r="DK192">
        <v>-1</v>
      </c>
      <c r="DL192">
        <v>-1</v>
      </c>
      <c r="DM192">
        <v>-1</v>
      </c>
      <c r="DN192">
        <v>-1</v>
      </c>
      <c r="DO192">
        <v>-1</v>
      </c>
      <c r="DP192">
        <v>-1</v>
      </c>
      <c r="DQ192">
        <v>-1</v>
      </c>
      <c r="DR192">
        <v>-1</v>
      </c>
      <c r="DS192">
        <v>-1</v>
      </c>
      <c r="DT192">
        <v>-1</v>
      </c>
      <c r="DU192">
        <v>-1</v>
      </c>
      <c r="DV192">
        <v>-1</v>
      </c>
      <c r="DW192">
        <v>-1</v>
      </c>
      <c r="DX192">
        <v>-1</v>
      </c>
      <c r="DY192">
        <v>-1</v>
      </c>
      <c r="DZ192">
        <v>-1</v>
      </c>
      <c r="EA192">
        <v>-1</v>
      </c>
      <c r="EB192">
        <v>-1</v>
      </c>
      <c r="EC192">
        <v>-1</v>
      </c>
      <c r="ED192">
        <v>-1</v>
      </c>
      <c r="EE192">
        <v>-1</v>
      </c>
      <c r="EF192">
        <v>-1</v>
      </c>
      <c r="EG192">
        <v>-1</v>
      </c>
      <c r="EH192">
        <v>-1</v>
      </c>
      <c r="EI192">
        <v>-1</v>
      </c>
      <c r="EJ192">
        <v>-1</v>
      </c>
      <c r="EK192">
        <v>-1</v>
      </c>
      <c r="EL192">
        <v>2</v>
      </c>
      <c r="EM192">
        <v>-1</v>
      </c>
      <c r="EN192">
        <v>-1</v>
      </c>
      <c r="EO192">
        <v>-1</v>
      </c>
      <c r="EP192">
        <v>-1</v>
      </c>
      <c r="EQ192">
        <v>-1</v>
      </c>
      <c r="ER192">
        <v>-1</v>
      </c>
      <c r="ES192">
        <v>-1</v>
      </c>
      <c r="ET192">
        <v>-1</v>
      </c>
      <c r="EU192">
        <v>-1</v>
      </c>
      <c r="EV192">
        <v>-1</v>
      </c>
      <c r="EW192">
        <v>-1</v>
      </c>
      <c r="EX192">
        <v>-1</v>
      </c>
      <c r="EY192">
        <v>1</v>
      </c>
      <c r="EZ192">
        <v>-1</v>
      </c>
      <c r="FA192">
        <v>-1</v>
      </c>
      <c r="FB192">
        <v>-1</v>
      </c>
      <c r="FC192">
        <v>-1</v>
      </c>
      <c r="FD192">
        <v>-1</v>
      </c>
      <c r="FE192">
        <v>1</v>
      </c>
      <c r="FF192">
        <v>1</v>
      </c>
      <c r="FG192">
        <v>1</v>
      </c>
      <c r="FH192">
        <v>2</v>
      </c>
      <c r="FI192">
        <v>-1</v>
      </c>
      <c r="FJ192">
        <v>-1</v>
      </c>
      <c r="FK192">
        <v>-1</v>
      </c>
      <c r="FL192">
        <v>-1</v>
      </c>
      <c r="FM192">
        <v>-1</v>
      </c>
      <c r="FN192">
        <v>-1</v>
      </c>
      <c r="FO192">
        <v>2</v>
      </c>
      <c r="FP192">
        <v>2</v>
      </c>
      <c r="FQ192">
        <v>-1</v>
      </c>
      <c r="FR192">
        <v>-1</v>
      </c>
      <c r="FS192">
        <v>-1</v>
      </c>
      <c r="FT192">
        <v>-1</v>
      </c>
      <c r="FU192">
        <v>-1</v>
      </c>
      <c r="FV192">
        <v>-1</v>
      </c>
      <c r="FW192">
        <v>-1</v>
      </c>
      <c r="FX192">
        <v>-1</v>
      </c>
      <c r="FY192">
        <v>-1</v>
      </c>
      <c r="FZ192">
        <v>-1</v>
      </c>
      <c r="GA192">
        <v>-1</v>
      </c>
      <c r="GB192">
        <v>0</v>
      </c>
      <c r="GC192">
        <v>-1</v>
      </c>
      <c r="GD192">
        <v>-1</v>
      </c>
      <c r="GE192">
        <v>-1</v>
      </c>
      <c r="GF192">
        <v>-1</v>
      </c>
      <c r="GG192">
        <v>-1</v>
      </c>
      <c r="GH192">
        <v>0</v>
      </c>
      <c r="GI192">
        <v>-1</v>
      </c>
      <c r="GJ192">
        <v>0</v>
      </c>
    </row>
    <row r="193" spans="1:208" x14ac:dyDescent="0.35">
      <c r="A193" t="s">
        <v>1016</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c r="Z193">
        <v>1</v>
      </c>
      <c r="AA193">
        <v>1</v>
      </c>
      <c r="AB193">
        <v>-1</v>
      </c>
      <c r="AC193">
        <v>-1</v>
      </c>
      <c r="AD193">
        <v>-1</v>
      </c>
      <c r="AE193">
        <v>-1</v>
      </c>
      <c r="AF193">
        <v>-1</v>
      </c>
      <c r="AG193">
        <v>-1</v>
      </c>
      <c r="AH193">
        <v>-1</v>
      </c>
      <c r="AI193">
        <v>-1</v>
      </c>
      <c r="AJ193">
        <v>-1</v>
      </c>
      <c r="AK193">
        <v>-1</v>
      </c>
      <c r="AL193">
        <v>-1</v>
      </c>
      <c r="AM193">
        <v>-1</v>
      </c>
      <c r="AN193">
        <v>0</v>
      </c>
      <c r="AO193">
        <v>-1</v>
      </c>
      <c r="AP193">
        <v>-1</v>
      </c>
      <c r="AQ193">
        <v>-1</v>
      </c>
      <c r="AR193">
        <v>-1</v>
      </c>
      <c r="AS193">
        <v>-1</v>
      </c>
      <c r="AT193">
        <v>-1</v>
      </c>
      <c r="AU193">
        <v>-1</v>
      </c>
      <c r="AV193">
        <v>-1</v>
      </c>
      <c r="AW193">
        <v>-1</v>
      </c>
      <c r="AX193">
        <v>-1</v>
      </c>
      <c r="AY193">
        <v>-1</v>
      </c>
      <c r="AZ193">
        <v>-1</v>
      </c>
      <c r="BA193">
        <v>-1</v>
      </c>
      <c r="BB193">
        <v>-1</v>
      </c>
      <c r="BC193">
        <v>-1</v>
      </c>
      <c r="BD193">
        <v>-1</v>
      </c>
      <c r="BE193">
        <v>-1</v>
      </c>
      <c r="BF193">
        <v>-1</v>
      </c>
      <c r="BG193">
        <v>-1</v>
      </c>
      <c r="BH193">
        <v>-1</v>
      </c>
      <c r="BI193">
        <v>-1</v>
      </c>
      <c r="BJ193">
        <v>0</v>
      </c>
      <c r="BK193">
        <v>-1</v>
      </c>
      <c r="BL193">
        <v>-1</v>
      </c>
      <c r="BM193">
        <v>-1</v>
      </c>
      <c r="BN193">
        <v>-1</v>
      </c>
      <c r="BO193">
        <v>-1</v>
      </c>
      <c r="BP193">
        <v>-1</v>
      </c>
      <c r="BQ193">
        <v>-1</v>
      </c>
      <c r="BR193">
        <v>-1</v>
      </c>
      <c r="BS193">
        <v>-1</v>
      </c>
      <c r="BT193">
        <v>-1</v>
      </c>
      <c r="BU193">
        <v>-1</v>
      </c>
      <c r="BV193">
        <v>-1</v>
      </c>
      <c r="BW193">
        <v>-1</v>
      </c>
      <c r="BX193">
        <v>-1</v>
      </c>
      <c r="BY193">
        <v>-1</v>
      </c>
      <c r="BZ193">
        <v>-1</v>
      </c>
      <c r="CA193">
        <v>-1</v>
      </c>
      <c r="CB193">
        <v>-1</v>
      </c>
      <c r="CC193">
        <v>-1</v>
      </c>
      <c r="CD193">
        <v>-1</v>
      </c>
      <c r="CE193">
        <v>-1</v>
      </c>
      <c r="CF193">
        <v>-1</v>
      </c>
      <c r="CG193">
        <v>-1</v>
      </c>
      <c r="CH193">
        <v>-1</v>
      </c>
      <c r="CI193">
        <v>-1</v>
      </c>
      <c r="CJ193">
        <v>-1</v>
      </c>
      <c r="CK193">
        <v>-1</v>
      </c>
      <c r="CL193">
        <v>-1</v>
      </c>
      <c r="CM193">
        <v>-1</v>
      </c>
      <c r="CN193">
        <v>-1</v>
      </c>
      <c r="CO193">
        <v>-1</v>
      </c>
      <c r="CP193">
        <v>-1</v>
      </c>
      <c r="CQ193">
        <v>-1</v>
      </c>
      <c r="CR193">
        <v>-1</v>
      </c>
      <c r="CS193">
        <v>-1</v>
      </c>
      <c r="CT193">
        <v>-1</v>
      </c>
      <c r="CU193">
        <v>0</v>
      </c>
      <c r="CV193">
        <v>-1</v>
      </c>
      <c r="CW193">
        <v>-1</v>
      </c>
      <c r="CX193">
        <v>-1</v>
      </c>
      <c r="CY193">
        <v>-1</v>
      </c>
      <c r="CZ193">
        <v>-1</v>
      </c>
      <c r="DA193">
        <v>-1</v>
      </c>
      <c r="DB193">
        <v>-1</v>
      </c>
      <c r="DC193">
        <v>-1</v>
      </c>
      <c r="DD193">
        <v>-1</v>
      </c>
      <c r="DE193">
        <v>-1</v>
      </c>
      <c r="DF193">
        <v>-1</v>
      </c>
      <c r="DG193">
        <v>-1</v>
      </c>
      <c r="DH193">
        <v>-1</v>
      </c>
      <c r="DI193">
        <v>-1</v>
      </c>
      <c r="DJ193">
        <v>-1</v>
      </c>
      <c r="DK193">
        <v>-1</v>
      </c>
      <c r="DL193">
        <v>-1</v>
      </c>
      <c r="DM193">
        <v>-1</v>
      </c>
      <c r="DN193">
        <v>-1</v>
      </c>
      <c r="DO193">
        <v>-1</v>
      </c>
      <c r="DP193">
        <v>-1</v>
      </c>
      <c r="DQ193">
        <v>-1</v>
      </c>
      <c r="DR193">
        <v>-1</v>
      </c>
      <c r="DS193">
        <v>-1</v>
      </c>
      <c r="DT193">
        <v>-1</v>
      </c>
      <c r="DU193">
        <v>-1</v>
      </c>
      <c r="DV193">
        <v>-1</v>
      </c>
      <c r="DW193">
        <v>-1</v>
      </c>
      <c r="DX193">
        <v>-1</v>
      </c>
      <c r="DY193">
        <v>-1</v>
      </c>
      <c r="DZ193">
        <v>-1</v>
      </c>
      <c r="EA193">
        <v>-1</v>
      </c>
      <c r="EB193">
        <v>-1</v>
      </c>
      <c r="EC193">
        <v>-1</v>
      </c>
      <c r="ED193">
        <v>-1</v>
      </c>
      <c r="EE193">
        <v>-1</v>
      </c>
      <c r="EF193">
        <v>-1</v>
      </c>
      <c r="EG193">
        <v>-1</v>
      </c>
      <c r="EH193">
        <v>-1</v>
      </c>
      <c r="EI193">
        <v>-1</v>
      </c>
      <c r="EJ193">
        <v>-1</v>
      </c>
      <c r="EK193">
        <v>-1</v>
      </c>
      <c r="EL193">
        <v>2</v>
      </c>
      <c r="EM193">
        <v>-1</v>
      </c>
      <c r="EN193">
        <v>-1</v>
      </c>
      <c r="EO193">
        <v>-1</v>
      </c>
      <c r="EP193">
        <v>-1</v>
      </c>
      <c r="EQ193">
        <v>-1</v>
      </c>
      <c r="ER193">
        <v>-1</v>
      </c>
      <c r="ES193">
        <v>-1</v>
      </c>
      <c r="ET193">
        <v>-1</v>
      </c>
      <c r="EU193">
        <v>-1</v>
      </c>
      <c r="EV193">
        <v>-1</v>
      </c>
      <c r="EW193">
        <v>-1</v>
      </c>
      <c r="EX193">
        <v>-1</v>
      </c>
      <c r="EY193">
        <v>1</v>
      </c>
      <c r="EZ193">
        <v>-1</v>
      </c>
      <c r="FA193">
        <v>-1</v>
      </c>
      <c r="FB193">
        <v>-1</v>
      </c>
      <c r="FC193">
        <v>-1</v>
      </c>
      <c r="FD193">
        <v>-1</v>
      </c>
      <c r="FE193">
        <v>1</v>
      </c>
      <c r="FF193">
        <v>1</v>
      </c>
      <c r="FG193">
        <v>1</v>
      </c>
      <c r="FH193">
        <v>2</v>
      </c>
      <c r="FI193">
        <v>-1</v>
      </c>
      <c r="FJ193">
        <v>-1</v>
      </c>
      <c r="FK193">
        <v>-1</v>
      </c>
      <c r="FL193">
        <v>-1</v>
      </c>
      <c r="FM193">
        <v>-1</v>
      </c>
      <c r="FN193">
        <v>-1</v>
      </c>
      <c r="FO193">
        <v>2</v>
      </c>
      <c r="FP193">
        <v>2</v>
      </c>
      <c r="FQ193">
        <v>-1</v>
      </c>
      <c r="FR193">
        <v>-1</v>
      </c>
      <c r="FS193">
        <v>-1</v>
      </c>
      <c r="FT193">
        <v>-1</v>
      </c>
      <c r="FU193">
        <v>-1</v>
      </c>
      <c r="FV193">
        <v>-1</v>
      </c>
      <c r="FW193">
        <v>-1</v>
      </c>
      <c r="FX193">
        <v>-1</v>
      </c>
      <c r="FY193">
        <v>-1</v>
      </c>
      <c r="FZ193">
        <v>-1</v>
      </c>
      <c r="GA193">
        <v>-1</v>
      </c>
      <c r="GB193">
        <v>0</v>
      </c>
      <c r="GC193">
        <v>-1</v>
      </c>
      <c r="GD193">
        <v>-1</v>
      </c>
      <c r="GE193">
        <v>-1</v>
      </c>
      <c r="GF193">
        <v>-1</v>
      </c>
      <c r="GG193">
        <v>-1</v>
      </c>
      <c r="GH193">
        <v>0</v>
      </c>
      <c r="GI193">
        <v>-1</v>
      </c>
      <c r="GJ193">
        <v>0</v>
      </c>
      <c r="GK193">
        <v>0</v>
      </c>
    </row>
    <row r="194" spans="1:208" x14ac:dyDescent="0.35">
      <c r="A194" t="s">
        <v>1017</v>
      </c>
      <c r="B194">
        <v>2.5</v>
      </c>
      <c r="C194">
        <v>2.666666666666667</v>
      </c>
      <c r="D194">
        <v>3.9999999999999996</v>
      </c>
      <c r="E194">
        <v>-1</v>
      </c>
      <c r="F194">
        <v>-1</v>
      </c>
      <c r="G194">
        <v>-1</v>
      </c>
      <c r="H194">
        <v>-1</v>
      </c>
      <c r="I194">
        <v>3.9999999999999996</v>
      </c>
      <c r="J194">
        <v>-1</v>
      </c>
      <c r="K194">
        <v>-1</v>
      </c>
      <c r="L194">
        <v>3.5</v>
      </c>
      <c r="M194">
        <v>2.8333333333333335</v>
      </c>
      <c r="N194">
        <v>-1</v>
      </c>
      <c r="O194">
        <v>3.5</v>
      </c>
      <c r="P194">
        <v>3.9999999999999996</v>
      </c>
      <c r="Q194">
        <v>-1</v>
      </c>
      <c r="R194">
        <v>-1</v>
      </c>
      <c r="S194">
        <v>3.9999999999999996</v>
      </c>
      <c r="T194">
        <v>3.833333333333333</v>
      </c>
      <c r="U194">
        <v>3.9999999999999996</v>
      </c>
      <c r="V194">
        <v>2</v>
      </c>
      <c r="W194">
        <v>1.5</v>
      </c>
      <c r="X194">
        <v>-1</v>
      </c>
      <c r="Y194">
        <v>3.9999999999999996</v>
      </c>
      <c r="Z194">
        <v>3.9999999999999996</v>
      </c>
      <c r="AA194">
        <v>3.9999999999999996</v>
      </c>
      <c r="AB194">
        <v>2.166666666666667</v>
      </c>
      <c r="AC194">
        <v>2.166666666666667</v>
      </c>
      <c r="AD194">
        <v>1.1666666666666665</v>
      </c>
      <c r="AE194">
        <v>-1</v>
      </c>
      <c r="AF194">
        <v>-1</v>
      </c>
      <c r="AG194">
        <v>-1</v>
      </c>
      <c r="AH194">
        <v>-1</v>
      </c>
      <c r="AI194">
        <v>-1</v>
      </c>
      <c r="AJ194">
        <v>-1</v>
      </c>
      <c r="AK194">
        <v>-1</v>
      </c>
      <c r="AL194">
        <v>-1</v>
      </c>
      <c r="AM194">
        <v>-1</v>
      </c>
      <c r="AN194">
        <v>2</v>
      </c>
      <c r="AO194">
        <v>-1</v>
      </c>
      <c r="AP194">
        <v>-1</v>
      </c>
      <c r="AQ194">
        <v>-1</v>
      </c>
      <c r="AR194">
        <v>-1</v>
      </c>
      <c r="AS194">
        <v>-1</v>
      </c>
      <c r="AT194">
        <v>-1</v>
      </c>
      <c r="AU194">
        <v>-1</v>
      </c>
      <c r="AV194">
        <v>-1</v>
      </c>
      <c r="AW194">
        <v>-1</v>
      </c>
      <c r="AX194">
        <v>-1</v>
      </c>
      <c r="AY194">
        <v>-1</v>
      </c>
      <c r="AZ194">
        <v>-1</v>
      </c>
      <c r="BA194">
        <v>-1</v>
      </c>
      <c r="BB194">
        <v>-1</v>
      </c>
      <c r="BC194">
        <v>-1</v>
      </c>
      <c r="BD194">
        <v>-1</v>
      </c>
      <c r="BE194">
        <v>1</v>
      </c>
      <c r="BF194">
        <v>-1</v>
      </c>
      <c r="BG194">
        <v>1</v>
      </c>
      <c r="BH194">
        <v>1</v>
      </c>
      <c r="BI194">
        <v>-1</v>
      </c>
      <c r="BJ194">
        <v>2.5</v>
      </c>
      <c r="BK194">
        <v>-1</v>
      </c>
      <c r="BL194">
        <v>-1</v>
      </c>
      <c r="BM194">
        <v>-1</v>
      </c>
      <c r="BN194">
        <v>-1</v>
      </c>
      <c r="BO194">
        <v>-1</v>
      </c>
      <c r="BP194">
        <v>-1</v>
      </c>
      <c r="BQ194">
        <v>-1</v>
      </c>
      <c r="BR194">
        <v>-1</v>
      </c>
      <c r="BS194">
        <v>-1</v>
      </c>
      <c r="BT194">
        <v>2.5</v>
      </c>
      <c r="BU194">
        <v>-1</v>
      </c>
      <c r="BV194">
        <v>-1</v>
      </c>
      <c r="BW194">
        <v>-1</v>
      </c>
      <c r="BX194">
        <v>-1</v>
      </c>
      <c r="BY194">
        <v>-1</v>
      </c>
      <c r="BZ194">
        <v>-1</v>
      </c>
      <c r="CA194">
        <v>-1</v>
      </c>
      <c r="CB194">
        <v>1.3333333333333333</v>
      </c>
      <c r="CC194">
        <v>-1</v>
      </c>
      <c r="CD194">
        <v>0.5</v>
      </c>
      <c r="CE194">
        <v>-1</v>
      </c>
      <c r="CF194">
        <v>2.5</v>
      </c>
      <c r="CG194">
        <v>-1</v>
      </c>
      <c r="CH194">
        <v>-1</v>
      </c>
      <c r="CI194">
        <v>-1</v>
      </c>
      <c r="CJ194">
        <v>-1</v>
      </c>
      <c r="CK194">
        <v>-1</v>
      </c>
      <c r="CL194">
        <v>-1</v>
      </c>
      <c r="CM194">
        <v>-1</v>
      </c>
      <c r="CN194">
        <v>-1</v>
      </c>
      <c r="CO194">
        <v>-1</v>
      </c>
      <c r="CP194">
        <v>-1</v>
      </c>
      <c r="CQ194">
        <v>-1</v>
      </c>
      <c r="CR194">
        <v>1.5</v>
      </c>
      <c r="CS194">
        <v>-1</v>
      </c>
      <c r="CT194">
        <v>-1</v>
      </c>
      <c r="CU194">
        <v>2.5</v>
      </c>
      <c r="CV194">
        <v>-1</v>
      </c>
      <c r="CW194">
        <v>-1</v>
      </c>
      <c r="CX194">
        <v>-1</v>
      </c>
      <c r="CY194">
        <v>-1</v>
      </c>
      <c r="CZ194">
        <v>-1</v>
      </c>
      <c r="DA194">
        <v>-1</v>
      </c>
      <c r="DB194">
        <v>-1</v>
      </c>
      <c r="DC194">
        <v>-1</v>
      </c>
      <c r="DD194">
        <v>1.1666666666666665</v>
      </c>
      <c r="DE194">
        <v>-1</v>
      </c>
      <c r="DF194">
        <v>-1</v>
      </c>
      <c r="DG194">
        <v>-1</v>
      </c>
      <c r="DH194">
        <v>-1</v>
      </c>
      <c r="DI194">
        <v>-1</v>
      </c>
      <c r="DJ194">
        <v>-1</v>
      </c>
      <c r="DK194">
        <v>-1</v>
      </c>
      <c r="DL194">
        <v>-1</v>
      </c>
      <c r="DM194">
        <v>-1</v>
      </c>
      <c r="DN194">
        <v>-1</v>
      </c>
      <c r="DO194">
        <v>-1</v>
      </c>
      <c r="DP194">
        <v>-1</v>
      </c>
      <c r="DQ194">
        <v>-1</v>
      </c>
      <c r="DR194">
        <v>3</v>
      </c>
      <c r="DS194">
        <v>2.3333333333333335</v>
      </c>
      <c r="DT194">
        <v>-1</v>
      </c>
      <c r="DU194">
        <v>-1</v>
      </c>
      <c r="DV194">
        <v>-1</v>
      </c>
      <c r="DW194">
        <v>1</v>
      </c>
      <c r="DX194">
        <v>-1</v>
      </c>
      <c r="DY194">
        <v>-1</v>
      </c>
      <c r="DZ194">
        <v>-1</v>
      </c>
      <c r="EA194">
        <v>1.1666666666666665</v>
      </c>
      <c r="EB194">
        <v>-1</v>
      </c>
      <c r="EC194">
        <v>1</v>
      </c>
      <c r="ED194">
        <v>-1</v>
      </c>
      <c r="EE194">
        <v>-1</v>
      </c>
      <c r="EF194">
        <v>1.1666666666666665</v>
      </c>
      <c r="EG194">
        <v>-1</v>
      </c>
      <c r="EH194">
        <v>1</v>
      </c>
      <c r="EI194">
        <v>-1</v>
      </c>
      <c r="EJ194">
        <v>-1</v>
      </c>
      <c r="EK194">
        <v>-1</v>
      </c>
      <c r="EL194">
        <v>2</v>
      </c>
      <c r="EM194">
        <v>-1</v>
      </c>
      <c r="EN194">
        <v>-1</v>
      </c>
      <c r="EO194">
        <v>1</v>
      </c>
      <c r="EP194">
        <v>1.3333333333333333</v>
      </c>
      <c r="EQ194">
        <v>-1</v>
      </c>
      <c r="ER194">
        <v>-1</v>
      </c>
      <c r="ES194">
        <v>-1</v>
      </c>
      <c r="ET194">
        <v>-1</v>
      </c>
      <c r="EU194">
        <v>-1</v>
      </c>
      <c r="EV194">
        <v>-1</v>
      </c>
      <c r="EW194">
        <v>1.5</v>
      </c>
      <c r="EX194">
        <v>0</v>
      </c>
      <c r="EY194">
        <v>3.4999999999999996</v>
      </c>
      <c r="EZ194">
        <v>0.5</v>
      </c>
      <c r="FA194">
        <v>0</v>
      </c>
      <c r="FB194">
        <v>-1</v>
      </c>
      <c r="FC194">
        <v>-1</v>
      </c>
      <c r="FD194">
        <v>-1</v>
      </c>
      <c r="FE194">
        <v>3.9999999999999996</v>
      </c>
      <c r="FF194">
        <v>3.9999999999999996</v>
      </c>
      <c r="FG194">
        <v>3.4999999999999996</v>
      </c>
      <c r="FH194">
        <v>2</v>
      </c>
      <c r="FI194">
        <v>-1</v>
      </c>
      <c r="FJ194">
        <v>0</v>
      </c>
      <c r="FK194">
        <v>-1</v>
      </c>
      <c r="FL194">
        <v>-1</v>
      </c>
      <c r="FM194">
        <v>-1</v>
      </c>
      <c r="FN194">
        <v>2</v>
      </c>
      <c r="FO194">
        <v>2</v>
      </c>
      <c r="FP194">
        <v>2.5</v>
      </c>
      <c r="FQ194">
        <v>2</v>
      </c>
      <c r="FR194">
        <v>2</v>
      </c>
      <c r="FS194">
        <v>2</v>
      </c>
      <c r="FT194">
        <v>2</v>
      </c>
      <c r="FU194">
        <v>-1</v>
      </c>
      <c r="FV194">
        <v>-1</v>
      </c>
      <c r="FW194">
        <v>1</v>
      </c>
      <c r="FX194">
        <v>1</v>
      </c>
      <c r="FY194">
        <v>-1</v>
      </c>
      <c r="FZ194">
        <v>-1</v>
      </c>
      <c r="GA194">
        <v>1</v>
      </c>
      <c r="GB194">
        <v>3</v>
      </c>
      <c r="GC194">
        <v>0</v>
      </c>
      <c r="GD194">
        <v>-1</v>
      </c>
      <c r="GE194">
        <v>0</v>
      </c>
      <c r="GF194">
        <v>-1</v>
      </c>
      <c r="GG194">
        <v>-1</v>
      </c>
      <c r="GH194">
        <v>3</v>
      </c>
      <c r="GI194">
        <v>-1</v>
      </c>
      <c r="GJ194">
        <v>3</v>
      </c>
      <c r="GK194">
        <v>3</v>
      </c>
      <c r="GL194">
        <v>0</v>
      </c>
    </row>
    <row r="195" spans="1:208" x14ac:dyDescent="0.35">
      <c r="A195" t="s">
        <v>1018</v>
      </c>
      <c r="B195">
        <v>2.9999999999999996</v>
      </c>
      <c r="C195">
        <v>3.4999999999999996</v>
      </c>
      <c r="D195">
        <v>3.4999999999999996</v>
      </c>
      <c r="E195">
        <v>0</v>
      </c>
      <c r="F195">
        <v>-1</v>
      </c>
      <c r="G195">
        <v>-1</v>
      </c>
      <c r="H195">
        <v>-1</v>
      </c>
      <c r="I195">
        <v>3.4999999999999996</v>
      </c>
      <c r="J195">
        <v>0.83333333333333326</v>
      </c>
      <c r="K195">
        <v>-1</v>
      </c>
      <c r="L195">
        <v>3.4999999999999996</v>
      </c>
      <c r="M195">
        <v>3.4999999999999996</v>
      </c>
      <c r="N195">
        <v>1.1666666666666667</v>
      </c>
      <c r="O195">
        <v>3.4999999999999996</v>
      </c>
      <c r="P195">
        <v>3.4999999999999996</v>
      </c>
      <c r="Q195">
        <v>0</v>
      </c>
      <c r="R195">
        <v>-1</v>
      </c>
      <c r="S195">
        <v>3.4999999999999996</v>
      </c>
      <c r="T195">
        <v>3.4999999999999996</v>
      </c>
      <c r="U195">
        <v>3.4999999999999996</v>
      </c>
      <c r="V195">
        <v>2.9999999999999996</v>
      </c>
      <c r="W195">
        <v>2.4999999999999996</v>
      </c>
      <c r="X195">
        <v>-1</v>
      </c>
      <c r="Y195">
        <v>3.4999999999999996</v>
      </c>
      <c r="Z195">
        <v>3.4999999999999996</v>
      </c>
      <c r="AA195">
        <v>3.4999999999999996</v>
      </c>
      <c r="AB195">
        <v>2.9999999999999996</v>
      </c>
      <c r="AC195">
        <v>2.9999999999999996</v>
      </c>
      <c r="AD195">
        <v>2</v>
      </c>
      <c r="AE195">
        <v>0.99999999999999989</v>
      </c>
      <c r="AF195">
        <v>0</v>
      </c>
      <c r="AG195">
        <v>0.33333333333333331</v>
      </c>
      <c r="AH195">
        <v>-1</v>
      </c>
      <c r="AI195">
        <v>-1</v>
      </c>
      <c r="AJ195">
        <v>-1</v>
      </c>
      <c r="AK195">
        <v>-1</v>
      </c>
      <c r="AL195">
        <v>-1</v>
      </c>
      <c r="AM195">
        <v>-1</v>
      </c>
      <c r="AN195">
        <v>2.9999999999999996</v>
      </c>
      <c r="AO195">
        <v>-1</v>
      </c>
      <c r="AP195">
        <v>-1</v>
      </c>
      <c r="AQ195">
        <v>-1</v>
      </c>
      <c r="AR195">
        <v>0</v>
      </c>
      <c r="AS195">
        <v>-1</v>
      </c>
      <c r="AT195">
        <v>0.83333333333333326</v>
      </c>
      <c r="AU195">
        <v>0.83333333333333326</v>
      </c>
      <c r="AV195">
        <v>-1</v>
      </c>
      <c r="AW195">
        <v>-1</v>
      </c>
      <c r="AX195">
        <v>0.5</v>
      </c>
      <c r="AY195">
        <v>-1</v>
      </c>
      <c r="AZ195">
        <v>-1</v>
      </c>
      <c r="BA195">
        <v>-1</v>
      </c>
      <c r="BB195">
        <v>-1</v>
      </c>
      <c r="BC195">
        <v>-1</v>
      </c>
      <c r="BD195">
        <v>2</v>
      </c>
      <c r="BE195">
        <v>2</v>
      </c>
      <c r="BF195">
        <v>-1</v>
      </c>
      <c r="BG195">
        <v>2</v>
      </c>
      <c r="BH195">
        <v>2</v>
      </c>
      <c r="BI195">
        <v>-1</v>
      </c>
      <c r="BJ195">
        <v>2.9999999999999996</v>
      </c>
      <c r="BK195">
        <v>-1</v>
      </c>
      <c r="BL195">
        <v>1</v>
      </c>
      <c r="BM195">
        <v>0</v>
      </c>
      <c r="BN195">
        <v>-1</v>
      </c>
      <c r="BO195">
        <v>-1</v>
      </c>
      <c r="BP195">
        <v>-1</v>
      </c>
      <c r="BQ195">
        <v>-1</v>
      </c>
      <c r="BR195">
        <v>2.5</v>
      </c>
      <c r="BS195">
        <v>0.5</v>
      </c>
      <c r="BT195">
        <v>3.4999999999999996</v>
      </c>
      <c r="BU195">
        <v>-1</v>
      </c>
      <c r="BV195">
        <v>1.5000000000000002</v>
      </c>
      <c r="BW195">
        <v>-1</v>
      </c>
      <c r="BX195">
        <v>-1</v>
      </c>
      <c r="BY195">
        <v>-1</v>
      </c>
      <c r="BZ195">
        <v>0.33333333333333331</v>
      </c>
      <c r="CA195">
        <v>-1</v>
      </c>
      <c r="CB195">
        <v>2</v>
      </c>
      <c r="CC195">
        <v>-1</v>
      </c>
      <c r="CD195">
        <v>1.8333333333333335</v>
      </c>
      <c r="CE195">
        <v>0.99999999999999989</v>
      </c>
      <c r="CF195">
        <v>3.4999999999999996</v>
      </c>
      <c r="CG195">
        <v>0.33333333333333331</v>
      </c>
      <c r="CH195">
        <v>-1</v>
      </c>
      <c r="CI195">
        <v>-1</v>
      </c>
      <c r="CJ195">
        <v>-1</v>
      </c>
      <c r="CK195">
        <v>-1</v>
      </c>
      <c r="CL195">
        <v>2.5</v>
      </c>
      <c r="CM195">
        <v>-1</v>
      </c>
      <c r="CN195">
        <v>-1</v>
      </c>
      <c r="CO195">
        <v>2</v>
      </c>
      <c r="CP195">
        <v>-1</v>
      </c>
      <c r="CQ195">
        <v>-1</v>
      </c>
      <c r="CR195">
        <v>2.5</v>
      </c>
      <c r="CS195">
        <v>-1</v>
      </c>
      <c r="CT195">
        <v>-1</v>
      </c>
      <c r="CU195">
        <v>2.9999999999999996</v>
      </c>
      <c r="CV195">
        <v>-1</v>
      </c>
      <c r="CW195">
        <v>-1</v>
      </c>
      <c r="CX195">
        <v>-1</v>
      </c>
      <c r="CY195">
        <v>-1</v>
      </c>
      <c r="CZ195">
        <v>-1</v>
      </c>
      <c r="DA195">
        <v>-1</v>
      </c>
      <c r="DB195">
        <v>0.5</v>
      </c>
      <c r="DC195">
        <v>-1</v>
      </c>
      <c r="DD195">
        <v>2</v>
      </c>
      <c r="DE195">
        <v>0.33333333333333331</v>
      </c>
      <c r="DF195">
        <v>0.99999999999999989</v>
      </c>
      <c r="DG195">
        <v>-1</v>
      </c>
      <c r="DH195">
        <v>0.99999999999999989</v>
      </c>
      <c r="DI195">
        <v>2</v>
      </c>
      <c r="DJ195">
        <v>-1</v>
      </c>
      <c r="DK195">
        <v>-1</v>
      </c>
      <c r="DL195">
        <v>2</v>
      </c>
      <c r="DM195">
        <v>-1</v>
      </c>
      <c r="DN195">
        <v>-1</v>
      </c>
      <c r="DO195">
        <v>0.99999999999999989</v>
      </c>
      <c r="DP195">
        <v>-1</v>
      </c>
      <c r="DQ195">
        <v>1.8333333333333335</v>
      </c>
      <c r="DR195">
        <v>3.4999999999999996</v>
      </c>
      <c r="DS195">
        <v>2.9999999999999996</v>
      </c>
      <c r="DT195">
        <v>2.5</v>
      </c>
      <c r="DU195">
        <v>-1</v>
      </c>
      <c r="DV195">
        <v>-1</v>
      </c>
      <c r="DW195">
        <v>2</v>
      </c>
      <c r="DX195">
        <v>-1</v>
      </c>
      <c r="DY195">
        <v>0.83333333333333326</v>
      </c>
      <c r="DZ195">
        <v>0.16666666666666666</v>
      </c>
      <c r="EA195">
        <v>2</v>
      </c>
      <c r="EB195">
        <v>-1</v>
      </c>
      <c r="EC195">
        <v>2</v>
      </c>
      <c r="ED195">
        <v>-1</v>
      </c>
      <c r="EE195">
        <v>-1</v>
      </c>
      <c r="EF195">
        <v>2</v>
      </c>
      <c r="EG195">
        <v>-1</v>
      </c>
      <c r="EH195">
        <v>2</v>
      </c>
      <c r="EI195">
        <v>1</v>
      </c>
      <c r="EJ195">
        <v>-1</v>
      </c>
      <c r="EK195">
        <v>-1</v>
      </c>
      <c r="EL195">
        <v>2.1666666666666665</v>
      </c>
      <c r="EM195">
        <v>1.8333333333333335</v>
      </c>
      <c r="EN195">
        <v>-1</v>
      </c>
      <c r="EO195">
        <v>2</v>
      </c>
      <c r="EP195">
        <v>2</v>
      </c>
      <c r="EQ195">
        <v>0.66666666666666663</v>
      </c>
      <c r="ER195">
        <v>-1</v>
      </c>
      <c r="ES195">
        <v>-1</v>
      </c>
      <c r="ET195">
        <v>-1</v>
      </c>
      <c r="EU195">
        <v>-1</v>
      </c>
      <c r="EV195">
        <v>-1</v>
      </c>
      <c r="EW195">
        <v>2</v>
      </c>
      <c r="EX195">
        <v>1.3333333333333335</v>
      </c>
      <c r="EY195">
        <v>2.9999999999999996</v>
      </c>
      <c r="EZ195">
        <v>1.5000000000000002</v>
      </c>
      <c r="FA195">
        <v>1.3333333333333335</v>
      </c>
      <c r="FB195">
        <v>0</v>
      </c>
      <c r="FC195">
        <v>1.8333333333333335</v>
      </c>
      <c r="FD195">
        <v>0.66666666666666663</v>
      </c>
      <c r="FE195">
        <v>3.4999999999999996</v>
      </c>
      <c r="FF195">
        <v>3.4999999999999996</v>
      </c>
      <c r="FG195">
        <v>2.9999999999999996</v>
      </c>
      <c r="FH195">
        <v>2.1666666666666665</v>
      </c>
      <c r="FI195">
        <v>-1</v>
      </c>
      <c r="FJ195">
        <v>1.3333333333333335</v>
      </c>
      <c r="FK195">
        <v>-1</v>
      </c>
      <c r="FL195">
        <v>0.33333333333333331</v>
      </c>
      <c r="FM195">
        <v>-1</v>
      </c>
      <c r="FN195">
        <v>2.5</v>
      </c>
      <c r="FO195">
        <v>2.1666666666666665</v>
      </c>
      <c r="FP195">
        <v>2.6666666666666665</v>
      </c>
      <c r="FQ195">
        <v>2.5</v>
      </c>
      <c r="FR195">
        <v>2.5</v>
      </c>
      <c r="FS195">
        <v>2.5</v>
      </c>
      <c r="FT195">
        <v>2.5</v>
      </c>
      <c r="FU195">
        <v>-1</v>
      </c>
      <c r="FV195">
        <v>-1</v>
      </c>
      <c r="FW195">
        <v>2</v>
      </c>
      <c r="FX195">
        <v>2</v>
      </c>
      <c r="FY195">
        <v>0.99999999999999989</v>
      </c>
      <c r="FZ195">
        <v>-1</v>
      </c>
      <c r="GA195">
        <v>2</v>
      </c>
      <c r="GB195">
        <v>3.4999999999999996</v>
      </c>
      <c r="GC195">
        <v>1</v>
      </c>
      <c r="GD195">
        <v>0</v>
      </c>
      <c r="GE195">
        <v>1</v>
      </c>
      <c r="GF195">
        <v>1.5000000000000002</v>
      </c>
      <c r="GG195">
        <v>0.5</v>
      </c>
      <c r="GH195">
        <v>3.4999999999999996</v>
      </c>
      <c r="GI195">
        <v>0.16666666666666666</v>
      </c>
      <c r="GJ195">
        <v>3.4999999999999996</v>
      </c>
      <c r="GK195">
        <v>3.4999999999999996</v>
      </c>
      <c r="GL195">
        <v>1.5000000000000002</v>
      </c>
      <c r="GM195">
        <v>0</v>
      </c>
    </row>
    <row r="196" spans="1:208" x14ac:dyDescent="0.35">
      <c r="A196" t="s">
        <v>1019</v>
      </c>
      <c r="B196">
        <v>1.1666666666666667</v>
      </c>
      <c r="C196">
        <v>1</v>
      </c>
      <c r="D196">
        <v>2.1666666666666665</v>
      </c>
      <c r="E196">
        <v>-1</v>
      </c>
      <c r="F196">
        <v>-1</v>
      </c>
      <c r="G196">
        <v>-1</v>
      </c>
      <c r="H196">
        <v>-1</v>
      </c>
      <c r="I196">
        <v>2.1666666666666665</v>
      </c>
      <c r="J196">
        <v>-1</v>
      </c>
      <c r="K196">
        <v>-1</v>
      </c>
      <c r="L196">
        <v>2</v>
      </c>
      <c r="M196">
        <v>1.1666666666666667</v>
      </c>
      <c r="N196">
        <v>-1</v>
      </c>
      <c r="O196">
        <v>2</v>
      </c>
      <c r="P196">
        <v>2.1666666666666665</v>
      </c>
      <c r="Q196">
        <v>-1</v>
      </c>
      <c r="R196">
        <v>-1</v>
      </c>
      <c r="S196">
        <v>2.1666666666666665</v>
      </c>
      <c r="T196">
        <v>2</v>
      </c>
      <c r="U196">
        <v>2.1666666666666665</v>
      </c>
      <c r="V196">
        <v>1</v>
      </c>
      <c r="W196">
        <v>1</v>
      </c>
      <c r="X196">
        <v>-1</v>
      </c>
      <c r="Y196">
        <v>2.1666666666666665</v>
      </c>
      <c r="Z196">
        <v>2.1666666666666665</v>
      </c>
      <c r="AA196">
        <v>2.1666666666666665</v>
      </c>
      <c r="AB196">
        <v>1</v>
      </c>
      <c r="AC196">
        <v>1</v>
      </c>
      <c r="AD196">
        <v>0</v>
      </c>
      <c r="AE196">
        <v>-1</v>
      </c>
      <c r="AF196">
        <v>-1</v>
      </c>
      <c r="AG196">
        <v>-1</v>
      </c>
      <c r="AH196">
        <v>-1</v>
      </c>
      <c r="AI196">
        <v>-1</v>
      </c>
      <c r="AJ196">
        <v>-1</v>
      </c>
      <c r="AK196">
        <v>-1</v>
      </c>
      <c r="AL196">
        <v>-1</v>
      </c>
      <c r="AM196">
        <v>-1</v>
      </c>
      <c r="AN196">
        <v>1</v>
      </c>
      <c r="AO196">
        <v>-1</v>
      </c>
      <c r="AP196">
        <v>-1</v>
      </c>
      <c r="AQ196">
        <v>-1</v>
      </c>
      <c r="AR196">
        <v>-1</v>
      </c>
      <c r="AS196">
        <v>-1</v>
      </c>
      <c r="AT196">
        <v>-1</v>
      </c>
      <c r="AU196">
        <v>-1</v>
      </c>
      <c r="AV196">
        <v>-1</v>
      </c>
      <c r="AW196">
        <v>-1</v>
      </c>
      <c r="AX196">
        <v>-1</v>
      </c>
      <c r="AY196">
        <v>-1</v>
      </c>
      <c r="AZ196">
        <v>-1</v>
      </c>
      <c r="BA196">
        <v>-1</v>
      </c>
      <c r="BB196">
        <v>-1</v>
      </c>
      <c r="BC196">
        <v>-1</v>
      </c>
      <c r="BD196">
        <v>-1</v>
      </c>
      <c r="BE196">
        <v>0</v>
      </c>
      <c r="BF196">
        <v>-1</v>
      </c>
      <c r="BG196">
        <v>0</v>
      </c>
      <c r="BH196">
        <v>0</v>
      </c>
      <c r="BI196">
        <v>-1</v>
      </c>
      <c r="BJ196">
        <v>1.1666666666666667</v>
      </c>
      <c r="BK196">
        <v>-1</v>
      </c>
      <c r="BL196">
        <v>-1</v>
      </c>
      <c r="BM196">
        <v>-1</v>
      </c>
      <c r="BN196">
        <v>-1</v>
      </c>
      <c r="BO196">
        <v>-1</v>
      </c>
      <c r="BP196">
        <v>-1</v>
      </c>
      <c r="BQ196">
        <v>-1</v>
      </c>
      <c r="BR196">
        <v>-1</v>
      </c>
      <c r="BS196">
        <v>-1</v>
      </c>
      <c r="BT196">
        <v>1</v>
      </c>
      <c r="BU196">
        <v>-1</v>
      </c>
      <c r="BV196">
        <v>-1</v>
      </c>
      <c r="BW196">
        <v>-1</v>
      </c>
      <c r="BX196">
        <v>-1</v>
      </c>
      <c r="BY196">
        <v>-1</v>
      </c>
      <c r="BZ196">
        <v>-1</v>
      </c>
      <c r="CA196">
        <v>-1</v>
      </c>
      <c r="CB196">
        <v>0.16666666666666666</v>
      </c>
      <c r="CC196">
        <v>-1</v>
      </c>
      <c r="CD196">
        <v>0</v>
      </c>
      <c r="CE196">
        <v>-1</v>
      </c>
      <c r="CF196">
        <v>1</v>
      </c>
      <c r="CG196">
        <v>-1</v>
      </c>
      <c r="CH196">
        <v>-1</v>
      </c>
      <c r="CI196">
        <v>-1</v>
      </c>
      <c r="CJ196">
        <v>-1</v>
      </c>
      <c r="CK196">
        <v>-1</v>
      </c>
      <c r="CL196">
        <v>-1</v>
      </c>
      <c r="CM196">
        <v>-1</v>
      </c>
      <c r="CN196">
        <v>-1</v>
      </c>
      <c r="CO196">
        <v>-1</v>
      </c>
      <c r="CP196">
        <v>-1</v>
      </c>
      <c r="CQ196">
        <v>-1</v>
      </c>
      <c r="CR196">
        <v>0</v>
      </c>
      <c r="CS196">
        <v>-1</v>
      </c>
      <c r="CT196">
        <v>-1</v>
      </c>
      <c r="CU196">
        <v>1.1666666666666667</v>
      </c>
      <c r="CV196">
        <v>-1</v>
      </c>
      <c r="CW196">
        <v>-1</v>
      </c>
      <c r="CX196">
        <v>-1</v>
      </c>
      <c r="CY196">
        <v>-1</v>
      </c>
      <c r="CZ196">
        <v>-1</v>
      </c>
      <c r="DA196">
        <v>-1</v>
      </c>
      <c r="DB196">
        <v>-1</v>
      </c>
      <c r="DC196">
        <v>-1</v>
      </c>
      <c r="DD196">
        <v>0</v>
      </c>
      <c r="DE196">
        <v>-1</v>
      </c>
      <c r="DF196">
        <v>-1</v>
      </c>
      <c r="DG196">
        <v>-1</v>
      </c>
      <c r="DH196">
        <v>-1</v>
      </c>
      <c r="DI196">
        <v>-1</v>
      </c>
      <c r="DJ196">
        <v>-1</v>
      </c>
      <c r="DK196">
        <v>-1</v>
      </c>
      <c r="DL196">
        <v>-1</v>
      </c>
      <c r="DM196">
        <v>-1</v>
      </c>
      <c r="DN196">
        <v>-1</v>
      </c>
      <c r="DO196">
        <v>-1</v>
      </c>
      <c r="DP196">
        <v>-1</v>
      </c>
      <c r="DQ196">
        <v>-1</v>
      </c>
      <c r="DR196">
        <v>1.1666666666666667</v>
      </c>
      <c r="DS196">
        <v>1.1666666666666667</v>
      </c>
      <c r="DT196">
        <v>-1</v>
      </c>
      <c r="DU196">
        <v>-1</v>
      </c>
      <c r="DV196">
        <v>-1</v>
      </c>
      <c r="DW196">
        <v>0</v>
      </c>
      <c r="DX196">
        <v>-1</v>
      </c>
      <c r="DY196">
        <v>-1</v>
      </c>
      <c r="DZ196">
        <v>-1</v>
      </c>
      <c r="EA196">
        <v>0.16666666666666666</v>
      </c>
      <c r="EB196">
        <v>-1</v>
      </c>
      <c r="EC196">
        <v>0</v>
      </c>
      <c r="ED196">
        <v>-1</v>
      </c>
      <c r="EE196">
        <v>-1</v>
      </c>
      <c r="EF196">
        <v>0.16666666666666666</v>
      </c>
      <c r="EG196">
        <v>-1</v>
      </c>
      <c r="EH196">
        <v>0</v>
      </c>
      <c r="EI196">
        <v>-1</v>
      </c>
      <c r="EJ196">
        <v>-1</v>
      </c>
      <c r="EK196">
        <v>-1</v>
      </c>
      <c r="EL196">
        <v>2</v>
      </c>
      <c r="EM196">
        <v>-1</v>
      </c>
      <c r="EN196">
        <v>-1</v>
      </c>
      <c r="EO196">
        <v>0</v>
      </c>
      <c r="EP196">
        <v>0</v>
      </c>
      <c r="EQ196">
        <v>-1</v>
      </c>
      <c r="ER196">
        <v>-1</v>
      </c>
      <c r="ES196">
        <v>-1</v>
      </c>
      <c r="ET196">
        <v>-1</v>
      </c>
      <c r="EU196">
        <v>-1</v>
      </c>
      <c r="EV196">
        <v>-1</v>
      </c>
      <c r="EW196">
        <v>0.16666666666666666</v>
      </c>
      <c r="EX196">
        <v>0</v>
      </c>
      <c r="EY196">
        <v>2.1666666666666665</v>
      </c>
      <c r="EZ196">
        <v>0</v>
      </c>
      <c r="FA196">
        <v>0</v>
      </c>
      <c r="FB196">
        <v>-1</v>
      </c>
      <c r="FC196">
        <v>-1</v>
      </c>
      <c r="FD196">
        <v>-1</v>
      </c>
      <c r="FE196">
        <v>2.1666666666666665</v>
      </c>
      <c r="FF196">
        <v>2.1666666666666665</v>
      </c>
      <c r="FG196">
        <v>2.1666666666666665</v>
      </c>
      <c r="FH196">
        <v>2</v>
      </c>
      <c r="FI196">
        <v>-1</v>
      </c>
      <c r="FJ196">
        <v>0</v>
      </c>
      <c r="FK196">
        <v>-1</v>
      </c>
      <c r="FL196">
        <v>-1</v>
      </c>
      <c r="FM196">
        <v>-1</v>
      </c>
      <c r="FN196">
        <v>1</v>
      </c>
      <c r="FO196">
        <v>2</v>
      </c>
      <c r="FP196">
        <v>2</v>
      </c>
      <c r="FQ196">
        <v>1</v>
      </c>
      <c r="FR196">
        <v>1</v>
      </c>
      <c r="FS196">
        <v>1</v>
      </c>
      <c r="FT196">
        <v>1</v>
      </c>
      <c r="FU196">
        <v>-1</v>
      </c>
      <c r="FV196">
        <v>-1</v>
      </c>
      <c r="FW196">
        <v>0</v>
      </c>
      <c r="FX196">
        <v>0</v>
      </c>
      <c r="FY196">
        <v>-1</v>
      </c>
      <c r="FZ196">
        <v>-1</v>
      </c>
      <c r="GA196">
        <v>0</v>
      </c>
      <c r="GB196">
        <v>1.1666666666666667</v>
      </c>
      <c r="GC196">
        <v>0</v>
      </c>
      <c r="GD196">
        <v>-1</v>
      </c>
      <c r="GE196">
        <v>0</v>
      </c>
      <c r="GF196">
        <v>-1</v>
      </c>
      <c r="GG196">
        <v>-1</v>
      </c>
      <c r="GH196">
        <v>1.1666666666666667</v>
      </c>
      <c r="GI196">
        <v>-1</v>
      </c>
      <c r="GJ196">
        <v>1.1666666666666667</v>
      </c>
      <c r="GK196">
        <v>1.1666666666666667</v>
      </c>
      <c r="GL196">
        <v>0</v>
      </c>
      <c r="GM196">
        <v>-1</v>
      </c>
      <c r="GN196">
        <v>0</v>
      </c>
    </row>
    <row r="197" spans="1:208" x14ac:dyDescent="0.35">
      <c r="A197" t="s">
        <v>1020</v>
      </c>
      <c r="B197">
        <v>1.5000000000000002</v>
      </c>
      <c r="C197">
        <v>1.1666666666666667</v>
      </c>
      <c r="D197">
        <v>2.4999999999999996</v>
      </c>
      <c r="E197">
        <v>-1</v>
      </c>
      <c r="F197">
        <v>-1</v>
      </c>
      <c r="G197">
        <v>-1</v>
      </c>
      <c r="H197">
        <v>-1</v>
      </c>
      <c r="I197">
        <v>2.4999999999999996</v>
      </c>
      <c r="J197">
        <v>-1</v>
      </c>
      <c r="K197">
        <v>-1</v>
      </c>
      <c r="L197">
        <v>2</v>
      </c>
      <c r="M197">
        <v>1.3333333333333335</v>
      </c>
      <c r="N197">
        <v>0</v>
      </c>
      <c r="O197">
        <v>2</v>
      </c>
      <c r="P197">
        <v>2.4999999999999996</v>
      </c>
      <c r="Q197">
        <v>-1</v>
      </c>
      <c r="R197">
        <v>-1</v>
      </c>
      <c r="S197">
        <v>2.4999999999999996</v>
      </c>
      <c r="T197">
        <v>2.333333333333333</v>
      </c>
      <c r="U197">
        <v>2.4999999999999996</v>
      </c>
      <c r="V197">
        <v>1</v>
      </c>
      <c r="W197">
        <v>1</v>
      </c>
      <c r="X197">
        <v>-1</v>
      </c>
      <c r="Y197">
        <v>2.4999999999999996</v>
      </c>
      <c r="Z197">
        <v>2.4999999999999996</v>
      </c>
      <c r="AA197">
        <v>2.4999999999999996</v>
      </c>
      <c r="AB197">
        <v>1.1666666666666667</v>
      </c>
      <c r="AC197">
        <v>1.1666666666666667</v>
      </c>
      <c r="AD197">
        <v>1.1666666666666667</v>
      </c>
      <c r="AE197">
        <v>-1</v>
      </c>
      <c r="AF197">
        <v>-1</v>
      </c>
      <c r="AG197">
        <v>-1</v>
      </c>
      <c r="AH197">
        <v>-1</v>
      </c>
      <c r="AI197">
        <v>-1</v>
      </c>
      <c r="AJ197">
        <v>-1</v>
      </c>
      <c r="AK197">
        <v>-1</v>
      </c>
      <c r="AL197">
        <v>-1</v>
      </c>
      <c r="AM197">
        <v>-1</v>
      </c>
      <c r="AN197">
        <v>2</v>
      </c>
      <c r="AO197">
        <v>-1</v>
      </c>
      <c r="AP197">
        <v>-1</v>
      </c>
      <c r="AQ197">
        <v>-1</v>
      </c>
      <c r="AR197">
        <v>-1</v>
      </c>
      <c r="AS197">
        <v>-1</v>
      </c>
      <c r="AT197">
        <v>-1</v>
      </c>
      <c r="AU197">
        <v>-1</v>
      </c>
      <c r="AV197">
        <v>-1</v>
      </c>
      <c r="AW197">
        <v>-1</v>
      </c>
      <c r="AX197">
        <v>-1</v>
      </c>
      <c r="AY197">
        <v>-1</v>
      </c>
      <c r="AZ197">
        <v>-1</v>
      </c>
      <c r="BA197">
        <v>-1</v>
      </c>
      <c r="BB197">
        <v>-1</v>
      </c>
      <c r="BC197">
        <v>-1</v>
      </c>
      <c r="BD197">
        <v>0</v>
      </c>
      <c r="BE197">
        <v>1</v>
      </c>
      <c r="BF197">
        <v>-1</v>
      </c>
      <c r="BG197">
        <v>1</v>
      </c>
      <c r="BH197">
        <v>1</v>
      </c>
      <c r="BI197">
        <v>-1</v>
      </c>
      <c r="BJ197">
        <v>2.4999999999999996</v>
      </c>
      <c r="BK197">
        <v>-1</v>
      </c>
      <c r="BL197">
        <v>-1</v>
      </c>
      <c r="BM197">
        <v>-1</v>
      </c>
      <c r="BN197">
        <v>-1</v>
      </c>
      <c r="BO197">
        <v>-1</v>
      </c>
      <c r="BP197">
        <v>-1</v>
      </c>
      <c r="BQ197">
        <v>-1</v>
      </c>
      <c r="BR197">
        <v>0</v>
      </c>
      <c r="BS197">
        <v>-1</v>
      </c>
      <c r="BT197">
        <v>1</v>
      </c>
      <c r="BU197">
        <v>-1</v>
      </c>
      <c r="BV197">
        <v>0</v>
      </c>
      <c r="BW197">
        <v>-1</v>
      </c>
      <c r="BX197">
        <v>-1</v>
      </c>
      <c r="BY197">
        <v>-1</v>
      </c>
      <c r="BZ197">
        <v>-1</v>
      </c>
      <c r="CA197">
        <v>-1</v>
      </c>
      <c r="CB197">
        <v>1.3333333333333335</v>
      </c>
      <c r="CC197">
        <v>-1</v>
      </c>
      <c r="CD197">
        <v>1</v>
      </c>
      <c r="CE197">
        <v>-1</v>
      </c>
      <c r="CF197">
        <v>1</v>
      </c>
      <c r="CG197">
        <v>-1</v>
      </c>
      <c r="CH197">
        <v>-1</v>
      </c>
      <c r="CI197">
        <v>-1</v>
      </c>
      <c r="CJ197">
        <v>-1</v>
      </c>
      <c r="CK197">
        <v>-1</v>
      </c>
      <c r="CL197">
        <v>0</v>
      </c>
      <c r="CM197">
        <v>-1</v>
      </c>
      <c r="CN197">
        <v>-1</v>
      </c>
      <c r="CO197">
        <v>0.16666666666666666</v>
      </c>
      <c r="CP197">
        <v>-1</v>
      </c>
      <c r="CQ197">
        <v>-1</v>
      </c>
      <c r="CR197">
        <v>1</v>
      </c>
      <c r="CS197">
        <v>-1</v>
      </c>
      <c r="CT197">
        <v>-1</v>
      </c>
      <c r="CU197">
        <v>2.4999999999999996</v>
      </c>
      <c r="CV197">
        <v>-1</v>
      </c>
      <c r="CW197">
        <v>-1</v>
      </c>
      <c r="CX197">
        <v>-1</v>
      </c>
      <c r="CY197">
        <v>-1</v>
      </c>
      <c r="CZ197">
        <v>-1</v>
      </c>
      <c r="DA197">
        <v>-1</v>
      </c>
      <c r="DB197">
        <v>-1</v>
      </c>
      <c r="DC197">
        <v>-1</v>
      </c>
      <c r="DD197">
        <v>1.1666666666666667</v>
      </c>
      <c r="DE197">
        <v>-1</v>
      </c>
      <c r="DF197">
        <v>-1</v>
      </c>
      <c r="DG197">
        <v>-1</v>
      </c>
      <c r="DH197">
        <v>-1</v>
      </c>
      <c r="DI197">
        <v>0</v>
      </c>
      <c r="DJ197">
        <v>-1</v>
      </c>
      <c r="DK197">
        <v>-1</v>
      </c>
      <c r="DL197">
        <v>0.16666666666666666</v>
      </c>
      <c r="DM197">
        <v>-1</v>
      </c>
      <c r="DN197">
        <v>-1</v>
      </c>
      <c r="DO197">
        <v>-1</v>
      </c>
      <c r="DP197">
        <v>-1</v>
      </c>
      <c r="DQ197">
        <v>0</v>
      </c>
      <c r="DR197">
        <v>1.5000000000000002</v>
      </c>
      <c r="DS197">
        <v>1.3333333333333335</v>
      </c>
      <c r="DT197">
        <v>0.16666666666666666</v>
      </c>
      <c r="DU197">
        <v>-1</v>
      </c>
      <c r="DV197">
        <v>-1</v>
      </c>
      <c r="DW197">
        <v>1</v>
      </c>
      <c r="DX197">
        <v>-1</v>
      </c>
      <c r="DY197">
        <v>-1</v>
      </c>
      <c r="DZ197">
        <v>-1</v>
      </c>
      <c r="EA197">
        <v>1.1666666666666667</v>
      </c>
      <c r="EB197">
        <v>-1</v>
      </c>
      <c r="EC197">
        <v>1</v>
      </c>
      <c r="ED197">
        <v>-1</v>
      </c>
      <c r="EE197">
        <v>-1</v>
      </c>
      <c r="EF197">
        <v>1.1666666666666667</v>
      </c>
      <c r="EG197">
        <v>-1</v>
      </c>
      <c r="EH197">
        <v>1</v>
      </c>
      <c r="EI197">
        <v>0</v>
      </c>
      <c r="EJ197">
        <v>-1</v>
      </c>
      <c r="EK197">
        <v>-1</v>
      </c>
      <c r="EL197">
        <v>2</v>
      </c>
      <c r="EM197">
        <v>0</v>
      </c>
      <c r="EN197">
        <v>-1</v>
      </c>
      <c r="EO197">
        <v>1</v>
      </c>
      <c r="EP197">
        <v>1.3333333333333335</v>
      </c>
      <c r="EQ197">
        <v>-1</v>
      </c>
      <c r="ER197">
        <v>-1</v>
      </c>
      <c r="ES197">
        <v>-1</v>
      </c>
      <c r="ET197">
        <v>-1</v>
      </c>
      <c r="EU197">
        <v>-1</v>
      </c>
      <c r="EV197">
        <v>-1</v>
      </c>
      <c r="EW197">
        <v>1.5000000000000002</v>
      </c>
      <c r="EX197">
        <v>1</v>
      </c>
      <c r="EY197">
        <v>2.4999999999999996</v>
      </c>
      <c r="EZ197">
        <v>1</v>
      </c>
      <c r="FA197">
        <v>1</v>
      </c>
      <c r="FB197">
        <v>-1</v>
      </c>
      <c r="FC197">
        <v>0</v>
      </c>
      <c r="FD197">
        <v>-1</v>
      </c>
      <c r="FE197">
        <v>2.4999999999999996</v>
      </c>
      <c r="FF197">
        <v>2.4999999999999996</v>
      </c>
      <c r="FG197">
        <v>2.4999999999999996</v>
      </c>
      <c r="FH197">
        <v>2</v>
      </c>
      <c r="FI197">
        <v>-1</v>
      </c>
      <c r="FJ197">
        <v>1</v>
      </c>
      <c r="FK197">
        <v>-1</v>
      </c>
      <c r="FL197">
        <v>-1</v>
      </c>
      <c r="FM197">
        <v>-1</v>
      </c>
      <c r="FN197">
        <v>1</v>
      </c>
      <c r="FO197">
        <v>2</v>
      </c>
      <c r="FP197">
        <v>2</v>
      </c>
      <c r="FQ197">
        <v>1</v>
      </c>
      <c r="FR197">
        <v>1</v>
      </c>
      <c r="FS197">
        <v>1</v>
      </c>
      <c r="FT197">
        <v>1</v>
      </c>
      <c r="FU197">
        <v>-1</v>
      </c>
      <c r="FV197">
        <v>-1</v>
      </c>
      <c r="FW197">
        <v>1</v>
      </c>
      <c r="FX197">
        <v>1</v>
      </c>
      <c r="FY197">
        <v>-1</v>
      </c>
      <c r="FZ197">
        <v>-1</v>
      </c>
      <c r="GA197">
        <v>1</v>
      </c>
      <c r="GB197">
        <v>2.4999999999999996</v>
      </c>
      <c r="GC197">
        <v>1</v>
      </c>
      <c r="GD197">
        <v>-1</v>
      </c>
      <c r="GE197">
        <v>1</v>
      </c>
      <c r="GF197">
        <v>0</v>
      </c>
      <c r="GG197">
        <v>-1</v>
      </c>
      <c r="GH197">
        <v>2.4999999999999996</v>
      </c>
      <c r="GI197">
        <v>-1</v>
      </c>
      <c r="GJ197">
        <v>2.4999999999999996</v>
      </c>
      <c r="GK197">
        <v>2.4999999999999996</v>
      </c>
      <c r="GL197">
        <v>1</v>
      </c>
      <c r="GM197">
        <v>-1</v>
      </c>
      <c r="GN197">
        <v>1.3333333333333335</v>
      </c>
      <c r="GO197">
        <v>0</v>
      </c>
    </row>
    <row r="198" spans="1:208" x14ac:dyDescent="0.35">
      <c r="A198" t="s">
        <v>1021</v>
      </c>
      <c r="B198">
        <v>2.4999999999999996</v>
      </c>
      <c r="C198">
        <v>2.1666666666666665</v>
      </c>
      <c r="D198">
        <v>2.4999999999999996</v>
      </c>
      <c r="E198">
        <v>0</v>
      </c>
      <c r="F198">
        <v>-1</v>
      </c>
      <c r="G198">
        <v>-1</v>
      </c>
      <c r="H198">
        <v>-1</v>
      </c>
      <c r="I198">
        <v>2.4999999999999996</v>
      </c>
      <c r="J198">
        <v>0</v>
      </c>
      <c r="K198">
        <v>-1</v>
      </c>
      <c r="L198">
        <v>2</v>
      </c>
      <c r="M198">
        <v>2.333333333333333</v>
      </c>
      <c r="N198">
        <v>1</v>
      </c>
      <c r="O198">
        <v>2</v>
      </c>
      <c r="P198">
        <v>2.4999999999999996</v>
      </c>
      <c r="Q198">
        <v>0</v>
      </c>
      <c r="R198">
        <v>-1</v>
      </c>
      <c r="S198">
        <v>2.4999999999999996</v>
      </c>
      <c r="T198">
        <v>2.333333333333333</v>
      </c>
      <c r="U198">
        <v>2.4999999999999996</v>
      </c>
      <c r="V198">
        <v>2</v>
      </c>
      <c r="W198">
        <v>2</v>
      </c>
      <c r="X198">
        <v>-1</v>
      </c>
      <c r="Y198">
        <v>2.4999999999999996</v>
      </c>
      <c r="Z198">
        <v>2.4999999999999996</v>
      </c>
      <c r="AA198">
        <v>2.4999999999999996</v>
      </c>
      <c r="AB198">
        <v>2.1666666666666665</v>
      </c>
      <c r="AC198">
        <v>2.1666666666666665</v>
      </c>
      <c r="AD198">
        <v>1.1666666666666667</v>
      </c>
      <c r="AE198">
        <v>0.16666666666666666</v>
      </c>
      <c r="AF198">
        <v>0</v>
      </c>
      <c r="AG198">
        <v>0</v>
      </c>
      <c r="AH198">
        <v>-1</v>
      </c>
      <c r="AI198">
        <v>-1</v>
      </c>
      <c r="AJ198">
        <v>-1</v>
      </c>
      <c r="AK198">
        <v>-1</v>
      </c>
      <c r="AL198">
        <v>-1</v>
      </c>
      <c r="AM198">
        <v>-1</v>
      </c>
      <c r="AN198">
        <v>2</v>
      </c>
      <c r="AO198">
        <v>-1</v>
      </c>
      <c r="AP198">
        <v>-1</v>
      </c>
      <c r="AQ198">
        <v>-1</v>
      </c>
      <c r="AR198">
        <v>0</v>
      </c>
      <c r="AS198">
        <v>-1</v>
      </c>
      <c r="AT198">
        <v>0</v>
      </c>
      <c r="AU198">
        <v>0</v>
      </c>
      <c r="AV198">
        <v>-1</v>
      </c>
      <c r="AW198">
        <v>-1</v>
      </c>
      <c r="AX198">
        <v>0</v>
      </c>
      <c r="AY198">
        <v>-1</v>
      </c>
      <c r="AZ198">
        <v>-1</v>
      </c>
      <c r="BA198">
        <v>-1</v>
      </c>
      <c r="BB198">
        <v>-1</v>
      </c>
      <c r="BC198">
        <v>-1</v>
      </c>
      <c r="BD198">
        <v>1</v>
      </c>
      <c r="BE198">
        <v>1</v>
      </c>
      <c r="BF198">
        <v>-1</v>
      </c>
      <c r="BG198">
        <v>1</v>
      </c>
      <c r="BH198">
        <v>1</v>
      </c>
      <c r="BI198">
        <v>-1</v>
      </c>
      <c r="BJ198">
        <v>2.4999999999999996</v>
      </c>
      <c r="BK198">
        <v>-1</v>
      </c>
      <c r="BL198">
        <v>0</v>
      </c>
      <c r="BM198">
        <v>0</v>
      </c>
      <c r="BN198">
        <v>-1</v>
      </c>
      <c r="BO198">
        <v>-1</v>
      </c>
      <c r="BP198">
        <v>-1</v>
      </c>
      <c r="BQ198">
        <v>-1</v>
      </c>
      <c r="BR198">
        <v>1</v>
      </c>
      <c r="BS198">
        <v>0</v>
      </c>
      <c r="BT198">
        <v>2</v>
      </c>
      <c r="BU198">
        <v>-1</v>
      </c>
      <c r="BV198">
        <v>1</v>
      </c>
      <c r="BW198">
        <v>-1</v>
      </c>
      <c r="BX198">
        <v>-1</v>
      </c>
      <c r="BY198">
        <v>-1</v>
      </c>
      <c r="BZ198">
        <v>0</v>
      </c>
      <c r="CA198">
        <v>-1</v>
      </c>
      <c r="CB198">
        <v>1.3333333333333335</v>
      </c>
      <c r="CC198">
        <v>-1</v>
      </c>
      <c r="CD198">
        <v>1</v>
      </c>
      <c r="CE198">
        <v>0</v>
      </c>
      <c r="CF198">
        <v>2</v>
      </c>
      <c r="CG198">
        <v>0.16666666666666666</v>
      </c>
      <c r="CH198">
        <v>-1</v>
      </c>
      <c r="CI198">
        <v>-1</v>
      </c>
      <c r="CJ198">
        <v>-1</v>
      </c>
      <c r="CK198">
        <v>-1</v>
      </c>
      <c r="CL198">
        <v>1</v>
      </c>
      <c r="CM198">
        <v>-1</v>
      </c>
      <c r="CN198">
        <v>-1</v>
      </c>
      <c r="CO198">
        <v>1.1666666666666667</v>
      </c>
      <c r="CP198">
        <v>-1</v>
      </c>
      <c r="CQ198">
        <v>-1</v>
      </c>
      <c r="CR198">
        <v>1</v>
      </c>
      <c r="CS198">
        <v>-1</v>
      </c>
      <c r="CT198">
        <v>-1</v>
      </c>
      <c r="CU198">
        <v>2.4999999999999996</v>
      </c>
      <c r="CV198">
        <v>-1</v>
      </c>
      <c r="CW198">
        <v>-1</v>
      </c>
      <c r="CX198">
        <v>-1</v>
      </c>
      <c r="CY198">
        <v>-1</v>
      </c>
      <c r="CZ198">
        <v>-1</v>
      </c>
      <c r="DA198">
        <v>-1</v>
      </c>
      <c r="DB198">
        <v>0</v>
      </c>
      <c r="DC198">
        <v>-1</v>
      </c>
      <c r="DD198">
        <v>1.1666666666666667</v>
      </c>
      <c r="DE198">
        <v>0</v>
      </c>
      <c r="DF198">
        <v>0</v>
      </c>
      <c r="DG198">
        <v>-1</v>
      </c>
      <c r="DH198">
        <v>0.16666666666666666</v>
      </c>
      <c r="DI198">
        <v>1</v>
      </c>
      <c r="DJ198">
        <v>-1</v>
      </c>
      <c r="DK198">
        <v>-1</v>
      </c>
      <c r="DL198">
        <v>1.1666666666666667</v>
      </c>
      <c r="DM198">
        <v>-1</v>
      </c>
      <c r="DN198">
        <v>-1</v>
      </c>
      <c r="DO198">
        <v>0</v>
      </c>
      <c r="DP198">
        <v>-1</v>
      </c>
      <c r="DQ198">
        <v>1</v>
      </c>
      <c r="DR198">
        <v>2.4999999999999996</v>
      </c>
      <c r="DS198">
        <v>2.333333333333333</v>
      </c>
      <c r="DT198">
        <v>1.1666666666666667</v>
      </c>
      <c r="DU198">
        <v>-1</v>
      </c>
      <c r="DV198">
        <v>-1</v>
      </c>
      <c r="DW198">
        <v>1</v>
      </c>
      <c r="DX198">
        <v>-1</v>
      </c>
      <c r="DY198">
        <v>0</v>
      </c>
      <c r="DZ198">
        <v>0</v>
      </c>
      <c r="EA198">
        <v>1.1666666666666667</v>
      </c>
      <c r="EB198">
        <v>-1</v>
      </c>
      <c r="EC198">
        <v>1</v>
      </c>
      <c r="ED198">
        <v>-1</v>
      </c>
      <c r="EE198">
        <v>-1</v>
      </c>
      <c r="EF198">
        <v>1.1666666666666667</v>
      </c>
      <c r="EG198">
        <v>-1</v>
      </c>
      <c r="EH198">
        <v>1</v>
      </c>
      <c r="EI198">
        <v>1</v>
      </c>
      <c r="EJ198">
        <v>-1</v>
      </c>
      <c r="EK198">
        <v>-1</v>
      </c>
      <c r="EL198">
        <v>2</v>
      </c>
      <c r="EM198">
        <v>1</v>
      </c>
      <c r="EN198">
        <v>-1</v>
      </c>
      <c r="EO198">
        <v>1</v>
      </c>
      <c r="EP198">
        <v>1.3333333333333335</v>
      </c>
      <c r="EQ198">
        <v>0.16666666666666666</v>
      </c>
      <c r="ER198">
        <v>-1</v>
      </c>
      <c r="ES198">
        <v>-1</v>
      </c>
      <c r="ET198">
        <v>-1</v>
      </c>
      <c r="EU198">
        <v>-1</v>
      </c>
      <c r="EV198">
        <v>-1</v>
      </c>
      <c r="EW198">
        <v>1.5000000000000002</v>
      </c>
      <c r="EX198">
        <v>1</v>
      </c>
      <c r="EY198">
        <v>2.4999999999999996</v>
      </c>
      <c r="EZ198">
        <v>1</v>
      </c>
      <c r="FA198">
        <v>1</v>
      </c>
      <c r="FB198">
        <v>0</v>
      </c>
      <c r="FC198">
        <v>1</v>
      </c>
      <c r="FD198">
        <v>0</v>
      </c>
      <c r="FE198">
        <v>2.4999999999999996</v>
      </c>
      <c r="FF198">
        <v>2.4999999999999996</v>
      </c>
      <c r="FG198">
        <v>2.4999999999999996</v>
      </c>
      <c r="FH198">
        <v>2</v>
      </c>
      <c r="FI198">
        <v>-1</v>
      </c>
      <c r="FJ198">
        <v>1</v>
      </c>
      <c r="FK198">
        <v>-1</v>
      </c>
      <c r="FL198">
        <v>0</v>
      </c>
      <c r="FM198">
        <v>-1</v>
      </c>
      <c r="FN198">
        <v>2</v>
      </c>
      <c r="FO198">
        <v>2</v>
      </c>
      <c r="FP198">
        <v>2</v>
      </c>
      <c r="FQ198">
        <v>2</v>
      </c>
      <c r="FR198">
        <v>2</v>
      </c>
      <c r="FS198">
        <v>2</v>
      </c>
      <c r="FT198">
        <v>2</v>
      </c>
      <c r="FU198">
        <v>-1</v>
      </c>
      <c r="FV198">
        <v>-1</v>
      </c>
      <c r="FW198">
        <v>1</v>
      </c>
      <c r="FX198">
        <v>1</v>
      </c>
      <c r="FY198">
        <v>0</v>
      </c>
      <c r="FZ198">
        <v>-1</v>
      </c>
      <c r="GA198">
        <v>1</v>
      </c>
      <c r="GB198">
        <v>2.4999999999999996</v>
      </c>
      <c r="GC198">
        <v>1</v>
      </c>
      <c r="GD198">
        <v>0</v>
      </c>
      <c r="GE198">
        <v>1</v>
      </c>
      <c r="GF198">
        <v>1</v>
      </c>
      <c r="GG198">
        <v>0</v>
      </c>
      <c r="GH198">
        <v>2.4999999999999996</v>
      </c>
      <c r="GI198">
        <v>0</v>
      </c>
      <c r="GJ198">
        <v>2.4999999999999996</v>
      </c>
      <c r="GK198">
        <v>2.4999999999999996</v>
      </c>
      <c r="GL198">
        <v>1</v>
      </c>
      <c r="GM198">
        <v>0</v>
      </c>
      <c r="GN198">
        <v>1.3333333333333335</v>
      </c>
      <c r="GO198">
        <v>1</v>
      </c>
      <c r="GP198">
        <v>0</v>
      </c>
    </row>
    <row r="199" spans="1:208" x14ac:dyDescent="0.35">
      <c r="A199" t="s">
        <v>1022</v>
      </c>
      <c r="B199">
        <v>3.4999999999999996</v>
      </c>
      <c r="C199">
        <v>3.833333333333333</v>
      </c>
      <c r="D199">
        <v>3.9999999999999996</v>
      </c>
      <c r="E199">
        <v>1</v>
      </c>
      <c r="F199">
        <v>0.5</v>
      </c>
      <c r="G199">
        <v>0.5</v>
      </c>
      <c r="H199">
        <v>0</v>
      </c>
      <c r="I199">
        <v>3.9999999999999996</v>
      </c>
      <c r="J199">
        <v>2</v>
      </c>
      <c r="K199">
        <v>-1</v>
      </c>
      <c r="L199">
        <v>3.6666666666666665</v>
      </c>
      <c r="M199">
        <v>3.833333333333333</v>
      </c>
      <c r="N199">
        <v>1</v>
      </c>
      <c r="O199">
        <v>3.6666666666666665</v>
      </c>
      <c r="P199">
        <v>3.9999999999999996</v>
      </c>
      <c r="Q199">
        <v>1.5</v>
      </c>
      <c r="R199">
        <v>-1</v>
      </c>
      <c r="S199">
        <v>3.9999999999999996</v>
      </c>
      <c r="T199">
        <v>3.9999999999999996</v>
      </c>
      <c r="U199">
        <v>3.9999999999999996</v>
      </c>
      <c r="V199">
        <v>3.1666666666666665</v>
      </c>
      <c r="W199">
        <v>2.6666666666666665</v>
      </c>
      <c r="X199">
        <v>0</v>
      </c>
      <c r="Y199">
        <v>3.9999999999999996</v>
      </c>
      <c r="Z199">
        <v>3.9999999999999996</v>
      </c>
      <c r="AA199">
        <v>3.9999999999999996</v>
      </c>
      <c r="AB199">
        <v>3.333333333333333</v>
      </c>
      <c r="AC199">
        <v>3.333333333333333</v>
      </c>
      <c r="AD199">
        <v>3.333333333333333</v>
      </c>
      <c r="AE199">
        <v>2.3333333333333335</v>
      </c>
      <c r="AF199">
        <v>1</v>
      </c>
      <c r="AG199">
        <v>1.1666666666666667</v>
      </c>
      <c r="AH199">
        <v>-1</v>
      </c>
      <c r="AI199">
        <v>-1</v>
      </c>
      <c r="AJ199">
        <v>-1</v>
      </c>
      <c r="AK199">
        <v>-1</v>
      </c>
      <c r="AL199">
        <v>-1</v>
      </c>
      <c r="AM199">
        <v>-1</v>
      </c>
      <c r="AN199">
        <v>3.1666666666666665</v>
      </c>
      <c r="AO199">
        <v>-1</v>
      </c>
      <c r="AP199">
        <v>-1</v>
      </c>
      <c r="AQ199">
        <v>-1</v>
      </c>
      <c r="AR199">
        <v>1</v>
      </c>
      <c r="AS199">
        <v>-1</v>
      </c>
      <c r="AT199">
        <v>2</v>
      </c>
      <c r="AU199">
        <v>2</v>
      </c>
      <c r="AV199">
        <v>-1</v>
      </c>
      <c r="AW199">
        <v>0</v>
      </c>
      <c r="AX199">
        <v>1.5</v>
      </c>
      <c r="AY199">
        <v>-1</v>
      </c>
      <c r="AZ199">
        <v>-1</v>
      </c>
      <c r="BA199">
        <v>-1</v>
      </c>
      <c r="BB199">
        <v>-1</v>
      </c>
      <c r="BC199">
        <v>-1</v>
      </c>
      <c r="BD199">
        <v>2.166666666666667</v>
      </c>
      <c r="BE199">
        <v>3.1666666666666665</v>
      </c>
      <c r="BF199">
        <v>-1</v>
      </c>
      <c r="BG199">
        <v>3.1666666666666665</v>
      </c>
      <c r="BH199">
        <v>3.1666666666666665</v>
      </c>
      <c r="BI199">
        <v>-1</v>
      </c>
      <c r="BJ199">
        <v>3.4999999999999996</v>
      </c>
      <c r="BK199">
        <v>-1</v>
      </c>
      <c r="BL199">
        <v>2.5</v>
      </c>
      <c r="BM199">
        <v>1</v>
      </c>
      <c r="BN199">
        <v>0</v>
      </c>
      <c r="BO199">
        <v>0</v>
      </c>
      <c r="BP199">
        <v>-1</v>
      </c>
      <c r="BQ199">
        <v>-1</v>
      </c>
      <c r="BR199">
        <v>2.666666666666667</v>
      </c>
      <c r="BS199">
        <v>2</v>
      </c>
      <c r="BT199">
        <v>3.6666666666666665</v>
      </c>
      <c r="BU199">
        <v>-1</v>
      </c>
      <c r="BV199">
        <v>1.1666666666666667</v>
      </c>
      <c r="BW199">
        <v>-1</v>
      </c>
      <c r="BX199">
        <v>-1</v>
      </c>
      <c r="BY199">
        <v>-1</v>
      </c>
      <c r="BZ199">
        <v>1</v>
      </c>
      <c r="CA199">
        <v>0</v>
      </c>
      <c r="CB199">
        <v>3.333333333333333</v>
      </c>
      <c r="CC199">
        <v>-1</v>
      </c>
      <c r="CD199">
        <v>2.6666666666666665</v>
      </c>
      <c r="CE199">
        <v>1.6666666666666667</v>
      </c>
      <c r="CF199">
        <v>3.6666666666666665</v>
      </c>
      <c r="CG199">
        <v>1.1666666666666667</v>
      </c>
      <c r="CH199">
        <v>-1</v>
      </c>
      <c r="CI199">
        <v>-1</v>
      </c>
      <c r="CJ199">
        <v>0</v>
      </c>
      <c r="CK199">
        <v>-1</v>
      </c>
      <c r="CL199">
        <v>2.666666666666667</v>
      </c>
      <c r="CM199">
        <v>-1</v>
      </c>
      <c r="CN199">
        <v>-1</v>
      </c>
      <c r="CO199">
        <v>2.166666666666667</v>
      </c>
      <c r="CP199">
        <v>-1</v>
      </c>
      <c r="CQ199">
        <v>0</v>
      </c>
      <c r="CR199">
        <v>3.6666666666666665</v>
      </c>
      <c r="CS199">
        <v>-1</v>
      </c>
      <c r="CT199">
        <v>-1</v>
      </c>
      <c r="CU199">
        <v>3.4999999999999996</v>
      </c>
      <c r="CV199">
        <v>1.1666666666666665</v>
      </c>
      <c r="CW199">
        <v>-1</v>
      </c>
      <c r="CX199">
        <v>-1</v>
      </c>
      <c r="CY199">
        <v>0</v>
      </c>
      <c r="CZ199">
        <v>-1</v>
      </c>
      <c r="DA199">
        <v>-1</v>
      </c>
      <c r="DB199">
        <v>2</v>
      </c>
      <c r="DC199">
        <v>-1</v>
      </c>
      <c r="DD199">
        <v>3.333333333333333</v>
      </c>
      <c r="DE199">
        <v>1.6666666666666667</v>
      </c>
      <c r="DF199">
        <v>2.166666666666667</v>
      </c>
      <c r="DG199">
        <v>-1</v>
      </c>
      <c r="DH199">
        <v>2.3333333333333335</v>
      </c>
      <c r="DI199">
        <v>1.6666666666666667</v>
      </c>
      <c r="DJ199">
        <v>-1</v>
      </c>
      <c r="DK199">
        <v>-1</v>
      </c>
      <c r="DL199">
        <v>2.3333333333333335</v>
      </c>
      <c r="DM199">
        <v>-1</v>
      </c>
      <c r="DN199">
        <v>-1</v>
      </c>
      <c r="DO199">
        <v>2.166666666666667</v>
      </c>
      <c r="DP199">
        <v>0</v>
      </c>
      <c r="DQ199">
        <v>1.6666666666666667</v>
      </c>
      <c r="DR199">
        <v>3.9999999999999996</v>
      </c>
      <c r="DS199">
        <v>3.333333333333333</v>
      </c>
      <c r="DT199">
        <v>2.666666666666667</v>
      </c>
      <c r="DU199">
        <v>0</v>
      </c>
      <c r="DV199">
        <v>0</v>
      </c>
      <c r="DW199">
        <v>3.1666666666666665</v>
      </c>
      <c r="DX199">
        <v>0</v>
      </c>
      <c r="DY199">
        <v>1.5</v>
      </c>
      <c r="DZ199">
        <v>1</v>
      </c>
      <c r="EA199">
        <v>3.333333333333333</v>
      </c>
      <c r="EB199">
        <v>-1</v>
      </c>
      <c r="EC199">
        <v>3.1666666666666665</v>
      </c>
      <c r="ED199">
        <v>0.5</v>
      </c>
      <c r="EE199">
        <v>-1</v>
      </c>
      <c r="EF199">
        <v>3.1666666666666665</v>
      </c>
      <c r="EG199">
        <v>-1</v>
      </c>
      <c r="EH199">
        <v>3.1666666666666665</v>
      </c>
      <c r="EI199">
        <v>1</v>
      </c>
      <c r="EJ199">
        <v>-1</v>
      </c>
      <c r="EK199">
        <v>-1</v>
      </c>
      <c r="EL199">
        <v>2</v>
      </c>
      <c r="EM199">
        <v>2.166666666666667</v>
      </c>
      <c r="EN199">
        <v>-1</v>
      </c>
      <c r="EO199">
        <v>3.1666666666666665</v>
      </c>
      <c r="EP199">
        <v>3.4999999999999996</v>
      </c>
      <c r="EQ199">
        <v>1.6666666666666667</v>
      </c>
      <c r="ER199">
        <v>-1</v>
      </c>
      <c r="ES199">
        <v>-1</v>
      </c>
      <c r="ET199">
        <v>-1</v>
      </c>
      <c r="EU199">
        <v>-1</v>
      </c>
      <c r="EV199">
        <v>-1</v>
      </c>
      <c r="EW199">
        <v>3.4999999999999996</v>
      </c>
      <c r="EX199">
        <v>2.1666666666666665</v>
      </c>
      <c r="EY199">
        <v>3.4999999999999996</v>
      </c>
      <c r="EZ199">
        <v>2.6666666666666665</v>
      </c>
      <c r="FA199">
        <v>2.1666666666666665</v>
      </c>
      <c r="FB199">
        <v>1</v>
      </c>
      <c r="FC199">
        <v>2.166666666666667</v>
      </c>
      <c r="FD199">
        <v>1.6666666666666667</v>
      </c>
      <c r="FE199">
        <v>3.9999999999999996</v>
      </c>
      <c r="FF199">
        <v>3.9999999999999996</v>
      </c>
      <c r="FG199">
        <v>3.4999999999999996</v>
      </c>
      <c r="FH199">
        <v>2</v>
      </c>
      <c r="FI199">
        <v>-1</v>
      </c>
      <c r="FJ199">
        <v>2.1666666666666665</v>
      </c>
      <c r="FK199">
        <v>-1</v>
      </c>
      <c r="FL199">
        <v>1.1666666666666667</v>
      </c>
      <c r="FM199">
        <v>-1</v>
      </c>
      <c r="FN199">
        <v>3</v>
      </c>
      <c r="FO199">
        <v>2</v>
      </c>
      <c r="FP199">
        <v>2.5</v>
      </c>
      <c r="FQ199">
        <v>3</v>
      </c>
      <c r="FR199">
        <v>3</v>
      </c>
      <c r="FS199">
        <v>3</v>
      </c>
      <c r="FT199">
        <v>3</v>
      </c>
      <c r="FU199">
        <v>0.5</v>
      </c>
      <c r="FV199">
        <v>0</v>
      </c>
      <c r="FW199">
        <v>3.1666666666666665</v>
      </c>
      <c r="FX199">
        <v>3.1666666666666665</v>
      </c>
      <c r="FY199">
        <v>2.166666666666667</v>
      </c>
      <c r="FZ199">
        <v>0</v>
      </c>
      <c r="GA199">
        <v>3.1666666666666665</v>
      </c>
      <c r="GB199">
        <v>3.9999999999999996</v>
      </c>
      <c r="GC199">
        <v>2</v>
      </c>
      <c r="GD199">
        <v>1</v>
      </c>
      <c r="GE199">
        <v>2</v>
      </c>
      <c r="GF199">
        <v>1.1666666666666667</v>
      </c>
      <c r="GG199">
        <v>1.1666666666666667</v>
      </c>
      <c r="GH199">
        <v>3.9999999999999996</v>
      </c>
      <c r="GI199">
        <v>1</v>
      </c>
      <c r="GJ199">
        <v>3.9999999999999996</v>
      </c>
      <c r="GK199">
        <v>3.9999999999999996</v>
      </c>
      <c r="GL199">
        <v>2.1666666666666665</v>
      </c>
      <c r="GM199">
        <v>1.5</v>
      </c>
      <c r="GN199">
        <v>3.9999999999999996</v>
      </c>
      <c r="GO199">
        <v>2.666666666666667</v>
      </c>
      <c r="GP199">
        <v>2.666666666666667</v>
      </c>
      <c r="GQ199">
        <v>0</v>
      </c>
    </row>
    <row r="200" spans="1:208" x14ac:dyDescent="0.35">
      <c r="A200" t="s">
        <v>1023</v>
      </c>
      <c r="B200">
        <v>3.4999999999999996</v>
      </c>
      <c r="C200">
        <v>3.9999999999999996</v>
      </c>
      <c r="D200">
        <v>3.9999999999999996</v>
      </c>
      <c r="E200">
        <v>2.4999999999999996</v>
      </c>
      <c r="F200">
        <v>2</v>
      </c>
      <c r="G200">
        <v>2</v>
      </c>
      <c r="H200">
        <v>1.5000000000000002</v>
      </c>
      <c r="I200">
        <v>3.9999999999999996</v>
      </c>
      <c r="J200">
        <v>3.4999999999999996</v>
      </c>
      <c r="K200">
        <v>0</v>
      </c>
      <c r="L200">
        <v>3.9999999999999996</v>
      </c>
      <c r="M200">
        <v>3.9999999999999996</v>
      </c>
      <c r="N200">
        <v>2.4999999999999996</v>
      </c>
      <c r="O200">
        <v>3.9999999999999996</v>
      </c>
      <c r="P200">
        <v>3.9999999999999996</v>
      </c>
      <c r="Q200">
        <v>2.9999999999999996</v>
      </c>
      <c r="R200">
        <v>1.5000000000000002</v>
      </c>
      <c r="S200">
        <v>3.9999999999999996</v>
      </c>
      <c r="T200">
        <v>3.9999999999999996</v>
      </c>
      <c r="U200">
        <v>3.9999999999999996</v>
      </c>
      <c r="V200">
        <v>3.4999999999999996</v>
      </c>
      <c r="W200">
        <v>2.9999999999999996</v>
      </c>
      <c r="X200">
        <v>1</v>
      </c>
      <c r="Y200">
        <v>3.9999999999999996</v>
      </c>
      <c r="Z200">
        <v>3.9999999999999996</v>
      </c>
      <c r="AA200">
        <v>3.9999999999999996</v>
      </c>
      <c r="AB200">
        <v>3.4999999999999996</v>
      </c>
      <c r="AC200">
        <v>3.4999999999999996</v>
      </c>
      <c r="AD200">
        <v>3.4999999999999996</v>
      </c>
      <c r="AE200">
        <v>3.4999999999999996</v>
      </c>
      <c r="AF200">
        <v>2.4999999999999996</v>
      </c>
      <c r="AG200">
        <v>2.4999999999999996</v>
      </c>
      <c r="AH200">
        <v>0.5</v>
      </c>
      <c r="AI200">
        <v>2</v>
      </c>
      <c r="AJ200">
        <v>2</v>
      </c>
      <c r="AK200">
        <v>0.5</v>
      </c>
      <c r="AL200">
        <v>2</v>
      </c>
      <c r="AM200">
        <v>0.5</v>
      </c>
      <c r="AN200">
        <v>3.4999999999999996</v>
      </c>
      <c r="AO200">
        <v>0</v>
      </c>
      <c r="AP200">
        <v>0</v>
      </c>
      <c r="AQ200">
        <v>0</v>
      </c>
      <c r="AR200">
        <v>2.4999999999999996</v>
      </c>
      <c r="AS200">
        <v>0.5</v>
      </c>
      <c r="AT200">
        <v>3.4999999999999996</v>
      </c>
      <c r="AU200">
        <v>3.4999999999999996</v>
      </c>
      <c r="AV200">
        <v>0</v>
      </c>
      <c r="AW200">
        <v>1.5000000000000002</v>
      </c>
      <c r="AX200">
        <v>2.9999999999999996</v>
      </c>
      <c r="AY200">
        <v>0.33333333333333331</v>
      </c>
      <c r="AZ200">
        <v>0.16666666666666666</v>
      </c>
      <c r="BA200">
        <v>0.16666666666666666</v>
      </c>
      <c r="BB200">
        <v>0</v>
      </c>
      <c r="BC200">
        <v>-1</v>
      </c>
      <c r="BD200">
        <v>3.4999999999999996</v>
      </c>
      <c r="BE200">
        <v>3.4999999999999996</v>
      </c>
      <c r="BF200">
        <v>0.5</v>
      </c>
      <c r="BG200">
        <v>3.4999999999999996</v>
      </c>
      <c r="BH200">
        <v>3.4999999999999996</v>
      </c>
      <c r="BI200">
        <v>0</v>
      </c>
      <c r="BJ200">
        <v>3.4999999999999996</v>
      </c>
      <c r="BK200">
        <v>1.5000000000000002</v>
      </c>
      <c r="BL200">
        <v>3.9999999999999996</v>
      </c>
      <c r="BM200">
        <v>2.4999999999999996</v>
      </c>
      <c r="BN200">
        <v>1.5000000000000002</v>
      </c>
      <c r="BO200">
        <v>1.5000000000000002</v>
      </c>
      <c r="BP200">
        <v>0.5</v>
      </c>
      <c r="BQ200">
        <v>-1</v>
      </c>
      <c r="BR200">
        <v>3.9999999999999996</v>
      </c>
      <c r="BS200">
        <v>3.4999999999999996</v>
      </c>
      <c r="BT200">
        <v>3.9999999999999996</v>
      </c>
      <c r="BU200">
        <v>0.5</v>
      </c>
      <c r="BV200">
        <v>2.4999999999999996</v>
      </c>
      <c r="BW200">
        <v>0.5</v>
      </c>
      <c r="BX200">
        <v>0</v>
      </c>
      <c r="BY200">
        <v>0</v>
      </c>
      <c r="BZ200">
        <v>2.4999999999999996</v>
      </c>
      <c r="CA200">
        <v>1.3333333333333335</v>
      </c>
      <c r="CB200">
        <v>3.4999999999999996</v>
      </c>
      <c r="CC200">
        <v>1.5000000000000002</v>
      </c>
      <c r="CD200">
        <v>2.9999999999999996</v>
      </c>
      <c r="CE200">
        <v>2.9999999999999996</v>
      </c>
      <c r="CF200">
        <v>3.9999999999999996</v>
      </c>
      <c r="CG200">
        <v>2.4999999999999996</v>
      </c>
      <c r="CH200">
        <v>1.3333333333333335</v>
      </c>
      <c r="CI200">
        <v>1.5000000000000002</v>
      </c>
      <c r="CJ200">
        <v>1.5000000000000002</v>
      </c>
      <c r="CK200">
        <v>0</v>
      </c>
      <c r="CL200">
        <v>3.9999999999999996</v>
      </c>
      <c r="CM200">
        <v>0</v>
      </c>
      <c r="CN200">
        <v>0</v>
      </c>
      <c r="CO200">
        <v>3.4999999999999996</v>
      </c>
      <c r="CP200">
        <v>1</v>
      </c>
      <c r="CQ200">
        <v>1.5000000000000002</v>
      </c>
      <c r="CR200">
        <v>3.9999999999999996</v>
      </c>
      <c r="CS200">
        <v>0.33333333333333331</v>
      </c>
      <c r="CT200">
        <v>0.5</v>
      </c>
      <c r="CU200">
        <v>3.4999999999999996</v>
      </c>
      <c r="CV200">
        <v>2.5</v>
      </c>
      <c r="CW200">
        <v>0</v>
      </c>
      <c r="CX200">
        <v>0</v>
      </c>
      <c r="CY200">
        <v>1</v>
      </c>
      <c r="CZ200">
        <v>0.16666666666666666</v>
      </c>
      <c r="DA200">
        <v>0.5</v>
      </c>
      <c r="DB200">
        <v>3.4999999999999996</v>
      </c>
      <c r="DC200">
        <v>1.5000000000000002</v>
      </c>
      <c r="DD200">
        <v>3.4999999999999996</v>
      </c>
      <c r="DE200">
        <v>2.9999999999999996</v>
      </c>
      <c r="DF200">
        <v>3.4999999999999996</v>
      </c>
      <c r="DG200">
        <v>0</v>
      </c>
      <c r="DH200">
        <v>3.4999999999999996</v>
      </c>
      <c r="DI200">
        <v>2.9999999999999996</v>
      </c>
      <c r="DJ200">
        <v>0</v>
      </c>
      <c r="DK200">
        <v>0.16666666666666666</v>
      </c>
      <c r="DL200">
        <v>3.4999999999999996</v>
      </c>
      <c r="DM200">
        <v>2</v>
      </c>
      <c r="DN200">
        <v>1.5000000000000002</v>
      </c>
      <c r="DO200">
        <v>3.4999999999999996</v>
      </c>
      <c r="DP200">
        <v>1.5000000000000002</v>
      </c>
      <c r="DQ200">
        <v>2.9999999999999996</v>
      </c>
      <c r="DR200">
        <v>3.9999999999999996</v>
      </c>
      <c r="DS200">
        <v>3.4999999999999996</v>
      </c>
      <c r="DT200">
        <v>3.9999999999999996</v>
      </c>
      <c r="DU200">
        <v>1.3333333333333335</v>
      </c>
      <c r="DV200">
        <v>1.5000000000000002</v>
      </c>
      <c r="DW200">
        <v>3.4999999999999996</v>
      </c>
      <c r="DX200">
        <v>1.3333333333333335</v>
      </c>
      <c r="DY200">
        <v>2.9999999999999996</v>
      </c>
      <c r="DZ200">
        <v>2.4999999999999996</v>
      </c>
      <c r="EA200">
        <v>3.4999999999999996</v>
      </c>
      <c r="EB200">
        <v>-1</v>
      </c>
      <c r="EC200">
        <v>3.4999999999999996</v>
      </c>
      <c r="ED200">
        <v>2</v>
      </c>
      <c r="EE200">
        <v>2</v>
      </c>
      <c r="EF200">
        <v>3.4999999999999996</v>
      </c>
      <c r="EG200">
        <v>1.5000000000000002</v>
      </c>
      <c r="EH200">
        <v>3.4999999999999996</v>
      </c>
      <c r="EI200">
        <v>2.4999999999999996</v>
      </c>
      <c r="EJ200">
        <v>1.5000000000000002</v>
      </c>
      <c r="EK200">
        <v>0.16666666666666666</v>
      </c>
      <c r="EL200">
        <v>2.333333333333333</v>
      </c>
      <c r="EM200">
        <v>3.4999999999999996</v>
      </c>
      <c r="EN200">
        <v>0.16666666666666666</v>
      </c>
      <c r="EO200">
        <v>3.4999999999999996</v>
      </c>
      <c r="EP200">
        <v>3.4999999999999996</v>
      </c>
      <c r="EQ200">
        <v>2.9999999999999996</v>
      </c>
      <c r="ER200">
        <v>0.5</v>
      </c>
      <c r="ES200">
        <v>0.99999999999999989</v>
      </c>
      <c r="ET200">
        <v>0</v>
      </c>
      <c r="EU200">
        <v>0</v>
      </c>
      <c r="EV200">
        <v>0</v>
      </c>
      <c r="EW200">
        <v>3.4999999999999996</v>
      </c>
      <c r="EX200">
        <v>2.4999999999999996</v>
      </c>
      <c r="EY200">
        <v>3.4999999999999996</v>
      </c>
      <c r="EZ200">
        <v>2.9999999999999996</v>
      </c>
      <c r="FA200">
        <v>2.4999999999999996</v>
      </c>
      <c r="FB200">
        <v>2.4999999999999996</v>
      </c>
      <c r="FC200">
        <v>3.4999999999999996</v>
      </c>
      <c r="FD200">
        <v>2.9999999999999996</v>
      </c>
      <c r="FE200">
        <v>3.9999999999999996</v>
      </c>
      <c r="FF200">
        <v>3.9999999999999996</v>
      </c>
      <c r="FG200">
        <v>3.4999999999999996</v>
      </c>
      <c r="FH200">
        <v>2.333333333333333</v>
      </c>
      <c r="FI200">
        <v>-1</v>
      </c>
      <c r="FJ200">
        <v>2.4999999999999996</v>
      </c>
      <c r="FK200">
        <v>1.3333333333333335</v>
      </c>
      <c r="FL200">
        <v>2.4999999999999996</v>
      </c>
      <c r="FM200">
        <v>1.5000000000000002</v>
      </c>
      <c r="FN200">
        <v>3.4999999999999996</v>
      </c>
      <c r="FO200">
        <v>2.333333333333333</v>
      </c>
      <c r="FP200">
        <v>2.9999999999999996</v>
      </c>
      <c r="FQ200">
        <v>3.4999999999999996</v>
      </c>
      <c r="FR200">
        <v>3.4999999999999996</v>
      </c>
      <c r="FS200">
        <v>3.4999999999999996</v>
      </c>
      <c r="FT200">
        <v>3.4999999999999996</v>
      </c>
      <c r="FU200">
        <v>2</v>
      </c>
      <c r="FV200">
        <v>1.5000000000000002</v>
      </c>
      <c r="FW200">
        <v>3.4999999999999996</v>
      </c>
      <c r="FX200">
        <v>3.4999999999999996</v>
      </c>
      <c r="FY200">
        <v>3.4999999999999996</v>
      </c>
      <c r="FZ200">
        <v>1.5000000000000002</v>
      </c>
      <c r="GA200">
        <v>3.4999999999999996</v>
      </c>
      <c r="GB200">
        <v>3.9999999999999996</v>
      </c>
      <c r="GC200">
        <v>2.4999999999999996</v>
      </c>
      <c r="GD200">
        <v>2.4999999999999996</v>
      </c>
      <c r="GE200">
        <v>2.4999999999999996</v>
      </c>
      <c r="GF200">
        <v>2.4999999999999996</v>
      </c>
      <c r="GG200">
        <v>2.4999999999999996</v>
      </c>
      <c r="GH200">
        <v>3.9999999999999996</v>
      </c>
      <c r="GI200">
        <v>2.4999999999999996</v>
      </c>
      <c r="GJ200">
        <v>3.9999999999999996</v>
      </c>
      <c r="GK200">
        <v>3.9999999999999996</v>
      </c>
      <c r="GL200">
        <v>2.4999999999999996</v>
      </c>
      <c r="GM200">
        <v>2.9999999999999996</v>
      </c>
      <c r="GN200">
        <v>3.9999999999999996</v>
      </c>
      <c r="GO200">
        <v>3.9999999999999996</v>
      </c>
      <c r="GP200">
        <v>3.9999999999999996</v>
      </c>
      <c r="GQ200">
        <v>1.5000000000000002</v>
      </c>
      <c r="GR200">
        <v>0</v>
      </c>
    </row>
    <row r="201" spans="1:208" x14ac:dyDescent="0.35">
      <c r="A201" t="s">
        <v>1024</v>
      </c>
      <c r="B201">
        <v>2</v>
      </c>
      <c r="C201">
        <v>1.6666666666666667</v>
      </c>
      <c r="D201">
        <v>2.9999999999999996</v>
      </c>
      <c r="E201">
        <v>-1</v>
      </c>
      <c r="F201">
        <v>-1</v>
      </c>
      <c r="G201">
        <v>-1</v>
      </c>
      <c r="H201">
        <v>-1</v>
      </c>
      <c r="I201">
        <v>2.9999999999999996</v>
      </c>
      <c r="J201">
        <v>-1</v>
      </c>
      <c r="K201">
        <v>-1</v>
      </c>
      <c r="L201">
        <v>2.5</v>
      </c>
      <c r="M201">
        <v>1.8333333333333335</v>
      </c>
      <c r="N201">
        <v>-1</v>
      </c>
      <c r="O201">
        <v>2.5</v>
      </c>
      <c r="P201">
        <v>2.9999999999999996</v>
      </c>
      <c r="Q201">
        <v>-1</v>
      </c>
      <c r="R201">
        <v>-1</v>
      </c>
      <c r="S201">
        <v>2.9999999999999996</v>
      </c>
      <c r="T201">
        <v>2.833333333333333</v>
      </c>
      <c r="U201">
        <v>2.9999999999999996</v>
      </c>
      <c r="V201">
        <v>1.5</v>
      </c>
      <c r="W201">
        <v>1</v>
      </c>
      <c r="X201">
        <v>-1</v>
      </c>
      <c r="Y201">
        <v>2.9999999999999996</v>
      </c>
      <c r="Z201">
        <v>2.9999999999999996</v>
      </c>
      <c r="AA201">
        <v>2.9999999999999996</v>
      </c>
      <c r="AB201">
        <v>1.6666666666666667</v>
      </c>
      <c r="AC201">
        <v>1.6666666666666667</v>
      </c>
      <c r="AD201">
        <v>0.66666666666666663</v>
      </c>
      <c r="AE201">
        <v>-1</v>
      </c>
      <c r="AF201">
        <v>-1</v>
      </c>
      <c r="AG201">
        <v>-1</v>
      </c>
      <c r="AH201">
        <v>-1</v>
      </c>
      <c r="AI201">
        <v>-1</v>
      </c>
      <c r="AJ201">
        <v>-1</v>
      </c>
      <c r="AK201">
        <v>-1</v>
      </c>
      <c r="AL201">
        <v>-1</v>
      </c>
      <c r="AM201">
        <v>-1</v>
      </c>
      <c r="AN201">
        <v>1.5</v>
      </c>
      <c r="AO201">
        <v>-1</v>
      </c>
      <c r="AP201">
        <v>-1</v>
      </c>
      <c r="AQ201">
        <v>-1</v>
      </c>
      <c r="AR201">
        <v>-1</v>
      </c>
      <c r="AS201">
        <v>-1</v>
      </c>
      <c r="AT201">
        <v>-1</v>
      </c>
      <c r="AU201">
        <v>-1</v>
      </c>
      <c r="AV201">
        <v>-1</v>
      </c>
      <c r="AW201">
        <v>-1</v>
      </c>
      <c r="AX201">
        <v>-1</v>
      </c>
      <c r="AY201">
        <v>-1</v>
      </c>
      <c r="AZ201">
        <v>-1</v>
      </c>
      <c r="BA201">
        <v>-1</v>
      </c>
      <c r="BB201">
        <v>-1</v>
      </c>
      <c r="BC201">
        <v>-1</v>
      </c>
      <c r="BD201">
        <v>-1</v>
      </c>
      <c r="BE201">
        <v>0.5</v>
      </c>
      <c r="BF201">
        <v>-1</v>
      </c>
      <c r="BG201">
        <v>0.5</v>
      </c>
      <c r="BH201">
        <v>0.5</v>
      </c>
      <c r="BI201">
        <v>-1</v>
      </c>
      <c r="BJ201">
        <v>2</v>
      </c>
      <c r="BK201">
        <v>-1</v>
      </c>
      <c r="BL201">
        <v>-1</v>
      </c>
      <c r="BM201">
        <v>-1</v>
      </c>
      <c r="BN201">
        <v>-1</v>
      </c>
      <c r="BO201">
        <v>-1</v>
      </c>
      <c r="BP201">
        <v>-1</v>
      </c>
      <c r="BQ201">
        <v>-1</v>
      </c>
      <c r="BR201">
        <v>-1</v>
      </c>
      <c r="BS201">
        <v>-1</v>
      </c>
      <c r="BT201">
        <v>1.5</v>
      </c>
      <c r="BU201">
        <v>-1</v>
      </c>
      <c r="BV201">
        <v>-1</v>
      </c>
      <c r="BW201">
        <v>-1</v>
      </c>
      <c r="BX201">
        <v>-1</v>
      </c>
      <c r="BY201">
        <v>-1</v>
      </c>
      <c r="BZ201">
        <v>-1</v>
      </c>
      <c r="CA201">
        <v>-1</v>
      </c>
      <c r="CB201">
        <v>0.83333333333333326</v>
      </c>
      <c r="CC201">
        <v>-1</v>
      </c>
      <c r="CD201">
        <v>0.5</v>
      </c>
      <c r="CE201">
        <v>-1</v>
      </c>
      <c r="CF201">
        <v>1.5</v>
      </c>
      <c r="CG201">
        <v>-1</v>
      </c>
      <c r="CH201">
        <v>-1</v>
      </c>
      <c r="CI201">
        <v>-1</v>
      </c>
      <c r="CJ201">
        <v>-1</v>
      </c>
      <c r="CK201">
        <v>-1</v>
      </c>
      <c r="CL201">
        <v>-1</v>
      </c>
      <c r="CM201">
        <v>-1</v>
      </c>
      <c r="CN201">
        <v>-1</v>
      </c>
      <c r="CO201">
        <v>-1</v>
      </c>
      <c r="CP201">
        <v>-1</v>
      </c>
      <c r="CQ201">
        <v>-1</v>
      </c>
      <c r="CR201">
        <v>0.5</v>
      </c>
      <c r="CS201">
        <v>-1</v>
      </c>
      <c r="CT201">
        <v>-1</v>
      </c>
      <c r="CU201">
        <v>2</v>
      </c>
      <c r="CV201">
        <v>-1</v>
      </c>
      <c r="CW201">
        <v>-1</v>
      </c>
      <c r="CX201">
        <v>-1</v>
      </c>
      <c r="CY201">
        <v>-1</v>
      </c>
      <c r="CZ201">
        <v>-1</v>
      </c>
      <c r="DA201">
        <v>-1</v>
      </c>
      <c r="DB201">
        <v>-1</v>
      </c>
      <c r="DC201">
        <v>-1</v>
      </c>
      <c r="DD201">
        <v>0.66666666666666663</v>
      </c>
      <c r="DE201">
        <v>-1</v>
      </c>
      <c r="DF201">
        <v>-1</v>
      </c>
      <c r="DG201">
        <v>-1</v>
      </c>
      <c r="DH201">
        <v>-1</v>
      </c>
      <c r="DI201">
        <v>-1</v>
      </c>
      <c r="DJ201">
        <v>-1</v>
      </c>
      <c r="DK201">
        <v>-1</v>
      </c>
      <c r="DL201">
        <v>-1</v>
      </c>
      <c r="DM201">
        <v>-1</v>
      </c>
      <c r="DN201">
        <v>-1</v>
      </c>
      <c r="DO201">
        <v>-1</v>
      </c>
      <c r="DP201">
        <v>-1</v>
      </c>
      <c r="DQ201">
        <v>-1</v>
      </c>
      <c r="DR201">
        <v>2</v>
      </c>
      <c r="DS201">
        <v>1.8333333333333335</v>
      </c>
      <c r="DT201">
        <v>-1</v>
      </c>
      <c r="DU201">
        <v>-1</v>
      </c>
      <c r="DV201">
        <v>-1</v>
      </c>
      <c r="DW201">
        <v>0.5</v>
      </c>
      <c r="DX201">
        <v>-1</v>
      </c>
      <c r="DY201">
        <v>-1</v>
      </c>
      <c r="DZ201">
        <v>-1</v>
      </c>
      <c r="EA201">
        <v>0.66666666666666663</v>
      </c>
      <c r="EB201">
        <v>-1</v>
      </c>
      <c r="EC201">
        <v>0.5</v>
      </c>
      <c r="ED201">
        <v>-1</v>
      </c>
      <c r="EE201">
        <v>-1</v>
      </c>
      <c r="EF201">
        <v>0.66666666666666663</v>
      </c>
      <c r="EG201">
        <v>-1</v>
      </c>
      <c r="EH201">
        <v>0.5</v>
      </c>
      <c r="EI201">
        <v>-1</v>
      </c>
      <c r="EJ201">
        <v>-1</v>
      </c>
      <c r="EK201">
        <v>-1</v>
      </c>
      <c r="EL201">
        <v>2</v>
      </c>
      <c r="EM201">
        <v>-1</v>
      </c>
      <c r="EN201">
        <v>-1</v>
      </c>
      <c r="EO201">
        <v>0.5</v>
      </c>
      <c r="EP201">
        <v>0.83333333333333326</v>
      </c>
      <c r="EQ201">
        <v>-1</v>
      </c>
      <c r="ER201">
        <v>-1</v>
      </c>
      <c r="ES201">
        <v>-1</v>
      </c>
      <c r="ET201">
        <v>-1</v>
      </c>
      <c r="EU201">
        <v>-1</v>
      </c>
      <c r="EV201">
        <v>-1</v>
      </c>
      <c r="EW201">
        <v>0.99999999999999989</v>
      </c>
      <c r="EX201">
        <v>0</v>
      </c>
      <c r="EY201">
        <v>2.9999999999999996</v>
      </c>
      <c r="EZ201">
        <v>0</v>
      </c>
      <c r="FA201">
        <v>0</v>
      </c>
      <c r="FB201">
        <v>-1</v>
      </c>
      <c r="FC201">
        <v>-1</v>
      </c>
      <c r="FD201">
        <v>-1</v>
      </c>
      <c r="FE201">
        <v>2.9999999999999996</v>
      </c>
      <c r="FF201">
        <v>2.9999999999999996</v>
      </c>
      <c r="FG201">
        <v>2.9999999999999996</v>
      </c>
      <c r="FH201">
        <v>2</v>
      </c>
      <c r="FI201">
        <v>-1</v>
      </c>
      <c r="FJ201">
        <v>0</v>
      </c>
      <c r="FK201">
        <v>-1</v>
      </c>
      <c r="FL201">
        <v>-1</v>
      </c>
      <c r="FM201">
        <v>-1</v>
      </c>
      <c r="FN201">
        <v>1.5</v>
      </c>
      <c r="FO201">
        <v>2</v>
      </c>
      <c r="FP201">
        <v>2.5</v>
      </c>
      <c r="FQ201">
        <v>1.5</v>
      </c>
      <c r="FR201">
        <v>1.5</v>
      </c>
      <c r="FS201">
        <v>1.5</v>
      </c>
      <c r="FT201">
        <v>1.5</v>
      </c>
      <c r="FU201">
        <v>-1</v>
      </c>
      <c r="FV201">
        <v>-1</v>
      </c>
      <c r="FW201">
        <v>0.5</v>
      </c>
      <c r="FX201">
        <v>0.5</v>
      </c>
      <c r="FY201">
        <v>-1</v>
      </c>
      <c r="FZ201">
        <v>-1</v>
      </c>
      <c r="GA201">
        <v>0.5</v>
      </c>
      <c r="GB201">
        <v>2</v>
      </c>
      <c r="GC201">
        <v>0</v>
      </c>
      <c r="GD201">
        <v>-1</v>
      </c>
      <c r="GE201">
        <v>0</v>
      </c>
      <c r="GF201">
        <v>-1</v>
      </c>
      <c r="GG201">
        <v>-1</v>
      </c>
      <c r="GH201">
        <v>2</v>
      </c>
      <c r="GI201">
        <v>-1</v>
      </c>
      <c r="GJ201">
        <v>2</v>
      </c>
      <c r="GK201">
        <v>2</v>
      </c>
      <c r="GL201">
        <v>0</v>
      </c>
      <c r="GM201">
        <v>-1</v>
      </c>
      <c r="GN201">
        <v>0.83333333333333326</v>
      </c>
      <c r="GO201">
        <v>-1</v>
      </c>
      <c r="GP201">
        <v>-1</v>
      </c>
      <c r="GQ201">
        <v>-1</v>
      </c>
      <c r="GR201">
        <v>-1</v>
      </c>
      <c r="GS201">
        <v>0</v>
      </c>
    </row>
    <row r="202" spans="1:208" x14ac:dyDescent="0.35">
      <c r="A202" t="s">
        <v>197</v>
      </c>
      <c r="B202">
        <v>-1</v>
      </c>
      <c r="C202">
        <v>-1</v>
      </c>
      <c r="D202">
        <v>2</v>
      </c>
      <c r="E202">
        <v>-1</v>
      </c>
      <c r="F202">
        <v>-1</v>
      </c>
      <c r="G202">
        <v>-1</v>
      </c>
      <c r="H202">
        <v>-1</v>
      </c>
      <c r="I202">
        <v>2</v>
      </c>
      <c r="J202">
        <v>-1</v>
      </c>
      <c r="K202">
        <v>-1</v>
      </c>
      <c r="L202">
        <v>2</v>
      </c>
      <c r="M202">
        <v>-1</v>
      </c>
      <c r="N202">
        <v>-1</v>
      </c>
      <c r="O202">
        <v>2</v>
      </c>
      <c r="P202">
        <v>2</v>
      </c>
      <c r="Q202">
        <v>-1</v>
      </c>
      <c r="R202">
        <v>-1</v>
      </c>
      <c r="S202">
        <v>2</v>
      </c>
      <c r="T202">
        <v>2</v>
      </c>
      <c r="U202">
        <v>2</v>
      </c>
      <c r="V202">
        <v>-1</v>
      </c>
      <c r="W202">
        <v>-1</v>
      </c>
      <c r="X202">
        <v>-1</v>
      </c>
      <c r="Y202">
        <v>2</v>
      </c>
      <c r="Z202">
        <v>2</v>
      </c>
      <c r="AA202">
        <v>2</v>
      </c>
      <c r="AB202">
        <v>-1</v>
      </c>
      <c r="AC202">
        <v>-1</v>
      </c>
      <c r="AD202">
        <v>-1</v>
      </c>
      <c r="AE202">
        <v>-1</v>
      </c>
      <c r="AF202">
        <v>-1</v>
      </c>
      <c r="AG202">
        <v>-1</v>
      </c>
      <c r="AH202">
        <v>-1</v>
      </c>
      <c r="AI202">
        <v>-1</v>
      </c>
      <c r="AJ202">
        <v>-1</v>
      </c>
      <c r="AK202">
        <v>-1</v>
      </c>
      <c r="AL202">
        <v>-1</v>
      </c>
      <c r="AM202">
        <v>-1</v>
      </c>
      <c r="AN202">
        <v>0.5</v>
      </c>
      <c r="AO202">
        <v>-1</v>
      </c>
      <c r="AP202">
        <v>-1</v>
      </c>
      <c r="AQ202">
        <v>-1</v>
      </c>
      <c r="AR202">
        <v>-1</v>
      </c>
      <c r="AS202">
        <v>-1</v>
      </c>
      <c r="AT202">
        <v>-1</v>
      </c>
      <c r="AU202">
        <v>-1</v>
      </c>
      <c r="AV202">
        <v>-1</v>
      </c>
      <c r="AW202">
        <v>-1</v>
      </c>
      <c r="AX202">
        <v>-1</v>
      </c>
      <c r="AY202">
        <v>-1</v>
      </c>
      <c r="AZ202">
        <v>-1</v>
      </c>
      <c r="BA202">
        <v>-1</v>
      </c>
      <c r="BB202">
        <v>-1</v>
      </c>
      <c r="BC202">
        <v>-1</v>
      </c>
      <c r="BD202">
        <v>-1</v>
      </c>
      <c r="BE202">
        <v>-1</v>
      </c>
      <c r="BF202">
        <v>-1</v>
      </c>
      <c r="BG202">
        <v>-1</v>
      </c>
      <c r="BH202">
        <v>-1</v>
      </c>
      <c r="BI202">
        <v>-1</v>
      </c>
      <c r="BJ202">
        <v>0.5</v>
      </c>
      <c r="BK202">
        <v>-1</v>
      </c>
      <c r="BL202">
        <v>-1</v>
      </c>
      <c r="BM202">
        <v>-1</v>
      </c>
      <c r="BN202">
        <v>-1</v>
      </c>
      <c r="BO202">
        <v>-1</v>
      </c>
      <c r="BP202">
        <v>-1</v>
      </c>
      <c r="BQ202">
        <v>-1</v>
      </c>
      <c r="BR202">
        <v>-1</v>
      </c>
      <c r="BS202">
        <v>-1</v>
      </c>
      <c r="BT202">
        <v>-1</v>
      </c>
      <c r="BU202">
        <v>-1</v>
      </c>
      <c r="BV202">
        <v>-1</v>
      </c>
      <c r="BW202">
        <v>-1</v>
      </c>
      <c r="BX202">
        <v>-1</v>
      </c>
      <c r="BY202">
        <v>-1</v>
      </c>
      <c r="BZ202">
        <v>-1</v>
      </c>
      <c r="CA202">
        <v>-1</v>
      </c>
      <c r="CB202">
        <v>-1</v>
      </c>
      <c r="CC202">
        <v>-1</v>
      </c>
      <c r="CD202">
        <v>-1</v>
      </c>
      <c r="CE202">
        <v>-1</v>
      </c>
      <c r="CF202">
        <v>-1</v>
      </c>
      <c r="CG202">
        <v>-1</v>
      </c>
      <c r="CH202">
        <v>-1</v>
      </c>
      <c r="CI202">
        <v>-1</v>
      </c>
      <c r="CJ202">
        <v>-1</v>
      </c>
      <c r="CK202">
        <v>-1</v>
      </c>
      <c r="CL202">
        <v>-1</v>
      </c>
      <c r="CM202">
        <v>-1</v>
      </c>
      <c r="CN202">
        <v>-1</v>
      </c>
      <c r="CO202">
        <v>-1</v>
      </c>
      <c r="CP202">
        <v>-1</v>
      </c>
      <c r="CQ202">
        <v>-1</v>
      </c>
      <c r="CR202">
        <v>-1</v>
      </c>
      <c r="CS202">
        <v>-1</v>
      </c>
      <c r="CT202">
        <v>-1</v>
      </c>
      <c r="CU202">
        <v>0.5</v>
      </c>
      <c r="CV202">
        <v>-1</v>
      </c>
      <c r="CW202">
        <v>-1</v>
      </c>
      <c r="CX202">
        <v>-1</v>
      </c>
      <c r="CY202">
        <v>-1</v>
      </c>
      <c r="CZ202">
        <v>-1</v>
      </c>
      <c r="DA202">
        <v>-1</v>
      </c>
      <c r="DB202">
        <v>-1</v>
      </c>
      <c r="DC202">
        <v>-1</v>
      </c>
      <c r="DD202">
        <v>-1</v>
      </c>
      <c r="DE202">
        <v>-1</v>
      </c>
      <c r="DF202">
        <v>-1</v>
      </c>
      <c r="DG202">
        <v>-1</v>
      </c>
      <c r="DH202">
        <v>-1</v>
      </c>
      <c r="DI202">
        <v>-1</v>
      </c>
      <c r="DJ202">
        <v>-1</v>
      </c>
      <c r="DK202">
        <v>-1</v>
      </c>
      <c r="DL202">
        <v>-1</v>
      </c>
      <c r="DM202">
        <v>-1</v>
      </c>
      <c r="DN202">
        <v>-1</v>
      </c>
      <c r="DO202">
        <v>-1</v>
      </c>
      <c r="DP202">
        <v>-1</v>
      </c>
      <c r="DQ202">
        <v>-1</v>
      </c>
      <c r="DR202">
        <v>-1</v>
      </c>
      <c r="DS202">
        <v>-1</v>
      </c>
      <c r="DT202">
        <v>-1</v>
      </c>
      <c r="DU202">
        <v>-1</v>
      </c>
      <c r="DV202">
        <v>-1</v>
      </c>
      <c r="DW202">
        <v>-1</v>
      </c>
      <c r="DX202">
        <v>-1</v>
      </c>
      <c r="DY202">
        <v>-1</v>
      </c>
      <c r="DZ202">
        <v>-1</v>
      </c>
      <c r="EA202">
        <v>-1</v>
      </c>
      <c r="EB202">
        <v>-1</v>
      </c>
      <c r="EC202">
        <v>-1</v>
      </c>
      <c r="ED202">
        <v>-1</v>
      </c>
      <c r="EE202">
        <v>-1</v>
      </c>
      <c r="EF202">
        <v>-1</v>
      </c>
      <c r="EG202">
        <v>-1</v>
      </c>
      <c r="EH202">
        <v>-1</v>
      </c>
      <c r="EI202">
        <v>-1</v>
      </c>
      <c r="EJ202">
        <v>-1</v>
      </c>
      <c r="EK202">
        <v>-1</v>
      </c>
      <c r="EL202">
        <v>2</v>
      </c>
      <c r="EM202">
        <v>-1</v>
      </c>
      <c r="EN202">
        <v>-1</v>
      </c>
      <c r="EO202">
        <v>-1</v>
      </c>
      <c r="EP202">
        <v>-1</v>
      </c>
      <c r="EQ202">
        <v>-1</v>
      </c>
      <c r="ER202">
        <v>-1</v>
      </c>
      <c r="ES202">
        <v>-1</v>
      </c>
      <c r="ET202">
        <v>-1</v>
      </c>
      <c r="EU202">
        <v>-1</v>
      </c>
      <c r="EV202">
        <v>-1</v>
      </c>
      <c r="EW202">
        <v>-1</v>
      </c>
      <c r="EX202">
        <v>-1</v>
      </c>
      <c r="EY202">
        <v>1.5</v>
      </c>
      <c r="EZ202">
        <v>-1</v>
      </c>
      <c r="FA202">
        <v>-1</v>
      </c>
      <c r="FB202">
        <v>-1</v>
      </c>
      <c r="FC202">
        <v>-1</v>
      </c>
      <c r="FD202">
        <v>-1</v>
      </c>
      <c r="FE202">
        <v>2</v>
      </c>
      <c r="FF202">
        <v>2</v>
      </c>
      <c r="FG202">
        <v>1.5</v>
      </c>
      <c r="FH202">
        <v>2</v>
      </c>
      <c r="FI202">
        <v>-1</v>
      </c>
      <c r="FJ202">
        <v>-1</v>
      </c>
      <c r="FK202">
        <v>-1</v>
      </c>
      <c r="FL202">
        <v>-1</v>
      </c>
      <c r="FM202">
        <v>-1</v>
      </c>
      <c r="FN202">
        <v>-1</v>
      </c>
      <c r="FO202">
        <v>2</v>
      </c>
      <c r="FP202">
        <v>2</v>
      </c>
      <c r="FQ202">
        <v>-1</v>
      </c>
      <c r="FR202">
        <v>-1</v>
      </c>
      <c r="FS202">
        <v>-1</v>
      </c>
      <c r="FT202">
        <v>-1</v>
      </c>
      <c r="FU202">
        <v>-1</v>
      </c>
      <c r="FV202">
        <v>-1</v>
      </c>
      <c r="FW202">
        <v>-1</v>
      </c>
      <c r="FX202">
        <v>-1</v>
      </c>
      <c r="FY202">
        <v>-1</v>
      </c>
      <c r="FZ202">
        <v>-1</v>
      </c>
      <c r="GA202">
        <v>-1</v>
      </c>
      <c r="GB202">
        <v>1</v>
      </c>
      <c r="GC202">
        <v>-1</v>
      </c>
      <c r="GD202">
        <v>-1</v>
      </c>
      <c r="GE202">
        <v>-1</v>
      </c>
      <c r="GF202">
        <v>-1</v>
      </c>
      <c r="GG202">
        <v>-1</v>
      </c>
      <c r="GH202">
        <v>1</v>
      </c>
      <c r="GI202">
        <v>-1</v>
      </c>
      <c r="GJ202">
        <v>1</v>
      </c>
      <c r="GK202">
        <v>1</v>
      </c>
      <c r="GL202">
        <v>-1</v>
      </c>
      <c r="GM202">
        <v>-1</v>
      </c>
      <c r="GN202">
        <v>-1</v>
      </c>
      <c r="GO202">
        <v>-1</v>
      </c>
      <c r="GP202">
        <v>-1</v>
      </c>
      <c r="GQ202">
        <v>-1</v>
      </c>
      <c r="GR202">
        <v>-1</v>
      </c>
      <c r="GS202">
        <v>-1</v>
      </c>
      <c r="GT202">
        <v>0</v>
      </c>
    </row>
    <row r="203" spans="1:208" x14ac:dyDescent="0.35">
      <c r="A203" t="s">
        <v>1025</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c r="Z203">
        <v>1</v>
      </c>
      <c r="AA203">
        <v>1</v>
      </c>
      <c r="AB203">
        <v>-1</v>
      </c>
      <c r="AC203">
        <v>-1</v>
      </c>
      <c r="AD203">
        <v>-1</v>
      </c>
      <c r="AE203">
        <v>-1</v>
      </c>
      <c r="AF203">
        <v>-1</v>
      </c>
      <c r="AG203">
        <v>-1</v>
      </c>
      <c r="AH203">
        <v>-1</v>
      </c>
      <c r="AI203">
        <v>-1</v>
      </c>
      <c r="AJ203">
        <v>-1</v>
      </c>
      <c r="AK203">
        <v>-1</v>
      </c>
      <c r="AL203">
        <v>-1</v>
      </c>
      <c r="AM203">
        <v>-1</v>
      </c>
      <c r="AN203">
        <v>0</v>
      </c>
      <c r="AO203">
        <v>-1</v>
      </c>
      <c r="AP203">
        <v>-1</v>
      </c>
      <c r="AQ203">
        <v>-1</v>
      </c>
      <c r="AR203">
        <v>-1</v>
      </c>
      <c r="AS203">
        <v>-1</v>
      </c>
      <c r="AT203">
        <v>-1</v>
      </c>
      <c r="AU203">
        <v>-1</v>
      </c>
      <c r="AV203">
        <v>-1</v>
      </c>
      <c r="AW203">
        <v>-1</v>
      </c>
      <c r="AX203">
        <v>-1</v>
      </c>
      <c r="AY203">
        <v>-1</v>
      </c>
      <c r="AZ203">
        <v>-1</v>
      </c>
      <c r="BA203">
        <v>-1</v>
      </c>
      <c r="BB203">
        <v>-1</v>
      </c>
      <c r="BC203">
        <v>-1</v>
      </c>
      <c r="BD203">
        <v>-1</v>
      </c>
      <c r="BE203">
        <v>-1</v>
      </c>
      <c r="BF203">
        <v>-1</v>
      </c>
      <c r="BG203">
        <v>-1</v>
      </c>
      <c r="BH203">
        <v>-1</v>
      </c>
      <c r="BI203">
        <v>-1</v>
      </c>
      <c r="BJ203">
        <v>0</v>
      </c>
      <c r="BK203">
        <v>-1</v>
      </c>
      <c r="BL203">
        <v>-1</v>
      </c>
      <c r="BM203">
        <v>-1</v>
      </c>
      <c r="BN203">
        <v>-1</v>
      </c>
      <c r="BO203">
        <v>-1</v>
      </c>
      <c r="BP203">
        <v>-1</v>
      </c>
      <c r="BQ203">
        <v>-1</v>
      </c>
      <c r="BR203">
        <v>-1</v>
      </c>
      <c r="BS203">
        <v>-1</v>
      </c>
      <c r="BT203">
        <v>-1</v>
      </c>
      <c r="BU203">
        <v>-1</v>
      </c>
      <c r="BV203">
        <v>-1</v>
      </c>
      <c r="BW203">
        <v>-1</v>
      </c>
      <c r="BX203">
        <v>-1</v>
      </c>
      <c r="BY203">
        <v>-1</v>
      </c>
      <c r="BZ203">
        <v>-1</v>
      </c>
      <c r="CA203">
        <v>-1</v>
      </c>
      <c r="CB203">
        <v>-1</v>
      </c>
      <c r="CC203">
        <v>-1</v>
      </c>
      <c r="CD203">
        <v>-1</v>
      </c>
      <c r="CE203">
        <v>-1</v>
      </c>
      <c r="CF203">
        <v>-1</v>
      </c>
      <c r="CG203">
        <v>-1</v>
      </c>
      <c r="CH203">
        <v>-1</v>
      </c>
      <c r="CI203">
        <v>-1</v>
      </c>
      <c r="CJ203">
        <v>-1</v>
      </c>
      <c r="CK203">
        <v>-1</v>
      </c>
      <c r="CL203">
        <v>-1</v>
      </c>
      <c r="CM203">
        <v>-1</v>
      </c>
      <c r="CN203">
        <v>-1</v>
      </c>
      <c r="CO203">
        <v>-1</v>
      </c>
      <c r="CP203">
        <v>-1</v>
      </c>
      <c r="CQ203">
        <v>-1</v>
      </c>
      <c r="CR203">
        <v>-1</v>
      </c>
      <c r="CS203">
        <v>-1</v>
      </c>
      <c r="CT203">
        <v>-1</v>
      </c>
      <c r="CU203">
        <v>0</v>
      </c>
      <c r="CV203">
        <v>-1</v>
      </c>
      <c r="CW203">
        <v>-1</v>
      </c>
      <c r="CX203">
        <v>-1</v>
      </c>
      <c r="CY203">
        <v>-1</v>
      </c>
      <c r="CZ203">
        <v>-1</v>
      </c>
      <c r="DA203">
        <v>-1</v>
      </c>
      <c r="DB203">
        <v>-1</v>
      </c>
      <c r="DC203">
        <v>-1</v>
      </c>
      <c r="DD203">
        <v>-1</v>
      </c>
      <c r="DE203">
        <v>-1</v>
      </c>
      <c r="DF203">
        <v>-1</v>
      </c>
      <c r="DG203">
        <v>-1</v>
      </c>
      <c r="DH203">
        <v>-1</v>
      </c>
      <c r="DI203">
        <v>-1</v>
      </c>
      <c r="DJ203">
        <v>-1</v>
      </c>
      <c r="DK203">
        <v>-1</v>
      </c>
      <c r="DL203">
        <v>-1</v>
      </c>
      <c r="DM203">
        <v>-1</v>
      </c>
      <c r="DN203">
        <v>-1</v>
      </c>
      <c r="DO203">
        <v>-1</v>
      </c>
      <c r="DP203">
        <v>-1</v>
      </c>
      <c r="DQ203">
        <v>-1</v>
      </c>
      <c r="DR203">
        <v>-1</v>
      </c>
      <c r="DS203">
        <v>-1</v>
      </c>
      <c r="DT203">
        <v>-1</v>
      </c>
      <c r="DU203">
        <v>-1</v>
      </c>
      <c r="DV203">
        <v>-1</v>
      </c>
      <c r="DW203">
        <v>-1</v>
      </c>
      <c r="DX203">
        <v>-1</v>
      </c>
      <c r="DY203">
        <v>-1</v>
      </c>
      <c r="DZ203">
        <v>-1</v>
      </c>
      <c r="EA203">
        <v>-1</v>
      </c>
      <c r="EB203">
        <v>-1</v>
      </c>
      <c r="EC203">
        <v>-1</v>
      </c>
      <c r="ED203">
        <v>-1</v>
      </c>
      <c r="EE203">
        <v>-1</v>
      </c>
      <c r="EF203">
        <v>-1</v>
      </c>
      <c r="EG203">
        <v>-1</v>
      </c>
      <c r="EH203">
        <v>-1</v>
      </c>
      <c r="EI203">
        <v>-1</v>
      </c>
      <c r="EJ203">
        <v>-1</v>
      </c>
      <c r="EK203">
        <v>-1</v>
      </c>
      <c r="EL203">
        <v>2</v>
      </c>
      <c r="EM203">
        <v>-1</v>
      </c>
      <c r="EN203">
        <v>-1</v>
      </c>
      <c r="EO203">
        <v>-1</v>
      </c>
      <c r="EP203">
        <v>-1</v>
      </c>
      <c r="EQ203">
        <v>-1</v>
      </c>
      <c r="ER203">
        <v>-1</v>
      </c>
      <c r="ES203">
        <v>-1</v>
      </c>
      <c r="ET203">
        <v>-1</v>
      </c>
      <c r="EU203">
        <v>-1</v>
      </c>
      <c r="EV203">
        <v>-1</v>
      </c>
      <c r="EW203">
        <v>-1</v>
      </c>
      <c r="EX203">
        <v>-1</v>
      </c>
      <c r="EY203">
        <v>1</v>
      </c>
      <c r="EZ203">
        <v>-1</v>
      </c>
      <c r="FA203">
        <v>-1</v>
      </c>
      <c r="FB203">
        <v>-1</v>
      </c>
      <c r="FC203">
        <v>-1</v>
      </c>
      <c r="FD203">
        <v>-1</v>
      </c>
      <c r="FE203">
        <v>1</v>
      </c>
      <c r="FF203">
        <v>1</v>
      </c>
      <c r="FG203">
        <v>1</v>
      </c>
      <c r="FH203">
        <v>2</v>
      </c>
      <c r="FI203">
        <v>-1</v>
      </c>
      <c r="FJ203">
        <v>-1</v>
      </c>
      <c r="FK203">
        <v>-1</v>
      </c>
      <c r="FL203">
        <v>-1</v>
      </c>
      <c r="FM203">
        <v>-1</v>
      </c>
      <c r="FN203">
        <v>-1</v>
      </c>
      <c r="FO203">
        <v>2</v>
      </c>
      <c r="FP203">
        <v>2</v>
      </c>
      <c r="FQ203">
        <v>-1</v>
      </c>
      <c r="FR203">
        <v>-1</v>
      </c>
      <c r="FS203">
        <v>-1</v>
      </c>
      <c r="FT203">
        <v>-1</v>
      </c>
      <c r="FU203">
        <v>-1</v>
      </c>
      <c r="FV203">
        <v>-1</v>
      </c>
      <c r="FW203">
        <v>-1</v>
      </c>
      <c r="FX203">
        <v>-1</v>
      </c>
      <c r="FY203">
        <v>-1</v>
      </c>
      <c r="FZ203">
        <v>-1</v>
      </c>
      <c r="GA203">
        <v>-1</v>
      </c>
      <c r="GB203">
        <v>0</v>
      </c>
      <c r="GC203">
        <v>-1</v>
      </c>
      <c r="GD203">
        <v>-1</v>
      </c>
      <c r="GE203">
        <v>-1</v>
      </c>
      <c r="GF203">
        <v>-1</v>
      </c>
      <c r="GG203">
        <v>-1</v>
      </c>
      <c r="GH203">
        <v>0</v>
      </c>
      <c r="GI203">
        <v>-1</v>
      </c>
      <c r="GJ203">
        <v>0</v>
      </c>
      <c r="GK203">
        <v>0</v>
      </c>
      <c r="GL203">
        <v>-1</v>
      </c>
      <c r="GM203">
        <v>-1</v>
      </c>
      <c r="GN203">
        <v>-1</v>
      </c>
      <c r="GO203">
        <v>-1</v>
      </c>
      <c r="GP203">
        <v>-1</v>
      </c>
      <c r="GQ203">
        <v>-1</v>
      </c>
      <c r="GR203">
        <v>-1</v>
      </c>
      <c r="GS203">
        <v>-1</v>
      </c>
      <c r="GT203">
        <v>0</v>
      </c>
      <c r="GU203">
        <v>0</v>
      </c>
    </row>
    <row r="204" spans="1:208" x14ac:dyDescent="0.35">
      <c r="A204" t="s">
        <v>1026</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c r="Z204">
        <v>1</v>
      </c>
      <c r="AA204">
        <v>1</v>
      </c>
      <c r="AB204">
        <v>-1</v>
      </c>
      <c r="AC204">
        <v>-1</v>
      </c>
      <c r="AD204">
        <v>-1</v>
      </c>
      <c r="AE204">
        <v>-1</v>
      </c>
      <c r="AF204">
        <v>-1</v>
      </c>
      <c r="AG204">
        <v>-1</v>
      </c>
      <c r="AH204">
        <v>-1</v>
      </c>
      <c r="AI204">
        <v>-1</v>
      </c>
      <c r="AJ204">
        <v>-1</v>
      </c>
      <c r="AK204">
        <v>-1</v>
      </c>
      <c r="AL204">
        <v>-1</v>
      </c>
      <c r="AM204">
        <v>-1</v>
      </c>
      <c r="AN204">
        <v>0</v>
      </c>
      <c r="AO204">
        <v>-1</v>
      </c>
      <c r="AP204">
        <v>-1</v>
      </c>
      <c r="AQ204">
        <v>-1</v>
      </c>
      <c r="AR204">
        <v>-1</v>
      </c>
      <c r="AS204">
        <v>-1</v>
      </c>
      <c r="AT204">
        <v>-1</v>
      </c>
      <c r="AU204">
        <v>-1</v>
      </c>
      <c r="AV204">
        <v>-1</v>
      </c>
      <c r="AW204">
        <v>-1</v>
      </c>
      <c r="AX204">
        <v>-1</v>
      </c>
      <c r="AY204">
        <v>-1</v>
      </c>
      <c r="AZ204">
        <v>-1</v>
      </c>
      <c r="BA204">
        <v>-1</v>
      </c>
      <c r="BB204">
        <v>-1</v>
      </c>
      <c r="BC204">
        <v>-1</v>
      </c>
      <c r="BD204">
        <v>-1</v>
      </c>
      <c r="BE204">
        <v>-1</v>
      </c>
      <c r="BF204">
        <v>-1</v>
      </c>
      <c r="BG204">
        <v>-1</v>
      </c>
      <c r="BH204">
        <v>-1</v>
      </c>
      <c r="BI204">
        <v>-1</v>
      </c>
      <c r="BJ204">
        <v>0</v>
      </c>
      <c r="BK204">
        <v>-1</v>
      </c>
      <c r="BL204">
        <v>-1</v>
      </c>
      <c r="BM204">
        <v>-1</v>
      </c>
      <c r="BN204">
        <v>-1</v>
      </c>
      <c r="BO204">
        <v>-1</v>
      </c>
      <c r="BP204">
        <v>-1</v>
      </c>
      <c r="BQ204">
        <v>-1</v>
      </c>
      <c r="BR204">
        <v>-1</v>
      </c>
      <c r="BS204">
        <v>-1</v>
      </c>
      <c r="BT204">
        <v>-1</v>
      </c>
      <c r="BU204">
        <v>-1</v>
      </c>
      <c r="BV204">
        <v>-1</v>
      </c>
      <c r="BW204">
        <v>-1</v>
      </c>
      <c r="BX204">
        <v>-1</v>
      </c>
      <c r="BY204">
        <v>-1</v>
      </c>
      <c r="BZ204">
        <v>-1</v>
      </c>
      <c r="CA204">
        <v>-1</v>
      </c>
      <c r="CB204">
        <v>-1</v>
      </c>
      <c r="CC204">
        <v>-1</v>
      </c>
      <c r="CD204">
        <v>-1</v>
      </c>
      <c r="CE204">
        <v>-1</v>
      </c>
      <c r="CF204">
        <v>-1</v>
      </c>
      <c r="CG204">
        <v>-1</v>
      </c>
      <c r="CH204">
        <v>-1</v>
      </c>
      <c r="CI204">
        <v>-1</v>
      </c>
      <c r="CJ204">
        <v>-1</v>
      </c>
      <c r="CK204">
        <v>-1</v>
      </c>
      <c r="CL204">
        <v>-1</v>
      </c>
      <c r="CM204">
        <v>-1</v>
      </c>
      <c r="CN204">
        <v>-1</v>
      </c>
      <c r="CO204">
        <v>-1</v>
      </c>
      <c r="CP204">
        <v>-1</v>
      </c>
      <c r="CQ204">
        <v>-1</v>
      </c>
      <c r="CR204">
        <v>-1</v>
      </c>
      <c r="CS204">
        <v>-1</v>
      </c>
      <c r="CT204">
        <v>-1</v>
      </c>
      <c r="CU204">
        <v>0</v>
      </c>
      <c r="CV204">
        <v>-1</v>
      </c>
      <c r="CW204">
        <v>-1</v>
      </c>
      <c r="CX204">
        <v>-1</v>
      </c>
      <c r="CY204">
        <v>-1</v>
      </c>
      <c r="CZ204">
        <v>-1</v>
      </c>
      <c r="DA204">
        <v>-1</v>
      </c>
      <c r="DB204">
        <v>-1</v>
      </c>
      <c r="DC204">
        <v>-1</v>
      </c>
      <c r="DD204">
        <v>-1</v>
      </c>
      <c r="DE204">
        <v>-1</v>
      </c>
      <c r="DF204">
        <v>-1</v>
      </c>
      <c r="DG204">
        <v>-1</v>
      </c>
      <c r="DH204">
        <v>-1</v>
      </c>
      <c r="DI204">
        <v>-1</v>
      </c>
      <c r="DJ204">
        <v>-1</v>
      </c>
      <c r="DK204">
        <v>-1</v>
      </c>
      <c r="DL204">
        <v>-1</v>
      </c>
      <c r="DM204">
        <v>-1</v>
      </c>
      <c r="DN204">
        <v>-1</v>
      </c>
      <c r="DO204">
        <v>-1</v>
      </c>
      <c r="DP204">
        <v>-1</v>
      </c>
      <c r="DQ204">
        <v>-1</v>
      </c>
      <c r="DR204">
        <v>-1</v>
      </c>
      <c r="DS204">
        <v>-1</v>
      </c>
      <c r="DT204">
        <v>-1</v>
      </c>
      <c r="DU204">
        <v>-1</v>
      </c>
      <c r="DV204">
        <v>-1</v>
      </c>
      <c r="DW204">
        <v>-1</v>
      </c>
      <c r="DX204">
        <v>-1</v>
      </c>
      <c r="DY204">
        <v>-1</v>
      </c>
      <c r="DZ204">
        <v>-1</v>
      </c>
      <c r="EA204">
        <v>-1</v>
      </c>
      <c r="EB204">
        <v>-1</v>
      </c>
      <c r="EC204">
        <v>-1</v>
      </c>
      <c r="ED204">
        <v>-1</v>
      </c>
      <c r="EE204">
        <v>-1</v>
      </c>
      <c r="EF204">
        <v>-1</v>
      </c>
      <c r="EG204">
        <v>-1</v>
      </c>
      <c r="EH204">
        <v>-1</v>
      </c>
      <c r="EI204">
        <v>-1</v>
      </c>
      <c r="EJ204">
        <v>-1</v>
      </c>
      <c r="EK204">
        <v>-1</v>
      </c>
      <c r="EL204">
        <v>2</v>
      </c>
      <c r="EM204">
        <v>-1</v>
      </c>
      <c r="EN204">
        <v>-1</v>
      </c>
      <c r="EO204">
        <v>-1</v>
      </c>
      <c r="EP204">
        <v>-1</v>
      </c>
      <c r="EQ204">
        <v>-1</v>
      </c>
      <c r="ER204">
        <v>-1</v>
      </c>
      <c r="ES204">
        <v>-1</v>
      </c>
      <c r="ET204">
        <v>-1</v>
      </c>
      <c r="EU204">
        <v>-1</v>
      </c>
      <c r="EV204">
        <v>-1</v>
      </c>
      <c r="EW204">
        <v>-1</v>
      </c>
      <c r="EX204">
        <v>-1</v>
      </c>
      <c r="EY204">
        <v>1</v>
      </c>
      <c r="EZ204">
        <v>-1</v>
      </c>
      <c r="FA204">
        <v>-1</v>
      </c>
      <c r="FB204">
        <v>-1</v>
      </c>
      <c r="FC204">
        <v>-1</v>
      </c>
      <c r="FD204">
        <v>-1</v>
      </c>
      <c r="FE204">
        <v>1</v>
      </c>
      <c r="FF204">
        <v>1</v>
      </c>
      <c r="FG204">
        <v>1</v>
      </c>
      <c r="FH204">
        <v>2</v>
      </c>
      <c r="FI204">
        <v>-1</v>
      </c>
      <c r="FJ204">
        <v>-1</v>
      </c>
      <c r="FK204">
        <v>-1</v>
      </c>
      <c r="FL204">
        <v>-1</v>
      </c>
      <c r="FM204">
        <v>-1</v>
      </c>
      <c r="FN204">
        <v>-1</v>
      </c>
      <c r="FO204">
        <v>2</v>
      </c>
      <c r="FP204">
        <v>2</v>
      </c>
      <c r="FQ204">
        <v>-1</v>
      </c>
      <c r="FR204">
        <v>-1</v>
      </c>
      <c r="FS204">
        <v>-1</v>
      </c>
      <c r="FT204">
        <v>-1</v>
      </c>
      <c r="FU204">
        <v>-1</v>
      </c>
      <c r="FV204">
        <v>-1</v>
      </c>
      <c r="FW204">
        <v>-1</v>
      </c>
      <c r="FX204">
        <v>-1</v>
      </c>
      <c r="FY204">
        <v>-1</v>
      </c>
      <c r="FZ204">
        <v>-1</v>
      </c>
      <c r="GA204">
        <v>-1</v>
      </c>
      <c r="GB204">
        <v>0</v>
      </c>
      <c r="GC204">
        <v>-1</v>
      </c>
      <c r="GD204">
        <v>-1</v>
      </c>
      <c r="GE204">
        <v>-1</v>
      </c>
      <c r="GF204">
        <v>-1</v>
      </c>
      <c r="GG204">
        <v>-1</v>
      </c>
      <c r="GH204">
        <v>0</v>
      </c>
      <c r="GI204">
        <v>-1</v>
      </c>
      <c r="GJ204">
        <v>0</v>
      </c>
      <c r="GK204">
        <v>0</v>
      </c>
      <c r="GL204">
        <v>-1</v>
      </c>
      <c r="GM204">
        <v>-1</v>
      </c>
      <c r="GN204">
        <v>-1</v>
      </c>
      <c r="GO204">
        <v>-1</v>
      </c>
      <c r="GP204">
        <v>-1</v>
      </c>
      <c r="GQ204">
        <v>-1</v>
      </c>
      <c r="GR204">
        <v>-1</v>
      </c>
      <c r="GS204">
        <v>-1</v>
      </c>
      <c r="GT204">
        <v>0</v>
      </c>
      <c r="GU204">
        <v>0</v>
      </c>
      <c r="GV204">
        <v>0</v>
      </c>
    </row>
    <row r="205" spans="1:208" x14ac:dyDescent="0.35">
      <c r="A205" t="s">
        <v>1027</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c r="Z205">
        <v>1</v>
      </c>
      <c r="AA205">
        <v>1</v>
      </c>
      <c r="AB205">
        <v>-1</v>
      </c>
      <c r="AC205">
        <v>-1</v>
      </c>
      <c r="AD205">
        <v>-1</v>
      </c>
      <c r="AE205">
        <v>-1</v>
      </c>
      <c r="AF205">
        <v>-1</v>
      </c>
      <c r="AG205">
        <v>-1</v>
      </c>
      <c r="AH205">
        <v>-1</v>
      </c>
      <c r="AI205">
        <v>-1</v>
      </c>
      <c r="AJ205">
        <v>-1</v>
      </c>
      <c r="AK205">
        <v>-1</v>
      </c>
      <c r="AL205">
        <v>-1</v>
      </c>
      <c r="AM205">
        <v>-1</v>
      </c>
      <c r="AN205">
        <v>0</v>
      </c>
      <c r="AO205">
        <v>-1</v>
      </c>
      <c r="AP205">
        <v>-1</v>
      </c>
      <c r="AQ205">
        <v>-1</v>
      </c>
      <c r="AR205">
        <v>-1</v>
      </c>
      <c r="AS205">
        <v>-1</v>
      </c>
      <c r="AT205">
        <v>-1</v>
      </c>
      <c r="AU205">
        <v>-1</v>
      </c>
      <c r="AV205">
        <v>-1</v>
      </c>
      <c r="AW205">
        <v>-1</v>
      </c>
      <c r="AX205">
        <v>-1</v>
      </c>
      <c r="AY205">
        <v>-1</v>
      </c>
      <c r="AZ205">
        <v>-1</v>
      </c>
      <c r="BA205">
        <v>-1</v>
      </c>
      <c r="BB205">
        <v>-1</v>
      </c>
      <c r="BC205">
        <v>-1</v>
      </c>
      <c r="BD205">
        <v>-1</v>
      </c>
      <c r="BE205">
        <v>-1</v>
      </c>
      <c r="BF205">
        <v>-1</v>
      </c>
      <c r="BG205">
        <v>-1</v>
      </c>
      <c r="BH205">
        <v>-1</v>
      </c>
      <c r="BI205">
        <v>-1</v>
      </c>
      <c r="BJ205">
        <v>0</v>
      </c>
      <c r="BK205">
        <v>-1</v>
      </c>
      <c r="BL205">
        <v>-1</v>
      </c>
      <c r="BM205">
        <v>-1</v>
      </c>
      <c r="BN205">
        <v>-1</v>
      </c>
      <c r="BO205">
        <v>-1</v>
      </c>
      <c r="BP205">
        <v>-1</v>
      </c>
      <c r="BQ205">
        <v>-1</v>
      </c>
      <c r="BR205">
        <v>-1</v>
      </c>
      <c r="BS205">
        <v>-1</v>
      </c>
      <c r="BT205">
        <v>-1</v>
      </c>
      <c r="BU205">
        <v>-1</v>
      </c>
      <c r="BV205">
        <v>-1</v>
      </c>
      <c r="BW205">
        <v>-1</v>
      </c>
      <c r="BX205">
        <v>-1</v>
      </c>
      <c r="BY205">
        <v>-1</v>
      </c>
      <c r="BZ205">
        <v>-1</v>
      </c>
      <c r="CA205">
        <v>-1</v>
      </c>
      <c r="CB205">
        <v>-1</v>
      </c>
      <c r="CC205">
        <v>-1</v>
      </c>
      <c r="CD205">
        <v>-1</v>
      </c>
      <c r="CE205">
        <v>-1</v>
      </c>
      <c r="CF205">
        <v>-1</v>
      </c>
      <c r="CG205">
        <v>-1</v>
      </c>
      <c r="CH205">
        <v>-1</v>
      </c>
      <c r="CI205">
        <v>-1</v>
      </c>
      <c r="CJ205">
        <v>-1</v>
      </c>
      <c r="CK205">
        <v>-1</v>
      </c>
      <c r="CL205">
        <v>-1</v>
      </c>
      <c r="CM205">
        <v>-1</v>
      </c>
      <c r="CN205">
        <v>-1</v>
      </c>
      <c r="CO205">
        <v>-1</v>
      </c>
      <c r="CP205">
        <v>-1</v>
      </c>
      <c r="CQ205">
        <v>-1</v>
      </c>
      <c r="CR205">
        <v>-1</v>
      </c>
      <c r="CS205">
        <v>-1</v>
      </c>
      <c r="CT205">
        <v>-1</v>
      </c>
      <c r="CU205">
        <v>0</v>
      </c>
      <c r="CV205">
        <v>-1</v>
      </c>
      <c r="CW205">
        <v>-1</v>
      </c>
      <c r="CX205">
        <v>-1</v>
      </c>
      <c r="CY205">
        <v>-1</v>
      </c>
      <c r="CZ205">
        <v>-1</v>
      </c>
      <c r="DA205">
        <v>-1</v>
      </c>
      <c r="DB205">
        <v>-1</v>
      </c>
      <c r="DC205">
        <v>-1</v>
      </c>
      <c r="DD205">
        <v>-1</v>
      </c>
      <c r="DE205">
        <v>-1</v>
      </c>
      <c r="DF205">
        <v>-1</v>
      </c>
      <c r="DG205">
        <v>-1</v>
      </c>
      <c r="DH205">
        <v>-1</v>
      </c>
      <c r="DI205">
        <v>-1</v>
      </c>
      <c r="DJ205">
        <v>-1</v>
      </c>
      <c r="DK205">
        <v>-1</v>
      </c>
      <c r="DL205">
        <v>-1</v>
      </c>
      <c r="DM205">
        <v>-1</v>
      </c>
      <c r="DN205">
        <v>-1</v>
      </c>
      <c r="DO205">
        <v>-1</v>
      </c>
      <c r="DP205">
        <v>-1</v>
      </c>
      <c r="DQ205">
        <v>-1</v>
      </c>
      <c r="DR205">
        <v>-1</v>
      </c>
      <c r="DS205">
        <v>-1</v>
      </c>
      <c r="DT205">
        <v>-1</v>
      </c>
      <c r="DU205">
        <v>-1</v>
      </c>
      <c r="DV205">
        <v>-1</v>
      </c>
      <c r="DW205">
        <v>-1</v>
      </c>
      <c r="DX205">
        <v>-1</v>
      </c>
      <c r="DY205">
        <v>-1</v>
      </c>
      <c r="DZ205">
        <v>-1</v>
      </c>
      <c r="EA205">
        <v>-1</v>
      </c>
      <c r="EB205">
        <v>-1</v>
      </c>
      <c r="EC205">
        <v>-1</v>
      </c>
      <c r="ED205">
        <v>-1</v>
      </c>
      <c r="EE205">
        <v>-1</v>
      </c>
      <c r="EF205">
        <v>-1</v>
      </c>
      <c r="EG205">
        <v>-1</v>
      </c>
      <c r="EH205">
        <v>-1</v>
      </c>
      <c r="EI205">
        <v>-1</v>
      </c>
      <c r="EJ205">
        <v>-1</v>
      </c>
      <c r="EK205">
        <v>-1</v>
      </c>
      <c r="EL205">
        <v>2</v>
      </c>
      <c r="EM205">
        <v>-1</v>
      </c>
      <c r="EN205">
        <v>-1</v>
      </c>
      <c r="EO205">
        <v>-1</v>
      </c>
      <c r="EP205">
        <v>-1</v>
      </c>
      <c r="EQ205">
        <v>-1</v>
      </c>
      <c r="ER205">
        <v>-1</v>
      </c>
      <c r="ES205">
        <v>-1</v>
      </c>
      <c r="ET205">
        <v>-1</v>
      </c>
      <c r="EU205">
        <v>-1</v>
      </c>
      <c r="EV205">
        <v>-1</v>
      </c>
      <c r="EW205">
        <v>-1</v>
      </c>
      <c r="EX205">
        <v>-1</v>
      </c>
      <c r="EY205">
        <v>1</v>
      </c>
      <c r="EZ205">
        <v>-1</v>
      </c>
      <c r="FA205">
        <v>-1</v>
      </c>
      <c r="FB205">
        <v>-1</v>
      </c>
      <c r="FC205">
        <v>-1</v>
      </c>
      <c r="FD205">
        <v>-1</v>
      </c>
      <c r="FE205">
        <v>1</v>
      </c>
      <c r="FF205">
        <v>1</v>
      </c>
      <c r="FG205">
        <v>1</v>
      </c>
      <c r="FH205">
        <v>2</v>
      </c>
      <c r="FI205">
        <v>-1</v>
      </c>
      <c r="FJ205">
        <v>-1</v>
      </c>
      <c r="FK205">
        <v>-1</v>
      </c>
      <c r="FL205">
        <v>-1</v>
      </c>
      <c r="FM205">
        <v>-1</v>
      </c>
      <c r="FN205">
        <v>-1</v>
      </c>
      <c r="FO205">
        <v>2</v>
      </c>
      <c r="FP205">
        <v>2</v>
      </c>
      <c r="FQ205">
        <v>-1</v>
      </c>
      <c r="FR205">
        <v>-1</v>
      </c>
      <c r="FS205">
        <v>-1</v>
      </c>
      <c r="FT205">
        <v>-1</v>
      </c>
      <c r="FU205">
        <v>-1</v>
      </c>
      <c r="FV205">
        <v>-1</v>
      </c>
      <c r="FW205">
        <v>-1</v>
      </c>
      <c r="FX205">
        <v>-1</v>
      </c>
      <c r="FY205">
        <v>-1</v>
      </c>
      <c r="FZ205">
        <v>-1</v>
      </c>
      <c r="GA205">
        <v>-1</v>
      </c>
      <c r="GB205">
        <v>0</v>
      </c>
      <c r="GC205">
        <v>-1</v>
      </c>
      <c r="GD205">
        <v>-1</v>
      </c>
      <c r="GE205">
        <v>-1</v>
      </c>
      <c r="GF205">
        <v>-1</v>
      </c>
      <c r="GG205">
        <v>-1</v>
      </c>
      <c r="GH205">
        <v>0</v>
      </c>
      <c r="GI205">
        <v>-1</v>
      </c>
      <c r="GJ205">
        <v>0</v>
      </c>
      <c r="GK205">
        <v>0</v>
      </c>
      <c r="GL205">
        <v>-1</v>
      </c>
      <c r="GM205">
        <v>-1</v>
      </c>
      <c r="GN205">
        <v>-1</v>
      </c>
      <c r="GO205">
        <v>-1</v>
      </c>
      <c r="GP205">
        <v>-1</v>
      </c>
      <c r="GQ205">
        <v>-1</v>
      </c>
      <c r="GR205">
        <v>-1</v>
      </c>
      <c r="GS205">
        <v>-1</v>
      </c>
      <c r="GT205">
        <v>0</v>
      </c>
      <c r="GU205">
        <v>0</v>
      </c>
      <c r="GV205">
        <v>0</v>
      </c>
      <c r="GW205">
        <v>0</v>
      </c>
    </row>
    <row r="206" spans="1:208" x14ac:dyDescent="0.35">
      <c r="A206" t="s">
        <v>1028</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c r="Z206">
        <v>1</v>
      </c>
      <c r="AA206">
        <v>1</v>
      </c>
      <c r="AB206">
        <v>-1</v>
      </c>
      <c r="AC206">
        <v>-1</v>
      </c>
      <c r="AD206">
        <v>-1</v>
      </c>
      <c r="AE206">
        <v>-1</v>
      </c>
      <c r="AF206">
        <v>-1</v>
      </c>
      <c r="AG206">
        <v>-1</v>
      </c>
      <c r="AH206">
        <v>-1</v>
      </c>
      <c r="AI206">
        <v>-1</v>
      </c>
      <c r="AJ206">
        <v>-1</v>
      </c>
      <c r="AK206">
        <v>-1</v>
      </c>
      <c r="AL206">
        <v>-1</v>
      </c>
      <c r="AM206">
        <v>-1</v>
      </c>
      <c r="AN206">
        <v>0</v>
      </c>
      <c r="AO206">
        <v>-1</v>
      </c>
      <c r="AP206">
        <v>-1</v>
      </c>
      <c r="AQ206">
        <v>-1</v>
      </c>
      <c r="AR206">
        <v>-1</v>
      </c>
      <c r="AS206">
        <v>-1</v>
      </c>
      <c r="AT206">
        <v>-1</v>
      </c>
      <c r="AU206">
        <v>-1</v>
      </c>
      <c r="AV206">
        <v>-1</v>
      </c>
      <c r="AW206">
        <v>-1</v>
      </c>
      <c r="AX206">
        <v>-1</v>
      </c>
      <c r="AY206">
        <v>-1</v>
      </c>
      <c r="AZ206">
        <v>-1</v>
      </c>
      <c r="BA206">
        <v>-1</v>
      </c>
      <c r="BB206">
        <v>-1</v>
      </c>
      <c r="BC206">
        <v>-1</v>
      </c>
      <c r="BD206">
        <v>-1</v>
      </c>
      <c r="BE206">
        <v>-1</v>
      </c>
      <c r="BF206">
        <v>-1</v>
      </c>
      <c r="BG206">
        <v>-1</v>
      </c>
      <c r="BH206">
        <v>-1</v>
      </c>
      <c r="BI206">
        <v>-1</v>
      </c>
      <c r="BJ206">
        <v>0</v>
      </c>
      <c r="BK206">
        <v>-1</v>
      </c>
      <c r="BL206">
        <v>-1</v>
      </c>
      <c r="BM206">
        <v>-1</v>
      </c>
      <c r="BN206">
        <v>-1</v>
      </c>
      <c r="BO206">
        <v>-1</v>
      </c>
      <c r="BP206">
        <v>-1</v>
      </c>
      <c r="BQ206">
        <v>-1</v>
      </c>
      <c r="BR206">
        <v>-1</v>
      </c>
      <c r="BS206">
        <v>-1</v>
      </c>
      <c r="BT206">
        <v>-1</v>
      </c>
      <c r="BU206">
        <v>-1</v>
      </c>
      <c r="BV206">
        <v>-1</v>
      </c>
      <c r="BW206">
        <v>-1</v>
      </c>
      <c r="BX206">
        <v>-1</v>
      </c>
      <c r="BY206">
        <v>-1</v>
      </c>
      <c r="BZ206">
        <v>-1</v>
      </c>
      <c r="CA206">
        <v>-1</v>
      </c>
      <c r="CB206">
        <v>-1</v>
      </c>
      <c r="CC206">
        <v>-1</v>
      </c>
      <c r="CD206">
        <v>-1</v>
      </c>
      <c r="CE206">
        <v>-1</v>
      </c>
      <c r="CF206">
        <v>-1</v>
      </c>
      <c r="CG206">
        <v>-1</v>
      </c>
      <c r="CH206">
        <v>-1</v>
      </c>
      <c r="CI206">
        <v>-1</v>
      </c>
      <c r="CJ206">
        <v>-1</v>
      </c>
      <c r="CK206">
        <v>-1</v>
      </c>
      <c r="CL206">
        <v>-1</v>
      </c>
      <c r="CM206">
        <v>-1</v>
      </c>
      <c r="CN206">
        <v>-1</v>
      </c>
      <c r="CO206">
        <v>-1</v>
      </c>
      <c r="CP206">
        <v>-1</v>
      </c>
      <c r="CQ206">
        <v>-1</v>
      </c>
      <c r="CR206">
        <v>-1</v>
      </c>
      <c r="CS206">
        <v>-1</v>
      </c>
      <c r="CT206">
        <v>-1</v>
      </c>
      <c r="CU206">
        <v>0</v>
      </c>
      <c r="CV206">
        <v>-1</v>
      </c>
      <c r="CW206">
        <v>-1</v>
      </c>
      <c r="CX206">
        <v>-1</v>
      </c>
      <c r="CY206">
        <v>-1</v>
      </c>
      <c r="CZ206">
        <v>-1</v>
      </c>
      <c r="DA206">
        <v>-1</v>
      </c>
      <c r="DB206">
        <v>-1</v>
      </c>
      <c r="DC206">
        <v>-1</v>
      </c>
      <c r="DD206">
        <v>-1</v>
      </c>
      <c r="DE206">
        <v>-1</v>
      </c>
      <c r="DF206">
        <v>-1</v>
      </c>
      <c r="DG206">
        <v>-1</v>
      </c>
      <c r="DH206">
        <v>-1</v>
      </c>
      <c r="DI206">
        <v>-1</v>
      </c>
      <c r="DJ206">
        <v>-1</v>
      </c>
      <c r="DK206">
        <v>-1</v>
      </c>
      <c r="DL206">
        <v>-1</v>
      </c>
      <c r="DM206">
        <v>-1</v>
      </c>
      <c r="DN206">
        <v>-1</v>
      </c>
      <c r="DO206">
        <v>-1</v>
      </c>
      <c r="DP206">
        <v>-1</v>
      </c>
      <c r="DQ206">
        <v>-1</v>
      </c>
      <c r="DR206">
        <v>-1</v>
      </c>
      <c r="DS206">
        <v>-1</v>
      </c>
      <c r="DT206">
        <v>-1</v>
      </c>
      <c r="DU206">
        <v>-1</v>
      </c>
      <c r="DV206">
        <v>-1</v>
      </c>
      <c r="DW206">
        <v>-1</v>
      </c>
      <c r="DX206">
        <v>-1</v>
      </c>
      <c r="DY206">
        <v>-1</v>
      </c>
      <c r="DZ206">
        <v>-1</v>
      </c>
      <c r="EA206">
        <v>-1</v>
      </c>
      <c r="EB206">
        <v>-1</v>
      </c>
      <c r="EC206">
        <v>-1</v>
      </c>
      <c r="ED206">
        <v>-1</v>
      </c>
      <c r="EE206">
        <v>-1</v>
      </c>
      <c r="EF206">
        <v>-1</v>
      </c>
      <c r="EG206">
        <v>-1</v>
      </c>
      <c r="EH206">
        <v>-1</v>
      </c>
      <c r="EI206">
        <v>-1</v>
      </c>
      <c r="EJ206">
        <v>-1</v>
      </c>
      <c r="EK206">
        <v>-1</v>
      </c>
      <c r="EL206">
        <v>2</v>
      </c>
      <c r="EM206">
        <v>-1</v>
      </c>
      <c r="EN206">
        <v>-1</v>
      </c>
      <c r="EO206">
        <v>-1</v>
      </c>
      <c r="EP206">
        <v>-1</v>
      </c>
      <c r="EQ206">
        <v>-1</v>
      </c>
      <c r="ER206">
        <v>-1</v>
      </c>
      <c r="ES206">
        <v>-1</v>
      </c>
      <c r="ET206">
        <v>-1</v>
      </c>
      <c r="EU206">
        <v>-1</v>
      </c>
      <c r="EV206">
        <v>-1</v>
      </c>
      <c r="EW206">
        <v>-1</v>
      </c>
      <c r="EX206">
        <v>-1</v>
      </c>
      <c r="EY206">
        <v>1</v>
      </c>
      <c r="EZ206">
        <v>-1</v>
      </c>
      <c r="FA206">
        <v>-1</v>
      </c>
      <c r="FB206">
        <v>-1</v>
      </c>
      <c r="FC206">
        <v>-1</v>
      </c>
      <c r="FD206">
        <v>-1</v>
      </c>
      <c r="FE206">
        <v>1</v>
      </c>
      <c r="FF206">
        <v>1</v>
      </c>
      <c r="FG206">
        <v>1</v>
      </c>
      <c r="FH206">
        <v>2</v>
      </c>
      <c r="FI206">
        <v>-1</v>
      </c>
      <c r="FJ206">
        <v>-1</v>
      </c>
      <c r="FK206">
        <v>-1</v>
      </c>
      <c r="FL206">
        <v>-1</v>
      </c>
      <c r="FM206">
        <v>-1</v>
      </c>
      <c r="FN206">
        <v>-1</v>
      </c>
      <c r="FO206">
        <v>2</v>
      </c>
      <c r="FP206">
        <v>2</v>
      </c>
      <c r="FQ206">
        <v>-1</v>
      </c>
      <c r="FR206">
        <v>-1</v>
      </c>
      <c r="FS206">
        <v>-1</v>
      </c>
      <c r="FT206">
        <v>-1</v>
      </c>
      <c r="FU206">
        <v>-1</v>
      </c>
      <c r="FV206">
        <v>-1</v>
      </c>
      <c r="FW206">
        <v>-1</v>
      </c>
      <c r="FX206">
        <v>-1</v>
      </c>
      <c r="FY206">
        <v>-1</v>
      </c>
      <c r="FZ206">
        <v>-1</v>
      </c>
      <c r="GA206">
        <v>-1</v>
      </c>
      <c r="GB206">
        <v>0</v>
      </c>
      <c r="GC206">
        <v>-1</v>
      </c>
      <c r="GD206">
        <v>-1</v>
      </c>
      <c r="GE206">
        <v>-1</v>
      </c>
      <c r="GF206">
        <v>-1</v>
      </c>
      <c r="GG206">
        <v>-1</v>
      </c>
      <c r="GH206">
        <v>0</v>
      </c>
      <c r="GI206">
        <v>-1</v>
      </c>
      <c r="GJ206">
        <v>0</v>
      </c>
      <c r="GK206">
        <v>0</v>
      </c>
      <c r="GL206">
        <v>-1</v>
      </c>
      <c r="GM206">
        <v>-1</v>
      </c>
      <c r="GN206">
        <v>-1</v>
      </c>
      <c r="GO206">
        <v>-1</v>
      </c>
      <c r="GP206">
        <v>-1</v>
      </c>
      <c r="GQ206">
        <v>-1</v>
      </c>
      <c r="GR206">
        <v>-1</v>
      </c>
      <c r="GS206">
        <v>-1</v>
      </c>
      <c r="GT206">
        <v>0</v>
      </c>
      <c r="GU206">
        <v>0</v>
      </c>
      <c r="GV206">
        <v>0</v>
      </c>
      <c r="GW206">
        <v>0</v>
      </c>
      <c r="GX206">
        <v>0</v>
      </c>
    </row>
    <row r="207" spans="1:208" x14ac:dyDescent="0.35">
      <c r="A207" t="s">
        <v>1029</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c r="Z207">
        <v>1</v>
      </c>
      <c r="AA207">
        <v>1</v>
      </c>
      <c r="AB207">
        <v>-1</v>
      </c>
      <c r="AC207">
        <v>-1</v>
      </c>
      <c r="AD207">
        <v>-1</v>
      </c>
      <c r="AE207">
        <v>-1</v>
      </c>
      <c r="AF207">
        <v>-1</v>
      </c>
      <c r="AG207">
        <v>-1</v>
      </c>
      <c r="AH207">
        <v>-1</v>
      </c>
      <c r="AI207">
        <v>-1</v>
      </c>
      <c r="AJ207">
        <v>-1</v>
      </c>
      <c r="AK207">
        <v>-1</v>
      </c>
      <c r="AL207">
        <v>-1</v>
      </c>
      <c r="AM207">
        <v>-1</v>
      </c>
      <c r="AN207">
        <v>0</v>
      </c>
      <c r="AO207">
        <v>-1</v>
      </c>
      <c r="AP207">
        <v>-1</v>
      </c>
      <c r="AQ207">
        <v>-1</v>
      </c>
      <c r="AR207">
        <v>-1</v>
      </c>
      <c r="AS207">
        <v>-1</v>
      </c>
      <c r="AT207">
        <v>-1</v>
      </c>
      <c r="AU207">
        <v>-1</v>
      </c>
      <c r="AV207">
        <v>-1</v>
      </c>
      <c r="AW207">
        <v>-1</v>
      </c>
      <c r="AX207">
        <v>-1</v>
      </c>
      <c r="AY207">
        <v>-1</v>
      </c>
      <c r="AZ207">
        <v>-1</v>
      </c>
      <c r="BA207">
        <v>-1</v>
      </c>
      <c r="BB207">
        <v>-1</v>
      </c>
      <c r="BC207">
        <v>-1</v>
      </c>
      <c r="BD207">
        <v>-1</v>
      </c>
      <c r="BE207">
        <v>-1</v>
      </c>
      <c r="BF207">
        <v>-1</v>
      </c>
      <c r="BG207">
        <v>-1</v>
      </c>
      <c r="BH207">
        <v>-1</v>
      </c>
      <c r="BI207">
        <v>-1</v>
      </c>
      <c r="BJ207">
        <v>0</v>
      </c>
      <c r="BK207">
        <v>-1</v>
      </c>
      <c r="BL207">
        <v>-1</v>
      </c>
      <c r="BM207">
        <v>-1</v>
      </c>
      <c r="BN207">
        <v>-1</v>
      </c>
      <c r="BO207">
        <v>-1</v>
      </c>
      <c r="BP207">
        <v>-1</v>
      </c>
      <c r="BQ207">
        <v>-1</v>
      </c>
      <c r="BR207">
        <v>-1</v>
      </c>
      <c r="BS207">
        <v>-1</v>
      </c>
      <c r="BT207">
        <v>-1</v>
      </c>
      <c r="BU207">
        <v>-1</v>
      </c>
      <c r="BV207">
        <v>-1</v>
      </c>
      <c r="BW207">
        <v>-1</v>
      </c>
      <c r="BX207">
        <v>-1</v>
      </c>
      <c r="BY207">
        <v>-1</v>
      </c>
      <c r="BZ207">
        <v>-1</v>
      </c>
      <c r="CA207">
        <v>-1</v>
      </c>
      <c r="CB207">
        <v>-1</v>
      </c>
      <c r="CC207">
        <v>-1</v>
      </c>
      <c r="CD207">
        <v>-1</v>
      </c>
      <c r="CE207">
        <v>-1</v>
      </c>
      <c r="CF207">
        <v>-1</v>
      </c>
      <c r="CG207">
        <v>-1</v>
      </c>
      <c r="CH207">
        <v>-1</v>
      </c>
      <c r="CI207">
        <v>-1</v>
      </c>
      <c r="CJ207">
        <v>-1</v>
      </c>
      <c r="CK207">
        <v>-1</v>
      </c>
      <c r="CL207">
        <v>-1</v>
      </c>
      <c r="CM207">
        <v>-1</v>
      </c>
      <c r="CN207">
        <v>-1</v>
      </c>
      <c r="CO207">
        <v>-1</v>
      </c>
      <c r="CP207">
        <v>-1</v>
      </c>
      <c r="CQ207">
        <v>-1</v>
      </c>
      <c r="CR207">
        <v>-1</v>
      </c>
      <c r="CS207">
        <v>-1</v>
      </c>
      <c r="CT207">
        <v>-1</v>
      </c>
      <c r="CU207">
        <v>0</v>
      </c>
      <c r="CV207">
        <v>-1</v>
      </c>
      <c r="CW207">
        <v>-1</v>
      </c>
      <c r="CX207">
        <v>-1</v>
      </c>
      <c r="CY207">
        <v>-1</v>
      </c>
      <c r="CZ207">
        <v>-1</v>
      </c>
      <c r="DA207">
        <v>-1</v>
      </c>
      <c r="DB207">
        <v>-1</v>
      </c>
      <c r="DC207">
        <v>-1</v>
      </c>
      <c r="DD207">
        <v>-1</v>
      </c>
      <c r="DE207">
        <v>-1</v>
      </c>
      <c r="DF207">
        <v>-1</v>
      </c>
      <c r="DG207">
        <v>-1</v>
      </c>
      <c r="DH207">
        <v>-1</v>
      </c>
      <c r="DI207">
        <v>-1</v>
      </c>
      <c r="DJ207">
        <v>-1</v>
      </c>
      <c r="DK207">
        <v>-1</v>
      </c>
      <c r="DL207">
        <v>-1</v>
      </c>
      <c r="DM207">
        <v>-1</v>
      </c>
      <c r="DN207">
        <v>-1</v>
      </c>
      <c r="DO207">
        <v>-1</v>
      </c>
      <c r="DP207">
        <v>-1</v>
      </c>
      <c r="DQ207">
        <v>-1</v>
      </c>
      <c r="DR207">
        <v>-1</v>
      </c>
      <c r="DS207">
        <v>-1</v>
      </c>
      <c r="DT207">
        <v>-1</v>
      </c>
      <c r="DU207">
        <v>-1</v>
      </c>
      <c r="DV207">
        <v>-1</v>
      </c>
      <c r="DW207">
        <v>-1</v>
      </c>
      <c r="DX207">
        <v>-1</v>
      </c>
      <c r="DY207">
        <v>-1</v>
      </c>
      <c r="DZ207">
        <v>-1</v>
      </c>
      <c r="EA207">
        <v>-1</v>
      </c>
      <c r="EB207">
        <v>-1</v>
      </c>
      <c r="EC207">
        <v>-1</v>
      </c>
      <c r="ED207">
        <v>-1</v>
      </c>
      <c r="EE207">
        <v>-1</v>
      </c>
      <c r="EF207">
        <v>-1</v>
      </c>
      <c r="EG207">
        <v>-1</v>
      </c>
      <c r="EH207">
        <v>-1</v>
      </c>
      <c r="EI207">
        <v>-1</v>
      </c>
      <c r="EJ207">
        <v>-1</v>
      </c>
      <c r="EK207">
        <v>-1</v>
      </c>
      <c r="EL207">
        <v>2</v>
      </c>
      <c r="EM207">
        <v>-1</v>
      </c>
      <c r="EN207">
        <v>-1</v>
      </c>
      <c r="EO207">
        <v>-1</v>
      </c>
      <c r="EP207">
        <v>-1</v>
      </c>
      <c r="EQ207">
        <v>-1</v>
      </c>
      <c r="ER207">
        <v>-1</v>
      </c>
      <c r="ES207">
        <v>-1</v>
      </c>
      <c r="ET207">
        <v>-1</v>
      </c>
      <c r="EU207">
        <v>-1</v>
      </c>
      <c r="EV207">
        <v>-1</v>
      </c>
      <c r="EW207">
        <v>-1</v>
      </c>
      <c r="EX207">
        <v>-1</v>
      </c>
      <c r="EY207">
        <v>1</v>
      </c>
      <c r="EZ207">
        <v>-1</v>
      </c>
      <c r="FA207">
        <v>-1</v>
      </c>
      <c r="FB207">
        <v>-1</v>
      </c>
      <c r="FC207">
        <v>-1</v>
      </c>
      <c r="FD207">
        <v>-1</v>
      </c>
      <c r="FE207">
        <v>1</v>
      </c>
      <c r="FF207">
        <v>1</v>
      </c>
      <c r="FG207">
        <v>1</v>
      </c>
      <c r="FH207">
        <v>2</v>
      </c>
      <c r="FI207">
        <v>-1</v>
      </c>
      <c r="FJ207">
        <v>-1</v>
      </c>
      <c r="FK207">
        <v>-1</v>
      </c>
      <c r="FL207">
        <v>-1</v>
      </c>
      <c r="FM207">
        <v>-1</v>
      </c>
      <c r="FN207">
        <v>-1</v>
      </c>
      <c r="FO207">
        <v>2</v>
      </c>
      <c r="FP207">
        <v>2</v>
      </c>
      <c r="FQ207">
        <v>-1</v>
      </c>
      <c r="FR207">
        <v>-1</v>
      </c>
      <c r="FS207">
        <v>-1</v>
      </c>
      <c r="FT207">
        <v>-1</v>
      </c>
      <c r="FU207">
        <v>-1</v>
      </c>
      <c r="FV207">
        <v>-1</v>
      </c>
      <c r="FW207">
        <v>-1</v>
      </c>
      <c r="FX207">
        <v>-1</v>
      </c>
      <c r="FY207">
        <v>-1</v>
      </c>
      <c r="FZ207">
        <v>-1</v>
      </c>
      <c r="GA207">
        <v>-1</v>
      </c>
      <c r="GB207">
        <v>0</v>
      </c>
      <c r="GC207">
        <v>-1</v>
      </c>
      <c r="GD207">
        <v>-1</v>
      </c>
      <c r="GE207">
        <v>-1</v>
      </c>
      <c r="GF207">
        <v>-1</v>
      </c>
      <c r="GG207">
        <v>-1</v>
      </c>
      <c r="GH207">
        <v>0</v>
      </c>
      <c r="GI207">
        <v>-1</v>
      </c>
      <c r="GJ207">
        <v>0</v>
      </c>
      <c r="GK207">
        <v>0</v>
      </c>
      <c r="GL207">
        <v>-1</v>
      </c>
      <c r="GM207">
        <v>-1</v>
      </c>
      <c r="GN207">
        <v>-1</v>
      </c>
      <c r="GO207">
        <v>-1</v>
      </c>
      <c r="GP207">
        <v>-1</v>
      </c>
      <c r="GQ207">
        <v>-1</v>
      </c>
      <c r="GR207">
        <v>-1</v>
      </c>
      <c r="GS207">
        <v>-1</v>
      </c>
      <c r="GT207">
        <v>0</v>
      </c>
      <c r="GU207">
        <v>0</v>
      </c>
      <c r="GV207">
        <v>0</v>
      </c>
      <c r="GW207">
        <v>0</v>
      </c>
      <c r="GX207">
        <v>0</v>
      </c>
      <c r="GY207">
        <v>0</v>
      </c>
    </row>
    <row r="208" spans="1:208" x14ac:dyDescent="0.35">
      <c r="A208" t="s">
        <v>1030</v>
      </c>
      <c r="B208">
        <v>0.16666666666666666</v>
      </c>
      <c r="C208">
        <v>0</v>
      </c>
      <c r="D208">
        <v>1.1666666666666667</v>
      </c>
      <c r="E208">
        <v>-1</v>
      </c>
      <c r="F208">
        <v>-1</v>
      </c>
      <c r="G208">
        <v>-1</v>
      </c>
      <c r="H208">
        <v>-1</v>
      </c>
      <c r="I208">
        <v>1.1666666666666667</v>
      </c>
      <c r="J208">
        <v>-1</v>
      </c>
      <c r="K208">
        <v>-1</v>
      </c>
      <c r="L208">
        <v>1</v>
      </c>
      <c r="M208">
        <v>0.16666666666666666</v>
      </c>
      <c r="N208">
        <v>-1</v>
      </c>
      <c r="O208">
        <v>1</v>
      </c>
      <c r="P208">
        <v>1.1666666666666667</v>
      </c>
      <c r="Q208">
        <v>-1</v>
      </c>
      <c r="R208">
        <v>-1</v>
      </c>
      <c r="S208">
        <v>1.1666666666666667</v>
      </c>
      <c r="T208">
        <v>1</v>
      </c>
      <c r="U208">
        <v>1.1666666666666667</v>
      </c>
      <c r="V208">
        <v>0</v>
      </c>
      <c r="W208">
        <v>0</v>
      </c>
      <c r="X208">
        <v>-1</v>
      </c>
      <c r="Y208">
        <v>1.1666666666666667</v>
      </c>
      <c r="Z208">
        <v>1.1666666666666667</v>
      </c>
      <c r="AA208">
        <v>1.1666666666666667</v>
      </c>
      <c r="AB208">
        <v>0</v>
      </c>
      <c r="AC208">
        <v>0</v>
      </c>
      <c r="AD208">
        <v>-1</v>
      </c>
      <c r="AE208">
        <v>-1</v>
      </c>
      <c r="AF208">
        <v>-1</v>
      </c>
      <c r="AG208">
        <v>-1</v>
      </c>
      <c r="AH208">
        <v>-1</v>
      </c>
      <c r="AI208">
        <v>-1</v>
      </c>
      <c r="AJ208">
        <v>-1</v>
      </c>
      <c r="AK208">
        <v>-1</v>
      </c>
      <c r="AL208">
        <v>-1</v>
      </c>
      <c r="AM208">
        <v>-1</v>
      </c>
      <c r="AN208">
        <v>1</v>
      </c>
      <c r="AO208">
        <v>-1</v>
      </c>
      <c r="AP208">
        <v>-1</v>
      </c>
      <c r="AQ208">
        <v>-1</v>
      </c>
      <c r="AR208">
        <v>-1</v>
      </c>
      <c r="AS208">
        <v>-1</v>
      </c>
      <c r="AT208">
        <v>-1</v>
      </c>
      <c r="AU208">
        <v>-1</v>
      </c>
      <c r="AV208">
        <v>-1</v>
      </c>
      <c r="AW208">
        <v>-1</v>
      </c>
      <c r="AX208">
        <v>-1</v>
      </c>
      <c r="AY208">
        <v>-1</v>
      </c>
      <c r="AZ208">
        <v>-1</v>
      </c>
      <c r="BA208">
        <v>-1</v>
      </c>
      <c r="BB208">
        <v>-1</v>
      </c>
      <c r="BC208">
        <v>-1</v>
      </c>
      <c r="BD208">
        <v>-1</v>
      </c>
      <c r="BE208">
        <v>-1</v>
      </c>
      <c r="BF208">
        <v>-1</v>
      </c>
      <c r="BG208">
        <v>-1</v>
      </c>
      <c r="BH208">
        <v>-1</v>
      </c>
      <c r="BI208">
        <v>-1</v>
      </c>
      <c r="BJ208">
        <v>1.1666666666666667</v>
      </c>
      <c r="BK208">
        <v>-1</v>
      </c>
      <c r="BL208">
        <v>-1</v>
      </c>
      <c r="BM208">
        <v>-1</v>
      </c>
      <c r="BN208">
        <v>-1</v>
      </c>
      <c r="BO208">
        <v>-1</v>
      </c>
      <c r="BP208">
        <v>-1</v>
      </c>
      <c r="BQ208">
        <v>-1</v>
      </c>
      <c r="BR208">
        <v>-1</v>
      </c>
      <c r="BS208">
        <v>-1</v>
      </c>
      <c r="BT208">
        <v>0</v>
      </c>
      <c r="BU208">
        <v>-1</v>
      </c>
      <c r="BV208">
        <v>-1</v>
      </c>
      <c r="BW208">
        <v>-1</v>
      </c>
      <c r="BX208">
        <v>-1</v>
      </c>
      <c r="BY208">
        <v>-1</v>
      </c>
      <c r="BZ208">
        <v>-1</v>
      </c>
      <c r="CA208">
        <v>-1</v>
      </c>
      <c r="CB208">
        <v>-1</v>
      </c>
      <c r="CC208">
        <v>-1</v>
      </c>
      <c r="CD208">
        <v>-1</v>
      </c>
      <c r="CE208">
        <v>-1</v>
      </c>
      <c r="CF208">
        <v>0</v>
      </c>
      <c r="CG208">
        <v>-1</v>
      </c>
      <c r="CH208">
        <v>-1</v>
      </c>
      <c r="CI208">
        <v>-1</v>
      </c>
      <c r="CJ208">
        <v>-1</v>
      </c>
      <c r="CK208">
        <v>-1</v>
      </c>
      <c r="CL208">
        <v>-1</v>
      </c>
      <c r="CM208">
        <v>-1</v>
      </c>
      <c r="CN208">
        <v>-1</v>
      </c>
      <c r="CO208">
        <v>-1</v>
      </c>
      <c r="CP208">
        <v>-1</v>
      </c>
      <c r="CQ208">
        <v>-1</v>
      </c>
      <c r="CR208">
        <v>-1</v>
      </c>
      <c r="CS208">
        <v>-1</v>
      </c>
      <c r="CT208">
        <v>-1</v>
      </c>
      <c r="CU208">
        <v>1.1666666666666667</v>
      </c>
      <c r="CV208">
        <v>-1</v>
      </c>
      <c r="CW208">
        <v>-1</v>
      </c>
      <c r="CX208">
        <v>-1</v>
      </c>
      <c r="CY208">
        <v>-1</v>
      </c>
      <c r="CZ208">
        <v>-1</v>
      </c>
      <c r="DA208">
        <v>-1</v>
      </c>
      <c r="DB208">
        <v>-1</v>
      </c>
      <c r="DC208">
        <v>-1</v>
      </c>
      <c r="DD208">
        <v>-1</v>
      </c>
      <c r="DE208">
        <v>-1</v>
      </c>
      <c r="DF208">
        <v>-1</v>
      </c>
      <c r="DG208">
        <v>-1</v>
      </c>
      <c r="DH208">
        <v>-1</v>
      </c>
      <c r="DI208">
        <v>-1</v>
      </c>
      <c r="DJ208">
        <v>-1</v>
      </c>
      <c r="DK208">
        <v>-1</v>
      </c>
      <c r="DL208">
        <v>-1</v>
      </c>
      <c r="DM208">
        <v>-1</v>
      </c>
      <c r="DN208">
        <v>-1</v>
      </c>
      <c r="DO208">
        <v>-1</v>
      </c>
      <c r="DP208">
        <v>-1</v>
      </c>
      <c r="DQ208">
        <v>-1</v>
      </c>
      <c r="DR208">
        <v>0.16666666666666666</v>
      </c>
      <c r="DS208">
        <v>0.16666666666666666</v>
      </c>
      <c r="DT208">
        <v>-1</v>
      </c>
      <c r="DU208">
        <v>-1</v>
      </c>
      <c r="DV208">
        <v>-1</v>
      </c>
      <c r="DW208">
        <v>-1</v>
      </c>
      <c r="DX208">
        <v>-1</v>
      </c>
      <c r="DY208">
        <v>-1</v>
      </c>
      <c r="DZ208">
        <v>-1</v>
      </c>
      <c r="EA208">
        <v>-1</v>
      </c>
      <c r="EB208">
        <v>-1</v>
      </c>
      <c r="EC208">
        <v>-1</v>
      </c>
      <c r="ED208">
        <v>-1</v>
      </c>
      <c r="EE208">
        <v>-1</v>
      </c>
      <c r="EF208">
        <v>-1</v>
      </c>
      <c r="EG208">
        <v>-1</v>
      </c>
      <c r="EH208">
        <v>-1</v>
      </c>
      <c r="EI208">
        <v>-1</v>
      </c>
      <c r="EJ208">
        <v>-1</v>
      </c>
      <c r="EK208">
        <v>-1</v>
      </c>
      <c r="EL208">
        <v>2</v>
      </c>
      <c r="EM208">
        <v>-1</v>
      </c>
      <c r="EN208">
        <v>-1</v>
      </c>
      <c r="EO208">
        <v>-1</v>
      </c>
      <c r="EP208">
        <v>-1</v>
      </c>
      <c r="EQ208">
        <v>-1</v>
      </c>
      <c r="ER208">
        <v>-1</v>
      </c>
      <c r="ES208">
        <v>-1</v>
      </c>
      <c r="ET208">
        <v>-1</v>
      </c>
      <c r="EU208">
        <v>-1</v>
      </c>
      <c r="EV208">
        <v>-1</v>
      </c>
      <c r="EW208">
        <v>-1</v>
      </c>
      <c r="EX208">
        <v>-1</v>
      </c>
      <c r="EY208">
        <v>1.1666666666666667</v>
      </c>
      <c r="EZ208">
        <v>-1</v>
      </c>
      <c r="FA208">
        <v>-1</v>
      </c>
      <c r="FB208">
        <v>-1</v>
      </c>
      <c r="FC208">
        <v>-1</v>
      </c>
      <c r="FD208">
        <v>-1</v>
      </c>
      <c r="FE208">
        <v>1.1666666666666667</v>
      </c>
      <c r="FF208">
        <v>1.1666666666666667</v>
      </c>
      <c r="FG208">
        <v>1.1666666666666667</v>
      </c>
      <c r="FH208">
        <v>2</v>
      </c>
      <c r="FI208">
        <v>-1</v>
      </c>
      <c r="FJ208">
        <v>-1</v>
      </c>
      <c r="FK208">
        <v>-1</v>
      </c>
      <c r="FL208">
        <v>-1</v>
      </c>
      <c r="FM208">
        <v>-1</v>
      </c>
      <c r="FN208">
        <v>0</v>
      </c>
      <c r="FO208">
        <v>2</v>
      </c>
      <c r="FP208">
        <v>2</v>
      </c>
      <c r="FQ208">
        <v>0</v>
      </c>
      <c r="FR208">
        <v>0</v>
      </c>
      <c r="FS208">
        <v>0</v>
      </c>
      <c r="FT208">
        <v>0</v>
      </c>
      <c r="FU208">
        <v>-1</v>
      </c>
      <c r="FV208">
        <v>-1</v>
      </c>
      <c r="FW208">
        <v>-1</v>
      </c>
      <c r="FX208">
        <v>-1</v>
      </c>
      <c r="FY208">
        <v>-1</v>
      </c>
      <c r="FZ208">
        <v>-1</v>
      </c>
      <c r="GA208">
        <v>-1</v>
      </c>
      <c r="GB208">
        <v>1.1666666666666667</v>
      </c>
      <c r="GC208">
        <v>-1</v>
      </c>
      <c r="GD208">
        <v>-1</v>
      </c>
      <c r="GE208">
        <v>-1</v>
      </c>
      <c r="GF208">
        <v>-1</v>
      </c>
      <c r="GG208">
        <v>-1</v>
      </c>
      <c r="GH208">
        <v>1.1666666666666667</v>
      </c>
      <c r="GI208">
        <v>-1</v>
      </c>
      <c r="GJ208">
        <v>1.1666666666666667</v>
      </c>
      <c r="GK208">
        <v>1.1666666666666667</v>
      </c>
      <c r="GL208">
        <v>-1</v>
      </c>
      <c r="GM208">
        <v>-1</v>
      </c>
      <c r="GN208">
        <v>-1</v>
      </c>
      <c r="GO208">
        <v>-1</v>
      </c>
      <c r="GP208">
        <v>-1</v>
      </c>
      <c r="GQ208">
        <v>-1</v>
      </c>
      <c r="GR208">
        <v>-1</v>
      </c>
      <c r="GS208">
        <v>-1</v>
      </c>
      <c r="GT208">
        <v>1.1666666666666667</v>
      </c>
      <c r="GU208">
        <v>1.1666666666666667</v>
      </c>
      <c r="GV208">
        <v>1.1666666666666667</v>
      </c>
      <c r="GW208">
        <v>1.1666666666666667</v>
      </c>
      <c r="GX208">
        <v>1.1666666666666667</v>
      </c>
      <c r="GY208">
        <v>1.1666666666666667</v>
      </c>
      <c r="GZ208">
        <v>0</v>
      </c>
    </row>
    <row r="209" spans="1:224" x14ac:dyDescent="0.35">
      <c r="A209" t="s">
        <v>1031</v>
      </c>
      <c r="B209">
        <v>-1</v>
      </c>
      <c r="C209">
        <v>-1</v>
      </c>
      <c r="D209">
        <v>1.1666666666666667</v>
      </c>
      <c r="E209">
        <v>-1</v>
      </c>
      <c r="F209">
        <v>-1</v>
      </c>
      <c r="G209">
        <v>-1</v>
      </c>
      <c r="H209">
        <v>-1</v>
      </c>
      <c r="I209">
        <v>1.1666666666666667</v>
      </c>
      <c r="J209">
        <v>-1</v>
      </c>
      <c r="K209">
        <v>-1</v>
      </c>
      <c r="L209">
        <v>1</v>
      </c>
      <c r="M209">
        <v>-1</v>
      </c>
      <c r="N209">
        <v>-1</v>
      </c>
      <c r="O209">
        <v>1</v>
      </c>
      <c r="P209">
        <v>1.1666666666666667</v>
      </c>
      <c r="Q209">
        <v>-1</v>
      </c>
      <c r="R209">
        <v>-1</v>
      </c>
      <c r="S209">
        <v>1.1666666666666667</v>
      </c>
      <c r="T209">
        <v>1</v>
      </c>
      <c r="U209">
        <v>1.1666666666666667</v>
      </c>
      <c r="V209">
        <v>-1</v>
      </c>
      <c r="W209">
        <v>-1</v>
      </c>
      <c r="X209">
        <v>-1</v>
      </c>
      <c r="Y209">
        <v>1.1666666666666667</v>
      </c>
      <c r="Z209">
        <v>1.1666666666666667</v>
      </c>
      <c r="AA209">
        <v>1.1666666666666667</v>
      </c>
      <c r="AB209">
        <v>-1</v>
      </c>
      <c r="AC209">
        <v>-1</v>
      </c>
      <c r="AD209">
        <v>-1</v>
      </c>
      <c r="AE209">
        <v>-1</v>
      </c>
      <c r="AF209">
        <v>-1</v>
      </c>
      <c r="AG209">
        <v>-1</v>
      </c>
      <c r="AH209">
        <v>-1</v>
      </c>
      <c r="AI209">
        <v>-1</v>
      </c>
      <c r="AJ209">
        <v>-1</v>
      </c>
      <c r="AK209">
        <v>-1</v>
      </c>
      <c r="AL209">
        <v>-1</v>
      </c>
      <c r="AM209">
        <v>-1</v>
      </c>
      <c r="AN209">
        <v>0</v>
      </c>
      <c r="AO209">
        <v>-1</v>
      </c>
      <c r="AP209">
        <v>-1</v>
      </c>
      <c r="AQ209">
        <v>-1</v>
      </c>
      <c r="AR209">
        <v>-1</v>
      </c>
      <c r="AS209">
        <v>-1</v>
      </c>
      <c r="AT209">
        <v>-1</v>
      </c>
      <c r="AU209">
        <v>-1</v>
      </c>
      <c r="AV209">
        <v>-1</v>
      </c>
      <c r="AW209">
        <v>-1</v>
      </c>
      <c r="AX209">
        <v>-1</v>
      </c>
      <c r="AY209">
        <v>-1</v>
      </c>
      <c r="AZ209">
        <v>-1</v>
      </c>
      <c r="BA209">
        <v>-1</v>
      </c>
      <c r="BB209">
        <v>-1</v>
      </c>
      <c r="BC209">
        <v>-1</v>
      </c>
      <c r="BD209">
        <v>-1</v>
      </c>
      <c r="BE209">
        <v>-1</v>
      </c>
      <c r="BF209">
        <v>-1</v>
      </c>
      <c r="BG209">
        <v>-1</v>
      </c>
      <c r="BH209">
        <v>-1</v>
      </c>
      <c r="BI209">
        <v>-1</v>
      </c>
      <c r="BJ209">
        <v>0.16666666666666666</v>
      </c>
      <c r="BK209">
        <v>-1</v>
      </c>
      <c r="BL209">
        <v>-1</v>
      </c>
      <c r="BM209">
        <v>-1</v>
      </c>
      <c r="BN209">
        <v>-1</v>
      </c>
      <c r="BO209">
        <v>-1</v>
      </c>
      <c r="BP209">
        <v>-1</v>
      </c>
      <c r="BQ209">
        <v>-1</v>
      </c>
      <c r="BR209">
        <v>-1</v>
      </c>
      <c r="BS209">
        <v>-1</v>
      </c>
      <c r="BT209">
        <v>-1</v>
      </c>
      <c r="BU209">
        <v>-1</v>
      </c>
      <c r="BV209">
        <v>-1</v>
      </c>
      <c r="BW209">
        <v>-1</v>
      </c>
      <c r="BX209">
        <v>-1</v>
      </c>
      <c r="BY209">
        <v>-1</v>
      </c>
      <c r="BZ209">
        <v>-1</v>
      </c>
      <c r="CA209">
        <v>-1</v>
      </c>
      <c r="CB209">
        <v>-1</v>
      </c>
      <c r="CC209">
        <v>-1</v>
      </c>
      <c r="CD209">
        <v>-1</v>
      </c>
      <c r="CE209">
        <v>-1</v>
      </c>
      <c r="CF209">
        <v>-1</v>
      </c>
      <c r="CG209">
        <v>-1</v>
      </c>
      <c r="CH209">
        <v>-1</v>
      </c>
      <c r="CI209">
        <v>-1</v>
      </c>
      <c r="CJ209">
        <v>-1</v>
      </c>
      <c r="CK209">
        <v>-1</v>
      </c>
      <c r="CL209">
        <v>-1</v>
      </c>
      <c r="CM209">
        <v>-1</v>
      </c>
      <c r="CN209">
        <v>-1</v>
      </c>
      <c r="CO209">
        <v>-1</v>
      </c>
      <c r="CP209">
        <v>-1</v>
      </c>
      <c r="CQ209">
        <v>-1</v>
      </c>
      <c r="CR209">
        <v>-1</v>
      </c>
      <c r="CS209">
        <v>-1</v>
      </c>
      <c r="CT209">
        <v>-1</v>
      </c>
      <c r="CU209">
        <v>0.16666666666666666</v>
      </c>
      <c r="CV209">
        <v>-1</v>
      </c>
      <c r="CW209">
        <v>-1</v>
      </c>
      <c r="CX209">
        <v>-1</v>
      </c>
      <c r="CY209">
        <v>-1</v>
      </c>
      <c r="CZ209">
        <v>-1</v>
      </c>
      <c r="DA209">
        <v>-1</v>
      </c>
      <c r="DB209">
        <v>-1</v>
      </c>
      <c r="DC209">
        <v>-1</v>
      </c>
      <c r="DD209">
        <v>-1</v>
      </c>
      <c r="DE209">
        <v>-1</v>
      </c>
      <c r="DF209">
        <v>-1</v>
      </c>
      <c r="DG209">
        <v>-1</v>
      </c>
      <c r="DH209">
        <v>-1</v>
      </c>
      <c r="DI209">
        <v>-1</v>
      </c>
      <c r="DJ209">
        <v>-1</v>
      </c>
      <c r="DK209">
        <v>-1</v>
      </c>
      <c r="DL209">
        <v>-1</v>
      </c>
      <c r="DM209">
        <v>-1</v>
      </c>
      <c r="DN209">
        <v>-1</v>
      </c>
      <c r="DO209">
        <v>-1</v>
      </c>
      <c r="DP209">
        <v>-1</v>
      </c>
      <c r="DQ209">
        <v>-1</v>
      </c>
      <c r="DR209">
        <v>-1</v>
      </c>
      <c r="DS209">
        <v>-1</v>
      </c>
      <c r="DT209">
        <v>-1</v>
      </c>
      <c r="DU209">
        <v>-1</v>
      </c>
      <c r="DV209">
        <v>-1</v>
      </c>
      <c r="DW209">
        <v>-1</v>
      </c>
      <c r="DX209">
        <v>-1</v>
      </c>
      <c r="DY209">
        <v>-1</v>
      </c>
      <c r="DZ209">
        <v>-1</v>
      </c>
      <c r="EA209">
        <v>-1</v>
      </c>
      <c r="EB209">
        <v>-1</v>
      </c>
      <c r="EC209">
        <v>-1</v>
      </c>
      <c r="ED209">
        <v>-1</v>
      </c>
      <c r="EE209">
        <v>-1</v>
      </c>
      <c r="EF209">
        <v>-1</v>
      </c>
      <c r="EG209">
        <v>-1</v>
      </c>
      <c r="EH209">
        <v>-1</v>
      </c>
      <c r="EI209">
        <v>-1</v>
      </c>
      <c r="EJ209">
        <v>-1</v>
      </c>
      <c r="EK209">
        <v>-1</v>
      </c>
      <c r="EL209">
        <v>2</v>
      </c>
      <c r="EM209">
        <v>-1</v>
      </c>
      <c r="EN209">
        <v>-1</v>
      </c>
      <c r="EO209">
        <v>-1</v>
      </c>
      <c r="EP209">
        <v>-1</v>
      </c>
      <c r="EQ209">
        <v>-1</v>
      </c>
      <c r="ER209">
        <v>-1</v>
      </c>
      <c r="ES209">
        <v>-1</v>
      </c>
      <c r="ET209">
        <v>-1</v>
      </c>
      <c r="EU209">
        <v>-1</v>
      </c>
      <c r="EV209">
        <v>-1</v>
      </c>
      <c r="EW209">
        <v>-1</v>
      </c>
      <c r="EX209">
        <v>-1</v>
      </c>
      <c r="EY209">
        <v>1.1666666666666667</v>
      </c>
      <c r="EZ209">
        <v>-1</v>
      </c>
      <c r="FA209">
        <v>-1</v>
      </c>
      <c r="FB209">
        <v>-1</v>
      </c>
      <c r="FC209">
        <v>-1</v>
      </c>
      <c r="FD209">
        <v>-1</v>
      </c>
      <c r="FE209">
        <v>1.1666666666666667</v>
      </c>
      <c r="FF209">
        <v>1.1666666666666667</v>
      </c>
      <c r="FG209">
        <v>1.1666666666666667</v>
      </c>
      <c r="FH209">
        <v>2</v>
      </c>
      <c r="FI209">
        <v>-1</v>
      </c>
      <c r="FJ209">
        <v>-1</v>
      </c>
      <c r="FK209">
        <v>-1</v>
      </c>
      <c r="FL209">
        <v>-1</v>
      </c>
      <c r="FM209">
        <v>-1</v>
      </c>
      <c r="FN209">
        <v>-1</v>
      </c>
      <c r="FO209">
        <v>2</v>
      </c>
      <c r="FP209">
        <v>2</v>
      </c>
      <c r="FQ209">
        <v>-1</v>
      </c>
      <c r="FR209">
        <v>-1</v>
      </c>
      <c r="FS209">
        <v>-1</v>
      </c>
      <c r="FT209">
        <v>-1</v>
      </c>
      <c r="FU209">
        <v>-1</v>
      </c>
      <c r="FV209">
        <v>-1</v>
      </c>
      <c r="FW209">
        <v>-1</v>
      </c>
      <c r="FX209">
        <v>-1</v>
      </c>
      <c r="FY209">
        <v>-1</v>
      </c>
      <c r="FZ209">
        <v>-1</v>
      </c>
      <c r="GA209">
        <v>-1</v>
      </c>
      <c r="GB209">
        <v>0.16666666666666666</v>
      </c>
      <c r="GC209">
        <v>-1</v>
      </c>
      <c r="GD209">
        <v>-1</v>
      </c>
      <c r="GE209">
        <v>-1</v>
      </c>
      <c r="GF209">
        <v>-1</v>
      </c>
      <c r="GG209">
        <v>-1</v>
      </c>
      <c r="GH209">
        <v>0.16666666666666666</v>
      </c>
      <c r="GI209">
        <v>-1</v>
      </c>
      <c r="GJ209">
        <v>0.16666666666666666</v>
      </c>
      <c r="GK209">
        <v>0.16666666666666666</v>
      </c>
      <c r="GL209">
        <v>-1</v>
      </c>
      <c r="GM209">
        <v>-1</v>
      </c>
      <c r="GN209">
        <v>-1</v>
      </c>
      <c r="GO209">
        <v>-1</v>
      </c>
      <c r="GP209">
        <v>-1</v>
      </c>
      <c r="GQ209">
        <v>-1</v>
      </c>
      <c r="GR209">
        <v>-1</v>
      </c>
      <c r="GS209">
        <v>-1</v>
      </c>
      <c r="GT209">
        <v>0.16666666666666666</v>
      </c>
      <c r="GU209">
        <v>0.16666666666666666</v>
      </c>
      <c r="GV209">
        <v>0.16666666666666666</v>
      </c>
      <c r="GW209">
        <v>0.16666666666666666</v>
      </c>
      <c r="GX209">
        <v>0.16666666666666666</v>
      </c>
      <c r="GY209">
        <v>0.16666666666666666</v>
      </c>
      <c r="GZ209">
        <v>-1</v>
      </c>
      <c r="HA209">
        <v>0</v>
      </c>
    </row>
    <row r="210" spans="1:224" x14ac:dyDescent="0.35">
      <c r="A210" t="s">
        <v>1032</v>
      </c>
      <c r="B210">
        <v>2.5</v>
      </c>
      <c r="C210">
        <v>3</v>
      </c>
      <c r="D210">
        <v>3.9999999999999996</v>
      </c>
      <c r="E210">
        <v>-1</v>
      </c>
      <c r="F210">
        <v>-1</v>
      </c>
      <c r="G210">
        <v>-1</v>
      </c>
      <c r="H210">
        <v>-1</v>
      </c>
      <c r="I210">
        <v>3.9999999999999996</v>
      </c>
      <c r="J210">
        <v>-1</v>
      </c>
      <c r="K210">
        <v>-1</v>
      </c>
      <c r="L210">
        <v>3.9999999999999996</v>
      </c>
      <c r="M210">
        <v>3</v>
      </c>
      <c r="N210">
        <v>0.16666666666666666</v>
      </c>
      <c r="O210">
        <v>3.9999999999999996</v>
      </c>
      <c r="P210">
        <v>3.9999999999999996</v>
      </c>
      <c r="Q210">
        <v>-1</v>
      </c>
      <c r="R210">
        <v>-1</v>
      </c>
      <c r="S210">
        <v>3.9999999999999996</v>
      </c>
      <c r="T210">
        <v>3.9999999999999996</v>
      </c>
      <c r="U210">
        <v>3.9999999999999996</v>
      </c>
      <c r="V210">
        <v>2.5</v>
      </c>
      <c r="W210">
        <v>2</v>
      </c>
      <c r="X210">
        <v>-1</v>
      </c>
      <c r="Y210">
        <v>3.9999999999999996</v>
      </c>
      <c r="Z210">
        <v>3.9999999999999996</v>
      </c>
      <c r="AA210">
        <v>3.9999999999999996</v>
      </c>
      <c r="AB210">
        <v>2.5</v>
      </c>
      <c r="AC210">
        <v>2.5</v>
      </c>
      <c r="AD210">
        <v>2.5</v>
      </c>
      <c r="AE210">
        <v>-1</v>
      </c>
      <c r="AF210">
        <v>-1</v>
      </c>
      <c r="AG210">
        <v>-1</v>
      </c>
      <c r="AH210">
        <v>-1</v>
      </c>
      <c r="AI210">
        <v>-1</v>
      </c>
      <c r="AJ210">
        <v>-1</v>
      </c>
      <c r="AK210">
        <v>-1</v>
      </c>
      <c r="AL210">
        <v>-1</v>
      </c>
      <c r="AM210">
        <v>-1</v>
      </c>
      <c r="AN210">
        <v>3.4999999999999996</v>
      </c>
      <c r="AO210">
        <v>-1</v>
      </c>
      <c r="AP210">
        <v>-1</v>
      </c>
      <c r="AQ210">
        <v>-1</v>
      </c>
      <c r="AR210">
        <v>-1</v>
      </c>
      <c r="AS210">
        <v>-1</v>
      </c>
      <c r="AT210">
        <v>-1</v>
      </c>
      <c r="AU210">
        <v>-1</v>
      </c>
      <c r="AV210">
        <v>-1</v>
      </c>
      <c r="AW210">
        <v>-1</v>
      </c>
      <c r="AX210">
        <v>-1</v>
      </c>
      <c r="AY210">
        <v>-1</v>
      </c>
      <c r="AZ210">
        <v>-1</v>
      </c>
      <c r="BA210">
        <v>-1</v>
      </c>
      <c r="BB210">
        <v>-1</v>
      </c>
      <c r="BC210">
        <v>-1</v>
      </c>
      <c r="BD210">
        <v>1.5</v>
      </c>
      <c r="BE210">
        <v>2.5</v>
      </c>
      <c r="BF210">
        <v>-1</v>
      </c>
      <c r="BG210">
        <v>2.5</v>
      </c>
      <c r="BH210">
        <v>2.5</v>
      </c>
      <c r="BI210">
        <v>-1</v>
      </c>
      <c r="BJ210">
        <v>3.4999999999999996</v>
      </c>
      <c r="BK210">
        <v>-1</v>
      </c>
      <c r="BL210">
        <v>-1</v>
      </c>
      <c r="BM210">
        <v>-1</v>
      </c>
      <c r="BN210">
        <v>-1</v>
      </c>
      <c r="BO210">
        <v>-1</v>
      </c>
      <c r="BP210">
        <v>-1</v>
      </c>
      <c r="BQ210">
        <v>-1</v>
      </c>
      <c r="BR210">
        <v>2</v>
      </c>
      <c r="BS210">
        <v>-1</v>
      </c>
      <c r="BT210">
        <v>3</v>
      </c>
      <c r="BU210">
        <v>-1</v>
      </c>
      <c r="BV210">
        <v>0.5</v>
      </c>
      <c r="BW210">
        <v>-1</v>
      </c>
      <c r="BX210">
        <v>-1</v>
      </c>
      <c r="BY210">
        <v>-1</v>
      </c>
      <c r="BZ210">
        <v>-1</v>
      </c>
      <c r="CA210">
        <v>-1</v>
      </c>
      <c r="CB210">
        <v>2.5</v>
      </c>
      <c r="CC210">
        <v>-1</v>
      </c>
      <c r="CD210">
        <v>1.8333333333333335</v>
      </c>
      <c r="CE210">
        <v>-1</v>
      </c>
      <c r="CF210">
        <v>3</v>
      </c>
      <c r="CG210">
        <v>-1</v>
      </c>
      <c r="CH210">
        <v>-1</v>
      </c>
      <c r="CI210">
        <v>-1</v>
      </c>
      <c r="CJ210">
        <v>-1</v>
      </c>
      <c r="CK210">
        <v>-1</v>
      </c>
      <c r="CL210">
        <v>2</v>
      </c>
      <c r="CM210">
        <v>-1</v>
      </c>
      <c r="CN210">
        <v>-1</v>
      </c>
      <c r="CO210">
        <v>1.5</v>
      </c>
      <c r="CP210">
        <v>-1</v>
      </c>
      <c r="CQ210">
        <v>-1</v>
      </c>
      <c r="CR210">
        <v>3</v>
      </c>
      <c r="CS210">
        <v>-1</v>
      </c>
      <c r="CT210">
        <v>-1</v>
      </c>
      <c r="CU210">
        <v>3.4999999999999996</v>
      </c>
      <c r="CV210">
        <v>-1</v>
      </c>
      <c r="CW210">
        <v>-1</v>
      </c>
      <c r="CX210">
        <v>-1</v>
      </c>
      <c r="CY210">
        <v>-1</v>
      </c>
      <c r="CZ210">
        <v>-1</v>
      </c>
      <c r="DA210">
        <v>-1</v>
      </c>
      <c r="DB210">
        <v>-1</v>
      </c>
      <c r="DC210">
        <v>-1</v>
      </c>
      <c r="DD210">
        <v>2.5</v>
      </c>
      <c r="DE210">
        <v>-1</v>
      </c>
      <c r="DF210">
        <v>-1</v>
      </c>
      <c r="DG210">
        <v>-1</v>
      </c>
      <c r="DH210">
        <v>-1</v>
      </c>
      <c r="DI210">
        <v>0.99999999999999989</v>
      </c>
      <c r="DJ210">
        <v>-1</v>
      </c>
      <c r="DK210">
        <v>-1</v>
      </c>
      <c r="DL210">
        <v>1.5</v>
      </c>
      <c r="DM210">
        <v>-1</v>
      </c>
      <c r="DN210">
        <v>-1</v>
      </c>
      <c r="DO210">
        <v>-1</v>
      </c>
      <c r="DP210">
        <v>-1</v>
      </c>
      <c r="DQ210">
        <v>0.83333333333333326</v>
      </c>
      <c r="DR210">
        <v>3</v>
      </c>
      <c r="DS210">
        <v>2.5</v>
      </c>
      <c r="DT210">
        <v>2</v>
      </c>
      <c r="DU210">
        <v>-1</v>
      </c>
      <c r="DV210">
        <v>-1</v>
      </c>
      <c r="DW210">
        <v>2.5</v>
      </c>
      <c r="DX210">
        <v>-1</v>
      </c>
      <c r="DY210">
        <v>-1</v>
      </c>
      <c r="DZ210">
        <v>-1</v>
      </c>
      <c r="EA210">
        <v>2.5</v>
      </c>
      <c r="EB210">
        <v>-1</v>
      </c>
      <c r="EC210">
        <v>2.5</v>
      </c>
      <c r="ED210">
        <v>-1</v>
      </c>
      <c r="EE210">
        <v>-1</v>
      </c>
      <c r="EF210">
        <v>2.5</v>
      </c>
      <c r="EG210">
        <v>-1</v>
      </c>
      <c r="EH210">
        <v>2.5</v>
      </c>
      <c r="EI210">
        <v>0</v>
      </c>
      <c r="EJ210">
        <v>-1</v>
      </c>
      <c r="EK210">
        <v>-1</v>
      </c>
      <c r="EL210">
        <v>2.1666666666666665</v>
      </c>
      <c r="EM210">
        <v>1.3333333333333333</v>
      </c>
      <c r="EN210">
        <v>-1</v>
      </c>
      <c r="EO210">
        <v>2.5</v>
      </c>
      <c r="EP210">
        <v>2.5</v>
      </c>
      <c r="EQ210">
        <v>-1</v>
      </c>
      <c r="ER210">
        <v>-1</v>
      </c>
      <c r="ES210">
        <v>-1</v>
      </c>
      <c r="ET210">
        <v>-1</v>
      </c>
      <c r="EU210">
        <v>-1</v>
      </c>
      <c r="EV210">
        <v>-1</v>
      </c>
      <c r="EW210">
        <v>2.5</v>
      </c>
      <c r="EX210">
        <v>1.3333333333333335</v>
      </c>
      <c r="EY210">
        <v>3.4999999999999996</v>
      </c>
      <c r="EZ210">
        <v>2</v>
      </c>
      <c r="FA210">
        <v>1.3333333333333335</v>
      </c>
      <c r="FB210">
        <v>-1</v>
      </c>
      <c r="FC210">
        <v>1.3333333333333333</v>
      </c>
      <c r="FD210">
        <v>-1</v>
      </c>
      <c r="FE210">
        <v>3.9999999999999996</v>
      </c>
      <c r="FF210">
        <v>3.9999999999999996</v>
      </c>
      <c r="FG210">
        <v>3.4999999999999996</v>
      </c>
      <c r="FH210">
        <v>2.1666666666666665</v>
      </c>
      <c r="FI210">
        <v>-1</v>
      </c>
      <c r="FJ210">
        <v>1.3333333333333335</v>
      </c>
      <c r="FK210">
        <v>-1</v>
      </c>
      <c r="FL210">
        <v>-1</v>
      </c>
      <c r="FM210">
        <v>-1</v>
      </c>
      <c r="FN210">
        <v>2</v>
      </c>
      <c r="FO210">
        <v>2.1666666666666665</v>
      </c>
      <c r="FP210">
        <v>2.6666666666666665</v>
      </c>
      <c r="FQ210">
        <v>2</v>
      </c>
      <c r="FR210">
        <v>2</v>
      </c>
      <c r="FS210">
        <v>2</v>
      </c>
      <c r="FT210">
        <v>2</v>
      </c>
      <c r="FU210">
        <v>-1</v>
      </c>
      <c r="FV210">
        <v>-1</v>
      </c>
      <c r="FW210">
        <v>2.5</v>
      </c>
      <c r="FX210">
        <v>2.5</v>
      </c>
      <c r="FY210">
        <v>-1</v>
      </c>
      <c r="FZ210">
        <v>-1</v>
      </c>
      <c r="GA210">
        <v>2.5</v>
      </c>
      <c r="GB210">
        <v>3.9999999999999996</v>
      </c>
      <c r="GC210">
        <v>1</v>
      </c>
      <c r="GD210">
        <v>-1</v>
      </c>
      <c r="GE210">
        <v>1</v>
      </c>
      <c r="GF210">
        <v>0.5</v>
      </c>
      <c r="GG210">
        <v>-1</v>
      </c>
      <c r="GH210">
        <v>3.9999999999999996</v>
      </c>
      <c r="GI210">
        <v>-1</v>
      </c>
      <c r="GJ210">
        <v>3.9999999999999996</v>
      </c>
      <c r="GK210">
        <v>3.9999999999999996</v>
      </c>
      <c r="GL210">
        <v>1.5000000000000002</v>
      </c>
      <c r="GM210">
        <v>-1</v>
      </c>
      <c r="GN210">
        <v>3</v>
      </c>
      <c r="GO210">
        <v>2</v>
      </c>
      <c r="GP210">
        <v>-1</v>
      </c>
      <c r="GQ210">
        <v>-1</v>
      </c>
      <c r="GR210">
        <v>-1</v>
      </c>
      <c r="GS210">
        <v>2.5</v>
      </c>
      <c r="GT210">
        <v>2.9999999999999996</v>
      </c>
      <c r="GU210">
        <v>3.9999999999999996</v>
      </c>
      <c r="GV210">
        <v>3.9999999999999996</v>
      </c>
      <c r="GW210">
        <v>3.9999999999999996</v>
      </c>
      <c r="GX210">
        <v>3.9999999999999996</v>
      </c>
      <c r="GY210">
        <v>3.9999999999999996</v>
      </c>
      <c r="GZ210">
        <v>3</v>
      </c>
      <c r="HA210">
        <v>3.9999999999999996</v>
      </c>
      <c r="HB210">
        <v>0</v>
      </c>
    </row>
    <row r="211" spans="1:224" x14ac:dyDescent="0.35">
      <c r="A211" t="s">
        <v>1033</v>
      </c>
      <c r="B211">
        <v>1.5000000000000002</v>
      </c>
      <c r="C211">
        <v>1.6666666666666667</v>
      </c>
      <c r="D211">
        <v>2.9999999999999996</v>
      </c>
      <c r="E211">
        <v>-1</v>
      </c>
      <c r="F211">
        <v>-1</v>
      </c>
      <c r="G211">
        <v>-1</v>
      </c>
      <c r="H211">
        <v>-1</v>
      </c>
      <c r="I211">
        <v>2.9999999999999996</v>
      </c>
      <c r="J211">
        <v>-1</v>
      </c>
      <c r="K211">
        <v>-1</v>
      </c>
      <c r="L211">
        <v>2.5</v>
      </c>
      <c r="M211">
        <v>1.8333333333333335</v>
      </c>
      <c r="N211">
        <v>-1</v>
      </c>
      <c r="O211">
        <v>2.5</v>
      </c>
      <c r="P211">
        <v>2.9999999999999996</v>
      </c>
      <c r="Q211">
        <v>-1</v>
      </c>
      <c r="R211">
        <v>-1</v>
      </c>
      <c r="S211">
        <v>2.9999999999999996</v>
      </c>
      <c r="T211">
        <v>2.833333333333333</v>
      </c>
      <c r="U211">
        <v>2.9999999999999996</v>
      </c>
      <c r="V211">
        <v>1</v>
      </c>
      <c r="W211">
        <v>1</v>
      </c>
      <c r="X211">
        <v>-1</v>
      </c>
      <c r="Y211">
        <v>2.9999999999999996</v>
      </c>
      <c r="Z211">
        <v>2.9999999999999996</v>
      </c>
      <c r="AA211">
        <v>2.9999999999999996</v>
      </c>
      <c r="AB211">
        <v>1.1666666666666667</v>
      </c>
      <c r="AC211">
        <v>1.1666666666666667</v>
      </c>
      <c r="AD211">
        <v>0.16666666666666666</v>
      </c>
      <c r="AE211">
        <v>-1</v>
      </c>
      <c r="AF211">
        <v>-1</v>
      </c>
      <c r="AG211">
        <v>-1</v>
      </c>
      <c r="AH211">
        <v>-1</v>
      </c>
      <c r="AI211">
        <v>-1</v>
      </c>
      <c r="AJ211">
        <v>-1</v>
      </c>
      <c r="AK211">
        <v>-1</v>
      </c>
      <c r="AL211">
        <v>-1</v>
      </c>
      <c r="AM211">
        <v>-1</v>
      </c>
      <c r="AN211">
        <v>1</v>
      </c>
      <c r="AO211">
        <v>-1</v>
      </c>
      <c r="AP211">
        <v>-1</v>
      </c>
      <c r="AQ211">
        <v>-1</v>
      </c>
      <c r="AR211">
        <v>-1</v>
      </c>
      <c r="AS211">
        <v>-1</v>
      </c>
      <c r="AT211">
        <v>-1</v>
      </c>
      <c r="AU211">
        <v>-1</v>
      </c>
      <c r="AV211">
        <v>-1</v>
      </c>
      <c r="AW211">
        <v>-1</v>
      </c>
      <c r="AX211">
        <v>-1</v>
      </c>
      <c r="AY211">
        <v>-1</v>
      </c>
      <c r="AZ211">
        <v>-1</v>
      </c>
      <c r="BA211">
        <v>-1</v>
      </c>
      <c r="BB211">
        <v>-1</v>
      </c>
      <c r="BC211">
        <v>-1</v>
      </c>
      <c r="BD211">
        <v>-1</v>
      </c>
      <c r="BE211">
        <v>0</v>
      </c>
      <c r="BF211">
        <v>-1</v>
      </c>
      <c r="BG211">
        <v>0</v>
      </c>
      <c r="BH211">
        <v>0</v>
      </c>
      <c r="BI211">
        <v>-1</v>
      </c>
      <c r="BJ211">
        <v>1.5000000000000002</v>
      </c>
      <c r="BK211">
        <v>-1</v>
      </c>
      <c r="BL211">
        <v>-1</v>
      </c>
      <c r="BM211">
        <v>-1</v>
      </c>
      <c r="BN211">
        <v>-1</v>
      </c>
      <c r="BO211">
        <v>-1</v>
      </c>
      <c r="BP211">
        <v>-1</v>
      </c>
      <c r="BQ211">
        <v>-1</v>
      </c>
      <c r="BR211">
        <v>-1</v>
      </c>
      <c r="BS211">
        <v>-1</v>
      </c>
      <c r="BT211">
        <v>1.5</v>
      </c>
      <c r="BU211">
        <v>-1</v>
      </c>
      <c r="BV211">
        <v>-1</v>
      </c>
      <c r="BW211">
        <v>-1</v>
      </c>
      <c r="BX211">
        <v>-1</v>
      </c>
      <c r="BY211">
        <v>-1</v>
      </c>
      <c r="BZ211">
        <v>-1</v>
      </c>
      <c r="CA211">
        <v>-1</v>
      </c>
      <c r="CB211">
        <v>0.33333333333333331</v>
      </c>
      <c r="CC211">
        <v>-1</v>
      </c>
      <c r="CD211">
        <v>0</v>
      </c>
      <c r="CE211">
        <v>-1</v>
      </c>
      <c r="CF211">
        <v>1.5</v>
      </c>
      <c r="CG211">
        <v>-1</v>
      </c>
      <c r="CH211">
        <v>-1</v>
      </c>
      <c r="CI211">
        <v>-1</v>
      </c>
      <c r="CJ211">
        <v>-1</v>
      </c>
      <c r="CK211">
        <v>-1</v>
      </c>
      <c r="CL211">
        <v>-1</v>
      </c>
      <c r="CM211">
        <v>-1</v>
      </c>
      <c r="CN211">
        <v>-1</v>
      </c>
      <c r="CO211">
        <v>-1</v>
      </c>
      <c r="CP211">
        <v>-1</v>
      </c>
      <c r="CQ211">
        <v>-1</v>
      </c>
      <c r="CR211">
        <v>0.5</v>
      </c>
      <c r="CS211">
        <v>-1</v>
      </c>
      <c r="CT211">
        <v>-1</v>
      </c>
      <c r="CU211">
        <v>1.5000000000000002</v>
      </c>
      <c r="CV211">
        <v>-1</v>
      </c>
      <c r="CW211">
        <v>-1</v>
      </c>
      <c r="CX211">
        <v>-1</v>
      </c>
      <c r="CY211">
        <v>-1</v>
      </c>
      <c r="CZ211">
        <v>-1</v>
      </c>
      <c r="DA211">
        <v>-1</v>
      </c>
      <c r="DB211">
        <v>-1</v>
      </c>
      <c r="DC211">
        <v>-1</v>
      </c>
      <c r="DD211">
        <v>0.16666666666666666</v>
      </c>
      <c r="DE211">
        <v>-1</v>
      </c>
      <c r="DF211">
        <v>-1</v>
      </c>
      <c r="DG211">
        <v>-1</v>
      </c>
      <c r="DH211">
        <v>-1</v>
      </c>
      <c r="DI211">
        <v>-1</v>
      </c>
      <c r="DJ211">
        <v>-1</v>
      </c>
      <c r="DK211">
        <v>-1</v>
      </c>
      <c r="DL211">
        <v>-1</v>
      </c>
      <c r="DM211">
        <v>-1</v>
      </c>
      <c r="DN211">
        <v>-1</v>
      </c>
      <c r="DO211">
        <v>-1</v>
      </c>
      <c r="DP211">
        <v>-1</v>
      </c>
      <c r="DQ211">
        <v>-1</v>
      </c>
      <c r="DR211">
        <v>2</v>
      </c>
      <c r="DS211">
        <v>1.3333333333333335</v>
      </c>
      <c r="DT211">
        <v>-1</v>
      </c>
      <c r="DU211">
        <v>-1</v>
      </c>
      <c r="DV211">
        <v>-1</v>
      </c>
      <c r="DW211">
        <v>0</v>
      </c>
      <c r="DX211">
        <v>-1</v>
      </c>
      <c r="DY211">
        <v>-1</v>
      </c>
      <c r="DZ211">
        <v>-1</v>
      </c>
      <c r="EA211">
        <v>0.16666666666666666</v>
      </c>
      <c r="EB211">
        <v>-1</v>
      </c>
      <c r="EC211">
        <v>0</v>
      </c>
      <c r="ED211">
        <v>-1</v>
      </c>
      <c r="EE211">
        <v>-1</v>
      </c>
      <c r="EF211">
        <v>0.16666666666666666</v>
      </c>
      <c r="EG211">
        <v>-1</v>
      </c>
      <c r="EH211">
        <v>0</v>
      </c>
      <c r="EI211">
        <v>-1</v>
      </c>
      <c r="EJ211">
        <v>-1</v>
      </c>
      <c r="EK211">
        <v>-1</v>
      </c>
      <c r="EL211">
        <v>2</v>
      </c>
      <c r="EM211">
        <v>-1</v>
      </c>
      <c r="EN211">
        <v>-1</v>
      </c>
      <c r="EO211">
        <v>0</v>
      </c>
      <c r="EP211">
        <v>0.33333333333333331</v>
      </c>
      <c r="EQ211">
        <v>-1</v>
      </c>
      <c r="ER211">
        <v>-1</v>
      </c>
      <c r="ES211">
        <v>-1</v>
      </c>
      <c r="ET211">
        <v>-1</v>
      </c>
      <c r="EU211">
        <v>-1</v>
      </c>
      <c r="EV211">
        <v>-1</v>
      </c>
      <c r="EW211">
        <v>0.5</v>
      </c>
      <c r="EX211">
        <v>0</v>
      </c>
      <c r="EY211">
        <v>2.4999999999999996</v>
      </c>
      <c r="EZ211">
        <v>0</v>
      </c>
      <c r="FA211">
        <v>0</v>
      </c>
      <c r="FB211">
        <v>-1</v>
      </c>
      <c r="FC211">
        <v>-1</v>
      </c>
      <c r="FD211">
        <v>-1</v>
      </c>
      <c r="FE211">
        <v>2.9999999999999996</v>
      </c>
      <c r="FF211">
        <v>2.9999999999999996</v>
      </c>
      <c r="FG211">
        <v>2.4999999999999996</v>
      </c>
      <c r="FH211">
        <v>2</v>
      </c>
      <c r="FI211">
        <v>-1</v>
      </c>
      <c r="FJ211">
        <v>0</v>
      </c>
      <c r="FK211">
        <v>-1</v>
      </c>
      <c r="FL211">
        <v>-1</v>
      </c>
      <c r="FM211">
        <v>-1</v>
      </c>
      <c r="FN211">
        <v>1</v>
      </c>
      <c r="FO211">
        <v>2</v>
      </c>
      <c r="FP211">
        <v>2</v>
      </c>
      <c r="FQ211">
        <v>1</v>
      </c>
      <c r="FR211">
        <v>1</v>
      </c>
      <c r="FS211">
        <v>1</v>
      </c>
      <c r="FT211">
        <v>1</v>
      </c>
      <c r="FU211">
        <v>-1</v>
      </c>
      <c r="FV211">
        <v>-1</v>
      </c>
      <c r="FW211">
        <v>0</v>
      </c>
      <c r="FX211">
        <v>0</v>
      </c>
      <c r="FY211">
        <v>-1</v>
      </c>
      <c r="FZ211">
        <v>-1</v>
      </c>
      <c r="GA211">
        <v>0</v>
      </c>
      <c r="GB211">
        <v>2</v>
      </c>
      <c r="GC211">
        <v>0</v>
      </c>
      <c r="GD211">
        <v>-1</v>
      </c>
      <c r="GE211">
        <v>0</v>
      </c>
      <c r="GF211">
        <v>-1</v>
      </c>
      <c r="GG211">
        <v>-1</v>
      </c>
      <c r="GH211">
        <v>2</v>
      </c>
      <c r="GI211">
        <v>-1</v>
      </c>
      <c r="GJ211">
        <v>2</v>
      </c>
      <c r="GK211">
        <v>2</v>
      </c>
      <c r="GL211">
        <v>0</v>
      </c>
      <c r="GM211">
        <v>-1</v>
      </c>
      <c r="GN211">
        <v>0.83333333333333326</v>
      </c>
      <c r="GO211">
        <v>-1</v>
      </c>
      <c r="GP211">
        <v>-1</v>
      </c>
      <c r="GQ211">
        <v>-1</v>
      </c>
      <c r="GR211">
        <v>-1</v>
      </c>
      <c r="GS211">
        <v>0.5</v>
      </c>
      <c r="GT211">
        <v>1.5000000000000002</v>
      </c>
      <c r="GU211">
        <v>2</v>
      </c>
      <c r="GV211">
        <v>2</v>
      </c>
      <c r="GW211">
        <v>2</v>
      </c>
      <c r="GX211">
        <v>2</v>
      </c>
      <c r="GY211">
        <v>2</v>
      </c>
      <c r="GZ211">
        <v>1.8333333333333335</v>
      </c>
      <c r="HA211">
        <v>1.8333333333333335</v>
      </c>
      <c r="HB211">
        <v>-1</v>
      </c>
      <c r="HC211">
        <v>0</v>
      </c>
    </row>
    <row r="212" spans="1:224" x14ac:dyDescent="0.35">
      <c r="A212" t="s">
        <v>1034</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c r="Z212">
        <v>1</v>
      </c>
      <c r="AA212">
        <v>1</v>
      </c>
      <c r="AB212">
        <v>-1</v>
      </c>
      <c r="AC212">
        <v>-1</v>
      </c>
      <c r="AD212">
        <v>-1</v>
      </c>
      <c r="AE212">
        <v>-1</v>
      </c>
      <c r="AF212">
        <v>-1</v>
      </c>
      <c r="AG212">
        <v>-1</v>
      </c>
      <c r="AH212">
        <v>-1</v>
      </c>
      <c r="AI212">
        <v>-1</v>
      </c>
      <c r="AJ212">
        <v>-1</v>
      </c>
      <c r="AK212">
        <v>-1</v>
      </c>
      <c r="AL212">
        <v>-1</v>
      </c>
      <c r="AM212">
        <v>-1</v>
      </c>
      <c r="AN212">
        <v>0</v>
      </c>
      <c r="AO212">
        <v>-1</v>
      </c>
      <c r="AP212">
        <v>-1</v>
      </c>
      <c r="AQ212">
        <v>-1</v>
      </c>
      <c r="AR212">
        <v>-1</v>
      </c>
      <c r="AS212">
        <v>-1</v>
      </c>
      <c r="AT212">
        <v>-1</v>
      </c>
      <c r="AU212">
        <v>-1</v>
      </c>
      <c r="AV212">
        <v>-1</v>
      </c>
      <c r="AW212">
        <v>-1</v>
      </c>
      <c r="AX212">
        <v>-1</v>
      </c>
      <c r="AY212">
        <v>-1</v>
      </c>
      <c r="AZ212">
        <v>-1</v>
      </c>
      <c r="BA212">
        <v>-1</v>
      </c>
      <c r="BB212">
        <v>-1</v>
      </c>
      <c r="BC212">
        <v>-1</v>
      </c>
      <c r="BD212">
        <v>-1</v>
      </c>
      <c r="BE212">
        <v>-1</v>
      </c>
      <c r="BF212">
        <v>-1</v>
      </c>
      <c r="BG212">
        <v>-1</v>
      </c>
      <c r="BH212">
        <v>-1</v>
      </c>
      <c r="BI212">
        <v>-1</v>
      </c>
      <c r="BJ212">
        <v>0</v>
      </c>
      <c r="BK212">
        <v>-1</v>
      </c>
      <c r="BL212">
        <v>-1</v>
      </c>
      <c r="BM212">
        <v>-1</v>
      </c>
      <c r="BN212">
        <v>-1</v>
      </c>
      <c r="BO212">
        <v>-1</v>
      </c>
      <c r="BP212">
        <v>-1</v>
      </c>
      <c r="BQ212">
        <v>-1</v>
      </c>
      <c r="BR212">
        <v>-1</v>
      </c>
      <c r="BS212">
        <v>-1</v>
      </c>
      <c r="BT212">
        <v>-1</v>
      </c>
      <c r="BU212">
        <v>-1</v>
      </c>
      <c r="BV212">
        <v>-1</v>
      </c>
      <c r="BW212">
        <v>-1</v>
      </c>
      <c r="BX212">
        <v>-1</v>
      </c>
      <c r="BY212">
        <v>-1</v>
      </c>
      <c r="BZ212">
        <v>-1</v>
      </c>
      <c r="CA212">
        <v>-1</v>
      </c>
      <c r="CB212">
        <v>-1</v>
      </c>
      <c r="CC212">
        <v>-1</v>
      </c>
      <c r="CD212">
        <v>-1</v>
      </c>
      <c r="CE212">
        <v>-1</v>
      </c>
      <c r="CF212">
        <v>-1</v>
      </c>
      <c r="CG212">
        <v>-1</v>
      </c>
      <c r="CH212">
        <v>-1</v>
      </c>
      <c r="CI212">
        <v>-1</v>
      </c>
      <c r="CJ212">
        <v>-1</v>
      </c>
      <c r="CK212">
        <v>-1</v>
      </c>
      <c r="CL212">
        <v>-1</v>
      </c>
      <c r="CM212">
        <v>-1</v>
      </c>
      <c r="CN212">
        <v>-1</v>
      </c>
      <c r="CO212">
        <v>-1</v>
      </c>
      <c r="CP212">
        <v>-1</v>
      </c>
      <c r="CQ212">
        <v>-1</v>
      </c>
      <c r="CR212">
        <v>-1</v>
      </c>
      <c r="CS212">
        <v>-1</v>
      </c>
      <c r="CT212">
        <v>-1</v>
      </c>
      <c r="CU212">
        <v>0</v>
      </c>
      <c r="CV212">
        <v>-1</v>
      </c>
      <c r="CW212">
        <v>-1</v>
      </c>
      <c r="CX212">
        <v>-1</v>
      </c>
      <c r="CY212">
        <v>-1</v>
      </c>
      <c r="CZ212">
        <v>-1</v>
      </c>
      <c r="DA212">
        <v>-1</v>
      </c>
      <c r="DB212">
        <v>-1</v>
      </c>
      <c r="DC212">
        <v>-1</v>
      </c>
      <c r="DD212">
        <v>-1</v>
      </c>
      <c r="DE212">
        <v>-1</v>
      </c>
      <c r="DF212">
        <v>-1</v>
      </c>
      <c r="DG212">
        <v>-1</v>
      </c>
      <c r="DH212">
        <v>-1</v>
      </c>
      <c r="DI212">
        <v>-1</v>
      </c>
      <c r="DJ212">
        <v>-1</v>
      </c>
      <c r="DK212">
        <v>-1</v>
      </c>
      <c r="DL212">
        <v>-1</v>
      </c>
      <c r="DM212">
        <v>-1</v>
      </c>
      <c r="DN212">
        <v>-1</v>
      </c>
      <c r="DO212">
        <v>-1</v>
      </c>
      <c r="DP212">
        <v>-1</v>
      </c>
      <c r="DQ212">
        <v>-1</v>
      </c>
      <c r="DR212">
        <v>-1</v>
      </c>
      <c r="DS212">
        <v>-1</v>
      </c>
      <c r="DT212">
        <v>-1</v>
      </c>
      <c r="DU212">
        <v>-1</v>
      </c>
      <c r="DV212">
        <v>-1</v>
      </c>
      <c r="DW212">
        <v>-1</v>
      </c>
      <c r="DX212">
        <v>-1</v>
      </c>
      <c r="DY212">
        <v>-1</v>
      </c>
      <c r="DZ212">
        <v>-1</v>
      </c>
      <c r="EA212">
        <v>-1</v>
      </c>
      <c r="EB212">
        <v>-1</v>
      </c>
      <c r="EC212">
        <v>-1</v>
      </c>
      <c r="ED212">
        <v>-1</v>
      </c>
      <c r="EE212">
        <v>-1</v>
      </c>
      <c r="EF212">
        <v>-1</v>
      </c>
      <c r="EG212">
        <v>-1</v>
      </c>
      <c r="EH212">
        <v>-1</v>
      </c>
      <c r="EI212">
        <v>-1</v>
      </c>
      <c r="EJ212">
        <v>-1</v>
      </c>
      <c r="EK212">
        <v>-1</v>
      </c>
      <c r="EL212">
        <v>2</v>
      </c>
      <c r="EM212">
        <v>-1</v>
      </c>
      <c r="EN212">
        <v>-1</v>
      </c>
      <c r="EO212">
        <v>-1</v>
      </c>
      <c r="EP212">
        <v>-1</v>
      </c>
      <c r="EQ212">
        <v>-1</v>
      </c>
      <c r="ER212">
        <v>-1</v>
      </c>
      <c r="ES212">
        <v>-1</v>
      </c>
      <c r="ET212">
        <v>-1</v>
      </c>
      <c r="EU212">
        <v>-1</v>
      </c>
      <c r="EV212">
        <v>-1</v>
      </c>
      <c r="EW212">
        <v>-1</v>
      </c>
      <c r="EX212">
        <v>-1</v>
      </c>
      <c r="EY212">
        <v>1</v>
      </c>
      <c r="EZ212">
        <v>-1</v>
      </c>
      <c r="FA212">
        <v>-1</v>
      </c>
      <c r="FB212">
        <v>-1</v>
      </c>
      <c r="FC212">
        <v>-1</v>
      </c>
      <c r="FD212">
        <v>-1</v>
      </c>
      <c r="FE212">
        <v>1</v>
      </c>
      <c r="FF212">
        <v>1</v>
      </c>
      <c r="FG212">
        <v>1</v>
      </c>
      <c r="FH212">
        <v>2</v>
      </c>
      <c r="FI212">
        <v>-1</v>
      </c>
      <c r="FJ212">
        <v>-1</v>
      </c>
      <c r="FK212">
        <v>-1</v>
      </c>
      <c r="FL212">
        <v>-1</v>
      </c>
      <c r="FM212">
        <v>-1</v>
      </c>
      <c r="FN212">
        <v>-1</v>
      </c>
      <c r="FO212">
        <v>2</v>
      </c>
      <c r="FP212">
        <v>2</v>
      </c>
      <c r="FQ212">
        <v>-1</v>
      </c>
      <c r="FR212">
        <v>-1</v>
      </c>
      <c r="FS212">
        <v>-1</v>
      </c>
      <c r="FT212">
        <v>-1</v>
      </c>
      <c r="FU212">
        <v>-1</v>
      </c>
      <c r="FV212">
        <v>-1</v>
      </c>
      <c r="FW212">
        <v>-1</v>
      </c>
      <c r="FX212">
        <v>-1</v>
      </c>
      <c r="FY212">
        <v>-1</v>
      </c>
      <c r="FZ212">
        <v>-1</v>
      </c>
      <c r="GA212">
        <v>-1</v>
      </c>
      <c r="GB212">
        <v>0</v>
      </c>
      <c r="GC212">
        <v>-1</v>
      </c>
      <c r="GD212">
        <v>-1</v>
      </c>
      <c r="GE212">
        <v>-1</v>
      </c>
      <c r="GF212">
        <v>-1</v>
      </c>
      <c r="GG212">
        <v>-1</v>
      </c>
      <c r="GH212">
        <v>0</v>
      </c>
      <c r="GI212">
        <v>-1</v>
      </c>
      <c r="GJ212">
        <v>0</v>
      </c>
      <c r="GK212">
        <v>0</v>
      </c>
      <c r="GL212">
        <v>-1</v>
      </c>
      <c r="GM212">
        <v>-1</v>
      </c>
      <c r="GN212">
        <v>-1</v>
      </c>
      <c r="GO212">
        <v>-1</v>
      </c>
      <c r="GP212">
        <v>-1</v>
      </c>
      <c r="GQ212">
        <v>-1</v>
      </c>
      <c r="GR212">
        <v>-1</v>
      </c>
      <c r="GS212">
        <v>-1</v>
      </c>
      <c r="GT212">
        <v>0</v>
      </c>
      <c r="GU212">
        <v>0</v>
      </c>
      <c r="GV212">
        <v>0</v>
      </c>
      <c r="GW212">
        <v>0</v>
      </c>
      <c r="GX212">
        <v>0</v>
      </c>
      <c r="GY212">
        <v>0</v>
      </c>
      <c r="GZ212">
        <v>-1</v>
      </c>
      <c r="HA212">
        <v>0</v>
      </c>
      <c r="HB212">
        <v>-1</v>
      </c>
      <c r="HC212">
        <v>-1</v>
      </c>
      <c r="HD212">
        <v>0</v>
      </c>
    </row>
    <row r="213" spans="1:224" x14ac:dyDescent="0.35">
      <c r="A213" t="s">
        <v>1035</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c r="Z213">
        <v>1</v>
      </c>
      <c r="AA213">
        <v>1</v>
      </c>
      <c r="AB213">
        <v>-1</v>
      </c>
      <c r="AC213">
        <v>-1</v>
      </c>
      <c r="AD213">
        <v>-1</v>
      </c>
      <c r="AE213">
        <v>-1</v>
      </c>
      <c r="AF213">
        <v>-1</v>
      </c>
      <c r="AG213">
        <v>-1</v>
      </c>
      <c r="AH213">
        <v>-1</v>
      </c>
      <c r="AI213">
        <v>-1</v>
      </c>
      <c r="AJ213">
        <v>-1</v>
      </c>
      <c r="AK213">
        <v>-1</v>
      </c>
      <c r="AL213">
        <v>-1</v>
      </c>
      <c r="AM213">
        <v>-1</v>
      </c>
      <c r="AN213">
        <v>0</v>
      </c>
      <c r="AO213">
        <v>-1</v>
      </c>
      <c r="AP213">
        <v>-1</v>
      </c>
      <c r="AQ213">
        <v>-1</v>
      </c>
      <c r="AR213">
        <v>-1</v>
      </c>
      <c r="AS213">
        <v>-1</v>
      </c>
      <c r="AT213">
        <v>-1</v>
      </c>
      <c r="AU213">
        <v>-1</v>
      </c>
      <c r="AV213">
        <v>-1</v>
      </c>
      <c r="AW213">
        <v>-1</v>
      </c>
      <c r="AX213">
        <v>-1</v>
      </c>
      <c r="AY213">
        <v>-1</v>
      </c>
      <c r="AZ213">
        <v>-1</v>
      </c>
      <c r="BA213">
        <v>-1</v>
      </c>
      <c r="BB213">
        <v>-1</v>
      </c>
      <c r="BC213">
        <v>-1</v>
      </c>
      <c r="BD213">
        <v>-1</v>
      </c>
      <c r="BE213">
        <v>-1</v>
      </c>
      <c r="BF213">
        <v>-1</v>
      </c>
      <c r="BG213">
        <v>-1</v>
      </c>
      <c r="BH213">
        <v>-1</v>
      </c>
      <c r="BI213">
        <v>-1</v>
      </c>
      <c r="BJ213">
        <v>0</v>
      </c>
      <c r="BK213">
        <v>-1</v>
      </c>
      <c r="BL213">
        <v>-1</v>
      </c>
      <c r="BM213">
        <v>-1</v>
      </c>
      <c r="BN213">
        <v>-1</v>
      </c>
      <c r="BO213">
        <v>-1</v>
      </c>
      <c r="BP213">
        <v>-1</v>
      </c>
      <c r="BQ213">
        <v>-1</v>
      </c>
      <c r="BR213">
        <v>-1</v>
      </c>
      <c r="BS213">
        <v>-1</v>
      </c>
      <c r="BT213">
        <v>-1</v>
      </c>
      <c r="BU213">
        <v>-1</v>
      </c>
      <c r="BV213">
        <v>-1</v>
      </c>
      <c r="BW213">
        <v>-1</v>
      </c>
      <c r="BX213">
        <v>-1</v>
      </c>
      <c r="BY213">
        <v>-1</v>
      </c>
      <c r="BZ213">
        <v>-1</v>
      </c>
      <c r="CA213">
        <v>-1</v>
      </c>
      <c r="CB213">
        <v>-1</v>
      </c>
      <c r="CC213">
        <v>-1</v>
      </c>
      <c r="CD213">
        <v>-1</v>
      </c>
      <c r="CE213">
        <v>-1</v>
      </c>
      <c r="CF213">
        <v>-1</v>
      </c>
      <c r="CG213">
        <v>-1</v>
      </c>
      <c r="CH213">
        <v>-1</v>
      </c>
      <c r="CI213">
        <v>-1</v>
      </c>
      <c r="CJ213">
        <v>-1</v>
      </c>
      <c r="CK213">
        <v>-1</v>
      </c>
      <c r="CL213">
        <v>-1</v>
      </c>
      <c r="CM213">
        <v>-1</v>
      </c>
      <c r="CN213">
        <v>-1</v>
      </c>
      <c r="CO213">
        <v>-1</v>
      </c>
      <c r="CP213">
        <v>-1</v>
      </c>
      <c r="CQ213">
        <v>-1</v>
      </c>
      <c r="CR213">
        <v>-1</v>
      </c>
      <c r="CS213">
        <v>-1</v>
      </c>
      <c r="CT213">
        <v>-1</v>
      </c>
      <c r="CU213">
        <v>0</v>
      </c>
      <c r="CV213">
        <v>-1</v>
      </c>
      <c r="CW213">
        <v>-1</v>
      </c>
      <c r="CX213">
        <v>-1</v>
      </c>
      <c r="CY213">
        <v>-1</v>
      </c>
      <c r="CZ213">
        <v>-1</v>
      </c>
      <c r="DA213">
        <v>-1</v>
      </c>
      <c r="DB213">
        <v>-1</v>
      </c>
      <c r="DC213">
        <v>-1</v>
      </c>
      <c r="DD213">
        <v>-1</v>
      </c>
      <c r="DE213">
        <v>-1</v>
      </c>
      <c r="DF213">
        <v>-1</v>
      </c>
      <c r="DG213">
        <v>-1</v>
      </c>
      <c r="DH213">
        <v>-1</v>
      </c>
      <c r="DI213">
        <v>-1</v>
      </c>
      <c r="DJ213">
        <v>-1</v>
      </c>
      <c r="DK213">
        <v>-1</v>
      </c>
      <c r="DL213">
        <v>-1</v>
      </c>
      <c r="DM213">
        <v>-1</v>
      </c>
      <c r="DN213">
        <v>-1</v>
      </c>
      <c r="DO213">
        <v>-1</v>
      </c>
      <c r="DP213">
        <v>-1</v>
      </c>
      <c r="DQ213">
        <v>-1</v>
      </c>
      <c r="DR213">
        <v>-1</v>
      </c>
      <c r="DS213">
        <v>-1</v>
      </c>
      <c r="DT213">
        <v>-1</v>
      </c>
      <c r="DU213">
        <v>-1</v>
      </c>
      <c r="DV213">
        <v>-1</v>
      </c>
      <c r="DW213">
        <v>-1</v>
      </c>
      <c r="DX213">
        <v>-1</v>
      </c>
      <c r="DY213">
        <v>-1</v>
      </c>
      <c r="DZ213">
        <v>-1</v>
      </c>
      <c r="EA213">
        <v>-1</v>
      </c>
      <c r="EB213">
        <v>-1</v>
      </c>
      <c r="EC213">
        <v>-1</v>
      </c>
      <c r="ED213">
        <v>-1</v>
      </c>
      <c r="EE213">
        <v>-1</v>
      </c>
      <c r="EF213">
        <v>-1</v>
      </c>
      <c r="EG213">
        <v>-1</v>
      </c>
      <c r="EH213">
        <v>-1</v>
      </c>
      <c r="EI213">
        <v>-1</v>
      </c>
      <c r="EJ213">
        <v>-1</v>
      </c>
      <c r="EK213">
        <v>-1</v>
      </c>
      <c r="EL213">
        <v>2</v>
      </c>
      <c r="EM213">
        <v>-1</v>
      </c>
      <c r="EN213">
        <v>-1</v>
      </c>
      <c r="EO213">
        <v>-1</v>
      </c>
      <c r="EP213">
        <v>-1</v>
      </c>
      <c r="EQ213">
        <v>-1</v>
      </c>
      <c r="ER213">
        <v>-1</v>
      </c>
      <c r="ES213">
        <v>-1</v>
      </c>
      <c r="ET213">
        <v>-1</v>
      </c>
      <c r="EU213">
        <v>-1</v>
      </c>
      <c r="EV213">
        <v>-1</v>
      </c>
      <c r="EW213">
        <v>-1</v>
      </c>
      <c r="EX213">
        <v>-1</v>
      </c>
      <c r="EY213">
        <v>1</v>
      </c>
      <c r="EZ213">
        <v>-1</v>
      </c>
      <c r="FA213">
        <v>-1</v>
      </c>
      <c r="FB213">
        <v>-1</v>
      </c>
      <c r="FC213">
        <v>-1</v>
      </c>
      <c r="FD213">
        <v>-1</v>
      </c>
      <c r="FE213">
        <v>1</v>
      </c>
      <c r="FF213">
        <v>1</v>
      </c>
      <c r="FG213">
        <v>1</v>
      </c>
      <c r="FH213">
        <v>2</v>
      </c>
      <c r="FI213">
        <v>-1</v>
      </c>
      <c r="FJ213">
        <v>-1</v>
      </c>
      <c r="FK213">
        <v>-1</v>
      </c>
      <c r="FL213">
        <v>-1</v>
      </c>
      <c r="FM213">
        <v>-1</v>
      </c>
      <c r="FN213">
        <v>-1</v>
      </c>
      <c r="FO213">
        <v>2</v>
      </c>
      <c r="FP213">
        <v>2</v>
      </c>
      <c r="FQ213">
        <v>-1</v>
      </c>
      <c r="FR213">
        <v>-1</v>
      </c>
      <c r="FS213">
        <v>-1</v>
      </c>
      <c r="FT213">
        <v>-1</v>
      </c>
      <c r="FU213">
        <v>-1</v>
      </c>
      <c r="FV213">
        <v>-1</v>
      </c>
      <c r="FW213">
        <v>-1</v>
      </c>
      <c r="FX213">
        <v>-1</v>
      </c>
      <c r="FY213">
        <v>-1</v>
      </c>
      <c r="FZ213">
        <v>-1</v>
      </c>
      <c r="GA213">
        <v>-1</v>
      </c>
      <c r="GB213">
        <v>0</v>
      </c>
      <c r="GC213">
        <v>-1</v>
      </c>
      <c r="GD213">
        <v>-1</v>
      </c>
      <c r="GE213">
        <v>-1</v>
      </c>
      <c r="GF213">
        <v>-1</v>
      </c>
      <c r="GG213">
        <v>-1</v>
      </c>
      <c r="GH213">
        <v>0</v>
      </c>
      <c r="GI213">
        <v>-1</v>
      </c>
      <c r="GJ213">
        <v>0</v>
      </c>
      <c r="GK213">
        <v>0</v>
      </c>
      <c r="GL213">
        <v>-1</v>
      </c>
      <c r="GM213">
        <v>-1</v>
      </c>
      <c r="GN213">
        <v>-1</v>
      </c>
      <c r="GO213">
        <v>-1</v>
      </c>
      <c r="GP213">
        <v>-1</v>
      </c>
      <c r="GQ213">
        <v>-1</v>
      </c>
      <c r="GR213">
        <v>-1</v>
      </c>
      <c r="GS213">
        <v>-1</v>
      </c>
      <c r="GT213">
        <v>0</v>
      </c>
      <c r="GU213">
        <v>0</v>
      </c>
      <c r="GV213">
        <v>0</v>
      </c>
      <c r="GW213">
        <v>0</v>
      </c>
      <c r="GX213">
        <v>0</v>
      </c>
      <c r="GY213">
        <v>0</v>
      </c>
      <c r="GZ213">
        <v>-1</v>
      </c>
      <c r="HA213">
        <v>0</v>
      </c>
      <c r="HB213">
        <v>-1</v>
      </c>
      <c r="HC213">
        <v>-1</v>
      </c>
      <c r="HD213">
        <v>0</v>
      </c>
      <c r="HE213">
        <v>0</v>
      </c>
    </row>
    <row r="214" spans="1:224" x14ac:dyDescent="0.35">
      <c r="A214" t="s">
        <v>1036</v>
      </c>
      <c r="B214">
        <v>-1</v>
      </c>
      <c r="C214">
        <v>-1</v>
      </c>
      <c r="D214">
        <v>1.6666666666666667</v>
      </c>
      <c r="E214">
        <v>-1</v>
      </c>
      <c r="F214">
        <v>-1</v>
      </c>
      <c r="G214">
        <v>-1</v>
      </c>
      <c r="H214">
        <v>-1</v>
      </c>
      <c r="I214">
        <v>1.6666666666666667</v>
      </c>
      <c r="J214">
        <v>-1</v>
      </c>
      <c r="K214">
        <v>-1</v>
      </c>
      <c r="L214">
        <v>1.5</v>
      </c>
      <c r="M214">
        <v>-1</v>
      </c>
      <c r="N214">
        <v>-1</v>
      </c>
      <c r="O214">
        <v>1.5</v>
      </c>
      <c r="P214">
        <v>1.6666666666666667</v>
      </c>
      <c r="Q214">
        <v>-1</v>
      </c>
      <c r="R214">
        <v>-1</v>
      </c>
      <c r="S214">
        <v>1.6666666666666667</v>
      </c>
      <c r="T214">
        <v>1.5</v>
      </c>
      <c r="U214">
        <v>1.6666666666666667</v>
      </c>
      <c r="V214">
        <v>-1</v>
      </c>
      <c r="W214">
        <v>-1</v>
      </c>
      <c r="X214">
        <v>-1</v>
      </c>
      <c r="Y214">
        <v>1.6666666666666667</v>
      </c>
      <c r="Z214">
        <v>1.6666666666666667</v>
      </c>
      <c r="AA214">
        <v>1.6666666666666667</v>
      </c>
      <c r="AB214">
        <v>-1</v>
      </c>
      <c r="AC214">
        <v>-1</v>
      </c>
      <c r="AD214">
        <v>-1</v>
      </c>
      <c r="AE214">
        <v>-1</v>
      </c>
      <c r="AF214">
        <v>-1</v>
      </c>
      <c r="AG214">
        <v>-1</v>
      </c>
      <c r="AH214">
        <v>-1</v>
      </c>
      <c r="AI214">
        <v>-1</v>
      </c>
      <c r="AJ214">
        <v>-1</v>
      </c>
      <c r="AK214">
        <v>-1</v>
      </c>
      <c r="AL214">
        <v>-1</v>
      </c>
      <c r="AM214">
        <v>-1</v>
      </c>
      <c r="AN214">
        <v>0</v>
      </c>
      <c r="AO214">
        <v>-1</v>
      </c>
      <c r="AP214">
        <v>-1</v>
      </c>
      <c r="AQ214">
        <v>-1</v>
      </c>
      <c r="AR214">
        <v>-1</v>
      </c>
      <c r="AS214">
        <v>-1</v>
      </c>
      <c r="AT214">
        <v>-1</v>
      </c>
      <c r="AU214">
        <v>-1</v>
      </c>
      <c r="AV214">
        <v>-1</v>
      </c>
      <c r="AW214">
        <v>-1</v>
      </c>
      <c r="AX214">
        <v>-1</v>
      </c>
      <c r="AY214">
        <v>-1</v>
      </c>
      <c r="AZ214">
        <v>-1</v>
      </c>
      <c r="BA214">
        <v>-1</v>
      </c>
      <c r="BB214">
        <v>-1</v>
      </c>
      <c r="BC214">
        <v>-1</v>
      </c>
      <c r="BD214">
        <v>-1</v>
      </c>
      <c r="BE214">
        <v>-1</v>
      </c>
      <c r="BF214">
        <v>-1</v>
      </c>
      <c r="BG214">
        <v>-1</v>
      </c>
      <c r="BH214">
        <v>-1</v>
      </c>
      <c r="BI214">
        <v>-1</v>
      </c>
      <c r="BJ214">
        <v>0.16666666666666666</v>
      </c>
      <c r="BK214">
        <v>-1</v>
      </c>
      <c r="BL214">
        <v>-1</v>
      </c>
      <c r="BM214">
        <v>-1</v>
      </c>
      <c r="BN214">
        <v>-1</v>
      </c>
      <c r="BO214">
        <v>-1</v>
      </c>
      <c r="BP214">
        <v>-1</v>
      </c>
      <c r="BQ214">
        <v>-1</v>
      </c>
      <c r="BR214">
        <v>-1</v>
      </c>
      <c r="BS214">
        <v>-1</v>
      </c>
      <c r="BT214">
        <v>-1</v>
      </c>
      <c r="BU214">
        <v>-1</v>
      </c>
      <c r="BV214">
        <v>-1</v>
      </c>
      <c r="BW214">
        <v>-1</v>
      </c>
      <c r="BX214">
        <v>-1</v>
      </c>
      <c r="BY214">
        <v>-1</v>
      </c>
      <c r="BZ214">
        <v>-1</v>
      </c>
      <c r="CA214">
        <v>-1</v>
      </c>
      <c r="CB214">
        <v>-1</v>
      </c>
      <c r="CC214">
        <v>-1</v>
      </c>
      <c r="CD214">
        <v>-1</v>
      </c>
      <c r="CE214">
        <v>-1</v>
      </c>
      <c r="CF214">
        <v>-1</v>
      </c>
      <c r="CG214">
        <v>-1</v>
      </c>
      <c r="CH214">
        <v>-1</v>
      </c>
      <c r="CI214">
        <v>-1</v>
      </c>
      <c r="CJ214">
        <v>-1</v>
      </c>
      <c r="CK214">
        <v>-1</v>
      </c>
      <c r="CL214">
        <v>-1</v>
      </c>
      <c r="CM214">
        <v>-1</v>
      </c>
      <c r="CN214">
        <v>-1</v>
      </c>
      <c r="CO214">
        <v>-1</v>
      </c>
      <c r="CP214">
        <v>-1</v>
      </c>
      <c r="CQ214">
        <v>-1</v>
      </c>
      <c r="CR214">
        <v>-1</v>
      </c>
      <c r="CS214">
        <v>-1</v>
      </c>
      <c r="CT214">
        <v>-1</v>
      </c>
      <c r="CU214">
        <v>0.16666666666666666</v>
      </c>
      <c r="CV214">
        <v>-1</v>
      </c>
      <c r="CW214">
        <v>-1</v>
      </c>
      <c r="CX214">
        <v>-1</v>
      </c>
      <c r="CY214">
        <v>-1</v>
      </c>
      <c r="CZ214">
        <v>-1</v>
      </c>
      <c r="DA214">
        <v>-1</v>
      </c>
      <c r="DB214">
        <v>-1</v>
      </c>
      <c r="DC214">
        <v>-1</v>
      </c>
      <c r="DD214">
        <v>-1</v>
      </c>
      <c r="DE214">
        <v>-1</v>
      </c>
      <c r="DF214">
        <v>-1</v>
      </c>
      <c r="DG214">
        <v>-1</v>
      </c>
      <c r="DH214">
        <v>-1</v>
      </c>
      <c r="DI214">
        <v>-1</v>
      </c>
      <c r="DJ214">
        <v>-1</v>
      </c>
      <c r="DK214">
        <v>-1</v>
      </c>
      <c r="DL214">
        <v>-1</v>
      </c>
      <c r="DM214">
        <v>-1</v>
      </c>
      <c r="DN214">
        <v>-1</v>
      </c>
      <c r="DO214">
        <v>-1</v>
      </c>
      <c r="DP214">
        <v>-1</v>
      </c>
      <c r="DQ214">
        <v>-1</v>
      </c>
      <c r="DR214">
        <v>-1</v>
      </c>
      <c r="DS214">
        <v>-1</v>
      </c>
      <c r="DT214">
        <v>-1</v>
      </c>
      <c r="DU214">
        <v>-1</v>
      </c>
      <c r="DV214">
        <v>-1</v>
      </c>
      <c r="DW214">
        <v>-1</v>
      </c>
      <c r="DX214">
        <v>-1</v>
      </c>
      <c r="DY214">
        <v>-1</v>
      </c>
      <c r="DZ214">
        <v>-1</v>
      </c>
      <c r="EA214">
        <v>-1</v>
      </c>
      <c r="EB214">
        <v>-1</v>
      </c>
      <c r="EC214">
        <v>-1</v>
      </c>
      <c r="ED214">
        <v>-1</v>
      </c>
      <c r="EE214">
        <v>-1</v>
      </c>
      <c r="EF214">
        <v>-1</v>
      </c>
      <c r="EG214">
        <v>-1</v>
      </c>
      <c r="EH214">
        <v>-1</v>
      </c>
      <c r="EI214">
        <v>-1</v>
      </c>
      <c r="EJ214">
        <v>-1</v>
      </c>
      <c r="EK214">
        <v>-1</v>
      </c>
      <c r="EL214">
        <v>2</v>
      </c>
      <c r="EM214">
        <v>-1</v>
      </c>
      <c r="EN214">
        <v>-1</v>
      </c>
      <c r="EO214">
        <v>-1</v>
      </c>
      <c r="EP214">
        <v>-1</v>
      </c>
      <c r="EQ214">
        <v>-1</v>
      </c>
      <c r="ER214">
        <v>-1</v>
      </c>
      <c r="ES214">
        <v>-1</v>
      </c>
      <c r="ET214">
        <v>-1</v>
      </c>
      <c r="EU214">
        <v>-1</v>
      </c>
      <c r="EV214">
        <v>-1</v>
      </c>
      <c r="EW214">
        <v>-1</v>
      </c>
      <c r="EX214">
        <v>-1</v>
      </c>
      <c r="EY214">
        <v>1.1666666666666667</v>
      </c>
      <c r="EZ214">
        <v>-1</v>
      </c>
      <c r="FA214">
        <v>-1</v>
      </c>
      <c r="FB214">
        <v>-1</v>
      </c>
      <c r="FC214">
        <v>-1</v>
      </c>
      <c r="FD214">
        <v>-1</v>
      </c>
      <c r="FE214">
        <v>1.6666666666666667</v>
      </c>
      <c r="FF214">
        <v>1.6666666666666667</v>
      </c>
      <c r="FG214">
        <v>1.1666666666666667</v>
      </c>
      <c r="FH214">
        <v>2</v>
      </c>
      <c r="FI214">
        <v>-1</v>
      </c>
      <c r="FJ214">
        <v>-1</v>
      </c>
      <c r="FK214">
        <v>-1</v>
      </c>
      <c r="FL214">
        <v>-1</v>
      </c>
      <c r="FM214">
        <v>-1</v>
      </c>
      <c r="FN214">
        <v>-1</v>
      </c>
      <c r="FO214">
        <v>2</v>
      </c>
      <c r="FP214">
        <v>2</v>
      </c>
      <c r="FQ214">
        <v>-1</v>
      </c>
      <c r="FR214">
        <v>-1</v>
      </c>
      <c r="FS214">
        <v>-1</v>
      </c>
      <c r="FT214">
        <v>-1</v>
      </c>
      <c r="FU214">
        <v>-1</v>
      </c>
      <c r="FV214">
        <v>-1</v>
      </c>
      <c r="FW214">
        <v>-1</v>
      </c>
      <c r="FX214">
        <v>-1</v>
      </c>
      <c r="FY214">
        <v>-1</v>
      </c>
      <c r="FZ214">
        <v>-1</v>
      </c>
      <c r="GA214">
        <v>-1</v>
      </c>
      <c r="GB214">
        <v>0.66666666666666663</v>
      </c>
      <c r="GC214">
        <v>-1</v>
      </c>
      <c r="GD214">
        <v>-1</v>
      </c>
      <c r="GE214">
        <v>-1</v>
      </c>
      <c r="GF214">
        <v>-1</v>
      </c>
      <c r="GG214">
        <v>-1</v>
      </c>
      <c r="GH214">
        <v>0.66666666666666663</v>
      </c>
      <c r="GI214">
        <v>-1</v>
      </c>
      <c r="GJ214">
        <v>0.66666666666666663</v>
      </c>
      <c r="GK214">
        <v>0.66666666666666663</v>
      </c>
      <c r="GL214">
        <v>-1</v>
      </c>
      <c r="GM214">
        <v>-1</v>
      </c>
      <c r="GN214">
        <v>-1</v>
      </c>
      <c r="GO214">
        <v>-1</v>
      </c>
      <c r="GP214">
        <v>-1</v>
      </c>
      <c r="GQ214">
        <v>-1</v>
      </c>
      <c r="GR214">
        <v>-1</v>
      </c>
      <c r="GS214">
        <v>-1</v>
      </c>
      <c r="GT214">
        <v>0.16666666666666666</v>
      </c>
      <c r="GU214">
        <v>0.66666666666666663</v>
      </c>
      <c r="GV214">
        <v>0.66666666666666663</v>
      </c>
      <c r="GW214">
        <v>0.66666666666666663</v>
      </c>
      <c r="GX214">
        <v>0.66666666666666663</v>
      </c>
      <c r="GY214">
        <v>0.66666666666666663</v>
      </c>
      <c r="GZ214">
        <v>-1</v>
      </c>
      <c r="HA214">
        <v>0.5</v>
      </c>
      <c r="HB214">
        <v>-1</v>
      </c>
      <c r="HC214">
        <v>-1</v>
      </c>
      <c r="HD214">
        <v>0.66666666666666663</v>
      </c>
      <c r="HE214">
        <v>0.66666666666666663</v>
      </c>
      <c r="HF214">
        <v>0</v>
      </c>
    </row>
    <row r="215" spans="1:224" x14ac:dyDescent="0.35">
      <c r="A215" t="s">
        <v>1037</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c r="Z215">
        <v>1</v>
      </c>
      <c r="AA215">
        <v>1</v>
      </c>
      <c r="AB215">
        <v>-1</v>
      </c>
      <c r="AC215">
        <v>-1</v>
      </c>
      <c r="AD215">
        <v>-1</v>
      </c>
      <c r="AE215">
        <v>-1</v>
      </c>
      <c r="AF215">
        <v>-1</v>
      </c>
      <c r="AG215">
        <v>-1</v>
      </c>
      <c r="AH215">
        <v>-1</v>
      </c>
      <c r="AI215">
        <v>-1</v>
      </c>
      <c r="AJ215">
        <v>-1</v>
      </c>
      <c r="AK215">
        <v>-1</v>
      </c>
      <c r="AL215">
        <v>-1</v>
      </c>
      <c r="AM215">
        <v>-1</v>
      </c>
      <c r="AN215">
        <v>0</v>
      </c>
      <c r="AO215">
        <v>-1</v>
      </c>
      <c r="AP215">
        <v>-1</v>
      </c>
      <c r="AQ215">
        <v>-1</v>
      </c>
      <c r="AR215">
        <v>-1</v>
      </c>
      <c r="AS215">
        <v>-1</v>
      </c>
      <c r="AT215">
        <v>-1</v>
      </c>
      <c r="AU215">
        <v>-1</v>
      </c>
      <c r="AV215">
        <v>-1</v>
      </c>
      <c r="AW215">
        <v>-1</v>
      </c>
      <c r="AX215">
        <v>-1</v>
      </c>
      <c r="AY215">
        <v>-1</v>
      </c>
      <c r="AZ215">
        <v>-1</v>
      </c>
      <c r="BA215">
        <v>-1</v>
      </c>
      <c r="BB215">
        <v>-1</v>
      </c>
      <c r="BC215">
        <v>-1</v>
      </c>
      <c r="BD215">
        <v>-1</v>
      </c>
      <c r="BE215">
        <v>-1</v>
      </c>
      <c r="BF215">
        <v>-1</v>
      </c>
      <c r="BG215">
        <v>-1</v>
      </c>
      <c r="BH215">
        <v>-1</v>
      </c>
      <c r="BI215">
        <v>-1</v>
      </c>
      <c r="BJ215">
        <v>0</v>
      </c>
      <c r="BK215">
        <v>-1</v>
      </c>
      <c r="BL215">
        <v>-1</v>
      </c>
      <c r="BM215">
        <v>-1</v>
      </c>
      <c r="BN215">
        <v>-1</v>
      </c>
      <c r="BO215">
        <v>-1</v>
      </c>
      <c r="BP215">
        <v>-1</v>
      </c>
      <c r="BQ215">
        <v>-1</v>
      </c>
      <c r="BR215">
        <v>-1</v>
      </c>
      <c r="BS215">
        <v>-1</v>
      </c>
      <c r="BT215">
        <v>-1</v>
      </c>
      <c r="BU215">
        <v>-1</v>
      </c>
      <c r="BV215">
        <v>-1</v>
      </c>
      <c r="BW215">
        <v>-1</v>
      </c>
      <c r="BX215">
        <v>-1</v>
      </c>
      <c r="BY215">
        <v>-1</v>
      </c>
      <c r="BZ215">
        <v>-1</v>
      </c>
      <c r="CA215">
        <v>-1</v>
      </c>
      <c r="CB215">
        <v>-1</v>
      </c>
      <c r="CC215">
        <v>-1</v>
      </c>
      <c r="CD215">
        <v>-1</v>
      </c>
      <c r="CE215">
        <v>-1</v>
      </c>
      <c r="CF215">
        <v>-1</v>
      </c>
      <c r="CG215">
        <v>-1</v>
      </c>
      <c r="CH215">
        <v>-1</v>
      </c>
      <c r="CI215">
        <v>-1</v>
      </c>
      <c r="CJ215">
        <v>-1</v>
      </c>
      <c r="CK215">
        <v>-1</v>
      </c>
      <c r="CL215">
        <v>-1</v>
      </c>
      <c r="CM215">
        <v>-1</v>
      </c>
      <c r="CN215">
        <v>-1</v>
      </c>
      <c r="CO215">
        <v>-1</v>
      </c>
      <c r="CP215">
        <v>-1</v>
      </c>
      <c r="CQ215">
        <v>-1</v>
      </c>
      <c r="CR215">
        <v>-1</v>
      </c>
      <c r="CS215">
        <v>-1</v>
      </c>
      <c r="CT215">
        <v>-1</v>
      </c>
      <c r="CU215">
        <v>0</v>
      </c>
      <c r="CV215">
        <v>-1</v>
      </c>
      <c r="CW215">
        <v>-1</v>
      </c>
      <c r="CX215">
        <v>-1</v>
      </c>
      <c r="CY215">
        <v>-1</v>
      </c>
      <c r="CZ215">
        <v>-1</v>
      </c>
      <c r="DA215">
        <v>-1</v>
      </c>
      <c r="DB215">
        <v>-1</v>
      </c>
      <c r="DC215">
        <v>-1</v>
      </c>
      <c r="DD215">
        <v>-1</v>
      </c>
      <c r="DE215">
        <v>-1</v>
      </c>
      <c r="DF215">
        <v>-1</v>
      </c>
      <c r="DG215">
        <v>-1</v>
      </c>
      <c r="DH215">
        <v>-1</v>
      </c>
      <c r="DI215">
        <v>-1</v>
      </c>
      <c r="DJ215">
        <v>-1</v>
      </c>
      <c r="DK215">
        <v>-1</v>
      </c>
      <c r="DL215">
        <v>-1</v>
      </c>
      <c r="DM215">
        <v>-1</v>
      </c>
      <c r="DN215">
        <v>-1</v>
      </c>
      <c r="DO215">
        <v>-1</v>
      </c>
      <c r="DP215">
        <v>-1</v>
      </c>
      <c r="DQ215">
        <v>-1</v>
      </c>
      <c r="DR215">
        <v>-1</v>
      </c>
      <c r="DS215">
        <v>-1</v>
      </c>
      <c r="DT215">
        <v>-1</v>
      </c>
      <c r="DU215">
        <v>-1</v>
      </c>
      <c r="DV215">
        <v>-1</v>
      </c>
      <c r="DW215">
        <v>-1</v>
      </c>
      <c r="DX215">
        <v>-1</v>
      </c>
      <c r="DY215">
        <v>-1</v>
      </c>
      <c r="DZ215">
        <v>-1</v>
      </c>
      <c r="EA215">
        <v>-1</v>
      </c>
      <c r="EB215">
        <v>-1</v>
      </c>
      <c r="EC215">
        <v>-1</v>
      </c>
      <c r="ED215">
        <v>-1</v>
      </c>
      <c r="EE215">
        <v>-1</v>
      </c>
      <c r="EF215">
        <v>-1</v>
      </c>
      <c r="EG215">
        <v>-1</v>
      </c>
      <c r="EH215">
        <v>-1</v>
      </c>
      <c r="EI215">
        <v>-1</v>
      </c>
      <c r="EJ215">
        <v>-1</v>
      </c>
      <c r="EK215">
        <v>-1</v>
      </c>
      <c r="EL215">
        <v>2</v>
      </c>
      <c r="EM215">
        <v>-1</v>
      </c>
      <c r="EN215">
        <v>-1</v>
      </c>
      <c r="EO215">
        <v>-1</v>
      </c>
      <c r="EP215">
        <v>-1</v>
      </c>
      <c r="EQ215">
        <v>-1</v>
      </c>
      <c r="ER215">
        <v>-1</v>
      </c>
      <c r="ES215">
        <v>-1</v>
      </c>
      <c r="ET215">
        <v>-1</v>
      </c>
      <c r="EU215">
        <v>-1</v>
      </c>
      <c r="EV215">
        <v>-1</v>
      </c>
      <c r="EW215">
        <v>-1</v>
      </c>
      <c r="EX215">
        <v>-1</v>
      </c>
      <c r="EY215">
        <v>1</v>
      </c>
      <c r="EZ215">
        <v>-1</v>
      </c>
      <c r="FA215">
        <v>-1</v>
      </c>
      <c r="FB215">
        <v>-1</v>
      </c>
      <c r="FC215">
        <v>-1</v>
      </c>
      <c r="FD215">
        <v>-1</v>
      </c>
      <c r="FE215">
        <v>1</v>
      </c>
      <c r="FF215">
        <v>1</v>
      </c>
      <c r="FG215">
        <v>1</v>
      </c>
      <c r="FH215">
        <v>2</v>
      </c>
      <c r="FI215">
        <v>-1</v>
      </c>
      <c r="FJ215">
        <v>-1</v>
      </c>
      <c r="FK215">
        <v>-1</v>
      </c>
      <c r="FL215">
        <v>-1</v>
      </c>
      <c r="FM215">
        <v>-1</v>
      </c>
      <c r="FN215">
        <v>-1</v>
      </c>
      <c r="FO215">
        <v>2</v>
      </c>
      <c r="FP215">
        <v>2</v>
      </c>
      <c r="FQ215">
        <v>-1</v>
      </c>
      <c r="FR215">
        <v>-1</v>
      </c>
      <c r="FS215">
        <v>-1</v>
      </c>
      <c r="FT215">
        <v>-1</v>
      </c>
      <c r="FU215">
        <v>-1</v>
      </c>
      <c r="FV215">
        <v>-1</v>
      </c>
      <c r="FW215">
        <v>-1</v>
      </c>
      <c r="FX215">
        <v>-1</v>
      </c>
      <c r="FY215">
        <v>-1</v>
      </c>
      <c r="FZ215">
        <v>-1</v>
      </c>
      <c r="GA215">
        <v>-1</v>
      </c>
      <c r="GB215">
        <v>0</v>
      </c>
      <c r="GC215">
        <v>-1</v>
      </c>
      <c r="GD215">
        <v>-1</v>
      </c>
      <c r="GE215">
        <v>-1</v>
      </c>
      <c r="GF215">
        <v>-1</v>
      </c>
      <c r="GG215">
        <v>-1</v>
      </c>
      <c r="GH215">
        <v>0</v>
      </c>
      <c r="GI215">
        <v>-1</v>
      </c>
      <c r="GJ215">
        <v>0</v>
      </c>
      <c r="GK215">
        <v>0</v>
      </c>
      <c r="GL215">
        <v>-1</v>
      </c>
      <c r="GM215">
        <v>-1</v>
      </c>
      <c r="GN215">
        <v>-1</v>
      </c>
      <c r="GO215">
        <v>-1</v>
      </c>
      <c r="GP215">
        <v>-1</v>
      </c>
      <c r="GQ215">
        <v>-1</v>
      </c>
      <c r="GR215">
        <v>-1</v>
      </c>
      <c r="GS215">
        <v>-1</v>
      </c>
      <c r="GT215">
        <v>0</v>
      </c>
      <c r="GU215">
        <v>0</v>
      </c>
      <c r="GV215">
        <v>0</v>
      </c>
      <c r="GW215">
        <v>0</v>
      </c>
      <c r="GX215">
        <v>0</v>
      </c>
      <c r="GY215">
        <v>0</v>
      </c>
      <c r="GZ215">
        <v>-1</v>
      </c>
      <c r="HA215">
        <v>0</v>
      </c>
      <c r="HB215">
        <v>-1</v>
      </c>
      <c r="HC215">
        <v>-1</v>
      </c>
      <c r="HD215">
        <v>0</v>
      </c>
      <c r="HE215">
        <v>0</v>
      </c>
      <c r="HF215">
        <v>0</v>
      </c>
      <c r="HG215">
        <v>0</v>
      </c>
    </row>
    <row r="216" spans="1:224" x14ac:dyDescent="0.35">
      <c r="A216" t="s">
        <v>1038</v>
      </c>
      <c r="B216">
        <v>-1</v>
      </c>
      <c r="C216">
        <v>-1</v>
      </c>
      <c r="D216">
        <v>0</v>
      </c>
      <c r="E216">
        <v>-1</v>
      </c>
      <c r="F216">
        <v>-1</v>
      </c>
      <c r="G216">
        <v>-1</v>
      </c>
      <c r="H216">
        <v>-1</v>
      </c>
      <c r="I216">
        <v>0</v>
      </c>
      <c r="J216">
        <v>-1</v>
      </c>
      <c r="K216">
        <v>-1</v>
      </c>
      <c r="L216">
        <v>0</v>
      </c>
      <c r="M216">
        <v>-1</v>
      </c>
      <c r="N216">
        <v>-1</v>
      </c>
      <c r="O216">
        <v>0</v>
      </c>
      <c r="P216">
        <v>0</v>
      </c>
      <c r="Q216">
        <v>-1</v>
      </c>
      <c r="R216">
        <v>-1</v>
      </c>
      <c r="S216">
        <v>0</v>
      </c>
      <c r="T216">
        <v>0</v>
      </c>
      <c r="U216">
        <v>0</v>
      </c>
      <c r="V216">
        <v>-1</v>
      </c>
      <c r="W216">
        <v>-1</v>
      </c>
      <c r="X216">
        <v>-1</v>
      </c>
      <c r="Y216">
        <v>0</v>
      </c>
      <c r="Z216">
        <v>0</v>
      </c>
      <c r="AA216">
        <v>0</v>
      </c>
      <c r="AB216">
        <v>-1</v>
      </c>
      <c r="AC216">
        <v>-1</v>
      </c>
      <c r="AD216">
        <v>-1</v>
      </c>
      <c r="AE216">
        <v>-1</v>
      </c>
      <c r="AF216">
        <v>-1</v>
      </c>
      <c r="AG216">
        <v>-1</v>
      </c>
      <c r="AH216">
        <v>-1</v>
      </c>
      <c r="AI216">
        <v>-1</v>
      </c>
      <c r="AJ216">
        <v>-1</v>
      </c>
      <c r="AK216">
        <v>-1</v>
      </c>
      <c r="AL216">
        <v>-1</v>
      </c>
      <c r="AM216">
        <v>-1</v>
      </c>
      <c r="AN216">
        <v>-1</v>
      </c>
      <c r="AO216">
        <v>-1</v>
      </c>
      <c r="AP216">
        <v>-1</v>
      </c>
      <c r="AQ216">
        <v>-1</v>
      </c>
      <c r="AR216">
        <v>-1</v>
      </c>
      <c r="AS216">
        <v>-1</v>
      </c>
      <c r="AT216">
        <v>-1</v>
      </c>
      <c r="AU216">
        <v>-1</v>
      </c>
      <c r="AV216">
        <v>-1</v>
      </c>
      <c r="AW216">
        <v>-1</v>
      </c>
      <c r="AX216">
        <v>-1</v>
      </c>
      <c r="AY216">
        <v>-1</v>
      </c>
      <c r="AZ216">
        <v>-1</v>
      </c>
      <c r="BA216">
        <v>-1</v>
      </c>
      <c r="BB216">
        <v>-1</v>
      </c>
      <c r="BC216">
        <v>-1</v>
      </c>
      <c r="BD216">
        <v>-1</v>
      </c>
      <c r="BE216">
        <v>-1</v>
      </c>
      <c r="BF216">
        <v>-1</v>
      </c>
      <c r="BG216">
        <v>-1</v>
      </c>
      <c r="BH216">
        <v>-1</v>
      </c>
      <c r="BI216">
        <v>-1</v>
      </c>
      <c r="BJ216">
        <v>-1</v>
      </c>
      <c r="BK216">
        <v>-1</v>
      </c>
      <c r="BL216">
        <v>-1</v>
      </c>
      <c r="BM216">
        <v>-1</v>
      </c>
      <c r="BN216">
        <v>-1</v>
      </c>
      <c r="BO216">
        <v>-1</v>
      </c>
      <c r="BP216">
        <v>-1</v>
      </c>
      <c r="BQ216">
        <v>-1</v>
      </c>
      <c r="BR216">
        <v>-1</v>
      </c>
      <c r="BS216">
        <v>-1</v>
      </c>
      <c r="BT216">
        <v>-1</v>
      </c>
      <c r="BU216">
        <v>-1</v>
      </c>
      <c r="BV216">
        <v>-1</v>
      </c>
      <c r="BW216">
        <v>-1</v>
      </c>
      <c r="BX216">
        <v>-1</v>
      </c>
      <c r="BY216">
        <v>-1</v>
      </c>
      <c r="BZ216">
        <v>-1</v>
      </c>
      <c r="CA216">
        <v>-1</v>
      </c>
      <c r="CB216">
        <v>-1</v>
      </c>
      <c r="CC216">
        <v>-1</v>
      </c>
      <c r="CD216">
        <v>-1</v>
      </c>
      <c r="CE216">
        <v>-1</v>
      </c>
      <c r="CF216">
        <v>-1</v>
      </c>
      <c r="CG216">
        <v>-1</v>
      </c>
      <c r="CH216">
        <v>-1</v>
      </c>
      <c r="CI216">
        <v>-1</v>
      </c>
      <c r="CJ216">
        <v>-1</v>
      </c>
      <c r="CK216">
        <v>-1</v>
      </c>
      <c r="CL216">
        <v>-1</v>
      </c>
      <c r="CM216">
        <v>-1</v>
      </c>
      <c r="CN216">
        <v>-1</v>
      </c>
      <c r="CO216">
        <v>-1</v>
      </c>
      <c r="CP216">
        <v>-1</v>
      </c>
      <c r="CQ216">
        <v>-1</v>
      </c>
      <c r="CR216">
        <v>-1</v>
      </c>
      <c r="CS216">
        <v>-1</v>
      </c>
      <c r="CT216">
        <v>-1</v>
      </c>
      <c r="CU216">
        <v>-1</v>
      </c>
      <c r="CV216">
        <v>-1</v>
      </c>
      <c r="CW216">
        <v>-1</v>
      </c>
      <c r="CX216">
        <v>-1</v>
      </c>
      <c r="CY216">
        <v>-1</v>
      </c>
      <c r="CZ216">
        <v>-1</v>
      </c>
      <c r="DA216">
        <v>-1</v>
      </c>
      <c r="DB216">
        <v>-1</v>
      </c>
      <c r="DC216">
        <v>-1</v>
      </c>
      <c r="DD216">
        <v>-1</v>
      </c>
      <c r="DE216">
        <v>-1</v>
      </c>
      <c r="DF216">
        <v>-1</v>
      </c>
      <c r="DG216">
        <v>-1</v>
      </c>
      <c r="DH216">
        <v>-1</v>
      </c>
      <c r="DI216">
        <v>-1</v>
      </c>
      <c r="DJ216">
        <v>-1</v>
      </c>
      <c r="DK216">
        <v>-1</v>
      </c>
      <c r="DL216">
        <v>-1</v>
      </c>
      <c r="DM216">
        <v>-1</v>
      </c>
      <c r="DN216">
        <v>-1</v>
      </c>
      <c r="DO216">
        <v>-1</v>
      </c>
      <c r="DP216">
        <v>-1</v>
      </c>
      <c r="DQ216">
        <v>-1</v>
      </c>
      <c r="DR216">
        <v>-1</v>
      </c>
      <c r="DS216">
        <v>-1</v>
      </c>
      <c r="DT216">
        <v>-1</v>
      </c>
      <c r="DU216">
        <v>-1</v>
      </c>
      <c r="DV216">
        <v>-1</v>
      </c>
      <c r="DW216">
        <v>-1</v>
      </c>
      <c r="DX216">
        <v>-1</v>
      </c>
      <c r="DY216">
        <v>-1</v>
      </c>
      <c r="DZ216">
        <v>-1</v>
      </c>
      <c r="EA216">
        <v>-1</v>
      </c>
      <c r="EB216">
        <v>-1</v>
      </c>
      <c r="EC216">
        <v>-1</v>
      </c>
      <c r="ED216">
        <v>-1</v>
      </c>
      <c r="EE216">
        <v>-1</v>
      </c>
      <c r="EF216">
        <v>-1</v>
      </c>
      <c r="EG216">
        <v>-1</v>
      </c>
      <c r="EH216">
        <v>-1</v>
      </c>
      <c r="EI216">
        <v>-1</v>
      </c>
      <c r="EJ216">
        <v>-1</v>
      </c>
      <c r="EK216">
        <v>-1</v>
      </c>
      <c r="EL216">
        <v>2</v>
      </c>
      <c r="EM216">
        <v>-1</v>
      </c>
      <c r="EN216">
        <v>-1</v>
      </c>
      <c r="EO216">
        <v>-1</v>
      </c>
      <c r="EP216">
        <v>-1</v>
      </c>
      <c r="EQ216">
        <v>-1</v>
      </c>
      <c r="ER216">
        <v>-1</v>
      </c>
      <c r="ES216">
        <v>-1</v>
      </c>
      <c r="ET216">
        <v>-1</v>
      </c>
      <c r="EU216">
        <v>-1</v>
      </c>
      <c r="EV216">
        <v>-1</v>
      </c>
      <c r="EW216">
        <v>-1</v>
      </c>
      <c r="EX216">
        <v>-1</v>
      </c>
      <c r="EY216">
        <v>0</v>
      </c>
      <c r="EZ216">
        <v>-1</v>
      </c>
      <c r="FA216">
        <v>-1</v>
      </c>
      <c r="FB216">
        <v>-1</v>
      </c>
      <c r="FC216">
        <v>-1</v>
      </c>
      <c r="FD216">
        <v>-1</v>
      </c>
      <c r="FE216">
        <v>0</v>
      </c>
      <c r="FF216">
        <v>0</v>
      </c>
      <c r="FG216">
        <v>0</v>
      </c>
      <c r="FH216">
        <v>2</v>
      </c>
      <c r="FI216">
        <v>-1</v>
      </c>
      <c r="FJ216">
        <v>-1</v>
      </c>
      <c r="FK216">
        <v>-1</v>
      </c>
      <c r="FL216">
        <v>-1</v>
      </c>
      <c r="FM216">
        <v>-1</v>
      </c>
      <c r="FN216">
        <v>-1</v>
      </c>
      <c r="FO216">
        <v>2</v>
      </c>
      <c r="FP216">
        <v>2</v>
      </c>
      <c r="FQ216">
        <v>-1</v>
      </c>
      <c r="FR216">
        <v>-1</v>
      </c>
      <c r="FS216">
        <v>-1</v>
      </c>
      <c r="FT216">
        <v>-1</v>
      </c>
      <c r="FU216">
        <v>-1</v>
      </c>
      <c r="FV216">
        <v>-1</v>
      </c>
      <c r="FW216">
        <v>-1</v>
      </c>
      <c r="FX216">
        <v>-1</v>
      </c>
      <c r="FY216">
        <v>-1</v>
      </c>
      <c r="FZ216">
        <v>-1</v>
      </c>
      <c r="GA216">
        <v>-1</v>
      </c>
      <c r="GB216">
        <v>-1</v>
      </c>
      <c r="GC216">
        <v>-1</v>
      </c>
      <c r="GD216">
        <v>-1</v>
      </c>
      <c r="GE216">
        <v>-1</v>
      </c>
      <c r="GF216">
        <v>-1</v>
      </c>
      <c r="GG216">
        <v>-1</v>
      </c>
      <c r="GH216">
        <v>-1</v>
      </c>
      <c r="GI216">
        <v>-1</v>
      </c>
      <c r="GJ216">
        <v>-1</v>
      </c>
      <c r="GK216">
        <v>-1</v>
      </c>
      <c r="GL216">
        <v>-1</v>
      </c>
      <c r="GM216">
        <v>-1</v>
      </c>
      <c r="GN216">
        <v>-1</v>
      </c>
      <c r="GO216">
        <v>-1</v>
      </c>
      <c r="GP216">
        <v>-1</v>
      </c>
      <c r="GQ216">
        <v>-1</v>
      </c>
      <c r="GR216">
        <v>-1</v>
      </c>
      <c r="GS216">
        <v>-1</v>
      </c>
      <c r="GT216">
        <v>-1</v>
      </c>
      <c r="GU216">
        <v>-1</v>
      </c>
      <c r="GV216">
        <v>-1</v>
      </c>
      <c r="GW216">
        <v>-1</v>
      </c>
      <c r="GX216">
        <v>-1</v>
      </c>
      <c r="GY216">
        <v>-1</v>
      </c>
      <c r="GZ216">
        <v>-1</v>
      </c>
      <c r="HA216">
        <v>-1</v>
      </c>
      <c r="HB216">
        <v>-1</v>
      </c>
      <c r="HC216">
        <v>-1</v>
      </c>
      <c r="HD216">
        <v>-1</v>
      </c>
      <c r="HE216">
        <v>-1</v>
      </c>
      <c r="HF216">
        <v>-1</v>
      </c>
      <c r="HG216">
        <v>-1</v>
      </c>
      <c r="HH216">
        <v>0</v>
      </c>
    </row>
    <row r="217" spans="1:224" x14ac:dyDescent="0.35">
      <c r="A217" t="s">
        <v>1039</v>
      </c>
      <c r="B217">
        <v>2.5</v>
      </c>
      <c r="C217">
        <v>3</v>
      </c>
      <c r="D217">
        <v>3.9999999999999996</v>
      </c>
      <c r="E217">
        <v>-1</v>
      </c>
      <c r="F217">
        <v>-1</v>
      </c>
      <c r="G217">
        <v>-1</v>
      </c>
      <c r="H217">
        <v>-1</v>
      </c>
      <c r="I217">
        <v>3.9999999999999996</v>
      </c>
      <c r="J217">
        <v>-1</v>
      </c>
      <c r="K217">
        <v>-1</v>
      </c>
      <c r="L217">
        <v>3.9999999999999996</v>
      </c>
      <c r="M217">
        <v>3</v>
      </c>
      <c r="N217">
        <v>-1</v>
      </c>
      <c r="O217">
        <v>3.9999999999999996</v>
      </c>
      <c r="P217">
        <v>3.9999999999999996</v>
      </c>
      <c r="Q217">
        <v>-1</v>
      </c>
      <c r="R217">
        <v>-1</v>
      </c>
      <c r="S217">
        <v>3.9999999999999996</v>
      </c>
      <c r="T217">
        <v>3.9999999999999996</v>
      </c>
      <c r="U217">
        <v>3.9999999999999996</v>
      </c>
      <c r="V217">
        <v>2.5</v>
      </c>
      <c r="W217">
        <v>2</v>
      </c>
      <c r="X217">
        <v>-1</v>
      </c>
      <c r="Y217">
        <v>3.9999999999999996</v>
      </c>
      <c r="Z217">
        <v>3.9999999999999996</v>
      </c>
      <c r="AA217">
        <v>3.9999999999999996</v>
      </c>
      <c r="AB217">
        <v>2.5</v>
      </c>
      <c r="AC217">
        <v>2.5</v>
      </c>
      <c r="AD217">
        <v>1.5</v>
      </c>
      <c r="AE217">
        <v>-1</v>
      </c>
      <c r="AF217">
        <v>-1</v>
      </c>
      <c r="AG217">
        <v>-1</v>
      </c>
      <c r="AH217">
        <v>-1</v>
      </c>
      <c r="AI217">
        <v>-1</v>
      </c>
      <c r="AJ217">
        <v>-1</v>
      </c>
      <c r="AK217">
        <v>-1</v>
      </c>
      <c r="AL217">
        <v>-1</v>
      </c>
      <c r="AM217">
        <v>-1</v>
      </c>
      <c r="AN217">
        <v>2.5</v>
      </c>
      <c r="AO217">
        <v>-1</v>
      </c>
      <c r="AP217">
        <v>-1</v>
      </c>
      <c r="AQ217">
        <v>-1</v>
      </c>
      <c r="AR217">
        <v>-1</v>
      </c>
      <c r="AS217">
        <v>-1</v>
      </c>
      <c r="AT217">
        <v>-1</v>
      </c>
      <c r="AU217">
        <v>-1</v>
      </c>
      <c r="AV217">
        <v>-1</v>
      </c>
      <c r="AW217">
        <v>-1</v>
      </c>
      <c r="AX217">
        <v>-1</v>
      </c>
      <c r="AY217">
        <v>-1</v>
      </c>
      <c r="AZ217">
        <v>-1</v>
      </c>
      <c r="BA217">
        <v>-1</v>
      </c>
      <c r="BB217">
        <v>-1</v>
      </c>
      <c r="BC217">
        <v>-1</v>
      </c>
      <c r="BD217">
        <v>-1</v>
      </c>
      <c r="BE217">
        <v>1.5</v>
      </c>
      <c r="BF217">
        <v>-1</v>
      </c>
      <c r="BG217">
        <v>1.5</v>
      </c>
      <c r="BH217">
        <v>1.5</v>
      </c>
      <c r="BI217">
        <v>-1</v>
      </c>
      <c r="BJ217">
        <v>2.5</v>
      </c>
      <c r="BK217">
        <v>-1</v>
      </c>
      <c r="BL217">
        <v>-1</v>
      </c>
      <c r="BM217">
        <v>-1</v>
      </c>
      <c r="BN217">
        <v>-1</v>
      </c>
      <c r="BO217">
        <v>-1</v>
      </c>
      <c r="BP217">
        <v>-1</v>
      </c>
      <c r="BQ217">
        <v>-1</v>
      </c>
      <c r="BR217">
        <v>-1</v>
      </c>
      <c r="BS217">
        <v>-1</v>
      </c>
      <c r="BT217">
        <v>3</v>
      </c>
      <c r="BU217">
        <v>-1</v>
      </c>
      <c r="BV217">
        <v>-1</v>
      </c>
      <c r="BW217">
        <v>-1</v>
      </c>
      <c r="BX217">
        <v>-1</v>
      </c>
      <c r="BY217">
        <v>-1</v>
      </c>
      <c r="BZ217">
        <v>-1</v>
      </c>
      <c r="CA217">
        <v>-1</v>
      </c>
      <c r="CB217">
        <v>1.5</v>
      </c>
      <c r="CC217">
        <v>-1</v>
      </c>
      <c r="CD217">
        <v>0.83333333333333326</v>
      </c>
      <c r="CE217">
        <v>-1</v>
      </c>
      <c r="CF217">
        <v>3</v>
      </c>
      <c r="CG217">
        <v>-1</v>
      </c>
      <c r="CH217">
        <v>-1</v>
      </c>
      <c r="CI217">
        <v>-1</v>
      </c>
      <c r="CJ217">
        <v>-1</v>
      </c>
      <c r="CK217">
        <v>-1</v>
      </c>
      <c r="CL217">
        <v>-1</v>
      </c>
      <c r="CM217">
        <v>-1</v>
      </c>
      <c r="CN217">
        <v>-1</v>
      </c>
      <c r="CO217">
        <v>-1</v>
      </c>
      <c r="CP217">
        <v>-1</v>
      </c>
      <c r="CQ217">
        <v>-1</v>
      </c>
      <c r="CR217">
        <v>2</v>
      </c>
      <c r="CS217">
        <v>-1</v>
      </c>
      <c r="CT217">
        <v>-1</v>
      </c>
      <c r="CU217">
        <v>2.5</v>
      </c>
      <c r="CV217">
        <v>-1</v>
      </c>
      <c r="CW217">
        <v>-1</v>
      </c>
      <c r="CX217">
        <v>-1</v>
      </c>
      <c r="CY217">
        <v>-1</v>
      </c>
      <c r="CZ217">
        <v>-1</v>
      </c>
      <c r="DA217">
        <v>-1</v>
      </c>
      <c r="DB217">
        <v>-1</v>
      </c>
      <c r="DC217">
        <v>-1</v>
      </c>
      <c r="DD217">
        <v>1.5</v>
      </c>
      <c r="DE217">
        <v>-1</v>
      </c>
      <c r="DF217">
        <v>-1</v>
      </c>
      <c r="DG217">
        <v>-1</v>
      </c>
      <c r="DH217">
        <v>-1</v>
      </c>
      <c r="DI217">
        <v>-1</v>
      </c>
      <c r="DJ217">
        <v>-1</v>
      </c>
      <c r="DK217">
        <v>-1</v>
      </c>
      <c r="DL217">
        <v>-1</v>
      </c>
      <c r="DM217">
        <v>-1</v>
      </c>
      <c r="DN217">
        <v>-1</v>
      </c>
      <c r="DO217">
        <v>-1</v>
      </c>
      <c r="DP217">
        <v>-1</v>
      </c>
      <c r="DQ217">
        <v>-1</v>
      </c>
      <c r="DR217">
        <v>3</v>
      </c>
      <c r="DS217">
        <v>2.5</v>
      </c>
      <c r="DT217">
        <v>-1</v>
      </c>
      <c r="DU217">
        <v>-1</v>
      </c>
      <c r="DV217">
        <v>-1</v>
      </c>
      <c r="DW217">
        <v>1.5</v>
      </c>
      <c r="DX217">
        <v>-1</v>
      </c>
      <c r="DY217">
        <v>-1</v>
      </c>
      <c r="DZ217">
        <v>-1</v>
      </c>
      <c r="EA217">
        <v>1.5</v>
      </c>
      <c r="EB217">
        <v>-1</v>
      </c>
      <c r="EC217">
        <v>1.5</v>
      </c>
      <c r="ED217">
        <v>-1</v>
      </c>
      <c r="EE217">
        <v>-1</v>
      </c>
      <c r="EF217">
        <v>1.5</v>
      </c>
      <c r="EG217">
        <v>-1</v>
      </c>
      <c r="EH217">
        <v>1.5</v>
      </c>
      <c r="EI217">
        <v>-1</v>
      </c>
      <c r="EJ217">
        <v>-1</v>
      </c>
      <c r="EK217">
        <v>-1</v>
      </c>
      <c r="EL217">
        <v>2.1666666666666665</v>
      </c>
      <c r="EM217">
        <v>-1</v>
      </c>
      <c r="EN217">
        <v>-1</v>
      </c>
      <c r="EO217">
        <v>1.5</v>
      </c>
      <c r="EP217">
        <v>1.5</v>
      </c>
      <c r="EQ217">
        <v>-1</v>
      </c>
      <c r="ER217">
        <v>-1</v>
      </c>
      <c r="ES217">
        <v>-1</v>
      </c>
      <c r="ET217">
        <v>-1</v>
      </c>
      <c r="EU217">
        <v>-1</v>
      </c>
      <c r="EV217">
        <v>-1</v>
      </c>
      <c r="EW217">
        <v>1.5</v>
      </c>
      <c r="EX217">
        <v>0.33333333333333331</v>
      </c>
      <c r="EY217">
        <v>3.4999999999999996</v>
      </c>
      <c r="EZ217">
        <v>1</v>
      </c>
      <c r="FA217">
        <v>0.33333333333333331</v>
      </c>
      <c r="FB217">
        <v>-1</v>
      </c>
      <c r="FC217">
        <v>-1</v>
      </c>
      <c r="FD217">
        <v>-1</v>
      </c>
      <c r="FE217">
        <v>3.9999999999999996</v>
      </c>
      <c r="FF217">
        <v>3.9999999999999996</v>
      </c>
      <c r="FG217">
        <v>3.4999999999999996</v>
      </c>
      <c r="FH217">
        <v>2.1666666666666665</v>
      </c>
      <c r="FI217">
        <v>-1</v>
      </c>
      <c r="FJ217">
        <v>0.33333333333333331</v>
      </c>
      <c r="FK217">
        <v>-1</v>
      </c>
      <c r="FL217">
        <v>-1</v>
      </c>
      <c r="FM217">
        <v>-1</v>
      </c>
      <c r="FN217">
        <v>2</v>
      </c>
      <c r="FO217">
        <v>2.1666666666666665</v>
      </c>
      <c r="FP217">
        <v>2.6666666666666665</v>
      </c>
      <c r="FQ217">
        <v>2</v>
      </c>
      <c r="FR217">
        <v>2</v>
      </c>
      <c r="FS217">
        <v>2</v>
      </c>
      <c r="FT217">
        <v>2</v>
      </c>
      <c r="FU217">
        <v>-1</v>
      </c>
      <c r="FV217">
        <v>-1</v>
      </c>
      <c r="FW217">
        <v>1.5</v>
      </c>
      <c r="FX217">
        <v>1.5</v>
      </c>
      <c r="FY217">
        <v>-1</v>
      </c>
      <c r="FZ217">
        <v>-1</v>
      </c>
      <c r="GA217">
        <v>1.5</v>
      </c>
      <c r="GB217">
        <v>3</v>
      </c>
      <c r="GC217">
        <v>0</v>
      </c>
      <c r="GD217">
        <v>-1</v>
      </c>
      <c r="GE217">
        <v>0</v>
      </c>
      <c r="GF217">
        <v>-1</v>
      </c>
      <c r="GG217">
        <v>-1</v>
      </c>
      <c r="GH217">
        <v>3</v>
      </c>
      <c r="GI217">
        <v>-1</v>
      </c>
      <c r="GJ217">
        <v>3</v>
      </c>
      <c r="GK217">
        <v>3</v>
      </c>
      <c r="GL217">
        <v>0.5</v>
      </c>
      <c r="GM217">
        <v>-1</v>
      </c>
      <c r="GN217">
        <v>2</v>
      </c>
      <c r="GO217">
        <v>-1</v>
      </c>
      <c r="GP217">
        <v>-1</v>
      </c>
      <c r="GQ217">
        <v>-1</v>
      </c>
      <c r="GR217">
        <v>-1</v>
      </c>
      <c r="GS217">
        <v>1.5</v>
      </c>
      <c r="GT217">
        <v>2</v>
      </c>
      <c r="GU217">
        <v>3</v>
      </c>
      <c r="GV217">
        <v>3</v>
      </c>
      <c r="GW217">
        <v>3</v>
      </c>
      <c r="GX217">
        <v>3</v>
      </c>
      <c r="GY217">
        <v>3</v>
      </c>
      <c r="GZ217">
        <v>3</v>
      </c>
      <c r="HA217">
        <v>3</v>
      </c>
      <c r="HB217">
        <v>-1</v>
      </c>
      <c r="HC217">
        <v>1.5</v>
      </c>
      <c r="HD217">
        <v>3</v>
      </c>
      <c r="HE217">
        <v>3</v>
      </c>
      <c r="HF217">
        <v>2.5</v>
      </c>
      <c r="HG217">
        <v>3</v>
      </c>
      <c r="HH217">
        <v>3.9999999999999996</v>
      </c>
      <c r="HI217">
        <v>0</v>
      </c>
    </row>
    <row r="218" spans="1:224" x14ac:dyDescent="0.35">
      <c r="A218" t="s">
        <v>1040</v>
      </c>
      <c r="B218">
        <v>2</v>
      </c>
      <c r="C218">
        <v>2.166666666666667</v>
      </c>
      <c r="D218">
        <v>3.4999999999999996</v>
      </c>
      <c r="E218">
        <v>-1</v>
      </c>
      <c r="F218">
        <v>-1</v>
      </c>
      <c r="G218">
        <v>-1</v>
      </c>
      <c r="H218">
        <v>-1</v>
      </c>
      <c r="I218">
        <v>3.4999999999999996</v>
      </c>
      <c r="J218">
        <v>-1</v>
      </c>
      <c r="K218">
        <v>-1</v>
      </c>
      <c r="L218">
        <v>3</v>
      </c>
      <c r="M218">
        <v>2.3333333333333335</v>
      </c>
      <c r="N218">
        <v>-1</v>
      </c>
      <c r="O218">
        <v>3</v>
      </c>
      <c r="P218">
        <v>3.4999999999999996</v>
      </c>
      <c r="Q218">
        <v>-1</v>
      </c>
      <c r="R218">
        <v>-1</v>
      </c>
      <c r="S218">
        <v>3.4999999999999996</v>
      </c>
      <c r="T218">
        <v>3.333333333333333</v>
      </c>
      <c r="U218">
        <v>3.4999999999999996</v>
      </c>
      <c r="V218">
        <v>1.5</v>
      </c>
      <c r="W218">
        <v>1.5</v>
      </c>
      <c r="X218">
        <v>-1</v>
      </c>
      <c r="Y218">
        <v>3.4999999999999996</v>
      </c>
      <c r="Z218">
        <v>3.4999999999999996</v>
      </c>
      <c r="AA218">
        <v>3.4999999999999996</v>
      </c>
      <c r="AB218">
        <v>1.6666666666666667</v>
      </c>
      <c r="AC218">
        <v>1.6666666666666667</v>
      </c>
      <c r="AD218">
        <v>0.66666666666666663</v>
      </c>
      <c r="AE218">
        <v>-1</v>
      </c>
      <c r="AF218">
        <v>-1</v>
      </c>
      <c r="AG218">
        <v>-1</v>
      </c>
      <c r="AH218">
        <v>-1</v>
      </c>
      <c r="AI218">
        <v>-1</v>
      </c>
      <c r="AJ218">
        <v>-1</v>
      </c>
      <c r="AK218">
        <v>-1</v>
      </c>
      <c r="AL218">
        <v>-1</v>
      </c>
      <c r="AM218">
        <v>-1</v>
      </c>
      <c r="AN218">
        <v>1.5</v>
      </c>
      <c r="AO218">
        <v>-1</v>
      </c>
      <c r="AP218">
        <v>-1</v>
      </c>
      <c r="AQ218">
        <v>-1</v>
      </c>
      <c r="AR218">
        <v>-1</v>
      </c>
      <c r="AS218">
        <v>-1</v>
      </c>
      <c r="AT218">
        <v>-1</v>
      </c>
      <c r="AU218">
        <v>-1</v>
      </c>
      <c r="AV218">
        <v>-1</v>
      </c>
      <c r="AW218">
        <v>-1</v>
      </c>
      <c r="AX218">
        <v>-1</v>
      </c>
      <c r="AY218">
        <v>-1</v>
      </c>
      <c r="AZ218">
        <v>-1</v>
      </c>
      <c r="BA218">
        <v>-1</v>
      </c>
      <c r="BB218">
        <v>-1</v>
      </c>
      <c r="BC218">
        <v>-1</v>
      </c>
      <c r="BD218">
        <v>-1</v>
      </c>
      <c r="BE218">
        <v>0.5</v>
      </c>
      <c r="BF218">
        <v>-1</v>
      </c>
      <c r="BG218">
        <v>0.5</v>
      </c>
      <c r="BH218">
        <v>0.5</v>
      </c>
      <c r="BI218">
        <v>-1</v>
      </c>
      <c r="BJ218">
        <v>2</v>
      </c>
      <c r="BK218">
        <v>-1</v>
      </c>
      <c r="BL218">
        <v>-1</v>
      </c>
      <c r="BM218">
        <v>-1</v>
      </c>
      <c r="BN218">
        <v>-1</v>
      </c>
      <c r="BO218">
        <v>-1</v>
      </c>
      <c r="BP218">
        <v>-1</v>
      </c>
      <c r="BQ218">
        <v>-1</v>
      </c>
      <c r="BR218">
        <v>-1</v>
      </c>
      <c r="BS218">
        <v>-1</v>
      </c>
      <c r="BT218">
        <v>2</v>
      </c>
      <c r="BU218">
        <v>-1</v>
      </c>
      <c r="BV218">
        <v>-1</v>
      </c>
      <c r="BW218">
        <v>-1</v>
      </c>
      <c r="BX218">
        <v>-1</v>
      </c>
      <c r="BY218">
        <v>-1</v>
      </c>
      <c r="BZ218">
        <v>-1</v>
      </c>
      <c r="CA218">
        <v>-1</v>
      </c>
      <c r="CB218">
        <v>0.83333333333333326</v>
      </c>
      <c r="CC218">
        <v>-1</v>
      </c>
      <c r="CD218">
        <v>0</v>
      </c>
      <c r="CE218">
        <v>-1</v>
      </c>
      <c r="CF218">
        <v>2</v>
      </c>
      <c r="CG218">
        <v>-1</v>
      </c>
      <c r="CH218">
        <v>-1</v>
      </c>
      <c r="CI218">
        <v>-1</v>
      </c>
      <c r="CJ218">
        <v>-1</v>
      </c>
      <c r="CK218">
        <v>-1</v>
      </c>
      <c r="CL218">
        <v>-1</v>
      </c>
      <c r="CM218">
        <v>-1</v>
      </c>
      <c r="CN218">
        <v>-1</v>
      </c>
      <c r="CO218">
        <v>-1</v>
      </c>
      <c r="CP218">
        <v>-1</v>
      </c>
      <c r="CQ218">
        <v>-1</v>
      </c>
      <c r="CR218">
        <v>1</v>
      </c>
      <c r="CS218">
        <v>-1</v>
      </c>
      <c r="CT218">
        <v>-1</v>
      </c>
      <c r="CU218">
        <v>2</v>
      </c>
      <c r="CV218">
        <v>-1</v>
      </c>
      <c r="CW218">
        <v>-1</v>
      </c>
      <c r="CX218">
        <v>-1</v>
      </c>
      <c r="CY218">
        <v>-1</v>
      </c>
      <c r="CZ218">
        <v>-1</v>
      </c>
      <c r="DA218">
        <v>-1</v>
      </c>
      <c r="DB218">
        <v>-1</v>
      </c>
      <c r="DC218">
        <v>-1</v>
      </c>
      <c r="DD218">
        <v>0.66666666666666663</v>
      </c>
      <c r="DE218">
        <v>-1</v>
      </c>
      <c r="DF218">
        <v>-1</v>
      </c>
      <c r="DG218">
        <v>-1</v>
      </c>
      <c r="DH218">
        <v>-1</v>
      </c>
      <c r="DI218">
        <v>-1</v>
      </c>
      <c r="DJ218">
        <v>-1</v>
      </c>
      <c r="DK218">
        <v>-1</v>
      </c>
      <c r="DL218">
        <v>-1</v>
      </c>
      <c r="DM218">
        <v>-1</v>
      </c>
      <c r="DN218">
        <v>-1</v>
      </c>
      <c r="DO218">
        <v>-1</v>
      </c>
      <c r="DP218">
        <v>-1</v>
      </c>
      <c r="DQ218">
        <v>-1</v>
      </c>
      <c r="DR218">
        <v>2.5</v>
      </c>
      <c r="DS218">
        <v>1.8333333333333335</v>
      </c>
      <c r="DT218">
        <v>-1</v>
      </c>
      <c r="DU218">
        <v>-1</v>
      </c>
      <c r="DV218">
        <v>-1</v>
      </c>
      <c r="DW218">
        <v>0.5</v>
      </c>
      <c r="DX218">
        <v>-1</v>
      </c>
      <c r="DY218">
        <v>-1</v>
      </c>
      <c r="DZ218">
        <v>-1</v>
      </c>
      <c r="EA218">
        <v>0.66666666666666663</v>
      </c>
      <c r="EB218">
        <v>-1</v>
      </c>
      <c r="EC218">
        <v>0.5</v>
      </c>
      <c r="ED218">
        <v>-1</v>
      </c>
      <c r="EE218">
        <v>-1</v>
      </c>
      <c r="EF218">
        <v>0.66666666666666663</v>
      </c>
      <c r="EG218">
        <v>-1</v>
      </c>
      <c r="EH218">
        <v>0.5</v>
      </c>
      <c r="EI218">
        <v>-1</v>
      </c>
      <c r="EJ218">
        <v>-1</v>
      </c>
      <c r="EK218">
        <v>-1</v>
      </c>
      <c r="EL218">
        <v>2</v>
      </c>
      <c r="EM218">
        <v>-1</v>
      </c>
      <c r="EN218">
        <v>-1</v>
      </c>
      <c r="EO218">
        <v>0.5</v>
      </c>
      <c r="EP218">
        <v>0.83333333333333326</v>
      </c>
      <c r="EQ218">
        <v>-1</v>
      </c>
      <c r="ER218">
        <v>-1</v>
      </c>
      <c r="ES218">
        <v>-1</v>
      </c>
      <c r="ET218">
        <v>-1</v>
      </c>
      <c r="EU218">
        <v>-1</v>
      </c>
      <c r="EV218">
        <v>-1</v>
      </c>
      <c r="EW218">
        <v>1</v>
      </c>
      <c r="EX218">
        <v>0</v>
      </c>
      <c r="EY218">
        <v>2.9999999999999996</v>
      </c>
      <c r="EZ218">
        <v>0.5</v>
      </c>
      <c r="FA218">
        <v>0</v>
      </c>
      <c r="FB218">
        <v>-1</v>
      </c>
      <c r="FC218">
        <v>-1</v>
      </c>
      <c r="FD218">
        <v>-1</v>
      </c>
      <c r="FE218">
        <v>3.4999999999999996</v>
      </c>
      <c r="FF218">
        <v>3.4999999999999996</v>
      </c>
      <c r="FG218">
        <v>2.9999999999999996</v>
      </c>
      <c r="FH218">
        <v>2</v>
      </c>
      <c r="FI218">
        <v>-1</v>
      </c>
      <c r="FJ218">
        <v>0</v>
      </c>
      <c r="FK218">
        <v>-1</v>
      </c>
      <c r="FL218">
        <v>-1</v>
      </c>
      <c r="FM218">
        <v>-1</v>
      </c>
      <c r="FN218">
        <v>1.5</v>
      </c>
      <c r="FO218">
        <v>2</v>
      </c>
      <c r="FP218">
        <v>2</v>
      </c>
      <c r="FQ218">
        <v>1.5</v>
      </c>
      <c r="FR218">
        <v>1.5</v>
      </c>
      <c r="FS218">
        <v>1.5</v>
      </c>
      <c r="FT218">
        <v>1.5</v>
      </c>
      <c r="FU218">
        <v>-1</v>
      </c>
      <c r="FV218">
        <v>-1</v>
      </c>
      <c r="FW218">
        <v>0.5</v>
      </c>
      <c r="FX218">
        <v>0.5</v>
      </c>
      <c r="FY218">
        <v>-1</v>
      </c>
      <c r="FZ218">
        <v>-1</v>
      </c>
      <c r="GA218">
        <v>0.5</v>
      </c>
      <c r="GB218">
        <v>2.5</v>
      </c>
      <c r="GC218">
        <v>0</v>
      </c>
      <c r="GD218">
        <v>-1</v>
      </c>
      <c r="GE218">
        <v>0</v>
      </c>
      <c r="GF218">
        <v>-1</v>
      </c>
      <c r="GG218">
        <v>-1</v>
      </c>
      <c r="GH218">
        <v>2.5</v>
      </c>
      <c r="GI218">
        <v>-1</v>
      </c>
      <c r="GJ218">
        <v>2.5</v>
      </c>
      <c r="GK218">
        <v>2.5</v>
      </c>
      <c r="GL218">
        <v>0</v>
      </c>
      <c r="GM218">
        <v>-1</v>
      </c>
      <c r="GN218">
        <v>1.3333333333333333</v>
      </c>
      <c r="GO218">
        <v>-1</v>
      </c>
      <c r="GP218">
        <v>-1</v>
      </c>
      <c r="GQ218">
        <v>-1</v>
      </c>
      <c r="GR218">
        <v>-1</v>
      </c>
      <c r="GS218">
        <v>1</v>
      </c>
      <c r="GT218">
        <v>1.5000000000000002</v>
      </c>
      <c r="GU218">
        <v>2.5</v>
      </c>
      <c r="GV218">
        <v>2.5</v>
      </c>
      <c r="GW218">
        <v>2.5</v>
      </c>
      <c r="GX218">
        <v>2.5</v>
      </c>
      <c r="GY218">
        <v>2.5</v>
      </c>
      <c r="GZ218">
        <v>2.3333333333333335</v>
      </c>
      <c r="HA218">
        <v>2.3333333333333335</v>
      </c>
      <c r="HB218">
        <v>-1</v>
      </c>
      <c r="HC218">
        <v>0.5</v>
      </c>
      <c r="HD218">
        <v>2.5</v>
      </c>
      <c r="HE218">
        <v>2.5</v>
      </c>
      <c r="HF218">
        <v>1.8333333333333335</v>
      </c>
      <c r="HG218">
        <v>2.5</v>
      </c>
      <c r="HH218">
        <v>3.4999999999999996</v>
      </c>
      <c r="HI218">
        <v>0</v>
      </c>
      <c r="HJ218">
        <v>0</v>
      </c>
    </row>
    <row r="219" spans="1:224" x14ac:dyDescent="0.35">
      <c r="A219" t="s">
        <v>1041</v>
      </c>
      <c r="B219">
        <v>3.4999999999999996</v>
      </c>
      <c r="C219">
        <v>3.9999999999999996</v>
      </c>
      <c r="D219">
        <v>3.9999999999999996</v>
      </c>
      <c r="E219">
        <v>2.4999999999999996</v>
      </c>
      <c r="F219">
        <v>2</v>
      </c>
      <c r="G219">
        <v>2</v>
      </c>
      <c r="H219">
        <v>1.5000000000000002</v>
      </c>
      <c r="I219">
        <v>3.9999999999999996</v>
      </c>
      <c r="J219">
        <v>3.4999999999999996</v>
      </c>
      <c r="K219">
        <v>0</v>
      </c>
      <c r="L219">
        <v>3.9999999999999996</v>
      </c>
      <c r="M219">
        <v>3.9999999999999996</v>
      </c>
      <c r="N219">
        <v>2.4999999999999996</v>
      </c>
      <c r="O219">
        <v>3.9999999999999996</v>
      </c>
      <c r="P219">
        <v>3.9999999999999996</v>
      </c>
      <c r="Q219">
        <v>2.9999999999999996</v>
      </c>
      <c r="R219">
        <v>1.5000000000000002</v>
      </c>
      <c r="S219">
        <v>3.9999999999999996</v>
      </c>
      <c r="T219">
        <v>3.9999999999999996</v>
      </c>
      <c r="U219">
        <v>3.9999999999999996</v>
      </c>
      <c r="V219">
        <v>3.4999999999999996</v>
      </c>
      <c r="W219">
        <v>2.9999999999999996</v>
      </c>
      <c r="X219">
        <v>1</v>
      </c>
      <c r="Y219">
        <v>3.9999999999999996</v>
      </c>
      <c r="Z219">
        <v>3.9999999999999996</v>
      </c>
      <c r="AA219">
        <v>3.9999999999999996</v>
      </c>
      <c r="AB219">
        <v>3.4999999999999996</v>
      </c>
      <c r="AC219">
        <v>3.4999999999999996</v>
      </c>
      <c r="AD219">
        <v>3.4999999999999996</v>
      </c>
      <c r="AE219">
        <v>3.4999999999999996</v>
      </c>
      <c r="AF219">
        <v>2.4999999999999996</v>
      </c>
      <c r="AG219">
        <v>2.4999999999999996</v>
      </c>
      <c r="AH219">
        <v>0.5</v>
      </c>
      <c r="AI219">
        <v>2</v>
      </c>
      <c r="AJ219">
        <v>2</v>
      </c>
      <c r="AK219">
        <v>0.5</v>
      </c>
      <c r="AL219">
        <v>2</v>
      </c>
      <c r="AM219">
        <v>0.5</v>
      </c>
      <c r="AN219">
        <v>3.4999999999999996</v>
      </c>
      <c r="AO219">
        <v>0</v>
      </c>
      <c r="AP219">
        <v>0</v>
      </c>
      <c r="AQ219">
        <v>0</v>
      </c>
      <c r="AR219">
        <v>2.4999999999999996</v>
      </c>
      <c r="AS219">
        <v>0.5</v>
      </c>
      <c r="AT219">
        <v>3.4999999999999996</v>
      </c>
      <c r="AU219">
        <v>3.4999999999999996</v>
      </c>
      <c r="AV219">
        <v>0</v>
      </c>
      <c r="AW219">
        <v>1.5000000000000002</v>
      </c>
      <c r="AX219">
        <v>2.9999999999999996</v>
      </c>
      <c r="AY219">
        <v>0.33333333333333331</v>
      </c>
      <c r="AZ219">
        <v>0.16666666666666666</v>
      </c>
      <c r="BA219">
        <v>0.16666666666666666</v>
      </c>
      <c r="BB219">
        <v>0</v>
      </c>
      <c r="BC219">
        <v>-1</v>
      </c>
      <c r="BD219">
        <v>3.4999999999999996</v>
      </c>
      <c r="BE219">
        <v>3.4999999999999996</v>
      </c>
      <c r="BF219">
        <v>0.5</v>
      </c>
      <c r="BG219">
        <v>3.4999999999999996</v>
      </c>
      <c r="BH219">
        <v>3.4999999999999996</v>
      </c>
      <c r="BI219">
        <v>0</v>
      </c>
      <c r="BJ219">
        <v>3.4999999999999996</v>
      </c>
      <c r="BK219">
        <v>1.5000000000000002</v>
      </c>
      <c r="BL219">
        <v>3.9999999999999996</v>
      </c>
      <c r="BM219">
        <v>2.4999999999999996</v>
      </c>
      <c r="BN219">
        <v>1.5000000000000002</v>
      </c>
      <c r="BO219">
        <v>1.5000000000000002</v>
      </c>
      <c r="BP219">
        <v>0.5</v>
      </c>
      <c r="BQ219">
        <v>-1</v>
      </c>
      <c r="BR219">
        <v>3.9999999999999996</v>
      </c>
      <c r="BS219">
        <v>3.4999999999999996</v>
      </c>
      <c r="BT219">
        <v>3.9999999999999996</v>
      </c>
      <c r="BU219">
        <v>0.5</v>
      </c>
      <c r="BV219">
        <v>2.4999999999999996</v>
      </c>
      <c r="BW219">
        <v>0.5</v>
      </c>
      <c r="BX219">
        <v>0</v>
      </c>
      <c r="BY219">
        <v>0</v>
      </c>
      <c r="BZ219">
        <v>2.4999999999999996</v>
      </c>
      <c r="CA219">
        <v>1.3333333333333335</v>
      </c>
      <c r="CB219">
        <v>3.4999999999999996</v>
      </c>
      <c r="CC219">
        <v>1.5000000000000002</v>
      </c>
      <c r="CD219">
        <v>2.9999999999999996</v>
      </c>
      <c r="CE219">
        <v>2.9999999999999996</v>
      </c>
      <c r="CF219">
        <v>3.9999999999999996</v>
      </c>
      <c r="CG219">
        <v>2.4999999999999996</v>
      </c>
      <c r="CH219">
        <v>1.3333333333333335</v>
      </c>
      <c r="CI219">
        <v>1.5000000000000002</v>
      </c>
      <c r="CJ219">
        <v>1.5000000000000002</v>
      </c>
      <c r="CK219">
        <v>0</v>
      </c>
      <c r="CL219">
        <v>3.9999999999999996</v>
      </c>
      <c r="CM219">
        <v>0</v>
      </c>
      <c r="CN219">
        <v>0</v>
      </c>
      <c r="CO219">
        <v>3.4999999999999996</v>
      </c>
      <c r="CP219">
        <v>1</v>
      </c>
      <c r="CQ219">
        <v>1.5000000000000002</v>
      </c>
      <c r="CR219">
        <v>3.9999999999999996</v>
      </c>
      <c r="CS219">
        <v>0.33333333333333331</v>
      </c>
      <c r="CT219">
        <v>0.5</v>
      </c>
      <c r="CU219">
        <v>3.4999999999999996</v>
      </c>
      <c r="CV219">
        <v>2.5</v>
      </c>
      <c r="CW219">
        <v>0</v>
      </c>
      <c r="CX219">
        <v>0</v>
      </c>
      <c r="CY219">
        <v>1</v>
      </c>
      <c r="CZ219">
        <v>0.16666666666666666</v>
      </c>
      <c r="DA219">
        <v>0.5</v>
      </c>
      <c r="DB219">
        <v>3.4999999999999996</v>
      </c>
      <c r="DC219">
        <v>1.5000000000000002</v>
      </c>
      <c r="DD219">
        <v>3.4999999999999996</v>
      </c>
      <c r="DE219">
        <v>2.9999999999999996</v>
      </c>
      <c r="DF219">
        <v>3.4999999999999996</v>
      </c>
      <c r="DG219">
        <v>0</v>
      </c>
      <c r="DH219">
        <v>3.4999999999999996</v>
      </c>
      <c r="DI219">
        <v>2.9999999999999996</v>
      </c>
      <c r="DJ219">
        <v>0</v>
      </c>
      <c r="DK219">
        <v>0.16666666666666666</v>
      </c>
      <c r="DL219">
        <v>3.4999999999999996</v>
      </c>
      <c r="DM219">
        <v>2</v>
      </c>
      <c r="DN219">
        <v>1.5000000000000002</v>
      </c>
      <c r="DO219">
        <v>3.4999999999999996</v>
      </c>
      <c r="DP219">
        <v>1.5000000000000002</v>
      </c>
      <c r="DQ219">
        <v>2.9999999999999996</v>
      </c>
      <c r="DR219">
        <v>3.9999999999999996</v>
      </c>
      <c r="DS219">
        <v>3.4999999999999996</v>
      </c>
      <c r="DT219">
        <v>3.9999999999999996</v>
      </c>
      <c r="DU219">
        <v>1.3333333333333335</v>
      </c>
      <c r="DV219">
        <v>1.5000000000000002</v>
      </c>
      <c r="DW219">
        <v>3.4999999999999996</v>
      </c>
      <c r="DX219">
        <v>1.3333333333333335</v>
      </c>
      <c r="DY219">
        <v>2.9999999999999996</v>
      </c>
      <c r="DZ219">
        <v>2.4999999999999996</v>
      </c>
      <c r="EA219">
        <v>3.4999999999999996</v>
      </c>
      <c r="EB219">
        <v>-1</v>
      </c>
      <c r="EC219">
        <v>3.4999999999999996</v>
      </c>
      <c r="ED219">
        <v>2</v>
      </c>
      <c r="EE219">
        <v>2</v>
      </c>
      <c r="EF219">
        <v>3.4999999999999996</v>
      </c>
      <c r="EG219">
        <v>1.5000000000000002</v>
      </c>
      <c r="EH219">
        <v>3.4999999999999996</v>
      </c>
      <c r="EI219">
        <v>2.4999999999999996</v>
      </c>
      <c r="EJ219">
        <v>1.5000000000000002</v>
      </c>
      <c r="EK219">
        <v>0.16666666666666666</v>
      </c>
      <c r="EL219">
        <v>2.333333333333333</v>
      </c>
      <c r="EM219">
        <v>3.4999999999999996</v>
      </c>
      <c r="EN219">
        <v>0.16666666666666666</v>
      </c>
      <c r="EO219">
        <v>3.4999999999999996</v>
      </c>
      <c r="EP219">
        <v>3.4999999999999996</v>
      </c>
      <c r="EQ219">
        <v>2.9999999999999996</v>
      </c>
      <c r="ER219">
        <v>0.5</v>
      </c>
      <c r="ES219">
        <v>0.99999999999999989</v>
      </c>
      <c r="ET219">
        <v>0</v>
      </c>
      <c r="EU219">
        <v>0</v>
      </c>
      <c r="EV219">
        <v>0</v>
      </c>
      <c r="EW219">
        <v>3.4999999999999996</v>
      </c>
      <c r="EX219">
        <v>2.4999999999999996</v>
      </c>
      <c r="EY219">
        <v>3.4999999999999996</v>
      </c>
      <c r="EZ219">
        <v>2.9999999999999996</v>
      </c>
      <c r="FA219">
        <v>2.4999999999999996</v>
      </c>
      <c r="FB219">
        <v>2.4999999999999996</v>
      </c>
      <c r="FC219">
        <v>3.4999999999999996</v>
      </c>
      <c r="FD219">
        <v>2.9999999999999996</v>
      </c>
      <c r="FE219">
        <v>3.9999999999999996</v>
      </c>
      <c r="FF219">
        <v>3.9999999999999996</v>
      </c>
      <c r="FG219">
        <v>3.4999999999999996</v>
      </c>
      <c r="FH219">
        <v>2.333333333333333</v>
      </c>
      <c r="FI219">
        <v>-1</v>
      </c>
      <c r="FJ219">
        <v>2.4999999999999996</v>
      </c>
      <c r="FK219">
        <v>1.3333333333333335</v>
      </c>
      <c r="FL219">
        <v>2.4999999999999996</v>
      </c>
      <c r="FM219">
        <v>1.5000000000000002</v>
      </c>
      <c r="FN219">
        <v>3.4999999999999996</v>
      </c>
      <c r="FO219">
        <v>2.333333333333333</v>
      </c>
      <c r="FP219">
        <v>2.9999999999999996</v>
      </c>
      <c r="FQ219">
        <v>3.4999999999999996</v>
      </c>
      <c r="FR219">
        <v>3.4999999999999996</v>
      </c>
      <c r="FS219">
        <v>3.4999999999999996</v>
      </c>
      <c r="FT219">
        <v>3.4999999999999996</v>
      </c>
      <c r="FU219">
        <v>2</v>
      </c>
      <c r="FV219">
        <v>1.5000000000000002</v>
      </c>
      <c r="FW219">
        <v>3.4999999999999996</v>
      </c>
      <c r="FX219">
        <v>3.4999999999999996</v>
      </c>
      <c r="FY219">
        <v>3.4999999999999996</v>
      </c>
      <c r="FZ219">
        <v>1.5000000000000002</v>
      </c>
      <c r="GA219">
        <v>3.4999999999999996</v>
      </c>
      <c r="GB219">
        <v>3.9999999999999996</v>
      </c>
      <c r="GC219">
        <v>2.4999999999999996</v>
      </c>
      <c r="GD219">
        <v>2.4999999999999996</v>
      </c>
      <c r="GE219">
        <v>2.4999999999999996</v>
      </c>
      <c r="GF219">
        <v>2.4999999999999996</v>
      </c>
      <c r="GG219">
        <v>2.4999999999999996</v>
      </c>
      <c r="GH219">
        <v>3.9999999999999996</v>
      </c>
      <c r="GI219">
        <v>2.4999999999999996</v>
      </c>
      <c r="GJ219">
        <v>3.9999999999999996</v>
      </c>
      <c r="GK219">
        <v>3.9999999999999996</v>
      </c>
      <c r="GL219">
        <v>2.4999999999999996</v>
      </c>
      <c r="GM219">
        <v>2.9999999999999996</v>
      </c>
      <c r="GN219">
        <v>3.9999999999999996</v>
      </c>
      <c r="GO219">
        <v>3.9999999999999996</v>
      </c>
      <c r="GP219">
        <v>3.9999999999999996</v>
      </c>
      <c r="GQ219">
        <v>1.5000000000000002</v>
      </c>
      <c r="GR219">
        <v>0</v>
      </c>
      <c r="GS219">
        <v>3.4999999999999996</v>
      </c>
      <c r="GT219">
        <v>2.9999999999999996</v>
      </c>
      <c r="GU219">
        <v>3.9999999999999996</v>
      </c>
      <c r="GV219">
        <v>3.9999999999999996</v>
      </c>
      <c r="GW219">
        <v>3.9999999999999996</v>
      </c>
      <c r="GX219">
        <v>3.9999999999999996</v>
      </c>
      <c r="GY219">
        <v>3.9999999999999996</v>
      </c>
      <c r="GZ219">
        <v>3.9999999999999996</v>
      </c>
      <c r="HA219">
        <v>3.9999999999999996</v>
      </c>
      <c r="HB219">
        <v>2.4999999999999996</v>
      </c>
      <c r="HC219">
        <v>3.4999999999999996</v>
      </c>
      <c r="HD219">
        <v>3.9999999999999996</v>
      </c>
      <c r="HE219">
        <v>3.9999999999999996</v>
      </c>
      <c r="HF219">
        <v>3.4999999999999996</v>
      </c>
      <c r="HG219">
        <v>3.9999999999999996</v>
      </c>
      <c r="HH219">
        <v>3.9999999999999996</v>
      </c>
      <c r="HI219">
        <v>2.4999999999999996</v>
      </c>
      <c r="HJ219">
        <v>2.9999999999999996</v>
      </c>
      <c r="HK219">
        <v>0</v>
      </c>
    </row>
    <row r="220" spans="1:224" x14ac:dyDescent="0.35">
      <c r="A220" t="s">
        <v>1042</v>
      </c>
      <c r="B220">
        <v>2.4999999999999996</v>
      </c>
      <c r="C220">
        <v>2.6666666666666665</v>
      </c>
      <c r="D220">
        <v>2.9999999999999996</v>
      </c>
      <c r="E220">
        <v>0</v>
      </c>
      <c r="F220">
        <v>-1</v>
      </c>
      <c r="G220">
        <v>-1</v>
      </c>
      <c r="H220">
        <v>-1</v>
      </c>
      <c r="I220">
        <v>2.9999999999999996</v>
      </c>
      <c r="J220">
        <v>0</v>
      </c>
      <c r="K220">
        <v>-1</v>
      </c>
      <c r="L220">
        <v>2.5</v>
      </c>
      <c r="M220">
        <v>2.833333333333333</v>
      </c>
      <c r="N220">
        <v>1</v>
      </c>
      <c r="O220">
        <v>2.5</v>
      </c>
      <c r="P220">
        <v>2.9999999999999996</v>
      </c>
      <c r="Q220">
        <v>0</v>
      </c>
      <c r="R220">
        <v>-1</v>
      </c>
      <c r="S220">
        <v>2.9999999999999996</v>
      </c>
      <c r="T220">
        <v>2.833333333333333</v>
      </c>
      <c r="U220">
        <v>2.9999999999999996</v>
      </c>
      <c r="V220">
        <v>2</v>
      </c>
      <c r="W220">
        <v>2</v>
      </c>
      <c r="X220">
        <v>-1</v>
      </c>
      <c r="Y220">
        <v>2.9999999999999996</v>
      </c>
      <c r="Z220">
        <v>2.9999999999999996</v>
      </c>
      <c r="AA220">
        <v>2.9999999999999996</v>
      </c>
      <c r="AB220">
        <v>2.1666666666666665</v>
      </c>
      <c r="AC220">
        <v>2.1666666666666665</v>
      </c>
      <c r="AD220">
        <v>1.1666666666666667</v>
      </c>
      <c r="AE220">
        <v>0.16666666666666666</v>
      </c>
      <c r="AF220">
        <v>0</v>
      </c>
      <c r="AG220">
        <v>0</v>
      </c>
      <c r="AH220">
        <v>-1</v>
      </c>
      <c r="AI220">
        <v>-1</v>
      </c>
      <c r="AJ220">
        <v>-1</v>
      </c>
      <c r="AK220">
        <v>-1</v>
      </c>
      <c r="AL220">
        <v>-1</v>
      </c>
      <c r="AM220">
        <v>-1</v>
      </c>
      <c r="AN220">
        <v>2</v>
      </c>
      <c r="AO220">
        <v>-1</v>
      </c>
      <c r="AP220">
        <v>-1</v>
      </c>
      <c r="AQ220">
        <v>-1</v>
      </c>
      <c r="AR220">
        <v>0</v>
      </c>
      <c r="AS220">
        <v>-1</v>
      </c>
      <c r="AT220">
        <v>0</v>
      </c>
      <c r="AU220">
        <v>0</v>
      </c>
      <c r="AV220">
        <v>-1</v>
      </c>
      <c r="AW220">
        <v>-1</v>
      </c>
      <c r="AX220">
        <v>0</v>
      </c>
      <c r="AY220">
        <v>-1</v>
      </c>
      <c r="AZ220">
        <v>-1</v>
      </c>
      <c r="BA220">
        <v>-1</v>
      </c>
      <c r="BB220">
        <v>-1</v>
      </c>
      <c r="BC220">
        <v>-1</v>
      </c>
      <c r="BD220">
        <v>1</v>
      </c>
      <c r="BE220">
        <v>1</v>
      </c>
      <c r="BF220">
        <v>-1</v>
      </c>
      <c r="BG220">
        <v>1</v>
      </c>
      <c r="BH220">
        <v>1</v>
      </c>
      <c r="BI220">
        <v>-1</v>
      </c>
      <c r="BJ220">
        <v>2.4999999999999996</v>
      </c>
      <c r="BK220">
        <v>-1</v>
      </c>
      <c r="BL220">
        <v>0.5</v>
      </c>
      <c r="BM220">
        <v>0</v>
      </c>
      <c r="BN220">
        <v>-1</v>
      </c>
      <c r="BO220">
        <v>-1</v>
      </c>
      <c r="BP220">
        <v>-1</v>
      </c>
      <c r="BQ220">
        <v>-1</v>
      </c>
      <c r="BR220">
        <v>1.5</v>
      </c>
      <c r="BS220">
        <v>0</v>
      </c>
      <c r="BT220">
        <v>2.5</v>
      </c>
      <c r="BU220">
        <v>-1</v>
      </c>
      <c r="BV220">
        <v>1</v>
      </c>
      <c r="BW220">
        <v>-1</v>
      </c>
      <c r="BX220">
        <v>-1</v>
      </c>
      <c r="BY220">
        <v>-1</v>
      </c>
      <c r="BZ220">
        <v>0</v>
      </c>
      <c r="CA220">
        <v>-1</v>
      </c>
      <c r="CB220">
        <v>1.3333333333333335</v>
      </c>
      <c r="CC220">
        <v>-1</v>
      </c>
      <c r="CD220">
        <v>1</v>
      </c>
      <c r="CE220">
        <v>0</v>
      </c>
      <c r="CF220">
        <v>2.5</v>
      </c>
      <c r="CG220">
        <v>0.16666666666666666</v>
      </c>
      <c r="CH220">
        <v>-1</v>
      </c>
      <c r="CI220">
        <v>-1</v>
      </c>
      <c r="CJ220">
        <v>-1</v>
      </c>
      <c r="CK220">
        <v>-1</v>
      </c>
      <c r="CL220">
        <v>1.5</v>
      </c>
      <c r="CM220">
        <v>-1</v>
      </c>
      <c r="CN220">
        <v>-1</v>
      </c>
      <c r="CO220">
        <v>1.1666666666666667</v>
      </c>
      <c r="CP220">
        <v>-1</v>
      </c>
      <c r="CQ220">
        <v>-1</v>
      </c>
      <c r="CR220">
        <v>1.5</v>
      </c>
      <c r="CS220">
        <v>-1</v>
      </c>
      <c r="CT220">
        <v>-1</v>
      </c>
      <c r="CU220">
        <v>2.4999999999999996</v>
      </c>
      <c r="CV220">
        <v>-1</v>
      </c>
      <c r="CW220">
        <v>-1</v>
      </c>
      <c r="CX220">
        <v>-1</v>
      </c>
      <c r="CY220">
        <v>-1</v>
      </c>
      <c r="CZ220">
        <v>-1</v>
      </c>
      <c r="DA220">
        <v>-1</v>
      </c>
      <c r="DB220">
        <v>0</v>
      </c>
      <c r="DC220">
        <v>-1</v>
      </c>
      <c r="DD220">
        <v>1.1666666666666667</v>
      </c>
      <c r="DE220">
        <v>0</v>
      </c>
      <c r="DF220">
        <v>0</v>
      </c>
      <c r="DG220">
        <v>-1</v>
      </c>
      <c r="DH220">
        <v>0.16666666666666666</v>
      </c>
      <c r="DI220">
        <v>1</v>
      </c>
      <c r="DJ220">
        <v>-1</v>
      </c>
      <c r="DK220">
        <v>-1</v>
      </c>
      <c r="DL220">
        <v>1.1666666666666667</v>
      </c>
      <c r="DM220">
        <v>-1</v>
      </c>
      <c r="DN220">
        <v>-1</v>
      </c>
      <c r="DO220">
        <v>0</v>
      </c>
      <c r="DP220">
        <v>-1</v>
      </c>
      <c r="DQ220">
        <v>1</v>
      </c>
      <c r="DR220">
        <v>2.9999999999999996</v>
      </c>
      <c r="DS220">
        <v>2.333333333333333</v>
      </c>
      <c r="DT220">
        <v>1.6666666666666667</v>
      </c>
      <c r="DU220">
        <v>-1</v>
      </c>
      <c r="DV220">
        <v>-1</v>
      </c>
      <c r="DW220">
        <v>1</v>
      </c>
      <c r="DX220">
        <v>-1</v>
      </c>
      <c r="DY220">
        <v>0</v>
      </c>
      <c r="DZ220">
        <v>0</v>
      </c>
      <c r="EA220">
        <v>1.1666666666666667</v>
      </c>
      <c r="EB220">
        <v>-1</v>
      </c>
      <c r="EC220">
        <v>1</v>
      </c>
      <c r="ED220">
        <v>-1</v>
      </c>
      <c r="EE220">
        <v>-1</v>
      </c>
      <c r="EF220">
        <v>1.1666666666666667</v>
      </c>
      <c r="EG220">
        <v>-1</v>
      </c>
      <c r="EH220">
        <v>1</v>
      </c>
      <c r="EI220">
        <v>1</v>
      </c>
      <c r="EJ220">
        <v>-1</v>
      </c>
      <c r="EK220">
        <v>-1</v>
      </c>
      <c r="EL220">
        <v>2</v>
      </c>
      <c r="EM220">
        <v>1</v>
      </c>
      <c r="EN220">
        <v>-1</v>
      </c>
      <c r="EO220">
        <v>1</v>
      </c>
      <c r="EP220">
        <v>1.3333333333333335</v>
      </c>
      <c r="EQ220">
        <v>0.16666666666666666</v>
      </c>
      <c r="ER220">
        <v>-1</v>
      </c>
      <c r="ES220">
        <v>-1</v>
      </c>
      <c r="ET220">
        <v>-1</v>
      </c>
      <c r="EU220">
        <v>-1</v>
      </c>
      <c r="EV220">
        <v>-1</v>
      </c>
      <c r="EW220">
        <v>1.5000000000000002</v>
      </c>
      <c r="EX220">
        <v>1</v>
      </c>
      <c r="EY220">
        <v>2.4999999999999996</v>
      </c>
      <c r="EZ220">
        <v>1</v>
      </c>
      <c r="FA220">
        <v>1</v>
      </c>
      <c r="FB220">
        <v>0</v>
      </c>
      <c r="FC220">
        <v>1</v>
      </c>
      <c r="FD220">
        <v>0</v>
      </c>
      <c r="FE220">
        <v>2.9999999999999996</v>
      </c>
      <c r="FF220">
        <v>2.9999999999999996</v>
      </c>
      <c r="FG220">
        <v>2.4999999999999996</v>
      </c>
      <c r="FH220">
        <v>2</v>
      </c>
      <c r="FI220">
        <v>-1</v>
      </c>
      <c r="FJ220">
        <v>1</v>
      </c>
      <c r="FK220">
        <v>-1</v>
      </c>
      <c r="FL220">
        <v>0</v>
      </c>
      <c r="FM220">
        <v>-1</v>
      </c>
      <c r="FN220">
        <v>2</v>
      </c>
      <c r="FO220">
        <v>2</v>
      </c>
      <c r="FP220">
        <v>2</v>
      </c>
      <c r="FQ220">
        <v>2</v>
      </c>
      <c r="FR220">
        <v>2</v>
      </c>
      <c r="FS220">
        <v>2</v>
      </c>
      <c r="FT220">
        <v>2</v>
      </c>
      <c r="FU220">
        <v>-1</v>
      </c>
      <c r="FV220">
        <v>-1</v>
      </c>
      <c r="FW220">
        <v>1</v>
      </c>
      <c r="FX220">
        <v>1</v>
      </c>
      <c r="FY220">
        <v>0</v>
      </c>
      <c r="FZ220">
        <v>-1</v>
      </c>
      <c r="GA220">
        <v>1</v>
      </c>
      <c r="GB220">
        <v>2.9999999999999996</v>
      </c>
      <c r="GC220">
        <v>1</v>
      </c>
      <c r="GD220">
        <v>0</v>
      </c>
      <c r="GE220">
        <v>1</v>
      </c>
      <c r="GF220">
        <v>1</v>
      </c>
      <c r="GG220">
        <v>0</v>
      </c>
      <c r="GH220">
        <v>2.9999999999999996</v>
      </c>
      <c r="GI220">
        <v>0</v>
      </c>
      <c r="GJ220">
        <v>2.9999999999999996</v>
      </c>
      <c r="GK220">
        <v>2.9999999999999996</v>
      </c>
      <c r="GL220">
        <v>1</v>
      </c>
      <c r="GM220">
        <v>0</v>
      </c>
      <c r="GN220">
        <v>1.8333333333333335</v>
      </c>
      <c r="GO220">
        <v>1.5</v>
      </c>
      <c r="GP220">
        <v>0.5</v>
      </c>
      <c r="GQ220">
        <v>-1</v>
      </c>
      <c r="GR220">
        <v>-1</v>
      </c>
      <c r="GS220">
        <v>1.5</v>
      </c>
      <c r="GT220">
        <v>2.4999999999999996</v>
      </c>
      <c r="GU220">
        <v>2.9999999999999996</v>
      </c>
      <c r="GV220">
        <v>2.9999999999999996</v>
      </c>
      <c r="GW220">
        <v>2.9999999999999996</v>
      </c>
      <c r="GX220">
        <v>2.9999999999999996</v>
      </c>
      <c r="GY220">
        <v>2.9999999999999996</v>
      </c>
      <c r="GZ220">
        <v>2.833333333333333</v>
      </c>
      <c r="HA220">
        <v>2.833333333333333</v>
      </c>
      <c r="HB220">
        <v>1</v>
      </c>
      <c r="HC220">
        <v>1</v>
      </c>
      <c r="HD220">
        <v>2.9999999999999996</v>
      </c>
      <c r="HE220">
        <v>2.9999999999999996</v>
      </c>
      <c r="HF220">
        <v>2.333333333333333</v>
      </c>
      <c r="HG220">
        <v>2.9999999999999996</v>
      </c>
      <c r="HH220">
        <v>2.9999999999999996</v>
      </c>
      <c r="HI220">
        <v>1</v>
      </c>
      <c r="HJ220">
        <v>1</v>
      </c>
      <c r="HK220">
        <v>-1</v>
      </c>
      <c r="HL220">
        <v>0</v>
      </c>
    </row>
    <row r="221" spans="1:224" x14ac:dyDescent="0.35">
      <c r="A221" t="s">
        <v>1043</v>
      </c>
      <c r="B221">
        <v>3.4999999999999996</v>
      </c>
      <c r="C221">
        <v>3.9999999999999996</v>
      </c>
      <c r="D221">
        <v>3.9999999999999996</v>
      </c>
      <c r="E221">
        <v>2.4999999999999996</v>
      </c>
      <c r="F221">
        <v>2</v>
      </c>
      <c r="G221">
        <v>2</v>
      </c>
      <c r="H221">
        <v>1.5000000000000002</v>
      </c>
      <c r="I221">
        <v>3.9999999999999996</v>
      </c>
      <c r="J221">
        <v>3.4999999999999996</v>
      </c>
      <c r="K221">
        <v>0</v>
      </c>
      <c r="L221">
        <v>3.9999999999999996</v>
      </c>
      <c r="M221">
        <v>3.9999999999999996</v>
      </c>
      <c r="N221">
        <v>2.4999999999999996</v>
      </c>
      <c r="O221">
        <v>3.9999999999999996</v>
      </c>
      <c r="P221">
        <v>3.9999999999999996</v>
      </c>
      <c r="Q221">
        <v>2.9999999999999996</v>
      </c>
      <c r="R221">
        <v>1.5000000000000002</v>
      </c>
      <c r="S221">
        <v>3.9999999999999996</v>
      </c>
      <c r="T221">
        <v>3.9999999999999996</v>
      </c>
      <c r="U221">
        <v>3.9999999999999996</v>
      </c>
      <c r="V221">
        <v>3.4999999999999996</v>
      </c>
      <c r="W221">
        <v>2.9999999999999996</v>
      </c>
      <c r="X221">
        <v>1</v>
      </c>
      <c r="Y221">
        <v>3.9999999999999996</v>
      </c>
      <c r="Z221">
        <v>3.9999999999999996</v>
      </c>
      <c r="AA221">
        <v>3.9999999999999996</v>
      </c>
      <c r="AB221">
        <v>3.4999999999999996</v>
      </c>
      <c r="AC221">
        <v>3.4999999999999996</v>
      </c>
      <c r="AD221">
        <v>3.4999999999999996</v>
      </c>
      <c r="AE221">
        <v>3.4999999999999996</v>
      </c>
      <c r="AF221">
        <v>2.4999999999999996</v>
      </c>
      <c r="AG221">
        <v>2.4999999999999996</v>
      </c>
      <c r="AH221">
        <v>0.5</v>
      </c>
      <c r="AI221">
        <v>2</v>
      </c>
      <c r="AJ221">
        <v>2</v>
      </c>
      <c r="AK221">
        <v>0.5</v>
      </c>
      <c r="AL221">
        <v>2</v>
      </c>
      <c r="AM221">
        <v>0.5</v>
      </c>
      <c r="AN221">
        <v>3.4999999999999996</v>
      </c>
      <c r="AO221">
        <v>0</v>
      </c>
      <c r="AP221">
        <v>0</v>
      </c>
      <c r="AQ221">
        <v>0</v>
      </c>
      <c r="AR221">
        <v>2.4999999999999996</v>
      </c>
      <c r="AS221">
        <v>0.5</v>
      </c>
      <c r="AT221">
        <v>3.4999999999999996</v>
      </c>
      <c r="AU221">
        <v>3.4999999999999996</v>
      </c>
      <c r="AV221">
        <v>0</v>
      </c>
      <c r="AW221">
        <v>1.5000000000000002</v>
      </c>
      <c r="AX221">
        <v>2.9999999999999996</v>
      </c>
      <c r="AY221">
        <v>0.33333333333333331</v>
      </c>
      <c r="AZ221">
        <v>0.16666666666666666</v>
      </c>
      <c r="BA221">
        <v>0.16666666666666666</v>
      </c>
      <c r="BB221">
        <v>0</v>
      </c>
      <c r="BC221">
        <v>-1</v>
      </c>
      <c r="BD221">
        <v>3.4999999999999996</v>
      </c>
      <c r="BE221">
        <v>3.4999999999999996</v>
      </c>
      <c r="BF221">
        <v>0.5</v>
      </c>
      <c r="BG221">
        <v>3.4999999999999996</v>
      </c>
      <c r="BH221">
        <v>3.4999999999999996</v>
      </c>
      <c r="BI221">
        <v>0</v>
      </c>
      <c r="BJ221">
        <v>3.4999999999999996</v>
      </c>
      <c r="BK221">
        <v>1.5000000000000002</v>
      </c>
      <c r="BL221">
        <v>3.9999999999999996</v>
      </c>
      <c r="BM221">
        <v>2.4999999999999996</v>
      </c>
      <c r="BN221">
        <v>1.5000000000000002</v>
      </c>
      <c r="BO221">
        <v>1.5000000000000002</v>
      </c>
      <c r="BP221">
        <v>0.5</v>
      </c>
      <c r="BQ221">
        <v>-1</v>
      </c>
      <c r="BR221">
        <v>3.9999999999999996</v>
      </c>
      <c r="BS221">
        <v>3.4999999999999996</v>
      </c>
      <c r="BT221">
        <v>3.9999999999999996</v>
      </c>
      <c r="BU221">
        <v>0.5</v>
      </c>
      <c r="BV221">
        <v>2.4999999999999996</v>
      </c>
      <c r="BW221">
        <v>0.5</v>
      </c>
      <c r="BX221">
        <v>0</v>
      </c>
      <c r="BY221">
        <v>0</v>
      </c>
      <c r="BZ221">
        <v>2.4999999999999996</v>
      </c>
      <c r="CA221">
        <v>1.3333333333333335</v>
      </c>
      <c r="CB221">
        <v>3.4999999999999996</v>
      </c>
      <c r="CC221">
        <v>1.5000000000000002</v>
      </c>
      <c r="CD221">
        <v>2.9999999999999996</v>
      </c>
      <c r="CE221">
        <v>2.9999999999999996</v>
      </c>
      <c r="CF221">
        <v>3.9999999999999996</v>
      </c>
      <c r="CG221">
        <v>2.4999999999999996</v>
      </c>
      <c r="CH221">
        <v>1.3333333333333335</v>
      </c>
      <c r="CI221">
        <v>1.5000000000000002</v>
      </c>
      <c r="CJ221">
        <v>1.5000000000000002</v>
      </c>
      <c r="CK221">
        <v>0</v>
      </c>
      <c r="CL221">
        <v>3.9999999999999996</v>
      </c>
      <c r="CM221">
        <v>0</v>
      </c>
      <c r="CN221">
        <v>0</v>
      </c>
      <c r="CO221">
        <v>3.4999999999999996</v>
      </c>
      <c r="CP221">
        <v>1</v>
      </c>
      <c r="CQ221">
        <v>1.5000000000000002</v>
      </c>
      <c r="CR221">
        <v>3.9999999999999996</v>
      </c>
      <c r="CS221">
        <v>0.33333333333333331</v>
      </c>
      <c r="CT221">
        <v>0.5</v>
      </c>
      <c r="CU221">
        <v>3.4999999999999996</v>
      </c>
      <c r="CV221">
        <v>2.5</v>
      </c>
      <c r="CW221">
        <v>0</v>
      </c>
      <c r="CX221">
        <v>0</v>
      </c>
      <c r="CY221">
        <v>1</v>
      </c>
      <c r="CZ221">
        <v>0.16666666666666666</v>
      </c>
      <c r="DA221">
        <v>0.5</v>
      </c>
      <c r="DB221">
        <v>3.4999999999999996</v>
      </c>
      <c r="DC221">
        <v>1.5000000000000002</v>
      </c>
      <c r="DD221">
        <v>3.4999999999999996</v>
      </c>
      <c r="DE221">
        <v>2.9999999999999996</v>
      </c>
      <c r="DF221">
        <v>3.4999999999999996</v>
      </c>
      <c r="DG221">
        <v>0</v>
      </c>
      <c r="DH221">
        <v>3.4999999999999996</v>
      </c>
      <c r="DI221">
        <v>2.9999999999999996</v>
      </c>
      <c r="DJ221">
        <v>0</v>
      </c>
      <c r="DK221">
        <v>0.16666666666666666</v>
      </c>
      <c r="DL221">
        <v>3.4999999999999996</v>
      </c>
      <c r="DM221">
        <v>2</v>
      </c>
      <c r="DN221">
        <v>1.5000000000000002</v>
      </c>
      <c r="DO221">
        <v>3.4999999999999996</v>
      </c>
      <c r="DP221">
        <v>1.5000000000000002</v>
      </c>
      <c r="DQ221">
        <v>2.9999999999999996</v>
      </c>
      <c r="DR221">
        <v>3.9999999999999996</v>
      </c>
      <c r="DS221">
        <v>3.4999999999999996</v>
      </c>
      <c r="DT221">
        <v>3.9999999999999996</v>
      </c>
      <c r="DU221">
        <v>1.3333333333333335</v>
      </c>
      <c r="DV221">
        <v>1.5000000000000002</v>
      </c>
      <c r="DW221">
        <v>3.4999999999999996</v>
      </c>
      <c r="DX221">
        <v>1.3333333333333335</v>
      </c>
      <c r="DY221">
        <v>2.9999999999999996</v>
      </c>
      <c r="DZ221">
        <v>2.4999999999999996</v>
      </c>
      <c r="EA221">
        <v>3.4999999999999996</v>
      </c>
      <c r="EB221">
        <v>-1</v>
      </c>
      <c r="EC221">
        <v>3.4999999999999996</v>
      </c>
      <c r="ED221">
        <v>2</v>
      </c>
      <c r="EE221">
        <v>2</v>
      </c>
      <c r="EF221">
        <v>3.4999999999999996</v>
      </c>
      <c r="EG221">
        <v>1.5000000000000002</v>
      </c>
      <c r="EH221">
        <v>3.4999999999999996</v>
      </c>
      <c r="EI221">
        <v>2.4999999999999996</v>
      </c>
      <c r="EJ221">
        <v>1.5000000000000002</v>
      </c>
      <c r="EK221">
        <v>0.16666666666666666</v>
      </c>
      <c r="EL221">
        <v>2.333333333333333</v>
      </c>
      <c r="EM221">
        <v>3.4999999999999996</v>
      </c>
      <c r="EN221">
        <v>0.16666666666666666</v>
      </c>
      <c r="EO221">
        <v>3.4999999999999996</v>
      </c>
      <c r="EP221">
        <v>3.4999999999999996</v>
      </c>
      <c r="EQ221">
        <v>2.9999999999999996</v>
      </c>
      <c r="ER221">
        <v>0.5</v>
      </c>
      <c r="ES221">
        <v>0.99999999999999989</v>
      </c>
      <c r="ET221">
        <v>0</v>
      </c>
      <c r="EU221">
        <v>0</v>
      </c>
      <c r="EV221">
        <v>0</v>
      </c>
      <c r="EW221">
        <v>3.4999999999999996</v>
      </c>
      <c r="EX221">
        <v>2.4999999999999996</v>
      </c>
      <c r="EY221">
        <v>3.4999999999999996</v>
      </c>
      <c r="EZ221">
        <v>2.9999999999999996</v>
      </c>
      <c r="FA221">
        <v>2.4999999999999996</v>
      </c>
      <c r="FB221">
        <v>2.4999999999999996</v>
      </c>
      <c r="FC221">
        <v>3.4999999999999996</v>
      </c>
      <c r="FD221">
        <v>2.9999999999999996</v>
      </c>
      <c r="FE221">
        <v>3.9999999999999996</v>
      </c>
      <c r="FF221">
        <v>3.9999999999999996</v>
      </c>
      <c r="FG221">
        <v>3.4999999999999996</v>
      </c>
      <c r="FH221">
        <v>2.333333333333333</v>
      </c>
      <c r="FI221">
        <v>-1</v>
      </c>
      <c r="FJ221">
        <v>2.4999999999999996</v>
      </c>
      <c r="FK221">
        <v>1.3333333333333335</v>
      </c>
      <c r="FL221">
        <v>2.4999999999999996</v>
      </c>
      <c r="FM221">
        <v>1.5000000000000002</v>
      </c>
      <c r="FN221">
        <v>3.4999999999999996</v>
      </c>
      <c r="FO221">
        <v>2.333333333333333</v>
      </c>
      <c r="FP221">
        <v>2.9999999999999996</v>
      </c>
      <c r="FQ221">
        <v>3.4999999999999996</v>
      </c>
      <c r="FR221">
        <v>3.4999999999999996</v>
      </c>
      <c r="FS221">
        <v>3.4999999999999996</v>
      </c>
      <c r="FT221">
        <v>3.4999999999999996</v>
      </c>
      <c r="FU221">
        <v>2</v>
      </c>
      <c r="FV221">
        <v>1.5000000000000002</v>
      </c>
      <c r="FW221">
        <v>3.4999999999999996</v>
      </c>
      <c r="FX221">
        <v>3.4999999999999996</v>
      </c>
      <c r="FY221">
        <v>3.4999999999999996</v>
      </c>
      <c r="FZ221">
        <v>1.5000000000000002</v>
      </c>
      <c r="GA221">
        <v>3.4999999999999996</v>
      </c>
      <c r="GB221">
        <v>3.9999999999999996</v>
      </c>
      <c r="GC221">
        <v>2.4999999999999996</v>
      </c>
      <c r="GD221">
        <v>2.4999999999999996</v>
      </c>
      <c r="GE221">
        <v>2.4999999999999996</v>
      </c>
      <c r="GF221">
        <v>2.4999999999999996</v>
      </c>
      <c r="GG221">
        <v>2.4999999999999996</v>
      </c>
      <c r="GH221">
        <v>3.9999999999999996</v>
      </c>
      <c r="GI221">
        <v>2.4999999999999996</v>
      </c>
      <c r="GJ221">
        <v>3.9999999999999996</v>
      </c>
      <c r="GK221">
        <v>3.9999999999999996</v>
      </c>
      <c r="GL221">
        <v>2.4999999999999996</v>
      </c>
      <c r="GM221">
        <v>2.9999999999999996</v>
      </c>
      <c r="GN221">
        <v>3.9999999999999996</v>
      </c>
      <c r="GO221">
        <v>3.9999999999999996</v>
      </c>
      <c r="GP221">
        <v>3.9999999999999996</v>
      </c>
      <c r="GQ221">
        <v>1.5000000000000002</v>
      </c>
      <c r="GR221">
        <v>0</v>
      </c>
      <c r="GS221">
        <v>3.4999999999999996</v>
      </c>
      <c r="GT221">
        <v>2.9999999999999996</v>
      </c>
      <c r="GU221">
        <v>3.9999999999999996</v>
      </c>
      <c r="GV221">
        <v>3.9999999999999996</v>
      </c>
      <c r="GW221">
        <v>3.9999999999999996</v>
      </c>
      <c r="GX221">
        <v>3.9999999999999996</v>
      </c>
      <c r="GY221">
        <v>3.9999999999999996</v>
      </c>
      <c r="GZ221">
        <v>3.9999999999999996</v>
      </c>
      <c r="HA221">
        <v>3.9999999999999996</v>
      </c>
      <c r="HB221">
        <v>2.4999999999999996</v>
      </c>
      <c r="HC221">
        <v>3.4999999999999996</v>
      </c>
      <c r="HD221">
        <v>3.9999999999999996</v>
      </c>
      <c r="HE221">
        <v>3.9999999999999996</v>
      </c>
      <c r="HF221">
        <v>3.4999999999999996</v>
      </c>
      <c r="HG221">
        <v>3.9999999999999996</v>
      </c>
      <c r="HH221">
        <v>3.9999999999999996</v>
      </c>
      <c r="HI221">
        <v>2.4999999999999996</v>
      </c>
      <c r="HJ221">
        <v>2.9999999999999996</v>
      </c>
      <c r="HK221">
        <v>0</v>
      </c>
      <c r="HL221">
        <v>3.4999999999999996</v>
      </c>
      <c r="HM221">
        <v>0</v>
      </c>
    </row>
    <row r="222" spans="1:224" x14ac:dyDescent="0.35">
      <c r="A222" t="s">
        <v>1044</v>
      </c>
      <c r="B222">
        <v>2.9999999999999996</v>
      </c>
      <c r="C222">
        <v>3.333333333333333</v>
      </c>
      <c r="D222">
        <v>3.4999999999999996</v>
      </c>
      <c r="E222">
        <v>1</v>
      </c>
      <c r="F222">
        <v>1</v>
      </c>
      <c r="G222">
        <v>1.5</v>
      </c>
      <c r="H222">
        <v>1</v>
      </c>
      <c r="I222">
        <v>3.4999999999999996</v>
      </c>
      <c r="J222">
        <v>1.6666666666666667</v>
      </c>
      <c r="K222">
        <v>-1</v>
      </c>
      <c r="L222">
        <v>3.333333333333333</v>
      </c>
      <c r="M222">
        <v>3.333333333333333</v>
      </c>
      <c r="N222">
        <v>2.1666666666666665</v>
      </c>
      <c r="O222">
        <v>3.333333333333333</v>
      </c>
      <c r="P222">
        <v>3.4999999999999996</v>
      </c>
      <c r="Q222">
        <v>1.5</v>
      </c>
      <c r="R222">
        <v>0</v>
      </c>
      <c r="S222">
        <v>3.4999999999999996</v>
      </c>
      <c r="T222">
        <v>3.4999999999999996</v>
      </c>
      <c r="U222">
        <v>3.4999999999999996</v>
      </c>
      <c r="V222">
        <v>2.833333333333333</v>
      </c>
      <c r="W222">
        <v>2.833333333333333</v>
      </c>
      <c r="X222">
        <v>1</v>
      </c>
      <c r="Y222">
        <v>3.4999999999999996</v>
      </c>
      <c r="Z222">
        <v>3.4999999999999996</v>
      </c>
      <c r="AA222">
        <v>3.4999999999999996</v>
      </c>
      <c r="AB222">
        <v>2.833333333333333</v>
      </c>
      <c r="AC222">
        <v>2.833333333333333</v>
      </c>
      <c r="AD222">
        <v>2.833333333333333</v>
      </c>
      <c r="AE222">
        <v>1.8333333333333335</v>
      </c>
      <c r="AF222">
        <v>1</v>
      </c>
      <c r="AG222">
        <v>1.3333333333333335</v>
      </c>
      <c r="AH222">
        <v>-1</v>
      </c>
      <c r="AI222">
        <v>0</v>
      </c>
      <c r="AJ222">
        <v>0</v>
      </c>
      <c r="AK222">
        <v>-1</v>
      </c>
      <c r="AL222">
        <v>-1</v>
      </c>
      <c r="AM222">
        <v>-1</v>
      </c>
      <c r="AN222">
        <v>2.833333333333333</v>
      </c>
      <c r="AO222">
        <v>-1</v>
      </c>
      <c r="AP222">
        <v>-1</v>
      </c>
      <c r="AQ222">
        <v>-1</v>
      </c>
      <c r="AR222">
        <v>1</v>
      </c>
      <c r="AS222">
        <v>-1</v>
      </c>
      <c r="AT222">
        <v>1.6666666666666667</v>
      </c>
      <c r="AU222">
        <v>1.6666666666666667</v>
      </c>
      <c r="AV222">
        <v>-1</v>
      </c>
      <c r="AW222">
        <v>1</v>
      </c>
      <c r="AX222">
        <v>1</v>
      </c>
      <c r="AY222">
        <v>-1</v>
      </c>
      <c r="AZ222">
        <v>-1</v>
      </c>
      <c r="BA222">
        <v>-1</v>
      </c>
      <c r="BB222">
        <v>-1</v>
      </c>
      <c r="BC222">
        <v>-1</v>
      </c>
      <c r="BD222">
        <v>2.833333333333333</v>
      </c>
      <c r="BE222">
        <v>2.833333333333333</v>
      </c>
      <c r="BF222">
        <v>-1</v>
      </c>
      <c r="BG222">
        <v>2.833333333333333</v>
      </c>
      <c r="BH222">
        <v>2.833333333333333</v>
      </c>
      <c r="BI222">
        <v>-1</v>
      </c>
      <c r="BJ222">
        <v>2.9999999999999996</v>
      </c>
      <c r="BK222">
        <v>0</v>
      </c>
      <c r="BL222">
        <v>2</v>
      </c>
      <c r="BM222">
        <v>1</v>
      </c>
      <c r="BN222">
        <v>1</v>
      </c>
      <c r="BO222">
        <v>1</v>
      </c>
      <c r="BP222">
        <v>-1</v>
      </c>
      <c r="BQ222">
        <v>-1</v>
      </c>
      <c r="BR222">
        <v>3.333333333333333</v>
      </c>
      <c r="BS222">
        <v>1.5</v>
      </c>
      <c r="BT222">
        <v>3.333333333333333</v>
      </c>
      <c r="BU222">
        <v>-1</v>
      </c>
      <c r="BV222">
        <v>2.333333333333333</v>
      </c>
      <c r="BW222">
        <v>-1</v>
      </c>
      <c r="BX222">
        <v>-1</v>
      </c>
      <c r="BY222">
        <v>-1</v>
      </c>
      <c r="BZ222">
        <v>1.1666666666666667</v>
      </c>
      <c r="CA222">
        <v>1</v>
      </c>
      <c r="CB222">
        <v>2.833333333333333</v>
      </c>
      <c r="CC222">
        <v>0</v>
      </c>
      <c r="CD222">
        <v>2.333333333333333</v>
      </c>
      <c r="CE222">
        <v>1.3333333333333335</v>
      </c>
      <c r="CF222">
        <v>3.333333333333333</v>
      </c>
      <c r="CG222">
        <v>1.1666666666666667</v>
      </c>
      <c r="CH222">
        <v>0</v>
      </c>
      <c r="CI222">
        <v>0</v>
      </c>
      <c r="CJ222">
        <v>1</v>
      </c>
      <c r="CK222">
        <v>-1</v>
      </c>
      <c r="CL222">
        <v>3.333333333333333</v>
      </c>
      <c r="CM222">
        <v>-1</v>
      </c>
      <c r="CN222">
        <v>-1</v>
      </c>
      <c r="CO222">
        <v>2.833333333333333</v>
      </c>
      <c r="CP222">
        <v>0</v>
      </c>
      <c r="CQ222">
        <v>1</v>
      </c>
      <c r="CR222">
        <v>3.333333333333333</v>
      </c>
      <c r="CS222">
        <v>-1</v>
      </c>
      <c r="CT222">
        <v>-1</v>
      </c>
      <c r="CU222">
        <v>2.9999999999999996</v>
      </c>
      <c r="CV222">
        <v>1.8333333333333335</v>
      </c>
      <c r="CW222">
        <v>-1</v>
      </c>
      <c r="CX222">
        <v>-1</v>
      </c>
      <c r="CY222">
        <v>1</v>
      </c>
      <c r="CZ222">
        <v>-1</v>
      </c>
      <c r="DA222">
        <v>-1</v>
      </c>
      <c r="DB222">
        <v>1.5</v>
      </c>
      <c r="DC222">
        <v>0</v>
      </c>
      <c r="DD222">
        <v>2.9999999999999996</v>
      </c>
      <c r="DE222">
        <v>1.6666666666666667</v>
      </c>
      <c r="DF222">
        <v>1.8333333333333335</v>
      </c>
      <c r="DG222">
        <v>-1</v>
      </c>
      <c r="DH222">
        <v>2</v>
      </c>
      <c r="DI222">
        <v>2.333333333333333</v>
      </c>
      <c r="DJ222">
        <v>-1</v>
      </c>
      <c r="DK222">
        <v>-1</v>
      </c>
      <c r="DL222">
        <v>2.9999999999999996</v>
      </c>
      <c r="DM222">
        <v>0.16666666666666666</v>
      </c>
      <c r="DN222">
        <v>0</v>
      </c>
      <c r="DO222">
        <v>1.8333333333333335</v>
      </c>
      <c r="DP222">
        <v>1</v>
      </c>
      <c r="DQ222">
        <v>2.1666666666666665</v>
      </c>
      <c r="DR222">
        <v>3.4999999999999996</v>
      </c>
      <c r="DS222">
        <v>2.9999999999999996</v>
      </c>
      <c r="DT222">
        <v>3.333333333333333</v>
      </c>
      <c r="DU222">
        <v>1</v>
      </c>
      <c r="DV222">
        <v>1</v>
      </c>
      <c r="DW222">
        <v>2.833333333333333</v>
      </c>
      <c r="DX222">
        <v>1</v>
      </c>
      <c r="DY222">
        <v>1.1666666666666667</v>
      </c>
      <c r="DZ222">
        <v>1.1666666666666667</v>
      </c>
      <c r="EA222">
        <v>2.833333333333333</v>
      </c>
      <c r="EB222">
        <v>-1</v>
      </c>
      <c r="EC222">
        <v>2.833333333333333</v>
      </c>
      <c r="ED222">
        <v>1.1666666666666667</v>
      </c>
      <c r="EE222">
        <v>0.5</v>
      </c>
      <c r="EF222">
        <v>2.833333333333333</v>
      </c>
      <c r="EG222">
        <v>0</v>
      </c>
      <c r="EH222">
        <v>2.833333333333333</v>
      </c>
      <c r="EI222">
        <v>2</v>
      </c>
      <c r="EJ222">
        <v>0</v>
      </c>
      <c r="EK222">
        <v>-1</v>
      </c>
      <c r="EL222">
        <v>2</v>
      </c>
      <c r="EM222">
        <v>2.6666666666666665</v>
      </c>
      <c r="EN222">
        <v>-1</v>
      </c>
      <c r="EO222">
        <v>2.833333333333333</v>
      </c>
      <c r="EP222">
        <v>2.9999999999999996</v>
      </c>
      <c r="EQ222">
        <v>1.1666666666666667</v>
      </c>
      <c r="ER222">
        <v>-1</v>
      </c>
      <c r="ES222">
        <v>-1</v>
      </c>
      <c r="ET222">
        <v>-1</v>
      </c>
      <c r="EU222">
        <v>-1</v>
      </c>
      <c r="EV222">
        <v>-1</v>
      </c>
      <c r="EW222">
        <v>2.9999999999999996</v>
      </c>
      <c r="EX222">
        <v>2.1666666666666665</v>
      </c>
      <c r="EY222">
        <v>2.9999999999999996</v>
      </c>
      <c r="EZ222">
        <v>2.833333333333333</v>
      </c>
      <c r="FA222">
        <v>2.1666666666666665</v>
      </c>
      <c r="FB222">
        <v>1</v>
      </c>
      <c r="FC222">
        <v>2.833333333333333</v>
      </c>
      <c r="FD222">
        <v>1.1666666666666667</v>
      </c>
      <c r="FE222">
        <v>3.4999999999999996</v>
      </c>
      <c r="FF222">
        <v>3.4999999999999996</v>
      </c>
      <c r="FG222">
        <v>2.9999999999999996</v>
      </c>
      <c r="FH222">
        <v>2</v>
      </c>
      <c r="FI222">
        <v>-1</v>
      </c>
      <c r="FJ222">
        <v>2.1666666666666665</v>
      </c>
      <c r="FK222">
        <v>0</v>
      </c>
      <c r="FL222">
        <v>1.1666666666666667</v>
      </c>
      <c r="FM222">
        <v>0</v>
      </c>
      <c r="FN222">
        <v>2.5</v>
      </c>
      <c r="FO222">
        <v>2</v>
      </c>
      <c r="FP222">
        <v>2</v>
      </c>
      <c r="FQ222">
        <v>2.5</v>
      </c>
      <c r="FR222">
        <v>2.5</v>
      </c>
      <c r="FS222">
        <v>2.5</v>
      </c>
      <c r="FT222">
        <v>2.5</v>
      </c>
      <c r="FU222">
        <v>1.5</v>
      </c>
      <c r="FV222">
        <v>1</v>
      </c>
      <c r="FW222">
        <v>2.833333333333333</v>
      </c>
      <c r="FX222">
        <v>2.833333333333333</v>
      </c>
      <c r="FY222">
        <v>1.8333333333333335</v>
      </c>
      <c r="FZ222">
        <v>1.1666666666666667</v>
      </c>
      <c r="GA222">
        <v>2.833333333333333</v>
      </c>
      <c r="GB222">
        <v>3.4999999999999996</v>
      </c>
      <c r="GC222">
        <v>2</v>
      </c>
      <c r="GD222">
        <v>1</v>
      </c>
      <c r="GE222">
        <v>2</v>
      </c>
      <c r="GF222">
        <v>2.333333333333333</v>
      </c>
      <c r="GG222">
        <v>1.3333333333333335</v>
      </c>
      <c r="GH222">
        <v>3.4999999999999996</v>
      </c>
      <c r="GI222">
        <v>1</v>
      </c>
      <c r="GJ222">
        <v>3.4999999999999996</v>
      </c>
      <c r="GK222">
        <v>3.4999999999999996</v>
      </c>
      <c r="GL222">
        <v>2.333333333333333</v>
      </c>
      <c r="GM222">
        <v>1.5</v>
      </c>
      <c r="GN222">
        <v>3.4999999999999996</v>
      </c>
      <c r="GO222">
        <v>3.333333333333333</v>
      </c>
      <c r="GP222">
        <v>2.3333333333333335</v>
      </c>
      <c r="GQ222">
        <v>1.1666666666666667</v>
      </c>
      <c r="GR222">
        <v>-1</v>
      </c>
      <c r="GS222">
        <v>3.333333333333333</v>
      </c>
      <c r="GT222">
        <v>2.4999999999999996</v>
      </c>
      <c r="GU222">
        <v>3.4999999999999996</v>
      </c>
      <c r="GV222">
        <v>3.4999999999999996</v>
      </c>
      <c r="GW222">
        <v>3.4999999999999996</v>
      </c>
      <c r="GX222">
        <v>3.4999999999999996</v>
      </c>
      <c r="GY222">
        <v>3.4999999999999996</v>
      </c>
      <c r="GZ222">
        <v>3.4999999999999996</v>
      </c>
      <c r="HA222">
        <v>3.4999999999999996</v>
      </c>
      <c r="HB222">
        <v>2</v>
      </c>
      <c r="HC222">
        <v>2.833333333333333</v>
      </c>
      <c r="HD222">
        <v>3.4999999999999996</v>
      </c>
      <c r="HE222">
        <v>3.4999999999999996</v>
      </c>
      <c r="HF222">
        <v>2.9999999999999996</v>
      </c>
      <c r="HG222">
        <v>3.4999999999999996</v>
      </c>
      <c r="HH222">
        <v>3.4999999999999996</v>
      </c>
      <c r="HI222">
        <v>2</v>
      </c>
      <c r="HJ222">
        <v>2.333333333333333</v>
      </c>
      <c r="HK222">
        <v>-1</v>
      </c>
      <c r="HL222">
        <v>1.8333333333333335</v>
      </c>
      <c r="HM222">
        <v>-1</v>
      </c>
      <c r="HN222">
        <v>0</v>
      </c>
    </row>
    <row r="223" spans="1:224" x14ac:dyDescent="0.35">
      <c r="A223" t="s">
        <v>1045</v>
      </c>
      <c r="B223">
        <v>2.9999999999999996</v>
      </c>
      <c r="C223">
        <v>3.333333333333333</v>
      </c>
      <c r="D223">
        <v>3.4999999999999996</v>
      </c>
      <c r="E223">
        <v>1</v>
      </c>
      <c r="F223">
        <v>1</v>
      </c>
      <c r="G223">
        <v>1.5</v>
      </c>
      <c r="H223">
        <v>1</v>
      </c>
      <c r="I223">
        <v>3.4999999999999996</v>
      </c>
      <c r="J223">
        <v>1.6666666666666667</v>
      </c>
      <c r="K223">
        <v>-1</v>
      </c>
      <c r="L223">
        <v>3.333333333333333</v>
      </c>
      <c r="M223">
        <v>3.333333333333333</v>
      </c>
      <c r="N223">
        <v>2.1666666666666665</v>
      </c>
      <c r="O223">
        <v>3.333333333333333</v>
      </c>
      <c r="P223">
        <v>3.4999999999999996</v>
      </c>
      <c r="Q223">
        <v>1.5</v>
      </c>
      <c r="R223">
        <v>0</v>
      </c>
      <c r="S223">
        <v>3.4999999999999996</v>
      </c>
      <c r="T223">
        <v>3.4999999999999996</v>
      </c>
      <c r="U223">
        <v>3.4999999999999996</v>
      </c>
      <c r="V223">
        <v>2.833333333333333</v>
      </c>
      <c r="W223">
        <v>2.833333333333333</v>
      </c>
      <c r="X223">
        <v>1</v>
      </c>
      <c r="Y223">
        <v>3.4999999999999996</v>
      </c>
      <c r="Z223">
        <v>3.4999999999999996</v>
      </c>
      <c r="AA223">
        <v>3.4999999999999996</v>
      </c>
      <c r="AB223">
        <v>2.833333333333333</v>
      </c>
      <c r="AC223">
        <v>2.833333333333333</v>
      </c>
      <c r="AD223">
        <v>2.833333333333333</v>
      </c>
      <c r="AE223">
        <v>1.8333333333333335</v>
      </c>
      <c r="AF223">
        <v>1</v>
      </c>
      <c r="AG223">
        <v>1.3333333333333335</v>
      </c>
      <c r="AH223">
        <v>-1</v>
      </c>
      <c r="AI223">
        <v>0</v>
      </c>
      <c r="AJ223">
        <v>0</v>
      </c>
      <c r="AK223">
        <v>-1</v>
      </c>
      <c r="AL223">
        <v>-1</v>
      </c>
      <c r="AM223">
        <v>-1</v>
      </c>
      <c r="AN223">
        <v>2.833333333333333</v>
      </c>
      <c r="AO223">
        <v>-1</v>
      </c>
      <c r="AP223">
        <v>-1</v>
      </c>
      <c r="AQ223">
        <v>-1</v>
      </c>
      <c r="AR223">
        <v>1</v>
      </c>
      <c r="AS223">
        <v>-1</v>
      </c>
      <c r="AT223">
        <v>1.6666666666666667</v>
      </c>
      <c r="AU223">
        <v>1.6666666666666667</v>
      </c>
      <c r="AV223">
        <v>-1</v>
      </c>
      <c r="AW223">
        <v>1</v>
      </c>
      <c r="AX223">
        <v>1</v>
      </c>
      <c r="AY223">
        <v>-1</v>
      </c>
      <c r="AZ223">
        <v>-1</v>
      </c>
      <c r="BA223">
        <v>-1</v>
      </c>
      <c r="BB223">
        <v>-1</v>
      </c>
      <c r="BC223">
        <v>-1</v>
      </c>
      <c r="BD223">
        <v>2.833333333333333</v>
      </c>
      <c r="BE223">
        <v>2.833333333333333</v>
      </c>
      <c r="BF223">
        <v>-1</v>
      </c>
      <c r="BG223">
        <v>2.833333333333333</v>
      </c>
      <c r="BH223">
        <v>2.833333333333333</v>
      </c>
      <c r="BI223">
        <v>-1</v>
      </c>
      <c r="BJ223">
        <v>2.9999999999999996</v>
      </c>
      <c r="BK223">
        <v>0</v>
      </c>
      <c r="BL223">
        <v>2</v>
      </c>
      <c r="BM223">
        <v>1</v>
      </c>
      <c r="BN223">
        <v>1</v>
      </c>
      <c r="BO223">
        <v>1</v>
      </c>
      <c r="BP223">
        <v>-1</v>
      </c>
      <c r="BQ223">
        <v>-1</v>
      </c>
      <c r="BR223">
        <v>3.333333333333333</v>
      </c>
      <c r="BS223">
        <v>1.5</v>
      </c>
      <c r="BT223">
        <v>3.333333333333333</v>
      </c>
      <c r="BU223">
        <v>-1</v>
      </c>
      <c r="BV223">
        <v>2.333333333333333</v>
      </c>
      <c r="BW223">
        <v>-1</v>
      </c>
      <c r="BX223">
        <v>-1</v>
      </c>
      <c r="BY223">
        <v>-1</v>
      </c>
      <c r="BZ223">
        <v>1.1666666666666667</v>
      </c>
      <c r="CA223">
        <v>1</v>
      </c>
      <c r="CB223">
        <v>2.833333333333333</v>
      </c>
      <c r="CC223">
        <v>0</v>
      </c>
      <c r="CD223">
        <v>2.333333333333333</v>
      </c>
      <c r="CE223">
        <v>1.3333333333333335</v>
      </c>
      <c r="CF223">
        <v>3.333333333333333</v>
      </c>
      <c r="CG223">
        <v>1.1666666666666667</v>
      </c>
      <c r="CH223">
        <v>0</v>
      </c>
      <c r="CI223">
        <v>0</v>
      </c>
      <c r="CJ223">
        <v>1</v>
      </c>
      <c r="CK223">
        <v>-1</v>
      </c>
      <c r="CL223">
        <v>3.333333333333333</v>
      </c>
      <c r="CM223">
        <v>-1</v>
      </c>
      <c r="CN223">
        <v>-1</v>
      </c>
      <c r="CO223">
        <v>2.833333333333333</v>
      </c>
      <c r="CP223">
        <v>0</v>
      </c>
      <c r="CQ223">
        <v>1</v>
      </c>
      <c r="CR223">
        <v>3.333333333333333</v>
      </c>
      <c r="CS223">
        <v>-1</v>
      </c>
      <c r="CT223">
        <v>-1</v>
      </c>
      <c r="CU223">
        <v>2.9999999999999996</v>
      </c>
      <c r="CV223">
        <v>1.8333333333333335</v>
      </c>
      <c r="CW223">
        <v>-1</v>
      </c>
      <c r="CX223">
        <v>-1</v>
      </c>
      <c r="CY223">
        <v>1</v>
      </c>
      <c r="CZ223">
        <v>-1</v>
      </c>
      <c r="DA223">
        <v>-1</v>
      </c>
      <c r="DB223">
        <v>1.5</v>
      </c>
      <c r="DC223">
        <v>0</v>
      </c>
      <c r="DD223">
        <v>2.9999999999999996</v>
      </c>
      <c r="DE223">
        <v>1.6666666666666667</v>
      </c>
      <c r="DF223">
        <v>1.8333333333333335</v>
      </c>
      <c r="DG223">
        <v>-1</v>
      </c>
      <c r="DH223">
        <v>2</v>
      </c>
      <c r="DI223">
        <v>2.333333333333333</v>
      </c>
      <c r="DJ223">
        <v>-1</v>
      </c>
      <c r="DK223">
        <v>-1</v>
      </c>
      <c r="DL223">
        <v>2.9999999999999996</v>
      </c>
      <c r="DM223">
        <v>0.16666666666666666</v>
      </c>
      <c r="DN223">
        <v>0</v>
      </c>
      <c r="DO223">
        <v>1.8333333333333335</v>
      </c>
      <c r="DP223">
        <v>1</v>
      </c>
      <c r="DQ223">
        <v>2.1666666666666665</v>
      </c>
      <c r="DR223">
        <v>3.4999999999999996</v>
      </c>
      <c r="DS223">
        <v>2.9999999999999996</v>
      </c>
      <c r="DT223">
        <v>3.333333333333333</v>
      </c>
      <c r="DU223">
        <v>1</v>
      </c>
      <c r="DV223">
        <v>1</v>
      </c>
      <c r="DW223">
        <v>2.833333333333333</v>
      </c>
      <c r="DX223">
        <v>1</v>
      </c>
      <c r="DY223">
        <v>1.1666666666666667</v>
      </c>
      <c r="DZ223">
        <v>1.1666666666666667</v>
      </c>
      <c r="EA223">
        <v>2.833333333333333</v>
      </c>
      <c r="EB223">
        <v>-1</v>
      </c>
      <c r="EC223">
        <v>2.833333333333333</v>
      </c>
      <c r="ED223">
        <v>1.1666666666666667</v>
      </c>
      <c r="EE223">
        <v>0.5</v>
      </c>
      <c r="EF223">
        <v>2.833333333333333</v>
      </c>
      <c r="EG223">
        <v>0</v>
      </c>
      <c r="EH223">
        <v>2.833333333333333</v>
      </c>
      <c r="EI223">
        <v>2</v>
      </c>
      <c r="EJ223">
        <v>0</v>
      </c>
      <c r="EK223">
        <v>-1</v>
      </c>
      <c r="EL223">
        <v>2</v>
      </c>
      <c r="EM223">
        <v>2.6666666666666665</v>
      </c>
      <c r="EN223">
        <v>-1</v>
      </c>
      <c r="EO223">
        <v>2.833333333333333</v>
      </c>
      <c r="EP223">
        <v>2.9999999999999996</v>
      </c>
      <c r="EQ223">
        <v>1.1666666666666667</v>
      </c>
      <c r="ER223">
        <v>-1</v>
      </c>
      <c r="ES223">
        <v>-1</v>
      </c>
      <c r="ET223">
        <v>-1</v>
      </c>
      <c r="EU223">
        <v>-1</v>
      </c>
      <c r="EV223">
        <v>-1</v>
      </c>
      <c r="EW223">
        <v>2.9999999999999996</v>
      </c>
      <c r="EX223">
        <v>2.1666666666666665</v>
      </c>
      <c r="EY223">
        <v>2.9999999999999996</v>
      </c>
      <c r="EZ223">
        <v>2.833333333333333</v>
      </c>
      <c r="FA223">
        <v>2.1666666666666665</v>
      </c>
      <c r="FB223">
        <v>1</v>
      </c>
      <c r="FC223">
        <v>2.833333333333333</v>
      </c>
      <c r="FD223">
        <v>1.1666666666666667</v>
      </c>
      <c r="FE223">
        <v>3.4999999999999996</v>
      </c>
      <c r="FF223">
        <v>3.4999999999999996</v>
      </c>
      <c r="FG223">
        <v>2.9999999999999996</v>
      </c>
      <c r="FH223">
        <v>2</v>
      </c>
      <c r="FI223">
        <v>-1</v>
      </c>
      <c r="FJ223">
        <v>2.1666666666666665</v>
      </c>
      <c r="FK223">
        <v>0</v>
      </c>
      <c r="FL223">
        <v>1.1666666666666667</v>
      </c>
      <c r="FM223">
        <v>0</v>
      </c>
      <c r="FN223">
        <v>2.5</v>
      </c>
      <c r="FO223">
        <v>2</v>
      </c>
      <c r="FP223">
        <v>2</v>
      </c>
      <c r="FQ223">
        <v>2.5</v>
      </c>
      <c r="FR223">
        <v>2.5</v>
      </c>
      <c r="FS223">
        <v>2.5</v>
      </c>
      <c r="FT223">
        <v>2.5</v>
      </c>
      <c r="FU223">
        <v>1.5</v>
      </c>
      <c r="FV223">
        <v>1</v>
      </c>
      <c r="FW223">
        <v>2.833333333333333</v>
      </c>
      <c r="FX223">
        <v>2.833333333333333</v>
      </c>
      <c r="FY223">
        <v>1.8333333333333335</v>
      </c>
      <c r="FZ223">
        <v>1.1666666666666667</v>
      </c>
      <c r="GA223">
        <v>2.833333333333333</v>
      </c>
      <c r="GB223">
        <v>3.4999999999999996</v>
      </c>
      <c r="GC223">
        <v>2</v>
      </c>
      <c r="GD223">
        <v>1</v>
      </c>
      <c r="GE223">
        <v>2</v>
      </c>
      <c r="GF223">
        <v>2.333333333333333</v>
      </c>
      <c r="GG223">
        <v>1.3333333333333335</v>
      </c>
      <c r="GH223">
        <v>3.4999999999999996</v>
      </c>
      <c r="GI223">
        <v>1</v>
      </c>
      <c r="GJ223">
        <v>3.4999999999999996</v>
      </c>
      <c r="GK223">
        <v>3.4999999999999996</v>
      </c>
      <c r="GL223">
        <v>2.333333333333333</v>
      </c>
      <c r="GM223">
        <v>1.5</v>
      </c>
      <c r="GN223">
        <v>3.4999999999999996</v>
      </c>
      <c r="GO223">
        <v>3.333333333333333</v>
      </c>
      <c r="GP223">
        <v>2.3333333333333335</v>
      </c>
      <c r="GQ223">
        <v>1.1666666666666667</v>
      </c>
      <c r="GR223">
        <v>-1</v>
      </c>
      <c r="GS223">
        <v>3.333333333333333</v>
      </c>
      <c r="GT223">
        <v>2.4999999999999996</v>
      </c>
      <c r="GU223">
        <v>3.4999999999999996</v>
      </c>
      <c r="GV223">
        <v>3.4999999999999996</v>
      </c>
      <c r="GW223">
        <v>3.4999999999999996</v>
      </c>
      <c r="GX223">
        <v>3.4999999999999996</v>
      </c>
      <c r="GY223">
        <v>3.4999999999999996</v>
      </c>
      <c r="GZ223">
        <v>3.4999999999999996</v>
      </c>
      <c r="HA223">
        <v>3.4999999999999996</v>
      </c>
      <c r="HB223">
        <v>2</v>
      </c>
      <c r="HC223">
        <v>2.833333333333333</v>
      </c>
      <c r="HD223">
        <v>3.4999999999999996</v>
      </c>
      <c r="HE223">
        <v>3.4999999999999996</v>
      </c>
      <c r="HF223">
        <v>2.9999999999999996</v>
      </c>
      <c r="HG223">
        <v>3.4999999999999996</v>
      </c>
      <c r="HH223">
        <v>3.4999999999999996</v>
      </c>
      <c r="HI223">
        <v>2</v>
      </c>
      <c r="HJ223">
        <v>2.333333333333333</v>
      </c>
      <c r="HK223">
        <v>-1</v>
      </c>
      <c r="HL223">
        <v>1.8333333333333335</v>
      </c>
      <c r="HM223">
        <v>-1</v>
      </c>
      <c r="HN223">
        <v>0</v>
      </c>
      <c r="HO223">
        <v>0</v>
      </c>
    </row>
    <row r="224" spans="1:224" x14ac:dyDescent="0.35">
      <c r="A224" t="s">
        <v>1046</v>
      </c>
      <c r="B224">
        <v>3.4999999999999996</v>
      </c>
      <c r="C224">
        <v>3.9999999999999996</v>
      </c>
      <c r="D224">
        <v>3.9999999999999996</v>
      </c>
      <c r="E224">
        <v>2.4999999999999996</v>
      </c>
      <c r="F224">
        <v>2</v>
      </c>
      <c r="G224">
        <v>2</v>
      </c>
      <c r="H224">
        <v>1.5000000000000002</v>
      </c>
      <c r="I224">
        <v>3.9999999999999996</v>
      </c>
      <c r="J224">
        <v>3.4999999999999996</v>
      </c>
      <c r="K224">
        <v>0</v>
      </c>
      <c r="L224">
        <v>3.9999999999999996</v>
      </c>
      <c r="M224">
        <v>3.9999999999999996</v>
      </c>
      <c r="N224">
        <v>2.4999999999999996</v>
      </c>
      <c r="O224">
        <v>3.9999999999999996</v>
      </c>
      <c r="P224">
        <v>3.9999999999999996</v>
      </c>
      <c r="Q224">
        <v>2.9999999999999996</v>
      </c>
      <c r="R224">
        <v>1.5000000000000002</v>
      </c>
      <c r="S224">
        <v>3.9999999999999996</v>
      </c>
      <c r="T224">
        <v>3.9999999999999996</v>
      </c>
      <c r="U224">
        <v>3.9999999999999996</v>
      </c>
      <c r="V224">
        <v>3.4999999999999996</v>
      </c>
      <c r="W224">
        <v>2.9999999999999996</v>
      </c>
      <c r="X224">
        <v>1</v>
      </c>
      <c r="Y224">
        <v>3.9999999999999996</v>
      </c>
      <c r="Z224">
        <v>3.9999999999999996</v>
      </c>
      <c r="AA224">
        <v>3.9999999999999996</v>
      </c>
      <c r="AB224">
        <v>3.4999999999999996</v>
      </c>
      <c r="AC224">
        <v>3.4999999999999996</v>
      </c>
      <c r="AD224">
        <v>3.4999999999999996</v>
      </c>
      <c r="AE224">
        <v>3.4999999999999996</v>
      </c>
      <c r="AF224">
        <v>2.4999999999999996</v>
      </c>
      <c r="AG224">
        <v>2.4999999999999996</v>
      </c>
      <c r="AH224">
        <v>0.5</v>
      </c>
      <c r="AI224">
        <v>2</v>
      </c>
      <c r="AJ224">
        <v>2</v>
      </c>
      <c r="AK224">
        <v>0.5</v>
      </c>
      <c r="AL224">
        <v>2</v>
      </c>
      <c r="AM224">
        <v>0.5</v>
      </c>
      <c r="AN224">
        <v>3.4999999999999996</v>
      </c>
      <c r="AO224">
        <v>0</v>
      </c>
      <c r="AP224">
        <v>0</v>
      </c>
      <c r="AQ224">
        <v>0</v>
      </c>
      <c r="AR224">
        <v>2.4999999999999996</v>
      </c>
      <c r="AS224">
        <v>0.5</v>
      </c>
      <c r="AT224">
        <v>3.4999999999999996</v>
      </c>
      <c r="AU224">
        <v>3.4999999999999996</v>
      </c>
      <c r="AV224">
        <v>0</v>
      </c>
      <c r="AW224">
        <v>1.5000000000000002</v>
      </c>
      <c r="AX224">
        <v>2.9999999999999996</v>
      </c>
      <c r="AY224">
        <v>0.33333333333333331</v>
      </c>
      <c r="AZ224">
        <v>0.16666666666666666</v>
      </c>
      <c r="BA224">
        <v>0.16666666666666666</v>
      </c>
      <c r="BB224">
        <v>0</v>
      </c>
      <c r="BC224">
        <v>-1</v>
      </c>
      <c r="BD224">
        <v>3.4999999999999996</v>
      </c>
      <c r="BE224">
        <v>3.4999999999999996</v>
      </c>
      <c r="BF224">
        <v>0.5</v>
      </c>
      <c r="BG224">
        <v>3.4999999999999996</v>
      </c>
      <c r="BH224">
        <v>3.4999999999999996</v>
      </c>
      <c r="BI224">
        <v>0</v>
      </c>
      <c r="BJ224">
        <v>3.4999999999999996</v>
      </c>
      <c r="BK224">
        <v>1.5000000000000002</v>
      </c>
      <c r="BL224">
        <v>3.9999999999999996</v>
      </c>
      <c r="BM224">
        <v>2.4999999999999996</v>
      </c>
      <c r="BN224">
        <v>1.5000000000000002</v>
      </c>
      <c r="BO224">
        <v>1.5000000000000002</v>
      </c>
      <c r="BP224">
        <v>0.5</v>
      </c>
      <c r="BQ224">
        <v>-1</v>
      </c>
      <c r="BR224">
        <v>3.9999999999999996</v>
      </c>
      <c r="BS224">
        <v>3.4999999999999996</v>
      </c>
      <c r="BT224">
        <v>3.9999999999999996</v>
      </c>
      <c r="BU224">
        <v>0.5</v>
      </c>
      <c r="BV224">
        <v>2.4999999999999996</v>
      </c>
      <c r="BW224">
        <v>0.5</v>
      </c>
      <c r="BX224">
        <v>0</v>
      </c>
      <c r="BY224">
        <v>0</v>
      </c>
      <c r="BZ224">
        <v>2.4999999999999996</v>
      </c>
      <c r="CA224">
        <v>1.3333333333333335</v>
      </c>
      <c r="CB224">
        <v>3.4999999999999996</v>
      </c>
      <c r="CC224">
        <v>1.5000000000000002</v>
      </c>
      <c r="CD224">
        <v>2.9999999999999996</v>
      </c>
      <c r="CE224">
        <v>2.9999999999999996</v>
      </c>
      <c r="CF224">
        <v>3.9999999999999996</v>
      </c>
      <c r="CG224">
        <v>2.4999999999999996</v>
      </c>
      <c r="CH224">
        <v>1.3333333333333335</v>
      </c>
      <c r="CI224">
        <v>1.5000000000000002</v>
      </c>
      <c r="CJ224">
        <v>1.5000000000000002</v>
      </c>
      <c r="CK224">
        <v>0</v>
      </c>
      <c r="CL224">
        <v>3.9999999999999996</v>
      </c>
      <c r="CM224">
        <v>0</v>
      </c>
      <c r="CN224">
        <v>0</v>
      </c>
      <c r="CO224">
        <v>3.4999999999999996</v>
      </c>
      <c r="CP224">
        <v>1</v>
      </c>
      <c r="CQ224">
        <v>1.5000000000000002</v>
      </c>
      <c r="CR224">
        <v>3.9999999999999996</v>
      </c>
      <c r="CS224">
        <v>0.33333333333333331</v>
      </c>
      <c r="CT224">
        <v>0.5</v>
      </c>
      <c r="CU224">
        <v>3.4999999999999996</v>
      </c>
      <c r="CV224">
        <v>2.5</v>
      </c>
      <c r="CW224">
        <v>0</v>
      </c>
      <c r="CX224">
        <v>0</v>
      </c>
      <c r="CY224">
        <v>1</v>
      </c>
      <c r="CZ224">
        <v>0.16666666666666666</v>
      </c>
      <c r="DA224">
        <v>0.5</v>
      </c>
      <c r="DB224">
        <v>3.4999999999999996</v>
      </c>
      <c r="DC224">
        <v>1.5000000000000002</v>
      </c>
      <c r="DD224">
        <v>3.4999999999999996</v>
      </c>
      <c r="DE224">
        <v>2.9999999999999996</v>
      </c>
      <c r="DF224">
        <v>3.4999999999999996</v>
      </c>
      <c r="DG224">
        <v>0</v>
      </c>
      <c r="DH224">
        <v>3.4999999999999996</v>
      </c>
      <c r="DI224">
        <v>2.9999999999999996</v>
      </c>
      <c r="DJ224">
        <v>0</v>
      </c>
      <c r="DK224">
        <v>0.16666666666666666</v>
      </c>
      <c r="DL224">
        <v>3.4999999999999996</v>
      </c>
      <c r="DM224">
        <v>2</v>
      </c>
      <c r="DN224">
        <v>1.5000000000000002</v>
      </c>
      <c r="DO224">
        <v>3.4999999999999996</v>
      </c>
      <c r="DP224">
        <v>1.5000000000000002</v>
      </c>
      <c r="DQ224">
        <v>2.9999999999999996</v>
      </c>
      <c r="DR224">
        <v>3.9999999999999996</v>
      </c>
      <c r="DS224">
        <v>3.4999999999999996</v>
      </c>
      <c r="DT224">
        <v>3.9999999999999996</v>
      </c>
      <c r="DU224">
        <v>1.3333333333333335</v>
      </c>
      <c r="DV224">
        <v>1.5000000000000002</v>
      </c>
      <c r="DW224">
        <v>3.4999999999999996</v>
      </c>
      <c r="DX224">
        <v>1.3333333333333335</v>
      </c>
      <c r="DY224">
        <v>2.9999999999999996</v>
      </c>
      <c r="DZ224">
        <v>2.4999999999999996</v>
      </c>
      <c r="EA224">
        <v>3.4999999999999996</v>
      </c>
      <c r="EB224">
        <v>-1</v>
      </c>
      <c r="EC224">
        <v>3.4999999999999996</v>
      </c>
      <c r="ED224">
        <v>2</v>
      </c>
      <c r="EE224">
        <v>2</v>
      </c>
      <c r="EF224">
        <v>3.4999999999999996</v>
      </c>
      <c r="EG224">
        <v>1.5000000000000002</v>
      </c>
      <c r="EH224">
        <v>3.4999999999999996</v>
      </c>
      <c r="EI224">
        <v>2.4999999999999996</v>
      </c>
      <c r="EJ224">
        <v>1.5000000000000002</v>
      </c>
      <c r="EK224">
        <v>0.16666666666666666</v>
      </c>
      <c r="EL224">
        <v>2.333333333333333</v>
      </c>
      <c r="EM224">
        <v>3.4999999999999996</v>
      </c>
      <c r="EN224">
        <v>0.16666666666666666</v>
      </c>
      <c r="EO224">
        <v>3.4999999999999996</v>
      </c>
      <c r="EP224">
        <v>3.4999999999999996</v>
      </c>
      <c r="EQ224">
        <v>2.9999999999999996</v>
      </c>
      <c r="ER224">
        <v>0.5</v>
      </c>
      <c r="ES224">
        <v>0.99999999999999989</v>
      </c>
      <c r="ET224">
        <v>0</v>
      </c>
      <c r="EU224">
        <v>0</v>
      </c>
      <c r="EV224">
        <v>0</v>
      </c>
      <c r="EW224">
        <v>3.4999999999999996</v>
      </c>
      <c r="EX224">
        <v>2.4999999999999996</v>
      </c>
      <c r="EY224">
        <v>3.4999999999999996</v>
      </c>
      <c r="EZ224">
        <v>2.9999999999999996</v>
      </c>
      <c r="FA224">
        <v>2.4999999999999996</v>
      </c>
      <c r="FB224">
        <v>2.4999999999999996</v>
      </c>
      <c r="FC224">
        <v>3.4999999999999996</v>
      </c>
      <c r="FD224">
        <v>2.9999999999999996</v>
      </c>
      <c r="FE224">
        <v>3.9999999999999996</v>
      </c>
      <c r="FF224">
        <v>3.9999999999999996</v>
      </c>
      <c r="FG224">
        <v>3.4999999999999996</v>
      </c>
      <c r="FH224">
        <v>2.333333333333333</v>
      </c>
      <c r="FI224">
        <v>-1</v>
      </c>
      <c r="FJ224">
        <v>2.4999999999999996</v>
      </c>
      <c r="FK224">
        <v>1.3333333333333335</v>
      </c>
      <c r="FL224">
        <v>2.4999999999999996</v>
      </c>
      <c r="FM224">
        <v>1.5000000000000002</v>
      </c>
      <c r="FN224">
        <v>3.4999999999999996</v>
      </c>
      <c r="FO224">
        <v>2.333333333333333</v>
      </c>
      <c r="FP224">
        <v>2.9999999999999996</v>
      </c>
      <c r="FQ224">
        <v>3.4999999999999996</v>
      </c>
      <c r="FR224">
        <v>3.4999999999999996</v>
      </c>
      <c r="FS224">
        <v>3.4999999999999996</v>
      </c>
      <c r="FT224">
        <v>3.4999999999999996</v>
      </c>
      <c r="FU224">
        <v>2</v>
      </c>
      <c r="FV224">
        <v>1.5000000000000002</v>
      </c>
      <c r="FW224">
        <v>3.4999999999999996</v>
      </c>
      <c r="FX224">
        <v>3.4999999999999996</v>
      </c>
      <c r="FY224">
        <v>3.4999999999999996</v>
      </c>
      <c r="FZ224">
        <v>1.5000000000000002</v>
      </c>
      <c r="GA224">
        <v>3.4999999999999996</v>
      </c>
      <c r="GB224">
        <v>3.9999999999999996</v>
      </c>
      <c r="GC224">
        <v>2.4999999999999996</v>
      </c>
      <c r="GD224">
        <v>2.4999999999999996</v>
      </c>
      <c r="GE224">
        <v>2.4999999999999996</v>
      </c>
      <c r="GF224">
        <v>2.4999999999999996</v>
      </c>
      <c r="GG224">
        <v>2.4999999999999996</v>
      </c>
      <c r="GH224">
        <v>3.9999999999999996</v>
      </c>
      <c r="GI224">
        <v>2.4999999999999996</v>
      </c>
      <c r="GJ224">
        <v>3.9999999999999996</v>
      </c>
      <c r="GK224">
        <v>3.9999999999999996</v>
      </c>
      <c r="GL224">
        <v>2.4999999999999996</v>
      </c>
      <c r="GM224">
        <v>2.9999999999999996</v>
      </c>
      <c r="GN224">
        <v>3.9999999999999996</v>
      </c>
      <c r="GO224">
        <v>3.9999999999999996</v>
      </c>
      <c r="GP224">
        <v>3.9999999999999996</v>
      </c>
      <c r="GQ224">
        <v>1.5000000000000002</v>
      </c>
      <c r="GR224">
        <v>0</v>
      </c>
      <c r="GS224">
        <v>3.4999999999999996</v>
      </c>
      <c r="GT224">
        <v>2.9999999999999996</v>
      </c>
      <c r="GU224">
        <v>3.9999999999999996</v>
      </c>
      <c r="GV224">
        <v>3.9999999999999996</v>
      </c>
      <c r="GW224">
        <v>3.9999999999999996</v>
      </c>
      <c r="GX224">
        <v>3.9999999999999996</v>
      </c>
      <c r="GY224">
        <v>3.9999999999999996</v>
      </c>
      <c r="GZ224">
        <v>3.9999999999999996</v>
      </c>
      <c r="HA224">
        <v>3.9999999999999996</v>
      </c>
      <c r="HB224">
        <v>2.4999999999999996</v>
      </c>
      <c r="HC224">
        <v>3.4999999999999996</v>
      </c>
      <c r="HD224">
        <v>3.9999999999999996</v>
      </c>
      <c r="HE224">
        <v>3.9999999999999996</v>
      </c>
      <c r="HF224">
        <v>3.4999999999999996</v>
      </c>
      <c r="HG224">
        <v>3.9999999999999996</v>
      </c>
      <c r="HH224">
        <v>3.9999999999999996</v>
      </c>
      <c r="HI224">
        <v>2.4999999999999996</v>
      </c>
      <c r="HJ224">
        <v>2.9999999999999996</v>
      </c>
      <c r="HK224">
        <v>0</v>
      </c>
      <c r="HL224">
        <v>3.4999999999999996</v>
      </c>
      <c r="HM224">
        <v>0</v>
      </c>
      <c r="HN224">
        <v>2</v>
      </c>
      <c r="HO224">
        <v>2</v>
      </c>
      <c r="HP224">
        <v>0</v>
      </c>
    </row>
    <row r="225" spans="1:240" x14ac:dyDescent="0.35">
      <c r="A225" t="s">
        <v>1047</v>
      </c>
      <c r="B225">
        <v>3.4999999999999996</v>
      </c>
      <c r="C225">
        <v>3.9999999999999996</v>
      </c>
      <c r="D225">
        <v>3.9999999999999996</v>
      </c>
      <c r="E225">
        <v>1.1666666666666667</v>
      </c>
      <c r="F225">
        <v>1.8333333333333335</v>
      </c>
      <c r="G225">
        <v>1.6666666666666667</v>
      </c>
      <c r="H225">
        <v>1.1666666666666667</v>
      </c>
      <c r="I225">
        <v>3.9999999999999996</v>
      </c>
      <c r="J225">
        <v>2.3333333333333335</v>
      </c>
      <c r="K225">
        <v>-1</v>
      </c>
      <c r="L225">
        <v>3.9999999999999996</v>
      </c>
      <c r="M225">
        <v>3.9999999999999996</v>
      </c>
      <c r="N225">
        <v>2.1666666666666665</v>
      </c>
      <c r="O225">
        <v>3.9999999999999996</v>
      </c>
      <c r="P225">
        <v>3.9999999999999996</v>
      </c>
      <c r="Q225">
        <v>1.6666666666666667</v>
      </c>
      <c r="R225">
        <v>0.16666666666666666</v>
      </c>
      <c r="S225">
        <v>3.9999999999999996</v>
      </c>
      <c r="T225">
        <v>3.9999999999999996</v>
      </c>
      <c r="U225">
        <v>3.9999999999999996</v>
      </c>
      <c r="V225">
        <v>3.4999999999999996</v>
      </c>
      <c r="W225">
        <v>2.9999999999999996</v>
      </c>
      <c r="X225">
        <v>1</v>
      </c>
      <c r="Y225">
        <v>3.9999999999999996</v>
      </c>
      <c r="Z225">
        <v>3.9999999999999996</v>
      </c>
      <c r="AA225">
        <v>3.9999999999999996</v>
      </c>
      <c r="AB225">
        <v>3.4999999999999996</v>
      </c>
      <c r="AC225">
        <v>3.4999999999999996</v>
      </c>
      <c r="AD225">
        <v>3.4999999999999996</v>
      </c>
      <c r="AE225">
        <v>2.5</v>
      </c>
      <c r="AF225">
        <v>1.1666666666666667</v>
      </c>
      <c r="AG225">
        <v>1.3333333333333335</v>
      </c>
      <c r="AH225">
        <v>-1</v>
      </c>
      <c r="AI225">
        <v>0.83333333333333326</v>
      </c>
      <c r="AJ225">
        <v>0.83333333333333326</v>
      </c>
      <c r="AK225">
        <v>-1</v>
      </c>
      <c r="AL225">
        <v>-1</v>
      </c>
      <c r="AM225">
        <v>-1</v>
      </c>
      <c r="AN225">
        <v>3.4999999999999996</v>
      </c>
      <c r="AO225">
        <v>-1</v>
      </c>
      <c r="AP225">
        <v>-1</v>
      </c>
      <c r="AQ225">
        <v>-1</v>
      </c>
      <c r="AR225">
        <v>1.1666666666666667</v>
      </c>
      <c r="AS225">
        <v>-1</v>
      </c>
      <c r="AT225">
        <v>2.3333333333333335</v>
      </c>
      <c r="AU225">
        <v>2.3333333333333335</v>
      </c>
      <c r="AV225">
        <v>-1</v>
      </c>
      <c r="AW225">
        <v>1.1666666666666667</v>
      </c>
      <c r="AX225">
        <v>1.6666666666666667</v>
      </c>
      <c r="AY225">
        <v>-1</v>
      </c>
      <c r="AZ225">
        <v>-1</v>
      </c>
      <c r="BA225">
        <v>-1</v>
      </c>
      <c r="BB225">
        <v>-1</v>
      </c>
      <c r="BC225">
        <v>-1</v>
      </c>
      <c r="BD225">
        <v>3.4999999999999996</v>
      </c>
      <c r="BE225">
        <v>3.4999999999999996</v>
      </c>
      <c r="BF225">
        <v>-1</v>
      </c>
      <c r="BG225">
        <v>3.4999999999999996</v>
      </c>
      <c r="BH225">
        <v>3.4999999999999996</v>
      </c>
      <c r="BI225">
        <v>-1</v>
      </c>
      <c r="BJ225">
        <v>3.4999999999999996</v>
      </c>
      <c r="BK225">
        <v>0.16666666666666666</v>
      </c>
      <c r="BL225">
        <v>2.666666666666667</v>
      </c>
      <c r="BM225">
        <v>1.1666666666666667</v>
      </c>
      <c r="BN225">
        <v>1.1666666666666667</v>
      </c>
      <c r="BO225">
        <v>1.1666666666666667</v>
      </c>
      <c r="BP225">
        <v>-1</v>
      </c>
      <c r="BQ225">
        <v>-1</v>
      </c>
      <c r="BR225">
        <v>3.9999999999999996</v>
      </c>
      <c r="BS225">
        <v>2.166666666666667</v>
      </c>
      <c r="BT225">
        <v>3.9999999999999996</v>
      </c>
      <c r="BU225">
        <v>-1</v>
      </c>
      <c r="BV225">
        <v>2.4999999999999996</v>
      </c>
      <c r="BW225">
        <v>-1</v>
      </c>
      <c r="BX225">
        <v>-1</v>
      </c>
      <c r="BY225">
        <v>-1</v>
      </c>
      <c r="BZ225">
        <v>1.3333333333333335</v>
      </c>
      <c r="CA225">
        <v>1</v>
      </c>
      <c r="CB225">
        <v>3.4999999999999996</v>
      </c>
      <c r="CC225">
        <v>0.33333333333333331</v>
      </c>
      <c r="CD225">
        <v>2.833333333333333</v>
      </c>
      <c r="CE225">
        <v>2</v>
      </c>
      <c r="CF225">
        <v>3.9999999999999996</v>
      </c>
      <c r="CG225">
        <v>1.5000000000000002</v>
      </c>
      <c r="CH225">
        <v>0.16666666666666666</v>
      </c>
      <c r="CI225">
        <v>0.16666666666666666</v>
      </c>
      <c r="CJ225">
        <v>1.3333333333333335</v>
      </c>
      <c r="CK225">
        <v>-1</v>
      </c>
      <c r="CL225">
        <v>3.9999999999999996</v>
      </c>
      <c r="CM225">
        <v>-1</v>
      </c>
      <c r="CN225">
        <v>-1</v>
      </c>
      <c r="CO225">
        <v>3.4999999999999996</v>
      </c>
      <c r="CP225">
        <v>0</v>
      </c>
      <c r="CQ225">
        <v>1.1666666666666667</v>
      </c>
      <c r="CR225">
        <v>3.9999999999999996</v>
      </c>
      <c r="CS225">
        <v>-1</v>
      </c>
      <c r="CT225">
        <v>-1</v>
      </c>
      <c r="CU225">
        <v>3.4999999999999996</v>
      </c>
      <c r="CV225">
        <v>2.5</v>
      </c>
      <c r="CW225">
        <v>-1</v>
      </c>
      <c r="CX225">
        <v>-1</v>
      </c>
      <c r="CY225">
        <v>1</v>
      </c>
      <c r="CZ225">
        <v>-1</v>
      </c>
      <c r="DA225">
        <v>-1</v>
      </c>
      <c r="DB225">
        <v>2.166666666666667</v>
      </c>
      <c r="DC225">
        <v>0.16666666666666666</v>
      </c>
      <c r="DD225">
        <v>3.4999999999999996</v>
      </c>
      <c r="DE225">
        <v>2</v>
      </c>
      <c r="DF225">
        <v>2.5</v>
      </c>
      <c r="DG225">
        <v>-1</v>
      </c>
      <c r="DH225">
        <v>2.5</v>
      </c>
      <c r="DI225">
        <v>2.9999999999999996</v>
      </c>
      <c r="DJ225">
        <v>-1</v>
      </c>
      <c r="DK225">
        <v>-1</v>
      </c>
      <c r="DL225">
        <v>3.4999999999999996</v>
      </c>
      <c r="DM225">
        <v>0.66666666666666663</v>
      </c>
      <c r="DN225">
        <v>0.16666666666666666</v>
      </c>
      <c r="DO225">
        <v>2.5</v>
      </c>
      <c r="DP225">
        <v>1.1666666666666667</v>
      </c>
      <c r="DQ225">
        <v>2.9999999999999996</v>
      </c>
      <c r="DR225">
        <v>3.9999999999999996</v>
      </c>
      <c r="DS225">
        <v>3.4999999999999996</v>
      </c>
      <c r="DT225">
        <v>3.9999999999999996</v>
      </c>
      <c r="DU225">
        <v>1.1666666666666667</v>
      </c>
      <c r="DV225">
        <v>1.3333333333333335</v>
      </c>
      <c r="DW225">
        <v>3.4999999999999996</v>
      </c>
      <c r="DX225">
        <v>1.1666666666666667</v>
      </c>
      <c r="DY225">
        <v>1.8333333333333335</v>
      </c>
      <c r="DZ225">
        <v>1.1666666666666667</v>
      </c>
      <c r="EA225">
        <v>3.4999999999999996</v>
      </c>
      <c r="EB225">
        <v>-1</v>
      </c>
      <c r="EC225">
        <v>3.4999999999999996</v>
      </c>
      <c r="ED225">
        <v>1.8333333333333335</v>
      </c>
      <c r="EE225">
        <v>0.83333333333333326</v>
      </c>
      <c r="EF225">
        <v>3.4999999999999996</v>
      </c>
      <c r="EG225">
        <v>0.16666666666666666</v>
      </c>
      <c r="EH225">
        <v>3.4999999999999996</v>
      </c>
      <c r="EI225">
        <v>2.1666666666666665</v>
      </c>
      <c r="EJ225">
        <v>0.16666666666666666</v>
      </c>
      <c r="EK225">
        <v>-1</v>
      </c>
      <c r="EL225">
        <v>2.333333333333333</v>
      </c>
      <c r="EM225">
        <v>3.4999999999999996</v>
      </c>
      <c r="EN225">
        <v>-1</v>
      </c>
      <c r="EO225">
        <v>3.4999999999999996</v>
      </c>
      <c r="EP225">
        <v>3.4999999999999996</v>
      </c>
      <c r="EQ225">
        <v>1.8333333333333335</v>
      </c>
      <c r="ER225">
        <v>-1</v>
      </c>
      <c r="ES225">
        <v>-1</v>
      </c>
      <c r="ET225">
        <v>-1</v>
      </c>
      <c r="EU225">
        <v>-1</v>
      </c>
      <c r="EV225">
        <v>-1</v>
      </c>
      <c r="EW225">
        <v>3.4999999999999996</v>
      </c>
      <c r="EX225">
        <v>2.4999999999999996</v>
      </c>
      <c r="EY225">
        <v>3.4999999999999996</v>
      </c>
      <c r="EZ225">
        <v>2.9999999999999996</v>
      </c>
      <c r="FA225">
        <v>2.4999999999999996</v>
      </c>
      <c r="FB225">
        <v>1.1666666666666667</v>
      </c>
      <c r="FC225">
        <v>3.333333333333333</v>
      </c>
      <c r="FD225">
        <v>1.8333333333333335</v>
      </c>
      <c r="FE225">
        <v>3.9999999999999996</v>
      </c>
      <c r="FF225">
        <v>3.9999999999999996</v>
      </c>
      <c r="FG225">
        <v>3.4999999999999996</v>
      </c>
      <c r="FH225">
        <v>2.333333333333333</v>
      </c>
      <c r="FI225">
        <v>-1</v>
      </c>
      <c r="FJ225">
        <v>2.4999999999999996</v>
      </c>
      <c r="FK225">
        <v>0.33333333333333331</v>
      </c>
      <c r="FL225">
        <v>1.5000000000000002</v>
      </c>
      <c r="FM225">
        <v>0.16666666666666666</v>
      </c>
      <c r="FN225">
        <v>3.1666666666666665</v>
      </c>
      <c r="FO225">
        <v>2.333333333333333</v>
      </c>
      <c r="FP225">
        <v>2.833333333333333</v>
      </c>
      <c r="FQ225">
        <v>3.1666666666666665</v>
      </c>
      <c r="FR225">
        <v>3.1666666666666665</v>
      </c>
      <c r="FS225">
        <v>3.1666666666666665</v>
      </c>
      <c r="FT225">
        <v>3.1666666666666665</v>
      </c>
      <c r="FU225">
        <v>1.6666666666666667</v>
      </c>
      <c r="FV225">
        <v>1.1666666666666667</v>
      </c>
      <c r="FW225">
        <v>3.4999999999999996</v>
      </c>
      <c r="FX225">
        <v>3.4999999999999996</v>
      </c>
      <c r="FY225">
        <v>2.5</v>
      </c>
      <c r="FZ225">
        <v>1.1666666666666667</v>
      </c>
      <c r="GA225">
        <v>3.4999999999999996</v>
      </c>
      <c r="GB225">
        <v>3.9999999999999996</v>
      </c>
      <c r="GC225">
        <v>2.1666666666666665</v>
      </c>
      <c r="GD225">
        <v>1.1666666666666667</v>
      </c>
      <c r="GE225">
        <v>2.1666666666666665</v>
      </c>
      <c r="GF225">
        <v>2.4999999999999996</v>
      </c>
      <c r="GG225">
        <v>1.5000000000000002</v>
      </c>
      <c r="GH225">
        <v>3.9999999999999996</v>
      </c>
      <c r="GI225">
        <v>1.3333333333333335</v>
      </c>
      <c r="GJ225">
        <v>3.9999999999999996</v>
      </c>
      <c r="GK225">
        <v>3.9999999999999996</v>
      </c>
      <c r="GL225">
        <v>2.4999999999999996</v>
      </c>
      <c r="GM225">
        <v>1.6666666666666667</v>
      </c>
      <c r="GN225">
        <v>3.9999999999999996</v>
      </c>
      <c r="GO225">
        <v>3.9999999999999996</v>
      </c>
      <c r="GP225">
        <v>3</v>
      </c>
      <c r="GQ225">
        <v>1.3333333333333335</v>
      </c>
      <c r="GR225">
        <v>-1</v>
      </c>
      <c r="GS225">
        <v>3.4999999999999996</v>
      </c>
      <c r="GT225">
        <v>2.9999999999999996</v>
      </c>
      <c r="GU225">
        <v>3.9999999999999996</v>
      </c>
      <c r="GV225">
        <v>3.9999999999999996</v>
      </c>
      <c r="GW225">
        <v>3.9999999999999996</v>
      </c>
      <c r="GX225">
        <v>3.9999999999999996</v>
      </c>
      <c r="GY225">
        <v>3.9999999999999996</v>
      </c>
      <c r="GZ225">
        <v>3.9999999999999996</v>
      </c>
      <c r="HA225">
        <v>3.9999999999999996</v>
      </c>
      <c r="HB225">
        <v>2.1666666666666665</v>
      </c>
      <c r="HC225">
        <v>3.4999999999999996</v>
      </c>
      <c r="HD225">
        <v>3.9999999999999996</v>
      </c>
      <c r="HE225">
        <v>3.9999999999999996</v>
      </c>
      <c r="HF225">
        <v>3.4999999999999996</v>
      </c>
      <c r="HG225">
        <v>3.9999999999999996</v>
      </c>
      <c r="HH225">
        <v>3.9999999999999996</v>
      </c>
      <c r="HI225">
        <v>2.1666666666666665</v>
      </c>
      <c r="HJ225">
        <v>2.9999999999999996</v>
      </c>
      <c r="HK225">
        <v>-1</v>
      </c>
      <c r="HL225">
        <v>2.5</v>
      </c>
      <c r="HM225">
        <v>-1</v>
      </c>
      <c r="HN225">
        <v>0.83333333333333326</v>
      </c>
      <c r="HO225">
        <v>0.83333333333333326</v>
      </c>
      <c r="HP225">
        <v>-1</v>
      </c>
      <c r="HQ225">
        <v>0</v>
      </c>
    </row>
    <row r="226" spans="1:240" x14ac:dyDescent="0.35">
      <c r="A226" t="s">
        <v>1048</v>
      </c>
      <c r="B226">
        <v>1.3333333333333335</v>
      </c>
      <c r="C226">
        <v>1.1666666666666667</v>
      </c>
      <c r="D226">
        <v>2.333333333333333</v>
      </c>
      <c r="E226">
        <v>-1</v>
      </c>
      <c r="F226">
        <v>-1</v>
      </c>
      <c r="G226">
        <v>-1</v>
      </c>
      <c r="H226">
        <v>-1</v>
      </c>
      <c r="I226">
        <v>2.333333333333333</v>
      </c>
      <c r="J226">
        <v>-1</v>
      </c>
      <c r="K226">
        <v>-1</v>
      </c>
      <c r="L226">
        <v>2</v>
      </c>
      <c r="M226">
        <v>1.3333333333333335</v>
      </c>
      <c r="N226">
        <v>-1</v>
      </c>
      <c r="O226">
        <v>2</v>
      </c>
      <c r="P226">
        <v>2.333333333333333</v>
      </c>
      <c r="Q226">
        <v>-1</v>
      </c>
      <c r="R226">
        <v>-1</v>
      </c>
      <c r="S226">
        <v>2.333333333333333</v>
      </c>
      <c r="T226">
        <v>2.1666666666666665</v>
      </c>
      <c r="U226">
        <v>2.333333333333333</v>
      </c>
      <c r="V226">
        <v>1</v>
      </c>
      <c r="W226">
        <v>1</v>
      </c>
      <c r="X226">
        <v>-1</v>
      </c>
      <c r="Y226">
        <v>2.333333333333333</v>
      </c>
      <c r="Z226">
        <v>2.333333333333333</v>
      </c>
      <c r="AA226">
        <v>2.333333333333333</v>
      </c>
      <c r="AB226">
        <v>1.1666666666666667</v>
      </c>
      <c r="AC226">
        <v>1.1666666666666667</v>
      </c>
      <c r="AD226">
        <v>0.16666666666666666</v>
      </c>
      <c r="AE226">
        <v>-1</v>
      </c>
      <c r="AF226">
        <v>-1</v>
      </c>
      <c r="AG226">
        <v>-1</v>
      </c>
      <c r="AH226">
        <v>-1</v>
      </c>
      <c r="AI226">
        <v>-1</v>
      </c>
      <c r="AJ226">
        <v>-1</v>
      </c>
      <c r="AK226">
        <v>-1</v>
      </c>
      <c r="AL226">
        <v>-1</v>
      </c>
      <c r="AM226">
        <v>-1</v>
      </c>
      <c r="AN226">
        <v>1</v>
      </c>
      <c r="AO226">
        <v>-1</v>
      </c>
      <c r="AP226">
        <v>-1</v>
      </c>
      <c r="AQ226">
        <v>-1</v>
      </c>
      <c r="AR226">
        <v>-1</v>
      </c>
      <c r="AS226">
        <v>-1</v>
      </c>
      <c r="AT226">
        <v>-1</v>
      </c>
      <c r="AU226">
        <v>-1</v>
      </c>
      <c r="AV226">
        <v>-1</v>
      </c>
      <c r="AW226">
        <v>-1</v>
      </c>
      <c r="AX226">
        <v>-1</v>
      </c>
      <c r="AY226">
        <v>-1</v>
      </c>
      <c r="AZ226">
        <v>-1</v>
      </c>
      <c r="BA226">
        <v>-1</v>
      </c>
      <c r="BB226">
        <v>-1</v>
      </c>
      <c r="BC226">
        <v>-1</v>
      </c>
      <c r="BD226">
        <v>-1</v>
      </c>
      <c r="BE226">
        <v>0</v>
      </c>
      <c r="BF226">
        <v>-1</v>
      </c>
      <c r="BG226">
        <v>0</v>
      </c>
      <c r="BH226">
        <v>0</v>
      </c>
      <c r="BI226">
        <v>-1</v>
      </c>
      <c r="BJ226">
        <v>1.3333333333333335</v>
      </c>
      <c r="BK226">
        <v>-1</v>
      </c>
      <c r="BL226">
        <v>-1</v>
      </c>
      <c r="BM226">
        <v>-1</v>
      </c>
      <c r="BN226">
        <v>-1</v>
      </c>
      <c r="BO226">
        <v>-1</v>
      </c>
      <c r="BP226">
        <v>-1</v>
      </c>
      <c r="BQ226">
        <v>-1</v>
      </c>
      <c r="BR226">
        <v>-1</v>
      </c>
      <c r="BS226">
        <v>-1</v>
      </c>
      <c r="BT226">
        <v>1</v>
      </c>
      <c r="BU226">
        <v>-1</v>
      </c>
      <c r="BV226">
        <v>-1</v>
      </c>
      <c r="BW226">
        <v>-1</v>
      </c>
      <c r="BX226">
        <v>-1</v>
      </c>
      <c r="BY226">
        <v>-1</v>
      </c>
      <c r="BZ226">
        <v>-1</v>
      </c>
      <c r="CA226">
        <v>-1</v>
      </c>
      <c r="CB226">
        <v>0.33333333333333331</v>
      </c>
      <c r="CC226">
        <v>-1</v>
      </c>
      <c r="CD226">
        <v>0</v>
      </c>
      <c r="CE226">
        <v>-1</v>
      </c>
      <c r="CF226">
        <v>1</v>
      </c>
      <c r="CG226">
        <v>-1</v>
      </c>
      <c r="CH226">
        <v>-1</v>
      </c>
      <c r="CI226">
        <v>-1</v>
      </c>
      <c r="CJ226">
        <v>-1</v>
      </c>
      <c r="CK226">
        <v>-1</v>
      </c>
      <c r="CL226">
        <v>-1</v>
      </c>
      <c r="CM226">
        <v>-1</v>
      </c>
      <c r="CN226">
        <v>-1</v>
      </c>
      <c r="CO226">
        <v>-1</v>
      </c>
      <c r="CP226">
        <v>-1</v>
      </c>
      <c r="CQ226">
        <v>-1</v>
      </c>
      <c r="CR226">
        <v>0</v>
      </c>
      <c r="CS226">
        <v>-1</v>
      </c>
      <c r="CT226">
        <v>-1</v>
      </c>
      <c r="CU226">
        <v>1.3333333333333335</v>
      </c>
      <c r="CV226">
        <v>-1</v>
      </c>
      <c r="CW226">
        <v>-1</v>
      </c>
      <c r="CX226">
        <v>-1</v>
      </c>
      <c r="CY226">
        <v>-1</v>
      </c>
      <c r="CZ226">
        <v>-1</v>
      </c>
      <c r="DA226">
        <v>-1</v>
      </c>
      <c r="DB226">
        <v>-1</v>
      </c>
      <c r="DC226">
        <v>-1</v>
      </c>
      <c r="DD226">
        <v>0</v>
      </c>
      <c r="DE226">
        <v>-1</v>
      </c>
      <c r="DF226">
        <v>-1</v>
      </c>
      <c r="DG226">
        <v>-1</v>
      </c>
      <c r="DH226">
        <v>-1</v>
      </c>
      <c r="DI226">
        <v>-1</v>
      </c>
      <c r="DJ226">
        <v>-1</v>
      </c>
      <c r="DK226">
        <v>-1</v>
      </c>
      <c r="DL226">
        <v>-1</v>
      </c>
      <c r="DM226">
        <v>-1</v>
      </c>
      <c r="DN226">
        <v>-1</v>
      </c>
      <c r="DO226">
        <v>-1</v>
      </c>
      <c r="DP226">
        <v>-1</v>
      </c>
      <c r="DQ226">
        <v>-1</v>
      </c>
      <c r="DR226">
        <v>1.3333333333333335</v>
      </c>
      <c r="DS226">
        <v>1.1666666666666667</v>
      </c>
      <c r="DT226">
        <v>-1</v>
      </c>
      <c r="DU226">
        <v>-1</v>
      </c>
      <c r="DV226">
        <v>-1</v>
      </c>
      <c r="DW226">
        <v>0</v>
      </c>
      <c r="DX226">
        <v>-1</v>
      </c>
      <c r="DY226">
        <v>-1</v>
      </c>
      <c r="DZ226">
        <v>-1</v>
      </c>
      <c r="EA226">
        <v>0.16666666666666666</v>
      </c>
      <c r="EB226">
        <v>-1</v>
      </c>
      <c r="EC226">
        <v>0</v>
      </c>
      <c r="ED226">
        <v>-1</v>
      </c>
      <c r="EE226">
        <v>-1</v>
      </c>
      <c r="EF226">
        <v>0.16666666666666666</v>
      </c>
      <c r="EG226">
        <v>-1</v>
      </c>
      <c r="EH226">
        <v>0</v>
      </c>
      <c r="EI226">
        <v>-1</v>
      </c>
      <c r="EJ226">
        <v>-1</v>
      </c>
      <c r="EK226">
        <v>-1</v>
      </c>
      <c r="EL226">
        <v>2</v>
      </c>
      <c r="EM226">
        <v>-1</v>
      </c>
      <c r="EN226">
        <v>-1</v>
      </c>
      <c r="EO226">
        <v>0</v>
      </c>
      <c r="EP226">
        <v>0.16666666666666666</v>
      </c>
      <c r="EQ226">
        <v>-1</v>
      </c>
      <c r="ER226">
        <v>-1</v>
      </c>
      <c r="ES226">
        <v>-1</v>
      </c>
      <c r="ET226">
        <v>-1</v>
      </c>
      <c r="EU226">
        <v>-1</v>
      </c>
      <c r="EV226">
        <v>-1</v>
      </c>
      <c r="EW226">
        <v>0.33333333333333331</v>
      </c>
      <c r="EX226">
        <v>0</v>
      </c>
      <c r="EY226">
        <v>2.333333333333333</v>
      </c>
      <c r="EZ226">
        <v>0</v>
      </c>
      <c r="FA226">
        <v>0</v>
      </c>
      <c r="FB226">
        <v>-1</v>
      </c>
      <c r="FC226">
        <v>-1</v>
      </c>
      <c r="FD226">
        <v>-1</v>
      </c>
      <c r="FE226">
        <v>2.333333333333333</v>
      </c>
      <c r="FF226">
        <v>2.333333333333333</v>
      </c>
      <c r="FG226">
        <v>2.333333333333333</v>
      </c>
      <c r="FH226">
        <v>2</v>
      </c>
      <c r="FI226">
        <v>-1</v>
      </c>
      <c r="FJ226">
        <v>0</v>
      </c>
      <c r="FK226">
        <v>-1</v>
      </c>
      <c r="FL226">
        <v>-1</v>
      </c>
      <c r="FM226">
        <v>-1</v>
      </c>
      <c r="FN226">
        <v>1</v>
      </c>
      <c r="FO226">
        <v>2</v>
      </c>
      <c r="FP226">
        <v>2</v>
      </c>
      <c r="FQ226">
        <v>1</v>
      </c>
      <c r="FR226">
        <v>1</v>
      </c>
      <c r="FS226">
        <v>1</v>
      </c>
      <c r="FT226">
        <v>1</v>
      </c>
      <c r="FU226">
        <v>-1</v>
      </c>
      <c r="FV226">
        <v>-1</v>
      </c>
      <c r="FW226">
        <v>0</v>
      </c>
      <c r="FX226">
        <v>0</v>
      </c>
      <c r="FY226">
        <v>-1</v>
      </c>
      <c r="FZ226">
        <v>-1</v>
      </c>
      <c r="GA226">
        <v>0</v>
      </c>
      <c r="GB226">
        <v>1.3333333333333335</v>
      </c>
      <c r="GC226">
        <v>0</v>
      </c>
      <c r="GD226">
        <v>-1</v>
      </c>
      <c r="GE226">
        <v>0</v>
      </c>
      <c r="GF226">
        <v>-1</v>
      </c>
      <c r="GG226">
        <v>-1</v>
      </c>
      <c r="GH226">
        <v>1.3333333333333335</v>
      </c>
      <c r="GI226">
        <v>-1</v>
      </c>
      <c r="GJ226">
        <v>1.3333333333333335</v>
      </c>
      <c r="GK226">
        <v>1.3333333333333335</v>
      </c>
      <c r="GL226">
        <v>0</v>
      </c>
      <c r="GM226">
        <v>-1</v>
      </c>
      <c r="GN226">
        <v>0.16666666666666666</v>
      </c>
      <c r="GO226">
        <v>-1</v>
      </c>
      <c r="GP226">
        <v>-1</v>
      </c>
      <c r="GQ226">
        <v>-1</v>
      </c>
      <c r="GR226">
        <v>-1</v>
      </c>
      <c r="GS226">
        <v>0</v>
      </c>
      <c r="GT226">
        <v>1.3333333333333335</v>
      </c>
      <c r="GU226">
        <v>1.3333333333333335</v>
      </c>
      <c r="GV226">
        <v>1.3333333333333335</v>
      </c>
      <c r="GW226">
        <v>1.3333333333333335</v>
      </c>
      <c r="GX226">
        <v>1.3333333333333335</v>
      </c>
      <c r="GY226">
        <v>1.3333333333333335</v>
      </c>
      <c r="GZ226">
        <v>1.1666666666666667</v>
      </c>
      <c r="HA226">
        <v>1.1666666666666667</v>
      </c>
      <c r="HB226">
        <v>-1</v>
      </c>
      <c r="HC226">
        <v>0</v>
      </c>
      <c r="HD226">
        <v>1.3333333333333335</v>
      </c>
      <c r="HE226">
        <v>1.3333333333333335</v>
      </c>
      <c r="HF226">
        <v>1.1666666666666667</v>
      </c>
      <c r="HG226">
        <v>1.3333333333333335</v>
      </c>
      <c r="HH226">
        <v>2.333333333333333</v>
      </c>
      <c r="HI226">
        <v>0</v>
      </c>
      <c r="HJ226">
        <v>0</v>
      </c>
      <c r="HK226">
        <v>-1</v>
      </c>
      <c r="HL226">
        <v>-1</v>
      </c>
      <c r="HM226">
        <v>-1</v>
      </c>
      <c r="HN226">
        <v>-1</v>
      </c>
      <c r="HO226">
        <v>-1</v>
      </c>
      <c r="HP226">
        <v>-1</v>
      </c>
      <c r="HQ226">
        <v>-1</v>
      </c>
      <c r="HR226">
        <v>0</v>
      </c>
    </row>
    <row r="227" spans="1:240" x14ac:dyDescent="0.35">
      <c r="A227" t="s">
        <v>1049</v>
      </c>
      <c r="B227">
        <v>3.4999999999999996</v>
      </c>
      <c r="C227">
        <v>3.9999999999999996</v>
      </c>
      <c r="D227">
        <v>3.9999999999999996</v>
      </c>
      <c r="E227">
        <v>1.5000000000000002</v>
      </c>
      <c r="F227">
        <v>2</v>
      </c>
      <c r="G227">
        <v>2</v>
      </c>
      <c r="H227">
        <v>1.5000000000000002</v>
      </c>
      <c r="I227">
        <v>3.9999999999999996</v>
      </c>
      <c r="J227">
        <v>2.5</v>
      </c>
      <c r="K227">
        <v>-1</v>
      </c>
      <c r="L227">
        <v>3.9999999999999996</v>
      </c>
      <c r="M227">
        <v>3.9999999999999996</v>
      </c>
      <c r="N227">
        <v>2.4999999999999996</v>
      </c>
      <c r="O227">
        <v>3.9999999999999996</v>
      </c>
      <c r="P227">
        <v>3.9999999999999996</v>
      </c>
      <c r="Q227">
        <v>2</v>
      </c>
      <c r="R227">
        <v>0.5</v>
      </c>
      <c r="S227">
        <v>3.9999999999999996</v>
      </c>
      <c r="T227">
        <v>3.9999999999999996</v>
      </c>
      <c r="U227">
        <v>3.9999999999999996</v>
      </c>
      <c r="V227">
        <v>3.4999999999999996</v>
      </c>
      <c r="W227">
        <v>2.9999999999999996</v>
      </c>
      <c r="X227">
        <v>1</v>
      </c>
      <c r="Y227">
        <v>3.9999999999999996</v>
      </c>
      <c r="Z227">
        <v>3.9999999999999996</v>
      </c>
      <c r="AA227">
        <v>3.9999999999999996</v>
      </c>
      <c r="AB227">
        <v>3.4999999999999996</v>
      </c>
      <c r="AC227">
        <v>3.4999999999999996</v>
      </c>
      <c r="AD227">
        <v>3.4999999999999996</v>
      </c>
      <c r="AE227">
        <v>2.5</v>
      </c>
      <c r="AF227">
        <v>1.5000000000000002</v>
      </c>
      <c r="AG227">
        <v>1.5000000000000002</v>
      </c>
      <c r="AH227">
        <v>-1</v>
      </c>
      <c r="AI227">
        <v>0.99999999999999989</v>
      </c>
      <c r="AJ227">
        <v>0.99999999999999989</v>
      </c>
      <c r="AK227">
        <v>-1</v>
      </c>
      <c r="AL227">
        <v>-1</v>
      </c>
      <c r="AM227">
        <v>-1</v>
      </c>
      <c r="AN227">
        <v>3.4999999999999996</v>
      </c>
      <c r="AO227">
        <v>-1</v>
      </c>
      <c r="AP227">
        <v>-1</v>
      </c>
      <c r="AQ227">
        <v>-1</v>
      </c>
      <c r="AR227">
        <v>1.5000000000000002</v>
      </c>
      <c r="AS227">
        <v>-1</v>
      </c>
      <c r="AT227">
        <v>2.5</v>
      </c>
      <c r="AU227">
        <v>2.5</v>
      </c>
      <c r="AV227">
        <v>-1</v>
      </c>
      <c r="AW227">
        <v>1.5000000000000002</v>
      </c>
      <c r="AX227">
        <v>2</v>
      </c>
      <c r="AY227">
        <v>-1</v>
      </c>
      <c r="AZ227">
        <v>-1</v>
      </c>
      <c r="BA227">
        <v>-1</v>
      </c>
      <c r="BB227">
        <v>-1</v>
      </c>
      <c r="BC227">
        <v>-1</v>
      </c>
      <c r="BD227">
        <v>3.4999999999999996</v>
      </c>
      <c r="BE227">
        <v>3.4999999999999996</v>
      </c>
      <c r="BF227">
        <v>-1</v>
      </c>
      <c r="BG227">
        <v>3.4999999999999996</v>
      </c>
      <c r="BH227">
        <v>3.4999999999999996</v>
      </c>
      <c r="BI227">
        <v>-1</v>
      </c>
      <c r="BJ227">
        <v>3.4999999999999996</v>
      </c>
      <c r="BK227">
        <v>0.5</v>
      </c>
      <c r="BL227">
        <v>3</v>
      </c>
      <c r="BM227">
        <v>1.5000000000000002</v>
      </c>
      <c r="BN227">
        <v>1.5000000000000002</v>
      </c>
      <c r="BO227">
        <v>1.5000000000000002</v>
      </c>
      <c r="BP227">
        <v>-1</v>
      </c>
      <c r="BQ227">
        <v>-1</v>
      </c>
      <c r="BR227">
        <v>3.9999999999999996</v>
      </c>
      <c r="BS227">
        <v>2.5</v>
      </c>
      <c r="BT227">
        <v>3.9999999999999996</v>
      </c>
      <c r="BU227">
        <v>-1</v>
      </c>
      <c r="BV227">
        <v>2.4999999999999996</v>
      </c>
      <c r="BW227">
        <v>-1</v>
      </c>
      <c r="BX227">
        <v>-1</v>
      </c>
      <c r="BY227">
        <v>-1</v>
      </c>
      <c r="BZ227">
        <v>1.5000000000000002</v>
      </c>
      <c r="CA227">
        <v>1.3333333333333335</v>
      </c>
      <c r="CB227">
        <v>3.4999999999999996</v>
      </c>
      <c r="CC227">
        <v>0.5</v>
      </c>
      <c r="CD227">
        <v>2.9999999999999996</v>
      </c>
      <c r="CE227">
        <v>2</v>
      </c>
      <c r="CF227">
        <v>3.9999999999999996</v>
      </c>
      <c r="CG227">
        <v>1.5000000000000002</v>
      </c>
      <c r="CH227">
        <v>0.33333333333333331</v>
      </c>
      <c r="CI227">
        <v>0.5</v>
      </c>
      <c r="CJ227">
        <v>1.5000000000000002</v>
      </c>
      <c r="CK227">
        <v>-1</v>
      </c>
      <c r="CL227">
        <v>3.9999999999999996</v>
      </c>
      <c r="CM227">
        <v>-1</v>
      </c>
      <c r="CN227">
        <v>-1</v>
      </c>
      <c r="CO227">
        <v>3.4999999999999996</v>
      </c>
      <c r="CP227">
        <v>0</v>
      </c>
      <c r="CQ227">
        <v>1.5000000000000002</v>
      </c>
      <c r="CR227">
        <v>3.9999999999999996</v>
      </c>
      <c r="CS227">
        <v>-1</v>
      </c>
      <c r="CT227">
        <v>-1</v>
      </c>
      <c r="CU227">
        <v>3.4999999999999996</v>
      </c>
      <c r="CV227">
        <v>2.5</v>
      </c>
      <c r="CW227">
        <v>-1</v>
      </c>
      <c r="CX227">
        <v>-1</v>
      </c>
      <c r="CY227">
        <v>1</v>
      </c>
      <c r="CZ227">
        <v>-1</v>
      </c>
      <c r="DA227">
        <v>-1</v>
      </c>
      <c r="DB227">
        <v>2.5</v>
      </c>
      <c r="DC227">
        <v>0.5</v>
      </c>
      <c r="DD227">
        <v>3.4999999999999996</v>
      </c>
      <c r="DE227">
        <v>2</v>
      </c>
      <c r="DF227">
        <v>2.5</v>
      </c>
      <c r="DG227">
        <v>-1</v>
      </c>
      <c r="DH227">
        <v>2.5</v>
      </c>
      <c r="DI227">
        <v>2.9999999999999996</v>
      </c>
      <c r="DJ227">
        <v>-1</v>
      </c>
      <c r="DK227">
        <v>-1</v>
      </c>
      <c r="DL227">
        <v>3.4999999999999996</v>
      </c>
      <c r="DM227">
        <v>0.99999999999999989</v>
      </c>
      <c r="DN227">
        <v>0.5</v>
      </c>
      <c r="DO227">
        <v>2.5</v>
      </c>
      <c r="DP227">
        <v>1.5000000000000002</v>
      </c>
      <c r="DQ227">
        <v>2.9999999999999996</v>
      </c>
      <c r="DR227">
        <v>3.9999999999999996</v>
      </c>
      <c r="DS227">
        <v>3.4999999999999996</v>
      </c>
      <c r="DT227">
        <v>3.9999999999999996</v>
      </c>
      <c r="DU227">
        <v>1.3333333333333335</v>
      </c>
      <c r="DV227">
        <v>1.5000000000000002</v>
      </c>
      <c r="DW227">
        <v>3.4999999999999996</v>
      </c>
      <c r="DX227">
        <v>1.3333333333333335</v>
      </c>
      <c r="DY227">
        <v>2</v>
      </c>
      <c r="DZ227">
        <v>1.5000000000000002</v>
      </c>
      <c r="EA227">
        <v>3.4999999999999996</v>
      </c>
      <c r="EB227">
        <v>-1</v>
      </c>
      <c r="EC227">
        <v>3.4999999999999996</v>
      </c>
      <c r="ED227">
        <v>2</v>
      </c>
      <c r="EE227">
        <v>1</v>
      </c>
      <c r="EF227">
        <v>3.4999999999999996</v>
      </c>
      <c r="EG227">
        <v>0.5</v>
      </c>
      <c r="EH227">
        <v>3.4999999999999996</v>
      </c>
      <c r="EI227">
        <v>2.4999999999999996</v>
      </c>
      <c r="EJ227">
        <v>0.5</v>
      </c>
      <c r="EK227">
        <v>-1</v>
      </c>
      <c r="EL227">
        <v>2.333333333333333</v>
      </c>
      <c r="EM227">
        <v>3.4999999999999996</v>
      </c>
      <c r="EN227">
        <v>-1</v>
      </c>
      <c r="EO227">
        <v>3.4999999999999996</v>
      </c>
      <c r="EP227">
        <v>3.4999999999999996</v>
      </c>
      <c r="EQ227">
        <v>2</v>
      </c>
      <c r="ER227">
        <v>-1</v>
      </c>
      <c r="ES227">
        <v>-1</v>
      </c>
      <c r="ET227">
        <v>-1</v>
      </c>
      <c r="EU227">
        <v>-1</v>
      </c>
      <c r="EV227">
        <v>-1</v>
      </c>
      <c r="EW227">
        <v>3.4999999999999996</v>
      </c>
      <c r="EX227">
        <v>2.4999999999999996</v>
      </c>
      <c r="EY227">
        <v>3.4999999999999996</v>
      </c>
      <c r="EZ227">
        <v>2.9999999999999996</v>
      </c>
      <c r="FA227">
        <v>2.4999999999999996</v>
      </c>
      <c r="FB227">
        <v>1.5000000000000002</v>
      </c>
      <c r="FC227">
        <v>3.4999999999999996</v>
      </c>
      <c r="FD227">
        <v>2</v>
      </c>
      <c r="FE227">
        <v>3.9999999999999996</v>
      </c>
      <c r="FF227">
        <v>3.9999999999999996</v>
      </c>
      <c r="FG227">
        <v>3.4999999999999996</v>
      </c>
      <c r="FH227">
        <v>2.333333333333333</v>
      </c>
      <c r="FI227">
        <v>-1</v>
      </c>
      <c r="FJ227">
        <v>2.4999999999999996</v>
      </c>
      <c r="FK227">
        <v>0.33333333333333331</v>
      </c>
      <c r="FL227">
        <v>1.5000000000000002</v>
      </c>
      <c r="FM227">
        <v>0.5</v>
      </c>
      <c r="FN227">
        <v>3.4999999999999996</v>
      </c>
      <c r="FO227">
        <v>2.333333333333333</v>
      </c>
      <c r="FP227">
        <v>2.9999999999999996</v>
      </c>
      <c r="FQ227">
        <v>3.4999999999999996</v>
      </c>
      <c r="FR227">
        <v>3.4999999999999996</v>
      </c>
      <c r="FS227">
        <v>3.4999999999999996</v>
      </c>
      <c r="FT227">
        <v>3.4999999999999996</v>
      </c>
      <c r="FU227">
        <v>2</v>
      </c>
      <c r="FV227">
        <v>1.5000000000000002</v>
      </c>
      <c r="FW227">
        <v>3.4999999999999996</v>
      </c>
      <c r="FX227">
        <v>3.4999999999999996</v>
      </c>
      <c r="FY227">
        <v>2.5</v>
      </c>
      <c r="FZ227">
        <v>1.5000000000000002</v>
      </c>
      <c r="GA227">
        <v>3.4999999999999996</v>
      </c>
      <c r="GB227">
        <v>3.9999999999999996</v>
      </c>
      <c r="GC227">
        <v>2.4999999999999996</v>
      </c>
      <c r="GD227">
        <v>1.5000000000000002</v>
      </c>
      <c r="GE227">
        <v>2.4999999999999996</v>
      </c>
      <c r="GF227">
        <v>2.4999999999999996</v>
      </c>
      <c r="GG227">
        <v>1.5000000000000002</v>
      </c>
      <c r="GH227">
        <v>3.9999999999999996</v>
      </c>
      <c r="GI227">
        <v>1.5000000000000002</v>
      </c>
      <c r="GJ227">
        <v>3.9999999999999996</v>
      </c>
      <c r="GK227">
        <v>3.9999999999999996</v>
      </c>
      <c r="GL227">
        <v>2.4999999999999996</v>
      </c>
      <c r="GM227">
        <v>2</v>
      </c>
      <c r="GN227">
        <v>3.9999999999999996</v>
      </c>
      <c r="GO227">
        <v>3.9999999999999996</v>
      </c>
      <c r="GP227">
        <v>3</v>
      </c>
      <c r="GQ227">
        <v>1.5000000000000002</v>
      </c>
      <c r="GR227">
        <v>-1</v>
      </c>
      <c r="GS227">
        <v>3.4999999999999996</v>
      </c>
      <c r="GT227">
        <v>2.9999999999999996</v>
      </c>
      <c r="GU227">
        <v>3.9999999999999996</v>
      </c>
      <c r="GV227">
        <v>3.9999999999999996</v>
      </c>
      <c r="GW227">
        <v>3.9999999999999996</v>
      </c>
      <c r="GX227">
        <v>3.9999999999999996</v>
      </c>
      <c r="GY227">
        <v>3.9999999999999996</v>
      </c>
      <c r="GZ227">
        <v>3.9999999999999996</v>
      </c>
      <c r="HA227">
        <v>3.9999999999999996</v>
      </c>
      <c r="HB227">
        <v>2.4999999999999996</v>
      </c>
      <c r="HC227">
        <v>3.4999999999999996</v>
      </c>
      <c r="HD227">
        <v>3.9999999999999996</v>
      </c>
      <c r="HE227">
        <v>3.9999999999999996</v>
      </c>
      <c r="HF227">
        <v>3.4999999999999996</v>
      </c>
      <c r="HG227">
        <v>3.9999999999999996</v>
      </c>
      <c r="HH227">
        <v>3.9999999999999996</v>
      </c>
      <c r="HI227">
        <v>2.4999999999999996</v>
      </c>
      <c r="HJ227">
        <v>2.9999999999999996</v>
      </c>
      <c r="HK227">
        <v>-1</v>
      </c>
      <c r="HL227">
        <v>2.5</v>
      </c>
      <c r="HM227">
        <v>-1</v>
      </c>
      <c r="HN227">
        <v>0.99999999999999989</v>
      </c>
      <c r="HO227">
        <v>0.99999999999999989</v>
      </c>
      <c r="HP227">
        <v>-1</v>
      </c>
      <c r="HQ227">
        <v>0.33333333333333331</v>
      </c>
      <c r="HR227">
        <v>3.9999999999999996</v>
      </c>
      <c r="HS227">
        <v>0</v>
      </c>
    </row>
    <row r="228" spans="1:240" x14ac:dyDescent="0.35">
      <c r="A228" t="s">
        <v>1050</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c r="Z228">
        <v>1</v>
      </c>
      <c r="AA228">
        <v>1</v>
      </c>
      <c r="AB228">
        <v>-1</v>
      </c>
      <c r="AC228">
        <v>-1</v>
      </c>
      <c r="AD228">
        <v>-1</v>
      </c>
      <c r="AE228">
        <v>-1</v>
      </c>
      <c r="AF228">
        <v>-1</v>
      </c>
      <c r="AG228">
        <v>-1</v>
      </c>
      <c r="AH228">
        <v>-1</v>
      </c>
      <c r="AI228">
        <v>-1</v>
      </c>
      <c r="AJ228">
        <v>-1</v>
      </c>
      <c r="AK228">
        <v>-1</v>
      </c>
      <c r="AL228">
        <v>-1</v>
      </c>
      <c r="AM228">
        <v>-1</v>
      </c>
      <c r="AN228">
        <v>0</v>
      </c>
      <c r="AO228">
        <v>-1</v>
      </c>
      <c r="AP228">
        <v>-1</v>
      </c>
      <c r="AQ228">
        <v>-1</v>
      </c>
      <c r="AR228">
        <v>-1</v>
      </c>
      <c r="AS228">
        <v>-1</v>
      </c>
      <c r="AT228">
        <v>-1</v>
      </c>
      <c r="AU228">
        <v>-1</v>
      </c>
      <c r="AV228">
        <v>-1</v>
      </c>
      <c r="AW228">
        <v>-1</v>
      </c>
      <c r="AX228">
        <v>-1</v>
      </c>
      <c r="AY228">
        <v>-1</v>
      </c>
      <c r="AZ228">
        <v>-1</v>
      </c>
      <c r="BA228">
        <v>-1</v>
      </c>
      <c r="BB228">
        <v>-1</v>
      </c>
      <c r="BC228">
        <v>-1</v>
      </c>
      <c r="BD228">
        <v>-1</v>
      </c>
      <c r="BE228">
        <v>-1</v>
      </c>
      <c r="BF228">
        <v>-1</v>
      </c>
      <c r="BG228">
        <v>-1</v>
      </c>
      <c r="BH228">
        <v>-1</v>
      </c>
      <c r="BI228">
        <v>-1</v>
      </c>
      <c r="BJ228">
        <v>0</v>
      </c>
      <c r="BK228">
        <v>-1</v>
      </c>
      <c r="BL228">
        <v>-1</v>
      </c>
      <c r="BM228">
        <v>-1</v>
      </c>
      <c r="BN228">
        <v>-1</v>
      </c>
      <c r="BO228">
        <v>-1</v>
      </c>
      <c r="BP228">
        <v>-1</v>
      </c>
      <c r="BQ228">
        <v>-1</v>
      </c>
      <c r="BR228">
        <v>-1</v>
      </c>
      <c r="BS228">
        <v>-1</v>
      </c>
      <c r="BT228">
        <v>-1</v>
      </c>
      <c r="BU228">
        <v>-1</v>
      </c>
      <c r="BV228">
        <v>-1</v>
      </c>
      <c r="BW228">
        <v>-1</v>
      </c>
      <c r="BX228">
        <v>-1</v>
      </c>
      <c r="BY228">
        <v>-1</v>
      </c>
      <c r="BZ228">
        <v>-1</v>
      </c>
      <c r="CA228">
        <v>-1</v>
      </c>
      <c r="CB228">
        <v>-1</v>
      </c>
      <c r="CC228">
        <v>-1</v>
      </c>
      <c r="CD228">
        <v>-1</v>
      </c>
      <c r="CE228">
        <v>-1</v>
      </c>
      <c r="CF228">
        <v>-1</v>
      </c>
      <c r="CG228">
        <v>-1</v>
      </c>
      <c r="CH228">
        <v>-1</v>
      </c>
      <c r="CI228">
        <v>-1</v>
      </c>
      <c r="CJ228">
        <v>-1</v>
      </c>
      <c r="CK228">
        <v>-1</v>
      </c>
      <c r="CL228">
        <v>-1</v>
      </c>
      <c r="CM228">
        <v>-1</v>
      </c>
      <c r="CN228">
        <v>-1</v>
      </c>
      <c r="CO228">
        <v>-1</v>
      </c>
      <c r="CP228">
        <v>-1</v>
      </c>
      <c r="CQ228">
        <v>-1</v>
      </c>
      <c r="CR228">
        <v>-1</v>
      </c>
      <c r="CS228">
        <v>-1</v>
      </c>
      <c r="CT228">
        <v>-1</v>
      </c>
      <c r="CU228">
        <v>0</v>
      </c>
      <c r="CV228">
        <v>-1</v>
      </c>
      <c r="CW228">
        <v>-1</v>
      </c>
      <c r="CX228">
        <v>-1</v>
      </c>
      <c r="CY228">
        <v>-1</v>
      </c>
      <c r="CZ228">
        <v>-1</v>
      </c>
      <c r="DA228">
        <v>-1</v>
      </c>
      <c r="DB228">
        <v>-1</v>
      </c>
      <c r="DC228">
        <v>-1</v>
      </c>
      <c r="DD228">
        <v>-1</v>
      </c>
      <c r="DE228">
        <v>-1</v>
      </c>
      <c r="DF228">
        <v>-1</v>
      </c>
      <c r="DG228">
        <v>-1</v>
      </c>
      <c r="DH228">
        <v>-1</v>
      </c>
      <c r="DI228">
        <v>-1</v>
      </c>
      <c r="DJ228">
        <v>-1</v>
      </c>
      <c r="DK228">
        <v>-1</v>
      </c>
      <c r="DL228">
        <v>-1</v>
      </c>
      <c r="DM228">
        <v>-1</v>
      </c>
      <c r="DN228">
        <v>-1</v>
      </c>
      <c r="DO228">
        <v>-1</v>
      </c>
      <c r="DP228">
        <v>-1</v>
      </c>
      <c r="DQ228">
        <v>-1</v>
      </c>
      <c r="DR228">
        <v>-1</v>
      </c>
      <c r="DS228">
        <v>-1</v>
      </c>
      <c r="DT228">
        <v>-1</v>
      </c>
      <c r="DU228">
        <v>-1</v>
      </c>
      <c r="DV228">
        <v>-1</v>
      </c>
      <c r="DW228">
        <v>-1</v>
      </c>
      <c r="DX228">
        <v>-1</v>
      </c>
      <c r="DY228">
        <v>-1</v>
      </c>
      <c r="DZ228">
        <v>-1</v>
      </c>
      <c r="EA228">
        <v>-1</v>
      </c>
      <c r="EB228">
        <v>-1</v>
      </c>
      <c r="EC228">
        <v>-1</v>
      </c>
      <c r="ED228">
        <v>-1</v>
      </c>
      <c r="EE228">
        <v>-1</v>
      </c>
      <c r="EF228">
        <v>-1</v>
      </c>
      <c r="EG228">
        <v>-1</v>
      </c>
      <c r="EH228">
        <v>-1</v>
      </c>
      <c r="EI228">
        <v>-1</v>
      </c>
      <c r="EJ228">
        <v>-1</v>
      </c>
      <c r="EK228">
        <v>-1</v>
      </c>
      <c r="EL228">
        <v>2</v>
      </c>
      <c r="EM228">
        <v>-1</v>
      </c>
      <c r="EN228">
        <v>-1</v>
      </c>
      <c r="EO228">
        <v>-1</v>
      </c>
      <c r="EP228">
        <v>-1</v>
      </c>
      <c r="EQ228">
        <v>-1</v>
      </c>
      <c r="ER228">
        <v>-1</v>
      </c>
      <c r="ES228">
        <v>-1</v>
      </c>
      <c r="ET228">
        <v>-1</v>
      </c>
      <c r="EU228">
        <v>-1</v>
      </c>
      <c r="EV228">
        <v>-1</v>
      </c>
      <c r="EW228">
        <v>-1</v>
      </c>
      <c r="EX228">
        <v>-1</v>
      </c>
      <c r="EY228">
        <v>1</v>
      </c>
      <c r="EZ228">
        <v>-1</v>
      </c>
      <c r="FA228">
        <v>-1</v>
      </c>
      <c r="FB228">
        <v>-1</v>
      </c>
      <c r="FC228">
        <v>-1</v>
      </c>
      <c r="FD228">
        <v>-1</v>
      </c>
      <c r="FE228">
        <v>1</v>
      </c>
      <c r="FF228">
        <v>1</v>
      </c>
      <c r="FG228">
        <v>1</v>
      </c>
      <c r="FH228">
        <v>2</v>
      </c>
      <c r="FI228">
        <v>-1</v>
      </c>
      <c r="FJ228">
        <v>-1</v>
      </c>
      <c r="FK228">
        <v>-1</v>
      </c>
      <c r="FL228">
        <v>-1</v>
      </c>
      <c r="FM228">
        <v>-1</v>
      </c>
      <c r="FN228">
        <v>-1</v>
      </c>
      <c r="FO228">
        <v>2</v>
      </c>
      <c r="FP228">
        <v>2</v>
      </c>
      <c r="FQ228">
        <v>-1</v>
      </c>
      <c r="FR228">
        <v>-1</v>
      </c>
      <c r="FS228">
        <v>-1</v>
      </c>
      <c r="FT228">
        <v>-1</v>
      </c>
      <c r="FU228">
        <v>-1</v>
      </c>
      <c r="FV228">
        <v>-1</v>
      </c>
      <c r="FW228">
        <v>-1</v>
      </c>
      <c r="FX228">
        <v>-1</v>
      </c>
      <c r="FY228">
        <v>-1</v>
      </c>
      <c r="FZ228">
        <v>-1</v>
      </c>
      <c r="GA228">
        <v>-1</v>
      </c>
      <c r="GB228">
        <v>0</v>
      </c>
      <c r="GC228">
        <v>-1</v>
      </c>
      <c r="GD228">
        <v>-1</v>
      </c>
      <c r="GE228">
        <v>-1</v>
      </c>
      <c r="GF228">
        <v>-1</v>
      </c>
      <c r="GG228">
        <v>-1</v>
      </c>
      <c r="GH228">
        <v>0</v>
      </c>
      <c r="GI228">
        <v>-1</v>
      </c>
      <c r="GJ228">
        <v>0</v>
      </c>
      <c r="GK228">
        <v>0</v>
      </c>
      <c r="GL228">
        <v>-1</v>
      </c>
      <c r="GM228">
        <v>-1</v>
      </c>
      <c r="GN228">
        <v>-1</v>
      </c>
      <c r="GO228">
        <v>-1</v>
      </c>
      <c r="GP228">
        <v>-1</v>
      </c>
      <c r="GQ228">
        <v>-1</v>
      </c>
      <c r="GR228">
        <v>-1</v>
      </c>
      <c r="GS228">
        <v>-1</v>
      </c>
      <c r="GT228">
        <v>0</v>
      </c>
      <c r="GU228">
        <v>0</v>
      </c>
      <c r="GV228">
        <v>0</v>
      </c>
      <c r="GW228">
        <v>0</v>
      </c>
      <c r="GX228">
        <v>0</v>
      </c>
      <c r="GY228">
        <v>0</v>
      </c>
      <c r="GZ228">
        <v>-1</v>
      </c>
      <c r="HA228">
        <v>0</v>
      </c>
      <c r="HB228">
        <v>-1</v>
      </c>
      <c r="HC228">
        <v>-1</v>
      </c>
      <c r="HD228">
        <v>0</v>
      </c>
      <c r="HE228">
        <v>0</v>
      </c>
      <c r="HF228">
        <v>0</v>
      </c>
      <c r="HG228">
        <v>0</v>
      </c>
      <c r="HH228">
        <v>1</v>
      </c>
      <c r="HI228">
        <v>-1</v>
      </c>
      <c r="HJ228">
        <v>-1</v>
      </c>
      <c r="HK228">
        <v>-1</v>
      </c>
      <c r="HL228">
        <v>-1</v>
      </c>
      <c r="HM228">
        <v>-1</v>
      </c>
      <c r="HN228">
        <v>-1</v>
      </c>
      <c r="HO228">
        <v>-1</v>
      </c>
      <c r="HP228">
        <v>-1</v>
      </c>
      <c r="HQ228">
        <v>-1</v>
      </c>
      <c r="HR228">
        <v>-1</v>
      </c>
      <c r="HS228">
        <v>-1</v>
      </c>
      <c r="HT228">
        <v>0</v>
      </c>
    </row>
    <row r="229" spans="1:240" x14ac:dyDescent="0.35">
      <c r="A229" t="s">
        <v>1051</v>
      </c>
      <c r="B229">
        <v>0</v>
      </c>
      <c r="C229">
        <v>0</v>
      </c>
      <c r="D229">
        <v>1</v>
      </c>
      <c r="E229">
        <v>-1</v>
      </c>
      <c r="F229">
        <v>-1</v>
      </c>
      <c r="G229">
        <v>-1</v>
      </c>
      <c r="H229">
        <v>-1</v>
      </c>
      <c r="I229">
        <v>1</v>
      </c>
      <c r="J229">
        <v>-1</v>
      </c>
      <c r="K229">
        <v>-1</v>
      </c>
      <c r="L229">
        <v>1</v>
      </c>
      <c r="M229">
        <v>0</v>
      </c>
      <c r="N229">
        <v>-1</v>
      </c>
      <c r="O229">
        <v>1</v>
      </c>
      <c r="P229">
        <v>1</v>
      </c>
      <c r="Q229">
        <v>-1</v>
      </c>
      <c r="R229">
        <v>-1</v>
      </c>
      <c r="S229">
        <v>1</v>
      </c>
      <c r="T229">
        <v>1</v>
      </c>
      <c r="U229">
        <v>1</v>
      </c>
      <c r="V229">
        <v>0</v>
      </c>
      <c r="W229">
        <v>0</v>
      </c>
      <c r="X229">
        <v>-1</v>
      </c>
      <c r="Y229">
        <v>1</v>
      </c>
      <c r="Z229">
        <v>1</v>
      </c>
      <c r="AA229">
        <v>1</v>
      </c>
      <c r="AB229">
        <v>0</v>
      </c>
      <c r="AC229">
        <v>0</v>
      </c>
      <c r="AD229">
        <v>-1</v>
      </c>
      <c r="AE229">
        <v>-1</v>
      </c>
      <c r="AF229">
        <v>-1</v>
      </c>
      <c r="AG229">
        <v>-1</v>
      </c>
      <c r="AH229">
        <v>-1</v>
      </c>
      <c r="AI229">
        <v>-1</v>
      </c>
      <c r="AJ229">
        <v>-1</v>
      </c>
      <c r="AK229">
        <v>-1</v>
      </c>
      <c r="AL229">
        <v>-1</v>
      </c>
      <c r="AM229">
        <v>-1</v>
      </c>
      <c r="AN229">
        <v>1</v>
      </c>
      <c r="AO229">
        <v>-1</v>
      </c>
      <c r="AP229">
        <v>-1</v>
      </c>
      <c r="AQ229">
        <v>-1</v>
      </c>
      <c r="AR229">
        <v>-1</v>
      </c>
      <c r="AS229">
        <v>-1</v>
      </c>
      <c r="AT229">
        <v>-1</v>
      </c>
      <c r="AU229">
        <v>-1</v>
      </c>
      <c r="AV229">
        <v>-1</v>
      </c>
      <c r="AW229">
        <v>-1</v>
      </c>
      <c r="AX229">
        <v>-1</v>
      </c>
      <c r="AY229">
        <v>-1</v>
      </c>
      <c r="AZ229">
        <v>-1</v>
      </c>
      <c r="BA229">
        <v>-1</v>
      </c>
      <c r="BB229">
        <v>-1</v>
      </c>
      <c r="BC229">
        <v>-1</v>
      </c>
      <c r="BD229">
        <v>-1</v>
      </c>
      <c r="BE229">
        <v>-1</v>
      </c>
      <c r="BF229">
        <v>-1</v>
      </c>
      <c r="BG229">
        <v>-1</v>
      </c>
      <c r="BH229">
        <v>-1</v>
      </c>
      <c r="BI229">
        <v>-1</v>
      </c>
      <c r="BJ229">
        <v>1</v>
      </c>
      <c r="BK229">
        <v>-1</v>
      </c>
      <c r="BL229">
        <v>-1</v>
      </c>
      <c r="BM229">
        <v>-1</v>
      </c>
      <c r="BN229">
        <v>-1</v>
      </c>
      <c r="BO229">
        <v>-1</v>
      </c>
      <c r="BP229">
        <v>-1</v>
      </c>
      <c r="BQ229">
        <v>-1</v>
      </c>
      <c r="BR229">
        <v>-1</v>
      </c>
      <c r="BS229">
        <v>-1</v>
      </c>
      <c r="BT229">
        <v>0</v>
      </c>
      <c r="BU229">
        <v>-1</v>
      </c>
      <c r="BV229">
        <v>-1</v>
      </c>
      <c r="BW229">
        <v>-1</v>
      </c>
      <c r="BX229">
        <v>-1</v>
      </c>
      <c r="BY229">
        <v>-1</v>
      </c>
      <c r="BZ229">
        <v>-1</v>
      </c>
      <c r="CA229">
        <v>-1</v>
      </c>
      <c r="CB229">
        <v>-1</v>
      </c>
      <c r="CC229">
        <v>-1</v>
      </c>
      <c r="CD229">
        <v>-1</v>
      </c>
      <c r="CE229">
        <v>-1</v>
      </c>
      <c r="CF229">
        <v>0</v>
      </c>
      <c r="CG229">
        <v>-1</v>
      </c>
      <c r="CH229">
        <v>-1</v>
      </c>
      <c r="CI229">
        <v>-1</v>
      </c>
      <c r="CJ229">
        <v>-1</v>
      </c>
      <c r="CK229">
        <v>-1</v>
      </c>
      <c r="CL229">
        <v>-1</v>
      </c>
      <c r="CM229">
        <v>-1</v>
      </c>
      <c r="CN229">
        <v>-1</v>
      </c>
      <c r="CO229">
        <v>-1</v>
      </c>
      <c r="CP229">
        <v>-1</v>
      </c>
      <c r="CQ229">
        <v>-1</v>
      </c>
      <c r="CR229">
        <v>-1</v>
      </c>
      <c r="CS229">
        <v>-1</v>
      </c>
      <c r="CT229">
        <v>-1</v>
      </c>
      <c r="CU229">
        <v>1</v>
      </c>
      <c r="CV229">
        <v>-1</v>
      </c>
      <c r="CW229">
        <v>-1</v>
      </c>
      <c r="CX229">
        <v>-1</v>
      </c>
      <c r="CY229">
        <v>-1</v>
      </c>
      <c r="CZ229">
        <v>-1</v>
      </c>
      <c r="DA229">
        <v>-1</v>
      </c>
      <c r="DB229">
        <v>-1</v>
      </c>
      <c r="DC229">
        <v>-1</v>
      </c>
      <c r="DD229">
        <v>-1</v>
      </c>
      <c r="DE229">
        <v>-1</v>
      </c>
      <c r="DF229">
        <v>-1</v>
      </c>
      <c r="DG229">
        <v>-1</v>
      </c>
      <c r="DH229">
        <v>-1</v>
      </c>
      <c r="DI229">
        <v>-1</v>
      </c>
      <c r="DJ229">
        <v>-1</v>
      </c>
      <c r="DK229">
        <v>-1</v>
      </c>
      <c r="DL229">
        <v>-1</v>
      </c>
      <c r="DM229">
        <v>-1</v>
      </c>
      <c r="DN229">
        <v>-1</v>
      </c>
      <c r="DO229">
        <v>-1</v>
      </c>
      <c r="DP229">
        <v>-1</v>
      </c>
      <c r="DQ229">
        <v>-1</v>
      </c>
      <c r="DR229">
        <v>0</v>
      </c>
      <c r="DS229">
        <v>0</v>
      </c>
      <c r="DT229">
        <v>-1</v>
      </c>
      <c r="DU229">
        <v>-1</v>
      </c>
      <c r="DV229">
        <v>-1</v>
      </c>
      <c r="DW229">
        <v>-1</v>
      </c>
      <c r="DX229">
        <v>-1</v>
      </c>
      <c r="DY229">
        <v>-1</v>
      </c>
      <c r="DZ229">
        <v>-1</v>
      </c>
      <c r="EA229">
        <v>-1</v>
      </c>
      <c r="EB229">
        <v>-1</v>
      </c>
      <c r="EC229">
        <v>-1</v>
      </c>
      <c r="ED229">
        <v>-1</v>
      </c>
      <c r="EE229">
        <v>-1</v>
      </c>
      <c r="EF229">
        <v>-1</v>
      </c>
      <c r="EG229">
        <v>-1</v>
      </c>
      <c r="EH229">
        <v>-1</v>
      </c>
      <c r="EI229">
        <v>-1</v>
      </c>
      <c r="EJ229">
        <v>-1</v>
      </c>
      <c r="EK229">
        <v>-1</v>
      </c>
      <c r="EL229">
        <v>2</v>
      </c>
      <c r="EM229">
        <v>-1</v>
      </c>
      <c r="EN229">
        <v>-1</v>
      </c>
      <c r="EO229">
        <v>-1</v>
      </c>
      <c r="EP229">
        <v>-1</v>
      </c>
      <c r="EQ229">
        <v>-1</v>
      </c>
      <c r="ER229">
        <v>-1</v>
      </c>
      <c r="ES229">
        <v>-1</v>
      </c>
      <c r="ET229">
        <v>-1</v>
      </c>
      <c r="EU229">
        <v>-1</v>
      </c>
      <c r="EV229">
        <v>-1</v>
      </c>
      <c r="EW229">
        <v>-1</v>
      </c>
      <c r="EX229">
        <v>-1</v>
      </c>
      <c r="EY229">
        <v>1</v>
      </c>
      <c r="EZ229">
        <v>-1</v>
      </c>
      <c r="FA229">
        <v>-1</v>
      </c>
      <c r="FB229">
        <v>-1</v>
      </c>
      <c r="FC229">
        <v>-1</v>
      </c>
      <c r="FD229">
        <v>-1</v>
      </c>
      <c r="FE229">
        <v>1</v>
      </c>
      <c r="FF229">
        <v>1</v>
      </c>
      <c r="FG229">
        <v>1</v>
      </c>
      <c r="FH229">
        <v>2</v>
      </c>
      <c r="FI229">
        <v>-1</v>
      </c>
      <c r="FJ229">
        <v>-1</v>
      </c>
      <c r="FK229">
        <v>-1</v>
      </c>
      <c r="FL229">
        <v>-1</v>
      </c>
      <c r="FM229">
        <v>-1</v>
      </c>
      <c r="FN229">
        <v>0</v>
      </c>
      <c r="FO229">
        <v>2</v>
      </c>
      <c r="FP229">
        <v>2</v>
      </c>
      <c r="FQ229">
        <v>0</v>
      </c>
      <c r="FR229">
        <v>0</v>
      </c>
      <c r="FS229">
        <v>0</v>
      </c>
      <c r="FT229">
        <v>0</v>
      </c>
      <c r="FU229">
        <v>-1</v>
      </c>
      <c r="FV229">
        <v>-1</v>
      </c>
      <c r="FW229">
        <v>-1</v>
      </c>
      <c r="FX229">
        <v>-1</v>
      </c>
      <c r="FY229">
        <v>-1</v>
      </c>
      <c r="FZ229">
        <v>-1</v>
      </c>
      <c r="GA229">
        <v>-1</v>
      </c>
      <c r="GB229">
        <v>1</v>
      </c>
      <c r="GC229">
        <v>-1</v>
      </c>
      <c r="GD229">
        <v>-1</v>
      </c>
      <c r="GE229">
        <v>-1</v>
      </c>
      <c r="GF229">
        <v>-1</v>
      </c>
      <c r="GG229">
        <v>-1</v>
      </c>
      <c r="GH229">
        <v>1</v>
      </c>
      <c r="GI229">
        <v>-1</v>
      </c>
      <c r="GJ229">
        <v>1</v>
      </c>
      <c r="GK229">
        <v>1</v>
      </c>
      <c r="GL229">
        <v>-1</v>
      </c>
      <c r="GM229">
        <v>-1</v>
      </c>
      <c r="GN229">
        <v>-1</v>
      </c>
      <c r="GO229">
        <v>-1</v>
      </c>
      <c r="GP229">
        <v>-1</v>
      </c>
      <c r="GQ229">
        <v>-1</v>
      </c>
      <c r="GR229">
        <v>-1</v>
      </c>
      <c r="GS229">
        <v>-1</v>
      </c>
      <c r="GT229">
        <v>1</v>
      </c>
      <c r="GU229">
        <v>1</v>
      </c>
      <c r="GV229">
        <v>1</v>
      </c>
      <c r="GW229">
        <v>1</v>
      </c>
      <c r="GX229">
        <v>1</v>
      </c>
      <c r="GY229">
        <v>1</v>
      </c>
      <c r="GZ229">
        <v>0</v>
      </c>
      <c r="HA229">
        <v>1</v>
      </c>
      <c r="HB229">
        <v>-1</v>
      </c>
      <c r="HC229">
        <v>-1</v>
      </c>
      <c r="HD229">
        <v>1</v>
      </c>
      <c r="HE229">
        <v>1</v>
      </c>
      <c r="HF229">
        <v>1</v>
      </c>
      <c r="HG229">
        <v>1</v>
      </c>
      <c r="HH229">
        <v>1</v>
      </c>
      <c r="HI229">
        <v>-1</v>
      </c>
      <c r="HJ229">
        <v>-1</v>
      </c>
      <c r="HK229">
        <v>-1</v>
      </c>
      <c r="HL229">
        <v>-1</v>
      </c>
      <c r="HM229">
        <v>-1</v>
      </c>
      <c r="HN229">
        <v>-1</v>
      </c>
      <c r="HO229">
        <v>-1</v>
      </c>
      <c r="HP229">
        <v>-1</v>
      </c>
      <c r="HQ229">
        <v>-1</v>
      </c>
      <c r="HR229">
        <v>-1</v>
      </c>
      <c r="HS229">
        <v>-1</v>
      </c>
      <c r="HT229">
        <v>1</v>
      </c>
      <c r="HU229">
        <v>0</v>
      </c>
    </row>
    <row r="230" spans="1:240" x14ac:dyDescent="0.35">
      <c r="A230" t="s">
        <v>1052</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c r="Z230">
        <v>1</v>
      </c>
      <c r="AA230">
        <v>1</v>
      </c>
      <c r="AB230">
        <v>-1</v>
      </c>
      <c r="AC230">
        <v>-1</v>
      </c>
      <c r="AD230">
        <v>-1</v>
      </c>
      <c r="AE230">
        <v>-1</v>
      </c>
      <c r="AF230">
        <v>-1</v>
      </c>
      <c r="AG230">
        <v>-1</v>
      </c>
      <c r="AH230">
        <v>-1</v>
      </c>
      <c r="AI230">
        <v>-1</v>
      </c>
      <c r="AJ230">
        <v>-1</v>
      </c>
      <c r="AK230">
        <v>-1</v>
      </c>
      <c r="AL230">
        <v>-1</v>
      </c>
      <c r="AM230">
        <v>-1</v>
      </c>
      <c r="AN230">
        <v>0</v>
      </c>
      <c r="AO230">
        <v>-1</v>
      </c>
      <c r="AP230">
        <v>-1</v>
      </c>
      <c r="AQ230">
        <v>-1</v>
      </c>
      <c r="AR230">
        <v>-1</v>
      </c>
      <c r="AS230">
        <v>-1</v>
      </c>
      <c r="AT230">
        <v>-1</v>
      </c>
      <c r="AU230">
        <v>-1</v>
      </c>
      <c r="AV230">
        <v>-1</v>
      </c>
      <c r="AW230">
        <v>-1</v>
      </c>
      <c r="AX230">
        <v>-1</v>
      </c>
      <c r="AY230">
        <v>-1</v>
      </c>
      <c r="AZ230">
        <v>-1</v>
      </c>
      <c r="BA230">
        <v>-1</v>
      </c>
      <c r="BB230">
        <v>-1</v>
      </c>
      <c r="BC230">
        <v>-1</v>
      </c>
      <c r="BD230">
        <v>-1</v>
      </c>
      <c r="BE230">
        <v>-1</v>
      </c>
      <c r="BF230">
        <v>-1</v>
      </c>
      <c r="BG230">
        <v>-1</v>
      </c>
      <c r="BH230">
        <v>-1</v>
      </c>
      <c r="BI230">
        <v>-1</v>
      </c>
      <c r="BJ230">
        <v>0</v>
      </c>
      <c r="BK230">
        <v>-1</v>
      </c>
      <c r="BL230">
        <v>-1</v>
      </c>
      <c r="BM230">
        <v>-1</v>
      </c>
      <c r="BN230">
        <v>-1</v>
      </c>
      <c r="BO230">
        <v>-1</v>
      </c>
      <c r="BP230">
        <v>-1</v>
      </c>
      <c r="BQ230">
        <v>-1</v>
      </c>
      <c r="BR230">
        <v>-1</v>
      </c>
      <c r="BS230">
        <v>-1</v>
      </c>
      <c r="BT230">
        <v>-1</v>
      </c>
      <c r="BU230">
        <v>-1</v>
      </c>
      <c r="BV230">
        <v>-1</v>
      </c>
      <c r="BW230">
        <v>-1</v>
      </c>
      <c r="BX230">
        <v>-1</v>
      </c>
      <c r="BY230">
        <v>-1</v>
      </c>
      <c r="BZ230">
        <v>-1</v>
      </c>
      <c r="CA230">
        <v>-1</v>
      </c>
      <c r="CB230">
        <v>-1</v>
      </c>
      <c r="CC230">
        <v>-1</v>
      </c>
      <c r="CD230">
        <v>-1</v>
      </c>
      <c r="CE230">
        <v>-1</v>
      </c>
      <c r="CF230">
        <v>-1</v>
      </c>
      <c r="CG230">
        <v>-1</v>
      </c>
      <c r="CH230">
        <v>-1</v>
      </c>
      <c r="CI230">
        <v>-1</v>
      </c>
      <c r="CJ230">
        <v>-1</v>
      </c>
      <c r="CK230">
        <v>-1</v>
      </c>
      <c r="CL230">
        <v>-1</v>
      </c>
      <c r="CM230">
        <v>-1</v>
      </c>
      <c r="CN230">
        <v>-1</v>
      </c>
      <c r="CO230">
        <v>-1</v>
      </c>
      <c r="CP230">
        <v>-1</v>
      </c>
      <c r="CQ230">
        <v>-1</v>
      </c>
      <c r="CR230">
        <v>-1</v>
      </c>
      <c r="CS230">
        <v>-1</v>
      </c>
      <c r="CT230">
        <v>-1</v>
      </c>
      <c r="CU230">
        <v>0</v>
      </c>
      <c r="CV230">
        <v>-1</v>
      </c>
      <c r="CW230">
        <v>-1</v>
      </c>
      <c r="CX230">
        <v>-1</v>
      </c>
      <c r="CY230">
        <v>-1</v>
      </c>
      <c r="CZ230">
        <v>-1</v>
      </c>
      <c r="DA230">
        <v>-1</v>
      </c>
      <c r="DB230">
        <v>-1</v>
      </c>
      <c r="DC230">
        <v>-1</v>
      </c>
      <c r="DD230">
        <v>-1</v>
      </c>
      <c r="DE230">
        <v>-1</v>
      </c>
      <c r="DF230">
        <v>-1</v>
      </c>
      <c r="DG230">
        <v>-1</v>
      </c>
      <c r="DH230">
        <v>-1</v>
      </c>
      <c r="DI230">
        <v>-1</v>
      </c>
      <c r="DJ230">
        <v>-1</v>
      </c>
      <c r="DK230">
        <v>-1</v>
      </c>
      <c r="DL230">
        <v>-1</v>
      </c>
      <c r="DM230">
        <v>-1</v>
      </c>
      <c r="DN230">
        <v>-1</v>
      </c>
      <c r="DO230">
        <v>-1</v>
      </c>
      <c r="DP230">
        <v>-1</v>
      </c>
      <c r="DQ230">
        <v>-1</v>
      </c>
      <c r="DR230">
        <v>-1</v>
      </c>
      <c r="DS230">
        <v>-1</v>
      </c>
      <c r="DT230">
        <v>-1</v>
      </c>
      <c r="DU230">
        <v>-1</v>
      </c>
      <c r="DV230">
        <v>-1</v>
      </c>
      <c r="DW230">
        <v>-1</v>
      </c>
      <c r="DX230">
        <v>-1</v>
      </c>
      <c r="DY230">
        <v>-1</v>
      </c>
      <c r="DZ230">
        <v>-1</v>
      </c>
      <c r="EA230">
        <v>-1</v>
      </c>
      <c r="EB230">
        <v>-1</v>
      </c>
      <c r="EC230">
        <v>-1</v>
      </c>
      <c r="ED230">
        <v>-1</v>
      </c>
      <c r="EE230">
        <v>-1</v>
      </c>
      <c r="EF230">
        <v>-1</v>
      </c>
      <c r="EG230">
        <v>-1</v>
      </c>
      <c r="EH230">
        <v>-1</v>
      </c>
      <c r="EI230">
        <v>-1</v>
      </c>
      <c r="EJ230">
        <v>-1</v>
      </c>
      <c r="EK230">
        <v>-1</v>
      </c>
      <c r="EL230">
        <v>2</v>
      </c>
      <c r="EM230">
        <v>-1</v>
      </c>
      <c r="EN230">
        <v>-1</v>
      </c>
      <c r="EO230">
        <v>-1</v>
      </c>
      <c r="EP230">
        <v>-1</v>
      </c>
      <c r="EQ230">
        <v>-1</v>
      </c>
      <c r="ER230">
        <v>-1</v>
      </c>
      <c r="ES230">
        <v>-1</v>
      </c>
      <c r="ET230">
        <v>-1</v>
      </c>
      <c r="EU230">
        <v>-1</v>
      </c>
      <c r="EV230">
        <v>-1</v>
      </c>
      <c r="EW230">
        <v>-1</v>
      </c>
      <c r="EX230">
        <v>-1</v>
      </c>
      <c r="EY230">
        <v>1</v>
      </c>
      <c r="EZ230">
        <v>-1</v>
      </c>
      <c r="FA230">
        <v>-1</v>
      </c>
      <c r="FB230">
        <v>-1</v>
      </c>
      <c r="FC230">
        <v>-1</v>
      </c>
      <c r="FD230">
        <v>-1</v>
      </c>
      <c r="FE230">
        <v>1</v>
      </c>
      <c r="FF230">
        <v>1</v>
      </c>
      <c r="FG230">
        <v>1</v>
      </c>
      <c r="FH230">
        <v>2</v>
      </c>
      <c r="FI230">
        <v>-1</v>
      </c>
      <c r="FJ230">
        <v>-1</v>
      </c>
      <c r="FK230">
        <v>-1</v>
      </c>
      <c r="FL230">
        <v>-1</v>
      </c>
      <c r="FM230">
        <v>-1</v>
      </c>
      <c r="FN230">
        <v>-1</v>
      </c>
      <c r="FO230">
        <v>2</v>
      </c>
      <c r="FP230">
        <v>2</v>
      </c>
      <c r="FQ230">
        <v>-1</v>
      </c>
      <c r="FR230">
        <v>-1</v>
      </c>
      <c r="FS230">
        <v>-1</v>
      </c>
      <c r="FT230">
        <v>-1</v>
      </c>
      <c r="FU230">
        <v>-1</v>
      </c>
      <c r="FV230">
        <v>-1</v>
      </c>
      <c r="FW230">
        <v>-1</v>
      </c>
      <c r="FX230">
        <v>-1</v>
      </c>
      <c r="FY230">
        <v>-1</v>
      </c>
      <c r="FZ230">
        <v>-1</v>
      </c>
      <c r="GA230">
        <v>-1</v>
      </c>
      <c r="GB230">
        <v>0</v>
      </c>
      <c r="GC230">
        <v>-1</v>
      </c>
      <c r="GD230">
        <v>-1</v>
      </c>
      <c r="GE230">
        <v>-1</v>
      </c>
      <c r="GF230">
        <v>-1</v>
      </c>
      <c r="GG230">
        <v>-1</v>
      </c>
      <c r="GH230">
        <v>0</v>
      </c>
      <c r="GI230">
        <v>-1</v>
      </c>
      <c r="GJ230">
        <v>0</v>
      </c>
      <c r="GK230">
        <v>0</v>
      </c>
      <c r="GL230">
        <v>-1</v>
      </c>
      <c r="GM230">
        <v>-1</v>
      </c>
      <c r="GN230">
        <v>-1</v>
      </c>
      <c r="GO230">
        <v>-1</v>
      </c>
      <c r="GP230">
        <v>-1</v>
      </c>
      <c r="GQ230">
        <v>-1</v>
      </c>
      <c r="GR230">
        <v>-1</v>
      </c>
      <c r="GS230">
        <v>-1</v>
      </c>
      <c r="GT230">
        <v>0</v>
      </c>
      <c r="GU230">
        <v>0</v>
      </c>
      <c r="GV230">
        <v>0</v>
      </c>
      <c r="GW230">
        <v>0</v>
      </c>
      <c r="GX230">
        <v>0</v>
      </c>
      <c r="GY230">
        <v>0</v>
      </c>
      <c r="GZ230">
        <v>-1</v>
      </c>
      <c r="HA230">
        <v>0</v>
      </c>
      <c r="HB230">
        <v>-1</v>
      </c>
      <c r="HC230">
        <v>-1</v>
      </c>
      <c r="HD230">
        <v>0</v>
      </c>
      <c r="HE230">
        <v>0</v>
      </c>
      <c r="HF230">
        <v>0</v>
      </c>
      <c r="HG230">
        <v>0</v>
      </c>
      <c r="HH230">
        <v>1</v>
      </c>
      <c r="HI230">
        <v>-1</v>
      </c>
      <c r="HJ230">
        <v>-1</v>
      </c>
      <c r="HK230">
        <v>-1</v>
      </c>
      <c r="HL230">
        <v>-1</v>
      </c>
      <c r="HM230">
        <v>-1</v>
      </c>
      <c r="HN230">
        <v>-1</v>
      </c>
      <c r="HO230">
        <v>-1</v>
      </c>
      <c r="HP230">
        <v>-1</v>
      </c>
      <c r="HQ230">
        <v>-1</v>
      </c>
      <c r="HR230">
        <v>-1</v>
      </c>
      <c r="HS230">
        <v>-1</v>
      </c>
      <c r="HT230">
        <v>0</v>
      </c>
      <c r="HU230">
        <v>-1</v>
      </c>
      <c r="HV230">
        <v>0</v>
      </c>
    </row>
    <row r="231" spans="1:240" x14ac:dyDescent="0.35">
      <c r="A231" t="s">
        <v>1053</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c r="Z231">
        <v>1</v>
      </c>
      <c r="AA231">
        <v>1</v>
      </c>
      <c r="AB231">
        <v>-1</v>
      </c>
      <c r="AC231">
        <v>-1</v>
      </c>
      <c r="AD231">
        <v>-1</v>
      </c>
      <c r="AE231">
        <v>-1</v>
      </c>
      <c r="AF231">
        <v>-1</v>
      </c>
      <c r="AG231">
        <v>-1</v>
      </c>
      <c r="AH231">
        <v>-1</v>
      </c>
      <c r="AI231">
        <v>-1</v>
      </c>
      <c r="AJ231">
        <v>-1</v>
      </c>
      <c r="AK231">
        <v>-1</v>
      </c>
      <c r="AL231">
        <v>-1</v>
      </c>
      <c r="AM231">
        <v>-1</v>
      </c>
      <c r="AN231">
        <v>0</v>
      </c>
      <c r="AO231">
        <v>-1</v>
      </c>
      <c r="AP231">
        <v>-1</v>
      </c>
      <c r="AQ231">
        <v>-1</v>
      </c>
      <c r="AR231">
        <v>-1</v>
      </c>
      <c r="AS231">
        <v>-1</v>
      </c>
      <c r="AT231">
        <v>-1</v>
      </c>
      <c r="AU231">
        <v>-1</v>
      </c>
      <c r="AV231">
        <v>-1</v>
      </c>
      <c r="AW231">
        <v>-1</v>
      </c>
      <c r="AX231">
        <v>-1</v>
      </c>
      <c r="AY231">
        <v>-1</v>
      </c>
      <c r="AZ231">
        <v>-1</v>
      </c>
      <c r="BA231">
        <v>-1</v>
      </c>
      <c r="BB231">
        <v>-1</v>
      </c>
      <c r="BC231">
        <v>-1</v>
      </c>
      <c r="BD231">
        <v>-1</v>
      </c>
      <c r="BE231">
        <v>-1</v>
      </c>
      <c r="BF231">
        <v>-1</v>
      </c>
      <c r="BG231">
        <v>-1</v>
      </c>
      <c r="BH231">
        <v>-1</v>
      </c>
      <c r="BI231">
        <v>-1</v>
      </c>
      <c r="BJ231">
        <v>0</v>
      </c>
      <c r="BK231">
        <v>-1</v>
      </c>
      <c r="BL231">
        <v>-1</v>
      </c>
      <c r="BM231">
        <v>-1</v>
      </c>
      <c r="BN231">
        <v>-1</v>
      </c>
      <c r="BO231">
        <v>-1</v>
      </c>
      <c r="BP231">
        <v>-1</v>
      </c>
      <c r="BQ231">
        <v>-1</v>
      </c>
      <c r="BR231">
        <v>-1</v>
      </c>
      <c r="BS231">
        <v>-1</v>
      </c>
      <c r="BT231">
        <v>-1</v>
      </c>
      <c r="BU231">
        <v>-1</v>
      </c>
      <c r="BV231">
        <v>-1</v>
      </c>
      <c r="BW231">
        <v>-1</v>
      </c>
      <c r="BX231">
        <v>-1</v>
      </c>
      <c r="BY231">
        <v>-1</v>
      </c>
      <c r="BZ231">
        <v>-1</v>
      </c>
      <c r="CA231">
        <v>-1</v>
      </c>
      <c r="CB231">
        <v>-1</v>
      </c>
      <c r="CC231">
        <v>-1</v>
      </c>
      <c r="CD231">
        <v>-1</v>
      </c>
      <c r="CE231">
        <v>-1</v>
      </c>
      <c r="CF231">
        <v>-1</v>
      </c>
      <c r="CG231">
        <v>-1</v>
      </c>
      <c r="CH231">
        <v>-1</v>
      </c>
      <c r="CI231">
        <v>-1</v>
      </c>
      <c r="CJ231">
        <v>-1</v>
      </c>
      <c r="CK231">
        <v>-1</v>
      </c>
      <c r="CL231">
        <v>-1</v>
      </c>
      <c r="CM231">
        <v>-1</v>
      </c>
      <c r="CN231">
        <v>-1</v>
      </c>
      <c r="CO231">
        <v>-1</v>
      </c>
      <c r="CP231">
        <v>-1</v>
      </c>
      <c r="CQ231">
        <v>-1</v>
      </c>
      <c r="CR231">
        <v>-1</v>
      </c>
      <c r="CS231">
        <v>-1</v>
      </c>
      <c r="CT231">
        <v>-1</v>
      </c>
      <c r="CU231">
        <v>0</v>
      </c>
      <c r="CV231">
        <v>-1</v>
      </c>
      <c r="CW231">
        <v>-1</v>
      </c>
      <c r="CX231">
        <v>-1</v>
      </c>
      <c r="CY231">
        <v>-1</v>
      </c>
      <c r="CZ231">
        <v>-1</v>
      </c>
      <c r="DA231">
        <v>-1</v>
      </c>
      <c r="DB231">
        <v>-1</v>
      </c>
      <c r="DC231">
        <v>-1</v>
      </c>
      <c r="DD231">
        <v>-1</v>
      </c>
      <c r="DE231">
        <v>-1</v>
      </c>
      <c r="DF231">
        <v>-1</v>
      </c>
      <c r="DG231">
        <v>-1</v>
      </c>
      <c r="DH231">
        <v>-1</v>
      </c>
      <c r="DI231">
        <v>-1</v>
      </c>
      <c r="DJ231">
        <v>-1</v>
      </c>
      <c r="DK231">
        <v>-1</v>
      </c>
      <c r="DL231">
        <v>-1</v>
      </c>
      <c r="DM231">
        <v>-1</v>
      </c>
      <c r="DN231">
        <v>-1</v>
      </c>
      <c r="DO231">
        <v>-1</v>
      </c>
      <c r="DP231">
        <v>-1</v>
      </c>
      <c r="DQ231">
        <v>-1</v>
      </c>
      <c r="DR231">
        <v>-1</v>
      </c>
      <c r="DS231">
        <v>-1</v>
      </c>
      <c r="DT231">
        <v>-1</v>
      </c>
      <c r="DU231">
        <v>-1</v>
      </c>
      <c r="DV231">
        <v>-1</v>
      </c>
      <c r="DW231">
        <v>-1</v>
      </c>
      <c r="DX231">
        <v>-1</v>
      </c>
      <c r="DY231">
        <v>-1</v>
      </c>
      <c r="DZ231">
        <v>-1</v>
      </c>
      <c r="EA231">
        <v>-1</v>
      </c>
      <c r="EB231">
        <v>-1</v>
      </c>
      <c r="EC231">
        <v>-1</v>
      </c>
      <c r="ED231">
        <v>-1</v>
      </c>
      <c r="EE231">
        <v>-1</v>
      </c>
      <c r="EF231">
        <v>-1</v>
      </c>
      <c r="EG231">
        <v>-1</v>
      </c>
      <c r="EH231">
        <v>-1</v>
      </c>
      <c r="EI231">
        <v>-1</v>
      </c>
      <c r="EJ231">
        <v>-1</v>
      </c>
      <c r="EK231">
        <v>-1</v>
      </c>
      <c r="EL231">
        <v>2</v>
      </c>
      <c r="EM231">
        <v>-1</v>
      </c>
      <c r="EN231">
        <v>-1</v>
      </c>
      <c r="EO231">
        <v>-1</v>
      </c>
      <c r="EP231">
        <v>-1</v>
      </c>
      <c r="EQ231">
        <v>-1</v>
      </c>
      <c r="ER231">
        <v>-1</v>
      </c>
      <c r="ES231">
        <v>-1</v>
      </c>
      <c r="ET231">
        <v>-1</v>
      </c>
      <c r="EU231">
        <v>-1</v>
      </c>
      <c r="EV231">
        <v>-1</v>
      </c>
      <c r="EW231">
        <v>-1</v>
      </c>
      <c r="EX231">
        <v>-1</v>
      </c>
      <c r="EY231">
        <v>1</v>
      </c>
      <c r="EZ231">
        <v>-1</v>
      </c>
      <c r="FA231">
        <v>-1</v>
      </c>
      <c r="FB231">
        <v>-1</v>
      </c>
      <c r="FC231">
        <v>-1</v>
      </c>
      <c r="FD231">
        <v>-1</v>
      </c>
      <c r="FE231">
        <v>1</v>
      </c>
      <c r="FF231">
        <v>1</v>
      </c>
      <c r="FG231">
        <v>1</v>
      </c>
      <c r="FH231">
        <v>2</v>
      </c>
      <c r="FI231">
        <v>-1</v>
      </c>
      <c r="FJ231">
        <v>-1</v>
      </c>
      <c r="FK231">
        <v>-1</v>
      </c>
      <c r="FL231">
        <v>-1</v>
      </c>
      <c r="FM231">
        <v>-1</v>
      </c>
      <c r="FN231">
        <v>-1</v>
      </c>
      <c r="FO231">
        <v>2</v>
      </c>
      <c r="FP231">
        <v>2</v>
      </c>
      <c r="FQ231">
        <v>-1</v>
      </c>
      <c r="FR231">
        <v>-1</v>
      </c>
      <c r="FS231">
        <v>-1</v>
      </c>
      <c r="FT231">
        <v>-1</v>
      </c>
      <c r="FU231">
        <v>-1</v>
      </c>
      <c r="FV231">
        <v>-1</v>
      </c>
      <c r="FW231">
        <v>-1</v>
      </c>
      <c r="FX231">
        <v>-1</v>
      </c>
      <c r="FY231">
        <v>-1</v>
      </c>
      <c r="FZ231">
        <v>-1</v>
      </c>
      <c r="GA231">
        <v>-1</v>
      </c>
      <c r="GB231">
        <v>0</v>
      </c>
      <c r="GC231">
        <v>-1</v>
      </c>
      <c r="GD231">
        <v>-1</v>
      </c>
      <c r="GE231">
        <v>-1</v>
      </c>
      <c r="GF231">
        <v>-1</v>
      </c>
      <c r="GG231">
        <v>-1</v>
      </c>
      <c r="GH231">
        <v>0</v>
      </c>
      <c r="GI231">
        <v>-1</v>
      </c>
      <c r="GJ231">
        <v>0</v>
      </c>
      <c r="GK231">
        <v>0</v>
      </c>
      <c r="GL231">
        <v>-1</v>
      </c>
      <c r="GM231">
        <v>-1</v>
      </c>
      <c r="GN231">
        <v>-1</v>
      </c>
      <c r="GO231">
        <v>-1</v>
      </c>
      <c r="GP231">
        <v>-1</v>
      </c>
      <c r="GQ231">
        <v>-1</v>
      </c>
      <c r="GR231">
        <v>-1</v>
      </c>
      <c r="GS231">
        <v>-1</v>
      </c>
      <c r="GT231">
        <v>0</v>
      </c>
      <c r="GU231">
        <v>0</v>
      </c>
      <c r="GV231">
        <v>0</v>
      </c>
      <c r="GW231">
        <v>0</v>
      </c>
      <c r="GX231">
        <v>0</v>
      </c>
      <c r="GY231">
        <v>0</v>
      </c>
      <c r="GZ231">
        <v>-1</v>
      </c>
      <c r="HA231">
        <v>0</v>
      </c>
      <c r="HB231">
        <v>-1</v>
      </c>
      <c r="HC231">
        <v>-1</v>
      </c>
      <c r="HD231">
        <v>0</v>
      </c>
      <c r="HE231">
        <v>0</v>
      </c>
      <c r="HF231">
        <v>0</v>
      </c>
      <c r="HG231">
        <v>0</v>
      </c>
      <c r="HH231">
        <v>1</v>
      </c>
      <c r="HI231">
        <v>-1</v>
      </c>
      <c r="HJ231">
        <v>-1</v>
      </c>
      <c r="HK231">
        <v>-1</v>
      </c>
      <c r="HL231">
        <v>-1</v>
      </c>
      <c r="HM231">
        <v>-1</v>
      </c>
      <c r="HN231">
        <v>-1</v>
      </c>
      <c r="HO231">
        <v>-1</v>
      </c>
      <c r="HP231">
        <v>-1</v>
      </c>
      <c r="HQ231">
        <v>-1</v>
      </c>
      <c r="HR231">
        <v>-1</v>
      </c>
      <c r="HS231">
        <v>-1</v>
      </c>
      <c r="HT231">
        <v>0</v>
      </c>
      <c r="HU231">
        <v>-1</v>
      </c>
      <c r="HV231">
        <v>0</v>
      </c>
      <c r="HW231">
        <v>0</v>
      </c>
    </row>
    <row r="232" spans="1:240" x14ac:dyDescent="0.35">
      <c r="A232" t="s">
        <v>1054</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c r="Z232">
        <v>1</v>
      </c>
      <c r="AA232">
        <v>1</v>
      </c>
      <c r="AB232">
        <v>-1</v>
      </c>
      <c r="AC232">
        <v>-1</v>
      </c>
      <c r="AD232">
        <v>-1</v>
      </c>
      <c r="AE232">
        <v>-1</v>
      </c>
      <c r="AF232">
        <v>-1</v>
      </c>
      <c r="AG232">
        <v>-1</v>
      </c>
      <c r="AH232">
        <v>-1</v>
      </c>
      <c r="AI232">
        <v>-1</v>
      </c>
      <c r="AJ232">
        <v>-1</v>
      </c>
      <c r="AK232">
        <v>-1</v>
      </c>
      <c r="AL232">
        <v>-1</v>
      </c>
      <c r="AM232">
        <v>-1</v>
      </c>
      <c r="AN232">
        <v>0</v>
      </c>
      <c r="AO232">
        <v>-1</v>
      </c>
      <c r="AP232">
        <v>-1</v>
      </c>
      <c r="AQ232">
        <v>-1</v>
      </c>
      <c r="AR232">
        <v>-1</v>
      </c>
      <c r="AS232">
        <v>-1</v>
      </c>
      <c r="AT232">
        <v>-1</v>
      </c>
      <c r="AU232">
        <v>-1</v>
      </c>
      <c r="AV232">
        <v>-1</v>
      </c>
      <c r="AW232">
        <v>-1</v>
      </c>
      <c r="AX232">
        <v>-1</v>
      </c>
      <c r="AY232">
        <v>-1</v>
      </c>
      <c r="AZ232">
        <v>-1</v>
      </c>
      <c r="BA232">
        <v>-1</v>
      </c>
      <c r="BB232">
        <v>-1</v>
      </c>
      <c r="BC232">
        <v>-1</v>
      </c>
      <c r="BD232">
        <v>-1</v>
      </c>
      <c r="BE232">
        <v>-1</v>
      </c>
      <c r="BF232">
        <v>-1</v>
      </c>
      <c r="BG232">
        <v>-1</v>
      </c>
      <c r="BH232">
        <v>-1</v>
      </c>
      <c r="BI232">
        <v>-1</v>
      </c>
      <c r="BJ232">
        <v>0</v>
      </c>
      <c r="BK232">
        <v>-1</v>
      </c>
      <c r="BL232">
        <v>-1</v>
      </c>
      <c r="BM232">
        <v>-1</v>
      </c>
      <c r="BN232">
        <v>-1</v>
      </c>
      <c r="BO232">
        <v>-1</v>
      </c>
      <c r="BP232">
        <v>-1</v>
      </c>
      <c r="BQ232">
        <v>-1</v>
      </c>
      <c r="BR232">
        <v>-1</v>
      </c>
      <c r="BS232">
        <v>-1</v>
      </c>
      <c r="BT232">
        <v>-1</v>
      </c>
      <c r="BU232">
        <v>-1</v>
      </c>
      <c r="BV232">
        <v>-1</v>
      </c>
      <c r="BW232">
        <v>-1</v>
      </c>
      <c r="BX232">
        <v>-1</v>
      </c>
      <c r="BY232">
        <v>-1</v>
      </c>
      <c r="BZ232">
        <v>-1</v>
      </c>
      <c r="CA232">
        <v>-1</v>
      </c>
      <c r="CB232">
        <v>-1</v>
      </c>
      <c r="CC232">
        <v>-1</v>
      </c>
      <c r="CD232">
        <v>-1</v>
      </c>
      <c r="CE232">
        <v>-1</v>
      </c>
      <c r="CF232">
        <v>-1</v>
      </c>
      <c r="CG232">
        <v>-1</v>
      </c>
      <c r="CH232">
        <v>-1</v>
      </c>
      <c r="CI232">
        <v>-1</v>
      </c>
      <c r="CJ232">
        <v>-1</v>
      </c>
      <c r="CK232">
        <v>-1</v>
      </c>
      <c r="CL232">
        <v>-1</v>
      </c>
      <c r="CM232">
        <v>-1</v>
      </c>
      <c r="CN232">
        <v>-1</v>
      </c>
      <c r="CO232">
        <v>-1</v>
      </c>
      <c r="CP232">
        <v>-1</v>
      </c>
      <c r="CQ232">
        <v>-1</v>
      </c>
      <c r="CR232">
        <v>-1</v>
      </c>
      <c r="CS232">
        <v>-1</v>
      </c>
      <c r="CT232">
        <v>-1</v>
      </c>
      <c r="CU232">
        <v>0</v>
      </c>
      <c r="CV232">
        <v>-1</v>
      </c>
      <c r="CW232">
        <v>-1</v>
      </c>
      <c r="CX232">
        <v>-1</v>
      </c>
      <c r="CY232">
        <v>-1</v>
      </c>
      <c r="CZ232">
        <v>-1</v>
      </c>
      <c r="DA232">
        <v>-1</v>
      </c>
      <c r="DB232">
        <v>-1</v>
      </c>
      <c r="DC232">
        <v>-1</v>
      </c>
      <c r="DD232">
        <v>-1</v>
      </c>
      <c r="DE232">
        <v>-1</v>
      </c>
      <c r="DF232">
        <v>-1</v>
      </c>
      <c r="DG232">
        <v>-1</v>
      </c>
      <c r="DH232">
        <v>-1</v>
      </c>
      <c r="DI232">
        <v>-1</v>
      </c>
      <c r="DJ232">
        <v>-1</v>
      </c>
      <c r="DK232">
        <v>-1</v>
      </c>
      <c r="DL232">
        <v>-1</v>
      </c>
      <c r="DM232">
        <v>-1</v>
      </c>
      <c r="DN232">
        <v>-1</v>
      </c>
      <c r="DO232">
        <v>-1</v>
      </c>
      <c r="DP232">
        <v>-1</v>
      </c>
      <c r="DQ232">
        <v>-1</v>
      </c>
      <c r="DR232">
        <v>-1</v>
      </c>
      <c r="DS232">
        <v>-1</v>
      </c>
      <c r="DT232">
        <v>-1</v>
      </c>
      <c r="DU232">
        <v>-1</v>
      </c>
      <c r="DV232">
        <v>-1</v>
      </c>
      <c r="DW232">
        <v>-1</v>
      </c>
      <c r="DX232">
        <v>-1</v>
      </c>
      <c r="DY232">
        <v>-1</v>
      </c>
      <c r="DZ232">
        <v>-1</v>
      </c>
      <c r="EA232">
        <v>-1</v>
      </c>
      <c r="EB232">
        <v>-1</v>
      </c>
      <c r="EC232">
        <v>-1</v>
      </c>
      <c r="ED232">
        <v>-1</v>
      </c>
      <c r="EE232">
        <v>-1</v>
      </c>
      <c r="EF232">
        <v>-1</v>
      </c>
      <c r="EG232">
        <v>-1</v>
      </c>
      <c r="EH232">
        <v>-1</v>
      </c>
      <c r="EI232">
        <v>-1</v>
      </c>
      <c r="EJ232">
        <v>-1</v>
      </c>
      <c r="EK232">
        <v>-1</v>
      </c>
      <c r="EL232">
        <v>2</v>
      </c>
      <c r="EM232">
        <v>-1</v>
      </c>
      <c r="EN232">
        <v>-1</v>
      </c>
      <c r="EO232">
        <v>-1</v>
      </c>
      <c r="EP232">
        <v>-1</v>
      </c>
      <c r="EQ232">
        <v>-1</v>
      </c>
      <c r="ER232">
        <v>-1</v>
      </c>
      <c r="ES232">
        <v>-1</v>
      </c>
      <c r="ET232">
        <v>-1</v>
      </c>
      <c r="EU232">
        <v>-1</v>
      </c>
      <c r="EV232">
        <v>-1</v>
      </c>
      <c r="EW232">
        <v>-1</v>
      </c>
      <c r="EX232">
        <v>-1</v>
      </c>
      <c r="EY232">
        <v>1</v>
      </c>
      <c r="EZ232">
        <v>-1</v>
      </c>
      <c r="FA232">
        <v>-1</v>
      </c>
      <c r="FB232">
        <v>-1</v>
      </c>
      <c r="FC232">
        <v>-1</v>
      </c>
      <c r="FD232">
        <v>-1</v>
      </c>
      <c r="FE232">
        <v>1</v>
      </c>
      <c r="FF232">
        <v>1</v>
      </c>
      <c r="FG232">
        <v>1</v>
      </c>
      <c r="FH232">
        <v>2</v>
      </c>
      <c r="FI232">
        <v>-1</v>
      </c>
      <c r="FJ232">
        <v>-1</v>
      </c>
      <c r="FK232">
        <v>-1</v>
      </c>
      <c r="FL232">
        <v>-1</v>
      </c>
      <c r="FM232">
        <v>-1</v>
      </c>
      <c r="FN232">
        <v>-1</v>
      </c>
      <c r="FO232">
        <v>2</v>
      </c>
      <c r="FP232">
        <v>2</v>
      </c>
      <c r="FQ232">
        <v>-1</v>
      </c>
      <c r="FR232">
        <v>-1</v>
      </c>
      <c r="FS232">
        <v>-1</v>
      </c>
      <c r="FT232">
        <v>-1</v>
      </c>
      <c r="FU232">
        <v>-1</v>
      </c>
      <c r="FV232">
        <v>-1</v>
      </c>
      <c r="FW232">
        <v>-1</v>
      </c>
      <c r="FX232">
        <v>-1</v>
      </c>
      <c r="FY232">
        <v>-1</v>
      </c>
      <c r="FZ232">
        <v>-1</v>
      </c>
      <c r="GA232">
        <v>-1</v>
      </c>
      <c r="GB232">
        <v>0</v>
      </c>
      <c r="GC232">
        <v>-1</v>
      </c>
      <c r="GD232">
        <v>-1</v>
      </c>
      <c r="GE232">
        <v>-1</v>
      </c>
      <c r="GF232">
        <v>-1</v>
      </c>
      <c r="GG232">
        <v>-1</v>
      </c>
      <c r="GH232">
        <v>0</v>
      </c>
      <c r="GI232">
        <v>-1</v>
      </c>
      <c r="GJ232">
        <v>0</v>
      </c>
      <c r="GK232">
        <v>0</v>
      </c>
      <c r="GL232">
        <v>-1</v>
      </c>
      <c r="GM232">
        <v>-1</v>
      </c>
      <c r="GN232">
        <v>-1</v>
      </c>
      <c r="GO232">
        <v>-1</v>
      </c>
      <c r="GP232">
        <v>-1</v>
      </c>
      <c r="GQ232">
        <v>-1</v>
      </c>
      <c r="GR232">
        <v>-1</v>
      </c>
      <c r="GS232">
        <v>-1</v>
      </c>
      <c r="GT232">
        <v>0</v>
      </c>
      <c r="GU232">
        <v>0</v>
      </c>
      <c r="GV232">
        <v>0</v>
      </c>
      <c r="GW232">
        <v>0</v>
      </c>
      <c r="GX232">
        <v>0</v>
      </c>
      <c r="GY232">
        <v>0</v>
      </c>
      <c r="GZ232">
        <v>-1</v>
      </c>
      <c r="HA232">
        <v>0</v>
      </c>
      <c r="HB232">
        <v>-1</v>
      </c>
      <c r="HC232">
        <v>-1</v>
      </c>
      <c r="HD232">
        <v>0</v>
      </c>
      <c r="HE232">
        <v>0</v>
      </c>
      <c r="HF232">
        <v>0</v>
      </c>
      <c r="HG232">
        <v>0</v>
      </c>
      <c r="HH232">
        <v>1</v>
      </c>
      <c r="HI232">
        <v>-1</v>
      </c>
      <c r="HJ232">
        <v>-1</v>
      </c>
      <c r="HK232">
        <v>-1</v>
      </c>
      <c r="HL232">
        <v>-1</v>
      </c>
      <c r="HM232">
        <v>-1</v>
      </c>
      <c r="HN232">
        <v>-1</v>
      </c>
      <c r="HO232">
        <v>-1</v>
      </c>
      <c r="HP232">
        <v>-1</v>
      </c>
      <c r="HQ232">
        <v>-1</v>
      </c>
      <c r="HR232">
        <v>-1</v>
      </c>
      <c r="HS232">
        <v>-1</v>
      </c>
      <c r="HT232">
        <v>0</v>
      </c>
      <c r="HU232">
        <v>-1</v>
      </c>
      <c r="HV232">
        <v>0</v>
      </c>
      <c r="HW232">
        <v>0</v>
      </c>
      <c r="HX232">
        <v>0</v>
      </c>
    </row>
    <row r="233" spans="1:240" x14ac:dyDescent="0.35">
      <c r="A233" t="s">
        <v>1055</v>
      </c>
      <c r="B233">
        <v>1.3333333333333335</v>
      </c>
      <c r="C233">
        <v>1.1666666666666667</v>
      </c>
      <c r="D233">
        <v>2.333333333333333</v>
      </c>
      <c r="E233">
        <v>-1</v>
      </c>
      <c r="F233">
        <v>-1</v>
      </c>
      <c r="G233">
        <v>-1</v>
      </c>
      <c r="H233">
        <v>-1</v>
      </c>
      <c r="I233">
        <v>2.333333333333333</v>
      </c>
      <c r="J233">
        <v>-1</v>
      </c>
      <c r="K233">
        <v>-1</v>
      </c>
      <c r="L233">
        <v>2</v>
      </c>
      <c r="M233">
        <v>1.3333333333333335</v>
      </c>
      <c r="N233">
        <v>-1</v>
      </c>
      <c r="O233">
        <v>2</v>
      </c>
      <c r="P233">
        <v>2.333333333333333</v>
      </c>
      <c r="Q233">
        <v>-1</v>
      </c>
      <c r="R233">
        <v>-1</v>
      </c>
      <c r="S233">
        <v>2.333333333333333</v>
      </c>
      <c r="T233">
        <v>2.1666666666666665</v>
      </c>
      <c r="U233">
        <v>2.333333333333333</v>
      </c>
      <c r="V233">
        <v>1</v>
      </c>
      <c r="W233">
        <v>1</v>
      </c>
      <c r="X233">
        <v>-1</v>
      </c>
      <c r="Y233">
        <v>2.333333333333333</v>
      </c>
      <c r="Z233">
        <v>2.333333333333333</v>
      </c>
      <c r="AA233">
        <v>2.333333333333333</v>
      </c>
      <c r="AB233">
        <v>1.1666666666666667</v>
      </c>
      <c r="AC233">
        <v>1.1666666666666667</v>
      </c>
      <c r="AD233">
        <v>0.16666666666666666</v>
      </c>
      <c r="AE233">
        <v>-1</v>
      </c>
      <c r="AF233">
        <v>-1</v>
      </c>
      <c r="AG233">
        <v>-1</v>
      </c>
      <c r="AH233">
        <v>-1</v>
      </c>
      <c r="AI233">
        <v>-1</v>
      </c>
      <c r="AJ233">
        <v>-1</v>
      </c>
      <c r="AK233">
        <v>-1</v>
      </c>
      <c r="AL233">
        <v>-1</v>
      </c>
      <c r="AM233">
        <v>-1</v>
      </c>
      <c r="AN233">
        <v>1</v>
      </c>
      <c r="AO233">
        <v>-1</v>
      </c>
      <c r="AP233">
        <v>-1</v>
      </c>
      <c r="AQ233">
        <v>-1</v>
      </c>
      <c r="AR233">
        <v>-1</v>
      </c>
      <c r="AS233">
        <v>-1</v>
      </c>
      <c r="AT233">
        <v>-1</v>
      </c>
      <c r="AU233">
        <v>-1</v>
      </c>
      <c r="AV233">
        <v>-1</v>
      </c>
      <c r="AW233">
        <v>-1</v>
      </c>
      <c r="AX233">
        <v>-1</v>
      </c>
      <c r="AY233">
        <v>-1</v>
      </c>
      <c r="AZ233">
        <v>-1</v>
      </c>
      <c r="BA233">
        <v>-1</v>
      </c>
      <c r="BB233">
        <v>-1</v>
      </c>
      <c r="BC233">
        <v>-1</v>
      </c>
      <c r="BD233">
        <v>-1</v>
      </c>
      <c r="BE233">
        <v>0</v>
      </c>
      <c r="BF233">
        <v>-1</v>
      </c>
      <c r="BG233">
        <v>0</v>
      </c>
      <c r="BH233">
        <v>0</v>
      </c>
      <c r="BI233">
        <v>-1</v>
      </c>
      <c r="BJ233">
        <v>1.3333333333333335</v>
      </c>
      <c r="BK233">
        <v>-1</v>
      </c>
      <c r="BL233">
        <v>-1</v>
      </c>
      <c r="BM233">
        <v>-1</v>
      </c>
      <c r="BN233">
        <v>-1</v>
      </c>
      <c r="BO233">
        <v>-1</v>
      </c>
      <c r="BP233">
        <v>-1</v>
      </c>
      <c r="BQ233">
        <v>-1</v>
      </c>
      <c r="BR233">
        <v>-1</v>
      </c>
      <c r="BS233">
        <v>-1</v>
      </c>
      <c r="BT233">
        <v>1</v>
      </c>
      <c r="BU233">
        <v>-1</v>
      </c>
      <c r="BV233">
        <v>-1</v>
      </c>
      <c r="BW233">
        <v>-1</v>
      </c>
      <c r="BX233">
        <v>-1</v>
      </c>
      <c r="BY233">
        <v>-1</v>
      </c>
      <c r="BZ233">
        <v>-1</v>
      </c>
      <c r="CA233">
        <v>-1</v>
      </c>
      <c r="CB233">
        <v>0.33333333333333331</v>
      </c>
      <c r="CC233">
        <v>-1</v>
      </c>
      <c r="CD233">
        <v>0</v>
      </c>
      <c r="CE233">
        <v>-1</v>
      </c>
      <c r="CF233">
        <v>1</v>
      </c>
      <c r="CG233">
        <v>-1</v>
      </c>
      <c r="CH233">
        <v>-1</v>
      </c>
      <c r="CI233">
        <v>-1</v>
      </c>
      <c r="CJ233">
        <v>-1</v>
      </c>
      <c r="CK233">
        <v>-1</v>
      </c>
      <c r="CL233">
        <v>-1</v>
      </c>
      <c r="CM233">
        <v>-1</v>
      </c>
      <c r="CN233">
        <v>-1</v>
      </c>
      <c r="CO233">
        <v>-1</v>
      </c>
      <c r="CP233">
        <v>-1</v>
      </c>
      <c r="CQ233">
        <v>-1</v>
      </c>
      <c r="CR233">
        <v>0</v>
      </c>
      <c r="CS233">
        <v>-1</v>
      </c>
      <c r="CT233">
        <v>-1</v>
      </c>
      <c r="CU233">
        <v>1.3333333333333335</v>
      </c>
      <c r="CV233">
        <v>-1</v>
      </c>
      <c r="CW233">
        <v>-1</v>
      </c>
      <c r="CX233">
        <v>-1</v>
      </c>
      <c r="CY233">
        <v>-1</v>
      </c>
      <c r="CZ233">
        <v>-1</v>
      </c>
      <c r="DA233">
        <v>-1</v>
      </c>
      <c r="DB233">
        <v>-1</v>
      </c>
      <c r="DC233">
        <v>-1</v>
      </c>
      <c r="DD233">
        <v>0</v>
      </c>
      <c r="DE233">
        <v>-1</v>
      </c>
      <c r="DF233">
        <v>-1</v>
      </c>
      <c r="DG233">
        <v>-1</v>
      </c>
      <c r="DH233">
        <v>-1</v>
      </c>
      <c r="DI233">
        <v>-1</v>
      </c>
      <c r="DJ233">
        <v>-1</v>
      </c>
      <c r="DK233">
        <v>-1</v>
      </c>
      <c r="DL233">
        <v>-1</v>
      </c>
      <c r="DM233">
        <v>-1</v>
      </c>
      <c r="DN233">
        <v>-1</v>
      </c>
      <c r="DO233">
        <v>-1</v>
      </c>
      <c r="DP233">
        <v>-1</v>
      </c>
      <c r="DQ233">
        <v>-1</v>
      </c>
      <c r="DR233">
        <v>1.3333333333333335</v>
      </c>
      <c r="DS233">
        <v>1.1666666666666667</v>
      </c>
      <c r="DT233">
        <v>-1</v>
      </c>
      <c r="DU233">
        <v>-1</v>
      </c>
      <c r="DV233">
        <v>-1</v>
      </c>
      <c r="DW233">
        <v>0</v>
      </c>
      <c r="DX233">
        <v>-1</v>
      </c>
      <c r="DY233">
        <v>-1</v>
      </c>
      <c r="DZ233">
        <v>-1</v>
      </c>
      <c r="EA233">
        <v>0.16666666666666666</v>
      </c>
      <c r="EB233">
        <v>-1</v>
      </c>
      <c r="EC233">
        <v>0</v>
      </c>
      <c r="ED233">
        <v>-1</v>
      </c>
      <c r="EE233">
        <v>-1</v>
      </c>
      <c r="EF233">
        <v>0.16666666666666666</v>
      </c>
      <c r="EG233">
        <v>-1</v>
      </c>
      <c r="EH233">
        <v>0</v>
      </c>
      <c r="EI233">
        <v>-1</v>
      </c>
      <c r="EJ233">
        <v>-1</v>
      </c>
      <c r="EK233">
        <v>-1</v>
      </c>
      <c r="EL233">
        <v>2</v>
      </c>
      <c r="EM233">
        <v>-1</v>
      </c>
      <c r="EN233">
        <v>-1</v>
      </c>
      <c r="EO233">
        <v>0</v>
      </c>
      <c r="EP233">
        <v>0.16666666666666666</v>
      </c>
      <c r="EQ233">
        <v>-1</v>
      </c>
      <c r="ER233">
        <v>-1</v>
      </c>
      <c r="ES233">
        <v>-1</v>
      </c>
      <c r="ET233">
        <v>-1</v>
      </c>
      <c r="EU233">
        <v>-1</v>
      </c>
      <c r="EV233">
        <v>-1</v>
      </c>
      <c r="EW233">
        <v>0.33333333333333331</v>
      </c>
      <c r="EX233">
        <v>0</v>
      </c>
      <c r="EY233">
        <v>2.333333333333333</v>
      </c>
      <c r="EZ233">
        <v>0</v>
      </c>
      <c r="FA233">
        <v>0</v>
      </c>
      <c r="FB233">
        <v>-1</v>
      </c>
      <c r="FC233">
        <v>-1</v>
      </c>
      <c r="FD233">
        <v>-1</v>
      </c>
      <c r="FE233">
        <v>2.333333333333333</v>
      </c>
      <c r="FF233">
        <v>2.333333333333333</v>
      </c>
      <c r="FG233">
        <v>2.333333333333333</v>
      </c>
      <c r="FH233">
        <v>2</v>
      </c>
      <c r="FI233">
        <v>-1</v>
      </c>
      <c r="FJ233">
        <v>0</v>
      </c>
      <c r="FK233">
        <v>-1</v>
      </c>
      <c r="FL233">
        <v>-1</v>
      </c>
      <c r="FM233">
        <v>-1</v>
      </c>
      <c r="FN233">
        <v>1</v>
      </c>
      <c r="FO233">
        <v>2</v>
      </c>
      <c r="FP233">
        <v>2</v>
      </c>
      <c r="FQ233">
        <v>1</v>
      </c>
      <c r="FR233">
        <v>1</v>
      </c>
      <c r="FS233">
        <v>1</v>
      </c>
      <c r="FT233">
        <v>1</v>
      </c>
      <c r="FU233">
        <v>-1</v>
      </c>
      <c r="FV233">
        <v>-1</v>
      </c>
      <c r="FW233">
        <v>0</v>
      </c>
      <c r="FX233">
        <v>0</v>
      </c>
      <c r="FY233">
        <v>-1</v>
      </c>
      <c r="FZ233">
        <v>-1</v>
      </c>
      <c r="GA233">
        <v>0</v>
      </c>
      <c r="GB233">
        <v>1.3333333333333335</v>
      </c>
      <c r="GC233">
        <v>0</v>
      </c>
      <c r="GD233">
        <v>-1</v>
      </c>
      <c r="GE233">
        <v>0</v>
      </c>
      <c r="GF233">
        <v>-1</v>
      </c>
      <c r="GG233">
        <v>-1</v>
      </c>
      <c r="GH233">
        <v>1.3333333333333335</v>
      </c>
      <c r="GI233">
        <v>-1</v>
      </c>
      <c r="GJ233">
        <v>1.3333333333333335</v>
      </c>
      <c r="GK233">
        <v>1.3333333333333335</v>
      </c>
      <c r="GL233">
        <v>0</v>
      </c>
      <c r="GM233">
        <v>-1</v>
      </c>
      <c r="GN233">
        <v>0.16666666666666666</v>
      </c>
      <c r="GO233">
        <v>-1</v>
      </c>
      <c r="GP233">
        <v>-1</v>
      </c>
      <c r="GQ233">
        <v>-1</v>
      </c>
      <c r="GR233">
        <v>-1</v>
      </c>
      <c r="GS233">
        <v>0</v>
      </c>
      <c r="GT233">
        <v>1.3333333333333335</v>
      </c>
      <c r="GU233">
        <v>1.3333333333333335</v>
      </c>
      <c r="GV233">
        <v>1.3333333333333335</v>
      </c>
      <c r="GW233">
        <v>1.3333333333333335</v>
      </c>
      <c r="GX233">
        <v>1.3333333333333335</v>
      </c>
      <c r="GY233">
        <v>1.3333333333333335</v>
      </c>
      <c r="GZ233">
        <v>1.1666666666666667</v>
      </c>
      <c r="HA233">
        <v>1.1666666666666667</v>
      </c>
      <c r="HB233">
        <v>-1</v>
      </c>
      <c r="HC233">
        <v>0</v>
      </c>
      <c r="HD233">
        <v>1.3333333333333335</v>
      </c>
      <c r="HE233">
        <v>1.3333333333333335</v>
      </c>
      <c r="HF233">
        <v>1.1666666666666667</v>
      </c>
      <c r="HG233">
        <v>1.3333333333333335</v>
      </c>
      <c r="HH233">
        <v>2.333333333333333</v>
      </c>
      <c r="HI233">
        <v>0</v>
      </c>
      <c r="HJ233">
        <v>0</v>
      </c>
      <c r="HK233">
        <v>-1</v>
      </c>
      <c r="HL233">
        <v>-1</v>
      </c>
      <c r="HM233">
        <v>-1</v>
      </c>
      <c r="HN233">
        <v>-1</v>
      </c>
      <c r="HO233">
        <v>-1</v>
      </c>
      <c r="HP233">
        <v>-1</v>
      </c>
      <c r="HQ233">
        <v>-1</v>
      </c>
      <c r="HR233">
        <v>0</v>
      </c>
      <c r="HS233">
        <v>-1</v>
      </c>
      <c r="HT233">
        <v>1.3333333333333335</v>
      </c>
      <c r="HU233">
        <v>1.3333333333333335</v>
      </c>
      <c r="HV233">
        <v>1.3333333333333335</v>
      </c>
      <c r="HW233">
        <v>1.3333333333333335</v>
      </c>
      <c r="HX233">
        <v>1.3333333333333335</v>
      </c>
      <c r="HY233">
        <v>0</v>
      </c>
    </row>
    <row r="234" spans="1:240" x14ac:dyDescent="0.35">
      <c r="A234" t="s">
        <v>1056</v>
      </c>
      <c r="B234">
        <v>1.3333333333333335</v>
      </c>
      <c r="C234">
        <v>1.1666666666666667</v>
      </c>
      <c r="D234">
        <v>2.333333333333333</v>
      </c>
      <c r="E234">
        <v>-1</v>
      </c>
      <c r="F234">
        <v>-1</v>
      </c>
      <c r="G234">
        <v>-1</v>
      </c>
      <c r="H234">
        <v>-1</v>
      </c>
      <c r="I234">
        <v>2.333333333333333</v>
      </c>
      <c r="J234">
        <v>-1</v>
      </c>
      <c r="K234">
        <v>-1</v>
      </c>
      <c r="L234">
        <v>2</v>
      </c>
      <c r="M234">
        <v>1.3333333333333335</v>
      </c>
      <c r="N234">
        <v>-1</v>
      </c>
      <c r="O234">
        <v>2</v>
      </c>
      <c r="P234">
        <v>2.333333333333333</v>
      </c>
      <c r="Q234">
        <v>-1</v>
      </c>
      <c r="R234">
        <v>-1</v>
      </c>
      <c r="S234">
        <v>2.333333333333333</v>
      </c>
      <c r="T234">
        <v>2.1666666666666665</v>
      </c>
      <c r="U234">
        <v>2.333333333333333</v>
      </c>
      <c r="V234">
        <v>1</v>
      </c>
      <c r="W234">
        <v>1</v>
      </c>
      <c r="X234">
        <v>-1</v>
      </c>
      <c r="Y234">
        <v>2.333333333333333</v>
      </c>
      <c r="Z234">
        <v>2.333333333333333</v>
      </c>
      <c r="AA234">
        <v>2.333333333333333</v>
      </c>
      <c r="AB234">
        <v>1.1666666666666667</v>
      </c>
      <c r="AC234">
        <v>1.1666666666666667</v>
      </c>
      <c r="AD234">
        <v>0.16666666666666666</v>
      </c>
      <c r="AE234">
        <v>-1</v>
      </c>
      <c r="AF234">
        <v>-1</v>
      </c>
      <c r="AG234">
        <v>-1</v>
      </c>
      <c r="AH234">
        <v>-1</v>
      </c>
      <c r="AI234">
        <v>-1</v>
      </c>
      <c r="AJ234">
        <v>-1</v>
      </c>
      <c r="AK234">
        <v>-1</v>
      </c>
      <c r="AL234">
        <v>-1</v>
      </c>
      <c r="AM234">
        <v>-1</v>
      </c>
      <c r="AN234">
        <v>1</v>
      </c>
      <c r="AO234">
        <v>-1</v>
      </c>
      <c r="AP234">
        <v>-1</v>
      </c>
      <c r="AQ234">
        <v>-1</v>
      </c>
      <c r="AR234">
        <v>-1</v>
      </c>
      <c r="AS234">
        <v>-1</v>
      </c>
      <c r="AT234">
        <v>-1</v>
      </c>
      <c r="AU234">
        <v>-1</v>
      </c>
      <c r="AV234">
        <v>-1</v>
      </c>
      <c r="AW234">
        <v>-1</v>
      </c>
      <c r="AX234">
        <v>-1</v>
      </c>
      <c r="AY234">
        <v>-1</v>
      </c>
      <c r="AZ234">
        <v>-1</v>
      </c>
      <c r="BA234">
        <v>-1</v>
      </c>
      <c r="BB234">
        <v>-1</v>
      </c>
      <c r="BC234">
        <v>-1</v>
      </c>
      <c r="BD234">
        <v>-1</v>
      </c>
      <c r="BE234">
        <v>0</v>
      </c>
      <c r="BF234">
        <v>-1</v>
      </c>
      <c r="BG234">
        <v>0</v>
      </c>
      <c r="BH234">
        <v>0</v>
      </c>
      <c r="BI234">
        <v>-1</v>
      </c>
      <c r="BJ234">
        <v>1.3333333333333335</v>
      </c>
      <c r="BK234">
        <v>-1</v>
      </c>
      <c r="BL234">
        <v>-1</v>
      </c>
      <c r="BM234">
        <v>-1</v>
      </c>
      <c r="BN234">
        <v>-1</v>
      </c>
      <c r="BO234">
        <v>-1</v>
      </c>
      <c r="BP234">
        <v>-1</v>
      </c>
      <c r="BQ234">
        <v>-1</v>
      </c>
      <c r="BR234">
        <v>-1</v>
      </c>
      <c r="BS234">
        <v>-1</v>
      </c>
      <c r="BT234">
        <v>1</v>
      </c>
      <c r="BU234">
        <v>-1</v>
      </c>
      <c r="BV234">
        <v>-1</v>
      </c>
      <c r="BW234">
        <v>-1</v>
      </c>
      <c r="BX234">
        <v>-1</v>
      </c>
      <c r="BY234">
        <v>-1</v>
      </c>
      <c r="BZ234">
        <v>-1</v>
      </c>
      <c r="CA234">
        <v>-1</v>
      </c>
      <c r="CB234">
        <v>0.33333333333333331</v>
      </c>
      <c r="CC234">
        <v>-1</v>
      </c>
      <c r="CD234">
        <v>0</v>
      </c>
      <c r="CE234">
        <v>-1</v>
      </c>
      <c r="CF234">
        <v>1</v>
      </c>
      <c r="CG234">
        <v>-1</v>
      </c>
      <c r="CH234">
        <v>-1</v>
      </c>
      <c r="CI234">
        <v>-1</v>
      </c>
      <c r="CJ234">
        <v>-1</v>
      </c>
      <c r="CK234">
        <v>-1</v>
      </c>
      <c r="CL234">
        <v>-1</v>
      </c>
      <c r="CM234">
        <v>-1</v>
      </c>
      <c r="CN234">
        <v>-1</v>
      </c>
      <c r="CO234">
        <v>-1</v>
      </c>
      <c r="CP234">
        <v>-1</v>
      </c>
      <c r="CQ234">
        <v>-1</v>
      </c>
      <c r="CR234">
        <v>0</v>
      </c>
      <c r="CS234">
        <v>-1</v>
      </c>
      <c r="CT234">
        <v>-1</v>
      </c>
      <c r="CU234">
        <v>1.3333333333333335</v>
      </c>
      <c r="CV234">
        <v>-1</v>
      </c>
      <c r="CW234">
        <v>-1</v>
      </c>
      <c r="CX234">
        <v>-1</v>
      </c>
      <c r="CY234">
        <v>-1</v>
      </c>
      <c r="CZ234">
        <v>-1</v>
      </c>
      <c r="DA234">
        <v>-1</v>
      </c>
      <c r="DB234">
        <v>-1</v>
      </c>
      <c r="DC234">
        <v>-1</v>
      </c>
      <c r="DD234">
        <v>0</v>
      </c>
      <c r="DE234">
        <v>-1</v>
      </c>
      <c r="DF234">
        <v>-1</v>
      </c>
      <c r="DG234">
        <v>-1</v>
      </c>
      <c r="DH234">
        <v>-1</v>
      </c>
      <c r="DI234">
        <v>-1</v>
      </c>
      <c r="DJ234">
        <v>-1</v>
      </c>
      <c r="DK234">
        <v>-1</v>
      </c>
      <c r="DL234">
        <v>-1</v>
      </c>
      <c r="DM234">
        <v>-1</v>
      </c>
      <c r="DN234">
        <v>-1</v>
      </c>
      <c r="DO234">
        <v>-1</v>
      </c>
      <c r="DP234">
        <v>-1</v>
      </c>
      <c r="DQ234">
        <v>-1</v>
      </c>
      <c r="DR234">
        <v>1.3333333333333335</v>
      </c>
      <c r="DS234">
        <v>1.1666666666666667</v>
      </c>
      <c r="DT234">
        <v>-1</v>
      </c>
      <c r="DU234">
        <v>-1</v>
      </c>
      <c r="DV234">
        <v>-1</v>
      </c>
      <c r="DW234">
        <v>0</v>
      </c>
      <c r="DX234">
        <v>-1</v>
      </c>
      <c r="DY234">
        <v>-1</v>
      </c>
      <c r="DZ234">
        <v>-1</v>
      </c>
      <c r="EA234">
        <v>0.16666666666666666</v>
      </c>
      <c r="EB234">
        <v>-1</v>
      </c>
      <c r="EC234">
        <v>0</v>
      </c>
      <c r="ED234">
        <v>-1</v>
      </c>
      <c r="EE234">
        <v>-1</v>
      </c>
      <c r="EF234">
        <v>0.16666666666666666</v>
      </c>
      <c r="EG234">
        <v>-1</v>
      </c>
      <c r="EH234">
        <v>0</v>
      </c>
      <c r="EI234">
        <v>-1</v>
      </c>
      <c r="EJ234">
        <v>-1</v>
      </c>
      <c r="EK234">
        <v>-1</v>
      </c>
      <c r="EL234">
        <v>2</v>
      </c>
      <c r="EM234">
        <v>-1</v>
      </c>
      <c r="EN234">
        <v>-1</v>
      </c>
      <c r="EO234">
        <v>0</v>
      </c>
      <c r="EP234">
        <v>0.16666666666666666</v>
      </c>
      <c r="EQ234">
        <v>-1</v>
      </c>
      <c r="ER234">
        <v>-1</v>
      </c>
      <c r="ES234">
        <v>-1</v>
      </c>
      <c r="ET234">
        <v>-1</v>
      </c>
      <c r="EU234">
        <v>-1</v>
      </c>
      <c r="EV234">
        <v>-1</v>
      </c>
      <c r="EW234">
        <v>0.33333333333333331</v>
      </c>
      <c r="EX234">
        <v>0</v>
      </c>
      <c r="EY234">
        <v>2.333333333333333</v>
      </c>
      <c r="EZ234">
        <v>0</v>
      </c>
      <c r="FA234">
        <v>0</v>
      </c>
      <c r="FB234">
        <v>-1</v>
      </c>
      <c r="FC234">
        <v>-1</v>
      </c>
      <c r="FD234">
        <v>-1</v>
      </c>
      <c r="FE234">
        <v>2.333333333333333</v>
      </c>
      <c r="FF234">
        <v>2.333333333333333</v>
      </c>
      <c r="FG234">
        <v>2.333333333333333</v>
      </c>
      <c r="FH234">
        <v>2</v>
      </c>
      <c r="FI234">
        <v>-1</v>
      </c>
      <c r="FJ234">
        <v>0</v>
      </c>
      <c r="FK234">
        <v>-1</v>
      </c>
      <c r="FL234">
        <v>-1</v>
      </c>
      <c r="FM234">
        <v>-1</v>
      </c>
      <c r="FN234">
        <v>1</v>
      </c>
      <c r="FO234">
        <v>2</v>
      </c>
      <c r="FP234">
        <v>2</v>
      </c>
      <c r="FQ234">
        <v>1</v>
      </c>
      <c r="FR234">
        <v>1</v>
      </c>
      <c r="FS234">
        <v>1</v>
      </c>
      <c r="FT234">
        <v>1</v>
      </c>
      <c r="FU234">
        <v>-1</v>
      </c>
      <c r="FV234">
        <v>-1</v>
      </c>
      <c r="FW234">
        <v>0</v>
      </c>
      <c r="FX234">
        <v>0</v>
      </c>
      <c r="FY234">
        <v>-1</v>
      </c>
      <c r="FZ234">
        <v>-1</v>
      </c>
      <c r="GA234">
        <v>0</v>
      </c>
      <c r="GB234">
        <v>1.3333333333333335</v>
      </c>
      <c r="GC234">
        <v>0</v>
      </c>
      <c r="GD234">
        <v>-1</v>
      </c>
      <c r="GE234">
        <v>0</v>
      </c>
      <c r="GF234">
        <v>-1</v>
      </c>
      <c r="GG234">
        <v>-1</v>
      </c>
      <c r="GH234">
        <v>1.3333333333333335</v>
      </c>
      <c r="GI234">
        <v>-1</v>
      </c>
      <c r="GJ234">
        <v>1.3333333333333335</v>
      </c>
      <c r="GK234">
        <v>1.3333333333333335</v>
      </c>
      <c r="GL234">
        <v>0</v>
      </c>
      <c r="GM234">
        <v>-1</v>
      </c>
      <c r="GN234">
        <v>0.16666666666666666</v>
      </c>
      <c r="GO234">
        <v>-1</v>
      </c>
      <c r="GP234">
        <v>-1</v>
      </c>
      <c r="GQ234">
        <v>-1</v>
      </c>
      <c r="GR234">
        <v>-1</v>
      </c>
      <c r="GS234">
        <v>0</v>
      </c>
      <c r="GT234">
        <v>1.3333333333333335</v>
      </c>
      <c r="GU234">
        <v>1.3333333333333335</v>
      </c>
      <c r="GV234">
        <v>1.3333333333333335</v>
      </c>
      <c r="GW234">
        <v>1.3333333333333335</v>
      </c>
      <c r="GX234">
        <v>1.3333333333333335</v>
      </c>
      <c r="GY234">
        <v>1.3333333333333335</v>
      </c>
      <c r="GZ234">
        <v>1.1666666666666667</v>
      </c>
      <c r="HA234">
        <v>1.1666666666666667</v>
      </c>
      <c r="HB234">
        <v>-1</v>
      </c>
      <c r="HC234">
        <v>0</v>
      </c>
      <c r="HD234">
        <v>1.3333333333333335</v>
      </c>
      <c r="HE234">
        <v>1.3333333333333335</v>
      </c>
      <c r="HF234">
        <v>1.1666666666666667</v>
      </c>
      <c r="HG234">
        <v>1.3333333333333335</v>
      </c>
      <c r="HH234">
        <v>2.333333333333333</v>
      </c>
      <c r="HI234">
        <v>0</v>
      </c>
      <c r="HJ234">
        <v>0</v>
      </c>
      <c r="HK234">
        <v>-1</v>
      </c>
      <c r="HL234">
        <v>-1</v>
      </c>
      <c r="HM234">
        <v>-1</v>
      </c>
      <c r="HN234">
        <v>-1</v>
      </c>
      <c r="HO234">
        <v>-1</v>
      </c>
      <c r="HP234">
        <v>-1</v>
      </c>
      <c r="HQ234">
        <v>-1</v>
      </c>
      <c r="HR234">
        <v>0</v>
      </c>
      <c r="HS234">
        <v>-1</v>
      </c>
      <c r="HT234">
        <v>1.3333333333333335</v>
      </c>
      <c r="HU234">
        <v>1.3333333333333335</v>
      </c>
      <c r="HV234">
        <v>1.3333333333333335</v>
      </c>
      <c r="HW234">
        <v>1.3333333333333335</v>
      </c>
      <c r="HX234">
        <v>1.3333333333333335</v>
      </c>
      <c r="HY234">
        <v>0</v>
      </c>
      <c r="HZ234">
        <v>0</v>
      </c>
    </row>
    <row r="235" spans="1:240" x14ac:dyDescent="0.35">
      <c r="A235" t="s">
        <v>1057</v>
      </c>
      <c r="B235">
        <v>1.8333333333333335</v>
      </c>
      <c r="C235">
        <v>2.166666666666667</v>
      </c>
      <c r="D235">
        <v>3.333333333333333</v>
      </c>
      <c r="E235">
        <v>-1</v>
      </c>
      <c r="F235">
        <v>-1</v>
      </c>
      <c r="G235">
        <v>-1</v>
      </c>
      <c r="H235">
        <v>-1</v>
      </c>
      <c r="I235">
        <v>3.333333333333333</v>
      </c>
      <c r="J235">
        <v>-1</v>
      </c>
      <c r="K235">
        <v>-1</v>
      </c>
      <c r="L235">
        <v>3</v>
      </c>
      <c r="M235">
        <v>2.3333333333333335</v>
      </c>
      <c r="N235">
        <v>-1</v>
      </c>
      <c r="O235">
        <v>3</v>
      </c>
      <c r="P235">
        <v>3.333333333333333</v>
      </c>
      <c r="Q235">
        <v>-1</v>
      </c>
      <c r="R235">
        <v>-1</v>
      </c>
      <c r="S235">
        <v>3.333333333333333</v>
      </c>
      <c r="T235">
        <v>3.1666666666666665</v>
      </c>
      <c r="U235">
        <v>3.333333333333333</v>
      </c>
      <c r="V235">
        <v>1.5</v>
      </c>
      <c r="W235">
        <v>1.5</v>
      </c>
      <c r="X235">
        <v>-1</v>
      </c>
      <c r="Y235">
        <v>3.333333333333333</v>
      </c>
      <c r="Z235">
        <v>3.333333333333333</v>
      </c>
      <c r="AA235">
        <v>3.333333333333333</v>
      </c>
      <c r="AB235">
        <v>1.6666666666666667</v>
      </c>
      <c r="AC235">
        <v>1.6666666666666667</v>
      </c>
      <c r="AD235">
        <v>0.66666666666666663</v>
      </c>
      <c r="AE235">
        <v>-1</v>
      </c>
      <c r="AF235">
        <v>-1</v>
      </c>
      <c r="AG235">
        <v>-1</v>
      </c>
      <c r="AH235">
        <v>-1</v>
      </c>
      <c r="AI235">
        <v>-1</v>
      </c>
      <c r="AJ235">
        <v>-1</v>
      </c>
      <c r="AK235">
        <v>-1</v>
      </c>
      <c r="AL235">
        <v>-1</v>
      </c>
      <c r="AM235">
        <v>-1</v>
      </c>
      <c r="AN235">
        <v>1.5</v>
      </c>
      <c r="AO235">
        <v>-1</v>
      </c>
      <c r="AP235">
        <v>-1</v>
      </c>
      <c r="AQ235">
        <v>-1</v>
      </c>
      <c r="AR235">
        <v>-1</v>
      </c>
      <c r="AS235">
        <v>-1</v>
      </c>
      <c r="AT235">
        <v>-1</v>
      </c>
      <c r="AU235">
        <v>-1</v>
      </c>
      <c r="AV235">
        <v>-1</v>
      </c>
      <c r="AW235">
        <v>-1</v>
      </c>
      <c r="AX235">
        <v>-1</v>
      </c>
      <c r="AY235">
        <v>-1</v>
      </c>
      <c r="AZ235">
        <v>-1</v>
      </c>
      <c r="BA235">
        <v>-1</v>
      </c>
      <c r="BB235">
        <v>-1</v>
      </c>
      <c r="BC235">
        <v>-1</v>
      </c>
      <c r="BD235">
        <v>-1</v>
      </c>
      <c r="BE235">
        <v>0.5</v>
      </c>
      <c r="BF235">
        <v>-1</v>
      </c>
      <c r="BG235">
        <v>0.5</v>
      </c>
      <c r="BH235">
        <v>0.5</v>
      </c>
      <c r="BI235">
        <v>-1</v>
      </c>
      <c r="BJ235">
        <v>1.8333333333333335</v>
      </c>
      <c r="BK235">
        <v>-1</v>
      </c>
      <c r="BL235">
        <v>-1</v>
      </c>
      <c r="BM235">
        <v>-1</v>
      </c>
      <c r="BN235">
        <v>-1</v>
      </c>
      <c r="BO235">
        <v>-1</v>
      </c>
      <c r="BP235">
        <v>-1</v>
      </c>
      <c r="BQ235">
        <v>-1</v>
      </c>
      <c r="BR235">
        <v>-1</v>
      </c>
      <c r="BS235">
        <v>-1</v>
      </c>
      <c r="BT235">
        <v>2</v>
      </c>
      <c r="BU235">
        <v>-1</v>
      </c>
      <c r="BV235">
        <v>-1</v>
      </c>
      <c r="BW235">
        <v>-1</v>
      </c>
      <c r="BX235">
        <v>-1</v>
      </c>
      <c r="BY235">
        <v>-1</v>
      </c>
      <c r="BZ235">
        <v>-1</v>
      </c>
      <c r="CA235">
        <v>-1</v>
      </c>
      <c r="CB235">
        <v>0.83333333333333326</v>
      </c>
      <c r="CC235">
        <v>-1</v>
      </c>
      <c r="CD235">
        <v>0</v>
      </c>
      <c r="CE235">
        <v>-1</v>
      </c>
      <c r="CF235">
        <v>2</v>
      </c>
      <c r="CG235">
        <v>-1</v>
      </c>
      <c r="CH235">
        <v>-1</v>
      </c>
      <c r="CI235">
        <v>-1</v>
      </c>
      <c r="CJ235">
        <v>-1</v>
      </c>
      <c r="CK235">
        <v>-1</v>
      </c>
      <c r="CL235">
        <v>-1</v>
      </c>
      <c r="CM235">
        <v>-1</v>
      </c>
      <c r="CN235">
        <v>-1</v>
      </c>
      <c r="CO235">
        <v>-1</v>
      </c>
      <c r="CP235">
        <v>-1</v>
      </c>
      <c r="CQ235">
        <v>-1</v>
      </c>
      <c r="CR235">
        <v>1</v>
      </c>
      <c r="CS235">
        <v>-1</v>
      </c>
      <c r="CT235">
        <v>-1</v>
      </c>
      <c r="CU235">
        <v>1.8333333333333335</v>
      </c>
      <c r="CV235">
        <v>-1</v>
      </c>
      <c r="CW235">
        <v>-1</v>
      </c>
      <c r="CX235">
        <v>-1</v>
      </c>
      <c r="CY235">
        <v>-1</v>
      </c>
      <c r="CZ235">
        <v>-1</v>
      </c>
      <c r="DA235">
        <v>-1</v>
      </c>
      <c r="DB235">
        <v>-1</v>
      </c>
      <c r="DC235">
        <v>-1</v>
      </c>
      <c r="DD235">
        <v>0.5</v>
      </c>
      <c r="DE235">
        <v>-1</v>
      </c>
      <c r="DF235">
        <v>-1</v>
      </c>
      <c r="DG235">
        <v>-1</v>
      </c>
      <c r="DH235">
        <v>-1</v>
      </c>
      <c r="DI235">
        <v>-1</v>
      </c>
      <c r="DJ235">
        <v>-1</v>
      </c>
      <c r="DK235">
        <v>-1</v>
      </c>
      <c r="DL235">
        <v>-1</v>
      </c>
      <c r="DM235">
        <v>-1</v>
      </c>
      <c r="DN235">
        <v>-1</v>
      </c>
      <c r="DO235">
        <v>-1</v>
      </c>
      <c r="DP235">
        <v>-1</v>
      </c>
      <c r="DQ235">
        <v>-1</v>
      </c>
      <c r="DR235">
        <v>2.3333333333333335</v>
      </c>
      <c r="DS235">
        <v>1.6666666666666667</v>
      </c>
      <c r="DT235">
        <v>-1</v>
      </c>
      <c r="DU235">
        <v>-1</v>
      </c>
      <c r="DV235">
        <v>-1</v>
      </c>
      <c r="DW235">
        <v>0.5</v>
      </c>
      <c r="DX235">
        <v>-1</v>
      </c>
      <c r="DY235">
        <v>-1</v>
      </c>
      <c r="DZ235">
        <v>-1</v>
      </c>
      <c r="EA235">
        <v>0.66666666666666663</v>
      </c>
      <c r="EB235">
        <v>-1</v>
      </c>
      <c r="EC235">
        <v>0.5</v>
      </c>
      <c r="ED235">
        <v>-1</v>
      </c>
      <c r="EE235">
        <v>-1</v>
      </c>
      <c r="EF235">
        <v>0.66666666666666663</v>
      </c>
      <c r="EG235">
        <v>-1</v>
      </c>
      <c r="EH235">
        <v>0.5</v>
      </c>
      <c r="EI235">
        <v>-1</v>
      </c>
      <c r="EJ235">
        <v>-1</v>
      </c>
      <c r="EK235">
        <v>-1</v>
      </c>
      <c r="EL235">
        <v>2</v>
      </c>
      <c r="EM235">
        <v>-1</v>
      </c>
      <c r="EN235">
        <v>-1</v>
      </c>
      <c r="EO235">
        <v>0.5</v>
      </c>
      <c r="EP235">
        <v>0.66666666666666663</v>
      </c>
      <c r="EQ235">
        <v>-1</v>
      </c>
      <c r="ER235">
        <v>-1</v>
      </c>
      <c r="ES235">
        <v>-1</v>
      </c>
      <c r="ET235">
        <v>-1</v>
      </c>
      <c r="EU235">
        <v>-1</v>
      </c>
      <c r="EV235">
        <v>-1</v>
      </c>
      <c r="EW235">
        <v>0.83333333333333326</v>
      </c>
      <c r="EX235">
        <v>0</v>
      </c>
      <c r="EY235">
        <v>2.833333333333333</v>
      </c>
      <c r="EZ235">
        <v>0.5</v>
      </c>
      <c r="FA235">
        <v>0</v>
      </c>
      <c r="FB235">
        <v>-1</v>
      </c>
      <c r="FC235">
        <v>-1</v>
      </c>
      <c r="FD235">
        <v>-1</v>
      </c>
      <c r="FE235">
        <v>3.333333333333333</v>
      </c>
      <c r="FF235">
        <v>3.333333333333333</v>
      </c>
      <c r="FG235">
        <v>2.833333333333333</v>
      </c>
      <c r="FH235">
        <v>2</v>
      </c>
      <c r="FI235">
        <v>-1</v>
      </c>
      <c r="FJ235">
        <v>0</v>
      </c>
      <c r="FK235">
        <v>-1</v>
      </c>
      <c r="FL235">
        <v>-1</v>
      </c>
      <c r="FM235">
        <v>-1</v>
      </c>
      <c r="FN235">
        <v>1.5</v>
      </c>
      <c r="FO235">
        <v>2</v>
      </c>
      <c r="FP235">
        <v>2</v>
      </c>
      <c r="FQ235">
        <v>1.5</v>
      </c>
      <c r="FR235">
        <v>1.5</v>
      </c>
      <c r="FS235">
        <v>1.5</v>
      </c>
      <c r="FT235">
        <v>1.5</v>
      </c>
      <c r="FU235">
        <v>-1</v>
      </c>
      <c r="FV235">
        <v>-1</v>
      </c>
      <c r="FW235">
        <v>0.5</v>
      </c>
      <c r="FX235">
        <v>0.5</v>
      </c>
      <c r="FY235">
        <v>-1</v>
      </c>
      <c r="FZ235">
        <v>-1</v>
      </c>
      <c r="GA235">
        <v>0.5</v>
      </c>
      <c r="GB235">
        <v>2.3333333333333335</v>
      </c>
      <c r="GC235">
        <v>0</v>
      </c>
      <c r="GD235">
        <v>-1</v>
      </c>
      <c r="GE235">
        <v>0</v>
      </c>
      <c r="GF235">
        <v>-1</v>
      </c>
      <c r="GG235">
        <v>-1</v>
      </c>
      <c r="GH235">
        <v>2.3333333333333335</v>
      </c>
      <c r="GI235">
        <v>-1</v>
      </c>
      <c r="GJ235">
        <v>2.3333333333333335</v>
      </c>
      <c r="GK235">
        <v>2.3333333333333335</v>
      </c>
      <c r="GL235">
        <v>0</v>
      </c>
      <c r="GM235">
        <v>-1</v>
      </c>
      <c r="GN235">
        <v>1.1666666666666667</v>
      </c>
      <c r="GO235">
        <v>-1</v>
      </c>
      <c r="GP235">
        <v>-1</v>
      </c>
      <c r="GQ235">
        <v>-1</v>
      </c>
      <c r="GR235">
        <v>-1</v>
      </c>
      <c r="GS235">
        <v>1</v>
      </c>
      <c r="GT235">
        <v>1.3333333333333335</v>
      </c>
      <c r="GU235">
        <v>2.3333333333333335</v>
      </c>
      <c r="GV235">
        <v>2.3333333333333335</v>
      </c>
      <c r="GW235">
        <v>2.3333333333333335</v>
      </c>
      <c r="GX235">
        <v>2.3333333333333335</v>
      </c>
      <c r="GY235">
        <v>2.3333333333333335</v>
      </c>
      <c r="GZ235">
        <v>2.166666666666667</v>
      </c>
      <c r="HA235">
        <v>2.166666666666667</v>
      </c>
      <c r="HB235">
        <v>-1</v>
      </c>
      <c r="HC235">
        <v>0.5</v>
      </c>
      <c r="HD235">
        <v>2.3333333333333335</v>
      </c>
      <c r="HE235">
        <v>2.3333333333333335</v>
      </c>
      <c r="HF235">
        <v>1.6666666666666667</v>
      </c>
      <c r="HG235">
        <v>2.3333333333333335</v>
      </c>
      <c r="HH235">
        <v>3.333333333333333</v>
      </c>
      <c r="HI235">
        <v>0</v>
      </c>
      <c r="HJ235">
        <v>0</v>
      </c>
      <c r="HK235">
        <v>-1</v>
      </c>
      <c r="HL235">
        <v>-1</v>
      </c>
      <c r="HM235">
        <v>-1</v>
      </c>
      <c r="HN235">
        <v>-1</v>
      </c>
      <c r="HO235">
        <v>-1</v>
      </c>
      <c r="HP235">
        <v>-1</v>
      </c>
      <c r="HQ235">
        <v>-1</v>
      </c>
      <c r="HR235">
        <v>1</v>
      </c>
      <c r="HS235">
        <v>-1</v>
      </c>
      <c r="HT235">
        <v>2.3333333333333335</v>
      </c>
      <c r="HU235">
        <v>2.3333333333333335</v>
      </c>
      <c r="HV235">
        <v>2.3333333333333335</v>
      </c>
      <c r="HW235">
        <v>2.3333333333333335</v>
      </c>
      <c r="HX235">
        <v>2.3333333333333335</v>
      </c>
      <c r="HY235">
        <v>1</v>
      </c>
      <c r="HZ235">
        <v>1</v>
      </c>
      <c r="IA235">
        <v>0</v>
      </c>
    </row>
    <row r="236" spans="1:240" x14ac:dyDescent="0.35">
      <c r="A236" t="s">
        <v>1058</v>
      </c>
      <c r="B236">
        <v>3.4999999999999996</v>
      </c>
      <c r="C236">
        <v>3.833333333333333</v>
      </c>
      <c r="D236">
        <v>3.9999999999999996</v>
      </c>
      <c r="E236">
        <v>0</v>
      </c>
      <c r="F236">
        <v>-1</v>
      </c>
      <c r="G236">
        <v>-1</v>
      </c>
      <c r="H236">
        <v>-1</v>
      </c>
      <c r="I236">
        <v>3.9999999999999996</v>
      </c>
      <c r="J236">
        <v>1</v>
      </c>
      <c r="K236">
        <v>-1</v>
      </c>
      <c r="L236">
        <v>3.6666666666666665</v>
      </c>
      <c r="M236">
        <v>3.833333333333333</v>
      </c>
      <c r="N236">
        <v>1</v>
      </c>
      <c r="O236">
        <v>3.6666666666666665</v>
      </c>
      <c r="P236">
        <v>3.9999999999999996</v>
      </c>
      <c r="Q236">
        <v>0.5</v>
      </c>
      <c r="R236">
        <v>-1</v>
      </c>
      <c r="S236">
        <v>3.9999999999999996</v>
      </c>
      <c r="T236">
        <v>3.9999999999999996</v>
      </c>
      <c r="U236">
        <v>3.9999999999999996</v>
      </c>
      <c r="V236">
        <v>3.1666666666666665</v>
      </c>
      <c r="W236">
        <v>2.6666666666666665</v>
      </c>
      <c r="X236">
        <v>-1</v>
      </c>
      <c r="Y236">
        <v>3.9999999999999996</v>
      </c>
      <c r="Z236">
        <v>3.9999999999999996</v>
      </c>
      <c r="AA236">
        <v>3.9999999999999996</v>
      </c>
      <c r="AB236">
        <v>3.333333333333333</v>
      </c>
      <c r="AC236">
        <v>3.333333333333333</v>
      </c>
      <c r="AD236">
        <v>2.3333333333333335</v>
      </c>
      <c r="AE236">
        <v>1.3333333333333333</v>
      </c>
      <c r="AF236">
        <v>0</v>
      </c>
      <c r="AG236">
        <v>0.16666666666666666</v>
      </c>
      <c r="AH236">
        <v>-1</v>
      </c>
      <c r="AI236">
        <v>-1</v>
      </c>
      <c r="AJ236">
        <v>-1</v>
      </c>
      <c r="AK236">
        <v>-1</v>
      </c>
      <c r="AL236">
        <v>-1</v>
      </c>
      <c r="AM236">
        <v>-1</v>
      </c>
      <c r="AN236">
        <v>3.1666666666666665</v>
      </c>
      <c r="AO236">
        <v>-1</v>
      </c>
      <c r="AP236">
        <v>-1</v>
      </c>
      <c r="AQ236">
        <v>-1</v>
      </c>
      <c r="AR236">
        <v>0</v>
      </c>
      <c r="AS236">
        <v>-1</v>
      </c>
      <c r="AT236">
        <v>1</v>
      </c>
      <c r="AU236">
        <v>1</v>
      </c>
      <c r="AV236">
        <v>-1</v>
      </c>
      <c r="AW236">
        <v>-1</v>
      </c>
      <c r="AX236">
        <v>0.5</v>
      </c>
      <c r="AY236">
        <v>-1</v>
      </c>
      <c r="AZ236">
        <v>-1</v>
      </c>
      <c r="BA236">
        <v>-1</v>
      </c>
      <c r="BB236">
        <v>-1</v>
      </c>
      <c r="BC236">
        <v>-1</v>
      </c>
      <c r="BD236">
        <v>2.166666666666667</v>
      </c>
      <c r="BE236">
        <v>2.166666666666667</v>
      </c>
      <c r="BF236">
        <v>-1</v>
      </c>
      <c r="BG236">
        <v>2.166666666666667</v>
      </c>
      <c r="BH236">
        <v>2.166666666666667</v>
      </c>
      <c r="BI236">
        <v>-1</v>
      </c>
      <c r="BJ236">
        <v>3.4999999999999996</v>
      </c>
      <c r="BK236">
        <v>-1</v>
      </c>
      <c r="BL236">
        <v>1.5</v>
      </c>
      <c r="BM236">
        <v>0</v>
      </c>
      <c r="BN236">
        <v>-1</v>
      </c>
      <c r="BO236">
        <v>-1</v>
      </c>
      <c r="BP236">
        <v>-1</v>
      </c>
      <c r="BQ236">
        <v>-1</v>
      </c>
      <c r="BR236">
        <v>2.666666666666667</v>
      </c>
      <c r="BS236">
        <v>1</v>
      </c>
      <c r="BT236">
        <v>3.6666666666666665</v>
      </c>
      <c r="BU236">
        <v>-1</v>
      </c>
      <c r="BV236">
        <v>1.1666666666666667</v>
      </c>
      <c r="BW236">
        <v>-1</v>
      </c>
      <c r="BX236">
        <v>-1</v>
      </c>
      <c r="BY236">
        <v>-1</v>
      </c>
      <c r="BZ236">
        <v>0</v>
      </c>
      <c r="CA236">
        <v>-1</v>
      </c>
      <c r="CB236">
        <v>2.3333333333333335</v>
      </c>
      <c r="CC236">
        <v>-1</v>
      </c>
      <c r="CD236">
        <v>1.6666666666666667</v>
      </c>
      <c r="CE236">
        <v>0.66666666666666663</v>
      </c>
      <c r="CF236">
        <v>3.6666666666666665</v>
      </c>
      <c r="CG236">
        <v>0.16666666666666666</v>
      </c>
      <c r="CH236">
        <v>-1</v>
      </c>
      <c r="CI236">
        <v>-1</v>
      </c>
      <c r="CJ236">
        <v>-1</v>
      </c>
      <c r="CK236">
        <v>-1</v>
      </c>
      <c r="CL236">
        <v>2.666666666666667</v>
      </c>
      <c r="CM236">
        <v>-1</v>
      </c>
      <c r="CN236">
        <v>-1</v>
      </c>
      <c r="CO236">
        <v>2.166666666666667</v>
      </c>
      <c r="CP236">
        <v>-1</v>
      </c>
      <c r="CQ236">
        <v>-1</v>
      </c>
      <c r="CR236">
        <v>2.666666666666667</v>
      </c>
      <c r="CS236">
        <v>-1</v>
      </c>
      <c r="CT236">
        <v>-1</v>
      </c>
      <c r="CU236">
        <v>3.4999999999999996</v>
      </c>
      <c r="CV236">
        <v>-1</v>
      </c>
      <c r="CW236">
        <v>-1</v>
      </c>
      <c r="CX236">
        <v>-1</v>
      </c>
      <c r="CY236">
        <v>-1</v>
      </c>
      <c r="CZ236">
        <v>-1</v>
      </c>
      <c r="DA236">
        <v>-1</v>
      </c>
      <c r="DB236">
        <v>1</v>
      </c>
      <c r="DC236">
        <v>-1</v>
      </c>
      <c r="DD236">
        <v>2.3333333333333335</v>
      </c>
      <c r="DE236">
        <v>0.66666666666666663</v>
      </c>
      <c r="DF236">
        <v>1.1666666666666665</v>
      </c>
      <c r="DG236">
        <v>-1</v>
      </c>
      <c r="DH236">
        <v>1.3333333333333333</v>
      </c>
      <c r="DI236">
        <v>1.6666666666666667</v>
      </c>
      <c r="DJ236">
        <v>-1</v>
      </c>
      <c r="DK236">
        <v>-1</v>
      </c>
      <c r="DL236">
        <v>2.3333333333333335</v>
      </c>
      <c r="DM236">
        <v>-1</v>
      </c>
      <c r="DN236">
        <v>-1</v>
      </c>
      <c r="DO236">
        <v>1.1666666666666665</v>
      </c>
      <c r="DP236">
        <v>-1</v>
      </c>
      <c r="DQ236">
        <v>1.6666666666666667</v>
      </c>
      <c r="DR236">
        <v>3.9999999999999996</v>
      </c>
      <c r="DS236">
        <v>3.333333333333333</v>
      </c>
      <c r="DT236">
        <v>2.666666666666667</v>
      </c>
      <c r="DU236">
        <v>-1</v>
      </c>
      <c r="DV236">
        <v>-1</v>
      </c>
      <c r="DW236">
        <v>2.166666666666667</v>
      </c>
      <c r="DX236">
        <v>-1</v>
      </c>
      <c r="DY236">
        <v>0.5</v>
      </c>
      <c r="DZ236">
        <v>0</v>
      </c>
      <c r="EA236">
        <v>2.3333333333333335</v>
      </c>
      <c r="EB236">
        <v>-1</v>
      </c>
      <c r="EC236">
        <v>2.166666666666667</v>
      </c>
      <c r="ED236">
        <v>-1</v>
      </c>
      <c r="EE236">
        <v>-1</v>
      </c>
      <c r="EF236">
        <v>2.166666666666667</v>
      </c>
      <c r="EG236">
        <v>-1</v>
      </c>
      <c r="EH236">
        <v>2.166666666666667</v>
      </c>
      <c r="EI236">
        <v>1</v>
      </c>
      <c r="EJ236">
        <v>-1</v>
      </c>
      <c r="EK236">
        <v>-1</v>
      </c>
      <c r="EL236">
        <v>2</v>
      </c>
      <c r="EM236">
        <v>2.166666666666667</v>
      </c>
      <c r="EN236">
        <v>-1</v>
      </c>
      <c r="EO236">
        <v>2.166666666666667</v>
      </c>
      <c r="EP236">
        <v>2.5</v>
      </c>
      <c r="EQ236">
        <v>0.66666666666666663</v>
      </c>
      <c r="ER236">
        <v>-1</v>
      </c>
      <c r="ES236">
        <v>-1</v>
      </c>
      <c r="ET236">
        <v>-1</v>
      </c>
      <c r="EU236">
        <v>-1</v>
      </c>
      <c r="EV236">
        <v>-1</v>
      </c>
      <c r="EW236">
        <v>2.5</v>
      </c>
      <c r="EX236">
        <v>1.1666666666666667</v>
      </c>
      <c r="EY236">
        <v>3.4999999999999996</v>
      </c>
      <c r="EZ236">
        <v>1.6666666666666667</v>
      </c>
      <c r="FA236">
        <v>1.1666666666666667</v>
      </c>
      <c r="FB236">
        <v>0</v>
      </c>
      <c r="FC236">
        <v>2.166666666666667</v>
      </c>
      <c r="FD236">
        <v>0.66666666666666663</v>
      </c>
      <c r="FE236">
        <v>3.9999999999999996</v>
      </c>
      <c r="FF236">
        <v>3.9999999999999996</v>
      </c>
      <c r="FG236">
        <v>3.4999999999999996</v>
      </c>
      <c r="FH236">
        <v>2</v>
      </c>
      <c r="FI236">
        <v>-1</v>
      </c>
      <c r="FJ236">
        <v>1.1666666666666667</v>
      </c>
      <c r="FK236">
        <v>-1</v>
      </c>
      <c r="FL236">
        <v>0.16666666666666666</v>
      </c>
      <c r="FM236">
        <v>-1</v>
      </c>
      <c r="FN236">
        <v>3</v>
      </c>
      <c r="FO236">
        <v>2</v>
      </c>
      <c r="FP236">
        <v>2.5</v>
      </c>
      <c r="FQ236">
        <v>3</v>
      </c>
      <c r="FR236">
        <v>3</v>
      </c>
      <c r="FS236">
        <v>3</v>
      </c>
      <c r="FT236">
        <v>3</v>
      </c>
      <c r="FU236">
        <v>-1</v>
      </c>
      <c r="FV236">
        <v>-1</v>
      </c>
      <c r="FW236">
        <v>2.166666666666667</v>
      </c>
      <c r="FX236">
        <v>2.166666666666667</v>
      </c>
      <c r="FY236">
        <v>1.1666666666666665</v>
      </c>
      <c r="FZ236">
        <v>-1</v>
      </c>
      <c r="GA236">
        <v>2.166666666666667</v>
      </c>
      <c r="GB236">
        <v>3.9999999999999996</v>
      </c>
      <c r="GC236">
        <v>1</v>
      </c>
      <c r="GD236">
        <v>0</v>
      </c>
      <c r="GE236">
        <v>1</v>
      </c>
      <c r="GF236">
        <v>1.1666666666666667</v>
      </c>
      <c r="GG236">
        <v>0.16666666666666666</v>
      </c>
      <c r="GH236">
        <v>3.9999999999999996</v>
      </c>
      <c r="GI236">
        <v>0</v>
      </c>
      <c r="GJ236">
        <v>3.9999999999999996</v>
      </c>
      <c r="GK236">
        <v>3.9999999999999996</v>
      </c>
      <c r="GL236">
        <v>1.1666666666666667</v>
      </c>
      <c r="GM236">
        <v>0.5</v>
      </c>
      <c r="GN236">
        <v>3</v>
      </c>
      <c r="GO236">
        <v>2.666666666666667</v>
      </c>
      <c r="GP236">
        <v>1.6666666666666665</v>
      </c>
      <c r="GQ236">
        <v>-1</v>
      </c>
      <c r="GR236">
        <v>-1</v>
      </c>
      <c r="GS236">
        <v>2.166666666666667</v>
      </c>
      <c r="GT236">
        <v>2.9999999999999996</v>
      </c>
      <c r="GU236">
        <v>3.9999999999999996</v>
      </c>
      <c r="GV236">
        <v>3.9999999999999996</v>
      </c>
      <c r="GW236">
        <v>3.9999999999999996</v>
      </c>
      <c r="GX236">
        <v>3.9999999999999996</v>
      </c>
      <c r="GY236">
        <v>3.9999999999999996</v>
      </c>
      <c r="GZ236">
        <v>3.9999999999999996</v>
      </c>
      <c r="HA236">
        <v>3.9999999999999996</v>
      </c>
      <c r="HB236">
        <v>1</v>
      </c>
      <c r="HC236">
        <v>2.166666666666667</v>
      </c>
      <c r="HD236">
        <v>3.9999999999999996</v>
      </c>
      <c r="HE236">
        <v>3.9999999999999996</v>
      </c>
      <c r="HF236">
        <v>3.4999999999999996</v>
      </c>
      <c r="HG236">
        <v>3.9999999999999996</v>
      </c>
      <c r="HH236">
        <v>3.9999999999999996</v>
      </c>
      <c r="HI236">
        <v>1</v>
      </c>
      <c r="HJ236">
        <v>1.6666666666666667</v>
      </c>
      <c r="HK236">
        <v>-1</v>
      </c>
      <c r="HL236">
        <v>1.1666666666666665</v>
      </c>
      <c r="HM236">
        <v>-1</v>
      </c>
      <c r="HN236">
        <v>-1</v>
      </c>
      <c r="HO236">
        <v>-1</v>
      </c>
      <c r="HP236">
        <v>-1</v>
      </c>
      <c r="HQ236">
        <v>-1</v>
      </c>
      <c r="HR236">
        <v>2.8333333333333335</v>
      </c>
      <c r="HS236">
        <v>-1</v>
      </c>
      <c r="HT236">
        <v>3.9999999999999996</v>
      </c>
      <c r="HU236">
        <v>3.9999999999999996</v>
      </c>
      <c r="HV236">
        <v>3.9999999999999996</v>
      </c>
      <c r="HW236">
        <v>3.9999999999999996</v>
      </c>
      <c r="HX236">
        <v>3.9999999999999996</v>
      </c>
      <c r="HY236">
        <v>2.8333333333333335</v>
      </c>
      <c r="HZ236">
        <v>2.8333333333333335</v>
      </c>
      <c r="IA236">
        <v>1.8333333333333335</v>
      </c>
      <c r="IB236">
        <v>0</v>
      </c>
    </row>
    <row r="237" spans="1:240" x14ac:dyDescent="0.35">
      <c r="A237" t="s">
        <v>1059</v>
      </c>
      <c r="B237">
        <v>2.9999999999999996</v>
      </c>
      <c r="C237">
        <v>3.4999999999999996</v>
      </c>
      <c r="D237">
        <v>3.4999999999999996</v>
      </c>
      <c r="E237">
        <v>1</v>
      </c>
      <c r="F237">
        <v>1.6666666666666667</v>
      </c>
      <c r="G237">
        <v>1</v>
      </c>
      <c r="H237">
        <v>1</v>
      </c>
      <c r="I237">
        <v>3.4999999999999996</v>
      </c>
      <c r="J237">
        <v>1.8333333333333335</v>
      </c>
      <c r="K237">
        <v>-1</v>
      </c>
      <c r="L237">
        <v>3.4999999999999996</v>
      </c>
      <c r="M237">
        <v>3.4999999999999996</v>
      </c>
      <c r="N237">
        <v>2.1666666666666665</v>
      </c>
      <c r="O237">
        <v>3.4999999999999996</v>
      </c>
      <c r="P237">
        <v>3.4999999999999996</v>
      </c>
      <c r="Q237">
        <v>1</v>
      </c>
      <c r="R237">
        <v>0</v>
      </c>
      <c r="S237">
        <v>3.4999999999999996</v>
      </c>
      <c r="T237">
        <v>3.4999999999999996</v>
      </c>
      <c r="U237">
        <v>3.4999999999999996</v>
      </c>
      <c r="V237">
        <v>2.9999999999999996</v>
      </c>
      <c r="W237">
        <v>2.4999999999999996</v>
      </c>
      <c r="X237">
        <v>1</v>
      </c>
      <c r="Y237">
        <v>3.4999999999999996</v>
      </c>
      <c r="Z237">
        <v>3.4999999999999996</v>
      </c>
      <c r="AA237">
        <v>3.4999999999999996</v>
      </c>
      <c r="AB237">
        <v>2.9999999999999996</v>
      </c>
      <c r="AC237">
        <v>2.9999999999999996</v>
      </c>
      <c r="AD237">
        <v>2.9999999999999996</v>
      </c>
      <c r="AE237">
        <v>2</v>
      </c>
      <c r="AF237">
        <v>1</v>
      </c>
      <c r="AG237">
        <v>1.3333333333333335</v>
      </c>
      <c r="AH237">
        <v>-1</v>
      </c>
      <c r="AI237">
        <v>0.66666666666666663</v>
      </c>
      <c r="AJ237">
        <v>0.66666666666666663</v>
      </c>
      <c r="AK237">
        <v>-1</v>
      </c>
      <c r="AL237">
        <v>-1</v>
      </c>
      <c r="AM237">
        <v>-1</v>
      </c>
      <c r="AN237">
        <v>2.9999999999999996</v>
      </c>
      <c r="AO237">
        <v>-1</v>
      </c>
      <c r="AP237">
        <v>-1</v>
      </c>
      <c r="AQ237">
        <v>-1</v>
      </c>
      <c r="AR237">
        <v>1</v>
      </c>
      <c r="AS237">
        <v>-1</v>
      </c>
      <c r="AT237">
        <v>1.8333333333333335</v>
      </c>
      <c r="AU237">
        <v>1.8333333333333335</v>
      </c>
      <c r="AV237">
        <v>-1</v>
      </c>
      <c r="AW237">
        <v>1</v>
      </c>
      <c r="AX237">
        <v>1.5</v>
      </c>
      <c r="AY237">
        <v>-1</v>
      </c>
      <c r="AZ237">
        <v>-1</v>
      </c>
      <c r="BA237">
        <v>-1</v>
      </c>
      <c r="BB237">
        <v>-1</v>
      </c>
      <c r="BC237">
        <v>-1</v>
      </c>
      <c r="BD237">
        <v>2.9999999999999996</v>
      </c>
      <c r="BE237">
        <v>2.9999999999999996</v>
      </c>
      <c r="BF237">
        <v>-1</v>
      </c>
      <c r="BG237">
        <v>2.9999999999999996</v>
      </c>
      <c r="BH237">
        <v>2.9999999999999996</v>
      </c>
      <c r="BI237">
        <v>-1</v>
      </c>
      <c r="BJ237">
        <v>2.9999999999999996</v>
      </c>
      <c r="BK237">
        <v>0</v>
      </c>
      <c r="BL237">
        <v>2</v>
      </c>
      <c r="BM237">
        <v>1</v>
      </c>
      <c r="BN237">
        <v>1</v>
      </c>
      <c r="BO237">
        <v>1</v>
      </c>
      <c r="BP237">
        <v>-1</v>
      </c>
      <c r="BQ237">
        <v>-1</v>
      </c>
      <c r="BR237">
        <v>3.4999999999999996</v>
      </c>
      <c r="BS237">
        <v>1.5</v>
      </c>
      <c r="BT237">
        <v>3.4999999999999996</v>
      </c>
      <c r="BU237">
        <v>-1</v>
      </c>
      <c r="BV237">
        <v>2.4999999999999996</v>
      </c>
      <c r="BW237">
        <v>-1</v>
      </c>
      <c r="BX237">
        <v>-1</v>
      </c>
      <c r="BY237">
        <v>-1</v>
      </c>
      <c r="BZ237">
        <v>1.3333333333333335</v>
      </c>
      <c r="CA237">
        <v>1</v>
      </c>
      <c r="CB237">
        <v>2.9999999999999996</v>
      </c>
      <c r="CC237">
        <v>0.16666666666666666</v>
      </c>
      <c r="CD237">
        <v>2.833333333333333</v>
      </c>
      <c r="CE237">
        <v>2</v>
      </c>
      <c r="CF237">
        <v>3.4999999999999996</v>
      </c>
      <c r="CG237">
        <v>1.3333333333333335</v>
      </c>
      <c r="CH237">
        <v>0</v>
      </c>
      <c r="CI237">
        <v>0</v>
      </c>
      <c r="CJ237">
        <v>1.1666666666666667</v>
      </c>
      <c r="CK237">
        <v>-1</v>
      </c>
      <c r="CL237">
        <v>3.4999999999999996</v>
      </c>
      <c r="CM237">
        <v>-1</v>
      </c>
      <c r="CN237">
        <v>-1</v>
      </c>
      <c r="CO237">
        <v>2.9999999999999996</v>
      </c>
      <c r="CP237">
        <v>0</v>
      </c>
      <c r="CQ237">
        <v>1</v>
      </c>
      <c r="CR237">
        <v>3.4999999999999996</v>
      </c>
      <c r="CS237">
        <v>-1</v>
      </c>
      <c r="CT237">
        <v>-1</v>
      </c>
      <c r="CU237">
        <v>2.9999999999999996</v>
      </c>
      <c r="CV237">
        <v>2</v>
      </c>
      <c r="CW237">
        <v>-1</v>
      </c>
      <c r="CX237">
        <v>-1</v>
      </c>
      <c r="CY237">
        <v>1</v>
      </c>
      <c r="CZ237">
        <v>-1</v>
      </c>
      <c r="DA237">
        <v>-1</v>
      </c>
      <c r="DB237">
        <v>1.5</v>
      </c>
      <c r="DC237">
        <v>0</v>
      </c>
      <c r="DD237">
        <v>2.9999999999999996</v>
      </c>
      <c r="DE237">
        <v>1.3333333333333335</v>
      </c>
      <c r="DF237">
        <v>2</v>
      </c>
      <c r="DG237">
        <v>-1</v>
      </c>
      <c r="DH237">
        <v>2</v>
      </c>
      <c r="DI237">
        <v>2.9999999999999996</v>
      </c>
      <c r="DJ237">
        <v>-1</v>
      </c>
      <c r="DK237">
        <v>-1</v>
      </c>
      <c r="DL237">
        <v>2.9999999999999996</v>
      </c>
      <c r="DM237">
        <v>0.66666666666666663</v>
      </c>
      <c r="DN237">
        <v>0</v>
      </c>
      <c r="DO237">
        <v>2</v>
      </c>
      <c r="DP237">
        <v>1</v>
      </c>
      <c r="DQ237">
        <v>2.833333333333333</v>
      </c>
      <c r="DR237">
        <v>3.4999999999999996</v>
      </c>
      <c r="DS237">
        <v>2.9999999999999996</v>
      </c>
      <c r="DT237">
        <v>3.4999999999999996</v>
      </c>
      <c r="DU237">
        <v>1</v>
      </c>
      <c r="DV237">
        <v>1.1666666666666667</v>
      </c>
      <c r="DW237">
        <v>2.9999999999999996</v>
      </c>
      <c r="DX237">
        <v>1</v>
      </c>
      <c r="DY237">
        <v>1.8333333333333335</v>
      </c>
      <c r="DZ237">
        <v>1.1666666666666667</v>
      </c>
      <c r="EA237">
        <v>2.9999999999999996</v>
      </c>
      <c r="EB237">
        <v>-1</v>
      </c>
      <c r="EC237">
        <v>2.9999999999999996</v>
      </c>
      <c r="ED237">
        <v>1.8333333333333335</v>
      </c>
      <c r="EE237">
        <v>0.16666666666666666</v>
      </c>
      <c r="EF237">
        <v>2.9999999999999996</v>
      </c>
      <c r="EG237">
        <v>0</v>
      </c>
      <c r="EH237">
        <v>2.9999999999999996</v>
      </c>
      <c r="EI237">
        <v>2</v>
      </c>
      <c r="EJ237">
        <v>0</v>
      </c>
      <c r="EK237">
        <v>-1</v>
      </c>
      <c r="EL237">
        <v>2.1666666666666665</v>
      </c>
      <c r="EM237">
        <v>2.833333333333333</v>
      </c>
      <c r="EN237">
        <v>-1</v>
      </c>
      <c r="EO237">
        <v>2.9999999999999996</v>
      </c>
      <c r="EP237">
        <v>2.9999999999999996</v>
      </c>
      <c r="EQ237">
        <v>1.6666666666666667</v>
      </c>
      <c r="ER237">
        <v>-1</v>
      </c>
      <c r="ES237">
        <v>-1</v>
      </c>
      <c r="ET237">
        <v>-1</v>
      </c>
      <c r="EU237">
        <v>-1</v>
      </c>
      <c r="EV237">
        <v>-1</v>
      </c>
      <c r="EW237">
        <v>2.9999999999999996</v>
      </c>
      <c r="EX237">
        <v>2.333333333333333</v>
      </c>
      <c r="EY237">
        <v>2.9999999999999996</v>
      </c>
      <c r="EZ237">
        <v>2.4999999999999996</v>
      </c>
      <c r="FA237">
        <v>2.333333333333333</v>
      </c>
      <c r="FB237">
        <v>1</v>
      </c>
      <c r="FC237">
        <v>2.833333333333333</v>
      </c>
      <c r="FD237">
        <v>1.6666666666666667</v>
      </c>
      <c r="FE237">
        <v>3.4999999999999996</v>
      </c>
      <c r="FF237">
        <v>3.4999999999999996</v>
      </c>
      <c r="FG237">
        <v>2.9999999999999996</v>
      </c>
      <c r="FH237">
        <v>2.1666666666666665</v>
      </c>
      <c r="FI237">
        <v>-1</v>
      </c>
      <c r="FJ237">
        <v>2.333333333333333</v>
      </c>
      <c r="FK237">
        <v>0.16666666666666666</v>
      </c>
      <c r="FL237">
        <v>1.3333333333333335</v>
      </c>
      <c r="FM237">
        <v>0</v>
      </c>
      <c r="FN237">
        <v>2.5</v>
      </c>
      <c r="FO237">
        <v>2.1666666666666665</v>
      </c>
      <c r="FP237">
        <v>2.6666666666666665</v>
      </c>
      <c r="FQ237">
        <v>2.5</v>
      </c>
      <c r="FR237">
        <v>2.5</v>
      </c>
      <c r="FS237">
        <v>2.5</v>
      </c>
      <c r="FT237">
        <v>2.5</v>
      </c>
      <c r="FU237">
        <v>1</v>
      </c>
      <c r="FV237">
        <v>1</v>
      </c>
      <c r="FW237">
        <v>2.9999999999999996</v>
      </c>
      <c r="FX237">
        <v>2.9999999999999996</v>
      </c>
      <c r="FY237">
        <v>2</v>
      </c>
      <c r="FZ237">
        <v>1.1666666666666667</v>
      </c>
      <c r="GA237">
        <v>2.9999999999999996</v>
      </c>
      <c r="GB237">
        <v>3.4999999999999996</v>
      </c>
      <c r="GC237">
        <v>2</v>
      </c>
      <c r="GD237">
        <v>1</v>
      </c>
      <c r="GE237">
        <v>2</v>
      </c>
      <c r="GF237">
        <v>2.4999999999999996</v>
      </c>
      <c r="GG237">
        <v>1.5000000000000002</v>
      </c>
      <c r="GH237">
        <v>3.4999999999999996</v>
      </c>
      <c r="GI237">
        <v>1.1666666666666667</v>
      </c>
      <c r="GJ237">
        <v>3.4999999999999996</v>
      </c>
      <c r="GK237">
        <v>3.4999999999999996</v>
      </c>
      <c r="GL237">
        <v>2.4999999999999996</v>
      </c>
      <c r="GM237">
        <v>1</v>
      </c>
      <c r="GN237">
        <v>3.4999999999999996</v>
      </c>
      <c r="GO237">
        <v>3.4999999999999996</v>
      </c>
      <c r="GP237">
        <v>2.5</v>
      </c>
      <c r="GQ237">
        <v>1.3333333333333335</v>
      </c>
      <c r="GR237">
        <v>-1</v>
      </c>
      <c r="GS237">
        <v>2.9999999999999996</v>
      </c>
      <c r="GT237">
        <v>2.9999999999999996</v>
      </c>
      <c r="GU237">
        <v>3.4999999999999996</v>
      </c>
      <c r="GV237">
        <v>3.4999999999999996</v>
      </c>
      <c r="GW237">
        <v>3.4999999999999996</v>
      </c>
      <c r="GX237">
        <v>3.4999999999999996</v>
      </c>
      <c r="GY237">
        <v>3.4999999999999996</v>
      </c>
      <c r="GZ237">
        <v>3.4999999999999996</v>
      </c>
      <c r="HA237">
        <v>3.4999999999999996</v>
      </c>
      <c r="HB237">
        <v>2</v>
      </c>
      <c r="HC237">
        <v>2.9999999999999996</v>
      </c>
      <c r="HD237">
        <v>3.4999999999999996</v>
      </c>
      <c r="HE237">
        <v>3.4999999999999996</v>
      </c>
      <c r="HF237">
        <v>2.9999999999999996</v>
      </c>
      <c r="HG237">
        <v>3.4999999999999996</v>
      </c>
      <c r="HH237">
        <v>3.4999999999999996</v>
      </c>
      <c r="HI237">
        <v>2</v>
      </c>
      <c r="HJ237">
        <v>2.9999999999999996</v>
      </c>
      <c r="HK237">
        <v>-1</v>
      </c>
      <c r="HL237">
        <v>2</v>
      </c>
      <c r="HM237">
        <v>-1</v>
      </c>
      <c r="HN237">
        <v>0.66666666666666663</v>
      </c>
      <c r="HO237">
        <v>0.66666666666666663</v>
      </c>
      <c r="HP237">
        <v>-1</v>
      </c>
      <c r="HQ237">
        <v>0</v>
      </c>
      <c r="HR237">
        <v>3.4999999999999996</v>
      </c>
      <c r="HS237">
        <v>0</v>
      </c>
      <c r="HT237">
        <v>3.4999999999999996</v>
      </c>
      <c r="HU237">
        <v>3.4999999999999996</v>
      </c>
      <c r="HV237">
        <v>3.4999999999999996</v>
      </c>
      <c r="HW237">
        <v>3.4999999999999996</v>
      </c>
      <c r="HX237">
        <v>3.4999999999999996</v>
      </c>
      <c r="HY237">
        <v>3.4999999999999996</v>
      </c>
      <c r="HZ237">
        <v>3.4999999999999996</v>
      </c>
      <c r="IA237">
        <v>2.9999999999999996</v>
      </c>
      <c r="IB237">
        <v>1.3333333333333335</v>
      </c>
      <c r="IC237">
        <v>0</v>
      </c>
    </row>
    <row r="238" spans="1:240" x14ac:dyDescent="0.35">
      <c r="A238" t="s">
        <v>1060</v>
      </c>
      <c r="B238">
        <v>3.4999999999999996</v>
      </c>
      <c r="C238">
        <v>3.9999999999999996</v>
      </c>
      <c r="D238">
        <v>3.9999999999999996</v>
      </c>
      <c r="E238">
        <v>2.4999999999999996</v>
      </c>
      <c r="F238">
        <v>2</v>
      </c>
      <c r="G238">
        <v>2</v>
      </c>
      <c r="H238">
        <v>1.5000000000000002</v>
      </c>
      <c r="I238">
        <v>3.9999999999999996</v>
      </c>
      <c r="J238">
        <v>3.4999999999999996</v>
      </c>
      <c r="K238">
        <v>0</v>
      </c>
      <c r="L238">
        <v>3.9999999999999996</v>
      </c>
      <c r="M238">
        <v>3.9999999999999996</v>
      </c>
      <c r="N238">
        <v>2.4999999999999996</v>
      </c>
      <c r="O238">
        <v>3.9999999999999996</v>
      </c>
      <c r="P238">
        <v>3.9999999999999996</v>
      </c>
      <c r="Q238">
        <v>2.9999999999999996</v>
      </c>
      <c r="R238">
        <v>1.5000000000000002</v>
      </c>
      <c r="S238">
        <v>3.9999999999999996</v>
      </c>
      <c r="T238">
        <v>3.9999999999999996</v>
      </c>
      <c r="U238">
        <v>3.9999999999999996</v>
      </c>
      <c r="V238">
        <v>3.4999999999999996</v>
      </c>
      <c r="W238">
        <v>2.9999999999999996</v>
      </c>
      <c r="X238">
        <v>1</v>
      </c>
      <c r="Y238">
        <v>3.9999999999999996</v>
      </c>
      <c r="Z238">
        <v>3.9999999999999996</v>
      </c>
      <c r="AA238">
        <v>3.9999999999999996</v>
      </c>
      <c r="AB238">
        <v>3.4999999999999996</v>
      </c>
      <c r="AC238">
        <v>3.4999999999999996</v>
      </c>
      <c r="AD238">
        <v>3.4999999999999996</v>
      </c>
      <c r="AE238">
        <v>3.4999999999999996</v>
      </c>
      <c r="AF238">
        <v>2.4999999999999996</v>
      </c>
      <c r="AG238">
        <v>2.4999999999999996</v>
      </c>
      <c r="AH238">
        <v>0.5</v>
      </c>
      <c r="AI238">
        <v>2</v>
      </c>
      <c r="AJ238">
        <v>2</v>
      </c>
      <c r="AK238">
        <v>0.5</v>
      </c>
      <c r="AL238">
        <v>2</v>
      </c>
      <c r="AM238">
        <v>0.5</v>
      </c>
      <c r="AN238">
        <v>3.4999999999999996</v>
      </c>
      <c r="AO238">
        <v>0</v>
      </c>
      <c r="AP238">
        <v>0</v>
      </c>
      <c r="AQ238">
        <v>0</v>
      </c>
      <c r="AR238">
        <v>2.4999999999999996</v>
      </c>
      <c r="AS238">
        <v>0.5</v>
      </c>
      <c r="AT238">
        <v>3.4999999999999996</v>
      </c>
      <c r="AU238">
        <v>3.4999999999999996</v>
      </c>
      <c r="AV238">
        <v>0</v>
      </c>
      <c r="AW238">
        <v>1.5000000000000002</v>
      </c>
      <c r="AX238">
        <v>2.9999999999999996</v>
      </c>
      <c r="AY238">
        <v>0.33333333333333331</v>
      </c>
      <c r="AZ238">
        <v>0.16666666666666666</v>
      </c>
      <c r="BA238">
        <v>0.16666666666666666</v>
      </c>
      <c r="BB238">
        <v>0</v>
      </c>
      <c r="BC238">
        <v>-1</v>
      </c>
      <c r="BD238">
        <v>3.4999999999999996</v>
      </c>
      <c r="BE238">
        <v>3.4999999999999996</v>
      </c>
      <c r="BF238">
        <v>0.5</v>
      </c>
      <c r="BG238">
        <v>3.4999999999999996</v>
      </c>
      <c r="BH238">
        <v>3.4999999999999996</v>
      </c>
      <c r="BI238">
        <v>0</v>
      </c>
      <c r="BJ238">
        <v>3.4999999999999996</v>
      </c>
      <c r="BK238">
        <v>1.5000000000000002</v>
      </c>
      <c r="BL238">
        <v>3.9999999999999996</v>
      </c>
      <c r="BM238">
        <v>2.4999999999999996</v>
      </c>
      <c r="BN238">
        <v>1.5000000000000002</v>
      </c>
      <c r="BO238">
        <v>1.5000000000000002</v>
      </c>
      <c r="BP238">
        <v>0.5</v>
      </c>
      <c r="BQ238">
        <v>-1</v>
      </c>
      <c r="BR238">
        <v>3.9999999999999996</v>
      </c>
      <c r="BS238">
        <v>3.4999999999999996</v>
      </c>
      <c r="BT238">
        <v>3.9999999999999996</v>
      </c>
      <c r="BU238">
        <v>0.5</v>
      </c>
      <c r="BV238">
        <v>2.4999999999999996</v>
      </c>
      <c r="BW238">
        <v>0.5</v>
      </c>
      <c r="BX238">
        <v>0</v>
      </c>
      <c r="BY238">
        <v>0</v>
      </c>
      <c r="BZ238">
        <v>2.4999999999999996</v>
      </c>
      <c r="CA238">
        <v>1.3333333333333335</v>
      </c>
      <c r="CB238">
        <v>3.4999999999999996</v>
      </c>
      <c r="CC238">
        <v>1.5000000000000002</v>
      </c>
      <c r="CD238">
        <v>2.9999999999999996</v>
      </c>
      <c r="CE238">
        <v>2.9999999999999996</v>
      </c>
      <c r="CF238">
        <v>3.9999999999999996</v>
      </c>
      <c r="CG238">
        <v>2.4999999999999996</v>
      </c>
      <c r="CH238">
        <v>1.3333333333333335</v>
      </c>
      <c r="CI238">
        <v>1.5000000000000002</v>
      </c>
      <c r="CJ238">
        <v>1.5000000000000002</v>
      </c>
      <c r="CK238">
        <v>0</v>
      </c>
      <c r="CL238">
        <v>3.9999999999999996</v>
      </c>
      <c r="CM238">
        <v>0</v>
      </c>
      <c r="CN238">
        <v>0</v>
      </c>
      <c r="CO238">
        <v>3.4999999999999996</v>
      </c>
      <c r="CP238">
        <v>1</v>
      </c>
      <c r="CQ238">
        <v>1.5000000000000002</v>
      </c>
      <c r="CR238">
        <v>3.9999999999999996</v>
      </c>
      <c r="CS238">
        <v>0.33333333333333331</v>
      </c>
      <c r="CT238">
        <v>0.5</v>
      </c>
      <c r="CU238">
        <v>3.4999999999999996</v>
      </c>
      <c r="CV238">
        <v>2.5</v>
      </c>
      <c r="CW238">
        <v>0</v>
      </c>
      <c r="CX238">
        <v>0</v>
      </c>
      <c r="CY238">
        <v>1</v>
      </c>
      <c r="CZ238">
        <v>0.16666666666666666</v>
      </c>
      <c r="DA238">
        <v>0.5</v>
      </c>
      <c r="DB238">
        <v>3.4999999999999996</v>
      </c>
      <c r="DC238">
        <v>1.5000000000000002</v>
      </c>
      <c r="DD238">
        <v>3.4999999999999996</v>
      </c>
      <c r="DE238">
        <v>2.9999999999999996</v>
      </c>
      <c r="DF238">
        <v>3.4999999999999996</v>
      </c>
      <c r="DG238">
        <v>0</v>
      </c>
      <c r="DH238">
        <v>3.4999999999999996</v>
      </c>
      <c r="DI238">
        <v>2.9999999999999996</v>
      </c>
      <c r="DJ238">
        <v>0</v>
      </c>
      <c r="DK238">
        <v>0.16666666666666666</v>
      </c>
      <c r="DL238">
        <v>3.4999999999999996</v>
      </c>
      <c r="DM238">
        <v>2</v>
      </c>
      <c r="DN238">
        <v>1.5000000000000002</v>
      </c>
      <c r="DO238">
        <v>3.4999999999999996</v>
      </c>
      <c r="DP238">
        <v>1.5000000000000002</v>
      </c>
      <c r="DQ238">
        <v>2.9999999999999996</v>
      </c>
      <c r="DR238">
        <v>3.9999999999999996</v>
      </c>
      <c r="DS238">
        <v>3.4999999999999996</v>
      </c>
      <c r="DT238">
        <v>3.9999999999999996</v>
      </c>
      <c r="DU238">
        <v>1.3333333333333335</v>
      </c>
      <c r="DV238">
        <v>1.5000000000000002</v>
      </c>
      <c r="DW238">
        <v>3.4999999999999996</v>
      </c>
      <c r="DX238">
        <v>1.3333333333333335</v>
      </c>
      <c r="DY238">
        <v>2.9999999999999996</v>
      </c>
      <c r="DZ238">
        <v>2.4999999999999996</v>
      </c>
      <c r="EA238">
        <v>3.4999999999999996</v>
      </c>
      <c r="EB238">
        <v>-1</v>
      </c>
      <c r="EC238">
        <v>3.4999999999999996</v>
      </c>
      <c r="ED238">
        <v>2</v>
      </c>
      <c r="EE238">
        <v>2</v>
      </c>
      <c r="EF238">
        <v>3.4999999999999996</v>
      </c>
      <c r="EG238">
        <v>1.5000000000000002</v>
      </c>
      <c r="EH238">
        <v>3.4999999999999996</v>
      </c>
      <c r="EI238">
        <v>2.4999999999999996</v>
      </c>
      <c r="EJ238">
        <v>1.5000000000000002</v>
      </c>
      <c r="EK238">
        <v>0.16666666666666666</v>
      </c>
      <c r="EL238">
        <v>2.333333333333333</v>
      </c>
      <c r="EM238">
        <v>3.4999999999999996</v>
      </c>
      <c r="EN238">
        <v>0.16666666666666666</v>
      </c>
      <c r="EO238">
        <v>3.4999999999999996</v>
      </c>
      <c r="EP238">
        <v>3.4999999999999996</v>
      </c>
      <c r="EQ238">
        <v>2.9999999999999996</v>
      </c>
      <c r="ER238">
        <v>0.5</v>
      </c>
      <c r="ES238">
        <v>0.99999999999999989</v>
      </c>
      <c r="ET238">
        <v>0</v>
      </c>
      <c r="EU238">
        <v>0</v>
      </c>
      <c r="EV238">
        <v>0</v>
      </c>
      <c r="EW238">
        <v>3.4999999999999996</v>
      </c>
      <c r="EX238">
        <v>2.4999999999999996</v>
      </c>
      <c r="EY238">
        <v>3.4999999999999996</v>
      </c>
      <c r="EZ238">
        <v>2.9999999999999996</v>
      </c>
      <c r="FA238">
        <v>2.4999999999999996</v>
      </c>
      <c r="FB238">
        <v>2.4999999999999996</v>
      </c>
      <c r="FC238">
        <v>3.4999999999999996</v>
      </c>
      <c r="FD238">
        <v>2.9999999999999996</v>
      </c>
      <c r="FE238">
        <v>3.9999999999999996</v>
      </c>
      <c r="FF238">
        <v>3.9999999999999996</v>
      </c>
      <c r="FG238">
        <v>3.4999999999999996</v>
      </c>
      <c r="FH238">
        <v>2.333333333333333</v>
      </c>
      <c r="FI238">
        <v>-1</v>
      </c>
      <c r="FJ238">
        <v>2.4999999999999996</v>
      </c>
      <c r="FK238">
        <v>1.3333333333333335</v>
      </c>
      <c r="FL238">
        <v>2.4999999999999996</v>
      </c>
      <c r="FM238">
        <v>1.5000000000000002</v>
      </c>
      <c r="FN238">
        <v>3.4999999999999996</v>
      </c>
      <c r="FO238">
        <v>2.333333333333333</v>
      </c>
      <c r="FP238">
        <v>2.9999999999999996</v>
      </c>
      <c r="FQ238">
        <v>3.4999999999999996</v>
      </c>
      <c r="FR238">
        <v>3.4999999999999996</v>
      </c>
      <c r="FS238">
        <v>3.4999999999999996</v>
      </c>
      <c r="FT238">
        <v>3.4999999999999996</v>
      </c>
      <c r="FU238">
        <v>2</v>
      </c>
      <c r="FV238">
        <v>1.5000000000000002</v>
      </c>
      <c r="FW238">
        <v>3.4999999999999996</v>
      </c>
      <c r="FX238">
        <v>3.4999999999999996</v>
      </c>
      <c r="FY238">
        <v>3.4999999999999996</v>
      </c>
      <c r="FZ238">
        <v>1.5000000000000002</v>
      </c>
      <c r="GA238">
        <v>3.4999999999999996</v>
      </c>
      <c r="GB238">
        <v>3.9999999999999996</v>
      </c>
      <c r="GC238">
        <v>2.4999999999999996</v>
      </c>
      <c r="GD238">
        <v>2.4999999999999996</v>
      </c>
      <c r="GE238">
        <v>2.4999999999999996</v>
      </c>
      <c r="GF238">
        <v>2.4999999999999996</v>
      </c>
      <c r="GG238">
        <v>2.4999999999999996</v>
      </c>
      <c r="GH238">
        <v>3.9999999999999996</v>
      </c>
      <c r="GI238">
        <v>2.4999999999999996</v>
      </c>
      <c r="GJ238">
        <v>3.9999999999999996</v>
      </c>
      <c r="GK238">
        <v>3.9999999999999996</v>
      </c>
      <c r="GL238">
        <v>2.4999999999999996</v>
      </c>
      <c r="GM238">
        <v>2.9999999999999996</v>
      </c>
      <c r="GN238">
        <v>3.9999999999999996</v>
      </c>
      <c r="GO238">
        <v>3.9999999999999996</v>
      </c>
      <c r="GP238">
        <v>3.9999999999999996</v>
      </c>
      <c r="GQ238">
        <v>1.5000000000000002</v>
      </c>
      <c r="GR238">
        <v>0</v>
      </c>
      <c r="GS238">
        <v>3.4999999999999996</v>
      </c>
      <c r="GT238">
        <v>2.9999999999999996</v>
      </c>
      <c r="GU238">
        <v>3.9999999999999996</v>
      </c>
      <c r="GV238">
        <v>3.9999999999999996</v>
      </c>
      <c r="GW238">
        <v>3.9999999999999996</v>
      </c>
      <c r="GX238">
        <v>3.9999999999999996</v>
      </c>
      <c r="GY238">
        <v>3.9999999999999996</v>
      </c>
      <c r="GZ238">
        <v>3.9999999999999996</v>
      </c>
      <c r="HA238">
        <v>3.9999999999999996</v>
      </c>
      <c r="HB238">
        <v>2.4999999999999996</v>
      </c>
      <c r="HC238">
        <v>3.4999999999999996</v>
      </c>
      <c r="HD238">
        <v>3.9999999999999996</v>
      </c>
      <c r="HE238">
        <v>3.9999999999999996</v>
      </c>
      <c r="HF238">
        <v>3.4999999999999996</v>
      </c>
      <c r="HG238">
        <v>3.9999999999999996</v>
      </c>
      <c r="HH238">
        <v>3.9999999999999996</v>
      </c>
      <c r="HI238">
        <v>2.4999999999999996</v>
      </c>
      <c r="HJ238">
        <v>2.9999999999999996</v>
      </c>
      <c r="HK238">
        <v>0</v>
      </c>
      <c r="HL238">
        <v>3.4999999999999996</v>
      </c>
      <c r="HM238">
        <v>0</v>
      </c>
      <c r="HN238">
        <v>2</v>
      </c>
      <c r="HO238">
        <v>2</v>
      </c>
      <c r="HP238">
        <v>0</v>
      </c>
      <c r="HQ238">
        <v>1.3333333333333335</v>
      </c>
      <c r="HR238">
        <v>3.9999999999999996</v>
      </c>
      <c r="HS238">
        <v>1</v>
      </c>
      <c r="HT238">
        <v>3.9999999999999996</v>
      </c>
      <c r="HU238">
        <v>3.9999999999999996</v>
      </c>
      <c r="HV238">
        <v>3.9999999999999996</v>
      </c>
      <c r="HW238">
        <v>3.9999999999999996</v>
      </c>
      <c r="HX238">
        <v>3.9999999999999996</v>
      </c>
      <c r="HY238">
        <v>3.9999999999999996</v>
      </c>
      <c r="HZ238">
        <v>3.9999999999999996</v>
      </c>
      <c r="IA238">
        <v>2.9999999999999996</v>
      </c>
      <c r="IB238">
        <v>2.4999999999999996</v>
      </c>
      <c r="IC238">
        <v>2</v>
      </c>
      <c r="ID238">
        <v>0</v>
      </c>
    </row>
    <row r="239" spans="1:240" x14ac:dyDescent="0.35">
      <c r="A239" t="s">
        <v>1061</v>
      </c>
      <c r="B239">
        <v>1</v>
      </c>
      <c r="C239">
        <v>1.5</v>
      </c>
      <c r="D239">
        <v>2.5</v>
      </c>
      <c r="E239">
        <v>-1</v>
      </c>
      <c r="F239">
        <v>-1</v>
      </c>
      <c r="G239">
        <v>-1</v>
      </c>
      <c r="H239">
        <v>-1</v>
      </c>
      <c r="I239">
        <v>2.5</v>
      </c>
      <c r="J239">
        <v>-1</v>
      </c>
      <c r="K239">
        <v>-1</v>
      </c>
      <c r="L239">
        <v>2.5</v>
      </c>
      <c r="M239">
        <v>1.5</v>
      </c>
      <c r="N239">
        <v>-1</v>
      </c>
      <c r="O239">
        <v>2.5</v>
      </c>
      <c r="P239">
        <v>2.5</v>
      </c>
      <c r="Q239">
        <v>-1</v>
      </c>
      <c r="R239">
        <v>-1</v>
      </c>
      <c r="S239">
        <v>2.5</v>
      </c>
      <c r="T239">
        <v>2.5</v>
      </c>
      <c r="U239">
        <v>2.5</v>
      </c>
      <c r="V239">
        <v>1</v>
      </c>
      <c r="W239">
        <v>1</v>
      </c>
      <c r="X239">
        <v>-1</v>
      </c>
      <c r="Y239">
        <v>2.5</v>
      </c>
      <c r="Z239">
        <v>2.5</v>
      </c>
      <c r="AA239">
        <v>2.5</v>
      </c>
      <c r="AB239">
        <v>1</v>
      </c>
      <c r="AC239">
        <v>1</v>
      </c>
      <c r="AD239">
        <v>0</v>
      </c>
      <c r="AE239">
        <v>-1</v>
      </c>
      <c r="AF239">
        <v>-1</v>
      </c>
      <c r="AG239">
        <v>-1</v>
      </c>
      <c r="AH239">
        <v>-1</v>
      </c>
      <c r="AI239">
        <v>-1</v>
      </c>
      <c r="AJ239">
        <v>-1</v>
      </c>
      <c r="AK239">
        <v>-1</v>
      </c>
      <c r="AL239">
        <v>-1</v>
      </c>
      <c r="AM239">
        <v>-1</v>
      </c>
      <c r="AN239">
        <v>1</v>
      </c>
      <c r="AO239">
        <v>-1</v>
      </c>
      <c r="AP239">
        <v>-1</v>
      </c>
      <c r="AQ239">
        <v>-1</v>
      </c>
      <c r="AR239">
        <v>-1</v>
      </c>
      <c r="AS239">
        <v>-1</v>
      </c>
      <c r="AT239">
        <v>-1</v>
      </c>
      <c r="AU239">
        <v>-1</v>
      </c>
      <c r="AV239">
        <v>-1</v>
      </c>
      <c r="AW239">
        <v>-1</v>
      </c>
      <c r="AX239">
        <v>-1</v>
      </c>
      <c r="AY239">
        <v>-1</v>
      </c>
      <c r="AZ239">
        <v>-1</v>
      </c>
      <c r="BA239">
        <v>-1</v>
      </c>
      <c r="BB239">
        <v>-1</v>
      </c>
      <c r="BC239">
        <v>-1</v>
      </c>
      <c r="BD239">
        <v>-1</v>
      </c>
      <c r="BE239">
        <v>0</v>
      </c>
      <c r="BF239">
        <v>-1</v>
      </c>
      <c r="BG239">
        <v>0</v>
      </c>
      <c r="BH239">
        <v>0</v>
      </c>
      <c r="BI239">
        <v>-1</v>
      </c>
      <c r="BJ239">
        <v>1</v>
      </c>
      <c r="BK239">
        <v>-1</v>
      </c>
      <c r="BL239">
        <v>-1</v>
      </c>
      <c r="BM239">
        <v>-1</v>
      </c>
      <c r="BN239">
        <v>-1</v>
      </c>
      <c r="BO239">
        <v>-1</v>
      </c>
      <c r="BP239">
        <v>-1</v>
      </c>
      <c r="BQ239">
        <v>-1</v>
      </c>
      <c r="BR239">
        <v>-1</v>
      </c>
      <c r="BS239">
        <v>-1</v>
      </c>
      <c r="BT239">
        <v>1.5</v>
      </c>
      <c r="BU239">
        <v>-1</v>
      </c>
      <c r="BV239">
        <v>-1</v>
      </c>
      <c r="BW239">
        <v>-1</v>
      </c>
      <c r="BX239">
        <v>-1</v>
      </c>
      <c r="BY239">
        <v>-1</v>
      </c>
      <c r="BZ239">
        <v>-1</v>
      </c>
      <c r="CA239">
        <v>-1</v>
      </c>
      <c r="CB239">
        <v>0</v>
      </c>
      <c r="CC239">
        <v>-1</v>
      </c>
      <c r="CD239">
        <v>0</v>
      </c>
      <c r="CE239">
        <v>-1</v>
      </c>
      <c r="CF239">
        <v>1.5</v>
      </c>
      <c r="CG239">
        <v>-1</v>
      </c>
      <c r="CH239">
        <v>-1</v>
      </c>
      <c r="CI239">
        <v>-1</v>
      </c>
      <c r="CJ239">
        <v>-1</v>
      </c>
      <c r="CK239">
        <v>-1</v>
      </c>
      <c r="CL239">
        <v>-1</v>
      </c>
      <c r="CM239">
        <v>-1</v>
      </c>
      <c r="CN239">
        <v>-1</v>
      </c>
      <c r="CO239">
        <v>-1</v>
      </c>
      <c r="CP239">
        <v>-1</v>
      </c>
      <c r="CQ239">
        <v>-1</v>
      </c>
      <c r="CR239">
        <v>0.5</v>
      </c>
      <c r="CS239">
        <v>-1</v>
      </c>
      <c r="CT239">
        <v>-1</v>
      </c>
      <c r="CU239">
        <v>1</v>
      </c>
      <c r="CV239">
        <v>-1</v>
      </c>
      <c r="CW239">
        <v>-1</v>
      </c>
      <c r="CX239">
        <v>-1</v>
      </c>
      <c r="CY239">
        <v>-1</v>
      </c>
      <c r="CZ239">
        <v>-1</v>
      </c>
      <c r="DA239">
        <v>-1</v>
      </c>
      <c r="DB239">
        <v>-1</v>
      </c>
      <c r="DC239">
        <v>-1</v>
      </c>
      <c r="DD239">
        <v>0</v>
      </c>
      <c r="DE239">
        <v>-1</v>
      </c>
      <c r="DF239">
        <v>-1</v>
      </c>
      <c r="DG239">
        <v>-1</v>
      </c>
      <c r="DH239">
        <v>-1</v>
      </c>
      <c r="DI239">
        <v>-1</v>
      </c>
      <c r="DJ239">
        <v>-1</v>
      </c>
      <c r="DK239">
        <v>-1</v>
      </c>
      <c r="DL239">
        <v>-1</v>
      </c>
      <c r="DM239">
        <v>-1</v>
      </c>
      <c r="DN239">
        <v>-1</v>
      </c>
      <c r="DO239">
        <v>-1</v>
      </c>
      <c r="DP239">
        <v>-1</v>
      </c>
      <c r="DQ239">
        <v>-1</v>
      </c>
      <c r="DR239">
        <v>1.5</v>
      </c>
      <c r="DS239">
        <v>1</v>
      </c>
      <c r="DT239">
        <v>-1</v>
      </c>
      <c r="DU239">
        <v>-1</v>
      </c>
      <c r="DV239">
        <v>-1</v>
      </c>
      <c r="DW239">
        <v>0</v>
      </c>
      <c r="DX239">
        <v>-1</v>
      </c>
      <c r="DY239">
        <v>-1</v>
      </c>
      <c r="DZ239">
        <v>-1</v>
      </c>
      <c r="EA239">
        <v>0.16666666666666666</v>
      </c>
      <c r="EB239">
        <v>-1</v>
      </c>
      <c r="EC239">
        <v>0</v>
      </c>
      <c r="ED239">
        <v>-1</v>
      </c>
      <c r="EE239">
        <v>-1</v>
      </c>
      <c r="EF239">
        <v>0.16666666666666666</v>
      </c>
      <c r="EG239">
        <v>-1</v>
      </c>
      <c r="EH239">
        <v>0</v>
      </c>
      <c r="EI239">
        <v>-1</v>
      </c>
      <c r="EJ239">
        <v>-1</v>
      </c>
      <c r="EK239">
        <v>-1</v>
      </c>
      <c r="EL239">
        <v>2</v>
      </c>
      <c r="EM239">
        <v>-1</v>
      </c>
      <c r="EN239">
        <v>-1</v>
      </c>
      <c r="EO239">
        <v>0</v>
      </c>
      <c r="EP239">
        <v>0</v>
      </c>
      <c r="EQ239">
        <v>-1</v>
      </c>
      <c r="ER239">
        <v>-1</v>
      </c>
      <c r="ES239">
        <v>-1</v>
      </c>
      <c r="ET239">
        <v>-1</v>
      </c>
      <c r="EU239">
        <v>-1</v>
      </c>
      <c r="EV239">
        <v>-1</v>
      </c>
      <c r="EW239">
        <v>0</v>
      </c>
      <c r="EX239">
        <v>0</v>
      </c>
      <c r="EY239">
        <v>2</v>
      </c>
      <c r="EZ239">
        <v>0</v>
      </c>
      <c r="FA239">
        <v>0</v>
      </c>
      <c r="FB239">
        <v>-1</v>
      </c>
      <c r="FC239">
        <v>-1</v>
      </c>
      <c r="FD239">
        <v>-1</v>
      </c>
      <c r="FE239">
        <v>2.5</v>
      </c>
      <c r="FF239">
        <v>2.5</v>
      </c>
      <c r="FG239">
        <v>2</v>
      </c>
      <c r="FH239">
        <v>2</v>
      </c>
      <c r="FI239">
        <v>-1</v>
      </c>
      <c r="FJ239">
        <v>0</v>
      </c>
      <c r="FK239">
        <v>-1</v>
      </c>
      <c r="FL239">
        <v>-1</v>
      </c>
      <c r="FM239">
        <v>-1</v>
      </c>
      <c r="FN239">
        <v>1</v>
      </c>
      <c r="FO239">
        <v>2</v>
      </c>
      <c r="FP239">
        <v>2</v>
      </c>
      <c r="FQ239">
        <v>1</v>
      </c>
      <c r="FR239">
        <v>1</v>
      </c>
      <c r="FS239">
        <v>1</v>
      </c>
      <c r="FT239">
        <v>1</v>
      </c>
      <c r="FU239">
        <v>-1</v>
      </c>
      <c r="FV239">
        <v>-1</v>
      </c>
      <c r="FW239">
        <v>0</v>
      </c>
      <c r="FX239">
        <v>0</v>
      </c>
      <c r="FY239">
        <v>-1</v>
      </c>
      <c r="FZ239">
        <v>-1</v>
      </c>
      <c r="GA239">
        <v>0</v>
      </c>
      <c r="GB239">
        <v>1.5</v>
      </c>
      <c r="GC239">
        <v>0</v>
      </c>
      <c r="GD239">
        <v>-1</v>
      </c>
      <c r="GE239">
        <v>0</v>
      </c>
      <c r="GF239">
        <v>-1</v>
      </c>
      <c r="GG239">
        <v>-1</v>
      </c>
      <c r="GH239">
        <v>1.5</v>
      </c>
      <c r="GI239">
        <v>-1</v>
      </c>
      <c r="GJ239">
        <v>1.5</v>
      </c>
      <c r="GK239">
        <v>1.5</v>
      </c>
      <c r="GL239">
        <v>0</v>
      </c>
      <c r="GM239">
        <v>-1</v>
      </c>
      <c r="GN239">
        <v>0.5</v>
      </c>
      <c r="GO239">
        <v>-1</v>
      </c>
      <c r="GP239">
        <v>-1</v>
      </c>
      <c r="GQ239">
        <v>-1</v>
      </c>
      <c r="GR239">
        <v>-1</v>
      </c>
      <c r="GS239">
        <v>0.5</v>
      </c>
      <c r="GT239">
        <v>1</v>
      </c>
      <c r="GU239">
        <v>1.5</v>
      </c>
      <c r="GV239">
        <v>1.5</v>
      </c>
      <c r="GW239">
        <v>1.5</v>
      </c>
      <c r="GX239">
        <v>1.5</v>
      </c>
      <c r="GY239">
        <v>1.5</v>
      </c>
      <c r="GZ239">
        <v>1.5</v>
      </c>
      <c r="HA239">
        <v>1.5</v>
      </c>
      <c r="HB239">
        <v>-1</v>
      </c>
      <c r="HC239">
        <v>0</v>
      </c>
      <c r="HD239">
        <v>1.5</v>
      </c>
      <c r="HE239">
        <v>1.5</v>
      </c>
      <c r="HF239">
        <v>1</v>
      </c>
      <c r="HG239">
        <v>1.5</v>
      </c>
      <c r="HH239">
        <v>2.5</v>
      </c>
      <c r="HI239">
        <v>0</v>
      </c>
      <c r="HJ239">
        <v>0</v>
      </c>
      <c r="HK239">
        <v>-1</v>
      </c>
      <c r="HL239">
        <v>-1</v>
      </c>
      <c r="HM239">
        <v>-1</v>
      </c>
      <c r="HN239">
        <v>-1</v>
      </c>
      <c r="HO239">
        <v>-1</v>
      </c>
      <c r="HP239">
        <v>-1</v>
      </c>
      <c r="HQ239">
        <v>-1</v>
      </c>
      <c r="HR239">
        <v>0.5</v>
      </c>
      <c r="HS239">
        <v>-1</v>
      </c>
      <c r="HT239">
        <v>1.5</v>
      </c>
      <c r="HU239">
        <v>1.5</v>
      </c>
      <c r="HV239">
        <v>1.5</v>
      </c>
      <c r="HW239">
        <v>1.5</v>
      </c>
      <c r="HX239">
        <v>1.5</v>
      </c>
      <c r="HY239">
        <v>0.5</v>
      </c>
      <c r="HZ239">
        <v>0.5</v>
      </c>
      <c r="IA239">
        <v>0</v>
      </c>
      <c r="IB239">
        <v>-1</v>
      </c>
      <c r="IC239">
        <v>-1</v>
      </c>
      <c r="ID239">
        <v>-1</v>
      </c>
      <c r="IE239">
        <v>0</v>
      </c>
    </row>
    <row r="240" spans="1:240" x14ac:dyDescent="0.35">
      <c r="A240" t="s">
        <v>1062</v>
      </c>
      <c r="B240">
        <v>2.333333333333333</v>
      </c>
      <c r="C240">
        <v>2.6666666666666665</v>
      </c>
      <c r="D240">
        <v>2.833333333333333</v>
      </c>
      <c r="E240">
        <v>0</v>
      </c>
      <c r="F240">
        <v>-1</v>
      </c>
      <c r="G240">
        <v>-1</v>
      </c>
      <c r="H240">
        <v>-1</v>
      </c>
      <c r="I240">
        <v>2.833333333333333</v>
      </c>
      <c r="J240">
        <v>0</v>
      </c>
      <c r="K240">
        <v>-1</v>
      </c>
      <c r="L240">
        <v>2.5</v>
      </c>
      <c r="M240">
        <v>2.833333333333333</v>
      </c>
      <c r="N240">
        <v>1</v>
      </c>
      <c r="O240">
        <v>2.5</v>
      </c>
      <c r="P240">
        <v>2.833333333333333</v>
      </c>
      <c r="Q240">
        <v>0</v>
      </c>
      <c r="R240">
        <v>-1</v>
      </c>
      <c r="S240">
        <v>2.833333333333333</v>
      </c>
      <c r="T240">
        <v>2.6666666666666665</v>
      </c>
      <c r="U240">
        <v>2.833333333333333</v>
      </c>
      <c r="V240">
        <v>2</v>
      </c>
      <c r="W240">
        <v>2</v>
      </c>
      <c r="X240">
        <v>-1</v>
      </c>
      <c r="Y240">
        <v>2.833333333333333</v>
      </c>
      <c r="Z240">
        <v>2.833333333333333</v>
      </c>
      <c r="AA240">
        <v>2.833333333333333</v>
      </c>
      <c r="AB240">
        <v>2.1666666666666665</v>
      </c>
      <c r="AC240">
        <v>2.1666666666666665</v>
      </c>
      <c r="AD240">
        <v>1.1666666666666667</v>
      </c>
      <c r="AE240">
        <v>0.16666666666666666</v>
      </c>
      <c r="AF240">
        <v>0</v>
      </c>
      <c r="AG240">
        <v>0</v>
      </c>
      <c r="AH240">
        <v>-1</v>
      </c>
      <c r="AI240">
        <v>-1</v>
      </c>
      <c r="AJ240">
        <v>-1</v>
      </c>
      <c r="AK240">
        <v>-1</v>
      </c>
      <c r="AL240">
        <v>-1</v>
      </c>
      <c r="AM240">
        <v>-1</v>
      </c>
      <c r="AN240">
        <v>2</v>
      </c>
      <c r="AO240">
        <v>-1</v>
      </c>
      <c r="AP240">
        <v>-1</v>
      </c>
      <c r="AQ240">
        <v>-1</v>
      </c>
      <c r="AR240">
        <v>0</v>
      </c>
      <c r="AS240">
        <v>-1</v>
      </c>
      <c r="AT240">
        <v>0</v>
      </c>
      <c r="AU240">
        <v>0</v>
      </c>
      <c r="AV240">
        <v>-1</v>
      </c>
      <c r="AW240">
        <v>-1</v>
      </c>
      <c r="AX240">
        <v>0</v>
      </c>
      <c r="AY240">
        <v>-1</v>
      </c>
      <c r="AZ240">
        <v>-1</v>
      </c>
      <c r="BA240">
        <v>-1</v>
      </c>
      <c r="BB240">
        <v>-1</v>
      </c>
      <c r="BC240">
        <v>-1</v>
      </c>
      <c r="BD240">
        <v>1</v>
      </c>
      <c r="BE240">
        <v>1</v>
      </c>
      <c r="BF240">
        <v>-1</v>
      </c>
      <c r="BG240">
        <v>1</v>
      </c>
      <c r="BH240">
        <v>1</v>
      </c>
      <c r="BI240">
        <v>-1</v>
      </c>
      <c r="BJ240">
        <v>2.333333333333333</v>
      </c>
      <c r="BK240">
        <v>-1</v>
      </c>
      <c r="BL240">
        <v>0.5</v>
      </c>
      <c r="BM240">
        <v>0</v>
      </c>
      <c r="BN240">
        <v>-1</v>
      </c>
      <c r="BO240">
        <v>-1</v>
      </c>
      <c r="BP240">
        <v>-1</v>
      </c>
      <c r="BQ240">
        <v>-1</v>
      </c>
      <c r="BR240">
        <v>1.5</v>
      </c>
      <c r="BS240">
        <v>0</v>
      </c>
      <c r="BT240">
        <v>2.5</v>
      </c>
      <c r="BU240">
        <v>-1</v>
      </c>
      <c r="BV240">
        <v>1</v>
      </c>
      <c r="BW240">
        <v>-1</v>
      </c>
      <c r="BX240">
        <v>-1</v>
      </c>
      <c r="BY240">
        <v>-1</v>
      </c>
      <c r="BZ240">
        <v>0</v>
      </c>
      <c r="CA240">
        <v>-1</v>
      </c>
      <c r="CB240">
        <v>1.3333333333333335</v>
      </c>
      <c r="CC240">
        <v>-1</v>
      </c>
      <c r="CD240">
        <v>1</v>
      </c>
      <c r="CE240">
        <v>0</v>
      </c>
      <c r="CF240">
        <v>2.5</v>
      </c>
      <c r="CG240">
        <v>0.16666666666666666</v>
      </c>
      <c r="CH240">
        <v>-1</v>
      </c>
      <c r="CI240">
        <v>-1</v>
      </c>
      <c r="CJ240">
        <v>-1</v>
      </c>
      <c r="CK240">
        <v>-1</v>
      </c>
      <c r="CL240">
        <v>1.5</v>
      </c>
      <c r="CM240">
        <v>-1</v>
      </c>
      <c r="CN240">
        <v>-1</v>
      </c>
      <c r="CO240">
        <v>1.1666666666666667</v>
      </c>
      <c r="CP240">
        <v>-1</v>
      </c>
      <c r="CQ240">
        <v>-1</v>
      </c>
      <c r="CR240">
        <v>1.5</v>
      </c>
      <c r="CS240">
        <v>-1</v>
      </c>
      <c r="CT240">
        <v>-1</v>
      </c>
      <c r="CU240">
        <v>2.333333333333333</v>
      </c>
      <c r="CV240">
        <v>-1</v>
      </c>
      <c r="CW240">
        <v>-1</v>
      </c>
      <c r="CX240">
        <v>-1</v>
      </c>
      <c r="CY240">
        <v>-1</v>
      </c>
      <c r="CZ240">
        <v>-1</v>
      </c>
      <c r="DA240">
        <v>-1</v>
      </c>
      <c r="DB240">
        <v>0</v>
      </c>
      <c r="DC240">
        <v>-1</v>
      </c>
      <c r="DD240">
        <v>1</v>
      </c>
      <c r="DE240">
        <v>0</v>
      </c>
      <c r="DF240">
        <v>0</v>
      </c>
      <c r="DG240">
        <v>-1</v>
      </c>
      <c r="DH240">
        <v>0</v>
      </c>
      <c r="DI240">
        <v>1</v>
      </c>
      <c r="DJ240">
        <v>-1</v>
      </c>
      <c r="DK240">
        <v>-1</v>
      </c>
      <c r="DL240">
        <v>1</v>
      </c>
      <c r="DM240">
        <v>-1</v>
      </c>
      <c r="DN240">
        <v>-1</v>
      </c>
      <c r="DO240">
        <v>0</v>
      </c>
      <c r="DP240">
        <v>-1</v>
      </c>
      <c r="DQ240">
        <v>1</v>
      </c>
      <c r="DR240">
        <v>2.833333333333333</v>
      </c>
      <c r="DS240">
        <v>2.1666666666666665</v>
      </c>
      <c r="DT240">
        <v>1.6666666666666667</v>
      </c>
      <c r="DU240">
        <v>-1</v>
      </c>
      <c r="DV240">
        <v>-1</v>
      </c>
      <c r="DW240">
        <v>1</v>
      </c>
      <c r="DX240">
        <v>-1</v>
      </c>
      <c r="DY240">
        <v>0</v>
      </c>
      <c r="DZ240">
        <v>0</v>
      </c>
      <c r="EA240">
        <v>1.1666666666666667</v>
      </c>
      <c r="EB240">
        <v>-1</v>
      </c>
      <c r="EC240">
        <v>1</v>
      </c>
      <c r="ED240">
        <v>-1</v>
      </c>
      <c r="EE240">
        <v>-1</v>
      </c>
      <c r="EF240">
        <v>1.1666666666666667</v>
      </c>
      <c r="EG240">
        <v>-1</v>
      </c>
      <c r="EH240">
        <v>1</v>
      </c>
      <c r="EI240">
        <v>1</v>
      </c>
      <c r="EJ240">
        <v>-1</v>
      </c>
      <c r="EK240">
        <v>-1</v>
      </c>
      <c r="EL240">
        <v>2</v>
      </c>
      <c r="EM240">
        <v>1</v>
      </c>
      <c r="EN240">
        <v>-1</v>
      </c>
      <c r="EO240">
        <v>1</v>
      </c>
      <c r="EP240">
        <v>1.1666666666666667</v>
      </c>
      <c r="EQ240">
        <v>0.16666666666666666</v>
      </c>
      <c r="ER240">
        <v>-1</v>
      </c>
      <c r="ES240">
        <v>-1</v>
      </c>
      <c r="ET240">
        <v>-1</v>
      </c>
      <c r="EU240">
        <v>-1</v>
      </c>
      <c r="EV240">
        <v>-1</v>
      </c>
      <c r="EW240">
        <v>1.3333333333333335</v>
      </c>
      <c r="EX240">
        <v>1</v>
      </c>
      <c r="EY240">
        <v>2.333333333333333</v>
      </c>
      <c r="EZ240">
        <v>1</v>
      </c>
      <c r="FA240">
        <v>1</v>
      </c>
      <c r="FB240">
        <v>0</v>
      </c>
      <c r="FC240">
        <v>1</v>
      </c>
      <c r="FD240">
        <v>0</v>
      </c>
      <c r="FE240">
        <v>2.833333333333333</v>
      </c>
      <c r="FF240">
        <v>2.833333333333333</v>
      </c>
      <c r="FG240">
        <v>2.333333333333333</v>
      </c>
      <c r="FH240">
        <v>2</v>
      </c>
      <c r="FI240">
        <v>-1</v>
      </c>
      <c r="FJ240">
        <v>1</v>
      </c>
      <c r="FK240">
        <v>-1</v>
      </c>
      <c r="FL240">
        <v>0</v>
      </c>
      <c r="FM240">
        <v>-1</v>
      </c>
      <c r="FN240">
        <v>2</v>
      </c>
      <c r="FO240">
        <v>2</v>
      </c>
      <c r="FP240">
        <v>2</v>
      </c>
      <c r="FQ240">
        <v>2</v>
      </c>
      <c r="FR240">
        <v>2</v>
      </c>
      <c r="FS240">
        <v>2</v>
      </c>
      <c r="FT240">
        <v>2</v>
      </c>
      <c r="FU240">
        <v>-1</v>
      </c>
      <c r="FV240">
        <v>-1</v>
      </c>
      <c r="FW240">
        <v>1</v>
      </c>
      <c r="FX240">
        <v>1</v>
      </c>
      <c r="FY240">
        <v>0</v>
      </c>
      <c r="FZ240">
        <v>-1</v>
      </c>
      <c r="GA240">
        <v>1</v>
      </c>
      <c r="GB240">
        <v>2.833333333333333</v>
      </c>
      <c r="GC240">
        <v>1</v>
      </c>
      <c r="GD240">
        <v>0</v>
      </c>
      <c r="GE240">
        <v>1</v>
      </c>
      <c r="GF240">
        <v>1</v>
      </c>
      <c r="GG240">
        <v>0</v>
      </c>
      <c r="GH240">
        <v>2.833333333333333</v>
      </c>
      <c r="GI240">
        <v>0</v>
      </c>
      <c r="GJ240">
        <v>2.833333333333333</v>
      </c>
      <c r="GK240">
        <v>2.833333333333333</v>
      </c>
      <c r="GL240">
        <v>1</v>
      </c>
      <c r="GM240">
        <v>0</v>
      </c>
      <c r="GN240">
        <v>1.6666666666666667</v>
      </c>
      <c r="GO240">
        <v>1.5</v>
      </c>
      <c r="GP240">
        <v>0.5</v>
      </c>
      <c r="GQ240">
        <v>-1</v>
      </c>
      <c r="GR240">
        <v>-1</v>
      </c>
      <c r="GS240">
        <v>1.5</v>
      </c>
      <c r="GT240">
        <v>2.333333333333333</v>
      </c>
      <c r="GU240">
        <v>2.833333333333333</v>
      </c>
      <c r="GV240">
        <v>2.833333333333333</v>
      </c>
      <c r="GW240">
        <v>2.833333333333333</v>
      </c>
      <c r="GX240">
        <v>2.833333333333333</v>
      </c>
      <c r="GY240">
        <v>2.833333333333333</v>
      </c>
      <c r="GZ240">
        <v>2.6666666666666665</v>
      </c>
      <c r="HA240">
        <v>2.6666666666666665</v>
      </c>
      <c r="HB240">
        <v>1</v>
      </c>
      <c r="HC240">
        <v>1</v>
      </c>
      <c r="HD240">
        <v>2.833333333333333</v>
      </c>
      <c r="HE240">
        <v>2.833333333333333</v>
      </c>
      <c r="HF240">
        <v>2.1666666666666665</v>
      </c>
      <c r="HG240">
        <v>2.833333333333333</v>
      </c>
      <c r="HH240">
        <v>2.833333333333333</v>
      </c>
      <c r="HI240">
        <v>1</v>
      </c>
      <c r="HJ240">
        <v>1</v>
      </c>
      <c r="HK240">
        <v>-1</v>
      </c>
      <c r="HL240">
        <v>0</v>
      </c>
      <c r="HM240">
        <v>-1</v>
      </c>
      <c r="HN240">
        <v>-1</v>
      </c>
      <c r="HO240">
        <v>-1</v>
      </c>
      <c r="HP240">
        <v>-1</v>
      </c>
      <c r="HQ240">
        <v>-1</v>
      </c>
      <c r="HR240">
        <v>1.5</v>
      </c>
      <c r="HS240">
        <v>-1</v>
      </c>
      <c r="HT240">
        <v>2.833333333333333</v>
      </c>
      <c r="HU240">
        <v>2.833333333333333</v>
      </c>
      <c r="HV240">
        <v>2.833333333333333</v>
      </c>
      <c r="HW240">
        <v>2.833333333333333</v>
      </c>
      <c r="HX240">
        <v>2.833333333333333</v>
      </c>
      <c r="HY240">
        <v>1.5</v>
      </c>
      <c r="HZ240">
        <v>1.5</v>
      </c>
      <c r="IA240">
        <v>1</v>
      </c>
      <c r="IB240">
        <v>0</v>
      </c>
      <c r="IC240">
        <v>-1</v>
      </c>
      <c r="ID240">
        <v>-1</v>
      </c>
      <c r="IE240">
        <v>1.3333333333333335</v>
      </c>
      <c r="IF240">
        <v>0</v>
      </c>
    </row>
    <row r="241" spans="1:256" x14ac:dyDescent="0.35">
      <c r="A241" t="s">
        <v>1063</v>
      </c>
      <c r="B241">
        <v>2.9999999999999996</v>
      </c>
      <c r="C241">
        <v>3.333333333333333</v>
      </c>
      <c r="D241">
        <v>3.4999999999999996</v>
      </c>
      <c r="E241">
        <v>1</v>
      </c>
      <c r="F241">
        <v>1.5</v>
      </c>
      <c r="G241">
        <v>1</v>
      </c>
      <c r="H241">
        <v>1</v>
      </c>
      <c r="I241">
        <v>3.4999999999999996</v>
      </c>
      <c r="J241">
        <v>1.5</v>
      </c>
      <c r="K241">
        <v>-1</v>
      </c>
      <c r="L241">
        <v>3.1666666666666665</v>
      </c>
      <c r="M241">
        <v>3.333333333333333</v>
      </c>
      <c r="N241">
        <v>2</v>
      </c>
      <c r="O241">
        <v>3.1666666666666665</v>
      </c>
      <c r="P241">
        <v>3.4999999999999996</v>
      </c>
      <c r="Q241">
        <v>1</v>
      </c>
      <c r="R241">
        <v>0</v>
      </c>
      <c r="S241">
        <v>3.4999999999999996</v>
      </c>
      <c r="T241">
        <v>3.4999999999999996</v>
      </c>
      <c r="U241">
        <v>3.4999999999999996</v>
      </c>
      <c r="V241">
        <v>2.6666666666666665</v>
      </c>
      <c r="W241">
        <v>2.1666666666666665</v>
      </c>
      <c r="X241">
        <v>1</v>
      </c>
      <c r="Y241">
        <v>3.4999999999999996</v>
      </c>
      <c r="Z241">
        <v>3.4999999999999996</v>
      </c>
      <c r="AA241">
        <v>3.4999999999999996</v>
      </c>
      <c r="AB241">
        <v>2.833333333333333</v>
      </c>
      <c r="AC241">
        <v>2.833333333333333</v>
      </c>
      <c r="AD241">
        <v>2.833333333333333</v>
      </c>
      <c r="AE241">
        <v>1.8333333333333335</v>
      </c>
      <c r="AF241">
        <v>1</v>
      </c>
      <c r="AG241">
        <v>1.1666666666666667</v>
      </c>
      <c r="AH241">
        <v>-1</v>
      </c>
      <c r="AI241">
        <v>0.5</v>
      </c>
      <c r="AJ241">
        <v>0.5</v>
      </c>
      <c r="AK241">
        <v>-1</v>
      </c>
      <c r="AL241">
        <v>-1</v>
      </c>
      <c r="AM241">
        <v>-1</v>
      </c>
      <c r="AN241">
        <v>2.6666666666666665</v>
      </c>
      <c r="AO241">
        <v>-1</v>
      </c>
      <c r="AP241">
        <v>-1</v>
      </c>
      <c r="AQ241">
        <v>-1</v>
      </c>
      <c r="AR241">
        <v>1</v>
      </c>
      <c r="AS241">
        <v>-1</v>
      </c>
      <c r="AT241">
        <v>1.5</v>
      </c>
      <c r="AU241">
        <v>1.5</v>
      </c>
      <c r="AV241">
        <v>-1</v>
      </c>
      <c r="AW241">
        <v>1</v>
      </c>
      <c r="AX241">
        <v>1.5</v>
      </c>
      <c r="AY241">
        <v>-1</v>
      </c>
      <c r="AZ241">
        <v>-1</v>
      </c>
      <c r="BA241">
        <v>-1</v>
      </c>
      <c r="BB241">
        <v>-1</v>
      </c>
      <c r="BC241">
        <v>-1</v>
      </c>
      <c r="BD241">
        <v>2.6666666666666665</v>
      </c>
      <c r="BE241">
        <v>2.6666666666666665</v>
      </c>
      <c r="BF241">
        <v>-1</v>
      </c>
      <c r="BG241">
        <v>2.6666666666666665</v>
      </c>
      <c r="BH241">
        <v>2.6666666666666665</v>
      </c>
      <c r="BI241">
        <v>-1</v>
      </c>
      <c r="BJ241">
        <v>2.9999999999999996</v>
      </c>
      <c r="BK241">
        <v>0</v>
      </c>
      <c r="BL241">
        <v>2</v>
      </c>
      <c r="BM241">
        <v>1</v>
      </c>
      <c r="BN241">
        <v>1</v>
      </c>
      <c r="BO241">
        <v>1</v>
      </c>
      <c r="BP241">
        <v>-1</v>
      </c>
      <c r="BQ241">
        <v>-1</v>
      </c>
      <c r="BR241">
        <v>3.1666666666666665</v>
      </c>
      <c r="BS241">
        <v>1.5</v>
      </c>
      <c r="BT241">
        <v>3.1666666666666665</v>
      </c>
      <c r="BU241">
        <v>-1</v>
      </c>
      <c r="BV241">
        <v>2.1666666666666665</v>
      </c>
      <c r="BW241">
        <v>-1</v>
      </c>
      <c r="BX241">
        <v>-1</v>
      </c>
      <c r="BY241">
        <v>-1</v>
      </c>
      <c r="BZ241">
        <v>1</v>
      </c>
      <c r="CA241">
        <v>1</v>
      </c>
      <c r="CB241">
        <v>2.833333333333333</v>
      </c>
      <c r="CC241">
        <v>0</v>
      </c>
      <c r="CD241">
        <v>2.6666666666666665</v>
      </c>
      <c r="CE241">
        <v>1.6666666666666667</v>
      </c>
      <c r="CF241">
        <v>3.1666666666666665</v>
      </c>
      <c r="CG241">
        <v>1.1666666666666667</v>
      </c>
      <c r="CH241">
        <v>0</v>
      </c>
      <c r="CI241">
        <v>0</v>
      </c>
      <c r="CJ241">
        <v>1</v>
      </c>
      <c r="CK241">
        <v>-1</v>
      </c>
      <c r="CL241">
        <v>3.1666666666666665</v>
      </c>
      <c r="CM241">
        <v>-1</v>
      </c>
      <c r="CN241">
        <v>-1</v>
      </c>
      <c r="CO241">
        <v>2.6666666666666665</v>
      </c>
      <c r="CP241">
        <v>0</v>
      </c>
      <c r="CQ241">
        <v>1</v>
      </c>
      <c r="CR241">
        <v>3.1666666666666665</v>
      </c>
      <c r="CS241">
        <v>-1</v>
      </c>
      <c r="CT241">
        <v>-1</v>
      </c>
      <c r="CU241">
        <v>2.9999999999999996</v>
      </c>
      <c r="CV241">
        <v>1.6666666666666667</v>
      </c>
      <c r="CW241">
        <v>-1</v>
      </c>
      <c r="CX241">
        <v>-1</v>
      </c>
      <c r="CY241">
        <v>1</v>
      </c>
      <c r="CZ241">
        <v>-1</v>
      </c>
      <c r="DA241">
        <v>-1</v>
      </c>
      <c r="DB241">
        <v>1.5</v>
      </c>
      <c r="DC241">
        <v>0</v>
      </c>
      <c r="DD241">
        <v>2.833333333333333</v>
      </c>
      <c r="DE241">
        <v>1.1666666666666667</v>
      </c>
      <c r="DF241">
        <v>1.6666666666666667</v>
      </c>
      <c r="DG241">
        <v>-1</v>
      </c>
      <c r="DH241">
        <v>1.8333333333333335</v>
      </c>
      <c r="DI241">
        <v>2.6666666666666665</v>
      </c>
      <c r="DJ241">
        <v>-1</v>
      </c>
      <c r="DK241">
        <v>-1</v>
      </c>
      <c r="DL241">
        <v>2.833333333333333</v>
      </c>
      <c r="DM241">
        <v>0.5</v>
      </c>
      <c r="DN241">
        <v>0</v>
      </c>
      <c r="DO241">
        <v>1.6666666666666667</v>
      </c>
      <c r="DP241">
        <v>1</v>
      </c>
      <c r="DQ241">
        <v>2.6666666666666665</v>
      </c>
      <c r="DR241">
        <v>3.4999999999999996</v>
      </c>
      <c r="DS241">
        <v>2.833333333333333</v>
      </c>
      <c r="DT241">
        <v>3.1666666666666665</v>
      </c>
      <c r="DU241">
        <v>1</v>
      </c>
      <c r="DV241">
        <v>1</v>
      </c>
      <c r="DW241">
        <v>2.6666666666666665</v>
      </c>
      <c r="DX241">
        <v>1</v>
      </c>
      <c r="DY241">
        <v>1.5</v>
      </c>
      <c r="DZ241">
        <v>1</v>
      </c>
      <c r="EA241">
        <v>2.833333333333333</v>
      </c>
      <c r="EB241">
        <v>-1</v>
      </c>
      <c r="EC241">
        <v>2.6666666666666665</v>
      </c>
      <c r="ED241">
        <v>1.5</v>
      </c>
      <c r="EE241">
        <v>0</v>
      </c>
      <c r="EF241">
        <v>2.6666666666666665</v>
      </c>
      <c r="EG241">
        <v>0</v>
      </c>
      <c r="EH241">
        <v>2.6666666666666665</v>
      </c>
      <c r="EI241">
        <v>2</v>
      </c>
      <c r="EJ241">
        <v>0</v>
      </c>
      <c r="EK241">
        <v>-1</v>
      </c>
      <c r="EL241">
        <v>2</v>
      </c>
      <c r="EM241">
        <v>2.6666666666666665</v>
      </c>
      <c r="EN241">
        <v>-1</v>
      </c>
      <c r="EO241">
        <v>2.6666666666666665</v>
      </c>
      <c r="EP241">
        <v>2.9999999999999996</v>
      </c>
      <c r="EQ241">
        <v>1.6666666666666667</v>
      </c>
      <c r="ER241">
        <v>-1</v>
      </c>
      <c r="ES241">
        <v>-1</v>
      </c>
      <c r="ET241">
        <v>-1</v>
      </c>
      <c r="EU241">
        <v>-1</v>
      </c>
      <c r="EV241">
        <v>-1</v>
      </c>
      <c r="EW241">
        <v>2.9999999999999996</v>
      </c>
      <c r="EX241">
        <v>2.1666666666666665</v>
      </c>
      <c r="EY241">
        <v>2.9999999999999996</v>
      </c>
      <c r="EZ241">
        <v>2.1666666666666665</v>
      </c>
      <c r="FA241">
        <v>2.1666666666666665</v>
      </c>
      <c r="FB241">
        <v>1</v>
      </c>
      <c r="FC241">
        <v>2.6666666666666665</v>
      </c>
      <c r="FD241">
        <v>1.6666666666666667</v>
      </c>
      <c r="FE241">
        <v>3.4999999999999996</v>
      </c>
      <c r="FF241">
        <v>3.4999999999999996</v>
      </c>
      <c r="FG241">
        <v>2.9999999999999996</v>
      </c>
      <c r="FH241">
        <v>2</v>
      </c>
      <c r="FI241">
        <v>-1</v>
      </c>
      <c r="FJ241">
        <v>2.1666666666666665</v>
      </c>
      <c r="FK241">
        <v>0</v>
      </c>
      <c r="FL241">
        <v>1.1666666666666667</v>
      </c>
      <c r="FM241">
        <v>0</v>
      </c>
      <c r="FN241">
        <v>2.5</v>
      </c>
      <c r="FO241">
        <v>2</v>
      </c>
      <c r="FP241">
        <v>2.5</v>
      </c>
      <c r="FQ241">
        <v>2.5</v>
      </c>
      <c r="FR241">
        <v>2.5</v>
      </c>
      <c r="FS241">
        <v>2.5</v>
      </c>
      <c r="FT241">
        <v>2.5</v>
      </c>
      <c r="FU241">
        <v>1</v>
      </c>
      <c r="FV241">
        <v>1</v>
      </c>
      <c r="FW241">
        <v>2.6666666666666665</v>
      </c>
      <c r="FX241">
        <v>2.6666666666666665</v>
      </c>
      <c r="FY241">
        <v>1.6666666666666667</v>
      </c>
      <c r="FZ241">
        <v>1</v>
      </c>
      <c r="GA241">
        <v>2.6666666666666665</v>
      </c>
      <c r="GB241">
        <v>3.4999999999999996</v>
      </c>
      <c r="GC241">
        <v>2</v>
      </c>
      <c r="GD241">
        <v>1</v>
      </c>
      <c r="GE241">
        <v>2</v>
      </c>
      <c r="GF241">
        <v>2.1666666666666665</v>
      </c>
      <c r="GG241">
        <v>1.1666666666666667</v>
      </c>
      <c r="GH241">
        <v>3.4999999999999996</v>
      </c>
      <c r="GI241">
        <v>1</v>
      </c>
      <c r="GJ241">
        <v>3.4999999999999996</v>
      </c>
      <c r="GK241">
        <v>3.4999999999999996</v>
      </c>
      <c r="GL241">
        <v>2.1666666666666665</v>
      </c>
      <c r="GM241">
        <v>1</v>
      </c>
      <c r="GN241">
        <v>3.4999999999999996</v>
      </c>
      <c r="GO241">
        <v>3.1666666666666665</v>
      </c>
      <c r="GP241">
        <v>2.166666666666667</v>
      </c>
      <c r="GQ241">
        <v>1</v>
      </c>
      <c r="GR241">
        <v>-1</v>
      </c>
      <c r="GS241">
        <v>2.6666666666666665</v>
      </c>
      <c r="GT241">
        <v>2.9999999999999996</v>
      </c>
      <c r="GU241">
        <v>3.4999999999999996</v>
      </c>
      <c r="GV241">
        <v>3.4999999999999996</v>
      </c>
      <c r="GW241">
        <v>3.4999999999999996</v>
      </c>
      <c r="GX241">
        <v>3.4999999999999996</v>
      </c>
      <c r="GY241">
        <v>3.4999999999999996</v>
      </c>
      <c r="GZ241">
        <v>3.4999999999999996</v>
      </c>
      <c r="HA241">
        <v>3.4999999999999996</v>
      </c>
      <c r="HB241">
        <v>2</v>
      </c>
      <c r="HC241">
        <v>2.6666666666666665</v>
      </c>
      <c r="HD241">
        <v>3.4999999999999996</v>
      </c>
      <c r="HE241">
        <v>3.4999999999999996</v>
      </c>
      <c r="HF241">
        <v>2.9999999999999996</v>
      </c>
      <c r="HG241">
        <v>3.4999999999999996</v>
      </c>
      <c r="HH241">
        <v>3.4999999999999996</v>
      </c>
      <c r="HI241">
        <v>2</v>
      </c>
      <c r="HJ241">
        <v>2.6666666666666665</v>
      </c>
      <c r="HK241">
        <v>-1</v>
      </c>
      <c r="HL241">
        <v>1.6666666666666667</v>
      </c>
      <c r="HM241">
        <v>-1</v>
      </c>
      <c r="HN241">
        <v>0.5</v>
      </c>
      <c r="HO241">
        <v>0.5</v>
      </c>
      <c r="HP241">
        <v>-1</v>
      </c>
      <c r="HQ241">
        <v>0</v>
      </c>
      <c r="HR241">
        <v>3.333333333333333</v>
      </c>
      <c r="HS241">
        <v>0</v>
      </c>
      <c r="HT241">
        <v>3.4999999999999996</v>
      </c>
      <c r="HU241">
        <v>3.4999999999999996</v>
      </c>
      <c r="HV241">
        <v>3.4999999999999996</v>
      </c>
      <c r="HW241">
        <v>3.4999999999999996</v>
      </c>
      <c r="HX241">
        <v>3.4999999999999996</v>
      </c>
      <c r="HY241">
        <v>3.333333333333333</v>
      </c>
      <c r="HZ241">
        <v>3.333333333333333</v>
      </c>
      <c r="IA241">
        <v>2.833333333333333</v>
      </c>
      <c r="IB241">
        <v>1</v>
      </c>
      <c r="IC241">
        <v>0</v>
      </c>
      <c r="ID241">
        <v>-1</v>
      </c>
      <c r="IE241">
        <v>2.9999999999999996</v>
      </c>
      <c r="IF241">
        <v>1.8333333333333335</v>
      </c>
      <c r="IG241">
        <v>0</v>
      </c>
    </row>
    <row r="242" spans="1:256" x14ac:dyDescent="0.35">
      <c r="A242" t="s">
        <v>1064</v>
      </c>
      <c r="B242">
        <v>3.4999999999999996</v>
      </c>
      <c r="C242">
        <v>3.833333333333333</v>
      </c>
      <c r="D242">
        <v>3.9999999999999996</v>
      </c>
      <c r="E242">
        <v>0</v>
      </c>
      <c r="F242">
        <v>-1</v>
      </c>
      <c r="G242">
        <v>-1</v>
      </c>
      <c r="H242">
        <v>-1</v>
      </c>
      <c r="I242">
        <v>3.9999999999999996</v>
      </c>
      <c r="J242">
        <v>1.1666666666666665</v>
      </c>
      <c r="K242">
        <v>-1</v>
      </c>
      <c r="L242">
        <v>3.833333333333333</v>
      </c>
      <c r="M242">
        <v>3.833333333333333</v>
      </c>
      <c r="N242">
        <v>1.1666666666666667</v>
      </c>
      <c r="O242">
        <v>3.833333333333333</v>
      </c>
      <c r="P242">
        <v>3.9999999999999996</v>
      </c>
      <c r="Q242">
        <v>0.5</v>
      </c>
      <c r="R242">
        <v>-1</v>
      </c>
      <c r="S242">
        <v>3.9999999999999996</v>
      </c>
      <c r="T242">
        <v>3.9999999999999996</v>
      </c>
      <c r="U242">
        <v>3.9999999999999996</v>
      </c>
      <c r="V242">
        <v>3.333333333333333</v>
      </c>
      <c r="W242">
        <v>2.833333333333333</v>
      </c>
      <c r="X242">
        <v>-1</v>
      </c>
      <c r="Y242">
        <v>3.9999999999999996</v>
      </c>
      <c r="Z242">
        <v>3.9999999999999996</v>
      </c>
      <c r="AA242">
        <v>3.9999999999999996</v>
      </c>
      <c r="AB242">
        <v>3.333333333333333</v>
      </c>
      <c r="AC242">
        <v>3.333333333333333</v>
      </c>
      <c r="AD242">
        <v>2.3333333333333335</v>
      </c>
      <c r="AE242">
        <v>1.3333333333333333</v>
      </c>
      <c r="AF242">
        <v>0</v>
      </c>
      <c r="AG242">
        <v>0.33333333333333331</v>
      </c>
      <c r="AH242">
        <v>-1</v>
      </c>
      <c r="AI242">
        <v>-1</v>
      </c>
      <c r="AJ242">
        <v>-1</v>
      </c>
      <c r="AK242">
        <v>-1</v>
      </c>
      <c r="AL242">
        <v>-1</v>
      </c>
      <c r="AM242">
        <v>-1</v>
      </c>
      <c r="AN242">
        <v>3.333333333333333</v>
      </c>
      <c r="AO242">
        <v>-1</v>
      </c>
      <c r="AP242">
        <v>-1</v>
      </c>
      <c r="AQ242">
        <v>-1</v>
      </c>
      <c r="AR242">
        <v>0</v>
      </c>
      <c r="AS242">
        <v>-1</v>
      </c>
      <c r="AT242">
        <v>1.1666666666666665</v>
      </c>
      <c r="AU242">
        <v>1.1666666666666665</v>
      </c>
      <c r="AV242">
        <v>-1</v>
      </c>
      <c r="AW242">
        <v>-1</v>
      </c>
      <c r="AX242">
        <v>0.5</v>
      </c>
      <c r="AY242">
        <v>-1</v>
      </c>
      <c r="AZ242">
        <v>-1</v>
      </c>
      <c r="BA242">
        <v>-1</v>
      </c>
      <c r="BB242">
        <v>-1</v>
      </c>
      <c r="BC242">
        <v>-1</v>
      </c>
      <c r="BD242">
        <v>2.3333333333333335</v>
      </c>
      <c r="BE242">
        <v>2.3333333333333335</v>
      </c>
      <c r="BF242">
        <v>-1</v>
      </c>
      <c r="BG242">
        <v>2.3333333333333335</v>
      </c>
      <c r="BH242">
        <v>2.3333333333333335</v>
      </c>
      <c r="BI242">
        <v>-1</v>
      </c>
      <c r="BJ242">
        <v>3.4999999999999996</v>
      </c>
      <c r="BK242">
        <v>-1</v>
      </c>
      <c r="BL242">
        <v>1.5</v>
      </c>
      <c r="BM242">
        <v>0</v>
      </c>
      <c r="BN242">
        <v>-1</v>
      </c>
      <c r="BO242">
        <v>-1</v>
      </c>
      <c r="BP242">
        <v>-1</v>
      </c>
      <c r="BQ242">
        <v>-1</v>
      </c>
      <c r="BR242">
        <v>2.8333333333333335</v>
      </c>
      <c r="BS242">
        <v>1</v>
      </c>
      <c r="BT242">
        <v>3.833333333333333</v>
      </c>
      <c r="BU242">
        <v>-1</v>
      </c>
      <c r="BV242">
        <v>1.3333333333333335</v>
      </c>
      <c r="BW242">
        <v>-1</v>
      </c>
      <c r="BX242">
        <v>-1</v>
      </c>
      <c r="BY242">
        <v>-1</v>
      </c>
      <c r="BZ242">
        <v>0.16666666666666666</v>
      </c>
      <c r="CA242">
        <v>-1</v>
      </c>
      <c r="CB242">
        <v>2.3333333333333335</v>
      </c>
      <c r="CC242">
        <v>-1</v>
      </c>
      <c r="CD242">
        <v>1.8333333333333335</v>
      </c>
      <c r="CE242">
        <v>0.83333333333333326</v>
      </c>
      <c r="CF242">
        <v>3.833333333333333</v>
      </c>
      <c r="CG242">
        <v>0.16666666666666666</v>
      </c>
      <c r="CH242">
        <v>-1</v>
      </c>
      <c r="CI242">
        <v>-1</v>
      </c>
      <c r="CJ242">
        <v>-1</v>
      </c>
      <c r="CK242">
        <v>-1</v>
      </c>
      <c r="CL242">
        <v>2.8333333333333335</v>
      </c>
      <c r="CM242">
        <v>-1</v>
      </c>
      <c r="CN242">
        <v>-1</v>
      </c>
      <c r="CO242">
        <v>2.3333333333333335</v>
      </c>
      <c r="CP242">
        <v>-1</v>
      </c>
      <c r="CQ242">
        <v>-1</v>
      </c>
      <c r="CR242">
        <v>2.8333333333333335</v>
      </c>
      <c r="CS242">
        <v>-1</v>
      </c>
      <c r="CT242">
        <v>-1</v>
      </c>
      <c r="CU242">
        <v>3.4999999999999996</v>
      </c>
      <c r="CV242">
        <v>-1</v>
      </c>
      <c r="CW242">
        <v>-1</v>
      </c>
      <c r="CX242">
        <v>-1</v>
      </c>
      <c r="CY242">
        <v>-1</v>
      </c>
      <c r="CZ242">
        <v>-1</v>
      </c>
      <c r="DA242">
        <v>-1</v>
      </c>
      <c r="DB242">
        <v>1</v>
      </c>
      <c r="DC242">
        <v>-1</v>
      </c>
      <c r="DD242">
        <v>2.5</v>
      </c>
      <c r="DE242">
        <v>0.66666666666666663</v>
      </c>
      <c r="DF242">
        <v>1.3333333333333333</v>
      </c>
      <c r="DG242">
        <v>-1</v>
      </c>
      <c r="DH242">
        <v>1.5</v>
      </c>
      <c r="DI242">
        <v>1.8333333333333335</v>
      </c>
      <c r="DJ242">
        <v>-1</v>
      </c>
      <c r="DK242">
        <v>-1</v>
      </c>
      <c r="DL242">
        <v>2.5</v>
      </c>
      <c r="DM242">
        <v>-1</v>
      </c>
      <c r="DN242">
        <v>-1</v>
      </c>
      <c r="DO242">
        <v>1.3333333333333333</v>
      </c>
      <c r="DP242">
        <v>-1</v>
      </c>
      <c r="DQ242">
        <v>1.6666666666666667</v>
      </c>
      <c r="DR242">
        <v>3.9999999999999996</v>
      </c>
      <c r="DS242">
        <v>3.4999999999999996</v>
      </c>
      <c r="DT242">
        <v>2.8333333333333335</v>
      </c>
      <c r="DU242">
        <v>-1</v>
      </c>
      <c r="DV242">
        <v>-1</v>
      </c>
      <c r="DW242">
        <v>2.3333333333333335</v>
      </c>
      <c r="DX242">
        <v>-1</v>
      </c>
      <c r="DY242">
        <v>0.66666666666666663</v>
      </c>
      <c r="DZ242">
        <v>0.16666666666666666</v>
      </c>
      <c r="EA242">
        <v>2.3333333333333335</v>
      </c>
      <c r="EB242">
        <v>-1</v>
      </c>
      <c r="EC242">
        <v>2.3333333333333335</v>
      </c>
      <c r="ED242">
        <v>-1</v>
      </c>
      <c r="EE242">
        <v>-1</v>
      </c>
      <c r="EF242">
        <v>2.3333333333333335</v>
      </c>
      <c r="EG242">
        <v>-1</v>
      </c>
      <c r="EH242">
        <v>2.3333333333333335</v>
      </c>
      <c r="EI242">
        <v>1</v>
      </c>
      <c r="EJ242">
        <v>-1</v>
      </c>
      <c r="EK242">
        <v>-1</v>
      </c>
      <c r="EL242">
        <v>2</v>
      </c>
      <c r="EM242">
        <v>2.166666666666667</v>
      </c>
      <c r="EN242">
        <v>-1</v>
      </c>
      <c r="EO242">
        <v>2.3333333333333335</v>
      </c>
      <c r="EP242">
        <v>2.5</v>
      </c>
      <c r="EQ242">
        <v>0.66666666666666663</v>
      </c>
      <c r="ER242">
        <v>-1</v>
      </c>
      <c r="ES242">
        <v>-1</v>
      </c>
      <c r="ET242">
        <v>-1</v>
      </c>
      <c r="EU242">
        <v>-1</v>
      </c>
      <c r="EV242">
        <v>-1</v>
      </c>
      <c r="EW242">
        <v>2.5</v>
      </c>
      <c r="EX242">
        <v>1.1666666666666667</v>
      </c>
      <c r="EY242">
        <v>3.4999999999999996</v>
      </c>
      <c r="EZ242">
        <v>1.8333333333333335</v>
      </c>
      <c r="FA242">
        <v>1.1666666666666667</v>
      </c>
      <c r="FB242">
        <v>0</v>
      </c>
      <c r="FC242">
        <v>2.3333333333333335</v>
      </c>
      <c r="FD242">
        <v>0.66666666666666663</v>
      </c>
      <c r="FE242">
        <v>3.9999999999999996</v>
      </c>
      <c r="FF242">
        <v>3.9999999999999996</v>
      </c>
      <c r="FG242">
        <v>3.4999999999999996</v>
      </c>
      <c r="FH242">
        <v>2</v>
      </c>
      <c r="FI242">
        <v>-1</v>
      </c>
      <c r="FJ242">
        <v>1.1666666666666667</v>
      </c>
      <c r="FK242">
        <v>-1</v>
      </c>
      <c r="FL242">
        <v>0.16666666666666666</v>
      </c>
      <c r="FM242">
        <v>-1</v>
      </c>
      <c r="FN242">
        <v>3</v>
      </c>
      <c r="FO242">
        <v>2</v>
      </c>
      <c r="FP242">
        <v>2.5</v>
      </c>
      <c r="FQ242">
        <v>3</v>
      </c>
      <c r="FR242">
        <v>3</v>
      </c>
      <c r="FS242">
        <v>3</v>
      </c>
      <c r="FT242">
        <v>3</v>
      </c>
      <c r="FU242">
        <v>-1</v>
      </c>
      <c r="FV242">
        <v>-1</v>
      </c>
      <c r="FW242">
        <v>2.3333333333333335</v>
      </c>
      <c r="FX242">
        <v>2.3333333333333335</v>
      </c>
      <c r="FY242">
        <v>1.3333333333333333</v>
      </c>
      <c r="FZ242">
        <v>-1</v>
      </c>
      <c r="GA242">
        <v>2.3333333333333335</v>
      </c>
      <c r="GB242">
        <v>3.9999999999999996</v>
      </c>
      <c r="GC242">
        <v>1</v>
      </c>
      <c r="GD242">
        <v>0</v>
      </c>
      <c r="GE242">
        <v>1</v>
      </c>
      <c r="GF242">
        <v>1.3333333333333335</v>
      </c>
      <c r="GG242">
        <v>0.33333333333333331</v>
      </c>
      <c r="GH242">
        <v>3.9999999999999996</v>
      </c>
      <c r="GI242">
        <v>0</v>
      </c>
      <c r="GJ242">
        <v>3.9999999999999996</v>
      </c>
      <c r="GK242">
        <v>3.9999999999999996</v>
      </c>
      <c r="GL242">
        <v>1.3333333333333335</v>
      </c>
      <c r="GM242">
        <v>0.5</v>
      </c>
      <c r="GN242">
        <v>3</v>
      </c>
      <c r="GO242">
        <v>2.8333333333333335</v>
      </c>
      <c r="GP242">
        <v>1.8333333333333333</v>
      </c>
      <c r="GQ242">
        <v>-1</v>
      </c>
      <c r="GR242">
        <v>-1</v>
      </c>
      <c r="GS242">
        <v>2.3333333333333335</v>
      </c>
      <c r="GT242">
        <v>2.9999999999999996</v>
      </c>
      <c r="GU242">
        <v>3.9999999999999996</v>
      </c>
      <c r="GV242">
        <v>3.9999999999999996</v>
      </c>
      <c r="GW242">
        <v>3.9999999999999996</v>
      </c>
      <c r="GX242">
        <v>3.9999999999999996</v>
      </c>
      <c r="GY242">
        <v>3.9999999999999996</v>
      </c>
      <c r="GZ242">
        <v>3.9999999999999996</v>
      </c>
      <c r="HA242">
        <v>3.9999999999999996</v>
      </c>
      <c r="HB242">
        <v>1</v>
      </c>
      <c r="HC242">
        <v>2.3333333333333335</v>
      </c>
      <c r="HD242">
        <v>3.9999999999999996</v>
      </c>
      <c r="HE242">
        <v>3.9999999999999996</v>
      </c>
      <c r="HF242">
        <v>3.4999999999999996</v>
      </c>
      <c r="HG242">
        <v>3.9999999999999996</v>
      </c>
      <c r="HH242">
        <v>3.9999999999999996</v>
      </c>
      <c r="HI242">
        <v>1</v>
      </c>
      <c r="HJ242">
        <v>1.8333333333333335</v>
      </c>
      <c r="HK242">
        <v>-1</v>
      </c>
      <c r="HL242">
        <v>1.3333333333333333</v>
      </c>
      <c r="HM242">
        <v>-1</v>
      </c>
      <c r="HN242">
        <v>-1</v>
      </c>
      <c r="HO242">
        <v>-1</v>
      </c>
      <c r="HP242">
        <v>-1</v>
      </c>
      <c r="HQ242">
        <v>-1</v>
      </c>
      <c r="HR242">
        <v>3</v>
      </c>
      <c r="HS242">
        <v>-1</v>
      </c>
      <c r="HT242">
        <v>3.9999999999999996</v>
      </c>
      <c r="HU242">
        <v>3.9999999999999996</v>
      </c>
      <c r="HV242">
        <v>3.9999999999999996</v>
      </c>
      <c r="HW242">
        <v>3.9999999999999996</v>
      </c>
      <c r="HX242">
        <v>3.9999999999999996</v>
      </c>
      <c r="HY242">
        <v>3</v>
      </c>
      <c r="HZ242">
        <v>3</v>
      </c>
      <c r="IA242">
        <v>2</v>
      </c>
      <c r="IB242">
        <v>0.16666666666666666</v>
      </c>
      <c r="IC242">
        <v>-1</v>
      </c>
      <c r="ID242">
        <v>-1</v>
      </c>
      <c r="IE242">
        <v>2.5</v>
      </c>
      <c r="IF242">
        <v>1.5</v>
      </c>
      <c r="IG242">
        <v>-1</v>
      </c>
      <c r="IH242">
        <v>0</v>
      </c>
    </row>
    <row r="243" spans="1:256" x14ac:dyDescent="0.35">
      <c r="A243" t="s">
        <v>1065</v>
      </c>
      <c r="B243">
        <v>2</v>
      </c>
      <c r="C243">
        <v>2.166666666666667</v>
      </c>
      <c r="D243">
        <v>3.4999999999999996</v>
      </c>
      <c r="E243">
        <v>-1</v>
      </c>
      <c r="F243">
        <v>-1</v>
      </c>
      <c r="G243">
        <v>-1</v>
      </c>
      <c r="H243">
        <v>-1</v>
      </c>
      <c r="I243">
        <v>3.4999999999999996</v>
      </c>
      <c r="J243">
        <v>-1</v>
      </c>
      <c r="K243">
        <v>-1</v>
      </c>
      <c r="L243">
        <v>3</v>
      </c>
      <c r="M243">
        <v>2.3333333333333335</v>
      </c>
      <c r="N243">
        <v>-1</v>
      </c>
      <c r="O243">
        <v>3</v>
      </c>
      <c r="P243">
        <v>3.4999999999999996</v>
      </c>
      <c r="Q243">
        <v>-1</v>
      </c>
      <c r="R243">
        <v>-1</v>
      </c>
      <c r="S243">
        <v>3.4999999999999996</v>
      </c>
      <c r="T243">
        <v>3.333333333333333</v>
      </c>
      <c r="U243">
        <v>3.4999999999999996</v>
      </c>
      <c r="V243">
        <v>1.5</v>
      </c>
      <c r="W243">
        <v>1</v>
      </c>
      <c r="X243">
        <v>-1</v>
      </c>
      <c r="Y243">
        <v>3.4999999999999996</v>
      </c>
      <c r="Z243">
        <v>3.4999999999999996</v>
      </c>
      <c r="AA243">
        <v>3.4999999999999996</v>
      </c>
      <c r="AB243">
        <v>1.6666666666666667</v>
      </c>
      <c r="AC243">
        <v>1.6666666666666667</v>
      </c>
      <c r="AD243">
        <v>0.66666666666666663</v>
      </c>
      <c r="AE243">
        <v>-1</v>
      </c>
      <c r="AF243">
        <v>-1</v>
      </c>
      <c r="AG243">
        <v>-1</v>
      </c>
      <c r="AH243">
        <v>-1</v>
      </c>
      <c r="AI243">
        <v>-1</v>
      </c>
      <c r="AJ243">
        <v>-1</v>
      </c>
      <c r="AK243">
        <v>-1</v>
      </c>
      <c r="AL243">
        <v>-1</v>
      </c>
      <c r="AM243">
        <v>-1</v>
      </c>
      <c r="AN243">
        <v>1.5</v>
      </c>
      <c r="AO243">
        <v>-1</v>
      </c>
      <c r="AP243">
        <v>-1</v>
      </c>
      <c r="AQ243">
        <v>-1</v>
      </c>
      <c r="AR243">
        <v>-1</v>
      </c>
      <c r="AS243">
        <v>-1</v>
      </c>
      <c r="AT243">
        <v>-1</v>
      </c>
      <c r="AU243">
        <v>-1</v>
      </c>
      <c r="AV243">
        <v>-1</v>
      </c>
      <c r="AW243">
        <v>-1</v>
      </c>
      <c r="AX243">
        <v>-1</v>
      </c>
      <c r="AY243">
        <v>-1</v>
      </c>
      <c r="AZ243">
        <v>-1</v>
      </c>
      <c r="BA243">
        <v>-1</v>
      </c>
      <c r="BB243">
        <v>-1</v>
      </c>
      <c r="BC243">
        <v>-1</v>
      </c>
      <c r="BD243">
        <v>-1</v>
      </c>
      <c r="BE243">
        <v>0.5</v>
      </c>
      <c r="BF243">
        <v>-1</v>
      </c>
      <c r="BG243">
        <v>0.5</v>
      </c>
      <c r="BH243">
        <v>0.5</v>
      </c>
      <c r="BI243">
        <v>-1</v>
      </c>
      <c r="BJ243">
        <v>2</v>
      </c>
      <c r="BK243">
        <v>-1</v>
      </c>
      <c r="BL243">
        <v>-1</v>
      </c>
      <c r="BM243">
        <v>-1</v>
      </c>
      <c r="BN243">
        <v>-1</v>
      </c>
      <c r="BO243">
        <v>-1</v>
      </c>
      <c r="BP243">
        <v>-1</v>
      </c>
      <c r="BQ243">
        <v>-1</v>
      </c>
      <c r="BR243">
        <v>-1</v>
      </c>
      <c r="BS243">
        <v>-1</v>
      </c>
      <c r="BT243">
        <v>2</v>
      </c>
      <c r="BU243">
        <v>-1</v>
      </c>
      <c r="BV243">
        <v>-1</v>
      </c>
      <c r="BW243">
        <v>-1</v>
      </c>
      <c r="BX243">
        <v>-1</v>
      </c>
      <c r="BY243">
        <v>-1</v>
      </c>
      <c r="BZ243">
        <v>-1</v>
      </c>
      <c r="CA243">
        <v>-1</v>
      </c>
      <c r="CB243">
        <v>0.83333333333333326</v>
      </c>
      <c r="CC243">
        <v>-1</v>
      </c>
      <c r="CD243">
        <v>0.5</v>
      </c>
      <c r="CE243">
        <v>-1</v>
      </c>
      <c r="CF243">
        <v>2</v>
      </c>
      <c r="CG243">
        <v>-1</v>
      </c>
      <c r="CH243">
        <v>-1</v>
      </c>
      <c r="CI243">
        <v>-1</v>
      </c>
      <c r="CJ243">
        <v>-1</v>
      </c>
      <c r="CK243">
        <v>-1</v>
      </c>
      <c r="CL243">
        <v>-1</v>
      </c>
      <c r="CM243">
        <v>-1</v>
      </c>
      <c r="CN243">
        <v>-1</v>
      </c>
      <c r="CO243">
        <v>-1</v>
      </c>
      <c r="CP243">
        <v>-1</v>
      </c>
      <c r="CQ243">
        <v>-1</v>
      </c>
      <c r="CR243">
        <v>1</v>
      </c>
      <c r="CS243">
        <v>-1</v>
      </c>
      <c r="CT243">
        <v>-1</v>
      </c>
      <c r="CU243">
        <v>2</v>
      </c>
      <c r="CV243">
        <v>-1</v>
      </c>
      <c r="CW243">
        <v>-1</v>
      </c>
      <c r="CX243">
        <v>-1</v>
      </c>
      <c r="CY243">
        <v>-1</v>
      </c>
      <c r="CZ243">
        <v>-1</v>
      </c>
      <c r="DA243">
        <v>-1</v>
      </c>
      <c r="DB243">
        <v>-1</v>
      </c>
      <c r="DC243">
        <v>-1</v>
      </c>
      <c r="DD243">
        <v>0.66666666666666663</v>
      </c>
      <c r="DE243">
        <v>-1</v>
      </c>
      <c r="DF243">
        <v>-1</v>
      </c>
      <c r="DG243">
        <v>-1</v>
      </c>
      <c r="DH243">
        <v>-1</v>
      </c>
      <c r="DI243">
        <v>-1</v>
      </c>
      <c r="DJ243">
        <v>-1</v>
      </c>
      <c r="DK243">
        <v>-1</v>
      </c>
      <c r="DL243">
        <v>-1</v>
      </c>
      <c r="DM243">
        <v>-1</v>
      </c>
      <c r="DN243">
        <v>-1</v>
      </c>
      <c r="DO243">
        <v>-1</v>
      </c>
      <c r="DP243">
        <v>-1</v>
      </c>
      <c r="DQ243">
        <v>-1</v>
      </c>
      <c r="DR243">
        <v>2.5</v>
      </c>
      <c r="DS243">
        <v>1.8333333333333335</v>
      </c>
      <c r="DT243">
        <v>-1</v>
      </c>
      <c r="DU243">
        <v>-1</v>
      </c>
      <c r="DV243">
        <v>-1</v>
      </c>
      <c r="DW243">
        <v>0.5</v>
      </c>
      <c r="DX243">
        <v>-1</v>
      </c>
      <c r="DY243">
        <v>-1</v>
      </c>
      <c r="DZ243">
        <v>-1</v>
      </c>
      <c r="EA243">
        <v>0.66666666666666663</v>
      </c>
      <c r="EB243">
        <v>-1</v>
      </c>
      <c r="EC243">
        <v>0.5</v>
      </c>
      <c r="ED243">
        <v>-1</v>
      </c>
      <c r="EE243">
        <v>-1</v>
      </c>
      <c r="EF243">
        <v>0.66666666666666663</v>
      </c>
      <c r="EG243">
        <v>-1</v>
      </c>
      <c r="EH243">
        <v>0.5</v>
      </c>
      <c r="EI243">
        <v>-1</v>
      </c>
      <c r="EJ243">
        <v>-1</v>
      </c>
      <c r="EK243">
        <v>-1</v>
      </c>
      <c r="EL243">
        <v>2</v>
      </c>
      <c r="EM243">
        <v>-1</v>
      </c>
      <c r="EN243">
        <v>-1</v>
      </c>
      <c r="EO243">
        <v>0.5</v>
      </c>
      <c r="EP243">
        <v>0.83333333333333326</v>
      </c>
      <c r="EQ243">
        <v>-1</v>
      </c>
      <c r="ER243">
        <v>-1</v>
      </c>
      <c r="ES243">
        <v>-1</v>
      </c>
      <c r="ET243">
        <v>-1</v>
      </c>
      <c r="EU243">
        <v>-1</v>
      </c>
      <c r="EV243">
        <v>-1</v>
      </c>
      <c r="EW243">
        <v>0.99999999999999989</v>
      </c>
      <c r="EX243">
        <v>0</v>
      </c>
      <c r="EY243">
        <v>2.9999999999999996</v>
      </c>
      <c r="EZ243">
        <v>0</v>
      </c>
      <c r="FA243">
        <v>0</v>
      </c>
      <c r="FB243">
        <v>-1</v>
      </c>
      <c r="FC243">
        <v>-1</v>
      </c>
      <c r="FD243">
        <v>-1</v>
      </c>
      <c r="FE243">
        <v>3.4999999999999996</v>
      </c>
      <c r="FF243">
        <v>3.4999999999999996</v>
      </c>
      <c r="FG243">
        <v>2.9999999999999996</v>
      </c>
      <c r="FH243">
        <v>2</v>
      </c>
      <c r="FI243">
        <v>-1</v>
      </c>
      <c r="FJ243">
        <v>0</v>
      </c>
      <c r="FK243">
        <v>-1</v>
      </c>
      <c r="FL243">
        <v>-1</v>
      </c>
      <c r="FM243">
        <v>-1</v>
      </c>
      <c r="FN243">
        <v>1.5</v>
      </c>
      <c r="FO243">
        <v>2</v>
      </c>
      <c r="FP243">
        <v>2.5</v>
      </c>
      <c r="FQ243">
        <v>1.5</v>
      </c>
      <c r="FR243">
        <v>1.5</v>
      </c>
      <c r="FS243">
        <v>1.5</v>
      </c>
      <c r="FT243">
        <v>1.5</v>
      </c>
      <c r="FU243">
        <v>-1</v>
      </c>
      <c r="FV243">
        <v>-1</v>
      </c>
      <c r="FW243">
        <v>0.5</v>
      </c>
      <c r="FX243">
        <v>0.5</v>
      </c>
      <c r="FY243">
        <v>-1</v>
      </c>
      <c r="FZ243">
        <v>-1</v>
      </c>
      <c r="GA243">
        <v>0.5</v>
      </c>
      <c r="GB243">
        <v>2.5</v>
      </c>
      <c r="GC243">
        <v>0</v>
      </c>
      <c r="GD243">
        <v>-1</v>
      </c>
      <c r="GE243">
        <v>0</v>
      </c>
      <c r="GF243">
        <v>-1</v>
      </c>
      <c r="GG243">
        <v>-1</v>
      </c>
      <c r="GH243">
        <v>2.5</v>
      </c>
      <c r="GI243">
        <v>-1</v>
      </c>
      <c r="GJ243">
        <v>2.5</v>
      </c>
      <c r="GK243">
        <v>2.5</v>
      </c>
      <c r="GL243">
        <v>0</v>
      </c>
      <c r="GM243">
        <v>-1</v>
      </c>
      <c r="GN243">
        <v>1.3333333333333333</v>
      </c>
      <c r="GO243">
        <v>-1</v>
      </c>
      <c r="GP243">
        <v>-1</v>
      </c>
      <c r="GQ243">
        <v>-1</v>
      </c>
      <c r="GR243">
        <v>-1</v>
      </c>
      <c r="GS243">
        <v>0.5</v>
      </c>
      <c r="GT243">
        <v>2</v>
      </c>
      <c r="GU243">
        <v>2.5</v>
      </c>
      <c r="GV243">
        <v>2.5</v>
      </c>
      <c r="GW243">
        <v>2.5</v>
      </c>
      <c r="GX243">
        <v>2.5</v>
      </c>
      <c r="GY243">
        <v>2.5</v>
      </c>
      <c r="GZ243">
        <v>2.3333333333333335</v>
      </c>
      <c r="HA243">
        <v>2.3333333333333335</v>
      </c>
      <c r="HB243">
        <v>-1</v>
      </c>
      <c r="HC243">
        <v>0.5</v>
      </c>
      <c r="HD243">
        <v>2.5</v>
      </c>
      <c r="HE243">
        <v>2.5</v>
      </c>
      <c r="HF243">
        <v>1.8333333333333335</v>
      </c>
      <c r="HG243">
        <v>2.5</v>
      </c>
      <c r="HH243">
        <v>3.4999999999999996</v>
      </c>
      <c r="HI243">
        <v>0</v>
      </c>
      <c r="HJ243">
        <v>0.5</v>
      </c>
      <c r="HK243">
        <v>-1</v>
      </c>
      <c r="HL243">
        <v>-1</v>
      </c>
      <c r="HM243">
        <v>-1</v>
      </c>
      <c r="HN243">
        <v>-1</v>
      </c>
      <c r="HO243">
        <v>-1</v>
      </c>
      <c r="HP243">
        <v>-1</v>
      </c>
      <c r="HQ243">
        <v>-1</v>
      </c>
      <c r="HR243">
        <v>1.1666666666666665</v>
      </c>
      <c r="HS243">
        <v>-1</v>
      </c>
      <c r="HT243">
        <v>2.5</v>
      </c>
      <c r="HU243">
        <v>2.5</v>
      </c>
      <c r="HV243">
        <v>2.5</v>
      </c>
      <c r="HW243">
        <v>2.5</v>
      </c>
      <c r="HX243">
        <v>2.5</v>
      </c>
      <c r="HY243">
        <v>1.1666666666666665</v>
      </c>
      <c r="HZ243">
        <v>1.1666666666666665</v>
      </c>
      <c r="IA243">
        <v>0.66666666666666663</v>
      </c>
      <c r="IB243">
        <v>-1</v>
      </c>
      <c r="IC243">
        <v>-1</v>
      </c>
      <c r="ID243">
        <v>-1</v>
      </c>
      <c r="IE243">
        <v>0.99999999999999989</v>
      </c>
      <c r="IF243">
        <v>-1</v>
      </c>
      <c r="IG243">
        <v>-1</v>
      </c>
      <c r="IH243">
        <v>-1</v>
      </c>
      <c r="II243">
        <v>0</v>
      </c>
    </row>
    <row r="244" spans="1:256" x14ac:dyDescent="0.35">
      <c r="A244" t="s">
        <v>1066</v>
      </c>
      <c r="B244">
        <v>3.4999999999999996</v>
      </c>
      <c r="C244">
        <v>3.9999999999999996</v>
      </c>
      <c r="D244">
        <v>3.9999999999999996</v>
      </c>
      <c r="E244">
        <v>0</v>
      </c>
      <c r="F244">
        <v>-1</v>
      </c>
      <c r="G244">
        <v>-1</v>
      </c>
      <c r="H244">
        <v>-1</v>
      </c>
      <c r="I244">
        <v>3.9999999999999996</v>
      </c>
      <c r="J244">
        <v>1.1666666666666665</v>
      </c>
      <c r="K244">
        <v>-1</v>
      </c>
      <c r="L244">
        <v>3.833333333333333</v>
      </c>
      <c r="M244">
        <v>3.9999999999999996</v>
      </c>
      <c r="N244">
        <v>1</v>
      </c>
      <c r="O244">
        <v>3.833333333333333</v>
      </c>
      <c r="P244">
        <v>3.9999999999999996</v>
      </c>
      <c r="Q244">
        <v>0.5</v>
      </c>
      <c r="R244">
        <v>-1</v>
      </c>
      <c r="S244">
        <v>3.9999999999999996</v>
      </c>
      <c r="T244">
        <v>3.9999999999999996</v>
      </c>
      <c r="U244">
        <v>3.9999999999999996</v>
      </c>
      <c r="V244">
        <v>3.333333333333333</v>
      </c>
      <c r="W244">
        <v>2.833333333333333</v>
      </c>
      <c r="X244">
        <v>-1</v>
      </c>
      <c r="Y244">
        <v>3.9999999999999996</v>
      </c>
      <c r="Z244">
        <v>3.9999999999999996</v>
      </c>
      <c r="AA244">
        <v>3.9999999999999996</v>
      </c>
      <c r="AB244">
        <v>3.4999999999999996</v>
      </c>
      <c r="AC244">
        <v>3.4999999999999996</v>
      </c>
      <c r="AD244">
        <v>2.5</v>
      </c>
      <c r="AE244">
        <v>1.5</v>
      </c>
      <c r="AF244">
        <v>0</v>
      </c>
      <c r="AG244">
        <v>0.16666666666666666</v>
      </c>
      <c r="AH244">
        <v>-1</v>
      </c>
      <c r="AI244">
        <v>-1</v>
      </c>
      <c r="AJ244">
        <v>-1</v>
      </c>
      <c r="AK244">
        <v>-1</v>
      </c>
      <c r="AL244">
        <v>-1</v>
      </c>
      <c r="AM244">
        <v>-1</v>
      </c>
      <c r="AN244">
        <v>3.333333333333333</v>
      </c>
      <c r="AO244">
        <v>-1</v>
      </c>
      <c r="AP244">
        <v>-1</v>
      </c>
      <c r="AQ244">
        <v>-1</v>
      </c>
      <c r="AR244">
        <v>0</v>
      </c>
      <c r="AS244">
        <v>-1</v>
      </c>
      <c r="AT244">
        <v>1.1666666666666665</v>
      </c>
      <c r="AU244">
        <v>1.1666666666666665</v>
      </c>
      <c r="AV244">
        <v>-1</v>
      </c>
      <c r="AW244">
        <v>-1</v>
      </c>
      <c r="AX244">
        <v>0.5</v>
      </c>
      <c r="AY244">
        <v>-1</v>
      </c>
      <c r="AZ244">
        <v>-1</v>
      </c>
      <c r="BA244">
        <v>-1</v>
      </c>
      <c r="BB244">
        <v>-1</v>
      </c>
      <c r="BC244">
        <v>-1</v>
      </c>
      <c r="BD244">
        <v>2.3333333333333335</v>
      </c>
      <c r="BE244">
        <v>2.3333333333333335</v>
      </c>
      <c r="BF244">
        <v>-1</v>
      </c>
      <c r="BG244">
        <v>2.3333333333333335</v>
      </c>
      <c r="BH244">
        <v>2.3333333333333335</v>
      </c>
      <c r="BI244">
        <v>-1</v>
      </c>
      <c r="BJ244">
        <v>3.4999999999999996</v>
      </c>
      <c r="BK244">
        <v>-1</v>
      </c>
      <c r="BL244">
        <v>1.5</v>
      </c>
      <c r="BM244">
        <v>0</v>
      </c>
      <c r="BN244">
        <v>-1</v>
      </c>
      <c r="BO244">
        <v>-1</v>
      </c>
      <c r="BP244">
        <v>-1</v>
      </c>
      <c r="BQ244">
        <v>-1</v>
      </c>
      <c r="BR244">
        <v>2.8333333333333335</v>
      </c>
      <c r="BS244">
        <v>1</v>
      </c>
      <c r="BT244">
        <v>3.833333333333333</v>
      </c>
      <c r="BU244">
        <v>-1</v>
      </c>
      <c r="BV244">
        <v>1.3333333333333335</v>
      </c>
      <c r="BW244">
        <v>-1</v>
      </c>
      <c r="BX244">
        <v>-1</v>
      </c>
      <c r="BY244">
        <v>-1</v>
      </c>
      <c r="BZ244">
        <v>0.16666666666666666</v>
      </c>
      <c r="CA244">
        <v>-1</v>
      </c>
      <c r="CB244">
        <v>2.5</v>
      </c>
      <c r="CC244">
        <v>-1</v>
      </c>
      <c r="CD244">
        <v>1.6666666666666667</v>
      </c>
      <c r="CE244">
        <v>0.83333333333333326</v>
      </c>
      <c r="CF244">
        <v>3.833333333333333</v>
      </c>
      <c r="CG244">
        <v>0.33333333333333331</v>
      </c>
      <c r="CH244">
        <v>-1</v>
      </c>
      <c r="CI244">
        <v>-1</v>
      </c>
      <c r="CJ244">
        <v>-1</v>
      </c>
      <c r="CK244">
        <v>-1</v>
      </c>
      <c r="CL244">
        <v>2.8333333333333335</v>
      </c>
      <c r="CM244">
        <v>-1</v>
      </c>
      <c r="CN244">
        <v>-1</v>
      </c>
      <c r="CO244">
        <v>2.3333333333333335</v>
      </c>
      <c r="CP244">
        <v>-1</v>
      </c>
      <c r="CQ244">
        <v>-1</v>
      </c>
      <c r="CR244">
        <v>2.8333333333333335</v>
      </c>
      <c r="CS244">
        <v>-1</v>
      </c>
      <c r="CT244">
        <v>-1</v>
      </c>
      <c r="CU244">
        <v>3.4999999999999996</v>
      </c>
      <c r="CV244">
        <v>-1</v>
      </c>
      <c r="CW244">
        <v>-1</v>
      </c>
      <c r="CX244">
        <v>-1</v>
      </c>
      <c r="CY244">
        <v>-1</v>
      </c>
      <c r="CZ244">
        <v>-1</v>
      </c>
      <c r="DA244">
        <v>-1</v>
      </c>
      <c r="DB244">
        <v>1</v>
      </c>
      <c r="DC244">
        <v>-1</v>
      </c>
      <c r="DD244">
        <v>2.3333333333333335</v>
      </c>
      <c r="DE244">
        <v>0.83333333333333326</v>
      </c>
      <c r="DF244">
        <v>1.3333333333333333</v>
      </c>
      <c r="DG244">
        <v>-1</v>
      </c>
      <c r="DH244">
        <v>1.3333333333333333</v>
      </c>
      <c r="DI244">
        <v>1.8333333333333335</v>
      </c>
      <c r="DJ244">
        <v>-1</v>
      </c>
      <c r="DK244">
        <v>-1</v>
      </c>
      <c r="DL244">
        <v>2.3333333333333335</v>
      </c>
      <c r="DM244">
        <v>-1</v>
      </c>
      <c r="DN244">
        <v>-1</v>
      </c>
      <c r="DO244">
        <v>1.3333333333333333</v>
      </c>
      <c r="DP244">
        <v>-1</v>
      </c>
      <c r="DQ244">
        <v>1.8333333333333335</v>
      </c>
      <c r="DR244">
        <v>3.9999999999999996</v>
      </c>
      <c r="DS244">
        <v>3.333333333333333</v>
      </c>
      <c r="DT244">
        <v>2.8333333333333335</v>
      </c>
      <c r="DU244">
        <v>-1</v>
      </c>
      <c r="DV244">
        <v>-1</v>
      </c>
      <c r="DW244">
        <v>2.3333333333333335</v>
      </c>
      <c r="DX244">
        <v>-1</v>
      </c>
      <c r="DY244">
        <v>0.66666666666666663</v>
      </c>
      <c r="DZ244">
        <v>0</v>
      </c>
      <c r="EA244">
        <v>2.5</v>
      </c>
      <c r="EB244">
        <v>-1</v>
      </c>
      <c r="EC244">
        <v>2.3333333333333335</v>
      </c>
      <c r="ED244">
        <v>-1</v>
      </c>
      <c r="EE244">
        <v>-1</v>
      </c>
      <c r="EF244">
        <v>2.3333333333333335</v>
      </c>
      <c r="EG244">
        <v>-1</v>
      </c>
      <c r="EH244">
        <v>2.3333333333333335</v>
      </c>
      <c r="EI244">
        <v>1</v>
      </c>
      <c r="EJ244">
        <v>-1</v>
      </c>
      <c r="EK244">
        <v>-1</v>
      </c>
      <c r="EL244">
        <v>2.1666666666666665</v>
      </c>
      <c r="EM244">
        <v>2.3333333333333335</v>
      </c>
      <c r="EN244">
        <v>-1</v>
      </c>
      <c r="EO244">
        <v>2.3333333333333335</v>
      </c>
      <c r="EP244">
        <v>2.5</v>
      </c>
      <c r="EQ244">
        <v>0.66666666666666663</v>
      </c>
      <c r="ER244">
        <v>-1</v>
      </c>
      <c r="ES244">
        <v>-1</v>
      </c>
      <c r="ET244">
        <v>-1</v>
      </c>
      <c r="EU244">
        <v>-1</v>
      </c>
      <c r="EV244">
        <v>-1</v>
      </c>
      <c r="EW244">
        <v>2.5</v>
      </c>
      <c r="EX244">
        <v>1.3333333333333335</v>
      </c>
      <c r="EY244">
        <v>3.4999999999999996</v>
      </c>
      <c r="EZ244">
        <v>1.8333333333333335</v>
      </c>
      <c r="FA244">
        <v>1.3333333333333335</v>
      </c>
      <c r="FB244">
        <v>0</v>
      </c>
      <c r="FC244">
        <v>2.166666666666667</v>
      </c>
      <c r="FD244">
        <v>0.66666666666666663</v>
      </c>
      <c r="FE244">
        <v>3.9999999999999996</v>
      </c>
      <c r="FF244">
        <v>3.9999999999999996</v>
      </c>
      <c r="FG244">
        <v>3.4999999999999996</v>
      </c>
      <c r="FH244">
        <v>2.1666666666666665</v>
      </c>
      <c r="FI244">
        <v>-1</v>
      </c>
      <c r="FJ244">
        <v>1.3333333333333335</v>
      </c>
      <c r="FK244">
        <v>-1</v>
      </c>
      <c r="FL244">
        <v>0.33333333333333331</v>
      </c>
      <c r="FM244">
        <v>-1</v>
      </c>
      <c r="FN244">
        <v>3</v>
      </c>
      <c r="FO244">
        <v>2.1666666666666665</v>
      </c>
      <c r="FP244">
        <v>2.6666666666666665</v>
      </c>
      <c r="FQ244">
        <v>3</v>
      </c>
      <c r="FR244">
        <v>3</v>
      </c>
      <c r="FS244">
        <v>3</v>
      </c>
      <c r="FT244">
        <v>3</v>
      </c>
      <c r="FU244">
        <v>-1</v>
      </c>
      <c r="FV244">
        <v>-1</v>
      </c>
      <c r="FW244">
        <v>2.3333333333333335</v>
      </c>
      <c r="FX244">
        <v>2.3333333333333335</v>
      </c>
      <c r="FY244">
        <v>1.3333333333333333</v>
      </c>
      <c r="FZ244">
        <v>-1</v>
      </c>
      <c r="GA244">
        <v>2.3333333333333335</v>
      </c>
      <c r="GB244">
        <v>3.9999999999999996</v>
      </c>
      <c r="GC244">
        <v>1</v>
      </c>
      <c r="GD244">
        <v>0</v>
      </c>
      <c r="GE244">
        <v>1</v>
      </c>
      <c r="GF244">
        <v>1.3333333333333335</v>
      </c>
      <c r="GG244">
        <v>0.33333333333333331</v>
      </c>
      <c r="GH244">
        <v>3.9999999999999996</v>
      </c>
      <c r="GI244">
        <v>0.16666666666666666</v>
      </c>
      <c r="GJ244">
        <v>3.9999999999999996</v>
      </c>
      <c r="GK244">
        <v>3.9999999999999996</v>
      </c>
      <c r="GL244">
        <v>1.3333333333333335</v>
      </c>
      <c r="GM244">
        <v>0.5</v>
      </c>
      <c r="GN244">
        <v>3</v>
      </c>
      <c r="GO244">
        <v>2.8333333333333335</v>
      </c>
      <c r="GP244">
        <v>1.8333333333333333</v>
      </c>
      <c r="GQ244">
        <v>-1</v>
      </c>
      <c r="GR244">
        <v>-1</v>
      </c>
      <c r="GS244">
        <v>2.3333333333333335</v>
      </c>
      <c r="GT244">
        <v>2.9999999999999996</v>
      </c>
      <c r="GU244">
        <v>3.9999999999999996</v>
      </c>
      <c r="GV244">
        <v>3.9999999999999996</v>
      </c>
      <c r="GW244">
        <v>3.9999999999999996</v>
      </c>
      <c r="GX244">
        <v>3.9999999999999996</v>
      </c>
      <c r="GY244">
        <v>3.9999999999999996</v>
      </c>
      <c r="GZ244">
        <v>3.9999999999999996</v>
      </c>
      <c r="HA244">
        <v>3.9999999999999996</v>
      </c>
      <c r="HB244">
        <v>1</v>
      </c>
      <c r="HC244">
        <v>2.3333333333333335</v>
      </c>
      <c r="HD244">
        <v>3.9999999999999996</v>
      </c>
      <c r="HE244">
        <v>3.9999999999999996</v>
      </c>
      <c r="HF244">
        <v>3.4999999999999996</v>
      </c>
      <c r="HG244">
        <v>3.9999999999999996</v>
      </c>
      <c r="HH244">
        <v>3.9999999999999996</v>
      </c>
      <c r="HI244">
        <v>1</v>
      </c>
      <c r="HJ244">
        <v>1.8333333333333335</v>
      </c>
      <c r="HK244">
        <v>-1</v>
      </c>
      <c r="HL244">
        <v>1.3333333333333333</v>
      </c>
      <c r="HM244">
        <v>-1</v>
      </c>
      <c r="HN244">
        <v>-1</v>
      </c>
      <c r="HO244">
        <v>-1</v>
      </c>
      <c r="HP244">
        <v>-1</v>
      </c>
      <c r="HQ244">
        <v>-1</v>
      </c>
      <c r="HR244">
        <v>2.8333333333333335</v>
      </c>
      <c r="HS244">
        <v>-1</v>
      </c>
      <c r="HT244">
        <v>3.9999999999999996</v>
      </c>
      <c r="HU244">
        <v>3.9999999999999996</v>
      </c>
      <c r="HV244">
        <v>3.9999999999999996</v>
      </c>
      <c r="HW244">
        <v>3.9999999999999996</v>
      </c>
      <c r="HX244">
        <v>3.9999999999999996</v>
      </c>
      <c r="HY244">
        <v>2.8333333333333335</v>
      </c>
      <c r="HZ244">
        <v>2.8333333333333335</v>
      </c>
      <c r="IA244">
        <v>1.8333333333333335</v>
      </c>
      <c r="IB244">
        <v>0.16666666666666666</v>
      </c>
      <c r="IC244">
        <v>-1</v>
      </c>
      <c r="ID244">
        <v>-1</v>
      </c>
      <c r="IE244">
        <v>2.5</v>
      </c>
      <c r="IF244">
        <v>1.3333333333333333</v>
      </c>
      <c r="IG244">
        <v>-1</v>
      </c>
      <c r="IH244">
        <v>0.16666666666666666</v>
      </c>
      <c r="II244">
        <v>1.8333333333333335</v>
      </c>
      <c r="IJ244">
        <v>0</v>
      </c>
    </row>
    <row r="245" spans="1:256" x14ac:dyDescent="0.35">
      <c r="A245" t="s">
        <v>1067</v>
      </c>
      <c r="B245">
        <v>3.4999999999999996</v>
      </c>
      <c r="C245">
        <v>3.9999999999999996</v>
      </c>
      <c r="D245">
        <v>3.9999999999999996</v>
      </c>
      <c r="E245">
        <v>0</v>
      </c>
      <c r="F245">
        <v>-1</v>
      </c>
      <c r="G245">
        <v>-1</v>
      </c>
      <c r="H245">
        <v>-1</v>
      </c>
      <c r="I245">
        <v>3.9999999999999996</v>
      </c>
      <c r="J245">
        <v>1.3333333333333333</v>
      </c>
      <c r="K245">
        <v>-1</v>
      </c>
      <c r="L245">
        <v>3.9999999999999996</v>
      </c>
      <c r="M245">
        <v>3.9999999999999996</v>
      </c>
      <c r="N245">
        <v>1.1666666666666667</v>
      </c>
      <c r="O245">
        <v>3.9999999999999996</v>
      </c>
      <c r="P245">
        <v>3.9999999999999996</v>
      </c>
      <c r="Q245">
        <v>0.5</v>
      </c>
      <c r="R245">
        <v>-1</v>
      </c>
      <c r="S245">
        <v>3.9999999999999996</v>
      </c>
      <c r="T245">
        <v>3.9999999999999996</v>
      </c>
      <c r="U245">
        <v>3.9999999999999996</v>
      </c>
      <c r="V245">
        <v>3.4999999999999996</v>
      </c>
      <c r="W245">
        <v>2.9999999999999996</v>
      </c>
      <c r="X245">
        <v>-1</v>
      </c>
      <c r="Y245">
        <v>3.9999999999999996</v>
      </c>
      <c r="Z245">
        <v>3.9999999999999996</v>
      </c>
      <c r="AA245">
        <v>3.9999999999999996</v>
      </c>
      <c r="AB245">
        <v>3.4999999999999996</v>
      </c>
      <c r="AC245">
        <v>3.4999999999999996</v>
      </c>
      <c r="AD245">
        <v>2.5</v>
      </c>
      <c r="AE245">
        <v>1.5</v>
      </c>
      <c r="AF245">
        <v>0</v>
      </c>
      <c r="AG245">
        <v>0.33333333333333331</v>
      </c>
      <c r="AH245">
        <v>-1</v>
      </c>
      <c r="AI245">
        <v>-1</v>
      </c>
      <c r="AJ245">
        <v>-1</v>
      </c>
      <c r="AK245">
        <v>-1</v>
      </c>
      <c r="AL245">
        <v>-1</v>
      </c>
      <c r="AM245">
        <v>-1</v>
      </c>
      <c r="AN245">
        <v>3.4999999999999996</v>
      </c>
      <c r="AO245">
        <v>-1</v>
      </c>
      <c r="AP245">
        <v>-1</v>
      </c>
      <c r="AQ245">
        <v>-1</v>
      </c>
      <c r="AR245">
        <v>0</v>
      </c>
      <c r="AS245">
        <v>-1</v>
      </c>
      <c r="AT245">
        <v>1.3333333333333333</v>
      </c>
      <c r="AU245">
        <v>1.3333333333333333</v>
      </c>
      <c r="AV245">
        <v>-1</v>
      </c>
      <c r="AW245">
        <v>-1</v>
      </c>
      <c r="AX245">
        <v>0.5</v>
      </c>
      <c r="AY245">
        <v>-1</v>
      </c>
      <c r="AZ245">
        <v>-1</v>
      </c>
      <c r="BA245">
        <v>-1</v>
      </c>
      <c r="BB245">
        <v>-1</v>
      </c>
      <c r="BC245">
        <v>-1</v>
      </c>
      <c r="BD245">
        <v>2.5</v>
      </c>
      <c r="BE245">
        <v>2.5</v>
      </c>
      <c r="BF245">
        <v>-1</v>
      </c>
      <c r="BG245">
        <v>2.5</v>
      </c>
      <c r="BH245">
        <v>2.5</v>
      </c>
      <c r="BI245">
        <v>-1</v>
      </c>
      <c r="BJ245">
        <v>3.4999999999999996</v>
      </c>
      <c r="BK245">
        <v>-1</v>
      </c>
      <c r="BL245">
        <v>1.5</v>
      </c>
      <c r="BM245">
        <v>0</v>
      </c>
      <c r="BN245">
        <v>-1</v>
      </c>
      <c r="BO245">
        <v>-1</v>
      </c>
      <c r="BP245">
        <v>-1</v>
      </c>
      <c r="BQ245">
        <v>-1</v>
      </c>
      <c r="BR245">
        <v>3</v>
      </c>
      <c r="BS245">
        <v>1</v>
      </c>
      <c r="BT245">
        <v>3.9999999999999996</v>
      </c>
      <c r="BU245">
        <v>-1</v>
      </c>
      <c r="BV245">
        <v>1.5000000000000002</v>
      </c>
      <c r="BW245">
        <v>-1</v>
      </c>
      <c r="BX245">
        <v>-1</v>
      </c>
      <c r="BY245">
        <v>-1</v>
      </c>
      <c r="BZ245">
        <v>0.33333333333333331</v>
      </c>
      <c r="CA245">
        <v>-1</v>
      </c>
      <c r="CB245">
        <v>2.5</v>
      </c>
      <c r="CC245">
        <v>-1</v>
      </c>
      <c r="CD245">
        <v>1.8333333333333335</v>
      </c>
      <c r="CE245">
        <v>0.99999999999999989</v>
      </c>
      <c r="CF245">
        <v>3.9999999999999996</v>
      </c>
      <c r="CG245">
        <v>0.33333333333333331</v>
      </c>
      <c r="CH245">
        <v>-1</v>
      </c>
      <c r="CI245">
        <v>-1</v>
      </c>
      <c r="CJ245">
        <v>-1</v>
      </c>
      <c r="CK245">
        <v>-1</v>
      </c>
      <c r="CL245">
        <v>3</v>
      </c>
      <c r="CM245">
        <v>-1</v>
      </c>
      <c r="CN245">
        <v>-1</v>
      </c>
      <c r="CO245">
        <v>2.5</v>
      </c>
      <c r="CP245">
        <v>-1</v>
      </c>
      <c r="CQ245">
        <v>-1</v>
      </c>
      <c r="CR245">
        <v>3</v>
      </c>
      <c r="CS245">
        <v>-1</v>
      </c>
      <c r="CT245">
        <v>-1</v>
      </c>
      <c r="CU245">
        <v>3.4999999999999996</v>
      </c>
      <c r="CV245">
        <v>-1</v>
      </c>
      <c r="CW245">
        <v>-1</v>
      </c>
      <c r="CX245">
        <v>-1</v>
      </c>
      <c r="CY245">
        <v>-1</v>
      </c>
      <c r="CZ245">
        <v>-1</v>
      </c>
      <c r="DA245">
        <v>-1</v>
      </c>
      <c r="DB245">
        <v>1</v>
      </c>
      <c r="DC245">
        <v>-1</v>
      </c>
      <c r="DD245">
        <v>2.5</v>
      </c>
      <c r="DE245">
        <v>0.83333333333333326</v>
      </c>
      <c r="DF245">
        <v>1.5</v>
      </c>
      <c r="DG245">
        <v>-1</v>
      </c>
      <c r="DH245">
        <v>1.5</v>
      </c>
      <c r="DI245">
        <v>2</v>
      </c>
      <c r="DJ245">
        <v>-1</v>
      </c>
      <c r="DK245">
        <v>-1</v>
      </c>
      <c r="DL245">
        <v>2.5</v>
      </c>
      <c r="DM245">
        <v>-1</v>
      </c>
      <c r="DN245">
        <v>-1</v>
      </c>
      <c r="DO245">
        <v>1.5</v>
      </c>
      <c r="DP245">
        <v>-1</v>
      </c>
      <c r="DQ245">
        <v>1.8333333333333335</v>
      </c>
      <c r="DR245">
        <v>3.9999999999999996</v>
      </c>
      <c r="DS245">
        <v>3.4999999999999996</v>
      </c>
      <c r="DT245">
        <v>3</v>
      </c>
      <c r="DU245">
        <v>-1</v>
      </c>
      <c r="DV245">
        <v>-1</v>
      </c>
      <c r="DW245">
        <v>2.5</v>
      </c>
      <c r="DX245">
        <v>-1</v>
      </c>
      <c r="DY245">
        <v>0.83333333333333326</v>
      </c>
      <c r="DZ245">
        <v>0.16666666666666666</v>
      </c>
      <c r="EA245">
        <v>2.5</v>
      </c>
      <c r="EB245">
        <v>-1</v>
      </c>
      <c r="EC245">
        <v>2.5</v>
      </c>
      <c r="ED245">
        <v>-1</v>
      </c>
      <c r="EE245">
        <v>-1</v>
      </c>
      <c r="EF245">
        <v>2.5</v>
      </c>
      <c r="EG245">
        <v>-1</v>
      </c>
      <c r="EH245">
        <v>2.5</v>
      </c>
      <c r="EI245">
        <v>1</v>
      </c>
      <c r="EJ245">
        <v>-1</v>
      </c>
      <c r="EK245">
        <v>-1</v>
      </c>
      <c r="EL245">
        <v>2.1666666666666665</v>
      </c>
      <c r="EM245">
        <v>2.3333333333333335</v>
      </c>
      <c r="EN245">
        <v>-1</v>
      </c>
      <c r="EO245">
        <v>2.5</v>
      </c>
      <c r="EP245">
        <v>2.5</v>
      </c>
      <c r="EQ245">
        <v>0.66666666666666663</v>
      </c>
      <c r="ER245">
        <v>-1</v>
      </c>
      <c r="ES245">
        <v>-1</v>
      </c>
      <c r="ET245">
        <v>-1</v>
      </c>
      <c r="EU245">
        <v>-1</v>
      </c>
      <c r="EV245">
        <v>-1</v>
      </c>
      <c r="EW245">
        <v>2.5</v>
      </c>
      <c r="EX245">
        <v>1.3333333333333335</v>
      </c>
      <c r="EY245">
        <v>3.4999999999999996</v>
      </c>
      <c r="EZ245">
        <v>2</v>
      </c>
      <c r="FA245">
        <v>1.3333333333333335</v>
      </c>
      <c r="FB245">
        <v>0</v>
      </c>
      <c r="FC245">
        <v>2.3333333333333335</v>
      </c>
      <c r="FD245">
        <v>0.66666666666666663</v>
      </c>
      <c r="FE245">
        <v>3.9999999999999996</v>
      </c>
      <c r="FF245">
        <v>3.9999999999999996</v>
      </c>
      <c r="FG245">
        <v>3.4999999999999996</v>
      </c>
      <c r="FH245">
        <v>2.1666666666666665</v>
      </c>
      <c r="FI245">
        <v>-1</v>
      </c>
      <c r="FJ245">
        <v>1.3333333333333335</v>
      </c>
      <c r="FK245">
        <v>-1</v>
      </c>
      <c r="FL245">
        <v>0.33333333333333331</v>
      </c>
      <c r="FM245">
        <v>-1</v>
      </c>
      <c r="FN245">
        <v>3</v>
      </c>
      <c r="FO245">
        <v>2.1666666666666665</v>
      </c>
      <c r="FP245">
        <v>2.6666666666666665</v>
      </c>
      <c r="FQ245">
        <v>3</v>
      </c>
      <c r="FR245">
        <v>3</v>
      </c>
      <c r="FS245">
        <v>3</v>
      </c>
      <c r="FT245">
        <v>3</v>
      </c>
      <c r="FU245">
        <v>-1</v>
      </c>
      <c r="FV245">
        <v>-1</v>
      </c>
      <c r="FW245">
        <v>2.5</v>
      </c>
      <c r="FX245">
        <v>2.5</v>
      </c>
      <c r="FY245">
        <v>1.5</v>
      </c>
      <c r="FZ245">
        <v>-1</v>
      </c>
      <c r="GA245">
        <v>2.5</v>
      </c>
      <c r="GB245">
        <v>3.9999999999999996</v>
      </c>
      <c r="GC245">
        <v>1</v>
      </c>
      <c r="GD245">
        <v>0</v>
      </c>
      <c r="GE245">
        <v>1</v>
      </c>
      <c r="GF245">
        <v>1.5000000000000002</v>
      </c>
      <c r="GG245">
        <v>0.5</v>
      </c>
      <c r="GH245">
        <v>3.9999999999999996</v>
      </c>
      <c r="GI245">
        <v>0.16666666666666666</v>
      </c>
      <c r="GJ245">
        <v>3.9999999999999996</v>
      </c>
      <c r="GK245">
        <v>3.9999999999999996</v>
      </c>
      <c r="GL245">
        <v>1.5000000000000002</v>
      </c>
      <c r="GM245">
        <v>0.5</v>
      </c>
      <c r="GN245">
        <v>3</v>
      </c>
      <c r="GO245">
        <v>3</v>
      </c>
      <c r="GP245">
        <v>2</v>
      </c>
      <c r="GQ245">
        <v>-1</v>
      </c>
      <c r="GR245">
        <v>-1</v>
      </c>
      <c r="GS245">
        <v>2.5</v>
      </c>
      <c r="GT245">
        <v>2.9999999999999996</v>
      </c>
      <c r="GU245">
        <v>3.9999999999999996</v>
      </c>
      <c r="GV245">
        <v>3.9999999999999996</v>
      </c>
      <c r="GW245">
        <v>3.9999999999999996</v>
      </c>
      <c r="GX245">
        <v>3.9999999999999996</v>
      </c>
      <c r="GY245">
        <v>3.9999999999999996</v>
      </c>
      <c r="GZ245">
        <v>3.9999999999999996</v>
      </c>
      <c r="HA245">
        <v>3.9999999999999996</v>
      </c>
      <c r="HB245">
        <v>1</v>
      </c>
      <c r="HC245">
        <v>2.5</v>
      </c>
      <c r="HD245">
        <v>3.9999999999999996</v>
      </c>
      <c r="HE245">
        <v>3.9999999999999996</v>
      </c>
      <c r="HF245">
        <v>3.4999999999999996</v>
      </c>
      <c r="HG245">
        <v>3.9999999999999996</v>
      </c>
      <c r="HH245">
        <v>3.9999999999999996</v>
      </c>
      <c r="HI245">
        <v>1</v>
      </c>
      <c r="HJ245">
        <v>2</v>
      </c>
      <c r="HK245">
        <v>-1</v>
      </c>
      <c r="HL245">
        <v>1.5</v>
      </c>
      <c r="HM245">
        <v>-1</v>
      </c>
      <c r="HN245">
        <v>-1</v>
      </c>
      <c r="HO245">
        <v>-1</v>
      </c>
      <c r="HP245">
        <v>-1</v>
      </c>
      <c r="HQ245">
        <v>-1</v>
      </c>
      <c r="HR245">
        <v>3</v>
      </c>
      <c r="HS245">
        <v>-1</v>
      </c>
      <c r="HT245">
        <v>3.9999999999999996</v>
      </c>
      <c r="HU245">
        <v>3.9999999999999996</v>
      </c>
      <c r="HV245">
        <v>3.9999999999999996</v>
      </c>
      <c r="HW245">
        <v>3.9999999999999996</v>
      </c>
      <c r="HX245">
        <v>3.9999999999999996</v>
      </c>
      <c r="HY245">
        <v>3</v>
      </c>
      <c r="HZ245">
        <v>3</v>
      </c>
      <c r="IA245">
        <v>2</v>
      </c>
      <c r="IB245">
        <v>0.33333333333333331</v>
      </c>
      <c r="IC245">
        <v>-1</v>
      </c>
      <c r="ID245">
        <v>-1</v>
      </c>
      <c r="IE245">
        <v>2.5</v>
      </c>
      <c r="IF245">
        <v>1.5</v>
      </c>
      <c r="IG245">
        <v>-1</v>
      </c>
      <c r="IH245">
        <v>0.16666666666666666</v>
      </c>
      <c r="II245">
        <v>2</v>
      </c>
      <c r="IJ245">
        <v>0.16666666666666666</v>
      </c>
      <c r="IK245">
        <v>0</v>
      </c>
    </row>
    <row r="246" spans="1:256" x14ac:dyDescent="0.35">
      <c r="A246" t="s">
        <v>1068</v>
      </c>
      <c r="B246">
        <v>2.5</v>
      </c>
      <c r="C246">
        <v>2.8333333333333335</v>
      </c>
      <c r="D246">
        <v>3.9999999999999996</v>
      </c>
      <c r="E246">
        <v>-1</v>
      </c>
      <c r="F246">
        <v>-1</v>
      </c>
      <c r="G246">
        <v>-1</v>
      </c>
      <c r="H246">
        <v>-1</v>
      </c>
      <c r="I246">
        <v>3.9999999999999996</v>
      </c>
      <c r="J246">
        <v>-1</v>
      </c>
      <c r="K246">
        <v>-1</v>
      </c>
      <c r="L246">
        <v>3.833333333333333</v>
      </c>
      <c r="M246">
        <v>2.8333333333333335</v>
      </c>
      <c r="N246">
        <v>-1</v>
      </c>
      <c r="O246">
        <v>3.833333333333333</v>
      </c>
      <c r="P246">
        <v>3.9999999999999996</v>
      </c>
      <c r="Q246">
        <v>-1</v>
      </c>
      <c r="R246">
        <v>-1</v>
      </c>
      <c r="S246">
        <v>3.9999999999999996</v>
      </c>
      <c r="T246">
        <v>3.9999999999999996</v>
      </c>
      <c r="U246">
        <v>3.9999999999999996</v>
      </c>
      <c r="V246">
        <v>2.3333333333333335</v>
      </c>
      <c r="W246">
        <v>1.8333333333333335</v>
      </c>
      <c r="X246">
        <v>-1</v>
      </c>
      <c r="Y246">
        <v>3.9999999999999996</v>
      </c>
      <c r="Z246">
        <v>3.9999999999999996</v>
      </c>
      <c r="AA246">
        <v>3.9999999999999996</v>
      </c>
      <c r="AB246">
        <v>2.3333333333333335</v>
      </c>
      <c r="AC246">
        <v>2.3333333333333335</v>
      </c>
      <c r="AD246">
        <v>1.3333333333333333</v>
      </c>
      <c r="AE246">
        <v>-1</v>
      </c>
      <c r="AF246">
        <v>-1</v>
      </c>
      <c r="AG246">
        <v>-1</v>
      </c>
      <c r="AH246">
        <v>-1</v>
      </c>
      <c r="AI246">
        <v>-1</v>
      </c>
      <c r="AJ246">
        <v>-1</v>
      </c>
      <c r="AK246">
        <v>-1</v>
      </c>
      <c r="AL246">
        <v>-1</v>
      </c>
      <c r="AM246">
        <v>-1</v>
      </c>
      <c r="AN246">
        <v>2.3333333333333335</v>
      </c>
      <c r="AO246">
        <v>-1</v>
      </c>
      <c r="AP246">
        <v>-1</v>
      </c>
      <c r="AQ246">
        <v>-1</v>
      </c>
      <c r="AR246">
        <v>-1</v>
      </c>
      <c r="AS246">
        <v>-1</v>
      </c>
      <c r="AT246">
        <v>-1</v>
      </c>
      <c r="AU246">
        <v>-1</v>
      </c>
      <c r="AV246">
        <v>-1</v>
      </c>
      <c r="AW246">
        <v>-1</v>
      </c>
      <c r="AX246">
        <v>-1</v>
      </c>
      <c r="AY246">
        <v>-1</v>
      </c>
      <c r="AZ246">
        <v>-1</v>
      </c>
      <c r="BA246">
        <v>-1</v>
      </c>
      <c r="BB246">
        <v>-1</v>
      </c>
      <c r="BC246">
        <v>-1</v>
      </c>
      <c r="BD246">
        <v>-1</v>
      </c>
      <c r="BE246">
        <v>1.3333333333333333</v>
      </c>
      <c r="BF246">
        <v>-1</v>
      </c>
      <c r="BG246">
        <v>1.3333333333333333</v>
      </c>
      <c r="BH246">
        <v>1.3333333333333333</v>
      </c>
      <c r="BI246">
        <v>-1</v>
      </c>
      <c r="BJ246">
        <v>2.5</v>
      </c>
      <c r="BK246">
        <v>-1</v>
      </c>
      <c r="BL246">
        <v>-1</v>
      </c>
      <c r="BM246">
        <v>-1</v>
      </c>
      <c r="BN246">
        <v>-1</v>
      </c>
      <c r="BO246">
        <v>-1</v>
      </c>
      <c r="BP246">
        <v>-1</v>
      </c>
      <c r="BQ246">
        <v>-1</v>
      </c>
      <c r="BR246">
        <v>-1</v>
      </c>
      <c r="BS246">
        <v>-1</v>
      </c>
      <c r="BT246">
        <v>2.8333333333333335</v>
      </c>
      <c r="BU246">
        <v>-1</v>
      </c>
      <c r="BV246">
        <v>-1</v>
      </c>
      <c r="BW246">
        <v>-1</v>
      </c>
      <c r="BX246">
        <v>-1</v>
      </c>
      <c r="BY246">
        <v>-1</v>
      </c>
      <c r="BZ246">
        <v>-1</v>
      </c>
      <c r="CA246">
        <v>-1</v>
      </c>
      <c r="CB246">
        <v>1.3333333333333333</v>
      </c>
      <c r="CC246">
        <v>-1</v>
      </c>
      <c r="CD246">
        <v>0.83333333333333326</v>
      </c>
      <c r="CE246">
        <v>-1</v>
      </c>
      <c r="CF246">
        <v>2.8333333333333335</v>
      </c>
      <c r="CG246">
        <v>-1</v>
      </c>
      <c r="CH246">
        <v>-1</v>
      </c>
      <c r="CI246">
        <v>-1</v>
      </c>
      <c r="CJ246">
        <v>-1</v>
      </c>
      <c r="CK246">
        <v>-1</v>
      </c>
      <c r="CL246">
        <v>-1</v>
      </c>
      <c r="CM246">
        <v>-1</v>
      </c>
      <c r="CN246">
        <v>-1</v>
      </c>
      <c r="CO246">
        <v>-1</v>
      </c>
      <c r="CP246">
        <v>-1</v>
      </c>
      <c r="CQ246">
        <v>-1</v>
      </c>
      <c r="CR246">
        <v>1.8333333333333333</v>
      </c>
      <c r="CS246">
        <v>-1</v>
      </c>
      <c r="CT246">
        <v>-1</v>
      </c>
      <c r="CU246">
        <v>2.5</v>
      </c>
      <c r="CV246">
        <v>-1</v>
      </c>
      <c r="CW246">
        <v>-1</v>
      </c>
      <c r="CX246">
        <v>-1</v>
      </c>
      <c r="CY246">
        <v>-1</v>
      </c>
      <c r="CZ246">
        <v>-1</v>
      </c>
      <c r="DA246">
        <v>-1</v>
      </c>
      <c r="DB246">
        <v>-1</v>
      </c>
      <c r="DC246">
        <v>-1</v>
      </c>
      <c r="DD246">
        <v>1.5</v>
      </c>
      <c r="DE246">
        <v>-1</v>
      </c>
      <c r="DF246">
        <v>-1</v>
      </c>
      <c r="DG246">
        <v>-1</v>
      </c>
      <c r="DH246">
        <v>-1</v>
      </c>
      <c r="DI246">
        <v>-1</v>
      </c>
      <c r="DJ246">
        <v>-1</v>
      </c>
      <c r="DK246">
        <v>-1</v>
      </c>
      <c r="DL246">
        <v>-1</v>
      </c>
      <c r="DM246">
        <v>-1</v>
      </c>
      <c r="DN246">
        <v>-1</v>
      </c>
      <c r="DO246">
        <v>-1</v>
      </c>
      <c r="DP246">
        <v>-1</v>
      </c>
      <c r="DQ246">
        <v>-1</v>
      </c>
      <c r="DR246">
        <v>3</v>
      </c>
      <c r="DS246">
        <v>2.5</v>
      </c>
      <c r="DT246">
        <v>-1</v>
      </c>
      <c r="DU246">
        <v>-1</v>
      </c>
      <c r="DV246">
        <v>-1</v>
      </c>
      <c r="DW246">
        <v>1.3333333333333333</v>
      </c>
      <c r="DX246">
        <v>-1</v>
      </c>
      <c r="DY246">
        <v>-1</v>
      </c>
      <c r="DZ246">
        <v>-1</v>
      </c>
      <c r="EA246">
        <v>1.3333333333333333</v>
      </c>
      <c r="EB246">
        <v>-1</v>
      </c>
      <c r="EC246">
        <v>1.3333333333333333</v>
      </c>
      <c r="ED246">
        <v>-1</v>
      </c>
      <c r="EE246">
        <v>-1</v>
      </c>
      <c r="EF246">
        <v>1.3333333333333333</v>
      </c>
      <c r="EG246">
        <v>-1</v>
      </c>
      <c r="EH246">
        <v>1.3333333333333333</v>
      </c>
      <c r="EI246">
        <v>-1</v>
      </c>
      <c r="EJ246">
        <v>-1</v>
      </c>
      <c r="EK246">
        <v>-1</v>
      </c>
      <c r="EL246">
        <v>2</v>
      </c>
      <c r="EM246">
        <v>-1</v>
      </c>
      <c r="EN246">
        <v>-1</v>
      </c>
      <c r="EO246">
        <v>1.3333333333333333</v>
      </c>
      <c r="EP246">
        <v>1.5</v>
      </c>
      <c r="EQ246">
        <v>-1</v>
      </c>
      <c r="ER246">
        <v>-1</v>
      </c>
      <c r="ES246">
        <v>-1</v>
      </c>
      <c r="ET246">
        <v>-1</v>
      </c>
      <c r="EU246">
        <v>-1</v>
      </c>
      <c r="EV246">
        <v>-1</v>
      </c>
      <c r="EW246">
        <v>1.5</v>
      </c>
      <c r="EX246">
        <v>0.16666666666666666</v>
      </c>
      <c r="EY246">
        <v>3.4999999999999996</v>
      </c>
      <c r="EZ246">
        <v>0.83333333333333326</v>
      </c>
      <c r="FA246">
        <v>0.16666666666666666</v>
      </c>
      <c r="FB246">
        <v>-1</v>
      </c>
      <c r="FC246">
        <v>-1</v>
      </c>
      <c r="FD246">
        <v>-1</v>
      </c>
      <c r="FE246">
        <v>3.9999999999999996</v>
      </c>
      <c r="FF246">
        <v>3.9999999999999996</v>
      </c>
      <c r="FG246">
        <v>3.4999999999999996</v>
      </c>
      <c r="FH246">
        <v>2</v>
      </c>
      <c r="FI246">
        <v>-1</v>
      </c>
      <c r="FJ246">
        <v>0.16666666666666666</v>
      </c>
      <c r="FK246">
        <v>-1</v>
      </c>
      <c r="FL246">
        <v>-1</v>
      </c>
      <c r="FM246">
        <v>-1</v>
      </c>
      <c r="FN246">
        <v>2</v>
      </c>
      <c r="FO246">
        <v>2</v>
      </c>
      <c r="FP246">
        <v>2.5</v>
      </c>
      <c r="FQ246">
        <v>2</v>
      </c>
      <c r="FR246">
        <v>2</v>
      </c>
      <c r="FS246">
        <v>2</v>
      </c>
      <c r="FT246">
        <v>2</v>
      </c>
      <c r="FU246">
        <v>-1</v>
      </c>
      <c r="FV246">
        <v>-1</v>
      </c>
      <c r="FW246">
        <v>1.3333333333333333</v>
      </c>
      <c r="FX246">
        <v>1.3333333333333333</v>
      </c>
      <c r="FY246">
        <v>-1</v>
      </c>
      <c r="FZ246">
        <v>-1</v>
      </c>
      <c r="GA246">
        <v>1.3333333333333333</v>
      </c>
      <c r="GB246">
        <v>3</v>
      </c>
      <c r="GC246">
        <v>0</v>
      </c>
      <c r="GD246">
        <v>-1</v>
      </c>
      <c r="GE246">
        <v>0</v>
      </c>
      <c r="GF246">
        <v>-1</v>
      </c>
      <c r="GG246">
        <v>-1</v>
      </c>
      <c r="GH246">
        <v>3</v>
      </c>
      <c r="GI246">
        <v>-1</v>
      </c>
      <c r="GJ246">
        <v>3</v>
      </c>
      <c r="GK246">
        <v>3</v>
      </c>
      <c r="GL246">
        <v>0.33333333333333331</v>
      </c>
      <c r="GM246">
        <v>-1</v>
      </c>
      <c r="GN246">
        <v>2</v>
      </c>
      <c r="GO246">
        <v>-1</v>
      </c>
      <c r="GP246">
        <v>-1</v>
      </c>
      <c r="GQ246">
        <v>-1</v>
      </c>
      <c r="GR246">
        <v>-1</v>
      </c>
      <c r="GS246">
        <v>1.3333333333333333</v>
      </c>
      <c r="GT246">
        <v>2</v>
      </c>
      <c r="GU246">
        <v>3</v>
      </c>
      <c r="GV246">
        <v>3</v>
      </c>
      <c r="GW246">
        <v>3</v>
      </c>
      <c r="GX246">
        <v>3</v>
      </c>
      <c r="GY246">
        <v>3</v>
      </c>
      <c r="GZ246">
        <v>3</v>
      </c>
      <c r="HA246">
        <v>3</v>
      </c>
      <c r="HB246">
        <v>-1</v>
      </c>
      <c r="HC246">
        <v>1.3333333333333333</v>
      </c>
      <c r="HD246">
        <v>3</v>
      </c>
      <c r="HE246">
        <v>3</v>
      </c>
      <c r="HF246">
        <v>2.5</v>
      </c>
      <c r="HG246">
        <v>3</v>
      </c>
      <c r="HH246">
        <v>3.9999999999999996</v>
      </c>
      <c r="HI246">
        <v>0</v>
      </c>
      <c r="HJ246">
        <v>0.83333333333333326</v>
      </c>
      <c r="HK246">
        <v>-1</v>
      </c>
      <c r="HL246">
        <v>-1</v>
      </c>
      <c r="HM246">
        <v>-1</v>
      </c>
      <c r="HN246">
        <v>-1</v>
      </c>
      <c r="HO246">
        <v>-1</v>
      </c>
      <c r="HP246">
        <v>-1</v>
      </c>
      <c r="HQ246">
        <v>-1</v>
      </c>
      <c r="HR246">
        <v>2</v>
      </c>
      <c r="HS246">
        <v>-1</v>
      </c>
      <c r="HT246">
        <v>3</v>
      </c>
      <c r="HU246">
        <v>3</v>
      </c>
      <c r="HV246">
        <v>3</v>
      </c>
      <c r="HW246">
        <v>3</v>
      </c>
      <c r="HX246">
        <v>3</v>
      </c>
      <c r="HY246">
        <v>2</v>
      </c>
      <c r="HZ246">
        <v>2</v>
      </c>
      <c r="IA246">
        <v>0.99999999999999989</v>
      </c>
      <c r="IB246">
        <v>-1</v>
      </c>
      <c r="IC246">
        <v>-1</v>
      </c>
      <c r="ID246">
        <v>-1</v>
      </c>
      <c r="IE246">
        <v>1.5</v>
      </c>
      <c r="IF246">
        <v>-1</v>
      </c>
      <c r="IG246">
        <v>-1</v>
      </c>
      <c r="IH246">
        <v>-1</v>
      </c>
      <c r="II246">
        <v>0.83333333333333326</v>
      </c>
      <c r="IJ246">
        <v>-1</v>
      </c>
      <c r="IK246">
        <v>-1</v>
      </c>
      <c r="IL246">
        <v>0</v>
      </c>
    </row>
    <row r="247" spans="1:256" x14ac:dyDescent="0.35">
      <c r="A247" t="s">
        <v>1069</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c r="Z247">
        <v>1</v>
      </c>
      <c r="AA247">
        <v>1</v>
      </c>
      <c r="AB247">
        <v>-1</v>
      </c>
      <c r="AC247">
        <v>-1</v>
      </c>
      <c r="AD247">
        <v>-1</v>
      </c>
      <c r="AE247">
        <v>-1</v>
      </c>
      <c r="AF247">
        <v>-1</v>
      </c>
      <c r="AG247">
        <v>-1</v>
      </c>
      <c r="AH247">
        <v>-1</v>
      </c>
      <c r="AI247">
        <v>-1</v>
      </c>
      <c r="AJ247">
        <v>-1</v>
      </c>
      <c r="AK247">
        <v>-1</v>
      </c>
      <c r="AL247">
        <v>-1</v>
      </c>
      <c r="AM247">
        <v>-1</v>
      </c>
      <c r="AN247">
        <v>0</v>
      </c>
      <c r="AO247">
        <v>-1</v>
      </c>
      <c r="AP247">
        <v>-1</v>
      </c>
      <c r="AQ247">
        <v>-1</v>
      </c>
      <c r="AR247">
        <v>-1</v>
      </c>
      <c r="AS247">
        <v>-1</v>
      </c>
      <c r="AT247">
        <v>-1</v>
      </c>
      <c r="AU247">
        <v>-1</v>
      </c>
      <c r="AV247">
        <v>-1</v>
      </c>
      <c r="AW247">
        <v>-1</v>
      </c>
      <c r="AX247">
        <v>-1</v>
      </c>
      <c r="AY247">
        <v>-1</v>
      </c>
      <c r="AZ247">
        <v>-1</v>
      </c>
      <c r="BA247">
        <v>-1</v>
      </c>
      <c r="BB247">
        <v>-1</v>
      </c>
      <c r="BC247">
        <v>-1</v>
      </c>
      <c r="BD247">
        <v>-1</v>
      </c>
      <c r="BE247">
        <v>-1</v>
      </c>
      <c r="BF247">
        <v>-1</v>
      </c>
      <c r="BG247">
        <v>-1</v>
      </c>
      <c r="BH247">
        <v>-1</v>
      </c>
      <c r="BI247">
        <v>-1</v>
      </c>
      <c r="BJ247">
        <v>0</v>
      </c>
      <c r="BK247">
        <v>-1</v>
      </c>
      <c r="BL247">
        <v>-1</v>
      </c>
      <c r="BM247">
        <v>-1</v>
      </c>
      <c r="BN247">
        <v>-1</v>
      </c>
      <c r="BO247">
        <v>-1</v>
      </c>
      <c r="BP247">
        <v>-1</v>
      </c>
      <c r="BQ247">
        <v>-1</v>
      </c>
      <c r="BR247">
        <v>-1</v>
      </c>
      <c r="BS247">
        <v>-1</v>
      </c>
      <c r="BT247">
        <v>-1</v>
      </c>
      <c r="BU247">
        <v>-1</v>
      </c>
      <c r="BV247">
        <v>-1</v>
      </c>
      <c r="BW247">
        <v>-1</v>
      </c>
      <c r="BX247">
        <v>-1</v>
      </c>
      <c r="BY247">
        <v>-1</v>
      </c>
      <c r="BZ247">
        <v>-1</v>
      </c>
      <c r="CA247">
        <v>-1</v>
      </c>
      <c r="CB247">
        <v>-1</v>
      </c>
      <c r="CC247">
        <v>-1</v>
      </c>
      <c r="CD247">
        <v>-1</v>
      </c>
      <c r="CE247">
        <v>-1</v>
      </c>
      <c r="CF247">
        <v>-1</v>
      </c>
      <c r="CG247">
        <v>-1</v>
      </c>
      <c r="CH247">
        <v>-1</v>
      </c>
      <c r="CI247">
        <v>-1</v>
      </c>
      <c r="CJ247">
        <v>-1</v>
      </c>
      <c r="CK247">
        <v>-1</v>
      </c>
      <c r="CL247">
        <v>-1</v>
      </c>
      <c r="CM247">
        <v>-1</v>
      </c>
      <c r="CN247">
        <v>-1</v>
      </c>
      <c r="CO247">
        <v>-1</v>
      </c>
      <c r="CP247">
        <v>-1</v>
      </c>
      <c r="CQ247">
        <v>-1</v>
      </c>
      <c r="CR247">
        <v>-1</v>
      </c>
      <c r="CS247">
        <v>-1</v>
      </c>
      <c r="CT247">
        <v>-1</v>
      </c>
      <c r="CU247">
        <v>0</v>
      </c>
      <c r="CV247">
        <v>-1</v>
      </c>
      <c r="CW247">
        <v>-1</v>
      </c>
      <c r="CX247">
        <v>-1</v>
      </c>
      <c r="CY247">
        <v>-1</v>
      </c>
      <c r="CZ247">
        <v>-1</v>
      </c>
      <c r="DA247">
        <v>-1</v>
      </c>
      <c r="DB247">
        <v>-1</v>
      </c>
      <c r="DC247">
        <v>-1</v>
      </c>
      <c r="DD247">
        <v>-1</v>
      </c>
      <c r="DE247">
        <v>-1</v>
      </c>
      <c r="DF247">
        <v>-1</v>
      </c>
      <c r="DG247">
        <v>-1</v>
      </c>
      <c r="DH247">
        <v>-1</v>
      </c>
      <c r="DI247">
        <v>-1</v>
      </c>
      <c r="DJ247">
        <v>-1</v>
      </c>
      <c r="DK247">
        <v>-1</v>
      </c>
      <c r="DL247">
        <v>-1</v>
      </c>
      <c r="DM247">
        <v>-1</v>
      </c>
      <c r="DN247">
        <v>-1</v>
      </c>
      <c r="DO247">
        <v>-1</v>
      </c>
      <c r="DP247">
        <v>-1</v>
      </c>
      <c r="DQ247">
        <v>-1</v>
      </c>
      <c r="DR247">
        <v>-1</v>
      </c>
      <c r="DS247">
        <v>-1</v>
      </c>
      <c r="DT247">
        <v>-1</v>
      </c>
      <c r="DU247">
        <v>-1</v>
      </c>
      <c r="DV247">
        <v>-1</v>
      </c>
      <c r="DW247">
        <v>-1</v>
      </c>
      <c r="DX247">
        <v>-1</v>
      </c>
      <c r="DY247">
        <v>-1</v>
      </c>
      <c r="DZ247">
        <v>-1</v>
      </c>
      <c r="EA247">
        <v>-1</v>
      </c>
      <c r="EB247">
        <v>-1</v>
      </c>
      <c r="EC247">
        <v>-1</v>
      </c>
      <c r="ED247">
        <v>-1</v>
      </c>
      <c r="EE247">
        <v>-1</v>
      </c>
      <c r="EF247">
        <v>-1</v>
      </c>
      <c r="EG247">
        <v>-1</v>
      </c>
      <c r="EH247">
        <v>-1</v>
      </c>
      <c r="EI247">
        <v>-1</v>
      </c>
      <c r="EJ247">
        <v>-1</v>
      </c>
      <c r="EK247">
        <v>-1</v>
      </c>
      <c r="EL247">
        <v>2</v>
      </c>
      <c r="EM247">
        <v>-1</v>
      </c>
      <c r="EN247">
        <v>-1</v>
      </c>
      <c r="EO247">
        <v>-1</v>
      </c>
      <c r="EP247">
        <v>-1</v>
      </c>
      <c r="EQ247">
        <v>-1</v>
      </c>
      <c r="ER247">
        <v>-1</v>
      </c>
      <c r="ES247">
        <v>-1</v>
      </c>
      <c r="ET247">
        <v>-1</v>
      </c>
      <c r="EU247">
        <v>-1</v>
      </c>
      <c r="EV247">
        <v>-1</v>
      </c>
      <c r="EW247">
        <v>-1</v>
      </c>
      <c r="EX247">
        <v>-1</v>
      </c>
      <c r="EY247">
        <v>1</v>
      </c>
      <c r="EZ247">
        <v>-1</v>
      </c>
      <c r="FA247">
        <v>-1</v>
      </c>
      <c r="FB247">
        <v>-1</v>
      </c>
      <c r="FC247">
        <v>-1</v>
      </c>
      <c r="FD247">
        <v>-1</v>
      </c>
      <c r="FE247">
        <v>1</v>
      </c>
      <c r="FF247">
        <v>1</v>
      </c>
      <c r="FG247">
        <v>1</v>
      </c>
      <c r="FH247">
        <v>2</v>
      </c>
      <c r="FI247">
        <v>-1</v>
      </c>
      <c r="FJ247">
        <v>-1</v>
      </c>
      <c r="FK247">
        <v>-1</v>
      </c>
      <c r="FL247">
        <v>-1</v>
      </c>
      <c r="FM247">
        <v>-1</v>
      </c>
      <c r="FN247">
        <v>-1</v>
      </c>
      <c r="FO247">
        <v>2</v>
      </c>
      <c r="FP247">
        <v>2</v>
      </c>
      <c r="FQ247">
        <v>-1</v>
      </c>
      <c r="FR247">
        <v>-1</v>
      </c>
      <c r="FS247">
        <v>-1</v>
      </c>
      <c r="FT247">
        <v>-1</v>
      </c>
      <c r="FU247">
        <v>-1</v>
      </c>
      <c r="FV247">
        <v>-1</v>
      </c>
      <c r="FW247">
        <v>-1</v>
      </c>
      <c r="FX247">
        <v>-1</v>
      </c>
      <c r="FY247">
        <v>-1</v>
      </c>
      <c r="FZ247">
        <v>-1</v>
      </c>
      <c r="GA247">
        <v>-1</v>
      </c>
      <c r="GB247">
        <v>0</v>
      </c>
      <c r="GC247">
        <v>-1</v>
      </c>
      <c r="GD247">
        <v>-1</v>
      </c>
      <c r="GE247">
        <v>-1</v>
      </c>
      <c r="GF247">
        <v>-1</v>
      </c>
      <c r="GG247">
        <v>-1</v>
      </c>
      <c r="GH247">
        <v>0</v>
      </c>
      <c r="GI247">
        <v>-1</v>
      </c>
      <c r="GJ247">
        <v>0</v>
      </c>
      <c r="GK247">
        <v>0</v>
      </c>
      <c r="GL247">
        <v>-1</v>
      </c>
      <c r="GM247">
        <v>-1</v>
      </c>
      <c r="GN247">
        <v>-1</v>
      </c>
      <c r="GO247">
        <v>-1</v>
      </c>
      <c r="GP247">
        <v>-1</v>
      </c>
      <c r="GQ247">
        <v>-1</v>
      </c>
      <c r="GR247">
        <v>-1</v>
      </c>
      <c r="GS247">
        <v>-1</v>
      </c>
      <c r="GT247">
        <v>0</v>
      </c>
      <c r="GU247">
        <v>0</v>
      </c>
      <c r="GV247">
        <v>0</v>
      </c>
      <c r="GW247">
        <v>0</v>
      </c>
      <c r="GX247">
        <v>0</v>
      </c>
      <c r="GY247">
        <v>0</v>
      </c>
      <c r="GZ247">
        <v>-1</v>
      </c>
      <c r="HA247">
        <v>0</v>
      </c>
      <c r="HB247">
        <v>-1</v>
      </c>
      <c r="HC247">
        <v>-1</v>
      </c>
      <c r="HD247">
        <v>0</v>
      </c>
      <c r="HE247">
        <v>0</v>
      </c>
      <c r="HF247">
        <v>0</v>
      </c>
      <c r="HG247">
        <v>0</v>
      </c>
      <c r="HH247">
        <v>1</v>
      </c>
      <c r="HI247">
        <v>-1</v>
      </c>
      <c r="HJ247">
        <v>-1</v>
      </c>
      <c r="HK247">
        <v>-1</v>
      </c>
      <c r="HL247">
        <v>-1</v>
      </c>
      <c r="HM247">
        <v>-1</v>
      </c>
      <c r="HN247">
        <v>-1</v>
      </c>
      <c r="HO247">
        <v>-1</v>
      </c>
      <c r="HP247">
        <v>-1</v>
      </c>
      <c r="HQ247">
        <v>-1</v>
      </c>
      <c r="HR247">
        <v>-1</v>
      </c>
      <c r="HS247">
        <v>-1</v>
      </c>
      <c r="HT247">
        <v>0</v>
      </c>
      <c r="HU247">
        <v>-1</v>
      </c>
      <c r="HV247">
        <v>0</v>
      </c>
      <c r="HW247">
        <v>0</v>
      </c>
      <c r="HX247">
        <v>0</v>
      </c>
      <c r="HY247">
        <v>-1</v>
      </c>
      <c r="HZ247">
        <v>-1</v>
      </c>
      <c r="IA247">
        <v>-1</v>
      </c>
      <c r="IB247">
        <v>-1</v>
      </c>
      <c r="IC247">
        <v>-1</v>
      </c>
      <c r="ID247">
        <v>-1</v>
      </c>
      <c r="IE247">
        <v>-1</v>
      </c>
      <c r="IF247">
        <v>-1</v>
      </c>
      <c r="IG247">
        <v>-1</v>
      </c>
      <c r="IH247">
        <v>-1</v>
      </c>
      <c r="II247">
        <v>-1</v>
      </c>
      <c r="IJ247">
        <v>-1</v>
      </c>
      <c r="IK247">
        <v>-1</v>
      </c>
      <c r="IL247">
        <v>-1</v>
      </c>
      <c r="IM247">
        <v>0</v>
      </c>
    </row>
    <row r="248" spans="1:256" x14ac:dyDescent="0.35">
      <c r="A248" t="s">
        <v>1070</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c r="Z248">
        <v>1</v>
      </c>
      <c r="AA248">
        <v>1</v>
      </c>
      <c r="AB248">
        <v>-1</v>
      </c>
      <c r="AC248">
        <v>-1</v>
      </c>
      <c r="AD248">
        <v>-1</v>
      </c>
      <c r="AE248">
        <v>-1</v>
      </c>
      <c r="AF248">
        <v>-1</v>
      </c>
      <c r="AG248">
        <v>-1</v>
      </c>
      <c r="AH248">
        <v>-1</v>
      </c>
      <c r="AI248">
        <v>-1</v>
      </c>
      <c r="AJ248">
        <v>-1</v>
      </c>
      <c r="AK248">
        <v>-1</v>
      </c>
      <c r="AL248">
        <v>-1</v>
      </c>
      <c r="AM248">
        <v>-1</v>
      </c>
      <c r="AN248">
        <v>0</v>
      </c>
      <c r="AO248">
        <v>-1</v>
      </c>
      <c r="AP248">
        <v>-1</v>
      </c>
      <c r="AQ248">
        <v>-1</v>
      </c>
      <c r="AR248">
        <v>-1</v>
      </c>
      <c r="AS248">
        <v>-1</v>
      </c>
      <c r="AT248">
        <v>-1</v>
      </c>
      <c r="AU248">
        <v>-1</v>
      </c>
      <c r="AV248">
        <v>-1</v>
      </c>
      <c r="AW248">
        <v>-1</v>
      </c>
      <c r="AX248">
        <v>-1</v>
      </c>
      <c r="AY248">
        <v>-1</v>
      </c>
      <c r="AZ248">
        <v>-1</v>
      </c>
      <c r="BA248">
        <v>-1</v>
      </c>
      <c r="BB248">
        <v>-1</v>
      </c>
      <c r="BC248">
        <v>-1</v>
      </c>
      <c r="BD248">
        <v>-1</v>
      </c>
      <c r="BE248">
        <v>-1</v>
      </c>
      <c r="BF248">
        <v>-1</v>
      </c>
      <c r="BG248">
        <v>-1</v>
      </c>
      <c r="BH248">
        <v>-1</v>
      </c>
      <c r="BI248">
        <v>-1</v>
      </c>
      <c r="BJ248">
        <v>0</v>
      </c>
      <c r="BK248">
        <v>-1</v>
      </c>
      <c r="BL248">
        <v>-1</v>
      </c>
      <c r="BM248">
        <v>-1</v>
      </c>
      <c r="BN248">
        <v>-1</v>
      </c>
      <c r="BO248">
        <v>-1</v>
      </c>
      <c r="BP248">
        <v>-1</v>
      </c>
      <c r="BQ248">
        <v>-1</v>
      </c>
      <c r="BR248">
        <v>-1</v>
      </c>
      <c r="BS248">
        <v>-1</v>
      </c>
      <c r="BT248">
        <v>-1</v>
      </c>
      <c r="BU248">
        <v>-1</v>
      </c>
      <c r="BV248">
        <v>-1</v>
      </c>
      <c r="BW248">
        <v>-1</v>
      </c>
      <c r="BX248">
        <v>-1</v>
      </c>
      <c r="BY248">
        <v>-1</v>
      </c>
      <c r="BZ248">
        <v>-1</v>
      </c>
      <c r="CA248">
        <v>-1</v>
      </c>
      <c r="CB248">
        <v>-1</v>
      </c>
      <c r="CC248">
        <v>-1</v>
      </c>
      <c r="CD248">
        <v>-1</v>
      </c>
      <c r="CE248">
        <v>-1</v>
      </c>
      <c r="CF248">
        <v>-1</v>
      </c>
      <c r="CG248">
        <v>-1</v>
      </c>
      <c r="CH248">
        <v>-1</v>
      </c>
      <c r="CI248">
        <v>-1</v>
      </c>
      <c r="CJ248">
        <v>-1</v>
      </c>
      <c r="CK248">
        <v>-1</v>
      </c>
      <c r="CL248">
        <v>-1</v>
      </c>
      <c r="CM248">
        <v>-1</v>
      </c>
      <c r="CN248">
        <v>-1</v>
      </c>
      <c r="CO248">
        <v>-1</v>
      </c>
      <c r="CP248">
        <v>-1</v>
      </c>
      <c r="CQ248">
        <v>-1</v>
      </c>
      <c r="CR248">
        <v>-1</v>
      </c>
      <c r="CS248">
        <v>-1</v>
      </c>
      <c r="CT248">
        <v>-1</v>
      </c>
      <c r="CU248">
        <v>0</v>
      </c>
      <c r="CV248">
        <v>-1</v>
      </c>
      <c r="CW248">
        <v>-1</v>
      </c>
      <c r="CX248">
        <v>-1</v>
      </c>
      <c r="CY248">
        <v>-1</v>
      </c>
      <c r="CZ248">
        <v>-1</v>
      </c>
      <c r="DA248">
        <v>-1</v>
      </c>
      <c r="DB248">
        <v>-1</v>
      </c>
      <c r="DC248">
        <v>-1</v>
      </c>
      <c r="DD248">
        <v>-1</v>
      </c>
      <c r="DE248">
        <v>-1</v>
      </c>
      <c r="DF248">
        <v>-1</v>
      </c>
      <c r="DG248">
        <v>-1</v>
      </c>
      <c r="DH248">
        <v>-1</v>
      </c>
      <c r="DI248">
        <v>-1</v>
      </c>
      <c r="DJ248">
        <v>-1</v>
      </c>
      <c r="DK248">
        <v>-1</v>
      </c>
      <c r="DL248">
        <v>-1</v>
      </c>
      <c r="DM248">
        <v>-1</v>
      </c>
      <c r="DN248">
        <v>-1</v>
      </c>
      <c r="DO248">
        <v>-1</v>
      </c>
      <c r="DP248">
        <v>-1</v>
      </c>
      <c r="DQ248">
        <v>-1</v>
      </c>
      <c r="DR248">
        <v>-1</v>
      </c>
      <c r="DS248">
        <v>-1</v>
      </c>
      <c r="DT248">
        <v>-1</v>
      </c>
      <c r="DU248">
        <v>-1</v>
      </c>
      <c r="DV248">
        <v>-1</v>
      </c>
      <c r="DW248">
        <v>-1</v>
      </c>
      <c r="DX248">
        <v>-1</v>
      </c>
      <c r="DY248">
        <v>-1</v>
      </c>
      <c r="DZ248">
        <v>-1</v>
      </c>
      <c r="EA248">
        <v>-1</v>
      </c>
      <c r="EB248">
        <v>-1</v>
      </c>
      <c r="EC248">
        <v>-1</v>
      </c>
      <c r="ED248">
        <v>-1</v>
      </c>
      <c r="EE248">
        <v>-1</v>
      </c>
      <c r="EF248">
        <v>-1</v>
      </c>
      <c r="EG248">
        <v>-1</v>
      </c>
      <c r="EH248">
        <v>-1</v>
      </c>
      <c r="EI248">
        <v>-1</v>
      </c>
      <c r="EJ248">
        <v>-1</v>
      </c>
      <c r="EK248">
        <v>-1</v>
      </c>
      <c r="EL248">
        <v>2</v>
      </c>
      <c r="EM248">
        <v>-1</v>
      </c>
      <c r="EN248">
        <v>-1</v>
      </c>
      <c r="EO248">
        <v>-1</v>
      </c>
      <c r="EP248">
        <v>-1</v>
      </c>
      <c r="EQ248">
        <v>-1</v>
      </c>
      <c r="ER248">
        <v>-1</v>
      </c>
      <c r="ES248">
        <v>-1</v>
      </c>
      <c r="ET248">
        <v>-1</v>
      </c>
      <c r="EU248">
        <v>-1</v>
      </c>
      <c r="EV248">
        <v>-1</v>
      </c>
      <c r="EW248">
        <v>-1</v>
      </c>
      <c r="EX248">
        <v>-1</v>
      </c>
      <c r="EY248">
        <v>1</v>
      </c>
      <c r="EZ248">
        <v>-1</v>
      </c>
      <c r="FA248">
        <v>-1</v>
      </c>
      <c r="FB248">
        <v>-1</v>
      </c>
      <c r="FC248">
        <v>-1</v>
      </c>
      <c r="FD248">
        <v>-1</v>
      </c>
      <c r="FE248">
        <v>1</v>
      </c>
      <c r="FF248">
        <v>1</v>
      </c>
      <c r="FG248">
        <v>1</v>
      </c>
      <c r="FH248">
        <v>2</v>
      </c>
      <c r="FI248">
        <v>-1</v>
      </c>
      <c r="FJ248">
        <v>-1</v>
      </c>
      <c r="FK248">
        <v>-1</v>
      </c>
      <c r="FL248">
        <v>-1</v>
      </c>
      <c r="FM248">
        <v>-1</v>
      </c>
      <c r="FN248">
        <v>-1</v>
      </c>
      <c r="FO248">
        <v>2</v>
      </c>
      <c r="FP248">
        <v>2</v>
      </c>
      <c r="FQ248">
        <v>-1</v>
      </c>
      <c r="FR248">
        <v>-1</v>
      </c>
      <c r="FS248">
        <v>-1</v>
      </c>
      <c r="FT248">
        <v>-1</v>
      </c>
      <c r="FU248">
        <v>-1</v>
      </c>
      <c r="FV248">
        <v>-1</v>
      </c>
      <c r="FW248">
        <v>-1</v>
      </c>
      <c r="FX248">
        <v>-1</v>
      </c>
      <c r="FY248">
        <v>-1</v>
      </c>
      <c r="FZ248">
        <v>-1</v>
      </c>
      <c r="GA248">
        <v>-1</v>
      </c>
      <c r="GB248">
        <v>0</v>
      </c>
      <c r="GC248">
        <v>-1</v>
      </c>
      <c r="GD248">
        <v>-1</v>
      </c>
      <c r="GE248">
        <v>-1</v>
      </c>
      <c r="GF248">
        <v>-1</v>
      </c>
      <c r="GG248">
        <v>-1</v>
      </c>
      <c r="GH248">
        <v>0</v>
      </c>
      <c r="GI248">
        <v>-1</v>
      </c>
      <c r="GJ248">
        <v>0</v>
      </c>
      <c r="GK248">
        <v>0</v>
      </c>
      <c r="GL248">
        <v>-1</v>
      </c>
      <c r="GM248">
        <v>-1</v>
      </c>
      <c r="GN248">
        <v>-1</v>
      </c>
      <c r="GO248">
        <v>-1</v>
      </c>
      <c r="GP248">
        <v>-1</v>
      </c>
      <c r="GQ248">
        <v>-1</v>
      </c>
      <c r="GR248">
        <v>-1</v>
      </c>
      <c r="GS248">
        <v>-1</v>
      </c>
      <c r="GT248">
        <v>0</v>
      </c>
      <c r="GU248">
        <v>0</v>
      </c>
      <c r="GV248">
        <v>0</v>
      </c>
      <c r="GW248">
        <v>0</v>
      </c>
      <c r="GX248">
        <v>0</v>
      </c>
      <c r="GY248">
        <v>0</v>
      </c>
      <c r="GZ248">
        <v>-1</v>
      </c>
      <c r="HA248">
        <v>0</v>
      </c>
      <c r="HB248">
        <v>-1</v>
      </c>
      <c r="HC248">
        <v>-1</v>
      </c>
      <c r="HD248">
        <v>0</v>
      </c>
      <c r="HE248">
        <v>0</v>
      </c>
      <c r="HF248">
        <v>0</v>
      </c>
      <c r="HG248">
        <v>0</v>
      </c>
      <c r="HH248">
        <v>1</v>
      </c>
      <c r="HI248">
        <v>-1</v>
      </c>
      <c r="HJ248">
        <v>-1</v>
      </c>
      <c r="HK248">
        <v>-1</v>
      </c>
      <c r="HL248">
        <v>-1</v>
      </c>
      <c r="HM248">
        <v>-1</v>
      </c>
      <c r="HN248">
        <v>-1</v>
      </c>
      <c r="HO248">
        <v>-1</v>
      </c>
      <c r="HP248">
        <v>-1</v>
      </c>
      <c r="HQ248">
        <v>-1</v>
      </c>
      <c r="HR248">
        <v>-1</v>
      </c>
      <c r="HS248">
        <v>-1</v>
      </c>
      <c r="HT248">
        <v>0</v>
      </c>
      <c r="HU248">
        <v>-1</v>
      </c>
      <c r="HV248">
        <v>0</v>
      </c>
      <c r="HW248">
        <v>0</v>
      </c>
      <c r="HX248">
        <v>0</v>
      </c>
      <c r="HY248">
        <v>-1</v>
      </c>
      <c r="HZ248">
        <v>-1</v>
      </c>
      <c r="IA248">
        <v>-1</v>
      </c>
      <c r="IB248">
        <v>-1</v>
      </c>
      <c r="IC248">
        <v>-1</v>
      </c>
      <c r="ID248">
        <v>-1</v>
      </c>
      <c r="IE248">
        <v>-1</v>
      </c>
      <c r="IF248">
        <v>-1</v>
      </c>
      <c r="IG248">
        <v>-1</v>
      </c>
      <c r="IH248">
        <v>-1</v>
      </c>
      <c r="II248">
        <v>-1</v>
      </c>
      <c r="IJ248">
        <v>-1</v>
      </c>
      <c r="IK248">
        <v>-1</v>
      </c>
      <c r="IL248">
        <v>-1</v>
      </c>
      <c r="IM248">
        <v>0</v>
      </c>
      <c r="IN248">
        <v>0</v>
      </c>
    </row>
    <row r="249" spans="1:256" x14ac:dyDescent="0.35">
      <c r="A249" t="s">
        <v>1071</v>
      </c>
      <c r="B249">
        <v>2</v>
      </c>
      <c r="C249">
        <v>2.166666666666667</v>
      </c>
      <c r="D249">
        <v>3.4999999999999996</v>
      </c>
      <c r="E249">
        <v>-1</v>
      </c>
      <c r="F249">
        <v>-1</v>
      </c>
      <c r="G249">
        <v>-1</v>
      </c>
      <c r="H249">
        <v>-1</v>
      </c>
      <c r="I249">
        <v>3.4999999999999996</v>
      </c>
      <c r="J249">
        <v>-1</v>
      </c>
      <c r="K249">
        <v>-1</v>
      </c>
      <c r="L249">
        <v>3</v>
      </c>
      <c r="M249">
        <v>2.3333333333333335</v>
      </c>
      <c r="N249">
        <v>-1</v>
      </c>
      <c r="O249">
        <v>3</v>
      </c>
      <c r="P249">
        <v>3.4999999999999996</v>
      </c>
      <c r="Q249">
        <v>-1</v>
      </c>
      <c r="R249">
        <v>-1</v>
      </c>
      <c r="S249">
        <v>3.4999999999999996</v>
      </c>
      <c r="T249">
        <v>3.333333333333333</v>
      </c>
      <c r="U249">
        <v>3.4999999999999996</v>
      </c>
      <c r="V249">
        <v>1.5</v>
      </c>
      <c r="W249">
        <v>1</v>
      </c>
      <c r="X249">
        <v>-1</v>
      </c>
      <c r="Y249">
        <v>3.4999999999999996</v>
      </c>
      <c r="Z249">
        <v>3.4999999999999996</v>
      </c>
      <c r="AA249">
        <v>3.4999999999999996</v>
      </c>
      <c r="AB249">
        <v>1.6666666666666667</v>
      </c>
      <c r="AC249">
        <v>1.6666666666666667</v>
      </c>
      <c r="AD249">
        <v>0.66666666666666663</v>
      </c>
      <c r="AE249">
        <v>-1</v>
      </c>
      <c r="AF249">
        <v>-1</v>
      </c>
      <c r="AG249">
        <v>-1</v>
      </c>
      <c r="AH249">
        <v>-1</v>
      </c>
      <c r="AI249">
        <v>-1</v>
      </c>
      <c r="AJ249">
        <v>-1</v>
      </c>
      <c r="AK249">
        <v>-1</v>
      </c>
      <c r="AL249">
        <v>-1</v>
      </c>
      <c r="AM249">
        <v>-1</v>
      </c>
      <c r="AN249">
        <v>1.5</v>
      </c>
      <c r="AO249">
        <v>-1</v>
      </c>
      <c r="AP249">
        <v>-1</v>
      </c>
      <c r="AQ249">
        <v>-1</v>
      </c>
      <c r="AR249">
        <v>-1</v>
      </c>
      <c r="AS249">
        <v>-1</v>
      </c>
      <c r="AT249">
        <v>-1</v>
      </c>
      <c r="AU249">
        <v>-1</v>
      </c>
      <c r="AV249">
        <v>-1</v>
      </c>
      <c r="AW249">
        <v>-1</v>
      </c>
      <c r="AX249">
        <v>-1</v>
      </c>
      <c r="AY249">
        <v>-1</v>
      </c>
      <c r="AZ249">
        <v>-1</v>
      </c>
      <c r="BA249">
        <v>-1</v>
      </c>
      <c r="BB249">
        <v>-1</v>
      </c>
      <c r="BC249">
        <v>-1</v>
      </c>
      <c r="BD249">
        <v>-1</v>
      </c>
      <c r="BE249">
        <v>0.5</v>
      </c>
      <c r="BF249">
        <v>-1</v>
      </c>
      <c r="BG249">
        <v>0.5</v>
      </c>
      <c r="BH249">
        <v>0.5</v>
      </c>
      <c r="BI249">
        <v>-1</v>
      </c>
      <c r="BJ249">
        <v>2</v>
      </c>
      <c r="BK249">
        <v>-1</v>
      </c>
      <c r="BL249">
        <v>-1</v>
      </c>
      <c r="BM249">
        <v>-1</v>
      </c>
      <c r="BN249">
        <v>-1</v>
      </c>
      <c r="BO249">
        <v>-1</v>
      </c>
      <c r="BP249">
        <v>-1</v>
      </c>
      <c r="BQ249">
        <v>-1</v>
      </c>
      <c r="BR249">
        <v>-1</v>
      </c>
      <c r="BS249">
        <v>-1</v>
      </c>
      <c r="BT249">
        <v>2</v>
      </c>
      <c r="BU249">
        <v>-1</v>
      </c>
      <c r="BV249">
        <v>-1</v>
      </c>
      <c r="BW249">
        <v>-1</v>
      </c>
      <c r="BX249">
        <v>-1</v>
      </c>
      <c r="BY249">
        <v>-1</v>
      </c>
      <c r="BZ249">
        <v>-1</v>
      </c>
      <c r="CA249">
        <v>-1</v>
      </c>
      <c r="CB249">
        <v>0.83333333333333326</v>
      </c>
      <c r="CC249">
        <v>-1</v>
      </c>
      <c r="CD249">
        <v>0.5</v>
      </c>
      <c r="CE249">
        <v>-1</v>
      </c>
      <c r="CF249">
        <v>2</v>
      </c>
      <c r="CG249">
        <v>-1</v>
      </c>
      <c r="CH249">
        <v>-1</v>
      </c>
      <c r="CI249">
        <v>-1</v>
      </c>
      <c r="CJ249">
        <v>-1</v>
      </c>
      <c r="CK249">
        <v>-1</v>
      </c>
      <c r="CL249">
        <v>-1</v>
      </c>
      <c r="CM249">
        <v>-1</v>
      </c>
      <c r="CN249">
        <v>-1</v>
      </c>
      <c r="CO249">
        <v>-1</v>
      </c>
      <c r="CP249">
        <v>-1</v>
      </c>
      <c r="CQ249">
        <v>-1</v>
      </c>
      <c r="CR249">
        <v>1</v>
      </c>
      <c r="CS249">
        <v>-1</v>
      </c>
      <c r="CT249">
        <v>-1</v>
      </c>
      <c r="CU249">
        <v>2</v>
      </c>
      <c r="CV249">
        <v>-1</v>
      </c>
      <c r="CW249">
        <v>-1</v>
      </c>
      <c r="CX249">
        <v>-1</v>
      </c>
      <c r="CY249">
        <v>-1</v>
      </c>
      <c r="CZ249">
        <v>-1</v>
      </c>
      <c r="DA249">
        <v>-1</v>
      </c>
      <c r="DB249">
        <v>-1</v>
      </c>
      <c r="DC249">
        <v>-1</v>
      </c>
      <c r="DD249">
        <v>0.66666666666666663</v>
      </c>
      <c r="DE249">
        <v>-1</v>
      </c>
      <c r="DF249">
        <v>-1</v>
      </c>
      <c r="DG249">
        <v>-1</v>
      </c>
      <c r="DH249">
        <v>-1</v>
      </c>
      <c r="DI249">
        <v>-1</v>
      </c>
      <c r="DJ249">
        <v>-1</v>
      </c>
      <c r="DK249">
        <v>-1</v>
      </c>
      <c r="DL249">
        <v>-1</v>
      </c>
      <c r="DM249">
        <v>-1</v>
      </c>
      <c r="DN249">
        <v>-1</v>
      </c>
      <c r="DO249">
        <v>-1</v>
      </c>
      <c r="DP249">
        <v>-1</v>
      </c>
      <c r="DQ249">
        <v>-1</v>
      </c>
      <c r="DR249">
        <v>2.5</v>
      </c>
      <c r="DS249">
        <v>1.8333333333333335</v>
      </c>
      <c r="DT249">
        <v>-1</v>
      </c>
      <c r="DU249">
        <v>-1</v>
      </c>
      <c r="DV249">
        <v>-1</v>
      </c>
      <c r="DW249">
        <v>0.5</v>
      </c>
      <c r="DX249">
        <v>-1</v>
      </c>
      <c r="DY249">
        <v>-1</v>
      </c>
      <c r="DZ249">
        <v>-1</v>
      </c>
      <c r="EA249">
        <v>0.66666666666666663</v>
      </c>
      <c r="EB249">
        <v>-1</v>
      </c>
      <c r="EC249">
        <v>0.5</v>
      </c>
      <c r="ED249">
        <v>-1</v>
      </c>
      <c r="EE249">
        <v>-1</v>
      </c>
      <c r="EF249">
        <v>0.66666666666666663</v>
      </c>
      <c r="EG249">
        <v>-1</v>
      </c>
      <c r="EH249">
        <v>0.5</v>
      </c>
      <c r="EI249">
        <v>-1</v>
      </c>
      <c r="EJ249">
        <v>-1</v>
      </c>
      <c r="EK249">
        <v>-1</v>
      </c>
      <c r="EL249">
        <v>2</v>
      </c>
      <c r="EM249">
        <v>-1</v>
      </c>
      <c r="EN249">
        <v>-1</v>
      </c>
      <c r="EO249">
        <v>0.5</v>
      </c>
      <c r="EP249">
        <v>0.83333333333333326</v>
      </c>
      <c r="EQ249">
        <v>-1</v>
      </c>
      <c r="ER249">
        <v>-1</v>
      </c>
      <c r="ES249">
        <v>-1</v>
      </c>
      <c r="ET249">
        <v>-1</v>
      </c>
      <c r="EU249">
        <v>-1</v>
      </c>
      <c r="EV249">
        <v>-1</v>
      </c>
      <c r="EW249">
        <v>0.99999999999999989</v>
      </c>
      <c r="EX249">
        <v>0</v>
      </c>
      <c r="EY249">
        <v>2.9999999999999996</v>
      </c>
      <c r="EZ249">
        <v>0</v>
      </c>
      <c r="FA249">
        <v>0</v>
      </c>
      <c r="FB249">
        <v>-1</v>
      </c>
      <c r="FC249">
        <v>-1</v>
      </c>
      <c r="FD249">
        <v>-1</v>
      </c>
      <c r="FE249">
        <v>3.4999999999999996</v>
      </c>
      <c r="FF249">
        <v>3.4999999999999996</v>
      </c>
      <c r="FG249">
        <v>2.9999999999999996</v>
      </c>
      <c r="FH249">
        <v>2</v>
      </c>
      <c r="FI249">
        <v>-1</v>
      </c>
      <c r="FJ249">
        <v>0</v>
      </c>
      <c r="FK249">
        <v>-1</v>
      </c>
      <c r="FL249">
        <v>-1</v>
      </c>
      <c r="FM249">
        <v>-1</v>
      </c>
      <c r="FN249">
        <v>1.5</v>
      </c>
      <c r="FO249">
        <v>2</v>
      </c>
      <c r="FP249">
        <v>2.5</v>
      </c>
      <c r="FQ249">
        <v>1.5</v>
      </c>
      <c r="FR249">
        <v>1.5</v>
      </c>
      <c r="FS249">
        <v>1.5</v>
      </c>
      <c r="FT249">
        <v>1.5</v>
      </c>
      <c r="FU249">
        <v>-1</v>
      </c>
      <c r="FV249">
        <v>-1</v>
      </c>
      <c r="FW249">
        <v>0.5</v>
      </c>
      <c r="FX249">
        <v>0.5</v>
      </c>
      <c r="FY249">
        <v>-1</v>
      </c>
      <c r="FZ249">
        <v>-1</v>
      </c>
      <c r="GA249">
        <v>0.5</v>
      </c>
      <c r="GB249">
        <v>2.5</v>
      </c>
      <c r="GC249">
        <v>0</v>
      </c>
      <c r="GD249">
        <v>-1</v>
      </c>
      <c r="GE249">
        <v>0</v>
      </c>
      <c r="GF249">
        <v>-1</v>
      </c>
      <c r="GG249">
        <v>-1</v>
      </c>
      <c r="GH249">
        <v>2.5</v>
      </c>
      <c r="GI249">
        <v>-1</v>
      </c>
      <c r="GJ249">
        <v>2.5</v>
      </c>
      <c r="GK249">
        <v>2.5</v>
      </c>
      <c r="GL249">
        <v>0</v>
      </c>
      <c r="GM249">
        <v>-1</v>
      </c>
      <c r="GN249">
        <v>1.3333333333333333</v>
      </c>
      <c r="GO249">
        <v>-1</v>
      </c>
      <c r="GP249">
        <v>-1</v>
      </c>
      <c r="GQ249">
        <v>-1</v>
      </c>
      <c r="GR249">
        <v>-1</v>
      </c>
      <c r="GS249">
        <v>0.5</v>
      </c>
      <c r="GT249">
        <v>2</v>
      </c>
      <c r="GU249">
        <v>2.5</v>
      </c>
      <c r="GV249">
        <v>2.5</v>
      </c>
      <c r="GW249">
        <v>2.5</v>
      </c>
      <c r="GX249">
        <v>2.5</v>
      </c>
      <c r="GY249">
        <v>2.5</v>
      </c>
      <c r="GZ249">
        <v>2.3333333333333335</v>
      </c>
      <c r="HA249">
        <v>2.3333333333333335</v>
      </c>
      <c r="HB249">
        <v>-1</v>
      </c>
      <c r="HC249">
        <v>0.5</v>
      </c>
      <c r="HD249">
        <v>2.5</v>
      </c>
      <c r="HE249">
        <v>2.5</v>
      </c>
      <c r="HF249">
        <v>1.8333333333333335</v>
      </c>
      <c r="HG249">
        <v>2.5</v>
      </c>
      <c r="HH249">
        <v>3.4999999999999996</v>
      </c>
      <c r="HI249">
        <v>0</v>
      </c>
      <c r="HJ249">
        <v>0.5</v>
      </c>
      <c r="HK249">
        <v>-1</v>
      </c>
      <c r="HL249">
        <v>-1</v>
      </c>
      <c r="HM249">
        <v>-1</v>
      </c>
      <c r="HN249">
        <v>-1</v>
      </c>
      <c r="HO249">
        <v>-1</v>
      </c>
      <c r="HP249">
        <v>-1</v>
      </c>
      <c r="HQ249">
        <v>-1</v>
      </c>
      <c r="HR249">
        <v>1.1666666666666665</v>
      </c>
      <c r="HS249">
        <v>-1</v>
      </c>
      <c r="HT249">
        <v>2.5</v>
      </c>
      <c r="HU249">
        <v>2.5</v>
      </c>
      <c r="HV249">
        <v>2.5</v>
      </c>
      <c r="HW249">
        <v>2.5</v>
      </c>
      <c r="HX249">
        <v>2.5</v>
      </c>
      <c r="HY249">
        <v>1.1666666666666665</v>
      </c>
      <c r="HZ249">
        <v>1.1666666666666665</v>
      </c>
      <c r="IA249">
        <v>0.66666666666666663</v>
      </c>
      <c r="IB249">
        <v>-1</v>
      </c>
      <c r="IC249">
        <v>-1</v>
      </c>
      <c r="ID249">
        <v>-1</v>
      </c>
      <c r="IE249">
        <v>0.99999999999999989</v>
      </c>
      <c r="IF249">
        <v>-1</v>
      </c>
      <c r="IG249">
        <v>-1</v>
      </c>
      <c r="IH249">
        <v>-1</v>
      </c>
      <c r="II249">
        <v>0</v>
      </c>
      <c r="IJ249">
        <v>-1</v>
      </c>
      <c r="IK249">
        <v>-1</v>
      </c>
      <c r="IL249">
        <v>0</v>
      </c>
      <c r="IM249">
        <v>2.5</v>
      </c>
      <c r="IN249">
        <v>2.5</v>
      </c>
      <c r="IO249">
        <v>0</v>
      </c>
    </row>
    <row r="250" spans="1:256" x14ac:dyDescent="0.35">
      <c r="A250" t="s">
        <v>1072</v>
      </c>
      <c r="B250">
        <v>2.5</v>
      </c>
      <c r="C250">
        <v>3</v>
      </c>
      <c r="D250">
        <v>3.9999999999999996</v>
      </c>
      <c r="E250">
        <v>-1</v>
      </c>
      <c r="F250">
        <v>-1</v>
      </c>
      <c r="G250">
        <v>-1</v>
      </c>
      <c r="H250">
        <v>-1</v>
      </c>
      <c r="I250">
        <v>3.9999999999999996</v>
      </c>
      <c r="J250">
        <v>-1</v>
      </c>
      <c r="K250">
        <v>-1</v>
      </c>
      <c r="L250">
        <v>3.9999999999999996</v>
      </c>
      <c r="M250">
        <v>3</v>
      </c>
      <c r="N250">
        <v>0.16666666666666666</v>
      </c>
      <c r="O250">
        <v>3.9999999999999996</v>
      </c>
      <c r="P250">
        <v>3.9999999999999996</v>
      </c>
      <c r="Q250">
        <v>-1</v>
      </c>
      <c r="R250">
        <v>-1</v>
      </c>
      <c r="S250">
        <v>3.9999999999999996</v>
      </c>
      <c r="T250">
        <v>3.9999999999999996</v>
      </c>
      <c r="U250">
        <v>3.9999999999999996</v>
      </c>
      <c r="V250">
        <v>2.5</v>
      </c>
      <c r="W250">
        <v>2</v>
      </c>
      <c r="X250">
        <v>-1</v>
      </c>
      <c r="Y250">
        <v>3.9999999999999996</v>
      </c>
      <c r="Z250">
        <v>3.9999999999999996</v>
      </c>
      <c r="AA250">
        <v>3.9999999999999996</v>
      </c>
      <c r="AB250">
        <v>2.5</v>
      </c>
      <c r="AC250">
        <v>2.5</v>
      </c>
      <c r="AD250">
        <v>2.5</v>
      </c>
      <c r="AE250">
        <v>-1</v>
      </c>
      <c r="AF250">
        <v>-1</v>
      </c>
      <c r="AG250">
        <v>-1</v>
      </c>
      <c r="AH250">
        <v>-1</v>
      </c>
      <c r="AI250">
        <v>-1</v>
      </c>
      <c r="AJ250">
        <v>-1</v>
      </c>
      <c r="AK250">
        <v>-1</v>
      </c>
      <c r="AL250">
        <v>-1</v>
      </c>
      <c r="AM250">
        <v>-1</v>
      </c>
      <c r="AN250">
        <v>3.4999999999999996</v>
      </c>
      <c r="AO250">
        <v>-1</v>
      </c>
      <c r="AP250">
        <v>-1</v>
      </c>
      <c r="AQ250">
        <v>-1</v>
      </c>
      <c r="AR250">
        <v>-1</v>
      </c>
      <c r="AS250">
        <v>-1</v>
      </c>
      <c r="AT250">
        <v>-1</v>
      </c>
      <c r="AU250">
        <v>-1</v>
      </c>
      <c r="AV250">
        <v>-1</v>
      </c>
      <c r="AW250">
        <v>-1</v>
      </c>
      <c r="AX250">
        <v>-1</v>
      </c>
      <c r="AY250">
        <v>-1</v>
      </c>
      <c r="AZ250">
        <v>-1</v>
      </c>
      <c r="BA250">
        <v>-1</v>
      </c>
      <c r="BB250">
        <v>-1</v>
      </c>
      <c r="BC250">
        <v>-1</v>
      </c>
      <c r="BD250">
        <v>1.5</v>
      </c>
      <c r="BE250">
        <v>2.5</v>
      </c>
      <c r="BF250">
        <v>-1</v>
      </c>
      <c r="BG250">
        <v>2.5</v>
      </c>
      <c r="BH250">
        <v>2.5</v>
      </c>
      <c r="BI250">
        <v>-1</v>
      </c>
      <c r="BJ250">
        <v>3.4999999999999996</v>
      </c>
      <c r="BK250">
        <v>-1</v>
      </c>
      <c r="BL250">
        <v>-1</v>
      </c>
      <c r="BM250">
        <v>-1</v>
      </c>
      <c r="BN250">
        <v>-1</v>
      </c>
      <c r="BO250">
        <v>-1</v>
      </c>
      <c r="BP250">
        <v>-1</v>
      </c>
      <c r="BQ250">
        <v>-1</v>
      </c>
      <c r="BR250">
        <v>2</v>
      </c>
      <c r="BS250">
        <v>-1</v>
      </c>
      <c r="BT250">
        <v>3</v>
      </c>
      <c r="BU250">
        <v>-1</v>
      </c>
      <c r="BV250">
        <v>0.5</v>
      </c>
      <c r="BW250">
        <v>-1</v>
      </c>
      <c r="BX250">
        <v>-1</v>
      </c>
      <c r="BY250">
        <v>-1</v>
      </c>
      <c r="BZ250">
        <v>-1</v>
      </c>
      <c r="CA250">
        <v>-1</v>
      </c>
      <c r="CB250">
        <v>2.5</v>
      </c>
      <c r="CC250">
        <v>-1</v>
      </c>
      <c r="CD250">
        <v>1.8333333333333335</v>
      </c>
      <c r="CE250">
        <v>-1</v>
      </c>
      <c r="CF250">
        <v>3</v>
      </c>
      <c r="CG250">
        <v>-1</v>
      </c>
      <c r="CH250">
        <v>-1</v>
      </c>
      <c r="CI250">
        <v>-1</v>
      </c>
      <c r="CJ250">
        <v>-1</v>
      </c>
      <c r="CK250">
        <v>-1</v>
      </c>
      <c r="CL250">
        <v>2</v>
      </c>
      <c r="CM250">
        <v>-1</v>
      </c>
      <c r="CN250">
        <v>-1</v>
      </c>
      <c r="CO250">
        <v>1.5</v>
      </c>
      <c r="CP250">
        <v>-1</v>
      </c>
      <c r="CQ250">
        <v>-1</v>
      </c>
      <c r="CR250">
        <v>3</v>
      </c>
      <c r="CS250">
        <v>-1</v>
      </c>
      <c r="CT250">
        <v>-1</v>
      </c>
      <c r="CU250">
        <v>3.4999999999999996</v>
      </c>
      <c r="CV250">
        <v>-1</v>
      </c>
      <c r="CW250">
        <v>-1</v>
      </c>
      <c r="CX250">
        <v>-1</v>
      </c>
      <c r="CY250">
        <v>-1</v>
      </c>
      <c r="CZ250">
        <v>-1</v>
      </c>
      <c r="DA250">
        <v>-1</v>
      </c>
      <c r="DB250">
        <v>-1</v>
      </c>
      <c r="DC250">
        <v>-1</v>
      </c>
      <c r="DD250">
        <v>2.5</v>
      </c>
      <c r="DE250">
        <v>-1</v>
      </c>
      <c r="DF250">
        <v>-1</v>
      </c>
      <c r="DG250">
        <v>-1</v>
      </c>
      <c r="DH250">
        <v>-1</v>
      </c>
      <c r="DI250">
        <v>0.99999999999999989</v>
      </c>
      <c r="DJ250">
        <v>-1</v>
      </c>
      <c r="DK250">
        <v>-1</v>
      </c>
      <c r="DL250">
        <v>1.5</v>
      </c>
      <c r="DM250">
        <v>-1</v>
      </c>
      <c r="DN250">
        <v>-1</v>
      </c>
      <c r="DO250">
        <v>-1</v>
      </c>
      <c r="DP250">
        <v>-1</v>
      </c>
      <c r="DQ250">
        <v>0.83333333333333326</v>
      </c>
      <c r="DR250">
        <v>3</v>
      </c>
      <c r="DS250">
        <v>2.5</v>
      </c>
      <c r="DT250">
        <v>2</v>
      </c>
      <c r="DU250">
        <v>-1</v>
      </c>
      <c r="DV250">
        <v>-1</v>
      </c>
      <c r="DW250">
        <v>2.5</v>
      </c>
      <c r="DX250">
        <v>-1</v>
      </c>
      <c r="DY250">
        <v>-1</v>
      </c>
      <c r="DZ250">
        <v>-1</v>
      </c>
      <c r="EA250">
        <v>2.5</v>
      </c>
      <c r="EB250">
        <v>-1</v>
      </c>
      <c r="EC250">
        <v>2.5</v>
      </c>
      <c r="ED250">
        <v>-1</v>
      </c>
      <c r="EE250">
        <v>-1</v>
      </c>
      <c r="EF250">
        <v>2.5</v>
      </c>
      <c r="EG250">
        <v>-1</v>
      </c>
      <c r="EH250">
        <v>2.5</v>
      </c>
      <c r="EI250">
        <v>0</v>
      </c>
      <c r="EJ250">
        <v>-1</v>
      </c>
      <c r="EK250">
        <v>-1</v>
      </c>
      <c r="EL250">
        <v>2.1666666666666665</v>
      </c>
      <c r="EM250">
        <v>1.3333333333333333</v>
      </c>
      <c r="EN250">
        <v>-1</v>
      </c>
      <c r="EO250">
        <v>2.5</v>
      </c>
      <c r="EP250">
        <v>2.5</v>
      </c>
      <c r="EQ250">
        <v>-1</v>
      </c>
      <c r="ER250">
        <v>-1</v>
      </c>
      <c r="ES250">
        <v>-1</v>
      </c>
      <c r="ET250">
        <v>-1</v>
      </c>
      <c r="EU250">
        <v>-1</v>
      </c>
      <c r="EV250">
        <v>-1</v>
      </c>
      <c r="EW250">
        <v>2.5</v>
      </c>
      <c r="EX250">
        <v>1.3333333333333335</v>
      </c>
      <c r="EY250">
        <v>3.4999999999999996</v>
      </c>
      <c r="EZ250">
        <v>2</v>
      </c>
      <c r="FA250">
        <v>1.3333333333333335</v>
      </c>
      <c r="FB250">
        <v>-1</v>
      </c>
      <c r="FC250">
        <v>1.3333333333333333</v>
      </c>
      <c r="FD250">
        <v>-1</v>
      </c>
      <c r="FE250">
        <v>3.9999999999999996</v>
      </c>
      <c r="FF250">
        <v>3.9999999999999996</v>
      </c>
      <c r="FG250">
        <v>3.4999999999999996</v>
      </c>
      <c r="FH250">
        <v>2.1666666666666665</v>
      </c>
      <c r="FI250">
        <v>-1</v>
      </c>
      <c r="FJ250">
        <v>1.3333333333333335</v>
      </c>
      <c r="FK250">
        <v>-1</v>
      </c>
      <c r="FL250">
        <v>-1</v>
      </c>
      <c r="FM250">
        <v>-1</v>
      </c>
      <c r="FN250">
        <v>2</v>
      </c>
      <c r="FO250">
        <v>2.1666666666666665</v>
      </c>
      <c r="FP250">
        <v>2.6666666666666665</v>
      </c>
      <c r="FQ250">
        <v>2</v>
      </c>
      <c r="FR250">
        <v>2</v>
      </c>
      <c r="FS250">
        <v>2</v>
      </c>
      <c r="FT250">
        <v>2</v>
      </c>
      <c r="FU250">
        <v>-1</v>
      </c>
      <c r="FV250">
        <v>-1</v>
      </c>
      <c r="FW250">
        <v>2.5</v>
      </c>
      <c r="FX250">
        <v>2.5</v>
      </c>
      <c r="FY250">
        <v>-1</v>
      </c>
      <c r="FZ250">
        <v>-1</v>
      </c>
      <c r="GA250">
        <v>2.5</v>
      </c>
      <c r="GB250">
        <v>3.9999999999999996</v>
      </c>
      <c r="GC250">
        <v>1</v>
      </c>
      <c r="GD250">
        <v>-1</v>
      </c>
      <c r="GE250">
        <v>1</v>
      </c>
      <c r="GF250">
        <v>0.5</v>
      </c>
      <c r="GG250">
        <v>-1</v>
      </c>
      <c r="GH250">
        <v>3.9999999999999996</v>
      </c>
      <c r="GI250">
        <v>-1</v>
      </c>
      <c r="GJ250">
        <v>3.9999999999999996</v>
      </c>
      <c r="GK250">
        <v>3.9999999999999996</v>
      </c>
      <c r="GL250">
        <v>1.5000000000000002</v>
      </c>
      <c r="GM250">
        <v>-1</v>
      </c>
      <c r="GN250">
        <v>3</v>
      </c>
      <c r="GO250">
        <v>2</v>
      </c>
      <c r="GP250">
        <v>-1</v>
      </c>
      <c r="GQ250">
        <v>-1</v>
      </c>
      <c r="GR250">
        <v>-1</v>
      </c>
      <c r="GS250">
        <v>2.5</v>
      </c>
      <c r="GT250">
        <v>2.9999999999999996</v>
      </c>
      <c r="GU250">
        <v>3.9999999999999996</v>
      </c>
      <c r="GV250">
        <v>3.9999999999999996</v>
      </c>
      <c r="GW250">
        <v>3.9999999999999996</v>
      </c>
      <c r="GX250">
        <v>3.9999999999999996</v>
      </c>
      <c r="GY250">
        <v>3.9999999999999996</v>
      </c>
      <c r="GZ250">
        <v>3</v>
      </c>
      <c r="HA250">
        <v>3.9999999999999996</v>
      </c>
      <c r="HB250">
        <v>0</v>
      </c>
      <c r="HC250">
        <v>2.5</v>
      </c>
      <c r="HD250">
        <v>3.9999999999999996</v>
      </c>
      <c r="HE250">
        <v>3.9999999999999996</v>
      </c>
      <c r="HF250">
        <v>3.4999999999999996</v>
      </c>
      <c r="HG250">
        <v>3.9999999999999996</v>
      </c>
      <c r="HH250">
        <v>3.9999999999999996</v>
      </c>
      <c r="HI250">
        <v>1</v>
      </c>
      <c r="HJ250">
        <v>2</v>
      </c>
      <c r="HK250">
        <v>-1</v>
      </c>
      <c r="HL250">
        <v>-1</v>
      </c>
      <c r="HM250">
        <v>-1</v>
      </c>
      <c r="HN250">
        <v>-1</v>
      </c>
      <c r="HO250">
        <v>-1</v>
      </c>
      <c r="HP250">
        <v>-1</v>
      </c>
      <c r="HQ250">
        <v>-1</v>
      </c>
      <c r="HR250">
        <v>3</v>
      </c>
      <c r="HS250">
        <v>-1</v>
      </c>
      <c r="HT250">
        <v>3.9999999999999996</v>
      </c>
      <c r="HU250">
        <v>3</v>
      </c>
      <c r="HV250">
        <v>3.9999999999999996</v>
      </c>
      <c r="HW250">
        <v>3.9999999999999996</v>
      </c>
      <c r="HX250">
        <v>3.9999999999999996</v>
      </c>
      <c r="HY250">
        <v>3</v>
      </c>
      <c r="HZ250">
        <v>3</v>
      </c>
      <c r="IA250">
        <v>2</v>
      </c>
      <c r="IB250">
        <v>-1</v>
      </c>
      <c r="IC250">
        <v>-1</v>
      </c>
      <c r="ID250">
        <v>-1</v>
      </c>
      <c r="IE250">
        <v>2.5</v>
      </c>
      <c r="IF250">
        <v>-1</v>
      </c>
      <c r="IG250">
        <v>-1</v>
      </c>
      <c r="IH250">
        <v>-1</v>
      </c>
      <c r="II250">
        <v>2</v>
      </c>
      <c r="IJ250">
        <v>-1</v>
      </c>
      <c r="IK250">
        <v>-1</v>
      </c>
      <c r="IL250">
        <v>1.1666666666666667</v>
      </c>
      <c r="IM250">
        <v>3.9999999999999996</v>
      </c>
      <c r="IN250">
        <v>3.9999999999999996</v>
      </c>
      <c r="IO250">
        <v>2</v>
      </c>
      <c r="IP250">
        <v>0</v>
      </c>
    </row>
    <row r="251" spans="1:256" x14ac:dyDescent="0.35">
      <c r="A251" t="s">
        <v>1073</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c r="Z251">
        <v>-1</v>
      </c>
      <c r="AA251">
        <v>-1</v>
      </c>
      <c r="AB251">
        <v>-1</v>
      </c>
      <c r="AC251">
        <v>-1</v>
      </c>
      <c r="AD251">
        <v>-1</v>
      </c>
      <c r="AE251">
        <v>-1</v>
      </c>
      <c r="AF251">
        <v>-1</v>
      </c>
      <c r="AG251">
        <v>-1</v>
      </c>
      <c r="AH251">
        <v>-1</v>
      </c>
      <c r="AI251">
        <v>-1</v>
      </c>
      <c r="AJ251">
        <v>-1</v>
      </c>
      <c r="AK251">
        <v>-1</v>
      </c>
      <c r="AL251">
        <v>-1</v>
      </c>
      <c r="AM251">
        <v>-1</v>
      </c>
      <c r="AN251">
        <v>-1</v>
      </c>
      <c r="AO251">
        <v>-1</v>
      </c>
      <c r="AP251">
        <v>-1</v>
      </c>
      <c r="AQ251">
        <v>-1</v>
      </c>
      <c r="AR251">
        <v>-1</v>
      </c>
      <c r="AS251">
        <v>-1</v>
      </c>
      <c r="AT251">
        <v>-1</v>
      </c>
      <c r="AU251">
        <v>-1</v>
      </c>
      <c r="AV251">
        <v>-1</v>
      </c>
      <c r="AW251">
        <v>-1</v>
      </c>
      <c r="AX251">
        <v>-1</v>
      </c>
      <c r="AY251">
        <v>-1</v>
      </c>
      <c r="AZ251">
        <v>-1</v>
      </c>
      <c r="BA251">
        <v>-1</v>
      </c>
      <c r="BB251">
        <v>-1</v>
      </c>
      <c r="BC251">
        <v>-1</v>
      </c>
      <c r="BD251">
        <v>-1</v>
      </c>
      <c r="BE251">
        <v>-1</v>
      </c>
      <c r="BF251">
        <v>-1</v>
      </c>
      <c r="BG251">
        <v>-1</v>
      </c>
      <c r="BH251">
        <v>-1</v>
      </c>
      <c r="BI251">
        <v>-1</v>
      </c>
      <c r="BJ251">
        <v>-1</v>
      </c>
      <c r="BK251">
        <v>-1</v>
      </c>
      <c r="BL251">
        <v>-1</v>
      </c>
      <c r="BM251">
        <v>-1</v>
      </c>
      <c r="BN251">
        <v>-1</v>
      </c>
      <c r="BO251">
        <v>-1</v>
      </c>
      <c r="BP251">
        <v>-1</v>
      </c>
      <c r="BQ251">
        <v>-1</v>
      </c>
      <c r="BR251">
        <v>-1</v>
      </c>
      <c r="BS251">
        <v>-1</v>
      </c>
      <c r="BT251">
        <v>-1</v>
      </c>
      <c r="BU251">
        <v>-1</v>
      </c>
      <c r="BV251">
        <v>-1</v>
      </c>
      <c r="BW251">
        <v>-1</v>
      </c>
      <c r="BX251">
        <v>-1</v>
      </c>
      <c r="BY251">
        <v>-1</v>
      </c>
      <c r="BZ251">
        <v>-1</v>
      </c>
      <c r="CA251">
        <v>-1</v>
      </c>
      <c r="CB251">
        <v>-1</v>
      </c>
      <c r="CC251">
        <v>-1</v>
      </c>
      <c r="CD251">
        <v>-1</v>
      </c>
      <c r="CE251">
        <v>-1</v>
      </c>
      <c r="CF251">
        <v>-1</v>
      </c>
      <c r="CG251">
        <v>-1</v>
      </c>
      <c r="CH251">
        <v>-1</v>
      </c>
      <c r="CI251">
        <v>-1</v>
      </c>
      <c r="CJ251">
        <v>-1</v>
      </c>
      <c r="CK251">
        <v>-1</v>
      </c>
      <c r="CL251">
        <v>-1</v>
      </c>
      <c r="CM251">
        <v>-1</v>
      </c>
      <c r="CN251">
        <v>-1</v>
      </c>
      <c r="CO251">
        <v>-1</v>
      </c>
      <c r="CP251">
        <v>-1</v>
      </c>
      <c r="CQ251">
        <v>-1</v>
      </c>
      <c r="CR251">
        <v>-1</v>
      </c>
      <c r="CS251">
        <v>-1</v>
      </c>
      <c r="CT251">
        <v>-1</v>
      </c>
      <c r="CU251">
        <v>-1</v>
      </c>
      <c r="CV251">
        <v>-1</v>
      </c>
      <c r="CW251">
        <v>-1</v>
      </c>
      <c r="CX251">
        <v>-1</v>
      </c>
      <c r="CY251">
        <v>-1</v>
      </c>
      <c r="CZ251">
        <v>-1</v>
      </c>
      <c r="DA251">
        <v>-1</v>
      </c>
      <c r="DB251">
        <v>-1</v>
      </c>
      <c r="DC251">
        <v>-1</v>
      </c>
      <c r="DD251">
        <v>-1</v>
      </c>
      <c r="DE251">
        <v>-1</v>
      </c>
      <c r="DF251">
        <v>-1</v>
      </c>
      <c r="DG251">
        <v>-1</v>
      </c>
      <c r="DH251">
        <v>-1</v>
      </c>
      <c r="DI251">
        <v>-1</v>
      </c>
      <c r="DJ251">
        <v>-1</v>
      </c>
      <c r="DK251">
        <v>-1</v>
      </c>
      <c r="DL251">
        <v>-1</v>
      </c>
      <c r="DM251">
        <v>-1</v>
      </c>
      <c r="DN251">
        <v>-1</v>
      </c>
      <c r="DO251">
        <v>-1</v>
      </c>
      <c r="DP251">
        <v>-1</v>
      </c>
      <c r="DQ251">
        <v>-1</v>
      </c>
      <c r="DR251">
        <v>-1</v>
      </c>
      <c r="DS251">
        <v>-1</v>
      </c>
      <c r="DT251">
        <v>-1</v>
      </c>
      <c r="DU251">
        <v>-1</v>
      </c>
      <c r="DV251">
        <v>-1</v>
      </c>
      <c r="DW251">
        <v>-1</v>
      </c>
      <c r="DX251">
        <v>-1</v>
      </c>
      <c r="DY251">
        <v>-1</v>
      </c>
      <c r="DZ251">
        <v>-1</v>
      </c>
      <c r="EA251">
        <v>-1</v>
      </c>
      <c r="EB251">
        <v>-1</v>
      </c>
      <c r="EC251">
        <v>-1</v>
      </c>
      <c r="ED251">
        <v>-1</v>
      </c>
      <c r="EE251">
        <v>-1</v>
      </c>
      <c r="EF251">
        <v>-1</v>
      </c>
      <c r="EG251">
        <v>-1</v>
      </c>
      <c r="EH251">
        <v>-1</v>
      </c>
      <c r="EI251">
        <v>-1</v>
      </c>
      <c r="EJ251">
        <v>-1</v>
      </c>
      <c r="EK251">
        <v>-1</v>
      </c>
      <c r="EL251">
        <v>0</v>
      </c>
      <c r="EM251">
        <v>-1</v>
      </c>
      <c r="EN251">
        <v>-1</v>
      </c>
      <c r="EO251">
        <v>-1</v>
      </c>
      <c r="EP251">
        <v>-1</v>
      </c>
      <c r="EQ251">
        <v>-1</v>
      </c>
      <c r="ER251">
        <v>-1</v>
      </c>
      <c r="ES251">
        <v>-1</v>
      </c>
      <c r="ET251">
        <v>-1</v>
      </c>
      <c r="EU251">
        <v>-1</v>
      </c>
      <c r="EV251">
        <v>-1</v>
      </c>
      <c r="EW251">
        <v>-1</v>
      </c>
      <c r="EX251">
        <v>-1</v>
      </c>
      <c r="EY251">
        <v>-1</v>
      </c>
      <c r="EZ251">
        <v>-1</v>
      </c>
      <c r="FA251">
        <v>-1</v>
      </c>
      <c r="FB251">
        <v>-1</v>
      </c>
      <c r="FC251">
        <v>-1</v>
      </c>
      <c r="FD251">
        <v>-1</v>
      </c>
      <c r="FE251">
        <v>-1</v>
      </c>
      <c r="FF251">
        <v>-1</v>
      </c>
      <c r="FG251">
        <v>-1</v>
      </c>
      <c r="FH251">
        <v>0</v>
      </c>
      <c r="FI251">
        <v>-1</v>
      </c>
      <c r="FJ251">
        <v>-1</v>
      </c>
      <c r="FK251">
        <v>-1</v>
      </c>
      <c r="FL251">
        <v>-1</v>
      </c>
      <c r="FM251">
        <v>-1</v>
      </c>
      <c r="FN251">
        <v>-1</v>
      </c>
      <c r="FO251">
        <v>0</v>
      </c>
      <c r="FP251">
        <v>0</v>
      </c>
      <c r="FQ251">
        <v>-1</v>
      </c>
      <c r="FR251">
        <v>-1</v>
      </c>
      <c r="FS251">
        <v>-1</v>
      </c>
      <c r="FT251">
        <v>-1</v>
      </c>
      <c r="FU251">
        <v>-1</v>
      </c>
      <c r="FV251">
        <v>-1</v>
      </c>
      <c r="FW251">
        <v>-1</v>
      </c>
      <c r="FX251">
        <v>-1</v>
      </c>
      <c r="FY251">
        <v>-1</v>
      </c>
      <c r="FZ251">
        <v>-1</v>
      </c>
      <c r="GA251">
        <v>-1</v>
      </c>
      <c r="GB251">
        <v>-1</v>
      </c>
      <c r="GC251">
        <v>-1</v>
      </c>
      <c r="GD251">
        <v>-1</v>
      </c>
      <c r="GE251">
        <v>-1</v>
      </c>
      <c r="GF251">
        <v>-1</v>
      </c>
      <c r="GG251">
        <v>-1</v>
      </c>
      <c r="GH251">
        <v>-1</v>
      </c>
      <c r="GI251">
        <v>-1</v>
      </c>
      <c r="GJ251">
        <v>-1</v>
      </c>
      <c r="GK251">
        <v>-1</v>
      </c>
      <c r="GL251">
        <v>-1</v>
      </c>
      <c r="GM251">
        <v>-1</v>
      </c>
      <c r="GN251">
        <v>-1</v>
      </c>
      <c r="GO251">
        <v>-1</v>
      </c>
      <c r="GP251">
        <v>-1</v>
      </c>
      <c r="GQ251">
        <v>-1</v>
      </c>
      <c r="GR251">
        <v>-1</v>
      </c>
      <c r="GS251">
        <v>-1</v>
      </c>
      <c r="GT251">
        <v>-1</v>
      </c>
      <c r="GU251">
        <v>-1</v>
      </c>
      <c r="GV251">
        <v>-1</v>
      </c>
      <c r="GW251">
        <v>-1</v>
      </c>
      <c r="GX251">
        <v>-1</v>
      </c>
      <c r="GY251">
        <v>-1</v>
      </c>
      <c r="GZ251">
        <v>-1</v>
      </c>
      <c r="HA251">
        <v>-1</v>
      </c>
      <c r="HB251">
        <v>-1</v>
      </c>
      <c r="HC251">
        <v>-1</v>
      </c>
      <c r="HD251">
        <v>-1</v>
      </c>
      <c r="HE251">
        <v>-1</v>
      </c>
      <c r="HF251">
        <v>-1</v>
      </c>
      <c r="HG251">
        <v>-1</v>
      </c>
      <c r="HH251">
        <v>-1</v>
      </c>
      <c r="HI251">
        <v>-1</v>
      </c>
      <c r="HJ251">
        <v>-1</v>
      </c>
      <c r="HK251">
        <v>-1</v>
      </c>
      <c r="HL251">
        <v>-1</v>
      </c>
      <c r="HM251">
        <v>-1</v>
      </c>
      <c r="HN251">
        <v>-1</v>
      </c>
      <c r="HO251">
        <v>-1</v>
      </c>
      <c r="HP251">
        <v>-1</v>
      </c>
      <c r="HQ251">
        <v>-1</v>
      </c>
      <c r="HR251">
        <v>-1</v>
      </c>
      <c r="HS251">
        <v>-1</v>
      </c>
      <c r="HT251">
        <v>-1</v>
      </c>
      <c r="HU251">
        <v>-1</v>
      </c>
      <c r="HV251">
        <v>-1</v>
      </c>
      <c r="HW251">
        <v>-1</v>
      </c>
      <c r="HX251">
        <v>-1</v>
      </c>
      <c r="HY251">
        <v>-1</v>
      </c>
      <c r="HZ251">
        <v>-1</v>
      </c>
      <c r="IA251">
        <v>-1</v>
      </c>
      <c r="IB251">
        <v>-1</v>
      </c>
      <c r="IC251">
        <v>-1</v>
      </c>
      <c r="ID251">
        <v>-1</v>
      </c>
      <c r="IE251">
        <v>-1</v>
      </c>
      <c r="IF251">
        <v>-1</v>
      </c>
      <c r="IG251">
        <v>-1</v>
      </c>
      <c r="IH251">
        <v>-1</v>
      </c>
      <c r="II251">
        <v>-1</v>
      </c>
      <c r="IJ251">
        <v>-1</v>
      </c>
      <c r="IK251">
        <v>-1</v>
      </c>
      <c r="IL251">
        <v>-1</v>
      </c>
      <c r="IM251">
        <v>-1</v>
      </c>
      <c r="IN251">
        <v>-1</v>
      </c>
      <c r="IO251">
        <v>-1</v>
      </c>
      <c r="IP251">
        <v>-1</v>
      </c>
      <c r="IQ251">
        <v>0</v>
      </c>
    </row>
    <row r="252" spans="1:256" x14ac:dyDescent="0.35">
      <c r="A252" t="s">
        <v>1074</v>
      </c>
      <c r="B252">
        <v>2.5</v>
      </c>
      <c r="C252">
        <v>3</v>
      </c>
      <c r="D252">
        <v>3.9999999999999996</v>
      </c>
      <c r="E252">
        <v>-1</v>
      </c>
      <c r="F252">
        <v>-1</v>
      </c>
      <c r="G252">
        <v>-1</v>
      </c>
      <c r="H252">
        <v>-1</v>
      </c>
      <c r="I252">
        <v>3.9999999999999996</v>
      </c>
      <c r="J252">
        <v>-1</v>
      </c>
      <c r="K252">
        <v>-1</v>
      </c>
      <c r="L252">
        <v>3.9999999999999996</v>
      </c>
      <c r="M252">
        <v>3</v>
      </c>
      <c r="N252">
        <v>0.16666666666666666</v>
      </c>
      <c r="O252">
        <v>3.9999999999999996</v>
      </c>
      <c r="P252">
        <v>3.9999999999999996</v>
      </c>
      <c r="Q252">
        <v>-1</v>
      </c>
      <c r="R252">
        <v>-1</v>
      </c>
      <c r="S252">
        <v>3.9999999999999996</v>
      </c>
      <c r="T252">
        <v>3.9999999999999996</v>
      </c>
      <c r="U252">
        <v>3.9999999999999996</v>
      </c>
      <c r="V252">
        <v>2.5</v>
      </c>
      <c r="W252">
        <v>2</v>
      </c>
      <c r="X252">
        <v>-1</v>
      </c>
      <c r="Y252">
        <v>3.9999999999999996</v>
      </c>
      <c r="Z252">
        <v>3.9999999999999996</v>
      </c>
      <c r="AA252">
        <v>3.9999999999999996</v>
      </c>
      <c r="AB252">
        <v>2.5</v>
      </c>
      <c r="AC252">
        <v>2.5</v>
      </c>
      <c r="AD252">
        <v>2.5</v>
      </c>
      <c r="AE252">
        <v>-1</v>
      </c>
      <c r="AF252">
        <v>-1</v>
      </c>
      <c r="AG252">
        <v>-1</v>
      </c>
      <c r="AH252">
        <v>-1</v>
      </c>
      <c r="AI252">
        <v>-1</v>
      </c>
      <c r="AJ252">
        <v>-1</v>
      </c>
      <c r="AK252">
        <v>-1</v>
      </c>
      <c r="AL252">
        <v>-1</v>
      </c>
      <c r="AM252">
        <v>-1</v>
      </c>
      <c r="AN252">
        <v>3.4999999999999996</v>
      </c>
      <c r="AO252">
        <v>-1</v>
      </c>
      <c r="AP252">
        <v>-1</v>
      </c>
      <c r="AQ252">
        <v>-1</v>
      </c>
      <c r="AR252">
        <v>-1</v>
      </c>
      <c r="AS252">
        <v>-1</v>
      </c>
      <c r="AT252">
        <v>-1</v>
      </c>
      <c r="AU252">
        <v>-1</v>
      </c>
      <c r="AV252">
        <v>-1</v>
      </c>
      <c r="AW252">
        <v>-1</v>
      </c>
      <c r="AX252">
        <v>-1</v>
      </c>
      <c r="AY252">
        <v>-1</v>
      </c>
      <c r="AZ252">
        <v>-1</v>
      </c>
      <c r="BA252">
        <v>-1</v>
      </c>
      <c r="BB252">
        <v>-1</v>
      </c>
      <c r="BC252">
        <v>-1</v>
      </c>
      <c r="BD252">
        <v>1.5</v>
      </c>
      <c r="BE252">
        <v>2.5</v>
      </c>
      <c r="BF252">
        <v>-1</v>
      </c>
      <c r="BG252">
        <v>2.5</v>
      </c>
      <c r="BH252">
        <v>2.5</v>
      </c>
      <c r="BI252">
        <v>-1</v>
      </c>
      <c r="BJ252">
        <v>3.4999999999999996</v>
      </c>
      <c r="BK252">
        <v>-1</v>
      </c>
      <c r="BL252">
        <v>-1</v>
      </c>
      <c r="BM252">
        <v>-1</v>
      </c>
      <c r="BN252">
        <v>-1</v>
      </c>
      <c r="BO252">
        <v>-1</v>
      </c>
      <c r="BP252">
        <v>-1</v>
      </c>
      <c r="BQ252">
        <v>-1</v>
      </c>
      <c r="BR252">
        <v>2</v>
      </c>
      <c r="BS252">
        <v>-1</v>
      </c>
      <c r="BT252">
        <v>3</v>
      </c>
      <c r="BU252">
        <v>-1</v>
      </c>
      <c r="BV252">
        <v>0.5</v>
      </c>
      <c r="BW252">
        <v>-1</v>
      </c>
      <c r="BX252">
        <v>-1</v>
      </c>
      <c r="BY252">
        <v>-1</v>
      </c>
      <c r="BZ252">
        <v>-1</v>
      </c>
      <c r="CA252">
        <v>-1</v>
      </c>
      <c r="CB252">
        <v>2.5</v>
      </c>
      <c r="CC252">
        <v>-1</v>
      </c>
      <c r="CD252">
        <v>1.8333333333333335</v>
      </c>
      <c r="CE252">
        <v>-1</v>
      </c>
      <c r="CF252">
        <v>3</v>
      </c>
      <c r="CG252">
        <v>-1</v>
      </c>
      <c r="CH252">
        <v>-1</v>
      </c>
      <c r="CI252">
        <v>-1</v>
      </c>
      <c r="CJ252">
        <v>-1</v>
      </c>
      <c r="CK252">
        <v>-1</v>
      </c>
      <c r="CL252">
        <v>2</v>
      </c>
      <c r="CM252">
        <v>-1</v>
      </c>
      <c r="CN252">
        <v>-1</v>
      </c>
      <c r="CO252">
        <v>1.5</v>
      </c>
      <c r="CP252">
        <v>-1</v>
      </c>
      <c r="CQ252">
        <v>-1</v>
      </c>
      <c r="CR252">
        <v>3</v>
      </c>
      <c r="CS252">
        <v>-1</v>
      </c>
      <c r="CT252">
        <v>-1</v>
      </c>
      <c r="CU252">
        <v>3.4999999999999996</v>
      </c>
      <c r="CV252">
        <v>-1</v>
      </c>
      <c r="CW252">
        <v>-1</v>
      </c>
      <c r="CX252">
        <v>-1</v>
      </c>
      <c r="CY252">
        <v>-1</v>
      </c>
      <c r="CZ252">
        <v>-1</v>
      </c>
      <c r="DA252">
        <v>-1</v>
      </c>
      <c r="DB252">
        <v>-1</v>
      </c>
      <c r="DC252">
        <v>-1</v>
      </c>
      <c r="DD252">
        <v>2.5</v>
      </c>
      <c r="DE252">
        <v>-1</v>
      </c>
      <c r="DF252">
        <v>-1</v>
      </c>
      <c r="DG252">
        <v>-1</v>
      </c>
      <c r="DH252">
        <v>-1</v>
      </c>
      <c r="DI252">
        <v>0.99999999999999989</v>
      </c>
      <c r="DJ252">
        <v>-1</v>
      </c>
      <c r="DK252">
        <v>-1</v>
      </c>
      <c r="DL252">
        <v>1.5</v>
      </c>
      <c r="DM252">
        <v>-1</v>
      </c>
      <c r="DN252">
        <v>-1</v>
      </c>
      <c r="DO252">
        <v>-1</v>
      </c>
      <c r="DP252">
        <v>-1</v>
      </c>
      <c r="DQ252">
        <v>0.83333333333333326</v>
      </c>
      <c r="DR252">
        <v>3</v>
      </c>
      <c r="DS252">
        <v>2.5</v>
      </c>
      <c r="DT252">
        <v>2</v>
      </c>
      <c r="DU252">
        <v>-1</v>
      </c>
      <c r="DV252">
        <v>-1</v>
      </c>
      <c r="DW252">
        <v>2.5</v>
      </c>
      <c r="DX252">
        <v>-1</v>
      </c>
      <c r="DY252">
        <v>-1</v>
      </c>
      <c r="DZ252">
        <v>-1</v>
      </c>
      <c r="EA252">
        <v>2.5</v>
      </c>
      <c r="EB252">
        <v>-1</v>
      </c>
      <c r="EC252">
        <v>2.5</v>
      </c>
      <c r="ED252">
        <v>-1</v>
      </c>
      <c r="EE252">
        <v>-1</v>
      </c>
      <c r="EF252">
        <v>2.5</v>
      </c>
      <c r="EG252">
        <v>-1</v>
      </c>
      <c r="EH252">
        <v>2.5</v>
      </c>
      <c r="EI252">
        <v>0</v>
      </c>
      <c r="EJ252">
        <v>-1</v>
      </c>
      <c r="EK252">
        <v>-1</v>
      </c>
      <c r="EL252">
        <v>2.1666666666666665</v>
      </c>
      <c r="EM252">
        <v>1.3333333333333333</v>
      </c>
      <c r="EN252">
        <v>-1</v>
      </c>
      <c r="EO252">
        <v>2.5</v>
      </c>
      <c r="EP252">
        <v>2.5</v>
      </c>
      <c r="EQ252">
        <v>-1</v>
      </c>
      <c r="ER252">
        <v>-1</v>
      </c>
      <c r="ES252">
        <v>-1</v>
      </c>
      <c r="ET252">
        <v>-1</v>
      </c>
      <c r="EU252">
        <v>-1</v>
      </c>
      <c r="EV252">
        <v>-1</v>
      </c>
      <c r="EW252">
        <v>2.5</v>
      </c>
      <c r="EX252">
        <v>1.3333333333333335</v>
      </c>
      <c r="EY252">
        <v>3.4999999999999996</v>
      </c>
      <c r="EZ252">
        <v>2</v>
      </c>
      <c r="FA252">
        <v>1.3333333333333335</v>
      </c>
      <c r="FB252">
        <v>-1</v>
      </c>
      <c r="FC252">
        <v>1.3333333333333333</v>
      </c>
      <c r="FD252">
        <v>-1</v>
      </c>
      <c r="FE252">
        <v>3.9999999999999996</v>
      </c>
      <c r="FF252">
        <v>3.9999999999999996</v>
      </c>
      <c r="FG252">
        <v>3.4999999999999996</v>
      </c>
      <c r="FH252">
        <v>2.1666666666666665</v>
      </c>
      <c r="FI252">
        <v>-1</v>
      </c>
      <c r="FJ252">
        <v>1.3333333333333335</v>
      </c>
      <c r="FK252">
        <v>-1</v>
      </c>
      <c r="FL252">
        <v>-1</v>
      </c>
      <c r="FM252">
        <v>-1</v>
      </c>
      <c r="FN252">
        <v>2</v>
      </c>
      <c r="FO252">
        <v>2.1666666666666665</v>
      </c>
      <c r="FP252">
        <v>2.6666666666666665</v>
      </c>
      <c r="FQ252">
        <v>2</v>
      </c>
      <c r="FR252">
        <v>2</v>
      </c>
      <c r="FS252">
        <v>2</v>
      </c>
      <c r="FT252">
        <v>2</v>
      </c>
      <c r="FU252">
        <v>-1</v>
      </c>
      <c r="FV252">
        <v>-1</v>
      </c>
      <c r="FW252">
        <v>2.5</v>
      </c>
      <c r="FX252">
        <v>2.5</v>
      </c>
      <c r="FY252">
        <v>-1</v>
      </c>
      <c r="FZ252">
        <v>-1</v>
      </c>
      <c r="GA252">
        <v>2.5</v>
      </c>
      <c r="GB252">
        <v>3.9999999999999996</v>
      </c>
      <c r="GC252">
        <v>1</v>
      </c>
      <c r="GD252">
        <v>-1</v>
      </c>
      <c r="GE252">
        <v>1</v>
      </c>
      <c r="GF252">
        <v>0.5</v>
      </c>
      <c r="GG252">
        <v>-1</v>
      </c>
      <c r="GH252">
        <v>3.9999999999999996</v>
      </c>
      <c r="GI252">
        <v>-1</v>
      </c>
      <c r="GJ252">
        <v>3.9999999999999996</v>
      </c>
      <c r="GK252">
        <v>3.9999999999999996</v>
      </c>
      <c r="GL252">
        <v>1.5000000000000002</v>
      </c>
      <c r="GM252">
        <v>-1</v>
      </c>
      <c r="GN252">
        <v>3</v>
      </c>
      <c r="GO252">
        <v>2</v>
      </c>
      <c r="GP252">
        <v>-1</v>
      </c>
      <c r="GQ252">
        <v>-1</v>
      </c>
      <c r="GR252">
        <v>-1</v>
      </c>
      <c r="GS252">
        <v>2.5</v>
      </c>
      <c r="GT252">
        <v>2.9999999999999996</v>
      </c>
      <c r="GU252">
        <v>3.9999999999999996</v>
      </c>
      <c r="GV252">
        <v>3.9999999999999996</v>
      </c>
      <c r="GW252">
        <v>3.9999999999999996</v>
      </c>
      <c r="GX252">
        <v>3.9999999999999996</v>
      </c>
      <c r="GY252">
        <v>3.9999999999999996</v>
      </c>
      <c r="GZ252">
        <v>3</v>
      </c>
      <c r="HA252">
        <v>3.9999999999999996</v>
      </c>
      <c r="HB252">
        <v>0</v>
      </c>
      <c r="HC252">
        <v>2.5</v>
      </c>
      <c r="HD252">
        <v>3.9999999999999996</v>
      </c>
      <c r="HE252">
        <v>3.9999999999999996</v>
      </c>
      <c r="HF252">
        <v>3.4999999999999996</v>
      </c>
      <c r="HG252">
        <v>3.9999999999999996</v>
      </c>
      <c r="HH252">
        <v>3.9999999999999996</v>
      </c>
      <c r="HI252">
        <v>1</v>
      </c>
      <c r="HJ252">
        <v>2</v>
      </c>
      <c r="HK252">
        <v>-1</v>
      </c>
      <c r="HL252">
        <v>-1</v>
      </c>
      <c r="HM252">
        <v>-1</v>
      </c>
      <c r="HN252">
        <v>-1</v>
      </c>
      <c r="HO252">
        <v>-1</v>
      </c>
      <c r="HP252">
        <v>-1</v>
      </c>
      <c r="HQ252">
        <v>-1</v>
      </c>
      <c r="HR252">
        <v>3</v>
      </c>
      <c r="HS252">
        <v>-1</v>
      </c>
      <c r="HT252">
        <v>3.9999999999999996</v>
      </c>
      <c r="HU252">
        <v>3</v>
      </c>
      <c r="HV252">
        <v>3.9999999999999996</v>
      </c>
      <c r="HW252">
        <v>3.9999999999999996</v>
      </c>
      <c r="HX252">
        <v>3.9999999999999996</v>
      </c>
      <c r="HY252">
        <v>3</v>
      </c>
      <c r="HZ252">
        <v>3</v>
      </c>
      <c r="IA252">
        <v>2</v>
      </c>
      <c r="IB252">
        <v>-1</v>
      </c>
      <c r="IC252">
        <v>-1</v>
      </c>
      <c r="ID252">
        <v>-1</v>
      </c>
      <c r="IE252">
        <v>2.5</v>
      </c>
      <c r="IF252">
        <v>-1</v>
      </c>
      <c r="IG252">
        <v>-1</v>
      </c>
      <c r="IH252">
        <v>-1</v>
      </c>
      <c r="II252">
        <v>2</v>
      </c>
      <c r="IJ252">
        <v>-1</v>
      </c>
      <c r="IK252">
        <v>-1</v>
      </c>
      <c r="IL252">
        <v>1.1666666666666667</v>
      </c>
      <c r="IM252">
        <v>3.9999999999999996</v>
      </c>
      <c r="IN252">
        <v>3.9999999999999996</v>
      </c>
      <c r="IO252">
        <v>2</v>
      </c>
      <c r="IP252">
        <v>0</v>
      </c>
      <c r="IQ252">
        <v>3.9999999999999996</v>
      </c>
      <c r="IR252">
        <v>0</v>
      </c>
    </row>
    <row r="253" spans="1:256" x14ac:dyDescent="0.35">
      <c r="A253" t="s">
        <v>1075</v>
      </c>
      <c r="B253">
        <v>1.3333333333333335</v>
      </c>
      <c r="C253">
        <v>1.6666666666666667</v>
      </c>
      <c r="D253">
        <v>2.833333333333333</v>
      </c>
      <c r="E253">
        <v>-1</v>
      </c>
      <c r="F253">
        <v>-1</v>
      </c>
      <c r="G253">
        <v>-1</v>
      </c>
      <c r="H253">
        <v>-1</v>
      </c>
      <c r="I253">
        <v>2.833333333333333</v>
      </c>
      <c r="J253">
        <v>-1</v>
      </c>
      <c r="K253">
        <v>-1</v>
      </c>
      <c r="L253">
        <v>2.5</v>
      </c>
      <c r="M253">
        <v>1.8333333333333335</v>
      </c>
      <c r="N253">
        <v>-1</v>
      </c>
      <c r="O253">
        <v>2.5</v>
      </c>
      <c r="P253">
        <v>2.833333333333333</v>
      </c>
      <c r="Q253">
        <v>-1</v>
      </c>
      <c r="R253">
        <v>-1</v>
      </c>
      <c r="S253">
        <v>2.833333333333333</v>
      </c>
      <c r="T253">
        <v>2.6666666666666665</v>
      </c>
      <c r="U253">
        <v>2.833333333333333</v>
      </c>
      <c r="V253">
        <v>1</v>
      </c>
      <c r="W253">
        <v>1</v>
      </c>
      <c r="X253">
        <v>-1</v>
      </c>
      <c r="Y253">
        <v>2.833333333333333</v>
      </c>
      <c r="Z253">
        <v>2.833333333333333</v>
      </c>
      <c r="AA253">
        <v>2.833333333333333</v>
      </c>
      <c r="AB253">
        <v>1.1666666666666667</v>
      </c>
      <c r="AC253">
        <v>1.1666666666666667</v>
      </c>
      <c r="AD253">
        <v>0.16666666666666666</v>
      </c>
      <c r="AE253">
        <v>-1</v>
      </c>
      <c r="AF253">
        <v>-1</v>
      </c>
      <c r="AG253">
        <v>-1</v>
      </c>
      <c r="AH253">
        <v>-1</v>
      </c>
      <c r="AI253">
        <v>-1</v>
      </c>
      <c r="AJ253">
        <v>-1</v>
      </c>
      <c r="AK253">
        <v>-1</v>
      </c>
      <c r="AL253">
        <v>-1</v>
      </c>
      <c r="AM253">
        <v>-1</v>
      </c>
      <c r="AN253">
        <v>1</v>
      </c>
      <c r="AO253">
        <v>-1</v>
      </c>
      <c r="AP253">
        <v>-1</v>
      </c>
      <c r="AQ253">
        <v>-1</v>
      </c>
      <c r="AR253">
        <v>-1</v>
      </c>
      <c r="AS253">
        <v>-1</v>
      </c>
      <c r="AT253">
        <v>-1</v>
      </c>
      <c r="AU253">
        <v>-1</v>
      </c>
      <c r="AV253">
        <v>-1</v>
      </c>
      <c r="AW253">
        <v>-1</v>
      </c>
      <c r="AX253">
        <v>-1</v>
      </c>
      <c r="AY253">
        <v>-1</v>
      </c>
      <c r="AZ253">
        <v>-1</v>
      </c>
      <c r="BA253">
        <v>-1</v>
      </c>
      <c r="BB253">
        <v>-1</v>
      </c>
      <c r="BC253">
        <v>-1</v>
      </c>
      <c r="BD253">
        <v>-1</v>
      </c>
      <c r="BE253">
        <v>0</v>
      </c>
      <c r="BF253">
        <v>-1</v>
      </c>
      <c r="BG253">
        <v>0</v>
      </c>
      <c r="BH253">
        <v>0</v>
      </c>
      <c r="BI253">
        <v>-1</v>
      </c>
      <c r="BJ253">
        <v>1.3333333333333335</v>
      </c>
      <c r="BK253">
        <v>-1</v>
      </c>
      <c r="BL253">
        <v>-1</v>
      </c>
      <c r="BM253">
        <v>-1</v>
      </c>
      <c r="BN253">
        <v>-1</v>
      </c>
      <c r="BO253">
        <v>-1</v>
      </c>
      <c r="BP253">
        <v>-1</v>
      </c>
      <c r="BQ253">
        <v>-1</v>
      </c>
      <c r="BR253">
        <v>-1</v>
      </c>
      <c r="BS253">
        <v>-1</v>
      </c>
      <c r="BT253">
        <v>1.5</v>
      </c>
      <c r="BU253">
        <v>-1</v>
      </c>
      <c r="BV253">
        <v>-1</v>
      </c>
      <c r="BW253">
        <v>-1</v>
      </c>
      <c r="BX253">
        <v>-1</v>
      </c>
      <c r="BY253">
        <v>-1</v>
      </c>
      <c r="BZ253">
        <v>-1</v>
      </c>
      <c r="CA253">
        <v>-1</v>
      </c>
      <c r="CB253">
        <v>0.33333333333333331</v>
      </c>
      <c r="CC253">
        <v>-1</v>
      </c>
      <c r="CD253">
        <v>0</v>
      </c>
      <c r="CE253">
        <v>-1</v>
      </c>
      <c r="CF253">
        <v>1.5</v>
      </c>
      <c r="CG253">
        <v>-1</v>
      </c>
      <c r="CH253">
        <v>-1</v>
      </c>
      <c r="CI253">
        <v>-1</v>
      </c>
      <c r="CJ253">
        <v>-1</v>
      </c>
      <c r="CK253">
        <v>-1</v>
      </c>
      <c r="CL253">
        <v>-1</v>
      </c>
      <c r="CM253">
        <v>-1</v>
      </c>
      <c r="CN253">
        <v>-1</v>
      </c>
      <c r="CO253">
        <v>-1</v>
      </c>
      <c r="CP253">
        <v>-1</v>
      </c>
      <c r="CQ253">
        <v>-1</v>
      </c>
      <c r="CR253">
        <v>0.5</v>
      </c>
      <c r="CS253">
        <v>-1</v>
      </c>
      <c r="CT253">
        <v>-1</v>
      </c>
      <c r="CU253">
        <v>1.3333333333333335</v>
      </c>
      <c r="CV253">
        <v>-1</v>
      </c>
      <c r="CW253">
        <v>-1</v>
      </c>
      <c r="CX253">
        <v>-1</v>
      </c>
      <c r="CY253">
        <v>-1</v>
      </c>
      <c r="CZ253">
        <v>-1</v>
      </c>
      <c r="DA253">
        <v>-1</v>
      </c>
      <c r="DB253">
        <v>-1</v>
      </c>
      <c r="DC253">
        <v>-1</v>
      </c>
      <c r="DD253">
        <v>0</v>
      </c>
      <c r="DE253">
        <v>-1</v>
      </c>
      <c r="DF253">
        <v>-1</v>
      </c>
      <c r="DG253">
        <v>-1</v>
      </c>
      <c r="DH253">
        <v>-1</v>
      </c>
      <c r="DI253">
        <v>-1</v>
      </c>
      <c r="DJ253">
        <v>-1</v>
      </c>
      <c r="DK253">
        <v>-1</v>
      </c>
      <c r="DL253">
        <v>-1</v>
      </c>
      <c r="DM253">
        <v>-1</v>
      </c>
      <c r="DN253">
        <v>-1</v>
      </c>
      <c r="DO253">
        <v>-1</v>
      </c>
      <c r="DP253">
        <v>-1</v>
      </c>
      <c r="DQ253">
        <v>-1</v>
      </c>
      <c r="DR253">
        <v>1.8333333333333335</v>
      </c>
      <c r="DS253">
        <v>1.1666666666666667</v>
      </c>
      <c r="DT253">
        <v>-1</v>
      </c>
      <c r="DU253">
        <v>-1</v>
      </c>
      <c r="DV253">
        <v>-1</v>
      </c>
      <c r="DW253">
        <v>0</v>
      </c>
      <c r="DX253">
        <v>-1</v>
      </c>
      <c r="DY253">
        <v>-1</v>
      </c>
      <c r="DZ253">
        <v>-1</v>
      </c>
      <c r="EA253">
        <v>0.16666666666666666</v>
      </c>
      <c r="EB253">
        <v>-1</v>
      </c>
      <c r="EC253">
        <v>0</v>
      </c>
      <c r="ED253">
        <v>-1</v>
      </c>
      <c r="EE253">
        <v>-1</v>
      </c>
      <c r="EF253">
        <v>0.16666666666666666</v>
      </c>
      <c r="EG253">
        <v>-1</v>
      </c>
      <c r="EH253">
        <v>0</v>
      </c>
      <c r="EI253">
        <v>-1</v>
      </c>
      <c r="EJ253">
        <v>-1</v>
      </c>
      <c r="EK253">
        <v>-1</v>
      </c>
      <c r="EL253">
        <v>2</v>
      </c>
      <c r="EM253">
        <v>-1</v>
      </c>
      <c r="EN253">
        <v>-1</v>
      </c>
      <c r="EO253">
        <v>0</v>
      </c>
      <c r="EP253">
        <v>0.16666666666666666</v>
      </c>
      <c r="EQ253">
        <v>-1</v>
      </c>
      <c r="ER253">
        <v>-1</v>
      </c>
      <c r="ES253">
        <v>-1</v>
      </c>
      <c r="ET253">
        <v>-1</v>
      </c>
      <c r="EU253">
        <v>-1</v>
      </c>
      <c r="EV253">
        <v>-1</v>
      </c>
      <c r="EW253">
        <v>0.33333333333333331</v>
      </c>
      <c r="EX253">
        <v>0</v>
      </c>
      <c r="EY253">
        <v>2.333333333333333</v>
      </c>
      <c r="EZ253">
        <v>0</v>
      </c>
      <c r="FA253">
        <v>0</v>
      </c>
      <c r="FB253">
        <v>-1</v>
      </c>
      <c r="FC253">
        <v>-1</v>
      </c>
      <c r="FD253">
        <v>-1</v>
      </c>
      <c r="FE253">
        <v>2.833333333333333</v>
      </c>
      <c r="FF253">
        <v>2.833333333333333</v>
      </c>
      <c r="FG253">
        <v>2.333333333333333</v>
      </c>
      <c r="FH253">
        <v>2</v>
      </c>
      <c r="FI253">
        <v>-1</v>
      </c>
      <c r="FJ253">
        <v>0</v>
      </c>
      <c r="FK253">
        <v>-1</v>
      </c>
      <c r="FL253">
        <v>-1</v>
      </c>
      <c r="FM253">
        <v>-1</v>
      </c>
      <c r="FN253">
        <v>1</v>
      </c>
      <c r="FO253">
        <v>2</v>
      </c>
      <c r="FP253">
        <v>2</v>
      </c>
      <c r="FQ253">
        <v>1</v>
      </c>
      <c r="FR253">
        <v>1</v>
      </c>
      <c r="FS253">
        <v>1</v>
      </c>
      <c r="FT253">
        <v>1</v>
      </c>
      <c r="FU253">
        <v>-1</v>
      </c>
      <c r="FV253">
        <v>-1</v>
      </c>
      <c r="FW253">
        <v>0</v>
      </c>
      <c r="FX253">
        <v>0</v>
      </c>
      <c r="FY253">
        <v>-1</v>
      </c>
      <c r="FZ253">
        <v>-1</v>
      </c>
      <c r="GA253">
        <v>0</v>
      </c>
      <c r="GB253">
        <v>1.8333333333333335</v>
      </c>
      <c r="GC253">
        <v>0</v>
      </c>
      <c r="GD253">
        <v>-1</v>
      </c>
      <c r="GE253">
        <v>0</v>
      </c>
      <c r="GF253">
        <v>-1</v>
      </c>
      <c r="GG253">
        <v>-1</v>
      </c>
      <c r="GH253">
        <v>1.8333333333333335</v>
      </c>
      <c r="GI253">
        <v>-1</v>
      </c>
      <c r="GJ253">
        <v>1.8333333333333335</v>
      </c>
      <c r="GK253">
        <v>1.8333333333333335</v>
      </c>
      <c r="GL253">
        <v>0</v>
      </c>
      <c r="GM253">
        <v>-1</v>
      </c>
      <c r="GN253">
        <v>0.66666666666666663</v>
      </c>
      <c r="GO253">
        <v>-1</v>
      </c>
      <c r="GP253">
        <v>-1</v>
      </c>
      <c r="GQ253">
        <v>-1</v>
      </c>
      <c r="GR253">
        <v>-1</v>
      </c>
      <c r="GS253">
        <v>0.5</v>
      </c>
      <c r="GT253">
        <v>1.3333333333333335</v>
      </c>
      <c r="GU253">
        <v>1.8333333333333335</v>
      </c>
      <c r="GV253">
        <v>1.8333333333333335</v>
      </c>
      <c r="GW253">
        <v>1.8333333333333335</v>
      </c>
      <c r="GX253">
        <v>1.8333333333333335</v>
      </c>
      <c r="GY253">
        <v>1.8333333333333335</v>
      </c>
      <c r="GZ253">
        <v>1.6666666666666667</v>
      </c>
      <c r="HA253">
        <v>1.6666666666666667</v>
      </c>
      <c r="HB253">
        <v>-1</v>
      </c>
      <c r="HC253">
        <v>0</v>
      </c>
      <c r="HD253">
        <v>1.8333333333333335</v>
      </c>
      <c r="HE253">
        <v>1.8333333333333335</v>
      </c>
      <c r="HF253">
        <v>1.1666666666666667</v>
      </c>
      <c r="HG253">
        <v>1.8333333333333335</v>
      </c>
      <c r="HH253">
        <v>2.833333333333333</v>
      </c>
      <c r="HI253">
        <v>0</v>
      </c>
      <c r="HJ253">
        <v>0</v>
      </c>
      <c r="HK253">
        <v>-1</v>
      </c>
      <c r="HL253">
        <v>-1</v>
      </c>
      <c r="HM253">
        <v>-1</v>
      </c>
      <c r="HN253">
        <v>-1</v>
      </c>
      <c r="HO253">
        <v>-1</v>
      </c>
      <c r="HP253">
        <v>-1</v>
      </c>
      <c r="HQ253">
        <v>-1</v>
      </c>
      <c r="HR253">
        <v>0.5</v>
      </c>
      <c r="HS253">
        <v>-1</v>
      </c>
      <c r="HT253">
        <v>1.8333333333333335</v>
      </c>
      <c r="HU253">
        <v>1.8333333333333335</v>
      </c>
      <c r="HV253">
        <v>1.8333333333333335</v>
      </c>
      <c r="HW253">
        <v>1.8333333333333335</v>
      </c>
      <c r="HX253">
        <v>1.8333333333333335</v>
      </c>
      <c r="HY253">
        <v>0.5</v>
      </c>
      <c r="HZ253">
        <v>0.5</v>
      </c>
      <c r="IA253">
        <v>0</v>
      </c>
      <c r="IB253">
        <v>-1</v>
      </c>
      <c r="IC253">
        <v>-1</v>
      </c>
      <c r="ID253">
        <v>-1</v>
      </c>
      <c r="IE253">
        <v>0.33333333333333331</v>
      </c>
      <c r="IF253">
        <v>-1</v>
      </c>
      <c r="IG253">
        <v>-1</v>
      </c>
      <c r="IH253">
        <v>-1</v>
      </c>
      <c r="II253">
        <v>0</v>
      </c>
      <c r="IJ253">
        <v>-1</v>
      </c>
      <c r="IK253">
        <v>-1</v>
      </c>
      <c r="IL253">
        <v>0</v>
      </c>
      <c r="IM253">
        <v>1.8333333333333335</v>
      </c>
      <c r="IN253">
        <v>1.8333333333333335</v>
      </c>
      <c r="IO253">
        <v>0</v>
      </c>
      <c r="IP253">
        <v>-1</v>
      </c>
      <c r="IQ253">
        <v>2.833333333333333</v>
      </c>
      <c r="IR253">
        <v>-1</v>
      </c>
      <c r="IS253">
        <v>0</v>
      </c>
    </row>
    <row r="254" spans="1:256" x14ac:dyDescent="0.35">
      <c r="A254" t="s">
        <v>1076</v>
      </c>
      <c r="B254">
        <v>1.5000000000000002</v>
      </c>
      <c r="C254">
        <v>1.6666666666666667</v>
      </c>
      <c r="D254">
        <v>2.9999999999999996</v>
      </c>
      <c r="E254">
        <v>-1</v>
      </c>
      <c r="F254">
        <v>-1</v>
      </c>
      <c r="G254">
        <v>-1</v>
      </c>
      <c r="H254">
        <v>-1</v>
      </c>
      <c r="I254">
        <v>2.9999999999999996</v>
      </c>
      <c r="J254">
        <v>-1</v>
      </c>
      <c r="K254">
        <v>-1</v>
      </c>
      <c r="L254">
        <v>2.5</v>
      </c>
      <c r="M254">
        <v>1.8333333333333335</v>
      </c>
      <c r="N254">
        <v>-1</v>
      </c>
      <c r="O254">
        <v>2.5</v>
      </c>
      <c r="P254">
        <v>2.9999999999999996</v>
      </c>
      <c r="Q254">
        <v>-1</v>
      </c>
      <c r="R254">
        <v>-1</v>
      </c>
      <c r="S254">
        <v>2.9999999999999996</v>
      </c>
      <c r="T254">
        <v>2.833333333333333</v>
      </c>
      <c r="U254">
        <v>2.9999999999999996</v>
      </c>
      <c r="V254">
        <v>1</v>
      </c>
      <c r="W254">
        <v>1</v>
      </c>
      <c r="X254">
        <v>-1</v>
      </c>
      <c r="Y254">
        <v>2.9999999999999996</v>
      </c>
      <c r="Z254">
        <v>2.9999999999999996</v>
      </c>
      <c r="AA254">
        <v>2.9999999999999996</v>
      </c>
      <c r="AB254">
        <v>1.1666666666666667</v>
      </c>
      <c r="AC254">
        <v>1.1666666666666667</v>
      </c>
      <c r="AD254">
        <v>0.16666666666666666</v>
      </c>
      <c r="AE254">
        <v>-1</v>
      </c>
      <c r="AF254">
        <v>-1</v>
      </c>
      <c r="AG254">
        <v>-1</v>
      </c>
      <c r="AH254">
        <v>-1</v>
      </c>
      <c r="AI254">
        <v>-1</v>
      </c>
      <c r="AJ254">
        <v>-1</v>
      </c>
      <c r="AK254">
        <v>-1</v>
      </c>
      <c r="AL254">
        <v>-1</v>
      </c>
      <c r="AM254">
        <v>-1</v>
      </c>
      <c r="AN254">
        <v>1</v>
      </c>
      <c r="AO254">
        <v>-1</v>
      </c>
      <c r="AP254">
        <v>-1</v>
      </c>
      <c r="AQ254">
        <v>-1</v>
      </c>
      <c r="AR254">
        <v>-1</v>
      </c>
      <c r="AS254">
        <v>-1</v>
      </c>
      <c r="AT254">
        <v>-1</v>
      </c>
      <c r="AU254">
        <v>-1</v>
      </c>
      <c r="AV254">
        <v>-1</v>
      </c>
      <c r="AW254">
        <v>-1</v>
      </c>
      <c r="AX254">
        <v>-1</v>
      </c>
      <c r="AY254">
        <v>-1</v>
      </c>
      <c r="AZ254">
        <v>-1</v>
      </c>
      <c r="BA254">
        <v>-1</v>
      </c>
      <c r="BB254">
        <v>-1</v>
      </c>
      <c r="BC254">
        <v>-1</v>
      </c>
      <c r="BD254">
        <v>-1</v>
      </c>
      <c r="BE254">
        <v>0</v>
      </c>
      <c r="BF254">
        <v>-1</v>
      </c>
      <c r="BG254">
        <v>0</v>
      </c>
      <c r="BH254">
        <v>0</v>
      </c>
      <c r="BI254">
        <v>-1</v>
      </c>
      <c r="BJ254">
        <v>1.5000000000000002</v>
      </c>
      <c r="BK254">
        <v>-1</v>
      </c>
      <c r="BL254">
        <v>-1</v>
      </c>
      <c r="BM254">
        <v>-1</v>
      </c>
      <c r="BN254">
        <v>-1</v>
      </c>
      <c r="BO254">
        <v>-1</v>
      </c>
      <c r="BP254">
        <v>-1</v>
      </c>
      <c r="BQ254">
        <v>-1</v>
      </c>
      <c r="BR254">
        <v>-1</v>
      </c>
      <c r="BS254">
        <v>-1</v>
      </c>
      <c r="BT254">
        <v>1.5</v>
      </c>
      <c r="BU254">
        <v>-1</v>
      </c>
      <c r="BV254">
        <v>-1</v>
      </c>
      <c r="BW254">
        <v>-1</v>
      </c>
      <c r="BX254">
        <v>-1</v>
      </c>
      <c r="BY254">
        <v>-1</v>
      </c>
      <c r="BZ254">
        <v>-1</v>
      </c>
      <c r="CA254">
        <v>-1</v>
      </c>
      <c r="CB254">
        <v>0.33333333333333331</v>
      </c>
      <c r="CC254">
        <v>-1</v>
      </c>
      <c r="CD254">
        <v>0</v>
      </c>
      <c r="CE254">
        <v>-1</v>
      </c>
      <c r="CF254">
        <v>1.5</v>
      </c>
      <c r="CG254">
        <v>-1</v>
      </c>
      <c r="CH254">
        <v>-1</v>
      </c>
      <c r="CI254">
        <v>-1</v>
      </c>
      <c r="CJ254">
        <v>-1</v>
      </c>
      <c r="CK254">
        <v>-1</v>
      </c>
      <c r="CL254">
        <v>-1</v>
      </c>
      <c r="CM254">
        <v>-1</v>
      </c>
      <c r="CN254">
        <v>-1</v>
      </c>
      <c r="CO254">
        <v>-1</v>
      </c>
      <c r="CP254">
        <v>-1</v>
      </c>
      <c r="CQ254">
        <v>-1</v>
      </c>
      <c r="CR254">
        <v>0.5</v>
      </c>
      <c r="CS254">
        <v>-1</v>
      </c>
      <c r="CT254">
        <v>-1</v>
      </c>
      <c r="CU254">
        <v>1.5000000000000002</v>
      </c>
      <c r="CV254">
        <v>-1</v>
      </c>
      <c r="CW254">
        <v>-1</v>
      </c>
      <c r="CX254">
        <v>-1</v>
      </c>
      <c r="CY254">
        <v>-1</v>
      </c>
      <c r="CZ254">
        <v>-1</v>
      </c>
      <c r="DA254">
        <v>-1</v>
      </c>
      <c r="DB254">
        <v>-1</v>
      </c>
      <c r="DC254">
        <v>-1</v>
      </c>
      <c r="DD254">
        <v>0.16666666666666666</v>
      </c>
      <c r="DE254">
        <v>-1</v>
      </c>
      <c r="DF254">
        <v>-1</v>
      </c>
      <c r="DG254">
        <v>-1</v>
      </c>
      <c r="DH254">
        <v>-1</v>
      </c>
      <c r="DI254">
        <v>-1</v>
      </c>
      <c r="DJ254">
        <v>-1</v>
      </c>
      <c r="DK254">
        <v>-1</v>
      </c>
      <c r="DL254">
        <v>-1</v>
      </c>
      <c r="DM254">
        <v>-1</v>
      </c>
      <c r="DN254">
        <v>-1</v>
      </c>
      <c r="DO254">
        <v>-1</v>
      </c>
      <c r="DP254">
        <v>-1</v>
      </c>
      <c r="DQ254">
        <v>-1</v>
      </c>
      <c r="DR254">
        <v>2</v>
      </c>
      <c r="DS254">
        <v>1.3333333333333335</v>
      </c>
      <c r="DT254">
        <v>-1</v>
      </c>
      <c r="DU254">
        <v>-1</v>
      </c>
      <c r="DV254">
        <v>-1</v>
      </c>
      <c r="DW254">
        <v>0</v>
      </c>
      <c r="DX254">
        <v>-1</v>
      </c>
      <c r="DY254">
        <v>-1</v>
      </c>
      <c r="DZ254">
        <v>-1</v>
      </c>
      <c r="EA254">
        <v>0.16666666666666666</v>
      </c>
      <c r="EB254">
        <v>-1</v>
      </c>
      <c r="EC254">
        <v>0</v>
      </c>
      <c r="ED254">
        <v>-1</v>
      </c>
      <c r="EE254">
        <v>-1</v>
      </c>
      <c r="EF254">
        <v>0.16666666666666666</v>
      </c>
      <c r="EG254">
        <v>-1</v>
      </c>
      <c r="EH254">
        <v>0</v>
      </c>
      <c r="EI254">
        <v>-1</v>
      </c>
      <c r="EJ254">
        <v>-1</v>
      </c>
      <c r="EK254">
        <v>-1</v>
      </c>
      <c r="EL254">
        <v>2</v>
      </c>
      <c r="EM254">
        <v>-1</v>
      </c>
      <c r="EN254">
        <v>-1</v>
      </c>
      <c r="EO254">
        <v>0</v>
      </c>
      <c r="EP254">
        <v>0.33333333333333331</v>
      </c>
      <c r="EQ254">
        <v>-1</v>
      </c>
      <c r="ER254">
        <v>-1</v>
      </c>
      <c r="ES254">
        <v>-1</v>
      </c>
      <c r="ET254">
        <v>-1</v>
      </c>
      <c r="EU254">
        <v>-1</v>
      </c>
      <c r="EV254">
        <v>-1</v>
      </c>
      <c r="EW254">
        <v>0.5</v>
      </c>
      <c r="EX254">
        <v>0</v>
      </c>
      <c r="EY254">
        <v>2.4999999999999996</v>
      </c>
      <c r="EZ254">
        <v>0</v>
      </c>
      <c r="FA254">
        <v>0</v>
      </c>
      <c r="FB254">
        <v>-1</v>
      </c>
      <c r="FC254">
        <v>-1</v>
      </c>
      <c r="FD254">
        <v>-1</v>
      </c>
      <c r="FE254">
        <v>2.9999999999999996</v>
      </c>
      <c r="FF254">
        <v>2.9999999999999996</v>
      </c>
      <c r="FG254">
        <v>2.4999999999999996</v>
      </c>
      <c r="FH254">
        <v>2</v>
      </c>
      <c r="FI254">
        <v>-1</v>
      </c>
      <c r="FJ254">
        <v>0</v>
      </c>
      <c r="FK254">
        <v>-1</v>
      </c>
      <c r="FL254">
        <v>-1</v>
      </c>
      <c r="FM254">
        <v>-1</v>
      </c>
      <c r="FN254">
        <v>1</v>
      </c>
      <c r="FO254">
        <v>2</v>
      </c>
      <c r="FP254">
        <v>2</v>
      </c>
      <c r="FQ254">
        <v>1</v>
      </c>
      <c r="FR254">
        <v>1</v>
      </c>
      <c r="FS254">
        <v>1</v>
      </c>
      <c r="FT254">
        <v>1</v>
      </c>
      <c r="FU254">
        <v>-1</v>
      </c>
      <c r="FV254">
        <v>-1</v>
      </c>
      <c r="FW254">
        <v>0</v>
      </c>
      <c r="FX254">
        <v>0</v>
      </c>
      <c r="FY254">
        <v>-1</v>
      </c>
      <c r="FZ254">
        <v>-1</v>
      </c>
      <c r="GA254">
        <v>0</v>
      </c>
      <c r="GB254">
        <v>2</v>
      </c>
      <c r="GC254">
        <v>0</v>
      </c>
      <c r="GD254">
        <v>-1</v>
      </c>
      <c r="GE254">
        <v>0</v>
      </c>
      <c r="GF254">
        <v>-1</v>
      </c>
      <c r="GG254">
        <v>-1</v>
      </c>
      <c r="GH254">
        <v>2</v>
      </c>
      <c r="GI254">
        <v>-1</v>
      </c>
      <c r="GJ254">
        <v>2</v>
      </c>
      <c r="GK254">
        <v>2</v>
      </c>
      <c r="GL254">
        <v>0</v>
      </c>
      <c r="GM254">
        <v>-1</v>
      </c>
      <c r="GN254">
        <v>0.83333333333333326</v>
      </c>
      <c r="GO254">
        <v>-1</v>
      </c>
      <c r="GP254">
        <v>-1</v>
      </c>
      <c r="GQ254">
        <v>-1</v>
      </c>
      <c r="GR254">
        <v>-1</v>
      </c>
      <c r="GS254">
        <v>0.5</v>
      </c>
      <c r="GT254">
        <v>1.5000000000000002</v>
      </c>
      <c r="GU254">
        <v>2</v>
      </c>
      <c r="GV254">
        <v>2</v>
      </c>
      <c r="GW254">
        <v>2</v>
      </c>
      <c r="GX254">
        <v>2</v>
      </c>
      <c r="GY254">
        <v>2</v>
      </c>
      <c r="GZ254">
        <v>1.8333333333333335</v>
      </c>
      <c r="HA254">
        <v>1.8333333333333335</v>
      </c>
      <c r="HB254">
        <v>-1</v>
      </c>
      <c r="HC254">
        <v>0</v>
      </c>
      <c r="HD254">
        <v>2</v>
      </c>
      <c r="HE254">
        <v>2</v>
      </c>
      <c r="HF254">
        <v>1.3333333333333335</v>
      </c>
      <c r="HG254">
        <v>2</v>
      </c>
      <c r="HH254">
        <v>2.9999999999999996</v>
      </c>
      <c r="HI254">
        <v>0</v>
      </c>
      <c r="HJ254">
        <v>0</v>
      </c>
      <c r="HK254">
        <v>-1</v>
      </c>
      <c r="HL254">
        <v>-1</v>
      </c>
      <c r="HM254">
        <v>-1</v>
      </c>
      <c r="HN254">
        <v>-1</v>
      </c>
      <c r="HO254">
        <v>-1</v>
      </c>
      <c r="HP254">
        <v>-1</v>
      </c>
      <c r="HQ254">
        <v>-1</v>
      </c>
      <c r="HR254">
        <v>0.66666666666666663</v>
      </c>
      <c r="HS254">
        <v>-1</v>
      </c>
      <c r="HT254">
        <v>2</v>
      </c>
      <c r="HU254">
        <v>2</v>
      </c>
      <c r="HV254">
        <v>2</v>
      </c>
      <c r="HW254">
        <v>2</v>
      </c>
      <c r="HX254">
        <v>2</v>
      </c>
      <c r="HY254">
        <v>0.66666666666666663</v>
      </c>
      <c r="HZ254">
        <v>0.66666666666666663</v>
      </c>
      <c r="IA254">
        <v>0.16666666666666666</v>
      </c>
      <c r="IB254">
        <v>-1</v>
      </c>
      <c r="IC254">
        <v>-1</v>
      </c>
      <c r="ID254">
        <v>-1</v>
      </c>
      <c r="IE254">
        <v>0.5</v>
      </c>
      <c r="IF254">
        <v>-1</v>
      </c>
      <c r="IG254">
        <v>-1</v>
      </c>
      <c r="IH254">
        <v>-1</v>
      </c>
      <c r="II254">
        <v>0</v>
      </c>
      <c r="IJ254">
        <v>-1</v>
      </c>
      <c r="IK254">
        <v>-1</v>
      </c>
      <c r="IL254">
        <v>0</v>
      </c>
      <c r="IM254">
        <v>2</v>
      </c>
      <c r="IN254">
        <v>2</v>
      </c>
      <c r="IO254">
        <v>0</v>
      </c>
      <c r="IP254">
        <v>-1</v>
      </c>
      <c r="IQ254">
        <v>2.9999999999999996</v>
      </c>
      <c r="IR254">
        <v>-1</v>
      </c>
      <c r="IS254">
        <v>0.16666666666666666</v>
      </c>
      <c r="IT254">
        <v>0</v>
      </c>
    </row>
    <row r="255" spans="1:256" x14ac:dyDescent="0.35">
      <c r="A255" t="s">
        <v>1077</v>
      </c>
      <c r="B255">
        <v>3.4999999999999996</v>
      </c>
      <c r="C255">
        <v>3.833333333333333</v>
      </c>
      <c r="D255">
        <v>3.9999999999999996</v>
      </c>
      <c r="E255">
        <v>0</v>
      </c>
      <c r="F255">
        <v>-1</v>
      </c>
      <c r="G255">
        <v>-1</v>
      </c>
      <c r="H255">
        <v>-1</v>
      </c>
      <c r="I255">
        <v>3.9999999999999996</v>
      </c>
      <c r="J255">
        <v>1.1666666666666665</v>
      </c>
      <c r="K255">
        <v>-1</v>
      </c>
      <c r="L255">
        <v>3.833333333333333</v>
      </c>
      <c r="M255">
        <v>3.833333333333333</v>
      </c>
      <c r="N255">
        <v>1.1666666666666667</v>
      </c>
      <c r="O255">
        <v>3.833333333333333</v>
      </c>
      <c r="P255">
        <v>3.9999999999999996</v>
      </c>
      <c r="Q255">
        <v>0.5</v>
      </c>
      <c r="R255">
        <v>-1</v>
      </c>
      <c r="S255">
        <v>3.9999999999999996</v>
      </c>
      <c r="T255">
        <v>3.9999999999999996</v>
      </c>
      <c r="U255">
        <v>3.9999999999999996</v>
      </c>
      <c r="V255">
        <v>3.333333333333333</v>
      </c>
      <c r="W255">
        <v>2.833333333333333</v>
      </c>
      <c r="X255">
        <v>-1</v>
      </c>
      <c r="Y255">
        <v>3.9999999999999996</v>
      </c>
      <c r="Z255">
        <v>3.9999999999999996</v>
      </c>
      <c r="AA255">
        <v>3.9999999999999996</v>
      </c>
      <c r="AB255">
        <v>3.333333333333333</v>
      </c>
      <c r="AC255">
        <v>3.333333333333333</v>
      </c>
      <c r="AD255">
        <v>2.3333333333333335</v>
      </c>
      <c r="AE255">
        <v>1.3333333333333333</v>
      </c>
      <c r="AF255">
        <v>0</v>
      </c>
      <c r="AG255">
        <v>0.33333333333333331</v>
      </c>
      <c r="AH255">
        <v>-1</v>
      </c>
      <c r="AI255">
        <v>-1</v>
      </c>
      <c r="AJ255">
        <v>-1</v>
      </c>
      <c r="AK255">
        <v>-1</v>
      </c>
      <c r="AL255">
        <v>-1</v>
      </c>
      <c r="AM255">
        <v>-1</v>
      </c>
      <c r="AN255">
        <v>3.333333333333333</v>
      </c>
      <c r="AO255">
        <v>-1</v>
      </c>
      <c r="AP255">
        <v>-1</v>
      </c>
      <c r="AQ255">
        <v>-1</v>
      </c>
      <c r="AR255">
        <v>0</v>
      </c>
      <c r="AS255">
        <v>-1</v>
      </c>
      <c r="AT255">
        <v>1.1666666666666665</v>
      </c>
      <c r="AU255">
        <v>1.1666666666666665</v>
      </c>
      <c r="AV255">
        <v>-1</v>
      </c>
      <c r="AW255">
        <v>-1</v>
      </c>
      <c r="AX255">
        <v>0.5</v>
      </c>
      <c r="AY255">
        <v>-1</v>
      </c>
      <c r="AZ255">
        <v>-1</v>
      </c>
      <c r="BA255">
        <v>-1</v>
      </c>
      <c r="BB255">
        <v>-1</v>
      </c>
      <c r="BC255">
        <v>-1</v>
      </c>
      <c r="BD255">
        <v>2.3333333333333335</v>
      </c>
      <c r="BE255">
        <v>2.3333333333333335</v>
      </c>
      <c r="BF255">
        <v>-1</v>
      </c>
      <c r="BG255">
        <v>2.3333333333333335</v>
      </c>
      <c r="BH255">
        <v>2.3333333333333335</v>
      </c>
      <c r="BI255">
        <v>-1</v>
      </c>
      <c r="BJ255">
        <v>3.4999999999999996</v>
      </c>
      <c r="BK255">
        <v>-1</v>
      </c>
      <c r="BL255">
        <v>1.5</v>
      </c>
      <c r="BM255">
        <v>0</v>
      </c>
      <c r="BN255">
        <v>-1</v>
      </c>
      <c r="BO255">
        <v>-1</v>
      </c>
      <c r="BP255">
        <v>-1</v>
      </c>
      <c r="BQ255">
        <v>-1</v>
      </c>
      <c r="BR255">
        <v>2.8333333333333335</v>
      </c>
      <c r="BS255">
        <v>1</v>
      </c>
      <c r="BT255">
        <v>3.833333333333333</v>
      </c>
      <c r="BU255">
        <v>-1</v>
      </c>
      <c r="BV255">
        <v>1.3333333333333335</v>
      </c>
      <c r="BW255">
        <v>-1</v>
      </c>
      <c r="BX255">
        <v>-1</v>
      </c>
      <c r="BY255">
        <v>-1</v>
      </c>
      <c r="BZ255">
        <v>0.16666666666666666</v>
      </c>
      <c r="CA255">
        <v>-1</v>
      </c>
      <c r="CB255">
        <v>2.3333333333333335</v>
      </c>
      <c r="CC255">
        <v>-1</v>
      </c>
      <c r="CD255">
        <v>1.8333333333333335</v>
      </c>
      <c r="CE255">
        <v>0.83333333333333326</v>
      </c>
      <c r="CF255">
        <v>3.833333333333333</v>
      </c>
      <c r="CG255">
        <v>0.16666666666666666</v>
      </c>
      <c r="CH255">
        <v>-1</v>
      </c>
      <c r="CI255">
        <v>-1</v>
      </c>
      <c r="CJ255">
        <v>-1</v>
      </c>
      <c r="CK255">
        <v>-1</v>
      </c>
      <c r="CL255">
        <v>2.8333333333333335</v>
      </c>
      <c r="CM255">
        <v>-1</v>
      </c>
      <c r="CN255">
        <v>-1</v>
      </c>
      <c r="CO255">
        <v>2.3333333333333335</v>
      </c>
      <c r="CP255">
        <v>-1</v>
      </c>
      <c r="CQ255">
        <v>-1</v>
      </c>
      <c r="CR255">
        <v>2.8333333333333335</v>
      </c>
      <c r="CS255">
        <v>-1</v>
      </c>
      <c r="CT255">
        <v>-1</v>
      </c>
      <c r="CU255">
        <v>3.4999999999999996</v>
      </c>
      <c r="CV255">
        <v>-1</v>
      </c>
      <c r="CW255">
        <v>-1</v>
      </c>
      <c r="CX255">
        <v>-1</v>
      </c>
      <c r="CY255">
        <v>-1</v>
      </c>
      <c r="CZ255">
        <v>-1</v>
      </c>
      <c r="DA255">
        <v>-1</v>
      </c>
      <c r="DB255">
        <v>1</v>
      </c>
      <c r="DC255">
        <v>-1</v>
      </c>
      <c r="DD255">
        <v>2.5</v>
      </c>
      <c r="DE255">
        <v>0.66666666666666663</v>
      </c>
      <c r="DF255">
        <v>1.3333333333333333</v>
      </c>
      <c r="DG255">
        <v>-1</v>
      </c>
      <c r="DH255">
        <v>1.5</v>
      </c>
      <c r="DI255">
        <v>1.8333333333333335</v>
      </c>
      <c r="DJ255">
        <v>-1</v>
      </c>
      <c r="DK255">
        <v>-1</v>
      </c>
      <c r="DL255">
        <v>2.5</v>
      </c>
      <c r="DM255">
        <v>-1</v>
      </c>
      <c r="DN255">
        <v>-1</v>
      </c>
      <c r="DO255">
        <v>1.3333333333333333</v>
      </c>
      <c r="DP255">
        <v>-1</v>
      </c>
      <c r="DQ255">
        <v>1.6666666666666667</v>
      </c>
      <c r="DR255">
        <v>3.9999999999999996</v>
      </c>
      <c r="DS255">
        <v>3.4999999999999996</v>
      </c>
      <c r="DT255">
        <v>2.8333333333333335</v>
      </c>
      <c r="DU255">
        <v>-1</v>
      </c>
      <c r="DV255">
        <v>-1</v>
      </c>
      <c r="DW255">
        <v>2.3333333333333335</v>
      </c>
      <c r="DX255">
        <v>-1</v>
      </c>
      <c r="DY255">
        <v>0.66666666666666663</v>
      </c>
      <c r="DZ255">
        <v>0.16666666666666666</v>
      </c>
      <c r="EA255">
        <v>2.3333333333333335</v>
      </c>
      <c r="EB255">
        <v>-1</v>
      </c>
      <c r="EC255">
        <v>2.3333333333333335</v>
      </c>
      <c r="ED255">
        <v>-1</v>
      </c>
      <c r="EE255">
        <v>-1</v>
      </c>
      <c r="EF255">
        <v>2.3333333333333335</v>
      </c>
      <c r="EG255">
        <v>-1</v>
      </c>
      <c r="EH255">
        <v>2.3333333333333335</v>
      </c>
      <c r="EI255">
        <v>1</v>
      </c>
      <c r="EJ255">
        <v>-1</v>
      </c>
      <c r="EK255">
        <v>-1</v>
      </c>
      <c r="EL255">
        <v>2</v>
      </c>
      <c r="EM255">
        <v>2.166666666666667</v>
      </c>
      <c r="EN255">
        <v>-1</v>
      </c>
      <c r="EO255">
        <v>2.3333333333333335</v>
      </c>
      <c r="EP255">
        <v>2.5</v>
      </c>
      <c r="EQ255">
        <v>0.66666666666666663</v>
      </c>
      <c r="ER255">
        <v>-1</v>
      </c>
      <c r="ES255">
        <v>-1</v>
      </c>
      <c r="ET255">
        <v>-1</v>
      </c>
      <c r="EU255">
        <v>-1</v>
      </c>
      <c r="EV255">
        <v>-1</v>
      </c>
      <c r="EW255">
        <v>2.5</v>
      </c>
      <c r="EX255">
        <v>1.1666666666666667</v>
      </c>
      <c r="EY255">
        <v>3.4999999999999996</v>
      </c>
      <c r="EZ255">
        <v>1.8333333333333335</v>
      </c>
      <c r="FA255">
        <v>1.1666666666666667</v>
      </c>
      <c r="FB255">
        <v>0</v>
      </c>
      <c r="FC255">
        <v>2.3333333333333335</v>
      </c>
      <c r="FD255">
        <v>0.66666666666666663</v>
      </c>
      <c r="FE255">
        <v>3.9999999999999996</v>
      </c>
      <c r="FF255">
        <v>3.9999999999999996</v>
      </c>
      <c r="FG255">
        <v>3.4999999999999996</v>
      </c>
      <c r="FH255">
        <v>2</v>
      </c>
      <c r="FI255">
        <v>-1</v>
      </c>
      <c r="FJ255">
        <v>1.1666666666666667</v>
      </c>
      <c r="FK255">
        <v>-1</v>
      </c>
      <c r="FL255">
        <v>0.16666666666666666</v>
      </c>
      <c r="FM255">
        <v>-1</v>
      </c>
      <c r="FN255">
        <v>3</v>
      </c>
      <c r="FO255">
        <v>2</v>
      </c>
      <c r="FP255">
        <v>2.5</v>
      </c>
      <c r="FQ255">
        <v>3</v>
      </c>
      <c r="FR255">
        <v>3</v>
      </c>
      <c r="FS255">
        <v>3</v>
      </c>
      <c r="FT255">
        <v>3</v>
      </c>
      <c r="FU255">
        <v>-1</v>
      </c>
      <c r="FV255">
        <v>-1</v>
      </c>
      <c r="FW255">
        <v>2.3333333333333335</v>
      </c>
      <c r="FX255">
        <v>2.3333333333333335</v>
      </c>
      <c r="FY255">
        <v>1.3333333333333333</v>
      </c>
      <c r="FZ255">
        <v>-1</v>
      </c>
      <c r="GA255">
        <v>2.3333333333333335</v>
      </c>
      <c r="GB255">
        <v>3.9999999999999996</v>
      </c>
      <c r="GC255">
        <v>1</v>
      </c>
      <c r="GD255">
        <v>0</v>
      </c>
      <c r="GE255">
        <v>1</v>
      </c>
      <c r="GF255">
        <v>1.3333333333333335</v>
      </c>
      <c r="GG255">
        <v>0.33333333333333331</v>
      </c>
      <c r="GH255">
        <v>3.9999999999999996</v>
      </c>
      <c r="GI255">
        <v>0</v>
      </c>
      <c r="GJ255">
        <v>3.9999999999999996</v>
      </c>
      <c r="GK255">
        <v>3.9999999999999996</v>
      </c>
      <c r="GL255">
        <v>1.3333333333333335</v>
      </c>
      <c r="GM255">
        <v>0.5</v>
      </c>
      <c r="GN255">
        <v>3</v>
      </c>
      <c r="GO255">
        <v>2.8333333333333335</v>
      </c>
      <c r="GP255">
        <v>1.8333333333333333</v>
      </c>
      <c r="GQ255">
        <v>-1</v>
      </c>
      <c r="GR255">
        <v>-1</v>
      </c>
      <c r="GS255">
        <v>2.3333333333333335</v>
      </c>
      <c r="GT255">
        <v>2.9999999999999996</v>
      </c>
      <c r="GU255">
        <v>3.9999999999999996</v>
      </c>
      <c r="GV255">
        <v>3.9999999999999996</v>
      </c>
      <c r="GW255">
        <v>3.9999999999999996</v>
      </c>
      <c r="GX255">
        <v>3.9999999999999996</v>
      </c>
      <c r="GY255">
        <v>3.9999999999999996</v>
      </c>
      <c r="GZ255">
        <v>3.9999999999999996</v>
      </c>
      <c r="HA255">
        <v>3.9999999999999996</v>
      </c>
      <c r="HB255">
        <v>1</v>
      </c>
      <c r="HC255">
        <v>2.3333333333333335</v>
      </c>
      <c r="HD255">
        <v>3.9999999999999996</v>
      </c>
      <c r="HE255">
        <v>3.9999999999999996</v>
      </c>
      <c r="HF255">
        <v>3.4999999999999996</v>
      </c>
      <c r="HG255">
        <v>3.9999999999999996</v>
      </c>
      <c r="HH255">
        <v>3.9999999999999996</v>
      </c>
      <c r="HI255">
        <v>1</v>
      </c>
      <c r="HJ255">
        <v>1.8333333333333335</v>
      </c>
      <c r="HK255">
        <v>-1</v>
      </c>
      <c r="HL255">
        <v>1.3333333333333333</v>
      </c>
      <c r="HM255">
        <v>-1</v>
      </c>
      <c r="HN255">
        <v>-1</v>
      </c>
      <c r="HO255">
        <v>-1</v>
      </c>
      <c r="HP255">
        <v>-1</v>
      </c>
      <c r="HQ255">
        <v>-1</v>
      </c>
      <c r="HR255">
        <v>3</v>
      </c>
      <c r="HS255">
        <v>-1</v>
      </c>
      <c r="HT255">
        <v>3.9999999999999996</v>
      </c>
      <c r="HU255">
        <v>3.9999999999999996</v>
      </c>
      <c r="HV255">
        <v>3.9999999999999996</v>
      </c>
      <c r="HW255">
        <v>3.9999999999999996</v>
      </c>
      <c r="HX255">
        <v>3.9999999999999996</v>
      </c>
      <c r="HY255">
        <v>3</v>
      </c>
      <c r="HZ255">
        <v>3</v>
      </c>
      <c r="IA255">
        <v>2</v>
      </c>
      <c r="IB255">
        <v>0.16666666666666666</v>
      </c>
      <c r="IC255">
        <v>-1</v>
      </c>
      <c r="ID255">
        <v>-1</v>
      </c>
      <c r="IE255">
        <v>2.5</v>
      </c>
      <c r="IF255">
        <v>1.5</v>
      </c>
      <c r="IG255">
        <v>-1</v>
      </c>
      <c r="IH255">
        <v>0</v>
      </c>
      <c r="II255">
        <v>1.8333333333333335</v>
      </c>
      <c r="IJ255">
        <v>0.16666666666666666</v>
      </c>
      <c r="IK255">
        <v>0</v>
      </c>
      <c r="IL255">
        <v>1</v>
      </c>
      <c r="IM255">
        <v>3.9999999999999996</v>
      </c>
      <c r="IN255">
        <v>3.9999999999999996</v>
      </c>
      <c r="IO255">
        <v>1.8333333333333335</v>
      </c>
      <c r="IP255">
        <v>1</v>
      </c>
      <c r="IQ255">
        <v>3.9999999999999996</v>
      </c>
      <c r="IR255">
        <v>1</v>
      </c>
      <c r="IS255">
        <v>2.5</v>
      </c>
      <c r="IT255">
        <v>2.3333333333333335</v>
      </c>
      <c r="IU255">
        <v>0</v>
      </c>
    </row>
    <row r="256" spans="1:256" x14ac:dyDescent="0.35">
      <c r="A256" t="s">
        <v>1078</v>
      </c>
      <c r="B256">
        <v>-1</v>
      </c>
      <c r="C256">
        <v>-1</v>
      </c>
      <c r="D256">
        <v>1.5</v>
      </c>
      <c r="E256">
        <v>-1</v>
      </c>
      <c r="F256">
        <v>-1</v>
      </c>
      <c r="G256">
        <v>-1</v>
      </c>
      <c r="H256">
        <v>-1</v>
      </c>
      <c r="I256">
        <v>1.5</v>
      </c>
      <c r="J256">
        <v>-1</v>
      </c>
      <c r="K256">
        <v>-1</v>
      </c>
      <c r="L256">
        <v>1.5</v>
      </c>
      <c r="M256">
        <v>-1</v>
      </c>
      <c r="N256">
        <v>-1</v>
      </c>
      <c r="O256">
        <v>1.5</v>
      </c>
      <c r="P256">
        <v>1.5</v>
      </c>
      <c r="Q256">
        <v>-1</v>
      </c>
      <c r="R256">
        <v>-1</v>
      </c>
      <c r="S256">
        <v>1.5</v>
      </c>
      <c r="T256">
        <v>1.5</v>
      </c>
      <c r="U256">
        <v>1.5</v>
      </c>
      <c r="V256">
        <v>-1</v>
      </c>
      <c r="W256">
        <v>-1</v>
      </c>
      <c r="X256">
        <v>-1</v>
      </c>
      <c r="Y256">
        <v>1.5</v>
      </c>
      <c r="Z256">
        <v>1.5</v>
      </c>
      <c r="AA256">
        <v>1.5</v>
      </c>
      <c r="AB256">
        <v>-1</v>
      </c>
      <c r="AC256">
        <v>-1</v>
      </c>
      <c r="AD256">
        <v>-1</v>
      </c>
      <c r="AE256">
        <v>-1</v>
      </c>
      <c r="AF256">
        <v>-1</v>
      </c>
      <c r="AG256">
        <v>-1</v>
      </c>
      <c r="AH256">
        <v>-1</v>
      </c>
      <c r="AI256">
        <v>-1</v>
      </c>
      <c r="AJ256">
        <v>-1</v>
      </c>
      <c r="AK256">
        <v>-1</v>
      </c>
      <c r="AL256">
        <v>-1</v>
      </c>
      <c r="AM256">
        <v>-1</v>
      </c>
      <c r="AN256">
        <v>0</v>
      </c>
      <c r="AO256">
        <v>-1</v>
      </c>
      <c r="AP256">
        <v>-1</v>
      </c>
      <c r="AQ256">
        <v>-1</v>
      </c>
      <c r="AR256">
        <v>-1</v>
      </c>
      <c r="AS256">
        <v>-1</v>
      </c>
      <c r="AT256">
        <v>-1</v>
      </c>
      <c r="AU256">
        <v>-1</v>
      </c>
      <c r="AV256">
        <v>-1</v>
      </c>
      <c r="AW256">
        <v>-1</v>
      </c>
      <c r="AX256">
        <v>-1</v>
      </c>
      <c r="AY256">
        <v>-1</v>
      </c>
      <c r="AZ256">
        <v>-1</v>
      </c>
      <c r="BA256">
        <v>-1</v>
      </c>
      <c r="BB256">
        <v>-1</v>
      </c>
      <c r="BC256">
        <v>-1</v>
      </c>
      <c r="BD256">
        <v>-1</v>
      </c>
      <c r="BE256">
        <v>-1</v>
      </c>
      <c r="BF256">
        <v>-1</v>
      </c>
      <c r="BG256">
        <v>-1</v>
      </c>
      <c r="BH256">
        <v>-1</v>
      </c>
      <c r="BI256">
        <v>-1</v>
      </c>
      <c r="BJ256">
        <v>0</v>
      </c>
      <c r="BK256">
        <v>-1</v>
      </c>
      <c r="BL256">
        <v>-1</v>
      </c>
      <c r="BM256">
        <v>-1</v>
      </c>
      <c r="BN256">
        <v>-1</v>
      </c>
      <c r="BO256">
        <v>-1</v>
      </c>
      <c r="BP256">
        <v>-1</v>
      </c>
      <c r="BQ256">
        <v>-1</v>
      </c>
      <c r="BR256">
        <v>-1</v>
      </c>
      <c r="BS256">
        <v>-1</v>
      </c>
      <c r="BT256">
        <v>-1</v>
      </c>
      <c r="BU256">
        <v>-1</v>
      </c>
      <c r="BV256">
        <v>-1</v>
      </c>
      <c r="BW256">
        <v>-1</v>
      </c>
      <c r="BX256">
        <v>-1</v>
      </c>
      <c r="BY256">
        <v>-1</v>
      </c>
      <c r="BZ256">
        <v>-1</v>
      </c>
      <c r="CA256">
        <v>-1</v>
      </c>
      <c r="CB256">
        <v>-1</v>
      </c>
      <c r="CC256">
        <v>-1</v>
      </c>
      <c r="CD256">
        <v>-1</v>
      </c>
      <c r="CE256">
        <v>-1</v>
      </c>
      <c r="CF256">
        <v>-1</v>
      </c>
      <c r="CG256">
        <v>-1</v>
      </c>
      <c r="CH256">
        <v>-1</v>
      </c>
      <c r="CI256">
        <v>-1</v>
      </c>
      <c r="CJ256">
        <v>-1</v>
      </c>
      <c r="CK256">
        <v>-1</v>
      </c>
      <c r="CL256">
        <v>-1</v>
      </c>
      <c r="CM256">
        <v>-1</v>
      </c>
      <c r="CN256">
        <v>-1</v>
      </c>
      <c r="CO256">
        <v>-1</v>
      </c>
      <c r="CP256">
        <v>-1</v>
      </c>
      <c r="CQ256">
        <v>-1</v>
      </c>
      <c r="CR256">
        <v>-1</v>
      </c>
      <c r="CS256">
        <v>-1</v>
      </c>
      <c r="CT256">
        <v>-1</v>
      </c>
      <c r="CU256">
        <v>0</v>
      </c>
      <c r="CV256">
        <v>-1</v>
      </c>
      <c r="CW256">
        <v>-1</v>
      </c>
      <c r="CX256">
        <v>-1</v>
      </c>
      <c r="CY256">
        <v>-1</v>
      </c>
      <c r="CZ256">
        <v>-1</v>
      </c>
      <c r="DA256">
        <v>-1</v>
      </c>
      <c r="DB256">
        <v>-1</v>
      </c>
      <c r="DC256">
        <v>-1</v>
      </c>
      <c r="DD256">
        <v>-1</v>
      </c>
      <c r="DE256">
        <v>-1</v>
      </c>
      <c r="DF256">
        <v>-1</v>
      </c>
      <c r="DG256">
        <v>-1</v>
      </c>
      <c r="DH256">
        <v>-1</v>
      </c>
      <c r="DI256">
        <v>-1</v>
      </c>
      <c r="DJ256">
        <v>-1</v>
      </c>
      <c r="DK256">
        <v>-1</v>
      </c>
      <c r="DL256">
        <v>-1</v>
      </c>
      <c r="DM256">
        <v>-1</v>
      </c>
      <c r="DN256">
        <v>-1</v>
      </c>
      <c r="DO256">
        <v>-1</v>
      </c>
      <c r="DP256">
        <v>-1</v>
      </c>
      <c r="DQ256">
        <v>-1</v>
      </c>
      <c r="DR256">
        <v>-1</v>
      </c>
      <c r="DS256">
        <v>-1</v>
      </c>
      <c r="DT256">
        <v>-1</v>
      </c>
      <c r="DU256">
        <v>-1</v>
      </c>
      <c r="DV256">
        <v>-1</v>
      </c>
      <c r="DW256">
        <v>-1</v>
      </c>
      <c r="DX256">
        <v>-1</v>
      </c>
      <c r="DY256">
        <v>-1</v>
      </c>
      <c r="DZ256">
        <v>-1</v>
      </c>
      <c r="EA256">
        <v>-1</v>
      </c>
      <c r="EB256">
        <v>-1</v>
      </c>
      <c r="EC256">
        <v>-1</v>
      </c>
      <c r="ED256">
        <v>-1</v>
      </c>
      <c r="EE256">
        <v>-1</v>
      </c>
      <c r="EF256">
        <v>-1</v>
      </c>
      <c r="EG256">
        <v>-1</v>
      </c>
      <c r="EH256">
        <v>-1</v>
      </c>
      <c r="EI256">
        <v>-1</v>
      </c>
      <c r="EJ256">
        <v>-1</v>
      </c>
      <c r="EK256">
        <v>-1</v>
      </c>
      <c r="EL256">
        <v>2</v>
      </c>
      <c r="EM256">
        <v>-1</v>
      </c>
      <c r="EN256">
        <v>-1</v>
      </c>
      <c r="EO256">
        <v>-1</v>
      </c>
      <c r="EP256">
        <v>-1</v>
      </c>
      <c r="EQ256">
        <v>-1</v>
      </c>
      <c r="ER256">
        <v>-1</v>
      </c>
      <c r="ES256">
        <v>-1</v>
      </c>
      <c r="ET256">
        <v>-1</v>
      </c>
      <c r="EU256">
        <v>-1</v>
      </c>
      <c r="EV256">
        <v>-1</v>
      </c>
      <c r="EW256">
        <v>-1</v>
      </c>
      <c r="EX256">
        <v>-1</v>
      </c>
      <c r="EY256">
        <v>1</v>
      </c>
      <c r="EZ256">
        <v>-1</v>
      </c>
      <c r="FA256">
        <v>-1</v>
      </c>
      <c r="FB256">
        <v>-1</v>
      </c>
      <c r="FC256">
        <v>-1</v>
      </c>
      <c r="FD256">
        <v>-1</v>
      </c>
      <c r="FE256">
        <v>1.5</v>
      </c>
      <c r="FF256">
        <v>1.5</v>
      </c>
      <c r="FG256">
        <v>1</v>
      </c>
      <c r="FH256">
        <v>2</v>
      </c>
      <c r="FI256">
        <v>-1</v>
      </c>
      <c r="FJ256">
        <v>-1</v>
      </c>
      <c r="FK256">
        <v>-1</v>
      </c>
      <c r="FL256">
        <v>-1</v>
      </c>
      <c r="FM256">
        <v>-1</v>
      </c>
      <c r="FN256">
        <v>-1</v>
      </c>
      <c r="FO256">
        <v>2</v>
      </c>
      <c r="FP256">
        <v>2</v>
      </c>
      <c r="FQ256">
        <v>-1</v>
      </c>
      <c r="FR256">
        <v>-1</v>
      </c>
      <c r="FS256">
        <v>-1</v>
      </c>
      <c r="FT256">
        <v>-1</v>
      </c>
      <c r="FU256">
        <v>-1</v>
      </c>
      <c r="FV256">
        <v>-1</v>
      </c>
      <c r="FW256">
        <v>-1</v>
      </c>
      <c r="FX256">
        <v>-1</v>
      </c>
      <c r="FY256">
        <v>-1</v>
      </c>
      <c r="FZ256">
        <v>-1</v>
      </c>
      <c r="GA256">
        <v>-1</v>
      </c>
      <c r="GB256">
        <v>0.5</v>
      </c>
      <c r="GC256">
        <v>-1</v>
      </c>
      <c r="GD256">
        <v>-1</v>
      </c>
      <c r="GE256">
        <v>-1</v>
      </c>
      <c r="GF256">
        <v>-1</v>
      </c>
      <c r="GG256">
        <v>-1</v>
      </c>
      <c r="GH256">
        <v>0.5</v>
      </c>
      <c r="GI256">
        <v>-1</v>
      </c>
      <c r="GJ256">
        <v>0.5</v>
      </c>
      <c r="GK256">
        <v>0.5</v>
      </c>
      <c r="GL256">
        <v>-1</v>
      </c>
      <c r="GM256">
        <v>-1</v>
      </c>
      <c r="GN256">
        <v>-1</v>
      </c>
      <c r="GO256">
        <v>-1</v>
      </c>
      <c r="GP256">
        <v>-1</v>
      </c>
      <c r="GQ256">
        <v>-1</v>
      </c>
      <c r="GR256">
        <v>-1</v>
      </c>
      <c r="GS256">
        <v>-1</v>
      </c>
      <c r="GT256">
        <v>0</v>
      </c>
      <c r="GU256">
        <v>0.5</v>
      </c>
      <c r="GV256">
        <v>0.5</v>
      </c>
      <c r="GW256">
        <v>0.5</v>
      </c>
      <c r="GX256">
        <v>0.5</v>
      </c>
      <c r="GY256">
        <v>0.5</v>
      </c>
      <c r="GZ256">
        <v>-1</v>
      </c>
      <c r="HA256">
        <v>0.5</v>
      </c>
      <c r="HB256">
        <v>-1</v>
      </c>
      <c r="HC256">
        <v>-1</v>
      </c>
      <c r="HD256">
        <v>0.5</v>
      </c>
      <c r="HE256">
        <v>0.5</v>
      </c>
      <c r="HF256">
        <v>0</v>
      </c>
      <c r="HG256">
        <v>0.5</v>
      </c>
      <c r="HH256">
        <v>1.5</v>
      </c>
      <c r="HI256">
        <v>-1</v>
      </c>
      <c r="HJ256">
        <v>-1</v>
      </c>
      <c r="HK256">
        <v>-1</v>
      </c>
      <c r="HL256">
        <v>-1</v>
      </c>
      <c r="HM256">
        <v>-1</v>
      </c>
      <c r="HN256">
        <v>-1</v>
      </c>
      <c r="HO256">
        <v>-1</v>
      </c>
      <c r="HP256">
        <v>-1</v>
      </c>
      <c r="HQ256">
        <v>-1</v>
      </c>
      <c r="HR256">
        <v>-1</v>
      </c>
      <c r="HS256">
        <v>-1</v>
      </c>
      <c r="HT256">
        <v>0.5</v>
      </c>
      <c r="HU256">
        <v>-1</v>
      </c>
      <c r="HV256">
        <v>0.5</v>
      </c>
      <c r="HW256">
        <v>0.5</v>
      </c>
      <c r="HX256">
        <v>0.5</v>
      </c>
      <c r="HY256">
        <v>-1</v>
      </c>
      <c r="HZ256">
        <v>-1</v>
      </c>
      <c r="IA256">
        <v>-1</v>
      </c>
      <c r="IB256">
        <v>-1</v>
      </c>
      <c r="IC256">
        <v>-1</v>
      </c>
      <c r="ID256">
        <v>-1</v>
      </c>
      <c r="IE256">
        <v>-1</v>
      </c>
      <c r="IF256">
        <v>-1</v>
      </c>
      <c r="IG256">
        <v>-1</v>
      </c>
      <c r="IH256">
        <v>-1</v>
      </c>
      <c r="II256">
        <v>-1</v>
      </c>
      <c r="IJ256">
        <v>-1</v>
      </c>
      <c r="IK256">
        <v>-1</v>
      </c>
      <c r="IL256">
        <v>-1</v>
      </c>
      <c r="IM256">
        <v>0.5</v>
      </c>
      <c r="IN256">
        <v>0.5</v>
      </c>
      <c r="IO256">
        <v>-1</v>
      </c>
      <c r="IP256">
        <v>-1</v>
      </c>
      <c r="IQ256">
        <v>2.5</v>
      </c>
      <c r="IR256">
        <v>-1</v>
      </c>
      <c r="IS256">
        <v>-1</v>
      </c>
      <c r="IT256">
        <v>-1</v>
      </c>
      <c r="IU256">
        <v>-1</v>
      </c>
      <c r="IV256">
        <v>0</v>
      </c>
    </row>
    <row r="257" spans="1:272" x14ac:dyDescent="0.35">
      <c r="A257" t="s">
        <v>1079</v>
      </c>
      <c r="B257">
        <v>2.4999999999999996</v>
      </c>
      <c r="C257">
        <v>2.6666666666666665</v>
      </c>
      <c r="D257">
        <v>2.9999999999999996</v>
      </c>
      <c r="E257">
        <v>0</v>
      </c>
      <c r="F257">
        <v>-1</v>
      </c>
      <c r="G257">
        <v>-1</v>
      </c>
      <c r="H257">
        <v>-1</v>
      </c>
      <c r="I257">
        <v>2.9999999999999996</v>
      </c>
      <c r="J257">
        <v>0</v>
      </c>
      <c r="K257">
        <v>-1</v>
      </c>
      <c r="L257">
        <v>2.5</v>
      </c>
      <c r="M257">
        <v>2.833333333333333</v>
      </c>
      <c r="N257">
        <v>1</v>
      </c>
      <c r="O257">
        <v>2.5</v>
      </c>
      <c r="P257">
        <v>2.9999999999999996</v>
      </c>
      <c r="Q257">
        <v>0</v>
      </c>
      <c r="R257">
        <v>-1</v>
      </c>
      <c r="S257">
        <v>2.9999999999999996</v>
      </c>
      <c r="T257">
        <v>2.833333333333333</v>
      </c>
      <c r="U257">
        <v>2.9999999999999996</v>
      </c>
      <c r="V257">
        <v>2</v>
      </c>
      <c r="W257">
        <v>2</v>
      </c>
      <c r="X257">
        <v>-1</v>
      </c>
      <c r="Y257">
        <v>2.9999999999999996</v>
      </c>
      <c r="Z257">
        <v>2.9999999999999996</v>
      </c>
      <c r="AA257">
        <v>2.9999999999999996</v>
      </c>
      <c r="AB257">
        <v>2.1666666666666665</v>
      </c>
      <c r="AC257">
        <v>2.1666666666666665</v>
      </c>
      <c r="AD257">
        <v>1.1666666666666667</v>
      </c>
      <c r="AE257">
        <v>0.16666666666666666</v>
      </c>
      <c r="AF257">
        <v>0</v>
      </c>
      <c r="AG257">
        <v>0</v>
      </c>
      <c r="AH257">
        <v>-1</v>
      </c>
      <c r="AI257">
        <v>-1</v>
      </c>
      <c r="AJ257">
        <v>-1</v>
      </c>
      <c r="AK257">
        <v>-1</v>
      </c>
      <c r="AL257">
        <v>-1</v>
      </c>
      <c r="AM257">
        <v>-1</v>
      </c>
      <c r="AN257">
        <v>2</v>
      </c>
      <c r="AO257">
        <v>-1</v>
      </c>
      <c r="AP257">
        <v>-1</v>
      </c>
      <c r="AQ257">
        <v>-1</v>
      </c>
      <c r="AR257">
        <v>0</v>
      </c>
      <c r="AS257">
        <v>-1</v>
      </c>
      <c r="AT257">
        <v>0</v>
      </c>
      <c r="AU257">
        <v>0</v>
      </c>
      <c r="AV257">
        <v>-1</v>
      </c>
      <c r="AW257">
        <v>-1</v>
      </c>
      <c r="AX257">
        <v>0</v>
      </c>
      <c r="AY257">
        <v>-1</v>
      </c>
      <c r="AZ257">
        <v>-1</v>
      </c>
      <c r="BA257">
        <v>-1</v>
      </c>
      <c r="BB257">
        <v>-1</v>
      </c>
      <c r="BC257">
        <v>-1</v>
      </c>
      <c r="BD257">
        <v>1</v>
      </c>
      <c r="BE257">
        <v>1</v>
      </c>
      <c r="BF257">
        <v>-1</v>
      </c>
      <c r="BG257">
        <v>1</v>
      </c>
      <c r="BH257">
        <v>1</v>
      </c>
      <c r="BI257">
        <v>-1</v>
      </c>
      <c r="BJ257">
        <v>2.4999999999999996</v>
      </c>
      <c r="BK257">
        <v>-1</v>
      </c>
      <c r="BL257">
        <v>0.5</v>
      </c>
      <c r="BM257">
        <v>0</v>
      </c>
      <c r="BN257">
        <v>-1</v>
      </c>
      <c r="BO257">
        <v>-1</v>
      </c>
      <c r="BP257">
        <v>-1</v>
      </c>
      <c r="BQ257">
        <v>-1</v>
      </c>
      <c r="BR257">
        <v>1.5</v>
      </c>
      <c r="BS257">
        <v>0</v>
      </c>
      <c r="BT257">
        <v>2.5</v>
      </c>
      <c r="BU257">
        <v>-1</v>
      </c>
      <c r="BV257">
        <v>1</v>
      </c>
      <c r="BW257">
        <v>-1</v>
      </c>
      <c r="BX257">
        <v>-1</v>
      </c>
      <c r="BY257">
        <v>-1</v>
      </c>
      <c r="BZ257">
        <v>0</v>
      </c>
      <c r="CA257">
        <v>-1</v>
      </c>
      <c r="CB257">
        <v>1.3333333333333335</v>
      </c>
      <c r="CC257">
        <v>-1</v>
      </c>
      <c r="CD257">
        <v>1</v>
      </c>
      <c r="CE257">
        <v>0</v>
      </c>
      <c r="CF257">
        <v>2.5</v>
      </c>
      <c r="CG257">
        <v>0.16666666666666666</v>
      </c>
      <c r="CH257">
        <v>-1</v>
      </c>
      <c r="CI257">
        <v>-1</v>
      </c>
      <c r="CJ257">
        <v>-1</v>
      </c>
      <c r="CK257">
        <v>-1</v>
      </c>
      <c r="CL257">
        <v>1.5</v>
      </c>
      <c r="CM257">
        <v>-1</v>
      </c>
      <c r="CN257">
        <v>-1</v>
      </c>
      <c r="CO257">
        <v>1.1666666666666667</v>
      </c>
      <c r="CP257">
        <v>-1</v>
      </c>
      <c r="CQ257">
        <v>-1</v>
      </c>
      <c r="CR257">
        <v>1.5</v>
      </c>
      <c r="CS257">
        <v>-1</v>
      </c>
      <c r="CT257">
        <v>-1</v>
      </c>
      <c r="CU257">
        <v>2.4999999999999996</v>
      </c>
      <c r="CV257">
        <v>-1</v>
      </c>
      <c r="CW257">
        <v>-1</v>
      </c>
      <c r="CX257">
        <v>-1</v>
      </c>
      <c r="CY257">
        <v>-1</v>
      </c>
      <c r="CZ257">
        <v>-1</v>
      </c>
      <c r="DA257">
        <v>-1</v>
      </c>
      <c r="DB257">
        <v>0</v>
      </c>
      <c r="DC257">
        <v>-1</v>
      </c>
      <c r="DD257">
        <v>1.1666666666666667</v>
      </c>
      <c r="DE257">
        <v>0</v>
      </c>
      <c r="DF257">
        <v>0</v>
      </c>
      <c r="DG257">
        <v>-1</v>
      </c>
      <c r="DH257">
        <v>0.16666666666666666</v>
      </c>
      <c r="DI257">
        <v>1</v>
      </c>
      <c r="DJ257">
        <v>-1</v>
      </c>
      <c r="DK257">
        <v>-1</v>
      </c>
      <c r="DL257">
        <v>1.1666666666666667</v>
      </c>
      <c r="DM257">
        <v>-1</v>
      </c>
      <c r="DN257">
        <v>-1</v>
      </c>
      <c r="DO257">
        <v>0</v>
      </c>
      <c r="DP257">
        <v>-1</v>
      </c>
      <c r="DQ257">
        <v>1</v>
      </c>
      <c r="DR257">
        <v>2.9999999999999996</v>
      </c>
      <c r="DS257">
        <v>2.333333333333333</v>
      </c>
      <c r="DT257">
        <v>1.6666666666666667</v>
      </c>
      <c r="DU257">
        <v>-1</v>
      </c>
      <c r="DV257">
        <v>-1</v>
      </c>
      <c r="DW257">
        <v>1</v>
      </c>
      <c r="DX257">
        <v>-1</v>
      </c>
      <c r="DY257">
        <v>0</v>
      </c>
      <c r="DZ257">
        <v>0</v>
      </c>
      <c r="EA257">
        <v>1.1666666666666667</v>
      </c>
      <c r="EB257">
        <v>-1</v>
      </c>
      <c r="EC257">
        <v>1</v>
      </c>
      <c r="ED257">
        <v>-1</v>
      </c>
      <c r="EE257">
        <v>-1</v>
      </c>
      <c r="EF257">
        <v>1.1666666666666667</v>
      </c>
      <c r="EG257">
        <v>-1</v>
      </c>
      <c r="EH257">
        <v>1</v>
      </c>
      <c r="EI257">
        <v>1</v>
      </c>
      <c r="EJ257">
        <v>-1</v>
      </c>
      <c r="EK257">
        <v>-1</v>
      </c>
      <c r="EL257">
        <v>2</v>
      </c>
      <c r="EM257">
        <v>1</v>
      </c>
      <c r="EN257">
        <v>-1</v>
      </c>
      <c r="EO257">
        <v>1</v>
      </c>
      <c r="EP257">
        <v>1.3333333333333335</v>
      </c>
      <c r="EQ257">
        <v>0.16666666666666666</v>
      </c>
      <c r="ER257">
        <v>-1</v>
      </c>
      <c r="ES257">
        <v>-1</v>
      </c>
      <c r="ET257">
        <v>-1</v>
      </c>
      <c r="EU257">
        <v>-1</v>
      </c>
      <c r="EV257">
        <v>-1</v>
      </c>
      <c r="EW257">
        <v>1.5000000000000002</v>
      </c>
      <c r="EX257">
        <v>1</v>
      </c>
      <c r="EY257">
        <v>2.4999999999999996</v>
      </c>
      <c r="EZ257">
        <v>1</v>
      </c>
      <c r="FA257">
        <v>1</v>
      </c>
      <c r="FB257">
        <v>0</v>
      </c>
      <c r="FC257">
        <v>1</v>
      </c>
      <c r="FD257">
        <v>0</v>
      </c>
      <c r="FE257">
        <v>2.9999999999999996</v>
      </c>
      <c r="FF257">
        <v>2.9999999999999996</v>
      </c>
      <c r="FG257">
        <v>2.4999999999999996</v>
      </c>
      <c r="FH257">
        <v>2</v>
      </c>
      <c r="FI257">
        <v>-1</v>
      </c>
      <c r="FJ257">
        <v>1</v>
      </c>
      <c r="FK257">
        <v>-1</v>
      </c>
      <c r="FL257">
        <v>0</v>
      </c>
      <c r="FM257">
        <v>-1</v>
      </c>
      <c r="FN257">
        <v>2</v>
      </c>
      <c r="FO257">
        <v>2</v>
      </c>
      <c r="FP257">
        <v>2</v>
      </c>
      <c r="FQ257">
        <v>2</v>
      </c>
      <c r="FR257">
        <v>2</v>
      </c>
      <c r="FS257">
        <v>2</v>
      </c>
      <c r="FT257">
        <v>2</v>
      </c>
      <c r="FU257">
        <v>-1</v>
      </c>
      <c r="FV257">
        <v>-1</v>
      </c>
      <c r="FW257">
        <v>1</v>
      </c>
      <c r="FX257">
        <v>1</v>
      </c>
      <c r="FY257">
        <v>0</v>
      </c>
      <c r="FZ257">
        <v>-1</v>
      </c>
      <c r="GA257">
        <v>1</v>
      </c>
      <c r="GB257">
        <v>2.9999999999999996</v>
      </c>
      <c r="GC257">
        <v>1</v>
      </c>
      <c r="GD257">
        <v>0</v>
      </c>
      <c r="GE257">
        <v>1</v>
      </c>
      <c r="GF257">
        <v>1</v>
      </c>
      <c r="GG257">
        <v>0</v>
      </c>
      <c r="GH257">
        <v>2.9999999999999996</v>
      </c>
      <c r="GI257">
        <v>0</v>
      </c>
      <c r="GJ257">
        <v>2.9999999999999996</v>
      </c>
      <c r="GK257">
        <v>2.9999999999999996</v>
      </c>
      <c r="GL257">
        <v>1</v>
      </c>
      <c r="GM257">
        <v>0</v>
      </c>
      <c r="GN257">
        <v>1.8333333333333335</v>
      </c>
      <c r="GO257">
        <v>1.5</v>
      </c>
      <c r="GP257">
        <v>0.5</v>
      </c>
      <c r="GQ257">
        <v>-1</v>
      </c>
      <c r="GR257">
        <v>-1</v>
      </c>
      <c r="GS257">
        <v>1.5</v>
      </c>
      <c r="GT257">
        <v>2.4999999999999996</v>
      </c>
      <c r="GU257">
        <v>2.9999999999999996</v>
      </c>
      <c r="GV257">
        <v>2.9999999999999996</v>
      </c>
      <c r="GW257">
        <v>2.9999999999999996</v>
      </c>
      <c r="GX257">
        <v>2.9999999999999996</v>
      </c>
      <c r="GY257">
        <v>2.9999999999999996</v>
      </c>
      <c r="GZ257">
        <v>2.833333333333333</v>
      </c>
      <c r="HA257">
        <v>2.833333333333333</v>
      </c>
      <c r="HB257">
        <v>1</v>
      </c>
      <c r="HC257">
        <v>1</v>
      </c>
      <c r="HD257">
        <v>2.9999999999999996</v>
      </c>
      <c r="HE257">
        <v>2.9999999999999996</v>
      </c>
      <c r="HF257">
        <v>2.333333333333333</v>
      </c>
      <c r="HG257">
        <v>2.9999999999999996</v>
      </c>
      <c r="HH257">
        <v>2.9999999999999996</v>
      </c>
      <c r="HI257">
        <v>1</v>
      </c>
      <c r="HJ257">
        <v>1</v>
      </c>
      <c r="HK257">
        <v>-1</v>
      </c>
      <c r="HL257">
        <v>0</v>
      </c>
      <c r="HM257">
        <v>-1</v>
      </c>
      <c r="HN257">
        <v>-1</v>
      </c>
      <c r="HO257">
        <v>-1</v>
      </c>
      <c r="HP257">
        <v>-1</v>
      </c>
      <c r="HQ257">
        <v>-1</v>
      </c>
      <c r="HR257">
        <v>1.6666666666666667</v>
      </c>
      <c r="HS257">
        <v>-1</v>
      </c>
      <c r="HT257">
        <v>2.9999999999999996</v>
      </c>
      <c r="HU257">
        <v>2.9999999999999996</v>
      </c>
      <c r="HV257">
        <v>2.9999999999999996</v>
      </c>
      <c r="HW257">
        <v>2.9999999999999996</v>
      </c>
      <c r="HX257">
        <v>2.9999999999999996</v>
      </c>
      <c r="HY257">
        <v>1.6666666666666667</v>
      </c>
      <c r="HZ257">
        <v>1.6666666666666667</v>
      </c>
      <c r="IA257">
        <v>1.1666666666666667</v>
      </c>
      <c r="IB257">
        <v>0</v>
      </c>
      <c r="IC257">
        <v>-1</v>
      </c>
      <c r="ID257">
        <v>-1</v>
      </c>
      <c r="IE257">
        <v>1.5000000000000002</v>
      </c>
      <c r="IF257">
        <v>0.16666666666666666</v>
      </c>
      <c r="IG257">
        <v>-1</v>
      </c>
      <c r="IH257">
        <v>0</v>
      </c>
      <c r="II257">
        <v>1</v>
      </c>
      <c r="IJ257">
        <v>0</v>
      </c>
      <c r="IK257">
        <v>0</v>
      </c>
      <c r="IL257">
        <v>1</v>
      </c>
      <c r="IM257">
        <v>2.9999999999999996</v>
      </c>
      <c r="IN257">
        <v>2.9999999999999996</v>
      </c>
      <c r="IO257">
        <v>1</v>
      </c>
      <c r="IP257">
        <v>1</v>
      </c>
      <c r="IQ257">
        <v>2.9999999999999996</v>
      </c>
      <c r="IR257">
        <v>1</v>
      </c>
      <c r="IS257">
        <v>1.1666666666666667</v>
      </c>
      <c r="IT257">
        <v>1</v>
      </c>
      <c r="IU257">
        <v>0</v>
      </c>
      <c r="IV257">
        <v>2.4999999999999996</v>
      </c>
      <c r="IW257">
        <v>0</v>
      </c>
    </row>
    <row r="258" spans="1:272" x14ac:dyDescent="0.35">
      <c r="A258" t="s">
        <v>1080</v>
      </c>
      <c r="B258">
        <v>3.4999999999999996</v>
      </c>
      <c r="C258">
        <v>3.9999999999999996</v>
      </c>
      <c r="D258">
        <v>3.9999999999999996</v>
      </c>
      <c r="E258">
        <v>1</v>
      </c>
      <c r="F258">
        <v>1.6666666666666667</v>
      </c>
      <c r="G258">
        <v>1.5</v>
      </c>
      <c r="H258">
        <v>1</v>
      </c>
      <c r="I258">
        <v>3.9999999999999996</v>
      </c>
      <c r="J258">
        <v>2.3333333333333335</v>
      </c>
      <c r="K258">
        <v>-1</v>
      </c>
      <c r="L258">
        <v>3.9999999999999996</v>
      </c>
      <c r="M258">
        <v>3.9999999999999996</v>
      </c>
      <c r="N258">
        <v>2.1666666666666665</v>
      </c>
      <c r="O258">
        <v>3.9999999999999996</v>
      </c>
      <c r="P258">
        <v>3.9999999999999996</v>
      </c>
      <c r="Q258">
        <v>1.5</v>
      </c>
      <c r="R258">
        <v>0</v>
      </c>
      <c r="S258">
        <v>3.9999999999999996</v>
      </c>
      <c r="T258">
        <v>3.9999999999999996</v>
      </c>
      <c r="U258">
        <v>3.9999999999999996</v>
      </c>
      <c r="V258">
        <v>3.4999999999999996</v>
      </c>
      <c r="W258">
        <v>2.9999999999999996</v>
      </c>
      <c r="X258">
        <v>1</v>
      </c>
      <c r="Y258">
        <v>3.9999999999999996</v>
      </c>
      <c r="Z258">
        <v>3.9999999999999996</v>
      </c>
      <c r="AA258">
        <v>3.9999999999999996</v>
      </c>
      <c r="AB258">
        <v>3.4999999999999996</v>
      </c>
      <c r="AC258">
        <v>3.4999999999999996</v>
      </c>
      <c r="AD258">
        <v>3.4999999999999996</v>
      </c>
      <c r="AE258">
        <v>2.5</v>
      </c>
      <c r="AF258">
        <v>1</v>
      </c>
      <c r="AG258">
        <v>1.3333333333333335</v>
      </c>
      <c r="AH258">
        <v>-1</v>
      </c>
      <c r="AI258">
        <v>0.66666666666666663</v>
      </c>
      <c r="AJ258">
        <v>0.66666666666666663</v>
      </c>
      <c r="AK258">
        <v>-1</v>
      </c>
      <c r="AL258">
        <v>-1</v>
      </c>
      <c r="AM258">
        <v>-1</v>
      </c>
      <c r="AN258">
        <v>3.4999999999999996</v>
      </c>
      <c r="AO258">
        <v>-1</v>
      </c>
      <c r="AP258">
        <v>-1</v>
      </c>
      <c r="AQ258">
        <v>-1</v>
      </c>
      <c r="AR258">
        <v>1</v>
      </c>
      <c r="AS258">
        <v>-1</v>
      </c>
      <c r="AT258">
        <v>2.3333333333333335</v>
      </c>
      <c r="AU258">
        <v>2.3333333333333335</v>
      </c>
      <c r="AV258">
        <v>-1</v>
      </c>
      <c r="AW258">
        <v>1</v>
      </c>
      <c r="AX258">
        <v>1.5</v>
      </c>
      <c r="AY258">
        <v>-1</v>
      </c>
      <c r="AZ258">
        <v>-1</v>
      </c>
      <c r="BA258">
        <v>-1</v>
      </c>
      <c r="BB258">
        <v>-1</v>
      </c>
      <c r="BC258">
        <v>-1</v>
      </c>
      <c r="BD258">
        <v>3.4999999999999996</v>
      </c>
      <c r="BE258">
        <v>3.4999999999999996</v>
      </c>
      <c r="BF258">
        <v>-1</v>
      </c>
      <c r="BG258">
        <v>3.4999999999999996</v>
      </c>
      <c r="BH258">
        <v>3.4999999999999996</v>
      </c>
      <c r="BI258">
        <v>-1</v>
      </c>
      <c r="BJ258">
        <v>3.4999999999999996</v>
      </c>
      <c r="BK258">
        <v>0</v>
      </c>
      <c r="BL258">
        <v>2.5</v>
      </c>
      <c r="BM258">
        <v>1</v>
      </c>
      <c r="BN258">
        <v>1</v>
      </c>
      <c r="BO258">
        <v>1</v>
      </c>
      <c r="BP258">
        <v>-1</v>
      </c>
      <c r="BQ258">
        <v>-1</v>
      </c>
      <c r="BR258">
        <v>3.9999999999999996</v>
      </c>
      <c r="BS258">
        <v>2</v>
      </c>
      <c r="BT258">
        <v>3.9999999999999996</v>
      </c>
      <c r="BU258">
        <v>-1</v>
      </c>
      <c r="BV258">
        <v>2.4999999999999996</v>
      </c>
      <c r="BW258">
        <v>-1</v>
      </c>
      <c r="BX258">
        <v>-1</v>
      </c>
      <c r="BY258">
        <v>-1</v>
      </c>
      <c r="BZ258">
        <v>1.3333333333333335</v>
      </c>
      <c r="CA258">
        <v>1</v>
      </c>
      <c r="CB258">
        <v>3.4999999999999996</v>
      </c>
      <c r="CC258">
        <v>0.16666666666666666</v>
      </c>
      <c r="CD258">
        <v>2.833333333333333</v>
      </c>
      <c r="CE258">
        <v>2</v>
      </c>
      <c r="CF258">
        <v>3.9999999999999996</v>
      </c>
      <c r="CG258">
        <v>1.3333333333333335</v>
      </c>
      <c r="CH258">
        <v>0</v>
      </c>
      <c r="CI258">
        <v>0</v>
      </c>
      <c r="CJ258">
        <v>1.1666666666666667</v>
      </c>
      <c r="CK258">
        <v>-1</v>
      </c>
      <c r="CL258">
        <v>3.9999999999999996</v>
      </c>
      <c r="CM258">
        <v>-1</v>
      </c>
      <c r="CN258">
        <v>-1</v>
      </c>
      <c r="CO258">
        <v>3.4999999999999996</v>
      </c>
      <c r="CP258">
        <v>0</v>
      </c>
      <c r="CQ258">
        <v>1</v>
      </c>
      <c r="CR258">
        <v>3.9999999999999996</v>
      </c>
      <c r="CS258">
        <v>-1</v>
      </c>
      <c r="CT258">
        <v>-1</v>
      </c>
      <c r="CU258">
        <v>3.4999999999999996</v>
      </c>
      <c r="CV258">
        <v>2.5</v>
      </c>
      <c r="CW258">
        <v>-1</v>
      </c>
      <c r="CX258">
        <v>-1</v>
      </c>
      <c r="CY258">
        <v>1</v>
      </c>
      <c r="CZ258">
        <v>-1</v>
      </c>
      <c r="DA258">
        <v>-1</v>
      </c>
      <c r="DB258">
        <v>2</v>
      </c>
      <c r="DC258">
        <v>0</v>
      </c>
      <c r="DD258">
        <v>3.4999999999999996</v>
      </c>
      <c r="DE258">
        <v>1.8333333333333335</v>
      </c>
      <c r="DF258">
        <v>2.5</v>
      </c>
      <c r="DG258">
        <v>-1</v>
      </c>
      <c r="DH258">
        <v>2.5</v>
      </c>
      <c r="DI258">
        <v>2.9999999999999996</v>
      </c>
      <c r="DJ258">
        <v>-1</v>
      </c>
      <c r="DK258">
        <v>-1</v>
      </c>
      <c r="DL258">
        <v>3.4999999999999996</v>
      </c>
      <c r="DM258">
        <v>0.66666666666666663</v>
      </c>
      <c r="DN258">
        <v>0</v>
      </c>
      <c r="DO258">
        <v>2.5</v>
      </c>
      <c r="DP258">
        <v>1</v>
      </c>
      <c r="DQ258">
        <v>2.833333333333333</v>
      </c>
      <c r="DR258">
        <v>3.9999999999999996</v>
      </c>
      <c r="DS258">
        <v>3.4999999999999996</v>
      </c>
      <c r="DT258">
        <v>3.9999999999999996</v>
      </c>
      <c r="DU258">
        <v>1</v>
      </c>
      <c r="DV258">
        <v>1.1666666666666667</v>
      </c>
      <c r="DW258">
        <v>3.4999999999999996</v>
      </c>
      <c r="DX258">
        <v>1</v>
      </c>
      <c r="DY258">
        <v>1.8333333333333335</v>
      </c>
      <c r="DZ258">
        <v>1.1666666666666667</v>
      </c>
      <c r="EA258">
        <v>3.4999999999999996</v>
      </c>
      <c r="EB258">
        <v>-1</v>
      </c>
      <c r="EC258">
        <v>3.4999999999999996</v>
      </c>
      <c r="ED258">
        <v>1.8333333333333335</v>
      </c>
      <c r="EE258">
        <v>0.66666666666666663</v>
      </c>
      <c r="EF258">
        <v>3.4999999999999996</v>
      </c>
      <c r="EG258">
        <v>0</v>
      </c>
      <c r="EH258">
        <v>3.4999999999999996</v>
      </c>
      <c r="EI258">
        <v>2</v>
      </c>
      <c r="EJ258">
        <v>0</v>
      </c>
      <c r="EK258">
        <v>-1</v>
      </c>
      <c r="EL258">
        <v>2.1666666666666665</v>
      </c>
      <c r="EM258">
        <v>3.333333333333333</v>
      </c>
      <c r="EN258">
        <v>-1</v>
      </c>
      <c r="EO258">
        <v>3.4999999999999996</v>
      </c>
      <c r="EP258">
        <v>3.4999999999999996</v>
      </c>
      <c r="EQ258">
        <v>1.6666666666666667</v>
      </c>
      <c r="ER258">
        <v>-1</v>
      </c>
      <c r="ES258">
        <v>-1</v>
      </c>
      <c r="ET258">
        <v>-1</v>
      </c>
      <c r="EU258">
        <v>-1</v>
      </c>
      <c r="EV258">
        <v>-1</v>
      </c>
      <c r="EW258">
        <v>3.4999999999999996</v>
      </c>
      <c r="EX258">
        <v>2.333333333333333</v>
      </c>
      <c r="EY258">
        <v>3.4999999999999996</v>
      </c>
      <c r="EZ258">
        <v>2.9999999999999996</v>
      </c>
      <c r="FA258">
        <v>2.333333333333333</v>
      </c>
      <c r="FB258">
        <v>1</v>
      </c>
      <c r="FC258">
        <v>3.333333333333333</v>
      </c>
      <c r="FD258">
        <v>1.6666666666666667</v>
      </c>
      <c r="FE258">
        <v>3.9999999999999996</v>
      </c>
      <c r="FF258">
        <v>3.9999999999999996</v>
      </c>
      <c r="FG258">
        <v>3.4999999999999996</v>
      </c>
      <c r="FH258">
        <v>2.1666666666666665</v>
      </c>
      <c r="FI258">
        <v>-1</v>
      </c>
      <c r="FJ258">
        <v>2.333333333333333</v>
      </c>
      <c r="FK258">
        <v>0.16666666666666666</v>
      </c>
      <c r="FL258">
        <v>1.3333333333333335</v>
      </c>
      <c r="FM258">
        <v>0</v>
      </c>
      <c r="FN258">
        <v>3</v>
      </c>
      <c r="FO258">
        <v>2.1666666666666665</v>
      </c>
      <c r="FP258">
        <v>2.6666666666666665</v>
      </c>
      <c r="FQ258">
        <v>3</v>
      </c>
      <c r="FR258">
        <v>3</v>
      </c>
      <c r="FS258">
        <v>3</v>
      </c>
      <c r="FT258">
        <v>3</v>
      </c>
      <c r="FU258">
        <v>1.5</v>
      </c>
      <c r="FV258">
        <v>1</v>
      </c>
      <c r="FW258">
        <v>3.4999999999999996</v>
      </c>
      <c r="FX258">
        <v>3.4999999999999996</v>
      </c>
      <c r="FY258">
        <v>2.5</v>
      </c>
      <c r="FZ258">
        <v>1.1666666666666667</v>
      </c>
      <c r="GA258">
        <v>3.4999999999999996</v>
      </c>
      <c r="GB258">
        <v>3.9999999999999996</v>
      </c>
      <c r="GC258">
        <v>2</v>
      </c>
      <c r="GD258">
        <v>1</v>
      </c>
      <c r="GE258">
        <v>2</v>
      </c>
      <c r="GF258">
        <v>2.4999999999999996</v>
      </c>
      <c r="GG258">
        <v>1.5000000000000002</v>
      </c>
      <c r="GH258">
        <v>3.9999999999999996</v>
      </c>
      <c r="GI258">
        <v>1.1666666666666667</v>
      </c>
      <c r="GJ258">
        <v>3.9999999999999996</v>
      </c>
      <c r="GK258">
        <v>3.9999999999999996</v>
      </c>
      <c r="GL258">
        <v>2.4999999999999996</v>
      </c>
      <c r="GM258">
        <v>1.5</v>
      </c>
      <c r="GN258">
        <v>3.9999999999999996</v>
      </c>
      <c r="GO258">
        <v>3.9999999999999996</v>
      </c>
      <c r="GP258">
        <v>3</v>
      </c>
      <c r="GQ258">
        <v>1.3333333333333335</v>
      </c>
      <c r="GR258">
        <v>-1</v>
      </c>
      <c r="GS258">
        <v>3.4999999999999996</v>
      </c>
      <c r="GT258">
        <v>2.9999999999999996</v>
      </c>
      <c r="GU258">
        <v>3.9999999999999996</v>
      </c>
      <c r="GV258">
        <v>3.9999999999999996</v>
      </c>
      <c r="GW258">
        <v>3.9999999999999996</v>
      </c>
      <c r="GX258">
        <v>3.9999999999999996</v>
      </c>
      <c r="GY258">
        <v>3.9999999999999996</v>
      </c>
      <c r="GZ258">
        <v>3.9999999999999996</v>
      </c>
      <c r="HA258">
        <v>3.9999999999999996</v>
      </c>
      <c r="HB258">
        <v>2</v>
      </c>
      <c r="HC258">
        <v>3.4999999999999996</v>
      </c>
      <c r="HD258">
        <v>3.9999999999999996</v>
      </c>
      <c r="HE258">
        <v>3.9999999999999996</v>
      </c>
      <c r="HF258">
        <v>3.4999999999999996</v>
      </c>
      <c r="HG258">
        <v>3.9999999999999996</v>
      </c>
      <c r="HH258">
        <v>3.9999999999999996</v>
      </c>
      <c r="HI258">
        <v>2</v>
      </c>
      <c r="HJ258">
        <v>2.9999999999999996</v>
      </c>
      <c r="HK258">
        <v>-1</v>
      </c>
      <c r="HL258">
        <v>2.5</v>
      </c>
      <c r="HM258">
        <v>-1</v>
      </c>
      <c r="HN258">
        <v>0.66666666666666663</v>
      </c>
      <c r="HO258">
        <v>0.66666666666666663</v>
      </c>
      <c r="HP258">
        <v>-1</v>
      </c>
      <c r="HQ258">
        <v>0</v>
      </c>
      <c r="HR258">
        <v>3.9999999999999996</v>
      </c>
      <c r="HS258">
        <v>0</v>
      </c>
      <c r="HT258">
        <v>3.9999999999999996</v>
      </c>
      <c r="HU258">
        <v>3.9999999999999996</v>
      </c>
      <c r="HV258">
        <v>3.9999999999999996</v>
      </c>
      <c r="HW258">
        <v>3.9999999999999996</v>
      </c>
      <c r="HX258">
        <v>3.9999999999999996</v>
      </c>
      <c r="HY258">
        <v>3.9999999999999996</v>
      </c>
      <c r="HZ258">
        <v>3.9999999999999996</v>
      </c>
      <c r="IA258">
        <v>2.9999999999999996</v>
      </c>
      <c r="IB258">
        <v>1.3333333333333335</v>
      </c>
      <c r="IC258">
        <v>0.5</v>
      </c>
      <c r="ID258">
        <v>-1</v>
      </c>
      <c r="IE258">
        <v>3.4999999999999996</v>
      </c>
      <c r="IF258">
        <v>2.5</v>
      </c>
      <c r="IG258">
        <v>0.83333333333333326</v>
      </c>
      <c r="IH258">
        <v>1.1666666666666667</v>
      </c>
      <c r="II258">
        <v>2.9999999999999996</v>
      </c>
      <c r="IJ258">
        <v>1.1666666666666667</v>
      </c>
      <c r="IK258">
        <v>1</v>
      </c>
      <c r="IL258">
        <v>2.1666666666666665</v>
      </c>
      <c r="IM258">
        <v>3.9999999999999996</v>
      </c>
      <c r="IN258">
        <v>3.9999999999999996</v>
      </c>
      <c r="IO258">
        <v>2.9999999999999996</v>
      </c>
      <c r="IP258">
        <v>2</v>
      </c>
      <c r="IQ258">
        <v>3.9999999999999996</v>
      </c>
      <c r="IR258">
        <v>2</v>
      </c>
      <c r="IS258">
        <v>3.4999999999999996</v>
      </c>
      <c r="IT258">
        <v>3.4999999999999996</v>
      </c>
      <c r="IU258">
        <v>1.1666666666666667</v>
      </c>
      <c r="IV258">
        <v>3.4999999999999996</v>
      </c>
      <c r="IW258">
        <v>2.5</v>
      </c>
      <c r="IX258">
        <v>0</v>
      </c>
    </row>
    <row r="259" spans="1:272" x14ac:dyDescent="0.35">
      <c r="A259" t="s">
        <v>169</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c r="Z259">
        <v>1</v>
      </c>
      <c r="AA259">
        <v>1</v>
      </c>
      <c r="AB259">
        <v>-1</v>
      </c>
      <c r="AC259">
        <v>-1</v>
      </c>
      <c r="AD259">
        <v>-1</v>
      </c>
      <c r="AE259">
        <v>-1</v>
      </c>
      <c r="AF259">
        <v>-1</v>
      </c>
      <c r="AG259">
        <v>-1</v>
      </c>
      <c r="AH259">
        <v>-1</v>
      </c>
      <c r="AI259">
        <v>-1</v>
      </c>
      <c r="AJ259">
        <v>-1</v>
      </c>
      <c r="AK259">
        <v>-1</v>
      </c>
      <c r="AL259">
        <v>-1</v>
      </c>
      <c r="AM259">
        <v>-1</v>
      </c>
      <c r="AN259">
        <v>0</v>
      </c>
      <c r="AO259">
        <v>-1</v>
      </c>
      <c r="AP259">
        <v>-1</v>
      </c>
      <c r="AQ259">
        <v>-1</v>
      </c>
      <c r="AR259">
        <v>-1</v>
      </c>
      <c r="AS259">
        <v>-1</v>
      </c>
      <c r="AT259">
        <v>-1</v>
      </c>
      <c r="AU259">
        <v>-1</v>
      </c>
      <c r="AV259">
        <v>-1</v>
      </c>
      <c r="AW259">
        <v>-1</v>
      </c>
      <c r="AX259">
        <v>-1</v>
      </c>
      <c r="AY259">
        <v>-1</v>
      </c>
      <c r="AZ259">
        <v>-1</v>
      </c>
      <c r="BA259">
        <v>-1</v>
      </c>
      <c r="BB259">
        <v>-1</v>
      </c>
      <c r="BC259">
        <v>-1</v>
      </c>
      <c r="BD259">
        <v>-1</v>
      </c>
      <c r="BE259">
        <v>-1</v>
      </c>
      <c r="BF259">
        <v>-1</v>
      </c>
      <c r="BG259">
        <v>-1</v>
      </c>
      <c r="BH259">
        <v>-1</v>
      </c>
      <c r="BI259">
        <v>-1</v>
      </c>
      <c r="BJ259">
        <v>0</v>
      </c>
      <c r="BK259">
        <v>-1</v>
      </c>
      <c r="BL259">
        <v>-1</v>
      </c>
      <c r="BM259">
        <v>-1</v>
      </c>
      <c r="BN259">
        <v>-1</v>
      </c>
      <c r="BO259">
        <v>-1</v>
      </c>
      <c r="BP259">
        <v>-1</v>
      </c>
      <c r="BQ259">
        <v>-1</v>
      </c>
      <c r="BR259">
        <v>-1</v>
      </c>
      <c r="BS259">
        <v>-1</v>
      </c>
      <c r="BT259">
        <v>-1</v>
      </c>
      <c r="BU259">
        <v>-1</v>
      </c>
      <c r="BV259">
        <v>-1</v>
      </c>
      <c r="BW259">
        <v>-1</v>
      </c>
      <c r="BX259">
        <v>-1</v>
      </c>
      <c r="BY259">
        <v>-1</v>
      </c>
      <c r="BZ259">
        <v>-1</v>
      </c>
      <c r="CA259">
        <v>-1</v>
      </c>
      <c r="CB259">
        <v>-1</v>
      </c>
      <c r="CC259">
        <v>-1</v>
      </c>
      <c r="CD259">
        <v>-1</v>
      </c>
      <c r="CE259">
        <v>-1</v>
      </c>
      <c r="CF259">
        <v>-1</v>
      </c>
      <c r="CG259">
        <v>-1</v>
      </c>
      <c r="CH259">
        <v>-1</v>
      </c>
      <c r="CI259">
        <v>-1</v>
      </c>
      <c r="CJ259">
        <v>-1</v>
      </c>
      <c r="CK259">
        <v>-1</v>
      </c>
      <c r="CL259">
        <v>-1</v>
      </c>
      <c r="CM259">
        <v>-1</v>
      </c>
      <c r="CN259">
        <v>-1</v>
      </c>
      <c r="CO259">
        <v>-1</v>
      </c>
      <c r="CP259">
        <v>-1</v>
      </c>
      <c r="CQ259">
        <v>-1</v>
      </c>
      <c r="CR259">
        <v>-1</v>
      </c>
      <c r="CS259">
        <v>-1</v>
      </c>
      <c r="CT259">
        <v>-1</v>
      </c>
      <c r="CU259">
        <v>0</v>
      </c>
      <c r="CV259">
        <v>-1</v>
      </c>
      <c r="CW259">
        <v>-1</v>
      </c>
      <c r="CX259">
        <v>-1</v>
      </c>
      <c r="CY259">
        <v>-1</v>
      </c>
      <c r="CZ259">
        <v>-1</v>
      </c>
      <c r="DA259">
        <v>-1</v>
      </c>
      <c r="DB259">
        <v>-1</v>
      </c>
      <c r="DC259">
        <v>-1</v>
      </c>
      <c r="DD259">
        <v>-1</v>
      </c>
      <c r="DE259">
        <v>-1</v>
      </c>
      <c r="DF259">
        <v>-1</v>
      </c>
      <c r="DG259">
        <v>-1</v>
      </c>
      <c r="DH259">
        <v>-1</v>
      </c>
      <c r="DI259">
        <v>-1</v>
      </c>
      <c r="DJ259">
        <v>-1</v>
      </c>
      <c r="DK259">
        <v>-1</v>
      </c>
      <c r="DL259">
        <v>-1</v>
      </c>
      <c r="DM259">
        <v>-1</v>
      </c>
      <c r="DN259">
        <v>-1</v>
      </c>
      <c r="DO259">
        <v>-1</v>
      </c>
      <c r="DP259">
        <v>-1</v>
      </c>
      <c r="DQ259">
        <v>-1</v>
      </c>
      <c r="DR259">
        <v>-1</v>
      </c>
      <c r="DS259">
        <v>-1</v>
      </c>
      <c r="DT259">
        <v>-1</v>
      </c>
      <c r="DU259">
        <v>-1</v>
      </c>
      <c r="DV259">
        <v>-1</v>
      </c>
      <c r="DW259">
        <v>-1</v>
      </c>
      <c r="DX259">
        <v>-1</v>
      </c>
      <c r="DY259">
        <v>-1</v>
      </c>
      <c r="DZ259">
        <v>-1</v>
      </c>
      <c r="EA259">
        <v>-1</v>
      </c>
      <c r="EB259">
        <v>-1</v>
      </c>
      <c r="EC259">
        <v>-1</v>
      </c>
      <c r="ED259">
        <v>-1</v>
      </c>
      <c r="EE259">
        <v>-1</v>
      </c>
      <c r="EF259">
        <v>-1</v>
      </c>
      <c r="EG259">
        <v>-1</v>
      </c>
      <c r="EH259">
        <v>-1</v>
      </c>
      <c r="EI259">
        <v>-1</v>
      </c>
      <c r="EJ259">
        <v>-1</v>
      </c>
      <c r="EK259">
        <v>-1</v>
      </c>
      <c r="EL259">
        <v>2</v>
      </c>
      <c r="EM259">
        <v>-1</v>
      </c>
      <c r="EN259">
        <v>-1</v>
      </c>
      <c r="EO259">
        <v>-1</v>
      </c>
      <c r="EP259">
        <v>-1</v>
      </c>
      <c r="EQ259">
        <v>-1</v>
      </c>
      <c r="ER259">
        <v>-1</v>
      </c>
      <c r="ES259">
        <v>-1</v>
      </c>
      <c r="ET259">
        <v>-1</v>
      </c>
      <c r="EU259">
        <v>-1</v>
      </c>
      <c r="EV259">
        <v>-1</v>
      </c>
      <c r="EW259">
        <v>-1</v>
      </c>
      <c r="EX259">
        <v>-1</v>
      </c>
      <c r="EY259">
        <v>1</v>
      </c>
      <c r="EZ259">
        <v>-1</v>
      </c>
      <c r="FA259">
        <v>-1</v>
      </c>
      <c r="FB259">
        <v>-1</v>
      </c>
      <c r="FC259">
        <v>-1</v>
      </c>
      <c r="FD259">
        <v>-1</v>
      </c>
      <c r="FE259">
        <v>1</v>
      </c>
      <c r="FF259">
        <v>1</v>
      </c>
      <c r="FG259">
        <v>1</v>
      </c>
      <c r="FH259">
        <v>2</v>
      </c>
      <c r="FI259">
        <v>-1</v>
      </c>
      <c r="FJ259">
        <v>-1</v>
      </c>
      <c r="FK259">
        <v>-1</v>
      </c>
      <c r="FL259">
        <v>-1</v>
      </c>
      <c r="FM259">
        <v>-1</v>
      </c>
      <c r="FN259">
        <v>-1</v>
      </c>
      <c r="FO259">
        <v>2</v>
      </c>
      <c r="FP259">
        <v>2</v>
      </c>
      <c r="FQ259">
        <v>-1</v>
      </c>
      <c r="FR259">
        <v>-1</v>
      </c>
      <c r="FS259">
        <v>-1</v>
      </c>
      <c r="FT259">
        <v>-1</v>
      </c>
      <c r="FU259">
        <v>-1</v>
      </c>
      <c r="FV259">
        <v>-1</v>
      </c>
      <c r="FW259">
        <v>-1</v>
      </c>
      <c r="FX259">
        <v>-1</v>
      </c>
      <c r="FY259">
        <v>-1</v>
      </c>
      <c r="FZ259">
        <v>-1</v>
      </c>
      <c r="GA259">
        <v>-1</v>
      </c>
      <c r="GB259">
        <v>0</v>
      </c>
      <c r="GC259">
        <v>-1</v>
      </c>
      <c r="GD259">
        <v>-1</v>
      </c>
      <c r="GE259">
        <v>-1</v>
      </c>
      <c r="GF259">
        <v>-1</v>
      </c>
      <c r="GG259">
        <v>-1</v>
      </c>
      <c r="GH259">
        <v>0</v>
      </c>
      <c r="GI259">
        <v>-1</v>
      </c>
      <c r="GJ259">
        <v>0</v>
      </c>
      <c r="GK259">
        <v>0</v>
      </c>
      <c r="GL259">
        <v>-1</v>
      </c>
      <c r="GM259">
        <v>-1</v>
      </c>
      <c r="GN259">
        <v>-1</v>
      </c>
      <c r="GO259">
        <v>-1</v>
      </c>
      <c r="GP259">
        <v>-1</v>
      </c>
      <c r="GQ259">
        <v>-1</v>
      </c>
      <c r="GR259">
        <v>-1</v>
      </c>
      <c r="GS259">
        <v>-1</v>
      </c>
      <c r="GT259">
        <v>0</v>
      </c>
      <c r="GU259">
        <v>0</v>
      </c>
      <c r="GV259">
        <v>0</v>
      </c>
      <c r="GW259">
        <v>0</v>
      </c>
      <c r="GX259">
        <v>0</v>
      </c>
      <c r="GY259">
        <v>0</v>
      </c>
      <c r="GZ259">
        <v>-1</v>
      </c>
      <c r="HA259">
        <v>0</v>
      </c>
      <c r="HB259">
        <v>-1</v>
      </c>
      <c r="HC259">
        <v>-1</v>
      </c>
      <c r="HD259">
        <v>0</v>
      </c>
      <c r="HE259">
        <v>0</v>
      </c>
      <c r="HF259">
        <v>0</v>
      </c>
      <c r="HG259">
        <v>0</v>
      </c>
      <c r="HH259">
        <v>1</v>
      </c>
      <c r="HI259">
        <v>-1</v>
      </c>
      <c r="HJ259">
        <v>-1</v>
      </c>
      <c r="HK259">
        <v>-1</v>
      </c>
      <c r="HL259">
        <v>-1</v>
      </c>
      <c r="HM259">
        <v>-1</v>
      </c>
      <c r="HN259">
        <v>-1</v>
      </c>
      <c r="HO259">
        <v>-1</v>
      </c>
      <c r="HP259">
        <v>-1</v>
      </c>
      <c r="HQ259">
        <v>-1</v>
      </c>
      <c r="HR259">
        <v>-1</v>
      </c>
      <c r="HS259">
        <v>-1</v>
      </c>
      <c r="HT259">
        <v>0</v>
      </c>
      <c r="HU259">
        <v>-1</v>
      </c>
      <c r="HV259">
        <v>0</v>
      </c>
      <c r="HW259">
        <v>0</v>
      </c>
      <c r="HX259">
        <v>0</v>
      </c>
      <c r="HY259">
        <v>-1</v>
      </c>
      <c r="HZ259">
        <v>-1</v>
      </c>
      <c r="IA259">
        <v>-1</v>
      </c>
      <c r="IB259">
        <v>-1</v>
      </c>
      <c r="IC259">
        <v>-1</v>
      </c>
      <c r="ID259">
        <v>-1</v>
      </c>
      <c r="IE259">
        <v>-1</v>
      </c>
      <c r="IF259">
        <v>-1</v>
      </c>
      <c r="IG259">
        <v>-1</v>
      </c>
      <c r="IH259">
        <v>-1</v>
      </c>
      <c r="II259">
        <v>-1</v>
      </c>
      <c r="IJ259">
        <v>-1</v>
      </c>
      <c r="IK259">
        <v>-1</v>
      </c>
      <c r="IL259">
        <v>-1</v>
      </c>
      <c r="IM259">
        <v>0</v>
      </c>
      <c r="IN259">
        <v>0</v>
      </c>
      <c r="IO259">
        <v>-1</v>
      </c>
      <c r="IP259">
        <v>-1</v>
      </c>
      <c r="IQ259">
        <v>2</v>
      </c>
      <c r="IR259">
        <v>-1</v>
      </c>
      <c r="IS259">
        <v>-1</v>
      </c>
      <c r="IT259">
        <v>-1</v>
      </c>
      <c r="IU259">
        <v>-1</v>
      </c>
      <c r="IV259">
        <v>0</v>
      </c>
      <c r="IW259">
        <v>-1</v>
      </c>
      <c r="IX259">
        <v>-1</v>
      </c>
      <c r="IY259">
        <v>0</v>
      </c>
    </row>
    <row r="260" spans="1:272" x14ac:dyDescent="0.35">
      <c r="A260" t="s">
        <v>1081</v>
      </c>
      <c r="B260">
        <v>3.4999999999999996</v>
      </c>
      <c r="C260">
        <v>3.9999999999999996</v>
      </c>
      <c r="D260">
        <v>3.9999999999999996</v>
      </c>
      <c r="E260">
        <v>1</v>
      </c>
      <c r="F260">
        <v>0.66666666666666663</v>
      </c>
      <c r="G260">
        <v>0.5</v>
      </c>
      <c r="H260">
        <v>0</v>
      </c>
      <c r="I260">
        <v>3.9999999999999996</v>
      </c>
      <c r="J260">
        <v>2.3333333333333335</v>
      </c>
      <c r="K260">
        <v>-1</v>
      </c>
      <c r="L260">
        <v>3.9999999999999996</v>
      </c>
      <c r="M260">
        <v>3.9999999999999996</v>
      </c>
      <c r="N260">
        <v>1.1666666666666667</v>
      </c>
      <c r="O260">
        <v>3.9999999999999996</v>
      </c>
      <c r="P260">
        <v>3.9999999999999996</v>
      </c>
      <c r="Q260">
        <v>1.5</v>
      </c>
      <c r="R260">
        <v>-1</v>
      </c>
      <c r="S260">
        <v>3.9999999999999996</v>
      </c>
      <c r="T260">
        <v>3.9999999999999996</v>
      </c>
      <c r="U260">
        <v>3.9999999999999996</v>
      </c>
      <c r="V260">
        <v>3.4999999999999996</v>
      </c>
      <c r="W260">
        <v>2.9999999999999996</v>
      </c>
      <c r="X260">
        <v>0</v>
      </c>
      <c r="Y260">
        <v>3.9999999999999996</v>
      </c>
      <c r="Z260">
        <v>3.9999999999999996</v>
      </c>
      <c r="AA260">
        <v>3.9999999999999996</v>
      </c>
      <c r="AB260">
        <v>3.4999999999999996</v>
      </c>
      <c r="AC260">
        <v>3.4999999999999996</v>
      </c>
      <c r="AD260">
        <v>3.4999999999999996</v>
      </c>
      <c r="AE260">
        <v>2.5</v>
      </c>
      <c r="AF260">
        <v>1</v>
      </c>
      <c r="AG260">
        <v>1.3333333333333335</v>
      </c>
      <c r="AH260">
        <v>-1</v>
      </c>
      <c r="AI260">
        <v>-1</v>
      </c>
      <c r="AJ260">
        <v>-1</v>
      </c>
      <c r="AK260">
        <v>-1</v>
      </c>
      <c r="AL260">
        <v>-1</v>
      </c>
      <c r="AM260">
        <v>-1</v>
      </c>
      <c r="AN260">
        <v>3.4999999999999996</v>
      </c>
      <c r="AO260">
        <v>-1</v>
      </c>
      <c r="AP260">
        <v>-1</v>
      </c>
      <c r="AQ260">
        <v>-1</v>
      </c>
      <c r="AR260">
        <v>1</v>
      </c>
      <c r="AS260">
        <v>-1</v>
      </c>
      <c r="AT260">
        <v>2.3333333333333335</v>
      </c>
      <c r="AU260">
        <v>2.3333333333333335</v>
      </c>
      <c r="AV260">
        <v>-1</v>
      </c>
      <c r="AW260">
        <v>0</v>
      </c>
      <c r="AX260">
        <v>1.5</v>
      </c>
      <c r="AY260">
        <v>-1</v>
      </c>
      <c r="AZ260">
        <v>-1</v>
      </c>
      <c r="BA260">
        <v>-1</v>
      </c>
      <c r="BB260">
        <v>-1</v>
      </c>
      <c r="BC260">
        <v>-1</v>
      </c>
      <c r="BD260">
        <v>2.5</v>
      </c>
      <c r="BE260">
        <v>3.4999999999999996</v>
      </c>
      <c r="BF260">
        <v>-1</v>
      </c>
      <c r="BG260">
        <v>3.4999999999999996</v>
      </c>
      <c r="BH260">
        <v>3.4999999999999996</v>
      </c>
      <c r="BI260">
        <v>-1</v>
      </c>
      <c r="BJ260">
        <v>3.4999999999999996</v>
      </c>
      <c r="BK260">
        <v>-1</v>
      </c>
      <c r="BL260">
        <v>2.5</v>
      </c>
      <c r="BM260">
        <v>1</v>
      </c>
      <c r="BN260">
        <v>0</v>
      </c>
      <c r="BO260">
        <v>0</v>
      </c>
      <c r="BP260">
        <v>-1</v>
      </c>
      <c r="BQ260">
        <v>-1</v>
      </c>
      <c r="BR260">
        <v>3</v>
      </c>
      <c r="BS260">
        <v>2</v>
      </c>
      <c r="BT260">
        <v>3.9999999999999996</v>
      </c>
      <c r="BU260">
        <v>-1</v>
      </c>
      <c r="BV260">
        <v>1.5000000000000002</v>
      </c>
      <c r="BW260">
        <v>-1</v>
      </c>
      <c r="BX260">
        <v>-1</v>
      </c>
      <c r="BY260">
        <v>-1</v>
      </c>
      <c r="BZ260">
        <v>1.3333333333333335</v>
      </c>
      <c r="CA260">
        <v>0</v>
      </c>
      <c r="CB260">
        <v>3.4999999999999996</v>
      </c>
      <c r="CC260">
        <v>-1</v>
      </c>
      <c r="CD260">
        <v>2.833333333333333</v>
      </c>
      <c r="CE260">
        <v>2</v>
      </c>
      <c r="CF260">
        <v>3.9999999999999996</v>
      </c>
      <c r="CG260">
        <v>1.3333333333333335</v>
      </c>
      <c r="CH260">
        <v>-1</v>
      </c>
      <c r="CI260">
        <v>-1</v>
      </c>
      <c r="CJ260">
        <v>0.16666666666666666</v>
      </c>
      <c r="CK260">
        <v>-1</v>
      </c>
      <c r="CL260">
        <v>3</v>
      </c>
      <c r="CM260">
        <v>-1</v>
      </c>
      <c r="CN260">
        <v>-1</v>
      </c>
      <c r="CO260">
        <v>2.5</v>
      </c>
      <c r="CP260">
        <v>-1</v>
      </c>
      <c r="CQ260">
        <v>0</v>
      </c>
      <c r="CR260">
        <v>3.9999999999999996</v>
      </c>
      <c r="CS260">
        <v>-1</v>
      </c>
      <c r="CT260">
        <v>-1</v>
      </c>
      <c r="CU260">
        <v>3.4999999999999996</v>
      </c>
      <c r="CV260">
        <v>1.5</v>
      </c>
      <c r="CW260">
        <v>-1</v>
      </c>
      <c r="CX260">
        <v>-1</v>
      </c>
      <c r="CY260">
        <v>0</v>
      </c>
      <c r="CZ260">
        <v>-1</v>
      </c>
      <c r="DA260">
        <v>-1</v>
      </c>
      <c r="DB260">
        <v>2</v>
      </c>
      <c r="DC260">
        <v>-1</v>
      </c>
      <c r="DD260">
        <v>3.4999999999999996</v>
      </c>
      <c r="DE260">
        <v>1.8333333333333335</v>
      </c>
      <c r="DF260">
        <v>2.5</v>
      </c>
      <c r="DG260">
        <v>-1</v>
      </c>
      <c r="DH260">
        <v>2.5</v>
      </c>
      <c r="DI260">
        <v>2</v>
      </c>
      <c r="DJ260">
        <v>-1</v>
      </c>
      <c r="DK260">
        <v>-1</v>
      </c>
      <c r="DL260">
        <v>2.5</v>
      </c>
      <c r="DM260">
        <v>-1</v>
      </c>
      <c r="DN260">
        <v>-1</v>
      </c>
      <c r="DO260">
        <v>2.5</v>
      </c>
      <c r="DP260">
        <v>0</v>
      </c>
      <c r="DQ260">
        <v>1.8333333333333335</v>
      </c>
      <c r="DR260">
        <v>3.9999999999999996</v>
      </c>
      <c r="DS260">
        <v>3.4999999999999996</v>
      </c>
      <c r="DT260">
        <v>3</v>
      </c>
      <c r="DU260">
        <v>0</v>
      </c>
      <c r="DV260">
        <v>0.16666666666666666</v>
      </c>
      <c r="DW260">
        <v>3.4999999999999996</v>
      </c>
      <c r="DX260">
        <v>0</v>
      </c>
      <c r="DY260">
        <v>1.8333333333333335</v>
      </c>
      <c r="DZ260">
        <v>1.1666666666666667</v>
      </c>
      <c r="EA260">
        <v>3.4999999999999996</v>
      </c>
      <c r="EB260">
        <v>-1</v>
      </c>
      <c r="EC260">
        <v>3.4999999999999996</v>
      </c>
      <c r="ED260">
        <v>0.83333333333333326</v>
      </c>
      <c r="EE260">
        <v>-1</v>
      </c>
      <c r="EF260">
        <v>3.4999999999999996</v>
      </c>
      <c r="EG260">
        <v>-1</v>
      </c>
      <c r="EH260">
        <v>3.4999999999999996</v>
      </c>
      <c r="EI260">
        <v>1</v>
      </c>
      <c r="EJ260">
        <v>-1</v>
      </c>
      <c r="EK260">
        <v>-1</v>
      </c>
      <c r="EL260">
        <v>2.1666666666666665</v>
      </c>
      <c r="EM260">
        <v>2.3333333333333335</v>
      </c>
      <c r="EN260">
        <v>-1</v>
      </c>
      <c r="EO260">
        <v>3.4999999999999996</v>
      </c>
      <c r="EP260">
        <v>3.4999999999999996</v>
      </c>
      <c r="EQ260">
        <v>1.6666666666666667</v>
      </c>
      <c r="ER260">
        <v>-1</v>
      </c>
      <c r="ES260">
        <v>-1</v>
      </c>
      <c r="ET260">
        <v>-1</v>
      </c>
      <c r="EU260">
        <v>-1</v>
      </c>
      <c r="EV260">
        <v>-1</v>
      </c>
      <c r="EW260">
        <v>3.4999999999999996</v>
      </c>
      <c r="EX260">
        <v>2.333333333333333</v>
      </c>
      <c r="EY260">
        <v>3.4999999999999996</v>
      </c>
      <c r="EZ260">
        <v>2.9999999999999996</v>
      </c>
      <c r="FA260">
        <v>2.333333333333333</v>
      </c>
      <c r="FB260">
        <v>1</v>
      </c>
      <c r="FC260">
        <v>2.3333333333333335</v>
      </c>
      <c r="FD260">
        <v>1.6666666666666667</v>
      </c>
      <c r="FE260">
        <v>3.9999999999999996</v>
      </c>
      <c r="FF260">
        <v>3.9999999999999996</v>
      </c>
      <c r="FG260">
        <v>3.4999999999999996</v>
      </c>
      <c r="FH260">
        <v>2.1666666666666665</v>
      </c>
      <c r="FI260">
        <v>-1</v>
      </c>
      <c r="FJ260">
        <v>2.333333333333333</v>
      </c>
      <c r="FK260">
        <v>-1</v>
      </c>
      <c r="FL260">
        <v>1.3333333333333335</v>
      </c>
      <c r="FM260">
        <v>-1</v>
      </c>
      <c r="FN260">
        <v>3</v>
      </c>
      <c r="FO260">
        <v>2.1666666666666665</v>
      </c>
      <c r="FP260">
        <v>2.6666666666666665</v>
      </c>
      <c r="FQ260">
        <v>3</v>
      </c>
      <c r="FR260">
        <v>3</v>
      </c>
      <c r="FS260">
        <v>3</v>
      </c>
      <c r="FT260">
        <v>3</v>
      </c>
      <c r="FU260">
        <v>0.5</v>
      </c>
      <c r="FV260">
        <v>0</v>
      </c>
      <c r="FW260">
        <v>3.4999999999999996</v>
      </c>
      <c r="FX260">
        <v>3.4999999999999996</v>
      </c>
      <c r="FY260">
        <v>2.5</v>
      </c>
      <c r="FZ260">
        <v>0.16666666666666666</v>
      </c>
      <c r="GA260">
        <v>3.4999999999999996</v>
      </c>
      <c r="GB260">
        <v>3.9999999999999996</v>
      </c>
      <c r="GC260">
        <v>2</v>
      </c>
      <c r="GD260">
        <v>1</v>
      </c>
      <c r="GE260">
        <v>2</v>
      </c>
      <c r="GF260">
        <v>1.5000000000000002</v>
      </c>
      <c r="GG260">
        <v>1.5000000000000002</v>
      </c>
      <c r="GH260">
        <v>3.9999999999999996</v>
      </c>
      <c r="GI260">
        <v>1.1666666666666667</v>
      </c>
      <c r="GJ260">
        <v>3.9999999999999996</v>
      </c>
      <c r="GK260">
        <v>3.9999999999999996</v>
      </c>
      <c r="GL260">
        <v>2.4999999999999996</v>
      </c>
      <c r="GM260">
        <v>1.5</v>
      </c>
      <c r="GN260">
        <v>3.9999999999999996</v>
      </c>
      <c r="GO260">
        <v>3</v>
      </c>
      <c r="GP260">
        <v>3</v>
      </c>
      <c r="GQ260">
        <v>0.33333333333333331</v>
      </c>
      <c r="GR260">
        <v>-1</v>
      </c>
      <c r="GS260">
        <v>3.4999999999999996</v>
      </c>
      <c r="GT260">
        <v>2.9999999999999996</v>
      </c>
      <c r="GU260">
        <v>3.9999999999999996</v>
      </c>
      <c r="GV260">
        <v>3.9999999999999996</v>
      </c>
      <c r="GW260">
        <v>3.9999999999999996</v>
      </c>
      <c r="GX260">
        <v>3.9999999999999996</v>
      </c>
      <c r="GY260">
        <v>3.9999999999999996</v>
      </c>
      <c r="GZ260">
        <v>3.9999999999999996</v>
      </c>
      <c r="HA260">
        <v>3.9999999999999996</v>
      </c>
      <c r="HB260">
        <v>1</v>
      </c>
      <c r="HC260">
        <v>3.4999999999999996</v>
      </c>
      <c r="HD260">
        <v>3.9999999999999996</v>
      </c>
      <c r="HE260">
        <v>3.9999999999999996</v>
      </c>
      <c r="HF260">
        <v>3.4999999999999996</v>
      </c>
      <c r="HG260">
        <v>3.9999999999999996</v>
      </c>
      <c r="HH260">
        <v>3.9999999999999996</v>
      </c>
      <c r="HI260">
        <v>2</v>
      </c>
      <c r="HJ260">
        <v>2.9999999999999996</v>
      </c>
      <c r="HK260">
        <v>-1</v>
      </c>
      <c r="HL260">
        <v>2.5</v>
      </c>
      <c r="HM260">
        <v>-1</v>
      </c>
      <c r="HN260">
        <v>-1</v>
      </c>
      <c r="HO260">
        <v>-1</v>
      </c>
      <c r="HP260">
        <v>-1</v>
      </c>
      <c r="HQ260">
        <v>-1</v>
      </c>
      <c r="HR260">
        <v>3.9999999999999996</v>
      </c>
      <c r="HS260">
        <v>-1</v>
      </c>
      <c r="HT260">
        <v>3.9999999999999996</v>
      </c>
      <c r="HU260">
        <v>3.9999999999999996</v>
      </c>
      <c r="HV260">
        <v>3.9999999999999996</v>
      </c>
      <c r="HW260">
        <v>3.9999999999999996</v>
      </c>
      <c r="HX260">
        <v>3.9999999999999996</v>
      </c>
      <c r="HY260">
        <v>3.9999999999999996</v>
      </c>
      <c r="HZ260">
        <v>3.9999999999999996</v>
      </c>
      <c r="IA260">
        <v>2.9999999999999996</v>
      </c>
      <c r="IB260">
        <v>1.3333333333333335</v>
      </c>
      <c r="IC260">
        <v>-1</v>
      </c>
      <c r="ID260">
        <v>-1</v>
      </c>
      <c r="IE260">
        <v>3.4999999999999996</v>
      </c>
      <c r="IF260">
        <v>2.5</v>
      </c>
      <c r="IG260">
        <v>-1</v>
      </c>
      <c r="IH260">
        <v>1.1666666666666667</v>
      </c>
      <c r="II260">
        <v>2.9999999999999996</v>
      </c>
      <c r="IJ260">
        <v>1.1666666666666667</v>
      </c>
      <c r="IK260">
        <v>1</v>
      </c>
      <c r="IL260">
        <v>2.1666666666666665</v>
      </c>
      <c r="IM260">
        <v>3.9999999999999996</v>
      </c>
      <c r="IN260">
        <v>3.9999999999999996</v>
      </c>
      <c r="IO260">
        <v>2.9999999999999996</v>
      </c>
      <c r="IP260">
        <v>1</v>
      </c>
      <c r="IQ260">
        <v>3.9999999999999996</v>
      </c>
      <c r="IR260">
        <v>1</v>
      </c>
      <c r="IS260">
        <v>3.4999999999999996</v>
      </c>
      <c r="IT260">
        <v>3.4999999999999996</v>
      </c>
      <c r="IU260">
        <v>1.1666666666666667</v>
      </c>
      <c r="IV260">
        <v>3.4999999999999996</v>
      </c>
      <c r="IW260">
        <v>2.5</v>
      </c>
      <c r="IX260">
        <v>-1</v>
      </c>
      <c r="IY260">
        <v>3.9999999999999996</v>
      </c>
      <c r="IZ260">
        <v>0</v>
      </c>
    </row>
    <row r="261" spans="1:272" x14ac:dyDescent="0.35">
      <c r="A261" t="s">
        <v>1082</v>
      </c>
      <c r="B261">
        <v>3.4999999999999996</v>
      </c>
      <c r="C261">
        <v>3.9999999999999996</v>
      </c>
      <c r="D261">
        <v>3.9999999999999996</v>
      </c>
      <c r="E261">
        <v>2.4999999999999996</v>
      </c>
      <c r="F261">
        <v>2</v>
      </c>
      <c r="G261">
        <v>2</v>
      </c>
      <c r="H261">
        <v>1.5000000000000002</v>
      </c>
      <c r="I261">
        <v>3.9999999999999996</v>
      </c>
      <c r="J261">
        <v>3.4999999999999996</v>
      </c>
      <c r="K261">
        <v>0</v>
      </c>
      <c r="L261">
        <v>3.9999999999999996</v>
      </c>
      <c r="M261">
        <v>3.9999999999999996</v>
      </c>
      <c r="N261">
        <v>2.4999999999999996</v>
      </c>
      <c r="O261">
        <v>3.9999999999999996</v>
      </c>
      <c r="P261">
        <v>3.9999999999999996</v>
      </c>
      <c r="Q261">
        <v>2.9999999999999996</v>
      </c>
      <c r="R261">
        <v>1.5000000000000002</v>
      </c>
      <c r="S261">
        <v>3.9999999999999996</v>
      </c>
      <c r="T261">
        <v>3.9999999999999996</v>
      </c>
      <c r="U261">
        <v>3.9999999999999996</v>
      </c>
      <c r="V261">
        <v>3.4999999999999996</v>
      </c>
      <c r="W261">
        <v>2.9999999999999996</v>
      </c>
      <c r="X261">
        <v>1</v>
      </c>
      <c r="Y261">
        <v>3.9999999999999996</v>
      </c>
      <c r="Z261">
        <v>3.9999999999999996</v>
      </c>
      <c r="AA261">
        <v>3.9999999999999996</v>
      </c>
      <c r="AB261">
        <v>3.4999999999999996</v>
      </c>
      <c r="AC261">
        <v>3.4999999999999996</v>
      </c>
      <c r="AD261">
        <v>3.4999999999999996</v>
      </c>
      <c r="AE261">
        <v>3.4999999999999996</v>
      </c>
      <c r="AF261">
        <v>2.4999999999999996</v>
      </c>
      <c r="AG261">
        <v>2.4999999999999996</v>
      </c>
      <c r="AH261">
        <v>0.5</v>
      </c>
      <c r="AI261">
        <v>2</v>
      </c>
      <c r="AJ261">
        <v>2</v>
      </c>
      <c r="AK261">
        <v>0.5</v>
      </c>
      <c r="AL261">
        <v>2</v>
      </c>
      <c r="AM261">
        <v>0.5</v>
      </c>
      <c r="AN261">
        <v>3.4999999999999996</v>
      </c>
      <c r="AO261">
        <v>0</v>
      </c>
      <c r="AP261">
        <v>0</v>
      </c>
      <c r="AQ261">
        <v>0</v>
      </c>
      <c r="AR261">
        <v>2.4999999999999996</v>
      </c>
      <c r="AS261">
        <v>0.5</v>
      </c>
      <c r="AT261">
        <v>3.4999999999999996</v>
      </c>
      <c r="AU261">
        <v>3.4999999999999996</v>
      </c>
      <c r="AV261">
        <v>0</v>
      </c>
      <c r="AW261">
        <v>1.5000000000000002</v>
      </c>
      <c r="AX261">
        <v>2.9999999999999996</v>
      </c>
      <c r="AY261">
        <v>0.33333333333333331</v>
      </c>
      <c r="AZ261">
        <v>0.16666666666666666</v>
      </c>
      <c r="BA261">
        <v>0.16666666666666666</v>
      </c>
      <c r="BB261">
        <v>0</v>
      </c>
      <c r="BC261">
        <v>-1</v>
      </c>
      <c r="BD261">
        <v>3.4999999999999996</v>
      </c>
      <c r="BE261">
        <v>3.4999999999999996</v>
      </c>
      <c r="BF261">
        <v>0.5</v>
      </c>
      <c r="BG261">
        <v>3.4999999999999996</v>
      </c>
      <c r="BH261">
        <v>3.4999999999999996</v>
      </c>
      <c r="BI261">
        <v>0</v>
      </c>
      <c r="BJ261">
        <v>3.4999999999999996</v>
      </c>
      <c r="BK261">
        <v>1.5000000000000002</v>
      </c>
      <c r="BL261">
        <v>3.9999999999999996</v>
      </c>
      <c r="BM261">
        <v>2.4999999999999996</v>
      </c>
      <c r="BN261">
        <v>1.5000000000000002</v>
      </c>
      <c r="BO261">
        <v>1.5000000000000002</v>
      </c>
      <c r="BP261">
        <v>0.5</v>
      </c>
      <c r="BQ261">
        <v>-1</v>
      </c>
      <c r="BR261">
        <v>3.9999999999999996</v>
      </c>
      <c r="BS261">
        <v>3.4999999999999996</v>
      </c>
      <c r="BT261">
        <v>3.9999999999999996</v>
      </c>
      <c r="BU261">
        <v>0.5</v>
      </c>
      <c r="BV261">
        <v>2.4999999999999996</v>
      </c>
      <c r="BW261">
        <v>0.5</v>
      </c>
      <c r="BX261">
        <v>0</v>
      </c>
      <c r="BY261">
        <v>0</v>
      </c>
      <c r="BZ261">
        <v>2.4999999999999996</v>
      </c>
      <c r="CA261">
        <v>1.3333333333333335</v>
      </c>
      <c r="CB261">
        <v>3.4999999999999996</v>
      </c>
      <c r="CC261">
        <v>1.5000000000000002</v>
      </c>
      <c r="CD261">
        <v>2.9999999999999996</v>
      </c>
      <c r="CE261">
        <v>2.9999999999999996</v>
      </c>
      <c r="CF261">
        <v>3.9999999999999996</v>
      </c>
      <c r="CG261">
        <v>2.4999999999999996</v>
      </c>
      <c r="CH261">
        <v>1.3333333333333335</v>
      </c>
      <c r="CI261">
        <v>1.5000000000000002</v>
      </c>
      <c r="CJ261">
        <v>1.5000000000000002</v>
      </c>
      <c r="CK261">
        <v>0</v>
      </c>
      <c r="CL261">
        <v>3.9999999999999996</v>
      </c>
      <c r="CM261">
        <v>0</v>
      </c>
      <c r="CN261">
        <v>0</v>
      </c>
      <c r="CO261">
        <v>3.4999999999999996</v>
      </c>
      <c r="CP261">
        <v>1</v>
      </c>
      <c r="CQ261">
        <v>1.5000000000000002</v>
      </c>
      <c r="CR261">
        <v>3.9999999999999996</v>
      </c>
      <c r="CS261">
        <v>0.33333333333333331</v>
      </c>
      <c r="CT261">
        <v>0.5</v>
      </c>
      <c r="CU261">
        <v>3.4999999999999996</v>
      </c>
      <c r="CV261">
        <v>2.5</v>
      </c>
      <c r="CW261">
        <v>0</v>
      </c>
      <c r="CX261">
        <v>0</v>
      </c>
      <c r="CY261">
        <v>1</v>
      </c>
      <c r="CZ261">
        <v>0.16666666666666666</v>
      </c>
      <c r="DA261">
        <v>0.5</v>
      </c>
      <c r="DB261">
        <v>3.4999999999999996</v>
      </c>
      <c r="DC261">
        <v>1.5000000000000002</v>
      </c>
      <c r="DD261">
        <v>3.4999999999999996</v>
      </c>
      <c r="DE261">
        <v>2.9999999999999996</v>
      </c>
      <c r="DF261">
        <v>3.4999999999999996</v>
      </c>
      <c r="DG261">
        <v>0</v>
      </c>
      <c r="DH261">
        <v>3.4999999999999996</v>
      </c>
      <c r="DI261">
        <v>2.9999999999999996</v>
      </c>
      <c r="DJ261">
        <v>0</v>
      </c>
      <c r="DK261">
        <v>0.16666666666666666</v>
      </c>
      <c r="DL261">
        <v>3.4999999999999996</v>
      </c>
      <c r="DM261">
        <v>2</v>
      </c>
      <c r="DN261">
        <v>1.5000000000000002</v>
      </c>
      <c r="DO261">
        <v>3.4999999999999996</v>
      </c>
      <c r="DP261">
        <v>1.5000000000000002</v>
      </c>
      <c r="DQ261">
        <v>2.9999999999999996</v>
      </c>
      <c r="DR261">
        <v>3.9999999999999996</v>
      </c>
      <c r="DS261">
        <v>3.4999999999999996</v>
      </c>
      <c r="DT261">
        <v>3.9999999999999996</v>
      </c>
      <c r="DU261">
        <v>1.3333333333333335</v>
      </c>
      <c r="DV261">
        <v>1.5000000000000002</v>
      </c>
      <c r="DW261">
        <v>3.4999999999999996</v>
      </c>
      <c r="DX261">
        <v>1.3333333333333335</v>
      </c>
      <c r="DY261">
        <v>2.9999999999999996</v>
      </c>
      <c r="DZ261">
        <v>2.4999999999999996</v>
      </c>
      <c r="EA261">
        <v>3.4999999999999996</v>
      </c>
      <c r="EB261">
        <v>-1</v>
      </c>
      <c r="EC261">
        <v>3.4999999999999996</v>
      </c>
      <c r="ED261">
        <v>2</v>
      </c>
      <c r="EE261">
        <v>2</v>
      </c>
      <c r="EF261">
        <v>3.4999999999999996</v>
      </c>
      <c r="EG261">
        <v>1.5000000000000002</v>
      </c>
      <c r="EH261">
        <v>3.4999999999999996</v>
      </c>
      <c r="EI261">
        <v>2.4999999999999996</v>
      </c>
      <c r="EJ261">
        <v>1.5000000000000002</v>
      </c>
      <c r="EK261">
        <v>0.16666666666666666</v>
      </c>
      <c r="EL261">
        <v>2.333333333333333</v>
      </c>
      <c r="EM261">
        <v>3.4999999999999996</v>
      </c>
      <c r="EN261">
        <v>0.16666666666666666</v>
      </c>
      <c r="EO261">
        <v>3.4999999999999996</v>
      </c>
      <c r="EP261">
        <v>3.4999999999999996</v>
      </c>
      <c r="EQ261">
        <v>2.9999999999999996</v>
      </c>
      <c r="ER261">
        <v>0.5</v>
      </c>
      <c r="ES261">
        <v>0.99999999999999989</v>
      </c>
      <c r="ET261">
        <v>0</v>
      </c>
      <c r="EU261">
        <v>0</v>
      </c>
      <c r="EV261">
        <v>0</v>
      </c>
      <c r="EW261">
        <v>3.4999999999999996</v>
      </c>
      <c r="EX261">
        <v>2.4999999999999996</v>
      </c>
      <c r="EY261">
        <v>3.4999999999999996</v>
      </c>
      <c r="EZ261">
        <v>2.9999999999999996</v>
      </c>
      <c r="FA261">
        <v>2.4999999999999996</v>
      </c>
      <c r="FB261">
        <v>2.4999999999999996</v>
      </c>
      <c r="FC261">
        <v>3.4999999999999996</v>
      </c>
      <c r="FD261">
        <v>2.9999999999999996</v>
      </c>
      <c r="FE261">
        <v>3.9999999999999996</v>
      </c>
      <c r="FF261">
        <v>3.9999999999999996</v>
      </c>
      <c r="FG261">
        <v>3.4999999999999996</v>
      </c>
      <c r="FH261">
        <v>2.333333333333333</v>
      </c>
      <c r="FI261">
        <v>-1</v>
      </c>
      <c r="FJ261">
        <v>2.4999999999999996</v>
      </c>
      <c r="FK261">
        <v>1.3333333333333335</v>
      </c>
      <c r="FL261">
        <v>2.4999999999999996</v>
      </c>
      <c r="FM261">
        <v>1.5000000000000002</v>
      </c>
      <c r="FN261">
        <v>3.4999999999999996</v>
      </c>
      <c r="FO261">
        <v>2.333333333333333</v>
      </c>
      <c r="FP261">
        <v>2.9999999999999996</v>
      </c>
      <c r="FQ261">
        <v>3.4999999999999996</v>
      </c>
      <c r="FR261">
        <v>3.4999999999999996</v>
      </c>
      <c r="FS261">
        <v>3.4999999999999996</v>
      </c>
      <c r="FT261">
        <v>3.4999999999999996</v>
      </c>
      <c r="FU261">
        <v>2</v>
      </c>
      <c r="FV261">
        <v>1.5000000000000002</v>
      </c>
      <c r="FW261">
        <v>3.4999999999999996</v>
      </c>
      <c r="FX261">
        <v>3.4999999999999996</v>
      </c>
      <c r="FY261">
        <v>3.4999999999999996</v>
      </c>
      <c r="FZ261">
        <v>1.5000000000000002</v>
      </c>
      <c r="GA261">
        <v>3.4999999999999996</v>
      </c>
      <c r="GB261">
        <v>3.9999999999999996</v>
      </c>
      <c r="GC261">
        <v>2.4999999999999996</v>
      </c>
      <c r="GD261">
        <v>2.4999999999999996</v>
      </c>
      <c r="GE261">
        <v>2.4999999999999996</v>
      </c>
      <c r="GF261">
        <v>2.4999999999999996</v>
      </c>
      <c r="GG261">
        <v>2.4999999999999996</v>
      </c>
      <c r="GH261">
        <v>3.9999999999999996</v>
      </c>
      <c r="GI261">
        <v>2.4999999999999996</v>
      </c>
      <c r="GJ261">
        <v>3.9999999999999996</v>
      </c>
      <c r="GK261">
        <v>3.9999999999999996</v>
      </c>
      <c r="GL261">
        <v>2.4999999999999996</v>
      </c>
      <c r="GM261">
        <v>2.9999999999999996</v>
      </c>
      <c r="GN261">
        <v>3.9999999999999996</v>
      </c>
      <c r="GO261">
        <v>3.9999999999999996</v>
      </c>
      <c r="GP261">
        <v>3.9999999999999996</v>
      </c>
      <c r="GQ261">
        <v>1.5000000000000002</v>
      </c>
      <c r="GR261">
        <v>0</v>
      </c>
      <c r="GS261">
        <v>3.4999999999999996</v>
      </c>
      <c r="GT261">
        <v>2.9999999999999996</v>
      </c>
      <c r="GU261">
        <v>3.9999999999999996</v>
      </c>
      <c r="GV261">
        <v>3.9999999999999996</v>
      </c>
      <c r="GW261">
        <v>3.9999999999999996</v>
      </c>
      <c r="GX261">
        <v>3.9999999999999996</v>
      </c>
      <c r="GY261">
        <v>3.9999999999999996</v>
      </c>
      <c r="GZ261">
        <v>3.9999999999999996</v>
      </c>
      <c r="HA261">
        <v>3.9999999999999996</v>
      </c>
      <c r="HB261">
        <v>2.4999999999999996</v>
      </c>
      <c r="HC261">
        <v>3.4999999999999996</v>
      </c>
      <c r="HD261">
        <v>3.9999999999999996</v>
      </c>
      <c r="HE261">
        <v>3.9999999999999996</v>
      </c>
      <c r="HF261">
        <v>3.4999999999999996</v>
      </c>
      <c r="HG261">
        <v>3.9999999999999996</v>
      </c>
      <c r="HH261">
        <v>3.9999999999999996</v>
      </c>
      <c r="HI261">
        <v>2.4999999999999996</v>
      </c>
      <c r="HJ261">
        <v>2.9999999999999996</v>
      </c>
      <c r="HK261">
        <v>0</v>
      </c>
      <c r="HL261">
        <v>3.4999999999999996</v>
      </c>
      <c r="HM261">
        <v>0</v>
      </c>
      <c r="HN261">
        <v>2</v>
      </c>
      <c r="HO261">
        <v>2</v>
      </c>
      <c r="HP261">
        <v>0</v>
      </c>
      <c r="HQ261">
        <v>1.3333333333333335</v>
      </c>
      <c r="HR261">
        <v>3.9999999999999996</v>
      </c>
      <c r="HS261">
        <v>1</v>
      </c>
      <c r="HT261">
        <v>3.9999999999999996</v>
      </c>
      <c r="HU261">
        <v>3.9999999999999996</v>
      </c>
      <c r="HV261">
        <v>3.9999999999999996</v>
      </c>
      <c r="HW261">
        <v>3.9999999999999996</v>
      </c>
      <c r="HX261">
        <v>3.9999999999999996</v>
      </c>
      <c r="HY261">
        <v>3.9999999999999996</v>
      </c>
      <c r="HZ261">
        <v>3.9999999999999996</v>
      </c>
      <c r="IA261">
        <v>2.9999999999999996</v>
      </c>
      <c r="IB261">
        <v>2.4999999999999996</v>
      </c>
      <c r="IC261">
        <v>2</v>
      </c>
      <c r="ID261">
        <v>0</v>
      </c>
      <c r="IE261">
        <v>3.4999999999999996</v>
      </c>
      <c r="IF261">
        <v>3.4999999999999996</v>
      </c>
      <c r="IG261">
        <v>2</v>
      </c>
      <c r="IH261">
        <v>2.4999999999999996</v>
      </c>
      <c r="II261">
        <v>2.9999999999999996</v>
      </c>
      <c r="IJ261">
        <v>2.4999999999999996</v>
      </c>
      <c r="IK261">
        <v>2.4999999999999996</v>
      </c>
      <c r="IL261">
        <v>2.4999999999999996</v>
      </c>
      <c r="IM261">
        <v>3.9999999999999996</v>
      </c>
      <c r="IN261">
        <v>3.9999999999999996</v>
      </c>
      <c r="IO261">
        <v>2.9999999999999996</v>
      </c>
      <c r="IP261">
        <v>2.4999999999999996</v>
      </c>
      <c r="IQ261">
        <v>3.9999999999999996</v>
      </c>
      <c r="IR261">
        <v>2.4999999999999996</v>
      </c>
      <c r="IS261">
        <v>3.4999999999999996</v>
      </c>
      <c r="IT261">
        <v>3.4999999999999996</v>
      </c>
      <c r="IU261">
        <v>2.4999999999999996</v>
      </c>
      <c r="IV261">
        <v>3.4999999999999996</v>
      </c>
      <c r="IW261">
        <v>3.4999999999999996</v>
      </c>
      <c r="IX261">
        <v>1.5000000000000002</v>
      </c>
      <c r="IY261">
        <v>3.9999999999999996</v>
      </c>
      <c r="IZ261">
        <v>1.5000000000000002</v>
      </c>
      <c r="JA261">
        <v>0</v>
      </c>
    </row>
    <row r="262" spans="1:272" x14ac:dyDescent="0.35">
      <c r="A262" t="s">
        <v>1083</v>
      </c>
      <c r="B262">
        <v>3.4999999999999996</v>
      </c>
      <c r="C262">
        <v>3.9999999999999996</v>
      </c>
      <c r="D262">
        <v>3.9999999999999996</v>
      </c>
      <c r="E262">
        <v>1</v>
      </c>
      <c r="F262">
        <v>1.6666666666666667</v>
      </c>
      <c r="G262">
        <v>1.5</v>
      </c>
      <c r="H262">
        <v>1</v>
      </c>
      <c r="I262">
        <v>3.9999999999999996</v>
      </c>
      <c r="J262">
        <v>2.3333333333333335</v>
      </c>
      <c r="K262">
        <v>-1</v>
      </c>
      <c r="L262">
        <v>3.9999999999999996</v>
      </c>
      <c r="M262">
        <v>3.9999999999999996</v>
      </c>
      <c r="N262">
        <v>2.1666666666666665</v>
      </c>
      <c r="O262">
        <v>3.9999999999999996</v>
      </c>
      <c r="P262">
        <v>3.9999999999999996</v>
      </c>
      <c r="Q262">
        <v>1.5</v>
      </c>
      <c r="R262">
        <v>0</v>
      </c>
      <c r="S262">
        <v>3.9999999999999996</v>
      </c>
      <c r="T262">
        <v>3.9999999999999996</v>
      </c>
      <c r="U262">
        <v>3.9999999999999996</v>
      </c>
      <c r="V262">
        <v>3.4999999999999996</v>
      </c>
      <c r="W262">
        <v>2.9999999999999996</v>
      </c>
      <c r="X262">
        <v>1</v>
      </c>
      <c r="Y262">
        <v>3.9999999999999996</v>
      </c>
      <c r="Z262">
        <v>3.9999999999999996</v>
      </c>
      <c r="AA262">
        <v>3.9999999999999996</v>
      </c>
      <c r="AB262">
        <v>3.4999999999999996</v>
      </c>
      <c r="AC262">
        <v>3.4999999999999996</v>
      </c>
      <c r="AD262">
        <v>3.4999999999999996</v>
      </c>
      <c r="AE262">
        <v>2.5</v>
      </c>
      <c r="AF262">
        <v>1</v>
      </c>
      <c r="AG262">
        <v>1.3333333333333335</v>
      </c>
      <c r="AH262">
        <v>-1</v>
      </c>
      <c r="AI262">
        <v>0.66666666666666663</v>
      </c>
      <c r="AJ262">
        <v>0.66666666666666663</v>
      </c>
      <c r="AK262">
        <v>-1</v>
      </c>
      <c r="AL262">
        <v>-1</v>
      </c>
      <c r="AM262">
        <v>-1</v>
      </c>
      <c r="AN262">
        <v>3.4999999999999996</v>
      </c>
      <c r="AO262">
        <v>-1</v>
      </c>
      <c r="AP262">
        <v>-1</v>
      </c>
      <c r="AQ262">
        <v>-1</v>
      </c>
      <c r="AR262">
        <v>1</v>
      </c>
      <c r="AS262">
        <v>-1</v>
      </c>
      <c r="AT262">
        <v>2.3333333333333335</v>
      </c>
      <c r="AU262">
        <v>2.3333333333333335</v>
      </c>
      <c r="AV262">
        <v>-1</v>
      </c>
      <c r="AW262">
        <v>1</v>
      </c>
      <c r="AX262">
        <v>1.5</v>
      </c>
      <c r="AY262">
        <v>-1</v>
      </c>
      <c r="AZ262">
        <v>-1</v>
      </c>
      <c r="BA262">
        <v>-1</v>
      </c>
      <c r="BB262">
        <v>-1</v>
      </c>
      <c r="BC262">
        <v>-1</v>
      </c>
      <c r="BD262">
        <v>3.4999999999999996</v>
      </c>
      <c r="BE262">
        <v>3.4999999999999996</v>
      </c>
      <c r="BF262">
        <v>-1</v>
      </c>
      <c r="BG262">
        <v>3.4999999999999996</v>
      </c>
      <c r="BH262">
        <v>3.4999999999999996</v>
      </c>
      <c r="BI262">
        <v>-1</v>
      </c>
      <c r="BJ262">
        <v>3.4999999999999996</v>
      </c>
      <c r="BK262">
        <v>0</v>
      </c>
      <c r="BL262">
        <v>2.5</v>
      </c>
      <c r="BM262">
        <v>1</v>
      </c>
      <c r="BN262">
        <v>1</v>
      </c>
      <c r="BO262">
        <v>1</v>
      </c>
      <c r="BP262">
        <v>-1</v>
      </c>
      <c r="BQ262">
        <v>-1</v>
      </c>
      <c r="BR262">
        <v>3.9999999999999996</v>
      </c>
      <c r="BS262">
        <v>2</v>
      </c>
      <c r="BT262">
        <v>3.9999999999999996</v>
      </c>
      <c r="BU262">
        <v>-1</v>
      </c>
      <c r="BV262">
        <v>2.4999999999999996</v>
      </c>
      <c r="BW262">
        <v>-1</v>
      </c>
      <c r="BX262">
        <v>-1</v>
      </c>
      <c r="BY262">
        <v>-1</v>
      </c>
      <c r="BZ262">
        <v>1.3333333333333335</v>
      </c>
      <c r="CA262">
        <v>1</v>
      </c>
      <c r="CB262">
        <v>3.4999999999999996</v>
      </c>
      <c r="CC262">
        <v>0.16666666666666666</v>
      </c>
      <c r="CD262">
        <v>2.833333333333333</v>
      </c>
      <c r="CE262">
        <v>2</v>
      </c>
      <c r="CF262">
        <v>3.9999999999999996</v>
      </c>
      <c r="CG262">
        <v>1.3333333333333335</v>
      </c>
      <c r="CH262">
        <v>0</v>
      </c>
      <c r="CI262">
        <v>0</v>
      </c>
      <c r="CJ262">
        <v>1.1666666666666667</v>
      </c>
      <c r="CK262">
        <v>-1</v>
      </c>
      <c r="CL262">
        <v>3.9999999999999996</v>
      </c>
      <c r="CM262">
        <v>-1</v>
      </c>
      <c r="CN262">
        <v>-1</v>
      </c>
      <c r="CO262">
        <v>3.4999999999999996</v>
      </c>
      <c r="CP262">
        <v>0</v>
      </c>
      <c r="CQ262">
        <v>1</v>
      </c>
      <c r="CR262">
        <v>3.9999999999999996</v>
      </c>
      <c r="CS262">
        <v>-1</v>
      </c>
      <c r="CT262">
        <v>-1</v>
      </c>
      <c r="CU262">
        <v>3.4999999999999996</v>
      </c>
      <c r="CV262">
        <v>2.5</v>
      </c>
      <c r="CW262">
        <v>-1</v>
      </c>
      <c r="CX262">
        <v>-1</v>
      </c>
      <c r="CY262">
        <v>1</v>
      </c>
      <c r="CZ262">
        <v>-1</v>
      </c>
      <c r="DA262">
        <v>-1</v>
      </c>
      <c r="DB262">
        <v>2</v>
      </c>
      <c r="DC262">
        <v>0</v>
      </c>
      <c r="DD262">
        <v>3.4999999999999996</v>
      </c>
      <c r="DE262">
        <v>1.8333333333333335</v>
      </c>
      <c r="DF262">
        <v>2.5</v>
      </c>
      <c r="DG262">
        <v>-1</v>
      </c>
      <c r="DH262">
        <v>2.5</v>
      </c>
      <c r="DI262">
        <v>2.9999999999999996</v>
      </c>
      <c r="DJ262">
        <v>-1</v>
      </c>
      <c r="DK262">
        <v>-1</v>
      </c>
      <c r="DL262">
        <v>3.4999999999999996</v>
      </c>
      <c r="DM262">
        <v>0.66666666666666663</v>
      </c>
      <c r="DN262">
        <v>0</v>
      </c>
      <c r="DO262">
        <v>2.5</v>
      </c>
      <c r="DP262">
        <v>1</v>
      </c>
      <c r="DQ262">
        <v>2.833333333333333</v>
      </c>
      <c r="DR262">
        <v>3.9999999999999996</v>
      </c>
      <c r="DS262">
        <v>3.4999999999999996</v>
      </c>
      <c r="DT262">
        <v>3.9999999999999996</v>
      </c>
      <c r="DU262">
        <v>1</v>
      </c>
      <c r="DV262">
        <v>1.1666666666666667</v>
      </c>
      <c r="DW262">
        <v>3.4999999999999996</v>
      </c>
      <c r="DX262">
        <v>1</v>
      </c>
      <c r="DY262">
        <v>1.8333333333333335</v>
      </c>
      <c r="DZ262">
        <v>1.1666666666666667</v>
      </c>
      <c r="EA262">
        <v>3.4999999999999996</v>
      </c>
      <c r="EB262">
        <v>-1</v>
      </c>
      <c r="EC262">
        <v>3.4999999999999996</v>
      </c>
      <c r="ED262">
        <v>1.8333333333333335</v>
      </c>
      <c r="EE262">
        <v>0.66666666666666663</v>
      </c>
      <c r="EF262">
        <v>3.4999999999999996</v>
      </c>
      <c r="EG262">
        <v>0</v>
      </c>
      <c r="EH262">
        <v>3.4999999999999996</v>
      </c>
      <c r="EI262">
        <v>2</v>
      </c>
      <c r="EJ262">
        <v>0</v>
      </c>
      <c r="EK262">
        <v>-1</v>
      </c>
      <c r="EL262">
        <v>2.1666666666666665</v>
      </c>
      <c r="EM262">
        <v>3.333333333333333</v>
      </c>
      <c r="EN262">
        <v>-1</v>
      </c>
      <c r="EO262">
        <v>3.4999999999999996</v>
      </c>
      <c r="EP262">
        <v>3.4999999999999996</v>
      </c>
      <c r="EQ262">
        <v>1.6666666666666667</v>
      </c>
      <c r="ER262">
        <v>-1</v>
      </c>
      <c r="ES262">
        <v>-1</v>
      </c>
      <c r="ET262">
        <v>-1</v>
      </c>
      <c r="EU262">
        <v>-1</v>
      </c>
      <c r="EV262">
        <v>-1</v>
      </c>
      <c r="EW262">
        <v>3.4999999999999996</v>
      </c>
      <c r="EX262">
        <v>2.333333333333333</v>
      </c>
      <c r="EY262">
        <v>3.4999999999999996</v>
      </c>
      <c r="EZ262">
        <v>2.9999999999999996</v>
      </c>
      <c r="FA262">
        <v>2.333333333333333</v>
      </c>
      <c r="FB262">
        <v>1</v>
      </c>
      <c r="FC262">
        <v>3.333333333333333</v>
      </c>
      <c r="FD262">
        <v>1.6666666666666667</v>
      </c>
      <c r="FE262">
        <v>3.9999999999999996</v>
      </c>
      <c r="FF262">
        <v>3.9999999999999996</v>
      </c>
      <c r="FG262">
        <v>3.4999999999999996</v>
      </c>
      <c r="FH262">
        <v>2.1666666666666665</v>
      </c>
      <c r="FI262">
        <v>-1</v>
      </c>
      <c r="FJ262">
        <v>2.333333333333333</v>
      </c>
      <c r="FK262">
        <v>0.16666666666666666</v>
      </c>
      <c r="FL262">
        <v>1.3333333333333335</v>
      </c>
      <c r="FM262">
        <v>0</v>
      </c>
      <c r="FN262">
        <v>3</v>
      </c>
      <c r="FO262">
        <v>2.1666666666666665</v>
      </c>
      <c r="FP262">
        <v>2.6666666666666665</v>
      </c>
      <c r="FQ262">
        <v>3</v>
      </c>
      <c r="FR262">
        <v>3</v>
      </c>
      <c r="FS262">
        <v>3</v>
      </c>
      <c r="FT262">
        <v>3</v>
      </c>
      <c r="FU262">
        <v>1.5</v>
      </c>
      <c r="FV262">
        <v>1</v>
      </c>
      <c r="FW262">
        <v>3.4999999999999996</v>
      </c>
      <c r="FX262">
        <v>3.4999999999999996</v>
      </c>
      <c r="FY262">
        <v>2.5</v>
      </c>
      <c r="FZ262">
        <v>1.1666666666666667</v>
      </c>
      <c r="GA262">
        <v>3.4999999999999996</v>
      </c>
      <c r="GB262">
        <v>3.9999999999999996</v>
      </c>
      <c r="GC262">
        <v>2</v>
      </c>
      <c r="GD262">
        <v>1</v>
      </c>
      <c r="GE262">
        <v>2</v>
      </c>
      <c r="GF262">
        <v>2.4999999999999996</v>
      </c>
      <c r="GG262">
        <v>1.5000000000000002</v>
      </c>
      <c r="GH262">
        <v>3.9999999999999996</v>
      </c>
      <c r="GI262">
        <v>1.1666666666666667</v>
      </c>
      <c r="GJ262">
        <v>3.9999999999999996</v>
      </c>
      <c r="GK262">
        <v>3.9999999999999996</v>
      </c>
      <c r="GL262">
        <v>2.4999999999999996</v>
      </c>
      <c r="GM262">
        <v>1.5</v>
      </c>
      <c r="GN262">
        <v>3.9999999999999996</v>
      </c>
      <c r="GO262">
        <v>3.9999999999999996</v>
      </c>
      <c r="GP262">
        <v>3</v>
      </c>
      <c r="GQ262">
        <v>1.3333333333333335</v>
      </c>
      <c r="GR262">
        <v>-1</v>
      </c>
      <c r="GS262">
        <v>3.4999999999999996</v>
      </c>
      <c r="GT262">
        <v>2.9999999999999996</v>
      </c>
      <c r="GU262">
        <v>3.9999999999999996</v>
      </c>
      <c r="GV262">
        <v>3.9999999999999996</v>
      </c>
      <c r="GW262">
        <v>3.9999999999999996</v>
      </c>
      <c r="GX262">
        <v>3.9999999999999996</v>
      </c>
      <c r="GY262">
        <v>3.9999999999999996</v>
      </c>
      <c r="GZ262">
        <v>3.9999999999999996</v>
      </c>
      <c r="HA262">
        <v>3.9999999999999996</v>
      </c>
      <c r="HB262">
        <v>2</v>
      </c>
      <c r="HC262">
        <v>3.4999999999999996</v>
      </c>
      <c r="HD262">
        <v>3.9999999999999996</v>
      </c>
      <c r="HE262">
        <v>3.9999999999999996</v>
      </c>
      <c r="HF262">
        <v>3.4999999999999996</v>
      </c>
      <c r="HG262">
        <v>3.9999999999999996</v>
      </c>
      <c r="HH262">
        <v>3.9999999999999996</v>
      </c>
      <c r="HI262">
        <v>2</v>
      </c>
      <c r="HJ262">
        <v>2.9999999999999996</v>
      </c>
      <c r="HK262">
        <v>-1</v>
      </c>
      <c r="HL262">
        <v>2.5</v>
      </c>
      <c r="HM262">
        <v>-1</v>
      </c>
      <c r="HN262">
        <v>0.66666666666666663</v>
      </c>
      <c r="HO262">
        <v>0.66666666666666663</v>
      </c>
      <c r="HP262">
        <v>-1</v>
      </c>
      <c r="HQ262">
        <v>0</v>
      </c>
      <c r="HR262">
        <v>3.9999999999999996</v>
      </c>
      <c r="HS262">
        <v>0</v>
      </c>
      <c r="HT262">
        <v>3.9999999999999996</v>
      </c>
      <c r="HU262">
        <v>3.9999999999999996</v>
      </c>
      <c r="HV262">
        <v>3.9999999999999996</v>
      </c>
      <c r="HW262">
        <v>3.9999999999999996</v>
      </c>
      <c r="HX262">
        <v>3.9999999999999996</v>
      </c>
      <c r="HY262">
        <v>3.9999999999999996</v>
      </c>
      <c r="HZ262">
        <v>3.9999999999999996</v>
      </c>
      <c r="IA262">
        <v>2.9999999999999996</v>
      </c>
      <c r="IB262">
        <v>1.3333333333333335</v>
      </c>
      <c r="IC262">
        <v>0.5</v>
      </c>
      <c r="ID262">
        <v>-1</v>
      </c>
      <c r="IE262">
        <v>3.4999999999999996</v>
      </c>
      <c r="IF262">
        <v>2.5</v>
      </c>
      <c r="IG262">
        <v>0.83333333333333326</v>
      </c>
      <c r="IH262">
        <v>1.1666666666666667</v>
      </c>
      <c r="II262">
        <v>2.9999999999999996</v>
      </c>
      <c r="IJ262">
        <v>1.1666666666666667</v>
      </c>
      <c r="IK262">
        <v>1</v>
      </c>
      <c r="IL262">
        <v>2.1666666666666665</v>
      </c>
      <c r="IM262">
        <v>3.9999999999999996</v>
      </c>
      <c r="IN262">
        <v>3.9999999999999996</v>
      </c>
      <c r="IO262">
        <v>2.9999999999999996</v>
      </c>
      <c r="IP262">
        <v>2</v>
      </c>
      <c r="IQ262">
        <v>3.9999999999999996</v>
      </c>
      <c r="IR262">
        <v>2</v>
      </c>
      <c r="IS262">
        <v>3.4999999999999996</v>
      </c>
      <c r="IT262">
        <v>3.4999999999999996</v>
      </c>
      <c r="IU262">
        <v>1.1666666666666667</v>
      </c>
      <c r="IV262">
        <v>3.4999999999999996</v>
      </c>
      <c r="IW262">
        <v>2.5</v>
      </c>
      <c r="IX262">
        <v>0</v>
      </c>
      <c r="IY262">
        <v>3.9999999999999996</v>
      </c>
      <c r="IZ262">
        <v>1</v>
      </c>
      <c r="JA262">
        <v>-1</v>
      </c>
      <c r="JB262">
        <v>0</v>
      </c>
    </row>
    <row r="263" spans="1:272" x14ac:dyDescent="0.35">
      <c r="A263" t="s">
        <v>1084</v>
      </c>
      <c r="B263">
        <v>2.4999999999999996</v>
      </c>
      <c r="C263">
        <v>2.9999999999999996</v>
      </c>
      <c r="D263">
        <v>2.9999999999999996</v>
      </c>
      <c r="E263">
        <v>1</v>
      </c>
      <c r="F263">
        <v>1.1666666666666667</v>
      </c>
      <c r="G263">
        <v>1</v>
      </c>
      <c r="H263">
        <v>1</v>
      </c>
      <c r="I263">
        <v>2.9999999999999996</v>
      </c>
      <c r="J263">
        <v>1.3333333333333335</v>
      </c>
      <c r="K263">
        <v>-1</v>
      </c>
      <c r="L263">
        <v>2.9999999999999996</v>
      </c>
      <c r="M263">
        <v>2.9999999999999996</v>
      </c>
      <c r="N263">
        <v>2.1666666666666665</v>
      </c>
      <c r="O263">
        <v>2.9999999999999996</v>
      </c>
      <c r="P263">
        <v>2.9999999999999996</v>
      </c>
      <c r="Q263">
        <v>1</v>
      </c>
      <c r="R263">
        <v>0</v>
      </c>
      <c r="S263">
        <v>2.9999999999999996</v>
      </c>
      <c r="T263">
        <v>2.9999999999999996</v>
      </c>
      <c r="U263">
        <v>2.9999999999999996</v>
      </c>
      <c r="V263">
        <v>2.4999999999999996</v>
      </c>
      <c r="W263">
        <v>2.4999999999999996</v>
      </c>
      <c r="X263">
        <v>1</v>
      </c>
      <c r="Y263">
        <v>2.9999999999999996</v>
      </c>
      <c r="Z263">
        <v>2.9999999999999996</v>
      </c>
      <c r="AA263">
        <v>2.9999999999999996</v>
      </c>
      <c r="AB263">
        <v>2.4999999999999996</v>
      </c>
      <c r="AC263">
        <v>2.4999999999999996</v>
      </c>
      <c r="AD263">
        <v>2.4999999999999996</v>
      </c>
      <c r="AE263">
        <v>1.5000000000000002</v>
      </c>
      <c r="AF263">
        <v>1</v>
      </c>
      <c r="AG263">
        <v>1.3333333333333335</v>
      </c>
      <c r="AH263">
        <v>-1</v>
      </c>
      <c r="AI263">
        <v>0.16666666666666666</v>
      </c>
      <c r="AJ263">
        <v>0.16666666666666666</v>
      </c>
      <c r="AK263">
        <v>-1</v>
      </c>
      <c r="AL263">
        <v>-1</v>
      </c>
      <c r="AM263">
        <v>-1</v>
      </c>
      <c r="AN263">
        <v>2.4999999999999996</v>
      </c>
      <c r="AO263">
        <v>-1</v>
      </c>
      <c r="AP263">
        <v>-1</v>
      </c>
      <c r="AQ263">
        <v>-1</v>
      </c>
      <c r="AR263">
        <v>1</v>
      </c>
      <c r="AS263">
        <v>-1</v>
      </c>
      <c r="AT263">
        <v>1.3333333333333335</v>
      </c>
      <c r="AU263">
        <v>1.3333333333333335</v>
      </c>
      <c r="AV263">
        <v>-1</v>
      </c>
      <c r="AW263">
        <v>1</v>
      </c>
      <c r="AX263">
        <v>1</v>
      </c>
      <c r="AY263">
        <v>-1</v>
      </c>
      <c r="AZ263">
        <v>-1</v>
      </c>
      <c r="BA263">
        <v>-1</v>
      </c>
      <c r="BB263">
        <v>-1</v>
      </c>
      <c r="BC263">
        <v>-1</v>
      </c>
      <c r="BD263">
        <v>2.4999999999999996</v>
      </c>
      <c r="BE263">
        <v>2.4999999999999996</v>
      </c>
      <c r="BF263">
        <v>-1</v>
      </c>
      <c r="BG263">
        <v>2.4999999999999996</v>
      </c>
      <c r="BH263">
        <v>2.4999999999999996</v>
      </c>
      <c r="BI263">
        <v>-1</v>
      </c>
      <c r="BJ263">
        <v>2.4999999999999996</v>
      </c>
      <c r="BK263">
        <v>0</v>
      </c>
      <c r="BL263">
        <v>1.5</v>
      </c>
      <c r="BM263">
        <v>1</v>
      </c>
      <c r="BN263">
        <v>1</v>
      </c>
      <c r="BO263">
        <v>1</v>
      </c>
      <c r="BP263">
        <v>-1</v>
      </c>
      <c r="BQ263">
        <v>-1</v>
      </c>
      <c r="BR263">
        <v>2.9999999999999996</v>
      </c>
      <c r="BS263">
        <v>1</v>
      </c>
      <c r="BT263">
        <v>2.9999999999999996</v>
      </c>
      <c r="BU263">
        <v>-1</v>
      </c>
      <c r="BV263">
        <v>2.4999999999999996</v>
      </c>
      <c r="BW263">
        <v>-1</v>
      </c>
      <c r="BX263">
        <v>-1</v>
      </c>
      <c r="BY263">
        <v>-1</v>
      </c>
      <c r="BZ263">
        <v>1.3333333333333335</v>
      </c>
      <c r="CA263">
        <v>1</v>
      </c>
      <c r="CB263">
        <v>2.4999999999999996</v>
      </c>
      <c r="CC263">
        <v>0.16666666666666666</v>
      </c>
      <c r="CD263">
        <v>2.333333333333333</v>
      </c>
      <c r="CE263">
        <v>1.5000000000000002</v>
      </c>
      <c r="CF263">
        <v>2.9999999999999996</v>
      </c>
      <c r="CG263">
        <v>1.3333333333333335</v>
      </c>
      <c r="CH263">
        <v>0</v>
      </c>
      <c r="CI263">
        <v>0</v>
      </c>
      <c r="CJ263">
        <v>1.1666666666666667</v>
      </c>
      <c r="CK263">
        <v>-1</v>
      </c>
      <c r="CL263">
        <v>2.9999999999999996</v>
      </c>
      <c r="CM263">
        <v>-1</v>
      </c>
      <c r="CN263">
        <v>-1</v>
      </c>
      <c r="CO263">
        <v>2.4999999999999996</v>
      </c>
      <c r="CP263">
        <v>0</v>
      </c>
      <c r="CQ263">
        <v>1</v>
      </c>
      <c r="CR263">
        <v>2.9999999999999996</v>
      </c>
      <c r="CS263">
        <v>-1</v>
      </c>
      <c r="CT263">
        <v>-1</v>
      </c>
      <c r="CU263">
        <v>2.4999999999999996</v>
      </c>
      <c r="CV263">
        <v>1.5000000000000002</v>
      </c>
      <c r="CW263">
        <v>-1</v>
      </c>
      <c r="CX263">
        <v>-1</v>
      </c>
      <c r="CY263">
        <v>1</v>
      </c>
      <c r="CZ263">
        <v>-1</v>
      </c>
      <c r="DA263">
        <v>-1</v>
      </c>
      <c r="DB263">
        <v>1</v>
      </c>
      <c r="DC263">
        <v>0</v>
      </c>
      <c r="DD263">
        <v>2.4999999999999996</v>
      </c>
      <c r="DE263">
        <v>1.3333333333333335</v>
      </c>
      <c r="DF263">
        <v>1.5000000000000002</v>
      </c>
      <c r="DG263">
        <v>-1</v>
      </c>
      <c r="DH263">
        <v>1.5000000000000002</v>
      </c>
      <c r="DI263">
        <v>2.4999999999999996</v>
      </c>
      <c r="DJ263">
        <v>-1</v>
      </c>
      <c r="DK263">
        <v>-1</v>
      </c>
      <c r="DL263">
        <v>2.4999999999999996</v>
      </c>
      <c r="DM263">
        <v>0.16666666666666666</v>
      </c>
      <c r="DN263">
        <v>0</v>
      </c>
      <c r="DO263">
        <v>1.5000000000000002</v>
      </c>
      <c r="DP263">
        <v>1</v>
      </c>
      <c r="DQ263">
        <v>2.333333333333333</v>
      </c>
      <c r="DR263">
        <v>2.9999999999999996</v>
      </c>
      <c r="DS263">
        <v>2.4999999999999996</v>
      </c>
      <c r="DT263">
        <v>2.9999999999999996</v>
      </c>
      <c r="DU263">
        <v>1</v>
      </c>
      <c r="DV263">
        <v>1.1666666666666667</v>
      </c>
      <c r="DW263">
        <v>2.4999999999999996</v>
      </c>
      <c r="DX263">
        <v>1</v>
      </c>
      <c r="DY263">
        <v>1.3333333333333335</v>
      </c>
      <c r="DZ263">
        <v>1.1666666666666667</v>
      </c>
      <c r="EA263">
        <v>2.4999999999999996</v>
      </c>
      <c r="EB263">
        <v>-1</v>
      </c>
      <c r="EC263">
        <v>2.4999999999999996</v>
      </c>
      <c r="ED263">
        <v>1.3333333333333335</v>
      </c>
      <c r="EE263">
        <v>0.16666666666666666</v>
      </c>
      <c r="EF263">
        <v>2.4999999999999996</v>
      </c>
      <c r="EG263">
        <v>0</v>
      </c>
      <c r="EH263">
        <v>2.4999999999999996</v>
      </c>
      <c r="EI263">
        <v>2</v>
      </c>
      <c r="EJ263">
        <v>0</v>
      </c>
      <c r="EK263">
        <v>-1</v>
      </c>
      <c r="EL263">
        <v>2.1666666666666665</v>
      </c>
      <c r="EM263">
        <v>2.333333333333333</v>
      </c>
      <c r="EN263">
        <v>-1</v>
      </c>
      <c r="EO263">
        <v>2.4999999999999996</v>
      </c>
      <c r="EP263">
        <v>2.4999999999999996</v>
      </c>
      <c r="EQ263">
        <v>1.1666666666666667</v>
      </c>
      <c r="ER263">
        <v>-1</v>
      </c>
      <c r="ES263">
        <v>-1</v>
      </c>
      <c r="ET263">
        <v>-1</v>
      </c>
      <c r="EU263">
        <v>-1</v>
      </c>
      <c r="EV263">
        <v>-1</v>
      </c>
      <c r="EW263">
        <v>2.4999999999999996</v>
      </c>
      <c r="EX263">
        <v>2.333333333333333</v>
      </c>
      <c r="EY263">
        <v>2.4999999999999996</v>
      </c>
      <c r="EZ263">
        <v>2.4999999999999996</v>
      </c>
      <c r="FA263">
        <v>2.333333333333333</v>
      </c>
      <c r="FB263">
        <v>1</v>
      </c>
      <c r="FC263">
        <v>2.333333333333333</v>
      </c>
      <c r="FD263">
        <v>1.1666666666666667</v>
      </c>
      <c r="FE263">
        <v>2.9999999999999996</v>
      </c>
      <c r="FF263">
        <v>2.9999999999999996</v>
      </c>
      <c r="FG263">
        <v>2.4999999999999996</v>
      </c>
      <c r="FH263">
        <v>2.1666666666666665</v>
      </c>
      <c r="FI263">
        <v>-1</v>
      </c>
      <c r="FJ263">
        <v>2.333333333333333</v>
      </c>
      <c r="FK263">
        <v>0.16666666666666666</v>
      </c>
      <c r="FL263">
        <v>1.3333333333333335</v>
      </c>
      <c r="FM263">
        <v>0</v>
      </c>
      <c r="FN263">
        <v>2</v>
      </c>
      <c r="FO263">
        <v>2.1666666666666665</v>
      </c>
      <c r="FP263">
        <v>2.1666666666666665</v>
      </c>
      <c r="FQ263">
        <v>2</v>
      </c>
      <c r="FR263">
        <v>2</v>
      </c>
      <c r="FS263">
        <v>2</v>
      </c>
      <c r="FT263">
        <v>2</v>
      </c>
      <c r="FU263">
        <v>1</v>
      </c>
      <c r="FV263">
        <v>1</v>
      </c>
      <c r="FW263">
        <v>2.4999999999999996</v>
      </c>
      <c r="FX263">
        <v>2.4999999999999996</v>
      </c>
      <c r="FY263">
        <v>1.5000000000000002</v>
      </c>
      <c r="FZ263">
        <v>1.1666666666666667</v>
      </c>
      <c r="GA263">
        <v>2.4999999999999996</v>
      </c>
      <c r="GB263">
        <v>2.9999999999999996</v>
      </c>
      <c r="GC263">
        <v>2</v>
      </c>
      <c r="GD263">
        <v>1</v>
      </c>
      <c r="GE263">
        <v>2</v>
      </c>
      <c r="GF263">
        <v>2.4999999999999996</v>
      </c>
      <c r="GG263">
        <v>1.5000000000000002</v>
      </c>
      <c r="GH263">
        <v>2.9999999999999996</v>
      </c>
      <c r="GI263">
        <v>1.1666666666666667</v>
      </c>
      <c r="GJ263">
        <v>2.9999999999999996</v>
      </c>
      <c r="GK263">
        <v>2.9999999999999996</v>
      </c>
      <c r="GL263">
        <v>2.4999999999999996</v>
      </c>
      <c r="GM263">
        <v>1</v>
      </c>
      <c r="GN263">
        <v>2.9999999999999996</v>
      </c>
      <c r="GO263">
        <v>2.9999999999999996</v>
      </c>
      <c r="GP263">
        <v>2</v>
      </c>
      <c r="GQ263">
        <v>1.3333333333333335</v>
      </c>
      <c r="GR263">
        <v>-1</v>
      </c>
      <c r="GS263">
        <v>2.9999999999999996</v>
      </c>
      <c r="GT263">
        <v>2.4999999999999996</v>
      </c>
      <c r="GU263">
        <v>2.9999999999999996</v>
      </c>
      <c r="GV263">
        <v>2.9999999999999996</v>
      </c>
      <c r="GW263">
        <v>2.9999999999999996</v>
      </c>
      <c r="GX263">
        <v>2.9999999999999996</v>
      </c>
      <c r="GY263">
        <v>2.9999999999999996</v>
      </c>
      <c r="GZ263">
        <v>2.9999999999999996</v>
      </c>
      <c r="HA263">
        <v>2.9999999999999996</v>
      </c>
      <c r="HB263">
        <v>2</v>
      </c>
      <c r="HC263">
        <v>2.4999999999999996</v>
      </c>
      <c r="HD263">
        <v>2.9999999999999996</v>
      </c>
      <c r="HE263">
        <v>2.9999999999999996</v>
      </c>
      <c r="HF263">
        <v>2.4999999999999996</v>
      </c>
      <c r="HG263">
        <v>2.9999999999999996</v>
      </c>
      <c r="HH263">
        <v>2.9999999999999996</v>
      </c>
      <c r="HI263">
        <v>2</v>
      </c>
      <c r="HJ263">
        <v>2.4999999999999996</v>
      </c>
      <c r="HK263">
        <v>-1</v>
      </c>
      <c r="HL263">
        <v>1.5000000000000002</v>
      </c>
      <c r="HM263">
        <v>-1</v>
      </c>
      <c r="HN263">
        <v>0.16666666666666666</v>
      </c>
      <c r="HO263">
        <v>0.16666666666666666</v>
      </c>
      <c r="HP263">
        <v>-1</v>
      </c>
      <c r="HQ263">
        <v>0</v>
      </c>
      <c r="HR263">
        <v>2.9999999999999996</v>
      </c>
      <c r="HS263">
        <v>0</v>
      </c>
      <c r="HT263">
        <v>2.9999999999999996</v>
      </c>
      <c r="HU263">
        <v>2.9999999999999996</v>
      </c>
      <c r="HV263">
        <v>2.9999999999999996</v>
      </c>
      <c r="HW263">
        <v>2.9999999999999996</v>
      </c>
      <c r="HX263">
        <v>2.9999999999999996</v>
      </c>
      <c r="HY263">
        <v>2.9999999999999996</v>
      </c>
      <c r="HZ263">
        <v>2.9999999999999996</v>
      </c>
      <c r="IA263">
        <v>2.4999999999999996</v>
      </c>
      <c r="IB263">
        <v>1.3333333333333335</v>
      </c>
      <c r="IC263">
        <v>0</v>
      </c>
      <c r="ID263">
        <v>-1</v>
      </c>
      <c r="IE263">
        <v>2.4999999999999996</v>
      </c>
      <c r="IF263">
        <v>1.5000000000000002</v>
      </c>
      <c r="IG263">
        <v>0.33333333333333331</v>
      </c>
      <c r="IH263">
        <v>1.1666666666666667</v>
      </c>
      <c r="II263">
        <v>2.4999999999999996</v>
      </c>
      <c r="IJ263">
        <v>1.1666666666666667</v>
      </c>
      <c r="IK263">
        <v>1</v>
      </c>
      <c r="IL263">
        <v>2.1666666666666665</v>
      </c>
      <c r="IM263">
        <v>2.9999999999999996</v>
      </c>
      <c r="IN263">
        <v>2.9999999999999996</v>
      </c>
      <c r="IO263">
        <v>2.4999999999999996</v>
      </c>
      <c r="IP263">
        <v>2</v>
      </c>
      <c r="IQ263">
        <v>2.9999999999999996</v>
      </c>
      <c r="IR263">
        <v>2</v>
      </c>
      <c r="IS263">
        <v>2.4999999999999996</v>
      </c>
      <c r="IT263">
        <v>2.4999999999999996</v>
      </c>
      <c r="IU263">
        <v>1.1666666666666667</v>
      </c>
      <c r="IV263">
        <v>2.4999999999999996</v>
      </c>
      <c r="IW263">
        <v>1.5000000000000002</v>
      </c>
      <c r="IX263">
        <v>0</v>
      </c>
      <c r="IY263">
        <v>2.9999999999999996</v>
      </c>
      <c r="IZ263">
        <v>1</v>
      </c>
      <c r="JA263">
        <v>-1</v>
      </c>
      <c r="JB263">
        <v>0</v>
      </c>
      <c r="JC263">
        <v>0</v>
      </c>
    </row>
    <row r="264" spans="1:272" x14ac:dyDescent="0.35">
      <c r="A264" t="s">
        <v>1085</v>
      </c>
      <c r="B264">
        <v>2.4999999999999996</v>
      </c>
      <c r="C264">
        <v>2.9999999999999996</v>
      </c>
      <c r="D264">
        <v>2.9999999999999996</v>
      </c>
      <c r="E264">
        <v>0</v>
      </c>
      <c r="F264">
        <v>-1</v>
      </c>
      <c r="G264">
        <v>-1</v>
      </c>
      <c r="H264">
        <v>-1</v>
      </c>
      <c r="I264">
        <v>2.9999999999999996</v>
      </c>
      <c r="J264">
        <v>0.33333333333333331</v>
      </c>
      <c r="K264">
        <v>-1</v>
      </c>
      <c r="L264">
        <v>2.9999999999999996</v>
      </c>
      <c r="M264">
        <v>2.9999999999999996</v>
      </c>
      <c r="N264">
        <v>1.1666666666666667</v>
      </c>
      <c r="O264">
        <v>2.9999999999999996</v>
      </c>
      <c r="P264">
        <v>2.9999999999999996</v>
      </c>
      <c r="Q264">
        <v>0</v>
      </c>
      <c r="R264">
        <v>-1</v>
      </c>
      <c r="S264">
        <v>2.9999999999999996</v>
      </c>
      <c r="T264">
        <v>2.9999999999999996</v>
      </c>
      <c r="U264">
        <v>2.9999999999999996</v>
      </c>
      <c r="V264">
        <v>2.4999999999999996</v>
      </c>
      <c r="W264">
        <v>2.4999999999999996</v>
      </c>
      <c r="X264">
        <v>-1</v>
      </c>
      <c r="Y264">
        <v>2.9999999999999996</v>
      </c>
      <c r="Z264">
        <v>2.9999999999999996</v>
      </c>
      <c r="AA264">
        <v>2.9999999999999996</v>
      </c>
      <c r="AB264">
        <v>2.4999999999999996</v>
      </c>
      <c r="AC264">
        <v>2.4999999999999996</v>
      </c>
      <c r="AD264">
        <v>1.5000000000000002</v>
      </c>
      <c r="AE264">
        <v>0.5</v>
      </c>
      <c r="AF264">
        <v>0</v>
      </c>
      <c r="AG264">
        <v>0.33333333333333331</v>
      </c>
      <c r="AH264">
        <v>-1</v>
      </c>
      <c r="AI264">
        <v>-1</v>
      </c>
      <c r="AJ264">
        <v>-1</v>
      </c>
      <c r="AK264">
        <v>-1</v>
      </c>
      <c r="AL264">
        <v>-1</v>
      </c>
      <c r="AM264">
        <v>-1</v>
      </c>
      <c r="AN264">
        <v>2.4999999999999996</v>
      </c>
      <c r="AO264">
        <v>-1</v>
      </c>
      <c r="AP264">
        <v>-1</v>
      </c>
      <c r="AQ264">
        <v>-1</v>
      </c>
      <c r="AR264">
        <v>0</v>
      </c>
      <c r="AS264">
        <v>-1</v>
      </c>
      <c r="AT264">
        <v>0.33333333333333331</v>
      </c>
      <c r="AU264">
        <v>0.33333333333333331</v>
      </c>
      <c r="AV264">
        <v>-1</v>
      </c>
      <c r="AW264">
        <v>-1</v>
      </c>
      <c r="AX264">
        <v>0</v>
      </c>
      <c r="AY264">
        <v>-1</v>
      </c>
      <c r="AZ264">
        <v>-1</v>
      </c>
      <c r="BA264">
        <v>-1</v>
      </c>
      <c r="BB264">
        <v>-1</v>
      </c>
      <c r="BC264">
        <v>-1</v>
      </c>
      <c r="BD264">
        <v>1.5000000000000002</v>
      </c>
      <c r="BE264">
        <v>1.5000000000000002</v>
      </c>
      <c r="BF264">
        <v>-1</v>
      </c>
      <c r="BG264">
        <v>1.5000000000000002</v>
      </c>
      <c r="BH264">
        <v>1.5000000000000002</v>
      </c>
      <c r="BI264">
        <v>-1</v>
      </c>
      <c r="BJ264">
        <v>2.4999999999999996</v>
      </c>
      <c r="BK264">
        <v>-1</v>
      </c>
      <c r="BL264">
        <v>0.5</v>
      </c>
      <c r="BM264">
        <v>0</v>
      </c>
      <c r="BN264">
        <v>-1</v>
      </c>
      <c r="BO264">
        <v>-1</v>
      </c>
      <c r="BP264">
        <v>-1</v>
      </c>
      <c r="BQ264">
        <v>-1</v>
      </c>
      <c r="BR264">
        <v>2</v>
      </c>
      <c r="BS264">
        <v>0</v>
      </c>
      <c r="BT264">
        <v>2.9999999999999996</v>
      </c>
      <c r="BU264">
        <v>-1</v>
      </c>
      <c r="BV264">
        <v>1.5000000000000002</v>
      </c>
      <c r="BW264">
        <v>-1</v>
      </c>
      <c r="BX264">
        <v>-1</v>
      </c>
      <c r="BY264">
        <v>-1</v>
      </c>
      <c r="BZ264">
        <v>0.33333333333333331</v>
      </c>
      <c r="CA264">
        <v>-1</v>
      </c>
      <c r="CB264">
        <v>1.5000000000000002</v>
      </c>
      <c r="CC264">
        <v>-1</v>
      </c>
      <c r="CD264">
        <v>1.3333333333333335</v>
      </c>
      <c r="CE264">
        <v>0.5</v>
      </c>
      <c r="CF264">
        <v>2.9999999999999996</v>
      </c>
      <c r="CG264">
        <v>0.33333333333333331</v>
      </c>
      <c r="CH264">
        <v>-1</v>
      </c>
      <c r="CI264">
        <v>-1</v>
      </c>
      <c r="CJ264">
        <v>-1</v>
      </c>
      <c r="CK264">
        <v>-1</v>
      </c>
      <c r="CL264">
        <v>2</v>
      </c>
      <c r="CM264">
        <v>-1</v>
      </c>
      <c r="CN264">
        <v>-1</v>
      </c>
      <c r="CO264">
        <v>1.5000000000000002</v>
      </c>
      <c r="CP264">
        <v>-1</v>
      </c>
      <c r="CQ264">
        <v>-1</v>
      </c>
      <c r="CR264">
        <v>2</v>
      </c>
      <c r="CS264">
        <v>-1</v>
      </c>
      <c r="CT264">
        <v>-1</v>
      </c>
      <c r="CU264">
        <v>2.4999999999999996</v>
      </c>
      <c r="CV264">
        <v>-1</v>
      </c>
      <c r="CW264">
        <v>-1</v>
      </c>
      <c r="CX264">
        <v>-1</v>
      </c>
      <c r="CY264">
        <v>-1</v>
      </c>
      <c r="CZ264">
        <v>-1</v>
      </c>
      <c r="DA264">
        <v>-1</v>
      </c>
      <c r="DB264">
        <v>0</v>
      </c>
      <c r="DC264">
        <v>-1</v>
      </c>
      <c r="DD264">
        <v>1.5000000000000002</v>
      </c>
      <c r="DE264">
        <v>0.33333333333333331</v>
      </c>
      <c r="DF264">
        <v>0.5</v>
      </c>
      <c r="DG264">
        <v>-1</v>
      </c>
      <c r="DH264">
        <v>0.5</v>
      </c>
      <c r="DI264">
        <v>1.5000000000000002</v>
      </c>
      <c r="DJ264">
        <v>-1</v>
      </c>
      <c r="DK264">
        <v>-1</v>
      </c>
      <c r="DL264">
        <v>1.5000000000000002</v>
      </c>
      <c r="DM264">
        <v>-1</v>
      </c>
      <c r="DN264">
        <v>-1</v>
      </c>
      <c r="DO264">
        <v>0.5</v>
      </c>
      <c r="DP264">
        <v>-1</v>
      </c>
      <c r="DQ264">
        <v>1.3333333333333335</v>
      </c>
      <c r="DR264">
        <v>2.9999999999999996</v>
      </c>
      <c r="DS264">
        <v>2.4999999999999996</v>
      </c>
      <c r="DT264">
        <v>2</v>
      </c>
      <c r="DU264">
        <v>-1</v>
      </c>
      <c r="DV264">
        <v>-1</v>
      </c>
      <c r="DW264">
        <v>1.5000000000000002</v>
      </c>
      <c r="DX264">
        <v>-1</v>
      </c>
      <c r="DY264">
        <v>0.33333333333333331</v>
      </c>
      <c r="DZ264">
        <v>0.16666666666666666</v>
      </c>
      <c r="EA264">
        <v>1.5000000000000002</v>
      </c>
      <c r="EB264">
        <v>-1</v>
      </c>
      <c r="EC264">
        <v>1.5000000000000002</v>
      </c>
      <c r="ED264">
        <v>-1</v>
      </c>
      <c r="EE264">
        <v>-1</v>
      </c>
      <c r="EF264">
        <v>1.5000000000000002</v>
      </c>
      <c r="EG264">
        <v>-1</v>
      </c>
      <c r="EH264">
        <v>1.5000000000000002</v>
      </c>
      <c r="EI264">
        <v>1</v>
      </c>
      <c r="EJ264">
        <v>-1</v>
      </c>
      <c r="EK264">
        <v>-1</v>
      </c>
      <c r="EL264">
        <v>2.1666666666666665</v>
      </c>
      <c r="EM264">
        <v>1.3333333333333335</v>
      </c>
      <c r="EN264">
        <v>-1</v>
      </c>
      <c r="EO264">
        <v>1.5000000000000002</v>
      </c>
      <c r="EP264">
        <v>1.5000000000000002</v>
      </c>
      <c r="EQ264">
        <v>0.16666666666666666</v>
      </c>
      <c r="ER264">
        <v>-1</v>
      </c>
      <c r="ES264">
        <v>-1</v>
      </c>
      <c r="ET264">
        <v>-1</v>
      </c>
      <c r="EU264">
        <v>-1</v>
      </c>
      <c r="EV264">
        <v>-1</v>
      </c>
      <c r="EW264">
        <v>1.5000000000000002</v>
      </c>
      <c r="EX264">
        <v>1.3333333333333335</v>
      </c>
      <c r="EY264">
        <v>2.4999999999999996</v>
      </c>
      <c r="EZ264">
        <v>1.5000000000000002</v>
      </c>
      <c r="FA264">
        <v>1.3333333333333335</v>
      </c>
      <c r="FB264">
        <v>0</v>
      </c>
      <c r="FC264">
        <v>1.3333333333333335</v>
      </c>
      <c r="FD264">
        <v>0.16666666666666666</v>
      </c>
      <c r="FE264">
        <v>2.9999999999999996</v>
      </c>
      <c r="FF264">
        <v>2.9999999999999996</v>
      </c>
      <c r="FG264">
        <v>2.4999999999999996</v>
      </c>
      <c r="FH264">
        <v>2.1666666666666665</v>
      </c>
      <c r="FI264">
        <v>-1</v>
      </c>
      <c r="FJ264">
        <v>1.3333333333333335</v>
      </c>
      <c r="FK264">
        <v>-1</v>
      </c>
      <c r="FL264">
        <v>0.33333333333333331</v>
      </c>
      <c r="FM264">
        <v>-1</v>
      </c>
      <c r="FN264">
        <v>2</v>
      </c>
      <c r="FO264">
        <v>2.1666666666666665</v>
      </c>
      <c r="FP264">
        <v>2.1666666666666665</v>
      </c>
      <c r="FQ264">
        <v>2</v>
      </c>
      <c r="FR264">
        <v>2</v>
      </c>
      <c r="FS264">
        <v>2</v>
      </c>
      <c r="FT264">
        <v>2</v>
      </c>
      <c r="FU264">
        <v>-1</v>
      </c>
      <c r="FV264">
        <v>-1</v>
      </c>
      <c r="FW264">
        <v>1.5000000000000002</v>
      </c>
      <c r="FX264">
        <v>1.5000000000000002</v>
      </c>
      <c r="FY264">
        <v>0.5</v>
      </c>
      <c r="FZ264">
        <v>-1</v>
      </c>
      <c r="GA264">
        <v>1.5000000000000002</v>
      </c>
      <c r="GB264">
        <v>2.9999999999999996</v>
      </c>
      <c r="GC264">
        <v>1</v>
      </c>
      <c r="GD264">
        <v>0</v>
      </c>
      <c r="GE264">
        <v>1</v>
      </c>
      <c r="GF264">
        <v>1.5000000000000002</v>
      </c>
      <c r="GG264">
        <v>0.5</v>
      </c>
      <c r="GH264">
        <v>2.9999999999999996</v>
      </c>
      <c r="GI264">
        <v>0.16666666666666666</v>
      </c>
      <c r="GJ264">
        <v>2.9999999999999996</v>
      </c>
      <c r="GK264">
        <v>2.9999999999999996</v>
      </c>
      <c r="GL264">
        <v>1.5000000000000002</v>
      </c>
      <c r="GM264">
        <v>0</v>
      </c>
      <c r="GN264">
        <v>2</v>
      </c>
      <c r="GO264">
        <v>2</v>
      </c>
      <c r="GP264">
        <v>1</v>
      </c>
      <c r="GQ264">
        <v>-1</v>
      </c>
      <c r="GR264">
        <v>-1</v>
      </c>
      <c r="GS264">
        <v>2</v>
      </c>
      <c r="GT264">
        <v>2.4999999999999996</v>
      </c>
      <c r="GU264">
        <v>2.9999999999999996</v>
      </c>
      <c r="GV264">
        <v>2.9999999999999996</v>
      </c>
      <c r="GW264">
        <v>2.9999999999999996</v>
      </c>
      <c r="GX264">
        <v>2.9999999999999996</v>
      </c>
      <c r="GY264">
        <v>2.9999999999999996</v>
      </c>
      <c r="GZ264">
        <v>2.9999999999999996</v>
      </c>
      <c r="HA264">
        <v>2.9999999999999996</v>
      </c>
      <c r="HB264">
        <v>1</v>
      </c>
      <c r="HC264">
        <v>1.5000000000000002</v>
      </c>
      <c r="HD264">
        <v>2.9999999999999996</v>
      </c>
      <c r="HE264">
        <v>2.9999999999999996</v>
      </c>
      <c r="HF264">
        <v>2.4999999999999996</v>
      </c>
      <c r="HG264">
        <v>2.9999999999999996</v>
      </c>
      <c r="HH264">
        <v>2.9999999999999996</v>
      </c>
      <c r="HI264">
        <v>1</v>
      </c>
      <c r="HJ264">
        <v>1.5000000000000002</v>
      </c>
      <c r="HK264">
        <v>-1</v>
      </c>
      <c r="HL264">
        <v>0.5</v>
      </c>
      <c r="HM264">
        <v>-1</v>
      </c>
      <c r="HN264">
        <v>-1</v>
      </c>
      <c r="HO264">
        <v>-1</v>
      </c>
      <c r="HP264">
        <v>-1</v>
      </c>
      <c r="HQ264">
        <v>-1</v>
      </c>
      <c r="HR264">
        <v>2</v>
      </c>
      <c r="HS264">
        <v>-1</v>
      </c>
      <c r="HT264">
        <v>2.9999999999999996</v>
      </c>
      <c r="HU264">
        <v>2.9999999999999996</v>
      </c>
      <c r="HV264">
        <v>2.9999999999999996</v>
      </c>
      <c r="HW264">
        <v>2.9999999999999996</v>
      </c>
      <c r="HX264">
        <v>2.9999999999999996</v>
      </c>
      <c r="HY264">
        <v>2</v>
      </c>
      <c r="HZ264">
        <v>2</v>
      </c>
      <c r="IA264">
        <v>1.5000000000000002</v>
      </c>
      <c r="IB264">
        <v>0.33333333333333331</v>
      </c>
      <c r="IC264">
        <v>-1</v>
      </c>
      <c r="ID264">
        <v>-1</v>
      </c>
      <c r="IE264">
        <v>1.5000000000000002</v>
      </c>
      <c r="IF264">
        <v>0.5</v>
      </c>
      <c r="IG264">
        <v>-1</v>
      </c>
      <c r="IH264">
        <v>0.16666666666666666</v>
      </c>
      <c r="II264">
        <v>1.5000000000000002</v>
      </c>
      <c r="IJ264">
        <v>0.16666666666666666</v>
      </c>
      <c r="IK264">
        <v>0</v>
      </c>
      <c r="IL264">
        <v>1.1666666666666667</v>
      </c>
      <c r="IM264">
        <v>2.9999999999999996</v>
      </c>
      <c r="IN264">
        <v>2.9999999999999996</v>
      </c>
      <c r="IO264">
        <v>1.5000000000000002</v>
      </c>
      <c r="IP264">
        <v>1</v>
      </c>
      <c r="IQ264">
        <v>2.9999999999999996</v>
      </c>
      <c r="IR264">
        <v>1</v>
      </c>
      <c r="IS264">
        <v>1.5000000000000002</v>
      </c>
      <c r="IT264">
        <v>1.5000000000000002</v>
      </c>
      <c r="IU264">
        <v>0.16666666666666666</v>
      </c>
      <c r="IV264">
        <v>2.4999999999999996</v>
      </c>
      <c r="IW264">
        <v>0.5</v>
      </c>
      <c r="IX264">
        <v>-1</v>
      </c>
      <c r="IY264">
        <v>2.9999999999999996</v>
      </c>
      <c r="IZ264">
        <v>-1</v>
      </c>
      <c r="JA264">
        <v>-1</v>
      </c>
      <c r="JB264">
        <v>-1</v>
      </c>
      <c r="JC264">
        <v>-1</v>
      </c>
      <c r="JD264">
        <v>0</v>
      </c>
    </row>
    <row r="265" spans="1:272" x14ac:dyDescent="0.35">
      <c r="A265" t="s">
        <v>1086</v>
      </c>
      <c r="B265">
        <v>3.4999999999999996</v>
      </c>
      <c r="C265">
        <v>3.9999999999999996</v>
      </c>
      <c r="D265">
        <v>3.9999999999999996</v>
      </c>
      <c r="E265">
        <v>1</v>
      </c>
      <c r="F265">
        <v>1.6666666666666667</v>
      </c>
      <c r="G265">
        <v>1.5</v>
      </c>
      <c r="H265">
        <v>1</v>
      </c>
      <c r="I265">
        <v>3.9999999999999996</v>
      </c>
      <c r="J265">
        <v>2.3333333333333335</v>
      </c>
      <c r="K265">
        <v>-1</v>
      </c>
      <c r="L265">
        <v>3.9999999999999996</v>
      </c>
      <c r="M265">
        <v>3.9999999999999996</v>
      </c>
      <c r="N265">
        <v>2.1666666666666665</v>
      </c>
      <c r="O265">
        <v>3.9999999999999996</v>
      </c>
      <c r="P265">
        <v>3.9999999999999996</v>
      </c>
      <c r="Q265">
        <v>1.5</v>
      </c>
      <c r="R265">
        <v>0</v>
      </c>
      <c r="S265">
        <v>3.9999999999999996</v>
      </c>
      <c r="T265">
        <v>3.9999999999999996</v>
      </c>
      <c r="U265">
        <v>3.9999999999999996</v>
      </c>
      <c r="V265">
        <v>3.4999999999999996</v>
      </c>
      <c r="W265">
        <v>2.9999999999999996</v>
      </c>
      <c r="X265">
        <v>1</v>
      </c>
      <c r="Y265">
        <v>3.9999999999999996</v>
      </c>
      <c r="Z265">
        <v>3.9999999999999996</v>
      </c>
      <c r="AA265">
        <v>3.9999999999999996</v>
      </c>
      <c r="AB265">
        <v>3.4999999999999996</v>
      </c>
      <c r="AC265">
        <v>3.4999999999999996</v>
      </c>
      <c r="AD265">
        <v>3.4999999999999996</v>
      </c>
      <c r="AE265">
        <v>2.5</v>
      </c>
      <c r="AF265">
        <v>1</v>
      </c>
      <c r="AG265">
        <v>1.3333333333333335</v>
      </c>
      <c r="AH265">
        <v>-1</v>
      </c>
      <c r="AI265">
        <v>0.66666666666666663</v>
      </c>
      <c r="AJ265">
        <v>0.66666666666666663</v>
      </c>
      <c r="AK265">
        <v>-1</v>
      </c>
      <c r="AL265">
        <v>-1</v>
      </c>
      <c r="AM265">
        <v>-1</v>
      </c>
      <c r="AN265">
        <v>3.4999999999999996</v>
      </c>
      <c r="AO265">
        <v>-1</v>
      </c>
      <c r="AP265">
        <v>-1</v>
      </c>
      <c r="AQ265">
        <v>-1</v>
      </c>
      <c r="AR265">
        <v>1</v>
      </c>
      <c r="AS265">
        <v>-1</v>
      </c>
      <c r="AT265">
        <v>2.3333333333333335</v>
      </c>
      <c r="AU265">
        <v>2.3333333333333335</v>
      </c>
      <c r="AV265">
        <v>-1</v>
      </c>
      <c r="AW265">
        <v>1</v>
      </c>
      <c r="AX265">
        <v>1.5</v>
      </c>
      <c r="AY265">
        <v>-1</v>
      </c>
      <c r="AZ265">
        <v>-1</v>
      </c>
      <c r="BA265">
        <v>-1</v>
      </c>
      <c r="BB265">
        <v>-1</v>
      </c>
      <c r="BC265">
        <v>-1</v>
      </c>
      <c r="BD265">
        <v>3.4999999999999996</v>
      </c>
      <c r="BE265">
        <v>3.4999999999999996</v>
      </c>
      <c r="BF265">
        <v>-1</v>
      </c>
      <c r="BG265">
        <v>3.4999999999999996</v>
      </c>
      <c r="BH265">
        <v>3.4999999999999996</v>
      </c>
      <c r="BI265">
        <v>-1</v>
      </c>
      <c r="BJ265">
        <v>3.4999999999999996</v>
      </c>
      <c r="BK265">
        <v>0</v>
      </c>
      <c r="BL265">
        <v>2.5</v>
      </c>
      <c r="BM265">
        <v>1</v>
      </c>
      <c r="BN265">
        <v>1</v>
      </c>
      <c r="BO265">
        <v>1</v>
      </c>
      <c r="BP265">
        <v>-1</v>
      </c>
      <c r="BQ265">
        <v>-1</v>
      </c>
      <c r="BR265">
        <v>3.9999999999999996</v>
      </c>
      <c r="BS265">
        <v>2</v>
      </c>
      <c r="BT265">
        <v>3.9999999999999996</v>
      </c>
      <c r="BU265">
        <v>-1</v>
      </c>
      <c r="BV265">
        <v>2.4999999999999996</v>
      </c>
      <c r="BW265">
        <v>-1</v>
      </c>
      <c r="BX265">
        <v>-1</v>
      </c>
      <c r="BY265">
        <v>-1</v>
      </c>
      <c r="BZ265">
        <v>1.3333333333333335</v>
      </c>
      <c r="CA265">
        <v>1</v>
      </c>
      <c r="CB265">
        <v>3.4999999999999996</v>
      </c>
      <c r="CC265">
        <v>0.16666666666666666</v>
      </c>
      <c r="CD265">
        <v>2.833333333333333</v>
      </c>
      <c r="CE265">
        <v>2</v>
      </c>
      <c r="CF265">
        <v>3.9999999999999996</v>
      </c>
      <c r="CG265">
        <v>1.3333333333333335</v>
      </c>
      <c r="CH265">
        <v>0</v>
      </c>
      <c r="CI265">
        <v>0</v>
      </c>
      <c r="CJ265">
        <v>1.1666666666666667</v>
      </c>
      <c r="CK265">
        <v>-1</v>
      </c>
      <c r="CL265">
        <v>3.9999999999999996</v>
      </c>
      <c r="CM265">
        <v>-1</v>
      </c>
      <c r="CN265">
        <v>-1</v>
      </c>
      <c r="CO265">
        <v>3.4999999999999996</v>
      </c>
      <c r="CP265">
        <v>0</v>
      </c>
      <c r="CQ265">
        <v>1</v>
      </c>
      <c r="CR265">
        <v>3.9999999999999996</v>
      </c>
      <c r="CS265">
        <v>-1</v>
      </c>
      <c r="CT265">
        <v>-1</v>
      </c>
      <c r="CU265">
        <v>3.4999999999999996</v>
      </c>
      <c r="CV265">
        <v>2.5</v>
      </c>
      <c r="CW265">
        <v>-1</v>
      </c>
      <c r="CX265">
        <v>-1</v>
      </c>
      <c r="CY265">
        <v>1</v>
      </c>
      <c r="CZ265">
        <v>-1</v>
      </c>
      <c r="DA265">
        <v>-1</v>
      </c>
      <c r="DB265">
        <v>2</v>
      </c>
      <c r="DC265">
        <v>0</v>
      </c>
      <c r="DD265">
        <v>3.4999999999999996</v>
      </c>
      <c r="DE265">
        <v>1.8333333333333335</v>
      </c>
      <c r="DF265">
        <v>2.5</v>
      </c>
      <c r="DG265">
        <v>-1</v>
      </c>
      <c r="DH265">
        <v>2.5</v>
      </c>
      <c r="DI265">
        <v>2.9999999999999996</v>
      </c>
      <c r="DJ265">
        <v>-1</v>
      </c>
      <c r="DK265">
        <v>-1</v>
      </c>
      <c r="DL265">
        <v>3.4999999999999996</v>
      </c>
      <c r="DM265">
        <v>0.66666666666666663</v>
      </c>
      <c r="DN265">
        <v>0</v>
      </c>
      <c r="DO265">
        <v>2.5</v>
      </c>
      <c r="DP265">
        <v>1</v>
      </c>
      <c r="DQ265">
        <v>2.833333333333333</v>
      </c>
      <c r="DR265">
        <v>3.9999999999999996</v>
      </c>
      <c r="DS265">
        <v>3.4999999999999996</v>
      </c>
      <c r="DT265">
        <v>3.9999999999999996</v>
      </c>
      <c r="DU265">
        <v>1</v>
      </c>
      <c r="DV265">
        <v>1.1666666666666667</v>
      </c>
      <c r="DW265">
        <v>3.4999999999999996</v>
      </c>
      <c r="DX265">
        <v>1</v>
      </c>
      <c r="DY265">
        <v>1.8333333333333335</v>
      </c>
      <c r="DZ265">
        <v>1.1666666666666667</v>
      </c>
      <c r="EA265">
        <v>3.4999999999999996</v>
      </c>
      <c r="EB265">
        <v>-1</v>
      </c>
      <c r="EC265">
        <v>3.4999999999999996</v>
      </c>
      <c r="ED265">
        <v>1.8333333333333335</v>
      </c>
      <c r="EE265">
        <v>0.66666666666666663</v>
      </c>
      <c r="EF265">
        <v>3.4999999999999996</v>
      </c>
      <c r="EG265">
        <v>0</v>
      </c>
      <c r="EH265">
        <v>3.4999999999999996</v>
      </c>
      <c r="EI265">
        <v>2</v>
      </c>
      <c r="EJ265">
        <v>0</v>
      </c>
      <c r="EK265">
        <v>-1</v>
      </c>
      <c r="EL265">
        <v>2.1666666666666665</v>
      </c>
      <c r="EM265">
        <v>3.333333333333333</v>
      </c>
      <c r="EN265">
        <v>-1</v>
      </c>
      <c r="EO265">
        <v>3.4999999999999996</v>
      </c>
      <c r="EP265">
        <v>3.4999999999999996</v>
      </c>
      <c r="EQ265">
        <v>1.6666666666666667</v>
      </c>
      <c r="ER265">
        <v>-1</v>
      </c>
      <c r="ES265">
        <v>-1</v>
      </c>
      <c r="ET265">
        <v>-1</v>
      </c>
      <c r="EU265">
        <v>-1</v>
      </c>
      <c r="EV265">
        <v>-1</v>
      </c>
      <c r="EW265">
        <v>3.4999999999999996</v>
      </c>
      <c r="EX265">
        <v>2.333333333333333</v>
      </c>
      <c r="EY265">
        <v>3.4999999999999996</v>
      </c>
      <c r="EZ265">
        <v>2.9999999999999996</v>
      </c>
      <c r="FA265">
        <v>2.333333333333333</v>
      </c>
      <c r="FB265">
        <v>1</v>
      </c>
      <c r="FC265">
        <v>3.333333333333333</v>
      </c>
      <c r="FD265">
        <v>1.6666666666666667</v>
      </c>
      <c r="FE265">
        <v>3.9999999999999996</v>
      </c>
      <c r="FF265">
        <v>3.9999999999999996</v>
      </c>
      <c r="FG265">
        <v>3.4999999999999996</v>
      </c>
      <c r="FH265">
        <v>2.1666666666666665</v>
      </c>
      <c r="FI265">
        <v>-1</v>
      </c>
      <c r="FJ265">
        <v>2.333333333333333</v>
      </c>
      <c r="FK265">
        <v>0.16666666666666666</v>
      </c>
      <c r="FL265">
        <v>1.3333333333333335</v>
      </c>
      <c r="FM265">
        <v>0</v>
      </c>
      <c r="FN265">
        <v>3</v>
      </c>
      <c r="FO265">
        <v>2.1666666666666665</v>
      </c>
      <c r="FP265">
        <v>2.6666666666666665</v>
      </c>
      <c r="FQ265">
        <v>3</v>
      </c>
      <c r="FR265">
        <v>3</v>
      </c>
      <c r="FS265">
        <v>3</v>
      </c>
      <c r="FT265">
        <v>3</v>
      </c>
      <c r="FU265">
        <v>1.5</v>
      </c>
      <c r="FV265">
        <v>1</v>
      </c>
      <c r="FW265">
        <v>3.4999999999999996</v>
      </c>
      <c r="FX265">
        <v>3.4999999999999996</v>
      </c>
      <c r="FY265">
        <v>2.5</v>
      </c>
      <c r="FZ265">
        <v>1.1666666666666667</v>
      </c>
      <c r="GA265">
        <v>3.4999999999999996</v>
      </c>
      <c r="GB265">
        <v>3.9999999999999996</v>
      </c>
      <c r="GC265">
        <v>2</v>
      </c>
      <c r="GD265">
        <v>1</v>
      </c>
      <c r="GE265">
        <v>2</v>
      </c>
      <c r="GF265">
        <v>2.4999999999999996</v>
      </c>
      <c r="GG265">
        <v>1.5000000000000002</v>
      </c>
      <c r="GH265">
        <v>3.9999999999999996</v>
      </c>
      <c r="GI265">
        <v>1.1666666666666667</v>
      </c>
      <c r="GJ265">
        <v>3.9999999999999996</v>
      </c>
      <c r="GK265">
        <v>3.9999999999999996</v>
      </c>
      <c r="GL265">
        <v>2.4999999999999996</v>
      </c>
      <c r="GM265">
        <v>1.5</v>
      </c>
      <c r="GN265">
        <v>3.9999999999999996</v>
      </c>
      <c r="GO265">
        <v>3.9999999999999996</v>
      </c>
      <c r="GP265">
        <v>3</v>
      </c>
      <c r="GQ265">
        <v>1.3333333333333335</v>
      </c>
      <c r="GR265">
        <v>-1</v>
      </c>
      <c r="GS265">
        <v>3.4999999999999996</v>
      </c>
      <c r="GT265">
        <v>2.9999999999999996</v>
      </c>
      <c r="GU265">
        <v>3.9999999999999996</v>
      </c>
      <c r="GV265">
        <v>3.9999999999999996</v>
      </c>
      <c r="GW265">
        <v>3.9999999999999996</v>
      </c>
      <c r="GX265">
        <v>3.9999999999999996</v>
      </c>
      <c r="GY265">
        <v>3.9999999999999996</v>
      </c>
      <c r="GZ265">
        <v>3.9999999999999996</v>
      </c>
      <c r="HA265">
        <v>3.9999999999999996</v>
      </c>
      <c r="HB265">
        <v>2</v>
      </c>
      <c r="HC265">
        <v>3.4999999999999996</v>
      </c>
      <c r="HD265">
        <v>3.9999999999999996</v>
      </c>
      <c r="HE265">
        <v>3.9999999999999996</v>
      </c>
      <c r="HF265">
        <v>3.4999999999999996</v>
      </c>
      <c r="HG265">
        <v>3.9999999999999996</v>
      </c>
      <c r="HH265">
        <v>3.9999999999999996</v>
      </c>
      <c r="HI265">
        <v>2</v>
      </c>
      <c r="HJ265">
        <v>2.9999999999999996</v>
      </c>
      <c r="HK265">
        <v>-1</v>
      </c>
      <c r="HL265">
        <v>2.5</v>
      </c>
      <c r="HM265">
        <v>-1</v>
      </c>
      <c r="HN265">
        <v>0.66666666666666663</v>
      </c>
      <c r="HO265">
        <v>0.66666666666666663</v>
      </c>
      <c r="HP265">
        <v>-1</v>
      </c>
      <c r="HQ265">
        <v>0</v>
      </c>
      <c r="HR265">
        <v>3.9999999999999996</v>
      </c>
      <c r="HS265">
        <v>0</v>
      </c>
      <c r="HT265">
        <v>3.9999999999999996</v>
      </c>
      <c r="HU265">
        <v>3.9999999999999996</v>
      </c>
      <c r="HV265">
        <v>3.9999999999999996</v>
      </c>
      <c r="HW265">
        <v>3.9999999999999996</v>
      </c>
      <c r="HX265">
        <v>3.9999999999999996</v>
      </c>
      <c r="HY265">
        <v>3.9999999999999996</v>
      </c>
      <c r="HZ265">
        <v>3.9999999999999996</v>
      </c>
      <c r="IA265">
        <v>2.9999999999999996</v>
      </c>
      <c r="IB265">
        <v>1.3333333333333335</v>
      </c>
      <c r="IC265">
        <v>0.5</v>
      </c>
      <c r="ID265">
        <v>-1</v>
      </c>
      <c r="IE265">
        <v>3.4999999999999996</v>
      </c>
      <c r="IF265">
        <v>2.5</v>
      </c>
      <c r="IG265">
        <v>0.83333333333333326</v>
      </c>
      <c r="IH265">
        <v>1.1666666666666667</v>
      </c>
      <c r="II265">
        <v>2.9999999999999996</v>
      </c>
      <c r="IJ265">
        <v>1.1666666666666667</v>
      </c>
      <c r="IK265">
        <v>1</v>
      </c>
      <c r="IL265">
        <v>2.1666666666666665</v>
      </c>
      <c r="IM265">
        <v>3.9999999999999996</v>
      </c>
      <c r="IN265">
        <v>3.9999999999999996</v>
      </c>
      <c r="IO265">
        <v>2.9999999999999996</v>
      </c>
      <c r="IP265">
        <v>2</v>
      </c>
      <c r="IQ265">
        <v>3.9999999999999996</v>
      </c>
      <c r="IR265">
        <v>2</v>
      </c>
      <c r="IS265">
        <v>3.4999999999999996</v>
      </c>
      <c r="IT265">
        <v>3.4999999999999996</v>
      </c>
      <c r="IU265">
        <v>1.1666666666666667</v>
      </c>
      <c r="IV265">
        <v>3.4999999999999996</v>
      </c>
      <c r="IW265">
        <v>2.5</v>
      </c>
      <c r="IX265">
        <v>0</v>
      </c>
      <c r="IY265">
        <v>3.9999999999999996</v>
      </c>
      <c r="IZ265">
        <v>1</v>
      </c>
      <c r="JA265">
        <v>-1</v>
      </c>
      <c r="JB265">
        <v>0</v>
      </c>
      <c r="JC265">
        <v>1</v>
      </c>
      <c r="JD265">
        <v>2</v>
      </c>
      <c r="JE265">
        <v>0</v>
      </c>
    </row>
    <row r="266" spans="1:272" x14ac:dyDescent="0.35">
      <c r="A266" t="s">
        <v>1087</v>
      </c>
      <c r="B266">
        <v>2</v>
      </c>
      <c r="C266">
        <v>2.166666666666667</v>
      </c>
      <c r="D266">
        <v>3.4999999999999996</v>
      </c>
      <c r="E266">
        <v>-1</v>
      </c>
      <c r="F266">
        <v>-1</v>
      </c>
      <c r="G266">
        <v>-1</v>
      </c>
      <c r="H266">
        <v>-1</v>
      </c>
      <c r="I266">
        <v>3.4999999999999996</v>
      </c>
      <c r="J266">
        <v>-1</v>
      </c>
      <c r="K266">
        <v>-1</v>
      </c>
      <c r="L266">
        <v>3</v>
      </c>
      <c r="M266">
        <v>2.3333333333333335</v>
      </c>
      <c r="N266">
        <v>-1</v>
      </c>
      <c r="O266">
        <v>3</v>
      </c>
      <c r="P266">
        <v>3.4999999999999996</v>
      </c>
      <c r="Q266">
        <v>-1</v>
      </c>
      <c r="R266">
        <v>-1</v>
      </c>
      <c r="S266">
        <v>3.4999999999999996</v>
      </c>
      <c r="T266">
        <v>3.333333333333333</v>
      </c>
      <c r="U266">
        <v>3.4999999999999996</v>
      </c>
      <c r="V266">
        <v>1.5</v>
      </c>
      <c r="W266">
        <v>1.5</v>
      </c>
      <c r="X266">
        <v>-1</v>
      </c>
      <c r="Y266">
        <v>3.4999999999999996</v>
      </c>
      <c r="Z266">
        <v>3.4999999999999996</v>
      </c>
      <c r="AA266">
        <v>3.4999999999999996</v>
      </c>
      <c r="AB266">
        <v>1.6666666666666667</v>
      </c>
      <c r="AC266">
        <v>1.6666666666666667</v>
      </c>
      <c r="AD266">
        <v>0.66666666666666663</v>
      </c>
      <c r="AE266">
        <v>-1</v>
      </c>
      <c r="AF266">
        <v>-1</v>
      </c>
      <c r="AG266">
        <v>-1</v>
      </c>
      <c r="AH266">
        <v>-1</v>
      </c>
      <c r="AI266">
        <v>-1</v>
      </c>
      <c r="AJ266">
        <v>-1</v>
      </c>
      <c r="AK266">
        <v>-1</v>
      </c>
      <c r="AL266">
        <v>-1</v>
      </c>
      <c r="AM266">
        <v>-1</v>
      </c>
      <c r="AN266">
        <v>1.5</v>
      </c>
      <c r="AO266">
        <v>-1</v>
      </c>
      <c r="AP266">
        <v>-1</v>
      </c>
      <c r="AQ266">
        <v>-1</v>
      </c>
      <c r="AR266">
        <v>-1</v>
      </c>
      <c r="AS266">
        <v>-1</v>
      </c>
      <c r="AT266">
        <v>-1</v>
      </c>
      <c r="AU266">
        <v>-1</v>
      </c>
      <c r="AV266">
        <v>-1</v>
      </c>
      <c r="AW266">
        <v>-1</v>
      </c>
      <c r="AX266">
        <v>-1</v>
      </c>
      <c r="AY266">
        <v>-1</v>
      </c>
      <c r="AZ266">
        <v>-1</v>
      </c>
      <c r="BA266">
        <v>-1</v>
      </c>
      <c r="BB266">
        <v>-1</v>
      </c>
      <c r="BC266">
        <v>-1</v>
      </c>
      <c r="BD266">
        <v>-1</v>
      </c>
      <c r="BE266">
        <v>0.5</v>
      </c>
      <c r="BF266">
        <v>-1</v>
      </c>
      <c r="BG266">
        <v>0.5</v>
      </c>
      <c r="BH266">
        <v>0.5</v>
      </c>
      <c r="BI266">
        <v>-1</v>
      </c>
      <c r="BJ266">
        <v>2</v>
      </c>
      <c r="BK266">
        <v>-1</v>
      </c>
      <c r="BL266">
        <v>-1</v>
      </c>
      <c r="BM266">
        <v>-1</v>
      </c>
      <c r="BN266">
        <v>-1</v>
      </c>
      <c r="BO266">
        <v>-1</v>
      </c>
      <c r="BP266">
        <v>-1</v>
      </c>
      <c r="BQ266">
        <v>-1</v>
      </c>
      <c r="BR266">
        <v>-1</v>
      </c>
      <c r="BS266">
        <v>-1</v>
      </c>
      <c r="BT266">
        <v>2</v>
      </c>
      <c r="BU266">
        <v>-1</v>
      </c>
      <c r="BV266">
        <v>-1</v>
      </c>
      <c r="BW266">
        <v>-1</v>
      </c>
      <c r="BX266">
        <v>-1</v>
      </c>
      <c r="BY266">
        <v>-1</v>
      </c>
      <c r="BZ266">
        <v>-1</v>
      </c>
      <c r="CA266">
        <v>-1</v>
      </c>
      <c r="CB266">
        <v>0.83333333333333326</v>
      </c>
      <c r="CC266">
        <v>-1</v>
      </c>
      <c r="CD266">
        <v>0</v>
      </c>
      <c r="CE266">
        <v>-1</v>
      </c>
      <c r="CF266">
        <v>2</v>
      </c>
      <c r="CG266">
        <v>-1</v>
      </c>
      <c r="CH266">
        <v>-1</v>
      </c>
      <c r="CI266">
        <v>-1</v>
      </c>
      <c r="CJ266">
        <v>-1</v>
      </c>
      <c r="CK266">
        <v>-1</v>
      </c>
      <c r="CL266">
        <v>-1</v>
      </c>
      <c r="CM266">
        <v>-1</v>
      </c>
      <c r="CN266">
        <v>-1</v>
      </c>
      <c r="CO266">
        <v>-1</v>
      </c>
      <c r="CP266">
        <v>-1</v>
      </c>
      <c r="CQ266">
        <v>-1</v>
      </c>
      <c r="CR266">
        <v>1</v>
      </c>
      <c r="CS266">
        <v>-1</v>
      </c>
      <c r="CT266">
        <v>-1</v>
      </c>
      <c r="CU266">
        <v>2</v>
      </c>
      <c r="CV266">
        <v>-1</v>
      </c>
      <c r="CW266">
        <v>-1</v>
      </c>
      <c r="CX266">
        <v>-1</v>
      </c>
      <c r="CY266">
        <v>-1</v>
      </c>
      <c r="CZ266">
        <v>-1</v>
      </c>
      <c r="DA266">
        <v>-1</v>
      </c>
      <c r="DB266">
        <v>-1</v>
      </c>
      <c r="DC266">
        <v>-1</v>
      </c>
      <c r="DD266">
        <v>0.66666666666666663</v>
      </c>
      <c r="DE266">
        <v>-1</v>
      </c>
      <c r="DF266">
        <v>-1</v>
      </c>
      <c r="DG266">
        <v>-1</v>
      </c>
      <c r="DH266">
        <v>-1</v>
      </c>
      <c r="DI266">
        <v>-1</v>
      </c>
      <c r="DJ266">
        <v>-1</v>
      </c>
      <c r="DK266">
        <v>-1</v>
      </c>
      <c r="DL266">
        <v>-1</v>
      </c>
      <c r="DM266">
        <v>-1</v>
      </c>
      <c r="DN266">
        <v>-1</v>
      </c>
      <c r="DO266">
        <v>-1</v>
      </c>
      <c r="DP266">
        <v>-1</v>
      </c>
      <c r="DQ266">
        <v>-1</v>
      </c>
      <c r="DR266">
        <v>2.5</v>
      </c>
      <c r="DS266">
        <v>1.8333333333333335</v>
      </c>
      <c r="DT266">
        <v>-1</v>
      </c>
      <c r="DU266">
        <v>-1</v>
      </c>
      <c r="DV266">
        <v>-1</v>
      </c>
      <c r="DW266">
        <v>0.5</v>
      </c>
      <c r="DX266">
        <v>-1</v>
      </c>
      <c r="DY266">
        <v>-1</v>
      </c>
      <c r="DZ266">
        <v>-1</v>
      </c>
      <c r="EA266">
        <v>0.66666666666666663</v>
      </c>
      <c r="EB266">
        <v>-1</v>
      </c>
      <c r="EC266">
        <v>0.5</v>
      </c>
      <c r="ED266">
        <v>-1</v>
      </c>
      <c r="EE266">
        <v>-1</v>
      </c>
      <c r="EF266">
        <v>0.66666666666666663</v>
      </c>
      <c r="EG266">
        <v>-1</v>
      </c>
      <c r="EH266">
        <v>0.5</v>
      </c>
      <c r="EI266">
        <v>-1</v>
      </c>
      <c r="EJ266">
        <v>-1</v>
      </c>
      <c r="EK266">
        <v>-1</v>
      </c>
      <c r="EL266">
        <v>2</v>
      </c>
      <c r="EM266">
        <v>-1</v>
      </c>
      <c r="EN266">
        <v>-1</v>
      </c>
      <c r="EO266">
        <v>0.5</v>
      </c>
      <c r="EP266">
        <v>0.83333333333333326</v>
      </c>
      <c r="EQ266">
        <v>-1</v>
      </c>
      <c r="ER266">
        <v>-1</v>
      </c>
      <c r="ES266">
        <v>-1</v>
      </c>
      <c r="ET266">
        <v>-1</v>
      </c>
      <c r="EU266">
        <v>-1</v>
      </c>
      <c r="EV266">
        <v>-1</v>
      </c>
      <c r="EW266">
        <v>1</v>
      </c>
      <c r="EX266">
        <v>0</v>
      </c>
      <c r="EY266">
        <v>2.9999999999999996</v>
      </c>
      <c r="EZ266">
        <v>0.5</v>
      </c>
      <c r="FA266">
        <v>0</v>
      </c>
      <c r="FB266">
        <v>-1</v>
      </c>
      <c r="FC266">
        <v>-1</v>
      </c>
      <c r="FD266">
        <v>-1</v>
      </c>
      <c r="FE266">
        <v>3.4999999999999996</v>
      </c>
      <c r="FF266">
        <v>3.4999999999999996</v>
      </c>
      <c r="FG266">
        <v>2.9999999999999996</v>
      </c>
      <c r="FH266">
        <v>2</v>
      </c>
      <c r="FI266">
        <v>-1</v>
      </c>
      <c r="FJ266">
        <v>0</v>
      </c>
      <c r="FK266">
        <v>-1</v>
      </c>
      <c r="FL266">
        <v>-1</v>
      </c>
      <c r="FM266">
        <v>-1</v>
      </c>
      <c r="FN266">
        <v>1.5</v>
      </c>
      <c r="FO266">
        <v>2</v>
      </c>
      <c r="FP266">
        <v>2</v>
      </c>
      <c r="FQ266">
        <v>1.5</v>
      </c>
      <c r="FR266">
        <v>1.5</v>
      </c>
      <c r="FS266">
        <v>1.5</v>
      </c>
      <c r="FT266">
        <v>1.5</v>
      </c>
      <c r="FU266">
        <v>-1</v>
      </c>
      <c r="FV266">
        <v>-1</v>
      </c>
      <c r="FW266">
        <v>0.5</v>
      </c>
      <c r="FX266">
        <v>0.5</v>
      </c>
      <c r="FY266">
        <v>-1</v>
      </c>
      <c r="FZ266">
        <v>-1</v>
      </c>
      <c r="GA266">
        <v>0.5</v>
      </c>
      <c r="GB266">
        <v>2.5</v>
      </c>
      <c r="GC266">
        <v>0</v>
      </c>
      <c r="GD266">
        <v>-1</v>
      </c>
      <c r="GE266">
        <v>0</v>
      </c>
      <c r="GF266">
        <v>-1</v>
      </c>
      <c r="GG266">
        <v>-1</v>
      </c>
      <c r="GH266">
        <v>2.5</v>
      </c>
      <c r="GI266">
        <v>-1</v>
      </c>
      <c r="GJ266">
        <v>2.5</v>
      </c>
      <c r="GK266">
        <v>2.5</v>
      </c>
      <c r="GL266">
        <v>0</v>
      </c>
      <c r="GM266">
        <v>-1</v>
      </c>
      <c r="GN266">
        <v>1.3333333333333333</v>
      </c>
      <c r="GO266">
        <v>-1</v>
      </c>
      <c r="GP266">
        <v>-1</v>
      </c>
      <c r="GQ266">
        <v>-1</v>
      </c>
      <c r="GR266">
        <v>-1</v>
      </c>
      <c r="GS266">
        <v>1</v>
      </c>
      <c r="GT266">
        <v>1.5000000000000002</v>
      </c>
      <c r="GU266">
        <v>2.5</v>
      </c>
      <c r="GV266">
        <v>2.5</v>
      </c>
      <c r="GW266">
        <v>2.5</v>
      </c>
      <c r="GX266">
        <v>2.5</v>
      </c>
      <c r="GY266">
        <v>2.5</v>
      </c>
      <c r="GZ266">
        <v>2.3333333333333335</v>
      </c>
      <c r="HA266">
        <v>2.3333333333333335</v>
      </c>
      <c r="HB266">
        <v>-1</v>
      </c>
      <c r="HC266">
        <v>0.5</v>
      </c>
      <c r="HD266">
        <v>2.5</v>
      </c>
      <c r="HE266">
        <v>2.5</v>
      </c>
      <c r="HF266">
        <v>1.8333333333333335</v>
      </c>
      <c r="HG266">
        <v>2.5</v>
      </c>
      <c r="HH266">
        <v>3.4999999999999996</v>
      </c>
      <c r="HI266">
        <v>0</v>
      </c>
      <c r="HJ266">
        <v>0</v>
      </c>
      <c r="HK266">
        <v>-1</v>
      </c>
      <c r="HL266">
        <v>-1</v>
      </c>
      <c r="HM266">
        <v>-1</v>
      </c>
      <c r="HN266">
        <v>-1</v>
      </c>
      <c r="HO266">
        <v>-1</v>
      </c>
      <c r="HP266">
        <v>-1</v>
      </c>
      <c r="HQ266">
        <v>-1</v>
      </c>
      <c r="HR266">
        <v>1.1666666666666667</v>
      </c>
      <c r="HS266">
        <v>-1</v>
      </c>
      <c r="HT266">
        <v>2.5</v>
      </c>
      <c r="HU266">
        <v>2.5</v>
      </c>
      <c r="HV266">
        <v>2.5</v>
      </c>
      <c r="HW266">
        <v>2.5</v>
      </c>
      <c r="HX266">
        <v>2.5</v>
      </c>
      <c r="HY266">
        <v>1.1666666666666667</v>
      </c>
      <c r="HZ266">
        <v>1.1666666666666667</v>
      </c>
      <c r="IA266">
        <v>0.16666666666666666</v>
      </c>
      <c r="IB266">
        <v>-1</v>
      </c>
      <c r="IC266">
        <v>-1</v>
      </c>
      <c r="ID266">
        <v>-1</v>
      </c>
      <c r="IE266">
        <v>1</v>
      </c>
      <c r="IF266">
        <v>-1</v>
      </c>
      <c r="IG266">
        <v>-1</v>
      </c>
      <c r="IH266">
        <v>-1</v>
      </c>
      <c r="II266">
        <v>0.5</v>
      </c>
      <c r="IJ266">
        <v>-1</v>
      </c>
      <c r="IK266">
        <v>-1</v>
      </c>
      <c r="IL266">
        <v>0</v>
      </c>
      <c r="IM266">
        <v>2.5</v>
      </c>
      <c r="IN266">
        <v>2.5</v>
      </c>
      <c r="IO266">
        <v>0.5</v>
      </c>
      <c r="IP266">
        <v>-1</v>
      </c>
      <c r="IQ266">
        <v>3.4999999999999996</v>
      </c>
      <c r="IR266">
        <v>-1</v>
      </c>
      <c r="IS266">
        <v>0.66666666666666663</v>
      </c>
      <c r="IT266">
        <v>0.5</v>
      </c>
      <c r="IU266">
        <v>-1</v>
      </c>
      <c r="IV266">
        <v>2</v>
      </c>
      <c r="IW266">
        <v>-1</v>
      </c>
      <c r="IX266">
        <v>-1</v>
      </c>
      <c r="IY266">
        <v>2.5</v>
      </c>
      <c r="IZ266">
        <v>-1</v>
      </c>
      <c r="JA266">
        <v>-1</v>
      </c>
      <c r="JB266">
        <v>-1</v>
      </c>
      <c r="JC266">
        <v>-1</v>
      </c>
      <c r="JD266">
        <v>-1</v>
      </c>
      <c r="JE266">
        <v>-1</v>
      </c>
      <c r="JF266">
        <v>0</v>
      </c>
    </row>
    <row r="267" spans="1:272" x14ac:dyDescent="0.35">
      <c r="A267" t="s">
        <v>1088</v>
      </c>
      <c r="B267">
        <v>3.4999999999999996</v>
      </c>
      <c r="C267">
        <v>3.9999999999999996</v>
      </c>
      <c r="D267">
        <v>3.9999999999999996</v>
      </c>
      <c r="E267">
        <v>1.5000000000000002</v>
      </c>
      <c r="F267">
        <v>2</v>
      </c>
      <c r="G267">
        <v>2</v>
      </c>
      <c r="H267">
        <v>1.5000000000000002</v>
      </c>
      <c r="I267">
        <v>3.9999999999999996</v>
      </c>
      <c r="J267">
        <v>2.5</v>
      </c>
      <c r="K267">
        <v>-1</v>
      </c>
      <c r="L267">
        <v>3.9999999999999996</v>
      </c>
      <c r="M267">
        <v>3.9999999999999996</v>
      </c>
      <c r="N267">
        <v>2.4999999999999996</v>
      </c>
      <c r="O267">
        <v>3.9999999999999996</v>
      </c>
      <c r="P267">
        <v>3.9999999999999996</v>
      </c>
      <c r="Q267">
        <v>2</v>
      </c>
      <c r="R267">
        <v>0.5</v>
      </c>
      <c r="S267">
        <v>3.9999999999999996</v>
      </c>
      <c r="T267">
        <v>3.9999999999999996</v>
      </c>
      <c r="U267">
        <v>3.9999999999999996</v>
      </c>
      <c r="V267">
        <v>3.4999999999999996</v>
      </c>
      <c r="W267">
        <v>2.9999999999999996</v>
      </c>
      <c r="X267">
        <v>1</v>
      </c>
      <c r="Y267">
        <v>3.9999999999999996</v>
      </c>
      <c r="Z267">
        <v>3.9999999999999996</v>
      </c>
      <c r="AA267">
        <v>3.9999999999999996</v>
      </c>
      <c r="AB267">
        <v>3.4999999999999996</v>
      </c>
      <c r="AC267">
        <v>3.4999999999999996</v>
      </c>
      <c r="AD267">
        <v>3.4999999999999996</v>
      </c>
      <c r="AE267">
        <v>2.5</v>
      </c>
      <c r="AF267">
        <v>1.5000000000000002</v>
      </c>
      <c r="AG267">
        <v>1.5000000000000002</v>
      </c>
      <c r="AH267">
        <v>-1</v>
      </c>
      <c r="AI267">
        <v>0.99999999999999989</v>
      </c>
      <c r="AJ267">
        <v>0.99999999999999989</v>
      </c>
      <c r="AK267">
        <v>-1</v>
      </c>
      <c r="AL267">
        <v>-1</v>
      </c>
      <c r="AM267">
        <v>-1</v>
      </c>
      <c r="AN267">
        <v>3.4999999999999996</v>
      </c>
      <c r="AO267">
        <v>-1</v>
      </c>
      <c r="AP267">
        <v>-1</v>
      </c>
      <c r="AQ267">
        <v>-1</v>
      </c>
      <c r="AR267">
        <v>1.5000000000000002</v>
      </c>
      <c r="AS267">
        <v>-1</v>
      </c>
      <c r="AT267">
        <v>2.5</v>
      </c>
      <c r="AU267">
        <v>2.5</v>
      </c>
      <c r="AV267">
        <v>-1</v>
      </c>
      <c r="AW267">
        <v>1.5000000000000002</v>
      </c>
      <c r="AX267">
        <v>2</v>
      </c>
      <c r="AY267">
        <v>-1</v>
      </c>
      <c r="AZ267">
        <v>-1</v>
      </c>
      <c r="BA267">
        <v>-1</v>
      </c>
      <c r="BB267">
        <v>-1</v>
      </c>
      <c r="BC267">
        <v>-1</v>
      </c>
      <c r="BD267">
        <v>3.4999999999999996</v>
      </c>
      <c r="BE267">
        <v>3.4999999999999996</v>
      </c>
      <c r="BF267">
        <v>-1</v>
      </c>
      <c r="BG267">
        <v>3.4999999999999996</v>
      </c>
      <c r="BH267">
        <v>3.4999999999999996</v>
      </c>
      <c r="BI267">
        <v>-1</v>
      </c>
      <c r="BJ267">
        <v>3.4999999999999996</v>
      </c>
      <c r="BK267">
        <v>0.5</v>
      </c>
      <c r="BL267">
        <v>3</v>
      </c>
      <c r="BM267">
        <v>1.5000000000000002</v>
      </c>
      <c r="BN267">
        <v>1.5000000000000002</v>
      </c>
      <c r="BO267">
        <v>1.5000000000000002</v>
      </c>
      <c r="BP267">
        <v>-1</v>
      </c>
      <c r="BQ267">
        <v>-1</v>
      </c>
      <c r="BR267">
        <v>3.9999999999999996</v>
      </c>
      <c r="BS267">
        <v>2.5</v>
      </c>
      <c r="BT267">
        <v>3.9999999999999996</v>
      </c>
      <c r="BU267">
        <v>-1</v>
      </c>
      <c r="BV267">
        <v>2.4999999999999996</v>
      </c>
      <c r="BW267">
        <v>-1</v>
      </c>
      <c r="BX267">
        <v>-1</v>
      </c>
      <c r="BY267">
        <v>-1</v>
      </c>
      <c r="BZ267">
        <v>1.5000000000000002</v>
      </c>
      <c r="CA267">
        <v>1.3333333333333335</v>
      </c>
      <c r="CB267">
        <v>3.4999999999999996</v>
      </c>
      <c r="CC267">
        <v>0.5</v>
      </c>
      <c r="CD267">
        <v>2.9999999999999996</v>
      </c>
      <c r="CE267">
        <v>2</v>
      </c>
      <c r="CF267">
        <v>3.9999999999999996</v>
      </c>
      <c r="CG267">
        <v>1.5000000000000002</v>
      </c>
      <c r="CH267">
        <v>0.33333333333333331</v>
      </c>
      <c r="CI267">
        <v>0.5</v>
      </c>
      <c r="CJ267">
        <v>1.5000000000000002</v>
      </c>
      <c r="CK267">
        <v>-1</v>
      </c>
      <c r="CL267">
        <v>3.9999999999999996</v>
      </c>
      <c r="CM267">
        <v>-1</v>
      </c>
      <c r="CN267">
        <v>-1</v>
      </c>
      <c r="CO267">
        <v>3.4999999999999996</v>
      </c>
      <c r="CP267">
        <v>0</v>
      </c>
      <c r="CQ267">
        <v>1.5000000000000002</v>
      </c>
      <c r="CR267">
        <v>3.9999999999999996</v>
      </c>
      <c r="CS267">
        <v>-1</v>
      </c>
      <c r="CT267">
        <v>-1</v>
      </c>
      <c r="CU267">
        <v>3.4999999999999996</v>
      </c>
      <c r="CV267">
        <v>2.5</v>
      </c>
      <c r="CW267">
        <v>-1</v>
      </c>
      <c r="CX267">
        <v>-1</v>
      </c>
      <c r="CY267">
        <v>1</v>
      </c>
      <c r="CZ267">
        <v>-1</v>
      </c>
      <c r="DA267">
        <v>-1</v>
      </c>
      <c r="DB267">
        <v>2.5</v>
      </c>
      <c r="DC267">
        <v>0.5</v>
      </c>
      <c r="DD267">
        <v>3.4999999999999996</v>
      </c>
      <c r="DE267">
        <v>2</v>
      </c>
      <c r="DF267">
        <v>2.5</v>
      </c>
      <c r="DG267">
        <v>-1</v>
      </c>
      <c r="DH267">
        <v>2.5</v>
      </c>
      <c r="DI267">
        <v>2.9999999999999996</v>
      </c>
      <c r="DJ267">
        <v>-1</v>
      </c>
      <c r="DK267">
        <v>-1</v>
      </c>
      <c r="DL267">
        <v>3.4999999999999996</v>
      </c>
      <c r="DM267">
        <v>0.99999999999999989</v>
      </c>
      <c r="DN267">
        <v>0.5</v>
      </c>
      <c r="DO267">
        <v>2.5</v>
      </c>
      <c r="DP267">
        <v>1.5000000000000002</v>
      </c>
      <c r="DQ267">
        <v>2.9999999999999996</v>
      </c>
      <c r="DR267">
        <v>3.9999999999999996</v>
      </c>
      <c r="DS267">
        <v>3.4999999999999996</v>
      </c>
      <c r="DT267">
        <v>3.9999999999999996</v>
      </c>
      <c r="DU267">
        <v>1.3333333333333335</v>
      </c>
      <c r="DV267">
        <v>1.5000000000000002</v>
      </c>
      <c r="DW267">
        <v>3.4999999999999996</v>
      </c>
      <c r="DX267">
        <v>1.3333333333333335</v>
      </c>
      <c r="DY267">
        <v>2</v>
      </c>
      <c r="DZ267">
        <v>1.5000000000000002</v>
      </c>
      <c r="EA267">
        <v>3.4999999999999996</v>
      </c>
      <c r="EB267">
        <v>-1</v>
      </c>
      <c r="EC267">
        <v>3.4999999999999996</v>
      </c>
      <c r="ED267">
        <v>2</v>
      </c>
      <c r="EE267">
        <v>1</v>
      </c>
      <c r="EF267">
        <v>3.4999999999999996</v>
      </c>
      <c r="EG267">
        <v>0.5</v>
      </c>
      <c r="EH267">
        <v>3.4999999999999996</v>
      </c>
      <c r="EI267">
        <v>2.4999999999999996</v>
      </c>
      <c r="EJ267">
        <v>0.5</v>
      </c>
      <c r="EK267">
        <v>-1</v>
      </c>
      <c r="EL267">
        <v>2.333333333333333</v>
      </c>
      <c r="EM267">
        <v>3.4999999999999996</v>
      </c>
      <c r="EN267">
        <v>-1</v>
      </c>
      <c r="EO267">
        <v>3.4999999999999996</v>
      </c>
      <c r="EP267">
        <v>3.4999999999999996</v>
      </c>
      <c r="EQ267">
        <v>2</v>
      </c>
      <c r="ER267">
        <v>-1</v>
      </c>
      <c r="ES267">
        <v>-1</v>
      </c>
      <c r="ET267">
        <v>-1</v>
      </c>
      <c r="EU267">
        <v>-1</v>
      </c>
      <c r="EV267">
        <v>-1</v>
      </c>
      <c r="EW267">
        <v>3.4999999999999996</v>
      </c>
      <c r="EX267">
        <v>2.4999999999999996</v>
      </c>
      <c r="EY267">
        <v>3.4999999999999996</v>
      </c>
      <c r="EZ267">
        <v>2.9999999999999996</v>
      </c>
      <c r="FA267">
        <v>2.4999999999999996</v>
      </c>
      <c r="FB267">
        <v>1.5000000000000002</v>
      </c>
      <c r="FC267">
        <v>3.4999999999999996</v>
      </c>
      <c r="FD267">
        <v>2</v>
      </c>
      <c r="FE267">
        <v>3.9999999999999996</v>
      </c>
      <c r="FF267">
        <v>3.9999999999999996</v>
      </c>
      <c r="FG267">
        <v>3.4999999999999996</v>
      </c>
      <c r="FH267">
        <v>2.333333333333333</v>
      </c>
      <c r="FI267">
        <v>-1</v>
      </c>
      <c r="FJ267">
        <v>2.4999999999999996</v>
      </c>
      <c r="FK267">
        <v>0.33333333333333331</v>
      </c>
      <c r="FL267">
        <v>1.5000000000000002</v>
      </c>
      <c r="FM267">
        <v>0.5</v>
      </c>
      <c r="FN267">
        <v>3.4999999999999996</v>
      </c>
      <c r="FO267">
        <v>2.333333333333333</v>
      </c>
      <c r="FP267">
        <v>2.9999999999999996</v>
      </c>
      <c r="FQ267">
        <v>3.4999999999999996</v>
      </c>
      <c r="FR267">
        <v>3.4999999999999996</v>
      </c>
      <c r="FS267">
        <v>3.4999999999999996</v>
      </c>
      <c r="FT267">
        <v>3.4999999999999996</v>
      </c>
      <c r="FU267">
        <v>2</v>
      </c>
      <c r="FV267">
        <v>1.5000000000000002</v>
      </c>
      <c r="FW267">
        <v>3.4999999999999996</v>
      </c>
      <c r="FX267">
        <v>3.4999999999999996</v>
      </c>
      <c r="FY267">
        <v>2.5</v>
      </c>
      <c r="FZ267">
        <v>1.5000000000000002</v>
      </c>
      <c r="GA267">
        <v>3.4999999999999996</v>
      </c>
      <c r="GB267">
        <v>3.9999999999999996</v>
      </c>
      <c r="GC267">
        <v>2.4999999999999996</v>
      </c>
      <c r="GD267">
        <v>1.5000000000000002</v>
      </c>
      <c r="GE267">
        <v>2.4999999999999996</v>
      </c>
      <c r="GF267">
        <v>2.4999999999999996</v>
      </c>
      <c r="GG267">
        <v>1.5000000000000002</v>
      </c>
      <c r="GH267">
        <v>3.9999999999999996</v>
      </c>
      <c r="GI267">
        <v>1.5000000000000002</v>
      </c>
      <c r="GJ267">
        <v>3.9999999999999996</v>
      </c>
      <c r="GK267">
        <v>3.9999999999999996</v>
      </c>
      <c r="GL267">
        <v>2.4999999999999996</v>
      </c>
      <c r="GM267">
        <v>2</v>
      </c>
      <c r="GN267">
        <v>3.9999999999999996</v>
      </c>
      <c r="GO267">
        <v>3.9999999999999996</v>
      </c>
      <c r="GP267">
        <v>3</v>
      </c>
      <c r="GQ267">
        <v>1.5000000000000002</v>
      </c>
      <c r="GR267">
        <v>-1</v>
      </c>
      <c r="GS267">
        <v>3.4999999999999996</v>
      </c>
      <c r="GT267">
        <v>2.9999999999999996</v>
      </c>
      <c r="GU267">
        <v>3.9999999999999996</v>
      </c>
      <c r="GV267">
        <v>3.9999999999999996</v>
      </c>
      <c r="GW267">
        <v>3.9999999999999996</v>
      </c>
      <c r="GX267">
        <v>3.9999999999999996</v>
      </c>
      <c r="GY267">
        <v>3.9999999999999996</v>
      </c>
      <c r="GZ267">
        <v>3.9999999999999996</v>
      </c>
      <c r="HA267">
        <v>3.9999999999999996</v>
      </c>
      <c r="HB267">
        <v>2.4999999999999996</v>
      </c>
      <c r="HC267">
        <v>3.4999999999999996</v>
      </c>
      <c r="HD267">
        <v>3.9999999999999996</v>
      </c>
      <c r="HE267">
        <v>3.9999999999999996</v>
      </c>
      <c r="HF267">
        <v>3.4999999999999996</v>
      </c>
      <c r="HG267">
        <v>3.9999999999999996</v>
      </c>
      <c r="HH267">
        <v>3.9999999999999996</v>
      </c>
      <c r="HI267">
        <v>2.4999999999999996</v>
      </c>
      <c r="HJ267">
        <v>2.9999999999999996</v>
      </c>
      <c r="HK267">
        <v>-1</v>
      </c>
      <c r="HL267">
        <v>2.5</v>
      </c>
      <c r="HM267">
        <v>-1</v>
      </c>
      <c r="HN267">
        <v>0.99999999999999989</v>
      </c>
      <c r="HO267">
        <v>0.99999999999999989</v>
      </c>
      <c r="HP267">
        <v>-1</v>
      </c>
      <c r="HQ267">
        <v>0.33333333333333331</v>
      </c>
      <c r="HR267">
        <v>3.9999999999999996</v>
      </c>
      <c r="HS267">
        <v>0</v>
      </c>
      <c r="HT267">
        <v>3.9999999999999996</v>
      </c>
      <c r="HU267">
        <v>3.9999999999999996</v>
      </c>
      <c r="HV267">
        <v>3.9999999999999996</v>
      </c>
      <c r="HW267">
        <v>3.9999999999999996</v>
      </c>
      <c r="HX267">
        <v>3.9999999999999996</v>
      </c>
      <c r="HY267">
        <v>3.9999999999999996</v>
      </c>
      <c r="HZ267">
        <v>3.9999999999999996</v>
      </c>
      <c r="IA267">
        <v>2.9999999999999996</v>
      </c>
      <c r="IB267">
        <v>1.5000000000000002</v>
      </c>
      <c r="IC267">
        <v>1</v>
      </c>
      <c r="ID267">
        <v>-1</v>
      </c>
      <c r="IE267">
        <v>3.4999999999999996</v>
      </c>
      <c r="IF267">
        <v>2.5</v>
      </c>
      <c r="IG267">
        <v>1</v>
      </c>
      <c r="IH267">
        <v>1.5000000000000002</v>
      </c>
      <c r="II267">
        <v>2.9999999999999996</v>
      </c>
      <c r="IJ267">
        <v>1.5000000000000002</v>
      </c>
      <c r="IK267">
        <v>1.5000000000000002</v>
      </c>
      <c r="IL267">
        <v>2.4999999999999996</v>
      </c>
      <c r="IM267">
        <v>3.9999999999999996</v>
      </c>
      <c r="IN267">
        <v>3.9999999999999996</v>
      </c>
      <c r="IO267">
        <v>2.9999999999999996</v>
      </c>
      <c r="IP267">
        <v>2.4999999999999996</v>
      </c>
      <c r="IQ267">
        <v>3.9999999999999996</v>
      </c>
      <c r="IR267">
        <v>2.4999999999999996</v>
      </c>
      <c r="IS267">
        <v>3.4999999999999996</v>
      </c>
      <c r="IT267">
        <v>3.4999999999999996</v>
      </c>
      <c r="IU267">
        <v>1.5000000000000002</v>
      </c>
      <c r="IV267">
        <v>3.4999999999999996</v>
      </c>
      <c r="IW267">
        <v>2.5</v>
      </c>
      <c r="IX267">
        <v>0.5</v>
      </c>
      <c r="IY267">
        <v>3.9999999999999996</v>
      </c>
      <c r="IZ267">
        <v>1.5000000000000002</v>
      </c>
      <c r="JA267">
        <v>-1</v>
      </c>
      <c r="JB267">
        <v>0.5</v>
      </c>
      <c r="JC267">
        <v>1.5</v>
      </c>
      <c r="JD267">
        <v>2.5</v>
      </c>
      <c r="JE267">
        <v>0.5</v>
      </c>
      <c r="JF267">
        <v>2.9999999999999996</v>
      </c>
      <c r="JG267">
        <v>0</v>
      </c>
    </row>
    <row r="268" spans="1:272" x14ac:dyDescent="0.35">
      <c r="A268" t="s">
        <v>1089</v>
      </c>
      <c r="B268">
        <v>1.6666666666666667</v>
      </c>
      <c r="C268">
        <v>2.166666666666667</v>
      </c>
      <c r="D268">
        <v>3.1666666666666665</v>
      </c>
      <c r="E268">
        <v>-1</v>
      </c>
      <c r="F268">
        <v>-1</v>
      </c>
      <c r="G268">
        <v>-1</v>
      </c>
      <c r="H268">
        <v>-1</v>
      </c>
      <c r="I268">
        <v>3.1666666666666665</v>
      </c>
      <c r="J268">
        <v>-1</v>
      </c>
      <c r="K268">
        <v>-1</v>
      </c>
      <c r="L268">
        <v>3</v>
      </c>
      <c r="M268">
        <v>2.166666666666667</v>
      </c>
      <c r="N268">
        <v>-1</v>
      </c>
      <c r="O268">
        <v>3</v>
      </c>
      <c r="P268">
        <v>3.1666666666666665</v>
      </c>
      <c r="Q268">
        <v>-1</v>
      </c>
      <c r="R268">
        <v>-1</v>
      </c>
      <c r="S268">
        <v>3.1666666666666665</v>
      </c>
      <c r="T268">
        <v>3.1666666666666665</v>
      </c>
      <c r="U268">
        <v>3.1666666666666665</v>
      </c>
      <c r="V268">
        <v>1.5</v>
      </c>
      <c r="W268">
        <v>1.5</v>
      </c>
      <c r="X268">
        <v>-1</v>
      </c>
      <c r="Y268">
        <v>3.1666666666666665</v>
      </c>
      <c r="Z268">
        <v>3.1666666666666665</v>
      </c>
      <c r="AA268">
        <v>3.1666666666666665</v>
      </c>
      <c r="AB268">
        <v>1.6666666666666667</v>
      </c>
      <c r="AC268">
        <v>1.6666666666666667</v>
      </c>
      <c r="AD268">
        <v>0.66666666666666663</v>
      </c>
      <c r="AE268">
        <v>-1</v>
      </c>
      <c r="AF268">
        <v>-1</v>
      </c>
      <c r="AG268">
        <v>-1</v>
      </c>
      <c r="AH268">
        <v>-1</v>
      </c>
      <c r="AI268">
        <v>-1</v>
      </c>
      <c r="AJ268">
        <v>-1</v>
      </c>
      <c r="AK268">
        <v>-1</v>
      </c>
      <c r="AL268">
        <v>-1</v>
      </c>
      <c r="AM268">
        <v>-1</v>
      </c>
      <c r="AN268">
        <v>1.5</v>
      </c>
      <c r="AO268">
        <v>-1</v>
      </c>
      <c r="AP268">
        <v>-1</v>
      </c>
      <c r="AQ268">
        <v>-1</v>
      </c>
      <c r="AR268">
        <v>-1</v>
      </c>
      <c r="AS268">
        <v>-1</v>
      </c>
      <c r="AT268">
        <v>-1</v>
      </c>
      <c r="AU268">
        <v>-1</v>
      </c>
      <c r="AV268">
        <v>-1</v>
      </c>
      <c r="AW268">
        <v>-1</v>
      </c>
      <c r="AX268">
        <v>-1</v>
      </c>
      <c r="AY268">
        <v>-1</v>
      </c>
      <c r="AZ268">
        <v>-1</v>
      </c>
      <c r="BA268">
        <v>-1</v>
      </c>
      <c r="BB268">
        <v>-1</v>
      </c>
      <c r="BC268">
        <v>-1</v>
      </c>
      <c r="BD268">
        <v>-1</v>
      </c>
      <c r="BE268">
        <v>0.5</v>
      </c>
      <c r="BF268">
        <v>-1</v>
      </c>
      <c r="BG268">
        <v>0.5</v>
      </c>
      <c r="BH268">
        <v>0.5</v>
      </c>
      <c r="BI268">
        <v>-1</v>
      </c>
      <c r="BJ268">
        <v>1.6666666666666667</v>
      </c>
      <c r="BK268">
        <v>-1</v>
      </c>
      <c r="BL268">
        <v>-1</v>
      </c>
      <c r="BM268">
        <v>-1</v>
      </c>
      <c r="BN268">
        <v>-1</v>
      </c>
      <c r="BO268">
        <v>-1</v>
      </c>
      <c r="BP268">
        <v>-1</v>
      </c>
      <c r="BQ268">
        <v>-1</v>
      </c>
      <c r="BR268">
        <v>-1</v>
      </c>
      <c r="BS268">
        <v>-1</v>
      </c>
      <c r="BT268">
        <v>2</v>
      </c>
      <c r="BU268">
        <v>-1</v>
      </c>
      <c r="BV268">
        <v>-1</v>
      </c>
      <c r="BW268">
        <v>-1</v>
      </c>
      <c r="BX268">
        <v>-1</v>
      </c>
      <c r="BY268">
        <v>-1</v>
      </c>
      <c r="BZ268">
        <v>-1</v>
      </c>
      <c r="CA268">
        <v>-1</v>
      </c>
      <c r="CB268">
        <v>0.66666666666666663</v>
      </c>
      <c r="CC268">
        <v>-1</v>
      </c>
      <c r="CD268">
        <v>0</v>
      </c>
      <c r="CE268">
        <v>-1</v>
      </c>
      <c r="CF268">
        <v>2</v>
      </c>
      <c r="CG268">
        <v>-1</v>
      </c>
      <c r="CH268">
        <v>-1</v>
      </c>
      <c r="CI268">
        <v>-1</v>
      </c>
      <c r="CJ268">
        <v>-1</v>
      </c>
      <c r="CK268">
        <v>-1</v>
      </c>
      <c r="CL268">
        <v>-1</v>
      </c>
      <c r="CM268">
        <v>-1</v>
      </c>
      <c r="CN268">
        <v>-1</v>
      </c>
      <c r="CO268">
        <v>-1</v>
      </c>
      <c r="CP268">
        <v>-1</v>
      </c>
      <c r="CQ268">
        <v>-1</v>
      </c>
      <c r="CR268">
        <v>1</v>
      </c>
      <c r="CS268">
        <v>-1</v>
      </c>
      <c r="CT268">
        <v>-1</v>
      </c>
      <c r="CU268">
        <v>1.6666666666666667</v>
      </c>
      <c r="CV268">
        <v>-1</v>
      </c>
      <c r="CW268">
        <v>-1</v>
      </c>
      <c r="CX268">
        <v>-1</v>
      </c>
      <c r="CY268">
        <v>-1</v>
      </c>
      <c r="CZ268">
        <v>-1</v>
      </c>
      <c r="DA268">
        <v>-1</v>
      </c>
      <c r="DB268">
        <v>-1</v>
      </c>
      <c r="DC268">
        <v>-1</v>
      </c>
      <c r="DD268">
        <v>0.5</v>
      </c>
      <c r="DE268">
        <v>-1</v>
      </c>
      <c r="DF268">
        <v>-1</v>
      </c>
      <c r="DG268">
        <v>-1</v>
      </c>
      <c r="DH268">
        <v>-1</v>
      </c>
      <c r="DI268">
        <v>-1</v>
      </c>
      <c r="DJ268">
        <v>-1</v>
      </c>
      <c r="DK268">
        <v>-1</v>
      </c>
      <c r="DL268">
        <v>-1</v>
      </c>
      <c r="DM268">
        <v>-1</v>
      </c>
      <c r="DN268">
        <v>-1</v>
      </c>
      <c r="DO268">
        <v>-1</v>
      </c>
      <c r="DP268">
        <v>-1</v>
      </c>
      <c r="DQ268">
        <v>-1</v>
      </c>
      <c r="DR268">
        <v>2.166666666666667</v>
      </c>
      <c r="DS268">
        <v>1.5</v>
      </c>
      <c r="DT268">
        <v>-1</v>
      </c>
      <c r="DU268">
        <v>-1</v>
      </c>
      <c r="DV268">
        <v>-1</v>
      </c>
      <c r="DW268">
        <v>0.5</v>
      </c>
      <c r="DX268">
        <v>-1</v>
      </c>
      <c r="DY268">
        <v>-1</v>
      </c>
      <c r="DZ268">
        <v>-1</v>
      </c>
      <c r="EA268">
        <v>0.66666666666666663</v>
      </c>
      <c r="EB268">
        <v>-1</v>
      </c>
      <c r="EC268">
        <v>0.5</v>
      </c>
      <c r="ED268">
        <v>-1</v>
      </c>
      <c r="EE268">
        <v>-1</v>
      </c>
      <c r="EF268">
        <v>0.66666666666666663</v>
      </c>
      <c r="EG268">
        <v>-1</v>
      </c>
      <c r="EH268">
        <v>0.5</v>
      </c>
      <c r="EI268">
        <v>-1</v>
      </c>
      <c r="EJ268">
        <v>-1</v>
      </c>
      <c r="EK268">
        <v>-1</v>
      </c>
      <c r="EL268">
        <v>2</v>
      </c>
      <c r="EM268">
        <v>-1</v>
      </c>
      <c r="EN268">
        <v>-1</v>
      </c>
      <c r="EO268">
        <v>0.5</v>
      </c>
      <c r="EP268">
        <v>0.66666666666666663</v>
      </c>
      <c r="EQ268">
        <v>-1</v>
      </c>
      <c r="ER268">
        <v>-1</v>
      </c>
      <c r="ES268">
        <v>-1</v>
      </c>
      <c r="ET268">
        <v>-1</v>
      </c>
      <c r="EU268">
        <v>-1</v>
      </c>
      <c r="EV268">
        <v>-1</v>
      </c>
      <c r="EW268">
        <v>0.66666666666666663</v>
      </c>
      <c r="EX268">
        <v>0</v>
      </c>
      <c r="EY268">
        <v>2.6666666666666665</v>
      </c>
      <c r="EZ268">
        <v>0.5</v>
      </c>
      <c r="FA268">
        <v>0</v>
      </c>
      <c r="FB268">
        <v>-1</v>
      </c>
      <c r="FC268">
        <v>-1</v>
      </c>
      <c r="FD268">
        <v>-1</v>
      </c>
      <c r="FE268">
        <v>3.1666666666666665</v>
      </c>
      <c r="FF268">
        <v>3.1666666666666665</v>
      </c>
      <c r="FG268">
        <v>2.6666666666666665</v>
      </c>
      <c r="FH268">
        <v>2</v>
      </c>
      <c r="FI268">
        <v>-1</v>
      </c>
      <c r="FJ268">
        <v>0</v>
      </c>
      <c r="FK268">
        <v>-1</v>
      </c>
      <c r="FL268">
        <v>-1</v>
      </c>
      <c r="FM268">
        <v>-1</v>
      </c>
      <c r="FN268">
        <v>1.5</v>
      </c>
      <c r="FO268">
        <v>2</v>
      </c>
      <c r="FP268">
        <v>2</v>
      </c>
      <c r="FQ268">
        <v>1.5</v>
      </c>
      <c r="FR268">
        <v>1.5</v>
      </c>
      <c r="FS268">
        <v>1.5</v>
      </c>
      <c r="FT268">
        <v>1.5</v>
      </c>
      <c r="FU268">
        <v>-1</v>
      </c>
      <c r="FV268">
        <v>-1</v>
      </c>
      <c r="FW268">
        <v>0.5</v>
      </c>
      <c r="FX268">
        <v>0.5</v>
      </c>
      <c r="FY268">
        <v>-1</v>
      </c>
      <c r="FZ268">
        <v>-1</v>
      </c>
      <c r="GA268">
        <v>0.5</v>
      </c>
      <c r="GB268">
        <v>2.166666666666667</v>
      </c>
      <c r="GC268">
        <v>0</v>
      </c>
      <c r="GD268">
        <v>-1</v>
      </c>
      <c r="GE268">
        <v>0</v>
      </c>
      <c r="GF268">
        <v>-1</v>
      </c>
      <c r="GG268">
        <v>-1</v>
      </c>
      <c r="GH268">
        <v>2.166666666666667</v>
      </c>
      <c r="GI268">
        <v>-1</v>
      </c>
      <c r="GJ268">
        <v>2.166666666666667</v>
      </c>
      <c r="GK268">
        <v>2.166666666666667</v>
      </c>
      <c r="GL268">
        <v>0</v>
      </c>
      <c r="GM268">
        <v>-1</v>
      </c>
      <c r="GN268">
        <v>1.1666666666666667</v>
      </c>
      <c r="GO268">
        <v>-1</v>
      </c>
      <c r="GP268">
        <v>-1</v>
      </c>
      <c r="GQ268">
        <v>-1</v>
      </c>
      <c r="GR268">
        <v>-1</v>
      </c>
      <c r="GS268">
        <v>1</v>
      </c>
      <c r="GT268">
        <v>1.1666666666666667</v>
      </c>
      <c r="GU268">
        <v>2.166666666666667</v>
      </c>
      <c r="GV268">
        <v>2.166666666666667</v>
      </c>
      <c r="GW268">
        <v>2.166666666666667</v>
      </c>
      <c r="GX268">
        <v>2.166666666666667</v>
      </c>
      <c r="GY268">
        <v>2.166666666666667</v>
      </c>
      <c r="GZ268">
        <v>2.166666666666667</v>
      </c>
      <c r="HA268">
        <v>2.166666666666667</v>
      </c>
      <c r="HB268">
        <v>-1</v>
      </c>
      <c r="HC268">
        <v>0.5</v>
      </c>
      <c r="HD268">
        <v>2.166666666666667</v>
      </c>
      <c r="HE268">
        <v>2.166666666666667</v>
      </c>
      <c r="HF268">
        <v>1.6666666666666667</v>
      </c>
      <c r="HG268">
        <v>2.166666666666667</v>
      </c>
      <c r="HH268">
        <v>3.1666666666666665</v>
      </c>
      <c r="HI268">
        <v>0</v>
      </c>
      <c r="HJ268">
        <v>0</v>
      </c>
      <c r="HK268">
        <v>-1</v>
      </c>
      <c r="HL268">
        <v>-1</v>
      </c>
      <c r="HM268">
        <v>-1</v>
      </c>
      <c r="HN268">
        <v>-1</v>
      </c>
      <c r="HO268">
        <v>-1</v>
      </c>
      <c r="HP268">
        <v>-1</v>
      </c>
      <c r="HQ268">
        <v>-1</v>
      </c>
      <c r="HR268">
        <v>1</v>
      </c>
      <c r="HS268">
        <v>-1</v>
      </c>
      <c r="HT268">
        <v>2.166666666666667</v>
      </c>
      <c r="HU268">
        <v>2.166666666666667</v>
      </c>
      <c r="HV268">
        <v>2.166666666666667</v>
      </c>
      <c r="HW268">
        <v>2.166666666666667</v>
      </c>
      <c r="HX268">
        <v>2.166666666666667</v>
      </c>
      <c r="HY268">
        <v>1</v>
      </c>
      <c r="HZ268">
        <v>1</v>
      </c>
      <c r="IA268">
        <v>0</v>
      </c>
      <c r="IB268">
        <v>-1</v>
      </c>
      <c r="IC268">
        <v>-1</v>
      </c>
      <c r="ID268">
        <v>-1</v>
      </c>
      <c r="IE268">
        <v>0.66666666666666663</v>
      </c>
      <c r="IF268">
        <v>-1</v>
      </c>
      <c r="IG268">
        <v>-1</v>
      </c>
      <c r="IH268">
        <v>-1</v>
      </c>
      <c r="II268">
        <v>0.5</v>
      </c>
      <c r="IJ268">
        <v>-1</v>
      </c>
      <c r="IK268">
        <v>-1</v>
      </c>
      <c r="IL268">
        <v>0</v>
      </c>
      <c r="IM268">
        <v>2.166666666666667</v>
      </c>
      <c r="IN268">
        <v>2.166666666666667</v>
      </c>
      <c r="IO268">
        <v>0.5</v>
      </c>
      <c r="IP268">
        <v>-1</v>
      </c>
      <c r="IQ268">
        <v>3.1666666666666665</v>
      </c>
      <c r="IR268">
        <v>-1</v>
      </c>
      <c r="IS268">
        <v>0.5</v>
      </c>
      <c r="IT268">
        <v>0.5</v>
      </c>
      <c r="IU268">
        <v>-1</v>
      </c>
      <c r="IV268">
        <v>1.6666666666666667</v>
      </c>
      <c r="IW268">
        <v>-1</v>
      </c>
      <c r="IX268">
        <v>-1</v>
      </c>
      <c r="IY268">
        <v>2.166666666666667</v>
      </c>
      <c r="IZ268">
        <v>-1</v>
      </c>
      <c r="JA268">
        <v>-1</v>
      </c>
      <c r="JB268">
        <v>-1</v>
      </c>
      <c r="JC268">
        <v>-1</v>
      </c>
      <c r="JD268">
        <v>-1</v>
      </c>
      <c r="JE268">
        <v>-1</v>
      </c>
      <c r="JF268">
        <v>0</v>
      </c>
      <c r="JG268">
        <v>-1</v>
      </c>
      <c r="JH268">
        <v>0</v>
      </c>
    </row>
    <row r="269" spans="1:272" x14ac:dyDescent="0.35">
      <c r="A269" t="s">
        <v>1090</v>
      </c>
      <c r="B269">
        <v>3.4999999999999996</v>
      </c>
      <c r="C269">
        <v>3.9999999999999996</v>
      </c>
      <c r="D269">
        <v>3.9999999999999996</v>
      </c>
      <c r="E269">
        <v>1.1666666666666667</v>
      </c>
      <c r="F269">
        <v>1.8333333333333335</v>
      </c>
      <c r="G269">
        <v>1.6666666666666667</v>
      </c>
      <c r="H269">
        <v>1.1666666666666667</v>
      </c>
      <c r="I269">
        <v>3.9999999999999996</v>
      </c>
      <c r="J269">
        <v>2.3333333333333335</v>
      </c>
      <c r="K269">
        <v>-1</v>
      </c>
      <c r="L269">
        <v>3.9999999999999996</v>
      </c>
      <c r="M269">
        <v>3.9999999999999996</v>
      </c>
      <c r="N269">
        <v>2.1666666666666665</v>
      </c>
      <c r="O269">
        <v>3.9999999999999996</v>
      </c>
      <c r="P269">
        <v>3.9999999999999996</v>
      </c>
      <c r="Q269">
        <v>1.6666666666666667</v>
      </c>
      <c r="R269">
        <v>0.16666666666666666</v>
      </c>
      <c r="S269">
        <v>3.9999999999999996</v>
      </c>
      <c r="T269">
        <v>3.9999999999999996</v>
      </c>
      <c r="U269">
        <v>3.9999999999999996</v>
      </c>
      <c r="V269">
        <v>3.4999999999999996</v>
      </c>
      <c r="W269">
        <v>2.9999999999999996</v>
      </c>
      <c r="X269">
        <v>1</v>
      </c>
      <c r="Y269">
        <v>3.9999999999999996</v>
      </c>
      <c r="Z269">
        <v>3.9999999999999996</v>
      </c>
      <c r="AA269">
        <v>3.9999999999999996</v>
      </c>
      <c r="AB269">
        <v>3.4999999999999996</v>
      </c>
      <c r="AC269">
        <v>3.4999999999999996</v>
      </c>
      <c r="AD269">
        <v>3.4999999999999996</v>
      </c>
      <c r="AE269">
        <v>2.5</v>
      </c>
      <c r="AF269">
        <v>1.1666666666666667</v>
      </c>
      <c r="AG269">
        <v>1.3333333333333335</v>
      </c>
      <c r="AH269">
        <v>-1</v>
      </c>
      <c r="AI269">
        <v>0.83333333333333326</v>
      </c>
      <c r="AJ269">
        <v>0.83333333333333326</v>
      </c>
      <c r="AK269">
        <v>-1</v>
      </c>
      <c r="AL269">
        <v>-1</v>
      </c>
      <c r="AM269">
        <v>-1</v>
      </c>
      <c r="AN269">
        <v>3.4999999999999996</v>
      </c>
      <c r="AO269">
        <v>-1</v>
      </c>
      <c r="AP269">
        <v>-1</v>
      </c>
      <c r="AQ269">
        <v>-1</v>
      </c>
      <c r="AR269">
        <v>1.1666666666666667</v>
      </c>
      <c r="AS269">
        <v>-1</v>
      </c>
      <c r="AT269">
        <v>2.3333333333333335</v>
      </c>
      <c r="AU269">
        <v>2.3333333333333335</v>
      </c>
      <c r="AV269">
        <v>-1</v>
      </c>
      <c r="AW269">
        <v>1.1666666666666667</v>
      </c>
      <c r="AX269">
        <v>1.6666666666666667</v>
      </c>
      <c r="AY269">
        <v>-1</v>
      </c>
      <c r="AZ269">
        <v>-1</v>
      </c>
      <c r="BA269">
        <v>-1</v>
      </c>
      <c r="BB269">
        <v>-1</v>
      </c>
      <c r="BC269">
        <v>-1</v>
      </c>
      <c r="BD269">
        <v>3.4999999999999996</v>
      </c>
      <c r="BE269">
        <v>3.4999999999999996</v>
      </c>
      <c r="BF269">
        <v>-1</v>
      </c>
      <c r="BG269">
        <v>3.4999999999999996</v>
      </c>
      <c r="BH269">
        <v>3.4999999999999996</v>
      </c>
      <c r="BI269">
        <v>-1</v>
      </c>
      <c r="BJ269">
        <v>3.4999999999999996</v>
      </c>
      <c r="BK269">
        <v>0.16666666666666666</v>
      </c>
      <c r="BL269">
        <v>2.666666666666667</v>
      </c>
      <c r="BM269">
        <v>1.1666666666666667</v>
      </c>
      <c r="BN269">
        <v>1.1666666666666667</v>
      </c>
      <c r="BO269">
        <v>1.1666666666666667</v>
      </c>
      <c r="BP269">
        <v>-1</v>
      </c>
      <c r="BQ269">
        <v>-1</v>
      </c>
      <c r="BR269">
        <v>3.9999999999999996</v>
      </c>
      <c r="BS269">
        <v>2.166666666666667</v>
      </c>
      <c r="BT269">
        <v>3.9999999999999996</v>
      </c>
      <c r="BU269">
        <v>-1</v>
      </c>
      <c r="BV269">
        <v>2.4999999999999996</v>
      </c>
      <c r="BW269">
        <v>-1</v>
      </c>
      <c r="BX269">
        <v>-1</v>
      </c>
      <c r="BY269">
        <v>-1</v>
      </c>
      <c r="BZ269">
        <v>1.3333333333333335</v>
      </c>
      <c r="CA269">
        <v>1</v>
      </c>
      <c r="CB269">
        <v>3.4999999999999996</v>
      </c>
      <c r="CC269">
        <v>0.33333333333333331</v>
      </c>
      <c r="CD269">
        <v>2.833333333333333</v>
      </c>
      <c r="CE269">
        <v>2</v>
      </c>
      <c r="CF269">
        <v>3.9999999999999996</v>
      </c>
      <c r="CG269">
        <v>1.5000000000000002</v>
      </c>
      <c r="CH269">
        <v>0.16666666666666666</v>
      </c>
      <c r="CI269">
        <v>0.16666666666666666</v>
      </c>
      <c r="CJ269">
        <v>1.3333333333333335</v>
      </c>
      <c r="CK269">
        <v>-1</v>
      </c>
      <c r="CL269">
        <v>3.9999999999999996</v>
      </c>
      <c r="CM269">
        <v>-1</v>
      </c>
      <c r="CN269">
        <v>-1</v>
      </c>
      <c r="CO269">
        <v>3.4999999999999996</v>
      </c>
      <c r="CP269">
        <v>0</v>
      </c>
      <c r="CQ269">
        <v>1.1666666666666667</v>
      </c>
      <c r="CR269">
        <v>3.9999999999999996</v>
      </c>
      <c r="CS269">
        <v>-1</v>
      </c>
      <c r="CT269">
        <v>-1</v>
      </c>
      <c r="CU269">
        <v>3.4999999999999996</v>
      </c>
      <c r="CV269">
        <v>2.5</v>
      </c>
      <c r="CW269">
        <v>-1</v>
      </c>
      <c r="CX269">
        <v>-1</v>
      </c>
      <c r="CY269">
        <v>1</v>
      </c>
      <c r="CZ269">
        <v>-1</v>
      </c>
      <c r="DA269">
        <v>-1</v>
      </c>
      <c r="DB269">
        <v>2.166666666666667</v>
      </c>
      <c r="DC269">
        <v>0.16666666666666666</v>
      </c>
      <c r="DD269">
        <v>3.4999999999999996</v>
      </c>
      <c r="DE269">
        <v>2</v>
      </c>
      <c r="DF269">
        <v>2.5</v>
      </c>
      <c r="DG269">
        <v>-1</v>
      </c>
      <c r="DH269">
        <v>2.5</v>
      </c>
      <c r="DI269">
        <v>2.9999999999999996</v>
      </c>
      <c r="DJ269">
        <v>-1</v>
      </c>
      <c r="DK269">
        <v>-1</v>
      </c>
      <c r="DL269">
        <v>3.4999999999999996</v>
      </c>
      <c r="DM269">
        <v>0.66666666666666663</v>
      </c>
      <c r="DN269">
        <v>0.16666666666666666</v>
      </c>
      <c r="DO269">
        <v>2.5</v>
      </c>
      <c r="DP269">
        <v>1.1666666666666667</v>
      </c>
      <c r="DQ269">
        <v>2.9999999999999996</v>
      </c>
      <c r="DR269">
        <v>3.9999999999999996</v>
      </c>
      <c r="DS269">
        <v>3.4999999999999996</v>
      </c>
      <c r="DT269">
        <v>3.9999999999999996</v>
      </c>
      <c r="DU269">
        <v>1.1666666666666667</v>
      </c>
      <c r="DV269">
        <v>1.3333333333333335</v>
      </c>
      <c r="DW269">
        <v>3.4999999999999996</v>
      </c>
      <c r="DX269">
        <v>1.1666666666666667</v>
      </c>
      <c r="DY269">
        <v>1.8333333333333335</v>
      </c>
      <c r="DZ269">
        <v>1.1666666666666667</v>
      </c>
      <c r="EA269">
        <v>3.4999999999999996</v>
      </c>
      <c r="EB269">
        <v>-1</v>
      </c>
      <c r="EC269">
        <v>3.4999999999999996</v>
      </c>
      <c r="ED269">
        <v>1.8333333333333335</v>
      </c>
      <c r="EE269">
        <v>0.83333333333333326</v>
      </c>
      <c r="EF269">
        <v>3.4999999999999996</v>
      </c>
      <c r="EG269">
        <v>0.16666666666666666</v>
      </c>
      <c r="EH269">
        <v>3.4999999999999996</v>
      </c>
      <c r="EI269">
        <v>2.1666666666666665</v>
      </c>
      <c r="EJ269">
        <v>0.16666666666666666</v>
      </c>
      <c r="EK269">
        <v>-1</v>
      </c>
      <c r="EL269">
        <v>2.333333333333333</v>
      </c>
      <c r="EM269">
        <v>3.4999999999999996</v>
      </c>
      <c r="EN269">
        <v>-1</v>
      </c>
      <c r="EO269">
        <v>3.4999999999999996</v>
      </c>
      <c r="EP269">
        <v>3.4999999999999996</v>
      </c>
      <c r="EQ269">
        <v>1.8333333333333335</v>
      </c>
      <c r="ER269">
        <v>-1</v>
      </c>
      <c r="ES269">
        <v>-1</v>
      </c>
      <c r="ET269">
        <v>-1</v>
      </c>
      <c r="EU269">
        <v>-1</v>
      </c>
      <c r="EV269">
        <v>-1</v>
      </c>
      <c r="EW269">
        <v>3.4999999999999996</v>
      </c>
      <c r="EX269">
        <v>2.4999999999999996</v>
      </c>
      <c r="EY269">
        <v>3.4999999999999996</v>
      </c>
      <c r="EZ269">
        <v>2.9999999999999996</v>
      </c>
      <c r="FA269">
        <v>2.4999999999999996</v>
      </c>
      <c r="FB269">
        <v>1.1666666666666667</v>
      </c>
      <c r="FC269">
        <v>3.333333333333333</v>
      </c>
      <c r="FD269">
        <v>1.8333333333333335</v>
      </c>
      <c r="FE269">
        <v>3.9999999999999996</v>
      </c>
      <c r="FF269">
        <v>3.9999999999999996</v>
      </c>
      <c r="FG269">
        <v>3.4999999999999996</v>
      </c>
      <c r="FH269">
        <v>2.333333333333333</v>
      </c>
      <c r="FI269">
        <v>-1</v>
      </c>
      <c r="FJ269">
        <v>2.4999999999999996</v>
      </c>
      <c r="FK269">
        <v>0.33333333333333331</v>
      </c>
      <c r="FL269">
        <v>1.5000000000000002</v>
      </c>
      <c r="FM269">
        <v>0.16666666666666666</v>
      </c>
      <c r="FN269">
        <v>3.1666666666666665</v>
      </c>
      <c r="FO269">
        <v>2.333333333333333</v>
      </c>
      <c r="FP269">
        <v>2.833333333333333</v>
      </c>
      <c r="FQ269">
        <v>3.1666666666666665</v>
      </c>
      <c r="FR269">
        <v>3.1666666666666665</v>
      </c>
      <c r="FS269">
        <v>3.1666666666666665</v>
      </c>
      <c r="FT269">
        <v>3.1666666666666665</v>
      </c>
      <c r="FU269">
        <v>1.6666666666666667</v>
      </c>
      <c r="FV269">
        <v>1.1666666666666667</v>
      </c>
      <c r="FW269">
        <v>3.4999999999999996</v>
      </c>
      <c r="FX269">
        <v>3.4999999999999996</v>
      </c>
      <c r="FY269">
        <v>2.5</v>
      </c>
      <c r="FZ269">
        <v>1.1666666666666667</v>
      </c>
      <c r="GA269">
        <v>3.4999999999999996</v>
      </c>
      <c r="GB269">
        <v>3.9999999999999996</v>
      </c>
      <c r="GC269">
        <v>2.1666666666666665</v>
      </c>
      <c r="GD269">
        <v>1.1666666666666667</v>
      </c>
      <c r="GE269">
        <v>2.1666666666666665</v>
      </c>
      <c r="GF269">
        <v>2.4999999999999996</v>
      </c>
      <c r="GG269">
        <v>1.5000000000000002</v>
      </c>
      <c r="GH269">
        <v>3.9999999999999996</v>
      </c>
      <c r="GI269">
        <v>1.3333333333333335</v>
      </c>
      <c r="GJ269">
        <v>3.9999999999999996</v>
      </c>
      <c r="GK269">
        <v>3.9999999999999996</v>
      </c>
      <c r="GL269">
        <v>2.4999999999999996</v>
      </c>
      <c r="GM269">
        <v>1.6666666666666667</v>
      </c>
      <c r="GN269">
        <v>3.9999999999999996</v>
      </c>
      <c r="GO269">
        <v>3.9999999999999996</v>
      </c>
      <c r="GP269">
        <v>3</v>
      </c>
      <c r="GQ269">
        <v>1.3333333333333335</v>
      </c>
      <c r="GR269">
        <v>-1</v>
      </c>
      <c r="GS269">
        <v>3.4999999999999996</v>
      </c>
      <c r="GT269">
        <v>2.9999999999999996</v>
      </c>
      <c r="GU269">
        <v>3.9999999999999996</v>
      </c>
      <c r="GV269">
        <v>3.9999999999999996</v>
      </c>
      <c r="GW269">
        <v>3.9999999999999996</v>
      </c>
      <c r="GX269">
        <v>3.9999999999999996</v>
      </c>
      <c r="GY269">
        <v>3.9999999999999996</v>
      </c>
      <c r="GZ269">
        <v>3.9999999999999996</v>
      </c>
      <c r="HA269">
        <v>3.9999999999999996</v>
      </c>
      <c r="HB269">
        <v>2.1666666666666665</v>
      </c>
      <c r="HC269">
        <v>3.4999999999999996</v>
      </c>
      <c r="HD269">
        <v>3.9999999999999996</v>
      </c>
      <c r="HE269">
        <v>3.9999999999999996</v>
      </c>
      <c r="HF269">
        <v>3.4999999999999996</v>
      </c>
      <c r="HG269">
        <v>3.9999999999999996</v>
      </c>
      <c r="HH269">
        <v>3.9999999999999996</v>
      </c>
      <c r="HI269">
        <v>2.1666666666666665</v>
      </c>
      <c r="HJ269">
        <v>2.9999999999999996</v>
      </c>
      <c r="HK269">
        <v>-1</v>
      </c>
      <c r="HL269">
        <v>2.5</v>
      </c>
      <c r="HM269">
        <v>-1</v>
      </c>
      <c r="HN269">
        <v>0.83333333333333326</v>
      </c>
      <c r="HO269">
        <v>0.83333333333333326</v>
      </c>
      <c r="HP269">
        <v>-1</v>
      </c>
      <c r="HQ269">
        <v>0</v>
      </c>
      <c r="HR269">
        <v>3.9999999999999996</v>
      </c>
      <c r="HS269">
        <v>0</v>
      </c>
      <c r="HT269">
        <v>3.9999999999999996</v>
      </c>
      <c r="HU269">
        <v>3.9999999999999996</v>
      </c>
      <c r="HV269">
        <v>3.9999999999999996</v>
      </c>
      <c r="HW269">
        <v>3.9999999999999996</v>
      </c>
      <c r="HX269">
        <v>3.9999999999999996</v>
      </c>
      <c r="HY269">
        <v>3.9999999999999996</v>
      </c>
      <c r="HZ269">
        <v>3.9999999999999996</v>
      </c>
      <c r="IA269">
        <v>2.9999999999999996</v>
      </c>
      <c r="IB269">
        <v>1.3333333333333335</v>
      </c>
      <c r="IC269">
        <v>0.66666666666666663</v>
      </c>
      <c r="ID269">
        <v>-1</v>
      </c>
      <c r="IE269">
        <v>3.4999999999999996</v>
      </c>
      <c r="IF269">
        <v>2.5</v>
      </c>
      <c r="IG269">
        <v>0.83333333333333326</v>
      </c>
      <c r="IH269">
        <v>1.3333333333333335</v>
      </c>
      <c r="II269">
        <v>2.9999999999999996</v>
      </c>
      <c r="IJ269">
        <v>1.1666666666666667</v>
      </c>
      <c r="IK269">
        <v>1.1666666666666667</v>
      </c>
      <c r="IL269">
        <v>2.333333333333333</v>
      </c>
      <c r="IM269">
        <v>3.9999999999999996</v>
      </c>
      <c r="IN269">
        <v>3.9999999999999996</v>
      </c>
      <c r="IO269">
        <v>2.9999999999999996</v>
      </c>
      <c r="IP269">
        <v>2.1666666666666665</v>
      </c>
      <c r="IQ269">
        <v>3.9999999999999996</v>
      </c>
      <c r="IR269">
        <v>2.1666666666666665</v>
      </c>
      <c r="IS269">
        <v>3.4999999999999996</v>
      </c>
      <c r="IT269">
        <v>3.4999999999999996</v>
      </c>
      <c r="IU269">
        <v>1.3333333333333335</v>
      </c>
      <c r="IV269">
        <v>3.4999999999999996</v>
      </c>
      <c r="IW269">
        <v>2.5</v>
      </c>
      <c r="IX269">
        <v>0.16666666666666666</v>
      </c>
      <c r="IY269">
        <v>3.9999999999999996</v>
      </c>
      <c r="IZ269">
        <v>1.1666666666666667</v>
      </c>
      <c r="JA269">
        <v>-1</v>
      </c>
      <c r="JB269">
        <v>0.16666666666666666</v>
      </c>
      <c r="JC269">
        <v>1.1666666666666665</v>
      </c>
      <c r="JD269">
        <v>2.166666666666667</v>
      </c>
      <c r="JE269">
        <v>0.16666666666666666</v>
      </c>
      <c r="JF269">
        <v>2.9999999999999996</v>
      </c>
      <c r="JG269">
        <v>0</v>
      </c>
      <c r="JH269">
        <v>2.9999999999999996</v>
      </c>
      <c r="JI269">
        <v>0</v>
      </c>
    </row>
    <row r="270" spans="1:272" x14ac:dyDescent="0.35">
      <c r="A270" t="s">
        <v>1091</v>
      </c>
      <c r="B270">
        <v>3.4999999999999996</v>
      </c>
      <c r="C270">
        <v>3.9999999999999996</v>
      </c>
      <c r="D270">
        <v>3.9999999999999996</v>
      </c>
      <c r="E270">
        <v>1</v>
      </c>
      <c r="F270">
        <v>1.6666666666666667</v>
      </c>
      <c r="G270">
        <v>1.5</v>
      </c>
      <c r="H270">
        <v>1</v>
      </c>
      <c r="I270">
        <v>3.9999999999999996</v>
      </c>
      <c r="J270">
        <v>2.3333333333333335</v>
      </c>
      <c r="K270">
        <v>-1</v>
      </c>
      <c r="L270">
        <v>3.9999999999999996</v>
      </c>
      <c r="M270">
        <v>3.9999999999999996</v>
      </c>
      <c r="N270">
        <v>2.1666666666666665</v>
      </c>
      <c r="O270">
        <v>3.9999999999999996</v>
      </c>
      <c r="P270">
        <v>3.9999999999999996</v>
      </c>
      <c r="Q270">
        <v>1.5</v>
      </c>
      <c r="R270">
        <v>0</v>
      </c>
      <c r="S270">
        <v>3.9999999999999996</v>
      </c>
      <c r="T270">
        <v>3.9999999999999996</v>
      </c>
      <c r="U270">
        <v>3.9999999999999996</v>
      </c>
      <c r="V270">
        <v>3.4999999999999996</v>
      </c>
      <c r="W270">
        <v>2.9999999999999996</v>
      </c>
      <c r="X270">
        <v>1</v>
      </c>
      <c r="Y270">
        <v>3.9999999999999996</v>
      </c>
      <c r="Z270">
        <v>3.9999999999999996</v>
      </c>
      <c r="AA270">
        <v>3.9999999999999996</v>
      </c>
      <c r="AB270">
        <v>3.4999999999999996</v>
      </c>
      <c r="AC270">
        <v>3.4999999999999996</v>
      </c>
      <c r="AD270">
        <v>3.4999999999999996</v>
      </c>
      <c r="AE270">
        <v>2.5</v>
      </c>
      <c r="AF270">
        <v>1</v>
      </c>
      <c r="AG270">
        <v>1.3333333333333335</v>
      </c>
      <c r="AH270">
        <v>-1</v>
      </c>
      <c r="AI270">
        <v>0.66666666666666663</v>
      </c>
      <c r="AJ270">
        <v>0.66666666666666663</v>
      </c>
      <c r="AK270">
        <v>-1</v>
      </c>
      <c r="AL270">
        <v>-1</v>
      </c>
      <c r="AM270">
        <v>-1</v>
      </c>
      <c r="AN270">
        <v>3.4999999999999996</v>
      </c>
      <c r="AO270">
        <v>-1</v>
      </c>
      <c r="AP270">
        <v>-1</v>
      </c>
      <c r="AQ270">
        <v>-1</v>
      </c>
      <c r="AR270">
        <v>1</v>
      </c>
      <c r="AS270">
        <v>-1</v>
      </c>
      <c r="AT270">
        <v>2.3333333333333335</v>
      </c>
      <c r="AU270">
        <v>2.3333333333333335</v>
      </c>
      <c r="AV270">
        <v>-1</v>
      </c>
      <c r="AW270">
        <v>1</v>
      </c>
      <c r="AX270">
        <v>1.5</v>
      </c>
      <c r="AY270">
        <v>-1</v>
      </c>
      <c r="AZ270">
        <v>-1</v>
      </c>
      <c r="BA270">
        <v>-1</v>
      </c>
      <c r="BB270">
        <v>-1</v>
      </c>
      <c r="BC270">
        <v>-1</v>
      </c>
      <c r="BD270">
        <v>3.4999999999999996</v>
      </c>
      <c r="BE270">
        <v>3.4999999999999996</v>
      </c>
      <c r="BF270">
        <v>-1</v>
      </c>
      <c r="BG270">
        <v>3.4999999999999996</v>
      </c>
      <c r="BH270">
        <v>3.4999999999999996</v>
      </c>
      <c r="BI270">
        <v>-1</v>
      </c>
      <c r="BJ270">
        <v>3.4999999999999996</v>
      </c>
      <c r="BK270">
        <v>0</v>
      </c>
      <c r="BL270">
        <v>2.5</v>
      </c>
      <c r="BM270">
        <v>1</v>
      </c>
      <c r="BN270">
        <v>1</v>
      </c>
      <c r="BO270">
        <v>1</v>
      </c>
      <c r="BP270">
        <v>-1</v>
      </c>
      <c r="BQ270">
        <v>-1</v>
      </c>
      <c r="BR270">
        <v>3.9999999999999996</v>
      </c>
      <c r="BS270">
        <v>2</v>
      </c>
      <c r="BT270">
        <v>3.9999999999999996</v>
      </c>
      <c r="BU270">
        <v>-1</v>
      </c>
      <c r="BV270">
        <v>2.4999999999999996</v>
      </c>
      <c r="BW270">
        <v>-1</v>
      </c>
      <c r="BX270">
        <v>-1</v>
      </c>
      <c r="BY270">
        <v>-1</v>
      </c>
      <c r="BZ270">
        <v>1.3333333333333335</v>
      </c>
      <c r="CA270">
        <v>1</v>
      </c>
      <c r="CB270">
        <v>3.4999999999999996</v>
      </c>
      <c r="CC270">
        <v>0.16666666666666666</v>
      </c>
      <c r="CD270">
        <v>2.833333333333333</v>
      </c>
      <c r="CE270">
        <v>2</v>
      </c>
      <c r="CF270">
        <v>3.9999999999999996</v>
      </c>
      <c r="CG270">
        <v>1.3333333333333335</v>
      </c>
      <c r="CH270">
        <v>0</v>
      </c>
      <c r="CI270">
        <v>0</v>
      </c>
      <c r="CJ270">
        <v>1.1666666666666667</v>
      </c>
      <c r="CK270">
        <v>-1</v>
      </c>
      <c r="CL270">
        <v>3.9999999999999996</v>
      </c>
      <c r="CM270">
        <v>-1</v>
      </c>
      <c r="CN270">
        <v>-1</v>
      </c>
      <c r="CO270">
        <v>3.4999999999999996</v>
      </c>
      <c r="CP270">
        <v>0</v>
      </c>
      <c r="CQ270">
        <v>1</v>
      </c>
      <c r="CR270">
        <v>3.9999999999999996</v>
      </c>
      <c r="CS270">
        <v>-1</v>
      </c>
      <c r="CT270">
        <v>-1</v>
      </c>
      <c r="CU270">
        <v>3.4999999999999996</v>
      </c>
      <c r="CV270">
        <v>2.5</v>
      </c>
      <c r="CW270">
        <v>-1</v>
      </c>
      <c r="CX270">
        <v>-1</v>
      </c>
      <c r="CY270">
        <v>1</v>
      </c>
      <c r="CZ270">
        <v>-1</v>
      </c>
      <c r="DA270">
        <v>-1</v>
      </c>
      <c r="DB270">
        <v>2</v>
      </c>
      <c r="DC270">
        <v>0</v>
      </c>
      <c r="DD270">
        <v>3.4999999999999996</v>
      </c>
      <c r="DE270">
        <v>1.8333333333333335</v>
      </c>
      <c r="DF270">
        <v>2.5</v>
      </c>
      <c r="DG270">
        <v>-1</v>
      </c>
      <c r="DH270">
        <v>2.5</v>
      </c>
      <c r="DI270">
        <v>2.9999999999999996</v>
      </c>
      <c r="DJ270">
        <v>-1</v>
      </c>
      <c r="DK270">
        <v>-1</v>
      </c>
      <c r="DL270">
        <v>3.4999999999999996</v>
      </c>
      <c r="DM270">
        <v>0.66666666666666663</v>
      </c>
      <c r="DN270">
        <v>0</v>
      </c>
      <c r="DO270">
        <v>2.5</v>
      </c>
      <c r="DP270">
        <v>1</v>
      </c>
      <c r="DQ270">
        <v>2.833333333333333</v>
      </c>
      <c r="DR270">
        <v>3.9999999999999996</v>
      </c>
      <c r="DS270">
        <v>3.4999999999999996</v>
      </c>
      <c r="DT270">
        <v>3.9999999999999996</v>
      </c>
      <c r="DU270">
        <v>1</v>
      </c>
      <c r="DV270">
        <v>1.1666666666666667</v>
      </c>
      <c r="DW270">
        <v>3.4999999999999996</v>
      </c>
      <c r="DX270">
        <v>1</v>
      </c>
      <c r="DY270">
        <v>1.8333333333333335</v>
      </c>
      <c r="DZ270">
        <v>1.1666666666666667</v>
      </c>
      <c r="EA270">
        <v>3.4999999999999996</v>
      </c>
      <c r="EB270">
        <v>-1</v>
      </c>
      <c r="EC270">
        <v>3.4999999999999996</v>
      </c>
      <c r="ED270">
        <v>1.8333333333333335</v>
      </c>
      <c r="EE270">
        <v>0.66666666666666663</v>
      </c>
      <c r="EF270">
        <v>3.4999999999999996</v>
      </c>
      <c r="EG270">
        <v>0</v>
      </c>
      <c r="EH270">
        <v>3.4999999999999996</v>
      </c>
      <c r="EI270">
        <v>2</v>
      </c>
      <c r="EJ270">
        <v>0</v>
      </c>
      <c r="EK270">
        <v>-1</v>
      </c>
      <c r="EL270">
        <v>2.1666666666666665</v>
      </c>
      <c r="EM270">
        <v>3.333333333333333</v>
      </c>
      <c r="EN270">
        <v>-1</v>
      </c>
      <c r="EO270">
        <v>3.4999999999999996</v>
      </c>
      <c r="EP270">
        <v>3.4999999999999996</v>
      </c>
      <c r="EQ270">
        <v>1.6666666666666667</v>
      </c>
      <c r="ER270">
        <v>-1</v>
      </c>
      <c r="ES270">
        <v>-1</v>
      </c>
      <c r="ET270">
        <v>-1</v>
      </c>
      <c r="EU270">
        <v>-1</v>
      </c>
      <c r="EV270">
        <v>-1</v>
      </c>
      <c r="EW270">
        <v>3.4999999999999996</v>
      </c>
      <c r="EX270">
        <v>2.333333333333333</v>
      </c>
      <c r="EY270">
        <v>3.4999999999999996</v>
      </c>
      <c r="EZ270">
        <v>2.9999999999999996</v>
      </c>
      <c r="FA270">
        <v>2.333333333333333</v>
      </c>
      <c r="FB270">
        <v>1</v>
      </c>
      <c r="FC270">
        <v>3.333333333333333</v>
      </c>
      <c r="FD270">
        <v>1.6666666666666667</v>
      </c>
      <c r="FE270">
        <v>3.9999999999999996</v>
      </c>
      <c r="FF270">
        <v>3.9999999999999996</v>
      </c>
      <c r="FG270">
        <v>3.4999999999999996</v>
      </c>
      <c r="FH270">
        <v>2.1666666666666665</v>
      </c>
      <c r="FI270">
        <v>-1</v>
      </c>
      <c r="FJ270">
        <v>2.333333333333333</v>
      </c>
      <c r="FK270">
        <v>0.16666666666666666</v>
      </c>
      <c r="FL270">
        <v>1.3333333333333335</v>
      </c>
      <c r="FM270">
        <v>0</v>
      </c>
      <c r="FN270">
        <v>3</v>
      </c>
      <c r="FO270">
        <v>2.1666666666666665</v>
      </c>
      <c r="FP270">
        <v>2.6666666666666665</v>
      </c>
      <c r="FQ270">
        <v>3</v>
      </c>
      <c r="FR270">
        <v>3</v>
      </c>
      <c r="FS270">
        <v>3</v>
      </c>
      <c r="FT270">
        <v>3</v>
      </c>
      <c r="FU270">
        <v>1.5</v>
      </c>
      <c r="FV270">
        <v>1</v>
      </c>
      <c r="FW270">
        <v>3.4999999999999996</v>
      </c>
      <c r="FX270">
        <v>3.4999999999999996</v>
      </c>
      <c r="FY270">
        <v>2.5</v>
      </c>
      <c r="FZ270">
        <v>1.1666666666666667</v>
      </c>
      <c r="GA270">
        <v>3.4999999999999996</v>
      </c>
      <c r="GB270">
        <v>3.9999999999999996</v>
      </c>
      <c r="GC270">
        <v>2</v>
      </c>
      <c r="GD270">
        <v>1</v>
      </c>
      <c r="GE270">
        <v>2</v>
      </c>
      <c r="GF270">
        <v>2.4999999999999996</v>
      </c>
      <c r="GG270">
        <v>1.5000000000000002</v>
      </c>
      <c r="GH270">
        <v>3.9999999999999996</v>
      </c>
      <c r="GI270">
        <v>1.1666666666666667</v>
      </c>
      <c r="GJ270">
        <v>3.9999999999999996</v>
      </c>
      <c r="GK270">
        <v>3.9999999999999996</v>
      </c>
      <c r="GL270">
        <v>2.4999999999999996</v>
      </c>
      <c r="GM270">
        <v>1.5</v>
      </c>
      <c r="GN270">
        <v>3.9999999999999996</v>
      </c>
      <c r="GO270">
        <v>3.9999999999999996</v>
      </c>
      <c r="GP270">
        <v>3</v>
      </c>
      <c r="GQ270">
        <v>1.3333333333333335</v>
      </c>
      <c r="GR270">
        <v>-1</v>
      </c>
      <c r="GS270">
        <v>3.4999999999999996</v>
      </c>
      <c r="GT270">
        <v>2.9999999999999996</v>
      </c>
      <c r="GU270">
        <v>3.9999999999999996</v>
      </c>
      <c r="GV270">
        <v>3.9999999999999996</v>
      </c>
      <c r="GW270">
        <v>3.9999999999999996</v>
      </c>
      <c r="GX270">
        <v>3.9999999999999996</v>
      </c>
      <c r="GY270">
        <v>3.9999999999999996</v>
      </c>
      <c r="GZ270">
        <v>3.9999999999999996</v>
      </c>
      <c r="HA270">
        <v>3.9999999999999996</v>
      </c>
      <c r="HB270">
        <v>2</v>
      </c>
      <c r="HC270">
        <v>3.4999999999999996</v>
      </c>
      <c r="HD270">
        <v>3.9999999999999996</v>
      </c>
      <c r="HE270">
        <v>3.9999999999999996</v>
      </c>
      <c r="HF270">
        <v>3.4999999999999996</v>
      </c>
      <c r="HG270">
        <v>3.9999999999999996</v>
      </c>
      <c r="HH270">
        <v>3.9999999999999996</v>
      </c>
      <c r="HI270">
        <v>2</v>
      </c>
      <c r="HJ270">
        <v>2.9999999999999996</v>
      </c>
      <c r="HK270">
        <v>-1</v>
      </c>
      <c r="HL270">
        <v>2.5</v>
      </c>
      <c r="HM270">
        <v>-1</v>
      </c>
      <c r="HN270">
        <v>0.66666666666666663</v>
      </c>
      <c r="HO270">
        <v>0.66666666666666663</v>
      </c>
      <c r="HP270">
        <v>-1</v>
      </c>
      <c r="HQ270">
        <v>0</v>
      </c>
      <c r="HR270">
        <v>3.9999999999999996</v>
      </c>
      <c r="HS270">
        <v>0</v>
      </c>
      <c r="HT270">
        <v>3.9999999999999996</v>
      </c>
      <c r="HU270">
        <v>3.9999999999999996</v>
      </c>
      <c r="HV270">
        <v>3.9999999999999996</v>
      </c>
      <c r="HW270">
        <v>3.9999999999999996</v>
      </c>
      <c r="HX270">
        <v>3.9999999999999996</v>
      </c>
      <c r="HY270">
        <v>3.9999999999999996</v>
      </c>
      <c r="HZ270">
        <v>3.9999999999999996</v>
      </c>
      <c r="IA270">
        <v>2.9999999999999996</v>
      </c>
      <c r="IB270">
        <v>1.3333333333333335</v>
      </c>
      <c r="IC270">
        <v>0.5</v>
      </c>
      <c r="ID270">
        <v>-1</v>
      </c>
      <c r="IE270">
        <v>3.4999999999999996</v>
      </c>
      <c r="IF270">
        <v>2.5</v>
      </c>
      <c r="IG270">
        <v>0.83333333333333326</v>
      </c>
      <c r="IH270">
        <v>1.1666666666666667</v>
      </c>
      <c r="II270">
        <v>2.9999999999999996</v>
      </c>
      <c r="IJ270">
        <v>1.1666666666666667</v>
      </c>
      <c r="IK270">
        <v>1</v>
      </c>
      <c r="IL270">
        <v>2.1666666666666665</v>
      </c>
      <c r="IM270">
        <v>3.9999999999999996</v>
      </c>
      <c r="IN270">
        <v>3.9999999999999996</v>
      </c>
      <c r="IO270">
        <v>2.9999999999999996</v>
      </c>
      <c r="IP270">
        <v>2</v>
      </c>
      <c r="IQ270">
        <v>3.9999999999999996</v>
      </c>
      <c r="IR270">
        <v>2</v>
      </c>
      <c r="IS270">
        <v>3.4999999999999996</v>
      </c>
      <c r="IT270">
        <v>3.4999999999999996</v>
      </c>
      <c r="IU270">
        <v>1.1666666666666667</v>
      </c>
      <c r="IV270">
        <v>3.4999999999999996</v>
      </c>
      <c r="IW270">
        <v>2.5</v>
      </c>
      <c r="IX270">
        <v>0</v>
      </c>
      <c r="IY270">
        <v>3.9999999999999996</v>
      </c>
      <c r="IZ270">
        <v>1</v>
      </c>
      <c r="JA270">
        <v>-1</v>
      </c>
      <c r="JB270">
        <v>0</v>
      </c>
      <c r="JC270">
        <v>1</v>
      </c>
      <c r="JD270">
        <v>2</v>
      </c>
      <c r="JE270">
        <v>0</v>
      </c>
      <c r="JF270">
        <v>2.9999999999999996</v>
      </c>
      <c r="JG270">
        <v>0</v>
      </c>
      <c r="JH270">
        <v>2.9999999999999996</v>
      </c>
      <c r="JI270">
        <v>0</v>
      </c>
      <c r="JJ270">
        <v>0</v>
      </c>
    </row>
    <row r="271" spans="1:272" x14ac:dyDescent="0.35">
      <c r="A271" t="s">
        <v>1092</v>
      </c>
      <c r="B271">
        <v>3.4999999999999996</v>
      </c>
      <c r="C271">
        <v>3.9999999999999996</v>
      </c>
      <c r="D271">
        <v>3.9999999999999996</v>
      </c>
      <c r="E271">
        <v>2.4999999999999996</v>
      </c>
      <c r="F271">
        <v>2</v>
      </c>
      <c r="G271">
        <v>2</v>
      </c>
      <c r="H271">
        <v>1.5000000000000002</v>
      </c>
      <c r="I271">
        <v>3.9999999999999996</v>
      </c>
      <c r="J271">
        <v>3.4999999999999996</v>
      </c>
      <c r="K271">
        <v>0</v>
      </c>
      <c r="L271">
        <v>3.9999999999999996</v>
      </c>
      <c r="M271">
        <v>3.9999999999999996</v>
      </c>
      <c r="N271">
        <v>2.4999999999999996</v>
      </c>
      <c r="O271">
        <v>3.9999999999999996</v>
      </c>
      <c r="P271">
        <v>3.9999999999999996</v>
      </c>
      <c r="Q271">
        <v>2.9999999999999996</v>
      </c>
      <c r="R271">
        <v>1.5000000000000002</v>
      </c>
      <c r="S271">
        <v>3.9999999999999996</v>
      </c>
      <c r="T271">
        <v>3.9999999999999996</v>
      </c>
      <c r="U271">
        <v>3.9999999999999996</v>
      </c>
      <c r="V271">
        <v>3.4999999999999996</v>
      </c>
      <c r="W271">
        <v>2.9999999999999996</v>
      </c>
      <c r="X271">
        <v>1</v>
      </c>
      <c r="Y271">
        <v>3.9999999999999996</v>
      </c>
      <c r="Z271">
        <v>3.9999999999999996</v>
      </c>
      <c r="AA271">
        <v>3.9999999999999996</v>
      </c>
      <c r="AB271">
        <v>3.4999999999999996</v>
      </c>
      <c r="AC271">
        <v>3.4999999999999996</v>
      </c>
      <c r="AD271">
        <v>3.4999999999999996</v>
      </c>
      <c r="AE271">
        <v>3.4999999999999996</v>
      </c>
      <c r="AF271">
        <v>2.4999999999999996</v>
      </c>
      <c r="AG271">
        <v>2.4999999999999996</v>
      </c>
      <c r="AH271">
        <v>0.5</v>
      </c>
      <c r="AI271">
        <v>2</v>
      </c>
      <c r="AJ271">
        <v>2</v>
      </c>
      <c r="AK271">
        <v>0.5</v>
      </c>
      <c r="AL271">
        <v>2</v>
      </c>
      <c r="AM271">
        <v>0.5</v>
      </c>
      <c r="AN271">
        <v>3.4999999999999996</v>
      </c>
      <c r="AO271">
        <v>0</v>
      </c>
      <c r="AP271">
        <v>0</v>
      </c>
      <c r="AQ271">
        <v>0</v>
      </c>
      <c r="AR271">
        <v>2.4999999999999996</v>
      </c>
      <c r="AS271">
        <v>0.5</v>
      </c>
      <c r="AT271">
        <v>3.4999999999999996</v>
      </c>
      <c r="AU271">
        <v>3.4999999999999996</v>
      </c>
      <c r="AV271">
        <v>0</v>
      </c>
      <c r="AW271">
        <v>1.5000000000000002</v>
      </c>
      <c r="AX271">
        <v>2.9999999999999996</v>
      </c>
      <c r="AY271">
        <v>0.33333333333333331</v>
      </c>
      <c r="AZ271">
        <v>0.16666666666666666</v>
      </c>
      <c r="BA271">
        <v>0.16666666666666666</v>
      </c>
      <c r="BB271">
        <v>0</v>
      </c>
      <c r="BC271">
        <v>-1</v>
      </c>
      <c r="BD271">
        <v>3.4999999999999996</v>
      </c>
      <c r="BE271">
        <v>3.4999999999999996</v>
      </c>
      <c r="BF271">
        <v>0.5</v>
      </c>
      <c r="BG271">
        <v>3.4999999999999996</v>
      </c>
      <c r="BH271">
        <v>3.4999999999999996</v>
      </c>
      <c r="BI271">
        <v>0</v>
      </c>
      <c r="BJ271">
        <v>3.4999999999999996</v>
      </c>
      <c r="BK271">
        <v>1.5000000000000002</v>
      </c>
      <c r="BL271">
        <v>3.9999999999999996</v>
      </c>
      <c r="BM271">
        <v>2.4999999999999996</v>
      </c>
      <c r="BN271">
        <v>1.5000000000000002</v>
      </c>
      <c r="BO271">
        <v>1.5000000000000002</v>
      </c>
      <c r="BP271">
        <v>0.5</v>
      </c>
      <c r="BQ271">
        <v>-1</v>
      </c>
      <c r="BR271">
        <v>3.9999999999999996</v>
      </c>
      <c r="BS271">
        <v>3.4999999999999996</v>
      </c>
      <c r="BT271">
        <v>3.9999999999999996</v>
      </c>
      <c r="BU271">
        <v>0.5</v>
      </c>
      <c r="BV271">
        <v>2.4999999999999996</v>
      </c>
      <c r="BW271">
        <v>0.5</v>
      </c>
      <c r="BX271">
        <v>0</v>
      </c>
      <c r="BY271">
        <v>0</v>
      </c>
      <c r="BZ271">
        <v>2.4999999999999996</v>
      </c>
      <c r="CA271">
        <v>1.3333333333333335</v>
      </c>
      <c r="CB271">
        <v>3.4999999999999996</v>
      </c>
      <c r="CC271">
        <v>1.5000000000000002</v>
      </c>
      <c r="CD271">
        <v>2.9999999999999996</v>
      </c>
      <c r="CE271">
        <v>2.9999999999999996</v>
      </c>
      <c r="CF271">
        <v>3.9999999999999996</v>
      </c>
      <c r="CG271">
        <v>2.4999999999999996</v>
      </c>
      <c r="CH271">
        <v>1.3333333333333335</v>
      </c>
      <c r="CI271">
        <v>1.5000000000000002</v>
      </c>
      <c r="CJ271">
        <v>1.5000000000000002</v>
      </c>
      <c r="CK271">
        <v>0</v>
      </c>
      <c r="CL271">
        <v>3.9999999999999996</v>
      </c>
      <c r="CM271">
        <v>0</v>
      </c>
      <c r="CN271">
        <v>0</v>
      </c>
      <c r="CO271">
        <v>3.4999999999999996</v>
      </c>
      <c r="CP271">
        <v>1</v>
      </c>
      <c r="CQ271">
        <v>1.5000000000000002</v>
      </c>
      <c r="CR271">
        <v>3.9999999999999996</v>
      </c>
      <c r="CS271">
        <v>0.33333333333333331</v>
      </c>
      <c r="CT271">
        <v>0.5</v>
      </c>
      <c r="CU271">
        <v>3.4999999999999996</v>
      </c>
      <c r="CV271">
        <v>2.5</v>
      </c>
      <c r="CW271">
        <v>0</v>
      </c>
      <c r="CX271">
        <v>0</v>
      </c>
      <c r="CY271">
        <v>1</v>
      </c>
      <c r="CZ271">
        <v>0.16666666666666666</v>
      </c>
      <c r="DA271">
        <v>0.5</v>
      </c>
      <c r="DB271">
        <v>3.4999999999999996</v>
      </c>
      <c r="DC271">
        <v>1.5000000000000002</v>
      </c>
      <c r="DD271">
        <v>3.4999999999999996</v>
      </c>
      <c r="DE271">
        <v>2.9999999999999996</v>
      </c>
      <c r="DF271">
        <v>3.4999999999999996</v>
      </c>
      <c r="DG271">
        <v>0</v>
      </c>
      <c r="DH271">
        <v>3.4999999999999996</v>
      </c>
      <c r="DI271">
        <v>2.9999999999999996</v>
      </c>
      <c r="DJ271">
        <v>0</v>
      </c>
      <c r="DK271">
        <v>0.16666666666666666</v>
      </c>
      <c r="DL271">
        <v>3.4999999999999996</v>
      </c>
      <c r="DM271">
        <v>2</v>
      </c>
      <c r="DN271">
        <v>1.5000000000000002</v>
      </c>
      <c r="DO271">
        <v>3.4999999999999996</v>
      </c>
      <c r="DP271">
        <v>1.5000000000000002</v>
      </c>
      <c r="DQ271">
        <v>2.9999999999999996</v>
      </c>
      <c r="DR271">
        <v>3.9999999999999996</v>
      </c>
      <c r="DS271">
        <v>3.4999999999999996</v>
      </c>
      <c r="DT271">
        <v>3.9999999999999996</v>
      </c>
      <c r="DU271">
        <v>1.3333333333333335</v>
      </c>
      <c r="DV271">
        <v>1.5000000000000002</v>
      </c>
      <c r="DW271">
        <v>3.4999999999999996</v>
      </c>
      <c r="DX271">
        <v>1.3333333333333335</v>
      </c>
      <c r="DY271">
        <v>2.9999999999999996</v>
      </c>
      <c r="DZ271">
        <v>2.4999999999999996</v>
      </c>
      <c r="EA271">
        <v>3.4999999999999996</v>
      </c>
      <c r="EB271">
        <v>-1</v>
      </c>
      <c r="EC271">
        <v>3.4999999999999996</v>
      </c>
      <c r="ED271">
        <v>2</v>
      </c>
      <c r="EE271">
        <v>2</v>
      </c>
      <c r="EF271">
        <v>3.4999999999999996</v>
      </c>
      <c r="EG271">
        <v>1.5000000000000002</v>
      </c>
      <c r="EH271">
        <v>3.4999999999999996</v>
      </c>
      <c r="EI271">
        <v>2.4999999999999996</v>
      </c>
      <c r="EJ271">
        <v>1.5000000000000002</v>
      </c>
      <c r="EK271">
        <v>0.16666666666666666</v>
      </c>
      <c r="EL271">
        <v>2.333333333333333</v>
      </c>
      <c r="EM271">
        <v>3.4999999999999996</v>
      </c>
      <c r="EN271">
        <v>0.16666666666666666</v>
      </c>
      <c r="EO271">
        <v>3.4999999999999996</v>
      </c>
      <c r="EP271">
        <v>3.4999999999999996</v>
      </c>
      <c r="EQ271">
        <v>2.9999999999999996</v>
      </c>
      <c r="ER271">
        <v>0.5</v>
      </c>
      <c r="ES271">
        <v>0.99999999999999989</v>
      </c>
      <c r="ET271">
        <v>0</v>
      </c>
      <c r="EU271">
        <v>0</v>
      </c>
      <c r="EV271">
        <v>0</v>
      </c>
      <c r="EW271">
        <v>3.4999999999999996</v>
      </c>
      <c r="EX271">
        <v>2.4999999999999996</v>
      </c>
      <c r="EY271">
        <v>3.4999999999999996</v>
      </c>
      <c r="EZ271">
        <v>2.9999999999999996</v>
      </c>
      <c r="FA271">
        <v>2.4999999999999996</v>
      </c>
      <c r="FB271">
        <v>2.4999999999999996</v>
      </c>
      <c r="FC271">
        <v>3.4999999999999996</v>
      </c>
      <c r="FD271">
        <v>2.9999999999999996</v>
      </c>
      <c r="FE271">
        <v>3.9999999999999996</v>
      </c>
      <c r="FF271">
        <v>3.9999999999999996</v>
      </c>
      <c r="FG271">
        <v>3.4999999999999996</v>
      </c>
      <c r="FH271">
        <v>2.333333333333333</v>
      </c>
      <c r="FI271">
        <v>-1</v>
      </c>
      <c r="FJ271">
        <v>2.4999999999999996</v>
      </c>
      <c r="FK271">
        <v>1.3333333333333335</v>
      </c>
      <c r="FL271">
        <v>2.4999999999999996</v>
      </c>
      <c r="FM271">
        <v>1.5000000000000002</v>
      </c>
      <c r="FN271">
        <v>3.4999999999999996</v>
      </c>
      <c r="FO271">
        <v>2.333333333333333</v>
      </c>
      <c r="FP271">
        <v>2.9999999999999996</v>
      </c>
      <c r="FQ271">
        <v>3.4999999999999996</v>
      </c>
      <c r="FR271">
        <v>3.4999999999999996</v>
      </c>
      <c r="FS271">
        <v>3.4999999999999996</v>
      </c>
      <c r="FT271">
        <v>3.4999999999999996</v>
      </c>
      <c r="FU271">
        <v>2</v>
      </c>
      <c r="FV271">
        <v>1.5000000000000002</v>
      </c>
      <c r="FW271">
        <v>3.4999999999999996</v>
      </c>
      <c r="FX271">
        <v>3.4999999999999996</v>
      </c>
      <c r="FY271">
        <v>3.4999999999999996</v>
      </c>
      <c r="FZ271">
        <v>1.5000000000000002</v>
      </c>
      <c r="GA271">
        <v>3.4999999999999996</v>
      </c>
      <c r="GB271">
        <v>3.9999999999999996</v>
      </c>
      <c r="GC271">
        <v>2.4999999999999996</v>
      </c>
      <c r="GD271">
        <v>2.4999999999999996</v>
      </c>
      <c r="GE271">
        <v>2.4999999999999996</v>
      </c>
      <c r="GF271">
        <v>2.4999999999999996</v>
      </c>
      <c r="GG271">
        <v>2.4999999999999996</v>
      </c>
      <c r="GH271">
        <v>3.9999999999999996</v>
      </c>
      <c r="GI271">
        <v>2.4999999999999996</v>
      </c>
      <c r="GJ271">
        <v>3.9999999999999996</v>
      </c>
      <c r="GK271">
        <v>3.9999999999999996</v>
      </c>
      <c r="GL271">
        <v>2.4999999999999996</v>
      </c>
      <c r="GM271">
        <v>2.9999999999999996</v>
      </c>
      <c r="GN271">
        <v>3.9999999999999996</v>
      </c>
      <c r="GO271">
        <v>3.9999999999999996</v>
      </c>
      <c r="GP271">
        <v>3.9999999999999996</v>
      </c>
      <c r="GQ271">
        <v>1.5000000000000002</v>
      </c>
      <c r="GR271">
        <v>0</v>
      </c>
      <c r="GS271">
        <v>3.4999999999999996</v>
      </c>
      <c r="GT271">
        <v>2.9999999999999996</v>
      </c>
      <c r="GU271">
        <v>3.9999999999999996</v>
      </c>
      <c r="GV271">
        <v>3.9999999999999996</v>
      </c>
      <c r="GW271">
        <v>3.9999999999999996</v>
      </c>
      <c r="GX271">
        <v>3.9999999999999996</v>
      </c>
      <c r="GY271">
        <v>3.9999999999999996</v>
      </c>
      <c r="GZ271">
        <v>3.9999999999999996</v>
      </c>
      <c r="HA271">
        <v>3.9999999999999996</v>
      </c>
      <c r="HB271">
        <v>2.4999999999999996</v>
      </c>
      <c r="HC271">
        <v>3.4999999999999996</v>
      </c>
      <c r="HD271">
        <v>3.9999999999999996</v>
      </c>
      <c r="HE271">
        <v>3.9999999999999996</v>
      </c>
      <c r="HF271">
        <v>3.4999999999999996</v>
      </c>
      <c r="HG271">
        <v>3.9999999999999996</v>
      </c>
      <c r="HH271">
        <v>3.9999999999999996</v>
      </c>
      <c r="HI271">
        <v>2.4999999999999996</v>
      </c>
      <c r="HJ271">
        <v>2.9999999999999996</v>
      </c>
      <c r="HK271">
        <v>0</v>
      </c>
      <c r="HL271">
        <v>3.4999999999999996</v>
      </c>
      <c r="HM271">
        <v>0</v>
      </c>
      <c r="HN271">
        <v>2</v>
      </c>
      <c r="HO271">
        <v>2</v>
      </c>
      <c r="HP271">
        <v>0</v>
      </c>
      <c r="HQ271">
        <v>1.3333333333333335</v>
      </c>
      <c r="HR271">
        <v>3.9999999999999996</v>
      </c>
      <c r="HS271">
        <v>1</v>
      </c>
      <c r="HT271">
        <v>3.9999999999999996</v>
      </c>
      <c r="HU271">
        <v>3.9999999999999996</v>
      </c>
      <c r="HV271">
        <v>3.9999999999999996</v>
      </c>
      <c r="HW271">
        <v>3.9999999999999996</v>
      </c>
      <c r="HX271">
        <v>3.9999999999999996</v>
      </c>
      <c r="HY271">
        <v>3.9999999999999996</v>
      </c>
      <c r="HZ271">
        <v>3.9999999999999996</v>
      </c>
      <c r="IA271">
        <v>2.9999999999999996</v>
      </c>
      <c r="IB271">
        <v>2.4999999999999996</v>
      </c>
      <c r="IC271">
        <v>2</v>
      </c>
      <c r="ID271">
        <v>0</v>
      </c>
      <c r="IE271">
        <v>3.4999999999999996</v>
      </c>
      <c r="IF271">
        <v>3.4999999999999996</v>
      </c>
      <c r="IG271">
        <v>2</v>
      </c>
      <c r="IH271">
        <v>2.4999999999999996</v>
      </c>
      <c r="II271">
        <v>2.9999999999999996</v>
      </c>
      <c r="IJ271">
        <v>2.4999999999999996</v>
      </c>
      <c r="IK271">
        <v>2.4999999999999996</v>
      </c>
      <c r="IL271">
        <v>2.4999999999999996</v>
      </c>
      <c r="IM271">
        <v>3.9999999999999996</v>
      </c>
      <c r="IN271">
        <v>3.9999999999999996</v>
      </c>
      <c r="IO271">
        <v>2.9999999999999996</v>
      </c>
      <c r="IP271">
        <v>2.4999999999999996</v>
      </c>
      <c r="IQ271">
        <v>3.9999999999999996</v>
      </c>
      <c r="IR271">
        <v>2.4999999999999996</v>
      </c>
      <c r="IS271">
        <v>3.4999999999999996</v>
      </c>
      <c r="IT271">
        <v>3.4999999999999996</v>
      </c>
      <c r="IU271">
        <v>2.4999999999999996</v>
      </c>
      <c r="IV271">
        <v>3.4999999999999996</v>
      </c>
      <c r="IW271">
        <v>3.4999999999999996</v>
      </c>
      <c r="IX271">
        <v>1.5000000000000002</v>
      </c>
      <c r="IY271">
        <v>3.9999999999999996</v>
      </c>
      <c r="IZ271">
        <v>1.5000000000000002</v>
      </c>
      <c r="JA271">
        <v>0</v>
      </c>
      <c r="JB271">
        <v>1.5000000000000002</v>
      </c>
      <c r="JC271">
        <v>2.5</v>
      </c>
      <c r="JD271">
        <v>3.4999999999999996</v>
      </c>
      <c r="JE271">
        <v>1.5000000000000002</v>
      </c>
      <c r="JF271">
        <v>2.9999999999999996</v>
      </c>
      <c r="JG271">
        <v>1</v>
      </c>
      <c r="JH271">
        <v>2.9999999999999996</v>
      </c>
      <c r="JI271">
        <v>1.3333333333333335</v>
      </c>
      <c r="JJ271">
        <v>1.5000000000000002</v>
      </c>
      <c r="JK271">
        <v>0</v>
      </c>
    </row>
    <row r="272" spans="1:272" x14ac:dyDescent="0.35">
      <c r="A272" t="s">
        <v>1093</v>
      </c>
      <c r="B272">
        <v>2.4999999999999996</v>
      </c>
      <c r="C272">
        <v>2.6666666666666665</v>
      </c>
      <c r="D272">
        <v>2.9999999999999996</v>
      </c>
      <c r="E272">
        <v>0</v>
      </c>
      <c r="F272">
        <v>-1</v>
      </c>
      <c r="G272">
        <v>-1</v>
      </c>
      <c r="H272">
        <v>-1</v>
      </c>
      <c r="I272">
        <v>2.9999999999999996</v>
      </c>
      <c r="J272">
        <v>0</v>
      </c>
      <c r="K272">
        <v>-1</v>
      </c>
      <c r="L272">
        <v>2.5</v>
      </c>
      <c r="M272">
        <v>2.833333333333333</v>
      </c>
      <c r="N272">
        <v>1</v>
      </c>
      <c r="O272">
        <v>2.5</v>
      </c>
      <c r="P272">
        <v>2.9999999999999996</v>
      </c>
      <c r="Q272">
        <v>0</v>
      </c>
      <c r="R272">
        <v>-1</v>
      </c>
      <c r="S272">
        <v>2.9999999999999996</v>
      </c>
      <c r="T272">
        <v>2.833333333333333</v>
      </c>
      <c r="U272">
        <v>2.9999999999999996</v>
      </c>
      <c r="V272">
        <v>2</v>
      </c>
      <c r="W272">
        <v>2</v>
      </c>
      <c r="X272">
        <v>-1</v>
      </c>
      <c r="Y272">
        <v>2.9999999999999996</v>
      </c>
      <c r="Z272">
        <v>2.9999999999999996</v>
      </c>
      <c r="AA272">
        <v>2.9999999999999996</v>
      </c>
      <c r="AB272">
        <v>2.1666666666666665</v>
      </c>
      <c r="AC272">
        <v>2.1666666666666665</v>
      </c>
      <c r="AD272">
        <v>1.1666666666666667</v>
      </c>
      <c r="AE272">
        <v>0.16666666666666666</v>
      </c>
      <c r="AF272">
        <v>0</v>
      </c>
      <c r="AG272">
        <v>0</v>
      </c>
      <c r="AH272">
        <v>-1</v>
      </c>
      <c r="AI272">
        <v>-1</v>
      </c>
      <c r="AJ272">
        <v>-1</v>
      </c>
      <c r="AK272">
        <v>-1</v>
      </c>
      <c r="AL272">
        <v>-1</v>
      </c>
      <c r="AM272">
        <v>-1</v>
      </c>
      <c r="AN272">
        <v>2</v>
      </c>
      <c r="AO272">
        <v>-1</v>
      </c>
      <c r="AP272">
        <v>-1</v>
      </c>
      <c r="AQ272">
        <v>-1</v>
      </c>
      <c r="AR272">
        <v>0</v>
      </c>
      <c r="AS272">
        <v>-1</v>
      </c>
      <c r="AT272">
        <v>0</v>
      </c>
      <c r="AU272">
        <v>0</v>
      </c>
      <c r="AV272">
        <v>-1</v>
      </c>
      <c r="AW272">
        <v>-1</v>
      </c>
      <c r="AX272">
        <v>0</v>
      </c>
      <c r="AY272">
        <v>-1</v>
      </c>
      <c r="AZ272">
        <v>-1</v>
      </c>
      <c r="BA272">
        <v>-1</v>
      </c>
      <c r="BB272">
        <v>-1</v>
      </c>
      <c r="BC272">
        <v>-1</v>
      </c>
      <c r="BD272">
        <v>1</v>
      </c>
      <c r="BE272">
        <v>1</v>
      </c>
      <c r="BF272">
        <v>-1</v>
      </c>
      <c r="BG272">
        <v>1</v>
      </c>
      <c r="BH272">
        <v>1</v>
      </c>
      <c r="BI272">
        <v>-1</v>
      </c>
      <c r="BJ272">
        <v>2.4999999999999996</v>
      </c>
      <c r="BK272">
        <v>-1</v>
      </c>
      <c r="BL272">
        <v>0.5</v>
      </c>
      <c r="BM272">
        <v>0</v>
      </c>
      <c r="BN272">
        <v>-1</v>
      </c>
      <c r="BO272">
        <v>-1</v>
      </c>
      <c r="BP272">
        <v>-1</v>
      </c>
      <c r="BQ272">
        <v>-1</v>
      </c>
      <c r="BR272">
        <v>1.5</v>
      </c>
      <c r="BS272">
        <v>0</v>
      </c>
      <c r="BT272">
        <v>2.5</v>
      </c>
      <c r="BU272">
        <v>-1</v>
      </c>
      <c r="BV272">
        <v>1</v>
      </c>
      <c r="BW272">
        <v>-1</v>
      </c>
      <c r="BX272">
        <v>-1</v>
      </c>
      <c r="BY272">
        <v>-1</v>
      </c>
      <c r="BZ272">
        <v>0</v>
      </c>
      <c r="CA272">
        <v>-1</v>
      </c>
      <c r="CB272">
        <v>1.3333333333333335</v>
      </c>
      <c r="CC272">
        <v>-1</v>
      </c>
      <c r="CD272">
        <v>1</v>
      </c>
      <c r="CE272">
        <v>0</v>
      </c>
      <c r="CF272">
        <v>2.5</v>
      </c>
      <c r="CG272">
        <v>0.16666666666666666</v>
      </c>
      <c r="CH272">
        <v>-1</v>
      </c>
      <c r="CI272">
        <v>-1</v>
      </c>
      <c r="CJ272">
        <v>-1</v>
      </c>
      <c r="CK272">
        <v>-1</v>
      </c>
      <c r="CL272">
        <v>1.5</v>
      </c>
      <c r="CM272">
        <v>-1</v>
      </c>
      <c r="CN272">
        <v>-1</v>
      </c>
      <c r="CO272">
        <v>1.1666666666666667</v>
      </c>
      <c r="CP272">
        <v>-1</v>
      </c>
      <c r="CQ272">
        <v>-1</v>
      </c>
      <c r="CR272">
        <v>1.5</v>
      </c>
      <c r="CS272">
        <v>-1</v>
      </c>
      <c r="CT272">
        <v>-1</v>
      </c>
      <c r="CU272">
        <v>2.4999999999999996</v>
      </c>
      <c r="CV272">
        <v>-1</v>
      </c>
      <c r="CW272">
        <v>-1</v>
      </c>
      <c r="CX272">
        <v>-1</v>
      </c>
      <c r="CY272">
        <v>-1</v>
      </c>
      <c r="CZ272">
        <v>-1</v>
      </c>
      <c r="DA272">
        <v>-1</v>
      </c>
      <c r="DB272">
        <v>0</v>
      </c>
      <c r="DC272">
        <v>-1</v>
      </c>
      <c r="DD272">
        <v>1.1666666666666667</v>
      </c>
      <c r="DE272">
        <v>0</v>
      </c>
      <c r="DF272">
        <v>0</v>
      </c>
      <c r="DG272">
        <v>-1</v>
      </c>
      <c r="DH272">
        <v>0.16666666666666666</v>
      </c>
      <c r="DI272">
        <v>1</v>
      </c>
      <c r="DJ272">
        <v>-1</v>
      </c>
      <c r="DK272">
        <v>-1</v>
      </c>
      <c r="DL272">
        <v>1.1666666666666667</v>
      </c>
      <c r="DM272">
        <v>-1</v>
      </c>
      <c r="DN272">
        <v>-1</v>
      </c>
      <c r="DO272">
        <v>0</v>
      </c>
      <c r="DP272">
        <v>-1</v>
      </c>
      <c r="DQ272">
        <v>1</v>
      </c>
      <c r="DR272">
        <v>2.9999999999999996</v>
      </c>
      <c r="DS272">
        <v>2.333333333333333</v>
      </c>
      <c r="DT272">
        <v>1.6666666666666667</v>
      </c>
      <c r="DU272">
        <v>-1</v>
      </c>
      <c r="DV272">
        <v>-1</v>
      </c>
      <c r="DW272">
        <v>1</v>
      </c>
      <c r="DX272">
        <v>-1</v>
      </c>
      <c r="DY272">
        <v>0</v>
      </c>
      <c r="DZ272">
        <v>0</v>
      </c>
      <c r="EA272">
        <v>1.1666666666666667</v>
      </c>
      <c r="EB272">
        <v>-1</v>
      </c>
      <c r="EC272">
        <v>1</v>
      </c>
      <c r="ED272">
        <v>-1</v>
      </c>
      <c r="EE272">
        <v>-1</v>
      </c>
      <c r="EF272">
        <v>1.1666666666666667</v>
      </c>
      <c r="EG272">
        <v>-1</v>
      </c>
      <c r="EH272">
        <v>1</v>
      </c>
      <c r="EI272">
        <v>1</v>
      </c>
      <c r="EJ272">
        <v>-1</v>
      </c>
      <c r="EK272">
        <v>-1</v>
      </c>
      <c r="EL272">
        <v>2</v>
      </c>
      <c r="EM272">
        <v>1</v>
      </c>
      <c r="EN272">
        <v>-1</v>
      </c>
      <c r="EO272">
        <v>1</v>
      </c>
      <c r="EP272">
        <v>1.3333333333333335</v>
      </c>
      <c r="EQ272">
        <v>0.16666666666666666</v>
      </c>
      <c r="ER272">
        <v>-1</v>
      </c>
      <c r="ES272">
        <v>-1</v>
      </c>
      <c r="ET272">
        <v>-1</v>
      </c>
      <c r="EU272">
        <v>-1</v>
      </c>
      <c r="EV272">
        <v>-1</v>
      </c>
      <c r="EW272">
        <v>1.5000000000000002</v>
      </c>
      <c r="EX272">
        <v>1</v>
      </c>
      <c r="EY272">
        <v>2.4999999999999996</v>
      </c>
      <c r="EZ272">
        <v>1</v>
      </c>
      <c r="FA272">
        <v>1</v>
      </c>
      <c r="FB272">
        <v>0</v>
      </c>
      <c r="FC272">
        <v>1</v>
      </c>
      <c r="FD272">
        <v>0</v>
      </c>
      <c r="FE272">
        <v>2.9999999999999996</v>
      </c>
      <c r="FF272">
        <v>2.9999999999999996</v>
      </c>
      <c r="FG272">
        <v>2.4999999999999996</v>
      </c>
      <c r="FH272">
        <v>2</v>
      </c>
      <c r="FI272">
        <v>-1</v>
      </c>
      <c r="FJ272">
        <v>1</v>
      </c>
      <c r="FK272">
        <v>-1</v>
      </c>
      <c r="FL272">
        <v>0</v>
      </c>
      <c r="FM272">
        <v>-1</v>
      </c>
      <c r="FN272">
        <v>2</v>
      </c>
      <c r="FO272">
        <v>2</v>
      </c>
      <c r="FP272">
        <v>2</v>
      </c>
      <c r="FQ272">
        <v>2</v>
      </c>
      <c r="FR272">
        <v>2</v>
      </c>
      <c r="FS272">
        <v>2</v>
      </c>
      <c r="FT272">
        <v>2</v>
      </c>
      <c r="FU272">
        <v>-1</v>
      </c>
      <c r="FV272">
        <v>-1</v>
      </c>
      <c r="FW272">
        <v>1</v>
      </c>
      <c r="FX272">
        <v>1</v>
      </c>
      <c r="FY272">
        <v>0</v>
      </c>
      <c r="FZ272">
        <v>-1</v>
      </c>
      <c r="GA272">
        <v>1</v>
      </c>
      <c r="GB272">
        <v>2.9999999999999996</v>
      </c>
      <c r="GC272">
        <v>1</v>
      </c>
      <c r="GD272">
        <v>0</v>
      </c>
      <c r="GE272">
        <v>1</v>
      </c>
      <c r="GF272">
        <v>1</v>
      </c>
      <c r="GG272">
        <v>0</v>
      </c>
      <c r="GH272">
        <v>2.9999999999999996</v>
      </c>
      <c r="GI272">
        <v>0</v>
      </c>
      <c r="GJ272">
        <v>2.9999999999999996</v>
      </c>
      <c r="GK272">
        <v>2.9999999999999996</v>
      </c>
      <c r="GL272">
        <v>1</v>
      </c>
      <c r="GM272">
        <v>0</v>
      </c>
      <c r="GN272">
        <v>1.8333333333333335</v>
      </c>
      <c r="GO272">
        <v>1.5</v>
      </c>
      <c r="GP272">
        <v>0.5</v>
      </c>
      <c r="GQ272">
        <v>-1</v>
      </c>
      <c r="GR272">
        <v>-1</v>
      </c>
      <c r="GS272">
        <v>1.5</v>
      </c>
      <c r="GT272">
        <v>2.4999999999999996</v>
      </c>
      <c r="GU272">
        <v>2.9999999999999996</v>
      </c>
      <c r="GV272">
        <v>2.9999999999999996</v>
      </c>
      <c r="GW272">
        <v>2.9999999999999996</v>
      </c>
      <c r="GX272">
        <v>2.9999999999999996</v>
      </c>
      <c r="GY272">
        <v>2.9999999999999996</v>
      </c>
      <c r="GZ272">
        <v>2.833333333333333</v>
      </c>
      <c r="HA272">
        <v>2.833333333333333</v>
      </c>
      <c r="HB272">
        <v>1</v>
      </c>
      <c r="HC272">
        <v>1</v>
      </c>
      <c r="HD272">
        <v>2.9999999999999996</v>
      </c>
      <c r="HE272">
        <v>2.9999999999999996</v>
      </c>
      <c r="HF272">
        <v>2.333333333333333</v>
      </c>
      <c r="HG272">
        <v>2.9999999999999996</v>
      </c>
      <c r="HH272">
        <v>2.9999999999999996</v>
      </c>
      <c r="HI272">
        <v>1</v>
      </c>
      <c r="HJ272">
        <v>1</v>
      </c>
      <c r="HK272">
        <v>-1</v>
      </c>
      <c r="HL272">
        <v>0</v>
      </c>
      <c r="HM272">
        <v>-1</v>
      </c>
      <c r="HN272">
        <v>-1</v>
      </c>
      <c r="HO272">
        <v>-1</v>
      </c>
      <c r="HP272">
        <v>-1</v>
      </c>
      <c r="HQ272">
        <v>-1</v>
      </c>
      <c r="HR272">
        <v>1.6666666666666667</v>
      </c>
      <c r="HS272">
        <v>-1</v>
      </c>
      <c r="HT272">
        <v>2.9999999999999996</v>
      </c>
      <c r="HU272">
        <v>2.9999999999999996</v>
      </c>
      <c r="HV272">
        <v>2.9999999999999996</v>
      </c>
      <c r="HW272">
        <v>2.9999999999999996</v>
      </c>
      <c r="HX272">
        <v>2.9999999999999996</v>
      </c>
      <c r="HY272">
        <v>1.6666666666666667</v>
      </c>
      <c r="HZ272">
        <v>1.6666666666666667</v>
      </c>
      <c r="IA272">
        <v>1.1666666666666667</v>
      </c>
      <c r="IB272">
        <v>0</v>
      </c>
      <c r="IC272">
        <v>-1</v>
      </c>
      <c r="ID272">
        <v>-1</v>
      </c>
      <c r="IE272">
        <v>1.5000000000000002</v>
      </c>
      <c r="IF272">
        <v>0.16666666666666666</v>
      </c>
      <c r="IG272">
        <v>-1</v>
      </c>
      <c r="IH272">
        <v>0</v>
      </c>
      <c r="II272">
        <v>1</v>
      </c>
      <c r="IJ272">
        <v>0</v>
      </c>
      <c r="IK272">
        <v>0</v>
      </c>
      <c r="IL272">
        <v>1</v>
      </c>
      <c r="IM272">
        <v>2.9999999999999996</v>
      </c>
      <c r="IN272">
        <v>2.9999999999999996</v>
      </c>
      <c r="IO272">
        <v>1</v>
      </c>
      <c r="IP272">
        <v>1</v>
      </c>
      <c r="IQ272">
        <v>2.9999999999999996</v>
      </c>
      <c r="IR272">
        <v>1</v>
      </c>
      <c r="IS272">
        <v>1.1666666666666667</v>
      </c>
      <c r="IT272">
        <v>1</v>
      </c>
      <c r="IU272">
        <v>0</v>
      </c>
      <c r="IV272">
        <v>2.4999999999999996</v>
      </c>
      <c r="IW272">
        <v>0</v>
      </c>
      <c r="IX272">
        <v>-1</v>
      </c>
      <c r="IY272">
        <v>2.9999999999999996</v>
      </c>
      <c r="IZ272">
        <v>-1</v>
      </c>
      <c r="JA272">
        <v>-1</v>
      </c>
      <c r="JB272">
        <v>-1</v>
      </c>
      <c r="JC272">
        <v>-1</v>
      </c>
      <c r="JD272">
        <v>0</v>
      </c>
      <c r="JE272">
        <v>-1</v>
      </c>
      <c r="JF272">
        <v>1</v>
      </c>
      <c r="JG272">
        <v>-1</v>
      </c>
      <c r="JH272">
        <v>1.3333333333333335</v>
      </c>
      <c r="JI272">
        <v>-1</v>
      </c>
      <c r="JJ272">
        <v>-1</v>
      </c>
      <c r="JK272">
        <v>-1</v>
      </c>
      <c r="JL272">
        <v>0</v>
      </c>
    </row>
    <row r="273" spans="1:288" x14ac:dyDescent="0.35">
      <c r="A273" t="s">
        <v>1094</v>
      </c>
      <c r="B273">
        <v>1.3333333333333335</v>
      </c>
      <c r="C273">
        <v>1.1666666666666667</v>
      </c>
      <c r="D273">
        <v>2.333333333333333</v>
      </c>
      <c r="E273">
        <v>-1</v>
      </c>
      <c r="F273">
        <v>-1</v>
      </c>
      <c r="G273">
        <v>-1</v>
      </c>
      <c r="H273">
        <v>-1</v>
      </c>
      <c r="I273">
        <v>2.333333333333333</v>
      </c>
      <c r="J273">
        <v>-1</v>
      </c>
      <c r="K273">
        <v>-1</v>
      </c>
      <c r="L273">
        <v>2</v>
      </c>
      <c r="M273">
        <v>1.3333333333333335</v>
      </c>
      <c r="N273">
        <v>-1</v>
      </c>
      <c r="O273">
        <v>2</v>
      </c>
      <c r="P273">
        <v>2.333333333333333</v>
      </c>
      <c r="Q273">
        <v>-1</v>
      </c>
      <c r="R273">
        <v>-1</v>
      </c>
      <c r="S273">
        <v>2.333333333333333</v>
      </c>
      <c r="T273">
        <v>2.1666666666666665</v>
      </c>
      <c r="U273">
        <v>2.333333333333333</v>
      </c>
      <c r="V273">
        <v>1</v>
      </c>
      <c r="W273">
        <v>1</v>
      </c>
      <c r="X273">
        <v>-1</v>
      </c>
      <c r="Y273">
        <v>2.333333333333333</v>
      </c>
      <c r="Z273">
        <v>2.333333333333333</v>
      </c>
      <c r="AA273">
        <v>2.333333333333333</v>
      </c>
      <c r="AB273">
        <v>1.1666666666666667</v>
      </c>
      <c r="AC273">
        <v>1.1666666666666667</v>
      </c>
      <c r="AD273">
        <v>0.16666666666666666</v>
      </c>
      <c r="AE273">
        <v>-1</v>
      </c>
      <c r="AF273">
        <v>-1</v>
      </c>
      <c r="AG273">
        <v>-1</v>
      </c>
      <c r="AH273">
        <v>-1</v>
      </c>
      <c r="AI273">
        <v>-1</v>
      </c>
      <c r="AJ273">
        <v>-1</v>
      </c>
      <c r="AK273">
        <v>-1</v>
      </c>
      <c r="AL273">
        <v>-1</v>
      </c>
      <c r="AM273">
        <v>-1</v>
      </c>
      <c r="AN273">
        <v>1</v>
      </c>
      <c r="AO273">
        <v>-1</v>
      </c>
      <c r="AP273">
        <v>-1</v>
      </c>
      <c r="AQ273">
        <v>-1</v>
      </c>
      <c r="AR273">
        <v>-1</v>
      </c>
      <c r="AS273">
        <v>-1</v>
      </c>
      <c r="AT273">
        <v>-1</v>
      </c>
      <c r="AU273">
        <v>-1</v>
      </c>
      <c r="AV273">
        <v>-1</v>
      </c>
      <c r="AW273">
        <v>-1</v>
      </c>
      <c r="AX273">
        <v>-1</v>
      </c>
      <c r="AY273">
        <v>-1</v>
      </c>
      <c r="AZ273">
        <v>-1</v>
      </c>
      <c r="BA273">
        <v>-1</v>
      </c>
      <c r="BB273">
        <v>-1</v>
      </c>
      <c r="BC273">
        <v>-1</v>
      </c>
      <c r="BD273">
        <v>-1</v>
      </c>
      <c r="BE273">
        <v>0</v>
      </c>
      <c r="BF273">
        <v>-1</v>
      </c>
      <c r="BG273">
        <v>0</v>
      </c>
      <c r="BH273">
        <v>0</v>
      </c>
      <c r="BI273">
        <v>-1</v>
      </c>
      <c r="BJ273">
        <v>1.3333333333333335</v>
      </c>
      <c r="BK273">
        <v>-1</v>
      </c>
      <c r="BL273">
        <v>-1</v>
      </c>
      <c r="BM273">
        <v>-1</v>
      </c>
      <c r="BN273">
        <v>-1</v>
      </c>
      <c r="BO273">
        <v>-1</v>
      </c>
      <c r="BP273">
        <v>-1</v>
      </c>
      <c r="BQ273">
        <v>-1</v>
      </c>
      <c r="BR273">
        <v>-1</v>
      </c>
      <c r="BS273">
        <v>-1</v>
      </c>
      <c r="BT273">
        <v>1</v>
      </c>
      <c r="BU273">
        <v>-1</v>
      </c>
      <c r="BV273">
        <v>-1</v>
      </c>
      <c r="BW273">
        <v>-1</v>
      </c>
      <c r="BX273">
        <v>-1</v>
      </c>
      <c r="BY273">
        <v>-1</v>
      </c>
      <c r="BZ273">
        <v>-1</v>
      </c>
      <c r="CA273">
        <v>-1</v>
      </c>
      <c r="CB273">
        <v>0.33333333333333331</v>
      </c>
      <c r="CC273">
        <v>-1</v>
      </c>
      <c r="CD273">
        <v>0</v>
      </c>
      <c r="CE273">
        <v>-1</v>
      </c>
      <c r="CF273">
        <v>1</v>
      </c>
      <c r="CG273">
        <v>-1</v>
      </c>
      <c r="CH273">
        <v>-1</v>
      </c>
      <c r="CI273">
        <v>-1</v>
      </c>
      <c r="CJ273">
        <v>-1</v>
      </c>
      <c r="CK273">
        <v>-1</v>
      </c>
      <c r="CL273">
        <v>-1</v>
      </c>
      <c r="CM273">
        <v>-1</v>
      </c>
      <c r="CN273">
        <v>-1</v>
      </c>
      <c r="CO273">
        <v>-1</v>
      </c>
      <c r="CP273">
        <v>-1</v>
      </c>
      <c r="CQ273">
        <v>-1</v>
      </c>
      <c r="CR273">
        <v>0</v>
      </c>
      <c r="CS273">
        <v>-1</v>
      </c>
      <c r="CT273">
        <v>-1</v>
      </c>
      <c r="CU273">
        <v>1.3333333333333335</v>
      </c>
      <c r="CV273">
        <v>-1</v>
      </c>
      <c r="CW273">
        <v>-1</v>
      </c>
      <c r="CX273">
        <v>-1</v>
      </c>
      <c r="CY273">
        <v>-1</v>
      </c>
      <c r="CZ273">
        <v>-1</v>
      </c>
      <c r="DA273">
        <v>-1</v>
      </c>
      <c r="DB273">
        <v>-1</v>
      </c>
      <c r="DC273">
        <v>-1</v>
      </c>
      <c r="DD273">
        <v>0</v>
      </c>
      <c r="DE273">
        <v>-1</v>
      </c>
      <c r="DF273">
        <v>-1</v>
      </c>
      <c r="DG273">
        <v>-1</v>
      </c>
      <c r="DH273">
        <v>-1</v>
      </c>
      <c r="DI273">
        <v>-1</v>
      </c>
      <c r="DJ273">
        <v>-1</v>
      </c>
      <c r="DK273">
        <v>-1</v>
      </c>
      <c r="DL273">
        <v>-1</v>
      </c>
      <c r="DM273">
        <v>-1</v>
      </c>
      <c r="DN273">
        <v>-1</v>
      </c>
      <c r="DO273">
        <v>-1</v>
      </c>
      <c r="DP273">
        <v>-1</v>
      </c>
      <c r="DQ273">
        <v>-1</v>
      </c>
      <c r="DR273">
        <v>1.3333333333333335</v>
      </c>
      <c r="DS273">
        <v>1.1666666666666667</v>
      </c>
      <c r="DT273">
        <v>-1</v>
      </c>
      <c r="DU273">
        <v>-1</v>
      </c>
      <c r="DV273">
        <v>-1</v>
      </c>
      <c r="DW273">
        <v>0</v>
      </c>
      <c r="DX273">
        <v>-1</v>
      </c>
      <c r="DY273">
        <v>-1</v>
      </c>
      <c r="DZ273">
        <v>-1</v>
      </c>
      <c r="EA273">
        <v>0.16666666666666666</v>
      </c>
      <c r="EB273">
        <v>-1</v>
      </c>
      <c r="EC273">
        <v>0</v>
      </c>
      <c r="ED273">
        <v>-1</v>
      </c>
      <c r="EE273">
        <v>-1</v>
      </c>
      <c r="EF273">
        <v>0.16666666666666666</v>
      </c>
      <c r="EG273">
        <v>-1</v>
      </c>
      <c r="EH273">
        <v>0</v>
      </c>
      <c r="EI273">
        <v>-1</v>
      </c>
      <c r="EJ273">
        <v>-1</v>
      </c>
      <c r="EK273">
        <v>-1</v>
      </c>
      <c r="EL273">
        <v>2</v>
      </c>
      <c r="EM273">
        <v>-1</v>
      </c>
      <c r="EN273">
        <v>-1</v>
      </c>
      <c r="EO273">
        <v>0</v>
      </c>
      <c r="EP273">
        <v>0.16666666666666666</v>
      </c>
      <c r="EQ273">
        <v>-1</v>
      </c>
      <c r="ER273">
        <v>-1</v>
      </c>
      <c r="ES273">
        <v>-1</v>
      </c>
      <c r="ET273">
        <v>-1</v>
      </c>
      <c r="EU273">
        <v>-1</v>
      </c>
      <c r="EV273">
        <v>-1</v>
      </c>
      <c r="EW273">
        <v>0.33333333333333331</v>
      </c>
      <c r="EX273">
        <v>0</v>
      </c>
      <c r="EY273">
        <v>2.333333333333333</v>
      </c>
      <c r="EZ273">
        <v>0</v>
      </c>
      <c r="FA273">
        <v>0</v>
      </c>
      <c r="FB273">
        <v>-1</v>
      </c>
      <c r="FC273">
        <v>-1</v>
      </c>
      <c r="FD273">
        <v>-1</v>
      </c>
      <c r="FE273">
        <v>2.333333333333333</v>
      </c>
      <c r="FF273">
        <v>2.333333333333333</v>
      </c>
      <c r="FG273">
        <v>2.333333333333333</v>
      </c>
      <c r="FH273">
        <v>2</v>
      </c>
      <c r="FI273">
        <v>-1</v>
      </c>
      <c r="FJ273">
        <v>0</v>
      </c>
      <c r="FK273">
        <v>-1</v>
      </c>
      <c r="FL273">
        <v>-1</v>
      </c>
      <c r="FM273">
        <v>-1</v>
      </c>
      <c r="FN273">
        <v>1</v>
      </c>
      <c r="FO273">
        <v>2</v>
      </c>
      <c r="FP273">
        <v>2</v>
      </c>
      <c r="FQ273">
        <v>1</v>
      </c>
      <c r="FR273">
        <v>1</v>
      </c>
      <c r="FS273">
        <v>1</v>
      </c>
      <c r="FT273">
        <v>1</v>
      </c>
      <c r="FU273">
        <v>-1</v>
      </c>
      <c r="FV273">
        <v>-1</v>
      </c>
      <c r="FW273">
        <v>0</v>
      </c>
      <c r="FX273">
        <v>0</v>
      </c>
      <c r="FY273">
        <v>-1</v>
      </c>
      <c r="FZ273">
        <v>-1</v>
      </c>
      <c r="GA273">
        <v>0</v>
      </c>
      <c r="GB273">
        <v>1.3333333333333335</v>
      </c>
      <c r="GC273">
        <v>0</v>
      </c>
      <c r="GD273">
        <v>-1</v>
      </c>
      <c r="GE273">
        <v>0</v>
      </c>
      <c r="GF273">
        <v>-1</v>
      </c>
      <c r="GG273">
        <v>-1</v>
      </c>
      <c r="GH273">
        <v>1.3333333333333335</v>
      </c>
      <c r="GI273">
        <v>-1</v>
      </c>
      <c r="GJ273">
        <v>1.3333333333333335</v>
      </c>
      <c r="GK273">
        <v>1.3333333333333335</v>
      </c>
      <c r="GL273">
        <v>0</v>
      </c>
      <c r="GM273">
        <v>-1</v>
      </c>
      <c r="GN273">
        <v>0.16666666666666666</v>
      </c>
      <c r="GO273">
        <v>-1</v>
      </c>
      <c r="GP273">
        <v>-1</v>
      </c>
      <c r="GQ273">
        <v>-1</v>
      </c>
      <c r="GR273">
        <v>-1</v>
      </c>
      <c r="GS273">
        <v>0</v>
      </c>
      <c r="GT273">
        <v>1.3333333333333335</v>
      </c>
      <c r="GU273">
        <v>1.3333333333333335</v>
      </c>
      <c r="GV273">
        <v>1.3333333333333335</v>
      </c>
      <c r="GW273">
        <v>1.3333333333333335</v>
      </c>
      <c r="GX273">
        <v>1.3333333333333335</v>
      </c>
      <c r="GY273">
        <v>1.3333333333333335</v>
      </c>
      <c r="GZ273">
        <v>1.1666666666666667</v>
      </c>
      <c r="HA273">
        <v>1.1666666666666667</v>
      </c>
      <c r="HB273">
        <v>-1</v>
      </c>
      <c r="HC273">
        <v>0</v>
      </c>
      <c r="HD273">
        <v>1.3333333333333335</v>
      </c>
      <c r="HE273">
        <v>1.3333333333333335</v>
      </c>
      <c r="HF273">
        <v>1.1666666666666667</v>
      </c>
      <c r="HG273">
        <v>1.3333333333333335</v>
      </c>
      <c r="HH273">
        <v>2.333333333333333</v>
      </c>
      <c r="HI273">
        <v>0</v>
      </c>
      <c r="HJ273">
        <v>0</v>
      </c>
      <c r="HK273">
        <v>-1</v>
      </c>
      <c r="HL273">
        <v>-1</v>
      </c>
      <c r="HM273">
        <v>-1</v>
      </c>
      <c r="HN273">
        <v>-1</v>
      </c>
      <c r="HO273">
        <v>-1</v>
      </c>
      <c r="HP273">
        <v>-1</v>
      </c>
      <c r="HQ273">
        <v>-1</v>
      </c>
      <c r="HR273">
        <v>0</v>
      </c>
      <c r="HS273">
        <v>-1</v>
      </c>
      <c r="HT273">
        <v>1.3333333333333335</v>
      </c>
      <c r="HU273">
        <v>1.3333333333333335</v>
      </c>
      <c r="HV273">
        <v>1.3333333333333335</v>
      </c>
      <c r="HW273">
        <v>1.3333333333333335</v>
      </c>
      <c r="HX273">
        <v>1.3333333333333335</v>
      </c>
      <c r="HY273">
        <v>0</v>
      </c>
      <c r="HZ273">
        <v>0</v>
      </c>
      <c r="IA273">
        <v>0</v>
      </c>
      <c r="IB273">
        <v>-1</v>
      </c>
      <c r="IC273">
        <v>-1</v>
      </c>
      <c r="ID273">
        <v>-1</v>
      </c>
      <c r="IE273">
        <v>0.33333333333333331</v>
      </c>
      <c r="IF273">
        <v>-1</v>
      </c>
      <c r="IG273">
        <v>-1</v>
      </c>
      <c r="IH273">
        <v>-1</v>
      </c>
      <c r="II273">
        <v>0</v>
      </c>
      <c r="IJ273">
        <v>-1</v>
      </c>
      <c r="IK273">
        <v>-1</v>
      </c>
      <c r="IL273">
        <v>0</v>
      </c>
      <c r="IM273">
        <v>1.3333333333333335</v>
      </c>
      <c r="IN273">
        <v>1.3333333333333335</v>
      </c>
      <c r="IO273">
        <v>0</v>
      </c>
      <c r="IP273">
        <v>-1</v>
      </c>
      <c r="IQ273">
        <v>2.333333333333333</v>
      </c>
      <c r="IR273">
        <v>-1</v>
      </c>
      <c r="IS273">
        <v>0</v>
      </c>
      <c r="IT273">
        <v>0</v>
      </c>
      <c r="IU273">
        <v>-1</v>
      </c>
      <c r="IV273">
        <v>1.3333333333333335</v>
      </c>
      <c r="IW273">
        <v>-1</v>
      </c>
      <c r="IX273">
        <v>-1</v>
      </c>
      <c r="IY273">
        <v>1.3333333333333335</v>
      </c>
      <c r="IZ273">
        <v>-1</v>
      </c>
      <c r="JA273">
        <v>-1</v>
      </c>
      <c r="JB273">
        <v>-1</v>
      </c>
      <c r="JC273">
        <v>-1</v>
      </c>
      <c r="JD273">
        <v>-1</v>
      </c>
      <c r="JE273">
        <v>-1</v>
      </c>
      <c r="JF273">
        <v>0</v>
      </c>
      <c r="JG273">
        <v>-1</v>
      </c>
      <c r="JH273">
        <v>0.16666666666666666</v>
      </c>
      <c r="JI273">
        <v>-1</v>
      </c>
      <c r="JJ273">
        <v>-1</v>
      </c>
      <c r="JK273">
        <v>-1</v>
      </c>
      <c r="JL273">
        <v>-1</v>
      </c>
      <c r="JM273">
        <v>0</v>
      </c>
    </row>
    <row r="274" spans="1:288" x14ac:dyDescent="0.35">
      <c r="A274" t="s">
        <v>1095</v>
      </c>
      <c r="B274">
        <v>2.9999999999999996</v>
      </c>
      <c r="C274">
        <v>3.4999999999999996</v>
      </c>
      <c r="D274">
        <v>3.4999999999999996</v>
      </c>
      <c r="E274">
        <v>0</v>
      </c>
      <c r="F274">
        <v>-1</v>
      </c>
      <c r="G274">
        <v>-1</v>
      </c>
      <c r="H274">
        <v>-1</v>
      </c>
      <c r="I274">
        <v>3.4999999999999996</v>
      </c>
      <c r="J274">
        <v>0.83333333333333326</v>
      </c>
      <c r="K274">
        <v>-1</v>
      </c>
      <c r="L274">
        <v>3.4999999999999996</v>
      </c>
      <c r="M274">
        <v>3.4999999999999996</v>
      </c>
      <c r="N274">
        <v>1.1666666666666667</v>
      </c>
      <c r="O274">
        <v>3.4999999999999996</v>
      </c>
      <c r="P274">
        <v>3.4999999999999996</v>
      </c>
      <c r="Q274">
        <v>0</v>
      </c>
      <c r="R274">
        <v>-1</v>
      </c>
      <c r="S274">
        <v>3.4999999999999996</v>
      </c>
      <c r="T274">
        <v>3.4999999999999996</v>
      </c>
      <c r="U274">
        <v>3.4999999999999996</v>
      </c>
      <c r="V274">
        <v>2.9999999999999996</v>
      </c>
      <c r="W274">
        <v>2.4999999999999996</v>
      </c>
      <c r="X274">
        <v>-1</v>
      </c>
      <c r="Y274">
        <v>3.4999999999999996</v>
      </c>
      <c r="Z274">
        <v>3.4999999999999996</v>
      </c>
      <c r="AA274">
        <v>3.4999999999999996</v>
      </c>
      <c r="AB274">
        <v>2.9999999999999996</v>
      </c>
      <c r="AC274">
        <v>2.9999999999999996</v>
      </c>
      <c r="AD274">
        <v>2</v>
      </c>
      <c r="AE274">
        <v>0.99999999999999989</v>
      </c>
      <c r="AF274">
        <v>0</v>
      </c>
      <c r="AG274">
        <v>0.33333333333333331</v>
      </c>
      <c r="AH274">
        <v>-1</v>
      </c>
      <c r="AI274">
        <v>-1</v>
      </c>
      <c r="AJ274">
        <v>-1</v>
      </c>
      <c r="AK274">
        <v>-1</v>
      </c>
      <c r="AL274">
        <v>-1</v>
      </c>
      <c r="AM274">
        <v>-1</v>
      </c>
      <c r="AN274">
        <v>2.9999999999999996</v>
      </c>
      <c r="AO274">
        <v>-1</v>
      </c>
      <c r="AP274">
        <v>-1</v>
      </c>
      <c r="AQ274">
        <v>-1</v>
      </c>
      <c r="AR274">
        <v>0</v>
      </c>
      <c r="AS274">
        <v>-1</v>
      </c>
      <c r="AT274">
        <v>0.83333333333333326</v>
      </c>
      <c r="AU274">
        <v>0.83333333333333326</v>
      </c>
      <c r="AV274">
        <v>-1</v>
      </c>
      <c r="AW274">
        <v>-1</v>
      </c>
      <c r="AX274">
        <v>0.5</v>
      </c>
      <c r="AY274">
        <v>-1</v>
      </c>
      <c r="AZ274">
        <v>-1</v>
      </c>
      <c r="BA274">
        <v>-1</v>
      </c>
      <c r="BB274">
        <v>-1</v>
      </c>
      <c r="BC274">
        <v>-1</v>
      </c>
      <c r="BD274">
        <v>2</v>
      </c>
      <c r="BE274">
        <v>2</v>
      </c>
      <c r="BF274">
        <v>-1</v>
      </c>
      <c r="BG274">
        <v>2</v>
      </c>
      <c r="BH274">
        <v>2</v>
      </c>
      <c r="BI274">
        <v>-1</v>
      </c>
      <c r="BJ274">
        <v>2.9999999999999996</v>
      </c>
      <c r="BK274">
        <v>-1</v>
      </c>
      <c r="BL274">
        <v>1</v>
      </c>
      <c r="BM274">
        <v>0</v>
      </c>
      <c r="BN274">
        <v>-1</v>
      </c>
      <c r="BO274">
        <v>-1</v>
      </c>
      <c r="BP274">
        <v>-1</v>
      </c>
      <c r="BQ274">
        <v>-1</v>
      </c>
      <c r="BR274">
        <v>2.5</v>
      </c>
      <c r="BS274">
        <v>0.5</v>
      </c>
      <c r="BT274">
        <v>3.4999999999999996</v>
      </c>
      <c r="BU274">
        <v>-1</v>
      </c>
      <c r="BV274">
        <v>1.5000000000000002</v>
      </c>
      <c r="BW274">
        <v>-1</v>
      </c>
      <c r="BX274">
        <v>-1</v>
      </c>
      <c r="BY274">
        <v>-1</v>
      </c>
      <c r="BZ274">
        <v>0.33333333333333331</v>
      </c>
      <c r="CA274">
        <v>-1</v>
      </c>
      <c r="CB274">
        <v>2</v>
      </c>
      <c r="CC274">
        <v>-1</v>
      </c>
      <c r="CD274">
        <v>1.8333333333333335</v>
      </c>
      <c r="CE274">
        <v>0.99999999999999989</v>
      </c>
      <c r="CF274">
        <v>3.4999999999999996</v>
      </c>
      <c r="CG274">
        <v>0.33333333333333331</v>
      </c>
      <c r="CH274">
        <v>-1</v>
      </c>
      <c r="CI274">
        <v>-1</v>
      </c>
      <c r="CJ274">
        <v>-1</v>
      </c>
      <c r="CK274">
        <v>-1</v>
      </c>
      <c r="CL274">
        <v>2.5</v>
      </c>
      <c r="CM274">
        <v>-1</v>
      </c>
      <c r="CN274">
        <v>-1</v>
      </c>
      <c r="CO274">
        <v>2</v>
      </c>
      <c r="CP274">
        <v>-1</v>
      </c>
      <c r="CQ274">
        <v>-1</v>
      </c>
      <c r="CR274">
        <v>2.5</v>
      </c>
      <c r="CS274">
        <v>-1</v>
      </c>
      <c r="CT274">
        <v>-1</v>
      </c>
      <c r="CU274">
        <v>2.9999999999999996</v>
      </c>
      <c r="CV274">
        <v>-1</v>
      </c>
      <c r="CW274">
        <v>-1</v>
      </c>
      <c r="CX274">
        <v>-1</v>
      </c>
      <c r="CY274">
        <v>-1</v>
      </c>
      <c r="CZ274">
        <v>-1</v>
      </c>
      <c r="DA274">
        <v>-1</v>
      </c>
      <c r="DB274">
        <v>0.5</v>
      </c>
      <c r="DC274">
        <v>-1</v>
      </c>
      <c r="DD274">
        <v>2</v>
      </c>
      <c r="DE274">
        <v>0.33333333333333331</v>
      </c>
      <c r="DF274">
        <v>0.99999999999999989</v>
      </c>
      <c r="DG274">
        <v>-1</v>
      </c>
      <c r="DH274">
        <v>0.99999999999999989</v>
      </c>
      <c r="DI274">
        <v>2</v>
      </c>
      <c r="DJ274">
        <v>-1</v>
      </c>
      <c r="DK274">
        <v>-1</v>
      </c>
      <c r="DL274">
        <v>2</v>
      </c>
      <c r="DM274">
        <v>-1</v>
      </c>
      <c r="DN274">
        <v>-1</v>
      </c>
      <c r="DO274">
        <v>0.99999999999999989</v>
      </c>
      <c r="DP274">
        <v>-1</v>
      </c>
      <c r="DQ274">
        <v>1.8333333333333335</v>
      </c>
      <c r="DR274">
        <v>3.4999999999999996</v>
      </c>
      <c r="DS274">
        <v>2.9999999999999996</v>
      </c>
      <c r="DT274">
        <v>2.5</v>
      </c>
      <c r="DU274">
        <v>-1</v>
      </c>
      <c r="DV274">
        <v>-1</v>
      </c>
      <c r="DW274">
        <v>2</v>
      </c>
      <c r="DX274">
        <v>-1</v>
      </c>
      <c r="DY274">
        <v>0.83333333333333326</v>
      </c>
      <c r="DZ274">
        <v>0.16666666666666666</v>
      </c>
      <c r="EA274">
        <v>2</v>
      </c>
      <c r="EB274">
        <v>-1</v>
      </c>
      <c r="EC274">
        <v>2</v>
      </c>
      <c r="ED274">
        <v>-1</v>
      </c>
      <c r="EE274">
        <v>-1</v>
      </c>
      <c r="EF274">
        <v>2</v>
      </c>
      <c r="EG274">
        <v>-1</v>
      </c>
      <c r="EH274">
        <v>2</v>
      </c>
      <c r="EI274">
        <v>1</v>
      </c>
      <c r="EJ274">
        <v>-1</v>
      </c>
      <c r="EK274">
        <v>-1</v>
      </c>
      <c r="EL274">
        <v>2.1666666666666665</v>
      </c>
      <c r="EM274">
        <v>1.8333333333333335</v>
      </c>
      <c r="EN274">
        <v>-1</v>
      </c>
      <c r="EO274">
        <v>2</v>
      </c>
      <c r="EP274">
        <v>2</v>
      </c>
      <c r="EQ274">
        <v>0.66666666666666663</v>
      </c>
      <c r="ER274">
        <v>-1</v>
      </c>
      <c r="ES274">
        <v>-1</v>
      </c>
      <c r="ET274">
        <v>-1</v>
      </c>
      <c r="EU274">
        <v>-1</v>
      </c>
      <c r="EV274">
        <v>-1</v>
      </c>
      <c r="EW274">
        <v>2</v>
      </c>
      <c r="EX274">
        <v>1.3333333333333335</v>
      </c>
      <c r="EY274">
        <v>2.9999999999999996</v>
      </c>
      <c r="EZ274">
        <v>1.5000000000000002</v>
      </c>
      <c r="FA274">
        <v>1.3333333333333335</v>
      </c>
      <c r="FB274">
        <v>0</v>
      </c>
      <c r="FC274">
        <v>1.8333333333333335</v>
      </c>
      <c r="FD274">
        <v>0.66666666666666663</v>
      </c>
      <c r="FE274">
        <v>3.4999999999999996</v>
      </c>
      <c r="FF274">
        <v>3.4999999999999996</v>
      </c>
      <c r="FG274">
        <v>2.9999999999999996</v>
      </c>
      <c r="FH274">
        <v>2.1666666666666665</v>
      </c>
      <c r="FI274">
        <v>-1</v>
      </c>
      <c r="FJ274">
        <v>1.3333333333333335</v>
      </c>
      <c r="FK274">
        <v>-1</v>
      </c>
      <c r="FL274">
        <v>0.33333333333333331</v>
      </c>
      <c r="FM274">
        <v>-1</v>
      </c>
      <c r="FN274">
        <v>2.5</v>
      </c>
      <c r="FO274">
        <v>2.1666666666666665</v>
      </c>
      <c r="FP274">
        <v>2.6666666666666665</v>
      </c>
      <c r="FQ274">
        <v>2.5</v>
      </c>
      <c r="FR274">
        <v>2.5</v>
      </c>
      <c r="FS274">
        <v>2.5</v>
      </c>
      <c r="FT274">
        <v>2.5</v>
      </c>
      <c r="FU274">
        <v>-1</v>
      </c>
      <c r="FV274">
        <v>-1</v>
      </c>
      <c r="FW274">
        <v>2</v>
      </c>
      <c r="FX274">
        <v>2</v>
      </c>
      <c r="FY274">
        <v>0.99999999999999989</v>
      </c>
      <c r="FZ274">
        <v>-1</v>
      </c>
      <c r="GA274">
        <v>2</v>
      </c>
      <c r="GB274">
        <v>3.4999999999999996</v>
      </c>
      <c r="GC274">
        <v>1</v>
      </c>
      <c r="GD274">
        <v>0</v>
      </c>
      <c r="GE274">
        <v>1</v>
      </c>
      <c r="GF274">
        <v>1.5000000000000002</v>
      </c>
      <c r="GG274">
        <v>0.5</v>
      </c>
      <c r="GH274">
        <v>3.4999999999999996</v>
      </c>
      <c r="GI274">
        <v>0.16666666666666666</v>
      </c>
      <c r="GJ274">
        <v>3.4999999999999996</v>
      </c>
      <c r="GK274">
        <v>3.4999999999999996</v>
      </c>
      <c r="GL274">
        <v>1.5000000000000002</v>
      </c>
      <c r="GM274">
        <v>0</v>
      </c>
      <c r="GN274">
        <v>2.5</v>
      </c>
      <c r="GO274">
        <v>2.5</v>
      </c>
      <c r="GP274">
        <v>1.5</v>
      </c>
      <c r="GQ274">
        <v>-1</v>
      </c>
      <c r="GR274">
        <v>-1</v>
      </c>
      <c r="GS274">
        <v>2</v>
      </c>
      <c r="GT274">
        <v>2.9999999999999996</v>
      </c>
      <c r="GU274">
        <v>3.4999999999999996</v>
      </c>
      <c r="GV274">
        <v>3.4999999999999996</v>
      </c>
      <c r="GW274">
        <v>3.4999999999999996</v>
      </c>
      <c r="GX274">
        <v>3.4999999999999996</v>
      </c>
      <c r="GY274">
        <v>3.4999999999999996</v>
      </c>
      <c r="GZ274">
        <v>3.4999999999999996</v>
      </c>
      <c r="HA274">
        <v>3.4999999999999996</v>
      </c>
      <c r="HB274">
        <v>1</v>
      </c>
      <c r="HC274">
        <v>2</v>
      </c>
      <c r="HD274">
        <v>3.4999999999999996</v>
      </c>
      <c r="HE274">
        <v>3.4999999999999996</v>
      </c>
      <c r="HF274">
        <v>2.9999999999999996</v>
      </c>
      <c r="HG274">
        <v>3.4999999999999996</v>
      </c>
      <c r="HH274">
        <v>3.4999999999999996</v>
      </c>
      <c r="HI274">
        <v>1</v>
      </c>
      <c r="HJ274">
        <v>2</v>
      </c>
      <c r="HK274">
        <v>-1</v>
      </c>
      <c r="HL274">
        <v>0.99999999999999989</v>
      </c>
      <c r="HM274">
        <v>-1</v>
      </c>
      <c r="HN274">
        <v>-1</v>
      </c>
      <c r="HO274">
        <v>-1</v>
      </c>
      <c r="HP274">
        <v>-1</v>
      </c>
      <c r="HQ274">
        <v>-1</v>
      </c>
      <c r="HR274">
        <v>2.5</v>
      </c>
      <c r="HS274">
        <v>-1</v>
      </c>
      <c r="HT274">
        <v>3.4999999999999996</v>
      </c>
      <c r="HU274">
        <v>3.4999999999999996</v>
      </c>
      <c r="HV274">
        <v>3.4999999999999996</v>
      </c>
      <c r="HW274">
        <v>3.4999999999999996</v>
      </c>
      <c r="HX274">
        <v>3.4999999999999996</v>
      </c>
      <c r="HY274">
        <v>2.5</v>
      </c>
      <c r="HZ274">
        <v>2.5</v>
      </c>
      <c r="IA274">
        <v>2</v>
      </c>
      <c r="IB274">
        <v>0.33333333333333331</v>
      </c>
      <c r="IC274">
        <v>-1</v>
      </c>
      <c r="ID274">
        <v>-1</v>
      </c>
      <c r="IE274">
        <v>2</v>
      </c>
      <c r="IF274">
        <v>0.99999999999999989</v>
      </c>
      <c r="IG274">
        <v>-1</v>
      </c>
      <c r="IH274">
        <v>0.16666666666666666</v>
      </c>
      <c r="II274">
        <v>1.5000000000000002</v>
      </c>
      <c r="IJ274">
        <v>0.16666666666666666</v>
      </c>
      <c r="IK274">
        <v>0</v>
      </c>
      <c r="IL274">
        <v>1.1666666666666667</v>
      </c>
      <c r="IM274">
        <v>3.4999999999999996</v>
      </c>
      <c r="IN274">
        <v>3.4999999999999996</v>
      </c>
      <c r="IO274">
        <v>1.5000000000000002</v>
      </c>
      <c r="IP274">
        <v>1</v>
      </c>
      <c r="IQ274">
        <v>3.4999999999999996</v>
      </c>
      <c r="IR274">
        <v>1</v>
      </c>
      <c r="IS274">
        <v>2</v>
      </c>
      <c r="IT274">
        <v>2</v>
      </c>
      <c r="IU274">
        <v>0.16666666666666666</v>
      </c>
      <c r="IV274">
        <v>2.9999999999999996</v>
      </c>
      <c r="IW274">
        <v>0.99999999999999989</v>
      </c>
      <c r="IX274">
        <v>-1</v>
      </c>
      <c r="IY274">
        <v>3.4999999999999996</v>
      </c>
      <c r="IZ274">
        <v>-1</v>
      </c>
      <c r="JA274">
        <v>-1</v>
      </c>
      <c r="JB274">
        <v>-1</v>
      </c>
      <c r="JC274">
        <v>-1</v>
      </c>
      <c r="JD274">
        <v>0.5</v>
      </c>
      <c r="JE274">
        <v>-1</v>
      </c>
      <c r="JF274">
        <v>2</v>
      </c>
      <c r="JG274">
        <v>-1</v>
      </c>
      <c r="JH274">
        <v>2</v>
      </c>
      <c r="JI274">
        <v>-1</v>
      </c>
      <c r="JJ274">
        <v>-1</v>
      </c>
      <c r="JK274">
        <v>-1</v>
      </c>
      <c r="JL274">
        <v>0.99999999999999989</v>
      </c>
      <c r="JM274">
        <v>2.5</v>
      </c>
      <c r="JN274">
        <v>0</v>
      </c>
    </row>
    <row r="275" spans="1:288" x14ac:dyDescent="0.35">
      <c r="A275" t="s">
        <v>1096</v>
      </c>
      <c r="B275">
        <v>3.4999999999999996</v>
      </c>
      <c r="C275">
        <v>3.9999999999999996</v>
      </c>
      <c r="D275">
        <v>3.9999999999999996</v>
      </c>
      <c r="E275">
        <v>2.4999999999999996</v>
      </c>
      <c r="F275">
        <v>2</v>
      </c>
      <c r="G275">
        <v>2</v>
      </c>
      <c r="H275">
        <v>1.5000000000000002</v>
      </c>
      <c r="I275">
        <v>3.9999999999999996</v>
      </c>
      <c r="J275">
        <v>3.4999999999999996</v>
      </c>
      <c r="K275">
        <v>0</v>
      </c>
      <c r="L275">
        <v>3.9999999999999996</v>
      </c>
      <c r="M275">
        <v>3.9999999999999996</v>
      </c>
      <c r="N275">
        <v>2.4999999999999996</v>
      </c>
      <c r="O275">
        <v>3.9999999999999996</v>
      </c>
      <c r="P275">
        <v>3.9999999999999996</v>
      </c>
      <c r="Q275">
        <v>2.9999999999999996</v>
      </c>
      <c r="R275">
        <v>1.5000000000000002</v>
      </c>
      <c r="S275">
        <v>3.9999999999999996</v>
      </c>
      <c r="T275">
        <v>3.9999999999999996</v>
      </c>
      <c r="U275">
        <v>3.9999999999999996</v>
      </c>
      <c r="V275">
        <v>3.4999999999999996</v>
      </c>
      <c r="W275">
        <v>2.9999999999999996</v>
      </c>
      <c r="X275">
        <v>1</v>
      </c>
      <c r="Y275">
        <v>3.9999999999999996</v>
      </c>
      <c r="Z275">
        <v>3.9999999999999996</v>
      </c>
      <c r="AA275">
        <v>3.9999999999999996</v>
      </c>
      <c r="AB275">
        <v>3.4999999999999996</v>
      </c>
      <c r="AC275">
        <v>3.4999999999999996</v>
      </c>
      <c r="AD275">
        <v>3.4999999999999996</v>
      </c>
      <c r="AE275">
        <v>3.4999999999999996</v>
      </c>
      <c r="AF275">
        <v>2.4999999999999996</v>
      </c>
      <c r="AG275">
        <v>2.4999999999999996</v>
      </c>
      <c r="AH275">
        <v>0.5</v>
      </c>
      <c r="AI275">
        <v>2</v>
      </c>
      <c r="AJ275">
        <v>2</v>
      </c>
      <c r="AK275">
        <v>0.5</v>
      </c>
      <c r="AL275">
        <v>2</v>
      </c>
      <c r="AM275">
        <v>0.5</v>
      </c>
      <c r="AN275">
        <v>3.4999999999999996</v>
      </c>
      <c r="AO275">
        <v>0</v>
      </c>
      <c r="AP275">
        <v>0</v>
      </c>
      <c r="AQ275">
        <v>0</v>
      </c>
      <c r="AR275">
        <v>2.4999999999999996</v>
      </c>
      <c r="AS275">
        <v>0.5</v>
      </c>
      <c r="AT275">
        <v>3.4999999999999996</v>
      </c>
      <c r="AU275">
        <v>3.4999999999999996</v>
      </c>
      <c r="AV275">
        <v>0</v>
      </c>
      <c r="AW275">
        <v>1.5000000000000002</v>
      </c>
      <c r="AX275">
        <v>2.9999999999999996</v>
      </c>
      <c r="AY275">
        <v>0.33333333333333331</v>
      </c>
      <c r="AZ275">
        <v>0.16666666666666666</v>
      </c>
      <c r="BA275">
        <v>0.16666666666666666</v>
      </c>
      <c r="BB275">
        <v>0</v>
      </c>
      <c r="BC275">
        <v>-1</v>
      </c>
      <c r="BD275">
        <v>3.4999999999999996</v>
      </c>
      <c r="BE275">
        <v>3.4999999999999996</v>
      </c>
      <c r="BF275">
        <v>0.5</v>
      </c>
      <c r="BG275">
        <v>3.4999999999999996</v>
      </c>
      <c r="BH275">
        <v>3.4999999999999996</v>
      </c>
      <c r="BI275">
        <v>0</v>
      </c>
      <c r="BJ275">
        <v>3.4999999999999996</v>
      </c>
      <c r="BK275">
        <v>1.5000000000000002</v>
      </c>
      <c r="BL275">
        <v>3.9999999999999996</v>
      </c>
      <c r="BM275">
        <v>2.4999999999999996</v>
      </c>
      <c r="BN275">
        <v>1.5000000000000002</v>
      </c>
      <c r="BO275">
        <v>1.5000000000000002</v>
      </c>
      <c r="BP275">
        <v>0.5</v>
      </c>
      <c r="BQ275">
        <v>-1</v>
      </c>
      <c r="BR275">
        <v>3.9999999999999996</v>
      </c>
      <c r="BS275">
        <v>3.4999999999999996</v>
      </c>
      <c r="BT275">
        <v>3.9999999999999996</v>
      </c>
      <c r="BU275">
        <v>0.5</v>
      </c>
      <c r="BV275">
        <v>2.4999999999999996</v>
      </c>
      <c r="BW275">
        <v>0.5</v>
      </c>
      <c r="BX275">
        <v>0</v>
      </c>
      <c r="BY275">
        <v>0</v>
      </c>
      <c r="BZ275">
        <v>2.4999999999999996</v>
      </c>
      <c r="CA275">
        <v>1.3333333333333335</v>
      </c>
      <c r="CB275">
        <v>3.4999999999999996</v>
      </c>
      <c r="CC275">
        <v>1.5000000000000002</v>
      </c>
      <c r="CD275">
        <v>2.9999999999999996</v>
      </c>
      <c r="CE275">
        <v>2.9999999999999996</v>
      </c>
      <c r="CF275">
        <v>3.9999999999999996</v>
      </c>
      <c r="CG275">
        <v>2.4999999999999996</v>
      </c>
      <c r="CH275">
        <v>1.3333333333333335</v>
      </c>
      <c r="CI275">
        <v>1.5000000000000002</v>
      </c>
      <c r="CJ275">
        <v>1.5000000000000002</v>
      </c>
      <c r="CK275">
        <v>0</v>
      </c>
      <c r="CL275">
        <v>3.9999999999999996</v>
      </c>
      <c r="CM275">
        <v>0</v>
      </c>
      <c r="CN275">
        <v>0</v>
      </c>
      <c r="CO275">
        <v>3.4999999999999996</v>
      </c>
      <c r="CP275">
        <v>1</v>
      </c>
      <c r="CQ275">
        <v>1.5000000000000002</v>
      </c>
      <c r="CR275">
        <v>3.9999999999999996</v>
      </c>
      <c r="CS275">
        <v>0.33333333333333331</v>
      </c>
      <c r="CT275">
        <v>0.5</v>
      </c>
      <c r="CU275">
        <v>3.4999999999999996</v>
      </c>
      <c r="CV275">
        <v>2.5</v>
      </c>
      <c r="CW275">
        <v>0</v>
      </c>
      <c r="CX275">
        <v>0</v>
      </c>
      <c r="CY275">
        <v>1</v>
      </c>
      <c r="CZ275">
        <v>0.16666666666666666</v>
      </c>
      <c r="DA275">
        <v>0.5</v>
      </c>
      <c r="DB275">
        <v>3.4999999999999996</v>
      </c>
      <c r="DC275">
        <v>1.5000000000000002</v>
      </c>
      <c r="DD275">
        <v>3.4999999999999996</v>
      </c>
      <c r="DE275">
        <v>2.9999999999999996</v>
      </c>
      <c r="DF275">
        <v>3.4999999999999996</v>
      </c>
      <c r="DG275">
        <v>0</v>
      </c>
      <c r="DH275">
        <v>3.4999999999999996</v>
      </c>
      <c r="DI275">
        <v>2.9999999999999996</v>
      </c>
      <c r="DJ275">
        <v>0</v>
      </c>
      <c r="DK275">
        <v>0.16666666666666666</v>
      </c>
      <c r="DL275">
        <v>3.4999999999999996</v>
      </c>
      <c r="DM275">
        <v>2</v>
      </c>
      <c r="DN275">
        <v>1.5000000000000002</v>
      </c>
      <c r="DO275">
        <v>3.4999999999999996</v>
      </c>
      <c r="DP275">
        <v>1.5000000000000002</v>
      </c>
      <c r="DQ275">
        <v>2.9999999999999996</v>
      </c>
      <c r="DR275">
        <v>3.9999999999999996</v>
      </c>
      <c r="DS275">
        <v>3.4999999999999996</v>
      </c>
      <c r="DT275">
        <v>3.9999999999999996</v>
      </c>
      <c r="DU275">
        <v>1.3333333333333335</v>
      </c>
      <c r="DV275">
        <v>1.5000000000000002</v>
      </c>
      <c r="DW275">
        <v>3.4999999999999996</v>
      </c>
      <c r="DX275">
        <v>1.3333333333333335</v>
      </c>
      <c r="DY275">
        <v>2.9999999999999996</v>
      </c>
      <c r="DZ275">
        <v>2.4999999999999996</v>
      </c>
      <c r="EA275">
        <v>3.4999999999999996</v>
      </c>
      <c r="EB275">
        <v>-1</v>
      </c>
      <c r="EC275">
        <v>3.4999999999999996</v>
      </c>
      <c r="ED275">
        <v>2</v>
      </c>
      <c r="EE275">
        <v>2</v>
      </c>
      <c r="EF275">
        <v>3.4999999999999996</v>
      </c>
      <c r="EG275">
        <v>1.5000000000000002</v>
      </c>
      <c r="EH275">
        <v>3.4999999999999996</v>
      </c>
      <c r="EI275">
        <v>2.4999999999999996</v>
      </c>
      <c r="EJ275">
        <v>1.5000000000000002</v>
      </c>
      <c r="EK275">
        <v>0.16666666666666666</v>
      </c>
      <c r="EL275">
        <v>2.333333333333333</v>
      </c>
      <c r="EM275">
        <v>3.4999999999999996</v>
      </c>
      <c r="EN275">
        <v>0.16666666666666666</v>
      </c>
      <c r="EO275">
        <v>3.4999999999999996</v>
      </c>
      <c r="EP275">
        <v>3.4999999999999996</v>
      </c>
      <c r="EQ275">
        <v>2.9999999999999996</v>
      </c>
      <c r="ER275">
        <v>0.5</v>
      </c>
      <c r="ES275">
        <v>0.99999999999999989</v>
      </c>
      <c r="ET275">
        <v>0</v>
      </c>
      <c r="EU275">
        <v>0</v>
      </c>
      <c r="EV275">
        <v>0</v>
      </c>
      <c r="EW275">
        <v>3.4999999999999996</v>
      </c>
      <c r="EX275">
        <v>2.4999999999999996</v>
      </c>
      <c r="EY275">
        <v>3.4999999999999996</v>
      </c>
      <c r="EZ275">
        <v>2.9999999999999996</v>
      </c>
      <c r="FA275">
        <v>2.4999999999999996</v>
      </c>
      <c r="FB275">
        <v>2.4999999999999996</v>
      </c>
      <c r="FC275">
        <v>3.4999999999999996</v>
      </c>
      <c r="FD275">
        <v>2.9999999999999996</v>
      </c>
      <c r="FE275">
        <v>3.9999999999999996</v>
      </c>
      <c r="FF275">
        <v>3.9999999999999996</v>
      </c>
      <c r="FG275">
        <v>3.4999999999999996</v>
      </c>
      <c r="FH275">
        <v>2.333333333333333</v>
      </c>
      <c r="FI275">
        <v>-1</v>
      </c>
      <c r="FJ275">
        <v>2.4999999999999996</v>
      </c>
      <c r="FK275">
        <v>1.3333333333333335</v>
      </c>
      <c r="FL275">
        <v>2.4999999999999996</v>
      </c>
      <c r="FM275">
        <v>1.5000000000000002</v>
      </c>
      <c r="FN275">
        <v>3.4999999999999996</v>
      </c>
      <c r="FO275">
        <v>2.333333333333333</v>
      </c>
      <c r="FP275">
        <v>2.9999999999999996</v>
      </c>
      <c r="FQ275">
        <v>3.4999999999999996</v>
      </c>
      <c r="FR275">
        <v>3.4999999999999996</v>
      </c>
      <c r="FS275">
        <v>3.4999999999999996</v>
      </c>
      <c r="FT275">
        <v>3.4999999999999996</v>
      </c>
      <c r="FU275">
        <v>2</v>
      </c>
      <c r="FV275">
        <v>1.5000000000000002</v>
      </c>
      <c r="FW275">
        <v>3.4999999999999996</v>
      </c>
      <c r="FX275">
        <v>3.4999999999999996</v>
      </c>
      <c r="FY275">
        <v>3.4999999999999996</v>
      </c>
      <c r="FZ275">
        <v>1.5000000000000002</v>
      </c>
      <c r="GA275">
        <v>3.4999999999999996</v>
      </c>
      <c r="GB275">
        <v>3.9999999999999996</v>
      </c>
      <c r="GC275">
        <v>2.4999999999999996</v>
      </c>
      <c r="GD275">
        <v>2.4999999999999996</v>
      </c>
      <c r="GE275">
        <v>2.4999999999999996</v>
      </c>
      <c r="GF275">
        <v>2.4999999999999996</v>
      </c>
      <c r="GG275">
        <v>2.4999999999999996</v>
      </c>
      <c r="GH275">
        <v>3.9999999999999996</v>
      </c>
      <c r="GI275">
        <v>2.4999999999999996</v>
      </c>
      <c r="GJ275">
        <v>3.9999999999999996</v>
      </c>
      <c r="GK275">
        <v>3.9999999999999996</v>
      </c>
      <c r="GL275">
        <v>2.4999999999999996</v>
      </c>
      <c r="GM275">
        <v>2.9999999999999996</v>
      </c>
      <c r="GN275">
        <v>3.9999999999999996</v>
      </c>
      <c r="GO275">
        <v>3.9999999999999996</v>
      </c>
      <c r="GP275">
        <v>3.9999999999999996</v>
      </c>
      <c r="GQ275">
        <v>1.5000000000000002</v>
      </c>
      <c r="GR275">
        <v>0</v>
      </c>
      <c r="GS275">
        <v>3.4999999999999996</v>
      </c>
      <c r="GT275">
        <v>2.9999999999999996</v>
      </c>
      <c r="GU275">
        <v>3.9999999999999996</v>
      </c>
      <c r="GV275">
        <v>3.9999999999999996</v>
      </c>
      <c r="GW275">
        <v>3.9999999999999996</v>
      </c>
      <c r="GX275">
        <v>3.9999999999999996</v>
      </c>
      <c r="GY275">
        <v>3.9999999999999996</v>
      </c>
      <c r="GZ275">
        <v>3.9999999999999996</v>
      </c>
      <c r="HA275">
        <v>3.9999999999999996</v>
      </c>
      <c r="HB275">
        <v>2.4999999999999996</v>
      </c>
      <c r="HC275">
        <v>3.4999999999999996</v>
      </c>
      <c r="HD275">
        <v>3.9999999999999996</v>
      </c>
      <c r="HE275">
        <v>3.9999999999999996</v>
      </c>
      <c r="HF275">
        <v>3.4999999999999996</v>
      </c>
      <c r="HG275">
        <v>3.9999999999999996</v>
      </c>
      <c r="HH275">
        <v>3.9999999999999996</v>
      </c>
      <c r="HI275">
        <v>2.4999999999999996</v>
      </c>
      <c r="HJ275">
        <v>2.9999999999999996</v>
      </c>
      <c r="HK275">
        <v>0</v>
      </c>
      <c r="HL275">
        <v>3.4999999999999996</v>
      </c>
      <c r="HM275">
        <v>0</v>
      </c>
      <c r="HN275">
        <v>2</v>
      </c>
      <c r="HO275">
        <v>2</v>
      </c>
      <c r="HP275">
        <v>0</v>
      </c>
      <c r="HQ275">
        <v>1.3333333333333335</v>
      </c>
      <c r="HR275">
        <v>3.9999999999999996</v>
      </c>
      <c r="HS275">
        <v>1</v>
      </c>
      <c r="HT275">
        <v>3.9999999999999996</v>
      </c>
      <c r="HU275">
        <v>3.9999999999999996</v>
      </c>
      <c r="HV275">
        <v>3.9999999999999996</v>
      </c>
      <c r="HW275">
        <v>3.9999999999999996</v>
      </c>
      <c r="HX275">
        <v>3.9999999999999996</v>
      </c>
      <c r="HY275">
        <v>3.9999999999999996</v>
      </c>
      <c r="HZ275">
        <v>3.9999999999999996</v>
      </c>
      <c r="IA275">
        <v>2.9999999999999996</v>
      </c>
      <c r="IB275">
        <v>2.4999999999999996</v>
      </c>
      <c r="IC275">
        <v>2</v>
      </c>
      <c r="ID275">
        <v>0</v>
      </c>
      <c r="IE275">
        <v>3.4999999999999996</v>
      </c>
      <c r="IF275">
        <v>3.4999999999999996</v>
      </c>
      <c r="IG275">
        <v>2</v>
      </c>
      <c r="IH275">
        <v>2.4999999999999996</v>
      </c>
      <c r="II275">
        <v>2.9999999999999996</v>
      </c>
      <c r="IJ275">
        <v>2.4999999999999996</v>
      </c>
      <c r="IK275">
        <v>2.4999999999999996</v>
      </c>
      <c r="IL275">
        <v>2.4999999999999996</v>
      </c>
      <c r="IM275">
        <v>3.9999999999999996</v>
      </c>
      <c r="IN275">
        <v>3.9999999999999996</v>
      </c>
      <c r="IO275">
        <v>2.9999999999999996</v>
      </c>
      <c r="IP275">
        <v>2.4999999999999996</v>
      </c>
      <c r="IQ275">
        <v>3.9999999999999996</v>
      </c>
      <c r="IR275">
        <v>2.4999999999999996</v>
      </c>
      <c r="IS275">
        <v>3.4999999999999996</v>
      </c>
      <c r="IT275">
        <v>3.4999999999999996</v>
      </c>
      <c r="IU275">
        <v>2.4999999999999996</v>
      </c>
      <c r="IV275">
        <v>3.4999999999999996</v>
      </c>
      <c r="IW275">
        <v>3.4999999999999996</v>
      </c>
      <c r="IX275">
        <v>1.5000000000000002</v>
      </c>
      <c r="IY275">
        <v>3.9999999999999996</v>
      </c>
      <c r="IZ275">
        <v>1.5000000000000002</v>
      </c>
      <c r="JA275">
        <v>0</v>
      </c>
      <c r="JB275">
        <v>1.5000000000000002</v>
      </c>
      <c r="JC275">
        <v>2.5</v>
      </c>
      <c r="JD275">
        <v>3.4999999999999996</v>
      </c>
      <c r="JE275">
        <v>1.5000000000000002</v>
      </c>
      <c r="JF275">
        <v>2.9999999999999996</v>
      </c>
      <c r="JG275">
        <v>1</v>
      </c>
      <c r="JH275">
        <v>2.9999999999999996</v>
      </c>
      <c r="JI275">
        <v>1.3333333333333335</v>
      </c>
      <c r="JJ275">
        <v>1.5000000000000002</v>
      </c>
      <c r="JK275">
        <v>0</v>
      </c>
      <c r="JL275">
        <v>3.4999999999999996</v>
      </c>
      <c r="JM275">
        <v>3.9999999999999996</v>
      </c>
      <c r="JN275">
        <v>2.9999999999999996</v>
      </c>
      <c r="JO275">
        <v>0</v>
      </c>
    </row>
    <row r="276" spans="1:288" x14ac:dyDescent="0.35">
      <c r="A276" t="s">
        <v>1097</v>
      </c>
      <c r="B276">
        <v>0.5</v>
      </c>
      <c r="C276">
        <v>1</v>
      </c>
      <c r="D276">
        <v>2</v>
      </c>
      <c r="E276">
        <v>-1</v>
      </c>
      <c r="F276">
        <v>-1</v>
      </c>
      <c r="G276">
        <v>-1</v>
      </c>
      <c r="H276">
        <v>-1</v>
      </c>
      <c r="I276">
        <v>2</v>
      </c>
      <c r="J276">
        <v>-1</v>
      </c>
      <c r="K276">
        <v>-1</v>
      </c>
      <c r="L276">
        <v>2</v>
      </c>
      <c r="M276">
        <v>1</v>
      </c>
      <c r="N276">
        <v>-1</v>
      </c>
      <c r="O276">
        <v>2</v>
      </c>
      <c r="P276">
        <v>2</v>
      </c>
      <c r="Q276">
        <v>-1</v>
      </c>
      <c r="R276">
        <v>-1</v>
      </c>
      <c r="S276">
        <v>2</v>
      </c>
      <c r="T276">
        <v>2</v>
      </c>
      <c r="U276">
        <v>2</v>
      </c>
      <c r="V276">
        <v>0.5</v>
      </c>
      <c r="W276">
        <v>0.5</v>
      </c>
      <c r="X276">
        <v>-1</v>
      </c>
      <c r="Y276">
        <v>2</v>
      </c>
      <c r="Z276">
        <v>2</v>
      </c>
      <c r="AA276">
        <v>2</v>
      </c>
      <c r="AB276">
        <v>0.5</v>
      </c>
      <c r="AC276">
        <v>0.5</v>
      </c>
      <c r="AD276">
        <v>-1</v>
      </c>
      <c r="AE276">
        <v>-1</v>
      </c>
      <c r="AF276">
        <v>-1</v>
      </c>
      <c r="AG276">
        <v>-1</v>
      </c>
      <c r="AH276">
        <v>-1</v>
      </c>
      <c r="AI276">
        <v>-1</v>
      </c>
      <c r="AJ276">
        <v>-1</v>
      </c>
      <c r="AK276">
        <v>-1</v>
      </c>
      <c r="AL276">
        <v>-1</v>
      </c>
      <c r="AM276">
        <v>-1</v>
      </c>
      <c r="AN276">
        <v>1.5000000000000002</v>
      </c>
      <c r="AO276">
        <v>-1</v>
      </c>
      <c r="AP276">
        <v>-1</v>
      </c>
      <c r="AQ276">
        <v>-1</v>
      </c>
      <c r="AR276">
        <v>-1</v>
      </c>
      <c r="AS276">
        <v>-1</v>
      </c>
      <c r="AT276">
        <v>-1</v>
      </c>
      <c r="AU276">
        <v>-1</v>
      </c>
      <c r="AV276">
        <v>-1</v>
      </c>
      <c r="AW276">
        <v>-1</v>
      </c>
      <c r="AX276">
        <v>-1</v>
      </c>
      <c r="AY276">
        <v>-1</v>
      </c>
      <c r="AZ276">
        <v>-1</v>
      </c>
      <c r="BA276">
        <v>-1</v>
      </c>
      <c r="BB276">
        <v>-1</v>
      </c>
      <c r="BC276">
        <v>-1</v>
      </c>
      <c r="BD276">
        <v>-1</v>
      </c>
      <c r="BE276">
        <v>-1</v>
      </c>
      <c r="BF276">
        <v>-1</v>
      </c>
      <c r="BG276">
        <v>-1</v>
      </c>
      <c r="BH276">
        <v>-1</v>
      </c>
      <c r="BI276">
        <v>-1</v>
      </c>
      <c r="BJ276">
        <v>1.5000000000000002</v>
      </c>
      <c r="BK276">
        <v>-1</v>
      </c>
      <c r="BL276">
        <v>-1</v>
      </c>
      <c r="BM276">
        <v>-1</v>
      </c>
      <c r="BN276">
        <v>-1</v>
      </c>
      <c r="BO276">
        <v>-1</v>
      </c>
      <c r="BP276">
        <v>-1</v>
      </c>
      <c r="BQ276">
        <v>-1</v>
      </c>
      <c r="BR276">
        <v>-1</v>
      </c>
      <c r="BS276">
        <v>-1</v>
      </c>
      <c r="BT276">
        <v>1</v>
      </c>
      <c r="BU276">
        <v>-1</v>
      </c>
      <c r="BV276">
        <v>-1</v>
      </c>
      <c r="BW276">
        <v>-1</v>
      </c>
      <c r="BX276">
        <v>-1</v>
      </c>
      <c r="BY276">
        <v>-1</v>
      </c>
      <c r="BZ276">
        <v>-1</v>
      </c>
      <c r="CA276">
        <v>-1</v>
      </c>
      <c r="CB276">
        <v>-1</v>
      </c>
      <c r="CC276">
        <v>-1</v>
      </c>
      <c r="CD276">
        <v>-1</v>
      </c>
      <c r="CE276">
        <v>-1</v>
      </c>
      <c r="CF276">
        <v>1</v>
      </c>
      <c r="CG276">
        <v>-1</v>
      </c>
      <c r="CH276">
        <v>-1</v>
      </c>
      <c r="CI276">
        <v>-1</v>
      </c>
      <c r="CJ276">
        <v>-1</v>
      </c>
      <c r="CK276">
        <v>-1</v>
      </c>
      <c r="CL276">
        <v>-1</v>
      </c>
      <c r="CM276">
        <v>-1</v>
      </c>
      <c r="CN276">
        <v>-1</v>
      </c>
      <c r="CO276">
        <v>-1</v>
      </c>
      <c r="CP276">
        <v>-1</v>
      </c>
      <c r="CQ276">
        <v>-1</v>
      </c>
      <c r="CR276">
        <v>-1</v>
      </c>
      <c r="CS276">
        <v>-1</v>
      </c>
      <c r="CT276">
        <v>-1</v>
      </c>
      <c r="CU276">
        <v>1.5000000000000002</v>
      </c>
      <c r="CV276">
        <v>-1</v>
      </c>
      <c r="CW276">
        <v>-1</v>
      </c>
      <c r="CX276">
        <v>-1</v>
      </c>
      <c r="CY276">
        <v>-1</v>
      </c>
      <c r="CZ276">
        <v>-1</v>
      </c>
      <c r="DA276">
        <v>-1</v>
      </c>
      <c r="DB276">
        <v>-1</v>
      </c>
      <c r="DC276">
        <v>-1</v>
      </c>
      <c r="DD276">
        <v>-1</v>
      </c>
      <c r="DE276">
        <v>-1</v>
      </c>
      <c r="DF276">
        <v>-1</v>
      </c>
      <c r="DG276">
        <v>-1</v>
      </c>
      <c r="DH276">
        <v>-1</v>
      </c>
      <c r="DI276">
        <v>-1</v>
      </c>
      <c r="DJ276">
        <v>-1</v>
      </c>
      <c r="DK276">
        <v>-1</v>
      </c>
      <c r="DL276">
        <v>-1</v>
      </c>
      <c r="DM276">
        <v>-1</v>
      </c>
      <c r="DN276">
        <v>-1</v>
      </c>
      <c r="DO276">
        <v>-1</v>
      </c>
      <c r="DP276">
        <v>-1</v>
      </c>
      <c r="DQ276">
        <v>-1</v>
      </c>
      <c r="DR276">
        <v>1</v>
      </c>
      <c r="DS276">
        <v>0.5</v>
      </c>
      <c r="DT276">
        <v>-1</v>
      </c>
      <c r="DU276">
        <v>-1</v>
      </c>
      <c r="DV276">
        <v>-1</v>
      </c>
      <c r="DW276">
        <v>-1</v>
      </c>
      <c r="DX276">
        <v>-1</v>
      </c>
      <c r="DY276">
        <v>-1</v>
      </c>
      <c r="DZ276">
        <v>-1</v>
      </c>
      <c r="EA276">
        <v>-1</v>
      </c>
      <c r="EB276">
        <v>-1</v>
      </c>
      <c r="EC276">
        <v>-1</v>
      </c>
      <c r="ED276">
        <v>-1</v>
      </c>
      <c r="EE276">
        <v>-1</v>
      </c>
      <c r="EF276">
        <v>-1</v>
      </c>
      <c r="EG276">
        <v>-1</v>
      </c>
      <c r="EH276">
        <v>-1</v>
      </c>
      <c r="EI276">
        <v>-1</v>
      </c>
      <c r="EJ276">
        <v>-1</v>
      </c>
      <c r="EK276">
        <v>-1</v>
      </c>
      <c r="EL276">
        <v>2.1666666666666665</v>
      </c>
      <c r="EM276">
        <v>-1</v>
      </c>
      <c r="EN276">
        <v>-1</v>
      </c>
      <c r="EO276">
        <v>-1</v>
      </c>
      <c r="EP276">
        <v>-1</v>
      </c>
      <c r="EQ276">
        <v>-1</v>
      </c>
      <c r="ER276">
        <v>-1</v>
      </c>
      <c r="ES276">
        <v>-1</v>
      </c>
      <c r="ET276">
        <v>-1</v>
      </c>
      <c r="EU276">
        <v>-1</v>
      </c>
      <c r="EV276">
        <v>-1</v>
      </c>
      <c r="EW276">
        <v>-1</v>
      </c>
      <c r="EX276">
        <v>-1</v>
      </c>
      <c r="EY276">
        <v>1.5000000000000002</v>
      </c>
      <c r="EZ276">
        <v>-1</v>
      </c>
      <c r="FA276">
        <v>-1</v>
      </c>
      <c r="FB276">
        <v>-1</v>
      </c>
      <c r="FC276">
        <v>-1</v>
      </c>
      <c r="FD276">
        <v>-1</v>
      </c>
      <c r="FE276">
        <v>2</v>
      </c>
      <c r="FF276">
        <v>2</v>
      </c>
      <c r="FG276">
        <v>1.5000000000000002</v>
      </c>
      <c r="FH276">
        <v>2.1666666666666665</v>
      </c>
      <c r="FI276">
        <v>-1</v>
      </c>
      <c r="FJ276">
        <v>-1</v>
      </c>
      <c r="FK276">
        <v>-1</v>
      </c>
      <c r="FL276">
        <v>-1</v>
      </c>
      <c r="FM276">
        <v>-1</v>
      </c>
      <c r="FN276">
        <v>0</v>
      </c>
      <c r="FO276">
        <v>2.1666666666666665</v>
      </c>
      <c r="FP276">
        <v>2.1666666666666665</v>
      </c>
      <c r="FQ276">
        <v>0</v>
      </c>
      <c r="FR276">
        <v>0</v>
      </c>
      <c r="FS276">
        <v>0</v>
      </c>
      <c r="FT276">
        <v>0</v>
      </c>
      <c r="FU276">
        <v>-1</v>
      </c>
      <c r="FV276">
        <v>-1</v>
      </c>
      <c r="FW276">
        <v>-1</v>
      </c>
      <c r="FX276">
        <v>-1</v>
      </c>
      <c r="FY276">
        <v>-1</v>
      </c>
      <c r="FZ276">
        <v>-1</v>
      </c>
      <c r="GA276">
        <v>-1</v>
      </c>
      <c r="GB276">
        <v>2</v>
      </c>
      <c r="GC276">
        <v>-1</v>
      </c>
      <c r="GD276">
        <v>-1</v>
      </c>
      <c r="GE276">
        <v>-1</v>
      </c>
      <c r="GF276">
        <v>-1</v>
      </c>
      <c r="GG276">
        <v>-1</v>
      </c>
      <c r="GH276">
        <v>2</v>
      </c>
      <c r="GI276">
        <v>-1</v>
      </c>
      <c r="GJ276">
        <v>2</v>
      </c>
      <c r="GK276">
        <v>2</v>
      </c>
      <c r="GL276">
        <v>-1</v>
      </c>
      <c r="GM276">
        <v>-1</v>
      </c>
      <c r="GN276">
        <v>-1</v>
      </c>
      <c r="GO276">
        <v>-1</v>
      </c>
      <c r="GP276">
        <v>-1</v>
      </c>
      <c r="GQ276">
        <v>-1</v>
      </c>
      <c r="GR276">
        <v>-1</v>
      </c>
      <c r="GS276">
        <v>-1</v>
      </c>
      <c r="GT276">
        <v>1.5000000000000002</v>
      </c>
      <c r="GU276">
        <v>2</v>
      </c>
      <c r="GV276">
        <v>2</v>
      </c>
      <c r="GW276">
        <v>2</v>
      </c>
      <c r="GX276">
        <v>2</v>
      </c>
      <c r="GY276">
        <v>2</v>
      </c>
      <c r="GZ276">
        <v>1</v>
      </c>
      <c r="HA276">
        <v>2</v>
      </c>
      <c r="HB276">
        <v>-1</v>
      </c>
      <c r="HC276">
        <v>-1</v>
      </c>
      <c r="HD276">
        <v>2</v>
      </c>
      <c r="HE276">
        <v>2</v>
      </c>
      <c r="HF276">
        <v>1.5000000000000002</v>
      </c>
      <c r="HG276">
        <v>2</v>
      </c>
      <c r="HH276">
        <v>2</v>
      </c>
      <c r="HI276">
        <v>-1</v>
      </c>
      <c r="HJ276">
        <v>-1</v>
      </c>
      <c r="HK276">
        <v>-1</v>
      </c>
      <c r="HL276">
        <v>-1</v>
      </c>
      <c r="HM276">
        <v>-1</v>
      </c>
      <c r="HN276">
        <v>-1</v>
      </c>
      <c r="HO276">
        <v>-1</v>
      </c>
      <c r="HP276">
        <v>-1</v>
      </c>
      <c r="HQ276">
        <v>-1</v>
      </c>
      <c r="HR276">
        <v>-1</v>
      </c>
      <c r="HS276">
        <v>-1</v>
      </c>
      <c r="HT276">
        <v>2</v>
      </c>
      <c r="HU276">
        <v>1</v>
      </c>
      <c r="HV276">
        <v>2</v>
      </c>
      <c r="HW276">
        <v>2</v>
      </c>
      <c r="HX276">
        <v>2</v>
      </c>
      <c r="HY276">
        <v>-1</v>
      </c>
      <c r="HZ276">
        <v>-1</v>
      </c>
      <c r="IA276">
        <v>-1</v>
      </c>
      <c r="IB276">
        <v>-1</v>
      </c>
      <c r="IC276">
        <v>-1</v>
      </c>
      <c r="ID276">
        <v>-1</v>
      </c>
      <c r="IE276">
        <v>-1</v>
      </c>
      <c r="IF276">
        <v>-1</v>
      </c>
      <c r="IG276">
        <v>-1</v>
      </c>
      <c r="IH276">
        <v>-1</v>
      </c>
      <c r="II276">
        <v>-1</v>
      </c>
      <c r="IJ276">
        <v>-1</v>
      </c>
      <c r="IK276">
        <v>-1</v>
      </c>
      <c r="IL276">
        <v>-1</v>
      </c>
      <c r="IM276">
        <v>2</v>
      </c>
      <c r="IN276">
        <v>2</v>
      </c>
      <c r="IO276">
        <v>-1</v>
      </c>
      <c r="IP276">
        <v>-1</v>
      </c>
      <c r="IQ276">
        <v>2.9999999999999996</v>
      </c>
      <c r="IR276">
        <v>-1</v>
      </c>
      <c r="IS276">
        <v>-1</v>
      </c>
      <c r="IT276">
        <v>-1</v>
      </c>
      <c r="IU276">
        <v>-1</v>
      </c>
      <c r="IV276">
        <v>1.5000000000000002</v>
      </c>
      <c r="IW276">
        <v>-1</v>
      </c>
      <c r="IX276">
        <v>-1</v>
      </c>
      <c r="IY276">
        <v>2</v>
      </c>
      <c r="IZ276">
        <v>-1</v>
      </c>
      <c r="JA276">
        <v>-1</v>
      </c>
      <c r="JB276">
        <v>-1</v>
      </c>
      <c r="JC276">
        <v>-1</v>
      </c>
      <c r="JD276">
        <v>-1</v>
      </c>
      <c r="JE276">
        <v>-1</v>
      </c>
      <c r="JF276">
        <v>-1</v>
      </c>
      <c r="JG276">
        <v>-1</v>
      </c>
      <c r="JH276">
        <v>-1</v>
      </c>
      <c r="JI276">
        <v>-1</v>
      </c>
      <c r="JJ276">
        <v>-1</v>
      </c>
      <c r="JK276">
        <v>-1</v>
      </c>
      <c r="JL276">
        <v>-1</v>
      </c>
      <c r="JM276">
        <v>-1</v>
      </c>
      <c r="JN276">
        <v>-1</v>
      </c>
      <c r="JO276">
        <v>-1</v>
      </c>
      <c r="JP276">
        <v>0</v>
      </c>
    </row>
    <row r="277" spans="1:288" x14ac:dyDescent="0.35">
      <c r="A277" t="s">
        <v>1098</v>
      </c>
      <c r="B277">
        <v>3.4999999999999996</v>
      </c>
      <c r="C277">
        <v>3.833333333333333</v>
      </c>
      <c r="D277">
        <v>3.9999999999999996</v>
      </c>
      <c r="E277">
        <v>0</v>
      </c>
      <c r="F277">
        <v>-1</v>
      </c>
      <c r="G277">
        <v>-1</v>
      </c>
      <c r="H277">
        <v>-1</v>
      </c>
      <c r="I277">
        <v>3.9999999999999996</v>
      </c>
      <c r="J277">
        <v>1</v>
      </c>
      <c r="K277">
        <v>-1</v>
      </c>
      <c r="L277">
        <v>3.6666666666666665</v>
      </c>
      <c r="M277">
        <v>3.833333333333333</v>
      </c>
      <c r="N277">
        <v>1</v>
      </c>
      <c r="O277">
        <v>3.6666666666666665</v>
      </c>
      <c r="P277">
        <v>3.9999999999999996</v>
      </c>
      <c r="Q277">
        <v>0.5</v>
      </c>
      <c r="R277">
        <v>-1</v>
      </c>
      <c r="S277">
        <v>3.9999999999999996</v>
      </c>
      <c r="T277">
        <v>3.9999999999999996</v>
      </c>
      <c r="U277">
        <v>3.9999999999999996</v>
      </c>
      <c r="V277">
        <v>3.1666666666666665</v>
      </c>
      <c r="W277">
        <v>2.6666666666666665</v>
      </c>
      <c r="X277">
        <v>-1</v>
      </c>
      <c r="Y277">
        <v>3.9999999999999996</v>
      </c>
      <c r="Z277">
        <v>3.9999999999999996</v>
      </c>
      <c r="AA277">
        <v>3.9999999999999996</v>
      </c>
      <c r="AB277">
        <v>3.333333333333333</v>
      </c>
      <c r="AC277">
        <v>3.333333333333333</v>
      </c>
      <c r="AD277">
        <v>2.3333333333333335</v>
      </c>
      <c r="AE277">
        <v>1.3333333333333333</v>
      </c>
      <c r="AF277">
        <v>0</v>
      </c>
      <c r="AG277">
        <v>0.16666666666666666</v>
      </c>
      <c r="AH277">
        <v>-1</v>
      </c>
      <c r="AI277">
        <v>-1</v>
      </c>
      <c r="AJ277">
        <v>-1</v>
      </c>
      <c r="AK277">
        <v>-1</v>
      </c>
      <c r="AL277">
        <v>-1</v>
      </c>
      <c r="AM277">
        <v>-1</v>
      </c>
      <c r="AN277">
        <v>3.1666666666666665</v>
      </c>
      <c r="AO277">
        <v>-1</v>
      </c>
      <c r="AP277">
        <v>-1</v>
      </c>
      <c r="AQ277">
        <v>-1</v>
      </c>
      <c r="AR277">
        <v>0</v>
      </c>
      <c r="AS277">
        <v>-1</v>
      </c>
      <c r="AT277">
        <v>1</v>
      </c>
      <c r="AU277">
        <v>1</v>
      </c>
      <c r="AV277">
        <v>-1</v>
      </c>
      <c r="AW277">
        <v>-1</v>
      </c>
      <c r="AX277">
        <v>0.5</v>
      </c>
      <c r="AY277">
        <v>-1</v>
      </c>
      <c r="AZ277">
        <v>-1</v>
      </c>
      <c r="BA277">
        <v>-1</v>
      </c>
      <c r="BB277">
        <v>-1</v>
      </c>
      <c r="BC277">
        <v>-1</v>
      </c>
      <c r="BD277">
        <v>2.166666666666667</v>
      </c>
      <c r="BE277">
        <v>2.166666666666667</v>
      </c>
      <c r="BF277">
        <v>-1</v>
      </c>
      <c r="BG277">
        <v>2.166666666666667</v>
      </c>
      <c r="BH277">
        <v>2.166666666666667</v>
      </c>
      <c r="BI277">
        <v>-1</v>
      </c>
      <c r="BJ277">
        <v>3.4999999999999996</v>
      </c>
      <c r="BK277">
        <v>-1</v>
      </c>
      <c r="BL277">
        <v>1.5</v>
      </c>
      <c r="BM277">
        <v>0</v>
      </c>
      <c r="BN277">
        <v>-1</v>
      </c>
      <c r="BO277">
        <v>-1</v>
      </c>
      <c r="BP277">
        <v>-1</v>
      </c>
      <c r="BQ277">
        <v>-1</v>
      </c>
      <c r="BR277">
        <v>2.666666666666667</v>
      </c>
      <c r="BS277">
        <v>1</v>
      </c>
      <c r="BT277">
        <v>3.6666666666666665</v>
      </c>
      <c r="BU277">
        <v>-1</v>
      </c>
      <c r="BV277">
        <v>1.1666666666666667</v>
      </c>
      <c r="BW277">
        <v>-1</v>
      </c>
      <c r="BX277">
        <v>-1</v>
      </c>
      <c r="BY277">
        <v>-1</v>
      </c>
      <c r="BZ277">
        <v>0</v>
      </c>
      <c r="CA277">
        <v>-1</v>
      </c>
      <c r="CB277">
        <v>2.3333333333333335</v>
      </c>
      <c r="CC277">
        <v>-1</v>
      </c>
      <c r="CD277">
        <v>1.6666666666666667</v>
      </c>
      <c r="CE277">
        <v>0.66666666666666663</v>
      </c>
      <c r="CF277">
        <v>3.6666666666666665</v>
      </c>
      <c r="CG277">
        <v>0.16666666666666666</v>
      </c>
      <c r="CH277">
        <v>-1</v>
      </c>
      <c r="CI277">
        <v>-1</v>
      </c>
      <c r="CJ277">
        <v>-1</v>
      </c>
      <c r="CK277">
        <v>-1</v>
      </c>
      <c r="CL277">
        <v>2.666666666666667</v>
      </c>
      <c r="CM277">
        <v>-1</v>
      </c>
      <c r="CN277">
        <v>-1</v>
      </c>
      <c r="CO277">
        <v>2.166666666666667</v>
      </c>
      <c r="CP277">
        <v>-1</v>
      </c>
      <c r="CQ277">
        <v>-1</v>
      </c>
      <c r="CR277">
        <v>2.666666666666667</v>
      </c>
      <c r="CS277">
        <v>-1</v>
      </c>
      <c r="CT277">
        <v>-1</v>
      </c>
      <c r="CU277">
        <v>3.4999999999999996</v>
      </c>
      <c r="CV277">
        <v>-1</v>
      </c>
      <c r="CW277">
        <v>-1</v>
      </c>
      <c r="CX277">
        <v>-1</v>
      </c>
      <c r="CY277">
        <v>-1</v>
      </c>
      <c r="CZ277">
        <v>-1</v>
      </c>
      <c r="DA277">
        <v>-1</v>
      </c>
      <c r="DB277">
        <v>1</v>
      </c>
      <c r="DC277">
        <v>-1</v>
      </c>
      <c r="DD277">
        <v>2.3333333333333335</v>
      </c>
      <c r="DE277">
        <v>0.66666666666666663</v>
      </c>
      <c r="DF277">
        <v>1.1666666666666665</v>
      </c>
      <c r="DG277">
        <v>-1</v>
      </c>
      <c r="DH277">
        <v>1.3333333333333333</v>
      </c>
      <c r="DI277">
        <v>1.6666666666666667</v>
      </c>
      <c r="DJ277">
        <v>-1</v>
      </c>
      <c r="DK277">
        <v>-1</v>
      </c>
      <c r="DL277">
        <v>2.3333333333333335</v>
      </c>
      <c r="DM277">
        <v>-1</v>
      </c>
      <c r="DN277">
        <v>-1</v>
      </c>
      <c r="DO277">
        <v>1.1666666666666665</v>
      </c>
      <c r="DP277">
        <v>-1</v>
      </c>
      <c r="DQ277">
        <v>1.6666666666666667</v>
      </c>
      <c r="DR277">
        <v>3.9999999999999996</v>
      </c>
      <c r="DS277">
        <v>3.333333333333333</v>
      </c>
      <c r="DT277">
        <v>2.666666666666667</v>
      </c>
      <c r="DU277">
        <v>-1</v>
      </c>
      <c r="DV277">
        <v>-1</v>
      </c>
      <c r="DW277">
        <v>2.166666666666667</v>
      </c>
      <c r="DX277">
        <v>-1</v>
      </c>
      <c r="DY277">
        <v>0.5</v>
      </c>
      <c r="DZ277">
        <v>0</v>
      </c>
      <c r="EA277">
        <v>2.3333333333333335</v>
      </c>
      <c r="EB277">
        <v>-1</v>
      </c>
      <c r="EC277">
        <v>2.166666666666667</v>
      </c>
      <c r="ED277">
        <v>-1</v>
      </c>
      <c r="EE277">
        <v>-1</v>
      </c>
      <c r="EF277">
        <v>2.166666666666667</v>
      </c>
      <c r="EG277">
        <v>-1</v>
      </c>
      <c r="EH277">
        <v>2.166666666666667</v>
      </c>
      <c r="EI277">
        <v>1</v>
      </c>
      <c r="EJ277">
        <v>-1</v>
      </c>
      <c r="EK277">
        <v>-1</v>
      </c>
      <c r="EL277">
        <v>2</v>
      </c>
      <c r="EM277">
        <v>2.166666666666667</v>
      </c>
      <c r="EN277">
        <v>-1</v>
      </c>
      <c r="EO277">
        <v>2.166666666666667</v>
      </c>
      <c r="EP277">
        <v>2.5</v>
      </c>
      <c r="EQ277">
        <v>0.66666666666666663</v>
      </c>
      <c r="ER277">
        <v>-1</v>
      </c>
      <c r="ES277">
        <v>-1</v>
      </c>
      <c r="ET277">
        <v>-1</v>
      </c>
      <c r="EU277">
        <v>-1</v>
      </c>
      <c r="EV277">
        <v>-1</v>
      </c>
      <c r="EW277">
        <v>2.5</v>
      </c>
      <c r="EX277">
        <v>1.1666666666666667</v>
      </c>
      <c r="EY277">
        <v>3.4999999999999996</v>
      </c>
      <c r="EZ277">
        <v>1.6666666666666667</v>
      </c>
      <c r="FA277">
        <v>1.1666666666666667</v>
      </c>
      <c r="FB277">
        <v>0</v>
      </c>
      <c r="FC277">
        <v>2.166666666666667</v>
      </c>
      <c r="FD277">
        <v>0.66666666666666663</v>
      </c>
      <c r="FE277">
        <v>3.9999999999999996</v>
      </c>
      <c r="FF277">
        <v>3.9999999999999996</v>
      </c>
      <c r="FG277">
        <v>3.4999999999999996</v>
      </c>
      <c r="FH277">
        <v>2</v>
      </c>
      <c r="FI277">
        <v>-1</v>
      </c>
      <c r="FJ277">
        <v>1.1666666666666667</v>
      </c>
      <c r="FK277">
        <v>-1</v>
      </c>
      <c r="FL277">
        <v>0.16666666666666666</v>
      </c>
      <c r="FM277">
        <v>-1</v>
      </c>
      <c r="FN277">
        <v>3</v>
      </c>
      <c r="FO277">
        <v>2</v>
      </c>
      <c r="FP277">
        <v>2.5</v>
      </c>
      <c r="FQ277">
        <v>3</v>
      </c>
      <c r="FR277">
        <v>3</v>
      </c>
      <c r="FS277">
        <v>3</v>
      </c>
      <c r="FT277">
        <v>3</v>
      </c>
      <c r="FU277">
        <v>-1</v>
      </c>
      <c r="FV277">
        <v>-1</v>
      </c>
      <c r="FW277">
        <v>2.166666666666667</v>
      </c>
      <c r="FX277">
        <v>2.166666666666667</v>
      </c>
      <c r="FY277">
        <v>1.1666666666666665</v>
      </c>
      <c r="FZ277">
        <v>-1</v>
      </c>
      <c r="GA277">
        <v>2.166666666666667</v>
      </c>
      <c r="GB277">
        <v>3.9999999999999996</v>
      </c>
      <c r="GC277">
        <v>1</v>
      </c>
      <c r="GD277">
        <v>0</v>
      </c>
      <c r="GE277">
        <v>1</v>
      </c>
      <c r="GF277">
        <v>1.1666666666666667</v>
      </c>
      <c r="GG277">
        <v>0.16666666666666666</v>
      </c>
      <c r="GH277">
        <v>3.9999999999999996</v>
      </c>
      <c r="GI277">
        <v>0</v>
      </c>
      <c r="GJ277">
        <v>3.9999999999999996</v>
      </c>
      <c r="GK277">
        <v>3.9999999999999996</v>
      </c>
      <c r="GL277">
        <v>1.1666666666666667</v>
      </c>
      <c r="GM277">
        <v>0.5</v>
      </c>
      <c r="GN277">
        <v>3</v>
      </c>
      <c r="GO277">
        <v>2.666666666666667</v>
      </c>
      <c r="GP277">
        <v>1.6666666666666665</v>
      </c>
      <c r="GQ277">
        <v>-1</v>
      </c>
      <c r="GR277">
        <v>-1</v>
      </c>
      <c r="GS277">
        <v>2.166666666666667</v>
      </c>
      <c r="GT277">
        <v>2.9999999999999996</v>
      </c>
      <c r="GU277">
        <v>3.9999999999999996</v>
      </c>
      <c r="GV277">
        <v>3.9999999999999996</v>
      </c>
      <c r="GW277">
        <v>3.9999999999999996</v>
      </c>
      <c r="GX277">
        <v>3.9999999999999996</v>
      </c>
      <c r="GY277">
        <v>3.9999999999999996</v>
      </c>
      <c r="GZ277">
        <v>3.9999999999999996</v>
      </c>
      <c r="HA277">
        <v>3.9999999999999996</v>
      </c>
      <c r="HB277">
        <v>1</v>
      </c>
      <c r="HC277">
        <v>2.166666666666667</v>
      </c>
      <c r="HD277">
        <v>3.9999999999999996</v>
      </c>
      <c r="HE277">
        <v>3.9999999999999996</v>
      </c>
      <c r="HF277">
        <v>3.4999999999999996</v>
      </c>
      <c r="HG277">
        <v>3.9999999999999996</v>
      </c>
      <c r="HH277">
        <v>3.9999999999999996</v>
      </c>
      <c r="HI277">
        <v>1</v>
      </c>
      <c r="HJ277">
        <v>1.6666666666666667</v>
      </c>
      <c r="HK277">
        <v>-1</v>
      </c>
      <c r="HL277">
        <v>1.1666666666666665</v>
      </c>
      <c r="HM277">
        <v>-1</v>
      </c>
      <c r="HN277">
        <v>-1</v>
      </c>
      <c r="HO277">
        <v>-1</v>
      </c>
      <c r="HP277">
        <v>-1</v>
      </c>
      <c r="HQ277">
        <v>-1</v>
      </c>
      <c r="HR277">
        <v>2.8333333333333335</v>
      </c>
      <c r="HS277">
        <v>-1</v>
      </c>
      <c r="HT277">
        <v>3.9999999999999996</v>
      </c>
      <c r="HU277">
        <v>3.9999999999999996</v>
      </c>
      <c r="HV277">
        <v>3.9999999999999996</v>
      </c>
      <c r="HW277">
        <v>3.9999999999999996</v>
      </c>
      <c r="HX277">
        <v>3.9999999999999996</v>
      </c>
      <c r="HY277">
        <v>2.8333333333333335</v>
      </c>
      <c r="HZ277">
        <v>2.8333333333333335</v>
      </c>
      <c r="IA277">
        <v>1.8333333333333335</v>
      </c>
      <c r="IB277">
        <v>0</v>
      </c>
      <c r="IC277">
        <v>-1</v>
      </c>
      <c r="ID277">
        <v>-1</v>
      </c>
      <c r="IE277">
        <v>2.5</v>
      </c>
      <c r="IF277">
        <v>1.3333333333333333</v>
      </c>
      <c r="IG277">
        <v>-1</v>
      </c>
      <c r="IH277">
        <v>0</v>
      </c>
      <c r="II277">
        <v>1.6666666666666667</v>
      </c>
      <c r="IJ277">
        <v>0</v>
      </c>
      <c r="IK277">
        <v>0</v>
      </c>
      <c r="IL277">
        <v>1</v>
      </c>
      <c r="IM277">
        <v>3.9999999999999996</v>
      </c>
      <c r="IN277">
        <v>3.9999999999999996</v>
      </c>
      <c r="IO277">
        <v>1.6666666666666667</v>
      </c>
      <c r="IP277">
        <v>1</v>
      </c>
      <c r="IQ277">
        <v>3.9999999999999996</v>
      </c>
      <c r="IR277">
        <v>1</v>
      </c>
      <c r="IS277">
        <v>2.3333333333333335</v>
      </c>
      <c r="IT277">
        <v>2.166666666666667</v>
      </c>
      <c r="IU277">
        <v>0</v>
      </c>
      <c r="IV277">
        <v>3.4999999999999996</v>
      </c>
      <c r="IW277">
        <v>1.1666666666666665</v>
      </c>
      <c r="IX277">
        <v>-1</v>
      </c>
      <c r="IY277">
        <v>3.9999999999999996</v>
      </c>
      <c r="IZ277">
        <v>-1</v>
      </c>
      <c r="JA277">
        <v>-1</v>
      </c>
      <c r="JB277">
        <v>-1</v>
      </c>
      <c r="JC277">
        <v>-1</v>
      </c>
      <c r="JD277">
        <v>1</v>
      </c>
      <c r="JE277">
        <v>-1</v>
      </c>
      <c r="JF277">
        <v>1.6666666666666667</v>
      </c>
      <c r="JG277">
        <v>-1</v>
      </c>
      <c r="JH277">
        <v>1.8333333333333335</v>
      </c>
      <c r="JI277">
        <v>-1</v>
      </c>
      <c r="JJ277">
        <v>-1</v>
      </c>
      <c r="JK277">
        <v>-1</v>
      </c>
      <c r="JL277">
        <v>1.1666666666666665</v>
      </c>
      <c r="JM277">
        <v>2.8333333333333335</v>
      </c>
      <c r="JN277">
        <v>0.5</v>
      </c>
      <c r="JO277">
        <v>-1</v>
      </c>
      <c r="JP277">
        <v>3</v>
      </c>
      <c r="JQ277">
        <v>0</v>
      </c>
    </row>
    <row r="278" spans="1:288" x14ac:dyDescent="0.35">
      <c r="A278" t="s">
        <v>1099</v>
      </c>
      <c r="B278">
        <v>-1</v>
      </c>
      <c r="C278">
        <v>-1</v>
      </c>
      <c r="D278">
        <v>0.5</v>
      </c>
      <c r="E278">
        <v>-1</v>
      </c>
      <c r="F278">
        <v>-1</v>
      </c>
      <c r="G278">
        <v>-1</v>
      </c>
      <c r="H278">
        <v>-1</v>
      </c>
      <c r="I278">
        <v>0.5</v>
      </c>
      <c r="J278">
        <v>-1</v>
      </c>
      <c r="K278">
        <v>-1</v>
      </c>
      <c r="L278">
        <v>0</v>
      </c>
      <c r="M278">
        <v>-1</v>
      </c>
      <c r="N278">
        <v>-1</v>
      </c>
      <c r="O278">
        <v>0</v>
      </c>
      <c r="P278">
        <v>0.5</v>
      </c>
      <c r="Q278">
        <v>-1</v>
      </c>
      <c r="R278">
        <v>-1</v>
      </c>
      <c r="S278">
        <v>0.5</v>
      </c>
      <c r="T278">
        <v>0.33333333333333331</v>
      </c>
      <c r="U278">
        <v>0.5</v>
      </c>
      <c r="V278">
        <v>-1</v>
      </c>
      <c r="W278">
        <v>-1</v>
      </c>
      <c r="X278">
        <v>-1</v>
      </c>
      <c r="Y278">
        <v>0.5</v>
      </c>
      <c r="Z278">
        <v>0.5</v>
      </c>
      <c r="AA278">
        <v>0.5</v>
      </c>
      <c r="AB278">
        <v>-1</v>
      </c>
      <c r="AC278">
        <v>-1</v>
      </c>
      <c r="AD278">
        <v>-1</v>
      </c>
      <c r="AE278">
        <v>-1</v>
      </c>
      <c r="AF278">
        <v>-1</v>
      </c>
      <c r="AG278">
        <v>-1</v>
      </c>
      <c r="AH278">
        <v>-1</v>
      </c>
      <c r="AI278">
        <v>-1</v>
      </c>
      <c r="AJ278">
        <v>-1</v>
      </c>
      <c r="AK278">
        <v>-1</v>
      </c>
      <c r="AL278">
        <v>-1</v>
      </c>
      <c r="AM278">
        <v>-1</v>
      </c>
      <c r="AN278">
        <v>-1</v>
      </c>
      <c r="AO278">
        <v>-1</v>
      </c>
      <c r="AP278">
        <v>-1</v>
      </c>
      <c r="AQ278">
        <v>-1</v>
      </c>
      <c r="AR278">
        <v>-1</v>
      </c>
      <c r="AS278">
        <v>-1</v>
      </c>
      <c r="AT278">
        <v>-1</v>
      </c>
      <c r="AU278">
        <v>-1</v>
      </c>
      <c r="AV278">
        <v>-1</v>
      </c>
      <c r="AW278">
        <v>-1</v>
      </c>
      <c r="AX278">
        <v>-1</v>
      </c>
      <c r="AY278">
        <v>-1</v>
      </c>
      <c r="AZ278">
        <v>-1</v>
      </c>
      <c r="BA278">
        <v>-1</v>
      </c>
      <c r="BB278">
        <v>-1</v>
      </c>
      <c r="BC278">
        <v>-1</v>
      </c>
      <c r="BD278">
        <v>-1</v>
      </c>
      <c r="BE278">
        <v>-1</v>
      </c>
      <c r="BF278">
        <v>-1</v>
      </c>
      <c r="BG278">
        <v>-1</v>
      </c>
      <c r="BH278">
        <v>-1</v>
      </c>
      <c r="BI278">
        <v>-1</v>
      </c>
      <c r="BJ278">
        <v>-1</v>
      </c>
      <c r="BK278">
        <v>-1</v>
      </c>
      <c r="BL278">
        <v>-1</v>
      </c>
      <c r="BM278">
        <v>-1</v>
      </c>
      <c r="BN278">
        <v>-1</v>
      </c>
      <c r="BO278">
        <v>-1</v>
      </c>
      <c r="BP278">
        <v>-1</v>
      </c>
      <c r="BQ278">
        <v>-1</v>
      </c>
      <c r="BR278">
        <v>-1</v>
      </c>
      <c r="BS278">
        <v>-1</v>
      </c>
      <c r="BT278">
        <v>-1</v>
      </c>
      <c r="BU278">
        <v>-1</v>
      </c>
      <c r="BV278">
        <v>-1</v>
      </c>
      <c r="BW278">
        <v>-1</v>
      </c>
      <c r="BX278">
        <v>-1</v>
      </c>
      <c r="BY278">
        <v>-1</v>
      </c>
      <c r="BZ278">
        <v>-1</v>
      </c>
      <c r="CA278">
        <v>-1</v>
      </c>
      <c r="CB278">
        <v>-1</v>
      </c>
      <c r="CC278">
        <v>-1</v>
      </c>
      <c r="CD278">
        <v>-1</v>
      </c>
      <c r="CE278">
        <v>-1</v>
      </c>
      <c r="CF278">
        <v>-1</v>
      </c>
      <c r="CG278">
        <v>-1</v>
      </c>
      <c r="CH278">
        <v>-1</v>
      </c>
      <c r="CI278">
        <v>-1</v>
      </c>
      <c r="CJ278">
        <v>-1</v>
      </c>
      <c r="CK278">
        <v>-1</v>
      </c>
      <c r="CL278">
        <v>-1</v>
      </c>
      <c r="CM278">
        <v>-1</v>
      </c>
      <c r="CN278">
        <v>-1</v>
      </c>
      <c r="CO278">
        <v>-1</v>
      </c>
      <c r="CP278">
        <v>-1</v>
      </c>
      <c r="CQ278">
        <v>-1</v>
      </c>
      <c r="CR278">
        <v>-1</v>
      </c>
      <c r="CS278">
        <v>-1</v>
      </c>
      <c r="CT278">
        <v>-1</v>
      </c>
      <c r="CU278">
        <v>-1</v>
      </c>
      <c r="CV278">
        <v>-1</v>
      </c>
      <c r="CW278">
        <v>-1</v>
      </c>
      <c r="CX278">
        <v>-1</v>
      </c>
      <c r="CY278">
        <v>-1</v>
      </c>
      <c r="CZ278">
        <v>-1</v>
      </c>
      <c r="DA278">
        <v>-1</v>
      </c>
      <c r="DB278">
        <v>-1</v>
      </c>
      <c r="DC278">
        <v>-1</v>
      </c>
      <c r="DD278">
        <v>-1</v>
      </c>
      <c r="DE278">
        <v>-1</v>
      </c>
      <c r="DF278">
        <v>-1</v>
      </c>
      <c r="DG278">
        <v>-1</v>
      </c>
      <c r="DH278">
        <v>-1</v>
      </c>
      <c r="DI278">
        <v>-1</v>
      </c>
      <c r="DJ278">
        <v>-1</v>
      </c>
      <c r="DK278">
        <v>-1</v>
      </c>
      <c r="DL278">
        <v>-1</v>
      </c>
      <c r="DM278">
        <v>-1</v>
      </c>
      <c r="DN278">
        <v>-1</v>
      </c>
      <c r="DO278">
        <v>-1</v>
      </c>
      <c r="DP278">
        <v>-1</v>
      </c>
      <c r="DQ278">
        <v>-1</v>
      </c>
      <c r="DR278">
        <v>-1</v>
      </c>
      <c r="DS278">
        <v>-1</v>
      </c>
      <c r="DT278">
        <v>-1</v>
      </c>
      <c r="DU278">
        <v>-1</v>
      </c>
      <c r="DV278">
        <v>-1</v>
      </c>
      <c r="DW278">
        <v>-1</v>
      </c>
      <c r="DX278">
        <v>-1</v>
      </c>
      <c r="DY278">
        <v>-1</v>
      </c>
      <c r="DZ278">
        <v>-1</v>
      </c>
      <c r="EA278">
        <v>-1</v>
      </c>
      <c r="EB278">
        <v>-1</v>
      </c>
      <c r="EC278">
        <v>-1</v>
      </c>
      <c r="ED278">
        <v>-1</v>
      </c>
      <c r="EE278">
        <v>-1</v>
      </c>
      <c r="EF278">
        <v>-1</v>
      </c>
      <c r="EG278">
        <v>-1</v>
      </c>
      <c r="EH278">
        <v>-1</v>
      </c>
      <c r="EI278">
        <v>-1</v>
      </c>
      <c r="EJ278">
        <v>-1</v>
      </c>
      <c r="EK278">
        <v>-1</v>
      </c>
      <c r="EL278">
        <v>2</v>
      </c>
      <c r="EM278">
        <v>-1</v>
      </c>
      <c r="EN278">
        <v>-1</v>
      </c>
      <c r="EO278">
        <v>-1</v>
      </c>
      <c r="EP278">
        <v>-1</v>
      </c>
      <c r="EQ278">
        <v>-1</v>
      </c>
      <c r="ER278">
        <v>-1</v>
      </c>
      <c r="ES278">
        <v>-1</v>
      </c>
      <c r="ET278">
        <v>-1</v>
      </c>
      <c r="EU278">
        <v>-1</v>
      </c>
      <c r="EV278">
        <v>-1</v>
      </c>
      <c r="EW278">
        <v>-1</v>
      </c>
      <c r="EX278">
        <v>-1</v>
      </c>
      <c r="EY278">
        <v>0.5</v>
      </c>
      <c r="EZ278">
        <v>-1</v>
      </c>
      <c r="FA278">
        <v>-1</v>
      </c>
      <c r="FB278">
        <v>-1</v>
      </c>
      <c r="FC278">
        <v>-1</v>
      </c>
      <c r="FD278">
        <v>-1</v>
      </c>
      <c r="FE278">
        <v>0.5</v>
      </c>
      <c r="FF278">
        <v>0.5</v>
      </c>
      <c r="FG278">
        <v>0.5</v>
      </c>
      <c r="FH278">
        <v>2</v>
      </c>
      <c r="FI278">
        <v>-1</v>
      </c>
      <c r="FJ278">
        <v>-1</v>
      </c>
      <c r="FK278">
        <v>-1</v>
      </c>
      <c r="FL278">
        <v>-1</v>
      </c>
      <c r="FM278">
        <v>-1</v>
      </c>
      <c r="FN278">
        <v>-1</v>
      </c>
      <c r="FO278">
        <v>2</v>
      </c>
      <c r="FP278">
        <v>2</v>
      </c>
      <c r="FQ278">
        <v>-1</v>
      </c>
      <c r="FR278">
        <v>-1</v>
      </c>
      <c r="FS278">
        <v>-1</v>
      </c>
      <c r="FT278">
        <v>-1</v>
      </c>
      <c r="FU278">
        <v>-1</v>
      </c>
      <c r="FV278">
        <v>-1</v>
      </c>
      <c r="FW278">
        <v>-1</v>
      </c>
      <c r="FX278">
        <v>-1</v>
      </c>
      <c r="FY278">
        <v>-1</v>
      </c>
      <c r="FZ278">
        <v>-1</v>
      </c>
      <c r="GA278">
        <v>-1</v>
      </c>
      <c r="GB278">
        <v>-1</v>
      </c>
      <c r="GC278">
        <v>-1</v>
      </c>
      <c r="GD278">
        <v>-1</v>
      </c>
      <c r="GE278">
        <v>-1</v>
      </c>
      <c r="GF278">
        <v>-1</v>
      </c>
      <c r="GG278">
        <v>-1</v>
      </c>
      <c r="GH278">
        <v>-1</v>
      </c>
      <c r="GI278">
        <v>-1</v>
      </c>
      <c r="GJ278">
        <v>-1</v>
      </c>
      <c r="GK278">
        <v>-1</v>
      </c>
      <c r="GL278">
        <v>-1</v>
      </c>
      <c r="GM278">
        <v>-1</v>
      </c>
      <c r="GN278">
        <v>-1</v>
      </c>
      <c r="GO278">
        <v>-1</v>
      </c>
      <c r="GP278">
        <v>-1</v>
      </c>
      <c r="GQ278">
        <v>-1</v>
      </c>
      <c r="GR278">
        <v>-1</v>
      </c>
      <c r="GS278">
        <v>-1</v>
      </c>
      <c r="GT278">
        <v>-1</v>
      </c>
      <c r="GU278">
        <v>-1</v>
      </c>
      <c r="GV278">
        <v>-1</v>
      </c>
      <c r="GW278">
        <v>-1</v>
      </c>
      <c r="GX278">
        <v>-1</v>
      </c>
      <c r="GY278">
        <v>-1</v>
      </c>
      <c r="GZ278">
        <v>-1</v>
      </c>
      <c r="HA278">
        <v>-1</v>
      </c>
      <c r="HB278">
        <v>-1</v>
      </c>
      <c r="HC278">
        <v>-1</v>
      </c>
      <c r="HD278">
        <v>-1</v>
      </c>
      <c r="HE278">
        <v>-1</v>
      </c>
      <c r="HF278">
        <v>-1</v>
      </c>
      <c r="HG278">
        <v>-1</v>
      </c>
      <c r="HH278">
        <v>0.5</v>
      </c>
      <c r="HI278">
        <v>-1</v>
      </c>
      <c r="HJ278">
        <v>-1</v>
      </c>
      <c r="HK278">
        <v>-1</v>
      </c>
      <c r="HL278">
        <v>-1</v>
      </c>
      <c r="HM278">
        <v>-1</v>
      </c>
      <c r="HN278">
        <v>-1</v>
      </c>
      <c r="HO278">
        <v>-1</v>
      </c>
      <c r="HP278">
        <v>-1</v>
      </c>
      <c r="HQ278">
        <v>-1</v>
      </c>
      <c r="HR278">
        <v>-1</v>
      </c>
      <c r="HS278">
        <v>-1</v>
      </c>
      <c r="HT278">
        <v>-1</v>
      </c>
      <c r="HU278">
        <v>-1</v>
      </c>
      <c r="HV278">
        <v>-1</v>
      </c>
      <c r="HW278">
        <v>-1</v>
      </c>
      <c r="HX278">
        <v>-1</v>
      </c>
      <c r="HY278">
        <v>-1</v>
      </c>
      <c r="HZ278">
        <v>-1</v>
      </c>
      <c r="IA278">
        <v>-1</v>
      </c>
      <c r="IB278">
        <v>-1</v>
      </c>
      <c r="IC278">
        <v>-1</v>
      </c>
      <c r="ID278">
        <v>-1</v>
      </c>
      <c r="IE278">
        <v>-1</v>
      </c>
      <c r="IF278">
        <v>-1</v>
      </c>
      <c r="IG278">
        <v>-1</v>
      </c>
      <c r="IH278">
        <v>-1</v>
      </c>
      <c r="II278">
        <v>-1</v>
      </c>
      <c r="IJ278">
        <v>-1</v>
      </c>
      <c r="IK278">
        <v>-1</v>
      </c>
      <c r="IL278">
        <v>-1</v>
      </c>
      <c r="IM278">
        <v>-1</v>
      </c>
      <c r="IN278">
        <v>-1</v>
      </c>
      <c r="IO278">
        <v>-1</v>
      </c>
      <c r="IP278">
        <v>-1</v>
      </c>
      <c r="IQ278">
        <v>2.4999999999999996</v>
      </c>
      <c r="IR278">
        <v>-1</v>
      </c>
      <c r="IS278">
        <v>-1</v>
      </c>
      <c r="IT278">
        <v>-1</v>
      </c>
      <c r="IU278">
        <v>-1</v>
      </c>
      <c r="IV278">
        <v>-1</v>
      </c>
      <c r="IW278">
        <v>-1</v>
      </c>
      <c r="IX278">
        <v>-1</v>
      </c>
      <c r="IY278">
        <v>-1</v>
      </c>
      <c r="IZ278">
        <v>-1</v>
      </c>
      <c r="JA278">
        <v>-1</v>
      </c>
      <c r="JB278">
        <v>-1</v>
      </c>
      <c r="JC278">
        <v>-1</v>
      </c>
      <c r="JD278">
        <v>-1</v>
      </c>
      <c r="JE278">
        <v>-1</v>
      </c>
      <c r="JF278">
        <v>-1</v>
      </c>
      <c r="JG278">
        <v>-1</v>
      </c>
      <c r="JH278">
        <v>-1</v>
      </c>
      <c r="JI278">
        <v>-1</v>
      </c>
      <c r="JJ278">
        <v>-1</v>
      </c>
      <c r="JK278">
        <v>-1</v>
      </c>
      <c r="JL278">
        <v>-1</v>
      </c>
      <c r="JM278">
        <v>-1</v>
      </c>
      <c r="JN278">
        <v>-1</v>
      </c>
      <c r="JO278">
        <v>-1</v>
      </c>
      <c r="JP278">
        <v>-1</v>
      </c>
      <c r="JQ278">
        <v>-1</v>
      </c>
      <c r="JR278">
        <v>0</v>
      </c>
    </row>
    <row r="279" spans="1:288" x14ac:dyDescent="0.35">
      <c r="A279" t="s">
        <v>1100</v>
      </c>
      <c r="B279">
        <v>1</v>
      </c>
      <c r="C279">
        <v>1.1666666666666667</v>
      </c>
      <c r="D279">
        <v>2.5</v>
      </c>
      <c r="E279">
        <v>-1</v>
      </c>
      <c r="F279">
        <v>-1</v>
      </c>
      <c r="G279">
        <v>-1</v>
      </c>
      <c r="H279">
        <v>-1</v>
      </c>
      <c r="I279">
        <v>2.5</v>
      </c>
      <c r="J279">
        <v>-1</v>
      </c>
      <c r="K279">
        <v>-1</v>
      </c>
      <c r="L279">
        <v>2</v>
      </c>
      <c r="M279">
        <v>1.3333333333333333</v>
      </c>
      <c r="N279">
        <v>-1</v>
      </c>
      <c r="O279">
        <v>2</v>
      </c>
      <c r="P279">
        <v>2.5</v>
      </c>
      <c r="Q279">
        <v>-1</v>
      </c>
      <c r="R279">
        <v>-1</v>
      </c>
      <c r="S279">
        <v>2.5</v>
      </c>
      <c r="T279">
        <v>2.3333333333333335</v>
      </c>
      <c r="U279">
        <v>2.5</v>
      </c>
      <c r="V279">
        <v>0.5</v>
      </c>
      <c r="W279">
        <v>0.5</v>
      </c>
      <c r="X279">
        <v>-1</v>
      </c>
      <c r="Y279">
        <v>2.5</v>
      </c>
      <c r="Z279">
        <v>2.5</v>
      </c>
      <c r="AA279">
        <v>2.5</v>
      </c>
      <c r="AB279">
        <v>0.66666666666666663</v>
      </c>
      <c r="AC279">
        <v>0.66666666666666663</v>
      </c>
      <c r="AD279">
        <v>-1</v>
      </c>
      <c r="AE279">
        <v>-1</v>
      </c>
      <c r="AF279">
        <v>-1</v>
      </c>
      <c r="AG279">
        <v>-1</v>
      </c>
      <c r="AH279">
        <v>-1</v>
      </c>
      <c r="AI279">
        <v>-1</v>
      </c>
      <c r="AJ279">
        <v>-1</v>
      </c>
      <c r="AK279">
        <v>-1</v>
      </c>
      <c r="AL279">
        <v>-1</v>
      </c>
      <c r="AM279">
        <v>-1</v>
      </c>
      <c r="AN279">
        <v>1.5</v>
      </c>
      <c r="AO279">
        <v>-1</v>
      </c>
      <c r="AP279">
        <v>-1</v>
      </c>
      <c r="AQ279">
        <v>-1</v>
      </c>
      <c r="AR279">
        <v>-1</v>
      </c>
      <c r="AS279">
        <v>-1</v>
      </c>
      <c r="AT279">
        <v>-1</v>
      </c>
      <c r="AU279">
        <v>-1</v>
      </c>
      <c r="AV279">
        <v>-1</v>
      </c>
      <c r="AW279">
        <v>-1</v>
      </c>
      <c r="AX279">
        <v>-1</v>
      </c>
      <c r="AY279">
        <v>-1</v>
      </c>
      <c r="AZ279">
        <v>-1</v>
      </c>
      <c r="BA279">
        <v>-1</v>
      </c>
      <c r="BB279">
        <v>-1</v>
      </c>
      <c r="BC279">
        <v>-1</v>
      </c>
      <c r="BD279">
        <v>-1</v>
      </c>
      <c r="BE279">
        <v>-1</v>
      </c>
      <c r="BF279">
        <v>-1</v>
      </c>
      <c r="BG279">
        <v>-1</v>
      </c>
      <c r="BH279">
        <v>-1</v>
      </c>
      <c r="BI279">
        <v>-1</v>
      </c>
      <c r="BJ279">
        <v>2</v>
      </c>
      <c r="BK279">
        <v>-1</v>
      </c>
      <c r="BL279">
        <v>-1</v>
      </c>
      <c r="BM279">
        <v>-1</v>
      </c>
      <c r="BN279">
        <v>-1</v>
      </c>
      <c r="BO279">
        <v>-1</v>
      </c>
      <c r="BP279">
        <v>-1</v>
      </c>
      <c r="BQ279">
        <v>-1</v>
      </c>
      <c r="BR279">
        <v>-1</v>
      </c>
      <c r="BS279">
        <v>-1</v>
      </c>
      <c r="BT279">
        <v>1</v>
      </c>
      <c r="BU279">
        <v>-1</v>
      </c>
      <c r="BV279">
        <v>-1</v>
      </c>
      <c r="BW279">
        <v>-1</v>
      </c>
      <c r="BX279">
        <v>-1</v>
      </c>
      <c r="BY279">
        <v>-1</v>
      </c>
      <c r="BZ279">
        <v>-1</v>
      </c>
      <c r="CA279">
        <v>-1</v>
      </c>
      <c r="CB279">
        <v>-1</v>
      </c>
      <c r="CC279">
        <v>-1</v>
      </c>
      <c r="CD279">
        <v>-1</v>
      </c>
      <c r="CE279">
        <v>-1</v>
      </c>
      <c r="CF279">
        <v>1</v>
      </c>
      <c r="CG279">
        <v>-1</v>
      </c>
      <c r="CH279">
        <v>-1</v>
      </c>
      <c r="CI279">
        <v>-1</v>
      </c>
      <c r="CJ279">
        <v>-1</v>
      </c>
      <c r="CK279">
        <v>-1</v>
      </c>
      <c r="CL279">
        <v>-1</v>
      </c>
      <c r="CM279">
        <v>-1</v>
      </c>
      <c r="CN279">
        <v>-1</v>
      </c>
      <c r="CO279">
        <v>-1</v>
      </c>
      <c r="CP279">
        <v>-1</v>
      </c>
      <c r="CQ279">
        <v>-1</v>
      </c>
      <c r="CR279">
        <v>-1</v>
      </c>
      <c r="CS279">
        <v>-1</v>
      </c>
      <c r="CT279">
        <v>-1</v>
      </c>
      <c r="CU279">
        <v>2</v>
      </c>
      <c r="CV279">
        <v>-1</v>
      </c>
      <c r="CW279">
        <v>-1</v>
      </c>
      <c r="CX279">
        <v>-1</v>
      </c>
      <c r="CY279">
        <v>-1</v>
      </c>
      <c r="CZ279">
        <v>-1</v>
      </c>
      <c r="DA279">
        <v>-1</v>
      </c>
      <c r="DB279">
        <v>-1</v>
      </c>
      <c r="DC279">
        <v>-1</v>
      </c>
      <c r="DD279">
        <v>-1</v>
      </c>
      <c r="DE279">
        <v>-1</v>
      </c>
      <c r="DF279">
        <v>-1</v>
      </c>
      <c r="DG279">
        <v>-1</v>
      </c>
      <c r="DH279">
        <v>-1</v>
      </c>
      <c r="DI279">
        <v>-1</v>
      </c>
      <c r="DJ279">
        <v>-1</v>
      </c>
      <c r="DK279">
        <v>-1</v>
      </c>
      <c r="DL279">
        <v>-1</v>
      </c>
      <c r="DM279">
        <v>-1</v>
      </c>
      <c r="DN279">
        <v>-1</v>
      </c>
      <c r="DO279">
        <v>-1</v>
      </c>
      <c r="DP279">
        <v>-1</v>
      </c>
      <c r="DQ279">
        <v>-1</v>
      </c>
      <c r="DR279">
        <v>1.5</v>
      </c>
      <c r="DS279">
        <v>0.83333333333333326</v>
      </c>
      <c r="DT279">
        <v>-1</v>
      </c>
      <c r="DU279">
        <v>-1</v>
      </c>
      <c r="DV279">
        <v>-1</v>
      </c>
      <c r="DW279">
        <v>-1</v>
      </c>
      <c r="DX279">
        <v>-1</v>
      </c>
      <c r="DY279">
        <v>-1</v>
      </c>
      <c r="DZ279">
        <v>-1</v>
      </c>
      <c r="EA279">
        <v>-1</v>
      </c>
      <c r="EB279">
        <v>-1</v>
      </c>
      <c r="EC279">
        <v>-1</v>
      </c>
      <c r="ED279">
        <v>-1</v>
      </c>
      <c r="EE279">
        <v>-1</v>
      </c>
      <c r="EF279">
        <v>-1</v>
      </c>
      <c r="EG279">
        <v>-1</v>
      </c>
      <c r="EH279">
        <v>-1</v>
      </c>
      <c r="EI279">
        <v>-1</v>
      </c>
      <c r="EJ279">
        <v>-1</v>
      </c>
      <c r="EK279">
        <v>-1</v>
      </c>
      <c r="EL279">
        <v>2</v>
      </c>
      <c r="EM279">
        <v>-1</v>
      </c>
      <c r="EN279">
        <v>-1</v>
      </c>
      <c r="EO279">
        <v>-1</v>
      </c>
      <c r="EP279">
        <v>-1</v>
      </c>
      <c r="EQ279">
        <v>-1</v>
      </c>
      <c r="ER279">
        <v>-1</v>
      </c>
      <c r="ES279">
        <v>-1</v>
      </c>
      <c r="ET279">
        <v>-1</v>
      </c>
      <c r="EU279">
        <v>-1</v>
      </c>
      <c r="EV279">
        <v>-1</v>
      </c>
      <c r="EW279">
        <v>-1</v>
      </c>
      <c r="EX279">
        <v>-1</v>
      </c>
      <c r="EY279">
        <v>2</v>
      </c>
      <c r="EZ279">
        <v>-1</v>
      </c>
      <c r="FA279">
        <v>-1</v>
      </c>
      <c r="FB279">
        <v>-1</v>
      </c>
      <c r="FC279">
        <v>-1</v>
      </c>
      <c r="FD279">
        <v>-1</v>
      </c>
      <c r="FE279">
        <v>2.5</v>
      </c>
      <c r="FF279">
        <v>2.5</v>
      </c>
      <c r="FG279">
        <v>2</v>
      </c>
      <c r="FH279">
        <v>2</v>
      </c>
      <c r="FI279">
        <v>-1</v>
      </c>
      <c r="FJ279">
        <v>-1</v>
      </c>
      <c r="FK279">
        <v>-1</v>
      </c>
      <c r="FL279">
        <v>-1</v>
      </c>
      <c r="FM279">
        <v>-1</v>
      </c>
      <c r="FN279">
        <v>0.5</v>
      </c>
      <c r="FO279">
        <v>2</v>
      </c>
      <c r="FP279">
        <v>2</v>
      </c>
      <c r="FQ279">
        <v>0.5</v>
      </c>
      <c r="FR279">
        <v>0.5</v>
      </c>
      <c r="FS279">
        <v>0.5</v>
      </c>
      <c r="FT279">
        <v>0.5</v>
      </c>
      <c r="FU279">
        <v>-1</v>
      </c>
      <c r="FV279">
        <v>-1</v>
      </c>
      <c r="FW279">
        <v>-1</v>
      </c>
      <c r="FX279">
        <v>-1</v>
      </c>
      <c r="FY279">
        <v>-1</v>
      </c>
      <c r="FZ279">
        <v>-1</v>
      </c>
      <c r="GA279">
        <v>-1</v>
      </c>
      <c r="GB279">
        <v>2.5</v>
      </c>
      <c r="GC279">
        <v>-1</v>
      </c>
      <c r="GD279">
        <v>-1</v>
      </c>
      <c r="GE279">
        <v>-1</v>
      </c>
      <c r="GF279">
        <v>-1</v>
      </c>
      <c r="GG279">
        <v>-1</v>
      </c>
      <c r="GH279">
        <v>2.5</v>
      </c>
      <c r="GI279">
        <v>-1</v>
      </c>
      <c r="GJ279">
        <v>2.5</v>
      </c>
      <c r="GK279">
        <v>2.5</v>
      </c>
      <c r="GL279">
        <v>-1</v>
      </c>
      <c r="GM279">
        <v>-1</v>
      </c>
      <c r="GN279">
        <v>-1</v>
      </c>
      <c r="GO279">
        <v>-1</v>
      </c>
      <c r="GP279">
        <v>-1</v>
      </c>
      <c r="GQ279">
        <v>-1</v>
      </c>
      <c r="GR279">
        <v>-1</v>
      </c>
      <c r="GS279">
        <v>-1</v>
      </c>
      <c r="GT279">
        <v>1.5000000000000002</v>
      </c>
      <c r="GU279">
        <v>2.5</v>
      </c>
      <c r="GV279">
        <v>2.5</v>
      </c>
      <c r="GW279">
        <v>2.5</v>
      </c>
      <c r="GX279">
        <v>2.5</v>
      </c>
      <c r="GY279">
        <v>2.5</v>
      </c>
      <c r="GZ279">
        <v>1.3333333333333333</v>
      </c>
      <c r="HA279">
        <v>2.3333333333333335</v>
      </c>
      <c r="HB279">
        <v>-1</v>
      </c>
      <c r="HC279">
        <v>-1</v>
      </c>
      <c r="HD279">
        <v>2.5</v>
      </c>
      <c r="HE279">
        <v>2.5</v>
      </c>
      <c r="HF279">
        <v>1.8333333333333335</v>
      </c>
      <c r="HG279">
        <v>2.5</v>
      </c>
      <c r="HH279">
        <v>2.5</v>
      </c>
      <c r="HI279">
        <v>-1</v>
      </c>
      <c r="HJ279">
        <v>-1</v>
      </c>
      <c r="HK279">
        <v>-1</v>
      </c>
      <c r="HL279">
        <v>-1</v>
      </c>
      <c r="HM279">
        <v>-1</v>
      </c>
      <c r="HN279">
        <v>-1</v>
      </c>
      <c r="HO279">
        <v>-1</v>
      </c>
      <c r="HP279">
        <v>-1</v>
      </c>
      <c r="HQ279">
        <v>-1</v>
      </c>
      <c r="HR279">
        <v>-1</v>
      </c>
      <c r="HS279">
        <v>-1</v>
      </c>
      <c r="HT279">
        <v>2.5</v>
      </c>
      <c r="HU279">
        <v>1.5</v>
      </c>
      <c r="HV279">
        <v>2.5</v>
      </c>
      <c r="HW279">
        <v>2.5</v>
      </c>
      <c r="HX279">
        <v>2.5</v>
      </c>
      <c r="HY279">
        <v>-1</v>
      </c>
      <c r="HZ279">
        <v>-1</v>
      </c>
      <c r="IA279">
        <v>-1</v>
      </c>
      <c r="IB279">
        <v>-1</v>
      </c>
      <c r="IC279">
        <v>-1</v>
      </c>
      <c r="ID279">
        <v>-1</v>
      </c>
      <c r="IE279">
        <v>-1</v>
      </c>
      <c r="IF279">
        <v>-1</v>
      </c>
      <c r="IG279">
        <v>-1</v>
      </c>
      <c r="IH279">
        <v>-1</v>
      </c>
      <c r="II279">
        <v>-1</v>
      </c>
      <c r="IJ279">
        <v>-1</v>
      </c>
      <c r="IK279">
        <v>-1</v>
      </c>
      <c r="IL279">
        <v>-1</v>
      </c>
      <c r="IM279">
        <v>2.5</v>
      </c>
      <c r="IN279">
        <v>2.5</v>
      </c>
      <c r="IO279">
        <v>-1</v>
      </c>
      <c r="IP279">
        <v>-1</v>
      </c>
      <c r="IQ279">
        <v>3.4999999999999996</v>
      </c>
      <c r="IR279">
        <v>-1</v>
      </c>
      <c r="IS279">
        <v>-1</v>
      </c>
      <c r="IT279">
        <v>-1</v>
      </c>
      <c r="IU279">
        <v>-1</v>
      </c>
      <c r="IV279">
        <v>2</v>
      </c>
      <c r="IW279">
        <v>-1</v>
      </c>
      <c r="IX279">
        <v>-1</v>
      </c>
      <c r="IY279">
        <v>2.5</v>
      </c>
      <c r="IZ279">
        <v>-1</v>
      </c>
      <c r="JA279">
        <v>-1</v>
      </c>
      <c r="JB279">
        <v>-1</v>
      </c>
      <c r="JC279">
        <v>-1</v>
      </c>
      <c r="JD279">
        <v>-1</v>
      </c>
      <c r="JE279">
        <v>-1</v>
      </c>
      <c r="JF279">
        <v>-1</v>
      </c>
      <c r="JG279">
        <v>-1</v>
      </c>
      <c r="JH279">
        <v>-1</v>
      </c>
      <c r="JI279">
        <v>-1</v>
      </c>
      <c r="JJ279">
        <v>-1</v>
      </c>
      <c r="JK279">
        <v>-1</v>
      </c>
      <c r="JL279">
        <v>-1</v>
      </c>
      <c r="JM279">
        <v>-1</v>
      </c>
      <c r="JN279">
        <v>-1</v>
      </c>
      <c r="JO279">
        <v>-1</v>
      </c>
      <c r="JP279">
        <v>0.5</v>
      </c>
      <c r="JQ279">
        <v>-1</v>
      </c>
      <c r="JR279">
        <v>2</v>
      </c>
      <c r="JS279">
        <v>0</v>
      </c>
    </row>
    <row r="280" spans="1:288" x14ac:dyDescent="0.35">
      <c r="A280" t="s">
        <v>1101</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c r="Z280">
        <v>1</v>
      </c>
      <c r="AA280">
        <v>1</v>
      </c>
      <c r="AB280">
        <v>-1</v>
      </c>
      <c r="AC280">
        <v>-1</v>
      </c>
      <c r="AD280">
        <v>-1</v>
      </c>
      <c r="AE280">
        <v>-1</v>
      </c>
      <c r="AF280">
        <v>-1</v>
      </c>
      <c r="AG280">
        <v>-1</v>
      </c>
      <c r="AH280">
        <v>-1</v>
      </c>
      <c r="AI280">
        <v>-1</v>
      </c>
      <c r="AJ280">
        <v>-1</v>
      </c>
      <c r="AK280">
        <v>-1</v>
      </c>
      <c r="AL280">
        <v>-1</v>
      </c>
      <c r="AM280">
        <v>-1</v>
      </c>
      <c r="AN280">
        <v>0</v>
      </c>
      <c r="AO280">
        <v>-1</v>
      </c>
      <c r="AP280">
        <v>-1</v>
      </c>
      <c r="AQ280">
        <v>-1</v>
      </c>
      <c r="AR280">
        <v>-1</v>
      </c>
      <c r="AS280">
        <v>-1</v>
      </c>
      <c r="AT280">
        <v>-1</v>
      </c>
      <c r="AU280">
        <v>-1</v>
      </c>
      <c r="AV280">
        <v>-1</v>
      </c>
      <c r="AW280">
        <v>-1</v>
      </c>
      <c r="AX280">
        <v>-1</v>
      </c>
      <c r="AY280">
        <v>-1</v>
      </c>
      <c r="AZ280">
        <v>-1</v>
      </c>
      <c r="BA280">
        <v>-1</v>
      </c>
      <c r="BB280">
        <v>-1</v>
      </c>
      <c r="BC280">
        <v>-1</v>
      </c>
      <c r="BD280">
        <v>-1</v>
      </c>
      <c r="BE280">
        <v>-1</v>
      </c>
      <c r="BF280">
        <v>-1</v>
      </c>
      <c r="BG280">
        <v>-1</v>
      </c>
      <c r="BH280">
        <v>-1</v>
      </c>
      <c r="BI280">
        <v>-1</v>
      </c>
      <c r="BJ280">
        <v>0</v>
      </c>
      <c r="BK280">
        <v>-1</v>
      </c>
      <c r="BL280">
        <v>-1</v>
      </c>
      <c r="BM280">
        <v>-1</v>
      </c>
      <c r="BN280">
        <v>-1</v>
      </c>
      <c r="BO280">
        <v>-1</v>
      </c>
      <c r="BP280">
        <v>-1</v>
      </c>
      <c r="BQ280">
        <v>-1</v>
      </c>
      <c r="BR280">
        <v>-1</v>
      </c>
      <c r="BS280">
        <v>-1</v>
      </c>
      <c r="BT280">
        <v>-1</v>
      </c>
      <c r="BU280">
        <v>-1</v>
      </c>
      <c r="BV280">
        <v>-1</v>
      </c>
      <c r="BW280">
        <v>-1</v>
      </c>
      <c r="BX280">
        <v>-1</v>
      </c>
      <c r="BY280">
        <v>-1</v>
      </c>
      <c r="BZ280">
        <v>-1</v>
      </c>
      <c r="CA280">
        <v>-1</v>
      </c>
      <c r="CB280">
        <v>-1</v>
      </c>
      <c r="CC280">
        <v>-1</v>
      </c>
      <c r="CD280">
        <v>-1</v>
      </c>
      <c r="CE280">
        <v>-1</v>
      </c>
      <c r="CF280">
        <v>-1</v>
      </c>
      <c r="CG280">
        <v>-1</v>
      </c>
      <c r="CH280">
        <v>-1</v>
      </c>
      <c r="CI280">
        <v>-1</v>
      </c>
      <c r="CJ280">
        <v>-1</v>
      </c>
      <c r="CK280">
        <v>-1</v>
      </c>
      <c r="CL280">
        <v>-1</v>
      </c>
      <c r="CM280">
        <v>-1</v>
      </c>
      <c r="CN280">
        <v>-1</v>
      </c>
      <c r="CO280">
        <v>-1</v>
      </c>
      <c r="CP280">
        <v>-1</v>
      </c>
      <c r="CQ280">
        <v>-1</v>
      </c>
      <c r="CR280">
        <v>-1</v>
      </c>
      <c r="CS280">
        <v>-1</v>
      </c>
      <c r="CT280">
        <v>-1</v>
      </c>
      <c r="CU280">
        <v>0</v>
      </c>
      <c r="CV280">
        <v>-1</v>
      </c>
      <c r="CW280">
        <v>-1</v>
      </c>
      <c r="CX280">
        <v>-1</v>
      </c>
      <c r="CY280">
        <v>-1</v>
      </c>
      <c r="CZ280">
        <v>-1</v>
      </c>
      <c r="DA280">
        <v>-1</v>
      </c>
      <c r="DB280">
        <v>-1</v>
      </c>
      <c r="DC280">
        <v>-1</v>
      </c>
      <c r="DD280">
        <v>-1</v>
      </c>
      <c r="DE280">
        <v>-1</v>
      </c>
      <c r="DF280">
        <v>-1</v>
      </c>
      <c r="DG280">
        <v>-1</v>
      </c>
      <c r="DH280">
        <v>-1</v>
      </c>
      <c r="DI280">
        <v>-1</v>
      </c>
      <c r="DJ280">
        <v>-1</v>
      </c>
      <c r="DK280">
        <v>-1</v>
      </c>
      <c r="DL280">
        <v>-1</v>
      </c>
      <c r="DM280">
        <v>-1</v>
      </c>
      <c r="DN280">
        <v>-1</v>
      </c>
      <c r="DO280">
        <v>-1</v>
      </c>
      <c r="DP280">
        <v>-1</v>
      </c>
      <c r="DQ280">
        <v>-1</v>
      </c>
      <c r="DR280">
        <v>-1</v>
      </c>
      <c r="DS280">
        <v>-1</v>
      </c>
      <c r="DT280">
        <v>-1</v>
      </c>
      <c r="DU280">
        <v>-1</v>
      </c>
      <c r="DV280">
        <v>-1</v>
      </c>
      <c r="DW280">
        <v>-1</v>
      </c>
      <c r="DX280">
        <v>-1</v>
      </c>
      <c r="DY280">
        <v>-1</v>
      </c>
      <c r="DZ280">
        <v>-1</v>
      </c>
      <c r="EA280">
        <v>-1</v>
      </c>
      <c r="EB280">
        <v>-1</v>
      </c>
      <c r="EC280">
        <v>-1</v>
      </c>
      <c r="ED280">
        <v>-1</v>
      </c>
      <c r="EE280">
        <v>-1</v>
      </c>
      <c r="EF280">
        <v>-1</v>
      </c>
      <c r="EG280">
        <v>-1</v>
      </c>
      <c r="EH280">
        <v>-1</v>
      </c>
      <c r="EI280">
        <v>-1</v>
      </c>
      <c r="EJ280">
        <v>-1</v>
      </c>
      <c r="EK280">
        <v>-1</v>
      </c>
      <c r="EL280">
        <v>2</v>
      </c>
      <c r="EM280">
        <v>-1</v>
      </c>
      <c r="EN280">
        <v>-1</v>
      </c>
      <c r="EO280">
        <v>-1</v>
      </c>
      <c r="EP280">
        <v>-1</v>
      </c>
      <c r="EQ280">
        <v>-1</v>
      </c>
      <c r="ER280">
        <v>-1</v>
      </c>
      <c r="ES280">
        <v>-1</v>
      </c>
      <c r="ET280">
        <v>-1</v>
      </c>
      <c r="EU280">
        <v>-1</v>
      </c>
      <c r="EV280">
        <v>-1</v>
      </c>
      <c r="EW280">
        <v>-1</v>
      </c>
      <c r="EX280">
        <v>-1</v>
      </c>
      <c r="EY280">
        <v>1</v>
      </c>
      <c r="EZ280">
        <v>-1</v>
      </c>
      <c r="FA280">
        <v>-1</v>
      </c>
      <c r="FB280">
        <v>-1</v>
      </c>
      <c r="FC280">
        <v>-1</v>
      </c>
      <c r="FD280">
        <v>-1</v>
      </c>
      <c r="FE280">
        <v>1</v>
      </c>
      <c r="FF280">
        <v>1</v>
      </c>
      <c r="FG280">
        <v>1</v>
      </c>
      <c r="FH280">
        <v>2</v>
      </c>
      <c r="FI280">
        <v>-1</v>
      </c>
      <c r="FJ280">
        <v>-1</v>
      </c>
      <c r="FK280">
        <v>-1</v>
      </c>
      <c r="FL280">
        <v>-1</v>
      </c>
      <c r="FM280">
        <v>-1</v>
      </c>
      <c r="FN280">
        <v>-1</v>
      </c>
      <c r="FO280">
        <v>2</v>
      </c>
      <c r="FP280">
        <v>2</v>
      </c>
      <c r="FQ280">
        <v>-1</v>
      </c>
      <c r="FR280">
        <v>-1</v>
      </c>
      <c r="FS280">
        <v>-1</v>
      </c>
      <c r="FT280">
        <v>-1</v>
      </c>
      <c r="FU280">
        <v>-1</v>
      </c>
      <c r="FV280">
        <v>-1</v>
      </c>
      <c r="FW280">
        <v>-1</v>
      </c>
      <c r="FX280">
        <v>-1</v>
      </c>
      <c r="FY280">
        <v>-1</v>
      </c>
      <c r="FZ280">
        <v>-1</v>
      </c>
      <c r="GA280">
        <v>-1</v>
      </c>
      <c r="GB280">
        <v>0</v>
      </c>
      <c r="GC280">
        <v>-1</v>
      </c>
      <c r="GD280">
        <v>-1</v>
      </c>
      <c r="GE280">
        <v>-1</v>
      </c>
      <c r="GF280">
        <v>-1</v>
      </c>
      <c r="GG280">
        <v>-1</v>
      </c>
      <c r="GH280">
        <v>0</v>
      </c>
      <c r="GI280">
        <v>-1</v>
      </c>
      <c r="GJ280">
        <v>0</v>
      </c>
      <c r="GK280">
        <v>0</v>
      </c>
      <c r="GL280">
        <v>-1</v>
      </c>
      <c r="GM280">
        <v>-1</v>
      </c>
      <c r="GN280">
        <v>-1</v>
      </c>
      <c r="GO280">
        <v>-1</v>
      </c>
      <c r="GP280">
        <v>-1</v>
      </c>
      <c r="GQ280">
        <v>-1</v>
      </c>
      <c r="GR280">
        <v>-1</v>
      </c>
      <c r="GS280">
        <v>-1</v>
      </c>
      <c r="GT280">
        <v>0</v>
      </c>
      <c r="GU280">
        <v>0</v>
      </c>
      <c r="GV280">
        <v>0</v>
      </c>
      <c r="GW280">
        <v>0</v>
      </c>
      <c r="GX280">
        <v>0</v>
      </c>
      <c r="GY280">
        <v>0</v>
      </c>
      <c r="GZ280">
        <v>-1</v>
      </c>
      <c r="HA280">
        <v>0</v>
      </c>
      <c r="HB280">
        <v>-1</v>
      </c>
      <c r="HC280">
        <v>-1</v>
      </c>
      <c r="HD280">
        <v>0</v>
      </c>
      <c r="HE280">
        <v>0</v>
      </c>
      <c r="HF280">
        <v>0</v>
      </c>
      <c r="HG280">
        <v>0</v>
      </c>
      <c r="HH280">
        <v>1</v>
      </c>
      <c r="HI280">
        <v>-1</v>
      </c>
      <c r="HJ280">
        <v>-1</v>
      </c>
      <c r="HK280">
        <v>-1</v>
      </c>
      <c r="HL280">
        <v>-1</v>
      </c>
      <c r="HM280">
        <v>-1</v>
      </c>
      <c r="HN280">
        <v>-1</v>
      </c>
      <c r="HO280">
        <v>-1</v>
      </c>
      <c r="HP280">
        <v>-1</v>
      </c>
      <c r="HQ280">
        <v>-1</v>
      </c>
      <c r="HR280">
        <v>-1</v>
      </c>
      <c r="HS280">
        <v>-1</v>
      </c>
      <c r="HT280">
        <v>0</v>
      </c>
      <c r="HU280">
        <v>-1</v>
      </c>
      <c r="HV280">
        <v>0</v>
      </c>
      <c r="HW280">
        <v>0</v>
      </c>
      <c r="HX280">
        <v>0</v>
      </c>
      <c r="HY280">
        <v>-1</v>
      </c>
      <c r="HZ280">
        <v>-1</v>
      </c>
      <c r="IA280">
        <v>-1</v>
      </c>
      <c r="IB280">
        <v>-1</v>
      </c>
      <c r="IC280">
        <v>-1</v>
      </c>
      <c r="ID280">
        <v>-1</v>
      </c>
      <c r="IE280">
        <v>-1</v>
      </c>
      <c r="IF280">
        <v>-1</v>
      </c>
      <c r="IG280">
        <v>-1</v>
      </c>
      <c r="IH280">
        <v>-1</v>
      </c>
      <c r="II280">
        <v>-1</v>
      </c>
      <c r="IJ280">
        <v>-1</v>
      </c>
      <c r="IK280">
        <v>-1</v>
      </c>
      <c r="IL280">
        <v>-1</v>
      </c>
      <c r="IM280">
        <v>0</v>
      </c>
      <c r="IN280">
        <v>0</v>
      </c>
      <c r="IO280">
        <v>-1</v>
      </c>
      <c r="IP280">
        <v>-1</v>
      </c>
      <c r="IQ280">
        <v>2</v>
      </c>
      <c r="IR280">
        <v>-1</v>
      </c>
      <c r="IS280">
        <v>-1</v>
      </c>
      <c r="IT280">
        <v>-1</v>
      </c>
      <c r="IU280">
        <v>-1</v>
      </c>
      <c r="IV280">
        <v>0</v>
      </c>
      <c r="IW280">
        <v>-1</v>
      </c>
      <c r="IX280">
        <v>-1</v>
      </c>
      <c r="IY280">
        <v>0</v>
      </c>
      <c r="IZ280">
        <v>-1</v>
      </c>
      <c r="JA280">
        <v>-1</v>
      </c>
      <c r="JB280">
        <v>-1</v>
      </c>
      <c r="JC280">
        <v>-1</v>
      </c>
      <c r="JD280">
        <v>-1</v>
      </c>
      <c r="JE280">
        <v>-1</v>
      </c>
      <c r="JF280">
        <v>-1</v>
      </c>
      <c r="JG280">
        <v>-1</v>
      </c>
      <c r="JH280">
        <v>-1</v>
      </c>
      <c r="JI280">
        <v>-1</v>
      </c>
      <c r="JJ280">
        <v>-1</v>
      </c>
      <c r="JK280">
        <v>-1</v>
      </c>
      <c r="JL280">
        <v>-1</v>
      </c>
      <c r="JM280">
        <v>-1</v>
      </c>
      <c r="JN280">
        <v>-1</v>
      </c>
      <c r="JO280">
        <v>-1</v>
      </c>
      <c r="JP280">
        <v>-1</v>
      </c>
      <c r="JQ280">
        <v>-1</v>
      </c>
      <c r="JR280">
        <v>1</v>
      </c>
      <c r="JS280">
        <v>-1</v>
      </c>
      <c r="JT280">
        <v>0</v>
      </c>
    </row>
    <row r="281" spans="1:288" x14ac:dyDescent="0.35">
      <c r="A281" t="s">
        <v>1102</v>
      </c>
      <c r="B281">
        <v>2.9999999999999996</v>
      </c>
      <c r="C281">
        <v>3.333333333333333</v>
      </c>
      <c r="D281">
        <v>3.4999999999999996</v>
      </c>
      <c r="E281">
        <v>0</v>
      </c>
      <c r="F281">
        <v>-1</v>
      </c>
      <c r="G281">
        <v>-1</v>
      </c>
      <c r="H281">
        <v>-1</v>
      </c>
      <c r="I281">
        <v>3.4999999999999996</v>
      </c>
      <c r="J281">
        <v>0.66666666666666663</v>
      </c>
      <c r="K281">
        <v>-1</v>
      </c>
      <c r="L281">
        <v>3.333333333333333</v>
      </c>
      <c r="M281">
        <v>3.333333333333333</v>
      </c>
      <c r="N281">
        <v>1.1666666666666667</v>
      </c>
      <c r="O281">
        <v>3.333333333333333</v>
      </c>
      <c r="P281">
        <v>3.4999999999999996</v>
      </c>
      <c r="Q281">
        <v>0.5</v>
      </c>
      <c r="R281">
        <v>-1</v>
      </c>
      <c r="S281">
        <v>3.4999999999999996</v>
      </c>
      <c r="T281">
        <v>3.4999999999999996</v>
      </c>
      <c r="U281">
        <v>3.4999999999999996</v>
      </c>
      <c r="V281">
        <v>2.833333333333333</v>
      </c>
      <c r="W281">
        <v>2.833333333333333</v>
      </c>
      <c r="X281">
        <v>-1</v>
      </c>
      <c r="Y281">
        <v>3.4999999999999996</v>
      </c>
      <c r="Z281">
        <v>3.4999999999999996</v>
      </c>
      <c r="AA281">
        <v>3.4999999999999996</v>
      </c>
      <c r="AB281">
        <v>2.833333333333333</v>
      </c>
      <c r="AC281">
        <v>2.833333333333333</v>
      </c>
      <c r="AD281">
        <v>1.8333333333333335</v>
      </c>
      <c r="AE281">
        <v>0.83333333333333326</v>
      </c>
      <c r="AF281">
        <v>0</v>
      </c>
      <c r="AG281">
        <v>0.33333333333333331</v>
      </c>
      <c r="AH281">
        <v>-1</v>
      </c>
      <c r="AI281">
        <v>-1</v>
      </c>
      <c r="AJ281">
        <v>-1</v>
      </c>
      <c r="AK281">
        <v>-1</v>
      </c>
      <c r="AL281">
        <v>-1</v>
      </c>
      <c r="AM281">
        <v>-1</v>
      </c>
      <c r="AN281">
        <v>2.833333333333333</v>
      </c>
      <c r="AO281">
        <v>-1</v>
      </c>
      <c r="AP281">
        <v>-1</v>
      </c>
      <c r="AQ281">
        <v>-1</v>
      </c>
      <c r="AR281">
        <v>0</v>
      </c>
      <c r="AS281">
        <v>-1</v>
      </c>
      <c r="AT281">
        <v>0.66666666666666663</v>
      </c>
      <c r="AU281">
        <v>0.66666666666666663</v>
      </c>
      <c r="AV281">
        <v>-1</v>
      </c>
      <c r="AW281">
        <v>-1</v>
      </c>
      <c r="AX281">
        <v>0</v>
      </c>
      <c r="AY281">
        <v>-1</v>
      </c>
      <c r="AZ281">
        <v>-1</v>
      </c>
      <c r="BA281">
        <v>-1</v>
      </c>
      <c r="BB281">
        <v>-1</v>
      </c>
      <c r="BC281">
        <v>-1</v>
      </c>
      <c r="BD281">
        <v>1.8333333333333335</v>
      </c>
      <c r="BE281">
        <v>1.8333333333333335</v>
      </c>
      <c r="BF281">
        <v>-1</v>
      </c>
      <c r="BG281">
        <v>1.8333333333333335</v>
      </c>
      <c r="BH281">
        <v>1.8333333333333335</v>
      </c>
      <c r="BI281">
        <v>-1</v>
      </c>
      <c r="BJ281">
        <v>2.9999999999999996</v>
      </c>
      <c r="BK281">
        <v>-1</v>
      </c>
      <c r="BL281">
        <v>1</v>
      </c>
      <c r="BM281">
        <v>0</v>
      </c>
      <c r="BN281">
        <v>-1</v>
      </c>
      <c r="BO281">
        <v>-1</v>
      </c>
      <c r="BP281">
        <v>-1</v>
      </c>
      <c r="BQ281">
        <v>-1</v>
      </c>
      <c r="BR281">
        <v>2.3333333333333335</v>
      </c>
      <c r="BS281">
        <v>0.5</v>
      </c>
      <c r="BT281">
        <v>3.333333333333333</v>
      </c>
      <c r="BU281">
        <v>-1</v>
      </c>
      <c r="BV281">
        <v>1.3333333333333335</v>
      </c>
      <c r="BW281">
        <v>-1</v>
      </c>
      <c r="BX281">
        <v>-1</v>
      </c>
      <c r="BY281">
        <v>-1</v>
      </c>
      <c r="BZ281">
        <v>0.16666666666666666</v>
      </c>
      <c r="CA281">
        <v>-1</v>
      </c>
      <c r="CB281">
        <v>1.8333333333333335</v>
      </c>
      <c r="CC281">
        <v>-1</v>
      </c>
      <c r="CD281">
        <v>1.3333333333333335</v>
      </c>
      <c r="CE281">
        <v>0.33333333333333331</v>
      </c>
      <c r="CF281">
        <v>3.333333333333333</v>
      </c>
      <c r="CG281">
        <v>0.16666666666666666</v>
      </c>
      <c r="CH281">
        <v>-1</v>
      </c>
      <c r="CI281">
        <v>-1</v>
      </c>
      <c r="CJ281">
        <v>-1</v>
      </c>
      <c r="CK281">
        <v>-1</v>
      </c>
      <c r="CL281">
        <v>2.3333333333333335</v>
      </c>
      <c r="CM281">
        <v>-1</v>
      </c>
      <c r="CN281">
        <v>-1</v>
      </c>
      <c r="CO281">
        <v>1.8333333333333335</v>
      </c>
      <c r="CP281">
        <v>-1</v>
      </c>
      <c r="CQ281">
        <v>-1</v>
      </c>
      <c r="CR281">
        <v>2.3333333333333335</v>
      </c>
      <c r="CS281">
        <v>-1</v>
      </c>
      <c r="CT281">
        <v>-1</v>
      </c>
      <c r="CU281">
        <v>2.9999999999999996</v>
      </c>
      <c r="CV281">
        <v>-1</v>
      </c>
      <c r="CW281">
        <v>-1</v>
      </c>
      <c r="CX281">
        <v>-1</v>
      </c>
      <c r="CY281">
        <v>-1</v>
      </c>
      <c r="CZ281">
        <v>-1</v>
      </c>
      <c r="DA281">
        <v>-1</v>
      </c>
      <c r="DB281">
        <v>0.5</v>
      </c>
      <c r="DC281">
        <v>-1</v>
      </c>
      <c r="DD281">
        <v>2</v>
      </c>
      <c r="DE281">
        <v>0.66666666666666663</v>
      </c>
      <c r="DF281">
        <v>0.83333333333333326</v>
      </c>
      <c r="DG281">
        <v>-1</v>
      </c>
      <c r="DH281">
        <v>1</v>
      </c>
      <c r="DI281">
        <v>1.3333333333333335</v>
      </c>
      <c r="DJ281">
        <v>-1</v>
      </c>
      <c r="DK281">
        <v>-1</v>
      </c>
      <c r="DL281">
        <v>2</v>
      </c>
      <c r="DM281">
        <v>-1</v>
      </c>
      <c r="DN281">
        <v>-1</v>
      </c>
      <c r="DO281">
        <v>0.83333333333333326</v>
      </c>
      <c r="DP281">
        <v>-1</v>
      </c>
      <c r="DQ281">
        <v>1.1666666666666667</v>
      </c>
      <c r="DR281">
        <v>3.4999999999999996</v>
      </c>
      <c r="DS281">
        <v>2.9999999999999996</v>
      </c>
      <c r="DT281">
        <v>2.3333333333333335</v>
      </c>
      <c r="DU281">
        <v>-1</v>
      </c>
      <c r="DV281">
        <v>-1</v>
      </c>
      <c r="DW281">
        <v>1.8333333333333335</v>
      </c>
      <c r="DX281">
        <v>-1</v>
      </c>
      <c r="DY281">
        <v>0.16666666666666666</v>
      </c>
      <c r="DZ281">
        <v>0.16666666666666666</v>
      </c>
      <c r="EA281">
        <v>1.8333333333333335</v>
      </c>
      <c r="EB281">
        <v>-1</v>
      </c>
      <c r="EC281">
        <v>1.8333333333333335</v>
      </c>
      <c r="ED281">
        <v>-1</v>
      </c>
      <c r="EE281">
        <v>-1</v>
      </c>
      <c r="EF281">
        <v>1.8333333333333335</v>
      </c>
      <c r="EG281">
        <v>-1</v>
      </c>
      <c r="EH281">
        <v>1.8333333333333335</v>
      </c>
      <c r="EI281">
        <v>1</v>
      </c>
      <c r="EJ281">
        <v>-1</v>
      </c>
      <c r="EK281">
        <v>-1</v>
      </c>
      <c r="EL281">
        <v>2</v>
      </c>
      <c r="EM281">
        <v>1.6666666666666667</v>
      </c>
      <c r="EN281">
        <v>-1</v>
      </c>
      <c r="EO281">
        <v>1.8333333333333335</v>
      </c>
      <c r="EP281">
        <v>2</v>
      </c>
      <c r="EQ281">
        <v>0.16666666666666666</v>
      </c>
      <c r="ER281">
        <v>-1</v>
      </c>
      <c r="ES281">
        <v>-1</v>
      </c>
      <c r="ET281">
        <v>-1</v>
      </c>
      <c r="EU281">
        <v>-1</v>
      </c>
      <c r="EV281">
        <v>-1</v>
      </c>
      <c r="EW281">
        <v>2</v>
      </c>
      <c r="EX281">
        <v>1.1666666666666667</v>
      </c>
      <c r="EY281">
        <v>2.9999999999999996</v>
      </c>
      <c r="EZ281">
        <v>1.8333333333333335</v>
      </c>
      <c r="FA281">
        <v>1.1666666666666667</v>
      </c>
      <c r="FB281">
        <v>0</v>
      </c>
      <c r="FC281">
        <v>1.8333333333333335</v>
      </c>
      <c r="FD281">
        <v>0.16666666666666666</v>
      </c>
      <c r="FE281">
        <v>3.4999999999999996</v>
      </c>
      <c r="FF281">
        <v>3.4999999999999996</v>
      </c>
      <c r="FG281">
        <v>2.9999999999999996</v>
      </c>
      <c r="FH281">
        <v>2</v>
      </c>
      <c r="FI281">
        <v>-1</v>
      </c>
      <c r="FJ281">
        <v>1.1666666666666667</v>
      </c>
      <c r="FK281">
        <v>-1</v>
      </c>
      <c r="FL281">
        <v>0.16666666666666666</v>
      </c>
      <c r="FM281">
        <v>-1</v>
      </c>
      <c r="FN281">
        <v>2.5</v>
      </c>
      <c r="FO281">
        <v>2</v>
      </c>
      <c r="FP281">
        <v>2</v>
      </c>
      <c r="FQ281">
        <v>2.5</v>
      </c>
      <c r="FR281">
        <v>2.5</v>
      </c>
      <c r="FS281">
        <v>2.5</v>
      </c>
      <c r="FT281">
        <v>2.5</v>
      </c>
      <c r="FU281">
        <v>-1</v>
      </c>
      <c r="FV281">
        <v>-1</v>
      </c>
      <c r="FW281">
        <v>1.8333333333333335</v>
      </c>
      <c r="FX281">
        <v>1.8333333333333335</v>
      </c>
      <c r="FY281">
        <v>0.83333333333333326</v>
      </c>
      <c r="FZ281">
        <v>-1</v>
      </c>
      <c r="GA281">
        <v>1.8333333333333335</v>
      </c>
      <c r="GB281">
        <v>3.4999999999999996</v>
      </c>
      <c r="GC281">
        <v>1</v>
      </c>
      <c r="GD281">
        <v>0</v>
      </c>
      <c r="GE281">
        <v>1</v>
      </c>
      <c r="GF281">
        <v>1.3333333333333335</v>
      </c>
      <c r="GG281">
        <v>0.33333333333333331</v>
      </c>
      <c r="GH281">
        <v>3.4999999999999996</v>
      </c>
      <c r="GI281">
        <v>0</v>
      </c>
      <c r="GJ281">
        <v>3.4999999999999996</v>
      </c>
      <c r="GK281">
        <v>3.4999999999999996</v>
      </c>
      <c r="GL281">
        <v>1.3333333333333335</v>
      </c>
      <c r="GM281">
        <v>0.5</v>
      </c>
      <c r="GN281">
        <v>2.5</v>
      </c>
      <c r="GO281">
        <v>2.3333333333333335</v>
      </c>
      <c r="GP281">
        <v>1.3333333333333333</v>
      </c>
      <c r="GQ281">
        <v>-1</v>
      </c>
      <c r="GR281">
        <v>-1</v>
      </c>
      <c r="GS281">
        <v>2.3333333333333335</v>
      </c>
      <c r="GT281">
        <v>2.4999999999999996</v>
      </c>
      <c r="GU281">
        <v>3.4999999999999996</v>
      </c>
      <c r="GV281">
        <v>3.4999999999999996</v>
      </c>
      <c r="GW281">
        <v>3.4999999999999996</v>
      </c>
      <c r="GX281">
        <v>3.4999999999999996</v>
      </c>
      <c r="GY281">
        <v>3.4999999999999996</v>
      </c>
      <c r="GZ281">
        <v>3.4999999999999996</v>
      </c>
      <c r="HA281">
        <v>3.4999999999999996</v>
      </c>
      <c r="HB281">
        <v>1</v>
      </c>
      <c r="HC281">
        <v>1.8333333333333335</v>
      </c>
      <c r="HD281">
        <v>3.4999999999999996</v>
      </c>
      <c r="HE281">
        <v>3.4999999999999996</v>
      </c>
      <c r="HF281">
        <v>2.9999999999999996</v>
      </c>
      <c r="HG281">
        <v>3.4999999999999996</v>
      </c>
      <c r="HH281">
        <v>3.4999999999999996</v>
      </c>
      <c r="HI281">
        <v>1</v>
      </c>
      <c r="HJ281">
        <v>1.3333333333333335</v>
      </c>
      <c r="HK281">
        <v>-1</v>
      </c>
      <c r="HL281">
        <v>0.83333333333333326</v>
      </c>
      <c r="HM281">
        <v>-1</v>
      </c>
      <c r="HN281">
        <v>-1</v>
      </c>
      <c r="HO281">
        <v>-1</v>
      </c>
      <c r="HP281">
        <v>-1</v>
      </c>
      <c r="HQ281">
        <v>-1</v>
      </c>
      <c r="HR281">
        <v>2.5</v>
      </c>
      <c r="HS281">
        <v>-1</v>
      </c>
      <c r="HT281">
        <v>3.4999999999999996</v>
      </c>
      <c r="HU281">
        <v>3.4999999999999996</v>
      </c>
      <c r="HV281">
        <v>3.4999999999999996</v>
      </c>
      <c r="HW281">
        <v>3.4999999999999996</v>
      </c>
      <c r="HX281">
        <v>3.4999999999999996</v>
      </c>
      <c r="HY281">
        <v>2.5</v>
      </c>
      <c r="HZ281">
        <v>2.5</v>
      </c>
      <c r="IA281">
        <v>1.5000000000000002</v>
      </c>
      <c r="IB281">
        <v>0.16666666666666666</v>
      </c>
      <c r="IC281">
        <v>-1</v>
      </c>
      <c r="ID281">
        <v>-1</v>
      </c>
      <c r="IE281">
        <v>2</v>
      </c>
      <c r="IF281">
        <v>1</v>
      </c>
      <c r="IG281">
        <v>-1</v>
      </c>
      <c r="IH281">
        <v>0</v>
      </c>
      <c r="II281">
        <v>1.8333333333333335</v>
      </c>
      <c r="IJ281">
        <v>0.16666666666666666</v>
      </c>
      <c r="IK281">
        <v>0</v>
      </c>
      <c r="IL281">
        <v>1</v>
      </c>
      <c r="IM281">
        <v>3.4999999999999996</v>
      </c>
      <c r="IN281">
        <v>3.4999999999999996</v>
      </c>
      <c r="IO281">
        <v>1.8333333333333335</v>
      </c>
      <c r="IP281">
        <v>1</v>
      </c>
      <c r="IQ281">
        <v>3.4999999999999996</v>
      </c>
      <c r="IR281">
        <v>1</v>
      </c>
      <c r="IS281">
        <v>2</v>
      </c>
      <c r="IT281">
        <v>1.8333333333333335</v>
      </c>
      <c r="IU281">
        <v>0</v>
      </c>
      <c r="IV281">
        <v>2.9999999999999996</v>
      </c>
      <c r="IW281">
        <v>0.83333333333333326</v>
      </c>
      <c r="IX281">
        <v>-1</v>
      </c>
      <c r="IY281">
        <v>3.4999999999999996</v>
      </c>
      <c r="IZ281">
        <v>-1</v>
      </c>
      <c r="JA281">
        <v>-1</v>
      </c>
      <c r="JB281">
        <v>-1</v>
      </c>
      <c r="JC281">
        <v>-1</v>
      </c>
      <c r="JD281">
        <v>0.5</v>
      </c>
      <c r="JE281">
        <v>-1</v>
      </c>
      <c r="JF281">
        <v>1.3333333333333335</v>
      </c>
      <c r="JG281">
        <v>-1</v>
      </c>
      <c r="JH281">
        <v>1.5000000000000002</v>
      </c>
      <c r="JI281">
        <v>-1</v>
      </c>
      <c r="JJ281">
        <v>-1</v>
      </c>
      <c r="JK281">
        <v>-1</v>
      </c>
      <c r="JL281">
        <v>0.83333333333333326</v>
      </c>
      <c r="JM281">
        <v>2.5</v>
      </c>
      <c r="JN281">
        <v>0.5</v>
      </c>
      <c r="JO281">
        <v>-1</v>
      </c>
      <c r="JP281">
        <v>2.5</v>
      </c>
      <c r="JQ281">
        <v>0.16666666666666666</v>
      </c>
      <c r="JR281">
        <v>3.333333333333333</v>
      </c>
      <c r="JS281">
        <v>2.333333333333333</v>
      </c>
      <c r="JT281">
        <v>3.4999999999999996</v>
      </c>
      <c r="JU281">
        <v>0</v>
      </c>
    </row>
    <row r="282" spans="1:288" x14ac:dyDescent="0.35">
      <c r="A282" t="s">
        <v>1103</v>
      </c>
      <c r="B282">
        <v>0.5</v>
      </c>
      <c r="C282">
        <v>0.16666666666666666</v>
      </c>
      <c r="D282">
        <v>1.5000000000000002</v>
      </c>
      <c r="E282">
        <v>-1</v>
      </c>
      <c r="F282">
        <v>-1</v>
      </c>
      <c r="G282">
        <v>-1</v>
      </c>
      <c r="H282">
        <v>-1</v>
      </c>
      <c r="I282">
        <v>1.5000000000000002</v>
      </c>
      <c r="J282">
        <v>-1</v>
      </c>
      <c r="K282">
        <v>-1</v>
      </c>
      <c r="L282">
        <v>1</v>
      </c>
      <c r="M282">
        <v>0.33333333333333331</v>
      </c>
      <c r="N282">
        <v>-1</v>
      </c>
      <c r="O282">
        <v>1</v>
      </c>
      <c r="P282">
        <v>1.5000000000000002</v>
      </c>
      <c r="Q282">
        <v>-1</v>
      </c>
      <c r="R282">
        <v>-1</v>
      </c>
      <c r="S282">
        <v>1.5000000000000002</v>
      </c>
      <c r="T282">
        <v>1.3333333333333335</v>
      </c>
      <c r="U282">
        <v>1.5000000000000002</v>
      </c>
      <c r="V282">
        <v>0</v>
      </c>
      <c r="W282">
        <v>0</v>
      </c>
      <c r="X282">
        <v>-1</v>
      </c>
      <c r="Y282">
        <v>1.5000000000000002</v>
      </c>
      <c r="Z282">
        <v>1.5000000000000002</v>
      </c>
      <c r="AA282">
        <v>1.5000000000000002</v>
      </c>
      <c r="AB282">
        <v>0.16666666666666666</v>
      </c>
      <c r="AC282">
        <v>0.16666666666666666</v>
      </c>
      <c r="AD282">
        <v>-1</v>
      </c>
      <c r="AE282">
        <v>-1</v>
      </c>
      <c r="AF282">
        <v>-1</v>
      </c>
      <c r="AG282">
        <v>-1</v>
      </c>
      <c r="AH282">
        <v>-1</v>
      </c>
      <c r="AI282">
        <v>-1</v>
      </c>
      <c r="AJ282">
        <v>-1</v>
      </c>
      <c r="AK282">
        <v>-1</v>
      </c>
      <c r="AL282">
        <v>-1</v>
      </c>
      <c r="AM282">
        <v>-1</v>
      </c>
      <c r="AN282">
        <v>1</v>
      </c>
      <c r="AO282">
        <v>-1</v>
      </c>
      <c r="AP282">
        <v>-1</v>
      </c>
      <c r="AQ282">
        <v>-1</v>
      </c>
      <c r="AR282">
        <v>-1</v>
      </c>
      <c r="AS282">
        <v>-1</v>
      </c>
      <c r="AT282">
        <v>-1</v>
      </c>
      <c r="AU282">
        <v>-1</v>
      </c>
      <c r="AV282">
        <v>-1</v>
      </c>
      <c r="AW282">
        <v>-1</v>
      </c>
      <c r="AX282">
        <v>-1</v>
      </c>
      <c r="AY282">
        <v>-1</v>
      </c>
      <c r="AZ282">
        <v>-1</v>
      </c>
      <c r="BA282">
        <v>-1</v>
      </c>
      <c r="BB282">
        <v>-1</v>
      </c>
      <c r="BC282">
        <v>-1</v>
      </c>
      <c r="BD282">
        <v>-1</v>
      </c>
      <c r="BE282">
        <v>-1</v>
      </c>
      <c r="BF282">
        <v>-1</v>
      </c>
      <c r="BG282">
        <v>-1</v>
      </c>
      <c r="BH282">
        <v>-1</v>
      </c>
      <c r="BI282">
        <v>-1</v>
      </c>
      <c r="BJ282">
        <v>1.5000000000000002</v>
      </c>
      <c r="BK282">
        <v>-1</v>
      </c>
      <c r="BL282">
        <v>-1</v>
      </c>
      <c r="BM282">
        <v>-1</v>
      </c>
      <c r="BN282">
        <v>-1</v>
      </c>
      <c r="BO282">
        <v>-1</v>
      </c>
      <c r="BP282">
        <v>-1</v>
      </c>
      <c r="BQ282">
        <v>-1</v>
      </c>
      <c r="BR282">
        <v>-1</v>
      </c>
      <c r="BS282">
        <v>-1</v>
      </c>
      <c r="BT282">
        <v>0</v>
      </c>
      <c r="BU282">
        <v>-1</v>
      </c>
      <c r="BV282">
        <v>-1</v>
      </c>
      <c r="BW282">
        <v>-1</v>
      </c>
      <c r="BX282">
        <v>-1</v>
      </c>
      <c r="BY282">
        <v>-1</v>
      </c>
      <c r="BZ282">
        <v>-1</v>
      </c>
      <c r="CA282">
        <v>-1</v>
      </c>
      <c r="CB282">
        <v>-1</v>
      </c>
      <c r="CC282">
        <v>-1</v>
      </c>
      <c r="CD282">
        <v>-1</v>
      </c>
      <c r="CE282">
        <v>-1</v>
      </c>
      <c r="CF282">
        <v>0</v>
      </c>
      <c r="CG282">
        <v>-1</v>
      </c>
      <c r="CH282">
        <v>-1</v>
      </c>
      <c r="CI282">
        <v>-1</v>
      </c>
      <c r="CJ282">
        <v>-1</v>
      </c>
      <c r="CK282">
        <v>-1</v>
      </c>
      <c r="CL282">
        <v>-1</v>
      </c>
      <c r="CM282">
        <v>-1</v>
      </c>
      <c r="CN282">
        <v>-1</v>
      </c>
      <c r="CO282">
        <v>-1</v>
      </c>
      <c r="CP282">
        <v>-1</v>
      </c>
      <c r="CQ282">
        <v>-1</v>
      </c>
      <c r="CR282">
        <v>-1</v>
      </c>
      <c r="CS282">
        <v>-1</v>
      </c>
      <c r="CT282">
        <v>-1</v>
      </c>
      <c r="CU282">
        <v>1.5000000000000002</v>
      </c>
      <c r="CV282">
        <v>-1</v>
      </c>
      <c r="CW282">
        <v>-1</v>
      </c>
      <c r="CX282">
        <v>-1</v>
      </c>
      <c r="CY282">
        <v>-1</v>
      </c>
      <c r="CZ282">
        <v>-1</v>
      </c>
      <c r="DA282">
        <v>-1</v>
      </c>
      <c r="DB282">
        <v>-1</v>
      </c>
      <c r="DC282">
        <v>-1</v>
      </c>
      <c r="DD282">
        <v>-1</v>
      </c>
      <c r="DE282">
        <v>-1</v>
      </c>
      <c r="DF282">
        <v>-1</v>
      </c>
      <c r="DG282">
        <v>-1</v>
      </c>
      <c r="DH282">
        <v>-1</v>
      </c>
      <c r="DI282">
        <v>-1</v>
      </c>
      <c r="DJ282">
        <v>-1</v>
      </c>
      <c r="DK282">
        <v>-1</v>
      </c>
      <c r="DL282">
        <v>-1</v>
      </c>
      <c r="DM282">
        <v>-1</v>
      </c>
      <c r="DN282">
        <v>-1</v>
      </c>
      <c r="DO282">
        <v>-1</v>
      </c>
      <c r="DP282">
        <v>-1</v>
      </c>
      <c r="DQ282">
        <v>-1</v>
      </c>
      <c r="DR282">
        <v>0.5</v>
      </c>
      <c r="DS282">
        <v>0.33333333333333331</v>
      </c>
      <c r="DT282">
        <v>-1</v>
      </c>
      <c r="DU282">
        <v>-1</v>
      </c>
      <c r="DV282">
        <v>-1</v>
      </c>
      <c r="DW282">
        <v>-1</v>
      </c>
      <c r="DX282">
        <v>-1</v>
      </c>
      <c r="DY282">
        <v>-1</v>
      </c>
      <c r="DZ282">
        <v>-1</v>
      </c>
      <c r="EA282">
        <v>-1</v>
      </c>
      <c r="EB282">
        <v>-1</v>
      </c>
      <c r="EC282">
        <v>-1</v>
      </c>
      <c r="ED282">
        <v>-1</v>
      </c>
      <c r="EE282">
        <v>-1</v>
      </c>
      <c r="EF282">
        <v>-1</v>
      </c>
      <c r="EG282">
        <v>-1</v>
      </c>
      <c r="EH282">
        <v>-1</v>
      </c>
      <c r="EI282">
        <v>-1</v>
      </c>
      <c r="EJ282">
        <v>-1</v>
      </c>
      <c r="EK282">
        <v>-1</v>
      </c>
      <c r="EL282">
        <v>2</v>
      </c>
      <c r="EM282">
        <v>-1</v>
      </c>
      <c r="EN282">
        <v>-1</v>
      </c>
      <c r="EO282">
        <v>-1</v>
      </c>
      <c r="EP282">
        <v>-1</v>
      </c>
      <c r="EQ282">
        <v>-1</v>
      </c>
      <c r="ER282">
        <v>-1</v>
      </c>
      <c r="ES282">
        <v>-1</v>
      </c>
      <c r="ET282">
        <v>-1</v>
      </c>
      <c r="EU282">
        <v>-1</v>
      </c>
      <c r="EV282">
        <v>-1</v>
      </c>
      <c r="EW282">
        <v>-1</v>
      </c>
      <c r="EX282">
        <v>-1</v>
      </c>
      <c r="EY282">
        <v>1.5000000000000002</v>
      </c>
      <c r="EZ282">
        <v>-1</v>
      </c>
      <c r="FA282">
        <v>-1</v>
      </c>
      <c r="FB282">
        <v>-1</v>
      </c>
      <c r="FC282">
        <v>-1</v>
      </c>
      <c r="FD282">
        <v>-1</v>
      </c>
      <c r="FE282">
        <v>1.5000000000000002</v>
      </c>
      <c r="FF282">
        <v>1.5000000000000002</v>
      </c>
      <c r="FG282">
        <v>1.5000000000000002</v>
      </c>
      <c r="FH282">
        <v>2</v>
      </c>
      <c r="FI282">
        <v>-1</v>
      </c>
      <c r="FJ282">
        <v>-1</v>
      </c>
      <c r="FK282">
        <v>-1</v>
      </c>
      <c r="FL282">
        <v>-1</v>
      </c>
      <c r="FM282">
        <v>-1</v>
      </c>
      <c r="FN282">
        <v>0</v>
      </c>
      <c r="FO282">
        <v>2</v>
      </c>
      <c r="FP282">
        <v>2</v>
      </c>
      <c r="FQ282">
        <v>0</v>
      </c>
      <c r="FR282">
        <v>0</v>
      </c>
      <c r="FS282">
        <v>0</v>
      </c>
      <c r="FT282">
        <v>0</v>
      </c>
      <c r="FU282">
        <v>-1</v>
      </c>
      <c r="FV282">
        <v>-1</v>
      </c>
      <c r="FW282">
        <v>-1</v>
      </c>
      <c r="FX282">
        <v>-1</v>
      </c>
      <c r="FY282">
        <v>-1</v>
      </c>
      <c r="FZ282">
        <v>-1</v>
      </c>
      <c r="GA282">
        <v>-1</v>
      </c>
      <c r="GB282">
        <v>1.5000000000000002</v>
      </c>
      <c r="GC282">
        <v>-1</v>
      </c>
      <c r="GD282">
        <v>-1</v>
      </c>
      <c r="GE282">
        <v>-1</v>
      </c>
      <c r="GF282">
        <v>-1</v>
      </c>
      <c r="GG282">
        <v>-1</v>
      </c>
      <c r="GH282">
        <v>1.5000000000000002</v>
      </c>
      <c r="GI282">
        <v>-1</v>
      </c>
      <c r="GJ282">
        <v>1.5000000000000002</v>
      </c>
      <c r="GK282">
        <v>1.5000000000000002</v>
      </c>
      <c r="GL282">
        <v>-1</v>
      </c>
      <c r="GM282">
        <v>-1</v>
      </c>
      <c r="GN282">
        <v>-1</v>
      </c>
      <c r="GO282">
        <v>-1</v>
      </c>
      <c r="GP282">
        <v>-1</v>
      </c>
      <c r="GQ282">
        <v>-1</v>
      </c>
      <c r="GR282">
        <v>-1</v>
      </c>
      <c r="GS282">
        <v>-1</v>
      </c>
      <c r="GT282">
        <v>1.5000000000000002</v>
      </c>
      <c r="GU282">
        <v>1.5000000000000002</v>
      </c>
      <c r="GV282">
        <v>1.5000000000000002</v>
      </c>
      <c r="GW282">
        <v>1.5000000000000002</v>
      </c>
      <c r="GX282">
        <v>1.5000000000000002</v>
      </c>
      <c r="GY282">
        <v>1.5000000000000002</v>
      </c>
      <c r="GZ282">
        <v>0.33333333333333331</v>
      </c>
      <c r="HA282">
        <v>1.3333333333333335</v>
      </c>
      <c r="HB282">
        <v>-1</v>
      </c>
      <c r="HC282">
        <v>-1</v>
      </c>
      <c r="HD282">
        <v>1.5000000000000002</v>
      </c>
      <c r="HE282">
        <v>1.5000000000000002</v>
      </c>
      <c r="HF282">
        <v>1.3333333333333335</v>
      </c>
      <c r="HG282">
        <v>1.5000000000000002</v>
      </c>
      <c r="HH282">
        <v>1.5000000000000002</v>
      </c>
      <c r="HI282">
        <v>-1</v>
      </c>
      <c r="HJ282">
        <v>-1</v>
      </c>
      <c r="HK282">
        <v>-1</v>
      </c>
      <c r="HL282">
        <v>-1</v>
      </c>
      <c r="HM282">
        <v>-1</v>
      </c>
      <c r="HN282">
        <v>-1</v>
      </c>
      <c r="HO282">
        <v>-1</v>
      </c>
      <c r="HP282">
        <v>-1</v>
      </c>
      <c r="HQ282">
        <v>-1</v>
      </c>
      <c r="HR282">
        <v>-1</v>
      </c>
      <c r="HS282">
        <v>-1</v>
      </c>
      <c r="HT282">
        <v>1.5000000000000002</v>
      </c>
      <c r="HU282">
        <v>0.5</v>
      </c>
      <c r="HV282">
        <v>1.5000000000000002</v>
      </c>
      <c r="HW282">
        <v>1.5000000000000002</v>
      </c>
      <c r="HX282">
        <v>1.5000000000000002</v>
      </c>
      <c r="HY282">
        <v>-1</v>
      </c>
      <c r="HZ282">
        <v>-1</v>
      </c>
      <c r="IA282">
        <v>-1</v>
      </c>
      <c r="IB282">
        <v>-1</v>
      </c>
      <c r="IC282">
        <v>-1</v>
      </c>
      <c r="ID282">
        <v>-1</v>
      </c>
      <c r="IE282">
        <v>-1</v>
      </c>
      <c r="IF282">
        <v>-1</v>
      </c>
      <c r="IG282">
        <v>-1</v>
      </c>
      <c r="IH282">
        <v>-1</v>
      </c>
      <c r="II282">
        <v>-1</v>
      </c>
      <c r="IJ282">
        <v>-1</v>
      </c>
      <c r="IK282">
        <v>-1</v>
      </c>
      <c r="IL282">
        <v>-1</v>
      </c>
      <c r="IM282">
        <v>1.5000000000000002</v>
      </c>
      <c r="IN282">
        <v>1.5000000000000002</v>
      </c>
      <c r="IO282">
        <v>-1</v>
      </c>
      <c r="IP282">
        <v>-1</v>
      </c>
      <c r="IQ282">
        <v>2.4999999999999996</v>
      </c>
      <c r="IR282">
        <v>-1</v>
      </c>
      <c r="IS282">
        <v>-1</v>
      </c>
      <c r="IT282">
        <v>-1</v>
      </c>
      <c r="IU282">
        <v>-1</v>
      </c>
      <c r="IV282">
        <v>1.5000000000000002</v>
      </c>
      <c r="IW282">
        <v>-1</v>
      </c>
      <c r="IX282">
        <v>-1</v>
      </c>
      <c r="IY282">
        <v>1.5000000000000002</v>
      </c>
      <c r="IZ282">
        <v>-1</v>
      </c>
      <c r="JA282">
        <v>-1</v>
      </c>
      <c r="JB282">
        <v>-1</v>
      </c>
      <c r="JC282">
        <v>-1</v>
      </c>
      <c r="JD282">
        <v>-1</v>
      </c>
      <c r="JE282">
        <v>-1</v>
      </c>
      <c r="JF282">
        <v>-1</v>
      </c>
      <c r="JG282">
        <v>-1</v>
      </c>
      <c r="JH282">
        <v>-1</v>
      </c>
      <c r="JI282">
        <v>-1</v>
      </c>
      <c r="JJ282">
        <v>-1</v>
      </c>
      <c r="JK282">
        <v>-1</v>
      </c>
      <c r="JL282">
        <v>-1</v>
      </c>
      <c r="JM282">
        <v>-1</v>
      </c>
      <c r="JN282">
        <v>-1</v>
      </c>
      <c r="JO282">
        <v>-1</v>
      </c>
      <c r="JP282">
        <v>0</v>
      </c>
      <c r="JQ282">
        <v>-1</v>
      </c>
      <c r="JR282">
        <v>1</v>
      </c>
      <c r="JS282">
        <v>0</v>
      </c>
      <c r="JT282">
        <v>1.5000000000000002</v>
      </c>
      <c r="JU282">
        <v>-1</v>
      </c>
      <c r="JV282">
        <v>0</v>
      </c>
    </row>
    <row r="283" spans="1:288" x14ac:dyDescent="0.35">
      <c r="A283" t="s">
        <v>1104</v>
      </c>
      <c r="B283">
        <v>3.4999999999999996</v>
      </c>
      <c r="C283">
        <v>3.9999999999999996</v>
      </c>
      <c r="D283">
        <v>3.9999999999999996</v>
      </c>
      <c r="E283">
        <v>1.5000000000000002</v>
      </c>
      <c r="F283">
        <v>2</v>
      </c>
      <c r="G283">
        <v>2</v>
      </c>
      <c r="H283">
        <v>1.5000000000000002</v>
      </c>
      <c r="I283">
        <v>3.9999999999999996</v>
      </c>
      <c r="J283">
        <v>2.5</v>
      </c>
      <c r="K283">
        <v>-1</v>
      </c>
      <c r="L283">
        <v>3.9999999999999996</v>
      </c>
      <c r="M283">
        <v>3.9999999999999996</v>
      </c>
      <c r="N283">
        <v>2.4999999999999996</v>
      </c>
      <c r="O283">
        <v>3.9999999999999996</v>
      </c>
      <c r="P283">
        <v>3.9999999999999996</v>
      </c>
      <c r="Q283">
        <v>2</v>
      </c>
      <c r="R283">
        <v>0.5</v>
      </c>
      <c r="S283">
        <v>3.9999999999999996</v>
      </c>
      <c r="T283">
        <v>3.9999999999999996</v>
      </c>
      <c r="U283">
        <v>3.9999999999999996</v>
      </c>
      <c r="V283">
        <v>3.4999999999999996</v>
      </c>
      <c r="W283">
        <v>2.9999999999999996</v>
      </c>
      <c r="X283">
        <v>1</v>
      </c>
      <c r="Y283">
        <v>3.9999999999999996</v>
      </c>
      <c r="Z283">
        <v>3.9999999999999996</v>
      </c>
      <c r="AA283">
        <v>3.9999999999999996</v>
      </c>
      <c r="AB283">
        <v>3.4999999999999996</v>
      </c>
      <c r="AC283">
        <v>3.4999999999999996</v>
      </c>
      <c r="AD283">
        <v>3.4999999999999996</v>
      </c>
      <c r="AE283">
        <v>2.5</v>
      </c>
      <c r="AF283">
        <v>1.5000000000000002</v>
      </c>
      <c r="AG283">
        <v>1.5000000000000002</v>
      </c>
      <c r="AH283">
        <v>-1</v>
      </c>
      <c r="AI283">
        <v>0.99999999999999989</v>
      </c>
      <c r="AJ283">
        <v>0.99999999999999989</v>
      </c>
      <c r="AK283">
        <v>-1</v>
      </c>
      <c r="AL283">
        <v>-1</v>
      </c>
      <c r="AM283">
        <v>-1</v>
      </c>
      <c r="AN283">
        <v>3.4999999999999996</v>
      </c>
      <c r="AO283">
        <v>-1</v>
      </c>
      <c r="AP283">
        <v>-1</v>
      </c>
      <c r="AQ283">
        <v>-1</v>
      </c>
      <c r="AR283">
        <v>1.5000000000000002</v>
      </c>
      <c r="AS283">
        <v>-1</v>
      </c>
      <c r="AT283">
        <v>2.5</v>
      </c>
      <c r="AU283">
        <v>2.5</v>
      </c>
      <c r="AV283">
        <v>-1</v>
      </c>
      <c r="AW283">
        <v>1.5000000000000002</v>
      </c>
      <c r="AX283">
        <v>2</v>
      </c>
      <c r="AY283">
        <v>-1</v>
      </c>
      <c r="AZ283">
        <v>-1</v>
      </c>
      <c r="BA283">
        <v>-1</v>
      </c>
      <c r="BB283">
        <v>-1</v>
      </c>
      <c r="BC283">
        <v>-1</v>
      </c>
      <c r="BD283">
        <v>3.4999999999999996</v>
      </c>
      <c r="BE283">
        <v>3.4999999999999996</v>
      </c>
      <c r="BF283">
        <v>-1</v>
      </c>
      <c r="BG283">
        <v>3.4999999999999996</v>
      </c>
      <c r="BH283">
        <v>3.4999999999999996</v>
      </c>
      <c r="BI283">
        <v>-1</v>
      </c>
      <c r="BJ283">
        <v>3.4999999999999996</v>
      </c>
      <c r="BK283">
        <v>0.5</v>
      </c>
      <c r="BL283">
        <v>3</v>
      </c>
      <c r="BM283">
        <v>1.5000000000000002</v>
      </c>
      <c r="BN283">
        <v>1.5000000000000002</v>
      </c>
      <c r="BO283">
        <v>1.5000000000000002</v>
      </c>
      <c r="BP283">
        <v>-1</v>
      </c>
      <c r="BQ283">
        <v>-1</v>
      </c>
      <c r="BR283">
        <v>3.9999999999999996</v>
      </c>
      <c r="BS283">
        <v>2.5</v>
      </c>
      <c r="BT283">
        <v>3.9999999999999996</v>
      </c>
      <c r="BU283">
        <v>-1</v>
      </c>
      <c r="BV283">
        <v>2.4999999999999996</v>
      </c>
      <c r="BW283">
        <v>-1</v>
      </c>
      <c r="BX283">
        <v>-1</v>
      </c>
      <c r="BY283">
        <v>-1</v>
      </c>
      <c r="BZ283">
        <v>1.5000000000000002</v>
      </c>
      <c r="CA283">
        <v>1.3333333333333335</v>
      </c>
      <c r="CB283">
        <v>3.4999999999999996</v>
      </c>
      <c r="CC283">
        <v>0.5</v>
      </c>
      <c r="CD283">
        <v>2.9999999999999996</v>
      </c>
      <c r="CE283">
        <v>2</v>
      </c>
      <c r="CF283">
        <v>3.9999999999999996</v>
      </c>
      <c r="CG283">
        <v>1.5000000000000002</v>
      </c>
      <c r="CH283">
        <v>0.33333333333333331</v>
      </c>
      <c r="CI283">
        <v>0.5</v>
      </c>
      <c r="CJ283">
        <v>1.5000000000000002</v>
      </c>
      <c r="CK283">
        <v>-1</v>
      </c>
      <c r="CL283">
        <v>3.9999999999999996</v>
      </c>
      <c r="CM283">
        <v>-1</v>
      </c>
      <c r="CN283">
        <v>-1</v>
      </c>
      <c r="CO283">
        <v>3.4999999999999996</v>
      </c>
      <c r="CP283">
        <v>0</v>
      </c>
      <c r="CQ283">
        <v>1.5000000000000002</v>
      </c>
      <c r="CR283">
        <v>3.9999999999999996</v>
      </c>
      <c r="CS283">
        <v>-1</v>
      </c>
      <c r="CT283">
        <v>-1</v>
      </c>
      <c r="CU283">
        <v>3.4999999999999996</v>
      </c>
      <c r="CV283">
        <v>2.5</v>
      </c>
      <c r="CW283">
        <v>-1</v>
      </c>
      <c r="CX283">
        <v>-1</v>
      </c>
      <c r="CY283">
        <v>1</v>
      </c>
      <c r="CZ283">
        <v>-1</v>
      </c>
      <c r="DA283">
        <v>-1</v>
      </c>
      <c r="DB283">
        <v>2.5</v>
      </c>
      <c r="DC283">
        <v>0.5</v>
      </c>
      <c r="DD283">
        <v>3.4999999999999996</v>
      </c>
      <c r="DE283">
        <v>2</v>
      </c>
      <c r="DF283">
        <v>2.5</v>
      </c>
      <c r="DG283">
        <v>-1</v>
      </c>
      <c r="DH283">
        <v>2.5</v>
      </c>
      <c r="DI283">
        <v>2.9999999999999996</v>
      </c>
      <c r="DJ283">
        <v>-1</v>
      </c>
      <c r="DK283">
        <v>-1</v>
      </c>
      <c r="DL283">
        <v>3.4999999999999996</v>
      </c>
      <c r="DM283">
        <v>0.99999999999999989</v>
      </c>
      <c r="DN283">
        <v>0.5</v>
      </c>
      <c r="DO283">
        <v>2.5</v>
      </c>
      <c r="DP283">
        <v>1.5000000000000002</v>
      </c>
      <c r="DQ283">
        <v>2.9999999999999996</v>
      </c>
      <c r="DR283">
        <v>3.9999999999999996</v>
      </c>
      <c r="DS283">
        <v>3.4999999999999996</v>
      </c>
      <c r="DT283">
        <v>3.9999999999999996</v>
      </c>
      <c r="DU283">
        <v>1.3333333333333335</v>
      </c>
      <c r="DV283">
        <v>1.5000000000000002</v>
      </c>
      <c r="DW283">
        <v>3.4999999999999996</v>
      </c>
      <c r="DX283">
        <v>1.3333333333333335</v>
      </c>
      <c r="DY283">
        <v>2</v>
      </c>
      <c r="DZ283">
        <v>1.5000000000000002</v>
      </c>
      <c r="EA283">
        <v>3.4999999999999996</v>
      </c>
      <c r="EB283">
        <v>-1</v>
      </c>
      <c r="EC283">
        <v>3.4999999999999996</v>
      </c>
      <c r="ED283">
        <v>2</v>
      </c>
      <c r="EE283">
        <v>1</v>
      </c>
      <c r="EF283">
        <v>3.4999999999999996</v>
      </c>
      <c r="EG283">
        <v>0.5</v>
      </c>
      <c r="EH283">
        <v>3.4999999999999996</v>
      </c>
      <c r="EI283">
        <v>2.4999999999999996</v>
      </c>
      <c r="EJ283">
        <v>0.5</v>
      </c>
      <c r="EK283">
        <v>-1</v>
      </c>
      <c r="EL283">
        <v>2.333333333333333</v>
      </c>
      <c r="EM283">
        <v>3.4999999999999996</v>
      </c>
      <c r="EN283">
        <v>-1</v>
      </c>
      <c r="EO283">
        <v>3.4999999999999996</v>
      </c>
      <c r="EP283">
        <v>3.4999999999999996</v>
      </c>
      <c r="EQ283">
        <v>2</v>
      </c>
      <c r="ER283">
        <v>-1</v>
      </c>
      <c r="ES283">
        <v>-1</v>
      </c>
      <c r="ET283">
        <v>-1</v>
      </c>
      <c r="EU283">
        <v>-1</v>
      </c>
      <c r="EV283">
        <v>-1</v>
      </c>
      <c r="EW283">
        <v>3.4999999999999996</v>
      </c>
      <c r="EX283">
        <v>2.4999999999999996</v>
      </c>
      <c r="EY283">
        <v>3.4999999999999996</v>
      </c>
      <c r="EZ283">
        <v>2.9999999999999996</v>
      </c>
      <c r="FA283">
        <v>2.4999999999999996</v>
      </c>
      <c r="FB283">
        <v>1.5000000000000002</v>
      </c>
      <c r="FC283">
        <v>3.4999999999999996</v>
      </c>
      <c r="FD283">
        <v>2</v>
      </c>
      <c r="FE283">
        <v>3.9999999999999996</v>
      </c>
      <c r="FF283">
        <v>3.9999999999999996</v>
      </c>
      <c r="FG283">
        <v>3.4999999999999996</v>
      </c>
      <c r="FH283">
        <v>2.333333333333333</v>
      </c>
      <c r="FI283">
        <v>-1</v>
      </c>
      <c r="FJ283">
        <v>2.4999999999999996</v>
      </c>
      <c r="FK283">
        <v>0.33333333333333331</v>
      </c>
      <c r="FL283">
        <v>1.5000000000000002</v>
      </c>
      <c r="FM283">
        <v>0.5</v>
      </c>
      <c r="FN283">
        <v>3.4999999999999996</v>
      </c>
      <c r="FO283">
        <v>2.333333333333333</v>
      </c>
      <c r="FP283">
        <v>2.9999999999999996</v>
      </c>
      <c r="FQ283">
        <v>3.4999999999999996</v>
      </c>
      <c r="FR283">
        <v>3.4999999999999996</v>
      </c>
      <c r="FS283">
        <v>3.4999999999999996</v>
      </c>
      <c r="FT283">
        <v>3.4999999999999996</v>
      </c>
      <c r="FU283">
        <v>2</v>
      </c>
      <c r="FV283">
        <v>1.5000000000000002</v>
      </c>
      <c r="FW283">
        <v>3.4999999999999996</v>
      </c>
      <c r="FX283">
        <v>3.4999999999999996</v>
      </c>
      <c r="FY283">
        <v>2.5</v>
      </c>
      <c r="FZ283">
        <v>1.5000000000000002</v>
      </c>
      <c r="GA283">
        <v>3.4999999999999996</v>
      </c>
      <c r="GB283">
        <v>3.9999999999999996</v>
      </c>
      <c r="GC283">
        <v>2.4999999999999996</v>
      </c>
      <c r="GD283">
        <v>1.5000000000000002</v>
      </c>
      <c r="GE283">
        <v>2.4999999999999996</v>
      </c>
      <c r="GF283">
        <v>2.4999999999999996</v>
      </c>
      <c r="GG283">
        <v>1.5000000000000002</v>
      </c>
      <c r="GH283">
        <v>3.9999999999999996</v>
      </c>
      <c r="GI283">
        <v>1.5000000000000002</v>
      </c>
      <c r="GJ283">
        <v>3.9999999999999996</v>
      </c>
      <c r="GK283">
        <v>3.9999999999999996</v>
      </c>
      <c r="GL283">
        <v>2.4999999999999996</v>
      </c>
      <c r="GM283">
        <v>2</v>
      </c>
      <c r="GN283">
        <v>3.9999999999999996</v>
      </c>
      <c r="GO283">
        <v>3.9999999999999996</v>
      </c>
      <c r="GP283">
        <v>3</v>
      </c>
      <c r="GQ283">
        <v>1.5000000000000002</v>
      </c>
      <c r="GR283">
        <v>-1</v>
      </c>
      <c r="GS283">
        <v>3.4999999999999996</v>
      </c>
      <c r="GT283">
        <v>2.9999999999999996</v>
      </c>
      <c r="GU283">
        <v>3.9999999999999996</v>
      </c>
      <c r="GV283">
        <v>3.9999999999999996</v>
      </c>
      <c r="GW283">
        <v>3.9999999999999996</v>
      </c>
      <c r="GX283">
        <v>3.9999999999999996</v>
      </c>
      <c r="GY283">
        <v>3.9999999999999996</v>
      </c>
      <c r="GZ283">
        <v>3.9999999999999996</v>
      </c>
      <c r="HA283">
        <v>3.9999999999999996</v>
      </c>
      <c r="HB283">
        <v>2.4999999999999996</v>
      </c>
      <c r="HC283">
        <v>3.4999999999999996</v>
      </c>
      <c r="HD283">
        <v>3.9999999999999996</v>
      </c>
      <c r="HE283">
        <v>3.9999999999999996</v>
      </c>
      <c r="HF283">
        <v>3.4999999999999996</v>
      </c>
      <c r="HG283">
        <v>3.9999999999999996</v>
      </c>
      <c r="HH283">
        <v>3.9999999999999996</v>
      </c>
      <c r="HI283">
        <v>2.4999999999999996</v>
      </c>
      <c r="HJ283">
        <v>2.9999999999999996</v>
      </c>
      <c r="HK283">
        <v>-1</v>
      </c>
      <c r="HL283">
        <v>2.5</v>
      </c>
      <c r="HM283">
        <v>-1</v>
      </c>
      <c r="HN283">
        <v>0.99999999999999989</v>
      </c>
      <c r="HO283">
        <v>0.99999999999999989</v>
      </c>
      <c r="HP283">
        <v>-1</v>
      </c>
      <c r="HQ283">
        <v>0.33333333333333331</v>
      </c>
      <c r="HR283">
        <v>3.9999999999999996</v>
      </c>
      <c r="HS283">
        <v>0</v>
      </c>
      <c r="HT283">
        <v>3.9999999999999996</v>
      </c>
      <c r="HU283">
        <v>3.9999999999999996</v>
      </c>
      <c r="HV283">
        <v>3.9999999999999996</v>
      </c>
      <c r="HW283">
        <v>3.9999999999999996</v>
      </c>
      <c r="HX283">
        <v>3.9999999999999996</v>
      </c>
      <c r="HY283">
        <v>3.9999999999999996</v>
      </c>
      <c r="HZ283">
        <v>3.9999999999999996</v>
      </c>
      <c r="IA283">
        <v>2.9999999999999996</v>
      </c>
      <c r="IB283">
        <v>1.5000000000000002</v>
      </c>
      <c r="IC283">
        <v>1</v>
      </c>
      <c r="ID283">
        <v>-1</v>
      </c>
      <c r="IE283">
        <v>3.4999999999999996</v>
      </c>
      <c r="IF283">
        <v>2.5</v>
      </c>
      <c r="IG283">
        <v>1</v>
      </c>
      <c r="IH283">
        <v>1.5000000000000002</v>
      </c>
      <c r="II283">
        <v>2.9999999999999996</v>
      </c>
      <c r="IJ283">
        <v>1.5000000000000002</v>
      </c>
      <c r="IK283">
        <v>1.5000000000000002</v>
      </c>
      <c r="IL283">
        <v>2.4999999999999996</v>
      </c>
      <c r="IM283">
        <v>3.9999999999999996</v>
      </c>
      <c r="IN283">
        <v>3.9999999999999996</v>
      </c>
      <c r="IO283">
        <v>2.9999999999999996</v>
      </c>
      <c r="IP283">
        <v>2.4999999999999996</v>
      </c>
      <c r="IQ283">
        <v>3.9999999999999996</v>
      </c>
      <c r="IR283">
        <v>2.4999999999999996</v>
      </c>
      <c r="IS283">
        <v>3.4999999999999996</v>
      </c>
      <c r="IT283">
        <v>3.4999999999999996</v>
      </c>
      <c r="IU283">
        <v>1.5000000000000002</v>
      </c>
      <c r="IV283">
        <v>3.4999999999999996</v>
      </c>
      <c r="IW283">
        <v>2.5</v>
      </c>
      <c r="IX283">
        <v>0.5</v>
      </c>
      <c r="IY283">
        <v>3.9999999999999996</v>
      </c>
      <c r="IZ283">
        <v>1.5000000000000002</v>
      </c>
      <c r="JA283">
        <v>-1</v>
      </c>
      <c r="JB283">
        <v>0.5</v>
      </c>
      <c r="JC283">
        <v>1.5</v>
      </c>
      <c r="JD283">
        <v>2.5</v>
      </c>
      <c r="JE283">
        <v>0.5</v>
      </c>
      <c r="JF283">
        <v>2.9999999999999996</v>
      </c>
      <c r="JG283">
        <v>0</v>
      </c>
      <c r="JH283">
        <v>2.9999999999999996</v>
      </c>
      <c r="JI283">
        <v>0.33333333333333331</v>
      </c>
      <c r="JJ283">
        <v>0.5</v>
      </c>
      <c r="JK283">
        <v>-1</v>
      </c>
      <c r="JL283">
        <v>2.5</v>
      </c>
      <c r="JM283">
        <v>3.9999999999999996</v>
      </c>
      <c r="JN283">
        <v>2</v>
      </c>
      <c r="JO283">
        <v>-1</v>
      </c>
      <c r="JP283">
        <v>3.4999999999999996</v>
      </c>
      <c r="JQ283">
        <v>1.5000000000000002</v>
      </c>
      <c r="JR283">
        <v>3.9999999999999996</v>
      </c>
      <c r="JS283">
        <v>2.9999999999999996</v>
      </c>
      <c r="JT283">
        <v>3.9999999999999996</v>
      </c>
      <c r="JU283">
        <v>2</v>
      </c>
      <c r="JV283">
        <v>3.9999999999999996</v>
      </c>
      <c r="JW283">
        <v>0</v>
      </c>
    </row>
    <row r="284" spans="1:288" x14ac:dyDescent="0.35">
      <c r="A284" t="s">
        <v>1105</v>
      </c>
      <c r="B284">
        <v>3.4999999999999996</v>
      </c>
      <c r="C284">
        <v>3.9999999999999996</v>
      </c>
      <c r="D284">
        <v>3.9999999999999996</v>
      </c>
      <c r="E284">
        <v>1.5000000000000002</v>
      </c>
      <c r="F284">
        <v>0.99999999999999989</v>
      </c>
      <c r="G284">
        <v>1</v>
      </c>
      <c r="H284">
        <v>0.5</v>
      </c>
      <c r="I284">
        <v>3.9999999999999996</v>
      </c>
      <c r="J284">
        <v>2.5</v>
      </c>
      <c r="K284">
        <v>-1</v>
      </c>
      <c r="L284">
        <v>3.9999999999999996</v>
      </c>
      <c r="M284">
        <v>3.9999999999999996</v>
      </c>
      <c r="N284">
        <v>1.5000000000000002</v>
      </c>
      <c r="O284">
        <v>3.9999999999999996</v>
      </c>
      <c r="P284">
        <v>3.9999999999999996</v>
      </c>
      <c r="Q284">
        <v>2</v>
      </c>
      <c r="R284">
        <v>-1</v>
      </c>
      <c r="S284">
        <v>3.9999999999999996</v>
      </c>
      <c r="T284">
        <v>3.9999999999999996</v>
      </c>
      <c r="U284">
        <v>3.9999999999999996</v>
      </c>
      <c r="V284">
        <v>3.4999999999999996</v>
      </c>
      <c r="W284">
        <v>2.9999999999999996</v>
      </c>
      <c r="X284">
        <v>0</v>
      </c>
      <c r="Y284">
        <v>3.9999999999999996</v>
      </c>
      <c r="Z284">
        <v>3.9999999999999996</v>
      </c>
      <c r="AA284">
        <v>3.9999999999999996</v>
      </c>
      <c r="AB284">
        <v>3.4999999999999996</v>
      </c>
      <c r="AC284">
        <v>3.4999999999999996</v>
      </c>
      <c r="AD284">
        <v>3.4999999999999996</v>
      </c>
      <c r="AE284">
        <v>2.5</v>
      </c>
      <c r="AF284">
        <v>1.5000000000000002</v>
      </c>
      <c r="AG284">
        <v>1.5000000000000002</v>
      </c>
      <c r="AH284">
        <v>-1</v>
      </c>
      <c r="AI284">
        <v>-1</v>
      </c>
      <c r="AJ284">
        <v>-1</v>
      </c>
      <c r="AK284">
        <v>-1</v>
      </c>
      <c r="AL284">
        <v>-1</v>
      </c>
      <c r="AM284">
        <v>-1</v>
      </c>
      <c r="AN284">
        <v>3.4999999999999996</v>
      </c>
      <c r="AO284">
        <v>-1</v>
      </c>
      <c r="AP284">
        <v>-1</v>
      </c>
      <c r="AQ284">
        <v>-1</v>
      </c>
      <c r="AR284">
        <v>1.5000000000000002</v>
      </c>
      <c r="AS284">
        <v>-1</v>
      </c>
      <c r="AT284">
        <v>2.5</v>
      </c>
      <c r="AU284">
        <v>2.5</v>
      </c>
      <c r="AV284">
        <v>-1</v>
      </c>
      <c r="AW284">
        <v>0.5</v>
      </c>
      <c r="AX284">
        <v>2</v>
      </c>
      <c r="AY284">
        <v>-1</v>
      </c>
      <c r="AZ284">
        <v>-1</v>
      </c>
      <c r="BA284">
        <v>-1</v>
      </c>
      <c r="BB284">
        <v>-1</v>
      </c>
      <c r="BC284">
        <v>-1</v>
      </c>
      <c r="BD284">
        <v>2.5</v>
      </c>
      <c r="BE284">
        <v>3.4999999999999996</v>
      </c>
      <c r="BF284">
        <v>-1</v>
      </c>
      <c r="BG284">
        <v>3.4999999999999996</v>
      </c>
      <c r="BH284">
        <v>3.4999999999999996</v>
      </c>
      <c r="BI284">
        <v>-1</v>
      </c>
      <c r="BJ284">
        <v>3.4999999999999996</v>
      </c>
      <c r="BK284">
        <v>-1</v>
      </c>
      <c r="BL284">
        <v>3</v>
      </c>
      <c r="BM284">
        <v>1.5000000000000002</v>
      </c>
      <c r="BN284">
        <v>0.5</v>
      </c>
      <c r="BO284">
        <v>0.5</v>
      </c>
      <c r="BP284">
        <v>-1</v>
      </c>
      <c r="BQ284">
        <v>-1</v>
      </c>
      <c r="BR284">
        <v>3</v>
      </c>
      <c r="BS284">
        <v>2.5</v>
      </c>
      <c r="BT284">
        <v>3.9999999999999996</v>
      </c>
      <c r="BU284">
        <v>-1</v>
      </c>
      <c r="BV284">
        <v>1.5000000000000002</v>
      </c>
      <c r="BW284">
        <v>-1</v>
      </c>
      <c r="BX284">
        <v>-1</v>
      </c>
      <c r="BY284">
        <v>-1</v>
      </c>
      <c r="BZ284">
        <v>1.5000000000000002</v>
      </c>
      <c r="CA284">
        <v>0.33333333333333331</v>
      </c>
      <c r="CB284">
        <v>3.4999999999999996</v>
      </c>
      <c r="CC284">
        <v>-1</v>
      </c>
      <c r="CD284">
        <v>2.9999999999999996</v>
      </c>
      <c r="CE284">
        <v>2</v>
      </c>
      <c r="CF284">
        <v>3.9999999999999996</v>
      </c>
      <c r="CG284">
        <v>1.5000000000000002</v>
      </c>
      <c r="CH284">
        <v>-1</v>
      </c>
      <c r="CI284">
        <v>-1</v>
      </c>
      <c r="CJ284">
        <v>0.5</v>
      </c>
      <c r="CK284">
        <v>-1</v>
      </c>
      <c r="CL284">
        <v>3</v>
      </c>
      <c r="CM284">
        <v>-1</v>
      </c>
      <c r="CN284">
        <v>-1</v>
      </c>
      <c r="CO284">
        <v>2.5</v>
      </c>
      <c r="CP284">
        <v>-1</v>
      </c>
      <c r="CQ284">
        <v>0.5</v>
      </c>
      <c r="CR284">
        <v>3.9999999999999996</v>
      </c>
      <c r="CS284">
        <v>-1</v>
      </c>
      <c r="CT284">
        <v>-1</v>
      </c>
      <c r="CU284">
        <v>3.4999999999999996</v>
      </c>
      <c r="CV284">
        <v>1.5</v>
      </c>
      <c r="CW284">
        <v>-1</v>
      </c>
      <c r="CX284">
        <v>-1</v>
      </c>
      <c r="CY284">
        <v>0</v>
      </c>
      <c r="CZ284">
        <v>-1</v>
      </c>
      <c r="DA284">
        <v>-1</v>
      </c>
      <c r="DB284">
        <v>2.5</v>
      </c>
      <c r="DC284">
        <v>-1</v>
      </c>
      <c r="DD284">
        <v>3.4999999999999996</v>
      </c>
      <c r="DE284">
        <v>2</v>
      </c>
      <c r="DF284">
        <v>2.5</v>
      </c>
      <c r="DG284">
        <v>-1</v>
      </c>
      <c r="DH284">
        <v>2.5</v>
      </c>
      <c r="DI284">
        <v>2</v>
      </c>
      <c r="DJ284">
        <v>-1</v>
      </c>
      <c r="DK284">
        <v>-1</v>
      </c>
      <c r="DL284">
        <v>2.5</v>
      </c>
      <c r="DM284">
        <v>-1</v>
      </c>
      <c r="DN284">
        <v>-1</v>
      </c>
      <c r="DO284">
        <v>2.5</v>
      </c>
      <c r="DP284">
        <v>0.5</v>
      </c>
      <c r="DQ284">
        <v>2</v>
      </c>
      <c r="DR284">
        <v>3.9999999999999996</v>
      </c>
      <c r="DS284">
        <v>3.4999999999999996</v>
      </c>
      <c r="DT284">
        <v>3</v>
      </c>
      <c r="DU284">
        <v>0.33333333333333331</v>
      </c>
      <c r="DV284">
        <v>0.5</v>
      </c>
      <c r="DW284">
        <v>3.4999999999999996</v>
      </c>
      <c r="DX284">
        <v>0.33333333333333331</v>
      </c>
      <c r="DY284">
        <v>2</v>
      </c>
      <c r="DZ284">
        <v>1.5000000000000002</v>
      </c>
      <c r="EA284">
        <v>3.4999999999999996</v>
      </c>
      <c r="EB284">
        <v>-1</v>
      </c>
      <c r="EC284">
        <v>3.4999999999999996</v>
      </c>
      <c r="ED284">
        <v>0.99999999999999989</v>
      </c>
      <c r="EE284">
        <v>-1</v>
      </c>
      <c r="EF284">
        <v>3.4999999999999996</v>
      </c>
      <c r="EG284">
        <v>-1</v>
      </c>
      <c r="EH284">
        <v>3.4999999999999996</v>
      </c>
      <c r="EI284">
        <v>1.5000000000000002</v>
      </c>
      <c r="EJ284">
        <v>-1</v>
      </c>
      <c r="EK284">
        <v>-1</v>
      </c>
      <c r="EL284">
        <v>2.333333333333333</v>
      </c>
      <c r="EM284">
        <v>2.5</v>
      </c>
      <c r="EN284">
        <v>-1</v>
      </c>
      <c r="EO284">
        <v>3.4999999999999996</v>
      </c>
      <c r="EP284">
        <v>3.4999999999999996</v>
      </c>
      <c r="EQ284">
        <v>2</v>
      </c>
      <c r="ER284">
        <v>-1</v>
      </c>
      <c r="ES284">
        <v>-1</v>
      </c>
      <c r="ET284">
        <v>-1</v>
      </c>
      <c r="EU284">
        <v>-1</v>
      </c>
      <c r="EV284">
        <v>-1</v>
      </c>
      <c r="EW284">
        <v>3.4999999999999996</v>
      </c>
      <c r="EX284">
        <v>2.4999999999999996</v>
      </c>
      <c r="EY284">
        <v>3.4999999999999996</v>
      </c>
      <c r="EZ284">
        <v>2.9999999999999996</v>
      </c>
      <c r="FA284">
        <v>2.4999999999999996</v>
      </c>
      <c r="FB284">
        <v>1.5000000000000002</v>
      </c>
      <c r="FC284">
        <v>2.5</v>
      </c>
      <c r="FD284">
        <v>2</v>
      </c>
      <c r="FE284">
        <v>3.9999999999999996</v>
      </c>
      <c r="FF284">
        <v>3.9999999999999996</v>
      </c>
      <c r="FG284">
        <v>3.4999999999999996</v>
      </c>
      <c r="FH284">
        <v>2.333333333333333</v>
      </c>
      <c r="FI284">
        <v>-1</v>
      </c>
      <c r="FJ284">
        <v>2.4999999999999996</v>
      </c>
      <c r="FK284">
        <v>-1</v>
      </c>
      <c r="FL284">
        <v>1.5000000000000002</v>
      </c>
      <c r="FM284">
        <v>-1</v>
      </c>
      <c r="FN284">
        <v>3.4999999999999996</v>
      </c>
      <c r="FO284">
        <v>2.333333333333333</v>
      </c>
      <c r="FP284">
        <v>2.9999999999999996</v>
      </c>
      <c r="FQ284">
        <v>3.4999999999999996</v>
      </c>
      <c r="FR284">
        <v>3.4999999999999996</v>
      </c>
      <c r="FS284">
        <v>3.4999999999999996</v>
      </c>
      <c r="FT284">
        <v>3.4999999999999996</v>
      </c>
      <c r="FU284">
        <v>1</v>
      </c>
      <c r="FV284">
        <v>0.5</v>
      </c>
      <c r="FW284">
        <v>3.4999999999999996</v>
      </c>
      <c r="FX284">
        <v>3.4999999999999996</v>
      </c>
      <c r="FY284">
        <v>2.5</v>
      </c>
      <c r="FZ284">
        <v>0.5</v>
      </c>
      <c r="GA284">
        <v>3.4999999999999996</v>
      </c>
      <c r="GB284">
        <v>3.9999999999999996</v>
      </c>
      <c r="GC284">
        <v>2.4999999999999996</v>
      </c>
      <c r="GD284">
        <v>1.5000000000000002</v>
      </c>
      <c r="GE284">
        <v>2.4999999999999996</v>
      </c>
      <c r="GF284">
        <v>1.5000000000000002</v>
      </c>
      <c r="GG284">
        <v>1.5000000000000002</v>
      </c>
      <c r="GH284">
        <v>3.9999999999999996</v>
      </c>
      <c r="GI284">
        <v>1.5000000000000002</v>
      </c>
      <c r="GJ284">
        <v>3.9999999999999996</v>
      </c>
      <c r="GK284">
        <v>3.9999999999999996</v>
      </c>
      <c r="GL284">
        <v>2.4999999999999996</v>
      </c>
      <c r="GM284">
        <v>2</v>
      </c>
      <c r="GN284">
        <v>3.9999999999999996</v>
      </c>
      <c r="GO284">
        <v>3</v>
      </c>
      <c r="GP284">
        <v>3</v>
      </c>
      <c r="GQ284">
        <v>0.5</v>
      </c>
      <c r="GR284">
        <v>-1</v>
      </c>
      <c r="GS284">
        <v>3.4999999999999996</v>
      </c>
      <c r="GT284">
        <v>2.9999999999999996</v>
      </c>
      <c r="GU284">
        <v>3.9999999999999996</v>
      </c>
      <c r="GV284">
        <v>3.9999999999999996</v>
      </c>
      <c r="GW284">
        <v>3.9999999999999996</v>
      </c>
      <c r="GX284">
        <v>3.9999999999999996</v>
      </c>
      <c r="GY284">
        <v>3.9999999999999996</v>
      </c>
      <c r="GZ284">
        <v>3.9999999999999996</v>
      </c>
      <c r="HA284">
        <v>3.9999999999999996</v>
      </c>
      <c r="HB284">
        <v>1.5000000000000002</v>
      </c>
      <c r="HC284">
        <v>3.4999999999999996</v>
      </c>
      <c r="HD284">
        <v>3.9999999999999996</v>
      </c>
      <c r="HE284">
        <v>3.9999999999999996</v>
      </c>
      <c r="HF284">
        <v>3.4999999999999996</v>
      </c>
      <c r="HG284">
        <v>3.9999999999999996</v>
      </c>
      <c r="HH284">
        <v>3.9999999999999996</v>
      </c>
      <c r="HI284">
        <v>2.4999999999999996</v>
      </c>
      <c r="HJ284">
        <v>2.9999999999999996</v>
      </c>
      <c r="HK284">
        <v>-1</v>
      </c>
      <c r="HL284">
        <v>2.5</v>
      </c>
      <c r="HM284">
        <v>-1</v>
      </c>
      <c r="HN284">
        <v>-1</v>
      </c>
      <c r="HO284">
        <v>-1</v>
      </c>
      <c r="HP284">
        <v>-1</v>
      </c>
      <c r="HQ284">
        <v>-1</v>
      </c>
      <c r="HR284">
        <v>3.9999999999999996</v>
      </c>
      <c r="HS284">
        <v>-1</v>
      </c>
      <c r="HT284">
        <v>3.9999999999999996</v>
      </c>
      <c r="HU284">
        <v>3.9999999999999996</v>
      </c>
      <c r="HV284">
        <v>3.9999999999999996</v>
      </c>
      <c r="HW284">
        <v>3.9999999999999996</v>
      </c>
      <c r="HX284">
        <v>3.9999999999999996</v>
      </c>
      <c r="HY284">
        <v>3.9999999999999996</v>
      </c>
      <c r="HZ284">
        <v>3.9999999999999996</v>
      </c>
      <c r="IA284">
        <v>2.9999999999999996</v>
      </c>
      <c r="IB284">
        <v>1.5000000000000002</v>
      </c>
      <c r="IC284">
        <v>-1</v>
      </c>
      <c r="ID284">
        <v>-1</v>
      </c>
      <c r="IE284">
        <v>3.4999999999999996</v>
      </c>
      <c r="IF284">
        <v>2.5</v>
      </c>
      <c r="IG284">
        <v>-1</v>
      </c>
      <c r="IH284">
        <v>1.5000000000000002</v>
      </c>
      <c r="II284">
        <v>2.9999999999999996</v>
      </c>
      <c r="IJ284">
        <v>1.5000000000000002</v>
      </c>
      <c r="IK284">
        <v>1.5000000000000002</v>
      </c>
      <c r="IL284">
        <v>2.4999999999999996</v>
      </c>
      <c r="IM284">
        <v>3.9999999999999996</v>
      </c>
      <c r="IN284">
        <v>3.9999999999999996</v>
      </c>
      <c r="IO284">
        <v>2.9999999999999996</v>
      </c>
      <c r="IP284">
        <v>1.5000000000000002</v>
      </c>
      <c r="IQ284">
        <v>3.9999999999999996</v>
      </c>
      <c r="IR284">
        <v>1.5000000000000002</v>
      </c>
      <c r="IS284">
        <v>3.4999999999999996</v>
      </c>
      <c r="IT284">
        <v>3.4999999999999996</v>
      </c>
      <c r="IU284">
        <v>1.5000000000000002</v>
      </c>
      <c r="IV284">
        <v>3.4999999999999996</v>
      </c>
      <c r="IW284">
        <v>2.5</v>
      </c>
      <c r="IX284">
        <v>-1</v>
      </c>
      <c r="IY284">
        <v>3.9999999999999996</v>
      </c>
      <c r="IZ284">
        <v>0.5</v>
      </c>
      <c r="JA284">
        <v>-1</v>
      </c>
      <c r="JB284">
        <v>-1</v>
      </c>
      <c r="JC284">
        <v>-1</v>
      </c>
      <c r="JD284">
        <v>2.5</v>
      </c>
      <c r="JE284">
        <v>-1</v>
      </c>
      <c r="JF284">
        <v>2.9999999999999996</v>
      </c>
      <c r="JG284">
        <v>-1</v>
      </c>
      <c r="JH284">
        <v>2.9999999999999996</v>
      </c>
      <c r="JI284">
        <v>-1</v>
      </c>
      <c r="JJ284">
        <v>-1</v>
      </c>
      <c r="JK284">
        <v>-1</v>
      </c>
      <c r="JL284">
        <v>2.5</v>
      </c>
      <c r="JM284">
        <v>3.9999999999999996</v>
      </c>
      <c r="JN284">
        <v>2</v>
      </c>
      <c r="JO284">
        <v>-1</v>
      </c>
      <c r="JP284">
        <v>3.4999999999999996</v>
      </c>
      <c r="JQ284">
        <v>1.5000000000000002</v>
      </c>
      <c r="JR284">
        <v>3.9999999999999996</v>
      </c>
      <c r="JS284">
        <v>2.9999999999999996</v>
      </c>
      <c r="JT284">
        <v>3.9999999999999996</v>
      </c>
      <c r="JU284">
        <v>2</v>
      </c>
      <c r="JV284">
        <v>3.9999999999999996</v>
      </c>
      <c r="JW284">
        <v>-1</v>
      </c>
      <c r="JX284">
        <v>0</v>
      </c>
    </row>
    <row r="285" spans="1:288" x14ac:dyDescent="0.35">
      <c r="A285" t="s">
        <v>1106</v>
      </c>
      <c r="B285">
        <v>3.4999999999999996</v>
      </c>
      <c r="C285">
        <v>3.9999999999999996</v>
      </c>
      <c r="D285">
        <v>3.9999999999999996</v>
      </c>
      <c r="E285">
        <v>2</v>
      </c>
      <c r="F285">
        <v>1.6666666666666667</v>
      </c>
      <c r="G285">
        <v>1.5</v>
      </c>
      <c r="H285">
        <v>1</v>
      </c>
      <c r="I285">
        <v>3.9999999999999996</v>
      </c>
      <c r="J285">
        <v>3.333333333333333</v>
      </c>
      <c r="K285">
        <v>0</v>
      </c>
      <c r="L285">
        <v>3.9999999999999996</v>
      </c>
      <c r="M285">
        <v>3.9999999999999996</v>
      </c>
      <c r="N285">
        <v>2.1666666666666665</v>
      </c>
      <c r="O285">
        <v>3.9999999999999996</v>
      </c>
      <c r="P285">
        <v>3.9999999999999996</v>
      </c>
      <c r="Q285">
        <v>2.5</v>
      </c>
      <c r="R285">
        <v>1</v>
      </c>
      <c r="S285">
        <v>3.9999999999999996</v>
      </c>
      <c r="T285">
        <v>3.9999999999999996</v>
      </c>
      <c r="U285">
        <v>3.9999999999999996</v>
      </c>
      <c r="V285">
        <v>3.4999999999999996</v>
      </c>
      <c r="W285">
        <v>2.9999999999999996</v>
      </c>
      <c r="X285">
        <v>1</v>
      </c>
      <c r="Y285">
        <v>3.9999999999999996</v>
      </c>
      <c r="Z285">
        <v>3.9999999999999996</v>
      </c>
      <c r="AA285">
        <v>3.9999999999999996</v>
      </c>
      <c r="AB285">
        <v>3.4999999999999996</v>
      </c>
      <c r="AC285">
        <v>3.4999999999999996</v>
      </c>
      <c r="AD285">
        <v>3.4999999999999996</v>
      </c>
      <c r="AE285">
        <v>3.4999999999999996</v>
      </c>
      <c r="AF285">
        <v>2</v>
      </c>
      <c r="AG285">
        <v>2.333333333333333</v>
      </c>
      <c r="AH285">
        <v>0</v>
      </c>
      <c r="AI285">
        <v>1.6666666666666667</v>
      </c>
      <c r="AJ285">
        <v>1.6666666666666667</v>
      </c>
      <c r="AK285">
        <v>0.16666666666666666</v>
      </c>
      <c r="AL285">
        <v>1.8333333333333333</v>
      </c>
      <c r="AM285">
        <v>0.16666666666666666</v>
      </c>
      <c r="AN285">
        <v>3.4999999999999996</v>
      </c>
      <c r="AO285">
        <v>0</v>
      </c>
      <c r="AP285">
        <v>0</v>
      </c>
      <c r="AQ285">
        <v>0</v>
      </c>
      <c r="AR285">
        <v>2</v>
      </c>
      <c r="AS285">
        <v>0</v>
      </c>
      <c r="AT285">
        <v>3.333333333333333</v>
      </c>
      <c r="AU285">
        <v>3.333333333333333</v>
      </c>
      <c r="AV285">
        <v>0</v>
      </c>
      <c r="AW285">
        <v>1</v>
      </c>
      <c r="AX285">
        <v>2.5</v>
      </c>
      <c r="AY285">
        <v>0</v>
      </c>
      <c r="AZ285">
        <v>0</v>
      </c>
      <c r="BA285">
        <v>0</v>
      </c>
      <c r="BB285">
        <v>0</v>
      </c>
      <c r="BC285">
        <v>-1</v>
      </c>
      <c r="BD285">
        <v>3.4999999999999996</v>
      </c>
      <c r="BE285">
        <v>3.4999999999999996</v>
      </c>
      <c r="BF285">
        <v>0</v>
      </c>
      <c r="BG285">
        <v>3.4999999999999996</v>
      </c>
      <c r="BH285">
        <v>3.4999999999999996</v>
      </c>
      <c r="BI285">
        <v>0</v>
      </c>
      <c r="BJ285">
        <v>3.4999999999999996</v>
      </c>
      <c r="BK285">
        <v>1</v>
      </c>
      <c r="BL285">
        <v>3.5</v>
      </c>
      <c r="BM285">
        <v>2</v>
      </c>
      <c r="BN285">
        <v>1</v>
      </c>
      <c r="BO285">
        <v>1</v>
      </c>
      <c r="BP285">
        <v>0.5</v>
      </c>
      <c r="BQ285">
        <v>-1</v>
      </c>
      <c r="BR285">
        <v>3.9999999999999996</v>
      </c>
      <c r="BS285">
        <v>3</v>
      </c>
      <c r="BT285">
        <v>3.9999999999999996</v>
      </c>
      <c r="BU285">
        <v>0</v>
      </c>
      <c r="BV285">
        <v>2.4999999999999996</v>
      </c>
      <c r="BW285">
        <v>0</v>
      </c>
      <c r="BX285">
        <v>0</v>
      </c>
      <c r="BY285">
        <v>0</v>
      </c>
      <c r="BZ285">
        <v>2.333333333333333</v>
      </c>
      <c r="CA285">
        <v>1</v>
      </c>
      <c r="CB285">
        <v>3.4999999999999996</v>
      </c>
      <c r="CC285">
        <v>1.1666666666666667</v>
      </c>
      <c r="CD285">
        <v>2.833333333333333</v>
      </c>
      <c r="CE285">
        <v>2.9999999999999996</v>
      </c>
      <c r="CF285">
        <v>3.9999999999999996</v>
      </c>
      <c r="CG285">
        <v>2.333333333333333</v>
      </c>
      <c r="CH285">
        <v>1</v>
      </c>
      <c r="CI285">
        <v>1</v>
      </c>
      <c r="CJ285">
        <v>1.1666666666666667</v>
      </c>
      <c r="CK285">
        <v>0</v>
      </c>
      <c r="CL285">
        <v>3.9999999999999996</v>
      </c>
      <c r="CM285">
        <v>0</v>
      </c>
      <c r="CN285">
        <v>0</v>
      </c>
      <c r="CO285">
        <v>3.4999999999999996</v>
      </c>
      <c r="CP285">
        <v>1</v>
      </c>
      <c r="CQ285">
        <v>1</v>
      </c>
      <c r="CR285">
        <v>3.9999999999999996</v>
      </c>
      <c r="CS285">
        <v>0</v>
      </c>
      <c r="CT285">
        <v>0.16666666666666666</v>
      </c>
      <c r="CU285">
        <v>3.4999999999999996</v>
      </c>
      <c r="CV285">
        <v>2.5</v>
      </c>
      <c r="CW285">
        <v>0</v>
      </c>
      <c r="CX285">
        <v>0</v>
      </c>
      <c r="CY285">
        <v>1</v>
      </c>
      <c r="CZ285">
        <v>0</v>
      </c>
      <c r="DA285">
        <v>0.16666666666666666</v>
      </c>
      <c r="DB285">
        <v>3</v>
      </c>
      <c r="DC285">
        <v>1</v>
      </c>
      <c r="DD285">
        <v>3.4999999999999996</v>
      </c>
      <c r="DE285">
        <v>2.833333333333333</v>
      </c>
      <c r="DF285">
        <v>3.4999999999999996</v>
      </c>
      <c r="DG285">
        <v>0</v>
      </c>
      <c r="DH285">
        <v>3.4999999999999996</v>
      </c>
      <c r="DI285">
        <v>2.9999999999999996</v>
      </c>
      <c r="DJ285">
        <v>0</v>
      </c>
      <c r="DK285">
        <v>0</v>
      </c>
      <c r="DL285">
        <v>3.4999999999999996</v>
      </c>
      <c r="DM285">
        <v>1.6666666666666667</v>
      </c>
      <c r="DN285">
        <v>1</v>
      </c>
      <c r="DO285">
        <v>3.4999999999999996</v>
      </c>
      <c r="DP285">
        <v>1</v>
      </c>
      <c r="DQ285">
        <v>2.833333333333333</v>
      </c>
      <c r="DR285">
        <v>3.9999999999999996</v>
      </c>
      <c r="DS285">
        <v>3.4999999999999996</v>
      </c>
      <c r="DT285">
        <v>3.9999999999999996</v>
      </c>
      <c r="DU285">
        <v>1</v>
      </c>
      <c r="DV285">
        <v>1.1666666666666667</v>
      </c>
      <c r="DW285">
        <v>3.4999999999999996</v>
      </c>
      <c r="DX285">
        <v>1</v>
      </c>
      <c r="DY285">
        <v>2.833333333333333</v>
      </c>
      <c r="DZ285">
        <v>2.1666666666666665</v>
      </c>
      <c r="EA285">
        <v>3.4999999999999996</v>
      </c>
      <c r="EB285">
        <v>-1</v>
      </c>
      <c r="EC285">
        <v>3.4999999999999996</v>
      </c>
      <c r="ED285">
        <v>1.8333333333333335</v>
      </c>
      <c r="EE285">
        <v>1.6666666666666667</v>
      </c>
      <c r="EF285">
        <v>3.4999999999999996</v>
      </c>
      <c r="EG285">
        <v>1</v>
      </c>
      <c r="EH285">
        <v>3.4999999999999996</v>
      </c>
      <c r="EI285">
        <v>2</v>
      </c>
      <c r="EJ285">
        <v>1</v>
      </c>
      <c r="EK285">
        <v>0</v>
      </c>
      <c r="EL285">
        <v>2.1666666666666665</v>
      </c>
      <c r="EM285">
        <v>3.333333333333333</v>
      </c>
      <c r="EN285">
        <v>0</v>
      </c>
      <c r="EO285">
        <v>3.4999999999999996</v>
      </c>
      <c r="EP285">
        <v>3.4999999999999996</v>
      </c>
      <c r="EQ285">
        <v>2.6666666666666665</v>
      </c>
      <c r="ER285">
        <v>0.5</v>
      </c>
      <c r="ES285">
        <v>0.5</v>
      </c>
      <c r="ET285">
        <v>0</v>
      </c>
      <c r="EU285">
        <v>0</v>
      </c>
      <c r="EV285">
        <v>0</v>
      </c>
      <c r="EW285">
        <v>3.4999999999999996</v>
      </c>
      <c r="EX285">
        <v>2.333333333333333</v>
      </c>
      <c r="EY285">
        <v>3.4999999999999996</v>
      </c>
      <c r="EZ285">
        <v>2.9999999999999996</v>
      </c>
      <c r="FA285">
        <v>2.333333333333333</v>
      </c>
      <c r="FB285">
        <v>2</v>
      </c>
      <c r="FC285">
        <v>3.333333333333333</v>
      </c>
      <c r="FD285">
        <v>2.6666666666666665</v>
      </c>
      <c r="FE285">
        <v>3.9999999999999996</v>
      </c>
      <c r="FF285">
        <v>3.9999999999999996</v>
      </c>
      <c r="FG285">
        <v>3.4999999999999996</v>
      </c>
      <c r="FH285">
        <v>2.1666666666666665</v>
      </c>
      <c r="FI285">
        <v>-1</v>
      </c>
      <c r="FJ285">
        <v>2.333333333333333</v>
      </c>
      <c r="FK285">
        <v>1.1666666666666667</v>
      </c>
      <c r="FL285">
        <v>2.333333333333333</v>
      </c>
      <c r="FM285">
        <v>1</v>
      </c>
      <c r="FN285">
        <v>3</v>
      </c>
      <c r="FO285">
        <v>2.1666666666666665</v>
      </c>
      <c r="FP285">
        <v>2.6666666666666665</v>
      </c>
      <c r="FQ285">
        <v>3</v>
      </c>
      <c r="FR285">
        <v>3</v>
      </c>
      <c r="FS285">
        <v>3</v>
      </c>
      <c r="FT285">
        <v>3</v>
      </c>
      <c r="FU285">
        <v>1.5</v>
      </c>
      <c r="FV285">
        <v>1</v>
      </c>
      <c r="FW285">
        <v>3.4999999999999996</v>
      </c>
      <c r="FX285">
        <v>3.4999999999999996</v>
      </c>
      <c r="FY285">
        <v>3.4999999999999996</v>
      </c>
      <c r="FZ285">
        <v>1.1666666666666667</v>
      </c>
      <c r="GA285">
        <v>3.4999999999999996</v>
      </c>
      <c r="GB285">
        <v>3.9999999999999996</v>
      </c>
      <c r="GC285">
        <v>2</v>
      </c>
      <c r="GD285">
        <v>2</v>
      </c>
      <c r="GE285">
        <v>2</v>
      </c>
      <c r="GF285">
        <v>2.4999999999999996</v>
      </c>
      <c r="GG285">
        <v>2.4999999999999996</v>
      </c>
      <c r="GH285">
        <v>3.9999999999999996</v>
      </c>
      <c r="GI285">
        <v>2.1666666666666665</v>
      </c>
      <c r="GJ285">
        <v>3.9999999999999996</v>
      </c>
      <c r="GK285">
        <v>3.9999999999999996</v>
      </c>
      <c r="GL285">
        <v>2.4999999999999996</v>
      </c>
      <c r="GM285">
        <v>2.5</v>
      </c>
      <c r="GN285">
        <v>3.9999999999999996</v>
      </c>
      <c r="GO285">
        <v>3.9999999999999996</v>
      </c>
      <c r="GP285">
        <v>3.9999999999999996</v>
      </c>
      <c r="GQ285">
        <v>1.3333333333333335</v>
      </c>
      <c r="GR285">
        <v>0</v>
      </c>
      <c r="GS285">
        <v>3.4999999999999996</v>
      </c>
      <c r="GT285">
        <v>2.9999999999999996</v>
      </c>
      <c r="GU285">
        <v>3.9999999999999996</v>
      </c>
      <c r="GV285">
        <v>3.9999999999999996</v>
      </c>
      <c r="GW285">
        <v>3.9999999999999996</v>
      </c>
      <c r="GX285">
        <v>3.9999999999999996</v>
      </c>
      <c r="GY285">
        <v>3.9999999999999996</v>
      </c>
      <c r="GZ285">
        <v>3.9999999999999996</v>
      </c>
      <c r="HA285">
        <v>3.9999999999999996</v>
      </c>
      <c r="HB285">
        <v>2</v>
      </c>
      <c r="HC285">
        <v>3.4999999999999996</v>
      </c>
      <c r="HD285">
        <v>3.9999999999999996</v>
      </c>
      <c r="HE285">
        <v>3.9999999999999996</v>
      </c>
      <c r="HF285">
        <v>3.4999999999999996</v>
      </c>
      <c r="HG285">
        <v>3.9999999999999996</v>
      </c>
      <c r="HH285">
        <v>3.9999999999999996</v>
      </c>
      <c r="HI285">
        <v>2</v>
      </c>
      <c r="HJ285">
        <v>2.9999999999999996</v>
      </c>
      <c r="HK285">
        <v>0</v>
      </c>
      <c r="HL285">
        <v>3.4999999999999996</v>
      </c>
      <c r="HM285">
        <v>0</v>
      </c>
      <c r="HN285">
        <v>1.6666666666666667</v>
      </c>
      <c r="HO285">
        <v>1.6666666666666667</v>
      </c>
      <c r="HP285">
        <v>0</v>
      </c>
      <c r="HQ285">
        <v>1</v>
      </c>
      <c r="HR285">
        <v>3.9999999999999996</v>
      </c>
      <c r="HS285">
        <v>1</v>
      </c>
      <c r="HT285">
        <v>3.9999999999999996</v>
      </c>
      <c r="HU285">
        <v>3.9999999999999996</v>
      </c>
      <c r="HV285">
        <v>3.9999999999999996</v>
      </c>
      <c r="HW285">
        <v>3.9999999999999996</v>
      </c>
      <c r="HX285">
        <v>3.9999999999999996</v>
      </c>
      <c r="HY285">
        <v>3.9999999999999996</v>
      </c>
      <c r="HZ285">
        <v>3.9999999999999996</v>
      </c>
      <c r="IA285">
        <v>2.9999999999999996</v>
      </c>
      <c r="IB285">
        <v>2.333333333333333</v>
      </c>
      <c r="IC285">
        <v>1.5</v>
      </c>
      <c r="ID285">
        <v>0</v>
      </c>
      <c r="IE285">
        <v>3.4999999999999996</v>
      </c>
      <c r="IF285">
        <v>3.4999999999999996</v>
      </c>
      <c r="IG285">
        <v>1.8333333333333335</v>
      </c>
      <c r="IH285">
        <v>2.1666666666666665</v>
      </c>
      <c r="II285">
        <v>2.9999999999999996</v>
      </c>
      <c r="IJ285">
        <v>2.1666666666666665</v>
      </c>
      <c r="IK285">
        <v>2</v>
      </c>
      <c r="IL285">
        <v>2.1666666666666665</v>
      </c>
      <c r="IM285">
        <v>3.9999999999999996</v>
      </c>
      <c r="IN285">
        <v>3.9999999999999996</v>
      </c>
      <c r="IO285">
        <v>2.9999999999999996</v>
      </c>
      <c r="IP285">
        <v>2</v>
      </c>
      <c r="IQ285">
        <v>3.9999999999999996</v>
      </c>
      <c r="IR285">
        <v>2</v>
      </c>
      <c r="IS285">
        <v>3.4999999999999996</v>
      </c>
      <c r="IT285">
        <v>3.4999999999999996</v>
      </c>
      <c r="IU285">
        <v>2.1666666666666665</v>
      </c>
      <c r="IV285">
        <v>3.4999999999999996</v>
      </c>
      <c r="IW285">
        <v>3.4999999999999996</v>
      </c>
      <c r="IX285">
        <v>1</v>
      </c>
      <c r="IY285">
        <v>3.9999999999999996</v>
      </c>
      <c r="IZ285">
        <v>1</v>
      </c>
      <c r="JA285">
        <v>0</v>
      </c>
      <c r="JB285">
        <v>1</v>
      </c>
      <c r="JC285">
        <v>2</v>
      </c>
      <c r="JD285">
        <v>3</v>
      </c>
      <c r="JE285">
        <v>1</v>
      </c>
      <c r="JF285">
        <v>2.9999999999999996</v>
      </c>
      <c r="JG285">
        <v>1</v>
      </c>
      <c r="JH285">
        <v>2.9999999999999996</v>
      </c>
      <c r="JI285">
        <v>1</v>
      </c>
      <c r="JJ285">
        <v>1</v>
      </c>
      <c r="JK285">
        <v>0</v>
      </c>
      <c r="JL285">
        <v>3.4999999999999996</v>
      </c>
      <c r="JM285">
        <v>3.9999999999999996</v>
      </c>
      <c r="JN285">
        <v>2.5</v>
      </c>
      <c r="JO285">
        <v>0</v>
      </c>
      <c r="JP285">
        <v>3</v>
      </c>
      <c r="JQ285">
        <v>2.333333333333333</v>
      </c>
      <c r="JR285">
        <v>3.9999999999999996</v>
      </c>
      <c r="JS285">
        <v>2.9999999999999996</v>
      </c>
      <c r="JT285">
        <v>3.9999999999999996</v>
      </c>
      <c r="JU285">
        <v>2.6666666666666665</v>
      </c>
      <c r="JV285">
        <v>3.9999999999999996</v>
      </c>
      <c r="JW285">
        <v>1</v>
      </c>
      <c r="JX285">
        <v>1</v>
      </c>
      <c r="JY285">
        <v>0</v>
      </c>
    </row>
    <row r="286" spans="1:288" x14ac:dyDescent="0.35">
      <c r="A286" t="s">
        <v>1107</v>
      </c>
      <c r="B286">
        <v>1.3333333333333335</v>
      </c>
      <c r="C286">
        <v>1.6666666666666667</v>
      </c>
      <c r="D286">
        <v>2.833333333333333</v>
      </c>
      <c r="E286">
        <v>-1</v>
      </c>
      <c r="F286">
        <v>-1</v>
      </c>
      <c r="G286">
        <v>-1</v>
      </c>
      <c r="H286">
        <v>-1</v>
      </c>
      <c r="I286">
        <v>2.833333333333333</v>
      </c>
      <c r="J286">
        <v>-1</v>
      </c>
      <c r="K286">
        <v>-1</v>
      </c>
      <c r="L286">
        <v>2.5</v>
      </c>
      <c r="M286">
        <v>1.8333333333333335</v>
      </c>
      <c r="N286">
        <v>-1</v>
      </c>
      <c r="O286">
        <v>2.5</v>
      </c>
      <c r="P286">
        <v>2.833333333333333</v>
      </c>
      <c r="Q286">
        <v>-1</v>
      </c>
      <c r="R286">
        <v>-1</v>
      </c>
      <c r="S286">
        <v>2.833333333333333</v>
      </c>
      <c r="T286">
        <v>2.6666666666666665</v>
      </c>
      <c r="U286">
        <v>2.833333333333333</v>
      </c>
      <c r="V286">
        <v>1</v>
      </c>
      <c r="W286">
        <v>1</v>
      </c>
      <c r="X286">
        <v>-1</v>
      </c>
      <c r="Y286">
        <v>2.833333333333333</v>
      </c>
      <c r="Z286">
        <v>2.833333333333333</v>
      </c>
      <c r="AA286">
        <v>2.833333333333333</v>
      </c>
      <c r="AB286">
        <v>1.1666666666666667</v>
      </c>
      <c r="AC286">
        <v>1.1666666666666667</v>
      </c>
      <c r="AD286">
        <v>0.16666666666666666</v>
      </c>
      <c r="AE286">
        <v>-1</v>
      </c>
      <c r="AF286">
        <v>-1</v>
      </c>
      <c r="AG286">
        <v>-1</v>
      </c>
      <c r="AH286">
        <v>-1</v>
      </c>
      <c r="AI286">
        <v>-1</v>
      </c>
      <c r="AJ286">
        <v>-1</v>
      </c>
      <c r="AK286">
        <v>-1</v>
      </c>
      <c r="AL286">
        <v>-1</v>
      </c>
      <c r="AM286">
        <v>-1</v>
      </c>
      <c r="AN286">
        <v>1</v>
      </c>
      <c r="AO286">
        <v>-1</v>
      </c>
      <c r="AP286">
        <v>-1</v>
      </c>
      <c r="AQ286">
        <v>-1</v>
      </c>
      <c r="AR286">
        <v>-1</v>
      </c>
      <c r="AS286">
        <v>-1</v>
      </c>
      <c r="AT286">
        <v>-1</v>
      </c>
      <c r="AU286">
        <v>-1</v>
      </c>
      <c r="AV286">
        <v>-1</v>
      </c>
      <c r="AW286">
        <v>-1</v>
      </c>
      <c r="AX286">
        <v>-1</v>
      </c>
      <c r="AY286">
        <v>-1</v>
      </c>
      <c r="AZ286">
        <v>-1</v>
      </c>
      <c r="BA286">
        <v>-1</v>
      </c>
      <c r="BB286">
        <v>-1</v>
      </c>
      <c r="BC286">
        <v>-1</v>
      </c>
      <c r="BD286">
        <v>-1</v>
      </c>
      <c r="BE286">
        <v>0</v>
      </c>
      <c r="BF286">
        <v>-1</v>
      </c>
      <c r="BG286">
        <v>0</v>
      </c>
      <c r="BH286">
        <v>0</v>
      </c>
      <c r="BI286">
        <v>-1</v>
      </c>
      <c r="BJ286">
        <v>1.3333333333333335</v>
      </c>
      <c r="BK286">
        <v>-1</v>
      </c>
      <c r="BL286">
        <v>-1</v>
      </c>
      <c r="BM286">
        <v>-1</v>
      </c>
      <c r="BN286">
        <v>-1</v>
      </c>
      <c r="BO286">
        <v>-1</v>
      </c>
      <c r="BP286">
        <v>-1</v>
      </c>
      <c r="BQ286">
        <v>-1</v>
      </c>
      <c r="BR286">
        <v>-1</v>
      </c>
      <c r="BS286">
        <v>-1</v>
      </c>
      <c r="BT286">
        <v>1.5</v>
      </c>
      <c r="BU286">
        <v>-1</v>
      </c>
      <c r="BV286">
        <v>-1</v>
      </c>
      <c r="BW286">
        <v>-1</v>
      </c>
      <c r="BX286">
        <v>-1</v>
      </c>
      <c r="BY286">
        <v>-1</v>
      </c>
      <c r="BZ286">
        <v>-1</v>
      </c>
      <c r="CA286">
        <v>-1</v>
      </c>
      <c r="CB286">
        <v>0.33333333333333331</v>
      </c>
      <c r="CC286">
        <v>-1</v>
      </c>
      <c r="CD286">
        <v>0</v>
      </c>
      <c r="CE286">
        <v>-1</v>
      </c>
      <c r="CF286">
        <v>1.5</v>
      </c>
      <c r="CG286">
        <v>-1</v>
      </c>
      <c r="CH286">
        <v>-1</v>
      </c>
      <c r="CI286">
        <v>-1</v>
      </c>
      <c r="CJ286">
        <v>-1</v>
      </c>
      <c r="CK286">
        <v>-1</v>
      </c>
      <c r="CL286">
        <v>-1</v>
      </c>
      <c r="CM286">
        <v>-1</v>
      </c>
      <c r="CN286">
        <v>-1</v>
      </c>
      <c r="CO286">
        <v>-1</v>
      </c>
      <c r="CP286">
        <v>-1</v>
      </c>
      <c r="CQ286">
        <v>-1</v>
      </c>
      <c r="CR286">
        <v>0.5</v>
      </c>
      <c r="CS286">
        <v>-1</v>
      </c>
      <c r="CT286">
        <v>-1</v>
      </c>
      <c r="CU286">
        <v>1.3333333333333335</v>
      </c>
      <c r="CV286">
        <v>-1</v>
      </c>
      <c r="CW286">
        <v>-1</v>
      </c>
      <c r="CX286">
        <v>-1</v>
      </c>
      <c r="CY286">
        <v>-1</v>
      </c>
      <c r="CZ286">
        <v>-1</v>
      </c>
      <c r="DA286">
        <v>-1</v>
      </c>
      <c r="DB286">
        <v>-1</v>
      </c>
      <c r="DC286">
        <v>-1</v>
      </c>
      <c r="DD286">
        <v>0</v>
      </c>
      <c r="DE286">
        <v>-1</v>
      </c>
      <c r="DF286">
        <v>-1</v>
      </c>
      <c r="DG286">
        <v>-1</v>
      </c>
      <c r="DH286">
        <v>-1</v>
      </c>
      <c r="DI286">
        <v>-1</v>
      </c>
      <c r="DJ286">
        <v>-1</v>
      </c>
      <c r="DK286">
        <v>-1</v>
      </c>
      <c r="DL286">
        <v>-1</v>
      </c>
      <c r="DM286">
        <v>-1</v>
      </c>
      <c r="DN286">
        <v>-1</v>
      </c>
      <c r="DO286">
        <v>-1</v>
      </c>
      <c r="DP286">
        <v>-1</v>
      </c>
      <c r="DQ286">
        <v>-1</v>
      </c>
      <c r="DR286">
        <v>1.8333333333333335</v>
      </c>
      <c r="DS286">
        <v>1.1666666666666667</v>
      </c>
      <c r="DT286">
        <v>-1</v>
      </c>
      <c r="DU286">
        <v>-1</v>
      </c>
      <c r="DV286">
        <v>-1</v>
      </c>
      <c r="DW286">
        <v>0</v>
      </c>
      <c r="DX286">
        <v>-1</v>
      </c>
      <c r="DY286">
        <v>-1</v>
      </c>
      <c r="DZ286">
        <v>-1</v>
      </c>
      <c r="EA286">
        <v>0.16666666666666666</v>
      </c>
      <c r="EB286">
        <v>-1</v>
      </c>
      <c r="EC286">
        <v>0</v>
      </c>
      <c r="ED286">
        <v>-1</v>
      </c>
      <c r="EE286">
        <v>-1</v>
      </c>
      <c r="EF286">
        <v>0.16666666666666666</v>
      </c>
      <c r="EG286">
        <v>-1</v>
      </c>
      <c r="EH286">
        <v>0</v>
      </c>
      <c r="EI286">
        <v>-1</v>
      </c>
      <c r="EJ286">
        <v>-1</v>
      </c>
      <c r="EK286">
        <v>-1</v>
      </c>
      <c r="EL286">
        <v>2</v>
      </c>
      <c r="EM286">
        <v>-1</v>
      </c>
      <c r="EN286">
        <v>-1</v>
      </c>
      <c r="EO286">
        <v>0</v>
      </c>
      <c r="EP286">
        <v>0.16666666666666666</v>
      </c>
      <c r="EQ286">
        <v>-1</v>
      </c>
      <c r="ER286">
        <v>-1</v>
      </c>
      <c r="ES286">
        <v>-1</v>
      </c>
      <c r="ET286">
        <v>-1</v>
      </c>
      <c r="EU286">
        <v>-1</v>
      </c>
      <c r="EV286">
        <v>-1</v>
      </c>
      <c r="EW286">
        <v>0.33333333333333331</v>
      </c>
      <c r="EX286">
        <v>0</v>
      </c>
      <c r="EY286">
        <v>2.333333333333333</v>
      </c>
      <c r="EZ286">
        <v>0</v>
      </c>
      <c r="FA286">
        <v>0</v>
      </c>
      <c r="FB286">
        <v>-1</v>
      </c>
      <c r="FC286">
        <v>-1</v>
      </c>
      <c r="FD286">
        <v>-1</v>
      </c>
      <c r="FE286">
        <v>2.833333333333333</v>
      </c>
      <c r="FF286">
        <v>2.833333333333333</v>
      </c>
      <c r="FG286">
        <v>2.333333333333333</v>
      </c>
      <c r="FH286">
        <v>2</v>
      </c>
      <c r="FI286">
        <v>-1</v>
      </c>
      <c r="FJ286">
        <v>0</v>
      </c>
      <c r="FK286">
        <v>-1</v>
      </c>
      <c r="FL286">
        <v>-1</v>
      </c>
      <c r="FM286">
        <v>-1</v>
      </c>
      <c r="FN286">
        <v>1</v>
      </c>
      <c r="FO286">
        <v>2</v>
      </c>
      <c r="FP286">
        <v>2</v>
      </c>
      <c r="FQ286">
        <v>1</v>
      </c>
      <c r="FR286">
        <v>1</v>
      </c>
      <c r="FS286">
        <v>1</v>
      </c>
      <c r="FT286">
        <v>1</v>
      </c>
      <c r="FU286">
        <v>-1</v>
      </c>
      <c r="FV286">
        <v>-1</v>
      </c>
      <c r="FW286">
        <v>0</v>
      </c>
      <c r="FX286">
        <v>0</v>
      </c>
      <c r="FY286">
        <v>-1</v>
      </c>
      <c r="FZ286">
        <v>-1</v>
      </c>
      <c r="GA286">
        <v>0</v>
      </c>
      <c r="GB286">
        <v>1.8333333333333335</v>
      </c>
      <c r="GC286">
        <v>0</v>
      </c>
      <c r="GD286">
        <v>-1</v>
      </c>
      <c r="GE286">
        <v>0</v>
      </c>
      <c r="GF286">
        <v>-1</v>
      </c>
      <c r="GG286">
        <v>-1</v>
      </c>
      <c r="GH286">
        <v>1.8333333333333335</v>
      </c>
      <c r="GI286">
        <v>-1</v>
      </c>
      <c r="GJ286">
        <v>1.8333333333333335</v>
      </c>
      <c r="GK286">
        <v>1.8333333333333335</v>
      </c>
      <c r="GL286">
        <v>0</v>
      </c>
      <c r="GM286">
        <v>-1</v>
      </c>
      <c r="GN286">
        <v>0.66666666666666663</v>
      </c>
      <c r="GO286">
        <v>-1</v>
      </c>
      <c r="GP286">
        <v>-1</v>
      </c>
      <c r="GQ286">
        <v>-1</v>
      </c>
      <c r="GR286">
        <v>-1</v>
      </c>
      <c r="GS286">
        <v>0.5</v>
      </c>
      <c r="GT286">
        <v>1.3333333333333335</v>
      </c>
      <c r="GU286">
        <v>1.8333333333333335</v>
      </c>
      <c r="GV286">
        <v>1.8333333333333335</v>
      </c>
      <c r="GW286">
        <v>1.8333333333333335</v>
      </c>
      <c r="GX286">
        <v>1.8333333333333335</v>
      </c>
      <c r="GY286">
        <v>1.8333333333333335</v>
      </c>
      <c r="GZ286">
        <v>1.6666666666666667</v>
      </c>
      <c r="HA286">
        <v>1.6666666666666667</v>
      </c>
      <c r="HB286">
        <v>-1</v>
      </c>
      <c r="HC286">
        <v>0</v>
      </c>
      <c r="HD286">
        <v>1.8333333333333335</v>
      </c>
      <c r="HE286">
        <v>1.8333333333333335</v>
      </c>
      <c r="HF286">
        <v>1.1666666666666667</v>
      </c>
      <c r="HG286">
        <v>1.8333333333333335</v>
      </c>
      <c r="HH286">
        <v>2.833333333333333</v>
      </c>
      <c r="HI286">
        <v>0</v>
      </c>
      <c r="HJ286">
        <v>0</v>
      </c>
      <c r="HK286">
        <v>-1</v>
      </c>
      <c r="HL286">
        <v>-1</v>
      </c>
      <c r="HM286">
        <v>-1</v>
      </c>
      <c r="HN286">
        <v>-1</v>
      </c>
      <c r="HO286">
        <v>-1</v>
      </c>
      <c r="HP286">
        <v>-1</v>
      </c>
      <c r="HQ286">
        <v>-1</v>
      </c>
      <c r="HR286">
        <v>0.5</v>
      </c>
      <c r="HS286">
        <v>-1</v>
      </c>
      <c r="HT286">
        <v>1.8333333333333335</v>
      </c>
      <c r="HU286">
        <v>1.8333333333333335</v>
      </c>
      <c r="HV286">
        <v>1.8333333333333335</v>
      </c>
      <c r="HW286">
        <v>1.8333333333333335</v>
      </c>
      <c r="HX286">
        <v>1.8333333333333335</v>
      </c>
      <c r="HY286">
        <v>0.5</v>
      </c>
      <c r="HZ286">
        <v>0.5</v>
      </c>
      <c r="IA286">
        <v>0</v>
      </c>
      <c r="IB286">
        <v>-1</v>
      </c>
      <c r="IC286">
        <v>-1</v>
      </c>
      <c r="ID286">
        <v>-1</v>
      </c>
      <c r="IE286">
        <v>0.33333333333333331</v>
      </c>
      <c r="IF286">
        <v>-1</v>
      </c>
      <c r="IG286">
        <v>-1</v>
      </c>
      <c r="IH286">
        <v>-1</v>
      </c>
      <c r="II286">
        <v>0</v>
      </c>
      <c r="IJ286">
        <v>-1</v>
      </c>
      <c r="IK286">
        <v>-1</v>
      </c>
      <c r="IL286">
        <v>0</v>
      </c>
      <c r="IM286">
        <v>1.8333333333333335</v>
      </c>
      <c r="IN286">
        <v>1.8333333333333335</v>
      </c>
      <c r="IO286">
        <v>0</v>
      </c>
      <c r="IP286">
        <v>-1</v>
      </c>
      <c r="IQ286">
        <v>2.833333333333333</v>
      </c>
      <c r="IR286">
        <v>-1</v>
      </c>
      <c r="IS286">
        <v>0</v>
      </c>
      <c r="IT286">
        <v>0</v>
      </c>
      <c r="IU286">
        <v>-1</v>
      </c>
      <c r="IV286">
        <v>1.3333333333333335</v>
      </c>
      <c r="IW286">
        <v>-1</v>
      </c>
      <c r="IX286">
        <v>-1</v>
      </c>
      <c r="IY286">
        <v>1.8333333333333335</v>
      </c>
      <c r="IZ286">
        <v>-1</v>
      </c>
      <c r="JA286">
        <v>-1</v>
      </c>
      <c r="JB286">
        <v>-1</v>
      </c>
      <c r="JC286">
        <v>-1</v>
      </c>
      <c r="JD286">
        <v>-1</v>
      </c>
      <c r="JE286">
        <v>-1</v>
      </c>
      <c r="JF286">
        <v>0</v>
      </c>
      <c r="JG286">
        <v>-1</v>
      </c>
      <c r="JH286">
        <v>0.16666666666666666</v>
      </c>
      <c r="JI286">
        <v>-1</v>
      </c>
      <c r="JJ286">
        <v>-1</v>
      </c>
      <c r="JK286">
        <v>-1</v>
      </c>
      <c r="JL286">
        <v>-1</v>
      </c>
      <c r="JM286">
        <v>0.5</v>
      </c>
      <c r="JN286">
        <v>-1</v>
      </c>
      <c r="JO286">
        <v>-1</v>
      </c>
      <c r="JP286">
        <v>1</v>
      </c>
      <c r="JQ286">
        <v>-1</v>
      </c>
      <c r="JR286">
        <v>2.5</v>
      </c>
      <c r="JS286">
        <v>1</v>
      </c>
      <c r="JT286">
        <v>1.8333333333333335</v>
      </c>
      <c r="JU286">
        <v>-1</v>
      </c>
      <c r="JV286">
        <v>1.5</v>
      </c>
      <c r="JW286">
        <v>-1</v>
      </c>
      <c r="JX286">
        <v>-1</v>
      </c>
      <c r="JY286">
        <v>-1</v>
      </c>
      <c r="JZ286">
        <v>0</v>
      </c>
    </row>
    <row r="287" spans="1:288" x14ac:dyDescent="0.35">
      <c r="A287" t="s">
        <v>1108</v>
      </c>
      <c r="B287">
        <v>0.5</v>
      </c>
      <c r="C287">
        <v>1</v>
      </c>
      <c r="D287">
        <v>2</v>
      </c>
      <c r="E287">
        <v>-1</v>
      </c>
      <c r="F287">
        <v>-1</v>
      </c>
      <c r="G287">
        <v>-1</v>
      </c>
      <c r="H287">
        <v>-1</v>
      </c>
      <c r="I287">
        <v>2</v>
      </c>
      <c r="J287">
        <v>-1</v>
      </c>
      <c r="K287">
        <v>-1</v>
      </c>
      <c r="L287">
        <v>2</v>
      </c>
      <c r="M287">
        <v>1</v>
      </c>
      <c r="N287">
        <v>-1</v>
      </c>
      <c r="O287">
        <v>2</v>
      </c>
      <c r="P287">
        <v>2</v>
      </c>
      <c r="Q287">
        <v>-1</v>
      </c>
      <c r="R287">
        <v>-1</v>
      </c>
      <c r="S287">
        <v>2</v>
      </c>
      <c r="T287">
        <v>2</v>
      </c>
      <c r="U287">
        <v>2</v>
      </c>
      <c r="V287">
        <v>0.5</v>
      </c>
      <c r="W287">
        <v>0.5</v>
      </c>
      <c r="X287">
        <v>-1</v>
      </c>
      <c r="Y287">
        <v>2</v>
      </c>
      <c r="Z287">
        <v>2</v>
      </c>
      <c r="AA287">
        <v>2</v>
      </c>
      <c r="AB287">
        <v>0.5</v>
      </c>
      <c r="AC287">
        <v>0.5</v>
      </c>
      <c r="AD287">
        <v>-1</v>
      </c>
      <c r="AE287">
        <v>-1</v>
      </c>
      <c r="AF287">
        <v>-1</v>
      </c>
      <c r="AG287">
        <v>-1</v>
      </c>
      <c r="AH287">
        <v>-1</v>
      </c>
      <c r="AI287">
        <v>-1</v>
      </c>
      <c r="AJ287">
        <v>-1</v>
      </c>
      <c r="AK287">
        <v>-1</v>
      </c>
      <c r="AL287">
        <v>-1</v>
      </c>
      <c r="AM287">
        <v>-1</v>
      </c>
      <c r="AN287">
        <v>1.5000000000000002</v>
      </c>
      <c r="AO287">
        <v>-1</v>
      </c>
      <c r="AP287">
        <v>-1</v>
      </c>
      <c r="AQ287">
        <v>-1</v>
      </c>
      <c r="AR287">
        <v>-1</v>
      </c>
      <c r="AS287">
        <v>-1</v>
      </c>
      <c r="AT287">
        <v>-1</v>
      </c>
      <c r="AU287">
        <v>-1</v>
      </c>
      <c r="AV287">
        <v>-1</v>
      </c>
      <c r="AW287">
        <v>-1</v>
      </c>
      <c r="AX287">
        <v>-1</v>
      </c>
      <c r="AY287">
        <v>-1</v>
      </c>
      <c r="AZ287">
        <v>-1</v>
      </c>
      <c r="BA287">
        <v>-1</v>
      </c>
      <c r="BB287">
        <v>-1</v>
      </c>
      <c r="BC287">
        <v>-1</v>
      </c>
      <c r="BD287">
        <v>-1</v>
      </c>
      <c r="BE287">
        <v>-1</v>
      </c>
      <c r="BF287">
        <v>-1</v>
      </c>
      <c r="BG287">
        <v>-1</v>
      </c>
      <c r="BH287">
        <v>-1</v>
      </c>
      <c r="BI287">
        <v>-1</v>
      </c>
      <c r="BJ287">
        <v>1.5000000000000002</v>
      </c>
      <c r="BK287">
        <v>-1</v>
      </c>
      <c r="BL287">
        <v>-1</v>
      </c>
      <c r="BM287">
        <v>-1</v>
      </c>
      <c r="BN287">
        <v>-1</v>
      </c>
      <c r="BO287">
        <v>-1</v>
      </c>
      <c r="BP287">
        <v>-1</v>
      </c>
      <c r="BQ287">
        <v>-1</v>
      </c>
      <c r="BR287">
        <v>-1</v>
      </c>
      <c r="BS287">
        <v>-1</v>
      </c>
      <c r="BT287">
        <v>1</v>
      </c>
      <c r="BU287">
        <v>-1</v>
      </c>
      <c r="BV287">
        <v>-1</v>
      </c>
      <c r="BW287">
        <v>-1</v>
      </c>
      <c r="BX287">
        <v>-1</v>
      </c>
      <c r="BY287">
        <v>-1</v>
      </c>
      <c r="BZ287">
        <v>-1</v>
      </c>
      <c r="CA287">
        <v>-1</v>
      </c>
      <c r="CB287">
        <v>-1</v>
      </c>
      <c r="CC287">
        <v>-1</v>
      </c>
      <c r="CD287">
        <v>-1</v>
      </c>
      <c r="CE287">
        <v>-1</v>
      </c>
      <c r="CF287">
        <v>1</v>
      </c>
      <c r="CG287">
        <v>-1</v>
      </c>
      <c r="CH287">
        <v>-1</v>
      </c>
      <c r="CI287">
        <v>-1</v>
      </c>
      <c r="CJ287">
        <v>-1</v>
      </c>
      <c r="CK287">
        <v>-1</v>
      </c>
      <c r="CL287">
        <v>-1</v>
      </c>
      <c r="CM287">
        <v>-1</v>
      </c>
      <c r="CN287">
        <v>-1</v>
      </c>
      <c r="CO287">
        <v>-1</v>
      </c>
      <c r="CP287">
        <v>-1</v>
      </c>
      <c r="CQ287">
        <v>-1</v>
      </c>
      <c r="CR287">
        <v>-1</v>
      </c>
      <c r="CS287">
        <v>-1</v>
      </c>
      <c r="CT287">
        <v>-1</v>
      </c>
      <c r="CU287">
        <v>1.5000000000000002</v>
      </c>
      <c r="CV287">
        <v>-1</v>
      </c>
      <c r="CW287">
        <v>-1</v>
      </c>
      <c r="CX287">
        <v>-1</v>
      </c>
      <c r="CY287">
        <v>-1</v>
      </c>
      <c r="CZ287">
        <v>-1</v>
      </c>
      <c r="DA287">
        <v>-1</v>
      </c>
      <c r="DB287">
        <v>-1</v>
      </c>
      <c r="DC287">
        <v>-1</v>
      </c>
      <c r="DD287">
        <v>-1</v>
      </c>
      <c r="DE287">
        <v>-1</v>
      </c>
      <c r="DF287">
        <v>-1</v>
      </c>
      <c r="DG287">
        <v>-1</v>
      </c>
      <c r="DH287">
        <v>-1</v>
      </c>
      <c r="DI287">
        <v>-1</v>
      </c>
      <c r="DJ287">
        <v>-1</v>
      </c>
      <c r="DK287">
        <v>-1</v>
      </c>
      <c r="DL287">
        <v>-1</v>
      </c>
      <c r="DM287">
        <v>-1</v>
      </c>
      <c r="DN287">
        <v>-1</v>
      </c>
      <c r="DO287">
        <v>-1</v>
      </c>
      <c r="DP287">
        <v>-1</v>
      </c>
      <c r="DQ287">
        <v>-1</v>
      </c>
      <c r="DR287">
        <v>1</v>
      </c>
      <c r="DS287">
        <v>0.5</v>
      </c>
      <c r="DT287">
        <v>-1</v>
      </c>
      <c r="DU287">
        <v>-1</v>
      </c>
      <c r="DV287">
        <v>-1</v>
      </c>
      <c r="DW287">
        <v>-1</v>
      </c>
      <c r="DX287">
        <v>-1</v>
      </c>
      <c r="DY287">
        <v>-1</v>
      </c>
      <c r="DZ287">
        <v>-1</v>
      </c>
      <c r="EA287">
        <v>-1</v>
      </c>
      <c r="EB287">
        <v>-1</v>
      </c>
      <c r="EC287">
        <v>-1</v>
      </c>
      <c r="ED287">
        <v>-1</v>
      </c>
      <c r="EE287">
        <v>-1</v>
      </c>
      <c r="EF287">
        <v>-1</v>
      </c>
      <c r="EG287">
        <v>-1</v>
      </c>
      <c r="EH287">
        <v>-1</v>
      </c>
      <c r="EI287">
        <v>-1</v>
      </c>
      <c r="EJ287">
        <v>-1</v>
      </c>
      <c r="EK287">
        <v>-1</v>
      </c>
      <c r="EL287">
        <v>2.1666666666666665</v>
      </c>
      <c r="EM287">
        <v>-1</v>
      </c>
      <c r="EN287">
        <v>-1</v>
      </c>
      <c r="EO287">
        <v>-1</v>
      </c>
      <c r="EP287">
        <v>-1</v>
      </c>
      <c r="EQ287">
        <v>-1</v>
      </c>
      <c r="ER287">
        <v>-1</v>
      </c>
      <c r="ES287">
        <v>-1</v>
      </c>
      <c r="ET287">
        <v>-1</v>
      </c>
      <c r="EU287">
        <v>-1</v>
      </c>
      <c r="EV287">
        <v>-1</v>
      </c>
      <c r="EW287">
        <v>-1</v>
      </c>
      <c r="EX287">
        <v>-1</v>
      </c>
      <c r="EY287">
        <v>1.5000000000000002</v>
      </c>
      <c r="EZ287">
        <v>-1</v>
      </c>
      <c r="FA287">
        <v>-1</v>
      </c>
      <c r="FB287">
        <v>-1</v>
      </c>
      <c r="FC287">
        <v>-1</v>
      </c>
      <c r="FD287">
        <v>-1</v>
      </c>
      <c r="FE287">
        <v>2</v>
      </c>
      <c r="FF287">
        <v>2</v>
      </c>
      <c r="FG287">
        <v>1.5000000000000002</v>
      </c>
      <c r="FH287">
        <v>2.1666666666666665</v>
      </c>
      <c r="FI287">
        <v>-1</v>
      </c>
      <c r="FJ287">
        <v>-1</v>
      </c>
      <c r="FK287">
        <v>-1</v>
      </c>
      <c r="FL287">
        <v>-1</v>
      </c>
      <c r="FM287">
        <v>-1</v>
      </c>
      <c r="FN287">
        <v>0</v>
      </c>
      <c r="FO287">
        <v>2.1666666666666665</v>
      </c>
      <c r="FP287">
        <v>2.1666666666666665</v>
      </c>
      <c r="FQ287">
        <v>0</v>
      </c>
      <c r="FR287">
        <v>0</v>
      </c>
      <c r="FS287">
        <v>0</v>
      </c>
      <c r="FT287">
        <v>0</v>
      </c>
      <c r="FU287">
        <v>-1</v>
      </c>
      <c r="FV287">
        <v>-1</v>
      </c>
      <c r="FW287">
        <v>-1</v>
      </c>
      <c r="FX287">
        <v>-1</v>
      </c>
      <c r="FY287">
        <v>-1</v>
      </c>
      <c r="FZ287">
        <v>-1</v>
      </c>
      <c r="GA287">
        <v>-1</v>
      </c>
      <c r="GB287">
        <v>2</v>
      </c>
      <c r="GC287">
        <v>-1</v>
      </c>
      <c r="GD287">
        <v>-1</v>
      </c>
      <c r="GE287">
        <v>-1</v>
      </c>
      <c r="GF287">
        <v>-1</v>
      </c>
      <c r="GG287">
        <v>-1</v>
      </c>
      <c r="GH287">
        <v>2</v>
      </c>
      <c r="GI287">
        <v>-1</v>
      </c>
      <c r="GJ287">
        <v>2</v>
      </c>
      <c r="GK287">
        <v>2</v>
      </c>
      <c r="GL287">
        <v>-1</v>
      </c>
      <c r="GM287">
        <v>-1</v>
      </c>
      <c r="GN287">
        <v>-1</v>
      </c>
      <c r="GO287">
        <v>-1</v>
      </c>
      <c r="GP287">
        <v>-1</v>
      </c>
      <c r="GQ287">
        <v>-1</v>
      </c>
      <c r="GR287">
        <v>-1</v>
      </c>
      <c r="GS287">
        <v>-1</v>
      </c>
      <c r="GT287">
        <v>1.5000000000000002</v>
      </c>
      <c r="GU287">
        <v>2</v>
      </c>
      <c r="GV287">
        <v>2</v>
      </c>
      <c r="GW287">
        <v>2</v>
      </c>
      <c r="GX287">
        <v>2</v>
      </c>
      <c r="GY287">
        <v>2</v>
      </c>
      <c r="GZ287">
        <v>1</v>
      </c>
      <c r="HA287">
        <v>2</v>
      </c>
      <c r="HB287">
        <v>-1</v>
      </c>
      <c r="HC287">
        <v>-1</v>
      </c>
      <c r="HD287">
        <v>2</v>
      </c>
      <c r="HE287">
        <v>2</v>
      </c>
      <c r="HF287">
        <v>1.5000000000000002</v>
      </c>
      <c r="HG287">
        <v>2</v>
      </c>
      <c r="HH287">
        <v>2</v>
      </c>
      <c r="HI287">
        <v>-1</v>
      </c>
      <c r="HJ287">
        <v>-1</v>
      </c>
      <c r="HK287">
        <v>-1</v>
      </c>
      <c r="HL287">
        <v>-1</v>
      </c>
      <c r="HM287">
        <v>-1</v>
      </c>
      <c r="HN287">
        <v>-1</v>
      </c>
      <c r="HO287">
        <v>-1</v>
      </c>
      <c r="HP287">
        <v>-1</v>
      </c>
      <c r="HQ287">
        <v>-1</v>
      </c>
      <c r="HR287">
        <v>-1</v>
      </c>
      <c r="HS287">
        <v>-1</v>
      </c>
      <c r="HT287">
        <v>2</v>
      </c>
      <c r="HU287">
        <v>1</v>
      </c>
      <c r="HV287">
        <v>2</v>
      </c>
      <c r="HW287">
        <v>2</v>
      </c>
      <c r="HX287">
        <v>2</v>
      </c>
      <c r="HY287">
        <v>-1</v>
      </c>
      <c r="HZ287">
        <v>-1</v>
      </c>
      <c r="IA287">
        <v>-1</v>
      </c>
      <c r="IB287">
        <v>-1</v>
      </c>
      <c r="IC287">
        <v>-1</v>
      </c>
      <c r="ID287">
        <v>-1</v>
      </c>
      <c r="IE287">
        <v>-1</v>
      </c>
      <c r="IF287">
        <v>-1</v>
      </c>
      <c r="IG287">
        <v>-1</v>
      </c>
      <c r="IH287">
        <v>-1</v>
      </c>
      <c r="II287">
        <v>-1</v>
      </c>
      <c r="IJ287">
        <v>-1</v>
      </c>
      <c r="IK287">
        <v>-1</v>
      </c>
      <c r="IL287">
        <v>-1</v>
      </c>
      <c r="IM287">
        <v>2</v>
      </c>
      <c r="IN287">
        <v>2</v>
      </c>
      <c r="IO287">
        <v>-1</v>
      </c>
      <c r="IP287">
        <v>-1</v>
      </c>
      <c r="IQ287">
        <v>2.9999999999999996</v>
      </c>
      <c r="IR287">
        <v>-1</v>
      </c>
      <c r="IS287">
        <v>-1</v>
      </c>
      <c r="IT287">
        <v>-1</v>
      </c>
      <c r="IU287">
        <v>-1</v>
      </c>
      <c r="IV287">
        <v>1.5000000000000002</v>
      </c>
      <c r="IW287">
        <v>-1</v>
      </c>
      <c r="IX287">
        <v>-1</v>
      </c>
      <c r="IY287">
        <v>2</v>
      </c>
      <c r="IZ287">
        <v>-1</v>
      </c>
      <c r="JA287">
        <v>-1</v>
      </c>
      <c r="JB287">
        <v>-1</v>
      </c>
      <c r="JC287">
        <v>-1</v>
      </c>
      <c r="JD287">
        <v>-1</v>
      </c>
      <c r="JE287">
        <v>-1</v>
      </c>
      <c r="JF287">
        <v>-1</v>
      </c>
      <c r="JG287">
        <v>-1</v>
      </c>
      <c r="JH287">
        <v>-1</v>
      </c>
      <c r="JI287">
        <v>-1</v>
      </c>
      <c r="JJ287">
        <v>-1</v>
      </c>
      <c r="JK287">
        <v>-1</v>
      </c>
      <c r="JL287">
        <v>-1</v>
      </c>
      <c r="JM287">
        <v>-1</v>
      </c>
      <c r="JN287">
        <v>-1</v>
      </c>
      <c r="JO287">
        <v>-1</v>
      </c>
      <c r="JP287">
        <v>0</v>
      </c>
      <c r="JQ287">
        <v>-1</v>
      </c>
      <c r="JR287">
        <v>2</v>
      </c>
      <c r="JS287">
        <v>0.5</v>
      </c>
      <c r="JT287">
        <v>2</v>
      </c>
      <c r="JU287">
        <v>-1</v>
      </c>
      <c r="JV287">
        <v>1</v>
      </c>
      <c r="JW287">
        <v>-1</v>
      </c>
      <c r="JX287">
        <v>-1</v>
      </c>
      <c r="JY287">
        <v>-1</v>
      </c>
      <c r="JZ287">
        <v>-1</v>
      </c>
      <c r="KA287">
        <v>0</v>
      </c>
    </row>
    <row r="288" spans="1:288" x14ac:dyDescent="0.35">
      <c r="A288" t="s">
        <v>1109</v>
      </c>
      <c r="B288">
        <v>2.9999999999999996</v>
      </c>
      <c r="C288">
        <v>3.4999999999999996</v>
      </c>
      <c r="D288">
        <v>3.4999999999999996</v>
      </c>
      <c r="E288">
        <v>0</v>
      </c>
      <c r="F288">
        <v>-1</v>
      </c>
      <c r="G288">
        <v>-1</v>
      </c>
      <c r="H288">
        <v>-1</v>
      </c>
      <c r="I288">
        <v>3.4999999999999996</v>
      </c>
      <c r="J288">
        <v>0.83333333333333326</v>
      </c>
      <c r="K288">
        <v>-1</v>
      </c>
      <c r="L288">
        <v>3.4999999999999996</v>
      </c>
      <c r="M288">
        <v>3.4999999999999996</v>
      </c>
      <c r="N288">
        <v>1.1666666666666667</v>
      </c>
      <c r="O288">
        <v>3.4999999999999996</v>
      </c>
      <c r="P288">
        <v>3.4999999999999996</v>
      </c>
      <c r="Q288">
        <v>0.5</v>
      </c>
      <c r="R288">
        <v>-1</v>
      </c>
      <c r="S288">
        <v>3.4999999999999996</v>
      </c>
      <c r="T288">
        <v>3.4999999999999996</v>
      </c>
      <c r="U288">
        <v>3.4999999999999996</v>
      </c>
      <c r="V288">
        <v>2.9999999999999996</v>
      </c>
      <c r="W288">
        <v>2.9999999999999996</v>
      </c>
      <c r="X288">
        <v>-1</v>
      </c>
      <c r="Y288">
        <v>3.4999999999999996</v>
      </c>
      <c r="Z288">
        <v>3.4999999999999996</v>
      </c>
      <c r="AA288">
        <v>3.4999999999999996</v>
      </c>
      <c r="AB288">
        <v>2.9999999999999996</v>
      </c>
      <c r="AC288">
        <v>2.9999999999999996</v>
      </c>
      <c r="AD288">
        <v>2</v>
      </c>
      <c r="AE288">
        <v>1</v>
      </c>
      <c r="AF288">
        <v>0</v>
      </c>
      <c r="AG288">
        <v>0.33333333333333331</v>
      </c>
      <c r="AH288">
        <v>-1</v>
      </c>
      <c r="AI288">
        <v>-1</v>
      </c>
      <c r="AJ288">
        <v>-1</v>
      </c>
      <c r="AK288">
        <v>-1</v>
      </c>
      <c r="AL288">
        <v>-1</v>
      </c>
      <c r="AM288">
        <v>-1</v>
      </c>
      <c r="AN288">
        <v>2.9999999999999996</v>
      </c>
      <c r="AO288">
        <v>-1</v>
      </c>
      <c r="AP288">
        <v>-1</v>
      </c>
      <c r="AQ288">
        <v>-1</v>
      </c>
      <c r="AR288">
        <v>0</v>
      </c>
      <c r="AS288">
        <v>-1</v>
      </c>
      <c r="AT288">
        <v>0.83333333333333326</v>
      </c>
      <c r="AU288">
        <v>0.83333333333333326</v>
      </c>
      <c r="AV288">
        <v>-1</v>
      </c>
      <c r="AW288">
        <v>-1</v>
      </c>
      <c r="AX288">
        <v>0</v>
      </c>
      <c r="AY288">
        <v>-1</v>
      </c>
      <c r="AZ288">
        <v>-1</v>
      </c>
      <c r="BA288">
        <v>-1</v>
      </c>
      <c r="BB288">
        <v>-1</v>
      </c>
      <c r="BC288">
        <v>-1</v>
      </c>
      <c r="BD288">
        <v>2</v>
      </c>
      <c r="BE288">
        <v>2</v>
      </c>
      <c r="BF288">
        <v>-1</v>
      </c>
      <c r="BG288">
        <v>2</v>
      </c>
      <c r="BH288">
        <v>2</v>
      </c>
      <c r="BI288">
        <v>-1</v>
      </c>
      <c r="BJ288">
        <v>2.9999999999999996</v>
      </c>
      <c r="BK288">
        <v>-1</v>
      </c>
      <c r="BL288">
        <v>1</v>
      </c>
      <c r="BM288">
        <v>0</v>
      </c>
      <c r="BN288">
        <v>-1</v>
      </c>
      <c r="BO288">
        <v>-1</v>
      </c>
      <c r="BP288">
        <v>-1</v>
      </c>
      <c r="BQ288">
        <v>-1</v>
      </c>
      <c r="BR288">
        <v>2.5</v>
      </c>
      <c r="BS288">
        <v>0.5</v>
      </c>
      <c r="BT288">
        <v>3.4999999999999996</v>
      </c>
      <c r="BU288">
        <v>-1</v>
      </c>
      <c r="BV288">
        <v>1.5000000000000002</v>
      </c>
      <c r="BW288">
        <v>-1</v>
      </c>
      <c r="BX288">
        <v>-1</v>
      </c>
      <c r="BY288">
        <v>-1</v>
      </c>
      <c r="BZ288">
        <v>0.33333333333333331</v>
      </c>
      <c r="CA288">
        <v>-1</v>
      </c>
      <c r="CB288">
        <v>2</v>
      </c>
      <c r="CC288">
        <v>-1</v>
      </c>
      <c r="CD288">
        <v>1.3333333333333335</v>
      </c>
      <c r="CE288">
        <v>0.5</v>
      </c>
      <c r="CF288">
        <v>3.4999999999999996</v>
      </c>
      <c r="CG288">
        <v>0.33333333333333331</v>
      </c>
      <c r="CH288">
        <v>-1</v>
      </c>
      <c r="CI288">
        <v>-1</v>
      </c>
      <c r="CJ288">
        <v>-1</v>
      </c>
      <c r="CK288">
        <v>-1</v>
      </c>
      <c r="CL288">
        <v>2.5</v>
      </c>
      <c r="CM288">
        <v>-1</v>
      </c>
      <c r="CN288">
        <v>-1</v>
      </c>
      <c r="CO288">
        <v>2</v>
      </c>
      <c r="CP288">
        <v>-1</v>
      </c>
      <c r="CQ288">
        <v>-1</v>
      </c>
      <c r="CR288">
        <v>2.5</v>
      </c>
      <c r="CS288">
        <v>-1</v>
      </c>
      <c r="CT288">
        <v>-1</v>
      </c>
      <c r="CU288">
        <v>2.9999999999999996</v>
      </c>
      <c r="CV288">
        <v>-1</v>
      </c>
      <c r="CW288">
        <v>-1</v>
      </c>
      <c r="CX288">
        <v>-1</v>
      </c>
      <c r="CY288">
        <v>-1</v>
      </c>
      <c r="CZ288">
        <v>-1</v>
      </c>
      <c r="DA288">
        <v>-1</v>
      </c>
      <c r="DB288">
        <v>0.5</v>
      </c>
      <c r="DC288">
        <v>-1</v>
      </c>
      <c r="DD288">
        <v>2</v>
      </c>
      <c r="DE288">
        <v>0.83333333333333326</v>
      </c>
      <c r="DF288">
        <v>1</v>
      </c>
      <c r="DG288">
        <v>-1</v>
      </c>
      <c r="DH288">
        <v>1</v>
      </c>
      <c r="DI288">
        <v>1.5000000000000002</v>
      </c>
      <c r="DJ288">
        <v>-1</v>
      </c>
      <c r="DK288">
        <v>-1</v>
      </c>
      <c r="DL288">
        <v>2</v>
      </c>
      <c r="DM288">
        <v>-1</v>
      </c>
      <c r="DN288">
        <v>-1</v>
      </c>
      <c r="DO288">
        <v>1</v>
      </c>
      <c r="DP288">
        <v>-1</v>
      </c>
      <c r="DQ288">
        <v>1.3333333333333335</v>
      </c>
      <c r="DR288">
        <v>3.4999999999999996</v>
      </c>
      <c r="DS288">
        <v>2.9999999999999996</v>
      </c>
      <c r="DT288">
        <v>2.5</v>
      </c>
      <c r="DU288">
        <v>-1</v>
      </c>
      <c r="DV288">
        <v>-1</v>
      </c>
      <c r="DW288">
        <v>2</v>
      </c>
      <c r="DX288">
        <v>-1</v>
      </c>
      <c r="DY288">
        <v>0.33333333333333331</v>
      </c>
      <c r="DZ288">
        <v>0.16666666666666666</v>
      </c>
      <c r="EA288">
        <v>2</v>
      </c>
      <c r="EB288">
        <v>-1</v>
      </c>
      <c r="EC288">
        <v>2</v>
      </c>
      <c r="ED288">
        <v>-1</v>
      </c>
      <c r="EE288">
        <v>-1</v>
      </c>
      <c r="EF288">
        <v>2</v>
      </c>
      <c r="EG288">
        <v>-1</v>
      </c>
      <c r="EH288">
        <v>2</v>
      </c>
      <c r="EI288">
        <v>1</v>
      </c>
      <c r="EJ288">
        <v>-1</v>
      </c>
      <c r="EK288">
        <v>-1</v>
      </c>
      <c r="EL288">
        <v>2.1666666666666665</v>
      </c>
      <c r="EM288">
        <v>1.8333333333333335</v>
      </c>
      <c r="EN288">
        <v>-1</v>
      </c>
      <c r="EO288">
        <v>2</v>
      </c>
      <c r="EP288">
        <v>2</v>
      </c>
      <c r="EQ288">
        <v>0.16666666666666666</v>
      </c>
      <c r="ER288">
        <v>-1</v>
      </c>
      <c r="ES288">
        <v>-1</v>
      </c>
      <c r="ET288">
        <v>-1</v>
      </c>
      <c r="EU288">
        <v>-1</v>
      </c>
      <c r="EV288">
        <v>-1</v>
      </c>
      <c r="EW288">
        <v>2</v>
      </c>
      <c r="EX288">
        <v>1.3333333333333335</v>
      </c>
      <c r="EY288">
        <v>2.9999999999999996</v>
      </c>
      <c r="EZ288">
        <v>2</v>
      </c>
      <c r="FA288">
        <v>1.3333333333333335</v>
      </c>
      <c r="FB288">
        <v>0</v>
      </c>
      <c r="FC288">
        <v>1.8333333333333335</v>
      </c>
      <c r="FD288">
        <v>0.16666666666666666</v>
      </c>
      <c r="FE288">
        <v>3.4999999999999996</v>
      </c>
      <c r="FF288">
        <v>3.4999999999999996</v>
      </c>
      <c r="FG288">
        <v>2.9999999999999996</v>
      </c>
      <c r="FH288">
        <v>2.1666666666666665</v>
      </c>
      <c r="FI288">
        <v>-1</v>
      </c>
      <c r="FJ288">
        <v>1.3333333333333335</v>
      </c>
      <c r="FK288">
        <v>-1</v>
      </c>
      <c r="FL288">
        <v>0.33333333333333331</v>
      </c>
      <c r="FM288">
        <v>-1</v>
      </c>
      <c r="FN288">
        <v>2.5</v>
      </c>
      <c r="FO288">
        <v>2.1666666666666665</v>
      </c>
      <c r="FP288">
        <v>2.1666666666666665</v>
      </c>
      <c r="FQ288">
        <v>2.5</v>
      </c>
      <c r="FR288">
        <v>2.5</v>
      </c>
      <c r="FS288">
        <v>2.5</v>
      </c>
      <c r="FT288">
        <v>2.5</v>
      </c>
      <c r="FU288">
        <v>-1</v>
      </c>
      <c r="FV288">
        <v>-1</v>
      </c>
      <c r="FW288">
        <v>2</v>
      </c>
      <c r="FX288">
        <v>2</v>
      </c>
      <c r="FY288">
        <v>1</v>
      </c>
      <c r="FZ288">
        <v>-1</v>
      </c>
      <c r="GA288">
        <v>2</v>
      </c>
      <c r="GB288">
        <v>3.4999999999999996</v>
      </c>
      <c r="GC288">
        <v>1</v>
      </c>
      <c r="GD288">
        <v>0</v>
      </c>
      <c r="GE288">
        <v>1</v>
      </c>
      <c r="GF288">
        <v>1.5000000000000002</v>
      </c>
      <c r="GG288">
        <v>0.5</v>
      </c>
      <c r="GH288">
        <v>3.4999999999999996</v>
      </c>
      <c r="GI288">
        <v>0.16666666666666666</v>
      </c>
      <c r="GJ288">
        <v>3.4999999999999996</v>
      </c>
      <c r="GK288">
        <v>3.4999999999999996</v>
      </c>
      <c r="GL288">
        <v>1.5000000000000002</v>
      </c>
      <c r="GM288">
        <v>0.5</v>
      </c>
      <c r="GN288">
        <v>2.5</v>
      </c>
      <c r="GO288">
        <v>2.5</v>
      </c>
      <c r="GP288">
        <v>1.5</v>
      </c>
      <c r="GQ288">
        <v>-1</v>
      </c>
      <c r="GR288">
        <v>-1</v>
      </c>
      <c r="GS288">
        <v>2.5</v>
      </c>
      <c r="GT288">
        <v>2.4999999999999996</v>
      </c>
      <c r="GU288">
        <v>3.4999999999999996</v>
      </c>
      <c r="GV288">
        <v>3.4999999999999996</v>
      </c>
      <c r="GW288">
        <v>3.4999999999999996</v>
      </c>
      <c r="GX288">
        <v>3.4999999999999996</v>
      </c>
      <c r="GY288">
        <v>3.4999999999999996</v>
      </c>
      <c r="GZ288">
        <v>3.4999999999999996</v>
      </c>
      <c r="HA288">
        <v>3.4999999999999996</v>
      </c>
      <c r="HB288">
        <v>1</v>
      </c>
      <c r="HC288">
        <v>2</v>
      </c>
      <c r="HD288">
        <v>3.4999999999999996</v>
      </c>
      <c r="HE288">
        <v>3.4999999999999996</v>
      </c>
      <c r="HF288">
        <v>2.9999999999999996</v>
      </c>
      <c r="HG288">
        <v>3.4999999999999996</v>
      </c>
      <c r="HH288">
        <v>3.4999999999999996</v>
      </c>
      <c r="HI288">
        <v>1</v>
      </c>
      <c r="HJ288">
        <v>1.5000000000000002</v>
      </c>
      <c r="HK288">
        <v>-1</v>
      </c>
      <c r="HL288">
        <v>1</v>
      </c>
      <c r="HM288">
        <v>-1</v>
      </c>
      <c r="HN288">
        <v>-1</v>
      </c>
      <c r="HO288">
        <v>-1</v>
      </c>
      <c r="HP288">
        <v>-1</v>
      </c>
      <c r="HQ288">
        <v>-1</v>
      </c>
      <c r="HR288">
        <v>2.5</v>
      </c>
      <c r="HS288">
        <v>-1</v>
      </c>
      <c r="HT288">
        <v>3.4999999999999996</v>
      </c>
      <c r="HU288">
        <v>3.4999999999999996</v>
      </c>
      <c r="HV288">
        <v>3.4999999999999996</v>
      </c>
      <c r="HW288">
        <v>3.4999999999999996</v>
      </c>
      <c r="HX288">
        <v>3.4999999999999996</v>
      </c>
      <c r="HY288">
        <v>2.5</v>
      </c>
      <c r="HZ288">
        <v>2.5</v>
      </c>
      <c r="IA288">
        <v>1.5000000000000002</v>
      </c>
      <c r="IB288">
        <v>0.33333333333333331</v>
      </c>
      <c r="IC288">
        <v>-1</v>
      </c>
      <c r="ID288">
        <v>-1</v>
      </c>
      <c r="IE288">
        <v>2</v>
      </c>
      <c r="IF288">
        <v>1</v>
      </c>
      <c r="IG288">
        <v>-1</v>
      </c>
      <c r="IH288">
        <v>0.16666666666666666</v>
      </c>
      <c r="II288">
        <v>2</v>
      </c>
      <c r="IJ288">
        <v>0.16666666666666666</v>
      </c>
      <c r="IK288">
        <v>0</v>
      </c>
      <c r="IL288">
        <v>1.1666666666666667</v>
      </c>
      <c r="IM288">
        <v>3.4999999999999996</v>
      </c>
      <c r="IN288">
        <v>3.4999999999999996</v>
      </c>
      <c r="IO288">
        <v>2</v>
      </c>
      <c r="IP288">
        <v>1</v>
      </c>
      <c r="IQ288">
        <v>3.4999999999999996</v>
      </c>
      <c r="IR288">
        <v>1</v>
      </c>
      <c r="IS288">
        <v>2</v>
      </c>
      <c r="IT288">
        <v>2</v>
      </c>
      <c r="IU288">
        <v>0.16666666666666666</v>
      </c>
      <c r="IV288">
        <v>2.9999999999999996</v>
      </c>
      <c r="IW288">
        <v>1</v>
      </c>
      <c r="IX288">
        <v>-1</v>
      </c>
      <c r="IY288">
        <v>3.4999999999999996</v>
      </c>
      <c r="IZ288">
        <v>-1</v>
      </c>
      <c r="JA288">
        <v>-1</v>
      </c>
      <c r="JB288">
        <v>-1</v>
      </c>
      <c r="JC288">
        <v>-1</v>
      </c>
      <c r="JD288">
        <v>0.5</v>
      </c>
      <c r="JE288">
        <v>-1</v>
      </c>
      <c r="JF288">
        <v>1.5000000000000002</v>
      </c>
      <c r="JG288">
        <v>-1</v>
      </c>
      <c r="JH288">
        <v>1.5000000000000002</v>
      </c>
      <c r="JI288">
        <v>-1</v>
      </c>
      <c r="JJ288">
        <v>-1</v>
      </c>
      <c r="JK288">
        <v>-1</v>
      </c>
      <c r="JL288">
        <v>1</v>
      </c>
      <c r="JM288">
        <v>2.5</v>
      </c>
      <c r="JN288">
        <v>0.5</v>
      </c>
      <c r="JO288">
        <v>-1</v>
      </c>
      <c r="JP288">
        <v>2.5</v>
      </c>
      <c r="JQ288">
        <v>0.33333333333333331</v>
      </c>
      <c r="JR288">
        <v>3.4999999999999996</v>
      </c>
      <c r="JS288">
        <v>2.4999999999999996</v>
      </c>
      <c r="JT288">
        <v>3.4999999999999996</v>
      </c>
      <c r="JU288">
        <v>0.16666666666666666</v>
      </c>
      <c r="JV288">
        <v>3.4999999999999996</v>
      </c>
      <c r="JW288">
        <v>-1</v>
      </c>
      <c r="JX288">
        <v>-1</v>
      </c>
      <c r="JY288">
        <v>-1</v>
      </c>
      <c r="JZ288">
        <v>2</v>
      </c>
      <c r="KA288">
        <v>2.5</v>
      </c>
      <c r="KB288">
        <v>0</v>
      </c>
    </row>
    <row r="289" spans="1:332" x14ac:dyDescent="0.35">
      <c r="A289" t="s">
        <v>1110</v>
      </c>
      <c r="B289">
        <v>3.4999999999999996</v>
      </c>
      <c r="C289">
        <v>3.9999999999999996</v>
      </c>
      <c r="D289">
        <v>3.9999999999999996</v>
      </c>
      <c r="E289">
        <v>1.5000000000000002</v>
      </c>
      <c r="F289">
        <v>2</v>
      </c>
      <c r="G289">
        <v>2</v>
      </c>
      <c r="H289">
        <v>1.5000000000000002</v>
      </c>
      <c r="I289">
        <v>3.9999999999999996</v>
      </c>
      <c r="J289">
        <v>2.5</v>
      </c>
      <c r="K289">
        <v>-1</v>
      </c>
      <c r="L289">
        <v>3.9999999999999996</v>
      </c>
      <c r="M289">
        <v>3.9999999999999996</v>
      </c>
      <c r="N289">
        <v>2.4999999999999996</v>
      </c>
      <c r="O289">
        <v>3.9999999999999996</v>
      </c>
      <c r="P289">
        <v>3.9999999999999996</v>
      </c>
      <c r="Q289">
        <v>2</v>
      </c>
      <c r="R289">
        <v>0.5</v>
      </c>
      <c r="S289">
        <v>3.9999999999999996</v>
      </c>
      <c r="T289">
        <v>3.9999999999999996</v>
      </c>
      <c r="U289">
        <v>3.9999999999999996</v>
      </c>
      <c r="V289">
        <v>3.4999999999999996</v>
      </c>
      <c r="W289">
        <v>2.9999999999999996</v>
      </c>
      <c r="X289">
        <v>1</v>
      </c>
      <c r="Y289">
        <v>3.9999999999999996</v>
      </c>
      <c r="Z289">
        <v>3.9999999999999996</v>
      </c>
      <c r="AA289">
        <v>3.9999999999999996</v>
      </c>
      <c r="AB289">
        <v>3.4999999999999996</v>
      </c>
      <c r="AC289">
        <v>3.4999999999999996</v>
      </c>
      <c r="AD289">
        <v>3.4999999999999996</v>
      </c>
      <c r="AE289">
        <v>2.5</v>
      </c>
      <c r="AF289">
        <v>1.5000000000000002</v>
      </c>
      <c r="AG289">
        <v>1.5000000000000002</v>
      </c>
      <c r="AH289">
        <v>-1</v>
      </c>
      <c r="AI289">
        <v>0.99999999999999989</v>
      </c>
      <c r="AJ289">
        <v>0.99999999999999989</v>
      </c>
      <c r="AK289">
        <v>-1</v>
      </c>
      <c r="AL289">
        <v>-1</v>
      </c>
      <c r="AM289">
        <v>-1</v>
      </c>
      <c r="AN289">
        <v>3.4999999999999996</v>
      </c>
      <c r="AO289">
        <v>-1</v>
      </c>
      <c r="AP289">
        <v>-1</v>
      </c>
      <c r="AQ289">
        <v>-1</v>
      </c>
      <c r="AR289">
        <v>1.5000000000000002</v>
      </c>
      <c r="AS289">
        <v>-1</v>
      </c>
      <c r="AT289">
        <v>2.5</v>
      </c>
      <c r="AU289">
        <v>2.5</v>
      </c>
      <c r="AV289">
        <v>-1</v>
      </c>
      <c r="AW289">
        <v>1.5000000000000002</v>
      </c>
      <c r="AX289">
        <v>2</v>
      </c>
      <c r="AY289">
        <v>-1</v>
      </c>
      <c r="AZ289">
        <v>-1</v>
      </c>
      <c r="BA289">
        <v>-1</v>
      </c>
      <c r="BB289">
        <v>-1</v>
      </c>
      <c r="BC289">
        <v>-1</v>
      </c>
      <c r="BD289">
        <v>3.4999999999999996</v>
      </c>
      <c r="BE289">
        <v>3.4999999999999996</v>
      </c>
      <c r="BF289">
        <v>-1</v>
      </c>
      <c r="BG289">
        <v>3.4999999999999996</v>
      </c>
      <c r="BH289">
        <v>3.4999999999999996</v>
      </c>
      <c r="BI289">
        <v>-1</v>
      </c>
      <c r="BJ289">
        <v>3.4999999999999996</v>
      </c>
      <c r="BK289">
        <v>0.5</v>
      </c>
      <c r="BL289">
        <v>3</v>
      </c>
      <c r="BM289">
        <v>1.5000000000000002</v>
      </c>
      <c r="BN289">
        <v>1.5000000000000002</v>
      </c>
      <c r="BO289">
        <v>1.5000000000000002</v>
      </c>
      <c r="BP289">
        <v>-1</v>
      </c>
      <c r="BQ289">
        <v>-1</v>
      </c>
      <c r="BR289">
        <v>3.9999999999999996</v>
      </c>
      <c r="BS289">
        <v>2.5</v>
      </c>
      <c r="BT289">
        <v>3.9999999999999996</v>
      </c>
      <c r="BU289">
        <v>-1</v>
      </c>
      <c r="BV289">
        <v>2.4999999999999996</v>
      </c>
      <c r="BW289">
        <v>-1</v>
      </c>
      <c r="BX289">
        <v>-1</v>
      </c>
      <c r="BY289">
        <v>-1</v>
      </c>
      <c r="BZ289">
        <v>1.5000000000000002</v>
      </c>
      <c r="CA289">
        <v>1.3333333333333335</v>
      </c>
      <c r="CB289">
        <v>3.4999999999999996</v>
      </c>
      <c r="CC289">
        <v>0.5</v>
      </c>
      <c r="CD289">
        <v>2.9999999999999996</v>
      </c>
      <c r="CE289">
        <v>2</v>
      </c>
      <c r="CF289">
        <v>3.9999999999999996</v>
      </c>
      <c r="CG289">
        <v>1.5000000000000002</v>
      </c>
      <c r="CH289">
        <v>0.33333333333333331</v>
      </c>
      <c r="CI289">
        <v>0.5</v>
      </c>
      <c r="CJ289">
        <v>1.5000000000000002</v>
      </c>
      <c r="CK289">
        <v>-1</v>
      </c>
      <c r="CL289">
        <v>3.9999999999999996</v>
      </c>
      <c r="CM289">
        <v>-1</v>
      </c>
      <c r="CN289">
        <v>-1</v>
      </c>
      <c r="CO289">
        <v>3.4999999999999996</v>
      </c>
      <c r="CP289">
        <v>0</v>
      </c>
      <c r="CQ289">
        <v>1.5000000000000002</v>
      </c>
      <c r="CR289">
        <v>3.9999999999999996</v>
      </c>
      <c r="CS289">
        <v>-1</v>
      </c>
      <c r="CT289">
        <v>-1</v>
      </c>
      <c r="CU289">
        <v>3.4999999999999996</v>
      </c>
      <c r="CV289">
        <v>2.5</v>
      </c>
      <c r="CW289">
        <v>-1</v>
      </c>
      <c r="CX289">
        <v>-1</v>
      </c>
      <c r="CY289">
        <v>1</v>
      </c>
      <c r="CZ289">
        <v>-1</v>
      </c>
      <c r="DA289">
        <v>-1</v>
      </c>
      <c r="DB289">
        <v>2.5</v>
      </c>
      <c r="DC289">
        <v>0.5</v>
      </c>
      <c r="DD289">
        <v>3.4999999999999996</v>
      </c>
      <c r="DE289">
        <v>2</v>
      </c>
      <c r="DF289">
        <v>2.5</v>
      </c>
      <c r="DG289">
        <v>-1</v>
      </c>
      <c r="DH289">
        <v>2.5</v>
      </c>
      <c r="DI289">
        <v>2.9999999999999996</v>
      </c>
      <c r="DJ289">
        <v>-1</v>
      </c>
      <c r="DK289">
        <v>-1</v>
      </c>
      <c r="DL289">
        <v>3.4999999999999996</v>
      </c>
      <c r="DM289">
        <v>0.99999999999999989</v>
      </c>
      <c r="DN289">
        <v>0.5</v>
      </c>
      <c r="DO289">
        <v>2.5</v>
      </c>
      <c r="DP289">
        <v>1.5000000000000002</v>
      </c>
      <c r="DQ289">
        <v>2.9999999999999996</v>
      </c>
      <c r="DR289">
        <v>3.9999999999999996</v>
      </c>
      <c r="DS289">
        <v>3.4999999999999996</v>
      </c>
      <c r="DT289">
        <v>3.9999999999999996</v>
      </c>
      <c r="DU289">
        <v>1.3333333333333335</v>
      </c>
      <c r="DV289">
        <v>1.5000000000000002</v>
      </c>
      <c r="DW289">
        <v>3.4999999999999996</v>
      </c>
      <c r="DX289">
        <v>1.3333333333333335</v>
      </c>
      <c r="DY289">
        <v>2</v>
      </c>
      <c r="DZ289">
        <v>1.5000000000000002</v>
      </c>
      <c r="EA289">
        <v>3.4999999999999996</v>
      </c>
      <c r="EB289">
        <v>-1</v>
      </c>
      <c r="EC289">
        <v>3.4999999999999996</v>
      </c>
      <c r="ED289">
        <v>2</v>
      </c>
      <c r="EE289">
        <v>1</v>
      </c>
      <c r="EF289">
        <v>3.4999999999999996</v>
      </c>
      <c r="EG289">
        <v>0.5</v>
      </c>
      <c r="EH289">
        <v>3.4999999999999996</v>
      </c>
      <c r="EI289">
        <v>2.4999999999999996</v>
      </c>
      <c r="EJ289">
        <v>0.5</v>
      </c>
      <c r="EK289">
        <v>-1</v>
      </c>
      <c r="EL289">
        <v>2.333333333333333</v>
      </c>
      <c r="EM289">
        <v>3.4999999999999996</v>
      </c>
      <c r="EN289">
        <v>-1</v>
      </c>
      <c r="EO289">
        <v>3.4999999999999996</v>
      </c>
      <c r="EP289">
        <v>3.4999999999999996</v>
      </c>
      <c r="EQ289">
        <v>2</v>
      </c>
      <c r="ER289">
        <v>-1</v>
      </c>
      <c r="ES289">
        <v>-1</v>
      </c>
      <c r="ET289">
        <v>-1</v>
      </c>
      <c r="EU289">
        <v>-1</v>
      </c>
      <c r="EV289">
        <v>-1</v>
      </c>
      <c r="EW289">
        <v>3.4999999999999996</v>
      </c>
      <c r="EX289">
        <v>2.4999999999999996</v>
      </c>
      <c r="EY289">
        <v>3.4999999999999996</v>
      </c>
      <c r="EZ289">
        <v>2.9999999999999996</v>
      </c>
      <c r="FA289">
        <v>2.4999999999999996</v>
      </c>
      <c r="FB289">
        <v>1.5000000000000002</v>
      </c>
      <c r="FC289">
        <v>3.4999999999999996</v>
      </c>
      <c r="FD289">
        <v>2</v>
      </c>
      <c r="FE289">
        <v>3.9999999999999996</v>
      </c>
      <c r="FF289">
        <v>3.9999999999999996</v>
      </c>
      <c r="FG289">
        <v>3.4999999999999996</v>
      </c>
      <c r="FH289">
        <v>2.333333333333333</v>
      </c>
      <c r="FI289">
        <v>-1</v>
      </c>
      <c r="FJ289">
        <v>2.4999999999999996</v>
      </c>
      <c r="FK289">
        <v>0.33333333333333331</v>
      </c>
      <c r="FL289">
        <v>1.5000000000000002</v>
      </c>
      <c r="FM289">
        <v>0.5</v>
      </c>
      <c r="FN289">
        <v>3.4999999999999996</v>
      </c>
      <c r="FO289">
        <v>2.333333333333333</v>
      </c>
      <c r="FP289">
        <v>2.9999999999999996</v>
      </c>
      <c r="FQ289">
        <v>3.4999999999999996</v>
      </c>
      <c r="FR289">
        <v>3.4999999999999996</v>
      </c>
      <c r="FS289">
        <v>3.4999999999999996</v>
      </c>
      <c r="FT289">
        <v>3.4999999999999996</v>
      </c>
      <c r="FU289">
        <v>2</v>
      </c>
      <c r="FV289">
        <v>1.5000000000000002</v>
      </c>
      <c r="FW289">
        <v>3.4999999999999996</v>
      </c>
      <c r="FX289">
        <v>3.4999999999999996</v>
      </c>
      <c r="FY289">
        <v>2.5</v>
      </c>
      <c r="FZ289">
        <v>1.5000000000000002</v>
      </c>
      <c r="GA289">
        <v>3.4999999999999996</v>
      </c>
      <c r="GB289">
        <v>3.9999999999999996</v>
      </c>
      <c r="GC289">
        <v>2.4999999999999996</v>
      </c>
      <c r="GD289">
        <v>1.5000000000000002</v>
      </c>
      <c r="GE289">
        <v>2.4999999999999996</v>
      </c>
      <c r="GF289">
        <v>2.4999999999999996</v>
      </c>
      <c r="GG289">
        <v>1.5000000000000002</v>
      </c>
      <c r="GH289">
        <v>3.9999999999999996</v>
      </c>
      <c r="GI289">
        <v>1.5000000000000002</v>
      </c>
      <c r="GJ289">
        <v>3.9999999999999996</v>
      </c>
      <c r="GK289">
        <v>3.9999999999999996</v>
      </c>
      <c r="GL289">
        <v>2.4999999999999996</v>
      </c>
      <c r="GM289">
        <v>2</v>
      </c>
      <c r="GN289">
        <v>3.9999999999999996</v>
      </c>
      <c r="GO289">
        <v>3.9999999999999996</v>
      </c>
      <c r="GP289">
        <v>3</v>
      </c>
      <c r="GQ289">
        <v>1.5000000000000002</v>
      </c>
      <c r="GR289">
        <v>-1</v>
      </c>
      <c r="GS289">
        <v>3.4999999999999996</v>
      </c>
      <c r="GT289">
        <v>2.9999999999999996</v>
      </c>
      <c r="GU289">
        <v>3.9999999999999996</v>
      </c>
      <c r="GV289">
        <v>3.9999999999999996</v>
      </c>
      <c r="GW289">
        <v>3.9999999999999996</v>
      </c>
      <c r="GX289">
        <v>3.9999999999999996</v>
      </c>
      <c r="GY289">
        <v>3.9999999999999996</v>
      </c>
      <c r="GZ289">
        <v>3.9999999999999996</v>
      </c>
      <c r="HA289">
        <v>3.9999999999999996</v>
      </c>
      <c r="HB289">
        <v>2.4999999999999996</v>
      </c>
      <c r="HC289">
        <v>3.4999999999999996</v>
      </c>
      <c r="HD289">
        <v>3.9999999999999996</v>
      </c>
      <c r="HE289">
        <v>3.9999999999999996</v>
      </c>
      <c r="HF289">
        <v>3.4999999999999996</v>
      </c>
      <c r="HG289">
        <v>3.9999999999999996</v>
      </c>
      <c r="HH289">
        <v>3.9999999999999996</v>
      </c>
      <c r="HI289">
        <v>2.4999999999999996</v>
      </c>
      <c r="HJ289">
        <v>2.9999999999999996</v>
      </c>
      <c r="HK289">
        <v>-1</v>
      </c>
      <c r="HL289">
        <v>2.5</v>
      </c>
      <c r="HM289">
        <v>-1</v>
      </c>
      <c r="HN289">
        <v>0.99999999999999989</v>
      </c>
      <c r="HO289">
        <v>0.99999999999999989</v>
      </c>
      <c r="HP289">
        <v>-1</v>
      </c>
      <c r="HQ289">
        <v>0.33333333333333331</v>
      </c>
      <c r="HR289">
        <v>3.9999999999999996</v>
      </c>
      <c r="HS289">
        <v>0</v>
      </c>
      <c r="HT289">
        <v>3.9999999999999996</v>
      </c>
      <c r="HU289">
        <v>3.9999999999999996</v>
      </c>
      <c r="HV289">
        <v>3.9999999999999996</v>
      </c>
      <c r="HW289">
        <v>3.9999999999999996</v>
      </c>
      <c r="HX289">
        <v>3.9999999999999996</v>
      </c>
      <c r="HY289">
        <v>3.9999999999999996</v>
      </c>
      <c r="HZ289">
        <v>3.9999999999999996</v>
      </c>
      <c r="IA289">
        <v>2.9999999999999996</v>
      </c>
      <c r="IB289">
        <v>1.5000000000000002</v>
      </c>
      <c r="IC289">
        <v>1</v>
      </c>
      <c r="ID289">
        <v>-1</v>
      </c>
      <c r="IE289">
        <v>3.4999999999999996</v>
      </c>
      <c r="IF289">
        <v>2.5</v>
      </c>
      <c r="IG289">
        <v>1</v>
      </c>
      <c r="IH289">
        <v>1.5000000000000002</v>
      </c>
      <c r="II289">
        <v>2.9999999999999996</v>
      </c>
      <c r="IJ289">
        <v>1.5000000000000002</v>
      </c>
      <c r="IK289">
        <v>1.5000000000000002</v>
      </c>
      <c r="IL289">
        <v>2.4999999999999996</v>
      </c>
      <c r="IM289">
        <v>3.9999999999999996</v>
      </c>
      <c r="IN289">
        <v>3.9999999999999996</v>
      </c>
      <c r="IO289">
        <v>2.9999999999999996</v>
      </c>
      <c r="IP289">
        <v>2.4999999999999996</v>
      </c>
      <c r="IQ289">
        <v>3.9999999999999996</v>
      </c>
      <c r="IR289">
        <v>2.4999999999999996</v>
      </c>
      <c r="IS289">
        <v>3.4999999999999996</v>
      </c>
      <c r="IT289">
        <v>3.4999999999999996</v>
      </c>
      <c r="IU289">
        <v>1.5000000000000002</v>
      </c>
      <c r="IV289">
        <v>3.4999999999999996</v>
      </c>
      <c r="IW289">
        <v>2.5</v>
      </c>
      <c r="IX289">
        <v>0.5</v>
      </c>
      <c r="IY289">
        <v>3.9999999999999996</v>
      </c>
      <c r="IZ289">
        <v>1.5000000000000002</v>
      </c>
      <c r="JA289">
        <v>-1</v>
      </c>
      <c r="JB289">
        <v>0.5</v>
      </c>
      <c r="JC289">
        <v>1.5</v>
      </c>
      <c r="JD289">
        <v>2.5</v>
      </c>
      <c r="JE289">
        <v>0.5</v>
      </c>
      <c r="JF289">
        <v>2.9999999999999996</v>
      </c>
      <c r="JG289">
        <v>0</v>
      </c>
      <c r="JH289">
        <v>2.9999999999999996</v>
      </c>
      <c r="JI289">
        <v>0.33333333333333331</v>
      </c>
      <c r="JJ289">
        <v>0.5</v>
      </c>
      <c r="JK289">
        <v>-1</v>
      </c>
      <c r="JL289">
        <v>2.5</v>
      </c>
      <c r="JM289">
        <v>3.9999999999999996</v>
      </c>
      <c r="JN289">
        <v>2</v>
      </c>
      <c r="JO289">
        <v>-1</v>
      </c>
      <c r="JP289">
        <v>3.4999999999999996</v>
      </c>
      <c r="JQ289">
        <v>1.5000000000000002</v>
      </c>
      <c r="JR289">
        <v>3.9999999999999996</v>
      </c>
      <c r="JS289">
        <v>2.9999999999999996</v>
      </c>
      <c r="JT289">
        <v>3.9999999999999996</v>
      </c>
      <c r="JU289">
        <v>2</v>
      </c>
      <c r="JV289">
        <v>3.9999999999999996</v>
      </c>
      <c r="JW289">
        <v>0</v>
      </c>
      <c r="JX289">
        <v>1</v>
      </c>
      <c r="JY289">
        <v>-1</v>
      </c>
      <c r="JZ289">
        <v>3.4999999999999996</v>
      </c>
      <c r="KA289">
        <v>3.4999999999999996</v>
      </c>
      <c r="KB289">
        <v>2</v>
      </c>
      <c r="KC289">
        <v>0</v>
      </c>
    </row>
    <row r="290" spans="1:332" x14ac:dyDescent="0.35">
      <c r="A290" t="s">
        <v>1111</v>
      </c>
      <c r="B290">
        <v>3.4999999999999996</v>
      </c>
      <c r="C290">
        <v>3.9999999999999996</v>
      </c>
      <c r="D290">
        <v>3.9999999999999996</v>
      </c>
      <c r="E290">
        <v>1</v>
      </c>
      <c r="F290">
        <v>0.66666666666666663</v>
      </c>
      <c r="G290">
        <v>0.5</v>
      </c>
      <c r="H290">
        <v>0</v>
      </c>
      <c r="I290">
        <v>3.9999999999999996</v>
      </c>
      <c r="J290">
        <v>2.3333333333333335</v>
      </c>
      <c r="K290">
        <v>-1</v>
      </c>
      <c r="L290">
        <v>3.9999999999999996</v>
      </c>
      <c r="M290">
        <v>3.9999999999999996</v>
      </c>
      <c r="N290">
        <v>1.1666666666666667</v>
      </c>
      <c r="O290">
        <v>3.9999999999999996</v>
      </c>
      <c r="P290">
        <v>3.9999999999999996</v>
      </c>
      <c r="Q290">
        <v>1.5</v>
      </c>
      <c r="R290">
        <v>-1</v>
      </c>
      <c r="S290">
        <v>3.9999999999999996</v>
      </c>
      <c r="T290">
        <v>3.9999999999999996</v>
      </c>
      <c r="U290">
        <v>3.9999999999999996</v>
      </c>
      <c r="V290">
        <v>3.4999999999999996</v>
      </c>
      <c r="W290">
        <v>2.9999999999999996</v>
      </c>
      <c r="X290">
        <v>0</v>
      </c>
      <c r="Y290">
        <v>3.9999999999999996</v>
      </c>
      <c r="Z290">
        <v>3.9999999999999996</v>
      </c>
      <c r="AA290">
        <v>3.9999999999999996</v>
      </c>
      <c r="AB290">
        <v>3.4999999999999996</v>
      </c>
      <c r="AC290">
        <v>3.4999999999999996</v>
      </c>
      <c r="AD290">
        <v>3.4999999999999996</v>
      </c>
      <c r="AE290">
        <v>2.5</v>
      </c>
      <c r="AF290">
        <v>1</v>
      </c>
      <c r="AG290">
        <v>1.3333333333333335</v>
      </c>
      <c r="AH290">
        <v>-1</v>
      </c>
      <c r="AI290">
        <v>-1</v>
      </c>
      <c r="AJ290">
        <v>-1</v>
      </c>
      <c r="AK290">
        <v>-1</v>
      </c>
      <c r="AL290">
        <v>-1</v>
      </c>
      <c r="AM290">
        <v>-1</v>
      </c>
      <c r="AN290">
        <v>3.4999999999999996</v>
      </c>
      <c r="AO290">
        <v>-1</v>
      </c>
      <c r="AP290">
        <v>-1</v>
      </c>
      <c r="AQ290">
        <v>-1</v>
      </c>
      <c r="AR290">
        <v>1</v>
      </c>
      <c r="AS290">
        <v>-1</v>
      </c>
      <c r="AT290">
        <v>2.3333333333333335</v>
      </c>
      <c r="AU290">
        <v>2.3333333333333335</v>
      </c>
      <c r="AV290">
        <v>-1</v>
      </c>
      <c r="AW290">
        <v>0</v>
      </c>
      <c r="AX290">
        <v>1.5</v>
      </c>
      <c r="AY290">
        <v>-1</v>
      </c>
      <c r="AZ290">
        <v>-1</v>
      </c>
      <c r="BA290">
        <v>-1</v>
      </c>
      <c r="BB290">
        <v>-1</v>
      </c>
      <c r="BC290">
        <v>-1</v>
      </c>
      <c r="BD290">
        <v>2.5</v>
      </c>
      <c r="BE290">
        <v>3.4999999999999996</v>
      </c>
      <c r="BF290">
        <v>-1</v>
      </c>
      <c r="BG290">
        <v>3.4999999999999996</v>
      </c>
      <c r="BH290">
        <v>3.4999999999999996</v>
      </c>
      <c r="BI290">
        <v>-1</v>
      </c>
      <c r="BJ290">
        <v>3.4999999999999996</v>
      </c>
      <c r="BK290">
        <v>-1</v>
      </c>
      <c r="BL290">
        <v>2.5</v>
      </c>
      <c r="BM290">
        <v>1</v>
      </c>
      <c r="BN290">
        <v>0</v>
      </c>
      <c r="BO290">
        <v>0</v>
      </c>
      <c r="BP290">
        <v>-1</v>
      </c>
      <c r="BQ290">
        <v>-1</v>
      </c>
      <c r="BR290">
        <v>3</v>
      </c>
      <c r="BS290">
        <v>2</v>
      </c>
      <c r="BT290">
        <v>3.9999999999999996</v>
      </c>
      <c r="BU290">
        <v>-1</v>
      </c>
      <c r="BV290">
        <v>1.5000000000000002</v>
      </c>
      <c r="BW290">
        <v>-1</v>
      </c>
      <c r="BX290">
        <v>-1</v>
      </c>
      <c r="BY290">
        <v>-1</v>
      </c>
      <c r="BZ290">
        <v>1.3333333333333335</v>
      </c>
      <c r="CA290">
        <v>0</v>
      </c>
      <c r="CB290">
        <v>3.4999999999999996</v>
      </c>
      <c r="CC290">
        <v>-1</v>
      </c>
      <c r="CD290">
        <v>2.833333333333333</v>
      </c>
      <c r="CE290">
        <v>2</v>
      </c>
      <c r="CF290">
        <v>3.9999999999999996</v>
      </c>
      <c r="CG290">
        <v>1.3333333333333335</v>
      </c>
      <c r="CH290">
        <v>-1</v>
      </c>
      <c r="CI290">
        <v>-1</v>
      </c>
      <c r="CJ290">
        <v>0.16666666666666666</v>
      </c>
      <c r="CK290">
        <v>-1</v>
      </c>
      <c r="CL290">
        <v>3</v>
      </c>
      <c r="CM290">
        <v>-1</v>
      </c>
      <c r="CN290">
        <v>-1</v>
      </c>
      <c r="CO290">
        <v>2.5</v>
      </c>
      <c r="CP290">
        <v>-1</v>
      </c>
      <c r="CQ290">
        <v>0</v>
      </c>
      <c r="CR290">
        <v>3.9999999999999996</v>
      </c>
      <c r="CS290">
        <v>-1</v>
      </c>
      <c r="CT290">
        <v>-1</v>
      </c>
      <c r="CU290">
        <v>3.4999999999999996</v>
      </c>
      <c r="CV290">
        <v>1.5</v>
      </c>
      <c r="CW290">
        <v>-1</v>
      </c>
      <c r="CX290">
        <v>-1</v>
      </c>
      <c r="CY290">
        <v>0</v>
      </c>
      <c r="CZ290">
        <v>-1</v>
      </c>
      <c r="DA290">
        <v>-1</v>
      </c>
      <c r="DB290">
        <v>2</v>
      </c>
      <c r="DC290">
        <v>-1</v>
      </c>
      <c r="DD290">
        <v>3.4999999999999996</v>
      </c>
      <c r="DE290">
        <v>1.8333333333333335</v>
      </c>
      <c r="DF290">
        <v>2.5</v>
      </c>
      <c r="DG290">
        <v>-1</v>
      </c>
      <c r="DH290">
        <v>2.5</v>
      </c>
      <c r="DI290">
        <v>2</v>
      </c>
      <c r="DJ290">
        <v>-1</v>
      </c>
      <c r="DK290">
        <v>-1</v>
      </c>
      <c r="DL290">
        <v>2.5</v>
      </c>
      <c r="DM290">
        <v>-1</v>
      </c>
      <c r="DN290">
        <v>-1</v>
      </c>
      <c r="DO290">
        <v>2.5</v>
      </c>
      <c r="DP290">
        <v>0</v>
      </c>
      <c r="DQ290">
        <v>1.8333333333333335</v>
      </c>
      <c r="DR290">
        <v>3.9999999999999996</v>
      </c>
      <c r="DS290">
        <v>3.4999999999999996</v>
      </c>
      <c r="DT290">
        <v>3</v>
      </c>
      <c r="DU290">
        <v>0</v>
      </c>
      <c r="DV290">
        <v>0.16666666666666666</v>
      </c>
      <c r="DW290">
        <v>3.4999999999999996</v>
      </c>
      <c r="DX290">
        <v>0</v>
      </c>
      <c r="DY290">
        <v>1.8333333333333335</v>
      </c>
      <c r="DZ290">
        <v>1.1666666666666667</v>
      </c>
      <c r="EA290">
        <v>3.4999999999999996</v>
      </c>
      <c r="EB290">
        <v>-1</v>
      </c>
      <c r="EC290">
        <v>3.4999999999999996</v>
      </c>
      <c r="ED290">
        <v>0.83333333333333326</v>
      </c>
      <c r="EE290">
        <v>-1</v>
      </c>
      <c r="EF290">
        <v>3.4999999999999996</v>
      </c>
      <c r="EG290">
        <v>-1</v>
      </c>
      <c r="EH290">
        <v>3.4999999999999996</v>
      </c>
      <c r="EI290">
        <v>1</v>
      </c>
      <c r="EJ290">
        <v>-1</v>
      </c>
      <c r="EK290">
        <v>-1</v>
      </c>
      <c r="EL290">
        <v>2.1666666666666665</v>
      </c>
      <c r="EM290">
        <v>2.3333333333333335</v>
      </c>
      <c r="EN290">
        <v>-1</v>
      </c>
      <c r="EO290">
        <v>3.4999999999999996</v>
      </c>
      <c r="EP290">
        <v>3.4999999999999996</v>
      </c>
      <c r="EQ290">
        <v>1.6666666666666667</v>
      </c>
      <c r="ER290">
        <v>-1</v>
      </c>
      <c r="ES290">
        <v>-1</v>
      </c>
      <c r="ET290">
        <v>-1</v>
      </c>
      <c r="EU290">
        <v>-1</v>
      </c>
      <c r="EV290">
        <v>-1</v>
      </c>
      <c r="EW290">
        <v>3.4999999999999996</v>
      </c>
      <c r="EX290">
        <v>2.333333333333333</v>
      </c>
      <c r="EY290">
        <v>3.4999999999999996</v>
      </c>
      <c r="EZ290">
        <v>2.9999999999999996</v>
      </c>
      <c r="FA290">
        <v>2.333333333333333</v>
      </c>
      <c r="FB290">
        <v>1</v>
      </c>
      <c r="FC290">
        <v>2.3333333333333335</v>
      </c>
      <c r="FD290">
        <v>1.6666666666666667</v>
      </c>
      <c r="FE290">
        <v>3.9999999999999996</v>
      </c>
      <c r="FF290">
        <v>3.9999999999999996</v>
      </c>
      <c r="FG290">
        <v>3.4999999999999996</v>
      </c>
      <c r="FH290">
        <v>2.1666666666666665</v>
      </c>
      <c r="FI290">
        <v>-1</v>
      </c>
      <c r="FJ290">
        <v>2.333333333333333</v>
      </c>
      <c r="FK290">
        <v>-1</v>
      </c>
      <c r="FL290">
        <v>1.3333333333333335</v>
      </c>
      <c r="FM290">
        <v>-1</v>
      </c>
      <c r="FN290">
        <v>3</v>
      </c>
      <c r="FO290">
        <v>2.1666666666666665</v>
      </c>
      <c r="FP290">
        <v>2.6666666666666665</v>
      </c>
      <c r="FQ290">
        <v>3</v>
      </c>
      <c r="FR290">
        <v>3</v>
      </c>
      <c r="FS290">
        <v>3</v>
      </c>
      <c r="FT290">
        <v>3</v>
      </c>
      <c r="FU290">
        <v>0.5</v>
      </c>
      <c r="FV290">
        <v>0</v>
      </c>
      <c r="FW290">
        <v>3.4999999999999996</v>
      </c>
      <c r="FX290">
        <v>3.4999999999999996</v>
      </c>
      <c r="FY290">
        <v>2.5</v>
      </c>
      <c r="FZ290">
        <v>0.16666666666666666</v>
      </c>
      <c r="GA290">
        <v>3.4999999999999996</v>
      </c>
      <c r="GB290">
        <v>3.9999999999999996</v>
      </c>
      <c r="GC290">
        <v>2</v>
      </c>
      <c r="GD290">
        <v>1</v>
      </c>
      <c r="GE290">
        <v>2</v>
      </c>
      <c r="GF290">
        <v>1.5000000000000002</v>
      </c>
      <c r="GG290">
        <v>1.5000000000000002</v>
      </c>
      <c r="GH290">
        <v>3.9999999999999996</v>
      </c>
      <c r="GI290">
        <v>1.1666666666666667</v>
      </c>
      <c r="GJ290">
        <v>3.9999999999999996</v>
      </c>
      <c r="GK290">
        <v>3.9999999999999996</v>
      </c>
      <c r="GL290">
        <v>2.4999999999999996</v>
      </c>
      <c r="GM290">
        <v>1.5</v>
      </c>
      <c r="GN290">
        <v>3.9999999999999996</v>
      </c>
      <c r="GO290">
        <v>3</v>
      </c>
      <c r="GP290">
        <v>3</v>
      </c>
      <c r="GQ290">
        <v>0.33333333333333331</v>
      </c>
      <c r="GR290">
        <v>-1</v>
      </c>
      <c r="GS290">
        <v>3.4999999999999996</v>
      </c>
      <c r="GT290">
        <v>2.9999999999999996</v>
      </c>
      <c r="GU290">
        <v>3.9999999999999996</v>
      </c>
      <c r="GV290">
        <v>3.9999999999999996</v>
      </c>
      <c r="GW290">
        <v>3.9999999999999996</v>
      </c>
      <c r="GX290">
        <v>3.9999999999999996</v>
      </c>
      <c r="GY290">
        <v>3.9999999999999996</v>
      </c>
      <c r="GZ290">
        <v>3.9999999999999996</v>
      </c>
      <c r="HA290">
        <v>3.9999999999999996</v>
      </c>
      <c r="HB290">
        <v>1</v>
      </c>
      <c r="HC290">
        <v>3.4999999999999996</v>
      </c>
      <c r="HD290">
        <v>3.9999999999999996</v>
      </c>
      <c r="HE290">
        <v>3.9999999999999996</v>
      </c>
      <c r="HF290">
        <v>3.4999999999999996</v>
      </c>
      <c r="HG290">
        <v>3.9999999999999996</v>
      </c>
      <c r="HH290">
        <v>3.9999999999999996</v>
      </c>
      <c r="HI290">
        <v>2</v>
      </c>
      <c r="HJ290">
        <v>2.9999999999999996</v>
      </c>
      <c r="HK290">
        <v>-1</v>
      </c>
      <c r="HL290">
        <v>2.5</v>
      </c>
      <c r="HM290">
        <v>-1</v>
      </c>
      <c r="HN290">
        <v>-1</v>
      </c>
      <c r="HO290">
        <v>-1</v>
      </c>
      <c r="HP290">
        <v>-1</v>
      </c>
      <c r="HQ290">
        <v>-1</v>
      </c>
      <c r="HR290">
        <v>3.9999999999999996</v>
      </c>
      <c r="HS290">
        <v>-1</v>
      </c>
      <c r="HT290">
        <v>3.9999999999999996</v>
      </c>
      <c r="HU290">
        <v>3.9999999999999996</v>
      </c>
      <c r="HV290">
        <v>3.9999999999999996</v>
      </c>
      <c r="HW290">
        <v>3.9999999999999996</v>
      </c>
      <c r="HX290">
        <v>3.9999999999999996</v>
      </c>
      <c r="HY290">
        <v>3.9999999999999996</v>
      </c>
      <c r="HZ290">
        <v>3.9999999999999996</v>
      </c>
      <c r="IA290">
        <v>2.9999999999999996</v>
      </c>
      <c r="IB290">
        <v>1.3333333333333335</v>
      </c>
      <c r="IC290">
        <v>-1</v>
      </c>
      <c r="ID290">
        <v>-1</v>
      </c>
      <c r="IE290">
        <v>3.4999999999999996</v>
      </c>
      <c r="IF290">
        <v>2.5</v>
      </c>
      <c r="IG290">
        <v>-1</v>
      </c>
      <c r="IH290">
        <v>1.1666666666666667</v>
      </c>
      <c r="II290">
        <v>2.9999999999999996</v>
      </c>
      <c r="IJ290">
        <v>1.1666666666666667</v>
      </c>
      <c r="IK290">
        <v>1</v>
      </c>
      <c r="IL290">
        <v>2.1666666666666665</v>
      </c>
      <c r="IM290">
        <v>3.9999999999999996</v>
      </c>
      <c r="IN290">
        <v>3.9999999999999996</v>
      </c>
      <c r="IO290">
        <v>2.9999999999999996</v>
      </c>
      <c r="IP290">
        <v>1</v>
      </c>
      <c r="IQ290">
        <v>3.9999999999999996</v>
      </c>
      <c r="IR290">
        <v>1</v>
      </c>
      <c r="IS290">
        <v>3.4999999999999996</v>
      </c>
      <c r="IT290">
        <v>3.4999999999999996</v>
      </c>
      <c r="IU290">
        <v>1.1666666666666667</v>
      </c>
      <c r="IV290">
        <v>3.4999999999999996</v>
      </c>
      <c r="IW290">
        <v>2.5</v>
      </c>
      <c r="IX290">
        <v>-1</v>
      </c>
      <c r="IY290">
        <v>3.9999999999999996</v>
      </c>
      <c r="IZ290">
        <v>0</v>
      </c>
      <c r="JA290">
        <v>-1</v>
      </c>
      <c r="JB290">
        <v>-1</v>
      </c>
      <c r="JC290">
        <v>-1</v>
      </c>
      <c r="JD290">
        <v>2</v>
      </c>
      <c r="JE290">
        <v>-1</v>
      </c>
      <c r="JF290">
        <v>2.9999999999999996</v>
      </c>
      <c r="JG290">
        <v>-1</v>
      </c>
      <c r="JH290">
        <v>2.9999999999999996</v>
      </c>
      <c r="JI290">
        <v>-1</v>
      </c>
      <c r="JJ290">
        <v>-1</v>
      </c>
      <c r="JK290">
        <v>-1</v>
      </c>
      <c r="JL290">
        <v>2.5</v>
      </c>
      <c r="JM290">
        <v>3.9999999999999996</v>
      </c>
      <c r="JN290">
        <v>1.5</v>
      </c>
      <c r="JO290">
        <v>-1</v>
      </c>
      <c r="JP290">
        <v>3</v>
      </c>
      <c r="JQ290">
        <v>1.3333333333333335</v>
      </c>
      <c r="JR290">
        <v>3.9999999999999996</v>
      </c>
      <c r="JS290">
        <v>2.9999999999999996</v>
      </c>
      <c r="JT290">
        <v>3.9999999999999996</v>
      </c>
      <c r="JU290">
        <v>1.6666666666666667</v>
      </c>
      <c r="JV290">
        <v>3.9999999999999996</v>
      </c>
      <c r="JW290">
        <v>-1</v>
      </c>
      <c r="JX290">
        <v>0</v>
      </c>
      <c r="JY290">
        <v>-1</v>
      </c>
      <c r="JZ290">
        <v>3.4999999999999996</v>
      </c>
      <c r="KA290">
        <v>3</v>
      </c>
      <c r="KB290">
        <v>1.5</v>
      </c>
      <c r="KC290">
        <v>-1</v>
      </c>
      <c r="KD290">
        <v>0</v>
      </c>
    </row>
    <row r="291" spans="1:332" x14ac:dyDescent="0.35">
      <c r="A291" t="s">
        <v>1112</v>
      </c>
      <c r="B291">
        <v>2.4999999999999996</v>
      </c>
      <c r="C291">
        <v>2.6666666666666665</v>
      </c>
      <c r="D291">
        <v>2.9999999999999996</v>
      </c>
      <c r="E291">
        <v>0</v>
      </c>
      <c r="F291">
        <v>-1</v>
      </c>
      <c r="G291">
        <v>-1</v>
      </c>
      <c r="H291">
        <v>-1</v>
      </c>
      <c r="I291">
        <v>2.9999999999999996</v>
      </c>
      <c r="J291">
        <v>0</v>
      </c>
      <c r="K291">
        <v>-1</v>
      </c>
      <c r="L291">
        <v>2.5</v>
      </c>
      <c r="M291">
        <v>2.833333333333333</v>
      </c>
      <c r="N291">
        <v>1</v>
      </c>
      <c r="O291">
        <v>2.5</v>
      </c>
      <c r="P291">
        <v>2.9999999999999996</v>
      </c>
      <c r="Q291">
        <v>0</v>
      </c>
      <c r="R291">
        <v>-1</v>
      </c>
      <c r="S291">
        <v>2.9999999999999996</v>
      </c>
      <c r="T291">
        <v>2.833333333333333</v>
      </c>
      <c r="U291">
        <v>2.9999999999999996</v>
      </c>
      <c r="V291">
        <v>2</v>
      </c>
      <c r="W291">
        <v>2</v>
      </c>
      <c r="X291">
        <v>-1</v>
      </c>
      <c r="Y291">
        <v>2.9999999999999996</v>
      </c>
      <c r="Z291">
        <v>2.9999999999999996</v>
      </c>
      <c r="AA291">
        <v>2.9999999999999996</v>
      </c>
      <c r="AB291">
        <v>2.1666666666666665</v>
      </c>
      <c r="AC291">
        <v>2.1666666666666665</v>
      </c>
      <c r="AD291">
        <v>1.1666666666666667</v>
      </c>
      <c r="AE291">
        <v>0.16666666666666666</v>
      </c>
      <c r="AF291">
        <v>0</v>
      </c>
      <c r="AG291">
        <v>0</v>
      </c>
      <c r="AH291">
        <v>-1</v>
      </c>
      <c r="AI291">
        <v>-1</v>
      </c>
      <c r="AJ291">
        <v>-1</v>
      </c>
      <c r="AK291">
        <v>-1</v>
      </c>
      <c r="AL291">
        <v>-1</v>
      </c>
      <c r="AM291">
        <v>-1</v>
      </c>
      <c r="AN291">
        <v>2</v>
      </c>
      <c r="AO291">
        <v>-1</v>
      </c>
      <c r="AP291">
        <v>-1</v>
      </c>
      <c r="AQ291">
        <v>-1</v>
      </c>
      <c r="AR291">
        <v>0</v>
      </c>
      <c r="AS291">
        <v>-1</v>
      </c>
      <c r="AT291">
        <v>0</v>
      </c>
      <c r="AU291">
        <v>0</v>
      </c>
      <c r="AV291">
        <v>-1</v>
      </c>
      <c r="AW291">
        <v>-1</v>
      </c>
      <c r="AX291">
        <v>0</v>
      </c>
      <c r="AY291">
        <v>-1</v>
      </c>
      <c r="AZ291">
        <v>-1</v>
      </c>
      <c r="BA291">
        <v>-1</v>
      </c>
      <c r="BB291">
        <v>-1</v>
      </c>
      <c r="BC291">
        <v>-1</v>
      </c>
      <c r="BD291">
        <v>1</v>
      </c>
      <c r="BE291">
        <v>1</v>
      </c>
      <c r="BF291">
        <v>-1</v>
      </c>
      <c r="BG291">
        <v>1</v>
      </c>
      <c r="BH291">
        <v>1</v>
      </c>
      <c r="BI291">
        <v>-1</v>
      </c>
      <c r="BJ291">
        <v>2.4999999999999996</v>
      </c>
      <c r="BK291">
        <v>-1</v>
      </c>
      <c r="BL291">
        <v>0.5</v>
      </c>
      <c r="BM291">
        <v>0</v>
      </c>
      <c r="BN291">
        <v>-1</v>
      </c>
      <c r="BO291">
        <v>-1</v>
      </c>
      <c r="BP291">
        <v>-1</v>
      </c>
      <c r="BQ291">
        <v>-1</v>
      </c>
      <c r="BR291">
        <v>1.5</v>
      </c>
      <c r="BS291">
        <v>0</v>
      </c>
      <c r="BT291">
        <v>2.5</v>
      </c>
      <c r="BU291">
        <v>-1</v>
      </c>
      <c r="BV291">
        <v>1</v>
      </c>
      <c r="BW291">
        <v>-1</v>
      </c>
      <c r="BX291">
        <v>-1</v>
      </c>
      <c r="BY291">
        <v>-1</v>
      </c>
      <c r="BZ291">
        <v>0</v>
      </c>
      <c r="CA291">
        <v>-1</v>
      </c>
      <c r="CB291">
        <v>1.3333333333333335</v>
      </c>
      <c r="CC291">
        <v>-1</v>
      </c>
      <c r="CD291">
        <v>1</v>
      </c>
      <c r="CE291">
        <v>0</v>
      </c>
      <c r="CF291">
        <v>2.5</v>
      </c>
      <c r="CG291">
        <v>0.16666666666666666</v>
      </c>
      <c r="CH291">
        <v>-1</v>
      </c>
      <c r="CI291">
        <v>-1</v>
      </c>
      <c r="CJ291">
        <v>-1</v>
      </c>
      <c r="CK291">
        <v>-1</v>
      </c>
      <c r="CL291">
        <v>1.5</v>
      </c>
      <c r="CM291">
        <v>-1</v>
      </c>
      <c r="CN291">
        <v>-1</v>
      </c>
      <c r="CO291">
        <v>1.1666666666666667</v>
      </c>
      <c r="CP291">
        <v>-1</v>
      </c>
      <c r="CQ291">
        <v>-1</v>
      </c>
      <c r="CR291">
        <v>1.5</v>
      </c>
      <c r="CS291">
        <v>-1</v>
      </c>
      <c r="CT291">
        <v>-1</v>
      </c>
      <c r="CU291">
        <v>2.4999999999999996</v>
      </c>
      <c r="CV291">
        <v>-1</v>
      </c>
      <c r="CW291">
        <v>-1</v>
      </c>
      <c r="CX291">
        <v>-1</v>
      </c>
      <c r="CY291">
        <v>-1</v>
      </c>
      <c r="CZ291">
        <v>-1</v>
      </c>
      <c r="DA291">
        <v>-1</v>
      </c>
      <c r="DB291">
        <v>0</v>
      </c>
      <c r="DC291">
        <v>-1</v>
      </c>
      <c r="DD291">
        <v>1.1666666666666667</v>
      </c>
      <c r="DE291">
        <v>0</v>
      </c>
      <c r="DF291">
        <v>0</v>
      </c>
      <c r="DG291">
        <v>-1</v>
      </c>
      <c r="DH291">
        <v>0.16666666666666666</v>
      </c>
      <c r="DI291">
        <v>1</v>
      </c>
      <c r="DJ291">
        <v>-1</v>
      </c>
      <c r="DK291">
        <v>-1</v>
      </c>
      <c r="DL291">
        <v>1.1666666666666667</v>
      </c>
      <c r="DM291">
        <v>-1</v>
      </c>
      <c r="DN291">
        <v>-1</v>
      </c>
      <c r="DO291">
        <v>0</v>
      </c>
      <c r="DP291">
        <v>-1</v>
      </c>
      <c r="DQ291">
        <v>1</v>
      </c>
      <c r="DR291">
        <v>2.9999999999999996</v>
      </c>
      <c r="DS291">
        <v>2.333333333333333</v>
      </c>
      <c r="DT291">
        <v>1.6666666666666667</v>
      </c>
      <c r="DU291">
        <v>-1</v>
      </c>
      <c r="DV291">
        <v>-1</v>
      </c>
      <c r="DW291">
        <v>1</v>
      </c>
      <c r="DX291">
        <v>-1</v>
      </c>
      <c r="DY291">
        <v>0</v>
      </c>
      <c r="DZ291">
        <v>0</v>
      </c>
      <c r="EA291">
        <v>1.1666666666666667</v>
      </c>
      <c r="EB291">
        <v>-1</v>
      </c>
      <c r="EC291">
        <v>1</v>
      </c>
      <c r="ED291">
        <v>-1</v>
      </c>
      <c r="EE291">
        <v>-1</v>
      </c>
      <c r="EF291">
        <v>1.1666666666666667</v>
      </c>
      <c r="EG291">
        <v>-1</v>
      </c>
      <c r="EH291">
        <v>1</v>
      </c>
      <c r="EI291">
        <v>1</v>
      </c>
      <c r="EJ291">
        <v>-1</v>
      </c>
      <c r="EK291">
        <v>-1</v>
      </c>
      <c r="EL291">
        <v>2</v>
      </c>
      <c r="EM291">
        <v>1</v>
      </c>
      <c r="EN291">
        <v>-1</v>
      </c>
      <c r="EO291">
        <v>1</v>
      </c>
      <c r="EP291">
        <v>1.3333333333333335</v>
      </c>
      <c r="EQ291">
        <v>0.16666666666666666</v>
      </c>
      <c r="ER291">
        <v>-1</v>
      </c>
      <c r="ES291">
        <v>-1</v>
      </c>
      <c r="ET291">
        <v>-1</v>
      </c>
      <c r="EU291">
        <v>-1</v>
      </c>
      <c r="EV291">
        <v>-1</v>
      </c>
      <c r="EW291">
        <v>1.5000000000000002</v>
      </c>
      <c r="EX291">
        <v>1</v>
      </c>
      <c r="EY291">
        <v>2.4999999999999996</v>
      </c>
      <c r="EZ291">
        <v>1</v>
      </c>
      <c r="FA291">
        <v>1</v>
      </c>
      <c r="FB291">
        <v>0</v>
      </c>
      <c r="FC291">
        <v>1</v>
      </c>
      <c r="FD291">
        <v>0</v>
      </c>
      <c r="FE291">
        <v>2.9999999999999996</v>
      </c>
      <c r="FF291">
        <v>2.9999999999999996</v>
      </c>
      <c r="FG291">
        <v>2.4999999999999996</v>
      </c>
      <c r="FH291">
        <v>2</v>
      </c>
      <c r="FI291">
        <v>-1</v>
      </c>
      <c r="FJ291">
        <v>1</v>
      </c>
      <c r="FK291">
        <v>-1</v>
      </c>
      <c r="FL291">
        <v>0</v>
      </c>
      <c r="FM291">
        <v>-1</v>
      </c>
      <c r="FN291">
        <v>2</v>
      </c>
      <c r="FO291">
        <v>2</v>
      </c>
      <c r="FP291">
        <v>2</v>
      </c>
      <c r="FQ291">
        <v>2</v>
      </c>
      <c r="FR291">
        <v>2</v>
      </c>
      <c r="FS291">
        <v>2</v>
      </c>
      <c r="FT291">
        <v>2</v>
      </c>
      <c r="FU291">
        <v>-1</v>
      </c>
      <c r="FV291">
        <v>-1</v>
      </c>
      <c r="FW291">
        <v>1</v>
      </c>
      <c r="FX291">
        <v>1</v>
      </c>
      <c r="FY291">
        <v>0</v>
      </c>
      <c r="FZ291">
        <v>-1</v>
      </c>
      <c r="GA291">
        <v>1</v>
      </c>
      <c r="GB291">
        <v>2.9999999999999996</v>
      </c>
      <c r="GC291">
        <v>1</v>
      </c>
      <c r="GD291">
        <v>0</v>
      </c>
      <c r="GE291">
        <v>1</v>
      </c>
      <c r="GF291">
        <v>1</v>
      </c>
      <c r="GG291">
        <v>0</v>
      </c>
      <c r="GH291">
        <v>2.9999999999999996</v>
      </c>
      <c r="GI291">
        <v>0</v>
      </c>
      <c r="GJ291">
        <v>2.9999999999999996</v>
      </c>
      <c r="GK291">
        <v>2.9999999999999996</v>
      </c>
      <c r="GL291">
        <v>1</v>
      </c>
      <c r="GM291">
        <v>0</v>
      </c>
      <c r="GN291">
        <v>1.8333333333333335</v>
      </c>
      <c r="GO291">
        <v>1.5</v>
      </c>
      <c r="GP291">
        <v>0.5</v>
      </c>
      <c r="GQ291">
        <v>-1</v>
      </c>
      <c r="GR291">
        <v>-1</v>
      </c>
      <c r="GS291">
        <v>1.5</v>
      </c>
      <c r="GT291">
        <v>2.4999999999999996</v>
      </c>
      <c r="GU291">
        <v>2.9999999999999996</v>
      </c>
      <c r="GV291">
        <v>2.9999999999999996</v>
      </c>
      <c r="GW291">
        <v>2.9999999999999996</v>
      </c>
      <c r="GX291">
        <v>2.9999999999999996</v>
      </c>
      <c r="GY291">
        <v>2.9999999999999996</v>
      </c>
      <c r="GZ291">
        <v>2.833333333333333</v>
      </c>
      <c r="HA291">
        <v>2.833333333333333</v>
      </c>
      <c r="HB291">
        <v>1</v>
      </c>
      <c r="HC291">
        <v>1</v>
      </c>
      <c r="HD291">
        <v>2.9999999999999996</v>
      </c>
      <c r="HE291">
        <v>2.9999999999999996</v>
      </c>
      <c r="HF291">
        <v>2.333333333333333</v>
      </c>
      <c r="HG291">
        <v>2.9999999999999996</v>
      </c>
      <c r="HH291">
        <v>2.9999999999999996</v>
      </c>
      <c r="HI291">
        <v>1</v>
      </c>
      <c r="HJ291">
        <v>1</v>
      </c>
      <c r="HK291">
        <v>-1</v>
      </c>
      <c r="HL291">
        <v>0</v>
      </c>
      <c r="HM291">
        <v>-1</v>
      </c>
      <c r="HN291">
        <v>-1</v>
      </c>
      <c r="HO291">
        <v>-1</v>
      </c>
      <c r="HP291">
        <v>-1</v>
      </c>
      <c r="HQ291">
        <v>-1</v>
      </c>
      <c r="HR291">
        <v>1.6666666666666667</v>
      </c>
      <c r="HS291">
        <v>-1</v>
      </c>
      <c r="HT291">
        <v>2.9999999999999996</v>
      </c>
      <c r="HU291">
        <v>2.9999999999999996</v>
      </c>
      <c r="HV291">
        <v>2.9999999999999996</v>
      </c>
      <c r="HW291">
        <v>2.9999999999999996</v>
      </c>
      <c r="HX291">
        <v>2.9999999999999996</v>
      </c>
      <c r="HY291">
        <v>1.6666666666666667</v>
      </c>
      <c r="HZ291">
        <v>1.6666666666666667</v>
      </c>
      <c r="IA291">
        <v>1.1666666666666667</v>
      </c>
      <c r="IB291">
        <v>0</v>
      </c>
      <c r="IC291">
        <v>-1</v>
      </c>
      <c r="ID291">
        <v>-1</v>
      </c>
      <c r="IE291">
        <v>1.5000000000000002</v>
      </c>
      <c r="IF291">
        <v>0.16666666666666666</v>
      </c>
      <c r="IG291">
        <v>-1</v>
      </c>
      <c r="IH291">
        <v>0</v>
      </c>
      <c r="II291">
        <v>1</v>
      </c>
      <c r="IJ291">
        <v>0</v>
      </c>
      <c r="IK291">
        <v>0</v>
      </c>
      <c r="IL291">
        <v>1</v>
      </c>
      <c r="IM291">
        <v>2.9999999999999996</v>
      </c>
      <c r="IN291">
        <v>2.9999999999999996</v>
      </c>
      <c r="IO291">
        <v>1</v>
      </c>
      <c r="IP291">
        <v>1</v>
      </c>
      <c r="IQ291">
        <v>2.9999999999999996</v>
      </c>
      <c r="IR291">
        <v>1</v>
      </c>
      <c r="IS291">
        <v>1.1666666666666667</v>
      </c>
      <c r="IT291">
        <v>1</v>
      </c>
      <c r="IU291">
        <v>0</v>
      </c>
      <c r="IV291">
        <v>2.4999999999999996</v>
      </c>
      <c r="IW291">
        <v>0</v>
      </c>
      <c r="IX291">
        <v>-1</v>
      </c>
      <c r="IY291">
        <v>2.9999999999999996</v>
      </c>
      <c r="IZ291">
        <v>-1</v>
      </c>
      <c r="JA291">
        <v>-1</v>
      </c>
      <c r="JB291">
        <v>-1</v>
      </c>
      <c r="JC291">
        <v>-1</v>
      </c>
      <c r="JD291">
        <v>0</v>
      </c>
      <c r="JE291">
        <v>-1</v>
      </c>
      <c r="JF291">
        <v>1</v>
      </c>
      <c r="JG291">
        <v>-1</v>
      </c>
      <c r="JH291">
        <v>1.3333333333333335</v>
      </c>
      <c r="JI291">
        <v>-1</v>
      </c>
      <c r="JJ291">
        <v>-1</v>
      </c>
      <c r="JK291">
        <v>-1</v>
      </c>
      <c r="JL291">
        <v>0</v>
      </c>
      <c r="JM291">
        <v>1.6666666666666667</v>
      </c>
      <c r="JN291">
        <v>0</v>
      </c>
      <c r="JO291">
        <v>-1</v>
      </c>
      <c r="JP291">
        <v>2</v>
      </c>
      <c r="JQ291">
        <v>0</v>
      </c>
      <c r="JR291">
        <v>2.5</v>
      </c>
      <c r="JS291">
        <v>2</v>
      </c>
      <c r="JT291">
        <v>2.9999999999999996</v>
      </c>
      <c r="JU291">
        <v>0</v>
      </c>
      <c r="JV291">
        <v>2.5</v>
      </c>
      <c r="JW291">
        <v>-1</v>
      </c>
      <c r="JX291">
        <v>-1</v>
      </c>
      <c r="JY291">
        <v>-1</v>
      </c>
      <c r="JZ291">
        <v>1.1666666666666667</v>
      </c>
      <c r="KA291">
        <v>2</v>
      </c>
      <c r="KB291">
        <v>0</v>
      </c>
      <c r="KC291">
        <v>-1</v>
      </c>
      <c r="KD291">
        <v>-1</v>
      </c>
      <c r="KE291">
        <v>0</v>
      </c>
    </row>
    <row r="292" spans="1:332" x14ac:dyDescent="0.35">
      <c r="A292" t="s">
        <v>1113</v>
      </c>
      <c r="B292">
        <v>3.4999999999999996</v>
      </c>
      <c r="C292">
        <v>3.9999999999999996</v>
      </c>
      <c r="D292">
        <v>3.9999999999999996</v>
      </c>
      <c r="E292">
        <v>0</v>
      </c>
      <c r="F292">
        <v>-1</v>
      </c>
      <c r="G292">
        <v>-1</v>
      </c>
      <c r="H292">
        <v>-1</v>
      </c>
      <c r="I292">
        <v>3.9999999999999996</v>
      </c>
      <c r="J292">
        <v>1.3333333333333333</v>
      </c>
      <c r="K292">
        <v>-1</v>
      </c>
      <c r="L292">
        <v>3.9999999999999996</v>
      </c>
      <c r="M292">
        <v>3.9999999999999996</v>
      </c>
      <c r="N292">
        <v>1.1666666666666667</v>
      </c>
      <c r="O292">
        <v>3.9999999999999996</v>
      </c>
      <c r="P292">
        <v>3.9999999999999996</v>
      </c>
      <c r="Q292">
        <v>0.5</v>
      </c>
      <c r="R292">
        <v>-1</v>
      </c>
      <c r="S292">
        <v>3.9999999999999996</v>
      </c>
      <c r="T292">
        <v>3.9999999999999996</v>
      </c>
      <c r="U292">
        <v>3.9999999999999996</v>
      </c>
      <c r="V292">
        <v>3.4999999999999996</v>
      </c>
      <c r="W292">
        <v>2.9999999999999996</v>
      </c>
      <c r="X292">
        <v>-1</v>
      </c>
      <c r="Y292">
        <v>3.9999999999999996</v>
      </c>
      <c r="Z292">
        <v>3.9999999999999996</v>
      </c>
      <c r="AA292">
        <v>3.9999999999999996</v>
      </c>
      <c r="AB292">
        <v>3.4999999999999996</v>
      </c>
      <c r="AC292">
        <v>3.4999999999999996</v>
      </c>
      <c r="AD292">
        <v>2.5</v>
      </c>
      <c r="AE292">
        <v>1.5</v>
      </c>
      <c r="AF292">
        <v>0</v>
      </c>
      <c r="AG292">
        <v>0.33333333333333331</v>
      </c>
      <c r="AH292">
        <v>-1</v>
      </c>
      <c r="AI292">
        <v>-1</v>
      </c>
      <c r="AJ292">
        <v>-1</v>
      </c>
      <c r="AK292">
        <v>-1</v>
      </c>
      <c r="AL292">
        <v>-1</v>
      </c>
      <c r="AM292">
        <v>-1</v>
      </c>
      <c r="AN292">
        <v>3.4999999999999996</v>
      </c>
      <c r="AO292">
        <v>-1</v>
      </c>
      <c r="AP292">
        <v>-1</v>
      </c>
      <c r="AQ292">
        <v>-1</v>
      </c>
      <c r="AR292">
        <v>0</v>
      </c>
      <c r="AS292">
        <v>-1</v>
      </c>
      <c r="AT292">
        <v>1.3333333333333333</v>
      </c>
      <c r="AU292">
        <v>1.3333333333333333</v>
      </c>
      <c r="AV292">
        <v>-1</v>
      </c>
      <c r="AW292">
        <v>-1</v>
      </c>
      <c r="AX292">
        <v>0.5</v>
      </c>
      <c r="AY292">
        <v>-1</v>
      </c>
      <c r="AZ292">
        <v>-1</v>
      </c>
      <c r="BA292">
        <v>-1</v>
      </c>
      <c r="BB292">
        <v>-1</v>
      </c>
      <c r="BC292">
        <v>-1</v>
      </c>
      <c r="BD292">
        <v>2.5</v>
      </c>
      <c r="BE292">
        <v>2.5</v>
      </c>
      <c r="BF292">
        <v>-1</v>
      </c>
      <c r="BG292">
        <v>2.5</v>
      </c>
      <c r="BH292">
        <v>2.5</v>
      </c>
      <c r="BI292">
        <v>-1</v>
      </c>
      <c r="BJ292">
        <v>3.4999999999999996</v>
      </c>
      <c r="BK292">
        <v>-1</v>
      </c>
      <c r="BL292">
        <v>1.5</v>
      </c>
      <c r="BM292">
        <v>0</v>
      </c>
      <c r="BN292">
        <v>-1</v>
      </c>
      <c r="BO292">
        <v>-1</v>
      </c>
      <c r="BP292">
        <v>-1</v>
      </c>
      <c r="BQ292">
        <v>-1</v>
      </c>
      <c r="BR292">
        <v>3</v>
      </c>
      <c r="BS292">
        <v>1</v>
      </c>
      <c r="BT292">
        <v>3.9999999999999996</v>
      </c>
      <c r="BU292">
        <v>-1</v>
      </c>
      <c r="BV292">
        <v>1.5000000000000002</v>
      </c>
      <c r="BW292">
        <v>-1</v>
      </c>
      <c r="BX292">
        <v>-1</v>
      </c>
      <c r="BY292">
        <v>-1</v>
      </c>
      <c r="BZ292">
        <v>0.33333333333333331</v>
      </c>
      <c r="CA292">
        <v>-1</v>
      </c>
      <c r="CB292">
        <v>2.5</v>
      </c>
      <c r="CC292">
        <v>-1</v>
      </c>
      <c r="CD292">
        <v>1.8333333333333335</v>
      </c>
      <c r="CE292">
        <v>0.99999999999999989</v>
      </c>
      <c r="CF292">
        <v>3.9999999999999996</v>
      </c>
      <c r="CG292">
        <v>0.33333333333333331</v>
      </c>
      <c r="CH292">
        <v>-1</v>
      </c>
      <c r="CI292">
        <v>-1</v>
      </c>
      <c r="CJ292">
        <v>-1</v>
      </c>
      <c r="CK292">
        <v>-1</v>
      </c>
      <c r="CL292">
        <v>3</v>
      </c>
      <c r="CM292">
        <v>-1</v>
      </c>
      <c r="CN292">
        <v>-1</v>
      </c>
      <c r="CO292">
        <v>2.5</v>
      </c>
      <c r="CP292">
        <v>-1</v>
      </c>
      <c r="CQ292">
        <v>-1</v>
      </c>
      <c r="CR292">
        <v>3</v>
      </c>
      <c r="CS292">
        <v>-1</v>
      </c>
      <c r="CT292">
        <v>-1</v>
      </c>
      <c r="CU292">
        <v>3.4999999999999996</v>
      </c>
      <c r="CV292">
        <v>-1</v>
      </c>
      <c r="CW292">
        <v>-1</v>
      </c>
      <c r="CX292">
        <v>-1</v>
      </c>
      <c r="CY292">
        <v>-1</v>
      </c>
      <c r="CZ292">
        <v>-1</v>
      </c>
      <c r="DA292">
        <v>-1</v>
      </c>
      <c r="DB292">
        <v>1</v>
      </c>
      <c r="DC292">
        <v>-1</v>
      </c>
      <c r="DD292">
        <v>2.5</v>
      </c>
      <c r="DE292">
        <v>0.83333333333333326</v>
      </c>
      <c r="DF292">
        <v>1.5</v>
      </c>
      <c r="DG292">
        <v>-1</v>
      </c>
      <c r="DH292">
        <v>1.5</v>
      </c>
      <c r="DI292">
        <v>2</v>
      </c>
      <c r="DJ292">
        <v>-1</v>
      </c>
      <c r="DK292">
        <v>-1</v>
      </c>
      <c r="DL292">
        <v>2.5</v>
      </c>
      <c r="DM292">
        <v>-1</v>
      </c>
      <c r="DN292">
        <v>-1</v>
      </c>
      <c r="DO292">
        <v>1.5</v>
      </c>
      <c r="DP292">
        <v>-1</v>
      </c>
      <c r="DQ292">
        <v>1.8333333333333335</v>
      </c>
      <c r="DR292">
        <v>3.9999999999999996</v>
      </c>
      <c r="DS292">
        <v>3.4999999999999996</v>
      </c>
      <c r="DT292">
        <v>3</v>
      </c>
      <c r="DU292">
        <v>-1</v>
      </c>
      <c r="DV292">
        <v>-1</v>
      </c>
      <c r="DW292">
        <v>2.5</v>
      </c>
      <c r="DX292">
        <v>-1</v>
      </c>
      <c r="DY292">
        <v>0.83333333333333326</v>
      </c>
      <c r="DZ292">
        <v>0.16666666666666666</v>
      </c>
      <c r="EA292">
        <v>2.5</v>
      </c>
      <c r="EB292">
        <v>-1</v>
      </c>
      <c r="EC292">
        <v>2.5</v>
      </c>
      <c r="ED292">
        <v>-1</v>
      </c>
      <c r="EE292">
        <v>-1</v>
      </c>
      <c r="EF292">
        <v>2.5</v>
      </c>
      <c r="EG292">
        <v>-1</v>
      </c>
      <c r="EH292">
        <v>2.5</v>
      </c>
      <c r="EI292">
        <v>1</v>
      </c>
      <c r="EJ292">
        <v>-1</v>
      </c>
      <c r="EK292">
        <v>-1</v>
      </c>
      <c r="EL292">
        <v>2.1666666666666665</v>
      </c>
      <c r="EM292">
        <v>2.3333333333333335</v>
      </c>
      <c r="EN292">
        <v>-1</v>
      </c>
      <c r="EO292">
        <v>2.5</v>
      </c>
      <c r="EP292">
        <v>2.5</v>
      </c>
      <c r="EQ292">
        <v>0.66666666666666663</v>
      </c>
      <c r="ER292">
        <v>-1</v>
      </c>
      <c r="ES292">
        <v>-1</v>
      </c>
      <c r="ET292">
        <v>-1</v>
      </c>
      <c r="EU292">
        <v>-1</v>
      </c>
      <c r="EV292">
        <v>-1</v>
      </c>
      <c r="EW292">
        <v>2.5</v>
      </c>
      <c r="EX292">
        <v>1.3333333333333335</v>
      </c>
      <c r="EY292">
        <v>3.4999999999999996</v>
      </c>
      <c r="EZ292">
        <v>2</v>
      </c>
      <c r="FA292">
        <v>1.3333333333333335</v>
      </c>
      <c r="FB292">
        <v>0</v>
      </c>
      <c r="FC292">
        <v>2.3333333333333335</v>
      </c>
      <c r="FD292">
        <v>0.66666666666666663</v>
      </c>
      <c r="FE292">
        <v>3.9999999999999996</v>
      </c>
      <c r="FF292">
        <v>3.9999999999999996</v>
      </c>
      <c r="FG292">
        <v>3.4999999999999996</v>
      </c>
      <c r="FH292">
        <v>2.1666666666666665</v>
      </c>
      <c r="FI292">
        <v>-1</v>
      </c>
      <c r="FJ292">
        <v>1.3333333333333335</v>
      </c>
      <c r="FK292">
        <v>-1</v>
      </c>
      <c r="FL292">
        <v>0.33333333333333331</v>
      </c>
      <c r="FM292">
        <v>-1</v>
      </c>
      <c r="FN292">
        <v>3</v>
      </c>
      <c r="FO292">
        <v>2.1666666666666665</v>
      </c>
      <c r="FP292">
        <v>2.6666666666666665</v>
      </c>
      <c r="FQ292">
        <v>3</v>
      </c>
      <c r="FR292">
        <v>3</v>
      </c>
      <c r="FS292">
        <v>3</v>
      </c>
      <c r="FT292">
        <v>3</v>
      </c>
      <c r="FU292">
        <v>-1</v>
      </c>
      <c r="FV292">
        <v>-1</v>
      </c>
      <c r="FW292">
        <v>2.5</v>
      </c>
      <c r="FX292">
        <v>2.5</v>
      </c>
      <c r="FY292">
        <v>1.5</v>
      </c>
      <c r="FZ292">
        <v>-1</v>
      </c>
      <c r="GA292">
        <v>2.5</v>
      </c>
      <c r="GB292">
        <v>3.9999999999999996</v>
      </c>
      <c r="GC292">
        <v>1</v>
      </c>
      <c r="GD292">
        <v>0</v>
      </c>
      <c r="GE292">
        <v>1</v>
      </c>
      <c r="GF292">
        <v>1.5000000000000002</v>
      </c>
      <c r="GG292">
        <v>0.5</v>
      </c>
      <c r="GH292">
        <v>3.9999999999999996</v>
      </c>
      <c r="GI292">
        <v>0.16666666666666666</v>
      </c>
      <c r="GJ292">
        <v>3.9999999999999996</v>
      </c>
      <c r="GK292">
        <v>3.9999999999999996</v>
      </c>
      <c r="GL292">
        <v>1.5000000000000002</v>
      </c>
      <c r="GM292">
        <v>0.5</v>
      </c>
      <c r="GN292">
        <v>3</v>
      </c>
      <c r="GO292">
        <v>3</v>
      </c>
      <c r="GP292">
        <v>2</v>
      </c>
      <c r="GQ292">
        <v>-1</v>
      </c>
      <c r="GR292">
        <v>-1</v>
      </c>
      <c r="GS292">
        <v>2.5</v>
      </c>
      <c r="GT292">
        <v>2.9999999999999996</v>
      </c>
      <c r="GU292">
        <v>3.9999999999999996</v>
      </c>
      <c r="GV292">
        <v>3.9999999999999996</v>
      </c>
      <c r="GW292">
        <v>3.9999999999999996</v>
      </c>
      <c r="GX292">
        <v>3.9999999999999996</v>
      </c>
      <c r="GY292">
        <v>3.9999999999999996</v>
      </c>
      <c r="GZ292">
        <v>3.9999999999999996</v>
      </c>
      <c r="HA292">
        <v>3.9999999999999996</v>
      </c>
      <c r="HB292">
        <v>1</v>
      </c>
      <c r="HC292">
        <v>2.5</v>
      </c>
      <c r="HD292">
        <v>3.9999999999999996</v>
      </c>
      <c r="HE292">
        <v>3.9999999999999996</v>
      </c>
      <c r="HF292">
        <v>3.4999999999999996</v>
      </c>
      <c r="HG292">
        <v>3.9999999999999996</v>
      </c>
      <c r="HH292">
        <v>3.9999999999999996</v>
      </c>
      <c r="HI292">
        <v>1</v>
      </c>
      <c r="HJ292">
        <v>2</v>
      </c>
      <c r="HK292">
        <v>-1</v>
      </c>
      <c r="HL292">
        <v>1.5</v>
      </c>
      <c r="HM292">
        <v>-1</v>
      </c>
      <c r="HN292">
        <v>-1</v>
      </c>
      <c r="HO292">
        <v>-1</v>
      </c>
      <c r="HP292">
        <v>-1</v>
      </c>
      <c r="HQ292">
        <v>-1</v>
      </c>
      <c r="HR292">
        <v>3</v>
      </c>
      <c r="HS292">
        <v>-1</v>
      </c>
      <c r="HT292">
        <v>3.9999999999999996</v>
      </c>
      <c r="HU292">
        <v>3.9999999999999996</v>
      </c>
      <c r="HV292">
        <v>3.9999999999999996</v>
      </c>
      <c r="HW292">
        <v>3.9999999999999996</v>
      </c>
      <c r="HX292">
        <v>3.9999999999999996</v>
      </c>
      <c r="HY292">
        <v>3</v>
      </c>
      <c r="HZ292">
        <v>3</v>
      </c>
      <c r="IA292">
        <v>2</v>
      </c>
      <c r="IB292">
        <v>0.33333333333333331</v>
      </c>
      <c r="IC292">
        <v>-1</v>
      </c>
      <c r="ID292">
        <v>-1</v>
      </c>
      <c r="IE292">
        <v>2.5</v>
      </c>
      <c r="IF292">
        <v>1.5</v>
      </c>
      <c r="IG292">
        <v>-1</v>
      </c>
      <c r="IH292">
        <v>0.16666666666666666</v>
      </c>
      <c r="II292">
        <v>2</v>
      </c>
      <c r="IJ292">
        <v>0.16666666666666666</v>
      </c>
      <c r="IK292">
        <v>0</v>
      </c>
      <c r="IL292">
        <v>1.1666666666666667</v>
      </c>
      <c r="IM292">
        <v>3.9999999999999996</v>
      </c>
      <c r="IN292">
        <v>3.9999999999999996</v>
      </c>
      <c r="IO292">
        <v>2</v>
      </c>
      <c r="IP292">
        <v>1</v>
      </c>
      <c r="IQ292">
        <v>3.9999999999999996</v>
      </c>
      <c r="IR292">
        <v>1</v>
      </c>
      <c r="IS292">
        <v>2.5</v>
      </c>
      <c r="IT292">
        <v>2.5</v>
      </c>
      <c r="IU292">
        <v>0.16666666666666666</v>
      </c>
      <c r="IV292">
        <v>3.4999999999999996</v>
      </c>
      <c r="IW292">
        <v>1.5</v>
      </c>
      <c r="IX292">
        <v>-1</v>
      </c>
      <c r="IY292">
        <v>3.9999999999999996</v>
      </c>
      <c r="IZ292">
        <v>-1</v>
      </c>
      <c r="JA292">
        <v>-1</v>
      </c>
      <c r="JB292">
        <v>-1</v>
      </c>
      <c r="JC292">
        <v>-1</v>
      </c>
      <c r="JD292">
        <v>1</v>
      </c>
      <c r="JE292">
        <v>-1</v>
      </c>
      <c r="JF292">
        <v>2</v>
      </c>
      <c r="JG292">
        <v>-1</v>
      </c>
      <c r="JH292">
        <v>2</v>
      </c>
      <c r="JI292">
        <v>-1</v>
      </c>
      <c r="JJ292">
        <v>-1</v>
      </c>
      <c r="JK292">
        <v>-1</v>
      </c>
      <c r="JL292">
        <v>1.5</v>
      </c>
      <c r="JM292">
        <v>3</v>
      </c>
      <c r="JN292">
        <v>0.5</v>
      </c>
      <c r="JO292">
        <v>-1</v>
      </c>
      <c r="JP292">
        <v>3</v>
      </c>
      <c r="JQ292">
        <v>0.33333333333333331</v>
      </c>
      <c r="JR292">
        <v>3.9999999999999996</v>
      </c>
      <c r="JS292">
        <v>2.9999999999999996</v>
      </c>
      <c r="JT292">
        <v>3.9999999999999996</v>
      </c>
      <c r="JU292">
        <v>0.66666666666666663</v>
      </c>
      <c r="JV292">
        <v>3.9999999999999996</v>
      </c>
      <c r="JW292">
        <v>-1</v>
      </c>
      <c r="JX292">
        <v>-1</v>
      </c>
      <c r="JY292">
        <v>-1</v>
      </c>
      <c r="JZ292">
        <v>2.5</v>
      </c>
      <c r="KA292">
        <v>3</v>
      </c>
      <c r="KB292">
        <v>0.5</v>
      </c>
      <c r="KC292">
        <v>-1</v>
      </c>
      <c r="KD292">
        <v>-1</v>
      </c>
      <c r="KE292">
        <v>1.5</v>
      </c>
      <c r="KF292">
        <v>0</v>
      </c>
    </row>
    <row r="293" spans="1:332" x14ac:dyDescent="0.35">
      <c r="A293" t="s">
        <v>1114</v>
      </c>
      <c r="B293">
        <v>2.9999999999999996</v>
      </c>
      <c r="C293">
        <v>3.333333333333333</v>
      </c>
      <c r="D293">
        <v>3.4999999999999996</v>
      </c>
      <c r="E293">
        <v>2</v>
      </c>
      <c r="F293">
        <v>1.6666666666666667</v>
      </c>
      <c r="G293">
        <v>1</v>
      </c>
      <c r="H293">
        <v>1</v>
      </c>
      <c r="I293">
        <v>3.4999999999999996</v>
      </c>
      <c r="J293">
        <v>2.6666666666666665</v>
      </c>
      <c r="K293">
        <v>0</v>
      </c>
      <c r="L293">
        <v>3.1666666666666665</v>
      </c>
      <c r="M293">
        <v>3.4999999999999996</v>
      </c>
      <c r="N293">
        <v>2</v>
      </c>
      <c r="O293">
        <v>3.1666666666666665</v>
      </c>
      <c r="P293">
        <v>3.4999999999999996</v>
      </c>
      <c r="Q293">
        <v>2</v>
      </c>
      <c r="R293">
        <v>1</v>
      </c>
      <c r="S293">
        <v>3.4999999999999996</v>
      </c>
      <c r="T293">
        <v>3.333333333333333</v>
      </c>
      <c r="U293">
        <v>3.4999999999999996</v>
      </c>
      <c r="V293">
        <v>2.6666666666666665</v>
      </c>
      <c r="W293">
        <v>2.1666666666666665</v>
      </c>
      <c r="X293">
        <v>1</v>
      </c>
      <c r="Y293">
        <v>3.4999999999999996</v>
      </c>
      <c r="Z293">
        <v>3.4999999999999996</v>
      </c>
      <c r="AA293">
        <v>3.4999999999999996</v>
      </c>
      <c r="AB293">
        <v>2.833333333333333</v>
      </c>
      <c r="AC293">
        <v>2.833333333333333</v>
      </c>
      <c r="AD293">
        <v>2.833333333333333</v>
      </c>
      <c r="AE293">
        <v>2.833333333333333</v>
      </c>
      <c r="AF293">
        <v>2</v>
      </c>
      <c r="AG293">
        <v>2</v>
      </c>
      <c r="AH293">
        <v>0</v>
      </c>
      <c r="AI293">
        <v>1.6666666666666667</v>
      </c>
      <c r="AJ293">
        <v>1.6666666666666667</v>
      </c>
      <c r="AK293">
        <v>0.16666666666666666</v>
      </c>
      <c r="AL293">
        <v>1.1666666666666665</v>
      </c>
      <c r="AM293">
        <v>0.16666666666666666</v>
      </c>
      <c r="AN293">
        <v>2.6666666666666665</v>
      </c>
      <c r="AO293">
        <v>0</v>
      </c>
      <c r="AP293">
        <v>0</v>
      </c>
      <c r="AQ293">
        <v>0</v>
      </c>
      <c r="AR293">
        <v>2</v>
      </c>
      <c r="AS293">
        <v>0</v>
      </c>
      <c r="AT293">
        <v>2.6666666666666665</v>
      </c>
      <c r="AU293">
        <v>2.6666666666666665</v>
      </c>
      <c r="AV293">
        <v>0</v>
      </c>
      <c r="AW293">
        <v>1</v>
      </c>
      <c r="AX293">
        <v>2.5</v>
      </c>
      <c r="AY293">
        <v>0</v>
      </c>
      <c r="AZ293">
        <v>0</v>
      </c>
      <c r="BA293">
        <v>0</v>
      </c>
      <c r="BB293">
        <v>0</v>
      </c>
      <c r="BC293">
        <v>-1</v>
      </c>
      <c r="BD293">
        <v>2.6666666666666665</v>
      </c>
      <c r="BE293">
        <v>2.6666666666666665</v>
      </c>
      <c r="BF293">
        <v>0</v>
      </c>
      <c r="BG293">
        <v>2.6666666666666665</v>
      </c>
      <c r="BH293">
        <v>2.6666666666666665</v>
      </c>
      <c r="BI293">
        <v>0</v>
      </c>
      <c r="BJ293">
        <v>2.9999999999999996</v>
      </c>
      <c r="BK293">
        <v>1</v>
      </c>
      <c r="BL293">
        <v>3</v>
      </c>
      <c r="BM293">
        <v>2</v>
      </c>
      <c r="BN293">
        <v>1</v>
      </c>
      <c r="BO293">
        <v>1</v>
      </c>
      <c r="BP293">
        <v>0</v>
      </c>
      <c r="BQ293">
        <v>-1</v>
      </c>
      <c r="BR293">
        <v>3.1666666666666665</v>
      </c>
      <c r="BS293">
        <v>2.5</v>
      </c>
      <c r="BT293">
        <v>3.1666666666666665</v>
      </c>
      <c r="BU293">
        <v>0</v>
      </c>
      <c r="BV293">
        <v>2.1666666666666665</v>
      </c>
      <c r="BW293">
        <v>0</v>
      </c>
      <c r="BX293">
        <v>0</v>
      </c>
      <c r="BY293">
        <v>0</v>
      </c>
      <c r="BZ293">
        <v>2.1666666666666665</v>
      </c>
      <c r="CA293">
        <v>1</v>
      </c>
      <c r="CB293">
        <v>2.9999999999999996</v>
      </c>
      <c r="CC293">
        <v>1.1666666666666667</v>
      </c>
      <c r="CD293">
        <v>2.5</v>
      </c>
      <c r="CE293">
        <v>2.6666666666666665</v>
      </c>
      <c r="CF293">
        <v>3.1666666666666665</v>
      </c>
      <c r="CG293">
        <v>2.333333333333333</v>
      </c>
      <c r="CH293">
        <v>1</v>
      </c>
      <c r="CI293">
        <v>1</v>
      </c>
      <c r="CJ293">
        <v>1.1666666666666667</v>
      </c>
      <c r="CK293">
        <v>0</v>
      </c>
      <c r="CL293">
        <v>3.1666666666666665</v>
      </c>
      <c r="CM293">
        <v>0</v>
      </c>
      <c r="CN293">
        <v>0</v>
      </c>
      <c r="CO293">
        <v>2.833333333333333</v>
      </c>
      <c r="CP293">
        <v>1</v>
      </c>
      <c r="CQ293">
        <v>1</v>
      </c>
      <c r="CR293">
        <v>3.1666666666666665</v>
      </c>
      <c r="CS293">
        <v>0</v>
      </c>
      <c r="CT293">
        <v>0.16666666666666666</v>
      </c>
      <c r="CU293">
        <v>2.9999999999999996</v>
      </c>
      <c r="CV293">
        <v>1.6666666666666667</v>
      </c>
      <c r="CW293">
        <v>0</v>
      </c>
      <c r="CX293">
        <v>0</v>
      </c>
      <c r="CY293">
        <v>1</v>
      </c>
      <c r="CZ293">
        <v>0</v>
      </c>
      <c r="DA293">
        <v>0.16666666666666666</v>
      </c>
      <c r="DB293">
        <v>2.5</v>
      </c>
      <c r="DC293">
        <v>1</v>
      </c>
      <c r="DD293">
        <v>2.6666666666666665</v>
      </c>
      <c r="DE293">
        <v>2.1666666666666665</v>
      </c>
      <c r="DF293">
        <v>2.6666666666666665</v>
      </c>
      <c r="DG293">
        <v>0</v>
      </c>
      <c r="DH293">
        <v>2.6666666666666665</v>
      </c>
      <c r="DI293">
        <v>2.6666666666666665</v>
      </c>
      <c r="DJ293">
        <v>0</v>
      </c>
      <c r="DK293">
        <v>0</v>
      </c>
      <c r="DL293">
        <v>2.6666666666666665</v>
      </c>
      <c r="DM293">
        <v>1.5</v>
      </c>
      <c r="DN293">
        <v>1</v>
      </c>
      <c r="DO293">
        <v>2.6666666666666665</v>
      </c>
      <c r="DP293">
        <v>1</v>
      </c>
      <c r="DQ293">
        <v>2.6666666666666665</v>
      </c>
      <c r="DR293">
        <v>3.4999999999999996</v>
      </c>
      <c r="DS293">
        <v>2.833333333333333</v>
      </c>
      <c r="DT293">
        <v>3.333333333333333</v>
      </c>
      <c r="DU293">
        <v>1</v>
      </c>
      <c r="DV293">
        <v>1.1666666666666667</v>
      </c>
      <c r="DW293">
        <v>2.6666666666666665</v>
      </c>
      <c r="DX293">
        <v>1</v>
      </c>
      <c r="DY293">
        <v>2.6666666666666665</v>
      </c>
      <c r="DZ293">
        <v>2</v>
      </c>
      <c r="EA293">
        <v>2.833333333333333</v>
      </c>
      <c r="EB293">
        <v>-1</v>
      </c>
      <c r="EC293">
        <v>2.6666666666666665</v>
      </c>
      <c r="ED293">
        <v>1.6666666666666667</v>
      </c>
      <c r="EE293">
        <v>1.1666666666666667</v>
      </c>
      <c r="EF293">
        <v>2.833333333333333</v>
      </c>
      <c r="EG293">
        <v>1</v>
      </c>
      <c r="EH293">
        <v>2.6666666666666665</v>
      </c>
      <c r="EI293">
        <v>2</v>
      </c>
      <c r="EJ293">
        <v>1</v>
      </c>
      <c r="EK293">
        <v>0</v>
      </c>
      <c r="EL293">
        <v>2.1666666666666665</v>
      </c>
      <c r="EM293">
        <v>2.6666666666666665</v>
      </c>
      <c r="EN293">
        <v>0</v>
      </c>
      <c r="EO293">
        <v>2.6666666666666665</v>
      </c>
      <c r="EP293">
        <v>2.833333333333333</v>
      </c>
      <c r="EQ293">
        <v>2.6666666666666665</v>
      </c>
      <c r="ER293">
        <v>0.5</v>
      </c>
      <c r="ES293">
        <v>0.5</v>
      </c>
      <c r="ET293">
        <v>0</v>
      </c>
      <c r="EU293">
        <v>0</v>
      </c>
      <c r="EV293">
        <v>0</v>
      </c>
      <c r="EW293">
        <v>2.9999999999999996</v>
      </c>
      <c r="EX293">
        <v>2.1666666666666665</v>
      </c>
      <c r="EY293">
        <v>2.9999999999999996</v>
      </c>
      <c r="EZ293">
        <v>2.1666666666666665</v>
      </c>
      <c r="FA293">
        <v>2.1666666666666665</v>
      </c>
      <c r="FB293">
        <v>2</v>
      </c>
      <c r="FC293">
        <v>2.5</v>
      </c>
      <c r="FD293">
        <v>2.5</v>
      </c>
      <c r="FE293">
        <v>3.4999999999999996</v>
      </c>
      <c r="FF293">
        <v>3.4999999999999996</v>
      </c>
      <c r="FG293">
        <v>2.9999999999999996</v>
      </c>
      <c r="FH293">
        <v>2.1666666666666665</v>
      </c>
      <c r="FI293">
        <v>-1</v>
      </c>
      <c r="FJ293">
        <v>2.1666666666666665</v>
      </c>
      <c r="FK293">
        <v>1.1666666666666667</v>
      </c>
      <c r="FL293">
        <v>2.1666666666666665</v>
      </c>
      <c r="FM293">
        <v>1</v>
      </c>
      <c r="FN293">
        <v>2.5</v>
      </c>
      <c r="FO293">
        <v>2.1666666666666665</v>
      </c>
      <c r="FP293">
        <v>2.6666666666666665</v>
      </c>
      <c r="FQ293">
        <v>2.5</v>
      </c>
      <c r="FR293">
        <v>2.5</v>
      </c>
      <c r="FS293">
        <v>2.5</v>
      </c>
      <c r="FT293">
        <v>2.5</v>
      </c>
      <c r="FU293">
        <v>1</v>
      </c>
      <c r="FV293">
        <v>1</v>
      </c>
      <c r="FW293">
        <v>2.6666666666666665</v>
      </c>
      <c r="FX293">
        <v>2.6666666666666665</v>
      </c>
      <c r="FY293">
        <v>2.6666666666666665</v>
      </c>
      <c r="FZ293">
        <v>1</v>
      </c>
      <c r="GA293">
        <v>2.6666666666666665</v>
      </c>
      <c r="GB293">
        <v>3.4999999999999996</v>
      </c>
      <c r="GC293">
        <v>2</v>
      </c>
      <c r="GD293">
        <v>2</v>
      </c>
      <c r="GE293">
        <v>2</v>
      </c>
      <c r="GF293">
        <v>2.1666666666666665</v>
      </c>
      <c r="GG293">
        <v>2.1666666666666665</v>
      </c>
      <c r="GH293">
        <v>3.4999999999999996</v>
      </c>
      <c r="GI293">
        <v>2.1666666666666665</v>
      </c>
      <c r="GJ293">
        <v>3.4999999999999996</v>
      </c>
      <c r="GK293">
        <v>3.4999999999999996</v>
      </c>
      <c r="GL293">
        <v>2.1666666666666665</v>
      </c>
      <c r="GM293">
        <v>2</v>
      </c>
      <c r="GN293">
        <v>3.333333333333333</v>
      </c>
      <c r="GO293">
        <v>3.1666666666666665</v>
      </c>
      <c r="GP293">
        <v>3.1666666666666665</v>
      </c>
      <c r="GQ293">
        <v>1.1666666666666667</v>
      </c>
      <c r="GR293">
        <v>0</v>
      </c>
      <c r="GS293">
        <v>2.6666666666666665</v>
      </c>
      <c r="GT293">
        <v>2.9999999999999996</v>
      </c>
      <c r="GU293">
        <v>3.4999999999999996</v>
      </c>
      <c r="GV293">
        <v>3.4999999999999996</v>
      </c>
      <c r="GW293">
        <v>3.4999999999999996</v>
      </c>
      <c r="GX293">
        <v>3.4999999999999996</v>
      </c>
      <c r="GY293">
        <v>3.4999999999999996</v>
      </c>
      <c r="GZ293">
        <v>3.333333333333333</v>
      </c>
      <c r="HA293">
        <v>3.333333333333333</v>
      </c>
      <c r="HB293">
        <v>2</v>
      </c>
      <c r="HC293">
        <v>2.6666666666666665</v>
      </c>
      <c r="HD293">
        <v>3.4999999999999996</v>
      </c>
      <c r="HE293">
        <v>3.4999999999999996</v>
      </c>
      <c r="HF293">
        <v>2.833333333333333</v>
      </c>
      <c r="HG293">
        <v>3.4999999999999996</v>
      </c>
      <c r="HH293">
        <v>3.4999999999999996</v>
      </c>
      <c r="HI293">
        <v>2</v>
      </c>
      <c r="HJ293">
        <v>2.6666666666666665</v>
      </c>
      <c r="HK293">
        <v>0</v>
      </c>
      <c r="HL293">
        <v>2.6666666666666665</v>
      </c>
      <c r="HM293">
        <v>0</v>
      </c>
      <c r="HN293">
        <v>1.6666666666666667</v>
      </c>
      <c r="HO293">
        <v>1.6666666666666667</v>
      </c>
      <c r="HP293">
        <v>0</v>
      </c>
      <c r="HQ293">
        <v>1</v>
      </c>
      <c r="HR293">
        <v>3.1666666666666665</v>
      </c>
      <c r="HS293">
        <v>1</v>
      </c>
      <c r="HT293">
        <v>3.4999999999999996</v>
      </c>
      <c r="HU293">
        <v>3.4999999999999996</v>
      </c>
      <c r="HV293">
        <v>3.4999999999999996</v>
      </c>
      <c r="HW293">
        <v>3.4999999999999996</v>
      </c>
      <c r="HX293">
        <v>3.4999999999999996</v>
      </c>
      <c r="HY293">
        <v>3.1666666666666665</v>
      </c>
      <c r="HZ293">
        <v>3.1666666666666665</v>
      </c>
      <c r="IA293">
        <v>2.6666666666666665</v>
      </c>
      <c r="IB293">
        <v>2.1666666666666665</v>
      </c>
      <c r="IC293">
        <v>1</v>
      </c>
      <c r="ID293">
        <v>0</v>
      </c>
      <c r="IE293">
        <v>2.9999999999999996</v>
      </c>
      <c r="IF293">
        <v>2.6666666666666665</v>
      </c>
      <c r="IG293">
        <v>1.1666666666666667</v>
      </c>
      <c r="IH293">
        <v>2.1666666666666665</v>
      </c>
      <c r="II293">
        <v>2.1666666666666665</v>
      </c>
      <c r="IJ293">
        <v>2</v>
      </c>
      <c r="IK293">
        <v>2</v>
      </c>
      <c r="IL293">
        <v>2.1666666666666665</v>
      </c>
      <c r="IM293">
        <v>3.4999999999999996</v>
      </c>
      <c r="IN293">
        <v>3.4999999999999996</v>
      </c>
      <c r="IO293">
        <v>2.1666666666666665</v>
      </c>
      <c r="IP293">
        <v>2</v>
      </c>
      <c r="IQ293">
        <v>3.4999999999999996</v>
      </c>
      <c r="IR293">
        <v>2</v>
      </c>
      <c r="IS293">
        <v>2.6666666666666665</v>
      </c>
      <c r="IT293">
        <v>2.6666666666666665</v>
      </c>
      <c r="IU293">
        <v>2.1666666666666665</v>
      </c>
      <c r="IV293">
        <v>2.9999999999999996</v>
      </c>
      <c r="IW293">
        <v>2.6666666666666665</v>
      </c>
      <c r="IX293">
        <v>1</v>
      </c>
      <c r="IY293">
        <v>3.4999999999999996</v>
      </c>
      <c r="IZ293">
        <v>1</v>
      </c>
      <c r="JA293">
        <v>0</v>
      </c>
      <c r="JB293">
        <v>1</v>
      </c>
      <c r="JC293">
        <v>1.5</v>
      </c>
      <c r="JD293">
        <v>2.5</v>
      </c>
      <c r="JE293">
        <v>1</v>
      </c>
      <c r="JF293">
        <v>2.6666666666666665</v>
      </c>
      <c r="JG293">
        <v>1</v>
      </c>
      <c r="JH293">
        <v>2.833333333333333</v>
      </c>
      <c r="JI293">
        <v>1</v>
      </c>
      <c r="JJ293">
        <v>1</v>
      </c>
      <c r="JK293">
        <v>0</v>
      </c>
      <c r="JL293">
        <v>2.6666666666666665</v>
      </c>
      <c r="JM293">
        <v>3.1666666666666665</v>
      </c>
      <c r="JN293">
        <v>2</v>
      </c>
      <c r="JO293">
        <v>0</v>
      </c>
      <c r="JP293">
        <v>2.5</v>
      </c>
      <c r="JQ293">
        <v>2.1666666666666665</v>
      </c>
      <c r="JR293">
        <v>3.1666666666666665</v>
      </c>
      <c r="JS293">
        <v>2.6666666666666665</v>
      </c>
      <c r="JT293">
        <v>3.4999999999999996</v>
      </c>
      <c r="JU293">
        <v>2.6666666666666665</v>
      </c>
      <c r="JV293">
        <v>3.1666666666666665</v>
      </c>
      <c r="JW293">
        <v>1</v>
      </c>
      <c r="JX293">
        <v>1</v>
      </c>
      <c r="JY293">
        <v>0</v>
      </c>
      <c r="JZ293">
        <v>2.6666666666666665</v>
      </c>
      <c r="KA293">
        <v>2.5</v>
      </c>
      <c r="KB293">
        <v>2.5</v>
      </c>
      <c r="KC293">
        <v>1</v>
      </c>
      <c r="KD293">
        <v>1</v>
      </c>
      <c r="KE293">
        <v>2.6666666666666665</v>
      </c>
      <c r="KF293">
        <v>2</v>
      </c>
      <c r="KG293">
        <v>0</v>
      </c>
    </row>
    <row r="294" spans="1:332" x14ac:dyDescent="0.35">
      <c r="A294" t="s">
        <v>1115</v>
      </c>
      <c r="B294">
        <v>2.9999999999999996</v>
      </c>
      <c r="C294">
        <v>3.4999999999999996</v>
      </c>
      <c r="D294">
        <v>3.4999999999999996</v>
      </c>
      <c r="E294">
        <v>1</v>
      </c>
      <c r="F294">
        <v>1.1666666666666667</v>
      </c>
      <c r="G294">
        <v>1.5</v>
      </c>
      <c r="H294">
        <v>1</v>
      </c>
      <c r="I294">
        <v>3.4999999999999996</v>
      </c>
      <c r="J294">
        <v>1.8333333333333335</v>
      </c>
      <c r="K294">
        <v>-1</v>
      </c>
      <c r="L294">
        <v>3.4999999999999996</v>
      </c>
      <c r="M294">
        <v>3.4999999999999996</v>
      </c>
      <c r="N294">
        <v>2.1666666666666665</v>
      </c>
      <c r="O294">
        <v>3.4999999999999996</v>
      </c>
      <c r="P294">
        <v>3.4999999999999996</v>
      </c>
      <c r="Q294">
        <v>1.5</v>
      </c>
      <c r="R294">
        <v>0</v>
      </c>
      <c r="S294">
        <v>3.4999999999999996</v>
      </c>
      <c r="T294">
        <v>3.4999999999999996</v>
      </c>
      <c r="U294">
        <v>3.4999999999999996</v>
      </c>
      <c r="V294">
        <v>2.9999999999999996</v>
      </c>
      <c r="W294">
        <v>2.9999999999999996</v>
      </c>
      <c r="X294">
        <v>1</v>
      </c>
      <c r="Y294">
        <v>3.4999999999999996</v>
      </c>
      <c r="Z294">
        <v>3.4999999999999996</v>
      </c>
      <c r="AA294">
        <v>3.4999999999999996</v>
      </c>
      <c r="AB294">
        <v>2.9999999999999996</v>
      </c>
      <c r="AC294">
        <v>2.9999999999999996</v>
      </c>
      <c r="AD294">
        <v>2.9999999999999996</v>
      </c>
      <c r="AE294">
        <v>2</v>
      </c>
      <c r="AF294">
        <v>1</v>
      </c>
      <c r="AG294">
        <v>1.3333333333333335</v>
      </c>
      <c r="AH294">
        <v>-1</v>
      </c>
      <c r="AI294">
        <v>0.16666666666666666</v>
      </c>
      <c r="AJ294">
        <v>0.16666666666666666</v>
      </c>
      <c r="AK294">
        <v>-1</v>
      </c>
      <c r="AL294">
        <v>-1</v>
      </c>
      <c r="AM294">
        <v>-1</v>
      </c>
      <c r="AN294">
        <v>2.9999999999999996</v>
      </c>
      <c r="AO294">
        <v>-1</v>
      </c>
      <c r="AP294">
        <v>-1</v>
      </c>
      <c r="AQ294">
        <v>-1</v>
      </c>
      <c r="AR294">
        <v>1</v>
      </c>
      <c r="AS294">
        <v>-1</v>
      </c>
      <c r="AT294">
        <v>1.8333333333333335</v>
      </c>
      <c r="AU294">
        <v>1.8333333333333335</v>
      </c>
      <c r="AV294">
        <v>-1</v>
      </c>
      <c r="AW294">
        <v>1</v>
      </c>
      <c r="AX294">
        <v>1</v>
      </c>
      <c r="AY294">
        <v>-1</v>
      </c>
      <c r="AZ294">
        <v>-1</v>
      </c>
      <c r="BA294">
        <v>-1</v>
      </c>
      <c r="BB294">
        <v>-1</v>
      </c>
      <c r="BC294">
        <v>-1</v>
      </c>
      <c r="BD294">
        <v>2.9999999999999996</v>
      </c>
      <c r="BE294">
        <v>2.9999999999999996</v>
      </c>
      <c r="BF294">
        <v>-1</v>
      </c>
      <c r="BG294">
        <v>2.9999999999999996</v>
      </c>
      <c r="BH294">
        <v>2.9999999999999996</v>
      </c>
      <c r="BI294">
        <v>-1</v>
      </c>
      <c r="BJ294">
        <v>2.9999999999999996</v>
      </c>
      <c r="BK294">
        <v>0</v>
      </c>
      <c r="BL294">
        <v>2</v>
      </c>
      <c r="BM294">
        <v>1</v>
      </c>
      <c r="BN294">
        <v>1</v>
      </c>
      <c r="BO294">
        <v>1</v>
      </c>
      <c r="BP294">
        <v>-1</v>
      </c>
      <c r="BQ294">
        <v>-1</v>
      </c>
      <c r="BR294">
        <v>3.4999999999999996</v>
      </c>
      <c r="BS294">
        <v>1.5</v>
      </c>
      <c r="BT294">
        <v>3.4999999999999996</v>
      </c>
      <c r="BU294">
        <v>-1</v>
      </c>
      <c r="BV294">
        <v>2.4999999999999996</v>
      </c>
      <c r="BW294">
        <v>-1</v>
      </c>
      <c r="BX294">
        <v>-1</v>
      </c>
      <c r="BY294">
        <v>-1</v>
      </c>
      <c r="BZ294">
        <v>1.3333333333333335</v>
      </c>
      <c r="CA294">
        <v>1</v>
      </c>
      <c r="CB294">
        <v>2.9999999999999996</v>
      </c>
      <c r="CC294">
        <v>0.16666666666666666</v>
      </c>
      <c r="CD294">
        <v>2.333333333333333</v>
      </c>
      <c r="CE294">
        <v>1.5000000000000002</v>
      </c>
      <c r="CF294">
        <v>3.4999999999999996</v>
      </c>
      <c r="CG294">
        <v>1.3333333333333335</v>
      </c>
      <c r="CH294">
        <v>0</v>
      </c>
      <c r="CI294">
        <v>0</v>
      </c>
      <c r="CJ294">
        <v>1.1666666666666667</v>
      </c>
      <c r="CK294">
        <v>-1</v>
      </c>
      <c r="CL294">
        <v>3.4999999999999996</v>
      </c>
      <c r="CM294">
        <v>-1</v>
      </c>
      <c r="CN294">
        <v>-1</v>
      </c>
      <c r="CO294">
        <v>2.9999999999999996</v>
      </c>
      <c r="CP294">
        <v>0</v>
      </c>
      <c r="CQ294">
        <v>1</v>
      </c>
      <c r="CR294">
        <v>3.4999999999999996</v>
      </c>
      <c r="CS294">
        <v>-1</v>
      </c>
      <c r="CT294">
        <v>-1</v>
      </c>
      <c r="CU294">
        <v>2.9999999999999996</v>
      </c>
      <c r="CV294">
        <v>2</v>
      </c>
      <c r="CW294">
        <v>-1</v>
      </c>
      <c r="CX294">
        <v>-1</v>
      </c>
      <c r="CY294">
        <v>1</v>
      </c>
      <c r="CZ294">
        <v>-1</v>
      </c>
      <c r="DA294">
        <v>-1</v>
      </c>
      <c r="DB294">
        <v>1.5</v>
      </c>
      <c r="DC294">
        <v>0</v>
      </c>
      <c r="DD294">
        <v>2.9999999999999996</v>
      </c>
      <c r="DE294">
        <v>1.8333333333333335</v>
      </c>
      <c r="DF294">
        <v>2</v>
      </c>
      <c r="DG294">
        <v>-1</v>
      </c>
      <c r="DH294">
        <v>2</v>
      </c>
      <c r="DI294">
        <v>2.4999999999999996</v>
      </c>
      <c r="DJ294">
        <v>-1</v>
      </c>
      <c r="DK294">
        <v>-1</v>
      </c>
      <c r="DL294">
        <v>2.9999999999999996</v>
      </c>
      <c r="DM294">
        <v>0.16666666666666666</v>
      </c>
      <c r="DN294">
        <v>0</v>
      </c>
      <c r="DO294">
        <v>2</v>
      </c>
      <c r="DP294">
        <v>1</v>
      </c>
      <c r="DQ294">
        <v>2.333333333333333</v>
      </c>
      <c r="DR294">
        <v>3.4999999999999996</v>
      </c>
      <c r="DS294">
        <v>2.9999999999999996</v>
      </c>
      <c r="DT294">
        <v>3.4999999999999996</v>
      </c>
      <c r="DU294">
        <v>1</v>
      </c>
      <c r="DV294">
        <v>1.1666666666666667</v>
      </c>
      <c r="DW294">
        <v>2.9999999999999996</v>
      </c>
      <c r="DX294">
        <v>1</v>
      </c>
      <c r="DY294">
        <v>1.3333333333333335</v>
      </c>
      <c r="DZ294">
        <v>1.1666666666666667</v>
      </c>
      <c r="EA294">
        <v>2.9999999999999996</v>
      </c>
      <c r="EB294">
        <v>-1</v>
      </c>
      <c r="EC294">
        <v>2.9999999999999996</v>
      </c>
      <c r="ED294">
        <v>1.3333333333333335</v>
      </c>
      <c r="EE294">
        <v>0.66666666666666663</v>
      </c>
      <c r="EF294">
        <v>2.9999999999999996</v>
      </c>
      <c r="EG294">
        <v>0</v>
      </c>
      <c r="EH294">
        <v>2.9999999999999996</v>
      </c>
      <c r="EI294">
        <v>2</v>
      </c>
      <c r="EJ294">
        <v>0</v>
      </c>
      <c r="EK294">
        <v>-1</v>
      </c>
      <c r="EL294">
        <v>2.1666666666666665</v>
      </c>
      <c r="EM294">
        <v>2.833333333333333</v>
      </c>
      <c r="EN294">
        <v>-1</v>
      </c>
      <c r="EO294">
        <v>2.9999999999999996</v>
      </c>
      <c r="EP294">
        <v>2.9999999999999996</v>
      </c>
      <c r="EQ294">
        <v>1.1666666666666667</v>
      </c>
      <c r="ER294">
        <v>-1</v>
      </c>
      <c r="ES294">
        <v>-1</v>
      </c>
      <c r="ET294">
        <v>-1</v>
      </c>
      <c r="EU294">
        <v>-1</v>
      </c>
      <c r="EV294">
        <v>-1</v>
      </c>
      <c r="EW294">
        <v>2.9999999999999996</v>
      </c>
      <c r="EX294">
        <v>2.333333333333333</v>
      </c>
      <c r="EY294">
        <v>2.9999999999999996</v>
      </c>
      <c r="EZ294">
        <v>2.9999999999999996</v>
      </c>
      <c r="FA294">
        <v>2.333333333333333</v>
      </c>
      <c r="FB294">
        <v>1</v>
      </c>
      <c r="FC294">
        <v>2.833333333333333</v>
      </c>
      <c r="FD294">
        <v>1.1666666666666667</v>
      </c>
      <c r="FE294">
        <v>3.4999999999999996</v>
      </c>
      <c r="FF294">
        <v>3.4999999999999996</v>
      </c>
      <c r="FG294">
        <v>2.9999999999999996</v>
      </c>
      <c r="FH294">
        <v>2.1666666666666665</v>
      </c>
      <c r="FI294">
        <v>-1</v>
      </c>
      <c r="FJ294">
        <v>2.333333333333333</v>
      </c>
      <c r="FK294">
        <v>0.16666666666666666</v>
      </c>
      <c r="FL294">
        <v>1.3333333333333335</v>
      </c>
      <c r="FM294">
        <v>0</v>
      </c>
      <c r="FN294">
        <v>2.5</v>
      </c>
      <c r="FO294">
        <v>2.1666666666666665</v>
      </c>
      <c r="FP294">
        <v>2.1666666666666665</v>
      </c>
      <c r="FQ294">
        <v>2.5</v>
      </c>
      <c r="FR294">
        <v>2.5</v>
      </c>
      <c r="FS294">
        <v>2.5</v>
      </c>
      <c r="FT294">
        <v>2.5</v>
      </c>
      <c r="FU294">
        <v>1.5</v>
      </c>
      <c r="FV294">
        <v>1</v>
      </c>
      <c r="FW294">
        <v>2.9999999999999996</v>
      </c>
      <c r="FX294">
        <v>2.9999999999999996</v>
      </c>
      <c r="FY294">
        <v>2</v>
      </c>
      <c r="FZ294">
        <v>1.1666666666666667</v>
      </c>
      <c r="GA294">
        <v>2.9999999999999996</v>
      </c>
      <c r="GB294">
        <v>3.4999999999999996</v>
      </c>
      <c r="GC294">
        <v>2</v>
      </c>
      <c r="GD294">
        <v>1</v>
      </c>
      <c r="GE294">
        <v>2</v>
      </c>
      <c r="GF294">
        <v>2.4999999999999996</v>
      </c>
      <c r="GG294">
        <v>1.5000000000000002</v>
      </c>
      <c r="GH294">
        <v>3.4999999999999996</v>
      </c>
      <c r="GI294">
        <v>1.1666666666666667</v>
      </c>
      <c r="GJ294">
        <v>3.4999999999999996</v>
      </c>
      <c r="GK294">
        <v>3.4999999999999996</v>
      </c>
      <c r="GL294">
        <v>2.4999999999999996</v>
      </c>
      <c r="GM294">
        <v>1.5</v>
      </c>
      <c r="GN294">
        <v>3.4999999999999996</v>
      </c>
      <c r="GO294">
        <v>3.4999999999999996</v>
      </c>
      <c r="GP294">
        <v>2.5</v>
      </c>
      <c r="GQ294">
        <v>1.3333333333333335</v>
      </c>
      <c r="GR294">
        <v>-1</v>
      </c>
      <c r="GS294">
        <v>3.4999999999999996</v>
      </c>
      <c r="GT294">
        <v>2.4999999999999996</v>
      </c>
      <c r="GU294">
        <v>3.4999999999999996</v>
      </c>
      <c r="GV294">
        <v>3.4999999999999996</v>
      </c>
      <c r="GW294">
        <v>3.4999999999999996</v>
      </c>
      <c r="GX294">
        <v>3.4999999999999996</v>
      </c>
      <c r="GY294">
        <v>3.4999999999999996</v>
      </c>
      <c r="GZ294">
        <v>3.4999999999999996</v>
      </c>
      <c r="HA294">
        <v>3.4999999999999996</v>
      </c>
      <c r="HB294">
        <v>2</v>
      </c>
      <c r="HC294">
        <v>2.9999999999999996</v>
      </c>
      <c r="HD294">
        <v>3.4999999999999996</v>
      </c>
      <c r="HE294">
        <v>3.4999999999999996</v>
      </c>
      <c r="HF294">
        <v>2.9999999999999996</v>
      </c>
      <c r="HG294">
        <v>3.4999999999999996</v>
      </c>
      <c r="HH294">
        <v>3.4999999999999996</v>
      </c>
      <c r="HI294">
        <v>2</v>
      </c>
      <c r="HJ294">
        <v>2.4999999999999996</v>
      </c>
      <c r="HK294">
        <v>-1</v>
      </c>
      <c r="HL294">
        <v>2</v>
      </c>
      <c r="HM294">
        <v>-1</v>
      </c>
      <c r="HN294">
        <v>0.16666666666666666</v>
      </c>
      <c r="HO294">
        <v>0.16666666666666666</v>
      </c>
      <c r="HP294">
        <v>-1</v>
      </c>
      <c r="HQ294">
        <v>0</v>
      </c>
      <c r="HR294">
        <v>3.4999999999999996</v>
      </c>
      <c r="HS294">
        <v>0</v>
      </c>
      <c r="HT294">
        <v>3.4999999999999996</v>
      </c>
      <c r="HU294">
        <v>3.4999999999999996</v>
      </c>
      <c r="HV294">
        <v>3.4999999999999996</v>
      </c>
      <c r="HW294">
        <v>3.4999999999999996</v>
      </c>
      <c r="HX294">
        <v>3.4999999999999996</v>
      </c>
      <c r="HY294">
        <v>3.4999999999999996</v>
      </c>
      <c r="HZ294">
        <v>3.4999999999999996</v>
      </c>
      <c r="IA294">
        <v>2.4999999999999996</v>
      </c>
      <c r="IB294">
        <v>1.3333333333333335</v>
      </c>
      <c r="IC294">
        <v>0.5</v>
      </c>
      <c r="ID294">
        <v>-1</v>
      </c>
      <c r="IE294">
        <v>2.9999999999999996</v>
      </c>
      <c r="IF294">
        <v>2</v>
      </c>
      <c r="IG294">
        <v>0.83333333333333326</v>
      </c>
      <c r="IH294">
        <v>1.1666666666666667</v>
      </c>
      <c r="II294">
        <v>2.9999999999999996</v>
      </c>
      <c r="IJ294">
        <v>1.1666666666666667</v>
      </c>
      <c r="IK294">
        <v>1</v>
      </c>
      <c r="IL294">
        <v>2.1666666666666665</v>
      </c>
      <c r="IM294">
        <v>3.4999999999999996</v>
      </c>
      <c r="IN294">
        <v>3.4999999999999996</v>
      </c>
      <c r="IO294">
        <v>2.9999999999999996</v>
      </c>
      <c r="IP294">
        <v>2</v>
      </c>
      <c r="IQ294">
        <v>3.4999999999999996</v>
      </c>
      <c r="IR294">
        <v>2</v>
      </c>
      <c r="IS294">
        <v>2.9999999999999996</v>
      </c>
      <c r="IT294">
        <v>2.9999999999999996</v>
      </c>
      <c r="IU294">
        <v>1.1666666666666667</v>
      </c>
      <c r="IV294">
        <v>2.9999999999999996</v>
      </c>
      <c r="IW294">
        <v>2</v>
      </c>
      <c r="IX294">
        <v>0</v>
      </c>
      <c r="IY294">
        <v>3.4999999999999996</v>
      </c>
      <c r="IZ294">
        <v>1</v>
      </c>
      <c r="JA294">
        <v>-1</v>
      </c>
      <c r="JB294">
        <v>0</v>
      </c>
      <c r="JC294">
        <v>0.5</v>
      </c>
      <c r="JD294">
        <v>1.5</v>
      </c>
      <c r="JE294">
        <v>0</v>
      </c>
      <c r="JF294">
        <v>2.4999999999999996</v>
      </c>
      <c r="JG294">
        <v>0</v>
      </c>
      <c r="JH294">
        <v>2.4999999999999996</v>
      </c>
      <c r="JI294">
        <v>0</v>
      </c>
      <c r="JJ294">
        <v>0</v>
      </c>
      <c r="JK294">
        <v>-1</v>
      </c>
      <c r="JL294">
        <v>2</v>
      </c>
      <c r="JM294">
        <v>3.4999999999999996</v>
      </c>
      <c r="JN294">
        <v>1.5</v>
      </c>
      <c r="JO294">
        <v>-1</v>
      </c>
      <c r="JP294">
        <v>2.5</v>
      </c>
      <c r="JQ294">
        <v>1.3333333333333335</v>
      </c>
      <c r="JR294">
        <v>3.4999999999999996</v>
      </c>
      <c r="JS294">
        <v>2.4999999999999996</v>
      </c>
      <c r="JT294">
        <v>3.4999999999999996</v>
      </c>
      <c r="JU294">
        <v>1.1666666666666667</v>
      </c>
      <c r="JV294">
        <v>3.4999999999999996</v>
      </c>
      <c r="JW294">
        <v>0</v>
      </c>
      <c r="JX294">
        <v>1</v>
      </c>
      <c r="JY294">
        <v>-1</v>
      </c>
      <c r="JZ294">
        <v>2.9999999999999996</v>
      </c>
      <c r="KA294">
        <v>2.5</v>
      </c>
      <c r="KB294">
        <v>1</v>
      </c>
      <c r="KC294">
        <v>0</v>
      </c>
      <c r="KD294">
        <v>1</v>
      </c>
      <c r="KE294">
        <v>2</v>
      </c>
      <c r="KF294">
        <v>1</v>
      </c>
      <c r="KG294">
        <v>-1</v>
      </c>
      <c r="KH294">
        <v>0</v>
      </c>
    </row>
    <row r="295" spans="1:332" x14ac:dyDescent="0.35">
      <c r="A295" t="s">
        <v>1116</v>
      </c>
      <c r="B295">
        <v>2.9999999999999996</v>
      </c>
      <c r="C295">
        <v>3.4999999999999996</v>
      </c>
      <c r="D295">
        <v>3.4999999999999996</v>
      </c>
      <c r="E295">
        <v>1</v>
      </c>
      <c r="F295">
        <v>0.66666666666666663</v>
      </c>
      <c r="G295">
        <v>0</v>
      </c>
      <c r="H295">
        <v>0</v>
      </c>
      <c r="I295">
        <v>3.4999999999999996</v>
      </c>
      <c r="J295">
        <v>1.8333333333333335</v>
      </c>
      <c r="K295">
        <v>-1</v>
      </c>
      <c r="L295">
        <v>3.4999999999999996</v>
      </c>
      <c r="M295">
        <v>3.4999999999999996</v>
      </c>
      <c r="N295">
        <v>1.1666666666666667</v>
      </c>
      <c r="O295">
        <v>3.4999999999999996</v>
      </c>
      <c r="P295">
        <v>3.4999999999999996</v>
      </c>
      <c r="Q295">
        <v>1</v>
      </c>
      <c r="R295">
        <v>-1</v>
      </c>
      <c r="S295">
        <v>3.4999999999999996</v>
      </c>
      <c r="T295">
        <v>3.4999999999999996</v>
      </c>
      <c r="U295">
        <v>3.4999999999999996</v>
      </c>
      <c r="V295">
        <v>2.9999999999999996</v>
      </c>
      <c r="W295">
        <v>2.4999999999999996</v>
      </c>
      <c r="X295">
        <v>0</v>
      </c>
      <c r="Y295">
        <v>3.4999999999999996</v>
      </c>
      <c r="Z295">
        <v>3.4999999999999996</v>
      </c>
      <c r="AA295">
        <v>3.4999999999999996</v>
      </c>
      <c r="AB295">
        <v>2.9999999999999996</v>
      </c>
      <c r="AC295">
        <v>2.9999999999999996</v>
      </c>
      <c r="AD295">
        <v>2.9999999999999996</v>
      </c>
      <c r="AE295">
        <v>2</v>
      </c>
      <c r="AF295">
        <v>1</v>
      </c>
      <c r="AG295">
        <v>1.3333333333333335</v>
      </c>
      <c r="AH295">
        <v>-1</v>
      </c>
      <c r="AI295">
        <v>-1</v>
      </c>
      <c r="AJ295">
        <v>-1</v>
      </c>
      <c r="AK295">
        <v>-1</v>
      </c>
      <c r="AL295">
        <v>-1</v>
      </c>
      <c r="AM295">
        <v>-1</v>
      </c>
      <c r="AN295">
        <v>2.9999999999999996</v>
      </c>
      <c r="AO295">
        <v>-1</v>
      </c>
      <c r="AP295">
        <v>-1</v>
      </c>
      <c r="AQ295">
        <v>-1</v>
      </c>
      <c r="AR295">
        <v>1</v>
      </c>
      <c r="AS295">
        <v>-1</v>
      </c>
      <c r="AT295">
        <v>1.8333333333333335</v>
      </c>
      <c r="AU295">
        <v>1.8333333333333335</v>
      </c>
      <c r="AV295">
        <v>-1</v>
      </c>
      <c r="AW295">
        <v>0</v>
      </c>
      <c r="AX295">
        <v>1.5</v>
      </c>
      <c r="AY295">
        <v>-1</v>
      </c>
      <c r="AZ295">
        <v>-1</v>
      </c>
      <c r="BA295">
        <v>-1</v>
      </c>
      <c r="BB295">
        <v>-1</v>
      </c>
      <c r="BC295">
        <v>-1</v>
      </c>
      <c r="BD295">
        <v>2</v>
      </c>
      <c r="BE295">
        <v>2.9999999999999996</v>
      </c>
      <c r="BF295">
        <v>-1</v>
      </c>
      <c r="BG295">
        <v>2.9999999999999996</v>
      </c>
      <c r="BH295">
        <v>2.9999999999999996</v>
      </c>
      <c r="BI295">
        <v>-1</v>
      </c>
      <c r="BJ295">
        <v>2.9999999999999996</v>
      </c>
      <c r="BK295">
        <v>-1</v>
      </c>
      <c r="BL295">
        <v>2</v>
      </c>
      <c r="BM295">
        <v>1</v>
      </c>
      <c r="BN295">
        <v>0</v>
      </c>
      <c r="BO295">
        <v>0</v>
      </c>
      <c r="BP295">
        <v>-1</v>
      </c>
      <c r="BQ295">
        <v>-1</v>
      </c>
      <c r="BR295">
        <v>2.5</v>
      </c>
      <c r="BS295">
        <v>1.5</v>
      </c>
      <c r="BT295">
        <v>3.4999999999999996</v>
      </c>
      <c r="BU295">
        <v>-1</v>
      </c>
      <c r="BV295">
        <v>1.5000000000000002</v>
      </c>
      <c r="BW295">
        <v>-1</v>
      </c>
      <c r="BX295">
        <v>-1</v>
      </c>
      <c r="BY295">
        <v>-1</v>
      </c>
      <c r="BZ295">
        <v>1.3333333333333335</v>
      </c>
      <c r="CA295">
        <v>0</v>
      </c>
      <c r="CB295">
        <v>2.9999999999999996</v>
      </c>
      <c r="CC295">
        <v>-1</v>
      </c>
      <c r="CD295">
        <v>2.833333333333333</v>
      </c>
      <c r="CE295">
        <v>2</v>
      </c>
      <c r="CF295">
        <v>3.4999999999999996</v>
      </c>
      <c r="CG295">
        <v>1.3333333333333335</v>
      </c>
      <c r="CH295">
        <v>-1</v>
      </c>
      <c r="CI295">
        <v>-1</v>
      </c>
      <c r="CJ295">
        <v>0.16666666666666666</v>
      </c>
      <c r="CK295">
        <v>-1</v>
      </c>
      <c r="CL295">
        <v>2.5</v>
      </c>
      <c r="CM295">
        <v>-1</v>
      </c>
      <c r="CN295">
        <v>-1</v>
      </c>
      <c r="CO295">
        <v>2</v>
      </c>
      <c r="CP295">
        <v>-1</v>
      </c>
      <c r="CQ295">
        <v>0</v>
      </c>
      <c r="CR295">
        <v>3.4999999999999996</v>
      </c>
      <c r="CS295">
        <v>-1</v>
      </c>
      <c r="CT295">
        <v>-1</v>
      </c>
      <c r="CU295">
        <v>2.9999999999999996</v>
      </c>
      <c r="CV295">
        <v>0.99999999999999989</v>
      </c>
      <c r="CW295">
        <v>-1</v>
      </c>
      <c r="CX295">
        <v>-1</v>
      </c>
      <c r="CY295">
        <v>0</v>
      </c>
      <c r="CZ295">
        <v>-1</v>
      </c>
      <c r="DA295">
        <v>-1</v>
      </c>
      <c r="DB295">
        <v>1.5</v>
      </c>
      <c r="DC295">
        <v>-1</v>
      </c>
      <c r="DD295">
        <v>2.9999999999999996</v>
      </c>
      <c r="DE295">
        <v>1.3333333333333335</v>
      </c>
      <c r="DF295">
        <v>2</v>
      </c>
      <c r="DG295">
        <v>-1</v>
      </c>
      <c r="DH295">
        <v>2</v>
      </c>
      <c r="DI295">
        <v>2</v>
      </c>
      <c r="DJ295">
        <v>-1</v>
      </c>
      <c r="DK295">
        <v>-1</v>
      </c>
      <c r="DL295">
        <v>2</v>
      </c>
      <c r="DM295">
        <v>-1</v>
      </c>
      <c r="DN295">
        <v>-1</v>
      </c>
      <c r="DO295">
        <v>2</v>
      </c>
      <c r="DP295">
        <v>0</v>
      </c>
      <c r="DQ295">
        <v>1.8333333333333335</v>
      </c>
      <c r="DR295">
        <v>3.4999999999999996</v>
      </c>
      <c r="DS295">
        <v>2.9999999999999996</v>
      </c>
      <c r="DT295">
        <v>2.5</v>
      </c>
      <c r="DU295">
        <v>0</v>
      </c>
      <c r="DV295">
        <v>0.16666666666666666</v>
      </c>
      <c r="DW295">
        <v>2.9999999999999996</v>
      </c>
      <c r="DX295">
        <v>0</v>
      </c>
      <c r="DY295">
        <v>1.8333333333333335</v>
      </c>
      <c r="DZ295">
        <v>1.1666666666666667</v>
      </c>
      <c r="EA295">
        <v>2.9999999999999996</v>
      </c>
      <c r="EB295">
        <v>-1</v>
      </c>
      <c r="EC295">
        <v>2.9999999999999996</v>
      </c>
      <c r="ED295">
        <v>0.83333333333333326</v>
      </c>
      <c r="EE295">
        <v>-1</v>
      </c>
      <c r="EF295">
        <v>2.9999999999999996</v>
      </c>
      <c r="EG295">
        <v>-1</v>
      </c>
      <c r="EH295">
        <v>2.9999999999999996</v>
      </c>
      <c r="EI295">
        <v>1</v>
      </c>
      <c r="EJ295">
        <v>-1</v>
      </c>
      <c r="EK295">
        <v>-1</v>
      </c>
      <c r="EL295">
        <v>2.1666666666666665</v>
      </c>
      <c r="EM295">
        <v>1.8333333333333335</v>
      </c>
      <c r="EN295">
        <v>-1</v>
      </c>
      <c r="EO295">
        <v>2.9999999999999996</v>
      </c>
      <c r="EP295">
        <v>2.9999999999999996</v>
      </c>
      <c r="EQ295">
        <v>1.6666666666666667</v>
      </c>
      <c r="ER295">
        <v>-1</v>
      </c>
      <c r="ES295">
        <v>-1</v>
      </c>
      <c r="ET295">
        <v>-1</v>
      </c>
      <c r="EU295">
        <v>-1</v>
      </c>
      <c r="EV295">
        <v>-1</v>
      </c>
      <c r="EW295">
        <v>2.9999999999999996</v>
      </c>
      <c r="EX295">
        <v>2.333333333333333</v>
      </c>
      <c r="EY295">
        <v>2.9999999999999996</v>
      </c>
      <c r="EZ295">
        <v>2.4999999999999996</v>
      </c>
      <c r="FA295">
        <v>2.333333333333333</v>
      </c>
      <c r="FB295">
        <v>1</v>
      </c>
      <c r="FC295">
        <v>1.8333333333333335</v>
      </c>
      <c r="FD295">
        <v>1.6666666666666667</v>
      </c>
      <c r="FE295">
        <v>3.4999999999999996</v>
      </c>
      <c r="FF295">
        <v>3.4999999999999996</v>
      </c>
      <c r="FG295">
        <v>2.9999999999999996</v>
      </c>
      <c r="FH295">
        <v>2.1666666666666665</v>
      </c>
      <c r="FI295">
        <v>-1</v>
      </c>
      <c r="FJ295">
        <v>2.333333333333333</v>
      </c>
      <c r="FK295">
        <v>-1</v>
      </c>
      <c r="FL295">
        <v>1.3333333333333335</v>
      </c>
      <c r="FM295">
        <v>-1</v>
      </c>
      <c r="FN295">
        <v>2.5</v>
      </c>
      <c r="FO295">
        <v>2.1666666666666665</v>
      </c>
      <c r="FP295">
        <v>2.6666666666666665</v>
      </c>
      <c r="FQ295">
        <v>2.5</v>
      </c>
      <c r="FR295">
        <v>2.5</v>
      </c>
      <c r="FS295">
        <v>2.5</v>
      </c>
      <c r="FT295">
        <v>2.5</v>
      </c>
      <c r="FU295">
        <v>0</v>
      </c>
      <c r="FV295">
        <v>0</v>
      </c>
      <c r="FW295">
        <v>2.9999999999999996</v>
      </c>
      <c r="FX295">
        <v>2.9999999999999996</v>
      </c>
      <c r="FY295">
        <v>2</v>
      </c>
      <c r="FZ295">
        <v>0.16666666666666666</v>
      </c>
      <c r="GA295">
        <v>2.9999999999999996</v>
      </c>
      <c r="GB295">
        <v>3.4999999999999996</v>
      </c>
      <c r="GC295">
        <v>2</v>
      </c>
      <c r="GD295">
        <v>1</v>
      </c>
      <c r="GE295">
        <v>2</v>
      </c>
      <c r="GF295">
        <v>1.5000000000000002</v>
      </c>
      <c r="GG295">
        <v>1.5000000000000002</v>
      </c>
      <c r="GH295">
        <v>3.4999999999999996</v>
      </c>
      <c r="GI295">
        <v>1.1666666666666667</v>
      </c>
      <c r="GJ295">
        <v>3.4999999999999996</v>
      </c>
      <c r="GK295">
        <v>3.4999999999999996</v>
      </c>
      <c r="GL295">
        <v>2.4999999999999996</v>
      </c>
      <c r="GM295">
        <v>1</v>
      </c>
      <c r="GN295">
        <v>3.4999999999999996</v>
      </c>
      <c r="GO295">
        <v>2.5</v>
      </c>
      <c r="GP295">
        <v>2.5</v>
      </c>
      <c r="GQ295">
        <v>0.33333333333333331</v>
      </c>
      <c r="GR295">
        <v>-1</v>
      </c>
      <c r="GS295">
        <v>2.9999999999999996</v>
      </c>
      <c r="GT295">
        <v>2.9999999999999996</v>
      </c>
      <c r="GU295">
        <v>3.4999999999999996</v>
      </c>
      <c r="GV295">
        <v>3.4999999999999996</v>
      </c>
      <c r="GW295">
        <v>3.4999999999999996</v>
      </c>
      <c r="GX295">
        <v>3.4999999999999996</v>
      </c>
      <c r="GY295">
        <v>3.4999999999999996</v>
      </c>
      <c r="GZ295">
        <v>3.4999999999999996</v>
      </c>
      <c r="HA295">
        <v>3.4999999999999996</v>
      </c>
      <c r="HB295">
        <v>1</v>
      </c>
      <c r="HC295">
        <v>2.9999999999999996</v>
      </c>
      <c r="HD295">
        <v>3.4999999999999996</v>
      </c>
      <c r="HE295">
        <v>3.4999999999999996</v>
      </c>
      <c r="HF295">
        <v>2.9999999999999996</v>
      </c>
      <c r="HG295">
        <v>3.4999999999999996</v>
      </c>
      <c r="HH295">
        <v>3.4999999999999996</v>
      </c>
      <c r="HI295">
        <v>2</v>
      </c>
      <c r="HJ295">
        <v>2.9999999999999996</v>
      </c>
      <c r="HK295">
        <v>-1</v>
      </c>
      <c r="HL295">
        <v>2</v>
      </c>
      <c r="HM295">
        <v>-1</v>
      </c>
      <c r="HN295">
        <v>-1</v>
      </c>
      <c r="HO295">
        <v>-1</v>
      </c>
      <c r="HP295">
        <v>-1</v>
      </c>
      <c r="HQ295">
        <v>-1</v>
      </c>
      <c r="HR295">
        <v>3.4999999999999996</v>
      </c>
      <c r="HS295">
        <v>-1</v>
      </c>
      <c r="HT295">
        <v>3.4999999999999996</v>
      </c>
      <c r="HU295">
        <v>3.4999999999999996</v>
      </c>
      <c r="HV295">
        <v>3.4999999999999996</v>
      </c>
      <c r="HW295">
        <v>3.4999999999999996</v>
      </c>
      <c r="HX295">
        <v>3.4999999999999996</v>
      </c>
      <c r="HY295">
        <v>3.4999999999999996</v>
      </c>
      <c r="HZ295">
        <v>3.4999999999999996</v>
      </c>
      <c r="IA295">
        <v>2.9999999999999996</v>
      </c>
      <c r="IB295">
        <v>1.3333333333333335</v>
      </c>
      <c r="IC295">
        <v>-1</v>
      </c>
      <c r="ID295">
        <v>-1</v>
      </c>
      <c r="IE295">
        <v>2.9999999999999996</v>
      </c>
      <c r="IF295">
        <v>2</v>
      </c>
      <c r="IG295">
        <v>-1</v>
      </c>
      <c r="IH295">
        <v>1.1666666666666667</v>
      </c>
      <c r="II295">
        <v>2.4999999999999996</v>
      </c>
      <c r="IJ295">
        <v>1.1666666666666667</v>
      </c>
      <c r="IK295">
        <v>1</v>
      </c>
      <c r="IL295">
        <v>2.1666666666666665</v>
      </c>
      <c r="IM295">
        <v>3.4999999999999996</v>
      </c>
      <c r="IN295">
        <v>3.4999999999999996</v>
      </c>
      <c r="IO295">
        <v>2.4999999999999996</v>
      </c>
      <c r="IP295">
        <v>1</v>
      </c>
      <c r="IQ295">
        <v>3.4999999999999996</v>
      </c>
      <c r="IR295">
        <v>1</v>
      </c>
      <c r="IS295">
        <v>2.9999999999999996</v>
      </c>
      <c r="IT295">
        <v>2.9999999999999996</v>
      </c>
      <c r="IU295">
        <v>1.1666666666666667</v>
      </c>
      <c r="IV295">
        <v>2.9999999999999996</v>
      </c>
      <c r="IW295">
        <v>2</v>
      </c>
      <c r="IX295">
        <v>-1</v>
      </c>
      <c r="IY295">
        <v>3.4999999999999996</v>
      </c>
      <c r="IZ295">
        <v>0</v>
      </c>
      <c r="JA295">
        <v>-1</v>
      </c>
      <c r="JB295">
        <v>-1</v>
      </c>
      <c r="JC295">
        <v>-1</v>
      </c>
      <c r="JD295">
        <v>1.5</v>
      </c>
      <c r="JE295">
        <v>-1</v>
      </c>
      <c r="JF295">
        <v>2.9999999999999996</v>
      </c>
      <c r="JG295">
        <v>-1</v>
      </c>
      <c r="JH295">
        <v>2.9999999999999996</v>
      </c>
      <c r="JI295">
        <v>-1</v>
      </c>
      <c r="JJ295">
        <v>-1</v>
      </c>
      <c r="JK295">
        <v>-1</v>
      </c>
      <c r="JL295">
        <v>2</v>
      </c>
      <c r="JM295">
        <v>3.4999999999999996</v>
      </c>
      <c r="JN295">
        <v>1</v>
      </c>
      <c r="JO295">
        <v>-1</v>
      </c>
      <c r="JP295">
        <v>2.5</v>
      </c>
      <c r="JQ295">
        <v>1.3333333333333335</v>
      </c>
      <c r="JR295">
        <v>3.4999999999999996</v>
      </c>
      <c r="JS295">
        <v>2.9999999999999996</v>
      </c>
      <c r="JT295">
        <v>3.4999999999999996</v>
      </c>
      <c r="JU295">
        <v>1.6666666666666667</v>
      </c>
      <c r="JV295">
        <v>3.4999999999999996</v>
      </c>
      <c r="JW295">
        <v>-1</v>
      </c>
      <c r="JX295">
        <v>0</v>
      </c>
      <c r="JY295">
        <v>-1</v>
      </c>
      <c r="JZ295">
        <v>2.9999999999999996</v>
      </c>
      <c r="KA295">
        <v>2.5</v>
      </c>
      <c r="KB295">
        <v>1.5</v>
      </c>
      <c r="KC295">
        <v>-1</v>
      </c>
      <c r="KD295">
        <v>0</v>
      </c>
      <c r="KE295">
        <v>2</v>
      </c>
      <c r="KF295">
        <v>1</v>
      </c>
      <c r="KG295">
        <v>-1</v>
      </c>
      <c r="KH295">
        <v>-1</v>
      </c>
      <c r="KI295">
        <v>0</v>
      </c>
    </row>
    <row r="296" spans="1:332" x14ac:dyDescent="0.35">
      <c r="A296" t="s">
        <v>1117</v>
      </c>
      <c r="B296">
        <v>3.4999999999999996</v>
      </c>
      <c r="C296">
        <v>3.9999999999999996</v>
      </c>
      <c r="D296">
        <v>3.9999999999999996</v>
      </c>
      <c r="E296">
        <v>1</v>
      </c>
      <c r="F296">
        <v>1.6666666666666667</v>
      </c>
      <c r="G296">
        <v>1.5</v>
      </c>
      <c r="H296">
        <v>1</v>
      </c>
      <c r="I296">
        <v>3.9999999999999996</v>
      </c>
      <c r="J296">
        <v>2.3333333333333335</v>
      </c>
      <c r="K296">
        <v>-1</v>
      </c>
      <c r="L296">
        <v>3.9999999999999996</v>
      </c>
      <c r="M296">
        <v>3.9999999999999996</v>
      </c>
      <c r="N296">
        <v>2.1666666666666665</v>
      </c>
      <c r="O296">
        <v>3.9999999999999996</v>
      </c>
      <c r="P296">
        <v>3.9999999999999996</v>
      </c>
      <c r="Q296">
        <v>1.5</v>
      </c>
      <c r="R296">
        <v>0</v>
      </c>
      <c r="S296">
        <v>3.9999999999999996</v>
      </c>
      <c r="T296">
        <v>3.9999999999999996</v>
      </c>
      <c r="U296">
        <v>3.9999999999999996</v>
      </c>
      <c r="V296">
        <v>3.4999999999999996</v>
      </c>
      <c r="W296">
        <v>2.9999999999999996</v>
      </c>
      <c r="X296">
        <v>1</v>
      </c>
      <c r="Y296">
        <v>3.9999999999999996</v>
      </c>
      <c r="Z296">
        <v>3.9999999999999996</v>
      </c>
      <c r="AA296">
        <v>3.9999999999999996</v>
      </c>
      <c r="AB296">
        <v>3.4999999999999996</v>
      </c>
      <c r="AC296">
        <v>3.4999999999999996</v>
      </c>
      <c r="AD296">
        <v>3.4999999999999996</v>
      </c>
      <c r="AE296">
        <v>2.5</v>
      </c>
      <c r="AF296">
        <v>1</v>
      </c>
      <c r="AG296">
        <v>1.3333333333333335</v>
      </c>
      <c r="AH296">
        <v>-1</v>
      </c>
      <c r="AI296">
        <v>0.66666666666666663</v>
      </c>
      <c r="AJ296">
        <v>0.66666666666666663</v>
      </c>
      <c r="AK296">
        <v>-1</v>
      </c>
      <c r="AL296">
        <v>-1</v>
      </c>
      <c r="AM296">
        <v>-1</v>
      </c>
      <c r="AN296">
        <v>3.4999999999999996</v>
      </c>
      <c r="AO296">
        <v>-1</v>
      </c>
      <c r="AP296">
        <v>-1</v>
      </c>
      <c r="AQ296">
        <v>-1</v>
      </c>
      <c r="AR296">
        <v>1</v>
      </c>
      <c r="AS296">
        <v>-1</v>
      </c>
      <c r="AT296">
        <v>2.3333333333333335</v>
      </c>
      <c r="AU296">
        <v>2.3333333333333335</v>
      </c>
      <c r="AV296">
        <v>-1</v>
      </c>
      <c r="AW296">
        <v>1</v>
      </c>
      <c r="AX296">
        <v>1.5</v>
      </c>
      <c r="AY296">
        <v>-1</v>
      </c>
      <c r="AZ296">
        <v>-1</v>
      </c>
      <c r="BA296">
        <v>-1</v>
      </c>
      <c r="BB296">
        <v>-1</v>
      </c>
      <c r="BC296">
        <v>-1</v>
      </c>
      <c r="BD296">
        <v>3.4999999999999996</v>
      </c>
      <c r="BE296">
        <v>3.4999999999999996</v>
      </c>
      <c r="BF296">
        <v>-1</v>
      </c>
      <c r="BG296">
        <v>3.4999999999999996</v>
      </c>
      <c r="BH296">
        <v>3.4999999999999996</v>
      </c>
      <c r="BI296">
        <v>-1</v>
      </c>
      <c r="BJ296">
        <v>3.4999999999999996</v>
      </c>
      <c r="BK296">
        <v>0</v>
      </c>
      <c r="BL296">
        <v>2.5</v>
      </c>
      <c r="BM296">
        <v>1</v>
      </c>
      <c r="BN296">
        <v>1</v>
      </c>
      <c r="BO296">
        <v>1</v>
      </c>
      <c r="BP296">
        <v>-1</v>
      </c>
      <c r="BQ296">
        <v>-1</v>
      </c>
      <c r="BR296">
        <v>3.9999999999999996</v>
      </c>
      <c r="BS296">
        <v>2</v>
      </c>
      <c r="BT296">
        <v>3.9999999999999996</v>
      </c>
      <c r="BU296">
        <v>-1</v>
      </c>
      <c r="BV296">
        <v>2.4999999999999996</v>
      </c>
      <c r="BW296">
        <v>-1</v>
      </c>
      <c r="BX296">
        <v>-1</v>
      </c>
      <c r="BY296">
        <v>-1</v>
      </c>
      <c r="BZ296">
        <v>1.3333333333333335</v>
      </c>
      <c r="CA296">
        <v>1</v>
      </c>
      <c r="CB296">
        <v>3.4999999999999996</v>
      </c>
      <c r="CC296">
        <v>0.16666666666666666</v>
      </c>
      <c r="CD296">
        <v>2.833333333333333</v>
      </c>
      <c r="CE296">
        <v>2</v>
      </c>
      <c r="CF296">
        <v>3.9999999999999996</v>
      </c>
      <c r="CG296">
        <v>1.3333333333333335</v>
      </c>
      <c r="CH296">
        <v>0</v>
      </c>
      <c r="CI296">
        <v>0</v>
      </c>
      <c r="CJ296">
        <v>1.1666666666666667</v>
      </c>
      <c r="CK296">
        <v>-1</v>
      </c>
      <c r="CL296">
        <v>3.9999999999999996</v>
      </c>
      <c r="CM296">
        <v>-1</v>
      </c>
      <c r="CN296">
        <v>-1</v>
      </c>
      <c r="CO296">
        <v>3.4999999999999996</v>
      </c>
      <c r="CP296">
        <v>0</v>
      </c>
      <c r="CQ296">
        <v>1</v>
      </c>
      <c r="CR296">
        <v>3.9999999999999996</v>
      </c>
      <c r="CS296">
        <v>-1</v>
      </c>
      <c r="CT296">
        <v>-1</v>
      </c>
      <c r="CU296">
        <v>3.4999999999999996</v>
      </c>
      <c r="CV296">
        <v>2.5</v>
      </c>
      <c r="CW296">
        <v>-1</v>
      </c>
      <c r="CX296">
        <v>-1</v>
      </c>
      <c r="CY296">
        <v>1</v>
      </c>
      <c r="CZ296">
        <v>-1</v>
      </c>
      <c r="DA296">
        <v>-1</v>
      </c>
      <c r="DB296">
        <v>2</v>
      </c>
      <c r="DC296">
        <v>0</v>
      </c>
      <c r="DD296">
        <v>3.4999999999999996</v>
      </c>
      <c r="DE296">
        <v>1.8333333333333335</v>
      </c>
      <c r="DF296">
        <v>2.5</v>
      </c>
      <c r="DG296">
        <v>-1</v>
      </c>
      <c r="DH296">
        <v>2.5</v>
      </c>
      <c r="DI296">
        <v>2.9999999999999996</v>
      </c>
      <c r="DJ296">
        <v>-1</v>
      </c>
      <c r="DK296">
        <v>-1</v>
      </c>
      <c r="DL296">
        <v>3.4999999999999996</v>
      </c>
      <c r="DM296">
        <v>0.66666666666666663</v>
      </c>
      <c r="DN296">
        <v>0</v>
      </c>
      <c r="DO296">
        <v>2.5</v>
      </c>
      <c r="DP296">
        <v>1</v>
      </c>
      <c r="DQ296">
        <v>2.833333333333333</v>
      </c>
      <c r="DR296">
        <v>3.9999999999999996</v>
      </c>
      <c r="DS296">
        <v>3.4999999999999996</v>
      </c>
      <c r="DT296">
        <v>3.9999999999999996</v>
      </c>
      <c r="DU296">
        <v>1</v>
      </c>
      <c r="DV296">
        <v>1.1666666666666667</v>
      </c>
      <c r="DW296">
        <v>3.4999999999999996</v>
      </c>
      <c r="DX296">
        <v>1</v>
      </c>
      <c r="DY296">
        <v>1.8333333333333335</v>
      </c>
      <c r="DZ296">
        <v>1.1666666666666667</v>
      </c>
      <c r="EA296">
        <v>3.4999999999999996</v>
      </c>
      <c r="EB296">
        <v>-1</v>
      </c>
      <c r="EC296">
        <v>3.4999999999999996</v>
      </c>
      <c r="ED296">
        <v>1.8333333333333335</v>
      </c>
      <c r="EE296">
        <v>0.66666666666666663</v>
      </c>
      <c r="EF296">
        <v>3.4999999999999996</v>
      </c>
      <c r="EG296">
        <v>0</v>
      </c>
      <c r="EH296">
        <v>3.4999999999999996</v>
      </c>
      <c r="EI296">
        <v>2</v>
      </c>
      <c r="EJ296">
        <v>0</v>
      </c>
      <c r="EK296">
        <v>-1</v>
      </c>
      <c r="EL296">
        <v>2.1666666666666665</v>
      </c>
      <c r="EM296">
        <v>3.333333333333333</v>
      </c>
      <c r="EN296">
        <v>-1</v>
      </c>
      <c r="EO296">
        <v>3.4999999999999996</v>
      </c>
      <c r="EP296">
        <v>3.4999999999999996</v>
      </c>
      <c r="EQ296">
        <v>1.6666666666666667</v>
      </c>
      <c r="ER296">
        <v>-1</v>
      </c>
      <c r="ES296">
        <v>-1</v>
      </c>
      <c r="ET296">
        <v>-1</v>
      </c>
      <c r="EU296">
        <v>-1</v>
      </c>
      <c r="EV296">
        <v>-1</v>
      </c>
      <c r="EW296">
        <v>3.4999999999999996</v>
      </c>
      <c r="EX296">
        <v>2.333333333333333</v>
      </c>
      <c r="EY296">
        <v>3.4999999999999996</v>
      </c>
      <c r="EZ296">
        <v>2.9999999999999996</v>
      </c>
      <c r="FA296">
        <v>2.333333333333333</v>
      </c>
      <c r="FB296">
        <v>1</v>
      </c>
      <c r="FC296">
        <v>3.333333333333333</v>
      </c>
      <c r="FD296">
        <v>1.6666666666666667</v>
      </c>
      <c r="FE296">
        <v>3.9999999999999996</v>
      </c>
      <c r="FF296">
        <v>3.9999999999999996</v>
      </c>
      <c r="FG296">
        <v>3.4999999999999996</v>
      </c>
      <c r="FH296">
        <v>2.1666666666666665</v>
      </c>
      <c r="FI296">
        <v>-1</v>
      </c>
      <c r="FJ296">
        <v>2.333333333333333</v>
      </c>
      <c r="FK296">
        <v>0.16666666666666666</v>
      </c>
      <c r="FL296">
        <v>1.3333333333333335</v>
      </c>
      <c r="FM296">
        <v>0</v>
      </c>
      <c r="FN296">
        <v>3</v>
      </c>
      <c r="FO296">
        <v>2.1666666666666665</v>
      </c>
      <c r="FP296">
        <v>2.6666666666666665</v>
      </c>
      <c r="FQ296">
        <v>3</v>
      </c>
      <c r="FR296">
        <v>3</v>
      </c>
      <c r="FS296">
        <v>3</v>
      </c>
      <c r="FT296">
        <v>3</v>
      </c>
      <c r="FU296">
        <v>1.5</v>
      </c>
      <c r="FV296">
        <v>1</v>
      </c>
      <c r="FW296">
        <v>3.4999999999999996</v>
      </c>
      <c r="FX296">
        <v>3.4999999999999996</v>
      </c>
      <c r="FY296">
        <v>2.5</v>
      </c>
      <c r="FZ296">
        <v>1.1666666666666667</v>
      </c>
      <c r="GA296">
        <v>3.4999999999999996</v>
      </c>
      <c r="GB296">
        <v>3.9999999999999996</v>
      </c>
      <c r="GC296">
        <v>2</v>
      </c>
      <c r="GD296">
        <v>1</v>
      </c>
      <c r="GE296">
        <v>2</v>
      </c>
      <c r="GF296">
        <v>2.4999999999999996</v>
      </c>
      <c r="GG296">
        <v>1.5000000000000002</v>
      </c>
      <c r="GH296">
        <v>3.9999999999999996</v>
      </c>
      <c r="GI296">
        <v>1.1666666666666667</v>
      </c>
      <c r="GJ296">
        <v>3.9999999999999996</v>
      </c>
      <c r="GK296">
        <v>3.9999999999999996</v>
      </c>
      <c r="GL296">
        <v>2.4999999999999996</v>
      </c>
      <c r="GM296">
        <v>1.5</v>
      </c>
      <c r="GN296">
        <v>3.9999999999999996</v>
      </c>
      <c r="GO296">
        <v>3.9999999999999996</v>
      </c>
      <c r="GP296">
        <v>3</v>
      </c>
      <c r="GQ296">
        <v>1.3333333333333335</v>
      </c>
      <c r="GR296">
        <v>-1</v>
      </c>
      <c r="GS296">
        <v>3.4999999999999996</v>
      </c>
      <c r="GT296">
        <v>2.9999999999999996</v>
      </c>
      <c r="GU296">
        <v>3.9999999999999996</v>
      </c>
      <c r="GV296">
        <v>3.9999999999999996</v>
      </c>
      <c r="GW296">
        <v>3.9999999999999996</v>
      </c>
      <c r="GX296">
        <v>3.9999999999999996</v>
      </c>
      <c r="GY296">
        <v>3.9999999999999996</v>
      </c>
      <c r="GZ296">
        <v>3.9999999999999996</v>
      </c>
      <c r="HA296">
        <v>3.9999999999999996</v>
      </c>
      <c r="HB296">
        <v>2</v>
      </c>
      <c r="HC296">
        <v>3.4999999999999996</v>
      </c>
      <c r="HD296">
        <v>3.9999999999999996</v>
      </c>
      <c r="HE296">
        <v>3.9999999999999996</v>
      </c>
      <c r="HF296">
        <v>3.4999999999999996</v>
      </c>
      <c r="HG296">
        <v>3.9999999999999996</v>
      </c>
      <c r="HH296">
        <v>3.9999999999999996</v>
      </c>
      <c r="HI296">
        <v>2</v>
      </c>
      <c r="HJ296">
        <v>2.9999999999999996</v>
      </c>
      <c r="HK296">
        <v>-1</v>
      </c>
      <c r="HL296">
        <v>2.5</v>
      </c>
      <c r="HM296">
        <v>-1</v>
      </c>
      <c r="HN296">
        <v>0.66666666666666663</v>
      </c>
      <c r="HO296">
        <v>0.66666666666666663</v>
      </c>
      <c r="HP296">
        <v>-1</v>
      </c>
      <c r="HQ296">
        <v>0</v>
      </c>
      <c r="HR296">
        <v>3.9999999999999996</v>
      </c>
      <c r="HS296">
        <v>0</v>
      </c>
      <c r="HT296">
        <v>3.9999999999999996</v>
      </c>
      <c r="HU296">
        <v>3.9999999999999996</v>
      </c>
      <c r="HV296">
        <v>3.9999999999999996</v>
      </c>
      <c r="HW296">
        <v>3.9999999999999996</v>
      </c>
      <c r="HX296">
        <v>3.9999999999999996</v>
      </c>
      <c r="HY296">
        <v>3.9999999999999996</v>
      </c>
      <c r="HZ296">
        <v>3.9999999999999996</v>
      </c>
      <c r="IA296">
        <v>2.9999999999999996</v>
      </c>
      <c r="IB296">
        <v>1.3333333333333335</v>
      </c>
      <c r="IC296">
        <v>0.5</v>
      </c>
      <c r="ID296">
        <v>-1</v>
      </c>
      <c r="IE296">
        <v>3.4999999999999996</v>
      </c>
      <c r="IF296">
        <v>2.5</v>
      </c>
      <c r="IG296">
        <v>0.83333333333333326</v>
      </c>
      <c r="IH296">
        <v>1.1666666666666667</v>
      </c>
      <c r="II296">
        <v>2.9999999999999996</v>
      </c>
      <c r="IJ296">
        <v>1.1666666666666667</v>
      </c>
      <c r="IK296">
        <v>1</v>
      </c>
      <c r="IL296">
        <v>2.1666666666666665</v>
      </c>
      <c r="IM296">
        <v>3.9999999999999996</v>
      </c>
      <c r="IN296">
        <v>3.9999999999999996</v>
      </c>
      <c r="IO296">
        <v>2.9999999999999996</v>
      </c>
      <c r="IP296">
        <v>2</v>
      </c>
      <c r="IQ296">
        <v>3.9999999999999996</v>
      </c>
      <c r="IR296">
        <v>2</v>
      </c>
      <c r="IS296">
        <v>3.4999999999999996</v>
      </c>
      <c r="IT296">
        <v>3.4999999999999996</v>
      </c>
      <c r="IU296">
        <v>1.1666666666666667</v>
      </c>
      <c r="IV296">
        <v>3.4999999999999996</v>
      </c>
      <c r="IW296">
        <v>2.5</v>
      </c>
      <c r="IX296">
        <v>0</v>
      </c>
      <c r="IY296">
        <v>3.9999999999999996</v>
      </c>
      <c r="IZ296">
        <v>1</v>
      </c>
      <c r="JA296">
        <v>-1</v>
      </c>
      <c r="JB296">
        <v>0</v>
      </c>
      <c r="JC296">
        <v>1</v>
      </c>
      <c r="JD296">
        <v>2</v>
      </c>
      <c r="JE296">
        <v>0</v>
      </c>
      <c r="JF296">
        <v>2.9999999999999996</v>
      </c>
      <c r="JG296">
        <v>0</v>
      </c>
      <c r="JH296">
        <v>2.9999999999999996</v>
      </c>
      <c r="JI296">
        <v>0</v>
      </c>
      <c r="JJ296">
        <v>0</v>
      </c>
      <c r="JK296">
        <v>-1</v>
      </c>
      <c r="JL296">
        <v>2.5</v>
      </c>
      <c r="JM296">
        <v>3.9999999999999996</v>
      </c>
      <c r="JN296">
        <v>1.5</v>
      </c>
      <c r="JO296">
        <v>-1</v>
      </c>
      <c r="JP296">
        <v>3</v>
      </c>
      <c r="JQ296">
        <v>1.3333333333333335</v>
      </c>
      <c r="JR296">
        <v>3.9999999999999996</v>
      </c>
      <c r="JS296">
        <v>2.9999999999999996</v>
      </c>
      <c r="JT296">
        <v>3.9999999999999996</v>
      </c>
      <c r="JU296">
        <v>1.6666666666666667</v>
      </c>
      <c r="JV296">
        <v>3.9999999999999996</v>
      </c>
      <c r="JW296">
        <v>0</v>
      </c>
      <c r="JX296">
        <v>1</v>
      </c>
      <c r="JY296">
        <v>-1</v>
      </c>
      <c r="JZ296">
        <v>3.4999999999999996</v>
      </c>
      <c r="KA296">
        <v>3</v>
      </c>
      <c r="KB296">
        <v>1.5</v>
      </c>
      <c r="KC296">
        <v>0</v>
      </c>
      <c r="KD296">
        <v>1</v>
      </c>
      <c r="KE296">
        <v>2.5</v>
      </c>
      <c r="KF296">
        <v>1</v>
      </c>
      <c r="KG296">
        <v>-1</v>
      </c>
      <c r="KH296">
        <v>0.5</v>
      </c>
      <c r="KI296">
        <v>1.5</v>
      </c>
      <c r="KJ296">
        <v>0</v>
      </c>
    </row>
    <row r="297" spans="1:332" x14ac:dyDescent="0.35">
      <c r="A297" t="s">
        <v>1118</v>
      </c>
      <c r="B297">
        <v>3.4999999999999996</v>
      </c>
      <c r="C297">
        <v>3.833333333333333</v>
      </c>
      <c r="D297">
        <v>3.9999999999999996</v>
      </c>
      <c r="E297">
        <v>1</v>
      </c>
      <c r="F297">
        <v>0.66666666666666663</v>
      </c>
      <c r="G297">
        <v>0.5</v>
      </c>
      <c r="H297">
        <v>0</v>
      </c>
      <c r="I297">
        <v>3.9999999999999996</v>
      </c>
      <c r="J297">
        <v>2.166666666666667</v>
      </c>
      <c r="K297">
        <v>-1</v>
      </c>
      <c r="L297">
        <v>3.6666666666666665</v>
      </c>
      <c r="M297">
        <v>3.9999999999999996</v>
      </c>
      <c r="N297">
        <v>1</v>
      </c>
      <c r="O297">
        <v>3.6666666666666665</v>
      </c>
      <c r="P297">
        <v>3.9999999999999996</v>
      </c>
      <c r="Q297">
        <v>1.5</v>
      </c>
      <c r="R297">
        <v>-1</v>
      </c>
      <c r="S297">
        <v>3.9999999999999996</v>
      </c>
      <c r="T297">
        <v>3.833333333333333</v>
      </c>
      <c r="U297">
        <v>3.9999999999999996</v>
      </c>
      <c r="V297">
        <v>3.1666666666666665</v>
      </c>
      <c r="W297">
        <v>2.6666666666666665</v>
      </c>
      <c r="X297">
        <v>0</v>
      </c>
      <c r="Y297">
        <v>3.9999999999999996</v>
      </c>
      <c r="Z297">
        <v>3.9999999999999996</v>
      </c>
      <c r="AA297">
        <v>3.9999999999999996</v>
      </c>
      <c r="AB297">
        <v>3.333333333333333</v>
      </c>
      <c r="AC297">
        <v>3.333333333333333</v>
      </c>
      <c r="AD297">
        <v>3.333333333333333</v>
      </c>
      <c r="AE297">
        <v>2.3333333333333335</v>
      </c>
      <c r="AF297">
        <v>1</v>
      </c>
      <c r="AG297">
        <v>1</v>
      </c>
      <c r="AH297">
        <v>-1</v>
      </c>
      <c r="AI297">
        <v>-1</v>
      </c>
      <c r="AJ297">
        <v>-1</v>
      </c>
      <c r="AK297">
        <v>-1</v>
      </c>
      <c r="AL297">
        <v>-1</v>
      </c>
      <c r="AM297">
        <v>-1</v>
      </c>
      <c r="AN297">
        <v>3.1666666666666665</v>
      </c>
      <c r="AO297">
        <v>-1</v>
      </c>
      <c r="AP297">
        <v>-1</v>
      </c>
      <c r="AQ297">
        <v>-1</v>
      </c>
      <c r="AR297">
        <v>1</v>
      </c>
      <c r="AS297">
        <v>-1</v>
      </c>
      <c r="AT297">
        <v>2.166666666666667</v>
      </c>
      <c r="AU297">
        <v>2.166666666666667</v>
      </c>
      <c r="AV297">
        <v>-1</v>
      </c>
      <c r="AW297">
        <v>0</v>
      </c>
      <c r="AX297">
        <v>1.5</v>
      </c>
      <c r="AY297">
        <v>-1</v>
      </c>
      <c r="AZ297">
        <v>-1</v>
      </c>
      <c r="BA297">
        <v>-1</v>
      </c>
      <c r="BB297">
        <v>-1</v>
      </c>
      <c r="BC297">
        <v>-1</v>
      </c>
      <c r="BD297">
        <v>2.166666666666667</v>
      </c>
      <c r="BE297">
        <v>3.1666666666666665</v>
      </c>
      <c r="BF297">
        <v>-1</v>
      </c>
      <c r="BG297">
        <v>3.1666666666666665</v>
      </c>
      <c r="BH297">
        <v>3.1666666666666665</v>
      </c>
      <c r="BI297">
        <v>-1</v>
      </c>
      <c r="BJ297">
        <v>3.4999999999999996</v>
      </c>
      <c r="BK297">
        <v>-1</v>
      </c>
      <c r="BL297">
        <v>2.5</v>
      </c>
      <c r="BM297">
        <v>1</v>
      </c>
      <c r="BN297">
        <v>0</v>
      </c>
      <c r="BO297">
        <v>0</v>
      </c>
      <c r="BP297">
        <v>-1</v>
      </c>
      <c r="BQ297">
        <v>-1</v>
      </c>
      <c r="BR297">
        <v>2.666666666666667</v>
      </c>
      <c r="BS297">
        <v>2</v>
      </c>
      <c r="BT297">
        <v>3.6666666666666665</v>
      </c>
      <c r="BU297">
        <v>-1</v>
      </c>
      <c r="BV297">
        <v>1.1666666666666667</v>
      </c>
      <c r="BW297">
        <v>-1</v>
      </c>
      <c r="BX297">
        <v>-1</v>
      </c>
      <c r="BY297">
        <v>-1</v>
      </c>
      <c r="BZ297">
        <v>1.1666666666666667</v>
      </c>
      <c r="CA297">
        <v>0</v>
      </c>
      <c r="CB297">
        <v>3.4999999999999996</v>
      </c>
      <c r="CC297">
        <v>-1</v>
      </c>
      <c r="CD297">
        <v>2.5</v>
      </c>
      <c r="CE297">
        <v>1.6666666666666667</v>
      </c>
      <c r="CF297">
        <v>3.6666666666666665</v>
      </c>
      <c r="CG297">
        <v>1.3333333333333335</v>
      </c>
      <c r="CH297">
        <v>-1</v>
      </c>
      <c r="CI297">
        <v>-1</v>
      </c>
      <c r="CJ297">
        <v>0.16666666666666666</v>
      </c>
      <c r="CK297">
        <v>-1</v>
      </c>
      <c r="CL297">
        <v>2.666666666666667</v>
      </c>
      <c r="CM297">
        <v>-1</v>
      </c>
      <c r="CN297">
        <v>-1</v>
      </c>
      <c r="CO297">
        <v>2.3333333333333335</v>
      </c>
      <c r="CP297">
        <v>-1</v>
      </c>
      <c r="CQ297">
        <v>0</v>
      </c>
      <c r="CR297">
        <v>3.6666666666666665</v>
      </c>
      <c r="CS297">
        <v>-1</v>
      </c>
      <c r="CT297">
        <v>-1</v>
      </c>
      <c r="CU297">
        <v>3.4999999999999996</v>
      </c>
      <c r="CV297">
        <v>1.1666666666666665</v>
      </c>
      <c r="CW297">
        <v>-1</v>
      </c>
      <c r="CX297">
        <v>-1</v>
      </c>
      <c r="CY297">
        <v>0</v>
      </c>
      <c r="CZ297">
        <v>-1</v>
      </c>
      <c r="DA297">
        <v>-1</v>
      </c>
      <c r="DB297">
        <v>2</v>
      </c>
      <c r="DC297">
        <v>-1</v>
      </c>
      <c r="DD297">
        <v>3.1666666666666665</v>
      </c>
      <c r="DE297">
        <v>1.6666666666666667</v>
      </c>
      <c r="DF297">
        <v>2.166666666666667</v>
      </c>
      <c r="DG297">
        <v>-1</v>
      </c>
      <c r="DH297">
        <v>2.166666666666667</v>
      </c>
      <c r="DI297">
        <v>1.6666666666666667</v>
      </c>
      <c r="DJ297">
        <v>-1</v>
      </c>
      <c r="DK297">
        <v>-1</v>
      </c>
      <c r="DL297">
        <v>2.166666666666667</v>
      </c>
      <c r="DM297">
        <v>-1</v>
      </c>
      <c r="DN297">
        <v>-1</v>
      </c>
      <c r="DO297">
        <v>2.166666666666667</v>
      </c>
      <c r="DP297">
        <v>0</v>
      </c>
      <c r="DQ297">
        <v>1.6666666666666667</v>
      </c>
      <c r="DR297">
        <v>3.9999999999999996</v>
      </c>
      <c r="DS297">
        <v>3.333333333333333</v>
      </c>
      <c r="DT297">
        <v>2.8333333333333335</v>
      </c>
      <c r="DU297">
        <v>0</v>
      </c>
      <c r="DV297">
        <v>0.16666666666666666</v>
      </c>
      <c r="DW297">
        <v>3.1666666666666665</v>
      </c>
      <c r="DX297">
        <v>0</v>
      </c>
      <c r="DY297">
        <v>1.6666666666666667</v>
      </c>
      <c r="DZ297">
        <v>1</v>
      </c>
      <c r="EA297">
        <v>3.333333333333333</v>
      </c>
      <c r="EB297">
        <v>-1</v>
      </c>
      <c r="EC297">
        <v>3.1666666666666665</v>
      </c>
      <c r="ED297">
        <v>0.66666666666666663</v>
      </c>
      <c r="EE297">
        <v>-1</v>
      </c>
      <c r="EF297">
        <v>3.333333333333333</v>
      </c>
      <c r="EG297">
        <v>-1</v>
      </c>
      <c r="EH297">
        <v>3.1666666666666665</v>
      </c>
      <c r="EI297">
        <v>1</v>
      </c>
      <c r="EJ297">
        <v>-1</v>
      </c>
      <c r="EK297">
        <v>-1</v>
      </c>
      <c r="EL297">
        <v>2.1666666666666665</v>
      </c>
      <c r="EM297">
        <v>2.166666666666667</v>
      </c>
      <c r="EN297">
        <v>-1</v>
      </c>
      <c r="EO297">
        <v>3.1666666666666665</v>
      </c>
      <c r="EP297">
        <v>3.333333333333333</v>
      </c>
      <c r="EQ297">
        <v>1.6666666666666667</v>
      </c>
      <c r="ER297">
        <v>-1</v>
      </c>
      <c r="ES297">
        <v>-1</v>
      </c>
      <c r="ET297">
        <v>-1</v>
      </c>
      <c r="EU297">
        <v>-1</v>
      </c>
      <c r="EV297">
        <v>-1</v>
      </c>
      <c r="EW297">
        <v>3.4999999999999996</v>
      </c>
      <c r="EX297">
        <v>2.1666666666666665</v>
      </c>
      <c r="EY297">
        <v>3.4999999999999996</v>
      </c>
      <c r="EZ297">
        <v>2.6666666666666665</v>
      </c>
      <c r="FA297">
        <v>2.1666666666666665</v>
      </c>
      <c r="FB297">
        <v>1</v>
      </c>
      <c r="FC297">
        <v>2</v>
      </c>
      <c r="FD297">
        <v>1.5</v>
      </c>
      <c r="FE297">
        <v>3.9999999999999996</v>
      </c>
      <c r="FF297">
        <v>3.9999999999999996</v>
      </c>
      <c r="FG297">
        <v>3.4999999999999996</v>
      </c>
      <c r="FH297">
        <v>2.1666666666666665</v>
      </c>
      <c r="FI297">
        <v>-1</v>
      </c>
      <c r="FJ297">
        <v>2.1666666666666665</v>
      </c>
      <c r="FK297">
        <v>-1</v>
      </c>
      <c r="FL297">
        <v>1.1666666666666667</v>
      </c>
      <c r="FM297">
        <v>-1</v>
      </c>
      <c r="FN297">
        <v>3</v>
      </c>
      <c r="FO297">
        <v>2.1666666666666665</v>
      </c>
      <c r="FP297">
        <v>2.6666666666666665</v>
      </c>
      <c r="FQ297">
        <v>3</v>
      </c>
      <c r="FR297">
        <v>3</v>
      </c>
      <c r="FS297">
        <v>3</v>
      </c>
      <c r="FT297">
        <v>3</v>
      </c>
      <c r="FU297">
        <v>0.5</v>
      </c>
      <c r="FV297">
        <v>0</v>
      </c>
      <c r="FW297">
        <v>3.1666666666666665</v>
      </c>
      <c r="FX297">
        <v>3.1666666666666665</v>
      </c>
      <c r="FY297">
        <v>2.166666666666667</v>
      </c>
      <c r="FZ297">
        <v>0</v>
      </c>
      <c r="GA297">
        <v>3.1666666666666665</v>
      </c>
      <c r="GB297">
        <v>3.9999999999999996</v>
      </c>
      <c r="GC297">
        <v>2</v>
      </c>
      <c r="GD297">
        <v>1</v>
      </c>
      <c r="GE297">
        <v>2</v>
      </c>
      <c r="GF297">
        <v>1.1666666666666667</v>
      </c>
      <c r="GG297">
        <v>1.1666666666666667</v>
      </c>
      <c r="GH297">
        <v>3.9999999999999996</v>
      </c>
      <c r="GI297">
        <v>1.1666666666666667</v>
      </c>
      <c r="GJ297">
        <v>3.9999999999999996</v>
      </c>
      <c r="GK297">
        <v>3.9999999999999996</v>
      </c>
      <c r="GL297">
        <v>2.1666666666666665</v>
      </c>
      <c r="GM297">
        <v>1.5</v>
      </c>
      <c r="GN297">
        <v>3.833333333333333</v>
      </c>
      <c r="GO297">
        <v>2.666666666666667</v>
      </c>
      <c r="GP297">
        <v>2.666666666666667</v>
      </c>
      <c r="GQ297">
        <v>0.16666666666666666</v>
      </c>
      <c r="GR297">
        <v>-1</v>
      </c>
      <c r="GS297">
        <v>3.1666666666666665</v>
      </c>
      <c r="GT297">
        <v>2.9999999999999996</v>
      </c>
      <c r="GU297">
        <v>3.9999999999999996</v>
      </c>
      <c r="GV297">
        <v>3.9999999999999996</v>
      </c>
      <c r="GW297">
        <v>3.9999999999999996</v>
      </c>
      <c r="GX297">
        <v>3.9999999999999996</v>
      </c>
      <c r="GY297">
        <v>3.9999999999999996</v>
      </c>
      <c r="GZ297">
        <v>3.833333333333333</v>
      </c>
      <c r="HA297">
        <v>3.833333333333333</v>
      </c>
      <c r="HB297">
        <v>1</v>
      </c>
      <c r="HC297">
        <v>3.1666666666666665</v>
      </c>
      <c r="HD297">
        <v>3.9999999999999996</v>
      </c>
      <c r="HE297">
        <v>3.9999999999999996</v>
      </c>
      <c r="HF297">
        <v>3.333333333333333</v>
      </c>
      <c r="HG297">
        <v>3.9999999999999996</v>
      </c>
      <c r="HH297">
        <v>3.9999999999999996</v>
      </c>
      <c r="HI297">
        <v>2</v>
      </c>
      <c r="HJ297">
        <v>2.6666666666666665</v>
      </c>
      <c r="HK297">
        <v>-1</v>
      </c>
      <c r="HL297">
        <v>2.166666666666667</v>
      </c>
      <c r="HM297">
        <v>-1</v>
      </c>
      <c r="HN297">
        <v>-1</v>
      </c>
      <c r="HO297">
        <v>-1</v>
      </c>
      <c r="HP297">
        <v>-1</v>
      </c>
      <c r="HQ297">
        <v>-1</v>
      </c>
      <c r="HR297">
        <v>3.6666666666666665</v>
      </c>
      <c r="HS297">
        <v>-1</v>
      </c>
      <c r="HT297">
        <v>3.9999999999999996</v>
      </c>
      <c r="HU297">
        <v>3.9999999999999996</v>
      </c>
      <c r="HV297">
        <v>3.9999999999999996</v>
      </c>
      <c r="HW297">
        <v>3.9999999999999996</v>
      </c>
      <c r="HX297">
        <v>3.9999999999999996</v>
      </c>
      <c r="HY297">
        <v>3.6666666666666665</v>
      </c>
      <c r="HZ297">
        <v>3.6666666666666665</v>
      </c>
      <c r="IA297">
        <v>2.6666666666666665</v>
      </c>
      <c r="IB297">
        <v>1.1666666666666667</v>
      </c>
      <c r="IC297">
        <v>-1</v>
      </c>
      <c r="ID297">
        <v>-1</v>
      </c>
      <c r="IE297">
        <v>3.4999999999999996</v>
      </c>
      <c r="IF297">
        <v>2.166666666666667</v>
      </c>
      <c r="IG297">
        <v>-1</v>
      </c>
      <c r="IH297">
        <v>1.1666666666666667</v>
      </c>
      <c r="II297">
        <v>2.6666666666666665</v>
      </c>
      <c r="IJ297">
        <v>1</v>
      </c>
      <c r="IK297">
        <v>1</v>
      </c>
      <c r="IL297">
        <v>2.1666666666666665</v>
      </c>
      <c r="IM297">
        <v>3.9999999999999996</v>
      </c>
      <c r="IN297">
        <v>3.9999999999999996</v>
      </c>
      <c r="IO297">
        <v>2.6666666666666665</v>
      </c>
      <c r="IP297">
        <v>1</v>
      </c>
      <c r="IQ297">
        <v>3.9999999999999996</v>
      </c>
      <c r="IR297">
        <v>1</v>
      </c>
      <c r="IS297">
        <v>3.1666666666666665</v>
      </c>
      <c r="IT297">
        <v>3.1666666666666665</v>
      </c>
      <c r="IU297">
        <v>1.1666666666666667</v>
      </c>
      <c r="IV297">
        <v>3.4999999999999996</v>
      </c>
      <c r="IW297">
        <v>2.166666666666667</v>
      </c>
      <c r="IX297">
        <v>-1</v>
      </c>
      <c r="IY297">
        <v>3.9999999999999996</v>
      </c>
      <c r="IZ297">
        <v>0</v>
      </c>
      <c r="JA297">
        <v>-1</v>
      </c>
      <c r="JB297">
        <v>-1</v>
      </c>
      <c r="JC297">
        <v>-1</v>
      </c>
      <c r="JD297">
        <v>2</v>
      </c>
      <c r="JE297">
        <v>-1</v>
      </c>
      <c r="JF297">
        <v>2.6666666666666665</v>
      </c>
      <c r="JG297">
        <v>-1</v>
      </c>
      <c r="JH297">
        <v>2.833333333333333</v>
      </c>
      <c r="JI297">
        <v>-1</v>
      </c>
      <c r="JJ297">
        <v>-1</v>
      </c>
      <c r="JK297">
        <v>-1</v>
      </c>
      <c r="JL297">
        <v>2.166666666666667</v>
      </c>
      <c r="JM297">
        <v>3.6666666666666665</v>
      </c>
      <c r="JN297">
        <v>1.5</v>
      </c>
      <c r="JO297">
        <v>-1</v>
      </c>
      <c r="JP297">
        <v>3</v>
      </c>
      <c r="JQ297">
        <v>1.1666666666666667</v>
      </c>
      <c r="JR297">
        <v>3.6666666666666665</v>
      </c>
      <c r="JS297">
        <v>2.6666666666666665</v>
      </c>
      <c r="JT297">
        <v>3.9999999999999996</v>
      </c>
      <c r="JU297">
        <v>1.6666666666666667</v>
      </c>
      <c r="JV297">
        <v>3.6666666666666665</v>
      </c>
      <c r="JW297">
        <v>-1</v>
      </c>
      <c r="JX297">
        <v>0</v>
      </c>
      <c r="JY297">
        <v>-1</v>
      </c>
      <c r="JZ297">
        <v>3.1666666666666665</v>
      </c>
      <c r="KA297">
        <v>3</v>
      </c>
      <c r="KB297">
        <v>1.5</v>
      </c>
      <c r="KC297">
        <v>-1</v>
      </c>
      <c r="KD297">
        <v>0</v>
      </c>
      <c r="KE297">
        <v>2.166666666666667</v>
      </c>
      <c r="KF297">
        <v>1</v>
      </c>
      <c r="KG297">
        <v>-1</v>
      </c>
      <c r="KH297">
        <v>-1</v>
      </c>
      <c r="KI297">
        <v>0.5</v>
      </c>
      <c r="KJ297">
        <v>-1</v>
      </c>
      <c r="KK297">
        <v>0</v>
      </c>
    </row>
    <row r="298" spans="1:332" x14ac:dyDescent="0.35">
      <c r="A298" t="s">
        <v>1119</v>
      </c>
      <c r="B298">
        <v>3.4999999999999996</v>
      </c>
      <c r="C298">
        <v>3.9999999999999996</v>
      </c>
      <c r="D298">
        <v>3.9999999999999996</v>
      </c>
      <c r="E298">
        <v>1</v>
      </c>
      <c r="F298">
        <v>1.6666666666666667</v>
      </c>
      <c r="G298">
        <v>1.5</v>
      </c>
      <c r="H298">
        <v>1</v>
      </c>
      <c r="I298">
        <v>3.9999999999999996</v>
      </c>
      <c r="J298">
        <v>2.3333333333333335</v>
      </c>
      <c r="K298">
        <v>-1</v>
      </c>
      <c r="L298">
        <v>3.9999999999999996</v>
      </c>
      <c r="M298">
        <v>3.9999999999999996</v>
      </c>
      <c r="N298">
        <v>2.1666666666666665</v>
      </c>
      <c r="O298">
        <v>3.9999999999999996</v>
      </c>
      <c r="P298">
        <v>3.9999999999999996</v>
      </c>
      <c r="Q298">
        <v>1.5</v>
      </c>
      <c r="R298">
        <v>0</v>
      </c>
      <c r="S298">
        <v>3.9999999999999996</v>
      </c>
      <c r="T298">
        <v>3.9999999999999996</v>
      </c>
      <c r="U298">
        <v>3.9999999999999996</v>
      </c>
      <c r="V298">
        <v>3.4999999999999996</v>
      </c>
      <c r="W298">
        <v>2.9999999999999996</v>
      </c>
      <c r="X298">
        <v>1</v>
      </c>
      <c r="Y298">
        <v>3.9999999999999996</v>
      </c>
      <c r="Z298">
        <v>3.9999999999999996</v>
      </c>
      <c r="AA298">
        <v>3.9999999999999996</v>
      </c>
      <c r="AB298">
        <v>3.4999999999999996</v>
      </c>
      <c r="AC298">
        <v>3.4999999999999996</v>
      </c>
      <c r="AD298">
        <v>3.4999999999999996</v>
      </c>
      <c r="AE298">
        <v>2.5</v>
      </c>
      <c r="AF298">
        <v>1</v>
      </c>
      <c r="AG298">
        <v>1.3333333333333335</v>
      </c>
      <c r="AH298">
        <v>-1</v>
      </c>
      <c r="AI298">
        <v>0.66666666666666663</v>
      </c>
      <c r="AJ298">
        <v>0.66666666666666663</v>
      </c>
      <c r="AK298">
        <v>-1</v>
      </c>
      <c r="AL298">
        <v>-1</v>
      </c>
      <c r="AM298">
        <v>-1</v>
      </c>
      <c r="AN298">
        <v>3.4999999999999996</v>
      </c>
      <c r="AO298">
        <v>-1</v>
      </c>
      <c r="AP298">
        <v>-1</v>
      </c>
      <c r="AQ298">
        <v>-1</v>
      </c>
      <c r="AR298">
        <v>1</v>
      </c>
      <c r="AS298">
        <v>-1</v>
      </c>
      <c r="AT298">
        <v>2.3333333333333335</v>
      </c>
      <c r="AU298">
        <v>2.3333333333333335</v>
      </c>
      <c r="AV298">
        <v>-1</v>
      </c>
      <c r="AW298">
        <v>1</v>
      </c>
      <c r="AX298">
        <v>1.5</v>
      </c>
      <c r="AY298">
        <v>-1</v>
      </c>
      <c r="AZ298">
        <v>-1</v>
      </c>
      <c r="BA298">
        <v>-1</v>
      </c>
      <c r="BB298">
        <v>-1</v>
      </c>
      <c r="BC298">
        <v>-1</v>
      </c>
      <c r="BD298">
        <v>3.4999999999999996</v>
      </c>
      <c r="BE298">
        <v>3.4999999999999996</v>
      </c>
      <c r="BF298">
        <v>-1</v>
      </c>
      <c r="BG298">
        <v>3.4999999999999996</v>
      </c>
      <c r="BH298">
        <v>3.4999999999999996</v>
      </c>
      <c r="BI298">
        <v>-1</v>
      </c>
      <c r="BJ298">
        <v>3.4999999999999996</v>
      </c>
      <c r="BK298">
        <v>0</v>
      </c>
      <c r="BL298">
        <v>2.5</v>
      </c>
      <c r="BM298">
        <v>1</v>
      </c>
      <c r="BN298">
        <v>1</v>
      </c>
      <c r="BO298">
        <v>1</v>
      </c>
      <c r="BP298">
        <v>-1</v>
      </c>
      <c r="BQ298">
        <v>-1</v>
      </c>
      <c r="BR298">
        <v>3.9999999999999996</v>
      </c>
      <c r="BS298">
        <v>2</v>
      </c>
      <c r="BT298">
        <v>3.9999999999999996</v>
      </c>
      <c r="BU298">
        <v>-1</v>
      </c>
      <c r="BV298">
        <v>2.4999999999999996</v>
      </c>
      <c r="BW298">
        <v>-1</v>
      </c>
      <c r="BX298">
        <v>-1</v>
      </c>
      <c r="BY298">
        <v>-1</v>
      </c>
      <c r="BZ298">
        <v>1.3333333333333335</v>
      </c>
      <c r="CA298">
        <v>1</v>
      </c>
      <c r="CB298">
        <v>3.4999999999999996</v>
      </c>
      <c r="CC298">
        <v>0.16666666666666666</v>
      </c>
      <c r="CD298">
        <v>2.833333333333333</v>
      </c>
      <c r="CE298">
        <v>2</v>
      </c>
      <c r="CF298">
        <v>3.9999999999999996</v>
      </c>
      <c r="CG298">
        <v>1.3333333333333335</v>
      </c>
      <c r="CH298">
        <v>0</v>
      </c>
      <c r="CI298">
        <v>0</v>
      </c>
      <c r="CJ298">
        <v>1.1666666666666667</v>
      </c>
      <c r="CK298">
        <v>-1</v>
      </c>
      <c r="CL298">
        <v>3.9999999999999996</v>
      </c>
      <c r="CM298">
        <v>-1</v>
      </c>
      <c r="CN298">
        <v>-1</v>
      </c>
      <c r="CO298">
        <v>3.4999999999999996</v>
      </c>
      <c r="CP298">
        <v>0</v>
      </c>
      <c r="CQ298">
        <v>1</v>
      </c>
      <c r="CR298">
        <v>3.9999999999999996</v>
      </c>
      <c r="CS298">
        <v>-1</v>
      </c>
      <c r="CT298">
        <v>-1</v>
      </c>
      <c r="CU298">
        <v>3.4999999999999996</v>
      </c>
      <c r="CV298">
        <v>2.5</v>
      </c>
      <c r="CW298">
        <v>-1</v>
      </c>
      <c r="CX298">
        <v>-1</v>
      </c>
      <c r="CY298">
        <v>1</v>
      </c>
      <c r="CZ298">
        <v>-1</v>
      </c>
      <c r="DA298">
        <v>-1</v>
      </c>
      <c r="DB298">
        <v>2</v>
      </c>
      <c r="DC298">
        <v>0</v>
      </c>
      <c r="DD298">
        <v>3.4999999999999996</v>
      </c>
      <c r="DE298">
        <v>1.8333333333333335</v>
      </c>
      <c r="DF298">
        <v>2.5</v>
      </c>
      <c r="DG298">
        <v>-1</v>
      </c>
      <c r="DH298">
        <v>2.5</v>
      </c>
      <c r="DI298">
        <v>2.9999999999999996</v>
      </c>
      <c r="DJ298">
        <v>-1</v>
      </c>
      <c r="DK298">
        <v>-1</v>
      </c>
      <c r="DL298">
        <v>3.4999999999999996</v>
      </c>
      <c r="DM298">
        <v>0.66666666666666663</v>
      </c>
      <c r="DN298">
        <v>0</v>
      </c>
      <c r="DO298">
        <v>2.5</v>
      </c>
      <c r="DP298">
        <v>1</v>
      </c>
      <c r="DQ298">
        <v>2.833333333333333</v>
      </c>
      <c r="DR298">
        <v>3.9999999999999996</v>
      </c>
      <c r="DS298">
        <v>3.4999999999999996</v>
      </c>
      <c r="DT298">
        <v>3.9999999999999996</v>
      </c>
      <c r="DU298">
        <v>1</v>
      </c>
      <c r="DV298">
        <v>1.1666666666666667</v>
      </c>
      <c r="DW298">
        <v>3.4999999999999996</v>
      </c>
      <c r="DX298">
        <v>1</v>
      </c>
      <c r="DY298">
        <v>1.8333333333333335</v>
      </c>
      <c r="DZ298">
        <v>1.1666666666666667</v>
      </c>
      <c r="EA298">
        <v>3.4999999999999996</v>
      </c>
      <c r="EB298">
        <v>-1</v>
      </c>
      <c r="EC298">
        <v>3.4999999999999996</v>
      </c>
      <c r="ED298">
        <v>1.8333333333333335</v>
      </c>
      <c r="EE298">
        <v>0.66666666666666663</v>
      </c>
      <c r="EF298">
        <v>3.4999999999999996</v>
      </c>
      <c r="EG298">
        <v>0</v>
      </c>
      <c r="EH298">
        <v>3.4999999999999996</v>
      </c>
      <c r="EI298">
        <v>2</v>
      </c>
      <c r="EJ298">
        <v>0</v>
      </c>
      <c r="EK298">
        <v>-1</v>
      </c>
      <c r="EL298">
        <v>2.1666666666666665</v>
      </c>
      <c r="EM298">
        <v>3.333333333333333</v>
      </c>
      <c r="EN298">
        <v>-1</v>
      </c>
      <c r="EO298">
        <v>3.4999999999999996</v>
      </c>
      <c r="EP298">
        <v>3.4999999999999996</v>
      </c>
      <c r="EQ298">
        <v>1.6666666666666667</v>
      </c>
      <c r="ER298">
        <v>-1</v>
      </c>
      <c r="ES298">
        <v>-1</v>
      </c>
      <c r="ET298">
        <v>-1</v>
      </c>
      <c r="EU298">
        <v>-1</v>
      </c>
      <c r="EV298">
        <v>-1</v>
      </c>
      <c r="EW298">
        <v>3.4999999999999996</v>
      </c>
      <c r="EX298">
        <v>2.333333333333333</v>
      </c>
      <c r="EY298">
        <v>3.4999999999999996</v>
      </c>
      <c r="EZ298">
        <v>2.9999999999999996</v>
      </c>
      <c r="FA298">
        <v>2.333333333333333</v>
      </c>
      <c r="FB298">
        <v>1</v>
      </c>
      <c r="FC298">
        <v>3.333333333333333</v>
      </c>
      <c r="FD298">
        <v>1.6666666666666667</v>
      </c>
      <c r="FE298">
        <v>3.9999999999999996</v>
      </c>
      <c r="FF298">
        <v>3.9999999999999996</v>
      </c>
      <c r="FG298">
        <v>3.4999999999999996</v>
      </c>
      <c r="FH298">
        <v>2.1666666666666665</v>
      </c>
      <c r="FI298">
        <v>-1</v>
      </c>
      <c r="FJ298">
        <v>2.333333333333333</v>
      </c>
      <c r="FK298">
        <v>0.16666666666666666</v>
      </c>
      <c r="FL298">
        <v>1.3333333333333335</v>
      </c>
      <c r="FM298">
        <v>0</v>
      </c>
      <c r="FN298">
        <v>3</v>
      </c>
      <c r="FO298">
        <v>2.1666666666666665</v>
      </c>
      <c r="FP298">
        <v>2.6666666666666665</v>
      </c>
      <c r="FQ298">
        <v>3</v>
      </c>
      <c r="FR298">
        <v>3</v>
      </c>
      <c r="FS298">
        <v>3</v>
      </c>
      <c r="FT298">
        <v>3</v>
      </c>
      <c r="FU298">
        <v>1.5</v>
      </c>
      <c r="FV298">
        <v>1</v>
      </c>
      <c r="FW298">
        <v>3.4999999999999996</v>
      </c>
      <c r="FX298">
        <v>3.4999999999999996</v>
      </c>
      <c r="FY298">
        <v>2.5</v>
      </c>
      <c r="FZ298">
        <v>1.1666666666666667</v>
      </c>
      <c r="GA298">
        <v>3.4999999999999996</v>
      </c>
      <c r="GB298">
        <v>3.9999999999999996</v>
      </c>
      <c r="GC298">
        <v>2</v>
      </c>
      <c r="GD298">
        <v>1</v>
      </c>
      <c r="GE298">
        <v>2</v>
      </c>
      <c r="GF298">
        <v>2.4999999999999996</v>
      </c>
      <c r="GG298">
        <v>1.5000000000000002</v>
      </c>
      <c r="GH298">
        <v>3.9999999999999996</v>
      </c>
      <c r="GI298">
        <v>1.1666666666666667</v>
      </c>
      <c r="GJ298">
        <v>3.9999999999999996</v>
      </c>
      <c r="GK298">
        <v>3.9999999999999996</v>
      </c>
      <c r="GL298">
        <v>2.4999999999999996</v>
      </c>
      <c r="GM298">
        <v>1.5</v>
      </c>
      <c r="GN298">
        <v>3.9999999999999996</v>
      </c>
      <c r="GO298">
        <v>3.9999999999999996</v>
      </c>
      <c r="GP298">
        <v>3</v>
      </c>
      <c r="GQ298">
        <v>1.3333333333333335</v>
      </c>
      <c r="GR298">
        <v>-1</v>
      </c>
      <c r="GS298">
        <v>3.4999999999999996</v>
      </c>
      <c r="GT298">
        <v>2.9999999999999996</v>
      </c>
      <c r="GU298">
        <v>3.9999999999999996</v>
      </c>
      <c r="GV298">
        <v>3.9999999999999996</v>
      </c>
      <c r="GW298">
        <v>3.9999999999999996</v>
      </c>
      <c r="GX298">
        <v>3.9999999999999996</v>
      </c>
      <c r="GY298">
        <v>3.9999999999999996</v>
      </c>
      <c r="GZ298">
        <v>3.9999999999999996</v>
      </c>
      <c r="HA298">
        <v>3.9999999999999996</v>
      </c>
      <c r="HB298">
        <v>2</v>
      </c>
      <c r="HC298">
        <v>3.4999999999999996</v>
      </c>
      <c r="HD298">
        <v>3.9999999999999996</v>
      </c>
      <c r="HE298">
        <v>3.9999999999999996</v>
      </c>
      <c r="HF298">
        <v>3.4999999999999996</v>
      </c>
      <c r="HG298">
        <v>3.9999999999999996</v>
      </c>
      <c r="HH298">
        <v>3.9999999999999996</v>
      </c>
      <c r="HI298">
        <v>2</v>
      </c>
      <c r="HJ298">
        <v>2.9999999999999996</v>
      </c>
      <c r="HK298">
        <v>-1</v>
      </c>
      <c r="HL298">
        <v>2.5</v>
      </c>
      <c r="HM298">
        <v>-1</v>
      </c>
      <c r="HN298">
        <v>0.66666666666666663</v>
      </c>
      <c r="HO298">
        <v>0.66666666666666663</v>
      </c>
      <c r="HP298">
        <v>-1</v>
      </c>
      <c r="HQ298">
        <v>0</v>
      </c>
      <c r="HR298">
        <v>3.9999999999999996</v>
      </c>
      <c r="HS298">
        <v>0</v>
      </c>
      <c r="HT298">
        <v>3.9999999999999996</v>
      </c>
      <c r="HU298">
        <v>3.9999999999999996</v>
      </c>
      <c r="HV298">
        <v>3.9999999999999996</v>
      </c>
      <c r="HW298">
        <v>3.9999999999999996</v>
      </c>
      <c r="HX298">
        <v>3.9999999999999996</v>
      </c>
      <c r="HY298">
        <v>3.9999999999999996</v>
      </c>
      <c r="HZ298">
        <v>3.9999999999999996</v>
      </c>
      <c r="IA298">
        <v>2.9999999999999996</v>
      </c>
      <c r="IB298">
        <v>1.3333333333333335</v>
      </c>
      <c r="IC298">
        <v>0.5</v>
      </c>
      <c r="ID298">
        <v>-1</v>
      </c>
      <c r="IE298">
        <v>3.4999999999999996</v>
      </c>
      <c r="IF298">
        <v>2.5</v>
      </c>
      <c r="IG298">
        <v>0.83333333333333326</v>
      </c>
      <c r="IH298">
        <v>1.1666666666666667</v>
      </c>
      <c r="II298">
        <v>2.9999999999999996</v>
      </c>
      <c r="IJ298">
        <v>1.1666666666666667</v>
      </c>
      <c r="IK298">
        <v>1</v>
      </c>
      <c r="IL298">
        <v>2.1666666666666665</v>
      </c>
      <c r="IM298">
        <v>3.9999999999999996</v>
      </c>
      <c r="IN298">
        <v>3.9999999999999996</v>
      </c>
      <c r="IO298">
        <v>2.9999999999999996</v>
      </c>
      <c r="IP298">
        <v>2</v>
      </c>
      <c r="IQ298">
        <v>3.9999999999999996</v>
      </c>
      <c r="IR298">
        <v>2</v>
      </c>
      <c r="IS298">
        <v>3.4999999999999996</v>
      </c>
      <c r="IT298">
        <v>3.4999999999999996</v>
      </c>
      <c r="IU298">
        <v>1.1666666666666667</v>
      </c>
      <c r="IV298">
        <v>3.4999999999999996</v>
      </c>
      <c r="IW298">
        <v>2.5</v>
      </c>
      <c r="IX298">
        <v>0</v>
      </c>
      <c r="IY298">
        <v>3.9999999999999996</v>
      </c>
      <c r="IZ298">
        <v>1</v>
      </c>
      <c r="JA298">
        <v>-1</v>
      </c>
      <c r="JB298">
        <v>0</v>
      </c>
      <c r="JC298">
        <v>1</v>
      </c>
      <c r="JD298">
        <v>2</v>
      </c>
      <c r="JE298">
        <v>0</v>
      </c>
      <c r="JF298">
        <v>2.9999999999999996</v>
      </c>
      <c r="JG298">
        <v>0</v>
      </c>
      <c r="JH298">
        <v>2.9999999999999996</v>
      </c>
      <c r="JI298">
        <v>0</v>
      </c>
      <c r="JJ298">
        <v>0</v>
      </c>
      <c r="JK298">
        <v>-1</v>
      </c>
      <c r="JL298">
        <v>2.5</v>
      </c>
      <c r="JM298">
        <v>3.9999999999999996</v>
      </c>
      <c r="JN298">
        <v>1.5</v>
      </c>
      <c r="JO298">
        <v>-1</v>
      </c>
      <c r="JP298">
        <v>3</v>
      </c>
      <c r="JQ298">
        <v>1.3333333333333335</v>
      </c>
      <c r="JR298">
        <v>3.9999999999999996</v>
      </c>
      <c r="JS298">
        <v>2.9999999999999996</v>
      </c>
      <c r="JT298">
        <v>3.9999999999999996</v>
      </c>
      <c r="JU298">
        <v>1.6666666666666667</v>
      </c>
      <c r="JV298">
        <v>3.9999999999999996</v>
      </c>
      <c r="JW298">
        <v>0</v>
      </c>
      <c r="JX298">
        <v>1</v>
      </c>
      <c r="JY298">
        <v>-1</v>
      </c>
      <c r="JZ298">
        <v>3.4999999999999996</v>
      </c>
      <c r="KA298">
        <v>3</v>
      </c>
      <c r="KB298">
        <v>1.5</v>
      </c>
      <c r="KC298">
        <v>0</v>
      </c>
      <c r="KD298">
        <v>1</v>
      </c>
      <c r="KE298">
        <v>2.5</v>
      </c>
      <c r="KF298">
        <v>1</v>
      </c>
      <c r="KG298">
        <v>-1</v>
      </c>
      <c r="KH298">
        <v>0.5</v>
      </c>
      <c r="KI298">
        <v>1.5</v>
      </c>
      <c r="KJ298">
        <v>0</v>
      </c>
      <c r="KK298">
        <v>1.3333333333333335</v>
      </c>
      <c r="KL298">
        <v>0</v>
      </c>
    </row>
    <row r="299" spans="1:332" x14ac:dyDescent="0.35">
      <c r="A299" t="s">
        <v>1120</v>
      </c>
      <c r="B299">
        <v>3.4999999999999996</v>
      </c>
      <c r="C299">
        <v>3.833333333333333</v>
      </c>
      <c r="D299">
        <v>3.9999999999999996</v>
      </c>
      <c r="E299">
        <v>1</v>
      </c>
      <c r="F299">
        <v>0.5</v>
      </c>
      <c r="G299">
        <v>0.5</v>
      </c>
      <c r="H299">
        <v>0</v>
      </c>
      <c r="I299">
        <v>3.9999999999999996</v>
      </c>
      <c r="J299">
        <v>2.166666666666667</v>
      </c>
      <c r="K299">
        <v>-1</v>
      </c>
      <c r="L299">
        <v>3.833333333333333</v>
      </c>
      <c r="M299">
        <v>3.833333333333333</v>
      </c>
      <c r="N299">
        <v>1.1666666666666667</v>
      </c>
      <c r="O299">
        <v>3.833333333333333</v>
      </c>
      <c r="P299">
        <v>3.9999999999999996</v>
      </c>
      <c r="Q299">
        <v>1.5</v>
      </c>
      <c r="R299">
        <v>-1</v>
      </c>
      <c r="S299">
        <v>3.9999999999999996</v>
      </c>
      <c r="T299">
        <v>3.9999999999999996</v>
      </c>
      <c r="U299">
        <v>3.9999999999999996</v>
      </c>
      <c r="V299">
        <v>3.333333333333333</v>
      </c>
      <c r="W299">
        <v>2.833333333333333</v>
      </c>
      <c r="X299">
        <v>0</v>
      </c>
      <c r="Y299">
        <v>3.9999999999999996</v>
      </c>
      <c r="Z299">
        <v>3.9999999999999996</v>
      </c>
      <c r="AA299">
        <v>3.9999999999999996</v>
      </c>
      <c r="AB299">
        <v>3.333333333333333</v>
      </c>
      <c r="AC299">
        <v>3.333333333333333</v>
      </c>
      <c r="AD299">
        <v>3.333333333333333</v>
      </c>
      <c r="AE299">
        <v>2.3333333333333335</v>
      </c>
      <c r="AF299">
        <v>1</v>
      </c>
      <c r="AG299">
        <v>1.3333333333333335</v>
      </c>
      <c r="AH299">
        <v>-1</v>
      </c>
      <c r="AI299">
        <v>-1</v>
      </c>
      <c r="AJ299">
        <v>-1</v>
      </c>
      <c r="AK299">
        <v>-1</v>
      </c>
      <c r="AL299">
        <v>-1</v>
      </c>
      <c r="AM299">
        <v>-1</v>
      </c>
      <c r="AN299">
        <v>3.333333333333333</v>
      </c>
      <c r="AO299">
        <v>-1</v>
      </c>
      <c r="AP299">
        <v>-1</v>
      </c>
      <c r="AQ299">
        <v>-1</v>
      </c>
      <c r="AR299">
        <v>1</v>
      </c>
      <c r="AS299">
        <v>-1</v>
      </c>
      <c r="AT299">
        <v>2.166666666666667</v>
      </c>
      <c r="AU299">
        <v>2.166666666666667</v>
      </c>
      <c r="AV299">
        <v>-1</v>
      </c>
      <c r="AW299">
        <v>0</v>
      </c>
      <c r="AX299">
        <v>1.5</v>
      </c>
      <c r="AY299">
        <v>-1</v>
      </c>
      <c r="AZ299">
        <v>-1</v>
      </c>
      <c r="BA299">
        <v>-1</v>
      </c>
      <c r="BB299">
        <v>-1</v>
      </c>
      <c r="BC299">
        <v>-1</v>
      </c>
      <c r="BD299">
        <v>2.3333333333333335</v>
      </c>
      <c r="BE299">
        <v>3.333333333333333</v>
      </c>
      <c r="BF299">
        <v>-1</v>
      </c>
      <c r="BG299">
        <v>3.333333333333333</v>
      </c>
      <c r="BH299">
        <v>3.333333333333333</v>
      </c>
      <c r="BI299">
        <v>-1</v>
      </c>
      <c r="BJ299">
        <v>3.4999999999999996</v>
      </c>
      <c r="BK299">
        <v>-1</v>
      </c>
      <c r="BL299">
        <v>2.5</v>
      </c>
      <c r="BM299">
        <v>1</v>
      </c>
      <c r="BN299">
        <v>0</v>
      </c>
      <c r="BO299">
        <v>0</v>
      </c>
      <c r="BP299">
        <v>-1</v>
      </c>
      <c r="BQ299">
        <v>-1</v>
      </c>
      <c r="BR299">
        <v>2.8333333333333335</v>
      </c>
      <c r="BS299">
        <v>2</v>
      </c>
      <c r="BT299">
        <v>3.833333333333333</v>
      </c>
      <c r="BU299">
        <v>-1</v>
      </c>
      <c r="BV299">
        <v>1.3333333333333335</v>
      </c>
      <c r="BW299">
        <v>-1</v>
      </c>
      <c r="BX299">
        <v>-1</v>
      </c>
      <c r="BY299">
        <v>-1</v>
      </c>
      <c r="BZ299">
        <v>1.1666666666666667</v>
      </c>
      <c r="CA299">
        <v>0</v>
      </c>
      <c r="CB299">
        <v>3.333333333333333</v>
      </c>
      <c r="CC299">
        <v>-1</v>
      </c>
      <c r="CD299">
        <v>2.833333333333333</v>
      </c>
      <c r="CE299">
        <v>1.8333333333333335</v>
      </c>
      <c r="CF299">
        <v>3.833333333333333</v>
      </c>
      <c r="CG299">
        <v>1.1666666666666667</v>
      </c>
      <c r="CH299">
        <v>-1</v>
      </c>
      <c r="CI299">
        <v>-1</v>
      </c>
      <c r="CJ299">
        <v>0</v>
      </c>
      <c r="CK299">
        <v>-1</v>
      </c>
      <c r="CL299">
        <v>2.8333333333333335</v>
      </c>
      <c r="CM299">
        <v>-1</v>
      </c>
      <c r="CN299">
        <v>-1</v>
      </c>
      <c r="CO299">
        <v>2.3333333333333335</v>
      </c>
      <c r="CP299">
        <v>-1</v>
      </c>
      <c r="CQ299">
        <v>0</v>
      </c>
      <c r="CR299">
        <v>3.833333333333333</v>
      </c>
      <c r="CS299">
        <v>-1</v>
      </c>
      <c r="CT299">
        <v>-1</v>
      </c>
      <c r="CU299">
        <v>3.4999999999999996</v>
      </c>
      <c r="CV299">
        <v>1.3333333333333333</v>
      </c>
      <c r="CW299">
        <v>-1</v>
      </c>
      <c r="CX299">
        <v>-1</v>
      </c>
      <c r="CY299">
        <v>0</v>
      </c>
      <c r="CZ299">
        <v>-1</v>
      </c>
      <c r="DA299">
        <v>-1</v>
      </c>
      <c r="DB299">
        <v>2</v>
      </c>
      <c r="DC299">
        <v>-1</v>
      </c>
      <c r="DD299">
        <v>3.4999999999999996</v>
      </c>
      <c r="DE299">
        <v>1.6666666666666667</v>
      </c>
      <c r="DF299">
        <v>2.3333333333333335</v>
      </c>
      <c r="DG299">
        <v>-1</v>
      </c>
      <c r="DH299">
        <v>2.5</v>
      </c>
      <c r="DI299">
        <v>1.8333333333333335</v>
      </c>
      <c r="DJ299">
        <v>-1</v>
      </c>
      <c r="DK299">
        <v>-1</v>
      </c>
      <c r="DL299">
        <v>2.5</v>
      </c>
      <c r="DM299">
        <v>-1</v>
      </c>
      <c r="DN299">
        <v>-1</v>
      </c>
      <c r="DO299">
        <v>2.3333333333333335</v>
      </c>
      <c r="DP299">
        <v>0</v>
      </c>
      <c r="DQ299">
        <v>1.6666666666666667</v>
      </c>
      <c r="DR299">
        <v>3.9999999999999996</v>
      </c>
      <c r="DS299">
        <v>3.4999999999999996</v>
      </c>
      <c r="DT299">
        <v>2.8333333333333335</v>
      </c>
      <c r="DU299">
        <v>0</v>
      </c>
      <c r="DV299">
        <v>0</v>
      </c>
      <c r="DW299">
        <v>3.333333333333333</v>
      </c>
      <c r="DX299">
        <v>0</v>
      </c>
      <c r="DY299">
        <v>1.6666666666666667</v>
      </c>
      <c r="DZ299">
        <v>1.1666666666666667</v>
      </c>
      <c r="EA299">
        <v>3.333333333333333</v>
      </c>
      <c r="EB299">
        <v>-1</v>
      </c>
      <c r="EC299">
        <v>3.333333333333333</v>
      </c>
      <c r="ED299">
        <v>0.66666666666666663</v>
      </c>
      <c r="EE299">
        <v>-1</v>
      </c>
      <c r="EF299">
        <v>3.333333333333333</v>
      </c>
      <c r="EG299">
        <v>-1</v>
      </c>
      <c r="EH299">
        <v>3.333333333333333</v>
      </c>
      <c r="EI299">
        <v>1</v>
      </c>
      <c r="EJ299">
        <v>-1</v>
      </c>
      <c r="EK299">
        <v>-1</v>
      </c>
      <c r="EL299">
        <v>2</v>
      </c>
      <c r="EM299">
        <v>2.166666666666667</v>
      </c>
      <c r="EN299">
        <v>-1</v>
      </c>
      <c r="EO299">
        <v>3.333333333333333</v>
      </c>
      <c r="EP299">
        <v>3.4999999999999996</v>
      </c>
      <c r="EQ299">
        <v>1.6666666666666667</v>
      </c>
      <c r="ER299">
        <v>-1</v>
      </c>
      <c r="ES299">
        <v>-1</v>
      </c>
      <c r="ET299">
        <v>-1</v>
      </c>
      <c r="EU299">
        <v>-1</v>
      </c>
      <c r="EV299">
        <v>-1</v>
      </c>
      <c r="EW299">
        <v>3.4999999999999996</v>
      </c>
      <c r="EX299">
        <v>2.1666666666666665</v>
      </c>
      <c r="EY299">
        <v>3.4999999999999996</v>
      </c>
      <c r="EZ299">
        <v>2.833333333333333</v>
      </c>
      <c r="FA299">
        <v>2.1666666666666665</v>
      </c>
      <c r="FB299">
        <v>1</v>
      </c>
      <c r="FC299">
        <v>2.3333333333333335</v>
      </c>
      <c r="FD299">
        <v>1.6666666666666667</v>
      </c>
      <c r="FE299">
        <v>3.9999999999999996</v>
      </c>
      <c r="FF299">
        <v>3.9999999999999996</v>
      </c>
      <c r="FG299">
        <v>3.4999999999999996</v>
      </c>
      <c r="FH299">
        <v>2</v>
      </c>
      <c r="FI299">
        <v>-1</v>
      </c>
      <c r="FJ299">
        <v>2.1666666666666665</v>
      </c>
      <c r="FK299">
        <v>-1</v>
      </c>
      <c r="FL299">
        <v>1.1666666666666667</v>
      </c>
      <c r="FM299">
        <v>-1</v>
      </c>
      <c r="FN299">
        <v>3</v>
      </c>
      <c r="FO299">
        <v>2</v>
      </c>
      <c r="FP299">
        <v>2.5</v>
      </c>
      <c r="FQ299">
        <v>3</v>
      </c>
      <c r="FR299">
        <v>3</v>
      </c>
      <c r="FS299">
        <v>3</v>
      </c>
      <c r="FT299">
        <v>3</v>
      </c>
      <c r="FU299">
        <v>0.5</v>
      </c>
      <c r="FV299">
        <v>0</v>
      </c>
      <c r="FW299">
        <v>3.333333333333333</v>
      </c>
      <c r="FX299">
        <v>3.333333333333333</v>
      </c>
      <c r="FY299">
        <v>2.3333333333333335</v>
      </c>
      <c r="FZ299">
        <v>0.16666666666666666</v>
      </c>
      <c r="GA299">
        <v>3.333333333333333</v>
      </c>
      <c r="GB299">
        <v>3.9999999999999996</v>
      </c>
      <c r="GC299">
        <v>2</v>
      </c>
      <c r="GD299">
        <v>1</v>
      </c>
      <c r="GE299">
        <v>2</v>
      </c>
      <c r="GF299">
        <v>1.3333333333333335</v>
      </c>
      <c r="GG299">
        <v>1.3333333333333335</v>
      </c>
      <c r="GH299">
        <v>3.9999999999999996</v>
      </c>
      <c r="GI299">
        <v>1</v>
      </c>
      <c r="GJ299">
        <v>3.9999999999999996</v>
      </c>
      <c r="GK299">
        <v>3.9999999999999996</v>
      </c>
      <c r="GL299">
        <v>2.333333333333333</v>
      </c>
      <c r="GM299">
        <v>1.5</v>
      </c>
      <c r="GN299">
        <v>3.9999999999999996</v>
      </c>
      <c r="GO299">
        <v>2.8333333333333335</v>
      </c>
      <c r="GP299">
        <v>2.8333333333333335</v>
      </c>
      <c r="GQ299">
        <v>0.16666666666666666</v>
      </c>
      <c r="GR299">
        <v>-1</v>
      </c>
      <c r="GS299">
        <v>3.333333333333333</v>
      </c>
      <c r="GT299">
        <v>2.9999999999999996</v>
      </c>
      <c r="GU299">
        <v>3.9999999999999996</v>
      </c>
      <c r="GV299">
        <v>3.9999999999999996</v>
      </c>
      <c r="GW299">
        <v>3.9999999999999996</v>
      </c>
      <c r="GX299">
        <v>3.9999999999999996</v>
      </c>
      <c r="GY299">
        <v>3.9999999999999996</v>
      </c>
      <c r="GZ299">
        <v>3.9999999999999996</v>
      </c>
      <c r="HA299">
        <v>3.9999999999999996</v>
      </c>
      <c r="HB299">
        <v>1</v>
      </c>
      <c r="HC299">
        <v>3.333333333333333</v>
      </c>
      <c r="HD299">
        <v>3.9999999999999996</v>
      </c>
      <c r="HE299">
        <v>3.9999999999999996</v>
      </c>
      <c r="HF299">
        <v>3.4999999999999996</v>
      </c>
      <c r="HG299">
        <v>3.9999999999999996</v>
      </c>
      <c r="HH299">
        <v>3.9999999999999996</v>
      </c>
      <c r="HI299">
        <v>2</v>
      </c>
      <c r="HJ299">
        <v>2.833333333333333</v>
      </c>
      <c r="HK299">
        <v>-1</v>
      </c>
      <c r="HL299">
        <v>2.3333333333333335</v>
      </c>
      <c r="HM299">
        <v>-1</v>
      </c>
      <c r="HN299">
        <v>-1</v>
      </c>
      <c r="HO299">
        <v>-1</v>
      </c>
      <c r="HP299">
        <v>-1</v>
      </c>
      <c r="HQ299">
        <v>-1</v>
      </c>
      <c r="HR299">
        <v>3.9999999999999996</v>
      </c>
      <c r="HS299">
        <v>-1</v>
      </c>
      <c r="HT299">
        <v>3.9999999999999996</v>
      </c>
      <c r="HU299">
        <v>3.9999999999999996</v>
      </c>
      <c r="HV299">
        <v>3.9999999999999996</v>
      </c>
      <c r="HW299">
        <v>3.9999999999999996</v>
      </c>
      <c r="HX299">
        <v>3.9999999999999996</v>
      </c>
      <c r="HY299">
        <v>3.9999999999999996</v>
      </c>
      <c r="HZ299">
        <v>3.9999999999999996</v>
      </c>
      <c r="IA299">
        <v>2.9999999999999996</v>
      </c>
      <c r="IB299">
        <v>1.1666666666666667</v>
      </c>
      <c r="IC299">
        <v>-1</v>
      </c>
      <c r="ID299">
        <v>-1</v>
      </c>
      <c r="IE299">
        <v>3.4999999999999996</v>
      </c>
      <c r="IF299">
        <v>2.5</v>
      </c>
      <c r="IG299">
        <v>-1</v>
      </c>
      <c r="IH299">
        <v>1</v>
      </c>
      <c r="II299">
        <v>2.833333333333333</v>
      </c>
      <c r="IJ299">
        <v>1.1666666666666667</v>
      </c>
      <c r="IK299">
        <v>1</v>
      </c>
      <c r="IL299">
        <v>2</v>
      </c>
      <c r="IM299">
        <v>3.9999999999999996</v>
      </c>
      <c r="IN299">
        <v>3.9999999999999996</v>
      </c>
      <c r="IO299">
        <v>2.833333333333333</v>
      </c>
      <c r="IP299">
        <v>1</v>
      </c>
      <c r="IQ299">
        <v>3.9999999999999996</v>
      </c>
      <c r="IR299">
        <v>1</v>
      </c>
      <c r="IS299">
        <v>3.4999999999999996</v>
      </c>
      <c r="IT299">
        <v>3.333333333333333</v>
      </c>
      <c r="IU299">
        <v>1</v>
      </c>
      <c r="IV299">
        <v>3.4999999999999996</v>
      </c>
      <c r="IW299">
        <v>2.3333333333333335</v>
      </c>
      <c r="IX299">
        <v>-1</v>
      </c>
      <c r="IY299">
        <v>3.9999999999999996</v>
      </c>
      <c r="IZ299">
        <v>0</v>
      </c>
      <c r="JA299">
        <v>-1</v>
      </c>
      <c r="JB299">
        <v>-1</v>
      </c>
      <c r="JC299">
        <v>-1</v>
      </c>
      <c r="JD299">
        <v>2</v>
      </c>
      <c r="JE299">
        <v>-1</v>
      </c>
      <c r="JF299">
        <v>2.833333333333333</v>
      </c>
      <c r="JG299">
        <v>-1</v>
      </c>
      <c r="JH299">
        <v>2.9999999999999996</v>
      </c>
      <c r="JI299">
        <v>-1</v>
      </c>
      <c r="JJ299">
        <v>-1</v>
      </c>
      <c r="JK299">
        <v>-1</v>
      </c>
      <c r="JL299">
        <v>2.3333333333333335</v>
      </c>
      <c r="JM299">
        <v>3.9999999999999996</v>
      </c>
      <c r="JN299">
        <v>1.5</v>
      </c>
      <c r="JO299">
        <v>-1</v>
      </c>
      <c r="JP299">
        <v>3</v>
      </c>
      <c r="JQ299">
        <v>1.1666666666666667</v>
      </c>
      <c r="JR299">
        <v>3.833333333333333</v>
      </c>
      <c r="JS299">
        <v>2.833333333333333</v>
      </c>
      <c r="JT299">
        <v>3.9999999999999996</v>
      </c>
      <c r="JU299">
        <v>1.5</v>
      </c>
      <c r="JV299">
        <v>3.833333333333333</v>
      </c>
      <c r="JW299">
        <v>-1</v>
      </c>
      <c r="JX299">
        <v>0</v>
      </c>
      <c r="JY299">
        <v>-1</v>
      </c>
      <c r="JZ299">
        <v>3.4999999999999996</v>
      </c>
      <c r="KA299">
        <v>3</v>
      </c>
      <c r="KB299">
        <v>1.5</v>
      </c>
      <c r="KC299">
        <v>-1</v>
      </c>
      <c r="KD299">
        <v>0</v>
      </c>
      <c r="KE299">
        <v>2.3333333333333335</v>
      </c>
      <c r="KF299">
        <v>1</v>
      </c>
      <c r="KG299">
        <v>-1</v>
      </c>
      <c r="KH299">
        <v>-1</v>
      </c>
      <c r="KI299">
        <v>0.5</v>
      </c>
      <c r="KJ299">
        <v>-1</v>
      </c>
      <c r="KK299">
        <v>0.33333333333333331</v>
      </c>
      <c r="KL299">
        <v>-1</v>
      </c>
      <c r="KM299">
        <v>0</v>
      </c>
    </row>
    <row r="300" spans="1:332" x14ac:dyDescent="0.35">
      <c r="A300" t="s">
        <v>1121</v>
      </c>
      <c r="B300">
        <v>2.4999999999999996</v>
      </c>
      <c r="C300">
        <v>2.9999999999999996</v>
      </c>
      <c r="D300">
        <v>2.9999999999999996</v>
      </c>
      <c r="E300">
        <v>1</v>
      </c>
      <c r="F300">
        <v>0.16666666666666666</v>
      </c>
      <c r="G300">
        <v>0</v>
      </c>
      <c r="H300">
        <v>0</v>
      </c>
      <c r="I300">
        <v>2.9999999999999996</v>
      </c>
      <c r="J300">
        <v>1.3333333333333335</v>
      </c>
      <c r="K300">
        <v>-1</v>
      </c>
      <c r="L300">
        <v>2.9999999999999996</v>
      </c>
      <c r="M300">
        <v>2.9999999999999996</v>
      </c>
      <c r="N300">
        <v>1.1666666666666667</v>
      </c>
      <c r="O300">
        <v>2.9999999999999996</v>
      </c>
      <c r="P300">
        <v>2.9999999999999996</v>
      </c>
      <c r="Q300">
        <v>1</v>
      </c>
      <c r="R300">
        <v>-1</v>
      </c>
      <c r="S300">
        <v>2.9999999999999996</v>
      </c>
      <c r="T300">
        <v>2.9999999999999996</v>
      </c>
      <c r="U300">
        <v>2.9999999999999996</v>
      </c>
      <c r="V300">
        <v>2.4999999999999996</v>
      </c>
      <c r="W300">
        <v>2.4999999999999996</v>
      </c>
      <c r="X300">
        <v>0</v>
      </c>
      <c r="Y300">
        <v>2.9999999999999996</v>
      </c>
      <c r="Z300">
        <v>2.9999999999999996</v>
      </c>
      <c r="AA300">
        <v>2.9999999999999996</v>
      </c>
      <c r="AB300">
        <v>2.4999999999999996</v>
      </c>
      <c r="AC300">
        <v>2.4999999999999996</v>
      </c>
      <c r="AD300">
        <v>2.4999999999999996</v>
      </c>
      <c r="AE300">
        <v>1.5000000000000002</v>
      </c>
      <c r="AF300">
        <v>1</v>
      </c>
      <c r="AG300">
        <v>1.3333333333333335</v>
      </c>
      <c r="AH300">
        <v>-1</v>
      </c>
      <c r="AI300">
        <v>-1</v>
      </c>
      <c r="AJ300">
        <v>-1</v>
      </c>
      <c r="AK300">
        <v>-1</v>
      </c>
      <c r="AL300">
        <v>-1</v>
      </c>
      <c r="AM300">
        <v>-1</v>
      </c>
      <c r="AN300">
        <v>2.4999999999999996</v>
      </c>
      <c r="AO300">
        <v>-1</v>
      </c>
      <c r="AP300">
        <v>-1</v>
      </c>
      <c r="AQ300">
        <v>-1</v>
      </c>
      <c r="AR300">
        <v>1</v>
      </c>
      <c r="AS300">
        <v>-1</v>
      </c>
      <c r="AT300">
        <v>1.3333333333333335</v>
      </c>
      <c r="AU300">
        <v>1.3333333333333335</v>
      </c>
      <c r="AV300">
        <v>-1</v>
      </c>
      <c r="AW300">
        <v>0</v>
      </c>
      <c r="AX300">
        <v>1</v>
      </c>
      <c r="AY300">
        <v>-1</v>
      </c>
      <c r="AZ300">
        <v>-1</v>
      </c>
      <c r="BA300">
        <v>-1</v>
      </c>
      <c r="BB300">
        <v>-1</v>
      </c>
      <c r="BC300">
        <v>-1</v>
      </c>
      <c r="BD300">
        <v>1.5000000000000002</v>
      </c>
      <c r="BE300">
        <v>2.4999999999999996</v>
      </c>
      <c r="BF300">
        <v>-1</v>
      </c>
      <c r="BG300">
        <v>2.4999999999999996</v>
      </c>
      <c r="BH300">
        <v>2.4999999999999996</v>
      </c>
      <c r="BI300">
        <v>-1</v>
      </c>
      <c r="BJ300">
        <v>2.4999999999999996</v>
      </c>
      <c r="BK300">
        <v>-1</v>
      </c>
      <c r="BL300">
        <v>1.5</v>
      </c>
      <c r="BM300">
        <v>1</v>
      </c>
      <c r="BN300">
        <v>0</v>
      </c>
      <c r="BO300">
        <v>0</v>
      </c>
      <c r="BP300">
        <v>-1</v>
      </c>
      <c r="BQ300">
        <v>-1</v>
      </c>
      <c r="BR300">
        <v>2</v>
      </c>
      <c r="BS300">
        <v>1</v>
      </c>
      <c r="BT300">
        <v>2.9999999999999996</v>
      </c>
      <c r="BU300">
        <v>-1</v>
      </c>
      <c r="BV300">
        <v>1.5000000000000002</v>
      </c>
      <c r="BW300">
        <v>-1</v>
      </c>
      <c r="BX300">
        <v>-1</v>
      </c>
      <c r="BY300">
        <v>-1</v>
      </c>
      <c r="BZ300">
        <v>1.3333333333333335</v>
      </c>
      <c r="CA300">
        <v>0</v>
      </c>
      <c r="CB300">
        <v>2.4999999999999996</v>
      </c>
      <c r="CC300">
        <v>-1</v>
      </c>
      <c r="CD300">
        <v>2.333333333333333</v>
      </c>
      <c r="CE300">
        <v>1.5000000000000002</v>
      </c>
      <c r="CF300">
        <v>2.9999999999999996</v>
      </c>
      <c r="CG300">
        <v>1.3333333333333335</v>
      </c>
      <c r="CH300">
        <v>-1</v>
      </c>
      <c r="CI300">
        <v>-1</v>
      </c>
      <c r="CJ300">
        <v>0.16666666666666666</v>
      </c>
      <c r="CK300">
        <v>-1</v>
      </c>
      <c r="CL300">
        <v>2</v>
      </c>
      <c r="CM300">
        <v>-1</v>
      </c>
      <c r="CN300">
        <v>-1</v>
      </c>
      <c r="CO300">
        <v>1.5000000000000002</v>
      </c>
      <c r="CP300">
        <v>-1</v>
      </c>
      <c r="CQ300">
        <v>0</v>
      </c>
      <c r="CR300">
        <v>2.9999999999999996</v>
      </c>
      <c r="CS300">
        <v>-1</v>
      </c>
      <c r="CT300">
        <v>-1</v>
      </c>
      <c r="CU300">
        <v>2.4999999999999996</v>
      </c>
      <c r="CV300">
        <v>0.5</v>
      </c>
      <c r="CW300">
        <v>-1</v>
      </c>
      <c r="CX300">
        <v>-1</v>
      </c>
      <c r="CY300">
        <v>0</v>
      </c>
      <c r="CZ300">
        <v>-1</v>
      </c>
      <c r="DA300">
        <v>-1</v>
      </c>
      <c r="DB300">
        <v>1</v>
      </c>
      <c r="DC300">
        <v>-1</v>
      </c>
      <c r="DD300">
        <v>2.4999999999999996</v>
      </c>
      <c r="DE300">
        <v>1.3333333333333335</v>
      </c>
      <c r="DF300">
        <v>1.5000000000000002</v>
      </c>
      <c r="DG300">
        <v>-1</v>
      </c>
      <c r="DH300">
        <v>1.5000000000000002</v>
      </c>
      <c r="DI300">
        <v>1.5000000000000002</v>
      </c>
      <c r="DJ300">
        <v>-1</v>
      </c>
      <c r="DK300">
        <v>-1</v>
      </c>
      <c r="DL300">
        <v>1.5000000000000002</v>
      </c>
      <c r="DM300">
        <v>-1</v>
      </c>
      <c r="DN300">
        <v>-1</v>
      </c>
      <c r="DO300">
        <v>1.5000000000000002</v>
      </c>
      <c r="DP300">
        <v>0</v>
      </c>
      <c r="DQ300">
        <v>1.3333333333333335</v>
      </c>
      <c r="DR300">
        <v>2.9999999999999996</v>
      </c>
      <c r="DS300">
        <v>2.4999999999999996</v>
      </c>
      <c r="DT300">
        <v>2</v>
      </c>
      <c r="DU300">
        <v>0</v>
      </c>
      <c r="DV300">
        <v>0.16666666666666666</v>
      </c>
      <c r="DW300">
        <v>2.4999999999999996</v>
      </c>
      <c r="DX300">
        <v>0</v>
      </c>
      <c r="DY300">
        <v>1.3333333333333335</v>
      </c>
      <c r="DZ300">
        <v>1.1666666666666667</v>
      </c>
      <c r="EA300">
        <v>2.4999999999999996</v>
      </c>
      <c r="EB300">
        <v>-1</v>
      </c>
      <c r="EC300">
        <v>2.4999999999999996</v>
      </c>
      <c r="ED300">
        <v>0.33333333333333331</v>
      </c>
      <c r="EE300">
        <v>-1</v>
      </c>
      <c r="EF300">
        <v>2.4999999999999996</v>
      </c>
      <c r="EG300">
        <v>-1</v>
      </c>
      <c r="EH300">
        <v>2.4999999999999996</v>
      </c>
      <c r="EI300">
        <v>1</v>
      </c>
      <c r="EJ300">
        <v>-1</v>
      </c>
      <c r="EK300">
        <v>-1</v>
      </c>
      <c r="EL300">
        <v>2.1666666666666665</v>
      </c>
      <c r="EM300">
        <v>1.3333333333333335</v>
      </c>
      <c r="EN300">
        <v>-1</v>
      </c>
      <c r="EO300">
        <v>2.4999999999999996</v>
      </c>
      <c r="EP300">
        <v>2.4999999999999996</v>
      </c>
      <c r="EQ300">
        <v>1.1666666666666667</v>
      </c>
      <c r="ER300">
        <v>-1</v>
      </c>
      <c r="ES300">
        <v>-1</v>
      </c>
      <c r="ET300">
        <v>-1</v>
      </c>
      <c r="EU300">
        <v>-1</v>
      </c>
      <c r="EV300">
        <v>-1</v>
      </c>
      <c r="EW300">
        <v>2.4999999999999996</v>
      </c>
      <c r="EX300">
        <v>2.333333333333333</v>
      </c>
      <c r="EY300">
        <v>2.4999999999999996</v>
      </c>
      <c r="EZ300">
        <v>2.4999999999999996</v>
      </c>
      <c r="FA300">
        <v>2.333333333333333</v>
      </c>
      <c r="FB300">
        <v>1</v>
      </c>
      <c r="FC300">
        <v>1.3333333333333335</v>
      </c>
      <c r="FD300">
        <v>1.1666666666666667</v>
      </c>
      <c r="FE300">
        <v>2.9999999999999996</v>
      </c>
      <c r="FF300">
        <v>2.9999999999999996</v>
      </c>
      <c r="FG300">
        <v>2.4999999999999996</v>
      </c>
      <c r="FH300">
        <v>2.1666666666666665</v>
      </c>
      <c r="FI300">
        <v>-1</v>
      </c>
      <c r="FJ300">
        <v>2.333333333333333</v>
      </c>
      <c r="FK300">
        <v>-1</v>
      </c>
      <c r="FL300">
        <v>1.3333333333333335</v>
      </c>
      <c r="FM300">
        <v>-1</v>
      </c>
      <c r="FN300">
        <v>2</v>
      </c>
      <c r="FO300">
        <v>2.1666666666666665</v>
      </c>
      <c r="FP300">
        <v>2.1666666666666665</v>
      </c>
      <c r="FQ300">
        <v>2</v>
      </c>
      <c r="FR300">
        <v>2</v>
      </c>
      <c r="FS300">
        <v>2</v>
      </c>
      <c r="FT300">
        <v>2</v>
      </c>
      <c r="FU300">
        <v>0</v>
      </c>
      <c r="FV300">
        <v>0</v>
      </c>
      <c r="FW300">
        <v>2.4999999999999996</v>
      </c>
      <c r="FX300">
        <v>2.4999999999999996</v>
      </c>
      <c r="FY300">
        <v>1.5000000000000002</v>
      </c>
      <c r="FZ300">
        <v>0.16666666666666666</v>
      </c>
      <c r="GA300">
        <v>2.4999999999999996</v>
      </c>
      <c r="GB300">
        <v>2.9999999999999996</v>
      </c>
      <c r="GC300">
        <v>2</v>
      </c>
      <c r="GD300">
        <v>1</v>
      </c>
      <c r="GE300">
        <v>2</v>
      </c>
      <c r="GF300">
        <v>1.5000000000000002</v>
      </c>
      <c r="GG300">
        <v>1.5000000000000002</v>
      </c>
      <c r="GH300">
        <v>2.9999999999999996</v>
      </c>
      <c r="GI300">
        <v>1.1666666666666667</v>
      </c>
      <c r="GJ300">
        <v>2.9999999999999996</v>
      </c>
      <c r="GK300">
        <v>2.9999999999999996</v>
      </c>
      <c r="GL300">
        <v>2.4999999999999996</v>
      </c>
      <c r="GM300">
        <v>1</v>
      </c>
      <c r="GN300">
        <v>2.9999999999999996</v>
      </c>
      <c r="GO300">
        <v>2</v>
      </c>
      <c r="GP300">
        <v>2</v>
      </c>
      <c r="GQ300">
        <v>0.33333333333333331</v>
      </c>
      <c r="GR300">
        <v>-1</v>
      </c>
      <c r="GS300">
        <v>2.9999999999999996</v>
      </c>
      <c r="GT300">
        <v>2.4999999999999996</v>
      </c>
      <c r="GU300">
        <v>2.9999999999999996</v>
      </c>
      <c r="GV300">
        <v>2.9999999999999996</v>
      </c>
      <c r="GW300">
        <v>2.9999999999999996</v>
      </c>
      <c r="GX300">
        <v>2.9999999999999996</v>
      </c>
      <c r="GY300">
        <v>2.9999999999999996</v>
      </c>
      <c r="GZ300">
        <v>2.9999999999999996</v>
      </c>
      <c r="HA300">
        <v>2.9999999999999996</v>
      </c>
      <c r="HB300">
        <v>1</v>
      </c>
      <c r="HC300">
        <v>2.4999999999999996</v>
      </c>
      <c r="HD300">
        <v>2.9999999999999996</v>
      </c>
      <c r="HE300">
        <v>2.9999999999999996</v>
      </c>
      <c r="HF300">
        <v>2.4999999999999996</v>
      </c>
      <c r="HG300">
        <v>2.9999999999999996</v>
      </c>
      <c r="HH300">
        <v>2.9999999999999996</v>
      </c>
      <c r="HI300">
        <v>2</v>
      </c>
      <c r="HJ300">
        <v>2.4999999999999996</v>
      </c>
      <c r="HK300">
        <v>-1</v>
      </c>
      <c r="HL300">
        <v>1.5000000000000002</v>
      </c>
      <c r="HM300">
        <v>-1</v>
      </c>
      <c r="HN300">
        <v>-1</v>
      </c>
      <c r="HO300">
        <v>-1</v>
      </c>
      <c r="HP300">
        <v>-1</v>
      </c>
      <c r="HQ300">
        <v>-1</v>
      </c>
      <c r="HR300">
        <v>2.9999999999999996</v>
      </c>
      <c r="HS300">
        <v>-1</v>
      </c>
      <c r="HT300">
        <v>2.9999999999999996</v>
      </c>
      <c r="HU300">
        <v>2.9999999999999996</v>
      </c>
      <c r="HV300">
        <v>2.9999999999999996</v>
      </c>
      <c r="HW300">
        <v>2.9999999999999996</v>
      </c>
      <c r="HX300">
        <v>2.9999999999999996</v>
      </c>
      <c r="HY300">
        <v>2.9999999999999996</v>
      </c>
      <c r="HZ300">
        <v>2.9999999999999996</v>
      </c>
      <c r="IA300">
        <v>2.4999999999999996</v>
      </c>
      <c r="IB300">
        <v>1.3333333333333335</v>
      </c>
      <c r="IC300">
        <v>-1</v>
      </c>
      <c r="ID300">
        <v>-1</v>
      </c>
      <c r="IE300">
        <v>2.4999999999999996</v>
      </c>
      <c r="IF300">
        <v>1.5000000000000002</v>
      </c>
      <c r="IG300">
        <v>-1</v>
      </c>
      <c r="IH300">
        <v>1.1666666666666667</v>
      </c>
      <c r="II300">
        <v>2.4999999999999996</v>
      </c>
      <c r="IJ300">
        <v>1.1666666666666667</v>
      </c>
      <c r="IK300">
        <v>1</v>
      </c>
      <c r="IL300">
        <v>2.1666666666666665</v>
      </c>
      <c r="IM300">
        <v>2.9999999999999996</v>
      </c>
      <c r="IN300">
        <v>2.9999999999999996</v>
      </c>
      <c r="IO300">
        <v>2.4999999999999996</v>
      </c>
      <c r="IP300">
        <v>1</v>
      </c>
      <c r="IQ300">
        <v>2.9999999999999996</v>
      </c>
      <c r="IR300">
        <v>1</v>
      </c>
      <c r="IS300">
        <v>2.4999999999999996</v>
      </c>
      <c r="IT300">
        <v>2.4999999999999996</v>
      </c>
      <c r="IU300">
        <v>1.1666666666666667</v>
      </c>
      <c r="IV300">
        <v>2.4999999999999996</v>
      </c>
      <c r="IW300">
        <v>1.5000000000000002</v>
      </c>
      <c r="IX300">
        <v>-1</v>
      </c>
      <c r="IY300">
        <v>2.9999999999999996</v>
      </c>
      <c r="IZ300">
        <v>0</v>
      </c>
      <c r="JA300">
        <v>-1</v>
      </c>
      <c r="JB300">
        <v>-1</v>
      </c>
      <c r="JC300">
        <v>-1</v>
      </c>
      <c r="JD300">
        <v>1</v>
      </c>
      <c r="JE300">
        <v>-1</v>
      </c>
      <c r="JF300">
        <v>2.4999999999999996</v>
      </c>
      <c r="JG300">
        <v>-1</v>
      </c>
      <c r="JH300">
        <v>2.4999999999999996</v>
      </c>
      <c r="JI300">
        <v>-1</v>
      </c>
      <c r="JJ300">
        <v>-1</v>
      </c>
      <c r="JK300">
        <v>-1</v>
      </c>
      <c r="JL300">
        <v>1.5000000000000002</v>
      </c>
      <c r="JM300">
        <v>2.9999999999999996</v>
      </c>
      <c r="JN300">
        <v>1</v>
      </c>
      <c r="JO300">
        <v>-1</v>
      </c>
      <c r="JP300">
        <v>2</v>
      </c>
      <c r="JQ300">
        <v>1.3333333333333335</v>
      </c>
      <c r="JR300">
        <v>2.9999999999999996</v>
      </c>
      <c r="JS300">
        <v>2.4999999999999996</v>
      </c>
      <c r="JT300">
        <v>2.9999999999999996</v>
      </c>
      <c r="JU300">
        <v>1.1666666666666667</v>
      </c>
      <c r="JV300">
        <v>2.9999999999999996</v>
      </c>
      <c r="JW300">
        <v>-1</v>
      </c>
      <c r="JX300">
        <v>0</v>
      </c>
      <c r="JY300">
        <v>-1</v>
      </c>
      <c r="JZ300">
        <v>2.4999999999999996</v>
      </c>
      <c r="KA300">
        <v>2</v>
      </c>
      <c r="KB300">
        <v>1</v>
      </c>
      <c r="KC300">
        <v>-1</v>
      </c>
      <c r="KD300">
        <v>0</v>
      </c>
      <c r="KE300">
        <v>1.5000000000000002</v>
      </c>
      <c r="KF300">
        <v>1</v>
      </c>
      <c r="KG300">
        <v>-1</v>
      </c>
      <c r="KH300">
        <v>-1</v>
      </c>
      <c r="KI300">
        <v>0</v>
      </c>
      <c r="KJ300">
        <v>-1</v>
      </c>
      <c r="KK300">
        <v>0.33333333333333331</v>
      </c>
      <c r="KL300">
        <v>-1</v>
      </c>
      <c r="KM300">
        <v>0.16666666666666666</v>
      </c>
      <c r="KN300">
        <v>0</v>
      </c>
      <c r="KO300">
        <v>-1</v>
      </c>
      <c r="KP300">
        <v>2.9999999999999996</v>
      </c>
      <c r="KQ300">
        <v>2</v>
      </c>
      <c r="KR300">
        <v>1.5000000000000002</v>
      </c>
      <c r="KS300">
        <v>0.33333333333333331</v>
      </c>
      <c r="KT300">
        <v>-1</v>
      </c>
      <c r="KU300">
        <v>2.9999999999999996</v>
      </c>
      <c r="KV300">
        <v>2.9999999999999996</v>
      </c>
      <c r="KW300">
        <v>-1</v>
      </c>
      <c r="KX300">
        <v>2.4999999999999996</v>
      </c>
      <c r="KY300">
        <v>2.9999999999999996</v>
      </c>
      <c r="KZ300">
        <v>2.4999999999999996</v>
      </c>
      <c r="LA300">
        <v>2.9999999999999996</v>
      </c>
      <c r="LB300">
        <v>-1</v>
      </c>
      <c r="LC300">
        <v>1.5000000000000002</v>
      </c>
      <c r="LD300">
        <v>1.5000000000000002</v>
      </c>
      <c r="LE300">
        <v>2.4999999999999996</v>
      </c>
      <c r="LF300">
        <v>2.4999999999999996</v>
      </c>
      <c r="LG300">
        <v>-1</v>
      </c>
      <c r="LH300">
        <v>2.9999999999999996</v>
      </c>
      <c r="LI300">
        <v>2.9999999999999996</v>
      </c>
      <c r="LJ300">
        <v>1.3333333333333335</v>
      </c>
      <c r="LK300">
        <v>-1</v>
      </c>
      <c r="LL300">
        <v>2.4999999999999996</v>
      </c>
      <c r="LM300">
        <v>2.9999999999999996</v>
      </c>
      <c r="LN300">
        <v>1.3333333333333335</v>
      </c>
      <c r="LO300">
        <v>1</v>
      </c>
      <c r="LP300">
        <v>2.333333333333333</v>
      </c>
      <c r="LQ300">
        <v>2.4999999999999996</v>
      </c>
      <c r="LR300">
        <v>2</v>
      </c>
      <c r="LS300">
        <v>1</v>
      </c>
      <c r="LT300">
        <v>-1</v>
      </c>
    </row>
    <row r="301" spans="1:332" x14ac:dyDescent="0.35">
      <c r="A301" t="s">
        <v>1122</v>
      </c>
      <c r="B301">
        <v>3.4999999999999996</v>
      </c>
      <c r="C301">
        <v>3.9999999999999996</v>
      </c>
      <c r="D301">
        <v>3.9999999999999996</v>
      </c>
      <c r="E301">
        <v>2.4999999999999996</v>
      </c>
      <c r="F301">
        <v>2</v>
      </c>
      <c r="G301">
        <v>2</v>
      </c>
      <c r="H301">
        <v>1.5000000000000002</v>
      </c>
      <c r="I301">
        <v>3.9999999999999996</v>
      </c>
      <c r="J301">
        <v>3.4999999999999996</v>
      </c>
      <c r="K301">
        <v>0</v>
      </c>
      <c r="L301">
        <v>3.9999999999999996</v>
      </c>
      <c r="M301">
        <v>3.9999999999999996</v>
      </c>
      <c r="N301">
        <v>2.4999999999999996</v>
      </c>
      <c r="O301">
        <v>3.9999999999999996</v>
      </c>
      <c r="P301">
        <v>3.9999999999999996</v>
      </c>
      <c r="Q301">
        <v>2.9999999999999996</v>
      </c>
      <c r="R301">
        <v>1.5000000000000002</v>
      </c>
      <c r="S301">
        <v>3.9999999999999996</v>
      </c>
      <c r="T301">
        <v>3.9999999999999996</v>
      </c>
      <c r="U301">
        <v>3.9999999999999996</v>
      </c>
      <c r="V301">
        <v>3.4999999999999996</v>
      </c>
      <c r="W301">
        <v>2.9999999999999996</v>
      </c>
      <c r="X301">
        <v>1</v>
      </c>
      <c r="Y301">
        <v>3.9999999999999996</v>
      </c>
      <c r="Z301">
        <v>3.9999999999999996</v>
      </c>
      <c r="AA301">
        <v>3.9999999999999996</v>
      </c>
      <c r="AB301">
        <v>3.4999999999999996</v>
      </c>
      <c r="AC301">
        <v>3.4999999999999996</v>
      </c>
      <c r="AD301">
        <v>3.4999999999999996</v>
      </c>
      <c r="AE301">
        <v>3.4999999999999996</v>
      </c>
      <c r="AF301">
        <v>2.4999999999999996</v>
      </c>
      <c r="AG301">
        <v>2.4999999999999996</v>
      </c>
      <c r="AH301">
        <v>0.5</v>
      </c>
      <c r="AI301">
        <v>2</v>
      </c>
      <c r="AJ301">
        <v>2</v>
      </c>
      <c r="AK301">
        <v>0.5</v>
      </c>
      <c r="AL301">
        <v>2</v>
      </c>
      <c r="AM301">
        <v>0.5</v>
      </c>
      <c r="AN301">
        <v>3.4999999999999996</v>
      </c>
      <c r="AO301">
        <v>0</v>
      </c>
      <c r="AP301">
        <v>0</v>
      </c>
      <c r="AQ301">
        <v>0</v>
      </c>
      <c r="AR301">
        <v>2.4999999999999996</v>
      </c>
      <c r="AS301">
        <v>0.5</v>
      </c>
      <c r="AT301">
        <v>3.4999999999999996</v>
      </c>
      <c r="AU301">
        <v>3.4999999999999996</v>
      </c>
      <c r="AV301">
        <v>0</v>
      </c>
      <c r="AW301">
        <v>1.5000000000000002</v>
      </c>
      <c r="AX301">
        <v>2.9999999999999996</v>
      </c>
      <c r="AY301">
        <v>0.33333333333333331</v>
      </c>
      <c r="AZ301">
        <v>0.16666666666666666</v>
      </c>
      <c r="BA301">
        <v>0.16666666666666666</v>
      </c>
      <c r="BB301">
        <v>0</v>
      </c>
      <c r="BC301">
        <v>-1</v>
      </c>
      <c r="BD301">
        <v>3.4999999999999996</v>
      </c>
      <c r="BE301">
        <v>3.4999999999999996</v>
      </c>
      <c r="BF301">
        <v>0.5</v>
      </c>
      <c r="BG301">
        <v>3.4999999999999996</v>
      </c>
      <c r="BH301">
        <v>3.4999999999999996</v>
      </c>
      <c r="BI301">
        <v>0</v>
      </c>
      <c r="BJ301">
        <v>3.4999999999999996</v>
      </c>
      <c r="BK301">
        <v>1.5000000000000002</v>
      </c>
      <c r="BL301">
        <v>3.9999999999999996</v>
      </c>
      <c r="BM301">
        <v>2.4999999999999996</v>
      </c>
      <c r="BN301">
        <v>1.5000000000000002</v>
      </c>
      <c r="BO301">
        <v>1.5000000000000002</v>
      </c>
      <c r="BP301">
        <v>0.5</v>
      </c>
      <c r="BQ301">
        <v>-1</v>
      </c>
      <c r="BR301">
        <v>3.9999999999999996</v>
      </c>
      <c r="BS301">
        <v>3.4999999999999996</v>
      </c>
      <c r="BT301">
        <v>3.9999999999999996</v>
      </c>
      <c r="BU301">
        <v>0.5</v>
      </c>
      <c r="BV301">
        <v>2.4999999999999996</v>
      </c>
      <c r="BW301">
        <v>0.5</v>
      </c>
      <c r="BX301">
        <v>0</v>
      </c>
      <c r="BY301">
        <v>0</v>
      </c>
      <c r="BZ301">
        <v>2.4999999999999996</v>
      </c>
      <c r="CA301">
        <v>1.3333333333333335</v>
      </c>
      <c r="CB301">
        <v>3.4999999999999996</v>
      </c>
      <c r="CC301">
        <v>1.5000000000000002</v>
      </c>
      <c r="CD301">
        <v>2.9999999999999996</v>
      </c>
      <c r="CE301">
        <v>2.9999999999999996</v>
      </c>
      <c r="CF301">
        <v>3.9999999999999996</v>
      </c>
      <c r="CG301">
        <v>2.4999999999999996</v>
      </c>
      <c r="CH301">
        <v>1.3333333333333335</v>
      </c>
      <c r="CI301">
        <v>1.5000000000000002</v>
      </c>
      <c r="CJ301">
        <v>1.5000000000000002</v>
      </c>
      <c r="CK301">
        <v>0</v>
      </c>
      <c r="CL301">
        <v>3.9999999999999996</v>
      </c>
      <c r="CM301">
        <v>0</v>
      </c>
      <c r="CN301">
        <v>0</v>
      </c>
      <c r="CO301">
        <v>3.4999999999999996</v>
      </c>
      <c r="CP301">
        <v>1</v>
      </c>
      <c r="CQ301">
        <v>1.5000000000000002</v>
      </c>
      <c r="CR301">
        <v>3.9999999999999996</v>
      </c>
      <c r="CS301">
        <v>0.33333333333333331</v>
      </c>
      <c r="CT301">
        <v>0.5</v>
      </c>
      <c r="CU301">
        <v>3.4999999999999996</v>
      </c>
      <c r="CV301">
        <v>2.5</v>
      </c>
      <c r="CW301">
        <v>0</v>
      </c>
      <c r="CX301">
        <v>0</v>
      </c>
      <c r="CY301">
        <v>1</v>
      </c>
      <c r="CZ301">
        <v>0.16666666666666666</v>
      </c>
      <c r="DA301">
        <v>0.5</v>
      </c>
      <c r="DB301">
        <v>3.4999999999999996</v>
      </c>
      <c r="DC301">
        <v>1.5000000000000002</v>
      </c>
      <c r="DD301">
        <v>3.4999999999999996</v>
      </c>
      <c r="DE301">
        <v>2.9999999999999996</v>
      </c>
      <c r="DF301">
        <v>3.4999999999999996</v>
      </c>
      <c r="DG301">
        <v>0</v>
      </c>
      <c r="DH301">
        <v>3.4999999999999996</v>
      </c>
      <c r="DI301">
        <v>2.9999999999999996</v>
      </c>
      <c r="DJ301">
        <v>0</v>
      </c>
      <c r="DK301">
        <v>0.16666666666666666</v>
      </c>
      <c r="DL301">
        <v>3.4999999999999996</v>
      </c>
      <c r="DM301">
        <v>2</v>
      </c>
      <c r="DN301">
        <v>1.5000000000000002</v>
      </c>
      <c r="DO301">
        <v>3.4999999999999996</v>
      </c>
      <c r="DP301">
        <v>1.5000000000000002</v>
      </c>
      <c r="DQ301">
        <v>2.9999999999999996</v>
      </c>
      <c r="DR301">
        <v>3.9999999999999996</v>
      </c>
      <c r="DS301">
        <v>3.4999999999999996</v>
      </c>
      <c r="DT301">
        <v>3.9999999999999996</v>
      </c>
      <c r="DU301">
        <v>1.3333333333333335</v>
      </c>
      <c r="DV301">
        <v>1.5000000000000002</v>
      </c>
      <c r="DW301">
        <v>3.4999999999999996</v>
      </c>
      <c r="DX301">
        <v>1.3333333333333335</v>
      </c>
      <c r="DY301">
        <v>2.9999999999999996</v>
      </c>
      <c r="DZ301">
        <v>2.4999999999999996</v>
      </c>
      <c r="EA301">
        <v>3.4999999999999996</v>
      </c>
      <c r="EB301">
        <v>-1</v>
      </c>
      <c r="EC301">
        <v>3.4999999999999996</v>
      </c>
      <c r="ED301">
        <v>2</v>
      </c>
      <c r="EE301">
        <v>2</v>
      </c>
      <c r="EF301">
        <v>3.4999999999999996</v>
      </c>
      <c r="EG301">
        <v>1.5000000000000002</v>
      </c>
      <c r="EH301">
        <v>3.4999999999999996</v>
      </c>
      <c r="EI301">
        <v>2.4999999999999996</v>
      </c>
      <c r="EJ301">
        <v>1.5000000000000002</v>
      </c>
      <c r="EK301">
        <v>0.16666666666666666</v>
      </c>
      <c r="EL301">
        <v>2.333333333333333</v>
      </c>
      <c r="EM301">
        <v>3.4999999999999996</v>
      </c>
      <c r="EN301">
        <v>0.16666666666666666</v>
      </c>
      <c r="EO301">
        <v>3.4999999999999996</v>
      </c>
      <c r="EP301">
        <v>3.4999999999999996</v>
      </c>
      <c r="EQ301">
        <v>2.9999999999999996</v>
      </c>
      <c r="ER301">
        <v>0.5</v>
      </c>
      <c r="ES301">
        <v>0.99999999999999989</v>
      </c>
      <c r="ET301">
        <v>0</v>
      </c>
      <c r="EU301">
        <v>0</v>
      </c>
      <c r="EV301">
        <v>0</v>
      </c>
      <c r="EW301">
        <v>3.4999999999999996</v>
      </c>
      <c r="EX301">
        <v>2.4999999999999996</v>
      </c>
      <c r="EY301">
        <v>3.4999999999999996</v>
      </c>
      <c r="EZ301">
        <v>2.9999999999999996</v>
      </c>
      <c r="FA301">
        <v>2.4999999999999996</v>
      </c>
      <c r="FB301">
        <v>2.4999999999999996</v>
      </c>
      <c r="FC301">
        <v>3.4999999999999996</v>
      </c>
      <c r="FD301">
        <v>2.9999999999999996</v>
      </c>
      <c r="FE301">
        <v>3.9999999999999996</v>
      </c>
      <c r="FF301">
        <v>3.9999999999999996</v>
      </c>
      <c r="FG301">
        <v>3.4999999999999996</v>
      </c>
      <c r="FH301">
        <v>2.333333333333333</v>
      </c>
      <c r="FI301">
        <v>-1</v>
      </c>
      <c r="FJ301">
        <v>2.4999999999999996</v>
      </c>
      <c r="FK301">
        <v>1.3333333333333335</v>
      </c>
      <c r="FL301">
        <v>2.4999999999999996</v>
      </c>
      <c r="FM301">
        <v>1.5000000000000002</v>
      </c>
      <c r="FN301">
        <v>3.4999999999999996</v>
      </c>
      <c r="FO301">
        <v>2.333333333333333</v>
      </c>
      <c r="FP301">
        <v>2.9999999999999996</v>
      </c>
      <c r="FQ301">
        <v>3.4999999999999996</v>
      </c>
      <c r="FR301">
        <v>3.4999999999999996</v>
      </c>
      <c r="FS301">
        <v>3.4999999999999996</v>
      </c>
      <c r="FT301">
        <v>3.4999999999999996</v>
      </c>
      <c r="FU301">
        <v>2</v>
      </c>
      <c r="FV301">
        <v>1.5000000000000002</v>
      </c>
      <c r="FW301">
        <v>3.4999999999999996</v>
      </c>
      <c r="FX301">
        <v>3.4999999999999996</v>
      </c>
      <c r="FY301">
        <v>3.4999999999999996</v>
      </c>
      <c r="FZ301">
        <v>1.5000000000000002</v>
      </c>
      <c r="GA301">
        <v>3.4999999999999996</v>
      </c>
      <c r="GB301">
        <v>3.9999999999999996</v>
      </c>
      <c r="GC301">
        <v>2.4999999999999996</v>
      </c>
      <c r="GD301">
        <v>2.4999999999999996</v>
      </c>
      <c r="GE301">
        <v>2.4999999999999996</v>
      </c>
      <c r="GF301">
        <v>2.4999999999999996</v>
      </c>
      <c r="GG301">
        <v>2.4999999999999996</v>
      </c>
      <c r="GH301">
        <v>3.9999999999999996</v>
      </c>
      <c r="GI301">
        <v>2.4999999999999996</v>
      </c>
      <c r="GJ301">
        <v>3.9999999999999996</v>
      </c>
      <c r="GK301">
        <v>3.9999999999999996</v>
      </c>
      <c r="GL301">
        <v>2.4999999999999996</v>
      </c>
      <c r="GM301">
        <v>2.9999999999999996</v>
      </c>
      <c r="GN301">
        <v>3.9999999999999996</v>
      </c>
      <c r="GO301">
        <v>3.9999999999999996</v>
      </c>
      <c r="GP301">
        <v>3.9999999999999996</v>
      </c>
      <c r="GQ301">
        <v>1.5000000000000002</v>
      </c>
      <c r="GR301">
        <v>0</v>
      </c>
      <c r="GS301">
        <v>3.4999999999999996</v>
      </c>
      <c r="GT301">
        <v>2.9999999999999996</v>
      </c>
      <c r="GU301">
        <v>3.9999999999999996</v>
      </c>
      <c r="GV301">
        <v>3.9999999999999996</v>
      </c>
      <c r="GW301">
        <v>3.9999999999999996</v>
      </c>
      <c r="GX301">
        <v>3.9999999999999996</v>
      </c>
      <c r="GY301">
        <v>3.9999999999999996</v>
      </c>
      <c r="GZ301">
        <v>3.9999999999999996</v>
      </c>
      <c r="HA301">
        <v>3.9999999999999996</v>
      </c>
      <c r="HB301">
        <v>2.4999999999999996</v>
      </c>
      <c r="HC301">
        <v>3.4999999999999996</v>
      </c>
      <c r="HD301">
        <v>3.9999999999999996</v>
      </c>
      <c r="HE301">
        <v>3.9999999999999996</v>
      </c>
      <c r="HF301">
        <v>3.4999999999999996</v>
      </c>
      <c r="HG301">
        <v>3.9999999999999996</v>
      </c>
      <c r="HH301">
        <v>3.9999999999999996</v>
      </c>
      <c r="HI301">
        <v>2.4999999999999996</v>
      </c>
      <c r="HJ301">
        <v>2.9999999999999996</v>
      </c>
      <c r="HK301">
        <v>0</v>
      </c>
      <c r="HL301">
        <v>3.4999999999999996</v>
      </c>
      <c r="HM301">
        <v>0</v>
      </c>
      <c r="HN301">
        <v>2</v>
      </c>
      <c r="HO301">
        <v>2</v>
      </c>
      <c r="HP301">
        <v>0</v>
      </c>
      <c r="HQ301">
        <v>1.3333333333333335</v>
      </c>
      <c r="HR301">
        <v>3.9999999999999996</v>
      </c>
      <c r="HS301">
        <v>1</v>
      </c>
      <c r="HT301">
        <v>3.9999999999999996</v>
      </c>
      <c r="HU301">
        <v>3.9999999999999996</v>
      </c>
      <c r="HV301">
        <v>3.9999999999999996</v>
      </c>
      <c r="HW301">
        <v>3.9999999999999996</v>
      </c>
      <c r="HX301">
        <v>3.9999999999999996</v>
      </c>
      <c r="HY301">
        <v>3.9999999999999996</v>
      </c>
      <c r="HZ301">
        <v>3.9999999999999996</v>
      </c>
      <c r="IA301">
        <v>2.9999999999999996</v>
      </c>
      <c r="IB301">
        <v>2.4999999999999996</v>
      </c>
      <c r="IC301">
        <v>2</v>
      </c>
      <c r="ID301">
        <v>0</v>
      </c>
      <c r="IE301">
        <v>3.4999999999999996</v>
      </c>
      <c r="IF301">
        <v>3.4999999999999996</v>
      </c>
      <c r="IG301">
        <v>2</v>
      </c>
      <c r="IH301">
        <v>2.4999999999999996</v>
      </c>
      <c r="II301">
        <v>2.9999999999999996</v>
      </c>
      <c r="IJ301">
        <v>2.4999999999999996</v>
      </c>
      <c r="IK301">
        <v>2.4999999999999996</v>
      </c>
      <c r="IL301">
        <v>2.4999999999999996</v>
      </c>
      <c r="IM301">
        <v>3.9999999999999996</v>
      </c>
      <c r="IN301">
        <v>3.9999999999999996</v>
      </c>
      <c r="IO301">
        <v>2.9999999999999996</v>
      </c>
      <c r="IP301">
        <v>2.4999999999999996</v>
      </c>
      <c r="IQ301">
        <v>3.9999999999999996</v>
      </c>
      <c r="IR301">
        <v>2.4999999999999996</v>
      </c>
      <c r="IS301">
        <v>3.4999999999999996</v>
      </c>
      <c r="IT301">
        <v>3.4999999999999996</v>
      </c>
      <c r="IU301">
        <v>2.4999999999999996</v>
      </c>
      <c r="IV301">
        <v>3.4999999999999996</v>
      </c>
      <c r="IW301">
        <v>3.4999999999999996</v>
      </c>
      <c r="IX301">
        <v>1.5000000000000002</v>
      </c>
      <c r="IY301">
        <v>3.9999999999999996</v>
      </c>
      <c r="IZ301">
        <v>1.5000000000000002</v>
      </c>
      <c r="JA301">
        <v>0</v>
      </c>
      <c r="JB301">
        <v>1.5000000000000002</v>
      </c>
      <c r="JC301">
        <v>2.5</v>
      </c>
      <c r="JD301">
        <v>3.4999999999999996</v>
      </c>
      <c r="JE301">
        <v>1.5000000000000002</v>
      </c>
      <c r="JF301">
        <v>2.9999999999999996</v>
      </c>
      <c r="JG301">
        <v>1</v>
      </c>
      <c r="JH301">
        <v>2.9999999999999996</v>
      </c>
      <c r="JI301">
        <v>1.3333333333333335</v>
      </c>
      <c r="JJ301">
        <v>1.5000000000000002</v>
      </c>
      <c r="JK301">
        <v>0</v>
      </c>
      <c r="JL301">
        <v>3.4999999999999996</v>
      </c>
      <c r="JM301">
        <v>3.9999999999999996</v>
      </c>
      <c r="JN301">
        <v>2.9999999999999996</v>
      </c>
      <c r="JO301">
        <v>0</v>
      </c>
      <c r="JP301">
        <v>3.4999999999999996</v>
      </c>
      <c r="JQ301">
        <v>2.4999999999999996</v>
      </c>
      <c r="JR301">
        <v>3.9999999999999996</v>
      </c>
      <c r="JS301">
        <v>2.9999999999999996</v>
      </c>
      <c r="JT301">
        <v>3.9999999999999996</v>
      </c>
      <c r="JU301">
        <v>2.9999999999999996</v>
      </c>
      <c r="JV301">
        <v>3.9999999999999996</v>
      </c>
      <c r="JW301">
        <v>1</v>
      </c>
      <c r="JX301">
        <v>1</v>
      </c>
      <c r="JY301">
        <v>0.5</v>
      </c>
      <c r="JZ301">
        <v>3.4999999999999996</v>
      </c>
      <c r="KA301">
        <v>3.4999999999999996</v>
      </c>
      <c r="KB301">
        <v>2.9999999999999996</v>
      </c>
      <c r="KC301">
        <v>1</v>
      </c>
      <c r="KD301">
        <v>1.5000000000000002</v>
      </c>
      <c r="KE301">
        <v>3.4999999999999996</v>
      </c>
      <c r="KF301">
        <v>2.4999999999999996</v>
      </c>
      <c r="KG301">
        <v>1</v>
      </c>
      <c r="KH301">
        <v>2</v>
      </c>
      <c r="KI301">
        <v>2</v>
      </c>
      <c r="KJ301">
        <v>1.5000000000000002</v>
      </c>
      <c r="KK301">
        <v>1.5000000000000002</v>
      </c>
      <c r="KL301">
        <v>1.5000000000000002</v>
      </c>
      <c r="KM301">
        <v>1.5000000000000002</v>
      </c>
      <c r="KN301">
        <v>2.5</v>
      </c>
      <c r="KO301">
        <v>0</v>
      </c>
      <c r="KP301">
        <v>3.9999999999999996</v>
      </c>
      <c r="KQ301">
        <v>3.9999999999999996</v>
      </c>
      <c r="KR301">
        <v>2.9999999999999996</v>
      </c>
      <c r="KS301">
        <v>1.5000000000000002</v>
      </c>
      <c r="KT301">
        <v>0</v>
      </c>
      <c r="KU301">
        <v>3.4999999999999996</v>
      </c>
      <c r="KV301">
        <v>3.4999999999999996</v>
      </c>
      <c r="KW301">
        <v>0</v>
      </c>
      <c r="KX301">
        <v>2.4999999999999996</v>
      </c>
      <c r="KY301">
        <v>3.4999999999999996</v>
      </c>
      <c r="KZ301">
        <v>2.9999999999999996</v>
      </c>
      <c r="LA301">
        <v>3.4999999999999996</v>
      </c>
      <c r="LB301">
        <v>0.5</v>
      </c>
      <c r="LC301">
        <v>2.4999999999999996</v>
      </c>
      <c r="LD301">
        <v>2.4999999999999996</v>
      </c>
      <c r="LE301">
        <v>2.9999999999999996</v>
      </c>
      <c r="LF301">
        <v>2.9999999999999996</v>
      </c>
      <c r="LG301">
        <v>0.5</v>
      </c>
      <c r="LH301">
        <v>3.4999999999999996</v>
      </c>
      <c r="LI301">
        <v>3.4999999999999996</v>
      </c>
      <c r="LJ301">
        <v>2.9999999999999996</v>
      </c>
      <c r="LK301">
        <v>0.5</v>
      </c>
      <c r="LL301">
        <v>2.4999999999999996</v>
      </c>
      <c r="LM301">
        <v>3.4999999999999996</v>
      </c>
      <c r="LN301">
        <v>2.4999999999999996</v>
      </c>
      <c r="LO301">
        <v>2.4999999999999996</v>
      </c>
      <c r="LP301">
        <v>2.4999999999999996</v>
      </c>
      <c r="LQ301">
        <v>2.4999999999999996</v>
      </c>
      <c r="LR301">
        <v>3.4999999999999996</v>
      </c>
      <c r="LS301">
        <v>2.4999999999999996</v>
      </c>
      <c r="LT301">
        <v>0</v>
      </c>
    </row>
    <row r="302" spans="1:332" x14ac:dyDescent="0.35">
      <c r="A302" t="s">
        <v>189</v>
      </c>
      <c r="B302">
        <v>-1</v>
      </c>
      <c r="C302">
        <v>-1</v>
      </c>
      <c r="D302">
        <v>0</v>
      </c>
      <c r="E302">
        <v>-1</v>
      </c>
      <c r="F302">
        <v>-1</v>
      </c>
      <c r="G302">
        <v>-1</v>
      </c>
      <c r="H302">
        <v>-1</v>
      </c>
      <c r="I302">
        <v>0</v>
      </c>
      <c r="J302">
        <v>-1</v>
      </c>
      <c r="K302">
        <v>-1</v>
      </c>
      <c r="L302">
        <v>0</v>
      </c>
      <c r="M302">
        <v>-1</v>
      </c>
      <c r="N302">
        <v>-1</v>
      </c>
      <c r="O302">
        <v>0</v>
      </c>
      <c r="P302">
        <v>0</v>
      </c>
      <c r="Q302">
        <v>-1</v>
      </c>
      <c r="R302">
        <v>-1</v>
      </c>
      <c r="S302">
        <v>0</v>
      </c>
      <c r="T302">
        <v>0</v>
      </c>
      <c r="U302">
        <v>0</v>
      </c>
      <c r="V302">
        <v>-1</v>
      </c>
      <c r="W302">
        <v>-1</v>
      </c>
      <c r="X302">
        <v>-1</v>
      </c>
      <c r="Y302">
        <v>0</v>
      </c>
      <c r="Z302">
        <v>0</v>
      </c>
      <c r="AA302">
        <v>0</v>
      </c>
      <c r="AB302">
        <v>-1</v>
      </c>
      <c r="AC302">
        <v>-1</v>
      </c>
      <c r="AD302">
        <v>-1</v>
      </c>
      <c r="AE302">
        <v>-1</v>
      </c>
      <c r="AF302">
        <v>-1</v>
      </c>
      <c r="AG302">
        <v>-1</v>
      </c>
      <c r="AH302">
        <v>-1</v>
      </c>
      <c r="AI302">
        <v>-1</v>
      </c>
      <c r="AJ302">
        <v>-1</v>
      </c>
      <c r="AK302">
        <v>-1</v>
      </c>
      <c r="AL302">
        <v>-1</v>
      </c>
      <c r="AM302">
        <v>-1</v>
      </c>
      <c r="AN302">
        <v>-1</v>
      </c>
      <c r="AO302">
        <v>-1</v>
      </c>
      <c r="AP302">
        <v>-1</v>
      </c>
      <c r="AQ302">
        <v>-1</v>
      </c>
      <c r="AR302">
        <v>-1</v>
      </c>
      <c r="AS302">
        <v>-1</v>
      </c>
      <c r="AT302">
        <v>-1</v>
      </c>
      <c r="AU302">
        <v>-1</v>
      </c>
      <c r="AV302">
        <v>-1</v>
      </c>
      <c r="AW302">
        <v>-1</v>
      </c>
      <c r="AX302">
        <v>-1</v>
      </c>
      <c r="AY302">
        <v>-1</v>
      </c>
      <c r="AZ302">
        <v>-1</v>
      </c>
      <c r="BA302">
        <v>-1</v>
      </c>
      <c r="BB302">
        <v>-1</v>
      </c>
      <c r="BC302">
        <v>-1</v>
      </c>
      <c r="BD302">
        <v>-1</v>
      </c>
      <c r="BE302">
        <v>-1</v>
      </c>
      <c r="BF302">
        <v>-1</v>
      </c>
      <c r="BG302">
        <v>-1</v>
      </c>
      <c r="BH302">
        <v>-1</v>
      </c>
      <c r="BI302">
        <v>-1</v>
      </c>
      <c r="BJ302">
        <v>-1</v>
      </c>
      <c r="BK302">
        <v>-1</v>
      </c>
      <c r="BL302">
        <v>-1</v>
      </c>
      <c r="BM302">
        <v>-1</v>
      </c>
      <c r="BN302">
        <v>-1</v>
      </c>
      <c r="BO302">
        <v>-1</v>
      </c>
      <c r="BP302">
        <v>-1</v>
      </c>
      <c r="BQ302">
        <v>-1</v>
      </c>
      <c r="BR302">
        <v>-1</v>
      </c>
      <c r="BS302">
        <v>-1</v>
      </c>
      <c r="BT302">
        <v>-1</v>
      </c>
      <c r="BU302">
        <v>-1</v>
      </c>
      <c r="BV302">
        <v>-1</v>
      </c>
      <c r="BW302">
        <v>-1</v>
      </c>
      <c r="BX302">
        <v>-1</v>
      </c>
      <c r="BY302">
        <v>-1</v>
      </c>
      <c r="BZ302">
        <v>-1</v>
      </c>
      <c r="CA302">
        <v>-1</v>
      </c>
      <c r="CB302">
        <v>-1</v>
      </c>
      <c r="CC302">
        <v>-1</v>
      </c>
      <c r="CD302">
        <v>-1</v>
      </c>
      <c r="CE302">
        <v>-1</v>
      </c>
      <c r="CF302">
        <v>-1</v>
      </c>
      <c r="CG302">
        <v>-1</v>
      </c>
      <c r="CH302">
        <v>-1</v>
      </c>
      <c r="CI302">
        <v>-1</v>
      </c>
      <c r="CJ302">
        <v>-1</v>
      </c>
      <c r="CK302">
        <v>-1</v>
      </c>
      <c r="CL302">
        <v>-1</v>
      </c>
      <c r="CM302">
        <v>-1</v>
      </c>
      <c r="CN302">
        <v>-1</v>
      </c>
      <c r="CO302">
        <v>-1</v>
      </c>
      <c r="CP302">
        <v>-1</v>
      </c>
      <c r="CQ302">
        <v>-1</v>
      </c>
      <c r="CR302">
        <v>-1</v>
      </c>
      <c r="CS302">
        <v>-1</v>
      </c>
      <c r="CT302">
        <v>-1</v>
      </c>
      <c r="CU302">
        <v>-1</v>
      </c>
      <c r="CV302">
        <v>-1</v>
      </c>
      <c r="CW302">
        <v>-1</v>
      </c>
      <c r="CX302">
        <v>-1</v>
      </c>
      <c r="CY302">
        <v>-1</v>
      </c>
      <c r="CZ302">
        <v>-1</v>
      </c>
      <c r="DA302">
        <v>-1</v>
      </c>
      <c r="DB302">
        <v>-1</v>
      </c>
      <c r="DC302">
        <v>-1</v>
      </c>
      <c r="DD302">
        <v>-1</v>
      </c>
      <c r="DE302">
        <v>-1</v>
      </c>
      <c r="DF302">
        <v>-1</v>
      </c>
      <c r="DG302">
        <v>-1</v>
      </c>
      <c r="DH302">
        <v>-1</v>
      </c>
      <c r="DI302">
        <v>-1</v>
      </c>
      <c r="DJ302">
        <v>-1</v>
      </c>
      <c r="DK302">
        <v>-1</v>
      </c>
      <c r="DL302">
        <v>-1</v>
      </c>
      <c r="DM302">
        <v>-1</v>
      </c>
      <c r="DN302">
        <v>-1</v>
      </c>
      <c r="DO302">
        <v>-1</v>
      </c>
      <c r="DP302">
        <v>-1</v>
      </c>
      <c r="DQ302">
        <v>-1</v>
      </c>
      <c r="DR302">
        <v>-1</v>
      </c>
      <c r="DS302">
        <v>-1</v>
      </c>
      <c r="DT302">
        <v>-1</v>
      </c>
      <c r="DU302">
        <v>-1</v>
      </c>
      <c r="DV302">
        <v>-1</v>
      </c>
      <c r="DW302">
        <v>-1</v>
      </c>
      <c r="DX302">
        <v>-1</v>
      </c>
      <c r="DY302">
        <v>-1</v>
      </c>
      <c r="DZ302">
        <v>-1</v>
      </c>
      <c r="EA302">
        <v>-1</v>
      </c>
      <c r="EB302">
        <v>-1</v>
      </c>
      <c r="EC302">
        <v>-1</v>
      </c>
      <c r="ED302">
        <v>-1</v>
      </c>
      <c r="EE302">
        <v>-1</v>
      </c>
      <c r="EF302">
        <v>-1</v>
      </c>
      <c r="EG302">
        <v>-1</v>
      </c>
      <c r="EH302">
        <v>-1</v>
      </c>
      <c r="EI302">
        <v>-1</v>
      </c>
      <c r="EJ302">
        <v>-1</v>
      </c>
      <c r="EK302">
        <v>-1</v>
      </c>
      <c r="EL302">
        <v>2</v>
      </c>
      <c r="EM302">
        <v>-1</v>
      </c>
      <c r="EN302">
        <v>-1</v>
      </c>
      <c r="EO302">
        <v>-1</v>
      </c>
      <c r="EP302">
        <v>-1</v>
      </c>
      <c r="EQ302">
        <v>-1</v>
      </c>
      <c r="ER302">
        <v>-1</v>
      </c>
      <c r="ES302">
        <v>-1</v>
      </c>
      <c r="ET302">
        <v>-1</v>
      </c>
      <c r="EU302">
        <v>-1</v>
      </c>
      <c r="EV302">
        <v>-1</v>
      </c>
      <c r="EW302">
        <v>-1</v>
      </c>
      <c r="EX302">
        <v>-1</v>
      </c>
      <c r="EY302">
        <v>0</v>
      </c>
      <c r="EZ302">
        <v>-1</v>
      </c>
      <c r="FA302">
        <v>-1</v>
      </c>
      <c r="FB302">
        <v>-1</v>
      </c>
      <c r="FC302">
        <v>-1</v>
      </c>
      <c r="FD302">
        <v>-1</v>
      </c>
      <c r="FE302">
        <v>0</v>
      </c>
      <c r="FF302">
        <v>0</v>
      </c>
      <c r="FG302">
        <v>0</v>
      </c>
      <c r="FH302">
        <v>2</v>
      </c>
      <c r="FI302">
        <v>-1</v>
      </c>
      <c r="FJ302">
        <v>-1</v>
      </c>
      <c r="FK302">
        <v>-1</v>
      </c>
      <c r="FL302">
        <v>-1</v>
      </c>
      <c r="FM302">
        <v>-1</v>
      </c>
      <c r="FN302">
        <v>-1</v>
      </c>
      <c r="FO302">
        <v>2</v>
      </c>
      <c r="FP302">
        <v>2</v>
      </c>
      <c r="FQ302">
        <v>-1</v>
      </c>
      <c r="FR302">
        <v>-1</v>
      </c>
      <c r="FS302">
        <v>-1</v>
      </c>
      <c r="FT302">
        <v>-1</v>
      </c>
      <c r="FU302">
        <v>-1</v>
      </c>
      <c r="FV302">
        <v>-1</v>
      </c>
      <c r="FW302">
        <v>-1</v>
      </c>
      <c r="FX302">
        <v>-1</v>
      </c>
      <c r="FY302">
        <v>-1</v>
      </c>
      <c r="FZ302">
        <v>-1</v>
      </c>
      <c r="GA302">
        <v>-1</v>
      </c>
      <c r="GB302">
        <v>-1</v>
      </c>
      <c r="GC302">
        <v>-1</v>
      </c>
      <c r="GD302">
        <v>-1</v>
      </c>
      <c r="GE302">
        <v>-1</v>
      </c>
      <c r="GF302">
        <v>-1</v>
      </c>
      <c r="GG302">
        <v>-1</v>
      </c>
      <c r="GH302">
        <v>-1</v>
      </c>
      <c r="GI302">
        <v>-1</v>
      </c>
      <c r="GJ302">
        <v>-1</v>
      </c>
      <c r="GK302">
        <v>-1</v>
      </c>
      <c r="GL302">
        <v>-1</v>
      </c>
      <c r="GM302">
        <v>-1</v>
      </c>
      <c r="GN302">
        <v>-1</v>
      </c>
      <c r="GO302">
        <v>-1</v>
      </c>
      <c r="GP302">
        <v>-1</v>
      </c>
      <c r="GQ302">
        <v>-1</v>
      </c>
      <c r="GR302">
        <v>-1</v>
      </c>
      <c r="GS302">
        <v>-1</v>
      </c>
      <c r="GT302">
        <v>-1</v>
      </c>
      <c r="GU302">
        <v>-1</v>
      </c>
      <c r="GV302">
        <v>-1</v>
      </c>
      <c r="GW302">
        <v>-1</v>
      </c>
      <c r="GX302">
        <v>-1</v>
      </c>
      <c r="GY302">
        <v>-1</v>
      </c>
      <c r="GZ302">
        <v>-1</v>
      </c>
      <c r="HA302">
        <v>-1</v>
      </c>
      <c r="HB302">
        <v>-1</v>
      </c>
      <c r="HC302">
        <v>-1</v>
      </c>
      <c r="HD302">
        <v>-1</v>
      </c>
      <c r="HE302">
        <v>-1</v>
      </c>
      <c r="HF302">
        <v>-1</v>
      </c>
      <c r="HG302">
        <v>-1</v>
      </c>
      <c r="HH302">
        <v>0</v>
      </c>
      <c r="HI302">
        <v>-1</v>
      </c>
      <c r="HJ302">
        <v>-1</v>
      </c>
      <c r="HK302">
        <v>-1</v>
      </c>
      <c r="HL302">
        <v>-1</v>
      </c>
      <c r="HM302">
        <v>-1</v>
      </c>
      <c r="HN302">
        <v>-1</v>
      </c>
      <c r="HO302">
        <v>-1</v>
      </c>
      <c r="HP302">
        <v>-1</v>
      </c>
      <c r="HQ302">
        <v>-1</v>
      </c>
      <c r="HR302">
        <v>-1</v>
      </c>
      <c r="HS302">
        <v>-1</v>
      </c>
      <c r="HT302">
        <v>-1</v>
      </c>
      <c r="HU302">
        <v>-1</v>
      </c>
      <c r="HV302">
        <v>-1</v>
      </c>
      <c r="HW302">
        <v>-1</v>
      </c>
      <c r="HX302">
        <v>-1</v>
      </c>
      <c r="HY302">
        <v>-1</v>
      </c>
      <c r="HZ302">
        <v>-1</v>
      </c>
      <c r="IA302">
        <v>-1</v>
      </c>
      <c r="IB302">
        <v>-1</v>
      </c>
      <c r="IC302">
        <v>-1</v>
      </c>
      <c r="ID302">
        <v>-1</v>
      </c>
      <c r="IE302">
        <v>-1</v>
      </c>
      <c r="IF302">
        <v>-1</v>
      </c>
      <c r="IG302">
        <v>-1</v>
      </c>
      <c r="IH302">
        <v>-1</v>
      </c>
      <c r="II302">
        <v>-1</v>
      </c>
      <c r="IJ302">
        <v>-1</v>
      </c>
      <c r="IK302">
        <v>-1</v>
      </c>
      <c r="IL302">
        <v>-1</v>
      </c>
      <c r="IM302">
        <v>-1</v>
      </c>
      <c r="IN302">
        <v>-1</v>
      </c>
      <c r="IO302">
        <v>-1</v>
      </c>
      <c r="IP302">
        <v>-1</v>
      </c>
      <c r="IQ302">
        <v>2</v>
      </c>
      <c r="IR302">
        <v>-1</v>
      </c>
      <c r="IS302">
        <v>-1</v>
      </c>
      <c r="IT302">
        <v>-1</v>
      </c>
      <c r="IU302">
        <v>-1</v>
      </c>
      <c r="IV302">
        <v>-1</v>
      </c>
      <c r="IW302">
        <v>-1</v>
      </c>
      <c r="IX302">
        <v>-1</v>
      </c>
      <c r="IY302">
        <v>-1</v>
      </c>
      <c r="IZ302">
        <v>-1</v>
      </c>
      <c r="JA302">
        <v>-1</v>
      </c>
      <c r="JB302">
        <v>-1</v>
      </c>
      <c r="JC302">
        <v>-1</v>
      </c>
      <c r="JD302">
        <v>-1</v>
      </c>
      <c r="JE302">
        <v>-1</v>
      </c>
      <c r="JF302">
        <v>-1</v>
      </c>
      <c r="JG302">
        <v>-1</v>
      </c>
      <c r="JH302">
        <v>-1</v>
      </c>
      <c r="JI302">
        <v>-1</v>
      </c>
      <c r="JJ302">
        <v>-1</v>
      </c>
      <c r="JK302">
        <v>-1</v>
      </c>
      <c r="JL302">
        <v>-1</v>
      </c>
      <c r="JM302">
        <v>-1</v>
      </c>
      <c r="JN302">
        <v>-1</v>
      </c>
      <c r="JO302">
        <v>-1</v>
      </c>
      <c r="JP302">
        <v>-1</v>
      </c>
      <c r="JQ302">
        <v>-1</v>
      </c>
      <c r="JR302">
        <v>0</v>
      </c>
      <c r="JS302">
        <v>-1</v>
      </c>
      <c r="JT302">
        <v>-1</v>
      </c>
      <c r="JU302">
        <v>-1</v>
      </c>
      <c r="JV302">
        <v>-1</v>
      </c>
      <c r="JW302">
        <v>-1</v>
      </c>
      <c r="JX302">
        <v>-1</v>
      </c>
      <c r="JY302">
        <v>-1</v>
      </c>
      <c r="JZ302">
        <v>-1</v>
      </c>
      <c r="KA302">
        <v>-1</v>
      </c>
      <c r="KB302">
        <v>-1</v>
      </c>
      <c r="KC302">
        <v>-1</v>
      </c>
      <c r="KD302">
        <v>-1</v>
      </c>
      <c r="KE302">
        <v>-1</v>
      </c>
      <c r="KF302">
        <v>-1</v>
      </c>
      <c r="KG302">
        <v>-1</v>
      </c>
      <c r="KH302">
        <v>-1</v>
      </c>
      <c r="KI302">
        <v>-1</v>
      </c>
      <c r="KJ302">
        <v>-1</v>
      </c>
      <c r="KK302">
        <v>-1</v>
      </c>
      <c r="KL302">
        <v>-1</v>
      </c>
      <c r="KM302">
        <v>-1</v>
      </c>
      <c r="KN302">
        <v>-1</v>
      </c>
      <c r="KO302">
        <v>-1</v>
      </c>
      <c r="KP302">
        <v>0</v>
      </c>
      <c r="KQ302">
        <v>-1</v>
      </c>
      <c r="KR302">
        <v>-1</v>
      </c>
      <c r="KS302">
        <v>-1</v>
      </c>
      <c r="KT302">
        <v>-1</v>
      </c>
      <c r="KU302">
        <v>0</v>
      </c>
      <c r="KV302">
        <v>0</v>
      </c>
      <c r="KW302">
        <v>-1</v>
      </c>
      <c r="KX302">
        <v>0</v>
      </c>
      <c r="KY302">
        <v>2</v>
      </c>
      <c r="KZ302">
        <v>-1</v>
      </c>
      <c r="LA302">
        <v>0</v>
      </c>
      <c r="LB302">
        <v>-1</v>
      </c>
      <c r="LC302">
        <v>-1</v>
      </c>
      <c r="LD302">
        <v>-1</v>
      </c>
      <c r="LE302">
        <v>0</v>
      </c>
      <c r="LF302">
        <v>-1</v>
      </c>
      <c r="LG302">
        <v>-1</v>
      </c>
      <c r="LH302">
        <v>0</v>
      </c>
      <c r="LI302">
        <v>0</v>
      </c>
      <c r="LJ302">
        <v>-1</v>
      </c>
      <c r="LK302">
        <v>-1</v>
      </c>
      <c r="LL302">
        <v>0</v>
      </c>
      <c r="LM302">
        <v>0</v>
      </c>
      <c r="LN302">
        <v>-1</v>
      </c>
      <c r="LO302">
        <v>-1</v>
      </c>
      <c r="LP302">
        <v>-1</v>
      </c>
      <c r="LQ302">
        <v>0</v>
      </c>
      <c r="LR302">
        <v>-1</v>
      </c>
      <c r="LS302">
        <v>-1</v>
      </c>
      <c r="LT302">
        <v>-1</v>
      </c>
    </row>
    <row r="303" spans="1:332" x14ac:dyDescent="0.35">
      <c r="A303" t="s">
        <v>1123</v>
      </c>
      <c r="B303">
        <v>1.1666666666666667</v>
      </c>
      <c r="C303">
        <v>1</v>
      </c>
      <c r="D303">
        <v>2.1666666666666665</v>
      </c>
      <c r="E303">
        <v>-1</v>
      </c>
      <c r="F303">
        <v>-1</v>
      </c>
      <c r="G303">
        <v>-1</v>
      </c>
      <c r="H303">
        <v>-1</v>
      </c>
      <c r="I303">
        <v>2.1666666666666665</v>
      </c>
      <c r="J303">
        <v>-1</v>
      </c>
      <c r="K303">
        <v>-1</v>
      </c>
      <c r="L303">
        <v>2</v>
      </c>
      <c r="M303">
        <v>1.1666666666666667</v>
      </c>
      <c r="N303">
        <v>0</v>
      </c>
      <c r="O303">
        <v>2</v>
      </c>
      <c r="P303">
        <v>2.1666666666666665</v>
      </c>
      <c r="Q303">
        <v>-1</v>
      </c>
      <c r="R303">
        <v>-1</v>
      </c>
      <c r="S303">
        <v>2.1666666666666665</v>
      </c>
      <c r="T303">
        <v>2</v>
      </c>
      <c r="U303">
        <v>2.1666666666666665</v>
      </c>
      <c r="V303">
        <v>1</v>
      </c>
      <c r="W303">
        <v>1</v>
      </c>
      <c r="X303">
        <v>-1</v>
      </c>
      <c r="Y303">
        <v>2.1666666666666665</v>
      </c>
      <c r="Z303">
        <v>2.1666666666666665</v>
      </c>
      <c r="AA303">
        <v>2.1666666666666665</v>
      </c>
      <c r="AB303">
        <v>1</v>
      </c>
      <c r="AC303">
        <v>1</v>
      </c>
      <c r="AD303">
        <v>1</v>
      </c>
      <c r="AE303">
        <v>-1</v>
      </c>
      <c r="AF303">
        <v>-1</v>
      </c>
      <c r="AG303">
        <v>-1</v>
      </c>
      <c r="AH303">
        <v>-1</v>
      </c>
      <c r="AI303">
        <v>-1</v>
      </c>
      <c r="AJ303">
        <v>-1</v>
      </c>
      <c r="AK303">
        <v>-1</v>
      </c>
      <c r="AL303">
        <v>-1</v>
      </c>
      <c r="AM303">
        <v>-1</v>
      </c>
      <c r="AN303">
        <v>2</v>
      </c>
      <c r="AO303">
        <v>-1</v>
      </c>
      <c r="AP303">
        <v>-1</v>
      </c>
      <c r="AQ303">
        <v>-1</v>
      </c>
      <c r="AR303">
        <v>-1</v>
      </c>
      <c r="AS303">
        <v>-1</v>
      </c>
      <c r="AT303">
        <v>-1</v>
      </c>
      <c r="AU303">
        <v>-1</v>
      </c>
      <c r="AV303">
        <v>-1</v>
      </c>
      <c r="AW303">
        <v>-1</v>
      </c>
      <c r="AX303">
        <v>-1</v>
      </c>
      <c r="AY303">
        <v>-1</v>
      </c>
      <c r="AZ303">
        <v>-1</v>
      </c>
      <c r="BA303">
        <v>-1</v>
      </c>
      <c r="BB303">
        <v>-1</v>
      </c>
      <c r="BC303">
        <v>-1</v>
      </c>
      <c r="BD303">
        <v>0</v>
      </c>
      <c r="BE303">
        <v>1</v>
      </c>
      <c r="BF303">
        <v>-1</v>
      </c>
      <c r="BG303">
        <v>1</v>
      </c>
      <c r="BH303">
        <v>1</v>
      </c>
      <c r="BI303">
        <v>-1</v>
      </c>
      <c r="BJ303">
        <v>2.1666666666666665</v>
      </c>
      <c r="BK303">
        <v>-1</v>
      </c>
      <c r="BL303">
        <v>-1</v>
      </c>
      <c r="BM303">
        <v>-1</v>
      </c>
      <c r="BN303">
        <v>-1</v>
      </c>
      <c r="BO303">
        <v>-1</v>
      </c>
      <c r="BP303">
        <v>-1</v>
      </c>
      <c r="BQ303">
        <v>-1</v>
      </c>
      <c r="BR303">
        <v>0</v>
      </c>
      <c r="BS303">
        <v>-1</v>
      </c>
      <c r="BT303">
        <v>1</v>
      </c>
      <c r="BU303">
        <v>-1</v>
      </c>
      <c r="BV303">
        <v>0</v>
      </c>
      <c r="BW303">
        <v>-1</v>
      </c>
      <c r="BX303">
        <v>-1</v>
      </c>
      <c r="BY303">
        <v>-1</v>
      </c>
      <c r="BZ303">
        <v>-1</v>
      </c>
      <c r="CA303">
        <v>-1</v>
      </c>
      <c r="CB303">
        <v>1.1666666666666667</v>
      </c>
      <c r="CC303">
        <v>-1</v>
      </c>
      <c r="CD303">
        <v>1</v>
      </c>
      <c r="CE303">
        <v>-1</v>
      </c>
      <c r="CF303">
        <v>1</v>
      </c>
      <c r="CG303">
        <v>-1</v>
      </c>
      <c r="CH303">
        <v>-1</v>
      </c>
      <c r="CI303">
        <v>-1</v>
      </c>
      <c r="CJ303">
        <v>-1</v>
      </c>
      <c r="CK303">
        <v>-1</v>
      </c>
      <c r="CL303">
        <v>0</v>
      </c>
      <c r="CM303">
        <v>-1</v>
      </c>
      <c r="CN303">
        <v>-1</v>
      </c>
      <c r="CO303">
        <v>0.16666666666666666</v>
      </c>
      <c r="CP303">
        <v>-1</v>
      </c>
      <c r="CQ303">
        <v>-1</v>
      </c>
      <c r="CR303">
        <v>1</v>
      </c>
      <c r="CS303">
        <v>-1</v>
      </c>
      <c r="CT303">
        <v>-1</v>
      </c>
      <c r="CU303">
        <v>2.1666666666666665</v>
      </c>
      <c r="CV303">
        <v>-1</v>
      </c>
      <c r="CW303">
        <v>-1</v>
      </c>
      <c r="CX303">
        <v>-1</v>
      </c>
      <c r="CY303">
        <v>-1</v>
      </c>
      <c r="CZ303">
        <v>-1</v>
      </c>
      <c r="DA303">
        <v>-1</v>
      </c>
      <c r="DB303">
        <v>-1</v>
      </c>
      <c r="DC303">
        <v>-1</v>
      </c>
      <c r="DD303">
        <v>1</v>
      </c>
      <c r="DE303">
        <v>-1</v>
      </c>
      <c r="DF303">
        <v>-1</v>
      </c>
      <c r="DG303">
        <v>-1</v>
      </c>
      <c r="DH303">
        <v>-1</v>
      </c>
      <c r="DI303">
        <v>0</v>
      </c>
      <c r="DJ303">
        <v>-1</v>
      </c>
      <c r="DK303">
        <v>-1</v>
      </c>
      <c r="DL303">
        <v>0</v>
      </c>
      <c r="DM303">
        <v>-1</v>
      </c>
      <c r="DN303">
        <v>-1</v>
      </c>
      <c r="DO303">
        <v>-1</v>
      </c>
      <c r="DP303">
        <v>-1</v>
      </c>
      <c r="DQ303">
        <v>0</v>
      </c>
      <c r="DR303">
        <v>1.1666666666666667</v>
      </c>
      <c r="DS303">
        <v>1.1666666666666667</v>
      </c>
      <c r="DT303">
        <v>0.16666666666666666</v>
      </c>
      <c r="DU303">
        <v>-1</v>
      </c>
      <c r="DV303">
        <v>-1</v>
      </c>
      <c r="DW303">
        <v>1</v>
      </c>
      <c r="DX303">
        <v>-1</v>
      </c>
      <c r="DY303">
        <v>-1</v>
      </c>
      <c r="DZ303">
        <v>-1</v>
      </c>
      <c r="EA303">
        <v>1.1666666666666667</v>
      </c>
      <c r="EB303">
        <v>-1</v>
      </c>
      <c r="EC303">
        <v>1</v>
      </c>
      <c r="ED303">
        <v>-1</v>
      </c>
      <c r="EE303">
        <v>-1</v>
      </c>
      <c r="EF303">
        <v>1.1666666666666667</v>
      </c>
      <c r="EG303">
        <v>-1</v>
      </c>
      <c r="EH303">
        <v>1</v>
      </c>
      <c r="EI303">
        <v>0</v>
      </c>
      <c r="EJ303">
        <v>-1</v>
      </c>
      <c r="EK303">
        <v>-1</v>
      </c>
      <c r="EL303">
        <v>2</v>
      </c>
      <c r="EM303">
        <v>0</v>
      </c>
      <c r="EN303">
        <v>-1</v>
      </c>
      <c r="EO303">
        <v>1</v>
      </c>
      <c r="EP303">
        <v>1</v>
      </c>
      <c r="EQ303">
        <v>-1</v>
      </c>
      <c r="ER303">
        <v>-1</v>
      </c>
      <c r="ES303">
        <v>-1</v>
      </c>
      <c r="ET303">
        <v>-1</v>
      </c>
      <c r="EU303">
        <v>-1</v>
      </c>
      <c r="EV303">
        <v>-1</v>
      </c>
      <c r="EW303">
        <v>1.1666666666666667</v>
      </c>
      <c r="EX303">
        <v>1</v>
      </c>
      <c r="EY303">
        <v>2.1666666666666665</v>
      </c>
      <c r="EZ303">
        <v>1</v>
      </c>
      <c r="FA303">
        <v>1</v>
      </c>
      <c r="FB303">
        <v>-1</v>
      </c>
      <c r="FC303">
        <v>0</v>
      </c>
      <c r="FD303">
        <v>-1</v>
      </c>
      <c r="FE303">
        <v>2.1666666666666665</v>
      </c>
      <c r="FF303">
        <v>2.1666666666666665</v>
      </c>
      <c r="FG303">
        <v>2.1666666666666665</v>
      </c>
      <c r="FH303">
        <v>2</v>
      </c>
      <c r="FI303">
        <v>-1</v>
      </c>
      <c r="FJ303">
        <v>1</v>
      </c>
      <c r="FK303">
        <v>-1</v>
      </c>
      <c r="FL303">
        <v>-1</v>
      </c>
      <c r="FM303">
        <v>-1</v>
      </c>
      <c r="FN303">
        <v>1</v>
      </c>
      <c r="FO303">
        <v>2</v>
      </c>
      <c r="FP303">
        <v>2</v>
      </c>
      <c r="FQ303">
        <v>1</v>
      </c>
      <c r="FR303">
        <v>1</v>
      </c>
      <c r="FS303">
        <v>1</v>
      </c>
      <c r="FT303">
        <v>1</v>
      </c>
      <c r="FU303">
        <v>-1</v>
      </c>
      <c r="FV303">
        <v>-1</v>
      </c>
      <c r="FW303">
        <v>1</v>
      </c>
      <c r="FX303">
        <v>1</v>
      </c>
      <c r="FY303">
        <v>-1</v>
      </c>
      <c r="FZ303">
        <v>-1</v>
      </c>
      <c r="GA303">
        <v>1</v>
      </c>
      <c r="GB303">
        <v>2.1666666666666665</v>
      </c>
      <c r="GC303">
        <v>1</v>
      </c>
      <c r="GD303">
        <v>-1</v>
      </c>
      <c r="GE303">
        <v>1</v>
      </c>
      <c r="GF303">
        <v>0</v>
      </c>
      <c r="GG303">
        <v>-1</v>
      </c>
      <c r="GH303">
        <v>2.1666666666666665</v>
      </c>
      <c r="GI303">
        <v>-1</v>
      </c>
      <c r="GJ303">
        <v>2.1666666666666665</v>
      </c>
      <c r="GK303">
        <v>2.1666666666666665</v>
      </c>
      <c r="GL303">
        <v>1</v>
      </c>
      <c r="GM303">
        <v>-1</v>
      </c>
      <c r="GN303">
        <v>1</v>
      </c>
      <c r="GO303">
        <v>0</v>
      </c>
      <c r="GP303">
        <v>-1</v>
      </c>
      <c r="GQ303">
        <v>-1</v>
      </c>
      <c r="GR303">
        <v>-1</v>
      </c>
      <c r="GS303">
        <v>1</v>
      </c>
      <c r="GT303">
        <v>2.1666666666666665</v>
      </c>
      <c r="GU303">
        <v>2.1666666666666665</v>
      </c>
      <c r="GV303">
        <v>2.1666666666666665</v>
      </c>
      <c r="GW303">
        <v>2.1666666666666665</v>
      </c>
      <c r="GX303">
        <v>2.1666666666666665</v>
      </c>
      <c r="GY303">
        <v>2.1666666666666665</v>
      </c>
      <c r="GZ303">
        <v>1</v>
      </c>
      <c r="HA303">
        <v>2</v>
      </c>
      <c r="HB303">
        <v>0</v>
      </c>
      <c r="HC303">
        <v>1</v>
      </c>
      <c r="HD303">
        <v>2.1666666666666665</v>
      </c>
      <c r="HE303">
        <v>2.1666666666666665</v>
      </c>
      <c r="HF303">
        <v>2</v>
      </c>
      <c r="HG303">
        <v>2.1666666666666665</v>
      </c>
      <c r="HH303">
        <v>2.1666666666666665</v>
      </c>
      <c r="HI303">
        <v>1</v>
      </c>
      <c r="HJ303">
        <v>1</v>
      </c>
      <c r="HK303">
        <v>-1</v>
      </c>
      <c r="HL303">
        <v>-1</v>
      </c>
      <c r="HM303">
        <v>-1</v>
      </c>
      <c r="HN303">
        <v>-1</v>
      </c>
      <c r="HO303">
        <v>-1</v>
      </c>
      <c r="HP303">
        <v>-1</v>
      </c>
      <c r="HQ303">
        <v>-1</v>
      </c>
      <c r="HR303">
        <v>1</v>
      </c>
      <c r="HS303">
        <v>-1</v>
      </c>
      <c r="HT303">
        <v>2.1666666666666665</v>
      </c>
      <c r="HU303">
        <v>1.1666666666666667</v>
      </c>
      <c r="HV303">
        <v>2.1666666666666665</v>
      </c>
      <c r="HW303">
        <v>2.1666666666666665</v>
      </c>
      <c r="HX303">
        <v>2.1666666666666665</v>
      </c>
      <c r="HY303">
        <v>1</v>
      </c>
      <c r="HZ303">
        <v>1</v>
      </c>
      <c r="IA303">
        <v>1</v>
      </c>
      <c r="IB303">
        <v>-1</v>
      </c>
      <c r="IC303">
        <v>-1</v>
      </c>
      <c r="ID303">
        <v>-1</v>
      </c>
      <c r="IE303">
        <v>1.1666666666666667</v>
      </c>
      <c r="IF303">
        <v>-1</v>
      </c>
      <c r="IG303">
        <v>-1</v>
      </c>
      <c r="IH303">
        <v>-1</v>
      </c>
      <c r="II303">
        <v>1</v>
      </c>
      <c r="IJ303">
        <v>-1</v>
      </c>
      <c r="IK303">
        <v>-1</v>
      </c>
      <c r="IL303">
        <v>1</v>
      </c>
      <c r="IM303">
        <v>2.1666666666666665</v>
      </c>
      <c r="IN303">
        <v>2.1666666666666665</v>
      </c>
      <c r="IO303">
        <v>1</v>
      </c>
      <c r="IP303">
        <v>0</v>
      </c>
      <c r="IQ303">
        <v>2.1666666666666665</v>
      </c>
      <c r="IR303">
        <v>0</v>
      </c>
      <c r="IS303">
        <v>1</v>
      </c>
      <c r="IT303">
        <v>1</v>
      </c>
      <c r="IU303">
        <v>-1</v>
      </c>
      <c r="IV303">
        <v>2.1666666666666665</v>
      </c>
      <c r="IW303">
        <v>-1</v>
      </c>
      <c r="IX303">
        <v>-1</v>
      </c>
      <c r="IY303">
        <v>2.1666666666666665</v>
      </c>
      <c r="IZ303">
        <v>-1</v>
      </c>
      <c r="JA303">
        <v>-1</v>
      </c>
      <c r="JB303">
        <v>-1</v>
      </c>
      <c r="JC303">
        <v>-1</v>
      </c>
      <c r="JD303">
        <v>-1</v>
      </c>
      <c r="JE303">
        <v>-1</v>
      </c>
      <c r="JF303">
        <v>1</v>
      </c>
      <c r="JG303">
        <v>-1</v>
      </c>
      <c r="JH303">
        <v>1.1666666666666667</v>
      </c>
      <c r="JI303">
        <v>-1</v>
      </c>
      <c r="JJ303">
        <v>-1</v>
      </c>
      <c r="JK303">
        <v>-1</v>
      </c>
      <c r="JL303">
        <v>-1</v>
      </c>
      <c r="JM303">
        <v>1</v>
      </c>
      <c r="JN303">
        <v>-1</v>
      </c>
      <c r="JO303">
        <v>-1</v>
      </c>
      <c r="JP303">
        <v>1</v>
      </c>
      <c r="JQ303">
        <v>-1</v>
      </c>
      <c r="JR303">
        <v>2</v>
      </c>
      <c r="JS303">
        <v>1</v>
      </c>
      <c r="JT303">
        <v>2.1666666666666665</v>
      </c>
      <c r="JU303">
        <v>-1</v>
      </c>
      <c r="JV303">
        <v>1</v>
      </c>
      <c r="JW303">
        <v>-1</v>
      </c>
      <c r="JX303">
        <v>-1</v>
      </c>
      <c r="JY303">
        <v>-1</v>
      </c>
      <c r="JZ303">
        <v>1</v>
      </c>
      <c r="KA303">
        <v>1</v>
      </c>
      <c r="KB303">
        <v>-1</v>
      </c>
      <c r="KC303">
        <v>-1</v>
      </c>
      <c r="KD303">
        <v>-1</v>
      </c>
      <c r="KE303">
        <v>-1</v>
      </c>
      <c r="KF303">
        <v>-1</v>
      </c>
      <c r="KG303">
        <v>-1</v>
      </c>
      <c r="KH303">
        <v>-1</v>
      </c>
      <c r="KI303">
        <v>-1</v>
      </c>
      <c r="KJ303">
        <v>-1</v>
      </c>
      <c r="KK303">
        <v>-1</v>
      </c>
      <c r="KL303">
        <v>-1</v>
      </c>
      <c r="KM303">
        <v>-1</v>
      </c>
      <c r="KN303">
        <v>-1</v>
      </c>
      <c r="KO303">
        <v>-1</v>
      </c>
      <c r="KP303">
        <v>2.1666666666666665</v>
      </c>
      <c r="KQ303">
        <v>0</v>
      </c>
      <c r="KR303">
        <v>0</v>
      </c>
      <c r="KS303">
        <v>-1</v>
      </c>
      <c r="KT303">
        <v>-1</v>
      </c>
      <c r="KU303">
        <v>2.1666666666666665</v>
      </c>
      <c r="KV303">
        <v>2.1666666666666665</v>
      </c>
      <c r="KW303">
        <v>-1</v>
      </c>
      <c r="KX303">
        <v>2.1666666666666665</v>
      </c>
      <c r="KY303">
        <v>2.1666666666666665</v>
      </c>
      <c r="KZ303">
        <v>1</v>
      </c>
      <c r="LA303">
        <v>2.1666666666666665</v>
      </c>
      <c r="LB303">
        <v>-1</v>
      </c>
      <c r="LC303">
        <v>0</v>
      </c>
      <c r="LD303">
        <v>0</v>
      </c>
      <c r="LE303">
        <v>2</v>
      </c>
      <c r="LF303">
        <v>1</v>
      </c>
      <c r="LG303">
        <v>-1</v>
      </c>
      <c r="LH303">
        <v>2.1666666666666665</v>
      </c>
      <c r="LI303">
        <v>2.1666666666666665</v>
      </c>
      <c r="LJ303">
        <v>0</v>
      </c>
      <c r="LK303">
        <v>-1</v>
      </c>
      <c r="LL303">
        <v>2</v>
      </c>
      <c r="LM303">
        <v>2</v>
      </c>
      <c r="LN303">
        <v>0</v>
      </c>
      <c r="LO303">
        <v>0</v>
      </c>
      <c r="LP303">
        <v>1</v>
      </c>
      <c r="LQ303">
        <v>2</v>
      </c>
      <c r="LR303">
        <v>0</v>
      </c>
      <c r="LS303">
        <v>0</v>
      </c>
      <c r="LT303">
        <v>-1</v>
      </c>
    </row>
    <row r="304" spans="1:332" x14ac:dyDescent="0.35">
      <c r="A304" t="s">
        <v>1124</v>
      </c>
      <c r="B304">
        <v>1.1666666666666667</v>
      </c>
      <c r="C304">
        <v>1.5</v>
      </c>
      <c r="D304">
        <v>2.6666666666666665</v>
      </c>
      <c r="E304">
        <v>-1</v>
      </c>
      <c r="F304">
        <v>-1</v>
      </c>
      <c r="G304">
        <v>-1</v>
      </c>
      <c r="H304">
        <v>-1</v>
      </c>
      <c r="I304">
        <v>2.6666666666666665</v>
      </c>
      <c r="J304">
        <v>-1</v>
      </c>
      <c r="K304">
        <v>-1</v>
      </c>
      <c r="L304">
        <v>2.5</v>
      </c>
      <c r="M304">
        <v>1.6666666666666667</v>
      </c>
      <c r="N304">
        <v>0</v>
      </c>
      <c r="O304">
        <v>2.5</v>
      </c>
      <c r="P304">
        <v>2.6666666666666665</v>
      </c>
      <c r="Q304">
        <v>-1</v>
      </c>
      <c r="R304">
        <v>-1</v>
      </c>
      <c r="S304">
        <v>2.6666666666666665</v>
      </c>
      <c r="T304">
        <v>2.5</v>
      </c>
      <c r="U304">
        <v>2.6666666666666665</v>
      </c>
      <c r="V304">
        <v>1</v>
      </c>
      <c r="W304">
        <v>1</v>
      </c>
      <c r="X304">
        <v>-1</v>
      </c>
      <c r="Y304">
        <v>2.6666666666666665</v>
      </c>
      <c r="Z304">
        <v>2.6666666666666665</v>
      </c>
      <c r="AA304">
        <v>2.6666666666666665</v>
      </c>
      <c r="AB304">
        <v>1</v>
      </c>
      <c r="AC304">
        <v>1</v>
      </c>
      <c r="AD304">
        <v>1</v>
      </c>
      <c r="AE304">
        <v>-1</v>
      </c>
      <c r="AF304">
        <v>-1</v>
      </c>
      <c r="AG304">
        <v>-1</v>
      </c>
      <c r="AH304">
        <v>-1</v>
      </c>
      <c r="AI304">
        <v>-1</v>
      </c>
      <c r="AJ304">
        <v>-1</v>
      </c>
      <c r="AK304">
        <v>-1</v>
      </c>
      <c r="AL304">
        <v>-1</v>
      </c>
      <c r="AM304">
        <v>-1</v>
      </c>
      <c r="AN304">
        <v>2</v>
      </c>
      <c r="AO304">
        <v>-1</v>
      </c>
      <c r="AP304">
        <v>-1</v>
      </c>
      <c r="AQ304">
        <v>-1</v>
      </c>
      <c r="AR304">
        <v>-1</v>
      </c>
      <c r="AS304">
        <v>-1</v>
      </c>
      <c r="AT304">
        <v>-1</v>
      </c>
      <c r="AU304">
        <v>-1</v>
      </c>
      <c r="AV304">
        <v>-1</v>
      </c>
      <c r="AW304">
        <v>-1</v>
      </c>
      <c r="AX304">
        <v>-1</v>
      </c>
      <c r="AY304">
        <v>-1</v>
      </c>
      <c r="AZ304">
        <v>-1</v>
      </c>
      <c r="BA304">
        <v>-1</v>
      </c>
      <c r="BB304">
        <v>-1</v>
      </c>
      <c r="BC304">
        <v>-1</v>
      </c>
      <c r="BD304">
        <v>0</v>
      </c>
      <c r="BE304">
        <v>1</v>
      </c>
      <c r="BF304">
        <v>-1</v>
      </c>
      <c r="BG304">
        <v>1</v>
      </c>
      <c r="BH304">
        <v>1</v>
      </c>
      <c r="BI304">
        <v>-1</v>
      </c>
      <c r="BJ304">
        <v>2.1666666666666665</v>
      </c>
      <c r="BK304">
        <v>-1</v>
      </c>
      <c r="BL304">
        <v>-1</v>
      </c>
      <c r="BM304">
        <v>-1</v>
      </c>
      <c r="BN304">
        <v>-1</v>
      </c>
      <c r="BO304">
        <v>-1</v>
      </c>
      <c r="BP304">
        <v>-1</v>
      </c>
      <c r="BQ304">
        <v>-1</v>
      </c>
      <c r="BR304">
        <v>0.5</v>
      </c>
      <c r="BS304">
        <v>-1</v>
      </c>
      <c r="BT304">
        <v>1.5</v>
      </c>
      <c r="BU304">
        <v>-1</v>
      </c>
      <c r="BV304">
        <v>0</v>
      </c>
      <c r="BW304">
        <v>-1</v>
      </c>
      <c r="BX304">
        <v>-1</v>
      </c>
      <c r="BY304">
        <v>-1</v>
      </c>
      <c r="BZ304">
        <v>-1</v>
      </c>
      <c r="CA304">
        <v>-1</v>
      </c>
      <c r="CB304">
        <v>1.1666666666666667</v>
      </c>
      <c r="CC304">
        <v>-1</v>
      </c>
      <c r="CD304">
        <v>1</v>
      </c>
      <c r="CE304">
        <v>-1</v>
      </c>
      <c r="CF304">
        <v>1.5</v>
      </c>
      <c r="CG304">
        <v>-1</v>
      </c>
      <c r="CH304">
        <v>-1</v>
      </c>
      <c r="CI304">
        <v>-1</v>
      </c>
      <c r="CJ304">
        <v>-1</v>
      </c>
      <c r="CK304">
        <v>-1</v>
      </c>
      <c r="CL304">
        <v>0.5</v>
      </c>
      <c r="CM304">
        <v>-1</v>
      </c>
      <c r="CN304">
        <v>-1</v>
      </c>
      <c r="CO304">
        <v>0.16666666666666666</v>
      </c>
      <c r="CP304">
        <v>-1</v>
      </c>
      <c r="CQ304">
        <v>-1</v>
      </c>
      <c r="CR304">
        <v>1.5</v>
      </c>
      <c r="CS304">
        <v>-1</v>
      </c>
      <c r="CT304">
        <v>-1</v>
      </c>
      <c r="CU304">
        <v>2.1666666666666665</v>
      </c>
      <c r="CV304">
        <v>-1</v>
      </c>
      <c r="CW304">
        <v>-1</v>
      </c>
      <c r="CX304">
        <v>-1</v>
      </c>
      <c r="CY304">
        <v>-1</v>
      </c>
      <c r="CZ304">
        <v>-1</v>
      </c>
      <c r="DA304">
        <v>-1</v>
      </c>
      <c r="DB304">
        <v>-1</v>
      </c>
      <c r="DC304">
        <v>-1</v>
      </c>
      <c r="DD304">
        <v>1</v>
      </c>
      <c r="DE304">
        <v>-1</v>
      </c>
      <c r="DF304">
        <v>-1</v>
      </c>
      <c r="DG304">
        <v>-1</v>
      </c>
      <c r="DH304">
        <v>-1</v>
      </c>
      <c r="DI304">
        <v>0</v>
      </c>
      <c r="DJ304">
        <v>-1</v>
      </c>
      <c r="DK304">
        <v>-1</v>
      </c>
      <c r="DL304">
        <v>0</v>
      </c>
      <c r="DM304">
        <v>-1</v>
      </c>
      <c r="DN304">
        <v>-1</v>
      </c>
      <c r="DO304">
        <v>-1</v>
      </c>
      <c r="DP304">
        <v>-1</v>
      </c>
      <c r="DQ304">
        <v>0</v>
      </c>
      <c r="DR304">
        <v>1.6666666666666667</v>
      </c>
      <c r="DS304">
        <v>1.1666666666666667</v>
      </c>
      <c r="DT304">
        <v>0.66666666666666663</v>
      </c>
      <c r="DU304">
        <v>-1</v>
      </c>
      <c r="DV304">
        <v>-1</v>
      </c>
      <c r="DW304">
        <v>1</v>
      </c>
      <c r="DX304">
        <v>-1</v>
      </c>
      <c r="DY304">
        <v>-1</v>
      </c>
      <c r="DZ304">
        <v>-1</v>
      </c>
      <c r="EA304">
        <v>1.1666666666666667</v>
      </c>
      <c r="EB304">
        <v>-1</v>
      </c>
      <c r="EC304">
        <v>1</v>
      </c>
      <c r="ED304">
        <v>-1</v>
      </c>
      <c r="EE304">
        <v>-1</v>
      </c>
      <c r="EF304">
        <v>1.1666666666666667</v>
      </c>
      <c r="EG304">
        <v>-1</v>
      </c>
      <c r="EH304">
        <v>1</v>
      </c>
      <c r="EI304">
        <v>0</v>
      </c>
      <c r="EJ304">
        <v>-1</v>
      </c>
      <c r="EK304">
        <v>-1</v>
      </c>
      <c r="EL304">
        <v>2</v>
      </c>
      <c r="EM304">
        <v>0</v>
      </c>
      <c r="EN304">
        <v>-1</v>
      </c>
      <c r="EO304">
        <v>1</v>
      </c>
      <c r="EP304">
        <v>1</v>
      </c>
      <c r="EQ304">
        <v>-1</v>
      </c>
      <c r="ER304">
        <v>-1</v>
      </c>
      <c r="ES304">
        <v>-1</v>
      </c>
      <c r="ET304">
        <v>-1</v>
      </c>
      <c r="EU304">
        <v>-1</v>
      </c>
      <c r="EV304">
        <v>-1</v>
      </c>
      <c r="EW304">
        <v>1.1666666666666667</v>
      </c>
      <c r="EX304">
        <v>1</v>
      </c>
      <c r="EY304">
        <v>2.1666666666666665</v>
      </c>
      <c r="EZ304">
        <v>1</v>
      </c>
      <c r="FA304">
        <v>1</v>
      </c>
      <c r="FB304">
        <v>-1</v>
      </c>
      <c r="FC304">
        <v>0</v>
      </c>
      <c r="FD304">
        <v>-1</v>
      </c>
      <c r="FE304">
        <v>2.6666666666666665</v>
      </c>
      <c r="FF304">
        <v>2.6666666666666665</v>
      </c>
      <c r="FG304">
        <v>2.1666666666666665</v>
      </c>
      <c r="FH304">
        <v>2</v>
      </c>
      <c r="FI304">
        <v>-1</v>
      </c>
      <c r="FJ304">
        <v>1</v>
      </c>
      <c r="FK304">
        <v>-1</v>
      </c>
      <c r="FL304">
        <v>-1</v>
      </c>
      <c r="FM304">
        <v>-1</v>
      </c>
      <c r="FN304">
        <v>1</v>
      </c>
      <c r="FO304">
        <v>2</v>
      </c>
      <c r="FP304">
        <v>2</v>
      </c>
      <c r="FQ304">
        <v>1</v>
      </c>
      <c r="FR304">
        <v>1</v>
      </c>
      <c r="FS304">
        <v>1</v>
      </c>
      <c r="FT304">
        <v>1</v>
      </c>
      <c r="FU304">
        <v>-1</v>
      </c>
      <c r="FV304">
        <v>-1</v>
      </c>
      <c r="FW304">
        <v>1</v>
      </c>
      <c r="FX304">
        <v>1</v>
      </c>
      <c r="FY304">
        <v>-1</v>
      </c>
      <c r="FZ304">
        <v>-1</v>
      </c>
      <c r="GA304">
        <v>1</v>
      </c>
      <c r="GB304">
        <v>2.6666666666666665</v>
      </c>
      <c r="GC304">
        <v>1</v>
      </c>
      <c r="GD304">
        <v>-1</v>
      </c>
      <c r="GE304">
        <v>1</v>
      </c>
      <c r="GF304">
        <v>0</v>
      </c>
      <c r="GG304">
        <v>-1</v>
      </c>
      <c r="GH304">
        <v>2.6666666666666665</v>
      </c>
      <c r="GI304">
        <v>-1</v>
      </c>
      <c r="GJ304">
        <v>2.6666666666666665</v>
      </c>
      <c r="GK304">
        <v>2.6666666666666665</v>
      </c>
      <c r="GL304">
        <v>1</v>
      </c>
      <c r="GM304">
        <v>-1</v>
      </c>
      <c r="GN304">
        <v>1.5</v>
      </c>
      <c r="GO304">
        <v>0.5</v>
      </c>
      <c r="GP304">
        <v>-1</v>
      </c>
      <c r="GQ304">
        <v>-1</v>
      </c>
      <c r="GR304">
        <v>-1</v>
      </c>
      <c r="GS304">
        <v>1.5</v>
      </c>
      <c r="GT304">
        <v>2.1666666666666665</v>
      </c>
      <c r="GU304">
        <v>2.6666666666666665</v>
      </c>
      <c r="GV304">
        <v>2.6666666666666665</v>
      </c>
      <c r="GW304">
        <v>2.6666666666666665</v>
      </c>
      <c r="GX304">
        <v>2.6666666666666665</v>
      </c>
      <c r="GY304">
        <v>2.6666666666666665</v>
      </c>
      <c r="GZ304">
        <v>1.5</v>
      </c>
      <c r="HA304">
        <v>2.5</v>
      </c>
      <c r="HB304">
        <v>0</v>
      </c>
      <c r="HC304">
        <v>1</v>
      </c>
      <c r="HD304">
        <v>2.6666666666666665</v>
      </c>
      <c r="HE304">
        <v>2.6666666666666665</v>
      </c>
      <c r="HF304">
        <v>2</v>
      </c>
      <c r="HG304">
        <v>2.6666666666666665</v>
      </c>
      <c r="HH304">
        <v>2.6666666666666665</v>
      </c>
      <c r="HI304">
        <v>1</v>
      </c>
      <c r="HJ304">
        <v>1</v>
      </c>
      <c r="HK304">
        <v>-1</v>
      </c>
      <c r="HL304">
        <v>-1</v>
      </c>
      <c r="HM304">
        <v>-1</v>
      </c>
      <c r="HN304">
        <v>-1</v>
      </c>
      <c r="HO304">
        <v>-1</v>
      </c>
      <c r="HP304">
        <v>-1</v>
      </c>
      <c r="HQ304">
        <v>-1</v>
      </c>
      <c r="HR304">
        <v>1.5</v>
      </c>
      <c r="HS304">
        <v>-1</v>
      </c>
      <c r="HT304">
        <v>2.6666666666666665</v>
      </c>
      <c r="HU304">
        <v>1.6666666666666667</v>
      </c>
      <c r="HV304">
        <v>2.6666666666666665</v>
      </c>
      <c r="HW304">
        <v>2.6666666666666665</v>
      </c>
      <c r="HX304">
        <v>2.6666666666666665</v>
      </c>
      <c r="HY304">
        <v>1.5</v>
      </c>
      <c r="HZ304">
        <v>1.5</v>
      </c>
      <c r="IA304">
        <v>1</v>
      </c>
      <c r="IB304">
        <v>-1</v>
      </c>
      <c r="IC304">
        <v>-1</v>
      </c>
      <c r="ID304">
        <v>-1</v>
      </c>
      <c r="IE304">
        <v>1.1666666666666667</v>
      </c>
      <c r="IF304">
        <v>-1</v>
      </c>
      <c r="IG304">
        <v>-1</v>
      </c>
      <c r="IH304">
        <v>-1</v>
      </c>
      <c r="II304">
        <v>1</v>
      </c>
      <c r="IJ304">
        <v>-1</v>
      </c>
      <c r="IK304">
        <v>-1</v>
      </c>
      <c r="IL304">
        <v>1</v>
      </c>
      <c r="IM304">
        <v>2.6666666666666665</v>
      </c>
      <c r="IN304">
        <v>2.6666666666666665</v>
      </c>
      <c r="IO304">
        <v>1</v>
      </c>
      <c r="IP304">
        <v>0</v>
      </c>
      <c r="IQ304">
        <v>2.6666666666666665</v>
      </c>
      <c r="IR304">
        <v>0</v>
      </c>
      <c r="IS304">
        <v>1</v>
      </c>
      <c r="IT304">
        <v>1</v>
      </c>
      <c r="IU304">
        <v>-1</v>
      </c>
      <c r="IV304">
        <v>2.1666666666666665</v>
      </c>
      <c r="IW304">
        <v>-1</v>
      </c>
      <c r="IX304">
        <v>-1</v>
      </c>
      <c r="IY304">
        <v>2.6666666666666665</v>
      </c>
      <c r="IZ304">
        <v>-1</v>
      </c>
      <c r="JA304">
        <v>-1</v>
      </c>
      <c r="JB304">
        <v>-1</v>
      </c>
      <c r="JC304">
        <v>-1</v>
      </c>
      <c r="JD304">
        <v>-1</v>
      </c>
      <c r="JE304">
        <v>-1</v>
      </c>
      <c r="JF304">
        <v>1</v>
      </c>
      <c r="JG304">
        <v>-1</v>
      </c>
      <c r="JH304">
        <v>1.1666666666666667</v>
      </c>
      <c r="JI304">
        <v>-1</v>
      </c>
      <c r="JJ304">
        <v>-1</v>
      </c>
      <c r="JK304">
        <v>-1</v>
      </c>
      <c r="JL304">
        <v>-1</v>
      </c>
      <c r="JM304">
        <v>1.5</v>
      </c>
      <c r="JN304">
        <v>-1</v>
      </c>
      <c r="JO304">
        <v>-1</v>
      </c>
      <c r="JP304">
        <v>1</v>
      </c>
      <c r="JQ304">
        <v>-1</v>
      </c>
      <c r="JR304">
        <v>2.5</v>
      </c>
      <c r="JS304">
        <v>1</v>
      </c>
      <c r="JT304">
        <v>2.6666666666666665</v>
      </c>
      <c r="JU304">
        <v>-1</v>
      </c>
      <c r="JV304">
        <v>1.5</v>
      </c>
      <c r="JW304">
        <v>-1</v>
      </c>
      <c r="JX304">
        <v>-1</v>
      </c>
      <c r="JY304">
        <v>-1</v>
      </c>
      <c r="JZ304">
        <v>1</v>
      </c>
      <c r="KA304">
        <v>1</v>
      </c>
      <c r="KB304">
        <v>-1</v>
      </c>
      <c r="KC304">
        <v>-1</v>
      </c>
      <c r="KD304">
        <v>-1</v>
      </c>
      <c r="KE304">
        <v>-1</v>
      </c>
      <c r="KF304">
        <v>-1</v>
      </c>
      <c r="KG304">
        <v>-1</v>
      </c>
      <c r="KH304">
        <v>-1</v>
      </c>
      <c r="KI304">
        <v>-1</v>
      </c>
      <c r="KJ304">
        <v>-1</v>
      </c>
      <c r="KK304">
        <v>-1</v>
      </c>
      <c r="KL304">
        <v>-1</v>
      </c>
      <c r="KM304">
        <v>-1</v>
      </c>
      <c r="KN304">
        <v>-1</v>
      </c>
      <c r="KO304">
        <v>-1</v>
      </c>
      <c r="KP304">
        <v>2.6666666666666665</v>
      </c>
      <c r="KQ304">
        <v>0.5</v>
      </c>
      <c r="KR304">
        <v>0</v>
      </c>
      <c r="KS304">
        <v>-1</v>
      </c>
      <c r="KT304">
        <v>-1</v>
      </c>
      <c r="KU304">
        <v>2.6666666666666665</v>
      </c>
      <c r="KV304">
        <v>2.6666666666666665</v>
      </c>
      <c r="KW304">
        <v>-1</v>
      </c>
      <c r="KX304">
        <v>2.1666666666666665</v>
      </c>
      <c r="KY304">
        <v>2.6666666666666665</v>
      </c>
      <c r="KZ304">
        <v>1</v>
      </c>
      <c r="LA304">
        <v>2.6666666666666665</v>
      </c>
      <c r="LB304">
        <v>-1</v>
      </c>
      <c r="LC304">
        <v>0</v>
      </c>
      <c r="LD304">
        <v>0</v>
      </c>
      <c r="LE304">
        <v>2</v>
      </c>
      <c r="LF304">
        <v>1</v>
      </c>
      <c r="LG304">
        <v>-1</v>
      </c>
      <c r="LH304">
        <v>2.6666666666666665</v>
      </c>
      <c r="LI304">
        <v>2.6666666666666665</v>
      </c>
      <c r="LJ304">
        <v>0</v>
      </c>
      <c r="LK304">
        <v>-1</v>
      </c>
      <c r="LL304">
        <v>2</v>
      </c>
      <c r="LM304">
        <v>2.5</v>
      </c>
      <c r="LN304">
        <v>0</v>
      </c>
      <c r="LO304">
        <v>0</v>
      </c>
      <c r="LP304">
        <v>1</v>
      </c>
      <c r="LQ304">
        <v>2</v>
      </c>
      <c r="LR304">
        <v>0.5</v>
      </c>
      <c r="LS304">
        <v>0</v>
      </c>
      <c r="LT304">
        <v>-1</v>
      </c>
    </row>
    <row r="305" spans="1:332" x14ac:dyDescent="0.35">
      <c r="A305" t="s">
        <v>1125</v>
      </c>
      <c r="B305">
        <v>2.9999999999999996</v>
      </c>
      <c r="C305">
        <v>3.1666666666666665</v>
      </c>
      <c r="D305">
        <v>3.4999999999999996</v>
      </c>
      <c r="E305">
        <v>1</v>
      </c>
      <c r="F305">
        <v>0</v>
      </c>
      <c r="G305">
        <v>0.5</v>
      </c>
      <c r="H305">
        <v>0</v>
      </c>
      <c r="I305">
        <v>3.4999999999999996</v>
      </c>
      <c r="J305">
        <v>1.6666666666666667</v>
      </c>
      <c r="K305">
        <v>-1</v>
      </c>
      <c r="L305">
        <v>3.1666666666666665</v>
      </c>
      <c r="M305">
        <v>3.333333333333333</v>
      </c>
      <c r="N305">
        <v>1.1666666666666667</v>
      </c>
      <c r="O305">
        <v>3.1666666666666665</v>
      </c>
      <c r="P305">
        <v>3.4999999999999996</v>
      </c>
      <c r="Q305">
        <v>1.5</v>
      </c>
      <c r="R305">
        <v>-1</v>
      </c>
      <c r="S305">
        <v>3.4999999999999996</v>
      </c>
      <c r="T305">
        <v>3.333333333333333</v>
      </c>
      <c r="U305">
        <v>3.4999999999999996</v>
      </c>
      <c r="V305">
        <v>2.6666666666666665</v>
      </c>
      <c r="W305">
        <v>2.6666666666666665</v>
      </c>
      <c r="X305">
        <v>0</v>
      </c>
      <c r="Y305">
        <v>3.4999999999999996</v>
      </c>
      <c r="Z305">
        <v>3.4999999999999996</v>
      </c>
      <c r="AA305">
        <v>3.4999999999999996</v>
      </c>
      <c r="AB305">
        <v>2.6666666666666665</v>
      </c>
      <c r="AC305">
        <v>2.6666666666666665</v>
      </c>
      <c r="AD305">
        <v>2.6666666666666665</v>
      </c>
      <c r="AE305">
        <v>1.6666666666666667</v>
      </c>
      <c r="AF305">
        <v>1</v>
      </c>
      <c r="AG305">
        <v>1.1666666666666667</v>
      </c>
      <c r="AH305">
        <v>-1</v>
      </c>
      <c r="AI305">
        <v>-1</v>
      </c>
      <c r="AJ305">
        <v>-1</v>
      </c>
      <c r="AK305">
        <v>-1</v>
      </c>
      <c r="AL305">
        <v>-1</v>
      </c>
      <c r="AM305">
        <v>-1</v>
      </c>
      <c r="AN305">
        <v>2.6666666666666665</v>
      </c>
      <c r="AO305">
        <v>-1</v>
      </c>
      <c r="AP305">
        <v>-1</v>
      </c>
      <c r="AQ305">
        <v>-1</v>
      </c>
      <c r="AR305">
        <v>1</v>
      </c>
      <c r="AS305">
        <v>-1</v>
      </c>
      <c r="AT305">
        <v>1.6666666666666667</v>
      </c>
      <c r="AU305">
        <v>1.6666666666666667</v>
      </c>
      <c r="AV305">
        <v>-1</v>
      </c>
      <c r="AW305">
        <v>0</v>
      </c>
      <c r="AX305">
        <v>1</v>
      </c>
      <c r="AY305">
        <v>-1</v>
      </c>
      <c r="AZ305">
        <v>-1</v>
      </c>
      <c r="BA305">
        <v>-1</v>
      </c>
      <c r="BB305">
        <v>-1</v>
      </c>
      <c r="BC305">
        <v>-1</v>
      </c>
      <c r="BD305">
        <v>1.6666666666666667</v>
      </c>
      <c r="BE305">
        <v>2.6666666666666665</v>
      </c>
      <c r="BF305">
        <v>-1</v>
      </c>
      <c r="BG305">
        <v>2.6666666666666665</v>
      </c>
      <c r="BH305">
        <v>2.6666666666666665</v>
      </c>
      <c r="BI305">
        <v>-1</v>
      </c>
      <c r="BJ305">
        <v>2.9999999999999996</v>
      </c>
      <c r="BK305">
        <v>-1</v>
      </c>
      <c r="BL305">
        <v>2</v>
      </c>
      <c r="BM305">
        <v>1</v>
      </c>
      <c r="BN305">
        <v>0</v>
      </c>
      <c r="BO305">
        <v>0</v>
      </c>
      <c r="BP305">
        <v>-1</v>
      </c>
      <c r="BQ305">
        <v>-1</v>
      </c>
      <c r="BR305">
        <v>2.166666666666667</v>
      </c>
      <c r="BS305">
        <v>1.5</v>
      </c>
      <c r="BT305">
        <v>3.1666666666666665</v>
      </c>
      <c r="BU305">
        <v>-1</v>
      </c>
      <c r="BV305">
        <v>1.1666666666666667</v>
      </c>
      <c r="BW305">
        <v>-1</v>
      </c>
      <c r="BX305">
        <v>-1</v>
      </c>
      <c r="BY305">
        <v>-1</v>
      </c>
      <c r="BZ305">
        <v>1.1666666666666667</v>
      </c>
      <c r="CA305">
        <v>0</v>
      </c>
      <c r="CB305">
        <v>2.833333333333333</v>
      </c>
      <c r="CC305">
        <v>-1</v>
      </c>
      <c r="CD305">
        <v>2.1666666666666665</v>
      </c>
      <c r="CE305">
        <v>1.1666666666666667</v>
      </c>
      <c r="CF305">
        <v>3.1666666666666665</v>
      </c>
      <c r="CG305">
        <v>1.1666666666666667</v>
      </c>
      <c r="CH305">
        <v>-1</v>
      </c>
      <c r="CI305">
        <v>-1</v>
      </c>
      <c r="CJ305">
        <v>0</v>
      </c>
      <c r="CK305">
        <v>-1</v>
      </c>
      <c r="CL305">
        <v>2.166666666666667</v>
      </c>
      <c r="CM305">
        <v>-1</v>
      </c>
      <c r="CN305">
        <v>-1</v>
      </c>
      <c r="CO305">
        <v>1.8333333333333335</v>
      </c>
      <c r="CP305">
        <v>-1</v>
      </c>
      <c r="CQ305">
        <v>0</v>
      </c>
      <c r="CR305">
        <v>3.1666666666666665</v>
      </c>
      <c r="CS305">
        <v>-1</v>
      </c>
      <c r="CT305">
        <v>-1</v>
      </c>
      <c r="CU305">
        <v>2.9999999999999996</v>
      </c>
      <c r="CV305">
        <v>0.66666666666666663</v>
      </c>
      <c r="CW305">
        <v>-1</v>
      </c>
      <c r="CX305">
        <v>-1</v>
      </c>
      <c r="CY305">
        <v>0</v>
      </c>
      <c r="CZ305">
        <v>-1</v>
      </c>
      <c r="DA305">
        <v>-1</v>
      </c>
      <c r="DB305">
        <v>1.5</v>
      </c>
      <c r="DC305">
        <v>-1</v>
      </c>
      <c r="DD305">
        <v>2.833333333333333</v>
      </c>
      <c r="DE305">
        <v>1.5</v>
      </c>
      <c r="DF305">
        <v>1.6666666666666667</v>
      </c>
      <c r="DG305">
        <v>-1</v>
      </c>
      <c r="DH305">
        <v>1.8333333333333335</v>
      </c>
      <c r="DI305">
        <v>1.1666666666666667</v>
      </c>
      <c r="DJ305">
        <v>-1</v>
      </c>
      <c r="DK305">
        <v>-1</v>
      </c>
      <c r="DL305">
        <v>1.8333333333333335</v>
      </c>
      <c r="DM305">
        <v>-1</v>
      </c>
      <c r="DN305">
        <v>-1</v>
      </c>
      <c r="DO305">
        <v>1.6666666666666667</v>
      </c>
      <c r="DP305">
        <v>0</v>
      </c>
      <c r="DQ305">
        <v>1</v>
      </c>
      <c r="DR305">
        <v>3.4999999999999996</v>
      </c>
      <c r="DS305">
        <v>2.9999999999999996</v>
      </c>
      <c r="DT305">
        <v>2.3333333333333335</v>
      </c>
      <c r="DU305">
        <v>0</v>
      </c>
      <c r="DV305">
        <v>0</v>
      </c>
      <c r="DW305">
        <v>2.6666666666666665</v>
      </c>
      <c r="DX305">
        <v>0</v>
      </c>
      <c r="DY305">
        <v>1.1666666666666667</v>
      </c>
      <c r="DZ305">
        <v>1.1666666666666667</v>
      </c>
      <c r="EA305">
        <v>2.6666666666666665</v>
      </c>
      <c r="EB305">
        <v>-1</v>
      </c>
      <c r="EC305">
        <v>2.6666666666666665</v>
      </c>
      <c r="ED305">
        <v>0.16666666666666666</v>
      </c>
      <c r="EE305">
        <v>-1</v>
      </c>
      <c r="EF305">
        <v>2.833333333333333</v>
      </c>
      <c r="EG305">
        <v>-1</v>
      </c>
      <c r="EH305">
        <v>2.6666666666666665</v>
      </c>
      <c r="EI305">
        <v>1</v>
      </c>
      <c r="EJ305">
        <v>-1</v>
      </c>
      <c r="EK305">
        <v>-1</v>
      </c>
      <c r="EL305">
        <v>2</v>
      </c>
      <c r="EM305">
        <v>1.5</v>
      </c>
      <c r="EN305">
        <v>-1</v>
      </c>
      <c r="EO305">
        <v>2.6666666666666665</v>
      </c>
      <c r="EP305">
        <v>2.833333333333333</v>
      </c>
      <c r="EQ305">
        <v>1.1666666666666667</v>
      </c>
      <c r="ER305">
        <v>-1</v>
      </c>
      <c r="ES305">
        <v>-1</v>
      </c>
      <c r="ET305">
        <v>-1</v>
      </c>
      <c r="EU305">
        <v>-1</v>
      </c>
      <c r="EV305">
        <v>-1</v>
      </c>
      <c r="EW305">
        <v>2.9999999999999996</v>
      </c>
      <c r="EX305">
        <v>2</v>
      </c>
      <c r="EY305">
        <v>2.9999999999999996</v>
      </c>
      <c r="EZ305">
        <v>2.6666666666666665</v>
      </c>
      <c r="FA305">
        <v>2</v>
      </c>
      <c r="FB305">
        <v>1</v>
      </c>
      <c r="FC305">
        <v>1.6666666666666667</v>
      </c>
      <c r="FD305">
        <v>1</v>
      </c>
      <c r="FE305">
        <v>3.4999999999999996</v>
      </c>
      <c r="FF305">
        <v>3.4999999999999996</v>
      </c>
      <c r="FG305">
        <v>2.9999999999999996</v>
      </c>
      <c r="FH305">
        <v>2</v>
      </c>
      <c r="FI305">
        <v>-1</v>
      </c>
      <c r="FJ305">
        <v>2</v>
      </c>
      <c r="FK305">
        <v>-1</v>
      </c>
      <c r="FL305">
        <v>1</v>
      </c>
      <c r="FM305">
        <v>-1</v>
      </c>
      <c r="FN305">
        <v>2.5</v>
      </c>
      <c r="FO305">
        <v>2</v>
      </c>
      <c r="FP305">
        <v>2</v>
      </c>
      <c r="FQ305">
        <v>2.5</v>
      </c>
      <c r="FR305">
        <v>2.5</v>
      </c>
      <c r="FS305">
        <v>2.5</v>
      </c>
      <c r="FT305">
        <v>2.5</v>
      </c>
      <c r="FU305">
        <v>0.5</v>
      </c>
      <c r="FV305">
        <v>0</v>
      </c>
      <c r="FW305">
        <v>2.6666666666666665</v>
      </c>
      <c r="FX305">
        <v>2.6666666666666665</v>
      </c>
      <c r="FY305">
        <v>1.6666666666666667</v>
      </c>
      <c r="FZ305">
        <v>0.16666666666666666</v>
      </c>
      <c r="GA305">
        <v>2.6666666666666665</v>
      </c>
      <c r="GB305">
        <v>3.4999999999999996</v>
      </c>
      <c r="GC305">
        <v>2</v>
      </c>
      <c r="GD305">
        <v>1</v>
      </c>
      <c r="GE305">
        <v>2</v>
      </c>
      <c r="GF305">
        <v>1.1666666666666667</v>
      </c>
      <c r="GG305">
        <v>1.1666666666666667</v>
      </c>
      <c r="GH305">
        <v>3.4999999999999996</v>
      </c>
      <c r="GI305">
        <v>1</v>
      </c>
      <c r="GJ305">
        <v>3.4999999999999996</v>
      </c>
      <c r="GK305">
        <v>3.4999999999999996</v>
      </c>
      <c r="GL305">
        <v>2.1666666666666665</v>
      </c>
      <c r="GM305">
        <v>1.5</v>
      </c>
      <c r="GN305">
        <v>3.333333333333333</v>
      </c>
      <c r="GO305">
        <v>2.166666666666667</v>
      </c>
      <c r="GP305">
        <v>2.166666666666667</v>
      </c>
      <c r="GQ305">
        <v>0.16666666666666666</v>
      </c>
      <c r="GR305">
        <v>-1</v>
      </c>
      <c r="GS305">
        <v>3.1666666666666665</v>
      </c>
      <c r="GT305">
        <v>2.4999999999999996</v>
      </c>
      <c r="GU305">
        <v>3.4999999999999996</v>
      </c>
      <c r="GV305">
        <v>3.4999999999999996</v>
      </c>
      <c r="GW305">
        <v>3.4999999999999996</v>
      </c>
      <c r="GX305">
        <v>3.4999999999999996</v>
      </c>
      <c r="GY305">
        <v>3.4999999999999996</v>
      </c>
      <c r="GZ305">
        <v>3.333333333333333</v>
      </c>
      <c r="HA305">
        <v>3.333333333333333</v>
      </c>
      <c r="HB305">
        <v>1</v>
      </c>
      <c r="HC305">
        <v>2.6666666666666665</v>
      </c>
      <c r="HD305">
        <v>3.4999999999999996</v>
      </c>
      <c r="HE305">
        <v>3.4999999999999996</v>
      </c>
      <c r="HF305">
        <v>2.833333333333333</v>
      </c>
      <c r="HG305">
        <v>3.4999999999999996</v>
      </c>
      <c r="HH305">
        <v>3.4999999999999996</v>
      </c>
      <c r="HI305">
        <v>2</v>
      </c>
      <c r="HJ305">
        <v>2.1666666666666665</v>
      </c>
      <c r="HK305">
        <v>-1</v>
      </c>
      <c r="HL305">
        <v>1.6666666666666667</v>
      </c>
      <c r="HM305">
        <v>-1</v>
      </c>
      <c r="HN305">
        <v>-1</v>
      </c>
      <c r="HO305">
        <v>-1</v>
      </c>
      <c r="HP305">
        <v>-1</v>
      </c>
      <c r="HQ305">
        <v>-1</v>
      </c>
      <c r="HR305">
        <v>3.333333333333333</v>
      </c>
      <c r="HS305">
        <v>-1</v>
      </c>
      <c r="HT305">
        <v>3.4999999999999996</v>
      </c>
      <c r="HU305">
        <v>3.4999999999999996</v>
      </c>
      <c r="HV305">
        <v>3.4999999999999996</v>
      </c>
      <c r="HW305">
        <v>3.4999999999999996</v>
      </c>
      <c r="HX305">
        <v>3.4999999999999996</v>
      </c>
      <c r="HY305">
        <v>3.333333333333333</v>
      </c>
      <c r="HZ305">
        <v>3.333333333333333</v>
      </c>
      <c r="IA305">
        <v>2.333333333333333</v>
      </c>
      <c r="IB305">
        <v>1.1666666666666667</v>
      </c>
      <c r="IC305">
        <v>-1</v>
      </c>
      <c r="ID305">
        <v>-1</v>
      </c>
      <c r="IE305">
        <v>2.9999999999999996</v>
      </c>
      <c r="IF305">
        <v>1.8333333333333335</v>
      </c>
      <c r="IG305">
        <v>-1</v>
      </c>
      <c r="IH305">
        <v>1</v>
      </c>
      <c r="II305">
        <v>2.6666666666666665</v>
      </c>
      <c r="IJ305">
        <v>1.1666666666666667</v>
      </c>
      <c r="IK305">
        <v>1</v>
      </c>
      <c r="IL305">
        <v>2</v>
      </c>
      <c r="IM305">
        <v>3.4999999999999996</v>
      </c>
      <c r="IN305">
        <v>3.4999999999999996</v>
      </c>
      <c r="IO305">
        <v>2.6666666666666665</v>
      </c>
      <c r="IP305">
        <v>1</v>
      </c>
      <c r="IQ305">
        <v>3.4999999999999996</v>
      </c>
      <c r="IR305">
        <v>1</v>
      </c>
      <c r="IS305">
        <v>2.833333333333333</v>
      </c>
      <c r="IT305">
        <v>2.6666666666666665</v>
      </c>
      <c r="IU305">
        <v>1</v>
      </c>
      <c r="IV305">
        <v>2.9999999999999996</v>
      </c>
      <c r="IW305">
        <v>1.6666666666666667</v>
      </c>
      <c r="IX305">
        <v>-1</v>
      </c>
      <c r="IY305">
        <v>3.4999999999999996</v>
      </c>
      <c r="IZ305">
        <v>0</v>
      </c>
      <c r="JA305">
        <v>-1</v>
      </c>
      <c r="JB305">
        <v>-1</v>
      </c>
      <c r="JC305">
        <v>-1</v>
      </c>
      <c r="JD305">
        <v>1.5</v>
      </c>
      <c r="JE305">
        <v>-1</v>
      </c>
      <c r="JF305">
        <v>2.1666666666666665</v>
      </c>
      <c r="JG305">
        <v>-1</v>
      </c>
      <c r="JH305">
        <v>2.4999999999999996</v>
      </c>
      <c r="JI305">
        <v>-1</v>
      </c>
      <c r="JJ305">
        <v>-1</v>
      </c>
      <c r="JK305">
        <v>-1</v>
      </c>
      <c r="JL305">
        <v>1.6666666666666667</v>
      </c>
      <c r="JM305">
        <v>3.333333333333333</v>
      </c>
      <c r="JN305">
        <v>1.5</v>
      </c>
      <c r="JO305">
        <v>-1</v>
      </c>
      <c r="JP305">
        <v>2.5</v>
      </c>
      <c r="JQ305">
        <v>1.1666666666666667</v>
      </c>
      <c r="JR305">
        <v>3.1666666666666665</v>
      </c>
      <c r="JS305">
        <v>2.1666666666666665</v>
      </c>
      <c r="JT305">
        <v>3.4999999999999996</v>
      </c>
      <c r="JU305">
        <v>1</v>
      </c>
      <c r="JV305">
        <v>3.1666666666666665</v>
      </c>
      <c r="JW305">
        <v>-1</v>
      </c>
      <c r="JX305">
        <v>0</v>
      </c>
      <c r="JY305">
        <v>-1</v>
      </c>
      <c r="JZ305">
        <v>2.833333333333333</v>
      </c>
      <c r="KA305">
        <v>2.5</v>
      </c>
      <c r="KB305">
        <v>1</v>
      </c>
      <c r="KC305">
        <v>-1</v>
      </c>
      <c r="KD305">
        <v>0</v>
      </c>
      <c r="KE305">
        <v>1.6666666666666667</v>
      </c>
      <c r="KF305">
        <v>1</v>
      </c>
      <c r="KG305">
        <v>-1</v>
      </c>
      <c r="KH305">
        <v>-1</v>
      </c>
      <c r="KI305">
        <v>0.5</v>
      </c>
      <c r="KJ305">
        <v>-1</v>
      </c>
      <c r="KK305">
        <v>0.16666666666666666</v>
      </c>
      <c r="KL305">
        <v>-1</v>
      </c>
      <c r="KM305">
        <v>0</v>
      </c>
      <c r="KN305">
        <v>0.5</v>
      </c>
      <c r="KO305">
        <v>-1</v>
      </c>
      <c r="KP305">
        <v>3.4999999999999996</v>
      </c>
      <c r="KQ305">
        <v>2.3333333333333335</v>
      </c>
      <c r="KR305">
        <v>1.8333333333333335</v>
      </c>
      <c r="KS305">
        <v>0</v>
      </c>
      <c r="KT305">
        <v>-1</v>
      </c>
      <c r="KU305">
        <v>3.4999999999999996</v>
      </c>
      <c r="KV305">
        <v>3.4999999999999996</v>
      </c>
      <c r="KW305">
        <v>-1</v>
      </c>
      <c r="KX305">
        <v>2.4999999999999996</v>
      </c>
      <c r="KY305">
        <v>3.4999999999999996</v>
      </c>
      <c r="KZ305">
        <v>2.6666666666666665</v>
      </c>
      <c r="LA305">
        <v>3.4999999999999996</v>
      </c>
      <c r="LB305">
        <v>-1</v>
      </c>
      <c r="LC305">
        <v>1.1666666666666667</v>
      </c>
      <c r="LD305">
        <v>1.1666666666666667</v>
      </c>
      <c r="LE305">
        <v>2.6666666666666665</v>
      </c>
      <c r="LF305">
        <v>2.6666666666666665</v>
      </c>
      <c r="LG305">
        <v>-1</v>
      </c>
      <c r="LH305">
        <v>3.4999999999999996</v>
      </c>
      <c r="LI305">
        <v>3.4999999999999996</v>
      </c>
      <c r="LJ305">
        <v>1.6666666666666667</v>
      </c>
      <c r="LK305">
        <v>-1</v>
      </c>
      <c r="LL305">
        <v>2.333333333333333</v>
      </c>
      <c r="LM305">
        <v>3.333333333333333</v>
      </c>
      <c r="LN305">
        <v>1.1666666666666667</v>
      </c>
      <c r="LO305">
        <v>1</v>
      </c>
      <c r="LP305">
        <v>2.1666666666666665</v>
      </c>
      <c r="LQ305">
        <v>2.1666666666666665</v>
      </c>
      <c r="LR305">
        <v>2.166666666666667</v>
      </c>
      <c r="LS305">
        <v>1</v>
      </c>
      <c r="LT305">
        <v>-1</v>
      </c>
    </row>
    <row r="306" spans="1:332" x14ac:dyDescent="0.35">
      <c r="A306" t="s">
        <v>1126</v>
      </c>
      <c r="B306">
        <v>2.9999999999999996</v>
      </c>
      <c r="C306">
        <v>3.4999999999999996</v>
      </c>
      <c r="D306">
        <v>3.4999999999999996</v>
      </c>
      <c r="E306">
        <v>2.4999999999999996</v>
      </c>
      <c r="F306">
        <v>1.5000000000000002</v>
      </c>
      <c r="G306">
        <v>2</v>
      </c>
      <c r="H306">
        <v>1.5000000000000002</v>
      </c>
      <c r="I306">
        <v>3.4999999999999996</v>
      </c>
      <c r="J306">
        <v>2.9999999999999996</v>
      </c>
      <c r="K306">
        <v>0</v>
      </c>
      <c r="L306">
        <v>3.4999999999999996</v>
      </c>
      <c r="M306">
        <v>3.4999999999999996</v>
      </c>
      <c r="N306">
        <v>2.4999999999999996</v>
      </c>
      <c r="O306">
        <v>3.4999999999999996</v>
      </c>
      <c r="P306">
        <v>3.4999999999999996</v>
      </c>
      <c r="Q306">
        <v>2.9999999999999996</v>
      </c>
      <c r="R306">
        <v>1.5000000000000002</v>
      </c>
      <c r="S306">
        <v>3.4999999999999996</v>
      </c>
      <c r="T306">
        <v>3.4999999999999996</v>
      </c>
      <c r="U306">
        <v>3.4999999999999996</v>
      </c>
      <c r="V306">
        <v>2.9999999999999996</v>
      </c>
      <c r="W306">
        <v>2.9999999999999996</v>
      </c>
      <c r="X306">
        <v>1</v>
      </c>
      <c r="Y306">
        <v>3.4999999999999996</v>
      </c>
      <c r="Z306">
        <v>3.4999999999999996</v>
      </c>
      <c r="AA306">
        <v>3.4999999999999996</v>
      </c>
      <c r="AB306">
        <v>2.9999999999999996</v>
      </c>
      <c r="AC306">
        <v>2.9999999999999996</v>
      </c>
      <c r="AD306">
        <v>2.9999999999999996</v>
      </c>
      <c r="AE306">
        <v>2.9999999999999996</v>
      </c>
      <c r="AF306">
        <v>2.4999999999999996</v>
      </c>
      <c r="AG306">
        <v>2.4999999999999996</v>
      </c>
      <c r="AH306">
        <v>0.5</v>
      </c>
      <c r="AI306">
        <v>1.5000000000000002</v>
      </c>
      <c r="AJ306">
        <v>1.5000000000000002</v>
      </c>
      <c r="AK306">
        <v>0.5</v>
      </c>
      <c r="AL306">
        <v>1.5</v>
      </c>
      <c r="AM306">
        <v>0.5</v>
      </c>
      <c r="AN306">
        <v>2.9999999999999996</v>
      </c>
      <c r="AO306">
        <v>0</v>
      </c>
      <c r="AP306">
        <v>0</v>
      </c>
      <c r="AQ306">
        <v>0</v>
      </c>
      <c r="AR306">
        <v>2.4999999999999996</v>
      </c>
      <c r="AS306">
        <v>0.5</v>
      </c>
      <c r="AT306">
        <v>2.9999999999999996</v>
      </c>
      <c r="AU306">
        <v>2.9999999999999996</v>
      </c>
      <c r="AV306">
        <v>0</v>
      </c>
      <c r="AW306">
        <v>1.5000000000000002</v>
      </c>
      <c r="AX306">
        <v>2.4999999999999996</v>
      </c>
      <c r="AY306">
        <v>0.33333333333333331</v>
      </c>
      <c r="AZ306">
        <v>0.16666666666666666</v>
      </c>
      <c r="BA306">
        <v>0.16666666666666666</v>
      </c>
      <c r="BB306">
        <v>0</v>
      </c>
      <c r="BC306">
        <v>-1</v>
      </c>
      <c r="BD306">
        <v>2.9999999999999996</v>
      </c>
      <c r="BE306">
        <v>2.9999999999999996</v>
      </c>
      <c r="BF306">
        <v>0.5</v>
      </c>
      <c r="BG306">
        <v>2.9999999999999996</v>
      </c>
      <c r="BH306">
        <v>2.9999999999999996</v>
      </c>
      <c r="BI306">
        <v>0</v>
      </c>
      <c r="BJ306">
        <v>2.9999999999999996</v>
      </c>
      <c r="BK306">
        <v>1.5000000000000002</v>
      </c>
      <c r="BL306">
        <v>3.4999999999999996</v>
      </c>
      <c r="BM306">
        <v>2.4999999999999996</v>
      </c>
      <c r="BN306">
        <v>1.5000000000000002</v>
      </c>
      <c r="BO306">
        <v>1.5000000000000002</v>
      </c>
      <c r="BP306">
        <v>0.5</v>
      </c>
      <c r="BQ306">
        <v>-1</v>
      </c>
      <c r="BR306">
        <v>3.4999999999999996</v>
      </c>
      <c r="BS306">
        <v>2.9999999999999996</v>
      </c>
      <c r="BT306">
        <v>3.4999999999999996</v>
      </c>
      <c r="BU306">
        <v>0.5</v>
      </c>
      <c r="BV306">
        <v>2.4999999999999996</v>
      </c>
      <c r="BW306">
        <v>0.5</v>
      </c>
      <c r="BX306">
        <v>0</v>
      </c>
      <c r="BY306">
        <v>0</v>
      </c>
      <c r="BZ306">
        <v>2.4999999999999996</v>
      </c>
      <c r="CA306">
        <v>1.3333333333333335</v>
      </c>
      <c r="CB306">
        <v>2.9999999999999996</v>
      </c>
      <c r="CC306">
        <v>1.5000000000000002</v>
      </c>
      <c r="CD306">
        <v>2.4999999999999996</v>
      </c>
      <c r="CE306">
        <v>2.4999999999999996</v>
      </c>
      <c r="CF306">
        <v>3.4999999999999996</v>
      </c>
      <c r="CG306">
        <v>2.4999999999999996</v>
      </c>
      <c r="CH306">
        <v>1.3333333333333335</v>
      </c>
      <c r="CI306">
        <v>1.5000000000000002</v>
      </c>
      <c r="CJ306">
        <v>1.5000000000000002</v>
      </c>
      <c r="CK306">
        <v>0</v>
      </c>
      <c r="CL306">
        <v>3.4999999999999996</v>
      </c>
      <c r="CM306">
        <v>0</v>
      </c>
      <c r="CN306">
        <v>0</v>
      </c>
      <c r="CO306">
        <v>2.9999999999999996</v>
      </c>
      <c r="CP306">
        <v>1</v>
      </c>
      <c r="CQ306">
        <v>1.5000000000000002</v>
      </c>
      <c r="CR306">
        <v>3.4999999999999996</v>
      </c>
      <c r="CS306">
        <v>0.33333333333333331</v>
      </c>
      <c r="CT306">
        <v>0.5</v>
      </c>
      <c r="CU306">
        <v>2.9999999999999996</v>
      </c>
      <c r="CV306">
        <v>2</v>
      </c>
      <c r="CW306">
        <v>0</v>
      </c>
      <c r="CX306">
        <v>0</v>
      </c>
      <c r="CY306">
        <v>1</v>
      </c>
      <c r="CZ306">
        <v>0.16666666666666666</v>
      </c>
      <c r="DA306">
        <v>0.5</v>
      </c>
      <c r="DB306">
        <v>2.9999999999999996</v>
      </c>
      <c r="DC306">
        <v>1.5000000000000002</v>
      </c>
      <c r="DD306">
        <v>2.9999999999999996</v>
      </c>
      <c r="DE306">
        <v>2.9999999999999996</v>
      </c>
      <c r="DF306">
        <v>2.9999999999999996</v>
      </c>
      <c r="DG306">
        <v>0</v>
      </c>
      <c r="DH306">
        <v>2.9999999999999996</v>
      </c>
      <c r="DI306">
        <v>2.4999999999999996</v>
      </c>
      <c r="DJ306">
        <v>0</v>
      </c>
      <c r="DK306">
        <v>0.16666666666666666</v>
      </c>
      <c r="DL306">
        <v>2.9999999999999996</v>
      </c>
      <c r="DM306">
        <v>1.5000000000000002</v>
      </c>
      <c r="DN306">
        <v>1.5000000000000002</v>
      </c>
      <c r="DO306">
        <v>2.9999999999999996</v>
      </c>
      <c r="DP306">
        <v>1.5000000000000002</v>
      </c>
      <c r="DQ306">
        <v>2.4999999999999996</v>
      </c>
      <c r="DR306">
        <v>3.4999999999999996</v>
      </c>
      <c r="DS306">
        <v>2.9999999999999996</v>
      </c>
      <c r="DT306">
        <v>3.4999999999999996</v>
      </c>
      <c r="DU306">
        <v>1.3333333333333335</v>
      </c>
      <c r="DV306">
        <v>1.5000000000000002</v>
      </c>
      <c r="DW306">
        <v>2.9999999999999996</v>
      </c>
      <c r="DX306">
        <v>1.3333333333333335</v>
      </c>
      <c r="DY306">
        <v>2.4999999999999996</v>
      </c>
      <c r="DZ306">
        <v>2.4999999999999996</v>
      </c>
      <c r="EA306">
        <v>2.9999999999999996</v>
      </c>
      <c r="EB306">
        <v>-1</v>
      </c>
      <c r="EC306">
        <v>2.9999999999999996</v>
      </c>
      <c r="ED306">
        <v>1.5000000000000002</v>
      </c>
      <c r="EE306">
        <v>2</v>
      </c>
      <c r="EF306">
        <v>2.9999999999999996</v>
      </c>
      <c r="EG306">
        <v>1.5000000000000002</v>
      </c>
      <c r="EH306">
        <v>2.9999999999999996</v>
      </c>
      <c r="EI306">
        <v>2.4999999999999996</v>
      </c>
      <c r="EJ306">
        <v>1.5000000000000002</v>
      </c>
      <c r="EK306">
        <v>0.16666666666666666</v>
      </c>
      <c r="EL306">
        <v>2.333333333333333</v>
      </c>
      <c r="EM306">
        <v>2.9999999999999996</v>
      </c>
      <c r="EN306">
        <v>0.16666666666666666</v>
      </c>
      <c r="EO306">
        <v>2.9999999999999996</v>
      </c>
      <c r="EP306">
        <v>2.9999999999999996</v>
      </c>
      <c r="EQ306">
        <v>2.4999999999999996</v>
      </c>
      <c r="ER306">
        <v>0</v>
      </c>
      <c r="ES306">
        <v>0.5</v>
      </c>
      <c r="ET306">
        <v>0</v>
      </c>
      <c r="EU306">
        <v>0</v>
      </c>
      <c r="EV306">
        <v>0</v>
      </c>
      <c r="EW306">
        <v>2.9999999999999996</v>
      </c>
      <c r="EX306">
        <v>2.4999999999999996</v>
      </c>
      <c r="EY306">
        <v>2.9999999999999996</v>
      </c>
      <c r="EZ306">
        <v>2.9999999999999996</v>
      </c>
      <c r="FA306">
        <v>2.4999999999999996</v>
      </c>
      <c r="FB306">
        <v>2.4999999999999996</v>
      </c>
      <c r="FC306">
        <v>2.9999999999999996</v>
      </c>
      <c r="FD306">
        <v>2.4999999999999996</v>
      </c>
      <c r="FE306">
        <v>3.4999999999999996</v>
      </c>
      <c r="FF306">
        <v>3.4999999999999996</v>
      </c>
      <c r="FG306">
        <v>2.9999999999999996</v>
      </c>
      <c r="FH306">
        <v>2.333333333333333</v>
      </c>
      <c r="FI306">
        <v>-1</v>
      </c>
      <c r="FJ306">
        <v>2.4999999999999996</v>
      </c>
      <c r="FK306">
        <v>1.3333333333333335</v>
      </c>
      <c r="FL306">
        <v>2.4999999999999996</v>
      </c>
      <c r="FM306">
        <v>1.5000000000000002</v>
      </c>
      <c r="FN306">
        <v>2.9999999999999996</v>
      </c>
      <c r="FO306">
        <v>2.333333333333333</v>
      </c>
      <c r="FP306">
        <v>2.4999999999999996</v>
      </c>
      <c r="FQ306">
        <v>2.9999999999999996</v>
      </c>
      <c r="FR306">
        <v>2.9999999999999996</v>
      </c>
      <c r="FS306">
        <v>2.9999999999999996</v>
      </c>
      <c r="FT306">
        <v>2.9999999999999996</v>
      </c>
      <c r="FU306">
        <v>2</v>
      </c>
      <c r="FV306">
        <v>1.5000000000000002</v>
      </c>
      <c r="FW306">
        <v>2.9999999999999996</v>
      </c>
      <c r="FX306">
        <v>2.9999999999999996</v>
      </c>
      <c r="FY306">
        <v>2.9999999999999996</v>
      </c>
      <c r="FZ306">
        <v>1.5000000000000002</v>
      </c>
      <c r="GA306">
        <v>2.9999999999999996</v>
      </c>
      <c r="GB306">
        <v>3.4999999999999996</v>
      </c>
      <c r="GC306">
        <v>2.4999999999999996</v>
      </c>
      <c r="GD306">
        <v>2.4999999999999996</v>
      </c>
      <c r="GE306">
        <v>2.4999999999999996</v>
      </c>
      <c r="GF306">
        <v>2.4999999999999996</v>
      </c>
      <c r="GG306">
        <v>2.4999999999999996</v>
      </c>
      <c r="GH306">
        <v>3.4999999999999996</v>
      </c>
      <c r="GI306">
        <v>2.4999999999999996</v>
      </c>
      <c r="GJ306">
        <v>3.4999999999999996</v>
      </c>
      <c r="GK306">
        <v>3.4999999999999996</v>
      </c>
      <c r="GL306">
        <v>2.4999999999999996</v>
      </c>
      <c r="GM306">
        <v>2.9999999999999996</v>
      </c>
      <c r="GN306">
        <v>3.4999999999999996</v>
      </c>
      <c r="GO306">
        <v>3.4999999999999996</v>
      </c>
      <c r="GP306">
        <v>3.4999999999999996</v>
      </c>
      <c r="GQ306">
        <v>1.5000000000000002</v>
      </c>
      <c r="GR306">
        <v>0</v>
      </c>
      <c r="GS306">
        <v>3.4999999999999996</v>
      </c>
      <c r="GT306">
        <v>2.4999999999999996</v>
      </c>
      <c r="GU306">
        <v>3.4999999999999996</v>
      </c>
      <c r="GV306">
        <v>3.4999999999999996</v>
      </c>
      <c r="GW306">
        <v>3.4999999999999996</v>
      </c>
      <c r="GX306">
        <v>3.4999999999999996</v>
      </c>
      <c r="GY306">
        <v>3.4999999999999996</v>
      </c>
      <c r="GZ306">
        <v>3.4999999999999996</v>
      </c>
      <c r="HA306">
        <v>3.4999999999999996</v>
      </c>
      <c r="HB306">
        <v>2.4999999999999996</v>
      </c>
      <c r="HC306">
        <v>2.9999999999999996</v>
      </c>
      <c r="HD306">
        <v>3.4999999999999996</v>
      </c>
      <c r="HE306">
        <v>3.4999999999999996</v>
      </c>
      <c r="HF306">
        <v>2.9999999999999996</v>
      </c>
      <c r="HG306">
        <v>3.4999999999999996</v>
      </c>
      <c r="HH306">
        <v>3.4999999999999996</v>
      </c>
      <c r="HI306">
        <v>2.4999999999999996</v>
      </c>
      <c r="HJ306">
        <v>2.4999999999999996</v>
      </c>
      <c r="HK306">
        <v>0</v>
      </c>
      <c r="HL306">
        <v>2.9999999999999996</v>
      </c>
      <c r="HM306">
        <v>0</v>
      </c>
      <c r="HN306">
        <v>1.5000000000000002</v>
      </c>
      <c r="HO306">
        <v>1.5000000000000002</v>
      </c>
      <c r="HP306">
        <v>0</v>
      </c>
      <c r="HQ306">
        <v>1.3333333333333335</v>
      </c>
      <c r="HR306">
        <v>3.4999999999999996</v>
      </c>
      <c r="HS306">
        <v>1</v>
      </c>
      <c r="HT306">
        <v>3.4999999999999996</v>
      </c>
      <c r="HU306">
        <v>3.4999999999999996</v>
      </c>
      <c r="HV306">
        <v>3.4999999999999996</v>
      </c>
      <c r="HW306">
        <v>3.4999999999999996</v>
      </c>
      <c r="HX306">
        <v>3.4999999999999996</v>
      </c>
      <c r="HY306">
        <v>3.4999999999999996</v>
      </c>
      <c r="HZ306">
        <v>3.4999999999999996</v>
      </c>
      <c r="IA306">
        <v>2.4999999999999996</v>
      </c>
      <c r="IB306">
        <v>2.4999999999999996</v>
      </c>
      <c r="IC306">
        <v>2</v>
      </c>
      <c r="ID306">
        <v>0</v>
      </c>
      <c r="IE306">
        <v>2.9999999999999996</v>
      </c>
      <c r="IF306">
        <v>2.9999999999999996</v>
      </c>
      <c r="IG306">
        <v>2</v>
      </c>
      <c r="IH306">
        <v>2.4999999999999996</v>
      </c>
      <c r="II306">
        <v>2.9999999999999996</v>
      </c>
      <c r="IJ306">
        <v>2.4999999999999996</v>
      </c>
      <c r="IK306">
        <v>2.4999999999999996</v>
      </c>
      <c r="IL306">
        <v>2.4999999999999996</v>
      </c>
      <c r="IM306">
        <v>3.4999999999999996</v>
      </c>
      <c r="IN306">
        <v>3.4999999999999996</v>
      </c>
      <c r="IO306">
        <v>2.9999999999999996</v>
      </c>
      <c r="IP306">
        <v>2.4999999999999996</v>
      </c>
      <c r="IQ306">
        <v>3.4999999999999996</v>
      </c>
      <c r="IR306">
        <v>2.4999999999999996</v>
      </c>
      <c r="IS306">
        <v>2.9999999999999996</v>
      </c>
      <c r="IT306">
        <v>2.9999999999999996</v>
      </c>
      <c r="IU306">
        <v>2.4999999999999996</v>
      </c>
      <c r="IV306">
        <v>2.9999999999999996</v>
      </c>
      <c r="IW306">
        <v>2.9999999999999996</v>
      </c>
      <c r="IX306">
        <v>1.5000000000000002</v>
      </c>
      <c r="IY306">
        <v>3.4999999999999996</v>
      </c>
      <c r="IZ306">
        <v>1.5000000000000002</v>
      </c>
      <c r="JA306">
        <v>0</v>
      </c>
      <c r="JB306">
        <v>1.5000000000000002</v>
      </c>
      <c r="JC306">
        <v>2</v>
      </c>
      <c r="JD306">
        <v>2.9999999999999996</v>
      </c>
      <c r="JE306">
        <v>1.5000000000000002</v>
      </c>
      <c r="JF306">
        <v>2.4999999999999996</v>
      </c>
      <c r="JG306">
        <v>1</v>
      </c>
      <c r="JH306">
        <v>2.4999999999999996</v>
      </c>
      <c r="JI306">
        <v>1.3333333333333335</v>
      </c>
      <c r="JJ306">
        <v>1.5000000000000002</v>
      </c>
      <c r="JK306">
        <v>0</v>
      </c>
      <c r="JL306">
        <v>2.9999999999999996</v>
      </c>
      <c r="JM306">
        <v>3.4999999999999996</v>
      </c>
      <c r="JN306">
        <v>2.9999999999999996</v>
      </c>
      <c r="JO306">
        <v>0</v>
      </c>
      <c r="JP306">
        <v>2.9999999999999996</v>
      </c>
      <c r="JQ306">
        <v>2.4999999999999996</v>
      </c>
      <c r="JR306">
        <v>3.4999999999999996</v>
      </c>
      <c r="JS306">
        <v>2.4999999999999996</v>
      </c>
      <c r="JT306">
        <v>3.4999999999999996</v>
      </c>
      <c r="JU306">
        <v>2.4999999999999996</v>
      </c>
      <c r="JV306">
        <v>3.4999999999999996</v>
      </c>
      <c r="JW306">
        <v>1</v>
      </c>
      <c r="JX306">
        <v>1</v>
      </c>
      <c r="JY306">
        <v>0.5</v>
      </c>
      <c r="JZ306">
        <v>2.9999999999999996</v>
      </c>
      <c r="KA306">
        <v>2.9999999999999996</v>
      </c>
      <c r="KB306">
        <v>2.4999999999999996</v>
      </c>
      <c r="KC306">
        <v>1</v>
      </c>
      <c r="KD306">
        <v>1.5000000000000002</v>
      </c>
      <c r="KE306">
        <v>2.9999999999999996</v>
      </c>
      <c r="KF306">
        <v>2.4999999999999996</v>
      </c>
      <c r="KG306">
        <v>1</v>
      </c>
      <c r="KH306">
        <v>1.5000000000000002</v>
      </c>
      <c r="KI306">
        <v>2</v>
      </c>
      <c r="KJ306">
        <v>1.5000000000000002</v>
      </c>
      <c r="KK306">
        <v>1.5000000000000002</v>
      </c>
      <c r="KL306">
        <v>1.5000000000000002</v>
      </c>
      <c r="KM306">
        <v>1.5000000000000002</v>
      </c>
      <c r="KN306">
        <v>2</v>
      </c>
      <c r="KO306">
        <v>0</v>
      </c>
      <c r="KP306">
        <v>3.4999999999999996</v>
      </c>
      <c r="KQ306">
        <v>3.4999999999999996</v>
      </c>
      <c r="KR306">
        <v>2.9999999999999996</v>
      </c>
      <c r="KS306">
        <v>1.5000000000000002</v>
      </c>
      <c r="KT306">
        <v>0</v>
      </c>
      <c r="KU306">
        <v>3.4999999999999996</v>
      </c>
      <c r="KV306">
        <v>3.4999999999999996</v>
      </c>
      <c r="KW306">
        <v>0</v>
      </c>
      <c r="KX306">
        <v>2.4999999999999996</v>
      </c>
      <c r="KY306">
        <v>3.4999999999999996</v>
      </c>
      <c r="KZ306">
        <v>2.9999999999999996</v>
      </c>
      <c r="LA306">
        <v>3.4999999999999996</v>
      </c>
      <c r="LB306">
        <v>0.5</v>
      </c>
      <c r="LC306">
        <v>2.4999999999999996</v>
      </c>
      <c r="LD306">
        <v>2.4999999999999996</v>
      </c>
      <c r="LE306">
        <v>2.9999999999999996</v>
      </c>
      <c r="LF306">
        <v>2.9999999999999996</v>
      </c>
      <c r="LG306">
        <v>0.5</v>
      </c>
      <c r="LH306">
        <v>3.4999999999999996</v>
      </c>
      <c r="LI306">
        <v>3.4999999999999996</v>
      </c>
      <c r="LJ306">
        <v>2.9999999999999996</v>
      </c>
      <c r="LK306">
        <v>0.5</v>
      </c>
      <c r="LL306">
        <v>2.4999999999999996</v>
      </c>
      <c r="LM306">
        <v>3.4999999999999996</v>
      </c>
      <c r="LN306">
        <v>2.4999999999999996</v>
      </c>
      <c r="LO306">
        <v>2.4999999999999996</v>
      </c>
      <c r="LP306">
        <v>2.4999999999999996</v>
      </c>
      <c r="LQ306">
        <v>2.4999999999999996</v>
      </c>
      <c r="LR306">
        <v>3.4999999999999996</v>
      </c>
      <c r="LS306">
        <v>2.4999999999999996</v>
      </c>
      <c r="LT306">
        <v>0</v>
      </c>
    </row>
    <row r="307" spans="1:332" x14ac:dyDescent="0.35">
      <c r="A307" t="s">
        <v>192</v>
      </c>
      <c r="B307">
        <v>-1</v>
      </c>
      <c r="C307">
        <v>-1</v>
      </c>
      <c r="D307">
        <v>0</v>
      </c>
      <c r="E307">
        <v>-1</v>
      </c>
      <c r="F307">
        <v>-1</v>
      </c>
      <c r="G307">
        <v>-1</v>
      </c>
      <c r="H307">
        <v>-1</v>
      </c>
      <c r="I307">
        <v>0</v>
      </c>
      <c r="J307">
        <v>-1</v>
      </c>
      <c r="K307">
        <v>-1</v>
      </c>
      <c r="L307">
        <v>0</v>
      </c>
      <c r="M307">
        <v>-1</v>
      </c>
      <c r="N307">
        <v>-1</v>
      </c>
      <c r="O307">
        <v>0</v>
      </c>
      <c r="P307">
        <v>0</v>
      </c>
      <c r="Q307">
        <v>-1</v>
      </c>
      <c r="R307">
        <v>-1</v>
      </c>
      <c r="S307">
        <v>0</v>
      </c>
      <c r="T307">
        <v>0</v>
      </c>
      <c r="U307">
        <v>0</v>
      </c>
      <c r="V307">
        <v>-1</v>
      </c>
      <c r="W307">
        <v>-1</v>
      </c>
      <c r="X307">
        <v>-1</v>
      </c>
      <c r="Y307">
        <v>0</v>
      </c>
      <c r="Z307">
        <v>0</v>
      </c>
      <c r="AA307">
        <v>0</v>
      </c>
      <c r="AB307">
        <v>-1</v>
      </c>
      <c r="AC307">
        <v>-1</v>
      </c>
      <c r="AD307">
        <v>-1</v>
      </c>
      <c r="AE307">
        <v>-1</v>
      </c>
      <c r="AF307">
        <v>-1</v>
      </c>
      <c r="AG307">
        <v>-1</v>
      </c>
      <c r="AH307">
        <v>-1</v>
      </c>
      <c r="AI307">
        <v>-1</v>
      </c>
      <c r="AJ307">
        <v>-1</v>
      </c>
      <c r="AK307">
        <v>-1</v>
      </c>
      <c r="AL307">
        <v>-1</v>
      </c>
      <c r="AM307">
        <v>-1</v>
      </c>
      <c r="AN307">
        <v>-1</v>
      </c>
      <c r="AO307">
        <v>-1</v>
      </c>
      <c r="AP307">
        <v>-1</v>
      </c>
      <c r="AQ307">
        <v>-1</v>
      </c>
      <c r="AR307">
        <v>-1</v>
      </c>
      <c r="AS307">
        <v>-1</v>
      </c>
      <c r="AT307">
        <v>-1</v>
      </c>
      <c r="AU307">
        <v>-1</v>
      </c>
      <c r="AV307">
        <v>-1</v>
      </c>
      <c r="AW307">
        <v>-1</v>
      </c>
      <c r="AX307">
        <v>-1</v>
      </c>
      <c r="AY307">
        <v>-1</v>
      </c>
      <c r="AZ307">
        <v>-1</v>
      </c>
      <c r="BA307">
        <v>-1</v>
      </c>
      <c r="BB307">
        <v>-1</v>
      </c>
      <c r="BC307">
        <v>-1</v>
      </c>
      <c r="BD307">
        <v>-1</v>
      </c>
      <c r="BE307">
        <v>-1</v>
      </c>
      <c r="BF307">
        <v>-1</v>
      </c>
      <c r="BG307">
        <v>-1</v>
      </c>
      <c r="BH307">
        <v>-1</v>
      </c>
      <c r="BI307">
        <v>-1</v>
      </c>
      <c r="BJ307">
        <v>-1</v>
      </c>
      <c r="BK307">
        <v>-1</v>
      </c>
      <c r="BL307">
        <v>-1</v>
      </c>
      <c r="BM307">
        <v>-1</v>
      </c>
      <c r="BN307">
        <v>-1</v>
      </c>
      <c r="BO307">
        <v>-1</v>
      </c>
      <c r="BP307">
        <v>-1</v>
      </c>
      <c r="BQ307">
        <v>-1</v>
      </c>
      <c r="BR307">
        <v>-1</v>
      </c>
      <c r="BS307">
        <v>-1</v>
      </c>
      <c r="BT307">
        <v>-1</v>
      </c>
      <c r="BU307">
        <v>-1</v>
      </c>
      <c r="BV307">
        <v>-1</v>
      </c>
      <c r="BW307">
        <v>-1</v>
      </c>
      <c r="BX307">
        <v>-1</v>
      </c>
      <c r="BY307">
        <v>-1</v>
      </c>
      <c r="BZ307">
        <v>-1</v>
      </c>
      <c r="CA307">
        <v>-1</v>
      </c>
      <c r="CB307">
        <v>-1</v>
      </c>
      <c r="CC307">
        <v>-1</v>
      </c>
      <c r="CD307">
        <v>-1</v>
      </c>
      <c r="CE307">
        <v>-1</v>
      </c>
      <c r="CF307">
        <v>-1</v>
      </c>
      <c r="CG307">
        <v>-1</v>
      </c>
      <c r="CH307">
        <v>-1</v>
      </c>
      <c r="CI307">
        <v>-1</v>
      </c>
      <c r="CJ307">
        <v>-1</v>
      </c>
      <c r="CK307">
        <v>-1</v>
      </c>
      <c r="CL307">
        <v>-1</v>
      </c>
      <c r="CM307">
        <v>-1</v>
      </c>
      <c r="CN307">
        <v>-1</v>
      </c>
      <c r="CO307">
        <v>-1</v>
      </c>
      <c r="CP307">
        <v>-1</v>
      </c>
      <c r="CQ307">
        <v>-1</v>
      </c>
      <c r="CR307">
        <v>-1</v>
      </c>
      <c r="CS307">
        <v>-1</v>
      </c>
      <c r="CT307">
        <v>-1</v>
      </c>
      <c r="CU307">
        <v>-1</v>
      </c>
      <c r="CV307">
        <v>-1</v>
      </c>
      <c r="CW307">
        <v>-1</v>
      </c>
      <c r="CX307">
        <v>-1</v>
      </c>
      <c r="CY307">
        <v>-1</v>
      </c>
      <c r="CZ307">
        <v>-1</v>
      </c>
      <c r="DA307">
        <v>-1</v>
      </c>
      <c r="DB307">
        <v>-1</v>
      </c>
      <c r="DC307">
        <v>-1</v>
      </c>
      <c r="DD307">
        <v>-1</v>
      </c>
      <c r="DE307">
        <v>-1</v>
      </c>
      <c r="DF307">
        <v>-1</v>
      </c>
      <c r="DG307">
        <v>-1</v>
      </c>
      <c r="DH307">
        <v>-1</v>
      </c>
      <c r="DI307">
        <v>-1</v>
      </c>
      <c r="DJ307">
        <v>-1</v>
      </c>
      <c r="DK307">
        <v>-1</v>
      </c>
      <c r="DL307">
        <v>-1</v>
      </c>
      <c r="DM307">
        <v>-1</v>
      </c>
      <c r="DN307">
        <v>-1</v>
      </c>
      <c r="DO307">
        <v>-1</v>
      </c>
      <c r="DP307">
        <v>-1</v>
      </c>
      <c r="DQ307">
        <v>-1</v>
      </c>
      <c r="DR307">
        <v>-1</v>
      </c>
      <c r="DS307">
        <v>-1</v>
      </c>
      <c r="DT307">
        <v>-1</v>
      </c>
      <c r="DU307">
        <v>-1</v>
      </c>
      <c r="DV307">
        <v>-1</v>
      </c>
      <c r="DW307">
        <v>-1</v>
      </c>
      <c r="DX307">
        <v>-1</v>
      </c>
      <c r="DY307">
        <v>-1</v>
      </c>
      <c r="DZ307">
        <v>-1</v>
      </c>
      <c r="EA307">
        <v>-1</v>
      </c>
      <c r="EB307">
        <v>-1</v>
      </c>
      <c r="EC307">
        <v>-1</v>
      </c>
      <c r="ED307">
        <v>-1</v>
      </c>
      <c r="EE307">
        <v>-1</v>
      </c>
      <c r="EF307">
        <v>-1</v>
      </c>
      <c r="EG307">
        <v>-1</v>
      </c>
      <c r="EH307">
        <v>-1</v>
      </c>
      <c r="EI307">
        <v>-1</v>
      </c>
      <c r="EJ307">
        <v>-1</v>
      </c>
      <c r="EK307">
        <v>-1</v>
      </c>
      <c r="EL307">
        <v>2</v>
      </c>
      <c r="EM307">
        <v>-1</v>
      </c>
      <c r="EN307">
        <v>-1</v>
      </c>
      <c r="EO307">
        <v>-1</v>
      </c>
      <c r="EP307">
        <v>-1</v>
      </c>
      <c r="EQ307">
        <v>-1</v>
      </c>
      <c r="ER307">
        <v>-1</v>
      </c>
      <c r="ES307">
        <v>-1</v>
      </c>
      <c r="ET307">
        <v>-1</v>
      </c>
      <c r="EU307">
        <v>-1</v>
      </c>
      <c r="EV307">
        <v>-1</v>
      </c>
      <c r="EW307">
        <v>-1</v>
      </c>
      <c r="EX307">
        <v>-1</v>
      </c>
      <c r="EY307">
        <v>0</v>
      </c>
      <c r="EZ307">
        <v>-1</v>
      </c>
      <c r="FA307">
        <v>-1</v>
      </c>
      <c r="FB307">
        <v>-1</v>
      </c>
      <c r="FC307">
        <v>-1</v>
      </c>
      <c r="FD307">
        <v>-1</v>
      </c>
      <c r="FE307">
        <v>0</v>
      </c>
      <c r="FF307">
        <v>0</v>
      </c>
      <c r="FG307">
        <v>0</v>
      </c>
      <c r="FH307">
        <v>2</v>
      </c>
      <c r="FI307">
        <v>-1</v>
      </c>
      <c r="FJ307">
        <v>-1</v>
      </c>
      <c r="FK307">
        <v>-1</v>
      </c>
      <c r="FL307">
        <v>-1</v>
      </c>
      <c r="FM307">
        <v>-1</v>
      </c>
      <c r="FN307">
        <v>-1</v>
      </c>
      <c r="FO307">
        <v>2</v>
      </c>
      <c r="FP307">
        <v>2</v>
      </c>
      <c r="FQ307">
        <v>-1</v>
      </c>
      <c r="FR307">
        <v>-1</v>
      </c>
      <c r="FS307">
        <v>-1</v>
      </c>
      <c r="FT307">
        <v>-1</v>
      </c>
      <c r="FU307">
        <v>-1</v>
      </c>
      <c r="FV307">
        <v>-1</v>
      </c>
      <c r="FW307">
        <v>-1</v>
      </c>
      <c r="FX307">
        <v>-1</v>
      </c>
      <c r="FY307">
        <v>-1</v>
      </c>
      <c r="FZ307">
        <v>-1</v>
      </c>
      <c r="GA307">
        <v>-1</v>
      </c>
      <c r="GB307">
        <v>-1</v>
      </c>
      <c r="GC307">
        <v>-1</v>
      </c>
      <c r="GD307">
        <v>-1</v>
      </c>
      <c r="GE307">
        <v>-1</v>
      </c>
      <c r="GF307">
        <v>-1</v>
      </c>
      <c r="GG307">
        <v>-1</v>
      </c>
      <c r="GH307">
        <v>-1</v>
      </c>
      <c r="GI307">
        <v>-1</v>
      </c>
      <c r="GJ307">
        <v>-1</v>
      </c>
      <c r="GK307">
        <v>-1</v>
      </c>
      <c r="GL307">
        <v>-1</v>
      </c>
      <c r="GM307">
        <v>-1</v>
      </c>
      <c r="GN307">
        <v>-1</v>
      </c>
      <c r="GO307">
        <v>-1</v>
      </c>
      <c r="GP307">
        <v>-1</v>
      </c>
      <c r="GQ307">
        <v>-1</v>
      </c>
      <c r="GR307">
        <v>-1</v>
      </c>
      <c r="GS307">
        <v>-1</v>
      </c>
      <c r="GT307">
        <v>-1</v>
      </c>
      <c r="GU307">
        <v>-1</v>
      </c>
      <c r="GV307">
        <v>-1</v>
      </c>
      <c r="GW307">
        <v>-1</v>
      </c>
      <c r="GX307">
        <v>-1</v>
      </c>
      <c r="GY307">
        <v>-1</v>
      </c>
      <c r="GZ307">
        <v>-1</v>
      </c>
      <c r="HA307">
        <v>-1</v>
      </c>
      <c r="HB307">
        <v>-1</v>
      </c>
      <c r="HC307">
        <v>-1</v>
      </c>
      <c r="HD307">
        <v>-1</v>
      </c>
      <c r="HE307">
        <v>-1</v>
      </c>
      <c r="HF307">
        <v>-1</v>
      </c>
      <c r="HG307">
        <v>-1</v>
      </c>
      <c r="HH307">
        <v>0</v>
      </c>
      <c r="HI307">
        <v>-1</v>
      </c>
      <c r="HJ307">
        <v>-1</v>
      </c>
      <c r="HK307">
        <v>-1</v>
      </c>
      <c r="HL307">
        <v>-1</v>
      </c>
      <c r="HM307">
        <v>-1</v>
      </c>
      <c r="HN307">
        <v>-1</v>
      </c>
      <c r="HO307">
        <v>-1</v>
      </c>
      <c r="HP307">
        <v>-1</v>
      </c>
      <c r="HQ307">
        <v>-1</v>
      </c>
      <c r="HR307">
        <v>-1</v>
      </c>
      <c r="HS307">
        <v>-1</v>
      </c>
      <c r="HT307">
        <v>-1</v>
      </c>
      <c r="HU307">
        <v>-1</v>
      </c>
      <c r="HV307">
        <v>-1</v>
      </c>
      <c r="HW307">
        <v>-1</v>
      </c>
      <c r="HX307">
        <v>-1</v>
      </c>
      <c r="HY307">
        <v>-1</v>
      </c>
      <c r="HZ307">
        <v>-1</v>
      </c>
      <c r="IA307">
        <v>-1</v>
      </c>
      <c r="IB307">
        <v>-1</v>
      </c>
      <c r="IC307">
        <v>-1</v>
      </c>
      <c r="ID307">
        <v>-1</v>
      </c>
      <c r="IE307">
        <v>-1</v>
      </c>
      <c r="IF307">
        <v>-1</v>
      </c>
      <c r="IG307">
        <v>-1</v>
      </c>
      <c r="IH307">
        <v>-1</v>
      </c>
      <c r="II307">
        <v>-1</v>
      </c>
      <c r="IJ307">
        <v>-1</v>
      </c>
      <c r="IK307">
        <v>-1</v>
      </c>
      <c r="IL307">
        <v>-1</v>
      </c>
      <c r="IM307">
        <v>-1</v>
      </c>
      <c r="IN307">
        <v>-1</v>
      </c>
      <c r="IO307">
        <v>-1</v>
      </c>
      <c r="IP307">
        <v>-1</v>
      </c>
      <c r="IQ307">
        <v>2</v>
      </c>
      <c r="IR307">
        <v>-1</v>
      </c>
      <c r="IS307">
        <v>-1</v>
      </c>
      <c r="IT307">
        <v>-1</v>
      </c>
      <c r="IU307">
        <v>-1</v>
      </c>
      <c r="IV307">
        <v>-1</v>
      </c>
      <c r="IW307">
        <v>-1</v>
      </c>
      <c r="IX307">
        <v>-1</v>
      </c>
      <c r="IY307">
        <v>-1</v>
      </c>
      <c r="IZ307">
        <v>-1</v>
      </c>
      <c r="JA307">
        <v>-1</v>
      </c>
      <c r="JB307">
        <v>-1</v>
      </c>
      <c r="JC307">
        <v>-1</v>
      </c>
      <c r="JD307">
        <v>-1</v>
      </c>
      <c r="JE307">
        <v>-1</v>
      </c>
      <c r="JF307">
        <v>-1</v>
      </c>
      <c r="JG307">
        <v>-1</v>
      </c>
      <c r="JH307">
        <v>-1</v>
      </c>
      <c r="JI307">
        <v>-1</v>
      </c>
      <c r="JJ307">
        <v>-1</v>
      </c>
      <c r="JK307">
        <v>-1</v>
      </c>
      <c r="JL307">
        <v>-1</v>
      </c>
      <c r="JM307">
        <v>-1</v>
      </c>
      <c r="JN307">
        <v>-1</v>
      </c>
      <c r="JO307">
        <v>-1</v>
      </c>
      <c r="JP307">
        <v>-1</v>
      </c>
      <c r="JQ307">
        <v>-1</v>
      </c>
      <c r="JR307">
        <v>0</v>
      </c>
      <c r="JS307">
        <v>-1</v>
      </c>
      <c r="JT307">
        <v>-1</v>
      </c>
      <c r="JU307">
        <v>-1</v>
      </c>
      <c r="JV307">
        <v>-1</v>
      </c>
      <c r="JW307">
        <v>-1</v>
      </c>
      <c r="JX307">
        <v>-1</v>
      </c>
      <c r="JY307">
        <v>-1</v>
      </c>
      <c r="JZ307">
        <v>-1</v>
      </c>
      <c r="KA307">
        <v>-1</v>
      </c>
      <c r="KB307">
        <v>-1</v>
      </c>
      <c r="KC307">
        <v>-1</v>
      </c>
      <c r="KD307">
        <v>-1</v>
      </c>
      <c r="KE307">
        <v>-1</v>
      </c>
      <c r="KF307">
        <v>-1</v>
      </c>
      <c r="KG307">
        <v>-1</v>
      </c>
      <c r="KH307">
        <v>-1</v>
      </c>
      <c r="KI307">
        <v>-1</v>
      </c>
      <c r="KJ307">
        <v>-1</v>
      </c>
      <c r="KK307">
        <v>-1</v>
      </c>
      <c r="KL307">
        <v>-1</v>
      </c>
      <c r="KM307">
        <v>-1</v>
      </c>
      <c r="KN307">
        <v>-1</v>
      </c>
      <c r="KO307">
        <v>-1</v>
      </c>
      <c r="KP307">
        <v>0</v>
      </c>
      <c r="KQ307">
        <v>-1</v>
      </c>
      <c r="KR307">
        <v>-1</v>
      </c>
      <c r="KS307">
        <v>-1</v>
      </c>
      <c r="KT307">
        <v>-1</v>
      </c>
      <c r="KU307">
        <v>0</v>
      </c>
      <c r="KV307">
        <v>0</v>
      </c>
      <c r="KW307">
        <v>-1</v>
      </c>
      <c r="KX307">
        <v>0</v>
      </c>
      <c r="KY307">
        <v>2</v>
      </c>
      <c r="KZ307">
        <v>-1</v>
      </c>
      <c r="LA307">
        <v>0</v>
      </c>
      <c r="LB307">
        <v>-1</v>
      </c>
      <c r="LC307">
        <v>-1</v>
      </c>
      <c r="LD307">
        <v>-1</v>
      </c>
      <c r="LE307">
        <v>0</v>
      </c>
      <c r="LF307">
        <v>-1</v>
      </c>
      <c r="LG307">
        <v>-1</v>
      </c>
      <c r="LH307">
        <v>0</v>
      </c>
      <c r="LI307">
        <v>0</v>
      </c>
      <c r="LJ307">
        <v>-1</v>
      </c>
      <c r="LK307">
        <v>-1</v>
      </c>
      <c r="LL307">
        <v>0</v>
      </c>
      <c r="LM307">
        <v>0</v>
      </c>
      <c r="LN307">
        <v>-1</v>
      </c>
      <c r="LO307">
        <v>-1</v>
      </c>
      <c r="LP307">
        <v>-1</v>
      </c>
      <c r="LQ307">
        <v>0</v>
      </c>
      <c r="LR307">
        <v>-1</v>
      </c>
      <c r="LS307">
        <v>-1</v>
      </c>
      <c r="LT307">
        <v>-1</v>
      </c>
    </row>
    <row r="308" spans="1:332" x14ac:dyDescent="0.35">
      <c r="A308" t="s">
        <v>190</v>
      </c>
      <c r="B308">
        <v>-1</v>
      </c>
      <c r="C308">
        <v>-1</v>
      </c>
      <c r="D308">
        <v>0</v>
      </c>
      <c r="E308">
        <v>-1</v>
      </c>
      <c r="F308">
        <v>-1</v>
      </c>
      <c r="G308">
        <v>-1</v>
      </c>
      <c r="H308">
        <v>-1</v>
      </c>
      <c r="I308">
        <v>0</v>
      </c>
      <c r="J308">
        <v>-1</v>
      </c>
      <c r="K308">
        <v>-1</v>
      </c>
      <c r="L308">
        <v>0</v>
      </c>
      <c r="M308">
        <v>-1</v>
      </c>
      <c r="N308">
        <v>-1</v>
      </c>
      <c r="O308">
        <v>0</v>
      </c>
      <c r="P308">
        <v>0</v>
      </c>
      <c r="Q308">
        <v>-1</v>
      </c>
      <c r="R308">
        <v>-1</v>
      </c>
      <c r="S308">
        <v>0</v>
      </c>
      <c r="T308">
        <v>0</v>
      </c>
      <c r="U308">
        <v>0</v>
      </c>
      <c r="V308">
        <v>-1</v>
      </c>
      <c r="W308">
        <v>-1</v>
      </c>
      <c r="X308">
        <v>-1</v>
      </c>
      <c r="Y308">
        <v>0</v>
      </c>
      <c r="Z308">
        <v>0</v>
      </c>
      <c r="AA308">
        <v>0</v>
      </c>
      <c r="AB308">
        <v>-1</v>
      </c>
      <c r="AC308">
        <v>-1</v>
      </c>
      <c r="AD308">
        <v>-1</v>
      </c>
      <c r="AE308">
        <v>-1</v>
      </c>
      <c r="AF308">
        <v>-1</v>
      </c>
      <c r="AG308">
        <v>-1</v>
      </c>
      <c r="AH308">
        <v>-1</v>
      </c>
      <c r="AI308">
        <v>-1</v>
      </c>
      <c r="AJ308">
        <v>-1</v>
      </c>
      <c r="AK308">
        <v>-1</v>
      </c>
      <c r="AL308">
        <v>-1</v>
      </c>
      <c r="AM308">
        <v>-1</v>
      </c>
      <c r="AN308">
        <v>-1</v>
      </c>
      <c r="AO308">
        <v>-1</v>
      </c>
      <c r="AP308">
        <v>-1</v>
      </c>
      <c r="AQ308">
        <v>-1</v>
      </c>
      <c r="AR308">
        <v>-1</v>
      </c>
      <c r="AS308">
        <v>-1</v>
      </c>
      <c r="AT308">
        <v>-1</v>
      </c>
      <c r="AU308">
        <v>-1</v>
      </c>
      <c r="AV308">
        <v>-1</v>
      </c>
      <c r="AW308">
        <v>-1</v>
      </c>
      <c r="AX308">
        <v>-1</v>
      </c>
      <c r="AY308">
        <v>-1</v>
      </c>
      <c r="AZ308">
        <v>-1</v>
      </c>
      <c r="BA308">
        <v>-1</v>
      </c>
      <c r="BB308">
        <v>-1</v>
      </c>
      <c r="BC308">
        <v>-1</v>
      </c>
      <c r="BD308">
        <v>-1</v>
      </c>
      <c r="BE308">
        <v>-1</v>
      </c>
      <c r="BF308">
        <v>-1</v>
      </c>
      <c r="BG308">
        <v>-1</v>
      </c>
      <c r="BH308">
        <v>-1</v>
      </c>
      <c r="BI308">
        <v>-1</v>
      </c>
      <c r="BJ308">
        <v>-1</v>
      </c>
      <c r="BK308">
        <v>-1</v>
      </c>
      <c r="BL308">
        <v>-1</v>
      </c>
      <c r="BM308">
        <v>-1</v>
      </c>
      <c r="BN308">
        <v>-1</v>
      </c>
      <c r="BO308">
        <v>-1</v>
      </c>
      <c r="BP308">
        <v>-1</v>
      </c>
      <c r="BQ308">
        <v>-1</v>
      </c>
      <c r="BR308">
        <v>-1</v>
      </c>
      <c r="BS308">
        <v>-1</v>
      </c>
      <c r="BT308">
        <v>-1</v>
      </c>
      <c r="BU308">
        <v>-1</v>
      </c>
      <c r="BV308">
        <v>-1</v>
      </c>
      <c r="BW308">
        <v>-1</v>
      </c>
      <c r="BX308">
        <v>-1</v>
      </c>
      <c r="BY308">
        <v>-1</v>
      </c>
      <c r="BZ308">
        <v>-1</v>
      </c>
      <c r="CA308">
        <v>-1</v>
      </c>
      <c r="CB308">
        <v>-1</v>
      </c>
      <c r="CC308">
        <v>-1</v>
      </c>
      <c r="CD308">
        <v>-1</v>
      </c>
      <c r="CE308">
        <v>-1</v>
      </c>
      <c r="CF308">
        <v>-1</v>
      </c>
      <c r="CG308">
        <v>-1</v>
      </c>
      <c r="CH308">
        <v>-1</v>
      </c>
      <c r="CI308">
        <v>-1</v>
      </c>
      <c r="CJ308">
        <v>-1</v>
      </c>
      <c r="CK308">
        <v>-1</v>
      </c>
      <c r="CL308">
        <v>-1</v>
      </c>
      <c r="CM308">
        <v>-1</v>
      </c>
      <c r="CN308">
        <v>-1</v>
      </c>
      <c r="CO308">
        <v>-1</v>
      </c>
      <c r="CP308">
        <v>-1</v>
      </c>
      <c r="CQ308">
        <v>-1</v>
      </c>
      <c r="CR308">
        <v>-1</v>
      </c>
      <c r="CS308">
        <v>-1</v>
      </c>
      <c r="CT308">
        <v>-1</v>
      </c>
      <c r="CU308">
        <v>-1</v>
      </c>
      <c r="CV308">
        <v>-1</v>
      </c>
      <c r="CW308">
        <v>-1</v>
      </c>
      <c r="CX308">
        <v>-1</v>
      </c>
      <c r="CY308">
        <v>-1</v>
      </c>
      <c r="CZ308">
        <v>-1</v>
      </c>
      <c r="DA308">
        <v>-1</v>
      </c>
      <c r="DB308">
        <v>-1</v>
      </c>
      <c r="DC308">
        <v>-1</v>
      </c>
      <c r="DD308">
        <v>-1</v>
      </c>
      <c r="DE308">
        <v>-1</v>
      </c>
      <c r="DF308">
        <v>-1</v>
      </c>
      <c r="DG308">
        <v>-1</v>
      </c>
      <c r="DH308">
        <v>-1</v>
      </c>
      <c r="DI308">
        <v>-1</v>
      </c>
      <c r="DJ308">
        <v>-1</v>
      </c>
      <c r="DK308">
        <v>-1</v>
      </c>
      <c r="DL308">
        <v>-1</v>
      </c>
      <c r="DM308">
        <v>-1</v>
      </c>
      <c r="DN308">
        <v>-1</v>
      </c>
      <c r="DO308">
        <v>-1</v>
      </c>
      <c r="DP308">
        <v>-1</v>
      </c>
      <c r="DQ308">
        <v>-1</v>
      </c>
      <c r="DR308">
        <v>-1</v>
      </c>
      <c r="DS308">
        <v>-1</v>
      </c>
      <c r="DT308">
        <v>-1</v>
      </c>
      <c r="DU308">
        <v>-1</v>
      </c>
      <c r="DV308">
        <v>-1</v>
      </c>
      <c r="DW308">
        <v>-1</v>
      </c>
      <c r="DX308">
        <v>-1</v>
      </c>
      <c r="DY308">
        <v>-1</v>
      </c>
      <c r="DZ308">
        <v>-1</v>
      </c>
      <c r="EA308">
        <v>-1</v>
      </c>
      <c r="EB308">
        <v>-1</v>
      </c>
      <c r="EC308">
        <v>-1</v>
      </c>
      <c r="ED308">
        <v>-1</v>
      </c>
      <c r="EE308">
        <v>-1</v>
      </c>
      <c r="EF308">
        <v>-1</v>
      </c>
      <c r="EG308">
        <v>-1</v>
      </c>
      <c r="EH308">
        <v>-1</v>
      </c>
      <c r="EI308">
        <v>-1</v>
      </c>
      <c r="EJ308">
        <v>-1</v>
      </c>
      <c r="EK308">
        <v>-1</v>
      </c>
      <c r="EL308">
        <v>2</v>
      </c>
      <c r="EM308">
        <v>-1</v>
      </c>
      <c r="EN308">
        <v>-1</v>
      </c>
      <c r="EO308">
        <v>-1</v>
      </c>
      <c r="EP308">
        <v>-1</v>
      </c>
      <c r="EQ308">
        <v>-1</v>
      </c>
      <c r="ER308">
        <v>-1</v>
      </c>
      <c r="ES308">
        <v>-1</v>
      </c>
      <c r="ET308">
        <v>-1</v>
      </c>
      <c r="EU308">
        <v>-1</v>
      </c>
      <c r="EV308">
        <v>-1</v>
      </c>
      <c r="EW308">
        <v>-1</v>
      </c>
      <c r="EX308">
        <v>-1</v>
      </c>
      <c r="EY308">
        <v>0</v>
      </c>
      <c r="EZ308">
        <v>-1</v>
      </c>
      <c r="FA308">
        <v>-1</v>
      </c>
      <c r="FB308">
        <v>-1</v>
      </c>
      <c r="FC308">
        <v>-1</v>
      </c>
      <c r="FD308">
        <v>-1</v>
      </c>
      <c r="FE308">
        <v>0</v>
      </c>
      <c r="FF308">
        <v>0</v>
      </c>
      <c r="FG308">
        <v>0</v>
      </c>
      <c r="FH308">
        <v>2</v>
      </c>
      <c r="FI308">
        <v>-1</v>
      </c>
      <c r="FJ308">
        <v>-1</v>
      </c>
      <c r="FK308">
        <v>-1</v>
      </c>
      <c r="FL308">
        <v>-1</v>
      </c>
      <c r="FM308">
        <v>-1</v>
      </c>
      <c r="FN308">
        <v>-1</v>
      </c>
      <c r="FO308">
        <v>2</v>
      </c>
      <c r="FP308">
        <v>2</v>
      </c>
      <c r="FQ308">
        <v>-1</v>
      </c>
      <c r="FR308">
        <v>-1</v>
      </c>
      <c r="FS308">
        <v>-1</v>
      </c>
      <c r="FT308">
        <v>-1</v>
      </c>
      <c r="FU308">
        <v>-1</v>
      </c>
      <c r="FV308">
        <v>-1</v>
      </c>
      <c r="FW308">
        <v>-1</v>
      </c>
      <c r="FX308">
        <v>-1</v>
      </c>
      <c r="FY308">
        <v>-1</v>
      </c>
      <c r="FZ308">
        <v>-1</v>
      </c>
      <c r="GA308">
        <v>-1</v>
      </c>
      <c r="GB308">
        <v>-1</v>
      </c>
      <c r="GC308">
        <v>-1</v>
      </c>
      <c r="GD308">
        <v>-1</v>
      </c>
      <c r="GE308">
        <v>-1</v>
      </c>
      <c r="GF308">
        <v>-1</v>
      </c>
      <c r="GG308">
        <v>-1</v>
      </c>
      <c r="GH308">
        <v>-1</v>
      </c>
      <c r="GI308">
        <v>-1</v>
      </c>
      <c r="GJ308">
        <v>-1</v>
      </c>
      <c r="GK308">
        <v>-1</v>
      </c>
      <c r="GL308">
        <v>-1</v>
      </c>
      <c r="GM308">
        <v>-1</v>
      </c>
      <c r="GN308">
        <v>-1</v>
      </c>
      <c r="GO308">
        <v>-1</v>
      </c>
      <c r="GP308">
        <v>-1</v>
      </c>
      <c r="GQ308">
        <v>-1</v>
      </c>
      <c r="GR308">
        <v>-1</v>
      </c>
      <c r="GS308">
        <v>-1</v>
      </c>
      <c r="GT308">
        <v>-1</v>
      </c>
      <c r="GU308">
        <v>-1</v>
      </c>
      <c r="GV308">
        <v>-1</v>
      </c>
      <c r="GW308">
        <v>-1</v>
      </c>
      <c r="GX308">
        <v>-1</v>
      </c>
      <c r="GY308">
        <v>-1</v>
      </c>
      <c r="GZ308">
        <v>-1</v>
      </c>
      <c r="HA308">
        <v>-1</v>
      </c>
      <c r="HB308">
        <v>-1</v>
      </c>
      <c r="HC308">
        <v>-1</v>
      </c>
      <c r="HD308">
        <v>-1</v>
      </c>
      <c r="HE308">
        <v>-1</v>
      </c>
      <c r="HF308">
        <v>-1</v>
      </c>
      <c r="HG308">
        <v>-1</v>
      </c>
      <c r="HH308">
        <v>0</v>
      </c>
      <c r="HI308">
        <v>-1</v>
      </c>
      <c r="HJ308">
        <v>-1</v>
      </c>
      <c r="HK308">
        <v>-1</v>
      </c>
      <c r="HL308">
        <v>-1</v>
      </c>
      <c r="HM308">
        <v>-1</v>
      </c>
      <c r="HN308">
        <v>-1</v>
      </c>
      <c r="HO308">
        <v>-1</v>
      </c>
      <c r="HP308">
        <v>-1</v>
      </c>
      <c r="HQ308">
        <v>-1</v>
      </c>
      <c r="HR308">
        <v>-1</v>
      </c>
      <c r="HS308">
        <v>-1</v>
      </c>
      <c r="HT308">
        <v>-1</v>
      </c>
      <c r="HU308">
        <v>-1</v>
      </c>
      <c r="HV308">
        <v>-1</v>
      </c>
      <c r="HW308">
        <v>-1</v>
      </c>
      <c r="HX308">
        <v>-1</v>
      </c>
      <c r="HY308">
        <v>-1</v>
      </c>
      <c r="HZ308">
        <v>-1</v>
      </c>
      <c r="IA308">
        <v>-1</v>
      </c>
      <c r="IB308">
        <v>-1</v>
      </c>
      <c r="IC308">
        <v>-1</v>
      </c>
      <c r="ID308">
        <v>-1</v>
      </c>
      <c r="IE308">
        <v>-1</v>
      </c>
      <c r="IF308">
        <v>-1</v>
      </c>
      <c r="IG308">
        <v>-1</v>
      </c>
      <c r="IH308">
        <v>-1</v>
      </c>
      <c r="II308">
        <v>-1</v>
      </c>
      <c r="IJ308">
        <v>-1</v>
      </c>
      <c r="IK308">
        <v>-1</v>
      </c>
      <c r="IL308">
        <v>-1</v>
      </c>
      <c r="IM308">
        <v>-1</v>
      </c>
      <c r="IN308">
        <v>-1</v>
      </c>
      <c r="IO308">
        <v>-1</v>
      </c>
      <c r="IP308">
        <v>-1</v>
      </c>
      <c r="IQ308">
        <v>2</v>
      </c>
      <c r="IR308">
        <v>-1</v>
      </c>
      <c r="IS308">
        <v>-1</v>
      </c>
      <c r="IT308">
        <v>-1</v>
      </c>
      <c r="IU308">
        <v>-1</v>
      </c>
      <c r="IV308">
        <v>-1</v>
      </c>
      <c r="IW308">
        <v>-1</v>
      </c>
      <c r="IX308">
        <v>-1</v>
      </c>
      <c r="IY308">
        <v>-1</v>
      </c>
      <c r="IZ308">
        <v>-1</v>
      </c>
      <c r="JA308">
        <v>-1</v>
      </c>
      <c r="JB308">
        <v>-1</v>
      </c>
      <c r="JC308">
        <v>-1</v>
      </c>
      <c r="JD308">
        <v>-1</v>
      </c>
      <c r="JE308">
        <v>-1</v>
      </c>
      <c r="JF308">
        <v>-1</v>
      </c>
      <c r="JG308">
        <v>-1</v>
      </c>
      <c r="JH308">
        <v>-1</v>
      </c>
      <c r="JI308">
        <v>-1</v>
      </c>
      <c r="JJ308">
        <v>-1</v>
      </c>
      <c r="JK308">
        <v>-1</v>
      </c>
      <c r="JL308">
        <v>-1</v>
      </c>
      <c r="JM308">
        <v>-1</v>
      </c>
      <c r="JN308">
        <v>-1</v>
      </c>
      <c r="JO308">
        <v>-1</v>
      </c>
      <c r="JP308">
        <v>-1</v>
      </c>
      <c r="JQ308">
        <v>-1</v>
      </c>
      <c r="JR308">
        <v>0</v>
      </c>
      <c r="JS308">
        <v>-1</v>
      </c>
      <c r="JT308">
        <v>-1</v>
      </c>
      <c r="JU308">
        <v>-1</v>
      </c>
      <c r="JV308">
        <v>-1</v>
      </c>
      <c r="JW308">
        <v>-1</v>
      </c>
      <c r="JX308">
        <v>-1</v>
      </c>
      <c r="JY308">
        <v>-1</v>
      </c>
      <c r="JZ308">
        <v>-1</v>
      </c>
      <c r="KA308">
        <v>-1</v>
      </c>
      <c r="KB308">
        <v>-1</v>
      </c>
      <c r="KC308">
        <v>-1</v>
      </c>
      <c r="KD308">
        <v>-1</v>
      </c>
      <c r="KE308">
        <v>-1</v>
      </c>
      <c r="KF308">
        <v>-1</v>
      </c>
      <c r="KG308">
        <v>-1</v>
      </c>
      <c r="KH308">
        <v>-1</v>
      </c>
      <c r="KI308">
        <v>-1</v>
      </c>
      <c r="KJ308">
        <v>-1</v>
      </c>
      <c r="KK308">
        <v>-1</v>
      </c>
      <c r="KL308">
        <v>-1</v>
      </c>
      <c r="KM308">
        <v>-1</v>
      </c>
      <c r="KN308">
        <v>-1</v>
      </c>
      <c r="KO308">
        <v>-1</v>
      </c>
      <c r="KP308">
        <v>0</v>
      </c>
      <c r="KQ308">
        <v>-1</v>
      </c>
      <c r="KR308">
        <v>-1</v>
      </c>
      <c r="KS308">
        <v>-1</v>
      </c>
      <c r="KT308">
        <v>-1</v>
      </c>
      <c r="KU308">
        <v>0</v>
      </c>
      <c r="KV308">
        <v>0</v>
      </c>
      <c r="KW308">
        <v>-1</v>
      </c>
      <c r="KX308">
        <v>0</v>
      </c>
      <c r="KY308">
        <v>2</v>
      </c>
      <c r="KZ308">
        <v>-1</v>
      </c>
      <c r="LA308">
        <v>0</v>
      </c>
      <c r="LB308">
        <v>-1</v>
      </c>
      <c r="LC308">
        <v>-1</v>
      </c>
      <c r="LD308">
        <v>-1</v>
      </c>
      <c r="LE308">
        <v>0</v>
      </c>
      <c r="LF308">
        <v>-1</v>
      </c>
      <c r="LG308">
        <v>-1</v>
      </c>
      <c r="LH308">
        <v>0</v>
      </c>
      <c r="LI308">
        <v>0</v>
      </c>
      <c r="LJ308">
        <v>-1</v>
      </c>
      <c r="LK308">
        <v>-1</v>
      </c>
      <c r="LL308">
        <v>0</v>
      </c>
      <c r="LM308">
        <v>0</v>
      </c>
      <c r="LN308">
        <v>-1</v>
      </c>
      <c r="LO308">
        <v>-1</v>
      </c>
      <c r="LP308">
        <v>-1</v>
      </c>
      <c r="LQ308">
        <v>0</v>
      </c>
      <c r="LR308">
        <v>-1</v>
      </c>
      <c r="LS308">
        <v>-1</v>
      </c>
      <c r="LT308">
        <v>-1</v>
      </c>
    </row>
    <row r="309" spans="1:332" x14ac:dyDescent="0.35">
      <c r="A309" t="s">
        <v>1127</v>
      </c>
      <c r="B309">
        <v>2.9999999999999996</v>
      </c>
      <c r="C309">
        <v>3.4999999999999996</v>
      </c>
      <c r="D309">
        <v>3.4999999999999996</v>
      </c>
      <c r="E309">
        <v>2.4999999999999996</v>
      </c>
      <c r="F309">
        <v>1.5000000000000002</v>
      </c>
      <c r="G309">
        <v>2</v>
      </c>
      <c r="H309">
        <v>1.5000000000000002</v>
      </c>
      <c r="I309">
        <v>3.4999999999999996</v>
      </c>
      <c r="J309">
        <v>2.9999999999999996</v>
      </c>
      <c r="K309">
        <v>0</v>
      </c>
      <c r="L309">
        <v>3.4999999999999996</v>
      </c>
      <c r="M309">
        <v>3.4999999999999996</v>
      </c>
      <c r="N309">
        <v>2.4999999999999996</v>
      </c>
      <c r="O309">
        <v>3.4999999999999996</v>
      </c>
      <c r="P309">
        <v>3.4999999999999996</v>
      </c>
      <c r="Q309">
        <v>2.9999999999999996</v>
      </c>
      <c r="R309">
        <v>1.5000000000000002</v>
      </c>
      <c r="S309">
        <v>3.4999999999999996</v>
      </c>
      <c r="T309">
        <v>3.4999999999999996</v>
      </c>
      <c r="U309">
        <v>3.4999999999999996</v>
      </c>
      <c r="V309">
        <v>2.9999999999999996</v>
      </c>
      <c r="W309">
        <v>2.9999999999999996</v>
      </c>
      <c r="X309">
        <v>1</v>
      </c>
      <c r="Y309">
        <v>3.4999999999999996</v>
      </c>
      <c r="Z309">
        <v>3.4999999999999996</v>
      </c>
      <c r="AA309">
        <v>3.4999999999999996</v>
      </c>
      <c r="AB309">
        <v>2.9999999999999996</v>
      </c>
      <c r="AC309">
        <v>2.9999999999999996</v>
      </c>
      <c r="AD309">
        <v>2.9999999999999996</v>
      </c>
      <c r="AE309">
        <v>2.9999999999999996</v>
      </c>
      <c r="AF309">
        <v>2.4999999999999996</v>
      </c>
      <c r="AG309">
        <v>2.4999999999999996</v>
      </c>
      <c r="AH309">
        <v>0.5</v>
      </c>
      <c r="AI309">
        <v>1.5000000000000002</v>
      </c>
      <c r="AJ309">
        <v>1.5000000000000002</v>
      </c>
      <c r="AK309">
        <v>0.5</v>
      </c>
      <c r="AL309">
        <v>1.5</v>
      </c>
      <c r="AM309">
        <v>0.5</v>
      </c>
      <c r="AN309">
        <v>2.9999999999999996</v>
      </c>
      <c r="AO309">
        <v>0</v>
      </c>
      <c r="AP309">
        <v>0</v>
      </c>
      <c r="AQ309">
        <v>0</v>
      </c>
      <c r="AR309">
        <v>2.4999999999999996</v>
      </c>
      <c r="AS309">
        <v>0.5</v>
      </c>
      <c r="AT309">
        <v>2.9999999999999996</v>
      </c>
      <c r="AU309">
        <v>2.9999999999999996</v>
      </c>
      <c r="AV309">
        <v>0</v>
      </c>
      <c r="AW309">
        <v>1.5000000000000002</v>
      </c>
      <c r="AX309">
        <v>2.4999999999999996</v>
      </c>
      <c r="AY309">
        <v>0.33333333333333331</v>
      </c>
      <c r="AZ309">
        <v>0.16666666666666666</v>
      </c>
      <c r="BA309">
        <v>0.16666666666666666</v>
      </c>
      <c r="BB309">
        <v>0</v>
      </c>
      <c r="BC309">
        <v>-1</v>
      </c>
      <c r="BD309">
        <v>2.9999999999999996</v>
      </c>
      <c r="BE309">
        <v>2.9999999999999996</v>
      </c>
      <c r="BF309">
        <v>0.5</v>
      </c>
      <c r="BG309">
        <v>2.9999999999999996</v>
      </c>
      <c r="BH309">
        <v>2.9999999999999996</v>
      </c>
      <c r="BI309">
        <v>0</v>
      </c>
      <c r="BJ309">
        <v>2.9999999999999996</v>
      </c>
      <c r="BK309">
        <v>1.5000000000000002</v>
      </c>
      <c r="BL309">
        <v>3.4999999999999996</v>
      </c>
      <c r="BM309">
        <v>2.4999999999999996</v>
      </c>
      <c r="BN309">
        <v>1.5000000000000002</v>
      </c>
      <c r="BO309">
        <v>1.5000000000000002</v>
      </c>
      <c r="BP309">
        <v>0.5</v>
      </c>
      <c r="BQ309">
        <v>-1</v>
      </c>
      <c r="BR309">
        <v>3.4999999999999996</v>
      </c>
      <c r="BS309">
        <v>2.9999999999999996</v>
      </c>
      <c r="BT309">
        <v>3.4999999999999996</v>
      </c>
      <c r="BU309">
        <v>0.5</v>
      </c>
      <c r="BV309">
        <v>2.4999999999999996</v>
      </c>
      <c r="BW309">
        <v>0.5</v>
      </c>
      <c r="BX309">
        <v>0</v>
      </c>
      <c r="BY309">
        <v>0</v>
      </c>
      <c r="BZ309">
        <v>2.4999999999999996</v>
      </c>
      <c r="CA309">
        <v>1.3333333333333335</v>
      </c>
      <c r="CB309">
        <v>2.9999999999999996</v>
      </c>
      <c r="CC309">
        <v>1.5000000000000002</v>
      </c>
      <c r="CD309">
        <v>2.4999999999999996</v>
      </c>
      <c r="CE309">
        <v>2.4999999999999996</v>
      </c>
      <c r="CF309">
        <v>3.4999999999999996</v>
      </c>
      <c r="CG309">
        <v>2.4999999999999996</v>
      </c>
      <c r="CH309">
        <v>1.3333333333333335</v>
      </c>
      <c r="CI309">
        <v>1.5000000000000002</v>
      </c>
      <c r="CJ309">
        <v>1.5000000000000002</v>
      </c>
      <c r="CK309">
        <v>0</v>
      </c>
      <c r="CL309">
        <v>3.4999999999999996</v>
      </c>
      <c r="CM309">
        <v>0</v>
      </c>
      <c r="CN309">
        <v>0</v>
      </c>
      <c r="CO309">
        <v>2.9999999999999996</v>
      </c>
      <c r="CP309">
        <v>1</v>
      </c>
      <c r="CQ309">
        <v>1.5000000000000002</v>
      </c>
      <c r="CR309">
        <v>3.4999999999999996</v>
      </c>
      <c r="CS309">
        <v>0.33333333333333331</v>
      </c>
      <c r="CT309">
        <v>0.5</v>
      </c>
      <c r="CU309">
        <v>2.9999999999999996</v>
      </c>
      <c r="CV309">
        <v>2</v>
      </c>
      <c r="CW309">
        <v>0</v>
      </c>
      <c r="CX309">
        <v>0</v>
      </c>
      <c r="CY309">
        <v>1</v>
      </c>
      <c r="CZ309">
        <v>0.16666666666666666</v>
      </c>
      <c r="DA309">
        <v>0.5</v>
      </c>
      <c r="DB309">
        <v>2.9999999999999996</v>
      </c>
      <c r="DC309">
        <v>1.5000000000000002</v>
      </c>
      <c r="DD309">
        <v>2.9999999999999996</v>
      </c>
      <c r="DE309">
        <v>2.9999999999999996</v>
      </c>
      <c r="DF309">
        <v>2.9999999999999996</v>
      </c>
      <c r="DG309">
        <v>0</v>
      </c>
      <c r="DH309">
        <v>2.9999999999999996</v>
      </c>
      <c r="DI309">
        <v>2.4999999999999996</v>
      </c>
      <c r="DJ309">
        <v>0</v>
      </c>
      <c r="DK309">
        <v>0.16666666666666666</v>
      </c>
      <c r="DL309">
        <v>2.9999999999999996</v>
      </c>
      <c r="DM309">
        <v>1.5000000000000002</v>
      </c>
      <c r="DN309">
        <v>1.5000000000000002</v>
      </c>
      <c r="DO309">
        <v>2.9999999999999996</v>
      </c>
      <c r="DP309">
        <v>1.5000000000000002</v>
      </c>
      <c r="DQ309">
        <v>2.4999999999999996</v>
      </c>
      <c r="DR309">
        <v>3.4999999999999996</v>
      </c>
      <c r="DS309">
        <v>2.9999999999999996</v>
      </c>
      <c r="DT309">
        <v>3.4999999999999996</v>
      </c>
      <c r="DU309">
        <v>1.3333333333333335</v>
      </c>
      <c r="DV309">
        <v>1.5000000000000002</v>
      </c>
      <c r="DW309">
        <v>2.9999999999999996</v>
      </c>
      <c r="DX309">
        <v>1.3333333333333335</v>
      </c>
      <c r="DY309">
        <v>2.4999999999999996</v>
      </c>
      <c r="DZ309">
        <v>2.4999999999999996</v>
      </c>
      <c r="EA309">
        <v>2.9999999999999996</v>
      </c>
      <c r="EB309">
        <v>-1</v>
      </c>
      <c r="EC309">
        <v>2.9999999999999996</v>
      </c>
      <c r="ED309">
        <v>1.5000000000000002</v>
      </c>
      <c r="EE309">
        <v>2</v>
      </c>
      <c r="EF309">
        <v>2.9999999999999996</v>
      </c>
      <c r="EG309">
        <v>1.5000000000000002</v>
      </c>
      <c r="EH309">
        <v>2.9999999999999996</v>
      </c>
      <c r="EI309">
        <v>2.4999999999999996</v>
      </c>
      <c r="EJ309">
        <v>1.5000000000000002</v>
      </c>
      <c r="EK309">
        <v>0.16666666666666666</v>
      </c>
      <c r="EL309">
        <v>2.333333333333333</v>
      </c>
      <c r="EM309">
        <v>2.9999999999999996</v>
      </c>
      <c r="EN309">
        <v>0.16666666666666666</v>
      </c>
      <c r="EO309">
        <v>2.9999999999999996</v>
      </c>
      <c r="EP309">
        <v>2.9999999999999996</v>
      </c>
      <c r="EQ309">
        <v>2.4999999999999996</v>
      </c>
      <c r="ER309">
        <v>0</v>
      </c>
      <c r="ES309">
        <v>0.5</v>
      </c>
      <c r="ET309">
        <v>0</v>
      </c>
      <c r="EU309">
        <v>0</v>
      </c>
      <c r="EV309">
        <v>0</v>
      </c>
      <c r="EW309">
        <v>2.9999999999999996</v>
      </c>
      <c r="EX309">
        <v>2.4999999999999996</v>
      </c>
      <c r="EY309">
        <v>2.9999999999999996</v>
      </c>
      <c r="EZ309">
        <v>2.9999999999999996</v>
      </c>
      <c r="FA309">
        <v>2.4999999999999996</v>
      </c>
      <c r="FB309">
        <v>2.4999999999999996</v>
      </c>
      <c r="FC309">
        <v>2.9999999999999996</v>
      </c>
      <c r="FD309">
        <v>2.4999999999999996</v>
      </c>
      <c r="FE309">
        <v>3.4999999999999996</v>
      </c>
      <c r="FF309">
        <v>3.4999999999999996</v>
      </c>
      <c r="FG309">
        <v>2.9999999999999996</v>
      </c>
      <c r="FH309">
        <v>2.333333333333333</v>
      </c>
      <c r="FI309">
        <v>-1</v>
      </c>
      <c r="FJ309">
        <v>2.4999999999999996</v>
      </c>
      <c r="FK309">
        <v>1.3333333333333335</v>
      </c>
      <c r="FL309">
        <v>2.4999999999999996</v>
      </c>
      <c r="FM309">
        <v>1.5000000000000002</v>
      </c>
      <c r="FN309">
        <v>2.9999999999999996</v>
      </c>
      <c r="FO309">
        <v>2.333333333333333</v>
      </c>
      <c r="FP309">
        <v>2.4999999999999996</v>
      </c>
      <c r="FQ309">
        <v>2.9999999999999996</v>
      </c>
      <c r="FR309">
        <v>2.9999999999999996</v>
      </c>
      <c r="FS309">
        <v>2.9999999999999996</v>
      </c>
      <c r="FT309">
        <v>2.9999999999999996</v>
      </c>
      <c r="FU309">
        <v>2</v>
      </c>
      <c r="FV309">
        <v>1.5000000000000002</v>
      </c>
      <c r="FW309">
        <v>2.9999999999999996</v>
      </c>
      <c r="FX309">
        <v>2.9999999999999996</v>
      </c>
      <c r="FY309">
        <v>2.9999999999999996</v>
      </c>
      <c r="FZ309">
        <v>1.5000000000000002</v>
      </c>
      <c r="GA309">
        <v>2.9999999999999996</v>
      </c>
      <c r="GB309">
        <v>3.4999999999999996</v>
      </c>
      <c r="GC309">
        <v>2.4999999999999996</v>
      </c>
      <c r="GD309">
        <v>2.4999999999999996</v>
      </c>
      <c r="GE309">
        <v>2.4999999999999996</v>
      </c>
      <c r="GF309">
        <v>2.4999999999999996</v>
      </c>
      <c r="GG309">
        <v>2.4999999999999996</v>
      </c>
      <c r="GH309">
        <v>3.4999999999999996</v>
      </c>
      <c r="GI309">
        <v>2.4999999999999996</v>
      </c>
      <c r="GJ309">
        <v>3.4999999999999996</v>
      </c>
      <c r="GK309">
        <v>3.4999999999999996</v>
      </c>
      <c r="GL309">
        <v>2.4999999999999996</v>
      </c>
      <c r="GM309">
        <v>2.9999999999999996</v>
      </c>
      <c r="GN309">
        <v>3.4999999999999996</v>
      </c>
      <c r="GO309">
        <v>3.4999999999999996</v>
      </c>
      <c r="GP309">
        <v>3.4999999999999996</v>
      </c>
      <c r="GQ309">
        <v>1.5000000000000002</v>
      </c>
      <c r="GR309">
        <v>0</v>
      </c>
      <c r="GS309">
        <v>3.4999999999999996</v>
      </c>
      <c r="GT309">
        <v>2.4999999999999996</v>
      </c>
      <c r="GU309">
        <v>3.4999999999999996</v>
      </c>
      <c r="GV309">
        <v>3.4999999999999996</v>
      </c>
      <c r="GW309">
        <v>3.4999999999999996</v>
      </c>
      <c r="GX309">
        <v>3.4999999999999996</v>
      </c>
      <c r="GY309">
        <v>3.4999999999999996</v>
      </c>
      <c r="GZ309">
        <v>3.4999999999999996</v>
      </c>
      <c r="HA309">
        <v>3.4999999999999996</v>
      </c>
      <c r="HB309">
        <v>2.4999999999999996</v>
      </c>
      <c r="HC309">
        <v>2.9999999999999996</v>
      </c>
      <c r="HD309">
        <v>3.4999999999999996</v>
      </c>
      <c r="HE309">
        <v>3.4999999999999996</v>
      </c>
      <c r="HF309">
        <v>2.9999999999999996</v>
      </c>
      <c r="HG309">
        <v>3.4999999999999996</v>
      </c>
      <c r="HH309">
        <v>3.4999999999999996</v>
      </c>
      <c r="HI309">
        <v>2.4999999999999996</v>
      </c>
      <c r="HJ309">
        <v>2.4999999999999996</v>
      </c>
      <c r="HK309">
        <v>0</v>
      </c>
      <c r="HL309">
        <v>2.9999999999999996</v>
      </c>
      <c r="HM309">
        <v>0</v>
      </c>
      <c r="HN309">
        <v>1.5000000000000002</v>
      </c>
      <c r="HO309">
        <v>1.5000000000000002</v>
      </c>
      <c r="HP309">
        <v>0</v>
      </c>
      <c r="HQ309">
        <v>1.3333333333333335</v>
      </c>
      <c r="HR309">
        <v>3.4999999999999996</v>
      </c>
      <c r="HS309">
        <v>1</v>
      </c>
      <c r="HT309">
        <v>3.4999999999999996</v>
      </c>
      <c r="HU309">
        <v>3.4999999999999996</v>
      </c>
      <c r="HV309">
        <v>3.4999999999999996</v>
      </c>
      <c r="HW309">
        <v>3.4999999999999996</v>
      </c>
      <c r="HX309">
        <v>3.4999999999999996</v>
      </c>
      <c r="HY309">
        <v>3.4999999999999996</v>
      </c>
      <c r="HZ309">
        <v>3.4999999999999996</v>
      </c>
      <c r="IA309">
        <v>2.4999999999999996</v>
      </c>
      <c r="IB309">
        <v>2.4999999999999996</v>
      </c>
      <c r="IC309">
        <v>2</v>
      </c>
      <c r="ID309">
        <v>0</v>
      </c>
      <c r="IE309">
        <v>2.9999999999999996</v>
      </c>
      <c r="IF309">
        <v>2.9999999999999996</v>
      </c>
      <c r="IG309">
        <v>2</v>
      </c>
      <c r="IH309">
        <v>2.4999999999999996</v>
      </c>
      <c r="II309">
        <v>2.9999999999999996</v>
      </c>
      <c r="IJ309">
        <v>2.4999999999999996</v>
      </c>
      <c r="IK309">
        <v>2.4999999999999996</v>
      </c>
      <c r="IL309">
        <v>2.4999999999999996</v>
      </c>
      <c r="IM309">
        <v>3.4999999999999996</v>
      </c>
      <c r="IN309">
        <v>3.4999999999999996</v>
      </c>
      <c r="IO309">
        <v>2.9999999999999996</v>
      </c>
      <c r="IP309">
        <v>2.4999999999999996</v>
      </c>
      <c r="IQ309">
        <v>3.4999999999999996</v>
      </c>
      <c r="IR309">
        <v>2.4999999999999996</v>
      </c>
      <c r="IS309">
        <v>2.9999999999999996</v>
      </c>
      <c r="IT309">
        <v>2.9999999999999996</v>
      </c>
      <c r="IU309">
        <v>2.4999999999999996</v>
      </c>
      <c r="IV309">
        <v>2.9999999999999996</v>
      </c>
      <c r="IW309">
        <v>2.9999999999999996</v>
      </c>
      <c r="IX309">
        <v>1.5000000000000002</v>
      </c>
      <c r="IY309">
        <v>3.4999999999999996</v>
      </c>
      <c r="IZ309">
        <v>1.5000000000000002</v>
      </c>
      <c r="JA309">
        <v>0</v>
      </c>
      <c r="JB309">
        <v>1.5000000000000002</v>
      </c>
      <c r="JC309">
        <v>2</v>
      </c>
      <c r="JD309">
        <v>2.9999999999999996</v>
      </c>
      <c r="JE309">
        <v>1.5000000000000002</v>
      </c>
      <c r="JF309">
        <v>2.4999999999999996</v>
      </c>
      <c r="JG309">
        <v>1</v>
      </c>
      <c r="JH309">
        <v>2.4999999999999996</v>
      </c>
      <c r="JI309">
        <v>1.3333333333333335</v>
      </c>
      <c r="JJ309">
        <v>1.5000000000000002</v>
      </c>
      <c r="JK309">
        <v>0</v>
      </c>
      <c r="JL309">
        <v>2.9999999999999996</v>
      </c>
      <c r="JM309">
        <v>3.4999999999999996</v>
      </c>
      <c r="JN309">
        <v>2.9999999999999996</v>
      </c>
      <c r="JO309">
        <v>0</v>
      </c>
      <c r="JP309">
        <v>2.9999999999999996</v>
      </c>
      <c r="JQ309">
        <v>2.4999999999999996</v>
      </c>
      <c r="JR309">
        <v>3.4999999999999996</v>
      </c>
      <c r="JS309">
        <v>2.4999999999999996</v>
      </c>
      <c r="JT309">
        <v>3.4999999999999996</v>
      </c>
      <c r="JU309">
        <v>2.4999999999999996</v>
      </c>
      <c r="JV309">
        <v>3.4999999999999996</v>
      </c>
      <c r="JW309">
        <v>1</v>
      </c>
      <c r="JX309">
        <v>1</v>
      </c>
      <c r="JY309">
        <v>0.5</v>
      </c>
      <c r="JZ309">
        <v>2.9999999999999996</v>
      </c>
      <c r="KA309">
        <v>2.9999999999999996</v>
      </c>
      <c r="KB309">
        <v>2.4999999999999996</v>
      </c>
      <c r="KC309">
        <v>1</v>
      </c>
      <c r="KD309">
        <v>1.5000000000000002</v>
      </c>
      <c r="KE309">
        <v>2.9999999999999996</v>
      </c>
      <c r="KF309">
        <v>2.4999999999999996</v>
      </c>
      <c r="KG309">
        <v>1</v>
      </c>
      <c r="KH309">
        <v>1.5000000000000002</v>
      </c>
      <c r="KI309">
        <v>2</v>
      </c>
      <c r="KJ309">
        <v>1.5000000000000002</v>
      </c>
      <c r="KK309">
        <v>1.5000000000000002</v>
      </c>
      <c r="KL309">
        <v>1.5000000000000002</v>
      </c>
      <c r="KM309">
        <v>1.5000000000000002</v>
      </c>
      <c r="KN309">
        <v>2</v>
      </c>
      <c r="KO309">
        <v>0</v>
      </c>
      <c r="KP309">
        <v>3.4999999999999996</v>
      </c>
      <c r="KQ309">
        <v>3.4999999999999996</v>
      </c>
      <c r="KR309">
        <v>2.9999999999999996</v>
      </c>
      <c r="KS309">
        <v>1.5000000000000002</v>
      </c>
      <c r="KT309">
        <v>0</v>
      </c>
      <c r="KU309">
        <v>3.4999999999999996</v>
      </c>
      <c r="KV309">
        <v>3.4999999999999996</v>
      </c>
      <c r="KW309">
        <v>0</v>
      </c>
      <c r="KX309">
        <v>2.4999999999999996</v>
      </c>
      <c r="KY309">
        <v>3.4999999999999996</v>
      </c>
      <c r="KZ309">
        <v>2.9999999999999996</v>
      </c>
      <c r="LA309">
        <v>3.4999999999999996</v>
      </c>
      <c r="LB309">
        <v>0.5</v>
      </c>
      <c r="LC309">
        <v>2.4999999999999996</v>
      </c>
      <c r="LD309">
        <v>2.4999999999999996</v>
      </c>
      <c r="LE309">
        <v>2.9999999999999996</v>
      </c>
      <c r="LF309">
        <v>2.9999999999999996</v>
      </c>
      <c r="LG309">
        <v>0.5</v>
      </c>
      <c r="LH309">
        <v>3.4999999999999996</v>
      </c>
      <c r="LI309">
        <v>3.4999999999999996</v>
      </c>
      <c r="LJ309">
        <v>2.9999999999999996</v>
      </c>
      <c r="LK309">
        <v>0.5</v>
      </c>
      <c r="LL309">
        <v>2.4999999999999996</v>
      </c>
      <c r="LM309">
        <v>3.4999999999999996</v>
      </c>
      <c r="LN309">
        <v>2.4999999999999996</v>
      </c>
      <c r="LO309">
        <v>2.4999999999999996</v>
      </c>
      <c r="LP309">
        <v>2.4999999999999996</v>
      </c>
      <c r="LQ309">
        <v>2.4999999999999996</v>
      </c>
      <c r="LR309">
        <v>3.4999999999999996</v>
      </c>
      <c r="LS309">
        <v>2.4999999999999996</v>
      </c>
      <c r="LT309">
        <v>0</v>
      </c>
    </row>
    <row r="310" spans="1:332" x14ac:dyDescent="0.35">
      <c r="A310" t="s">
        <v>182</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c r="Z310">
        <v>1</v>
      </c>
      <c r="AA310">
        <v>1</v>
      </c>
      <c r="AB310">
        <v>-1</v>
      </c>
      <c r="AC310">
        <v>-1</v>
      </c>
      <c r="AD310">
        <v>-1</v>
      </c>
      <c r="AE310">
        <v>-1</v>
      </c>
      <c r="AF310">
        <v>-1</v>
      </c>
      <c r="AG310">
        <v>-1</v>
      </c>
      <c r="AH310">
        <v>-1</v>
      </c>
      <c r="AI310">
        <v>-1</v>
      </c>
      <c r="AJ310">
        <v>-1</v>
      </c>
      <c r="AK310">
        <v>-1</v>
      </c>
      <c r="AL310">
        <v>-1</v>
      </c>
      <c r="AM310">
        <v>-1</v>
      </c>
      <c r="AN310">
        <v>-1</v>
      </c>
      <c r="AO310">
        <v>-1</v>
      </c>
      <c r="AP310">
        <v>-1</v>
      </c>
      <c r="AQ310">
        <v>-1</v>
      </c>
      <c r="AR310">
        <v>-1</v>
      </c>
      <c r="AS310">
        <v>-1</v>
      </c>
      <c r="AT310">
        <v>-1</v>
      </c>
      <c r="AU310">
        <v>-1</v>
      </c>
      <c r="AV310">
        <v>-1</v>
      </c>
      <c r="AW310">
        <v>-1</v>
      </c>
      <c r="AX310">
        <v>-1</v>
      </c>
      <c r="AY310">
        <v>-1</v>
      </c>
      <c r="AZ310">
        <v>-1</v>
      </c>
      <c r="BA310">
        <v>-1</v>
      </c>
      <c r="BB310">
        <v>-1</v>
      </c>
      <c r="BC310">
        <v>-1</v>
      </c>
      <c r="BD310">
        <v>-1</v>
      </c>
      <c r="BE310">
        <v>-1</v>
      </c>
      <c r="BF310">
        <v>-1</v>
      </c>
      <c r="BG310">
        <v>-1</v>
      </c>
      <c r="BH310">
        <v>-1</v>
      </c>
      <c r="BI310">
        <v>-1</v>
      </c>
      <c r="BJ310">
        <v>-1</v>
      </c>
      <c r="BK310">
        <v>-1</v>
      </c>
      <c r="BL310">
        <v>-1</v>
      </c>
      <c r="BM310">
        <v>-1</v>
      </c>
      <c r="BN310">
        <v>-1</v>
      </c>
      <c r="BO310">
        <v>-1</v>
      </c>
      <c r="BP310">
        <v>-1</v>
      </c>
      <c r="BQ310">
        <v>-1</v>
      </c>
      <c r="BR310">
        <v>-1</v>
      </c>
      <c r="BS310">
        <v>-1</v>
      </c>
      <c r="BT310">
        <v>-1</v>
      </c>
      <c r="BU310">
        <v>-1</v>
      </c>
      <c r="BV310">
        <v>-1</v>
      </c>
      <c r="BW310">
        <v>-1</v>
      </c>
      <c r="BX310">
        <v>-1</v>
      </c>
      <c r="BY310">
        <v>-1</v>
      </c>
      <c r="BZ310">
        <v>-1</v>
      </c>
      <c r="CA310">
        <v>-1</v>
      </c>
      <c r="CB310">
        <v>-1</v>
      </c>
      <c r="CC310">
        <v>-1</v>
      </c>
      <c r="CD310">
        <v>-1</v>
      </c>
      <c r="CE310">
        <v>-1</v>
      </c>
      <c r="CF310">
        <v>-1</v>
      </c>
      <c r="CG310">
        <v>-1</v>
      </c>
      <c r="CH310">
        <v>-1</v>
      </c>
      <c r="CI310">
        <v>-1</v>
      </c>
      <c r="CJ310">
        <v>-1</v>
      </c>
      <c r="CK310">
        <v>-1</v>
      </c>
      <c r="CL310">
        <v>-1</v>
      </c>
      <c r="CM310">
        <v>-1</v>
      </c>
      <c r="CN310">
        <v>-1</v>
      </c>
      <c r="CO310">
        <v>-1</v>
      </c>
      <c r="CP310">
        <v>-1</v>
      </c>
      <c r="CQ310">
        <v>-1</v>
      </c>
      <c r="CR310">
        <v>-1</v>
      </c>
      <c r="CS310">
        <v>-1</v>
      </c>
      <c r="CT310">
        <v>-1</v>
      </c>
      <c r="CU310">
        <v>-1</v>
      </c>
      <c r="CV310">
        <v>-1</v>
      </c>
      <c r="CW310">
        <v>-1</v>
      </c>
      <c r="CX310">
        <v>-1</v>
      </c>
      <c r="CY310">
        <v>-1</v>
      </c>
      <c r="CZ310">
        <v>-1</v>
      </c>
      <c r="DA310">
        <v>-1</v>
      </c>
      <c r="DB310">
        <v>-1</v>
      </c>
      <c r="DC310">
        <v>-1</v>
      </c>
      <c r="DD310">
        <v>-1</v>
      </c>
      <c r="DE310">
        <v>-1</v>
      </c>
      <c r="DF310">
        <v>-1</v>
      </c>
      <c r="DG310">
        <v>-1</v>
      </c>
      <c r="DH310">
        <v>-1</v>
      </c>
      <c r="DI310">
        <v>-1</v>
      </c>
      <c r="DJ310">
        <v>-1</v>
      </c>
      <c r="DK310">
        <v>-1</v>
      </c>
      <c r="DL310">
        <v>-1</v>
      </c>
      <c r="DM310">
        <v>-1</v>
      </c>
      <c r="DN310">
        <v>-1</v>
      </c>
      <c r="DO310">
        <v>-1</v>
      </c>
      <c r="DP310">
        <v>-1</v>
      </c>
      <c r="DQ310">
        <v>-1</v>
      </c>
      <c r="DR310">
        <v>-1</v>
      </c>
      <c r="DS310">
        <v>-1</v>
      </c>
      <c r="DT310">
        <v>-1</v>
      </c>
      <c r="DU310">
        <v>-1</v>
      </c>
      <c r="DV310">
        <v>-1</v>
      </c>
      <c r="DW310">
        <v>-1</v>
      </c>
      <c r="DX310">
        <v>-1</v>
      </c>
      <c r="DY310">
        <v>-1</v>
      </c>
      <c r="DZ310">
        <v>-1</v>
      </c>
      <c r="EA310">
        <v>-1</v>
      </c>
      <c r="EB310">
        <v>-1</v>
      </c>
      <c r="EC310">
        <v>-1</v>
      </c>
      <c r="ED310">
        <v>-1</v>
      </c>
      <c r="EE310">
        <v>-1</v>
      </c>
      <c r="EF310">
        <v>-1</v>
      </c>
      <c r="EG310">
        <v>-1</v>
      </c>
      <c r="EH310">
        <v>-1</v>
      </c>
      <c r="EI310">
        <v>-1</v>
      </c>
      <c r="EJ310">
        <v>-1</v>
      </c>
      <c r="EK310">
        <v>-1</v>
      </c>
      <c r="EL310">
        <v>2</v>
      </c>
      <c r="EM310">
        <v>-1</v>
      </c>
      <c r="EN310">
        <v>-1</v>
      </c>
      <c r="EO310">
        <v>-1</v>
      </c>
      <c r="EP310">
        <v>-1</v>
      </c>
      <c r="EQ310">
        <v>-1</v>
      </c>
      <c r="ER310">
        <v>-1</v>
      </c>
      <c r="ES310">
        <v>-1</v>
      </c>
      <c r="ET310">
        <v>-1</v>
      </c>
      <c r="EU310">
        <v>-1</v>
      </c>
      <c r="EV310">
        <v>-1</v>
      </c>
      <c r="EW310">
        <v>-1</v>
      </c>
      <c r="EX310">
        <v>-1</v>
      </c>
      <c r="EY310">
        <v>0.5</v>
      </c>
      <c r="EZ310">
        <v>-1</v>
      </c>
      <c r="FA310">
        <v>-1</v>
      </c>
      <c r="FB310">
        <v>-1</v>
      </c>
      <c r="FC310">
        <v>-1</v>
      </c>
      <c r="FD310">
        <v>-1</v>
      </c>
      <c r="FE310">
        <v>1</v>
      </c>
      <c r="FF310">
        <v>1</v>
      </c>
      <c r="FG310">
        <v>0.5</v>
      </c>
      <c r="FH310">
        <v>2</v>
      </c>
      <c r="FI310">
        <v>-1</v>
      </c>
      <c r="FJ310">
        <v>-1</v>
      </c>
      <c r="FK310">
        <v>-1</v>
      </c>
      <c r="FL310">
        <v>-1</v>
      </c>
      <c r="FM310">
        <v>-1</v>
      </c>
      <c r="FN310">
        <v>-1</v>
      </c>
      <c r="FO310">
        <v>2</v>
      </c>
      <c r="FP310">
        <v>2</v>
      </c>
      <c r="FQ310">
        <v>-1</v>
      </c>
      <c r="FR310">
        <v>-1</v>
      </c>
      <c r="FS310">
        <v>-1</v>
      </c>
      <c r="FT310">
        <v>-1</v>
      </c>
      <c r="FU310">
        <v>-1</v>
      </c>
      <c r="FV310">
        <v>-1</v>
      </c>
      <c r="FW310">
        <v>-1</v>
      </c>
      <c r="FX310">
        <v>-1</v>
      </c>
      <c r="FY310">
        <v>-1</v>
      </c>
      <c r="FZ310">
        <v>-1</v>
      </c>
      <c r="GA310">
        <v>-1</v>
      </c>
      <c r="GB310">
        <v>-1</v>
      </c>
      <c r="GC310">
        <v>-1</v>
      </c>
      <c r="GD310">
        <v>-1</v>
      </c>
      <c r="GE310">
        <v>-1</v>
      </c>
      <c r="GF310">
        <v>-1</v>
      </c>
      <c r="GG310">
        <v>-1</v>
      </c>
      <c r="GH310">
        <v>-1</v>
      </c>
      <c r="GI310">
        <v>-1</v>
      </c>
      <c r="GJ310">
        <v>-1</v>
      </c>
      <c r="GK310">
        <v>-1</v>
      </c>
      <c r="GL310">
        <v>-1</v>
      </c>
      <c r="GM310">
        <v>-1</v>
      </c>
      <c r="GN310">
        <v>-1</v>
      </c>
      <c r="GO310">
        <v>-1</v>
      </c>
      <c r="GP310">
        <v>-1</v>
      </c>
      <c r="GQ310">
        <v>-1</v>
      </c>
      <c r="GR310">
        <v>-1</v>
      </c>
      <c r="GS310">
        <v>-1</v>
      </c>
      <c r="GT310">
        <v>-1</v>
      </c>
      <c r="GU310">
        <v>-1</v>
      </c>
      <c r="GV310">
        <v>-1</v>
      </c>
      <c r="GW310">
        <v>-1</v>
      </c>
      <c r="GX310">
        <v>-1</v>
      </c>
      <c r="GY310">
        <v>-1</v>
      </c>
      <c r="GZ310">
        <v>-1</v>
      </c>
      <c r="HA310">
        <v>-1</v>
      </c>
      <c r="HB310">
        <v>-1</v>
      </c>
      <c r="HC310">
        <v>-1</v>
      </c>
      <c r="HD310">
        <v>-1</v>
      </c>
      <c r="HE310">
        <v>-1</v>
      </c>
      <c r="HF310">
        <v>-1</v>
      </c>
      <c r="HG310">
        <v>-1</v>
      </c>
      <c r="HH310">
        <v>1</v>
      </c>
      <c r="HI310">
        <v>-1</v>
      </c>
      <c r="HJ310">
        <v>-1</v>
      </c>
      <c r="HK310">
        <v>-1</v>
      </c>
      <c r="HL310">
        <v>-1</v>
      </c>
      <c r="HM310">
        <v>-1</v>
      </c>
      <c r="HN310">
        <v>-1</v>
      </c>
      <c r="HO310">
        <v>-1</v>
      </c>
      <c r="HP310">
        <v>-1</v>
      </c>
      <c r="HQ310">
        <v>-1</v>
      </c>
      <c r="HR310">
        <v>-1</v>
      </c>
      <c r="HS310">
        <v>-1</v>
      </c>
      <c r="HT310">
        <v>-1</v>
      </c>
      <c r="HU310">
        <v>-1</v>
      </c>
      <c r="HV310">
        <v>-1</v>
      </c>
      <c r="HW310">
        <v>-1</v>
      </c>
      <c r="HX310">
        <v>-1</v>
      </c>
      <c r="HY310">
        <v>-1</v>
      </c>
      <c r="HZ310">
        <v>-1</v>
      </c>
      <c r="IA310">
        <v>-1</v>
      </c>
      <c r="IB310">
        <v>-1</v>
      </c>
      <c r="IC310">
        <v>-1</v>
      </c>
      <c r="ID310">
        <v>-1</v>
      </c>
      <c r="IE310">
        <v>-1</v>
      </c>
      <c r="IF310">
        <v>-1</v>
      </c>
      <c r="IG310">
        <v>-1</v>
      </c>
      <c r="IH310">
        <v>-1</v>
      </c>
      <c r="II310">
        <v>-1</v>
      </c>
      <c r="IJ310">
        <v>-1</v>
      </c>
      <c r="IK310">
        <v>-1</v>
      </c>
      <c r="IL310">
        <v>-1</v>
      </c>
      <c r="IM310">
        <v>-1</v>
      </c>
      <c r="IN310">
        <v>-1</v>
      </c>
      <c r="IO310">
        <v>-1</v>
      </c>
      <c r="IP310">
        <v>-1</v>
      </c>
      <c r="IQ310">
        <v>3</v>
      </c>
      <c r="IR310">
        <v>-1</v>
      </c>
      <c r="IS310">
        <v>-1</v>
      </c>
      <c r="IT310">
        <v>-1</v>
      </c>
      <c r="IU310">
        <v>-1</v>
      </c>
      <c r="IV310">
        <v>-1</v>
      </c>
      <c r="IW310">
        <v>-1</v>
      </c>
      <c r="IX310">
        <v>-1</v>
      </c>
      <c r="IY310">
        <v>-1</v>
      </c>
      <c r="IZ310">
        <v>-1</v>
      </c>
      <c r="JA310">
        <v>-1</v>
      </c>
      <c r="JB310">
        <v>-1</v>
      </c>
      <c r="JC310">
        <v>-1</v>
      </c>
      <c r="JD310">
        <v>-1</v>
      </c>
      <c r="JE310">
        <v>-1</v>
      </c>
      <c r="JF310">
        <v>-1</v>
      </c>
      <c r="JG310">
        <v>-1</v>
      </c>
      <c r="JH310">
        <v>-1</v>
      </c>
      <c r="JI310">
        <v>-1</v>
      </c>
      <c r="JJ310">
        <v>-1</v>
      </c>
      <c r="JK310">
        <v>-1</v>
      </c>
      <c r="JL310">
        <v>-1</v>
      </c>
      <c r="JM310">
        <v>-1</v>
      </c>
      <c r="JN310">
        <v>-1</v>
      </c>
      <c r="JO310">
        <v>-1</v>
      </c>
      <c r="JP310">
        <v>-1</v>
      </c>
      <c r="JQ310">
        <v>-1</v>
      </c>
      <c r="JR310">
        <v>1</v>
      </c>
      <c r="JS310">
        <v>-1</v>
      </c>
      <c r="JT310">
        <v>-1</v>
      </c>
      <c r="JU310">
        <v>-1</v>
      </c>
      <c r="JV310">
        <v>-1</v>
      </c>
      <c r="JW310">
        <v>-1</v>
      </c>
      <c r="JX310">
        <v>-1</v>
      </c>
      <c r="JY310">
        <v>-1</v>
      </c>
      <c r="JZ310">
        <v>-1</v>
      </c>
      <c r="KA310">
        <v>-1</v>
      </c>
      <c r="KB310">
        <v>-1</v>
      </c>
      <c r="KC310">
        <v>-1</v>
      </c>
      <c r="KD310">
        <v>-1</v>
      </c>
      <c r="KE310">
        <v>-1</v>
      </c>
      <c r="KF310">
        <v>-1</v>
      </c>
      <c r="KG310">
        <v>-1</v>
      </c>
      <c r="KH310">
        <v>-1</v>
      </c>
      <c r="KI310">
        <v>-1</v>
      </c>
      <c r="KJ310">
        <v>-1</v>
      </c>
      <c r="KK310">
        <v>-1</v>
      </c>
      <c r="KL310">
        <v>-1</v>
      </c>
      <c r="KM310">
        <v>-1</v>
      </c>
      <c r="KN310">
        <v>-1</v>
      </c>
      <c r="KO310">
        <v>-1</v>
      </c>
      <c r="KP310">
        <v>1</v>
      </c>
      <c r="KQ310">
        <v>-1</v>
      </c>
      <c r="KR310">
        <v>-1</v>
      </c>
      <c r="KS310">
        <v>-1</v>
      </c>
      <c r="KT310">
        <v>-1</v>
      </c>
      <c r="KU310">
        <v>1</v>
      </c>
      <c r="KV310">
        <v>1</v>
      </c>
      <c r="KW310">
        <v>-1</v>
      </c>
      <c r="KX310">
        <v>0</v>
      </c>
      <c r="KY310">
        <v>3</v>
      </c>
      <c r="KZ310">
        <v>-1</v>
      </c>
      <c r="LA310">
        <v>1</v>
      </c>
      <c r="LB310">
        <v>-1</v>
      </c>
      <c r="LC310">
        <v>-1</v>
      </c>
      <c r="LD310">
        <v>-1</v>
      </c>
      <c r="LE310">
        <v>0.5</v>
      </c>
      <c r="LF310">
        <v>-1</v>
      </c>
      <c r="LG310">
        <v>-1</v>
      </c>
      <c r="LH310">
        <v>1</v>
      </c>
      <c r="LI310">
        <v>1</v>
      </c>
      <c r="LJ310">
        <v>-1</v>
      </c>
      <c r="LK310">
        <v>-1</v>
      </c>
      <c r="LL310">
        <v>0</v>
      </c>
      <c r="LM310">
        <v>1</v>
      </c>
      <c r="LN310">
        <v>-1</v>
      </c>
      <c r="LO310">
        <v>-1</v>
      </c>
      <c r="LP310">
        <v>-1</v>
      </c>
      <c r="LQ310">
        <v>0</v>
      </c>
      <c r="LR310">
        <v>-1</v>
      </c>
      <c r="LS310">
        <v>-1</v>
      </c>
      <c r="LT310">
        <v>-1</v>
      </c>
    </row>
    <row r="311" spans="1:332" x14ac:dyDescent="0.35">
      <c r="A311" t="s">
        <v>1128</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c r="Z311">
        <v>-1</v>
      </c>
      <c r="AA311">
        <v>-1</v>
      </c>
      <c r="AB311">
        <v>-1</v>
      </c>
      <c r="AC311">
        <v>-1</v>
      </c>
      <c r="AD311">
        <v>-1</v>
      </c>
      <c r="AE311">
        <v>-1</v>
      </c>
      <c r="AF311">
        <v>-1</v>
      </c>
      <c r="AG311">
        <v>-1</v>
      </c>
      <c r="AH311">
        <v>-1</v>
      </c>
      <c r="AI311">
        <v>-1</v>
      </c>
      <c r="AJ311">
        <v>-1</v>
      </c>
      <c r="AK311">
        <v>-1</v>
      </c>
      <c r="AL311">
        <v>-1</v>
      </c>
      <c r="AM311">
        <v>-1</v>
      </c>
      <c r="AN311">
        <v>-1</v>
      </c>
      <c r="AO311">
        <v>-1</v>
      </c>
      <c r="AP311">
        <v>-1</v>
      </c>
      <c r="AQ311">
        <v>-1</v>
      </c>
      <c r="AR311">
        <v>-1</v>
      </c>
      <c r="AS311">
        <v>-1</v>
      </c>
      <c r="AT311">
        <v>-1</v>
      </c>
      <c r="AU311">
        <v>-1</v>
      </c>
      <c r="AV311">
        <v>-1</v>
      </c>
      <c r="AW311">
        <v>-1</v>
      </c>
      <c r="AX311">
        <v>-1</v>
      </c>
      <c r="AY311">
        <v>-1</v>
      </c>
      <c r="AZ311">
        <v>-1</v>
      </c>
      <c r="BA311">
        <v>-1</v>
      </c>
      <c r="BB311">
        <v>-1</v>
      </c>
      <c r="BC311">
        <v>-1</v>
      </c>
      <c r="BD311">
        <v>-1</v>
      </c>
      <c r="BE311">
        <v>-1</v>
      </c>
      <c r="BF311">
        <v>-1</v>
      </c>
      <c r="BG311">
        <v>-1</v>
      </c>
      <c r="BH311">
        <v>-1</v>
      </c>
      <c r="BI311">
        <v>-1</v>
      </c>
      <c r="BJ311">
        <v>-1</v>
      </c>
      <c r="BK311">
        <v>-1</v>
      </c>
      <c r="BL311">
        <v>-1</v>
      </c>
      <c r="BM311">
        <v>-1</v>
      </c>
      <c r="BN311">
        <v>-1</v>
      </c>
      <c r="BO311">
        <v>-1</v>
      </c>
      <c r="BP311">
        <v>-1</v>
      </c>
      <c r="BQ311">
        <v>-1</v>
      </c>
      <c r="BR311">
        <v>-1</v>
      </c>
      <c r="BS311">
        <v>-1</v>
      </c>
      <c r="BT311">
        <v>-1</v>
      </c>
      <c r="BU311">
        <v>-1</v>
      </c>
      <c r="BV311">
        <v>-1</v>
      </c>
      <c r="BW311">
        <v>-1</v>
      </c>
      <c r="BX311">
        <v>-1</v>
      </c>
      <c r="BY311">
        <v>-1</v>
      </c>
      <c r="BZ311">
        <v>-1</v>
      </c>
      <c r="CA311">
        <v>-1</v>
      </c>
      <c r="CB311">
        <v>-1</v>
      </c>
      <c r="CC311">
        <v>-1</v>
      </c>
      <c r="CD311">
        <v>-1</v>
      </c>
      <c r="CE311">
        <v>-1</v>
      </c>
      <c r="CF311">
        <v>-1</v>
      </c>
      <c r="CG311">
        <v>-1</v>
      </c>
      <c r="CH311">
        <v>-1</v>
      </c>
      <c r="CI311">
        <v>-1</v>
      </c>
      <c r="CJ311">
        <v>-1</v>
      </c>
      <c r="CK311">
        <v>-1</v>
      </c>
      <c r="CL311">
        <v>-1</v>
      </c>
      <c r="CM311">
        <v>-1</v>
      </c>
      <c r="CN311">
        <v>-1</v>
      </c>
      <c r="CO311">
        <v>-1</v>
      </c>
      <c r="CP311">
        <v>-1</v>
      </c>
      <c r="CQ311">
        <v>-1</v>
      </c>
      <c r="CR311">
        <v>-1</v>
      </c>
      <c r="CS311">
        <v>-1</v>
      </c>
      <c r="CT311">
        <v>-1</v>
      </c>
      <c r="CU311">
        <v>-1</v>
      </c>
      <c r="CV311">
        <v>-1</v>
      </c>
      <c r="CW311">
        <v>-1</v>
      </c>
      <c r="CX311">
        <v>-1</v>
      </c>
      <c r="CY311">
        <v>-1</v>
      </c>
      <c r="CZ311">
        <v>-1</v>
      </c>
      <c r="DA311">
        <v>-1</v>
      </c>
      <c r="DB311">
        <v>-1</v>
      </c>
      <c r="DC311">
        <v>-1</v>
      </c>
      <c r="DD311">
        <v>-1</v>
      </c>
      <c r="DE311">
        <v>-1</v>
      </c>
      <c r="DF311">
        <v>-1</v>
      </c>
      <c r="DG311">
        <v>-1</v>
      </c>
      <c r="DH311">
        <v>-1</v>
      </c>
      <c r="DI311">
        <v>-1</v>
      </c>
      <c r="DJ311">
        <v>-1</v>
      </c>
      <c r="DK311">
        <v>-1</v>
      </c>
      <c r="DL311">
        <v>-1</v>
      </c>
      <c r="DM311">
        <v>-1</v>
      </c>
      <c r="DN311">
        <v>-1</v>
      </c>
      <c r="DO311">
        <v>-1</v>
      </c>
      <c r="DP311">
        <v>-1</v>
      </c>
      <c r="DQ311">
        <v>-1</v>
      </c>
      <c r="DR311">
        <v>-1</v>
      </c>
      <c r="DS311">
        <v>-1</v>
      </c>
      <c r="DT311">
        <v>-1</v>
      </c>
      <c r="DU311">
        <v>-1</v>
      </c>
      <c r="DV311">
        <v>-1</v>
      </c>
      <c r="DW311">
        <v>-1</v>
      </c>
      <c r="DX311">
        <v>-1</v>
      </c>
      <c r="DY311">
        <v>-1</v>
      </c>
      <c r="DZ311">
        <v>-1</v>
      </c>
      <c r="EA311">
        <v>-1</v>
      </c>
      <c r="EB311">
        <v>-1</v>
      </c>
      <c r="EC311">
        <v>-1</v>
      </c>
      <c r="ED311">
        <v>-1</v>
      </c>
      <c r="EE311">
        <v>-1</v>
      </c>
      <c r="EF311">
        <v>-1</v>
      </c>
      <c r="EG311">
        <v>-1</v>
      </c>
      <c r="EH311">
        <v>-1</v>
      </c>
      <c r="EI311">
        <v>-1</v>
      </c>
      <c r="EJ311">
        <v>-1</v>
      </c>
      <c r="EK311">
        <v>-1</v>
      </c>
      <c r="EL311">
        <v>0</v>
      </c>
      <c r="EM311">
        <v>-1</v>
      </c>
      <c r="EN311">
        <v>-1</v>
      </c>
      <c r="EO311">
        <v>-1</v>
      </c>
      <c r="EP311">
        <v>-1</v>
      </c>
      <c r="EQ311">
        <v>-1</v>
      </c>
      <c r="ER311">
        <v>-1</v>
      </c>
      <c r="ES311">
        <v>-1</v>
      </c>
      <c r="ET311">
        <v>-1</v>
      </c>
      <c r="EU311">
        <v>-1</v>
      </c>
      <c r="EV311">
        <v>-1</v>
      </c>
      <c r="EW311">
        <v>-1</v>
      </c>
      <c r="EX311">
        <v>-1</v>
      </c>
      <c r="EY311">
        <v>-1</v>
      </c>
      <c r="EZ311">
        <v>-1</v>
      </c>
      <c r="FA311">
        <v>-1</v>
      </c>
      <c r="FB311">
        <v>-1</v>
      </c>
      <c r="FC311">
        <v>-1</v>
      </c>
      <c r="FD311">
        <v>-1</v>
      </c>
      <c r="FE311">
        <v>-1</v>
      </c>
      <c r="FF311">
        <v>-1</v>
      </c>
      <c r="FG311">
        <v>-1</v>
      </c>
      <c r="FH311">
        <v>0</v>
      </c>
      <c r="FI311">
        <v>-1</v>
      </c>
      <c r="FJ311">
        <v>-1</v>
      </c>
      <c r="FK311">
        <v>-1</v>
      </c>
      <c r="FL311">
        <v>-1</v>
      </c>
      <c r="FM311">
        <v>-1</v>
      </c>
      <c r="FN311">
        <v>-1</v>
      </c>
      <c r="FO311">
        <v>0</v>
      </c>
      <c r="FP311">
        <v>0</v>
      </c>
      <c r="FQ311">
        <v>-1</v>
      </c>
      <c r="FR311">
        <v>-1</v>
      </c>
      <c r="FS311">
        <v>-1</v>
      </c>
      <c r="FT311">
        <v>-1</v>
      </c>
      <c r="FU311">
        <v>-1</v>
      </c>
      <c r="FV311">
        <v>-1</v>
      </c>
      <c r="FW311">
        <v>-1</v>
      </c>
      <c r="FX311">
        <v>-1</v>
      </c>
      <c r="FY311">
        <v>-1</v>
      </c>
      <c r="FZ311">
        <v>-1</v>
      </c>
      <c r="GA311">
        <v>-1</v>
      </c>
      <c r="GB311">
        <v>-1</v>
      </c>
      <c r="GC311">
        <v>-1</v>
      </c>
      <c r="GD311">
        <v>-1</v>
      </c>
      <c r="GE311">
        <v>-1</v>
      </c>
      <c r="GF311">
        <v>-1</v>
      </c>
      <c r="GG311">
        <v>-1</v>
      </c>
      <c r="GH311">
        <v>-1</v>
      </c>
      <c r="GI311">
        <v>-1</v>
      </c>
      <c r="GJ311">
        <v>-1</v>
      </c>
      <c r="GK311">
        <v>-1</v>
      </c>
      <c r="GL311">
        <v>-1</v>
      </c>
      <c r="GM311">
        <v>-1</v>
      </c>
      <c r="GN311">
        <v>-1</v>
      </c>
      <c r="GO311">
        <v>-1</v>
      </c>
      <c r="GP311">
        <v>-1</v>
      </c>
      <c r="GQ311">
        <v>-1</v>
      </c>
      <c r="GR311">
        <v>-1</v>
      </c>
      <c r="GS311">
        <v>-1</v>
      </c>
      <c r="GT311">
        <v>-1</v>
      </c>
      <c r="GU311">
        <v>-1</v>
      </c>
      <c r="GV311">
        <v>-1</v>
      </c>
      <c r="GW311">
        <v>-1</v>
      </c>
      <c r="GX311">
        <v>-1</v>
      </c>
      <c r="GY311">
        <v>-1</v>
      </c>
      <c r="GZ311">
        <v>-1</v>
      </c>
      <c r="HA311">
        <v>-1</v>
      </c>
      <c r="HB311">
        <v>-1</v>
      </c>
      <c r="HC311">
        <v>-1</v>
      </c>
      <c r="HD311">
        <v>-1</v>
      </c>
      <c r="HE311">
        <v>-1</v>
      </c>
      <c r="HF311">
        <v>-1</v>
      </c>
      <c r="HG311">
        <v>-1</v>
      </c>
      <c r="HH311">
        <v>-1</v>
      </c>
      <c r="HI311">
        <v>-1</v>
      </c>
      <c r="HJ311">
        <v>-1</v>
      </c>
      <c r="HK311">
        <v>-1</v>
      </c>
      <c r="HL311">
        <v>-1</v>
      </c>
      <c r="HM311">
        <v>-1</v>
      </c>
      <c r="HN311">
        <v>-1</v>
      </c>
      <c r="HO311">
        <v>-1</v>
      </c>
      <c r="HP311">
        <v>-1</v>
      </c>
      <c r="HQ311">
        <v>-1</v>
      </c>
      <c r="HR311">
        <v>-1</v>
      </c>
      <c r="HS311">
        <v>-1</v>
      </c>
      <c r="HT311">
        <v>-1</v>
      </c>
      <c r="HU311">
        <v>-1</v>
      </c>
      <c r="HV311">
        <v>-1</v>
      </c>
      <c r="HW311">
        <v>-1</v>
      </c>
      <c r="HX311">
        <v>-1</v>
      </c>
      <c r="HY311">
        <v>-1</v>
      </c>
      <c r="HZ311">
        <v>-1</v>
      </c>
      <c r="IA311">
        <v>-1</v>
      </c>
      <c r="IB311">
        <v>-1</v>
      </c>
      <c r="IC311">
        <v>-1</v>
      </c>
      <c r="ID311">
        <v>-1</v>
      </c>
      <c r="IE311">
        <v>-1</v>
      </c>
      <c r="IF311">
        <v>-1</v>
      </c>
      <c r="IG311">
        <v>-1</v>
      </c>
      <c r="IH311">
        <v>-1</v>
      </c>
      <c r="II311">
        <v>-1</v>
      </c>
      <c r="IJ311">
        <v>-1</v>
      </c>
      <c r="IK311">
        <v>-1</v>
      </c>
      <c r="IL311">
        <v>-1</v>
      </c>
      <c r="IM311">
        <v>-1</v>
      </c>
      <c r="IN311">
        <v>-1</v>
      </c>
      <c r="IO311">
        <v>-1</v>
      </c>
      <c r="IP311">
        <v>-1</v>
      </c>
      <c r="IQ311">
        <v>0</v>
      </c>
      <c r="IR311">
        <v>-1</v>
      </c>
      <c r="IS311">
        <v>-1</v>
      </c>
      <c r="IT311">
        <v>-1</v>
      </c>
      <c r="IU311">
        <v>-1</v>
      </c>
      <c r="IV311">
        <v>-1</v>
      </c>
      <c r="IW311">
        <v>-1</v>
      </c>
      <c r="IX311">
        <v>-1</v>
      </c>
      <c r="IY311">
        <v>-1</v>
      </c>
      <c r="IZ311">
        <v>-1</v>
      </c>
      <c r="JA311">
        <v>-1</v>
      </c>
      <c r="JB311">
        <v>-1</v>
      </c>
      <c r="JC311">
        <v>-1</v>
      </c>
      <c r="JD311">
        <v>-1</v>
      </c>
      <c r="JE311">
        <v>-1</v>
      </c>
      <c r="JF311">
        <v>-1</v>
      </c>
      <c r="JG311">
        <v>-1</v>
      </c>
      <c r="JH311">
        <v>-1</v>
      </c>
      <c r="JI311">
        <v>-1</v>
      </c>
      <c r="JJ311">
        <v>-1</v>
      </c>
      <c r="JK311">
        <v>-1</v>
      </c>
      <c r="JL311">
        <v>-1</v>
      </c>
      <c r="JM311">
        <v>-1</v>
      </c>
      <c r="JN311">
        <v>-1</v>
      </c>
      <c r="JO311">
        <v>-1</v>
      </c>
      <c r="JP311">
        <v>-1</v>
      </c>
      <c r="JQ311">
        <v>-1</v>
      </c>
      <c r="JR311">
        <v>-1</v>
      </c>
      <c r="JS311">
        <v>-1</v>
      </c>
      <c r="JT311">
        <v>-1</v>
      </c>
      <c r="JU311">
        <v>-1</v>
      </c>
      <c r="JV311">
        <v>-1</v>
      </c>
      <c r="JW311">
        <v>-1</v>
      </c>
      <c r="JX311">
        <v>-1</v>
      </c>
      <c r="JY311">
        <v>-1</v>
      </c>
      <c r="JZ311">
        <v>-1</v>
      </c>
      <c r="KA311">
        <v>-1</v>
      </c>
      <c r="KB311">
        <v>-1</v>
      </c>
      <c r="KC311">
        <v>-1</v>
      </c>
      <c r="KD311">
        <v>-1</v>
      </c>
      <c r="KE311">
        <v>-1</v>
      </c>
      <c r="KF311">
        <v>-1</v>
      </c>
      <c r="KG311">
        <v>-1</v>
      </c>
      <c r="KH311">
        <v>-1</v>
      </c>
      <c r="KI311">
        <v>-1</v>
      </c>
      <c r="KJ311">
        <v>-1</v>
      </c>
      <c r="KK311">
        <v>-1</v>
      </c>
      <c r="KL311">
        <v>-1</v>
      </c>
      <c r="KM311">
        <v>-1</v>
      </c>
      <c r="KN311">
        <v>-1</v>
      </c>
      <c r="KO311">
        <v>-1</v>
      </c>
      <c r="KP311">
        <v>-1</v>
      </c>
      <c r="KQ311">
        <v>-1</v>
      </c>
      <c r="KR311">
        <v>-1</v>
      </c>
      <c r="KS311">
        <v>-1</v>
      </c>
      <c r="KT311">
        <v>-1</v>
      </c>
      <c r="KU311">
        <v>-1</v>
      </c>
      <c r="KV311">
        <v>-1</v>
      </c>
      <c r="KW311">
        <v>-1</v>
      </c>
      <c r="KX311">
        <v>-1</v>
      </c>
      <c r="KY311">
        <v>0</v>
      </c>
      <c r="KZ311">
        <v>-1</v>
      </c>
      <c r="LA311">
        <v>-1</v>
      </c>
      <c r="LB311">
        <v>-1</v>
      </c>
      <c r="LC311">
        <v>-1</v>
      </c>
      <c r="LD311">
        <v>-1</v>
      </c>
      <c r="LE311">
        <v>-1</v>
      </c>
      <c r="LF311">
        <v>-1</v>
      </c>
      <c r="LG311">
        <v>-1</v>
      </c>
      <c r="LH311">
        <v>-1</v>
      </c>
      <c r="LI311">
        <v>-1</v>
      </c>
      <c r="LJ311">
        <v>-1</v>
      </c>
      <c r="LK311">
        <v>-1</v>
      </c>
      <c r="LL311">
        <v>-1</v>
      </c>
      <c r="LM311">
        <v>-1</v>
      </c>
      <c r="LN311">
        <v>-1</v>
      </c>
      <c r="LO311">
        <v>-1</v>
      </c>
      <c r="LP311">
        <v>-1</v>
      </c>
      <c r="LQ311">
        <v>-1</v>
      </c>
      <c r="LR311">
        <v>-1</v>
      </c>
      <c r="LS311">
        <v>-1</v>
      </c>
      <c r="LT311">
        <v>-1</v>
      </c>
    </row>
    <row r="312" spans="1:332" x14ac:dyDescent="0.35">
      <c r="A312" t="s">
        <v>1129</v>
      </c>
      <c r="B312">
        <v>0.5</v>
      </c>
      <c r="C312">
        <v>0.66666666666666663</v>
      </c>
      <c r="D312">
        <v>2</v>
      </c>
      <c r="E312">
        <v>-1</v>
      </c>
      <c r="F312">
        <v>-1</v>
      </c>
      <c r="G312">
        <v>-1</v>
      </c>
      <c r="H312">
        <v>-1</v>
      </c>
      <c r="I312">
        <v>2</v>
      </c>
      <c r="J312">
        <v>-1</v>
      </c>
      <c r="K312">
        <v>-1</v>
      </c>
      <c r="L312">
        <v>1.5</v>
      </c>
      <c r="M312">
        <v>0.83333333333333326</v>
      </c>
      <c r="N312">
        <v>-1</v>
      </c>
      <c r="O312">
        <v>1.5</v>
      </c>
      <c r="P312">
        <v>2</v>
      </c>
      <c r="Q312">
        <v>-1</v>
      </c>
      <c r="R312">
        <v>-1</v>
      </c>
      <c r="S312">
        <v>2</v>
      </c>
      <c r="T312">
        <v>1.8333333333333335</v>
      </c>
      <c r="U312">
        <v>2</v>
      </c>
      <c r="V312">
        <v>0</v>
      </c>
      <c r="W312">
        <v>0</v>
      </c>
      <c r="X312">
        <v>-1</v>
      </c>
      <c r="Y312">
        <v>2</v>
      </c>
      <c r="Z312">
        <v>2</v>
      </c>
      <c r="AA312">
        <v>2</v>
      </c>
      <c r="AB312">
        <v>0.16666666666666666</v>
      </c>
      <c r="AC312">
        <v>0.16666666666666666</v>
      </c>
      <c r="AD312">
        <v>-1</v>
      </c>
      <c r="AE312">
        <v>-1</v>
      </c>
      <c r="AF312">
        <v>-1</v>
      </c>
      <c r="AG312">
        <v>-1</v>
      </c>
      <c r="AH312">
        <v>-1</v>
      </c>
      <c r="AI312">
        <v>-1</v>
      </c>
      <c r="AJ312">
        <v>-1</v>
      </c>
      <c r="AK312">
        <v>-1</v>
      </c>
      <c r="AL312">
        <v>-1</v>
      </c>
      <c r="AM312">
        <v>-1</v>
      </c>
      <c r="AN312">
        <v>1</v>
      </c>
      <c r="AO312">
        <v>-1</v>
      </c>
      <c r="AP312">
        <v>-1</v>
      </c>
      <c r="AQ312">
        <v>-1</v>
      </c>
      <c r="AR312">
        <v>-1</v>
      </c>
      <c r="AS312">
        <v>-1</v>
      </c>
      <c r="AT312">
        <v>-1</v>
      </c>
      <c r="AU312">
        <v>-1</v>
      </c>
      <c r="AV312">
        <v>-1</v>
      </c>
      <c r="AW312">
        <v>-1</v>
      </c>
      <c r="AX312">
        <v>-1</v>
      </c>
      <c r="AY312">
        <v>-1</v>
      </c>
      <c r="AZ312">
        <v>-1</v>
      </c>
      <c r="BA312">
        <v>-1</v>
      </c>
      <c r="BB312">
        <v>-1</v>
      </c>
      <c r="BC312">
        <v>-1</v>
      </c>
      <c r="BD312">
        <v>-1</v>
      </c>
      <c r="BE312">
        <v>-1</v>
      </c>
      <c r="BF312">
        <v>-1</v>
      </c>
      <c r="BG312">
        <v>-1</v>
      </c>
      <c r="BH312">
        <v>-1</v>
      </c>
      <c r="BI312">
        <v>-1</v>
      </c>
      <c r="BJ312">
        <v>1.5000000000000002</v>
      </c>
      <c r="BK312">
        <v>-1</v>
      </c>
      <c r="BL312">
        <v>-1</v>
      </c>
      <c r="BM312">
        <v>-1</v>
      </c>
      <c r="BN312">
        <v>-1</v>
      </c>
      <c r="BO312">
        <v>-1</v>
      </c>
      <c r="BP312">
        <v>-1</v>
      </c>
      <c r="BQ312">
        <v>-1</v>
      </c>
      <c r="BR312">
        <v>-1</v>
      </c>
      <c r="BS312">
        <v>-1</v>
      </c>
      <c r="BT312">
        <v>0.5</v>
      </c>
      <c r="BU312">
        <v>-1</v>
      </c>
      <c r="BV312">
        <v>-1</v>
      </c>
      <c r="BW312">
        <v>-1</v>
      </c>
      <c r="BX312">
        <v>-1</v>
      </c>
      <c r="BY312">
        <v>-1</v>
      </c>
      <c r="BZ312">
        <v>-1</v>
      </c>
      <c r="CA312">
        <v>-1</v>
      </c>
      <c r="CB312">
        <v>-1</v>
      </c>
      <c r="CC312">
        <v>-1</v>
      </c>
      <c r="CD312">
        <v>-1</v>
      </c>
      <c r="CE312">
        <v>-1</v>
      </c>
      <c r="CF312">
        <v>0.5</v>
      </c>
      <c r="CG312">
        <v>-1</v>
      </c>
      <c r="CH312">
        <v>-1</v>
      </c>
      <c r="CI312">
        <v>-1</v>
      </c>
      <c r="CJ312">
        <v>-1</v>
      </c>
      <c r="CK312">
        <v>-1</v>
      </c>
      <c r="CL312">
        <v>-1</v>
      </c>
      <c r="CM312">
        <v>-1</v>
      </c>
      <c r="CN312">
        <v>-1</v>
      </c>
      <c r="CO312">
        <v>-1</v>
      </c>
      <c r="CP312">
        <v>-1</v>
      </c>
      <c r="CQ312">
        <v>-1</v>
      </c>
      <c r="CR312">
        <v>-1</v>
      </c>
      <c r="CS312">
        <v>-1</v>
      </c>
      <c r="CT312">
        <v>-1</v>
      </c>
      <c r="CU312">
        <v>1.5000000000000002</v>
      </c>
      <c r="CV312">
        <v>-1</v>
      </c>
      <c r="CW312">
        <v>-1</v>
      </c>
      <c r="CX312">
        <v>-1</v>
      </c>
      <c r="CY312">
        <v>-1</v>
      </c>
      <c r="CZ312">
        <v>-1</v>
      </c>
      <c r="DA312">
        <v>-1</v>
      </c>
      <c r="DB312">
        <v>-1</v>
      </c>
      <c r="DC312">
        <v>-1</v>
      </c>
      <c r="DD312">
        <v>-1</v>
      </c>
      <c r="DE312">
        <v>-1</v>
      </c>
      <c r="DF312">
        <v>-1</v>
      </c>
      <c r="DG312">
        <v>-1</v>
      </c>
      <c r="DH312">
        <v>-1</v>
      </c>
      <c r="DI312">
        <v>-1</v>
      </c>
      <c r="DJ312">
        <v>-1</v>
      </c>
      <c r="DK312">
        <v>-1</v>
      </c>
      <c r="DL312">
        <v>-1</v>
      </c>
      <c r="DM312">
        <v>-1</v>
      </c>
      <c r="DN312">
        <v>-1</v>
      </c>
      <c r="DO312">
        <v>-1</v>
      </c>
      <c r="DP312">
        <v>-1</v>
      </c>
      <c r="DQ312">
        <v>-1</v>
      </c>
      <c r="DR312">
        <v>1</v>
      </c>
      <c r="DS312">
        <v>0.33333333333333331</v>
      </c>
      <c r="DT312">
        <v>-1</v>
      </c>
      <c r="DU312">
        <v>-1</v>
      </c>
      <c r="DV312">
        <v>-1</v>
      </c>
      <c r="DW312">
        <v>-1</v>
      </c>
      <c r="DX312">
        <v>-1</v>
      </c>
      <c r="DY312">
        <v>-1</v>
      </c>
      <c r="DZ312">
        <v>-1</v>
      </c>
      <c r="EA312">
        <v>-1</v>
      </c>
      <c r="EB312">
        <v>-1</v>
      </c>
      <c r="EC312">
        <v>-1</v>
      </c>
      <c r="ED312">
        <v>-1</v>
      </c>
      <c r="EE312">
        <v>-1</v>
      </c>
      <c r="EF312">
        <v>-1</v>
      </c>
      <c r="EG312">
        <v>-1</v>
      </c>
      <c r="EH312">
        <v>-1</v>
      </c>
      <c r="EI312">
        <v>-1</v>
      </c>
      <c r="EJ312">
        <v>-1</v>
      </c>
      <c r="EK312">
        <v>-1</v>
      </c>
      <c r="EL312">
        <v>2</v>
      </c>
      <c r="EM312">
        <v>-1</v>
      </c>
      <c r="EN312">
        <v>-1</v>
      </c>
      <c r="EO312">
        <v>-1</v>
      </c>
      <c r="EP312">
        <v>-1</v>
      </c>
      <c r="EQ312">
        <v>-1</v>
      </c>
      <c r="ER312">
        <v>-1</v>
      </c>
      <c r="ES312">
        <v>-1</v>
      </c>
      <c r="ET312">
        <v>-1</v>
      </c>
      <c r="EU312">
        <v>-1</v>
      </c>
      <c r="EV312">
        <v>-1</v>
      </c>
      <c r="EW312">
        <v>-1</v>
      </c>
      <c r="EX312">
        <v>-1</v>
      </c>
      <c r="EY312">
        <v>1.5000000000000002</v>
      </c>
      <c r="EZ312">
        <v>-1</v>
      </c>
      <c r="FA312">
        <v>-1</v>
      </c>
      <c r="FB312">
        <v>-1</v>
      </c>
      <c r="FC312">
        <v>-1</v>
      </c>
      <c r="FD312">
        <v>-1</v>
      </c>
      <c r="FE312">
        <v>2</v>
      </c>
      <c r="FF312">
        <v>2</v>
      </c>
      <c r="FG312">
        <v>1.5000000000000002</v>
      </c>
      <c r="FH312">
        <v>2</v>
      </c>
      <c r="FI312">
        <v>-1</v>
      </c>
      <c r="FJ312">
        <v>-1</v>
      </c>
      <c r="FK312">
        <v>-1</v>
      </c>
      <c r="FL312">
        <v>-1</v>
      </c>
      <c r="FM312">
        <v>-1</v>
      </c>
      <c r="FN312">
        <v>0</v>
      </c>
      <c r="FO312">
        <v>2</v>
      </c>
      <c r="FP312">
        <v>2</v>
      </c>
      <c r="FQ312">
        <v>0</v>
      </c>
      <c r="FR312">
        <v>0</v>
      </c>
      <c r="FS312">
        <v>0</v>
      </c>
      <c r="FT312">
        <v>0</v>
      </c>
      <c r="FU312">
        <v>-1</v>
      </c>
      <c r="FV312">
        <v>-1</v>
      </c>
      <c r="FW312">
        <v>-1</v>
      </c>
      <c r="FX312">
        <v>-1</v>
      </c>
      <c r="FY312">
        <v>-1</v>
      </c>
      <c r="FZ312">
        <v>-1</v>
      </c>
      <c r="GA312">
        <v>-1</v>
      </c>
      <c r="GB312">
        <v>2</v>
      </c>
      <c r="GC312">
        <v>-1</v>
      </c>
      <c r="GD312">
        <v>-1</v>
      </c>
      <c r="GE312">
        <v>-1</v>
      </c>
      <c r="GF312">
        <v>-1</v>
      </c>
      <c r="GG312">
        <v>-1</v>
      </c>
      <c r="GH312">
        <v>2</v>
      </c>
      <c r="GI312">
        <v>-1</v>
      </c>
      <c r="GJ312">
        <v>2</v>
      </c>
      <c r="GK312">
        <v>2</v>
      </c>
      <c r="GL312">
        <v>-1</v>
      </c>
      <c r="GM312">
        <v>-1</v>
      </c>
      <c r="GN312">
        <v>-1</v>
      </c>
      <c r="GO312">
        <v>-1</v>
      </c>
      <c r="GP312">
        <v>-1</v>
      </c>
      <c r="GQ312">
        <v>-1</v>
      </c>
      <c r="GR312">
        <v>-1</v>
      </c>
      <c r="GS312">
        <v>-1</v>
      </c>
      <c r="GT312">
        <v>1.5000000000000002</v>
      </c>
      <c r="GU312">
        <v>2</v>
      </c>
      <c r="GV312">
        <v>2</v>
      </c>
      <c r="GW312">
        <v>2</v>
      </c>
      <c r="GX312">
        <v>2</v>
      </c>
      <c r="GY312">
        <v>2</v>
      </c>
      <c r="GZ312">
        <v>0.83333333333333326</v>
      </c>
      <c r="HA312">
        <v>1.8333333333333335</v>
      </c>
      <c r="HB312">
        <v>-1</v>
      </c>
      <c r="HC312">
        <v>-1</v>
      </c>
      <c r="HD312">
        <v>2</v>
      </c>
      <c r="HE312">
        <v>2</v>
      </c>
      <c r="HF312">
        <v>1.3333333333333335</v>
      </c>
      <c r="HG312">
        <v>2</v>
      </c>
      <c r="HH312">
        <v>2</v>
      </c>
      <c r="HI312">
        <v>-1</v>
      </c>
      <c r="HJ312">
        <v>-1</v>
      </c>
      <c r="HK312">
        <v>-1</v>
      </c>
      <c r="HL312">
        <v>-1</v>
      </c>
      <c r="HM312">
        <v>-1</v>
      </c>
      <c r="HN312">
        <v>-1</v>
      </c>
      <c r="HO312">
        <v>-1</v>
      </c>
      <c r="HP312">
        <v>-1</v>
      </c>
      <c r="HQ312">
        <v>-1</v>
      </c>
      <c r="HR312">
        <v>-1</v>
      </c>
      <c r="HS312">
        <v>-1</v>
      </c>
      <c r="HT312">
        <v>2</v>
      </c>
      <c r="HU312">
        <v>1</v>
      </c>
      <c r="HV312">
        <v>2</v>
      </c>
      <c r="HW312">
        <v>2</v>
      </c>
      <c r="HX312">
        <v>2</v>
      </c>
      <c r="HY312">
        <v>-1</v>
      </c>
      <c r="HZ312">
        <v>-1</v>
      </c>
      <c r="IA312">
        <v>-1</v>
      </c>
      <c r="IB312">
        <v>-1</v>
      </c>
      <c r="IC312">
        <v>-1</v>
      </c>
      <c r="ID312">
        <v>-1</v>
      </c>
      <c r="IE312">
        <v>-1</v>
      </c>
      <c r="IF312">
        <v>-1</v>
      </c>
      <c r="IG312">
        <v>-1</v>
      </c>
      <c r="IH312">
        <v>-1</v>
      </c>
      <c r="II312">
        <v>-1</v>
      </c>
      <c r="IJ312">
        <v>-1</v>
      </c>
      <c r="IK312">
        <v>-1</v>
      </c>
      <c r="IL312">
        <v>-1</v>
      </c>
      <c r="IM312">
        <v>2</v>
      </c>
      <c r="IN312">
        <v>2</v>
      </c>
      <c r="IO312">
        <v>-1</v>
      </c>
      <c r="IP312">
        <v>-1</v>
      </c>
      <c r="IQ312">
        <v>2.9999999999999996</v>
      </c>
      <c r="IR312">
        <v>-1</v>
      </c>
      <c r="IS312">
        <v>-1</v>
      </c>
      <c r="IT312">
        <v>-1</v>
      </c>
      <c r="IU312">
        <v>-1</v>
      </c>
      <c r="IV312">
        <v>1.5000000000000002</v>
      </c>
      <c r="IW312">
        <v>-1</v>
      </c>
      <c r="IX312">
        <v>-1</v>
      </c>
      <c r="IY312">
        <v>2</v>
      </c>
      <c r="IZ312">
        <v>-1</v>
      </c>
      <c r="JA312">
        <v>-1</v>
      </c>
      <c r="JB312">
        <v>-1</v>
      </c>
      <c r="JC312">
        <v>-1</v>
      </c>
      <c r="JD312">
        <v>-1</v>
      </c>
      <c r="JE312">
        <v>-1</v>
      </c>
      <c r="JF312">
        <v>-1</v>
      </c>
      <c r="JG312">
        <v>-1</v>
      </c>
      <c r="JH312">
        <v>-1</v>
      </c>
      <c r="JI312">
        <v>-1</v>
      </c>
      <c r="JJ312">
        <v>-1</v>
      </c>
      <c r="JK312">
        <v>-1</v>
      </c>
      <c r="JL312">
        <v>-1</v>
      </c>
      <c r="JM312">
        <v>-1</v>
      </c>
      <c r="JN312">
        <v>-1</v>
      </c>
      <c r="JO312">
        <v>-1</v>
      </c>
      <c r="JP312">
        <v>0</v>
      </c>
      <c r="JQ312">
        <v>-1</v>
      </c>
      <c r="JR312">
        <v>1.5</v>
      </c>
      <c r="JS312">
        <v>0</v>
      </c>
      <c r="JT312">
        <v>2</v>
      </c>
      <c r="JU312">
        <v>-1</v>
      </c>
      <c r="JV312">
        <v>0.5</v>
      </c>
      <c r="JW312">
        <v>-1</v>
      </c>
      <c r="JX312">
        <v>-1</v>
      </c>
      <c r="JY312">
        <v>-1</v>
      </c>
      <c r="JZ312">
        <v>-1</v>
      </c>
      <c r="KA312">
        <v>0</v>
      </c>
      <c r="KB312">
        <v>-1</v>
      </c>
      <c r="KC312">
        <v>-1</v>
      </c>
      <c r="KD312">
        <v>-1</v>
      </c>
      <c r="KE312">
        <v>-1</v>
      </c>
      <c r="KF312">
        <v>-1</v>
      </c>
      <c r="KG312">
        <v>-1</v>
      </c>
      <c r="KH312">
        <v>-1</v>
      </c>
      <c r="KI312">
        <v>-1</v>
      </c>
      <c r="KJ312">
        <v>-1</v>
      </c>
      <c r="KK312">
        <v>-1</v>
      </c>
      <c r="KL312">
        <v>-1</v>
      </c>
      <c r="KM312">
        <v>-1</v>
      </c>
      <c r="KN312">
        <v>-1</v>
      </c>
      <c r="KO312">
        <v>-1</v>
      </c>
      <c r="KP312">
        <v>2</v>
      </c>
      <c r="KQ312">
        <v>-1</v>
      </c>
      <c r="KR312">
        <v>-1</v>
      </c>
      <c r="KS312">
        <v>-1</v>
      </c>
      <c r="KT312">
        <v>-1</v>
      </c>
      <c r="KU312">
        <v>2</v>
      </c>
      <c r="KV312">
        <v>2</v>
      </c>
      <c r="KW312">
        <v>-1</v>
      </c>
      <c r="KX312">
        <v>1.5000000000000002</v>
      </c>
      <c r="KY312">
        <v>2.9999999999999996</v>
      </c>
      <c r="KZ312">
        <v>0</v>
      </c>
      <c r="LA312">
        <v>2</v>
      </c>
      <c r="LB312">
        <v>-1</v>
      </c>
      <c r="LC312">
        <v>-1</v>
      </c>
      <c r="LD312">
        <v>-1</v>
      </c>
      <c r="LE312">
        <v>1</v>
      </c>
      <c r="LF312">
        <v>0</v>
      </c>
      <c r="LG312">
        <v>-1</v>
      </c>
      <c r="LH312">
        <v>2</v>
      </c>
      <c r="LI312">
        <v>2</v>
      </c>
      <c r="LJ312">
        <v>-1</v>
      </c>
      <c r="LK312">
        <v>-1</v>
      </c>
      <c r="LL312">
        <v>1.3333333333333335</v>
      </c>
      <c r="LM312">
        <v>1.8333333333333335</v>
      </c>
      <c r="LN312">
        <v>-1</v>
      </c>
      <c r="LO312">
        <v>-1</v>
      </c>
      <c r="LP312">
        <v>0</v>
      </c>
      <c r="LQ312">
        <v>1</v>
      </c>
      <c r="LR312">
        <v>-1</v>
      </c>
      <c r="LS312">
        <v>-1</v>
      </c>
      <c r="LT312">
        <v>-1</v>
      </c>
    </row>
    <row r="313" spans="1:332" x14ac:dyDescent="0.35">
      <c r="A313" t="s">
        <v>1130</v>
      </c>
      <c r="B313">
        <v>-1</v>
      </c>
      <c r="C313">
        <v>-1</v>
      </c>
      <c r="D313">
        <v>0</v>
      </c>
      <c r="E313">
        <v>-1</v>
      </c>
      <c r="F313">
        <v>-1</v>
      </c>
      <c r="G313">
        <v>-1</v>
      </c>
      <c r="H313">
        <v>-1</v>
      </c>
      <c r="I313">
        <v>0</v>
      </c>
      <c r="J313">
        <v>-1</v>
      </c>
      <c r="K313">
        <v>-1</v>
      </c>
      <c r="L313">
        <v>0</v>
      </c>
      <c r="M313">
        <v>-1</v>
      </c>
      <c r="N313">
        <v>-1</v>
      </c>
      <c r="O313">
        <v>0</v>
      </c>
      <c r="P313">
        <v>0</v>
      </c>
      <c r="Q313">
        <v>-1</v>
      </c>
      <c r="R313">
        <v>-1</v>
      </c>
      <c r="S313">
        <v>0</v>
      </c>
      <c r="T313">
        <v>0</v>
      </c>
      <c r="U313">
        <v>0</v>
      </c>
      <c r="V313">
        <v>-1</v>
      </c>
      <c r="W313">
        <v>-1</v>
      </c>
      <c r="X313">
        <v>-1</v>
      </c>
      <c r="Y313">
        <v>0</v>
      </c>
      <c r="Z313">
        <v>0</v>
      </c>
      <c r="AA313">
        <v>0</v>
      </c>
      <c r="AB313">
        <v>-1</v>
      </c>
      <c r="AC313">
        <v>-1</v>
      </c>
      <c r="AD313">
        <v>-1</v>
      </c>
      <c r="AE313">
        <v>-1</v>
      </c>
      <c r="AF313">
        <v>-1</v>
      </c>
      <c r="AG313">
        <v>-1</v>
      </c>
      <c r="AH313">
        <v>-1</v>
      </c>
      <c r="AI313">
        <v>-1</v>
      </c>
      <c r="AJ313">
        <v>-1</v>
      </c>
      <c r="AK313">
        <v>-1</v>
      </c>
      <c r="AL313">
        <v>-1</v>
      </c>
      <c r="AM313">
        <v>-1</v>
      </c>
      <c r="AN313">
        <v>-1</v>
      </c>
      <c r="AO313">
        <v>-1</v>
      </c>
      <c r="AP313">
        <v>-1</v>
      </c>
      <c r="AQ313">
        <v>-1</v>
      </c>
      <c r="AR313">
        <v>-1</v>
      </c>
      <c r="AS313">
        <v>-1</v>
      </c>
      <c r="AT313">
        <v>-1</v>
      </c>
      <c r="AU313">
        <v>-1</v>
      </c>
      <c r="AV313">
        <v>-1</v>
      </c>
      <c r="AW313">
        <v>-1</v>
      </c>
      <c r="AX313">
        <v>-1</v>
      </c>
      <c r="AY313">
        <v>-1</v>
      </c>
      <c r="AZ313">
        <v>-1</v>
      </c>
      <c r="BA313">
        <v>-1</v>
      </c>
      <c r="BB313">
        <v>-1</v>
      </c>
      <c r="BC313">
        <v>-1</v>
      </c>
      <c r="BD313">
        <v>-1</v>
      </c>
      <c r="BE313">
        <v>-1</v>
      </c>
      <c r="BF313">
        <v>-1</v>
      </c>
      <c r="BG313">
        <v>-1</v>
      </c>
      <c r="BH313">
        <v>-1</v>
      </c>
      <c r="BI313">
        <v>-1</v>
      </c>
      <c r="BJ313">
        <v>-1</v>
      </c>
      <c r="BK313">
        <v>-1</v>
      </c>
      <c r="BL313">
        <v>-1</v>
      </c>
      <c r="BM313">
        <v>-1</v>
      </c>
      <c r="BN313">
        <v>-1</v>
      </c>
      <c r="BO313">
        <v>-1</v>
      </c>
      <c r="BP313">
        <v>-1</v>
      </c>
      <c r="BQ313">
        <v>-1</v>
      </c>
      <c r="BR313">
        <v>-1</v>
      </c>
      <c r="BS313">
        <v>-1</v>
      </c>
      <c r="BT313">
        <v>-1</v>
      </c>
      <c r="BU313">
        <v>-1</v>
      </c>
      <c r="BV313">
        <v>-1</v>
      </c>
      <c r="BW313">
        <v>-1</v>
      </c>
      <c r="BX313">
        <v>-1</v>
      </c>
      <c r="BY313">
        <v>-1</v>
      </c>
      <c r="BZ313">
        <v>-1</v>
      </c>
      <c r="CA313">
        <v>-1</v>
      </c>
      <c r="CB313">
        <v>-1</v>
      </c>
      <c r="CC313">
        <v>-1</v>
      </c>
      <c r="CD313">
        <v>-1</v>
      </c>
      <c r="CE313">
        <v>-1</v>
      </c>
      <c r="CF313">
        <v>-1</v>
      </c>
      <c r="CG313">
        <v>-1</v>
      </c>
      <c r="CH313">
        <v>-1</v>
      </c>
      <c r="CI313">
        <v>-1</v>
      </c>
      <c r="CJ313">
        <v>-1</v>
      </c>
      <c r="CK313">
        <v>-1</v>
      </c>
      <c r="CL313">
        <v>-1</v>
      </c>
      <c r="CM313">
        <v>-1</v>
      </c>
      <c r="CN313">
        <v>-1</v>
      </c>
      <c r="CO313">
        <v>-1</v>
      </c>
      <c r="CP313">
        <v>-1</v>
      </c>
      <c r="CQ313">
        <v>-1</v>
      </c>
      <c r="CR313">
        <v>-1</v>
      </c>
      <c r="CS313">
        <v>-1</v>
      </c>
      <c r="CT313">
        <v>-1</v>
      </c>
      <c r="CU313">
        <v>-1</v>
      </c>
      <c r="CV313">
        <v>-1</v>
      </c>
      <c r="CW313">
        <v>-1</v>
      </c>
      <c r="CX313">
        <v>-1</v>
      </c>
      <c r="CY313">
        <v>-1</v>
      </c>
      <c r="CZ313">
        <v>-1</v>
      </c>
      <c r="DA313">
        <v>-1</v>
      </c>
      <c r="DB313">
        <v>-1</v>
      </c>
      <c r="DC313">
        <v>-1</v>
      </c>
      <c r="DD313">
        <v>-1</v>
      </c>
      <c r="DE313">
        <v>-1</v>
      </c>
      <c r="DF313">
        <v>-1</v>
      </c>
      <c r="DG313">
        <v>-1</v>
      </c>
      <c r="DH313">
        <v>-1</v>
      </c>
      <c r="DI313">
        <v>-1</v>
      </c>
      <c r="DJ313">
        <v>-1</v>
      </c>
      <c r="DK313">
        <v>-1</v>
      </c>
      <c r="DL313">
        <v>-1</v>
      </c>
      <c r="DM313">
        <v>-1</v>
      </c>
      <c r="DN313">
        <v>-1</v>
      </c>
      <c r="DO313">
        <v>-1</v>
      </c>
      <c r="DP313">
        <v>-1</v>
      </c>
      <c r="DQ313">
        <v>-1</v>
      </c>
      <c r="DR313">
        <v>-1</v>
      </c>
      <c r="DS313">
        <v>-1</v>
      </c>
      <c r="DT313">
        <v>-1</v>
      </c>
      <c r="DU313">
        <v>-1</v>
      </c>
      <c r="DV313">
        <v>-1</v>
      </c>
      <c r="DW313">
        <v>-1</v>
      </c>
      <c r="DX313">
        <v>-1</v>
      </c>
      <c r="DY313">
        <v>-1</v>
      </c>
      <c r="DZ313">
        <v>-1</v>
      </c>
      <c r="EA313">
        <v>-1</v>
      </c>
      <c r="EB313">
        <v>-1</v>
      </c>
      <c r="EC313">
        <v>-1</v>
      </c>
      <c r="ED313">
        <v>-1</v>
      </c>
      <c r="EE313">
        <v>-1</v>
      </c>
      <c r="EF313">
        <v>-1</v>
      </c>
      <c r="EG313">
        <v>-1</v>
      </c>
      <c r="EH313">
        <v>-1</v>
      </c>
      <c r="EI313">
        <v>-1</v>
      </c>
      <c r="EJ313">
        <v>-1</v>
      </c>
      <c r="EK313">
        <v>-1</v>
      </c>
      <c r="EL313">
        <v>2</v>
      </c>
      <c r="EM313">
        <v>-1</v>
      </c>
      <c r="EN313">
        <v>-1</v>
      </c>
      <c r="EO313">
        <v>-1</v>
      </c>
      <c r="EP313">
        <v>-1</v>
      </c>
      <c r="EQ313">
        <v>-1</v>
      </c>
      <c r="ER313">
        <v>-1</v>
      </c>
      <c r="ES313">
        <v>-1</v>
      </c>
      <c r="ET313">
        <v>-1</v>
      </c>
      <c r="EU313">
        <v>-1</v>
      </c>
      <c r="EV313">
        <v>-1</v>
      </c>
      <c r="EW313">
        <v>-1</v>
      </c>
      <c r="EX313">
        <v>-1</v>
      </c>
      <c r="EY313">
        <v>0</v>
      </c>
      <c r="EZ313">
        <v>-1</v>
      </c>
      <c r="FA313">
        <v>-1</v>
      </c>
      <c r="FB313">
        <v>-1</v>
      </c>
      <c r="FC313">
        <v>-1</v>
      </c>
      <c r="FD313">
        <v>-1</v>
      </c>
      <c r="FE313">
        <v>0</v>
      </c>
      <c r="FF313">
        <v>0</v>
      </c>
      <c r="FG313">
        <v>0</v>
      </c>
      <c r="FH313">
        <v>2</v>
      </c>
      <c r="FI313">
        <v>-1</v>
      </c>
      <c r="FJ313">
        <v>-1</v>
      </c>
      <c r="FK313">
        <v>-1</v>
      </c>
      <c r="FL313">
        <v>-1</v>
      </c>
      <c r="FM313">
        <v>-1</v>
      </c>
      <c r="FN313">
        <v>-1</v>
      </c>
      <c r="FO313">
        <v>2</v>
      </c>
      <c r="FP313">
        <v>2</v>
      </c>
      <c r="FQ313">
        <v>-1</v>
      </c>
      <c r="FR313">
        <v>-1</v>
      </c>
      <c r="FS313">
        <v>-1</v>
      </c>
      <c r="FT313">
        <v>-1</v>
      </c>
      <c r="FU313">
        <v>-1</v>
      </c>
      <c r="FV313">
        <v>-1</v>
      </c>
      <c r="FW313">
        <v>-1</v>
      </c>
      <c r="FX313">
        <v>-1</v>
      </c>
      <c r="FY313">
        <v>-1</v>
      </c>
      <c r="FZ313">
        <v>-1</v>
      </c>
      <c r="GA313">
        <v>-1</v>
      </c>
      <c r="GB313">
        <v>-1</v>
      </c>
      <c r="GC313">
        <v>-1</v>
      </c>
      <c r="GD313">
        <v>-1</v>
      </c>
      <c r="GE313">
        <v>-1</v>
      </c>
      <c r="GF313">
        <v>-1</v>
      </c>
      <c r="GG313">
        <v>-1</v>
      </c>
      <c r="GH313">
        <v>-1</v>
      </c>
      <c r="GI313">
        <v>-1</v>
      </c>
      <c r="GJ313">
        <v>-1</v>
      </c>
      <c r="GK313">
        <v>-1</v>
      </c>
      <c r="GL313">
        <v>-1</v>
      </c>
      <c r="GM313">
        <v>-1</v>
      </c>
      <c r="GN313">
        <v>-1</v>
      </c>
      <c r="GO313">
        <v>-1</v>
      </c>
      <c r="GP313">
        <v>-1</v>
      </c>
      <c r="GQ313">
        <v>-1</v>
      </c>
      <c r="GR313">
        <v>-1</v>
      </c>
      <c r="GS313">
        <v>-1</v>
      </c>
      <c r="GT313">
        <v>-1</v>
      </c>
      <c r="GU313">
        <v>-1</v>
      </c>
      <c r="GV313">
        <v>-1</v>
      </c>
      <c r="GW313">
        <v>-1</v>
      </c>
      <c r="GX313">
        <v>-1</v>
      </c>
      <c r="GY313">
        <v>-1</v>
      </c>
      <c r="GZ313">
        <v>-1</v>
      </c>
      <c r="HA313">
        <v>-1</v>
      </c>
      <c r="HB313">
        <v>-1</v>
      </c>
      <c r="HC313">
        <v>-1</v>
      </c>
      <c r="HD313">
        <v>-1</v>
      </c>
      <c r="HE313">
        <v>-1</v>
      </c>
      <c r="HF313">
        <v>-1</v>
      </c>
      <c r="HG313">
        <v>-1</v>
      </c>
      <c r="HH313">
        <v>0</v>
      </c>
      <c r="HI313">
        <v>-1</v>
      </c>
      <c r="HJ313">
        <v>-1</v>
      </c>
      <c r="HK313">
        <v>-1</v>
      </c>
      <c r="HL313">
        <v>-1</v>
      </c>
      <c r="HM313">
        <v>-1</v>
      </c>
      <c r="HN313">
        <v>-1</v>
      </c>
      <c r="HO313">
        <v>-1</v>
      </c>
      <c r="HP313">
        <v>-1</v>
      </c>
      <c r="HQ313">
        <v>-1</v>
      </c>
      <c r="HR313">
        <v>-1</v>
      </c>
      <c r="HS313">
        <v>-1</v>
      </c>
      <c r="HT313">
        <v>-1</v>
      </c>
      <c r="HU313">
        <v>-1</v>
      </c>
      <c r="HV313">
        <v>-1</v>
      </c>
      <c r="HW313">
        <v>-1</v>
      </c>
      <c r="HX313">
        <v>-1</v>
      </c>
      <c r="HY313">
        <v>-1</v>
      </c>
      <c r="HZ313">
        <v>-1</v>
      </c>
      <c r="IA313">
        <v>-1</v>
      </c>
      <c r="IB313">
        <v>-1</v>
      </c>
      <c r="IC313">
        <v>-1</v>
      </c>
      <c r="ID313">
        <v>-1</v>
      </c>
      <c r="IE313">
        <v>-1</v>
      </c>
      <c r="IF313">
        <v>-1</v>
      </c>
      <c r="IG313">
        <v>-1</v>
      </c>
      <c r="IH313">
        <v>-1</v>
      </c>
      <c r="II313">
        <v>-1</v>
      </c>
      <c r="IJ313">
        <v>-1</v>
      </c>
      <c r="IK313">
        <v>-1</v>
      </c>
      <c r="IL313">
        <v>-1</v>
      </c>
      <c r="IM313">
        <v>-1</v>
      </c>
      <c r="IN313">
        <v>-1</v>
      </c>
      <c r="IO313">
        <v>-1</v>
      </c>
      <c r="IP313">
        <v>-1</v>
      </c>
      <c r="IQ313">
        <v>2</v>
      </c>
      <c r="IR313">
        <v>-1</v>
      </c>
      <c r="IS313">
        <v>-1</v>
      </c>
      <c r="IT313">
        <v>-1</v>
      </c>
      <c r="IU313">
        <v>-1</v>
      </c>
      <c r="IV313">
        <v>-1</v>
      </c>
      <c r="IW313">
        <v>-1</v>
      </c>
      <c r="IX313">
        <v>-1</v>
      </c>
      <c r="IY313">
        <v>-1</v>
      </c>
      <c r="IZ313">
        <v>-1</v>
      </c>
      <c r="JA313">
        <v>-1</v>
      </c>
      <c r="JB313">
        <v>-1</v>
      </c>
      <c r="JC313">
        <v>-1</v>
      </c>
      <c r="JD313">
        <v>-1</v>
      </c>
      <c r="JE313">
        <v>-1</v>
      </c>
      <c r="JF313">
        <v>-1</v>
      </c>
      <c r="JG313">
        <v>-1</v>
      </c>
      <c r="JH313">
        <v>-1</v>
      </c>
      <c r="JI313">
        <v>-1</v>
      </c>
      <c r="JJ313">
        <v>-1</v>
      </c>
      <c r="JK313">
        <v>-1</v>
      </c>
      <c r="JL313">
        <v>-1</v>
      </c>
      <c r="JM313">
        <v>-1</v>
      </c>
      <c r="JN313">
        <v>-1</v>
      </c>
      <c r="JO313">
        <v>-1</v>
      </c>
      <c r="JP313">
        <v>-1</v>
      </c>
      <c r="JQ313">
        <v>-1</v>
      </c>
      <c r="JR313">
        <v>0</v>
      </c>
      <c r="JS313">
        <v>-1</v>
      </c>
      <c r="JT313">
        <v>-1</v>
      </c>
      <c r="JU313">
        <v>-1</v>
      </c>
      <c r="JV313">
        <v>-1</v>
      </c>
      <c r="JW313">
        <v>-1</v>
      </c>
      <c r="JX313">
        <v>-1</v>
      </c>
      <c r="JY313">
        <v>-1</v>
      </c>
      <c r="JZ313">
        <v>-1</v>
      </c>
      <c r="KA313">
        <v>-1</v>
      </c>
      <c r="KB313">
        <v>-1</v>
      </c>
      <c r="KC313">
        <v>-1</v>
      </c>
      <c r="KD313">
        <v>-1</v>
      </c>
      <c r="KE313">
        <v>-1</v>
      </c>
      <c r="KF313">
        <v>-1</v>
      </c>
      <c r="KG313">
        <v>-1</v>
      </c>
      <c r="KH313">
        <v>-1</v>
      </c>
      <c r="KI313">
        <v>-1</v>
      </c>
      <c r="KJ313">
        <v>-1</v>
      </c>
      <c r="KK313">
        <v>-1</v>
      </c>
      <c r="KL313">
        <v>-1</v>
      </c>
      <c r="KM313">
        <v>-1</v>
      </c>
      <c r="KN313">
        <v>-1</v>
      </c>
      <c r="KO313">
        <v>-1</v>
      </c>
      <c r="KP313">
        <v>0</v>
      </c>
      <c r="KQ313">
        <v>-1</v>
      </c>
      <c r="KR313">
        <v>-1</v>
      </c>
      <c r="KS313">
        <v>-1</v>
      </c>
      <c r="KT313">
        <v>-1</v>
      </c>
      <c r="KU313">
        <v>0</v>
      </c>
      <c r="KV313">
        <v>0</v>
      </c>
      <c r="KW313">
        <v>-1</v>
      </c>
      <c r="KX313">
        <v>0</v>
      </c>
      <c r="KY313">
        <v>2</v>
      </c>
      <c r="KZ313">
        <v>-1</v>
      </c>
      <c r="LA313">
        <v>0</v>
      </c>
      <c r="LB313">
        <v>-1</v>
      </c>
      <c r="LC313">
        <v>-1</v>
      </c>
      <c r="LD313">
        <v>-1</v>
      </c>
      <c r="LE313">
        <v>0</v>
      </c>
      <c r="LF313">
        <v>-1</v>
      </c>
      <c r="LG313">
        <v>-1</v>
      </c>
      <c r="LH313">
        <v>0</v>
      </c>
      <c r="LI313">
        <v>0</v>
      </c>
      <c r="LJ313">
        <v>-1</v>
      </c>
      <c r="LK313">
        <v>-1</v>
      </c>
      <c r="LL313">
        <v>0</v>
      </c>
      <c r="LM313">
        <v>0</v>
      </c>
      <c r="LN313">
        <v>-1</v>
      </c>
      <c r="LO313">
        <v>-1</v>
      </c>
      <c r="LP313">
        <v>-1</v>
      </c>
      <c r="LQ313">
        <v>0</v>
      </c>
      <c r="LR313">
        <v>-1</v>
      </c>
      <c r="LS313">
        <v>-1</v>
      </c>
      <c r="LT313">
        <v>-1</v>
      </c>
    </row>
    <row r="314" spans="1:332" x14ac:dyDescent="0.35">
      <c r="A314" t="s">
        <v>1131</v>
      </c>
      <c r="B314">
        <v>2.9999999999999996</v>
      </c>
      <c r="C314">
        <v>3.4999999999999996</v>
      </c>
      <c r="D314">
        <v>3.4999999999999996</v>
      </c>
      <c r="E314">
        <v>2</v>
      </c>
      <c r="F314">
        <v>1.1666666666666667</v>
      </c>
      <c r="G314">
        <v>1.5</v>
      </c>
      <c r="H314">
        <v>1</v>
      </c>
      <c r="I314">
        <v>3.4999999999999996</v>
      </c>
      <c r="J314">
        <v>2.833333333333333</v>
      </c>
      <c r="K314">
        <v>0</v>
      </c>
      <c r="L314">
        <v>3.4999999999999996</v>
      </c>
      <c r="M314">
        <v>3.4999999999999996</v>
      </c>
      <c r="N314">
        <v>2.1666666666666665</v>
      </c>
      <c r="O314">
        <v>3.4999999999999996</v>
      </c>
      <c r="P314">
        <v>3.4999999999999996</v>
      </c>
      <c r="Q314">
        <v>2.5</v>
      </c>
      <c r="R314">
        <v>1</v>
      </c>
      <c r="S314">
        <v>3.4999999999999996</v>
      </c>
      <c r="T314">
        <v>3.4999999999999996</v>
      </c>
      <c r="U314">
        <v>3.4999999999999996</v>
      </c>
      <c r="V314">
        <v>2.9999999999999996</v>
      </c>
      <c r="W314">
        <v>2.9999999999999996</v>
      </c>
      <c r="X314">
        <v>1</v>
      </c>
      <c r="Y314">
        <v>3.4999999999999996</v>
      </c>
      <c r="Z314">
        <v>3.4999999999999996</v>
      </c>
      <c r="AA314">
        <v>3.4999999999999996</v>
      </c>
      <c r="AB314">
        <v>2.9999999999999996</v>
      </c>
      <c r="AC314">
        <v>2.9999999999999996</v>
      </c>
      <c r="AD314">
        <v>2.9999999999999996</v>
      </c>
      <c r="AE314">
        <v>2.9999999999999996</v>
      </c>
      <c r="AF314">
        <v>2</v>
      </c>
      <c r="AG314">
        <v>2.333333333333333</v>
      </c>
      <c r="AH314">
        <v>0</v>
      </c>
      <c r="AI314">
        <v>1.1666666666666667</v>
      </c>
      <c r="AJ314">
        <v>1.1666666666666667</v>
      </c>
      <c r="AK314">
        <v>0.16666666666666666</v>
      </c>
      <c r="AL314">
        <v>1.3333333333333333</v>
      </c>
      <c r="AM314">
        <v>0.16666666666666666</v>
      </c>
      <c r="AN314">
        <v>2.9999999999999996</v>
      </c>
      <c r="AO314">
        <v>0</v>
      </c>
      <c r="AP314">
        <v>0</v>
      </c>
      <c r="AQ314">
        <v>0</v>
      </c>
      <c r="AR314">
        <v>2</v>
      </c>
      <c r="AS314">
        <v>0</v>
      </c>
      <c r="AT314">
        <v>2.833333333333333</v>
      </c>
      <c r="AU314">
        <v>2.833333333333333</v>
      </c>
      <c r="AV314">
        <v>0</v>
      </c>
      <c r="AW314">
        <v>1</v>
      </c>
      <c r="AX314">
        <v>2</v>
      </c>
      <c r="AY314">
        <v>0</v>
      </c>
      <c r="AZ314">
        <v>0</v>
      </c>
      <c r="BA314">
        <v>0</v>
      </c>
      <c r="BB314">
        <v>0</v>
      </c>
      <c r="BC314">
        <v>-1</v>
      </c>
      <c r="BD314">
        <v>2.9999999999999996</v>
      </c>
      <c r="BE314">
        <v>2.9999999999999996</v>
      </c>
      <c r="BF314">
        <v>0</v>
      </c>
      <c r="BG314">
        <v>2.9999999999999996</v>
      </c>
      <c r="BH314">
        <v>2.9999999999999996</v>
      </c>
      <c r="BI314">
        <v>0</v>
      </c>
      <c r="BJ314">
        <v>2.9999999999999996</v>
      </c>
      <c r="BK314">
        <v>1</v>
      </c>
      <c r="BL314">
        <v>3</v>
      </c>
      <c r="BM314">
        <v>2</v>
      </c>
      <c r="BN314">
        <v>1</v>
      </c>
      <c r="BO314">
        <v>1</v>
      </c>
      <c r="BP314">
        <v>0.5</v>
      </c>
      <c r="BQ314">
        <v>-1</v>
      </c>
      <c r="BR314">
        <v>3.4999999999999996</v>
      </c>
      <c r="BS314">
        <v>2.5</v>
      </c>
      <c r="BT314">
        <v>3.4999999999999996</v>
      </c>
      <c r="BU314">
        <v>0</v>
      </c>
      <c r="BV314">
        <v>2.4999999999999996</v>
      </c>
      <c r="BW314">
        <v>0</v>
      </c>
      <c r="BX314">
        <v>0</v>
      </c>
      <c r="BY314">
        <v>0</v>
      </c>
      <c r="BZ314">
        <v>2.333333333333333</v>
      </c>
      <c r="CA314">
        <v>1</v>
      </c>
      <c r="CB314">
        <v>2.9999999999999996</v>
      </c>
      <c r="CC314">
        <v>1.1666666666666667</v>
      </c>
      <c r="CD314">
        <v>2.333333333333333</v>
      </c>
      <c r="CE314">
        <v>2.4999999999999996</v>
      </c>
      <c r="CF314">
        <v>3.4999999999999996</v>
      </c>
      <c r="CG314">
        <v>2.333333333333333</v>
      </c>
      <c r="CH314">
        <v>1</v>
      </c>
      <c r="CI314">
        <v>1</v>
      </c>
      <c r="CJ314">
        <v>1.1666666666666667</v>
      </c>
      <c r="CK314">
        <v>0</v>
      </c>
      <c r="CL314">
        <v>3.4999999999999996</v>
      </c>
      <c r="CM314">
        <v>0</v>
      </c>
      <c r="CN314">
        <v>0</v>
      </c>
      <c r="CO314">
        <v>2.9999999999999996</v>
      </c>
      <c r="CP314">
        <v>1</v>
      </c>
      <c r="CQ314">
        <v>1</v>
      </c>
      <c r="CR314">
        <v>3.4999999999999996</v>
      </c>
      <c r="CS314">
        <v>0</v>
      </c>
      <c r="CT314">
        <v>0.16666666666666666</v>
      </c>
      <c r="CU314">
        <v>2.9999999999999996</v>
      </c>
      <c r="CV314">
        <v>2</v>
      </c>
      <c r="CW314">
        <v>0</v>
      </c>
      <c r="CX314">
        <v>0</v>
      </c>
      <c r="CY314">
        <v>1</v>
      </c>
      <c r="CZ314">
        <v>0</v>
      </c>
      <c r="DA314">
        <v>0.16666666666666666</v>
      </c>
      <c r="DB314">
        <v>2.5</v>
      </c>
      <c r="DC314">
        <v>1</v>
      </c>
      <c r="DD314">
        <v>2.9999999999999996</v>
      </c>
      <c r="DE314">
        <v>2.833333333333333</v>
      </c>
      <c r="DF314">
        <v>2.9999999999999996</v>
      </c>
      <c r="DG314">
        <v>0</v>
      </c>
      <c r="DH314">
        <v>2.9999999999999996</v>
      </c>
      <c r="DI314">
        <v>2.4999999999999996</v>
      </c>
      <c r="DJ314">
        <v>0</v>
      </c>
      <c r="DK314">
        <v>0</v>
      </c>
      <c r="DL314">
        <v>2.9999999999999996</v>
      </c>
      <c r="DM314">
        <v>1.1666666666666667</v>
      </c>
      <c r="DN314">
        <v>1</v>
      </c>
      <c r="DO314">
        <v>2.9999999999999996</v>
      </c>
      <c r="DP314">
        <v>1</v>
      </c>
      <c r="DQ314">
        <v>2.333333333333333</v>
      </c>
      <c r="DR314">
        <v>3.4999999999999996</v>
      </c>
      <c r="DS314">
        <v>2.9999999999999996</v>
      </c>
      <c r="DT314">
        <v>3.4999999999999996</v>
      </c>
      <c r="DU314">
        <v>1</v>
      </c>
      <c r="DV314">
        <v>1.1666666666666667</v>
      </c>
      <c r="DW314">
        <v>2.9999999999999996</v>
      </c>
      <c r="DX314">
        <v>1</v>
      </c>
      <c r="DY314">
        <v>2.333333333333333</v>
      </c>
      <c r="DZ314">
        <v>2.1666666666666665</v>
      </c>
      <c r="EA314">
        <v>2.9999999999999996</v>
      </c>
      <c r="EB314">
        <v>-1</v>
      </c>
      <c r="EC314">
        <v>2.9999999999999996</v>
      </c>
      <c r="ED314">
        <v>1.3333333333333335</v>
      </c>
      <c r="EE314">
        <v>1.6666666666666667</v>
      </c>
      <c r="EF314">
        <v>2.9999999999999996</v>
      </c>
      <c r="EG314">
        <v>1</v>
      </c>
      <c r="EH314">
        <v>2.9999999999999996</v>
      </c>
      <c r="EI314">
        <v>2</v>
      </c>
      <c r="EJ314">
        <v>1</v>
      </c>
      <c r="EK314">
        <v>0</v>
      </c>
      <c r="EL314">
        <v>2.1666666666666665</v>
      </c>
      <c r="EM314">
        <v>2.833333333333333</v>
      </c>
      <c r="EN314">
        <v>0</v>
      </c>
      <c r="EO314">
        <v>2.9999999999999996</v>
      </c>
      <c r="EP314">
        <v>2.9999999999999996</v>
      </c>
      <c r="EQ314">
        <v>2.1666666666666665</v>
      </c>
      <c r="ER314">
        <v>0</v>
      </c>
      <c r="ES314">
        <v>0</v>
      </c>
      <c r="ET314">
        <v>0</v>
      </c>
      <c r="EU314">
        <v>0</v>
      </c>
      <c r="EV314">
        <v>0</v>
      </c>
      <c r="EW314">
        <v>2.9999999999999996</v>
      </c>
      <c r="EX314">
        <v>2.333333333333333</v>
      </c>
      <c r="EY314">
        <v>2.9999999999999996</v>
      </c>
      <c r="EZ314">
        <v>2.9999999999999996</v>
      </c>
      <c r="FA314">
        <v>2.333333333333333</v>
      </c>
      <c r="FB314">
        <v>2</v>
      </c>
      <c r="FC314">
        <v>2.833333333333333</v>
      </c>
      <c r="FD314">
        <v>2.1666666666666665</v>
      </c>
      <c r="FE314">
        <v>3.4999999999999996</v>
      </c>
      <c r="FF314">
        <v>3.4999999999999996</v>
      </c>
      <c r="FG314">
        <v>2.9999999999999996</v>
      </c>
      <c r="FH314">
        <v>2.1666666666666665</v>
      </c>
      <c r="FI314">
        <v>-1</v>
      </c>
      <c r="FJ314">
        <v>2.333333333333333</v>
      </c>
      <c r="FK314">
        <v>1.1666666666666667</v>
      </c>
      <c r="FL314">
        <v>2.333333333333333</v>
      </c>
      <c r="FM314">
        <v>1</v>
      </c>
      <c r="FN314">
        <v>2.5</v>
      </c>
      <c r="FO314">
        <v>2.1666666666666665</v>
      </c>
      <c r="FP314">
        <v>2.1666666666666665</v>
      </c>
      <c r="FQ314">
        <v>2.5</v>
      </c>
      <c r="FR314">
        <v>2.5</v>
      </c>
      <c r="FS314">
        <v>2.5</v>
      </c>
      <c r="FT314">
        <v>2.5</v>
      </c>
      <c r="FU314">
        <v>1.5</v>
      </c>
      <c r="FV314">
        <v>1</v>
      </c>
      <c r="FW314">
        <v>2.9999999999999996</v>
      </c>
      <c r="FX314">
        <v>2.9999999999999996</v>
      </c>
      <c r="FY314">
        <v>2.9999999999999996</v>
      </c>
      <c r="FZ314">
        <v>1.1666666666666667</v>
      </c>
      <c r="GA314">
        <v>2.9999999999999996</v>
      </c>
      <c r="GB314">
        <v>3.4999999999999996</v>
      </c>
      <c r="GC314">
        <v>2</v>
      </c>
      <c r="GD314">
        <v>2</v>
      </c>
      <c r="GE314">
        <v>2</v>
      </c>
      <c r="GF314">
        <v>2.4999999999999996</v>
      </c>
      <c r="GG314">
        <v>2.4999999999999996</v>
      </c>
      <c r="GH314">
        <v>3.4999999999999996</v>
      </c>
      <c r="GI314">
        <v>2.1666666666666665</v>
      </c>
      <c r="GJ314">
        <v>3.4999999999999996</v>
      </c>
      <c r="GK314">
        <v>3.4999999999999996</v>
      </c>
      <c r="GL314">
        <v>2.4999999999999996</v>
      </c>
      <c r="GM314">
        <v>2.5</v>
      </c>
      <c r="GN314">
        <v>3.4999999999999996</v>
      </c>
      <c r="GO314">
        <v>3.4999999999999996</v>
      </c>
      <c r="GP314">
        <v>3.4999999999999996</v>
      </c>
      <c r="GQ314">
        <v>1.3333333333333335</v>
      </c>
      <c r="GR314">
        <v>0</v>
      </c>
      <c r="GS314">
        <v>3.4999999999999996</v>
      </c>
      <c r="GT314">
        <v>2.4999999999999996</v>
      </c>
      <c r="GU314">
        <v>3.4999999999999996</v>
      </c>
      <c r="GV314">
        <v>3.4999999999999996</v>
      </c>
      <c r="GW314">
        <v>3.4999999999999996</v>
      </c>
      <c r="GX314">
        <v>3.4999999999999996</v>
      </c>
      <c r="GY314">
        <v>3.4999999999999996</v>
      </c>
      <c r="GZ314">
        <v>3.4999999999999996</v>
      </c>
      <c r="HA314">
        <v>3.4999999999999996</v>
      </c>
      <c r="HB314">
        <v>2</v>
      </c>
      <c r="HC314">
        <v>2.9999999999999996</v>
      </c>
      <c r="HD314">
        <v>3.4999999999999996</v>
      </c>
      <c r="HE314">
        <v>3.4999999999999996</v>
      </c>
      <c r="HF314">
        <v>2.9999999999999996</v>
      </c>
      <c r="HG314">
        <v>3.4999999999999996</v>
      </c>
      <c r="HH314">
        <v>3.4999999999999996</v>
      </c>
      <c r="HI314">
        <v>2</v>
      </c>
      <c r="HJ314">
        <v>2.4999999999999996</v>
      </c>
      <c r="HK314">
        <v>0</v>
      </c>
      <c r="HL314">
        <v>2.9999999999999996</v>
      </c>
      <c r="HM314">
        <v>0</v>
      </c>
      <c r="HN314">
        <v>1.1666666666666667</v>
      </c>
      <c r="HO314">
        <v>1.1666666666666667</v>
      </c>
      <c r="HP314">
        <v>0</v>
      </c>
      <c r="HQ314">
        <v>1</v>
      </c>
      <c r="HR314">
        <v>3.4999999999999996</v>
      </c>
      <c r="HS314">
        <v>1</v>
      </c>
      <c r="HT314">
        <v>3.4999999999999996</v>
      </c>
      <c r="HU314">
        <v>3.4999999999999996</v>
      </c>
      <c r="HV314">
        <v>3.4999999999999996</v>
      </c>
      <c r="HW314">
        <v>3.4999999999999996</v>
      </c>
      <c r="HX314">
        <v>3.4999999999999996</v>
      </c>
      <c r="HY314">
        <v>3.4999999999999996</v>
      </c>
      <c r="HZ314">
        <v>3.4999999999999996</v>
      </c>
      <c r="IA314">
        <v>2.4999999999999996</v>
      </c>
      <c r="IB314">
        <v>2.333333333333333</v>
      </c>
      <c r="IC314">
        <v>1.5</v>
      </c>
      <c r="ID314">
        <v>0</v>
      </c>
      <c r="IE314">
        <v>2.9999999999999996</v>
      </c>
      <c r="IF314">
        <v>2.9999999999999996</v>
      </c>
      <c r="IG314">
        <v>1.8333333333333335</v>
      </c>
      <c r="IH314">
        <v>2.1666666666666665</v>
      </c>
      <c r="II314">
        <v>2.9999999999999996</v>
      </c>
      <c r="IJ314">
        <v>2.1666666666666665</v>
      </c>
      <c r="IK314">
        <v>2</v>
      </c>
      <c r="IL314">
        <v>2.1666666666666665</v>
      </c>
      <c r="IM314">
        <v>3.4999999999999996</v>
      </c>
      <c r="IN314">
        <v>3.4999999999999996</v>
      </c>
      <c r="IO314">
        <v>2.9999999999999996</v>
      </c>
      <c r="IP314">
        <v>2</v>
      </c>
      <c r="IQ314">
        <v>3.4999999999999996</v>
      </c>
      <c r="IR314">
        <v>2</v>
      </c>
      <c r="IS314">
        <v>2.9999999999999996</v>
      </c>
      <c r="IT314">
        <v>2.9999999999999996</v>
      </c>
      <c r="IU314">
        <v>2.1666666666666665</v>
      </c>
      <c r="IV314">
        <v>2.9999999999999996</v>
      </c>
      <c r="IW314">
        <v>2.9999999999999996</v>
      </c>
      <c r="IX314">
        <v>1</v>
      </c>
      <c r="IY314">
        <v>3.4999999999999996</v>
      </c>
      <c r="IZ314">
        <v>1</v>
      </c>
      <c r="JA314">
        <v>0</v>
      </c>
      <c r="JB314">
        <v>1</v>
      </c>
      <c r="JC314">
        <v>1.5</v>
      </c>
      <c r="JD314">
        <v>2.5</v>
      </c>
      <c r="JE314">
        <v>1</v>
      </c>
      <c r="JF314">
        <v>2.4999999999999996</v>
      </c>
      <c r="JG314">
        <v>1</v>
      </c>
      <c r="JH314">
        <v>2.4999999999999996</v>
      </c>
      <c r="JI314">
        <v>1</v>
      </c>
      <c r="JJ314">
        <v>1</v>
      </c>
      <c r="JK314">
        <v>0</v>
      </c>
      <c r="JL314">
        <v>2.9999999999999996</v>
      </c>
      <c r="JM314">
        <v>3.4999999999999996</v>
      </c>
      <c r="JN314">
        <v>2.5</v>
      </c>
      <c r="JO314">
        <v>0</v>
      </c>
      <c r="JP314">
        <v>2.5</v>
      </c>
      <c r="JQ314">
        <v>2.333333333333333</v>
      </c>
      <c r="JR314">
        <v>3.4999999999999996</v>
      </c>
      <c r="JS314">
        <v>2.4999999999999996</v>
      </c>
      <c r="JT314">
        <v>3.4999999999999996</v>
      </c>
      <c r="JU314">
        <v>2.1666666666666665</v>
      </c>
      <c r="JV314">
        <v>3.4999999999999996</v>
      </c>
      <c r="JW314">
        <v>1</v>
      </c>
      <c r="JX314">
        <v>1</v>
      </c>
      <c r="JY314">
        <v>0</v>
      </c>
      <c r="JZ314">
        <v>2.9999999999999996</v>
      </c>
      <c r="KA314">
        <v>2.5</v>
      </c>
      <c r="KB314">
        <v>2</v>
      </c>
      <c r="KC314">
        <v>1</v>
      </c>
      <c r="KD314">
        <v>1</v>
      </c>
      <c r="KE314">
        <v>2.9999999999999996</v>
      </c>
      <c r="KF314">
        <v>2</v>
      </c>
      <c r="KG314">
        <v>0.83333333333333326</v>
      </c>
      <c r="KH314">
        <v>1</v>
      </c>
      <c r="KI314">
        <v>1.5</v>
      </c>
      <c r="KJ314">
        <v>1</v>
      </c>
      <c r="KK314">
        <v>1.3333333333333335</v>
      </c>
      <c r="KL314">
        <v>1</v>
      </c>
      <c r="KM314">
        <v>1.1666666666666667</v>
      </c>
      <c r="KN314">
        <v>1.5</v>
      </c>
      <c r="KO314">
        <v>0</v>
      </c>
      <c r="KP314">
        <v>3.4999999999999996</v>
      </c>
      <c r="KQ314">
        <v>3.4999999999999996</v>
      </c>
      <c r="KR314">
        <v>2.9999999999999996</v>
      </c>
      <c r="KS314">
        <v>1.3333333333333335</v>
      </c>
      <c r="KT314">
        <v>0</v>
      </c>
      <c r="KU314">
        <v>3.4999999999999996</v>
      </c>
      <c r="KV314">
        <v>3.4999999999999996</v>
      </c>
      <c r="KW314">
        <v>0</v>
      </c>
      <c r="KX314">
        <v>2.4999999999999996</v>
      </c>
      <c r="KY314">
        <v>3.4999999999999996</v>
      </c>
      <c r="KZ314">
        <v>2.9999999999999996</v>
      </c>
      <c r="LA314">
        <v>3.4999999999999996</v>
      </c>
      <c r="LB314">
        <v>0</v>
      </c>
      <c r="LC314">
        <v>2.4999999999999996</v>
      </c>
      <c r="LD314">
        <v>2.4999999999999996</v>
      </c>
      <c r="LE314">
        <v>2.9999999999999996</v>
      </c>
      <c r="LF314">
        <v>2.9999999999999996</v>
      </c>
      <c r="LG314">
        <v>0</v>
      </c>
      <c r="LH314">
        <v>3.4999999999999996</v>
      </c>
      <c r="LI314">
        <v>3.4999999999999996</v>
      </c>
      <c r="LJ314">
        <v>2.833333333333333</v>
      </c>
      <c r="LK314">
        <v>0</v>
      </c>
      <c r="LL314">
        <v>2.4999999999999996</v>
      </c>
      <c r="LM314">
        <v>3.4999999999999996</v>
      </c>
      <c r="LN314">
        <v>2.333333333333333</v>
      </c>
      <c r="LO314">
        <v>2</v>
      </c>
      <c r="LP314">
        <v>2.333333333333333</v>
      </c>
      <c r="LQ314">
        <v>2.4999999999999996</v>
      </c>
      <c r="LR314">
        <v>3.4999999999999996</v>
      </c>
      <c r="LS314">
        <v>2</v>
      </c>
      <c r="LT314">
        <v>0</v>
      </c>
    </row>
    <row r="315" spans="1:332" x14ac:dyDescent="0.35">
      <c r="A315" t="s">
        <v>1132</v>
      </c>
      <c r="B315">
        <v>1.5000000000000002</v>
      </c>
      <c r="C315">
        <v>1.1666666666666667</v>
      </c>
      <c r="D315">
        <v>2.4999999999999996</v>
      </c>
      <c r="E315">
        <v>-1</v>
      </c>
      <c r="F315">
        <v>-1</v>
      </c>
      <c r="G315">
        <v>-1</v>
      </c>
      <c r="H315">
        <v>-1</v>
      </c>
      <c r="I315">
        <v>2.4999999999999996</v>
      </c>
      <c r="J315">
        <v>-1</v>
      </c>
      <c r="K315">
        <v>-1</v>
      </c>
      <c r="L315">
        <v>2</v>
      </c>
      <c r="M315">
        <v>1.3333333333333335</v>
      </c>
      <c r="N315">
        <v>0</v>
      </c>
      <c r="O315">
        <v>2</v>
      </c>
      <c r="P315">
        <v>2.4999999999999996</v>
      </c>
      <c r="Q315">
        <v>-1</v>
      </c>
      <c r="R315">
        <v>-1</v>
      </c>
      <c r="S315">
        <v>2.4999999999999996</v>
      </c>
      <c r="T315">
        <v>2.333333333333333</v>
      </c>
      <c r="U315">
        <v>2.4999999999999996</v>
      </c>
      <c r="V315">
        <v>1</v>
      </c>
      <c r="W315">
        <v>1</v>
      </c>
      <c r="X315">
        <v>-1</v>
      </c>
      <c r="Y315">
        <v>2.4999999999999996</v>
      </c>
      <c r="Z315">
        <v>2.4999999999999996</v>
      </c>
      <c r="AA315">
        <v>2.4999999999999996</v>
      </c>
      <c r="AB315">
        <v>1.1666666666666667</v>
      </c>
      <c r="AC315">
        <v>1.1666666666666667</v>
      </c>
      <c r="AD315">
        <v>1.1666666666666667</v>
      </c>
      <c r="AE315">
        <v>-1</v>
      </c>
      <c r="AF315">
        <v>-1</v>
      </c>
      <c r="AG315">
        <v>-1</v>
      </c>
      <c r="AH315">
        <v>-1</v>
      </c>
      <c r="AI315">
        <v>-1</v>
      </c>
      <c r="AJ315">
        <v>-1</v>
      </c>
      <c r="AK315">
        <v>-1</v>
      </c>
      <c r="AL315">
        <v>-1</v>
      </c>
      <c r="AM315">
        <v>-1</v>
      </c>
      <c r="AN315">
        <v>2</v>
      </c>
      <c r="AO315">
        <v>-1</v>
      </c>
      <c r="AP315">
        <v>-1</v>
      </c>
      <c r="AQ315">
        <v>-1</v>
      </c>
      <c r="AR315">
        <v>-1</v>
      </c>
      <c r="AS315">
        <v>-1</v>
      </c>
      <c r="AT315">
        <v>-1</v>
      </c>
      <c r="AU315">
        <v>-1</v>
      </c>
      <c r="AV315">
        <v>-1</v>
      </c>
      <c r="AW315">
        <v>-1</v>
      </c>
      <c r="AX315">
        <v>-1</v>
      </c>
      <c r="AY315">
        <v>-1</v>
      </c>
      <c r="AZ315">
        <v>-1</v>
      </c>
      <c r="BA315">
        <v>-1</v>
      </c>
      <c r="BB315">
        <v>-1</v>
      </c>
      <c r="BC315">
        <v>-1</v>
      </c>
      <c r="BD315">
        <v>0</v>
      </c>
      <c r="BE315">
        <v>1</v>
      </c>
      <c r="BF315">
        <v>-1</v>
      </c>
      <c r="BG315">
        <v>1</v>
      </c>
      <c r="BH315">
        <v>1</v>
      </c>
      <c r="BI315">
        <v>-1</v>
      </c>
      <c r="BJ315">
        <v>2.4999999999999996</v>
      </c>
      <c r="BK315">
        <v>-1</v>
      </c>
      <c r="BL315">
        <v>-1</v>
      </c>
      <c r="BM315">
        <v>-1</v>
      </c>
      <c r="BN315">
        <v>-1</v>
      </c>
      <c r="BO315">
        <v>-1</v>
      </c>
      <c r="BP315">
        <v>-1</v>
      </c>
      <c r="BQ315">
        <v>-1</v>
      </c>
      <c r="BR315">
        <v>0</v>
      </c>
      <c r="BS315">
        <v>-1</v>
      </c>
      <c r="BT315">
        <v>1</v>
      </c>
      <c r="BU315">
        <v>-1</v>
      </c>
      <c r="BV315">
        <v>0</v>
      </c>
      <c r="BW315">
        <v>-1</v>
      </c>
      <c r="BX315">
        <v>-1</v>
      </c>
      <c r="BY315">
        <v>-1</v>
      </c>
      <c r="BZ315">
        <v>-1</v>
      </c>
      <c r="CA315">
        <v>-1</v>
      </c>
      <c r="CB315">
        <v>1.3333333333333335</v>
      </c>
      <c r="CC315">
        <v>-1</v>
      </c>
      <c r="CD315">
        <v>1</v>
      </c>
      <c r="CE315">
        <v>-1</v>
      </c>
      <c r="CF315">
        <v>1</v>
      </c>
      <c r="CG315">
        <v>-1</v>
      </c>
      <c r="CH315">
        <v>-1</v>
      </c>
      <c r="CI315">
        <v>-1</v>
      </c>
      <c r="CJ315">
        <v>-1</v>
      </c>
      <c r="CK315">
        <v>-1</v>
      </c>
      <c r="CL315">
        <v>0</v>
      </c>
      <c r="CM315">
        <v>-1</v>
      </c>
      <c r="CN315">
        <v>-1</v>
      </c>
      <c r="CO315">
        <v>0.16666666666666666</v>
      </c>
      <c r="CP315">
        <v>-1</v>
      </c>
      <c r="CQ315">
        <v>-1</v>
      </c>
      <c r="CR315">
        <v>1</v>
      </c>
      <c r="CS315">
        <v>-1</v>
      </c>
      <c r="CT315">
        <v>-1</v>
      </c>
      <c r="CU315">
        <v>2.4999999999999996</v>
      </c>
      <c r="CV315">
        <v>-1</v>
      </c>
      <c r="CW315">
        <v>-1</v>
      </c>
      <c r="CX315">
        <v>-1</v>
      </c>
      <c r="CY315">
        <v>-1</v>
      </c>
      <c r="CZ315">
        <v>-1</v>
      </c>
      <c r="DA315">
        <v>-1</v>
      </c>
      <c r="DB315">
        <v>-1</v>
      </c>
      <c r="DC315">
        <v>-1</v>
      </c>
      <c r="DD315">
        <v>1.1666666666666667</v>
      </c>
      <c r="DE315">
        <v>-1</v>
      </c>
      <c r="DF315">
        <v>-1</v>
      </c>
      <c r="DG315">
        <v>-1</v>
      </c>
      <c r="DH315">
        <v>-1</v>
      </c>
      <c r="DI315">
        <v>0</v>
      </c>
      <c r="DJ315">
        <v>-1</v>
      </c>
      <c r="DK315">
        <v>-1</v>
      </c>
      <c r="DL315">
        <v>0.16666666666666666</v>
      </c>
      <c r="DM315">
        <v>-1</v>
      </c>
      <c r="DN315">
        <v>-1</v>
      </c>
      <c r="DO315">
        <v>-1</v>
      </c>
      <c r="DP315">
        <v>-1</v>
      </c>
      <c r="DQ315">
        <v>0</v>
      </c>
      <c r="DR315">
        <v>1.5000000000000002</v>
      </c>
      <c r="DS315">
        <v>1.3333333333333335</v>
      </c>
      <c r="DT315">
        <v>0.16666666666666666</v>
      </c>
      <c r="DU315">
        <v>-1</v>
      </c>
      <c r="DV315">
        <v>-1</v>
      </c>
      <c r="DW315">
        <v>1</v>
      </c>
      <c r="DX315">
        <v>-1</v>
      </c>
      <c r="DY315">
        <v>-1</v>
      </c>
      <c r="DZ315">
        <v>-1</v>
      </c>
      <c r="EA315">
        <v>1.1666666666666667</v>
      </c>
      <c r="EB315">
        <v>-1</v>
      </c>
      <c r="EC315">
        <v>1</v>
      </c>
      <c r="ED315">
        <v>-1</v>
      </c>
      <c r="EE315">
        <v>-1</v>
      </c>
      <c r="EF315">
        <v>1.1666666666666667</v>
      </c>
      <c r="EG315">
        <v>-1</v>
      </c>
      <c r="EH315">
        <v>1</v>
      </c>
      <c r="EI315">
        <v>0</v>
      </c>
      <c r="EJ315">
        <v>-1</v>
      </c>
      <c r="EK315">
        <v>-1</v>
      </c>
      <c r="EL315">
        <v>2</v>
      </c>
      <c r="EM315">
        <v>0</v>
      </c>
      <c r="EN315">
        <v>-1</v>
      </c>
      <c r="EO315">
        <v>1</v>
      </c>
      <c r="EP315">
        <v>1.3333333333333335</v>
      </c>
      <c r="EQ315">
        <v>-1</v>
      </c>
      <c r="ER315">
        <v>-1</v>
      </c>
      <c r="ES315">
        <v>-1</v>
      </c>
      <c r="ET315">
        <v>-1</v>
      </c>
      <c r="EU315">
        <v>-1</v>
      </c>
      <c r="EV315">
        <v>-1</v>
      </c>
      <c r="EW315">
        <v>1.5000000000000002</v>
      </c>
      <c r="EX315">
        <v>1</v>
      </c>
      <c r="EY315">
        <v>2.4999999999999996</v>
      </c>
      <c r="EZ315">
        <v>1</v>
      </c>
      <c r="FA315">
        <v>1</v>
      </c>
      <c r="FB315">
        <v>-1</v>
      </c>
      <c r="FC315">
        <v>0</v>
      </c>
      <c r="FD315">
        <v>-1</v>
      </c>
      <c r="FE315">
        <v>2.4999999999999996</v>
      </c>
      <c r="FF315">
        <v>2.4999999999999996</v>
      </c>
      <c r="FG315">
        <v>2.4999999999999996</v>
      </c>
      <c r="FH315">
        <v>2</v>
      </c>
      <c r="FI315">
        <v>-1</v>
      </c>
      <c r="FJ315">
        <v>1</v>
      </c>
      <c r="FK315">
        <v>-1</v>
      </c>
      <c r="FL315">
        <v>-1</v>
      </c>
      <c r="FM315">
        <v>-1</v>
      </c>
      <c r="FN315">
        <v>1</v>
      </c>
      <c r="FO315">
        <v>2</v>
      </c>
      <c r="FP315">
        <v>2</v>
      </c>
      <c r="FQ315">
        <v>1</v>
      </c>
      <c r="FR315">
        <v>1</v>
      </c>
      <c r="FS315">
        <v>1</v>
      </c>
      <c r="FT315">
        <v>1</v>
      </c>
      <c r="FU315">
        <v>-1</v>
      </c>
      <c r="FV315">
        <v>-1</v>
      </c>
      <c r="FW315">
        <v>1</v>
      </c>
      <c r="FX315">
        <v>1</v>
      </c>
      <c r="FY315">
        <v>-1</v>
      </c>
      <c r="FZ315">
        <v>-1</v>
      </c>
      <c r="GA315">
        <v>1</v>
      </c>
      <c r="GB315">
        <v>2.4999999999999996</v>
      </c>
      <c r="GC315">
        <v>1</v>
      </c>
      <c r="GD315">
        <v>-1</v>
      </c>
      <c r="GE315">
        <v>1</v>
      </c>
      <c r="GF315">
        <v>0</v>
      </c>
      <c r="GG315">
        <v>-1</v>
      </c>
      <c r="GH315">
        <v>2.4999999999999996</v>
      </c>
      <c r="GI315">
        <v>-1</v>
      </c>
      <c r="GJ315">
        <v>2.4999999999999996</v>
      </c>
      <c r="GK315">
        <v>2.4999999999999996</v>
      </c>
      <c r="GL315">
        <v>1</v>
      </c>
      <c r="GM315">
        <v>-1</v>
      </c>
      <c r="GN315">
        <v>1.3333333333333335</v>
      </c>
      <c r="GO315">
        <v>0</v>
      </c>
      <c r="GP315">
        <v>-1</v>
      </c>
      <c r="GQ315">
        <v>-1</v>
      </c>
      <c r="GR315">
        <v>-1</v>
      </c>
      <c r="GS315">
        <v>1</v>
      </c>
      <c r="GT315">
        <v>2.4999999999999996</v>
      </c>
      <c r="GU315">
        <v>2.4999999999999996</v>
      </c>
      <c r="GV315">
        <v>2.4999999999999996</v>
      </c>
      <c r="GW315">
        <v>2.4999999999999996</v>
      </c>
      <c r="GX315">
        <v>2.4999999999999996</v>
      </c>
      <c r="GY315">
        <v>2.4999999999999996</v>
      </c>
      <c r="GZ315">
        <v>1.3333333333333335</v>
      </c>
      <c r="HA315">
        <v>2.333333333333333</v>
      </c>
      <c r="HB315">
        <v>0</v>
      </c>
      <c r="HC315">
        <v>1</v>
      </c>
      <c r="HD315">
        <v>2.4999999999999996</v>
      </c>
      <c r="HE315">
        <v>2.4999999999999996</v>
      </c>
      <c r="HF315">
        <v>2.333333333333333</v>
      </c>
      <c r="HG315">
        <v>2.4999999999999996</v>
      </c>
      <c r="HH315">
        <v>2.4999999999999996</v>
      </c>
      <c r="HI315">
        <v>1</v>
      </c>
      <c r="HJ315">
        <v>1</v>
      </c>
      <c r="HK315">
        <v>-1</v>
      </c>
      <c r="HL315">
        <v>-1</v>
      </c>
      <c r="HM315">
        <v>-1</v>
      </c>
      <c r="HN315">
        <v>-1</v>
      </c>
      <c r="HO315">
        <v>-1</v>
      </c>
      <c r="HP315">
        <v>-1</v>
      </c>
      <c r="HQ315">
        <v>-1</v>
      </c>
      <c r="HR315">
        <v>1.1666666666666667</v>
      </c>
      <c r="HS315">
        <v>-1</v>
      </c>
      <c r="HT315">
        <v>2.4999999999999996</v>
      </c>
      <c r="HU315">
        <v>1.5000000000000002</v>
      </c>
      <c r="HV315">
        <v>2.4999999999999996</v>
      </c>
      <c r="HW315">
        <v>2.4999999999999996</v>
      </c>
      <c r="HX315">
        <v>2.4999999999999996</v>
      </c>
      <c r="HY315">
        <v>1.1666666666666667</v>
      </c>
      <c r="HZ315">
        <v>1.1666666666666667</v>
      </c>
      <c r="IA315">
        <v>1.1666666666666667</v>
      </c>
      <c r="IB315">
        <v>-1</v>
      </c>
      <c r="IC315">
        <v>-1</v>
      </c>
      <c r="ID315">
        <v>-1</v>
      </c>
      <c r="IE315">
        <v>1.5000000000000002</v>
      </c>
      <c r="IF315">
        <v>-1</v>
      </c>
      <c r="IG315">
        <v>-1</v>
      </c>
      <c r="IH315">
        <v>-1</v>
      </c>
      <c r="II315">
        <v>1</v>
      </c>
      <c r="IJ315">
        <v>-1</v>
      </c>
      <c r="IK315">
        <v>-1</v>
      </c>
      <c r="IL315">
        <v>1</v>
      </c>
      <c r="IM315">
        <v>2.4999999999999996</v>
      </c>
      <c r="IN315">
        <v>2.4999999999999996</v>
      </c>
      <c r="IO315">
        <v>1</v>
      </c>
      <c r="IP315">
        <v>0</v>
      </c>
      <c r="IQ315">
        <v>2.4999999999999996</v>
      </c>
      <c r="IR315">
        <v>0</v>
      </c>
      <c r="IS315">
        <v>1.1666666666666667</v>
      </c>
      <c r="IT315">
        <v>1</v>
      </c>
      <c r="IU315">
        <v>-1</v>
      </c>
      <c r="IV315">
        <v>2.4999999999999996</v>
      </c>
      <c r="IW315">
        <v>-1</v>
      </c>
      <c r="IX315">
        <v>-1</v>
      </c>
      <c r="IY315">
        <v>2.4999999999999996</v>
      </c>
      <c r="IZ315">
        <v>-1</v>
      </c>
      <c r="JA315">
        <v>-1</v>
      </c>
      <c r="JB315">
        <v>-1</v>
      </c>
      <c r="JC315">
        <v>-1</v>
      </c>
      <c r="JD315">
        <v>-1</v>
      </c>
      <c r="JE315">
        <v>-1</v>
      </c>
      <c r="JF315">
        <v>1</v>
      </c>
      <c r="JG315">
        <v>-1</v>
      </c>
      <c r="JH315">
        <v>1.3333333333333335</v>
      </c>
      <c r="JI315">
        <v>-1</v>
      </c>
      <c r="JJ315">
        <v>-1</v>
      </c>
      <c r="JK315">
        <v>-1</v>
      </c>
      <c r="JL315">
        <v>-1</v>
      </c>
      <c r="JM315">
        <v>1.1666666666666667</v>
      </c>
      <c r="JN315">
        <v>-1</v>
      </c>
      <c r="JO315">
        <v>-1</v>
      </c>
      <c r="JP315">
        <v>1</v>
      </c>
      <c r="JQ315">
        <v>-1</v>
      </c>
      <c r="JR315">
        <v>2</v>
      </c>
      <c r="JS315">
        <v>1</v>
      </c>
      <c r="JT315">
        <v>2.4999999999999996</v>
      </c>
      <c r="JU315">
        <v>-1</v>
      </c>
      <c r="JV315">
        <v>1</v>
      </c>
      <c r="JW315">
        <v>-1</v>
      </c>
      <c r="JX315">
        <v>-1</v>
      </c>
      <c r="JY315">
        <v>-1</v>
      </c>
      <c r="JZ315">
        <v>1.1666666666666667</v>
      </c>
      <c r="KA315">
        <v>1</v>
      </c>
      <c r="KB315">
        <v>-1</v>
      </c>
      <c r="KC315">
        <v>-1</v>
      </c>
      <c r="KD315">
        <v>-1</v>
      </c>
      <c r="KE315">
        <v>-1</v>
      </c>
      <c r="KF315">
        <v>-1</v>
      </c>
      <c r="KG315">
        <v>-1</v>
      </c>
      <c r="KH315">
        <v>-1</v>
      </c>
      <c r="KI315">
        <v>-1</v>
      </c>
      <c r="KJ315">
        <v>-1</v>
      </c>
      <c r="KK315">
        <v>-1</v>
      </c>
      <c r="KL315">
        <v>-1</v>
      </c>
      <c r="KM315">
        <v>-1</v>
      </c>
      <c r="KN315">
        <v>-1</v>
      </c>
      <c r="KO315">
        <v>-1</v>
      </c>
      <c r="KP315">
        <v>2.4999999999999996</v>
      </c>
      <c r="KQ315">
        <v>0.33333333333333331</v>
      </c>
      <c r="KR315">
        <v>0.33333333333333331</v>
      </c>
      <c r="KS315">
        <v>-1</v>
      </c>
      <c r="KT315">
        <v>-1</v>
      </c>
      <c r="KU315">
        <v>2.4999999999999996</v>
      </c>
      <c r="KV315">
        <v>2.4999999999999996</v>
      </c>
      <c r="KW315">
        <v>-1</v>
      </c>
      <c r="KX315">
        <v>2.4999999999999996</v>
      </c>
      <c r="KY315">
        <v>2.4999999999999996</v>
      </c>
      <c r="KZ315">
        <v>1</v>
      </c>
      <c r="LA315">
        <v>2.4999999999999996</v>
      </c>
      <c r="LB315">
        <v>-1</v>
      </c>
      <c r="LC315">
        <v>0</v>
      </c>
      <c r="LD315">
        <v>0</v>
      </c>
      <c r="LE315">
        <v>2</v>
      </c>
      <c r="LF315">
        <v>1</v>
      </c>
      <c r="LG315">
        <v>-1</v>
      </c>
      <c r="LH315">
        <v>2.4999999999999996</v>
      </c>
      <c r="LI315">
        <v>2.4999999999999996</v>
      </c>
      <c r="LJ315">
        <v>0</v>
      </c>
      <c r="LK315">
        <v>-1</v>
      </c>
      <c r="LL315">
        <v>2.333333333333333</v>
      </c>
      <c r="LM315">
        <v>2.333333333333333</v>
      </c>
      <c r="LN315">
        <v>0</v>
      </c>
      <c r="LO315">
        <v>0</v>
      </c>
      <c r="LP315">
        <v>1</v>
      </c>
      <c r="LQ315">
        <v>2</v>
      </c>
      <c r="LR315">
        <v>0</v>
      </c>
      <c r="LS315">
        <v>0</v>
      </c>
      <c r="LT315">
        <v>-1</v>
      </c>
    </row>
    <row r="316" spans="1:332" x14ac:dyDescent="0.35">
      <c r="A316" t="s">
        <v>1133</v>
      </c>
      <c r="B316">
        <v>1.5000000000000002</v>
      </c>
      <c r="C316">
        <v>1.1666666666666667</v>
      </c>
      <c r="D316">
        <v>2.4999999999999996</v>
      </c>
      <c r="E316">
        <v>-1</v>
      </c>
      <c r="F316">
        <v>-1</v>
      </c>
      <c r="G316">
        <v>-1</v>
      </c>
      <c r="H316">
        <v>-1</v>
      </c>
      <c r="I316">
        <v>2.4999999999999996</v>
      </c>
      <c r="J316">
        <v>-1</v>
      </c>
      <c r="K316">
        <v>-1</v>
      </c>
      <c r="L316">
        <v>2</v>
      </c>
      <c r="M316">
        <v>1.3333333333333335</v>
      </c>
      <c r="N316">
        <v>0</v>
      </c>
      <c r="O316">
        <v>2</v>
      </c>
      <c r="P316">
        <v>2.4999999999999996</v>
      </c>
      <c r="Q316">
        <v>-1</v>
      </c>
      <c r="R316">
        <v>-1</v>
      </c>
      <c r="S316">
        <v>2.4999999999999996</v>
      </c>
      <c r="T316">
        <v>2.333333333333333</v>
      </c>
      <c r="U316">
        <v>2.4999999999999996</v>
      </c>
      <c r="V316">
        <v>1</v>
      </c>
      <c r="W316">
        <v>1</v>
      </c>
      <c r="X316">
        <v>-1</v>
      </c>
      <c r="Y316">
        <v>2.4999999999999996</v>
      </c>
      <c r="Z316">
        <v>2.4999999999999996</v>
      </c>
      <c r="AA316">
        <v>2.4999999999999996</v>
      </c>
      <c r="AB316">
        <v>1.1666666666666667</v>
      </c>
      <c r="AC316">
        <v>1.1666666666666667</v>
      </c>
      <c r="AD316">
        <v>1.1666666666666667</v>
      </c>
      <c r="AE316">
        <v>-1</v>
      </c>
      <c r="AF316">
        <v>-1</v>
      </c>
      <c r="AG316">
        <v>-1</v>
      </c>
      <c r="AH316">
        <v>-1</v>
      </c>
      <c r="AI316">
        <v>-1</v>
      </c>
      <c r="AJ316">
        <v>-1</v>
      </c>
      <c r="AK316">
        <v>-1</v>
      </c>
      <c r="AL316">
        <v>-1</v>
      </c>
      <c r="AM316">
        <v>-1</v>
      </c>
      <c r="AN316">
        <v>2</v>
      </c>
      <c r="AO316">
        <v>-1</v>
      </c>
      <c r="AP316">
        <v>-1</v>
      </c>
      <c r="AQ316">
        <v>-1</v>
      </c>
      <c r="AR316">
        <v>-1</v>
      </c>
      <c r="AS316">
        <v>-1</v>
      </c>
      <c r="AT316">
        <v>-1</v>
      </c>
      <c r="AU316">
        <v>-1</v>
      </c>
      <c r="AV316">
        <v>-1</v>
      </c>
      <c r="AW316">
        <v>-1</v>
      </c>
      <c r="AX316">
        <v>-1</v>
      </c>
      <c r="AY316">
        <v>-1</v>
      </c>
      <c r="AZ316">
        <v>-1</v>
      </c>
      <c r="BA316">
        <v>-1</v>
      </c>
      <c r="BB316">
        <v>-1</v>
      </c>
      <c r="BC316">
        <v>-1</v>
      </c>
      <c r="BD316">
        <v>0</v>
      </c>
      <c r="BE316">
        <v>1</v>
      </c>
      <c r="BF316">
        <v>-1</v>
      </c>
      <c r="BG316">
        <v>1</v>
      </c>
      <c r="BH316">
        <v>1</v>
      </c>
      <c r="BI316">
        <v>-1</v>
      </c>
      <c r="BJ316">
        <v>2.4999999999999996</v>
      </c>
      <c r="BK316">
        <v>-1</v>
      </c>
      <c r="BL316">
        <v>-1</v>
      </c>
      <c r="BM316">
        <v>-1</v>
      </c>
      <c r="BN316">
        <v>-1</v>
      </c>
      <c r="BO316">
        <v>-1</v>
      </c>
      <c r="BP316">
        <v>-1</v>
      </c>
      <c r="BQ316">
        <v>-1</v>
      </c>
      <c r="BR316">
        <v>0</v>
      </c>
      <c r="BS316">
        <v>-1</v>
      </c>
      <c r="BT316">
        <v>1</v>
      </c>
      <c r="BU316">
        <v>-1</v>
      </c>
      <c r="BV316">
        <v>0</v>
      </c>
      <c r="BW316">
        <v>-1</v>
      </c>
      <c r="BX316">
        <v>-1</v>
      </c>
      <c r="BY316">
        <v>-1</v>
      </c>
      <c r="BZ316">
        <v>-1</v>
      </c>
      <c r="CA316">
        <v>-1</v>
      </c>
      <c r="CB316">
        <v>1.3333333333333335</v>
      </c>
      <c r="CC316">
        <v>-1</v>
      </c>
      <c r="CD316">
        <v>1</v>
      </c>
      <c r="CE316">
        <v>-1</v>
      </c>
      <c r="CF316">
        <v>1</v>
      </c>
      <c r="CG316">
        <v>-1</v>
      </c>
      <c r="CH316">
        <v>-1</v>
      </c>
      <c r="CI316">
        <v>-1</v>
      </c>
      <c r="CJ316">
        <v>-1</v>
      </c>
      <c r="CK316">
        <v>-1</v>
      </c>
      <c r="CL316">
        <v>0</v>
      </c>
      <c r="CM316">
        <v>-1</v>
      </c>
      <c r="CN316">
        <v>-1</v>
      </c>
      <c r="CO316">
        <v>0.16666666666666666</v>
      </c>
      <c r="CP316">
        <v>-1</v>
      </c>
      <c r="CQ316">
        <v>-1</v>
      </c>
      <c r="CR316">
        <v>1</v>
      </c>
      <c r="CS316">
        <v>-1</v>
      </c>
      <c r="CT316">
        <v>-1</v>
      </c>
      <c r="CU316">
        <v>2.4999999999999996</v>
      </c>
      <c r="CV316">
        <v>-1</v>
      </c>
      <c r="CW316">
        <v>-1</v>
      </c>
      <c r="CX316">
        <v>-1</v>
      </c>
      <c r="CY316">
        <v>-1</v>
      </c>
      <c r="CZ316">
        <v>-1</v>
      </c>
      <c r="DA316">
        <v>-1</v>
      </c>
      <c r="DB316">
        <v>-1</v>
      </c>
      <c r="DC316">
        <v>-1</v>
      </c>
      <c r="DD316">
        <v>1.1666666666666667</v>
      </c>
      <c r="DE316">
        <v>-1</v>
      </c>
      <c r="DF316">
        <v>-1</v>
      </c>
      <c r="DG316">
        <v>-1</v>
      </c>
      <c r="DH316">
        <v>-1</v>
      </c>
      <c r="DI316">
        <v>0</v>
      </c>
      <c r="DJ316">
        <v>-1</v>
      </c>
      <c r="DK316">
        <v>-1</v>
      </c>
      <c r="DL316">
        <v>0.16666666666666666</v>
      </c>
      <c r="DM316">
        <v>-1</v>
      </c>
      <c r="DN316">
        <v>-1</v>
      </c>
      <c r="DO316">
        <v>-1</v>
      </c>
      <c r="DP316">
        <v>-1</v>
      </c>
      <c r="DQ316">
        <v>0</v>
      </c>
      <c r="DR316">
        <v>1.5000000000000002</v>
      </c>
      <c r="DS316">
        <v>1.3333333333333335</v>
      </c>
      <c r="DT316">
        <v>0.16666666666666666</v>
      </c>
      <c r="DU316">
        <v>-1</v>
      </c>
      <c r="DV316">
        <v>-1</v>
      </c>
      <c r="DW316">
        <v>1</v>
      </c>
      <c r="DX316">
        <v>-1</v>
      </c>
      <c r="DY316">
        <v>-1</v>
      </c>
      <c r="DZ316">
        <v>-1</v>
      </c>
      <c r="EA316">
        <v>1.1666666666666667</v>
      </c>
      <c r="EB316">
        <v>-1</v>
      </c>
      <c r="EC316">
        <v>1</v>
      </c>
      <c r="ED316">
        <v>-1</v>
      </c>
      <c r="EE316">
        <v>-1</v>
      </c>
      <c r="EF316">
        <v>1.1666666666666667</v>
      </c>
      <c r="EG316">
        <v>-1</v>
      </c>
      <c r="EH316">
        <v>1</v>
      </c>
      <c r="EI316">
        <v>0</v>
      </c>
      <c r="EJ316">
        <v>-1</v>
      </c>
      <c r="EK316">
        <v>-1</v>
      </c>
      <c r="EL316">
        <v>2</v>
      </c>
      <c r="EM316">
        <v>0</v>
      </c>
      <c r="EN316">
        <v>-1</v>
      </c>
      <c r="EO316">
        <v>1</v>
      </c>
      <c r="EP316">
        <v>1.3333333333333335</v>
      </c>
      <c r="EQ316">
        <v>-1</v>
      </c>
      <c r="ER316">
        <v>-1</v>
      </c>
      <c r="ES316">
        <v>-1</v>
      </c>
      <c r="ET316">
        <v>-1</v>
      </c>
      <c r="EU316">
        <v>-1</v>
      </c>
      <c r="EV316">
        <v>-1</v>
      </c>
      <c r="EW316">
        <v>1.5000000000000002</v>
      </c>
      <c r="EX316">
        <v>1</v>
      </c>
      <c r="EY316">
        <v>2.4999999999999996</v>
      </c>
      <c r="EZ316">
        <v>1</v>
      </c>
      <c r="FA316">
        <v>1</v>
      </c>
      <c r="FB316">
        <v>-1</v>
      </c>
      <c r="FC316">
        <v>0</v>
      </c>
      <c r="FD316">
        <v>-1</v>
      </c>
      <c r="FE316">
        <v>2.4999999999999996</v>
      </c>
      <c r="FF316">
        <v>2.4999999999999996</v>
      </c>
      <c r="FG316">
        <v>2.4999999999999996</v>
      </c>
      <c r="FH316">
        <v>2</v>
      </c>
      <c r="FI316">
        <v>-1</v>
      </c>
      <c r="FJ316">
        <v>1</v>
      </c>
      <c r="FK316">
        <v>-1</v>
      </c>
      <c r="FL316">
        <v>-1</v>
      </c>
      <c r="FM316">
        <v>-1</v>
      </c>
      <c r="FN316">
        <v>1</v>
      </c>
      <c r="FO316">
        <v>2</v>
      </c>
      <c r="FP316">
        <v>2</v>
      </c>
      <c r="FQ316">
        <v>1</v>
      </c>
      <c r="FR316">
        <v>1</v>
      </c>
      <c r="FS316">
        <v>1</v>
      </c>
      <c r="FT316">
        <v>1</v>
      </c>
      <c r="FU316">
        <v>-1</v>
      </c>
      <c r="FV316">
        <v>-1</v>
      </c>
      <c r="FW316">
        <v>1</v>
      </c>
      <c r="FX316">
        <v>1</v>
      </c>
      <c r="FY316">
        <v>-1</v>
      </c>
      <c r="FZ316">
        <v>-1</v>
      </c>
      <c r="GA316">
        <v>1</v>
      </c>
      <c r="GB316">
        <v>2.4999999999999996</v>
      </c>
      <c r="GC316">
        <v>1</v>
      </c>
      <c r="GD316">
        <v>-1</v>
      </c>
      <c r="GE316">
        <v>1</v>
      </c>
      <c r="GF316">
        <v>0</v>
      </c>
      <c r="GG316">
        <v>-1</v>
      </c>
      <c r="GH316">
        <v>2.4999999999999996</v>
      </c>
      <c r="GI316">
        <v>-1</v>
      </c>
      <c r="GJ316">
        <v>2.4999999999999996</v>
      </c>
      <c r="GK316">
        <v>2.4999999999999996</v>
      </c>
      <c r="GL316">
        <v>1</v>
      </c>
      <c r="GM316">
        <v>-1</v>
      </c>
      <c r="GN316">
        <v>1.3333333333333335</v>
      </c>
      <c r="GO316">
        <v>0</v>
      </c>
      <c r="GP316">
        <v>-1</v>
      </c>
      <c r="GQ316">
        <v>-1</v>
      </c>
      <c r="GR316">
        <v>-1</v>
      </c>
      <c r="GS316">
        <v>1</v>
      </c>
      <c r="GT316">
        <v>2.4999999999999996</v>
      </c>
      <c r="GU316">
        <v>2.4999999999999996</v>
      </c>
      <c r="GV316">
        <v>2.4999999999999996</v>
      </c>
      <c r="GW316">
        <v>2.4999999999999996</v>
      </c>
      <c r="GX316">
        <v>2.4999999999999996</v>
      </c>
      <c r="GY316">
        <v>2.4999999999999996</v>
      </c>
      <c r="GZ316">
        <v>1.3333333333333335</v>
      </c>
      <c r="HA316">
        <v>2.333333333333333</v>
      </c>
      <c r="HB316">
        <v>0</v>
      </c>
      <c r="HC316">
        <v>1</v>
      </c>
      <c r="HD316">
        <v>2.4999999999999996</v>
      </c>
      <c r="HE316">
        <v>2.4999999999999996</v>
      </c>
      <c r="HF316">
        <v>2.333333333333333</v>
      </c>
      <c r="HG316">
        <v>2.4999999999999996</v>
      </c>
      <c r="HH316">
        <v>2.4999999999999996</v>
      </c>
      <c r="HI316">
        <v>1</v>
      </c>
      <c r="HJ316">
        <v>1</v>
      </c>
      <c r="HK316">
        <v>-1</v>
      </c>
      <c r="HL316">
        <v>-1</v>
      </c>
      <c r="HM316">
        <v>-1</v>
      </c>
      <c r="HN316">
        <v>-1</v>
      </c>
      <c r="HO316">
        <v>-1</v>
      </c>
      <c r="HP316">
        <v>-1</v>
      </c>
      <c r="HQ316">
        <v>-1</v>
      </c>
      <c r="HR316">
        <v>1.1666666666666667</v>
      </c>
      <c r="HS316">
        <v>-1</v>
      </c>
      <c r="HT316">
        <v>2.4999999999999996</v>
      </c>
      <c r="HU316">
        <v>1.5000000000000002</v>
      </c>
      <c r="HV316">
        <v>2.4999999999999996</v>
      </c>
      <c r="HW316">
        <v>2.4999999999999996</v>
      </c>
      <c r="HX316">
        <v>2.4999999999999996</v>
      </c>
      <c r="HY316">
        <v>1.1666666666666667</v>
      </c>
      <c r="HZ316">
        <v>1.1666666666666667</v>
      </c>
      <c r="IA316">
        <v>1.1666666666666667</v>
      </c>
      <c r="IB316">
        <v>-1</v>
      </c>
      <c r="IC316">
        <v>-1</v>
      </c>
      <c r="ID316">
        <v>-1</v>
      </c>
      <c r="IE316">
        <v>1.5000000000000002</v>
      </c>
      <c r="IF316">
        <v>-1</v>
      </c>
      <c r="IG316">
        <v>-1</v>
      </c>
      <c r="IH316">
        <v>-1</v>
      </c>
      <c r="II316">
        <v>1</v>
      </c>
      <c r="IJ316">
        <v>-1</v>
      </c>
      <c r="IK316">
        <v>-1</v>
      </c>
      <c r="IL316">
        <v>1</v>
      </c>
      <c r="IM316">
        <v>2.4999999999999996</v>
      </c>
      <c r="IN316">
        <v>2.4999999999999996</v>
      </c>
      <c r="IO316">
        <v>1</v>
      </c>
      <c r="IP316">
        <v>0</v>
      </c>
      <c r="IQ316">
        <v>2.4999999999999996</v>
      </c>
      <c r="IR316">
        <v>0</v>
      </c>
      <c r="IS316">
        <v>1.1666666666666667</v>
      </c>
      <c r="IT316">
        <v>1</v>
      </c>
      <c r="IU316">
        <v>-1</v>
      </c>
      <c r="IV316">
        <v>2.4999999999999996</v>
      </c>
      <c r="IW316">
        <v>-1</v>
      </c>
      <c r="IX316">
        <v>-1</v>
      </c>
      <c r="IY316">
        <v>2.4999999999999996</v>
      </c>
      <c r="IZ316">
        <v>-1</v>
      </c>
      <c r="JA316">
        <v>-1</v>
      </c>
      <c r="JB316">
        <v>-1</v>
      </c>
      <c r="JC316">
        <v>-1</v>
      </c>
      <c r="JD316">
        <v>-1</v>
      </c>
      <c r="JE316">
        <v>-1</v>
      </c>
      <c r="JF316">
        <v>1</v>
      </c>
      <c r="JG316">
        <v>-1</v>
      </c>
      <c r="JH316">
        <v>1.3333333333333335</v>
      </c>
      <c r="JI316">
        <v>-1</v>
      </c>
      <c r="JJ316">
        <v>-1</v>
      </c>
      <c r="JK316">
        <v>-1</v>
      </c>
      <c r="JL316">
        <v>-1</v>
      </c>
      <c r="JM316">
        <v>1.1666666666666667</v>
      </c>
      <c r="JN316">
        <v>-1</v>
      </c>
      <c r="JO316">
        <v>-1</v>
      </c>
      <c r="JP316">
        <v>1</v>
      </c>
      <c r="JQ316">
        <v>-1</v>
      </c>
      <c r="JR316">
        <v>2</v>
      </c>
      <c r="JS316">
        <v>1</v>
      </c>
      <c r="JT316">
        <v>2.4999999999999996</v>
      </c>
      <c r="JU316">
        <v>-1</v>
      </c>
      <c r="JV316">
        <v>1</v>
      </c>
      <c r="JW316">
        <v>-1</v>
      </c>
      <c r="JX316">
        <v>-1</v>
      </c>
      <c r="JY316">
        <v>-1</v>
      </c>
      <c r="JZ316">
        <v>1.1666666666666667</v>
      </c>
      <c r="KA316">
        <v>1</v>
      </c>
      <c r="KB316">
        <v>-1</v>
      </c>
      <c r="KC316">
        <v>-1</v>
      </c>
      <c r="KD316">
        <v>-1</v>
      </c>
      <c r="KE316">
        <v>-1</v>
      </c>
      <c r="KF316">
        <v>-1</v>
      </c>
      <c r="KG316">
        <v>-1</v>
      </c>
      <c r="KH316">
        <v>-1</v>
      </c>
      <c r="KI316">
        <v>-1</v>
      </c>
      <c r="KJ316">
        <v>-1</v>
      </c>
      <c r="KK316">
        <v>-1</v>
      </c>
      <c r="KL316">
        <v>-1</v>
      </c>
      <c r="KM316">
        <v>-1</v>
      </c>
      <c r="KN316">
        <v>-1</v>
      </c>
      <c r="KO316">
        <v>-1</v>
      </c>
      <c r="KP316">
        <v>2.4999999999999996</v>
      </c>
      <c r="KQ316">
        <v>0.33333333333333331</v>
      </c>
      <c r="KR316">
        <v>0.33333333333333331</v>
      </c>
      <c r="KS316">
        <v>-1</v>
      </c>
      <c r="KT316">
        <v>-1</v>
      </c>
      <c r="KU316">
        <v>2.4999999999999996</v>
      </c>
      <c r="KV316">
        <v>2.4999999999999996</v>
      </c>
      <c r="KW316">
        <v>-1</v>
      </c>
      <c r="KX316">
        <v>2.4999999999999996</v>
      </c>
      <c r="KY316">
        <v>2.4999999999999996</v>
      </c>
      <c r="KZ316">
        <v>1</v>
      </c>
      <c r="LA316">
        <v>2.4999999999999996</v>
      </c>
      <c r="LB316">
        <v>-1</v>
      </c>
      <c r="LC316">
        <v>0</v>
      </c>
      <c r="LD316">
        <v>0</v>
      </c>
      <c r="LE316">
        <v>2</v>
      </c>
      <c r="LF316">
        <v>1</v>
      </c>
      <c r="LG316">
        <v>-1</v>
      </c>
      <c r="LH316">
        <v>2.4999999999999996</v>
      </c>
      <c r="LI316">
        <v>2.4999999999999996</v>
      </c>
      <c r="LJ316">
        <v>0</v>
      </c>
      <c r="LK316">
        <v>-1</v>
      </c>
      <c r="LL316">
        <v>2.333333333333333</v>
      </c>
      <c r="LM316">
        <v>2.333333333333333</v>
      </c>
      <c r="LN316">
        <v>0</v>
      </c>
      <c r="LO316">
        <v>0</v>
      </c>
      <c r="LP316">
        <v>1</v>
      </c>
      <c r="LQ316">
        <v>2</v>
      </c>
      <c r="LR316">
        <v>0</v>
      </c>
      <c r="LS316">
        <v>0</v>
      </c>
      <c r="LT316">
        <v>-1</v>
      </c>
    </row>
    <row r="317" spans="1:332" x14ac:dyDescent="0.35">
      <c r="A317" t="s">
        <v>1134</v>
      </c>
      <c r="B317">
        <v>-1</v>
      </c>
      <c r="C317">
        <v>-1</v>
      </c>
      <c r="D317">
        <v>1</v>
      </c>
      <c r="E317">
        <v>-1</v>
      </c>
      <c r="F317">
        <v>-1</v>
      </c>
      <c r="G317">
        <v>-1</v>
      </c>
      <c r="H317">
        <v>-1</v>
      </c>
      <c r="I317">
        <v>1</v>
      </c>
      <c r="J317">
        <v>-1</v>
      </c>
      <c r="K317">
        <v>-1</v>
      </c>
      <c r="L317">
        <v>0.5</v>
      </c>
      <c r="M317">
        <v>-1</v>
      </c>
      <c r="N317">
        <v>-1</v>
      </c>
      <c r="O317">
        <v>0.5</v>
      </c>
      <c r="P317">
        <v>1</v>
      </c>
      <c r="Q317">
        <v>-1</v>
      </c>
      <c r="R317">
        <v>-1</v>
      </c>
      <c r="S317">
        <v>1</v>
      </c>
      <c r="T317">
        <v>0.83333333333333326</v>
      </c>
      <c r="U317">
        <v>1</v>
      </c>
      <c r="V317">
        <v>-1</v>
      </c>
      <c r="W317">
        <v>-1</v>
      </c>
      <c r="X317">
        <v>-1</v>
      </c>
      <c r="Y317">
        <v>1</v>
      </c>
      <c r="Z317">
        <v>1</v>
      </c>
      <c r="AA317">
        <v>1</v>
      </c>
      <c r="AB317">
        <v>-1</v>
      </c>
      <c r="AC317">
        <v>-1</v>
      </c>
      <c r="AD317">
        <v>-1</v>
      </c>
      <c r="AE317">
        <v>-1</v>
      </c>
      <c r="AF317">
        <v>-1</v>
      </c>
      <c r="AG317">
        <v>-1</v>
      </c>
      <c r="AH317">
        <v>-1</v>
      </c>
      <c r="AI317">
        <v>-1</v>
      </c>
      <c r="AJ317">
        <v>-1</v>
      </c>
      <c r="AK317">
        <v>-1</v>
      </c>
      <c r="AL317">
        <v>-1</v>
      </c>
      <c r="AM317">
        <v>-1</v>
      </c>
      <c r="AN317">
        <v>-1</v>
      </c>
      <c r="AO317">
        <v>-1</v>
      </c>
      <c r="AP317">
        <v>-1</v>
      </c>
      <c r="AQ317">
        <v>-1</v>
      </c>
      <c r="AR317">
        <v>-1</v>
      </c>
      <c r="AS317">
        <v>-1</v>
      </c>
      <c r="AT317">
        <v>-1</v>
      </c>
      <c r="AU317">
        <v>-1</v>
      </c>
      <c r="AV317">
        <v>-1</v>
      </c>
      <c r="AW317">
        <v>-1</v>
      </c>
      <c r="AX317">
        <v>-1</v>
      </c>
      <c r="AY317">
        <v>-1</v>
      </c>
      <c r="AZ317">
        <v>-1</v>
      </c>
      <c r="BA317">
        <v>-1</v>
      </c>
      <c r="BB317">
        <v>-1</v>
      </c>
      <c r="BC317">
        <v>-1</v>
      </c>
      <c r="BD317">
        <v>-1</v>
      </c>
      <c r="BE317">
        <v>-1</v>
      </c>
      <c r="BF317">
        <v>-1</v>
      </c>
      <c r="BG317">
        <v>-1</v>
      </c>
      <c r="BH317">
        <v>-1</v>
      </c>
      <c r="BI317">
        <v>-1</v>
      </c>
      <c r="BJ317">
        <v>-1</v>
      </c>
      <c r="BK317">
        <v>-1</v>
      </c>
      <c r="BL317">
        <v>-1</v>
      </c>
      <c r="BM317">
        <v>-1</v>
      </c>
      <c r="BN317">
        <v>-1</v>
      </c>
      <c r="BO317">
        <v>-1</v>
      </c>
      <c r="BP317">
        <v>-1</v>
      </c>
      <c r="BQ317">
        <v>-1</v>
      </c>
      <c r="BR317">
        <v>-1</v>
      </c>
      <c r="BS317">
        <v>-1</v>
      </c>
      <c r="BT317">
        <v>-1</v>
      </c>
      <c r="BU317">
        <v>-1</v>
      </c>
      <c r="BV317">
        <v>-1</v>
      </c>
      <c r="BW317">
        <v>-1</v>
      </c>
      <c r="BX317">
        <v>-1</v>
      </c>
      <c r="BY317">
        <v>-1</v>
      </c>
      <c r="BZ317">
        <v>-1</v>
      </c>
      <c r="CA317">
        <v>-1</v>
      </c>
      <c r="CB317">
        <v>-1</v>
      </c>
      <c r="CC317">
        <v>-1</v>
      </c>
      <c r="CD317">
        <v>-1</v>
      </c>
      <c r="CE317">
        <v>-1</v>
      </c>
      <c r="CF317">
        <v>-1</v>
      </c>
      <c r="CG317">
        <v>-1</v>
      </c>
      <c r="CH317">
        <v>-1</v>
      </c>
      <c r="CI317">
        <v>-1</v>
      </c>
      <c r="CJ317">
        <v>-1</v>
      </c>
      <c r="CK317">
        <v>-1</v>
      </c>
      <c r="CL317">
        <v>-1</v>
      </c>
      <c r="CM317">
        <v>-1</v>
      </c>
      <c r="CN317">
        <v>-1</v>
      </c>
      <c r="CO317">
        <v>-1</v>
      </c>
      <c r="CP317">
        <v>-1</v>
      </c>
      <c r="CQ317">
        <v>-1</v>
      </c>
      <c r="CR317">
        <v>-1</v>
      </c>
      <c r="CS317">
        <v>-1</v>
      </c>
      <c r="CT317">
        <v>-1</v>
      </c>
      <c r="CU317">
        <v>-1</v>
      </c>
      <c r="CV317">
        <v>-1</v>
      </c>
      <c r="CW317">
        <v>-1</v>
      </c>
      <c r="CX317">
        <v>-1</v>
      </c>
      <c r="CY317">
        <v>-1</v>
      </c>
      <c r="CZ317">
        <v>-1</v>
      </c>
      <c r="DA317">
        <v>-1</v>
      </c>
      <c r="DB317">
        <v>-1</v>
      </c>
      <c r="DC317">
        <v>-1</v>
      </c>
      <c r="DD317">
        <v>-1</v>
      </c>
      <c r="DE317">
        <v>-1</v>
      </c>
      <c r="DF317">
        <v>-1</v>
      </c>
      <c r="DG317">
        <v>-1</v>
      </c>
      <c r="DH317">
        <v>-1</v>
      </c>
      <c r="DI317">
        <v>-1</v>
      </c>
      <c r="DJ317">
        <v>-1</v>
      </c>
      <c r="DK317">
        <v>-1</v>
      </c>
      <c r="DL317">
        <v>-1</v>
      </c>
      <c r="DM317">
        <v>-1</v>
      </c>
      <c r="DN317">
        <v>-1</v>
      </c>
      <c r="DO317">
        <v>-1</v>
      </c>
      <c r="DP317">
        <v>-1</v>
      </c>
      <c r="DQ317">
        <v>-1</v>
      </c>
      <c r="DR317">
        <v>-1</v>
      </c>
      <c r="DS317">
        <v>-1</v>
      </c>
      <c r="DT317">
        <v>-1</v>
      </c>
      <c r="DU317">
        <v>-1</v>
      </c>
      <c r="DV317">
        <v>-1</v>
      </c>
      <c r="DW317">
        <v>-1</v>
      </c>
      <c r="DX317">
        <v>-1</v>
      </c>
      <c r="DY317">
        <v>-1</v>
      </c>
      <c r="DZ317">
        <v>-1</v>
      </c>
      <c r="EA317">
        <v>-1</v>
      </c>
      <c r="EB317">
        <v>-1</v>
      </c>
      <c r="EC317">
        <v>-1</v>
      </c>
      <c r="ED317">
        <v>-1</v>
      </c>
      <c r="EE317">
        <v>-1</v>
      </c>
      <c r="EF317">
        <v>-1</v>
      </c>
      <c r="EG317">
        <v>-1</v>
      </c>
      <c r="EH317">
        <v>-1</v>
      </c>
      <c r="EI317">
        <v>-1</v>
      </c>
      <c r="EJ317">
        <v>-1</v>
      </c>
      <c r="EK317">
        <v>-1</v>
      </c>
      <c r="EL317">
        <v>2</v>
      </c>
      <c r="EM317">
        <v>-1</v>
      </c>
      <c r="EN317">
        <v>-1</v>
      </c>
      <c r="EO317">
        <v>-1</v>
      </c>
      <c r="EP317">
        <v>-1</v>
      </c>
      <c r="EQ317">
        <v>-1</v>
      </c>
      <c r="ER317">
        <v>-1</v>
      </c>
      <c r="ES317">
        <v>-1</v>
      </c>
      <c r="ET317">
        <v>-1</v>
      </c>
      <c r="EU317">
        <v>-1</v>
      </c>
      <c r="EV317">
        <v>-1</v>
      </c>
      <c r="EW317">
        <v>-1</v>
      </c>
      <c r="EX317">
        <v>-1</v>
      </c>
      <c r="EY317">
        <v>0.5</v>
      </c>
      <c r="EZ317">
        <v>-1</v>
      </c>
      <c r="FA317">
        <v>-1</v>
      </c>
      <c r="FB317">
        <v>-1</v>
      </c>
      <c r="FC317">
        <v>-1</v>
      </c>
      <c r="FD317">
        <v>-1</v>
      </c>
      <c r="FE317">
        <v>1</v>
      </c>
      <c r="FF317">
        <v>1</v>
      </c>
      <c r="FG317">
        <v>0.5</v>
      </c>
      <c r="FH317">
        <v>2</v>
      </c>
      <c r="FI317">
        <v>-1</v>
      </c>
      <c r="FJ317">
        <v>-1</v>
      </c>
      <c r="FK317">
        <v>-1</v>
      </c>
      <c r="FL317">
        <v>-1</v>
      </c>
      <c r="FM317">
        <v>-1</v>
      </c>
      <c r="FN317">
        <v>-1</v>
      </c>
      <c r="FO317">
        <v>2</v>
      </c>
      <c r="FP317">
        <v>2</v>
      </c>
      <c r="FQ317">
        <v>-1</v>
      </c>
      <c r="FR317">
        <v>-1</v>
      </c>
      <c r="FS317">
        <v>-1</v>
      </c>
      <c r="FT317">
        <v>-1</v>
      </c>
      <c r="FU317">
        <v>-1</v>
      </c>
      <c r="FV317">
        <v>-1</v>
      </c>
      <c r="FW317">
        <v>-1</v>
      </c>
      <c r="FX317">
        <v>-1</v>
      </c>
      <c r="FY317">
        <v>-1</v>
      </c>
      <c r="FZ317">
        <v>-1</v>
      </c>
      <c r="GA317">
        <v>-1</v>
      </c>
      <c r="GB317">
        <v>-1</v>
      </c>
      <c r="GC317">
        <v>-1</v>
      </c>
      <c r="GD317">
        <v>-1</v>
      </c>
      <c r="GE317">
        <v>-1</v>
      </c>
      <c r="GF317">
        <v>-1</v>
      </c>
      <c r="GG317">
        <v>-1</v>
      </c>
      <c r="GH317">
        <v>-1</v>
      </c>
      <c r="GI317">
        <v>-1</v>
      </c>
      <c r="GJ317">
        <v>-1</v>
      </c>
      <c r="GK317">
        <v>-1</v>
      </c>
      <c r="GL317">
        <v>-1</v>
      </c>
      <c r="GM317">
        <v>-1</v>
      </c>
      <c r="GN317">
        <v>-1</v>
      </c>
      <c r="GO317">
        <v>-1</v>
      </c>
      <c r="GP317">
        <v>-1</v>
      </c>
      <c r="GQ317">
        <v>-1</v>
      </c>
      <c r="GR317">
        <v>-1</v>
      </c>
      <c r="GS317">
        <v>-1</v>
      </c>
      <c r="GT317">
        <v>-1</v>
      </c>
      <c r="GU317">
        <v>-1</v>
      </c>
      <c r="GV317">
        <v>-1</v>
      </c>
      <c r="GW317">
        <v>-1</v>
      </c>
      <c r="GX317">
        <v>-1</v>
      </c>
      <c r="GY317">
        <v>-1</v>
      </c>
      <c r="GZ317">
        <v>-1</v>
      </c>
      <c r="HA317">
        <v>-1</v>
      </c>
      <c r="HB317">
        <v>-1</v>
      </c>
      <c r="HC317">
        <v>-1</v>
      </c>
      <c r="HD317">
        <v>-1</v>
      </c>
      <c r="HE317">
        <v>-1</v>
      </c>
      <c r="HF317">
        <v>-1</v>
      </c>
      <c r="HG317">
        <v>-1</v>
      </c>
      <c r="HH317">
        <v>1</v>
      </c>
      <c r="HI317">
        <v>-1</v>
      </c>
      <c r="HJ317">
        <v>-1</v>
      </c>
      <c r="HK317">
        <v>-1</v>
      </c>
      <c r="HL317">
        <v>-1</v>
      </c>
      <c r="HM317">
        <v>-1</v>
      </c>
      <c r="HN317">
        <v>-1</v>
      </c>
      <c r="HO317">
        <v>-1</v>
      </c>
      <c r="HP317">
        <v>-1</v>
      </c>
      <c r="HQ317">
        <v>-1</v>
      </c>
      <c r="HR317">
        <v>-1</v>
      </c>
      <c r="HS317">
        <v>-1</v>
      </c>
      <c r="HT317">
        <v>-1</v>
      </c>
      <c r="HU317">
        <v>-1</v>
      </c>
      <c r="HV317">
        <v>-1</v>
      </c>
      <c r="HW317">
        <v>-1</v>
      </c>
      <c r="HX317">
        <v>-1</v>
      </c>
      <c r="HY317">
        <v>-1</v>
      </c>
      <c r="HZ317">
        <v>-1</v>
      </c>
      <c r="IA317">
        <v>-1</v>
      </c>
      <c r="IB317">
        <v>-1</v>
      </c>
      <c r="IC317">
        <v>-1</v>
      </c>
      <c r="ID317">
        <v>-1</v>
      </c>
      <c r="IE317">
        <v>-1</v>
      </c>
      <c r="IF317">
        <v>-1</v>
      </c>
      <c r="IG317">
        <v>-1</v>
      </c>
      <c r="IH317">
        <v>-1</v>
      </c>
      <c r="II317">
        <v>-1</v>
      </c>
      <c r="IJ317">
        <v>-1</v>
      </c>
      <c r="IK317">
        <v>-1</v>
      </c>
      <c r="IL317">
        <v>-1</v>
      </c>
      <c r="IM317">
        <v>-1</v>
      </c>
      <c r="IN317">
        <v>-1</v>
      </c>
      <c r="IO317">
        <v>-1</v>
      </c>
      <c r="IP317">
        <v>-1</v>
      </c>
      <c r="IQ317">
        <v>2.9999999999999996</v>
      </c>
      <c r="IR317">
        <v>-1</v>
      </c>
      <c r="IS317">
        <v>-1</v>
      </c>
      <c r="IT317">
        <v>-1</v>
      </c>
      <c r="IU317">
        <v>-1</v>
      </c>
      <c r="IV317">
        <v>-1</v>
      </c>
      <c r="IW317">
        <v>-1</v>
      </c>
      <c r="IX317">
        <v>-1</v>
      </c>
      <c r="IY317">
        <v>-1</v>
      </c>
      <c r="IZ317">
        <v>-1</v>
      </c>
      <c r="JA317">
        <v>-1</v>
      </c>
      <c r="JB317">
        <v>-1</v>
      </c>
      <c r="JC317">
        <v>-1</v>
      </c>
      <c r="JD317">
        <v>-1</v>
      </c>
      <c r="JE317">
        <v>-1</v>
      </c>
      <c r="JF317">
        <v>-1</v>
      </c>
      <c r="JG317">
        <v>-1</v>
      </c>
      <c r="JH317">
        <v>-1</v>
      </c>
      <c r="JI317">
        <v>-1</v>
      </c>
      <c r="JJ317">
        <v>-1</v>
      </c>
      <c r="JK317">
        <v>-1</v>
      </c>
      <c r="JL317">
        <v>-1</v>
      </c>
      <c r="JM317">
        <v>-1</v>
      </c>
      <c r="JN317">
        <v>-1</v>
      </c>
      <c r="JO317">
        <v>-1</v>
      </c>
      <c r="JP317">
        <v>-1</v>
      </c>
      <c r="JQ317">
        <v>-1</v>
      </c>
      <c r="JR317">
        <v>0.5</v>
      </c>
      <c r="JS317">
        <v>-1</v>
      </c>
      <c r="JT317">
        <v>-1</v>
      </c>
      <c r="JU317">
        <v>-1</v>
      </c>
      <c r="JV317">
        <v>-1</v>
      </c>
      <c r="JW317">
        <v>-1</v>
      </c>
      <c r="JX317">
        <v>-1</v>
      </c>
      <c r="JY317">
        <v>-1</v>
      </c>
      <c r="JZ317">
        <v>-1</v>
      </c>
      <c r="KA317">
        <v>-1</v>
      </c>
      <c r="KB317">
        <v>-1</v>
      </c>
      <c r="KC317">
        <v>-1</v>
      </c>
      <c r="KD317">
        <v>-1</v>
      </c>
      <c r="KE317">
        <v>-1</v>
      </c>
      <c r="KF317">
        <v>-1</v>
      </c>
      <c r="KG317">
        <v>-1</v>
      </c>
      <c r="KH317">
        <v>-1</v>
      </c>
      <c r="KI317">
        <v>-1</v>
      </c>
      <c r="KJ317">
        <v>-1</v>
      </c>
      <c r="KK317">
        <v>-1</v>
      </c>
      <c r="KL317">
        <v>-1</v>
      </c>
      <c r="KM317">
        <v>-1</v>
      </c>
      <c r="KN317">
        <v>-1</v>
      </c>
      <c r="KO317">
        <v>-1</v>
      </c>
      <c r="KP317">
        <v>1</v>
      </c>
      <c r="KQ317">
        <v>-1</v>
      </c>
      <c r="KR317">
        <v>-1</v>
      </c>
      <c r="KS317">
        <v>-1</v>
      </c>
      <c r="KT317">
        <v>-1</v>
      </c>
      <c r="KU317">
        <v>1</v>
      </c>
      <c r="KV317">
        <v>1</v>
      </c>
      <c r="KW317">
        <v>-1</v>
      </c>
      <c r="KX317">
        <v>0.5</v>
      </c>
      <c r="KY317">
        <v>2.9999999999999996</v>
      </c>
      <c r="KZ317">
        <v>-1</v>
      </c>
      <c r="LA317">
        <v>1</v>
      </c>
      <c r="LB317">
        <v>-1</v>
      </c>
      <c r="LC317">
        <v>-1</v>
      </c>
      <c r="LD317">
        <v>-1</v>
      </c>
      <c r="LE317">
        <v>0</v>
      </c>
      <c r="LF317">
        <v>-1</v>
      </c>
      <c r="LG317">
        <v>-1</v>
      </c>
      <c r="LH317">
        <v>1</v>
      </c>
      <c r="LI317">
        <v>1</v>
      </c>
      <c r="LJ317">
        <v>-1</v>
      </c>
      <c r="LK317">
        <v>-1</v>
      </c>
      <c r="LL317">
        <v>0.33333333333333331</v>
      </c>
      <c r="LM317">
        <v>0.83333333333333326</v>
      </c>
      <c r="LN317">
        <v>-1</v>
      </c>
      <c r="LO317">
        <v>-1</v>
      </c>
      <c r="LP317">
        <v>-1</v>
      </c>
      <c r="LQ317">
        <v>0</v>
      </c>
      <c r="LR317">
        <v>-1</v>
      </c>
      <c r="LS317">
        <v>-1</v>
      </c>
      <c r="LT317">
        <v>-1</v>
      </c>
    </row>
    <row r="318" spans="1:332" x14ac:dyDescent="0.35">
      <c r="A318" t="s">
        <v>1135</v>
      </c>
      <c r="B318">
        <v>0.5</v>
      </c>
      <c r="C318">
        <v>0.66666666666666663</v>
      </c>
      <c r="D318">
        <v>2</v>
      </c>
      <c r="E318">
        <v>-1</v>
      </c>
      <c r="F318">
        <v>-1</v>
      </c>
      <c r="G318">
        <v>-1</v>
      </c>
      <c r="H318">
        <v>-1</v>
      </c>
      <c r="I318">
        <v>2</v>
      </c>
      <c r="J318">
        <v>-1</v>
      </c>
      <c r="K318">
        <v>-1</v>
      </c>
      <c r="L318">
        <v>1.5</v>
      </c>
      <c r="M318">
        <v>0.83333333333333326</v>
      </c>
      <c r="N318">
        <v>-1</v>
      </c>
      <c r="O318">
        <v>1.5</v>
      </c>
      <c r="P318">
        <v>2</v>
      </c>
      <c r="Q318">
        <v>-1</v>
      </c>
      <c r="R318">
        <v>-1</v>
      </c>
      <c r="S318">
        <v>2</v>
      </c>
      <c r="T318">
        <v>1.8333333333333335</v>
      </c>
      <c r="U318">
        <v>2</v>
      </c>
      <c r="V318">
        <v>0</v>
      </c>
      <c r="W318">
        <v>0</v>
      </c>
      <c r="X318">
        <v>-1</v>
      </c>
      <c r="Y318">
        <v>2</v>
      </c>
      <c r="Z318">
        <v>2</v>
      </c>
      <c r="AA318">
        <v>2</v>
      </c>
      <c r="AB318">
        <v>0.16666666666666666</v>
      </c>
      <c r="AC318">
        <v>0.16666666666666666</v>
      </c>
      <c r="AD318">
        <v>-1</v>
      </c>
      <c r="AE318">
        <v>-1</v>
      </c>
      <c r="AF318">
        <v>-1</v>
      </c>
      <c r="AG318">
        <v>-1</v>
      </c>
      <c r="AH318">
        <v>-1</v>
      </c>
      <c r="AI318">
        <v>-1</v>
      </c>
      <c r="AJ318">
        <v>-1</v>
      </c>
      <c r="AK318">
        <v>-1</v>
      </c>
      <c r="AL318">
        <v>-1</v>
      </c>
      <c r="AM318">
        <v>-1</v>
      </c>
      <c r="AN318">
        <v>1</v>
      </c>
      <c r="AO318">
        <v>-1</v>
      </c>
      <c r="AP318">
        <v>-1</v>
      </c>
      <c r="AQ318">
        <v>-1</v>
      </c>
      <c r="AR318">
        <v>-1</v>
      </c>
      <c r="AS318">
        <v>-1</v>
      </c>
      <c r="AT318">
        <v>-1</v>
      </c>
      <c r="AU318">
        <v>-1</v>
      </c>
      <c r="AV318">
        <v>-1</v>
      </c>
      <c r="AW318">
        <v>-1</v>
      </c>
      <c r="AX318">
        <v>-1</v>
      </c>
      <c r="AY318">
        <v>-1</v>
      </c>
      <c r="AZ318">
        <v>-1</v>
      </c>
      <c r="BA318">
        <v>-1</v>
      </c>
      <c r="BB318">
        <v>-1</v>
      </c>
      <c r="BC318">
        <v>-1</v>
      </c>
      <c r="BD318">
        <v>-1</v>
      </c>
      <c r="BE318">
        <v>-1</v>
      </c>
      <c r="BF318">
        <v>-1</v>
      </c>
      <c r="BG318">
        <v>-1</v>
      </c>
      <c r="BH318">
        <v>-1</v>
      </c>
      <c r="BI318">
        <v>-1</v>
      </c>
      <c r="BJ318">
        <v>1.5000000000000002</v>
      </c>
      <c r="BK318">
        <v>-1</v>
      </c>
      <c r="BL318">
        <v>-1</v>
      </c>
      <c r="BM318">
        <v>-1</v>
      </c>
      <c r="BN318">
        <v>-1</v>
      </c>
      <c r="BO318">
        <v>-1</v>
      </c>
      <c r="BP318">
        <v>-1</v>
      </c>
      <c r="BQ318">
        <v>-1</v>
      </c>
      <c r="BR318">
        <v>-1</v>
      </c>
      <c r="BS318">
        <v>-1</v>
      </c>
      <c r="BT318">
        <v>0.5</v>
      </c>
      <c r="BU318">
        <v>-1</v>
      </c>
      <c r="BV318">
        <v>-1</v>
      </c>
      <c r="BW318">
        <v>-1</v>
      </c>
      <c r="BX318">
        <v>-1</v>
      </c>
      <c r="BY318">
        <v>-1</v>
      </c>
      <c r="BZ318">
        <v>-1</v>
      </c>
      <c r="CA318">
        <v>-1</v>
      </c>
      <c r="CB318">
        <v>-1</v>
      </c>
      <c r="CC318">
        <v>-1</v>
      </c>
      <c r="CD318">
        <v>-1</v>
      </c>
      <c r="CE318">
        <v>-1</v>
      </c>
      <c r="CF318">
        <v>0.5</v>
      </c>
      <c r="CG318">
        <v>-1</v>
      </c>
      <c r="CH318">
        <v>-1</v>
      </c>
      <c r="CI318">
        <v>-1</v>
      </c>
      <c r="CJ318">
        <v>-1</v>
      </c>
      <c r="CK318">
        <v>-1</v>
      </c>
      <c r="CL318">
        <v>-1</v>
      </c>
      <c r="CM318">
        <v>-1</v>
      </c>
      <c r="CN318">
        <v>-1</v>
      </c>
      <c r="CO318">
        <v>-1</v>
      </c>
      <c r="CP318">
        <v>-1</v>
      </c>
      <c r="CQ318">
        <v>-1</v>
      </c>
      <c r="CR318">
        <v>-1</v>
      </c>
      <c r="CS318">
        <v>-1</v>
      </c>
      <c r="CT318">
        <v>-1</v>
      </c>
      <c r="CU318">
        <v>1.5000000000000002</v>
      </c>
      <c r="CV318">
        <v>-1</v>
      </c>
      <c r="CW318">
        <v>-1</v>
      </c>
      <c r="CX318">
        <v>-1</v>
      </c>
      <c r="CY318">
        <v>-1</v>
      </c>
      <c r="CZ318">
        <v>-1</v>
      </c>
      <c r="DA318">
        <v>-1</v>
      </c>
      <c r="DB318">
        <v>-1</v>
      </c>
      <c r="DC318">
        <v>-1</v>
      </c>
      <c r="DD318">
        <v>-1</v>
      </c>
      <c r="DE318">
        <v>-1</v>
      </c>
      <c r="DF318">
        <v>-1</v>
      </c>
      <c r="DG318">
        <v>-1</v>
      </c>
      <c r="DH318">
        <v>-1</v>
      </c>
      <c r="DI318">
        <v>-1</v>
      </c>
      <c r="DJ318">
        <v>-1</v>
      </c>
      <c r="DK318">
        <v>-1</v>
      </c>
      <c r="DL318">
        <v>-1</v>
      </c>
      <c r="DM318">
        <v>-1</v>
      </c>
      <c r="DN318">
        <v>-1</v>
      </c>
      <c r="DO318">
        <v>-1</v>
      </c>
      <c r="DP318">
        <v>-1</v>
      </c>
      <c r="DQ318">
        <v>-1</v>
      </c>
      <c r="DR318">
        <v>1</v>
      </c>
      <c r="DS318">
        <v>0.33333333333333331</v>
      </c>
      <c r="DT318">
        <v>-1</v>
      </c>
      <c r="DU318">
        <v>-1</v>
      </c>
      <c r="DV318">
        <v>-1</v>
      </c>
      <c r="DW318">
        <v>-1</v>
      </c>
      <c r="DX318">
        <v>-1</v>
      </c>
      <c r="DY318">
        <v>-1</v>
      </c>
      <c r="DZ318">
        <v>-1</v>
      </c>
      <c r="EA318">
        <v>-1</v>
      </c>
      <c r="EB318">
        <v>-1</v>
      </c>
      <c r="EC318">
        <v>-1</v>
      </c>
      <c r="ED318">
        <v>-1</v>
      </c>
      <c r="EE318">
        <v>-1</v>
      </c>
      <c r="EF318">
        <v>-1</v>
      </c>
      <c r="EG318">
        <v>-1</v>
      </c>
      <c r="EH318">
        <v>-1</v>
      </c>
      <c r="EI318">
        <v>-1</v>
      </c>
      <c r="EJ318">
        <v>-1</v>
      </c>
      <c r="EK318">
        <v>-1</v>
      </c>
      <c r="EL318">
        <v>2</v>
      </c>
      <c r="EM318">
        <v>-1</v>
      </c>
      <c r="EN318">
        <v>-1</v>
      </c>
      <c r="EO318">
        <v>-1</v>
      </c>
      <c r="EP318">
        <v>-1</v>
      </c>
      <c r="EQ318">
        <v>-1</v>
      </c>
      <c r="ER318">
        <v>-1</v>
      </c>
      <c r="ES318">
        <v>-1</v>
      </c>
      <c r="ET318">
        <v>-1</v>
      </c>
      <c r="EU318">
        <v>-1</v>
      </c>
      <c r="EV318">
        <v>-1</v>
      </c>
      <c r="EW318">
        <v>-1</v>
      </c>
      <c r="EX318">
        <v>-1</v>
      </c>
      <c r="EY318">
        <v>1.5000000000000002</v>
      </c>
      <c r="EZ318">
        <v>-1</v>
      </c>
      <c r="FA318">
        <v>-1</v>
      </c>
      <c r="FB318">
        <v>-1</v>
      </c>
      <c r="FC318">
        <v>-1</v>
      </c>
      <c r="FD318">
        <v>-1</v>
      </c>
      <c r="FE318">
        <v>2</v>
      </c>
      <c r="FF318">
        <v>2</v>
      </c>
      <c r="FG318">
        <v>1.5000000000000002</v>
      </c>
      <c r="FH318">
        <v>2</v>
      </c>
      <c r="FI318">
        <v>-1</v>
      </c>
      <c r="FJ318">
        <v>-1</v>
      </c>
      <c r="FK318">
        <v>-1</v>
      </c>
      <c r="FL318">
        <v>-1</v>
      </c>
      <c r="FM318">
        <v>-1</v>
      </c>
      <c r="FN318">
        <v>0</v>
      </c>
      <c r="FO318">
        <v>2</v>
      </c>
      <c r="FP318">
        <v>2</v>
      </c>
      <c r="FQ318">
        <v>0</v>
      </c>
      <c r="FR318">
        <v>0</v>
      </c>
      <c r="FS318">
        <v>0</v>
      </c>
      <c r="FT318">
        <v>0</v>
      </c>
      <c r="FU318">
        <v>-1</v>
      </c>
      <c r="FV318">
        <v>-1</v>
      </c>
      <c r="FW318">
        <v>-1</v>
      </c>
      <c r="FX318">
        <v>-1</v>
      </c>
      <c r="FY318">
        <v>-1</v>
      </c>
      <c r="FZ318">
        <v>-1</v>
      </c>
      <c r="GA318">
        <v>-1</v>
      </c>
      <c r="GB318">
        <v>2</v>
      </c>
      <c r="GC318">
        <v>-1</v>
      </c>
      <c r="GD318">
        <v>-1</v>
      </c>
      <c r="GE318">
        <v>-1</v>
      </c>
      <c r="GF318">
        <v>-1</v>
      </c>
      <c r="GG318">
        <v>-1</v>
      </c>
      <c r="GH318">
        <v>2</v>
      </c>
      <c r="GI318">
        <v>-1</v>
      </c>
      <c r="GJ318">
        <v>2</v>
      </c>
      <c r="GK318">
        <v>2</v>
      </c>
      <c r="GL318">
        <v>-1</v>
      </c>
      <c r="GM318">
        <v>-1</v>
      </c>
      <c r="GN318">
        <v>-1</v>
      </c>
      <c r="GO318">
        <v>-1</v>
      </c>
      <c r="GP318">
        <v>-1</v>
      </c>
      <c r="GQ318">
        <v>-1</v>
      </c>
      <c r="GR318">
        <v>-1</v>
      </c>
      <c r="GS318">
        <v>-1</v>
      </c>
      <c r="GT318">
        <v>1.5000000000000002</v>
      </c>
      <c r="GU318">
        <v>2</v>
      </c>
      <c r="GV318">
        <v>2</v>
      </c>
      <c r="GW318">
        <v>2</v>
      </c>
      <c r="GX318">
        <v>2</v>
      </c>
      <c r="GY318">
        <v>2</v>
      </c>
      <c r="GZ318">
        <v>0.83333333333333326</v>
      </c>
      <c r="HA318">
        <v>1.8333333333333335</v>
      </c>
      <c r="HB318">
        <v>-1</v>
      </c>
      <c r="HC318">
        <v>-1</v>
      </c>
      <c r="HD318">
        <v>2</v>
      </c>
      <c r="HE318">
        <v>2</v>
      </c>
      <c r="HF318">
        <v>1.3333333333333335</v>
      </c>
      <c r="HG318">
        <v>2</v>
      </c>
      <c r="HH318">
        <v>2</v>
      </c>
      <c r="HI318">
        <v>-1</v>
      </c>
      <c r="HJ318">
        <v>-1</v>
      </c>
      <c r="HK318">
        <v>-1</v>
      </c>
      <c r="HL318">
        <v>-1</v>
      </c>
      <c r="HM318">
        <v>-1</v>
      </c>
      <c r="HN318">
        <v>-1</v>
      </c>
      <c r="HO318">
        <v>-1</v>
      </c>
      <c r="HP318">
        <v>-1</v>
      </c>
      <c r="HQ318">
        <v>-1</v>
      </c>
      <c r="HR318">
        <v>-1</v>
      </c>
      <c r="HS318">
        <v>-1</v>
      </c>
      <c r="HT318">
        <v>2</v>
      </c>
      <c r="HU318">
        <v>1</v>
      </c>
      <c r="HV318">
        <v>2</v>
      </c>
      <c r="HW318">
        <v>2</v>
      </c>
      <c r="HX318">
        <v>2</v>
      </c>
      <c r="HY318">
        <v>-1</v>
      </c>
      <c r="HZ318">
        <v>-1</v>
      </c>
      <c r="IA318">
        <v>-1</v>
      </c>
      <c r="IB318">
        <v>-1</v>
      </c>
      <c r="IC318">
        <v>-1</v>
      </c>
      <c r="ID318">
        <v>-1</v>
      </c>
      <c r="IE318">
        <v>-1</v>
      </c>
      <c r="IF318">
        <v>-1</v>
      </c>
      <c r="IG318">
        <v>-1</v>
      </c>
      <c r="IH318">
        <v>-1</v>
      </c>
      <c r="II318">
        <v>-1</v>
      </c>
      <c r="IJ318">
        <v>-1</v>
      </c>
      <c r="IK318">
        <v>-1</v>
      </c>
      <c r="IL318">
        <v>-1</v>
      </c>
      <c r="IM318">
        <v>2</v>
      </c>
      <c r="IN318">
        <v>2</v>
      </c>
      <c r="IO318">
        <v>-1</v>
      </c>
      <c r="IP318">
        <v>-1</v>
      </c>
      <c r="IQ318">
        <v>2.9999999999999996</v>
      </c>
      <c r="IR318">
        <v>-1</v>
      </c>
      <c r="IS318">
        <v>-1</v>
      </c>
      <c r="IT318">
        <v>-1</v>
      </c>
      <c r="IU318">
        <v>-1</v>
      </c>
      <c r="IV318">
        <v>1.5000000000000002</v>
      </c>
      <c r="IW318">
        <v>-1</v>
      </c>
      <c r="IX318">
        <v>-1</v>
      </c>
      <c r="IY318">
        <v>2</v>
      </c>
      <c r="IZ318">
        <v>-1</v>
      </c>
      <c r="JA318">
        <v>-1</v>
      </c>
      <c r="JB318">
        <v>-1</v>
      </c>
      <c r="JC318">
        <v>-1</v>
      </c>
      <c r="JD318">
        <v>-1</v>
      </c>
      <c r="JE318">
        <v>-1</v>
      </c>
      <c r="JF318">
        <v>-1</v>
      </c>
      <c r="JG318">
        <v>-1</v>
      </c>
      <c r="JH318">
        <v>-1</v>
      </c>
      <c r="JI318">
        <v>-1</v>
      </c>
      <c r="JJ318">
        <v>-1</v>
      </c>
      <c r="JK318">
        <v>-1</v>
      </c>
      <c r="JL318">
        <v>-1</v>
      </c>
      <c r="JM318">
        <v>-1</v>
      </c>
      <c r="JN318">
        <v>-1</v>
      </c>
      <c r="JO318">
        <v>-1</v>
      </c>
      <c r="JP318">
        <v>0</v>
      </c>
      <c r="JQ318">
        <v>-1</v>
      </c>
      <c r="JR318">
        <v>1.5</v>
      </c>
      <c r="JS318">
        <v>0</v>
      </c>
      <c r="JT318">
        <v>2</v>
      </c>
      <c r="JU318">
        <v>-1</v>
      </c>
      <c r="JV318">
        <v>0.5</v>
      </c>
      <c r="JW318">
        <v>-1</v>
      </c>
      <c r="JX318">
        <v>-1</v>
      </c>
      <c r="JY318">
        <v>-1</v>
      </c>
      <c r="JZ318">
        <v>-1</v>
      </c>
      <c r="KA318">
        <v>0</v>
      </c>
      <c r="KB318">
        <v>-1</v>
      </c>
      <c r="KC318">
        <v>-1</v>
      </c>
      <c r="KD318">
        <v>-1</v>
      </c>
      <c r="KE318">
        <v>-1</v>
      </c>
      <c r="KF318">
        <v>-1</v>
      </c>
      <c r="KG318">
        <v>-1</v>
      </c>
      <c r="KH318">
        <v>-1</v>
      </c>
      <c r="KI318">
        <v>-1</v>
      </c>
      <c r="KJ318">
        <v>-1</v>
      </c>
      <c r="KK318">
        <v>-1</v>
      </c>
      <c r="KL318">
        <v>-1</v>
      </c>
      <c r="KM318">
        <v>-1</v>
      </c>
      <c r="KN318">
        <v>-1</v>
      </c>
      <c r="KO318">
        <v>-1</v>
      </c>
      <c r="KP318">
        <v>2</v>
      </c>
      <c r="KQ318">
        <v>-1</v>
      </c>
      <c r="KR318">
        <v>-1</v>
      </c>
      <c r="KS318">
        <v>-1</v>
      </c>
      <c r="KT318">
        <v>-1</v>
      </c>
      <c r="KU318">
        <v>2</v>
      </c>
      <c r="KV318">
        <v>2</v>
      </c>
      <c r="KW318">
        <v>-1</v>
      </c>
      <c r="KX318">
        <v>1.5000000000000002</v>
      </c>
      <c r="KY318">
        <v>2.9999999999999996</v>
      </c>
      <c r="KZ318">
        <v>0</v>
      </c>
      <c r="LA318">
        <v>2</v>
      </c>
      <c r="LB318">
        <v>-1</v>
      </c>
      <c r="LC318">
        <v>-1</v>
      </c>
      <c r="LD318">
        <v>-1</v>
      </c>
      <c r="LE318">
        <v>1</v>
      </c>
      <c r="LF318">
        <v>0</v>
      </c>
      <c r="LG318">
        <v>-1</v>
      </c>
      <c r="LH318">
        <v>2</v>
      </c>
      <c r="LI318">
        <v>2</v>
      </c>
      <c r="LJ318">
        <v>-1</v>
      </c>
      <c r="LK318">
        <v>-1</v>
      </c>
      <c r="LL318">
        <v>1.3333333333333335</v>
      </c>
      <c r="LM318">
        <v>1.8333333333333335</v>
      </c>
      <c r="LN318">
        <v>-1</v>
      </c>
      <c r="LO318">
        <v>-1</v>
      </c>
      <c r="LP318">
        <v>0</v>
      </c>
      <c r="LQ318">
        <v>1</v>
      </c>
      <c r="LR318">
        <v>-1</v>
      </c>
      <c r="LS318">
        <v>-1</v>
      </c>
      <c r="LT318">
        <v>-1</v>
      </c>
    </row>
    <row r="319" spans="1:332" x14ac:dyDescent="0.35">
      <c r="A319" t="s">
        <v>1136</v>
      </c>
      <c r="B319">
        <v>2.9999999999999996</v>
      </c>
      <c r="C319">
        <v>3.4999999999999996</v>
      </c>
      <c r="D319">
        <v>3.4999999999999996</v>
      </c>
      <c r="E319">
        <v>2</v>
      </c>
      <c r="F319">
        <v>1.1666666666666667</v>
      </c>
      <c r="G319">
        <v>1.5</v>
      </c>
      <c r="H319">
        <v>1</v>
      </c>
      <c r="I319">
        <v>3.4999999999999996</v>
      </c>
      <c r="J319">
        <v>2.833333333333333</v>
      </c>
      <c r="K319">
        <v>0</v>
      </c>
      <c r="L319">
        <v>3.4999999999999996</v>
      </c>
      <c r="M319">
        <v>3.4999999999999996</v>
      </c>
      <c r="N319">
        <v>2.1666666666666665</v>
      </c>
      <c r="O319">
        <v>3.4999999999999996</v>
      </c>
      <c r="P319">
        <v>3.4999999999999996</v>
      </c>
      <c r="Q319">
        <v>2.5</v>
      </c>
      <c r="R319">
        <v>1</v>
      </c>
      <c r="S319">
        <v>3.4999999999999996</v>
      </c>
      <c r="T319">
        <v>3.4999999999999996</v>
      </c>
      <c r="U319">
        <v>3.4999999999999996</v>
      </c>
      <c r="V319">
        <v>2.9999999999999996</v>
      </c>
      <c r="W319">
        <v>2.9999999999999996</v>
      </c>
      <c r="X319">
        <v>1</v>
      </c>
      <c r="Y319">
        <v>3.4999999999999996</v>
      </c>
      <c r="Z319">
        <v>3.4999999999999996</v>
      </c>
      <c r="AA319">
        <v>3.4999999999999996</v>
      </c>
      <c r="AB319">
        <v>2.9999999999999996</v>
      </c>
      <c r="AC319">
        <v>2.9999999999999996</v>
      </c>
      <c r="AD319">
        <v>2.9999999999999996</v>
      </c>
      <c r="AE319">
        <v>2.9999999999999996</v>
      </c>
      <c r="AF319">
        <v>2</v>
      </c>
      <c r="AG319">
        <v>2.333333333333333</v>
      </c>
      <c r="AH319">
        <v>0</v>
      </c>
      <c r="AI319">
        <v>1.1666666666666667</v>
      </c>
      <c r="AJ319">
        <v>1.1666666666666667</v>
      </c>
      <c r="AK319">
        <v>0.16666666666666666</v>
      </c>
      <c r="AL319">
        <v>1.3333333333333333</v>
      </c>
      <c r="AM319">
        <v>0.16666666666666666</v>
      </c>
      <c r="AN319">
        <v>2.9999999999999996</v>
      </c>
      <c r="AO319">
        <v>0</v>
      </c>
      <c r="AP319">
        <v>0</v>
      </c>
      <c r="AQ319">
        <v>0</v>
      </c>
      <c r="AR319">
        <v>2</v>
      </c>
      <c r="AS319">
        <v>0</v>
      </c>
      <c r="AT319">
        <v>2.833333333333333</v>
      </c>
      <c r="AU319">
        <v>2.833333333333333</v>
      </c>
      <c r="AV319">
        <v>0</v>
      </c>
      <c r="AW319">
        <v>1</v>
      </c>
      <c r="AX319">
        <v>2</v>
      </c>
      <c r="AY319">
        <v>0</v>
      </c>
      <c r="AZ319">
        <v>0</v>
      </c>
      <c r="BA319">
        <v>0</v>
      </c>
      <c r="BB319">
        <v>0</v>
      </c>
      <c r="BC319">
        <v>-1</v>
      </c>
      <c r="BD319">
        <v>2.9999999999999996</v>
      </c>
      <c r="BE319">
        <v>2.9999999999999996</v>
      </c>
      <c r="BF319">
        <v>0</v>
      </c>
      <c r="BG319">
        <v>2.9999999999999996</v>
      </c>
      <c r="BH319">
        <v>2.9999999999999996</v>
      </c>
      <c r="BI319">
        <v>0</v>
      </c>
      <c r="BJ319">
        <v>2.9999999999999996</v>
      </c>
      <c r="BK319">
        <v>1</v>
      </c>
      <c r="BL319">
        <v>3</v>
      </c>
      <c r="BM319">
        <v>2</v>
      </c>
      <c r="BN319">
        <v>1</v>
      </c>
      <c r="BO319">
        <v>1</v>
      </c>
      <c r="BP319">
        <v>0.5</v>
      </c>
      <c r="BQ319">
        <v>-1</v>
      </c>
      <c r="BR319">
        <v>3.4999999999999996</v>
      </c>
      <c r="BS319">
        <v>2.5</v>
      </c>
      <c r="BT319">
        <v>3.4999999999999996</v>
      </c>
      <c r="BU319">
        <v>0</v>
      </c>
      <c r="BV319">
        <v>2.4999999999999996</v>
      </c>
      <c r="BW319">
        <v>0</v>
      </c>
      <c r="BX319">
        <v>0</v>
      </c>
      <c r="BY319">
        <v>0</v>
      </c>
      <c r="BZ319">
        <v>2.333333333333333</v>
      </c>
      <c r="CA319">
        <v>1</v>
      </c>
      <c r="CB319">
        <v>2.9999999999999996</v>
      </c>
      <c r="CC319">
        <v>1.1666666666666667</v>
      </c>
      <c r="CD319">
        <v>2.333333333333333</v>
      </c>
      <c r="CE319">
        <v>2.4999999999999996</v>
      </c>
      <c r="CF319">
        <v>3.4999999999999996</v>
      </c>
      <c r="CG319">
        <v>2.333333333333333</v>
      </c>
      <c r="CH319">
        <v>1</v>
      </c>
      <c r="CI319">
        <v>1</v>
      </c>
      <c r="CJ319">
        <v>1.1666666666666667</v>
      </c>
      <c r="CK319">
        <v>0</v>
      </c>
      <c r="CL319">
        <v>3.4999999999999996</v>
      </c>
      <c r="CM319">
        <v>0</v>
      </c>
      <c r="CN319">
        <v>0</v>
      </c>
      <c r="CO319">
        <v>2.9999999999999996</v>
      </c>
      <c r="CP319">
        <v>1</v>
      </c>
      <c r="CQ319">
        <v>1</v>
      </c>
      <c r="CR319">
        <v>3.4999999999999996</v>
      </c>
      <c r="CS319">
        <v>0</v>
      </c>
      <c r="CT319">
        <v>0.16666666666666666</v>
      </c>
      <c r="CU319">
        <v>2.9999999999999996</v>
      </c>
      <c r="CV319">
        <v>2</v>
      </c>
      <c r="CW319">
        <v>0</v>
      </c>
      <c r="CX319">
        <v>0</v>
      </c>
      <c r="CY319">
        <v>1</v>
      </c>
      <c r="CZ319">
        <v>0</v>
      </c>
      <c r="DA319">
        <v>0.16666666666666666</v>
      </c>
      <c r="DB319">
        <v>2.5</v>
      </c>
      <c r="DC319">
        <v>1</v>
      </c>
      <c r="DD319">
        <v>2.9999999999999996</v>
      </c>
      <c r="DE319">
        <v>2.833333333333333</v>
      </c>
      <c r="DF319">
        <v>2.9999999999999996</v>
      </c>
      <c r="DG319">
        <v>0</v>
      </c>
      <c r="DH319">
        <v>2.9999999999999996</v>
      </c>
      <c r="DI319">
        <v>2.4999999999999996</v>
      </c>
      <c r="DJ319">
        <v>0</v>
      </c>
      <c r="DK319">
        <v>0</v>
      </c>
      <c r="DL319">
        <v>2.9999999999999996</v>
      </c>
      <c r="DM319">
        <v>1.1666666666666667</v>
      </c>
      <c r="DN319">
        <v>1</v>
      </c>
      <c r="DO319">
        <v>2.9999999999999996</v>
      </c>
      <c r="DP319">
        <v>1</v>
      </c>
      <c r="DQ319">
        <v>2.333333333333333</v>
      </c>
      <c r="DR319">
        <v>3.4999999999999996</v>
      </c>
      <c r="DS319">
        <v>2.9999999999999996</v>
      </c>
      <c r="DT319">
        <v>3.4999999999999996</v>
      </c>
      <c r="DU319">
        <v>1</v>
      </c>
      <c r="DV319">
        <v>1.1666666666666667</v>
      </c>
      <c r="DW319">
        <v>2.9999999999999996</v>
      </c>
      <c r="DX319">
        <v>1</v>
      </c>
      <c r="DY319">
        <v>2.333333333333333</v>
      </c>
      <c r="DZ319">
        <v>2.1666666666666665</v>
      </c>
      <c r="EA319">
        <v>2.9999999999999996</v>
      </c>
      <c r="EB319">
        <v>-1</v>
      </c>
      <c r="EC319">
        <v>2.9999999999999996</v>
      </c>
      <c r="ED319">
        <v>1.3333333333333335</v>
      </c>
      <c r="EE319">
        <v>1.6666666666666667</v>
      </c>
      <c r="EF319">
        <v>2.9999999999999996</v>
      </c>
      <c r="EG319">
        <v>1</v>
      </c>
      <c r="EH319">
        <v>2.9999999999999996</v>
      </c>
      <c r="EI319">
        <v>2</v>
      </c>
      <c r="EJ319">
        <v>1</v>
      </c>
      <c r="EK319">
        <v>0</v>
      </c>
      <c r="EL319">
        <v>2.1666666666666665</v>
      </c>
      <c r="EM319">
        <v>2.833333333333333</v>
      </c>
      <c r="EN319">
        <v>0</v>
      </c>
      <c r="EO319">
        <v>2.9999999999999996</v>
      </c>
      <c r="EP319">
        <v>2.9999999999999996</v>
      </c>
      <c r="EQ319">
        <v>2.1666666666666665</v>
      </c>
      <c r="ER319">
        <v>0</v>
      </c>
      <c r="ES319">
        <v>0</v>
      </c>
      <c r="ET319">
        <v>0</v>
      </c>
      <c r="EU319">
        <v>0</v>
      </c>
      <c r="EV319">
        <v>0</v>
      </c>
      <c r="EW319">
        <v>2.9999999999999996</v>
      </c>
      <c r="EX319">
        <v>2.333333333333333</v>
      </c>
      <c r="EY319">
        <v>2.9999999999999996</v>
      </c>
      <c r="EZ319">
        <v>2.9999999999999996</v>
      </c>
      <c r="FA319">
        <v>2.333333333333333</v>
      </c>
      <c r="FB319">
        <v>2</v>
      </c>
      <c r="FC319">
        <v>2.833333333333333</v>
      </c>
      <c r="FD319">
        <v>2.1666666666666665</v>
      </c>
      <c r="FE319">
        <v>3.4999999999999996</v>
      </c>
      <c r="FF319">
        <v>3.4999999999999996</v>
      </c>
      <c r="FG319">
        <v>2.9999999999999996</v>
      </c>
      <c r="FH319">
        <v>2.1666666666666665</v>
      </c>
      <c r="FI319">
        <v>-1</v>
      </c>
      <c r="FJ319">
        <v>2.333333333333333</v>
      </c>
      <c r="FK319">
        <v>1.1666666666666667</v>
      </c>
      <c r="FL319">
        <v>2.333333333333333</v>
      </c>
      <c r="FM319">
        <v>1</v>
      </c>
      <c r="FN319">
        <v>2.5</v>
      </c>
      <c r="FO319">
        <v>2.1666666666666665</v>
      </c>
      <c r="FP319">
        <v>2.1666666666666665</v>
      </c>
      <c r="FQ319">
        <v>2.5</v>
      </c>
      <c r="FR319">
        <v>2.5</v>
      </c>
      <c r="FS319">
        <v>2.5</v>
      </c>
      <c r="FT319">
        <v>2.5</v>
      </c>
      <c r="FU319">
        <v>1.5</v>
      </c>
      <c r="FV319">
        <v>1</v>
      </c>
      <c r="FW319">
        <v>2.9999999999999996</v>
      </c>
      <c r="FX319">
        <v>2.9999999999999996</v>
      </c>
      <c r="FY319">
        <v>2.9999999999999996</v>
      </c>
      <c r="FZ319">
        <v>1.1666666666666667</v>
      </c>
      <c r="GA319">
        <v>2.9999999999999996</v>
      </c>
      <c r="GB319">
        <v>3.4999999999999996</v>
      </c>
      <c r="GC319">
        <v>2</v>
      </c>
      <c r="GD319">
        <v>2</v>
      </c>
      <c r="GE319">
        <v>2</v>
      </c>
      <c r="GF319">
        <v>2.4999999999999996</v>
      </c>
      <c r="GG319">
        <v>2.4999999999999996</v>
      </c>
      <c r="GH319">
        <v>3.4999999999999996</v>
      </c>
      <c r="GI319">
        <v>2.1666666666666665</v>
      </c>
      <c r="GJ319">
        <v>3.4999999999999996</v>
      </c>
      <c r="GK319">
        <v>3.4999999999999996</v>
      </c>
      <c r="GL319">
        <v>2.4999999999999996</v>
      </c>
      <c r="GM319">
        <v>2.5</v>
      </c>
      <c r="GN319">
        <v>3.4999999999999996</v>
      </c>
      <c r="GO319">
        <v>3.4999999999999996</v>
      </c>
      <c r="GP319">
        <v>3.4999999999999996</v>
      </c>
      <c r="GQ319">
        <v>1.3333333333333335</v>
      </c>
      <c r="GR319">
        <v>0</v>
      </c>
      <c r="GS319">
        <v>3.4999999999999996</v>
      </c>
      <c r="GT319">
        <v>2.4999999999999996</v>
      </c>
      <c r="GU319">
        <v>3.4999999999999996</v>
      </c>
      <c r="GV319">
        <v>3.4999999999999996</v>
      </c>
      <c r="GW319">
        <v>3.4999999999999996</v>
      </c>
      <c r="GX319">
        <v>3.4999999999999996</v>
      </c>
      <c r="GY319">
        <v>3.4999999999999996</v>
      </c>
      <c r="GZ319">
        <v>3.4999999999999996</v>
      </c>
      <c r="HA319">
        <v>3.4999999999999996</v>
      </c>
      <c r="HB319">
        <v>2</v>
      </c>
      <c r="HC319">
        <v>2.9999999999999996</v>
      </c>
      <c r="HD319">
        <v>3.4999999999999996</v>
      </c>
      <c r="HE319">
        <v>3.4999999999999996</v>
      </c>
      <c r="HF319">
        <v>2.9999999999999996</v>
      </c>
      <c r="HG319">
        <v>3.4999999999999996</v>
      </c>
      <c r="HH319">
        <v>3.4999999999999996</v>
      </c>
      <c r="HI319">
        <v>2</v>
      </c>
      <c r="HJ319">
        <v>2.4999999999999996</v>
      </c>
      <c r="HK319">
        <v>0</v>
      </c>
      <c r="HL319">
        <v>2.9999999999999996</v>
      </c>
      <c r="HM319">
        <v>0</v>
      </c>
      <c r="HN319">
        <v>1.1666666666666667</v>
      </c>
      <c r="HO319">
        <v>1.1666666666666667</v>
      </c>
      <c r="HP319">
        <v>0</v>
      </c>
      <c r="HQ319">
        <v>1</v>
      </c>
      <c r="HR319">
        <v>3.4999999999999996</v>
      </c>
      <c r="HS319">
        <v>1</v>
      </c>
      <c r="HT319">
        <v>3.4999999999999996</v>
      </c>
      <c r="HU319">
        <v>3.4999999999999996</v>
      </c>
      <c r="HV319">
        <v>3.4999999999999996</v>
      </c>
      <c r="HW319">
        <v>3.4999999999999996</v>
      </c>
      <c r="HX319">
        <v>3.4999999999999996</v>
      </c>
      <c r="HY319">
        <v>3.4999999999999996</v>
      </c>
      <c r="HZ319">
        <v>3.4999999999999996</v>
      </c>
      <c r="IA319">
        <v>2.4999999999999996</v>
      </c>
      <c r="IB319">
        <v>2.333333333333333</v>
      </c>
      <c r="IC319">
        <v>1.5</v>
      </c>
      <c r="ID319">
        <v>0</v>
      </c>
      <c r="IE319">
        <v>2.9999999999999996</v>
      </c>
      <c r="IF319">
        <v>2.9999999999999996</v>
      </c>
      <c r="IG319">
        <v>1.8333333333333335</v>
      </c>
      <c r="IH319">
        <v>2.1666666666666665</v>
      </c>
      <c r="II319">
        <v>2.9999999999999996</v>
      </c>
      <c r="IJ319">
        <v>2.1666666666666665</v>
      </c>
      <c r="IK319">
        <v>2</v>
      </c>
      <c r="IL319">
        <v>2.1666666666666665</v>
      </c>
      <c r="IM319">
        <v>3.4999999999999996</v>
      </c>
      <c r="IN319">
        <v>3.4999999999999996</v>
      </c>
      <c r="IO319">
        <v>2.9999999999999996</v>
      </c>
      <c r="IP319">
        <v>2</v>
      </c>
      <c r="IQ319">
        <v>3.4999999999999996</v>
      </c>
      <c r="IR319">
        <v>2</v>
      </c>
      <c r="IS319">
        <v>2.9999999999999996</v>
      </c>
      <c r="IT319">
        <v>2.9999999999999996</v>
      </c>
      <c r="IU319">
        <v>2.1666666666666665</v>
      </c>
      <c r="IV319">
        <v>2.9999999999999996</v>
      </c>
      <c r="IW319">
        <v>2.9999999999999996</v>
      </c>
      <c r="IX319">
        <v>1</v>
      </c>
      <c r="IY319">
        <v>3.4999999999999996</v>
      </c>
      <c r="IZ319">
        <v>1</v>
      </c>
      <c r="JA319">
        <v>0</v>
      </c>
      <c r="JB319">
        <v>1</v>
      </c>
      <c r="JC319">
        <v>1.5</v>
      </c>
      <c r="JD319">
        <v>2.5</v>
      </c>
      <c r="JE319">
        <v>1</v>
      </c>
      <c r="JF319">
        <v>2.4999999999999996</v>
      </c>
      <c r="JG319">
        <v>1</v>
      </c>
      <c r="JH319">
        <v>2.4999999999999996</v>
      </c>
      <c r="JI319">
        <v>1</v>
      </c>
      <c r="JJ319">
        <v>1</v>
      </c>
      <c r="JK319">
        <v>0</v>
      </c>
      <c r="JL319">
        <v>2.9999999999999996</v>
      </c>
      <c r="JM319">
        <v>3.4999999999999996</v>
      </c>
      <c r="JN319">
        <v>2.5</v>
      </c>
      <c r="JO319">
        <v>0</v>
      </c>
      <c r="JP319">
        <v>2.5</v>
      </c>
      <c r="JQ319">
        <v>2.333333333333333</v>
      </c>
      <c r="JR319">
        <v>3.4999999999999996</v>
      </c>
      <c r="JS319">
        <v>2.4999999999999996</v>
      </c>
      <c r="JT319">
        <v>3.4999999999999996</v>
      </c>
      <c r="JU319">
        <v>2.1666666666666665</v>
      </c>
      <c r="JV319">
        <v>3.4999999999999996</v>
      </c>
      <c r="JW319">
        <v>1</v>
      </c>
      <c r="JX319">
        <v>1</v>
      </c>
      <c r="JY319">
        <v>0</v>
      </c>
      <c r="JZ319">
        <v>2.9999999999999996</v>
      </c>
      <c r="KA319">
        <v>2.5</v>
      </c>
      <c r="KB319">
        <v>2</v>
      </c>
      <c r="KC319">
        <v>1</v>
      </c>
      <c r="KD319">
        <v>1</v>
      </c>
      <c r="KE319">
        <v>2.9999999999999996</v>
      </c>
      <c r="KF319">
        <v>2</v>
      </c>
      <c r="KG319">
        <v>0.83333333333333326</v>
      </c>
      <c r="KH319">
        <v>1</v>
      </c>
      <c r="KI319">
        <v>1.5</v>
      </c>
      <c r="KJ319">
        <v>1</v>
      </c>
      <c r="KK319">
        <v>1.3333333333333335</v>
      </c>
      <c r="KL319">
        <v>1</v>
      </c>
      <c r="KM319">
        <v>1.1666666666666667</v>
      </c>
      <c r="KN319">
        <v>1.5</v>
      </c>
      <c r="KO319">
        <v>0</v>
      </c>
      <c r="KP319">
        <v>3.4999999999999996</v>
      </c>
      <c r="KQ319">
        <v>3.4999999999999996</v>
      </c>
      <c r="KR319">
        <v>2.9999999999999996</v>
      </c>
      <c r="KS319">
        <v>1.3333333333333335</v>
      </c>
      <c r="KT319">
        <v>0</v>
      </c>
      <c r="KU319">
        <v>3.4999999999999996</v>
      </c>
      <c r="KV319">
        <v>3.4999999999999996</v>
      </c>
      <c r="KW319">
        <v>0</v>
      </c>
      <c r="KX319">
        <v>2.4999999999999996</v>
      </c>
      <c r="KY319">
        <v>3.4999999999999996</v>
      </c>
      <c r="KZ319">
        <v>2.9999999999999996</v>
      </c>
      <c r="LA319">
        <v>3.4999999999999996</v>
      </c>
      <c r="LB319">
        <v>0</v>
      </c>
      <c r="LC319">
        <v>2.4999999999999996</v>
      </c>
      <c r="LD319">
        <v>2.4999999999999996</v>
      </c>
      <c r="LE319">
        <v>2.9999999999999996</v>
      </c>
      <c r="LF319">
        <v>2.9999999999999996</v>
      </c>
      <c r="LG319">
        <v>0</v>
      </c>
      <c r="LH319">
        <v>3.4999999999999996</v>
      </c>
      <c r="LI319">
        <v>3.4999999999999996</v>
      </c>
      <c r="LJ319">
        <v>2.833333333333333</v>
      </c>
      <c r="LK319">
        <v>0</v>
      </c>
      <c r="LL319">
        <v>2.4999999999999996</v>
      </c>
      <c r="LM319">
        <v>3.4999999999999996</v>
      </c>
      <c r="LN319">
        <v>2.333333333333333</v>
      </c>
      <c r="LO319">
        <v>2</v>
      </c>
      <c r="LP319">
        <v>2.333333333333333</v>
      </c>
      <c r="LQ319">
        <v>2.4999999999999996</v>
      </c>
      <c r="LR319">
        <v>3.4999999999999996</v>
      </c>
      <c r="LS319">
        <v>2</v>
      </c>
      <c r="LT319">
        <v>0</v>
      </c>
    </row>
    <row r="320" spans="1:332" x14ac:dyDescent="0.35">
      <c r="A320" t="s">
        <v>1137</v>
      </c>
      <c r="B320">
        <v>-1</v>
      </c>
      <c r="C320">
        <v>-1</v>
      </c>
      <c r="D320">
        <v>0</v>
      </c>
      <c r="E320">
        <v>-1</v>
      </c>
      <c r="F320">
        <v>-1</v>
      </c>
      <c r="G320">
        <v>-1</v>
      </c>
      <c r="H320">
        <v>-1</v>
      </c>
      <c r="I320">
        <v>0</v>
      </c>
      <c r="J320">
        <v>-1</v>
      </c>
      <c r="K320">
        <v>-1</v>
      </c>
      <c r="L320">
        <v>0</v>
      </c>
      <c r="M320">
        <v>-1</v>
      </c>
      <c r="N320">
        <v>-1</v>
      </c>
      <c r="O320">
        <v>0</v>
      </c>
      <c r="P320">
        <v>0</v>
      </c>
      <c r="Q320">
        <v>-1</v>
      </c>
      <c r="R320">
        <v>-1</v>
      </c>
      <c r="S320">
        <v>0</v>
      </c>
      <c r="T320">
        <v>0</v>
      </c>
      <c r="U320">
        <v>0</v>
      </c>
      <c r="V320">
        <v>-1</v>
      </c>
      <c r="W320">
        <v>-1</v>
      </c>
      <c r="X320">
        <v>-1</v>
      </c>
      <c r="Y320">
        <v>0</v>
      </c>
      <c r="Z320">
        <v>0</v>
      </c>
      <c r="AA320">
        <v>0</v>
      </c>
      <c r="AB320">
        <v>-1</v>
      </c>
      <c r="AC320">
        <v>-1</v>
      </c>
      <c r="AD320">
        <v>-1</v>
      </c>
      <c r="AE320">
        <v>-1</v>
      </c>
      <c r="AF320">
        <v>-1</v>
      </c>
      <c r="AG320">
        <v>-1</v>
      </c>
      <c r="AH320">
        <v>-1</v>
      </c>
      <c r="AI320">
        <v>-1</v>
      </c>
      <c r="AJ320">
        <v>-1</v>
      </c>
      <c r="AK320">
        <v>-1</v>
      </c>
      <c r="AL320">
        <v>-1</v>
      </c>
      <c r="AM320">
        <v>-1</v>
      </c>
      <c r="AN320">
        <v>-1</v>
      </c>
      <c r="AO320">
        <v>-1</v>
      </c>
      <c r="AP320">
        <v>-1</v>
      </c>
      <c r="AQ320">
        <v>-1</v>
      </c>
      <c r="AR320">
        <v>-1</v>
      </c>
      <c r="AS320">
        <v>-1</v>
      </c>
      <c r="AT320">
        <v>-1</v>
      </c>
      <c r="AU320">
        <v>-1</v>
      </c>
      <c r="AV320">
        <v>-1</v>
      </c>
      <c r="AW320">
        <v>-1</v>
      </c>
      <c r="AX320">
        <v>-1</v>
      </c>
      <c r="AY320">
        <v>-1</v>
      </c>
      <c r="AZ320">
        <v>-1</v>
      </c>
      <c r="BA320">
        <v>-1</v>
      </c>
      <c r="BB320">
        <v>-1</v>
      </c>
      <c r="BC320">
        <v>-1</v>
      </c>
      <c r="BD320">
        <v>-1</v>
      </c>
      <c r="BE320">
        <v>-1</v>
      </c>
      <c r="BF320">
        <v>-1</v>
      </c>
      <c r="BG320">
        <v>-1</v>
      </c>
      <c r="BH320">
        <v>-1</v>
      </c>
      <c r="BI320">
        <v>-1</v>
      </c>
      <c r="BJ320">
        <v>-1</v>
      </c>
      <c r="BK320">
        <v>-1</v>
      </c>
      <c r="BL320">
        <v>-1</v>
      </c>
      <c r="BM320">
        <v>-1</v>
      </c>
      <c r="BN320">
        <v>-1</v>
      </c>
      <c r="BO320">
        <v>-1</v>
      </c>
      <c r="BP320">
        <v>-1</v>
      </c>
      <c r="BQ320">
        <v>-1</v>
      </c>
      <c r="BR320">
        <v>-1</v>
      </c>
      <c r="BS320">
        <v>-1</v>
      </c>
      <c r="BT320">
        <v>-1</v>
      </c>
      <c r="BU320">
        <v>-1</v>
      </c>
      <c r="BV320">
        <v>-1</v>
      </c>
      <c r="BW320">
        <v>-1</v>
      </c>
      <c r="BX320">
        <v>-1</v>
      </c>
      <c r="BY320">
        <v>-1</v>
      </c>
      <c r="BZ320">
        <v>-1</v>
      </c>
      <c r="CA320">
        <v>-1</v>
      </c>
      <c r="CB320">
        <v>-1</v>
      </c>
      <c r="CC320">
        <v>-1</v>
      </c>
      <c r="CD320">
        <v>-1</v>
      </c>
      <c r="CE320">
        <v>-1</v>
      </c>
      <c r="CF320">
        <v>-1</v>
      </c>
      <c r="CG320">
        <v>-1</v>
      </c>
      <c r="CH320">
        <v>-1</v>
      </c>
      <c r="CI320">
        <v>-1</v>
      </c>
      <c r="CJ320">
        <v>-1</v>
      </c>
      <c r="CK320">
        <v>-1</v>
      </c>
      <c r="CL320">
        <v>-1</v>
      </c>
      <c r="CM320">
        <v>-1</v>
      </c>
      <c r="CN320">
        <v>-1</v>
      </c>
      <c r="CO320">
        <v>-1</v>
      </c>
      <c r="CP320">
        <v>-1</v>
      </c>
      <c r="CQ320">
        <v>-1</v>
      </c>
      <c r="CR320">
        <v>-1</v>
      </c>
      <c r="CS320">
        <v>-1</v>
      </c>
      <c r="CT320">
        <v>-1</v>
      </c>
      <c r="CU320">
        <v>-1</v>
      </c>
      <c r="CV320">
        <v>-1</v>
      </c>
      <c r="CW320">
        <v>-1</v>
      </c>
      <c r="CX320">
        <v>-1</v>
      </c>
      <c r="CY320">
        <v>-1</v>
      </c>
      <c r="CZ320">
        <v>-1</v>
      </c>
      <c r="DA320">
        <v>-1</v>
      </c>
      <c r="DB320">
        <v>-1</v>
      </c>
      <c r="DC320">
        <v>-1</v>
      </c>
      <c r="DD320">
        <v>-1</v>
      </c>
      <c r="DE320">
        <v>-1</v>
      </c>
      <c r="DF320">
        <v>-1</v>
      </c>
      <c r="DG320">
        <v>-1</v>
      </c>
      <c r="DH320">
        <v>-1</v>
      </c>
      <c r="DI320">
        <v>-1</v>
      </c>
      <c r="DJ320">
        <v>-1</v>
      </c>
      <c r="DK320">
        <v>-1</v>
      </c>
      <c r="DL320">
        <v>-1</v>
      </c>
      <c r="DM320">
        <v>-1</v>
      </c>
      <c r="DN320">
        <v>-1</v>
      </c>
      <c r="DO320">
        <v>-1</v>
      </c>
      <c r="DP320">
        <v>-1</v>
      </c>
      <c r="DQ320">
        <v>-1</v>
      </c>
      <c r="DR320">
        <v>-1</v>
      </c>
      <c r="DS320">
        <v>-1</v>
      </c>
      <c r="DT320">
        <v>-1</v>
      </c>
      <c r="DU320">
        <v>-1</v>
      </c>
      <c r="DV320">
        <v>-1</v>
      </c>
      <c r="DW320">
        <v>-1</v>
      </c>
      <c r="DX320">
        <v>-1</v>
      </c>
      <c r="DY320">
        <v>-1</v>
      </c>
      <c r="DZ320">
        <v>-1</v>
      </c>
      <c r="EA320">
        <v>-1</v>
      </c>
      <c r="EB320">
        <v>-1</v>
      </c>
      <c r="EC320">
        <v>-1</v>
      </c>
      <c r="ED320">
        <v>-1</v>
      </c>
      <c r="EE320">
        <v>-1</v>
      </c>
      <c r="EF320">
        <v>-1</v>
      </c>
      <c r="EG320">
        <v>-1</v>
      </c>
      <c r="EH320">
        <v>-1</v>
      </c>
      <c r="EI320">
        <v>-1</v>
      </c>
      <c r="EJ320">
        <v>-1</v>
      </c>
      <c r="EK320">
        <v>-1</v>
      </c>
      <c r="EL320">
        <v>2</v>
      </c>
      <c r="EM320">
        <v>-1</v>
      </c>
      <c r="EN320">
        <v>-1</v>
      </c>
      <c r="EO320">
        <v>-1</v>
      </c>
      <c r="EP320">
        <v>-1</v>
      </c>
      <c r="EQ320">
        <v>-1</v>
      </c>
      <c r="ER320">
        <v>-1</v>
      </c>
      <c r="ES320">
        <v>-1</v>
      </c>
      <c r="ET320">
        <v>-1</v>
      </c>
      <c r="EU320">
        <v>-1</v>
      </c>
      <c r="EV320">
        <v>-1</v>
      </c>
      <c r="EW320">
        <v>-1</v>
      </c>
      <c r="EX320">
        <v>-1</v>
      </c>
      <c r="EY320">
        <v>0</v>
      </c>
      <c r="EZ320">
        <v>-1</v>
      </c>
      <c r="FA320">
        <v>-1</v>
      </c>
      <c r="FB320">
        <v>-1</v>
      </c>
      <c r="FC320">
        <v>-1</v>
      </c>
      <c r="FD320">
        <v>-1</v>
      </c>
      <c r="FE320">
        <v>0</v>
      </c>
      <c r="FF320">
        <v>0</v>
      </c>
      <c r="FG320">
        <v>0</v>
      </c>
      <c r="FH320">
        <v>2</v>
      </c>
      <c r="FI320">
        <v>-1</v>
      </c>
      <c r="FJ320">
        <v>-1</v>
      </c>
      <c r="FK320">
        <v>-1</v>
      </c>
      <c r="FL320">
        <v>-1</v>
      </c>
      <c r="FM320">
        <v>-1</v>
      </c>
      <c r="FN320">
        <v>-1</v>
      </c>
      <c r="FO320">
        <v>2</v>
      </c>
      <c r="FP320">
        <v>2</v>
      </c>
      <c r="FQ320">
        <v>-1</v>
      </c>
      <c r="FR320">
        <v>-1</v>
      </c>
      <c r="FS320">
        <v>-1</v>
      </c>
      <c r="FT320">
        <v>-1</v>
      </c>
      <c r="FU320">
        <v>-1</v>
      </c>
      <c r="FV320">
        <v>-1</v>
      </c>
      <c r="FW320">
        <v>-1</v>
      </c>
      <c r="FX320">
        <v>-1</v>
      </c>
      <c r="FY320">
        <v>-1</v>
      </c>
      <c r="FZ320">
        <v>-1</v>
      </c>
      <c r="GA320">
        <v>-1</v>
      </c>
      <c r="GB320">
        <v>-1</v>
      </c>
      <c r="GC320">
        <v>-1</v>
      </c>
      <c r="GD320">
        <v>-1</v>
      </c>
      <c r="GE320">
        <v>-1</v>
      </c>
      <c r="GF320">
        <v>-1</v>
      </c>
      <c r="GG320">
        <v>-1</v>
      </c>
      <c r="GH320">
        <v>-1</v>
      </c>
      <c r="GI320">
        <v>-1</v>
      </c>
      <c r="GJ320">
        <v>-1</v>
      </c>
      <c r="GK320">
        <v>-1</v>
      </c>
      <c r="GL320">
        <v>-1</v>
      </c>
      <c r="GM320">
        <v>-1</v>
      </c>
      <c r="GN320">
        <v>-1</v>
      </c>
      <c r="GO320">
        <v>-1</v>
      </c>
      <c r="GP320">
        <v>-1</v>
      </c>
      <c r="GQ320">
        <v>-1</v>
      </c>
      <c r="GR320">
        <v>-1</v>
      </c>
      <c r="GS320">
        <v>-1</v>
      </c>
      <c r="GT320">
        <v>-1</v>
      </c>
      <c r="GU320">
        <v>-1</v>
      </c>
      <c r="GV320">
        <v>-1</v>
      </c>
      <c r="GW320">
        <v>-1</v>
      </c>
      <c r="GX320">
        <v>-1</v>
      </c>
      <c r="GY320">
        <v>-1</v>
      </c>
      <c r="GZ320">
        <v>-1</v>
      </c>
      <c r="HA320">
        <v>-1</v>
      </c>
      <c r="HB320">
        <v>-1</v>
      </c>
      <c r="HC320">
        <v>-1</v>
      </c>
      <c r="HD320">
        <v>-1</v>
      </c>
      <c r="HE320">
        <v>-1</v>
      </c>
      <c r="HF320">
        <v>-1</v>
      </c>
      <c r="HG320">
        <v>-1</v>
      </c>
      <c r="HH320">
        <v>0</v>
      </c>
      <c r="HI320">
        <v>-1</v>
      </c>
      <c r="HJ320">
        <v>-1</v>
      </c>
      <c r="HK320">
        <v>-1</v>
      </c>
      <c r="HL320">
        <v>-1</v>
      </c>
      <c r="HM320">
        <v>-1</v>
      </c>
      <c r="HN320">
        <v>-1</v>
      </c>
      <c r="HO320">
        <v>-1</v>
      </c>
      <c r="HP320">
        <v>-1</v>
      </c>
      <c r="HQ320">
        <v>-1</v>
      </c>
      <c r="HR320">
        <v>-1</v>
      </c>
      <c r="HS320">
        <v>-1</v>
      </c>
      <c r="HT320">
        <v>-1</v>
      </c>
      <c r="HU320">
        <v>-1</v>
      </c>
      <c r="HV320">
        <v>-1</v>
      </c>
      <c r="HW320">
        <v>-1</v>
      </c>
      <c r="HX320">
        <v>-1</v>
      </c>
      <c r="HY320">
        <v>-1</v>
      </c>
      <c r="HZ320">
        <v>-1</v>
      </c>
      <c r="IA320">
        <v>-1</v>
      </c>
      <c r="IB320">
        <v>-1</v>
      </c>
      <c r="IC320">
        <v>-1</v>
      </c>
      <c r="ID320">
        <v>-1</v>
      </c>
      <c r="IE320">
        <v>-1</v>
      </c>
      <c r="IF320">
        <v>-1</v>
      </c>
      <c r="IG320">
        <v>-1</v>
      </c>
      <c r="IH320">
        <v>-1</v>
      </c>
      <c r="II320">
        <v>-1</v>
      </c>
      <c r="IJ320">
        <v>-1</v>
      </c>
      <c r="IK320">
        <v>-1</v>
      </c>
      <c r="IL320">
        <v>-1</v>
      </c>
      <c r="IM320">
        <v>-1</v>
      </c>
      <c r="IN320">
        <v>-1</v>
      </c>
      <c r="IO320">
        <v>-1</v>
      </c>
      <c r="IP320">
        <v>-1</v>
      </c>
      <c r="IQ320">
        <v>2</v>
      </c>
      <c r="IR320">
        <v>-1</v>
      </c>
      <c r="IS320">
        <v>-1</v>
      </c>
      <c r="IT320">
        <v>-1</v>
      </c>
      <c r="IU320">
        <v>-1</v>
      </c>
      <c r="IV320">
        <v>-1</v>
      </c>
      <c r="IW320">
        <v>-1</v>
      </c>
      <c r="IX320">
        <v>-1</v>
      </c>
      <c r="IY320">
        <v>-1</v>
      </c>
      <c r="IZ320">
        <v>-1</v>
      </c>
      <c r="JA320">
        <v>-1</v>
      </c>
      <c r="JB320">
        <v>-1</v>
      </c>
      <c r="JC320">
        <v>-1</v>
      </c>
      <c r="JD320">
        <v>-1</v>
      </c>
      <c r="JE320">
        <v>-1</v>
      </c>
      <c r="JF320">
        <v>-1</v>
      </c>
      <c r="JG320">
        <v>-1</v>
      </c>
      <c r="JH320">
        <v>-1</v>
      </c>
      <c r="JI320">
        <v>-1</v>
      </c>
      <c r="JJ320">
        <v>-1</v>
      </c>
      <c r="JK320">
        <v>-1</v>
      </c>
      <c r="JL320">
        <v>-1</v>
      </c>
      <c r="JM320">
        <v>-1</v>
      </c>
      <c r="JN320">
        <v>-1</v>
      </c>
      <c r="JO320">
        <v>-1</v>
      </c>
      <c r="JP320">
        <v>-1</v>
      </c>
      <c r="JQ320">
        <v>-1</v>
      </c>
      <c r="JR320">
        <v>0</v>
      </c>
      <c r="JS320">
        <v>-1</v>
      </c>
      <c r="JT320">
        <v>-1</v>
      </c>
      <c r="JU320">
        <v>-1</v>
      </c>
      <c r="JV320">
        <v>-1</v>
      </c>
      <c r="JW320">
        <v>-1</v>
      </c>
      <c r="JX320">
        <v>-1</v>
      </c>
      <c r="JY320">
        <v>-1</v>
      </c>
      <c r="JZ320">
        <v>-1</v>
      </c>
      <c r="KA320">
        <v>-1</v>
      </c>
      <c r="KB320">
        <v>-1</v>
      </c>
      <c r="KC320">
        <v>-1</v>
      </c>
      <c r="KD320">
        <v>-1</v>
      </c>
      <c r="KE320">
        <v>-1</v>
      </c>
      <c r="KF320">
        <v>-1</v>
      </c>
      <c r="KG320">
        <v>-1</v>
      </c>
      <c r="KH320">
        <v>-1</v>
      </c>
      <c r="KI320">
        <v>-1</v>
      </c>
      <c r="KJ320">
        <v>-1</v>
      </c>
      <c r="KK320">
        <v>-1</v>
      </c>
      <c r="KL320">
        <v>-1</v>
      </c>
      <c r="KM320">
        <v>-1</v>
      </c>
      <c r="KN320">
        <v>-1</v>
      </c>
      <c r="KO320">
        <v>-1</v>
      </c>
      <c r="KP320">
        <v>0</v>
      </c>
      <c r="KQ320">
        <v>-1</v>
      </c>
      <c r="KR320">
        <v>-1</v>
      </c>
      <c r="KS320">
        <v>-1</v>
      </c>
      <c r="KT320">
        <v>-1</v>
      </c>
      <c r="KU320">
        <v>0</v>
      </c>
      <c r="KV320">
        <v>0</v>
      </c>
      <c r="KW320">
        <v>-1</v>
      </c>
      <c r="KX320">
        <v>0</v>
      </c>
      <c r="KY320">
        <v>2</v>
      </c>
      <c r="KZ320">
        <v>-1</v>
      </c>
      <c r="LA320">
        <v>0</v>
      </c>
      <c r="LB320">
        <v>-1</v>
      </c>
      <c r="LC320">
        <v>-1</v>
      </c>
      <c r="LD320">
        <v>-1</v>
      </c>
      <c r="LE320">
        <v>0</v>
      </c>
      <c r="LF320">
        <v>-1</v>
      </c>
      <c r="LG320">
        <v>-1</v>
      </c>
      <c r="LH320">
        <v>0</v>
      </c>
      <c r="LI320">
        <v>0</v>
      </c>
      <c r="LJ320">
        <v>-1</v>
      </c>
      <c r="LK320">
        <v>-1</v>
      </c>
      <c r="LL320">
        <v>0</v>
      </c>
      <c r="LM320">
        <v>0</v>
      </c>
      <c r="LN320">
        <v>-1</v>
      </c>
      <c r="LO320">
        <v>-1</v>
      </c>
      <c r="LP320">
        <v>-1</v>
      </c>
      <c r="LQ320">
        <v>0</v>
      </c>
      <c r="LR320">
        <v>-1</v>
      </c>
      <c r="LS320">
        <v>-1</v>
      </c>
      <c r="LT320">
        <v>-1</v>
      </c>
    </row>
    <row r="321" spans="1:334" x14ac:dyDescent="0.35">
      <c r="A321" t="s">
        <v>1138</v>
      </c>
      <c r="B321">
        <v>-1</v>
      </c>
      <c r="C321">
        <v>-1</v>
      </c>
      <c r="D321">
        <v>0</v>
      </c>
      <c r="E321">
        <v>-1</v>
      </c>
      <c r="F321">
        <v>-1</v>
      </c>
      <c r="G321">
        <v>-1</v>
      </c>
      <c r="H321">
        <v>-1</v>
      </c>
      <c r="I321">
        <v>0</v>
      </c>
      <c r="J321">
        <v>-1</v>
      </c>
      <c r="K321">
        <v>-1</v>
      </c>
      <c r="L321">
        <v>0</v>
      </c>
      <c r="M321">
        <v>-1</v>
      </c>
      <c r="N321">
        <v>-1</v>
      </c>
      <c r="O321">
        <v>0</v>
      </c>
      <c r="P321">
        <v>0</v>
      </c>
      <c r="Q321">
        <v>-1</v>
      </c>
      <c r="R321">
        <v>-1</v>
      </c>
      <c r="S321">
        <v>0</v>
      </c>
      <c r="T321">
        <v>0</v>
      </c>
      <c r="U321">
        <v>0</v>
      </c>
      <c r="V321">
        <v>-1</v>
      </c>
      <c r="W321">
        <v>-1</v>
      </c>
      <c r="X321">
        <v>-1</v>
      </c>
      <c r="Y321">
        <v>0</v>
      </c>
      <c r="Z321">
        <v>0</v>
      </c>
      <c r="AA321">
        <v>0</v>
      </c>
      <c r="AB321">
        <v>-1</v>
      </c>
      <c r="AC321">
        <v>-1</v>
      </c>
      <c r="AD321">
        <v>-1</v>
      </c>
      <c r="AE321">
        <v>-1</v>
      </c>
      <c r="AF321">
        <v>-1</v>
      </c>
      <c r="AG321">
        <v>-1</v>
      </c>
      <c r="AH321">
        <v>-1</v>
      </c>
      <c r="AI321">
        <v>-1</v>
      </c>
      <c r="AJ321">
        <v>-1</v>
      </c>
      <c r="AK321">
        <v>-1</v>
      </c>
      <c r="AL321">
        <v>-1</v>
      </c>
      <c r="AM321">
        <v>-1</v>
      </c>
      <c r="AN321">
        <v>-1</v>
      </c>
      <c r="AO321">
        <v>-1</v>
      </c>
      <c r="AP321">
        <v>-1</v>
      </c>
      <c r="AQ321">
        <v>-1</v>
      </c>
      <c r="AR321">
        <v>-1</v>
      </c>
      <c r="AS321">
        <v>-1</v>
      </c>
      <c r="AT321">
        <v>-1</v>
      </c>
      <c r="AU321">
        <v>-1</v>
      </c>
      <c r="AV321">
        <v>-1</v>
      </c>
      <c r="AW321">
        <v>-1</v>
      </c>
      <c r="AX321">
        <v>-1</v>
      </c>
      <c r="AY321">
        <v>-1</v>
      </c>
      <c r="AZ321">
        <v>-1</v>
      </c>
      <c r="BA321">
        <v>-1</v>
      </c>
      <c r="BB321">
        <v>-1</v>
      </c>
      <c r="BC321">
        <v>-1</v>
      </c>
      <c r="BD321">
        <v>-1</v>
      </c>
      <c r="BE321">
        <v>-1</v>
      </c>
      <c r="BF321">
        <v>-1</v>
      </c>
      <c r="BG321">
        <v>-1</v>
      </c>
      <c r="BH321">
        <v>-1</v>
      </c>
      <c r="BI321">
        <v>-1</v>
      </c>
      <c r="BJ321">
        <v>-1</v>
      </c>
      <c r="BK321">
        <v>-1</v>
      </c>
      <c r="BL321">
        <v>-1</v>
      </c>
      <c r="BM321">
        <v>-1</v>
      </c>
      <c r="BN321">
        <v>-1</v>
      </c>
      <c r="BO321">
        <v>-1</v>
      </c>
      <c r="BP321">
        <v>-1</v>
      </c>
      <c r="BQ321">
        <v>-1</v>
      </c>
      <c r="BR321">
        <v>-1</v>
      </c>
      <c r="BS321">
        <v>-1</v>
      </c>
      <c r="BT321">
        <v>-1</v>
      </c>
      <c r="BU321">
        <v>-1</v>
      </c>
      <c r="BV321">
        <v>-1</v>
      </c>
      <c r="BW321">
        <v>-1</v>
      </c>
      <c r="BX321">
        <v>-1</v>
      </c>
      <c r="BY321">
        <v>-1</v>
      </c>
      <c r="BZ321">
        <v>-1</v>
      </c>
      <c r="CA321">
        <v>-1</v>
      </c>
      <c r="CB321">
        <v>-1</v>
      </c>
      <c r="CC321">
        <v>-1</v>
      </c>
      <c r="CD321">
        <v>-1</v>
      </c>
      <c r="CE321">
        <v>-1</v>
      </c>
      <c r="CF321">
        <v>-1</v>
      </c>
      <c r="CG321">
        <v>-1</v>
      </c>
      <c r="CH321">
        <v>-1</v>
      </c>
      <c r="CI321">
        <v>-1</v>
      </c>
      <c r="CJ321">
        <v>-1</v>
      </c>
      <c r="CK321">
        <v>-1</v>
      </c>
      <c r="CL321">
        <v>-1</v>
      </c>
      <c r="CM321">
        <v>-1</v>
      </c>
      <c r="CN321">
        <v>-1</v>
      </c>
      <c r="CO321">
        <v>-1</v>
      </c>
      <c r="CP321">
        <v>-1</v>
      </c>
      <c r="CQ321">
        <v>-1</v>
      </c>
      <c r="CR321">
        <v>-1</v>
      </c>
      <c r="CS321">
        <v>-1</v>
      </c>
      <c r="CT321">
        <v>-1</v>
      </c>
      <c r="CU321">
        <v>-1</v>
      </c>
      <c r="CV321">
        <v>-1</v>
      </c>
      <c r="CW321">
        <v>-1</v>
      </c>
      <c r="CX321">
        <v>-1</v>
      </c>
      <c r="CY321">
        <v>-1</v>
      </c>
      <c r="CZ321">
        <v>-1</v>
      </c>
      <c r="DA321">
        <v>-1</v>
      </c>
      <c r="DB321">
        <v>-1</v>
      </c>
      <c r="DC321">
        <v>-1</v>
      </c>
      <c r="DD321">
        <v>-1</v>
      </c>
      <c r="DE321">
        <v>-1</v>
      </c>
      <c r="DF321">
        <v>-1</v>
      </c>
      <c r="DG321">
        <v>-1</v>
      </c>
      <c r="DH321">
        <v>-1</v>
      </c>
      <c r="DI321">
        <v>-1</v>
      </c>
      <c r="DJ321">
        <v>-1</v>
      </c>
      <c r="DK321">
        <v>-1</v>
      </c>
      <c r="DL321">
        <v>-1</v>
      </c>
      <c r="DM321">
        <v>-1</v>
      </c>
      <c r="DN321">
        <v>-1</v>
      </c>
      <c r="DO321">
        <v>-1</v>
      </c>
      <c r="DP321">
        <v>-1</v>
      </c>
      <c r="DQ321">
        <v>-1</v>
      </c>
      <c r="DR321">
        <v>-1</v>
      </c>
      <c r="DS321">
        <v>-1</v>
      </c>
      <c r="DT321">
        <v>-1</v>
      </c>
      <c r="DU321">
        <v>-1</v>
      </c>
      <c r="DV321">
        <v>-1</v>
      </c>
      <c r="DW321">
        <v>-1</v>
      </c>
      <c r="DX321">
        <v>-1</v>
      </c>
      <c r="DY321">
        <v>-1</v>
      </c>
      <c r="DZ321">
        <v>-1</v>
      </c>
      <c r="EA321">
        <v>-1</v>
      </c>
      <c r="EB321">
        <v>-1</v>
      </c>
      <c r="EC321">
        <v>-1</v>
      </c>
      <c r="ED321">
        <v>-1</v>
      </c>
      <c r="EE321">
        <v>-1</v>
      </c>
      <c r="EF321">
        <v>-1</v>
      </c>
      <c r="EG321">
        <v>-1</v>
      </c>
      <c r="EH321">
        <v>-1</v>
      </c>
      <c r="EI321">
        <v>-1</v>
      </c>
      <c r="EJ321">
        <v>-1</v>
      </c>
      <c r="EK321">
        <v>-1</v>
      </c>
      <c r="EL321">
        <v>2</v>
      </c>
      <c r="EM321">
        <v>-1</v>
      </c>
      <c r="EN321">
        <v>-1</v>
      </c>
      <c r="EO321">
        <v>-1</v>
      </c>
      <c r="EP321">
        <v>-1</v>
      </c>
      <c r="EQ321">
        <v>-1</v>
      </c>
      <c r="ER321">
        <v>-1</v>
      </c>
      <c r="ES321">
        <v>-1</v>
      </c>
      <c r="ET321">
        <v>-1</v>
      </c>
      <c r="EU321">
        <v>-1</v>
      </c>
      <c r="EV321">
        <v>-1</v>
      </c>
      <c r="EW321">
        <v>-1</v>
      </c>
      <c r="EX321">
        <v>-1</v>
      </c>
      <c r="EY321">
        <v>0</v>
      </c>
      <c r="EZ321">
        <v>-1</v>
      </c>
      <c r="FA321">
        <v>-1</v>
      </c>
      <c r="FB321">
        <v>-1</v>
      </c>
      <c r="FC321">
        <v>-1</v>
      </c>
      <c r="FD321">
        <v>-1</v>
      </c>
      <c r="FE321">
        <v>0</v>
      </c>
      <c r="FF321">
        <v>0</v>
      </c>
      <c r="FG321">
        <v>0</v>
      </c>
      <c r="FH321">
        <v>2</v>
      </c>
      <c r="FI321">
        <v>-1</v>
      </c>
      <c r="FJ321">
        <v>-1</v>
      </c>
      <c r="FK321">
        <v>-1</v>
      </c>
      <c r="FL321">
        <v>-1</v>
      </c>
      <c r="FM321">
        <v>-1</v>
      </c>
      <c r="FN321">
        <v>-1</v>
      </c>
      <c r="FO321">
        <v>2</v>
      </c>
      <c r="FP321">
        <v>2</v>
      </c>
      <c r="FQ321">
        <v>-1</v>
      </c>
      <c r="FR321">
        <v>-1</v>
      </c>
      <c r="FS321">
        <v>-1</v>
      </c>
      <c r="FT321">
        <v>-1</v>
      </c>
      <c r="FU321">
        <v>-1</v>
      </c>
      <c r="FV321">
        <v>-1</v>
      </c>
      <c r="FW321">
        <v>-1</v>
      </c>
      <c r="FX321">
        <v>-1</v>
      </c>
      <c r="FY321">
        <v>-1</v>
      </c>
      <c r="FZ321">
        <v>-1</v>
      </c>
      <c r="GA321">
        <v>-1</v>
      </c>
      <c r="GB321">
        <v>-1</v>
      </c>
      <c r="GC321">
        <v>-1</v>
      </c>
      <c r="GD321">
        <v>-1</v>
      </c>
      <c r="GE321">
        <v>-1</v>
      </c>
      <c r="GF321">
        <v>-1</v>
      </c>
      <c r="GG321">
        <v>-1</v>
      </c>
      <c r="GH321">
        <v>-1</v>
      </c>
      <c r="GI321">
        <v>-1</v>
      </c>
      <c r="GJ321">
        <v>-1</v>
      </c>
      <c r="GK321">
        <v>-1</v>
      </c>
      <c r="GL321">
        <v>-1</v>
      </c>
      <c r="GM321">
        <v>-1</v>
      </c>
      <c r="GN321">
        <v>-1</v>
      </c>
      <c r="GO321">
        <v>-1</v>
      </c>
      <c r="GP321">
        <v>-1</v>
      </c>
      <c r="GQ321">
        <v>-1</v>
      </c>
      <c r="GR321">
        <v>-1</v>
      </c>
      <c r="GS321">
        <v>-1</v>
      </c>
      <c r="GT321">
        <v>-1</v>
      </c>
      <c r="GU321">
        <v>-1</v>
      </c>
      <c r="GV321">
        <v>-1</v>
      </c>
      <c r="GW321">
        <v>-1</v>
      </c>
      <c r="GX321">
        <v>-1</v>
      </c>
      <c r="GY321">
        <v>-1</v>
      </c>
      <c r="GZ321">
        <v>-1</v>
      </c>
      <c r="HA321">
        <v>-1</v>
      </c>
      <c r="HB321">
        <v>-1</v>
      </c>
      <c r="HC321">
        <v>-1</v>
      </c>
      <c r="HD321">
        <v>-1</v>
      </c>
      <c r="HE321">
        <v>-1</v>
      </c>
      <c r="HF321">
        <v>-1</v>
      </c>
      <c r="HG321">
        <v>-1</v>
      </c>
      <c r="HH321">
        <v>0</v>
      </c>
      <c r="HI321">
        <v>-1</v>
      </c>
      <c r="HJ321">
        <v>-1</v>
      </c>
      <c r="HK321">
        <v>-1</v>
      </c>
      <c r="HL321">
        <v>-1</v>
      </c>
      <c r="HM321">
        <v>-1</v>
      </c>
      <c r="HN321">
        <v>-1</v>
      </c>
      <c r="HO321">
        <v>-1</v>
      </c>
      <c r="HP321">
        <v>-1</v>
      </c>
      <c r="HQ321">
        <v>-1</v>
      </c>
      <c r="HR321">
        <v>-1</v>
      </c>
      <c r="HS321">
        <v>-1</v>
      </c>
      <c r="HT321">
        <v>-1</v>
      </c>
      <c r="HU321">
        <v>-1</v>
      </c>
      <c r="HV321">
        <v>-1</v>
      </c>
      <c r="HW321">
        <v>-1</v>
      </c>
      <c r="HX321">
        <v>-1</v>
      </c>
      <c r="HY321">
        <v>-1</v>
      </c>
      <c r="HZ321">
        <v>-1</v>
      </c>
      <c r="IA321">
        <v>-1</v>
      </c>
      <c r="IB321">
        <v>-1</v>
      </c>
      <c r="IC321">
        <v>-1</v>
      </c>
      <c r="ID321">
        <v>-1</v>
      </c>
      <c r="IE321">
        <v>-1</v>
      </c>
      <c r="IF321">
        <v>-1</v>
      </c>
      <c r="IG321">
        <v>-1</v>
      </c>
      <c r="IH321">
        <v>-1</v>
      </c>
      <c r="II321">
        <v>-1</v>
      </c>
      <c r="IJ321">
        <v>-1</v>
      </c>
      <c r="IK321">
        <v>-1</v>
      </c>
      <c r="IL321">
        <v>-1</v>
      </c>
      <c r="IM321">
        <v>-1</v>
      </c>
      <c r="IN321">
        <v>-1</v>
      </c>
      <c r="IO321">
        <v>-1</v>
      </c>
      <c r="IP321">
        <v>-1</v>
      </c>
      <c r="IQ321">
        <v>2</v>
      </c>
      <c r="IR321">
        <v>-1</v>
      </c>
      <c r="IS321">
        <v>-1</v>
      </c>
      <c r="IT321">
        <v>-1</v>
      </c>
      <c r="IU321">
        <v>-1</v>
      </c>
      <c r="IV321">
        <v>-1</v>
      </c>
      <c r="IW321">
        <v>-1</v>
      </c>
      <c r="IX321">
        <v>-1</v>
      </c>
      <c r="IY321">
        <v>-1</v>
      </c>
      <c r="IZ321">
        <v>-1</v>
      </c>
      <c r="JA321">
        <v>-1</v>
      </c>
      <c r="JB321">
        <v>-1</v>
      </c>
      <c r="JC321">
        <v>-1</v>
      </c>
      <c r="JD321">
        <v>-1</v>
      </c>
      <c r="JE321">
        <v>-1</v>
      </c>
      <c r="JF321">
        <v>-1</v>
      </c>
      <c r="JG321">
        <v>-1</v>
      </c>
      <c r="JH321">
        <v>-1</v>
      </c>
      <c r="JI321">
        <v>-1</v>
      </c>
      <c r="JJ321">
        <v>-1</v>
      </c>
      <c r="JK321">
        <v>-1</v>
      </c>
      <c r="JL321">
        <v>-1</v>
      </c>
      <c r="JM321">
        <v>-1</v>
      </c>
      <c r="JN321">
        <v>-1</v>
      </c>
      <c r="JO321">
        <v>-1</v>
      </c>
      <c r="JP321">
        <v>-1</v>
      </c>
      <c r="JQ321">
        <v>-1</v>
      </c>
      <c r="JR321">
        <v>0</v>
      </c>
      <c r="JS321">
        <v>-1</v>
      </c>
      <c r="JT321">
        <v>-1</v>
      </c>
      <c r="JU321">
        <v>-1</v>
      </c>
      <c r="JV321">
        <v>-1</v>
      </c>
      <c r="JW321">
        <v>-1</v>
      </c>
      <c r="JX321">
        <v>-1</v>
      </c>
      <c r="JY321">
        <v>-1</v>
      </c>
      <c r="JZ321">
        <v>-1</v>
      </c>
      <c r="KA321">
        <v>-1</v>
      </c>
      <c r="KB321">
        <v>-1</v>
      </c>
      <c r="KC321">
        <v>-1</v>
      </c>
      <c r="KD321">
        <v>-1</v>
      </c>
      <c r="KE321">
        <v>-1</v>
      </c>
      <c r="KF321">
        <v>-1</v>
      </c>
      <c r="KG321">
        <v>-1</v>
      </c>
      <c r="KH321">
        <v>-1</v>
      </c>
      <c r="KI321">
        <v>-1</v>
      </c>
      <c r="KJ321">
        <v>-1</v>
      </c>
      <c r="KK321">
        <v>-1</v>
      </c>
      <c r="KL321">
        <v>-1</v>
      </c>
      <c r="KM321">
        <v>-1</v>
      </c>
      <c r="KN321">
        <v>-1</v>
      </c>
      <c r="KO321">
        <v>-1</v>
      </c>
      <c r="KP321">
        <v>0</v>
      </c>
      <c r="KQ321">
        <v>-1</v>
      </c>
      <c r="KR321">
        <v>-1</v>
      </c>
      <c r="KS321">
        <v>-1</v>
      </c>
      <c r="KT321">
        <v>-1</v>
      </c>
      <c r="KU321">
        <v>0</v>
      </c>
      <c r="KV321">
        <v>0</v>
      </c>
      <c r="KW321">
        <v>-1</v>
      </c>
      <c r="KX321">
        <v>0</v>
      </c>
      <c r="KY321">
        <v>2</v>
      </c>
      <c r="KZ321">
        <v>-1</v>
      </c>
      <c r="LA321">
        <v>0</v>
      </c>
      <c r="LB321">
        <v>-1</v>
      </c>
      <c r="LC321">
        <v>-1</v>
      </c>
      <c r="LD321">
        <v>-1</v>
      </c>
      <c r="LE321">
        <v>0</v>
      </c>
      <c r="LF321">
        <v>-1</v>
      </c>
      <c r="LG321">
        <v>-1</v>
      </c>
      <c r="LH321">
        <v>0</v>
      </c>
      <c r="LI321">
        <v>0</v>
      </c>
      <c r="LJ321">
        <v>-1</v>
      </c>
      <c r="LK321">
        <v>-1</v>
      </c>
      <c r="LL321">
        <v>0</v>
      </c>
      <c r="LM321">
        <v>0</v>
      </c>
      <c r="LN321">
        <v>-1</v>
      </c>
      <c r="LO321">
        <v>-1</v>
      </c>
      <c r="LP321">
        <v>-1</v>
      </c>
      <c r="LQ321">
        <v>0</v>
      </c>
      <c r="LR321">
        <v>-1</v>
      </c>
      <c r="LS321">
        <v>-1</v>
      </c>
      <c r="LT321">
        <v>-1</v>
      </c>
    </row>
    <row r="322" spans="1:334" x14ac:dyDescent="0.35">
      <c r="A322" t="s">
        <v>1139</v>
      </c>
      <c r="B322">
        <v>1.5000000000000002</v>
      </c>
      <c r="C322">
        <v>1.8333333333333335</v>
      </c>
      <c r="D322">
        <v>2.9999999999999996</v>
      </c>
      <c r="E322">
        <v>-1</v>
      </c>
      <c r="F322">
        <v>-1</v>
      </c>
      <c r="G322">
        <v>-1</v>
      </c>
      <c r="H322">
        <v>-1</v>
      </c>
      <c r="I322">
        <v>2.9999999999999996</v>
      </c>
      <c r="J322">
        <v>-1</v>
      </c>
      <c r="K322">
        <v>-1</v>
      </c>
      <c r="L322">
        <v>2.6666666666666665</v>
      </c>
      <c r="M322">
        <v>1.8333333333333335</v>
      </c>
      <c r="N322">
        <v>0</v>
      </c>
      <c r="O322">
        <v>2.6666666666666665</v>
      </c>
      <c r="P322">
        <v>2.9999999999999996</v>
      </c>
      <c r="Q322">
        <v>-1</v>
      </c>
      <c r="R322">
        <v>-1</v>
      </c>
      <c r="S322">
        <v>2.9999999999999996</v>
      </c>
      <c r="T322">
        <v>2.9999999999999996</v>
      </c>
      <c r="U322">
        <v>2.9999999999999996</v>
      </c>
      <c r="V322">
        <v>1.1666666666666667</v>
      </c>
      <c r="W322">
        <v>1.1666666666666667</v>
      </c>
      <c r="X322">
        <v>-1</v>
      </c>
      <c r="Y322">
        <v>2.9999999999999996</v>
      </c>
      <c r="Z322">
        <v>2.9999999999999996</v>
      </c>
      <c r="AA322">
        <v>2.9999999999999996</v>
      </c>
      <c r="AB322">
        <v>1.3333333333333335</v>
      </c>
      <c r="AC322">
        <v>1.3333333333333335</v>
      </c>
      <c r="AD322">
        <v>1.3333333333333335</v>
      </c>
      <c r="AE322">
        <v>-1</v>
      </c>
      <c r="AF322">
        <v>-1</v>
      </c>
      <c r="AG322">
        <v>-1</v>
      </c>
      <c r="AH322">
        <v>-1</v>
      </c>
      <c r="AI322">
        <v>-1</v>
      </c>
      <c r="AJ322">
        <v>-1</v>
      </c>
      <c r="AK322">
        <v>-1</v>
      </c>
      <c r="AL322">
        <v>-1</v>
      </c>
      <c r="AM322">
        <v>-1</v>
      </c>
      <c r="AN322">
        <v>2.1666666666666665</v>
      </c>
      <c r="AO322">
        <v>-1</v>
      </c>
      <c r="AP322">
        <v>-1</v>
      </c>
      <c r="AQ322">
        <v>-1</v>
      </c>
      <c r="AR322">
        <v>-1</v>
      </c>
      <c r="AS322">
        <v>-1</v>
      </c>
      <c r="AT322">
        <v>-1</v>
      </c>
      <c r="AU322">
        <v>-1</v>
      </c>
      <c r="AV322">
        <v>-1</v>
      </c>
      <c r="AW322">
        <v>-1</v>
      </c>
      <c r="AX322">
        <v>-1</v>
      </c>
      <c r="AY322">
        <v>-1</v>
      </c>
      <c r="AZ322">
        <v>-1</v>
      </c>
      <c r="BA322">
        <v>-1</v>
      </c>
      <c r="BB322">
        <v>-1</v>
      </c>
      <c r="BC322">
        <v>-1</v>
      </c>
      <c r="BD322">
        <v>0.16666666666666666</v>
      </c>
      <c r="BE322">
        <v>1.1666666666666667</v>
      </c>
      <c r="BF322">
        <v>-1</v>
      </c>
      <c r="BG322">
        <v>1.1666666666666667</v>
      </c>
      <c r="BH322">
        <v>1.1666666666666667</v>
      </c>
      <c r="BI322">
        <v>-1</v>
      </c>
      <c r="BJ322">
        <v>2.4999999999999996</v>
      </c>
      <c r="BK322">
        <v>-1</v>
      </c>
      <c r="BL322">
        <v>-1</v>
      </c>
      <c r="BM322">
        <v>-1</v>
      </c>
      <c r="BN322">
        <v>-1</v>
      </c>
      <c r="BO322">
        <v>-1</v>
      </c>
      <c r="BP322">
        <v>-1</v>
      </c>
      <c r="BQ322">
        <v>-1</v>
      </c>
      <c r="BR322">
        <v>0.66666666666666663</v>
      </c>
      <c r="BS322">
        <v>-1</v>
      </c>
      <c r="BT322">
        <v>1.6666666666666667</v>
      </c>
      <c r="BU322">
        <v>-1</v>
      </c>
      <c r="BV322">
        <v>0.16666666666666666</v>
      </c>
      <c r="BW322">
        <v>-1</v>
      </c>
      <c r="BX322">
        <v>-1</v>
      </c>
      <c r="BY322">
        <v>-1</v>
      </c>
      <c r="BZ322">
        <v>-1</v>
      </c>
      <c r="CA322">
        <v>-1</v>
      </c>
      <c r="CB322">
        <v>1.3333333333333335</v>
      </c>
      <c r="CC322">
        <v>-1</v>
      </c>
      <c r="CD322">
        <v>1.1666666666666667</v>
      </c>
      <c r="CE322">
        <v>-1</v>
      </c>
      <c r="CF322">
        <v>1.6666666666666667</v>
      </c>
      <c r="CG322">
        <v>-1</v>
      </c>
      <c r="CH322">
        <v>-1</v>
      </c>
      <c r="CI322">
        <v>-1</v>
      </c>
      <c r="CJ322">
        <v>-1</v>
      </c>
      <c r="CK322">
        <v>-1</v>
      </c>
      <c r="CL322">
        <v>0.66666666666666663</v>
      </c>
      <c r="CM322">
        <v>-1</v>
      </c>
      <c r="CN322">
        <v>-1</v>
      </c>
      <c r="CO322">
        <v>0.16666666666666666</v>
      </c>
      <c r="CP322">
        <v>-1</v>
      </c>
      <c r="CQ322">
        <v>-1</v>
      </c>
      <c r="CR322">
        <v>1.6666666666666667</v>
      </c>
      <c r="CS322">
        <v>-1</v>
      </c>
      <c r="CT322">
        <v>-1</v>
      </c>
      <c r="CU322">
        <v>2.4999999999999996</v>
      </c>
      <c r="CV322">
        <v>-1</v>
      </c>
      <c r="CW322">
        <v>-1</v>
      </c>
      <c r="CX322">
        <v>-1</v>
      </c>
      <c r="CY322">
        <v>-1</v>
      </c>
      <c r="CZ322">
        <v>-1</v>
      </c>
      <c r="DA322">
        <v>-1</v>
      </c>
      <c r="DB322">
        <v>-1</v>
      </c>
      <c r="DC322">
        <v>-1</v>
      </c>
      <c r="DD322">
        <v>1.3333333333333335</v>
      </c>
      <c r="DE322">
        <v>-1</v>
      </c>
      <c r="DF322">
        <v>-1</v>
      </c>
      <c r="DG322">
        <v>-1</v>
      </c>
      <c r="DH322">
        <v>-1</v>
      </c>
      <c r="DI322">
        <v>0.16666666666666666</v>
      </c>
      <c r="DJ322">
        <v>-1</v>
      </c>
      <c r="DK322">
        <v>-1</v>
      </c>
      <c r="DL322">
        <v>0.33333333333333331</v>
      </c>
      <c r="DM322">
        <v>-1</v>
      </c>
      <c r="DN322">
        <v>-1</v>
      </c>
      <c r="DO322">
        <v>-1</v>
      </c>
      <c r="DP322">
        <v>-1</v>
      </c>
      <c r="DQ322">
        <v>0.16666666666666666</v>
      </c>
      <c r="DR322">
        <v>2</v>
      </c>
      <c r="DS322">
        <v>1.3333333333333335</v>
      </c>
      <c r="DT322">
        <v>0.66666666666666663</v>
      </c>
      <c r="DU322">
        <v>-1</v>
      </c>
      <c r="DV322">
        <v>-1</v>
      </c>
      <c r="DW322">
        <v>1.1666666666666667</v>
      </c>
      <c r="DX322">
        <v>-1</v>
      </c>
      <c r="DY322">
        <v>-1</v>
      </c>
      <c r="DZ322">
        <v>-1</v>
      </c>
      <c r="EA322">
        <v>1.3333333333333335</v>
      </c>
      <c r="EB322">
        <v>-1</v>
      </c>
      <c r="EC322">
        <v>1.1666666666666667</v>
      </c>
      <c r="ED322">
        <v>-1</v>
      </c>
      <c r="EE322">
        <v>-1</v>
      </c>
      <c r="EF322">
        <v>1.1666666666666667</v>
      </c>
      <c r="EG322">
        <v>-1</v>
      </c>
      <c r="EH322">
        <v>1.1666666666666667</v>
      </c>
      <c r="EI322">
        <v>0</v>
      </c>
      <c r="EJ322">
        <v>-1</v>
      </c>
      <c r="EK322">
        <v>-1</v>
      </c>
      <c r="EL322">
        <v>2</v>
      </c>
      <c r="EM322">
        <v>0.16666666666666666</v>
      </c>
      <c r="EN322">
        <v>-1</v>
      </c>
      <c r="EO322">
        <v>1.1666666666666667</v>
      </c>
      <c r="EP322">
        <v>1.5000000000000002</v>
      </c>
      <c r="EQ322">
        <v>-1</v>
      </c>
      <c r="ER322">
        <v>-1</v>
      </c>
      <c r="ES322">
        <v>-1</v>
      </c>
      <c r="ET322">
        <v>-1</v>
      </c>
      <c r="EU322">
        <v>-1</v>
      </c>
      <c r="EV322">
        <v>-1</v>
      </c>
      <c r="EW322">
        <v>1.5000000000000002</v>
      </c>
      <c r="EX322">
        <v>1.1666666666666667</v>
      </c>
      <c r="EY322">
        <v>2.4999999999999996</v>
      </c>
      <c r="EZ322">
        <v>1.1666666666666667</v>
      </c>
      <c r="FA322">
        <v>1.1666666666666667</v>
      </c>
      <c r="FB322">
        <v>-1</v>
      </c>
      <c r="FC322">
        <v>0.16666666666666666</v>
      </c>
      <c r="FD322">
        <v>-1</v>
      </c>
      <c r="FE322">
        <v>2.9999999999999996</v>
      </c>
      <c r="FF322">
        <v>2.9999999999999996</v>
      </c>
      <c r="FG322">
        <v>2.4999999999999996</v>
      </c>
      <c r="FH322">
        <v>2</v>
      </c>
      <c r="FI322">
        <v>-1</v>
      </c>
      <c r="FJ322">
        <v>1.1666666666666667</v>
      </c>
      <c r="FK322">
        <v>-1</v>
      </c>
      <c r="FL322">
        <v>-1</v>
      </c>
      <c r="FM322">
        <v>-1</v>
      </c>
      <c r="FN322">
        <v>1</v>
      </c>
      <c r="FO322">
        <v>2</v>
      </c>
      <c r="FP322">
        <v>2</v>
      </c>
      <c r="FQ322">
        <v>1</v>
      </c>
      <c r="FR322">
        <v>1</v>
      </c>
      <c r="FS322">
        <v>1</v>
      </c>
      <c r="FT322">
        <v>1</v>
      </c>
      <c r="FU322">
        <v>-1</v>
      </c>
      <c r="FV322">
        <v>-1</v>
      </c>
      <c r="FW322">
        <v>1.1666666666666667</v>
      </c>
      <c r="FX322">
        <v>1.1666666666666667</v>
      </c>
      <c r="FY322">
        <v>-1</v>
      </c>
      <c r="FZ322">
        <v>-1</v>
      </c>
      <c r="GA322">
        <v>1.1666666666666667</v>
      </c>
      <c r="GB322">
        <v>2.9999999999999996</v>
      </c>
      <c r="GC322">
        <v>1</v>
      </c>
      <c r="GD322">
        <v>-1</v>
      </c>
      <c r="GE322">
        <v>1</v>
      </c>
      <c r="GF322">
        <v>0.16666666666666666</v>
      </c>
      <c r="GG322">
        <v>-1</v>
      </c>
      <c r="GH322">
        <v>2.9999999999999996</v>
      </c>
      <c r="GI322">
        <v>-1</v>
      </c>
      <c r="GJ322">
        <v>2.9999999999999996</v>
      </c>
      <c r="GK322">
        <v>2.9999999999999996</v>
      </c>
      <c r="GL322">
        <v>1.1666666666666667</v>
      </c>
      <c r="GM322">
        <v>-1</v>
      </c>
      <c r="GN322">
        <v>2</v>
      </c>
      <c r="GO322">
        <v>0.66666666666666663</v>
      </c>
      <c r="GP322">
        <v>-1</v>
      </c>
      <c r="GQ322">
        <v>-1</v>
      </c>
      <c r="GR322">
        <v>-1</v>
      </c>
      <c r="GS322">
        <v>1.6666666666666667</v>
      </c>
      <c r="GT322">
        <v>2.4999999999999996</v>
      </c>
      <c r="GU322">
        <v>2.9999999999999996</v>
      </c>
      <c r="GV322">
        <v>2.9999999999999996</v>
      </c>
      <c r="GW322">
        <v>2.9999999999999996</v>
      </c>
      <c r="GX322">
        <v>2.9999999999999996</v>
      </c>
      <c r="GY322">
        <v>2.9999999999999996</v>
      </c>
      <c r="GZ322">
        <v>2</v>
      </c>
      <c r="HA322">
        <v>2.9999999999999996</v>
      </c>
      <c r="HB322">
        <v>0</v>
      </c>
      <c r="HC322">
        <v>1.1666666666666667</v>
      </c>
      <c r="HD322">
        <v>2.9999999999999996</v>
      </c>
      <c r="HE322">
        <v>2.9999999999999996</v>
      </c>
      <c r="HF322">
        <v>2.4999999999999996</v>
      </c>
      <c r="HG322">
        <v>2.9999999999999996</v>
      </c>
      <c r="HH322">
        <v>2.9999999999999996</v>
      </c>
      <c r="HI322">
        <v>1</v>
      </c>
      <c r="HJ322">
        <v>1.1666666666666667</v>
      </c>
      <c r="HK322">
        <v>-1</v>
      </c>
      <c r="HL322">
        <v>-1</v>
      </c>
      <c r="HM322">
        <v>-1</v>
      </c>
      <c r="HN322">
        <v>-1</v>
      </c>
      <c r="HO322">
        <v>-1</v>
      </c>
      <c r="HP322">
        <v>-1</v>
      </c>
      <c r="HQ322">
        <v>-1</v>
      </c>
      <c r="HR322">
        <v>1.8333333333333335</v>
      </c>
      <c r="HS322">
        <v>-1</v>
      </c>
      <c r="HT322">
        <v>2.9999999999999996</v>
      </c>
      <c r="HU322">
        <v>2</v>
      </c>
      <c r="HV322">
        <v>2.9999999999999996</v>
      </c>
      <c r="HW322">
        <v>2.9999999999999996</v>
      </c>
      <c r="HX322">
        <v>2.9999999999999996</v>
      </c>
      <c r="HY322">
        <v>1.8333333333333335</v>
      </c>
      <c r="HZ322">
        <v>1.8333333333333335</v>
      </c>
      <c r="IA322">
        <v>1.3333333333333335</v>
      </c>
      <c r="IB322">
        <v>-1</v>
      </c>
      <c r="IC322">
        <v>-1</v>
      </c>
      <c r="ID322">
        <v>-1</v>
      </c>
      <c r="IE322">
        <v>1.5000000000000002</v>
      </c>
      <c r="IF322">
        <v>-1</v>
      </c>
      <c r="IG322">
        <v>-1</v>
      </c>
      <c r="IH322">
        <v>-1</v>
      </c>
      <c r="II322">
        <v>1.1666666666666667</v>
      </c>
      <c r="IJ322">
        <v>-1</v>
      </c>
      <c r="IK322">
        <v>-1</v>
      </c>
      <c r="IL322">
        <v>1</v>
      </c>
      <c r="IM322">
        <v>2.9999999999999996</v>
      </c>
      <c r="IN322">
        <v>2.9999999999999996</v>
      </c>
      <c r="IO322">
        <v>1.1666666666666667</v>
      </c>
      <c r="IP322">
        <v>0</v>
      </c>
      <c r="IQ322">
        <v>2.9999999999999996</v>
      </c>
      <c r="IR322">
        <v>0</v>
      </c>
      <c r="IS322">
        <v>1.3333333333333335</v>
      </c>
      <c r="IT322">
        <v>1.1666666666666667</v>
      </c>
      <c r="IU322">
        <v>-1</v>
      </c>
      <c r="IV322">
        <v>2.4999999999999996</v>
      </c>
      <c r="IW322">
        <v>-1</v>
      </c>
      <c r="IX322">
        <v>-1</v>
      </c>
      <c r="IY322">
        <v>2.9999999999999996</v>
      </c>
      <c r="IZ322">
        <v>-1</v>
      </c>
      <c r="JA322">
        <v>-1</v>
      </c>
      <c r="JB322">
        <v>-1</v>
      </c>
      <c r="JC322">
        <v>-1</v>
      </c>
      <c r="JD322">
        <v>-1</v>
      </c>
      <c r="JE322">
        <v>-1</v>
      </c>
      <c r="JF322">
        <v>1.1666666666666667</v>
      </c>
      <c r="JG322">
        <v>-1</v>
      </c>
      <c r="JH322">
        <v>1.3333333333333335</v>
      </c>
      <c r="JI322">
        <v>-1</v>
      </c>
      <c r="JJ322">
        <v>-1</v>
      </c>
      <c r="JK322">
        <v>-1</v>
      </c>
      <c r="JL322">
        <v>-1</v>
      </c>
      <c r="JM322">
        <v>1.8333333333333335</v>
      </c>
      <c r="JN322">
        <v>-1</v>
      </c>
      <c r="JO322">
        <v>-1</v>
      </c>
      <c r="JP322">
        <v>1</v>
      </c>
      <c r="JQ322">
        <v>-1</v>
      </c>
      <c r="JR322">
        <v>2.6666666666666665</v>
      </c>
      <c r="JS322">
        <v>1.1666666666666667</v>
      </c>
      <c r="JT322">
        <v>2.9999999999999996</v>
      </c>
      <c r="JU322">
        <v>-1</v>
      </c>
      <c r="JV322">
        <v>1.6666666666666667</v>
      </c>
      <c r="JW322">
        <v>-1</v>
      </c>
      <c r="JX322">
        <v>-1</v>
      </c>
      <c r="JY322">
        <v>-1</v>
      </c>
      <c r="JZ322">
        <v>1.3333333333333335</v>
      </c>
      <c r="KA322">
        <v>1</v>
      </c>
      <c r="KB322">
        <v>-1</v>
      </c>
      <c r="KC322">
        <v>-1</v>
      </c>
      <c r="KD322">
        <v>-1</v>
      </c>
      <c r="KE322">
        <v>-1</v>
      </c>
      <c r="KF322">
        <v>-1</v>
      </c>
      <c r="KG322">
        <v>-1</v>
      </c>
      <c r="KH322">
        <v>-1</v>
      </c>
      <c r="KI322">
        <v>-1</v>
      </c>
      <c r="KJ322">
        <v>-1</v>
      </c>
      <c r="KK322">
        <v>-1</v>
      </c>
      <c r="KL322">
        <v>-1</v>
      </c>
      <c r="KM322">
        <v>-1</v>
      </c>
      <c r="KN322">
        <v>-1</v>
      </c>
      <c r="KO322">
        <v>-1</v>
      </c>
      <c r="KP322">
        <v>2.9999999999999996</v>
      </c>
      <c r="KQ322">
        <v>1</v>
      </c>
      <c r="KR322">
        <v>0.5</v>
      </c>
      <c r="KS322">
        <v>-1</v>
      </c>
      <c r="KT322">
        <v>-1</v>
      </c>
      <c r="KU322">
        <v>2.9999999999999996</v>
      </c>
      <c r="KV322">
        <v>2.9999999999999996</v>
      </c>
      <c r="KW322">
        <v>-1</v>
      </c>
      <c r="KX322">
        <v>2.4999999999999996</v>
      </c>
      <c r="KY322">
        <v>2.9999999999999996</v>
      </c>
      <c r="KZ322">
        <v>1.1666666666666667</v>
      </c>
      <c r="LA322">
        <v>2.9999999999999996</v>
      </c>
      <c r="LB322">
        <v>-1</v>
      </c>
      <c r="LC322">
        <v>0.16666666666666666</v>
      </c>
      <c r="LD322">
        <v>0.16666666666666666</v>
      </c>
      <c r="LE322">
        <v>2.1666666666666665</v>
      </c>
      <c r="LF322">
        <v>1.1666666666666667</v>
      </c>
      <c r="LG322">
        <v>-1</v>
      </c>
      <c r="LH322">
        <v>2.9999999999999996</v>
      </c>
      <c r="LI322">
        <v>2.9999999999999996</v>
      </c>
      <c r="LJ322">
        <v>0</v>
      </c>
      <c r="LK322">
        <v>-1</v>
      </c>
      <c r="LL322">
        <v>2.4999999999999996</v>
      </c>
      <c r="LM322">
        <v>2.9999999999999996</v>
      </c>
      <c r="LN322">
        <v>0</v>
      </c>
      <c r="LO322">
        <v>0</v>
      </c>
      <c r="LP322">
        <v>1</v>
      </c>
      <c r="LQ322">
        <v>2.1666666666666665</v>
      </c>
      <c r="LR322">
        <v>0.66666666666666663</v>
      </c>
      <c r="LS322">
        <v>0</v>
      </c>
      <c r="LT322">
        <v>-1</v>
      </c>
    </row>
    <row r="323" spans="1:334" x14ac:dyDescent="0.35">
      <c r="A323" t="s">
        <v>1140</v>
      </c>
      <c r="B323">
        <v>2.9999999999999996</v>
      </c>
      <c r="C323">
        <v>3.4999999999999996</v>
      </c>
      <c r="D323">
        <v>3.4999999999999996</v>
      </c>
      <c r="E323">
        <v>2</v>
      </c>
      <c r="F323">
        <v>1.1666666666666667</v>
      </c>
      <c r="G323">
        <v>1.5</v>
      </c>
      <c r="H323">
        <v>1</v>
      </c>
      <c r="I323">
        <v>3.4999999999999996</v>
      </c>
      <c r="J323">
        <v>2.833333333333333</v>
      </c>
      <c r="K323">
        <v>0</v>
      </c>
      <c r="L323">
        <v>3.4999999999999996</v>
      </c>
      <c r="M323">
        <v>3.4999999999999996</v>
      </c>
      <c r="N323">
        <v>2.1666666666666665</v>
      </c>
      <c r="O323">
        <v>3.4999999999999996</v>
      </c>
      <c r="P323">
        <v>3.4999999999999996</v>
      </c>
      <c r="Q323">
        <v>2.5</v>
      </c>
      <c r="R323">
        <v>1</v>
      </c>
      <c r="S323">
        <v>3.4999999999999996</v>
      </c>
      <c r="T323">
        <v>3.4999999999999996</v>
      </c>
      <c r="U323">
        <v>3.4999999999999996</v>
      </c>
      <c r="V323">
        <v>2.9999999999999996</v>
      </c>
      <c r="W323">
        <v>2.9999999999999996</v>
      </c>
      <c r="X323">
        <v>1</v>
      </c>
      <c r="Y323">
        <v>3.4999999999999996</v>
      </c>
      <c r="Z323">
        <v>3.4999999999999996</v>
      </c>
      <c r="AA323">
        <v>3.4999999999999996</v>
      </c>
      <c r="AB323">
        <v>2.9999999999999996</v>
      </c>
      <c r="AC323">
        <v>2.9999999999999996</v>
      </c>
      <c r="AD323">
        <v>2.9999999999999996</v>
      </c>
      <c r="AE323">
        <v>2.9999999999999996</v>
      </c>
      <c r="AF323">
        <v>2</v>
      </c>
      <c r="AG323">
        <v>2.333333333333333</v>
      </c>
      <c r="AH323">
        <v>0</v>
      </c>
      <c r="AI323">
        <v>1.1666666666666667</v>
      </c>
      <c r="AJ323">
        <v>1.1666666666666667</v>
      </c>
      <c r="AK323">
        <v>0.16666666666666666</v>
      </c>
      <c r="AL323">
        <v>1.3333333333333333</v>
      </c>
      <c r="AM323">
        <v>0.16666666666666666</v>
      </c>
      <c r="AN323">
        <v>2.9999999999999996</v>
      </c>
      <c r="AO323">
        <v>0</v>
      </c>
      <c r="AP323">
        <v>0</v>
      </c>
      <c r="AQ323">
        <v>0</v>
      </c>
      <c r="AR323">
        <v>2</v>
      </c>
      <c r="AS323">
        <v>0</v>
      </c>
      <c r="AT323">
        <v>2.833333333333333</v>
      </c>
      <c r="AU323">
        <v>2.833333333333333</v>
      </c>
      <c r="AV323">
        <v>0</v>
      </c>
      <c r="AW323">
        <v>1</v>
      </c>
      <c r="AX323">
        <v>2</v>
      </c>
      <c r="AY323">
        <v>0</v>
      </c>
      <c r="AZ323">
        <v>0</v>
      </c>
      <c r="BA323">
        <v>0</v>
      </c>
      <c r="BB323">
        <v>0</v>
      </c>
      <c r="BC323">
        <v>-1</v>
      </c>
      <c r="BD323">
        <v>2.9999999999999996</v>
      </c>
      <c r="BE323">
        <v>2.9999999999999996</v>
      </c>
      <c r="BF323">
        <v>0</v>
      </c>
      <c r="BG323">
        <v>2.9999999999999996</v>
      </c>
      <c r="BH323">
        <v>2.9999999999999996</v>
      </c>
      <c r="BI323">
        <v>0</v>
      </c>
      <c r="BJ323">
        <v>2.9999999999999996</v>
      </c>
      <c r="BK323">
        <v>1</v>
      </c>
      <c r="BL323">
        <v>3</v>
      </c>
      <c r="BM323">
        <v>2</v>
      </c>
      <c r="BN323">
        <v>1</v>
      </c>
      <c r="BO323">
        <v>1</v>
      </c>
      <c r="BP323">
        <v>0.5</v>
      </c>
      <c r="BQ323">
        <v>-1</v>
      </c>
      <c r="BR323">
        <v>3.4999999999999996</v>
      </c>
      <c r="BS323">
        <v>2.5</v>
      </c>
      <c r="BT323">
        <v>3.4999999999999996</v>
      </c>
      <c r="BU323">
        <v>0</v>
      </c>
      <c r="BV323">
        <v>2.4999999999999996</v>
      </c>
      <c r="BW323">
        <v>0</v>
      </c>
      <c r="BX323">
        <v>0</v>
      </c>
      <c r="BY323">
        <v>0</v>
      </c>
      <c r="BZ323">
        <v>2.333333333333333</v>
      </c>
      <c r="CA323">
        <v>1</v>
      </c>
      <c r="CB323">
        <v>2.9999999999999996</v>
      </c>
      <c r="CC323">
        <v>1.1666666666666667</v>
      </c>
      <c r="CD323">
        <v>2.333333333333333</v>
      </c>
      <c r="CE323">
        <v>2.4999999999999996</v>
      </c>
      <c r="CF323">
        <v>3.4999999999999996</v>
      </c>
      <c r="CG323">
        <v>2.333333333333333</v>
      </c>
      <c r="CH323">
        <v>1</v>
      </c>
      <c r="CI323">
        <v>1</v>
      </c>
      <c r="CJ323">
        <v>1.1666666666666667</v>
      </c>
      <c r="CK323">
        <v>0</v>
      </c>
      <c r="CL323">
        <v>3.4999999999999996</v>
      </c>
      <c r="CM323">
        <v>0</v>
      </c>
      <c r="CN323">
        <v>0</v>
      </c>
      <c r="CO323">
        <v>2.9999999999999996</v>
      </c>
      <c r="CP323">
        <v>1</v>
      </c>
      <c r="CQ323">
        <v>1</v>
      </c>
      <c r="CR323">
        <v>3.4999999999999996</v>
      </c>
      <c r="CS323">
        <v>0</v>
      </c>
      <c r="CT323">
        <v>0.16666666666666666</v>
      </c>
      <c r="CU323">
        <v>2.9999999999999996</v>
      </c>
      <c r="CV323">
        <v>2</v>
      </c>
      <c r="CW323">
        <v>0</v>
      </c>
      <c r="CX323">
        <v>0</v>
      </c>
      <c r="CY323">
        <v>1</v>
      </c>
      <c r="CZ323">
        <v>0</v>
      </c>
      <c r="DA323">
        <v>0.16666666666666666</v>
      </c>
      <c r="DB323">
        <v>2.5</v>
      </c>
      <c r="DC323">
        <v>1</v>
      </c>
      <c r="DD323">
        <v>2.9999999999999996</v>
      </c>
      <c r="DE323">
        <v>2.833333333333333</v>
      </c>
      <c r="DF323">
        <v>2.9999999999999996</v>
      </c>
      <c r="DG323">
        <v>0</v>
      </c>
      <c r="DH323">
        <v>2.9999999999999996</v>
      </c>
      <c r="DI323">
        <v>2.4999999999999996</v>
      </c>
      <c r="DJ323">
        <v>0</v>
      </c>
      <c r="DK323">
        <v>0</v>
      </c>
      <c r="DL323">
        <v>2.9999999999999996</v>
      </c>
      <c r="DM323">
        <v>1.1666666666666667</v>
      </c>
      <c r="DN323">
        <v>1</v>
      </c>
      <c r="DO323">
        <v>2.9999999999999996</v>
      </c>
      <c r="DP323">
        <v>1</v>
      </c>
      <c r="DQ323">
        <v>2.333333333333333</v>
      </c>
      <c r="DR323">
        <v>3.4999999999999996</v>
      </c>
      <c r="DS323">
        <v>2.9999999999999996</v>
      </c>
      <c r="DT323">
        <v>3.4999999999999996</v>
      </c>
      <c r="DU323">
        <v>1</v>
      </c>
      <c r="DV323">
        <v>1.1666666666666667</v>
      </c>
      <c r="DW323">
        <v>2.9999999999999996</v>
      </c>
      <c r="DX323">
        <v>1</v>
      </c>
      <c r="DY323">
        <v>2.333333333333333</v>
      </c>
      <c r="DZ323">
        <v>2.1666666666666665</v>
      </c>
      <c r="EA323">
        <v>2.9999999999999996</v>
      </c>
      <c r="EB323">
        <v>-1</v>
      </c>
      <c r="EC323">
        <v>2.9999999999999996</v>
      </c>
      <c r="ED323">
        <v>1.3333333333333335</v>
      </c>
      <c r="EE323">
        <v>1.6666666666666667</v>
      </c>
      <c r="EF323">
        <v>2.9999999999999996</v>
      </c>
      <c r="EG323">
        <v>1</v>
      </c>
      <c r="EH323">
        <v>2.9999999999999996</v>
      </c>
      <c r="EI323">
        <v>2</v>
      </c>
      <c r="EJ323">
        <v>1</v>
      </c>
      <c r="EK323">
        <v>0</v>
      </c>
      <c r="EL323">
        <v>2.1666666666666665</v>
      </c>
      <c r="EM323">
        <v>2.833333333333333</v>
      </c>
      <c r="EN323">
        <v>0</v>
      </c>
      <c r="EO323">
        <v>2.9999999999999996</v>
      </c>
      <c r="EP323">
        <v>2.9999999999999996</v>
      </c>
      <c r="EQ323">
        <v>2.1666666666666665</v>
      </c>
      <c r="ER323">
        <v>0</v>
      </c>
      <c r="ES323">
        <v>0</v>
      </c>
      <c r="ET323">
        <v>0</v>
      </c>
      <c r="EU323">
        <v>0</v>
      </c>
      <c r="EV323">
        <v>0</v>
      </c>
      <c r="EW323">
        <v>2.9999999999999996</v>
      </c>
      <c r="EX323">
        <v>2.333333333333333</v>
      </c>
      <c r="EY323">
        <v>2.9999999999999996</v>
      </c>
      <c r="EZ323">
        <v>2.9999999999999996</v>
      </c>
      <c r="FA323">
        <v>2.333333333333333</v>
      </c>
      <c r="FB323">
        <v>2</v>
      </c>
      <c r="FC323">
        <v>2.833333333333333</v>
      </c>
      <c r="FD323">
        <v>2.1666666666666665</v>
      </c>
      <c r="FE323">
        <v>3.4999999999999996</v>
      </c>
      <c r="FF323">
        <v>3.4999999999999996</v>
      </c>
      <c r="FG323">
        <v>2.9999999999999996</v>
      </c>
      <c r="FH323">
        <v>2.1666666666666665</v>
      </c>
      <c r="FI323">
        <v>-1</v>
      </c>
      <c r="FJ323">
        <v>2.333333333333333</v>
      </c>
      <c r="FK323">
        <v>1.1666666666666667</v>
      </c>
      <c r="FL323">
        <v>2.333333333333333</v>
      </c>
      <c r="FM323">
        <v>1</v>
      </c>
      <c r="FN323">
        <v>2.5</v>
      </c>
      <c r="FO323">
        <v>2.1666666666666665</v>
      </c>
      <c r="FP323">
        <v>2.1666666666666665</v>
      </c>
      <c r="FQ323">
        <v>2.5</v>
      </c>
      <c r="FR323">
        <v>2.5</v>
      </c>
      <c r="FS323">
        <v>2.5</v>
      </c>
      <c r="FT323">
        <v>2.5</v>
      </c>
      <c r="FU323">
        <v>1.5</v>
      </c>
      <c r="FV323">
        <v>1</v>
      </c>
      <c r="FW323">
        <v>2.9999999999999996</v>
      </c>
      <c r="FX323">
        <v>2.9999999999999996</v>
      </c>
      <c r="FY323">
        <v>2.9999999999999996</v>
      </c>
      <c r="FZ323">
        <v>1.1666666666666667</v>
      </c>
      <c r="GA323">
        <v>2.9999999999999996</v>
      </c>
      <c r="GB323">
        <v>3.4999999999999996</v>
      </c>
      <c r="GC323">
        <v>2</v>
      </c>
      <c r="GD323">
        <v>2</v>
      </c>
      <c r="GE323">
        <v>2</v>
      </c>
      <c r="GF323">
        <v>2.4999999999999996</v>
      </c>
      <c r="GG323">
        <v>2.4999999999999996</v>
      </c>
      <c r="GH323">
        <v>3.4999999999999996</v>
      </c>
      <c r="GI323">
        <v>2.1666666666666665</v>
      </c>
      <c r="GJ323">
        <v>3.4999999999999996</v>
      </c>
      <c r="GK323">
        <v>3.4999999999999996</v>
      </c>
      <c r="GL323">
        <v>2.4999999999999996</v>
      </c>
      <c r="GM323">
        <v>2.5</v>
      </c>
      <c r="GN323">
        <v>3.4999999999999996</v>
      </c>
      <c r="GO323">
        <v>3.4999999999999996</v>
      </c>
      <c r="GP323">
        <v>3.4999999999999996</v>
      </c>
      <c r="GQ323">
        <v>1.3333333333333335</v>
      </c>
      <c r="GR323">
        <v>0</v>
      </c>
      <c r="GS323">
        <v>3.4999999999999996</v>
      </c>
      <c r="GT323">
        <v>2.4999999999999996</v>
      </c>
      <c r="GU323">
        <v>3.4999999999999996</v>
      </c>
      <c r="GV323">
        <v>3.4999999999999996</v>
      </c>
      <c r="GW323">
        <v>3.4999999999999996</v>
      </c>
      <c r="GX323">
        <v>3.4999999999999996</v>
      </c>
      <c r="GY323">
        <v>3.4999999999999996</v>
      </c>
      <c r="GZ323">
        <v>3.4999999999999996</v>
      </c>
      <c r="HA323">
        <v>3.4999999999999996</v>
      </c>
      <c r="HB323">
        <v>2</v>
      </c>
      <c r="HC323">
        <v>2.9999999999999996</v>
      </c>
      <c r="HD323">
        <v>3.4999999999999996</v>
      </c>
      <c r="HE323">
        <v>3.4999999999999996</v>
      </c>
      <c r="HF323">
        <v>2.9999999999999996</v>
      </c>
      <c r="HG323">
        <v>3.4999999999999996</v>
      </c>
      <c r="HH323">
        <v>3.4999999999999996</v>
      </c>
      <c r="HI323">
        <v>2</v>
      </c>
      <c r="HJ323">
        <v>2.4999999999999996</v>
      </c>
      <c r="HK323">
        <v>0</v>
      </c>
      <c r="HL323">
        <v>2.9999999999999996</v>
      </c>
      <c r="HM323">
        <v>0</v>
      </c>
      <c r="HN323">
        <v>1.1666666666666667</v>
      </c>
      <c r="HO323">
        <v>1.1666666666666667</v>
      </c>
      <c r="HP323">
        <v>0</v>
      </c>
      <c r="HQ323">
        <v>1</v>
      </c>
      <c r="HR323">
        <v>3.4999999999999996</v>
      </c>
      <c r="HS323">
        <v>1</v>
      </c>
      <c r="HT323">
        <v>3.4999999999999996</v>
      </c>
      <c r="HU323">
        <v>3.4999999999999996</v>
      </c>
      <c r="HV323">
        <v>3.4999999999999996</v>
      </c>
      <c r="HW323">
        <v>3.4999999999999996</v>
      </c>
      <c r="HX323">
        <v>3.4999999999999996</v>
      </c>
      <c r="HY323">
        <v>3.4999999999999996</v>
      </c>
      <c r="HZ323">
        <v>3.4999999999999996</v>
      </c>
      <c r="IA323">
        <v>2.4999999999999996</v>
      </c>
      <c r="IB323">
        <v>2.333333333333333</v>
      </c>
      <c r="IC323">
        <v>1.5</v>
      </c>
      <c r="ID323">
        <v>0</v>
      </c>
      <c r="IE323">
        <v>2.9999999999999996</v>
      </c>
      <c r="IF323">
        <v>2.9999999999999996</v>
      </c>
      <c r="IG323">
        <v>1.8333333333333335</v>
      </c>
      <c r="IH323">
        <v>2.1666666666666665</v>
      </c>
      <c r="II323">
        <v>2.9999999999999996</v>
      </c>
      <c r="IJ323">
        <v>2.1666666666666665</v>
      </c>
      <c r="IK323">
        <v>2</v>
      </c>
      <c r="IL323">
        <v>2.1666666666666665</v>
      </c>
      <c r="IM323">
        <v>3.4999999999999996</v>
      </c>
      <c r="IN323">
        <v>3.4999999999999996</v>
      </c>
      <c r="IO323">
        <v>2.9999999999999996</v>
      </c>
      <c r="IP323">
        <v>2</v>
      </c>
      <c r="IQ323">
        <v>3.4999999999999996</v>
      </c>
      <c r="IR323">
        <v>2</v>
      </c>
      <c r="IS323">
        <v>2.9999999999999996</v>
      </c>
      <c r="IT323">
        <v>2.9999999999999996</v>
      </c>
      <c r="IU323">
        <v>2.1666666666666665</v>
      </c>
      <c r="IV323">
        <v>2.9999999999999996</v>
      </c>
      <c r="IW323">
        <v>2.9999999999999996</v>
      </c>
      <c r="IX323">
        <v>1</v>
      </c>
      <c r="IY323">
        <v>3.4999999999999996</v>
      </c>
      <c r="IZ323">
        <v>1</v>
      </c>
      <c r="JA323">
        <v>0</v>
      </c>
      <c r="JB323">
        <v>1</v>
      </c>
      <c r="JC323">
        <v>1.5</v>
      </c>
      <c r="JD323">
        <v>2.5</v>
      </c>
      <c r="JE323">
        <v>1</v>
      </c>
      <c r="JF323">
        <v>2.4999999999999996</v>
      </c>
      <c r="JG323">
        <v>1</v>
      </c>
      <c r="JH323">
        <v>2.4999999999999996</v>
      </c>
      <c r="JI323">
        <v>1</v>
      </c>
      <c r="JJ323">
        <v>1</v>
      </c>
      <c r="JK323">
        <v>0</v>
      </c>
      <c r="JL323">
        <v>2.9999999999999996</v>
      </c>
      <c r="JM323">
        <v>3.4999999999999996</v>
      </c>
      <c r="JN323">
        <v>2.5</v>
      </c>
      <c r="JO323">
        <v>0</v>
      </c>
      <c r="JP323">
        <v>2.5</v>
      </c>
      <c r="JQ323">
        <v>2.333333333333333</v>
      </c>
      <c r="JR323">
        <v>3.4999999999999996</v>
      </c>
      <c r="JS323">
        <v>2.4999999999999996</v>
      </c>
      <c r="JT323">
        <v>3.4999999999999996</v>
      </c>
      <c r="JU323">
        <v>2.1666666666666665</v>
      </c>
      <c r="JV323">
        <v>3.4999999999999996</v>
      </c>
      <c r="JW323">
        <v>1</v>
      </c>
      <c r="JX323">
        <v>1</v>
      </c>
      <c r="JY323">
        <v>0</v>
      </c>
      <c r="JZ323">
        <v>2.9999999999999996</v>
      </c>
      <c r="KA323">
        <v>2.5</v>
      </c>
      <c r="KB323">
        <v>2</v>
      </c>
      <c r="KC323">
        <v>1</v>
      </c>
      <c r="KD323">
        <v>1</v>
      </c>
      <c r="KE323">
        <v>2.9999999999999996</v>
      </c>
      <c r="KF323">
        <v>2</v>
      </c>
      <c r="KG323">
        <v>0.83333333333333326</v>
      </c>
      <c r="KH323">
        <v>1</v>
      </c>
      <c r="KI323">
        <v>1.5</v>
      </c>
      <c r="KJ323">
        <v>1</v>
      </c>
      <c r="KK323">
        <v>1.3333333333333335</v>
      </c>
      <c r="KL323">
        <v>1</v>
      </c>
      <c r="KM323">
        <v>1.1666666666666667</v>
      </c>
      <c r="KN323">
        <v>1.5</v>
      </c>
      <c r="KO323">
        <v>0</v>
      </c>
      <c r="KP323">
        <v>3.4999999999999996</v>
      </c>
      <c r="KQ323">
        <v>3.4999999999999996</v>
      </c>
      <c r="KR323">
        <v>2.9999999999999996</v>
      </c>
      <c r="KS323">
        <v>1.3333333333333335</v>
      </c>
      <c r="KT323">
        <v>0</v>
      </c>
      <c r="KU323">
        <v>3.4999999999999996</v>
      </c>
      <c r="KV323">
        <v>3.4999999999999996</v>
      </c>
      <c r="KW323">
        <v>0</v>
      </c>
      <c r="KX323">
        <v>2.4999999999999996</v>
      </c>
      <c r="KY323">
        <v>3.4999999999999996</v>
      </c>
      <c r="KZ323">
        <v>2.9999999999999996</v>
      </c>
      <c r="LA323">
        <v>3.4999999999999996</v>
      </c>
      <c r="LB323">
        <v>0</v>
      </c>
      <c r="LC323">
        <v>2.4999999999999996</v>
      </c>
      <c r="LD323">
        <v>2.4999999999999996</v>
      </c>
      <c r="LE323">
        <v>2.9999999999999996</v>
      </c>
      <c r="LF323">
        <v>2.9999999999999996</v>
      </c>
      <c r="LG323">
        <v>0</v>
      </c>
      <c r="LH323">
        <v>3.4999999999999996</v>
      </c>
      <c r="LI323">
        <v>3.4999999999999996</v>
      </c>
      <c r="LJ323">
        <v>2.833333333333333</v>
      </c>
      <c r="LK323">
        <v>0</v>
      </c>
      <c r="LL323">
        <v>2.4999999999999996</v>
      </c>
      <c r="LM323">
        <v>3.4999999999999996</v>
      </c>
      <c r="LN323">
        <v>2.333333333333333</v>
      </c>
      <c r="LO323">
        <v>2</v>
      </c>
      <c r="LP323">
        <v>2.333333333333333</v>
      </c>
      <c r="LQ323">
        <v>2.4999999999999996</v>
      </c>
      <c r="LR323">
        <v>3.4999999999999996</v>
      </c>
      <c r="LS323">
        <v>2</v>
      </c>
      <c r="LT323">
        <v>0</v>
      </c>
    </row>
    <row r="324" spans="1:334" x14ac:dyDescent="0.35">
      <c r="A324" t="s">
        <v>1141</v>
      </c>
      <c r="B324">
        <v>-1</v>
      </c>
      <c r="C324">
        <v>-1</v>
      </c>
      <c r="D324">
        <v>1.1666666666666667</v>
      </c>
      <c r="E324">
        <v>-1</v>
      </c>
      <c r="F324">
        <v>-1</v>
      </c>
      <c r="G324">
        <v>-1</v>
      </c>
      <c r="H324">
        <v>-1</v>
      </c>
      <c r="I324">
        <v>1.1666666666666667</v>
      </c>
      <c r="J324">
        <v>-1</v>
      </c>
      <c r="K324">
        <v>-1</v>
      </c>
      <c r="L324">
        <v>1</v>
      </c>
      <c r="M324">
        <v>-1</v>
      </c>
      <c r="N324">
        <v>-1</v>
      </c>
      <c r="O324">
        <v>1</v>
      </c>
      <c r="P324">
        <v>1.1666666666666667</v>
      </c>
      <c r="Q324">
        <v>-1</v>
      </c>
      <c r="R324">
        <v>-1</v>
      </c>
      <c r="S324">
        <v>1.1666666666666667</v>
      </c>
      <c r="T324">
        <v>1</v>
      </c>
      <c r="U324">
        <v>1.1666666666666667</v>
      </c>
      <c r="V324">
        <v>-1</v>
      </c>
      <c r="W324">
        <v>-1</v>
      </c>
      <c r="X324">
        <v>-1</v>
      </c>
      <c r="Y324">
        <v>1.1666666666666667</v>
      </c>
      <c r="Z324">
        <v>1.1666666666666667</v>
      </c>
      <c r="AA324">
        <v>1.1666666666666667</v>
      </c>
      <c r="AB324">
        <v>-1</v>
      </c>
      <c r="AC324">
        <v>-1</v>
      </c>
      <c r="AD324">
        <v>-1</v>
      </c>
      <c r="AE324">
        <v>-1</v>
      </c>
      <c r="AF324">
        <v>-1</v>
      </c>
      <c r="AG324">
        <v>-1</v>
      </c>
      <c r="AH324">
        <v>-1</v>
      </c>
      <c r="AI324">
        <v>-1</v>
      </c>
      <c r="AJ324">
        <v>-1</v>
      </c>
      <c r="AK324">
        <v>-1</v>
      </c>
      <c r="AL324">
        <v>-1</v>
      </c>
      <c r="AM324">
        <v>-1</v>
      </c>
      <c r="AN324">
        <v>-1</v>
      </c>
      <c r="AO324">
        <v>-1</v>
      </c>
      <c r="AP324">
        <v>-1</v>
      </c>
      <c r="AQ324">
        <v>-1</v>
      </c>
      <c r="AR324">
        <v>-1</v>
      </c>
      <c r="AS324">
        <v>-1</v>
      </c>
      <c r="AT324">
        <v>-1</v>
      </c>
      <c r="AU324">
        <v>-1</v>
      </c>
      <c r="AV324">
        <v>-1</v>
      </c>
      <c r="AW324">
        <v>-1</v>
      </c>
      <c r="AX324">
        <v>-1</v>
      </c>
      <c r="AY324">
        <v>-1</v>
      </c>
      <c r="AZ324">
        <v>-1</v>
      </c>
      <c r="BA324">
        <v>-1</v>
      </c>
      <c r="BB324">
        <v>-1</v>
      </c>
      <c r="BC324">
        <v>-1</v>
      </c>
      <c r="BD324">
        <v>-1</v>
      </c>
      <c r="BE324">
        <v>-1</v>
      </c>
      <c r="BF324">
        <v>-1</v>
      </c>
      <c r="BG324">
        <v>-1</v>
      </c>
      <c r="BH324">
        <v>-1</v>
      </c>
      <c r="BI324">
        <v>-1</v>
      </c>
      <c r="BJ324">
        <v>-1</v>
      </c>
      <c r="BK324">
        <v>-1</v>
      </c>
      <c r="BL324">
        <v>-1</v>
      </c>
      <c r="BM324">
        <v>-1</v>
      </c>
      <c r="BN324">
        <v>-1</v>
      </c>
      <c r="BO324">
        <v>-1</v>
      </c>
      <c r="BP324">
        <v>-1</v>
      </c>
      <c r="BQ324">
        <v>-1</v>
      </c>
      <c r="BR324">
        <v>-1</v>
      </c>
      <c r="BS324">
        <v>-1</v>
      </c>
      <c r="BT324">
        <v>-1</v>
      </c>
      <c r="BU324">
        <v>-1</v>
      </c>
      <c r="BV324">
        <v>-1</v>
      </c>
      <c r="BW324">
        <v>-1</v>
      </c>
      <c r="BX324">
        <v>-1</v>
      </c>
      <c r="BY324">
        <v>-1</v>
      </c>
      <c r="BZ324">
        <v>-1</v>
      </c>
      <c r="CA324">
        <v>-1</v>
      </c>
      <c r="CB324">
        <v>-1</v>
      </c>
      <c r="CC324">
        <v>-1</v>
      </c>
      <c r="CD324">
        <v>-1</v>
      </c>
      <c r="CE324">
        <v>-1</v>
      </c>
      <c r="CF324">
        <v>-1</v>
      </c>
      <c r="CG324">
        <v>-1</v>
      </c>
      <c r="CH324">
        <v>-1</v>
      </c>
      <c r="CI324">
        <v>-1</v>
      </c>
      <c r="CJ324">
        <v>-1</v>
      </c>
      <c r="CK324">
        <v>-1</v>
      </c>
      <c r="CL324">
        <v>-1</v>
      </c>
      <c r="CM324">
        <v>-1</v>
      </c>
      <c r="CN324">
        <v>-1</v>
      </c>
      <c r="CO324">
        <v>-1</v>
      </c>
      <c r="CP324">
        <v>-1</v>
      </c>
      <c r="CQ324">
        <v>-1</v>
      </c>
      <c r="CR324">
        <v>-1</v>
      </c>
      <c r="CS324">
        <v>-1</v>
      </c>
      <c r="CT324">
        <v>-1</v>
      </c>
      <c r="CU324">
        <v>-1</v>
      </c>
      <c r="CV324">
        <v>-1</v>
      </c>
      <c r="CW324">
        <v>-1</v>
      </c>
      <c r="CX324">
        <v>-1</v>
      </c>
      <c r="CY324">
        <v>-1</v>
      </c>
      <c r="CZ324">
        <v>-1</v>
      </c>
      <c r="DA324">
        <v>-1</v>
      </c>
      <c r="DB324">
        <v>-1</v>
      </c>
      <c r="DC324">
        <v>-1</v>
      </c>
      <c r="DD324">
        <v>-1</v>
      </c>
      <c r="DE324">
        <v>-1</v>
      </c>
      <c r="DF324">
        <v>-1</v>
      </c>
      <c r="DG324">
        <v>-1</v>
      </c>
      <c r="DH324">
        <v>-1</v>
      </c>
      <c r="DI324">
        <v>-1</v>
      </c>
      <c r="DJ324">
        <v>-1</v>
      </c>
      <c r="DK324">
        <v>-1</v>
      </c>
      <c r="DL324">
        <v>-1</v>
      </c>
      <c r="DM324">
        <v>-1</v>
      </c>
      <c r="DN324">
        <v>-1</v>
      </c>
      <c r="DO324">
        <v>-1</v>
      </c>
      <c r="DP324">
        <v>-1</v>
      </c>
      <c r="DQ324">
        <v>-1</v>
      </c>
      <c r="DR324">
        <v>-1</v>
      </c>
      <c r="DS324">
        <v>-1</v>
      </c>
      <c r="DT324">
        <v>-1</v>
      </c>
      <c r="DU324">
        <v>-1</v>
      </c>
      <c r="DV324">
        <v>-1</v>
      </c>
      <c r="DW324">
        <v>-1</v>
      </c>
      <c r="DX324">
        <v>-1</v>
      </c>
      <c r="DY324">
        <v>-1</v>
      </c>
      <c r="DZ324">
        <v>-1</v>
      </c>
      <c r="EA324">
        <v>-1</v>
      </c>
      <c r="EB324">
        <v>-1</v>
      </c>
      <c r="EC324">
        <v>-1</v>
      </c>
      <c r="ED324">
        <v>-1</v>
      </c>
      <c r="EE324">
        <v>-1</v>
      </c>
      <c r="EF324">
        <v>-1</v>
      </c>
      <c r="EG324">
        <v>-1</v>
      </c>
      <c r="EH324">
        <v>-1</v>
      </c>
      <c r="EI324">
        <v>-1</v>
      </c>
      <c r="EJ324">
        <v>-1</v>
      </c>
      <c r="EK324">
        <v>-1</v>
      </c>
      <c r="EL324">
        <v>2</v>
      </c>
      <c r="EM324">
        <v>-1</v>
      </c>
      <c r="EN324">
        <v>-1</v>
      </c>
      <c r="EO324">
        <v>-1</v>
      </c>
      <c r="EP324">
        <v>-1</v>
      </c>
      <c r="EQ324">
        <v>-1</v>
      </c>
      <c r="ER324">
        <v>-1</v>
      </c>
      <c r="ES324">
        <v>-1</v>
      </c>
      <c r="ET324">
        <v>-1</v>
      </c>
      <c r="EU324">
        <v>-1</v>
      </c>
      <c r="EV324">
        <v>-1</v>
      </c>
      <c r="EW324">
        <v>-1</v>
      </c>
      <c r="EX324">
        <v>-1</v>
      </c>
      <c r="EY324">
        <v>0.66666666666666663</v>
      </c>
      <c r="EZ324">
        <v>-1</v>
      </c>
      <c r="FA324">
        <v>-1</v>
      </c>
      <c r="FB324">
        <v>-1</v>
      </c>
      <c r="FC324">
        <v>-1</v>
      </c>
      <c r="FD324">
        <v>-1</v>
      </c>
      <c r="FE324">
        <v>1.1666666666666667</v>
      </c>
      <c r="FF324">
        <v>1.1666666666666667</v>
      </c>
      <c r="FG324">
        <v>0.66666666666666663</v>
      </c>
      <c r="FH324">
        <v>2</v>
      </c>
      <c r="FI324">
        <v>-1</v>
      </c>
      <c r="FJ324">
        <v>-1</v>
      </c>
      <c r="FK324">
        <v>-1</v>
      </c>
      <c r="FL324">
        <v>-1</v>
      </c>
      <c r="FM324">
        <v>-1</v>
      </c>
      <c r="FN324">
        <v>-1</v>
      </c>
      <c r="FO324">
        <v>2</v>
      </c>
      <c r="FP324">
        <v>2</v>
      </c>
      <c r="FQ324">
        <v>-1</v>
      </c>
      <c r="FR324">
        <v>-1</v>
      </c>
      <c r="FS324">
        <v>-1</v>
      </c>
      <c r="FT324">
        <v>-1</v>
      </c>
      <c r="FU324">
        <v>-1</v>
      </c>
      <c r="FV324">
        <v>-1</v>
      </c>
      <c r="FW324">
        <v>-1</v>
      </c>
      <c r="FX324">
        <v>-1</v>
      </c>
      <c r="FY324">
        <v>-1</v>
      </c>
      <c r="FZ324">
        <v>-1</v>
      </c>
      <c r="GA324">
        <v>-1</v>
      </c>
      <c r="GB324">
        <v>-1</v>
      </c>
      <c r="GC324">
        <v>-1</v>
      </c>
      <c r="GD324">
        <v>-1</v>
      </c>
      <c r="GE324">
        <v>-1</v>
      </c>
      <c r="GF324">
        <v>-1</v>
      </c>
      <c r="GG324">
        <v>-1</v>
      </c>
      <c r="GH324">
        <v>-1</v>
      </c>
      <c r="GI324">
        <v>-1</v>
      </c>
      <c r="GJ324">
        <v>-1</v>
      </c>
      <c r="GK324">
        <v>-1</v>
      </c>
      <c r="GL324">
        <v>-1</v>
      </c>
      <c r="GM324">
        <v>-1</v>
      </c>
      <c r="GN324">
        <v>-1</v>
      </c>
      <c r="GO324">
        <v>-1</v>
      </c>
      <c r="GP324">
        <v>-1</v>
      </c>
      <c r="GQ324">
        <v>-1</v>
      </c>
      <c r="GR324">
        <v>-1</v>
      </c>
      <c r="GS324">
        <v>-1</v>
      </c>
      <c r="GT324">
        <v>-1</v>
      </c>
      <c r="GU324">
        <v>-1</v>
      </c>
      <c r="GV324">
        <v>-1</v>
      </c>
      <c r="GW324">
        <v>-1</v>
      </c>
      <c r="GX324">
        <v>-1</v>
      </c>
      <c r="GY324">
        <v>-1</v>
      </c>
      <c r="GZ324">
        <v>-1</v>
      </c>
      <c r="HA324">
        <v>-1</v>
      </c>
      <c r="HB324">
        <v>-1</v>
      </c>
      <c r="HC324">
        <v>-1</v>
      </c>
      <c r="HD324">
        <v>-1</v>
      </c>
      <c r="HE324">
        <v>-1</v>
      </c>
      <c r="HF324">
        <v>-1</v>
      </c>
      <c r="HG324">
        <v>-1</v>
      </c>
      <c r="HH324">
        <v>1.1666666666666667</v>
      </c>
      <c r="HI324">
        <v>-1</v>
      </c>
      <c r="HJ324">
        <v>-1</v>
      </c>
      <c r="HK324">
        <v>-1</v>
      </c>
      <c r="HL324">
        <v>-1</v>
      </c>
      <c r="HM324">
        <v>-1</v>
      </c>
      <c r="HN324">
        <v>-1</v>
      </c>
      <c r="HO324">
        <v>-1</v>
      </c>
      <c r="HP324">
        <v>-1</v>
      </c>
      <c r="HQ324">
        <v>-1</v>
      </c>
      <c r="HR324">
        <v>-1</v>
      </c>
      <c r="HS324">
        <v>-1</v>
      </c>
      <c r="HT324">
        <v>-1</v>
      </c>
      <c r="HU324">
        <v>-1</v>
      </c>
      <c r="HV324">
        <v>-1</v>
      </c>
      <c r="HW324">
        <v>-1</v>
      </c>
      <c r="HX324">
        <v>-1</v>
      </c>
      <c r="HY324">
        <v>-1</v>
      </c>
      <c r="HZ324">
        <v>-1</v>
      </c>
      <c r="IA324">
        <v>-1</v>
      </c>
      <c r="IB324">
        <v>-1</v>
      </c>
      <c r="IC324">
        <v>-1</v>
      </c>
      <c r="ID324">
        <v>-1</v>
      </c>
      <c r="IE324">
        <v>-1</v>
      </c>
      <c r="IF324">
        <v>-1</v>
      </c>
      <c r="IG324">
        <v>-1</v>
      </c>
      <c r="IH324">
        <v>-1</v>
      </c>
      <c r="II324">
        <v>-1</v>
      </c>
      <c r="IJ324">
        <v>-1</v>
      </c>
      <c r="IK324">
        <v>-1</v>
      </c>
      <c r="IL324">
        <v>-1</v>
      </c>
      <c r="IM324">
        <v>-1</v>
      </c>
      <c r="IN324">
        <v>-1</v>
      </c>
      <c r="IO324">
        <v>-1</v>
      </c>
      <c r="IP324">
        <v>-1</v>
      </c>
      <c r="IQ324">
        <v>3.1666666666666665</v>
      </c>
      <c r="IR324">
        <v>-1</v>
      </c>
      <c r="IS324">
        <v>-1</v>
      </c>
      <c r="IT324">
        <v>-1</v>
      </c>
      <c r="IU324">
        <v>-1</v>
      </c>
      <c r="IV324">
        <v>-1</v>
      </c>
      <c r="IW324">
        <v>-1</v>
      </c>
      <c r="IX324">
        <v>-1</v>
      </c>
      <c r="IY324">
        <v>-1</v>
      </c>
      <c r="IZ324">
        <v>-1</v>
      </c>
      <c r="JA324">
        <v>-1</v>
      </c>
      <c r="JB324">
        <v>-1</v>
      </c>
      <c r="JC324">
        <v>-1</v>
      </c>
      <c r="JD324">
        <v>-1</v>
      </c>
      <c r="JE324">
        <v>-1</v>
      </c>
      <c r="JF324">
        <v>-1</v>
      </c>
      <c r="JG324">
        <v>-1</v>
      </c>
      <c r="JH324">
        <v>-1</v>
      </c>
      <c r="JI324">
        <v>-1</v>
      </c>
      <c r="JJ324">
        <v>-1</v>
      </c>
      <c r="JK324">
        <v>-1</v>
      </c>
      <c r="JL324">
        <v>-1</v>
      </c>
      <c r="JM324">
        <v>-1</v>
      </c>
      <c r="JN324">
        <v>-1</v>
      </c>
      <c r="JO324">
        <v>-1</v>
      </c>
      <c r="JP324">
        <v>-1</v>
      </c>
      <c r="JQ324">
        <v>-1</v>
      </c>
      <c r="JR324">
        <v>1</v>
      </c>
      <c r="JS324">
        <v>-1</v>
      </c>
      <c r="JT324">
        <v>-1</v>
      </c>
      <c r="JU324">
        <v>-1</v>
      </c>
      <c r="JV324">
        <v>-1</v>
      </c>
      <c r="JW324">
        <v>-1</v>
      </c>
      <c r="JX324">
        <v>-1</v>
      </c>
      <c r="JY324">
        <v>-1</v>
      </c>
      <c r="JZ324">
        <v>-1</v>
      </c>
      <c r="KA324">
        <v>-1</v>
      </c>
      <c r="KB324">
        <v>-1</v>
      </c>
      <c r="KC324">
        <v>-1</v>
      </c>
      <c r="KD324">
        <v>-1</v>
      </c>
      <c r="KE324">
        <v>-1</v>
      </c>
      <c r="KF324">
        <v>-1</v>
      </c>
      <c r="KG324">
        <v>-1</v>
      </c>
      <c r="KH324">
        <v>-1</v>
      </c>
      <c r="KI324">
        <v>-1</v>
      </c>
      <c r="KJ324">
        <v>-1</v>
      </c>
      <c r="KK324">
        <v>-1</v>
      </c>
      <c r="KL324">
        <v>-1</v>
      </c>
      <c r="KM324">
        <v>-1</v>
      </c>
      <c r="KN324">
        <v>-1</v>
      </c>
      <c r="KO324">
        <v>-1</v>
      </c>
      <c r="KP324">
        <v>1.1666666666666667</v>
      </c>
      <c r="KQ324">
        <v>-1</v>
      </c>
      <c r="KR324">
        <v>-1</v>
      </c>
      <c r="KS324">
        <v>-1</v>
      </c>
      <c r="KT324">
        <v>-1</v>
      </c>
      <c r="KU324">
        <v>1.1666666666666667</v>
      </c>
      <c r="KV324">
        <v>1.1666666666666667</v>
      </c>
      <c r="KW324">
        <v>-1</v>
      </c>
      <c r="KX324">
        <v>0.16666666666666666</v>
      </c>
      <c r="KY324">
        <v>3.1666666666666665</v>
      </c>
      <c r="KZ324">
        <v>-1</v>
      </c>
      <c r="LA324">
        <v>1.1666666666666667</v>
      </c>
      <c r="LB324">
        <v>-1</v>
      </c>
      <c r="LC324">
        <v>-1</v>
      </c>
      <c r="LD324">
        <v>-1</v>
      </c>
      <c r="LE324">
        <v>0.5</v>
      </c>
      <c r="LF324">
        <v>-1</v>
      </c>
      <c r="LG324">
        <v>-1</v>
      </c>
      <c r="LH324">
        <v>1.1666666666666667</v>
      </c>
      <c r="LI324">
        <v>1.1666666666666667</v>
      </c>
      <c r="LJ324">
        <v>-1</v>
      </c>
      <c r="LK324">
        <v>-1</v>
      </c>
      <c r="LL324">
        <v>0</v>
      </c>
      <c r="LM324">
        <v>1</v>
      </c>
      <c r="LN324">
        <v>-1</v>
      </c>
      <c r="LO324">
        <v>-1</v>
      </c>
      <c r="LP324">
        <v>-1</v>
      </c>
      <c r="LQ324">
        <v>0</v>
      </c>
      <c r="LR324">
        <v>-1</v>
      </c>
      <c r="LS324">
        <v>-1</v>
      </c>
      <c r="LT324">
        <v>-1</v>
      </c>
    </row>
    <row r="325" spans="1:334" x14ac:dyDescent="0.35">
      <c r="A325" t="s">
        <v>1142</v>
      </c>
      <c r="B325">
        <v>-1</v>
      </c>
      <c r="C325">
        <v>-1</v>
      </c>
      <c r="D325">
        <v>0.16666666666666666</v>
      </c>
      <c r="E325">
        <v>-1</v>
      </c>
      <c r="F325">
        <v>-1</v>
      </c>
      <c r="G325">
        <v>-1</v>
      </c>
      <c r="H325">
        <v>-1</v>
      </c>
      <c r="I325">
        <v>0.16666666666666666</v>
      </c>
      <c r="J325">
        <v>-1</v>
      </c>
      <c r="K325">
        <v>-1</v>
      </c>
      <c r="L325">
        <v>0</v>
      </c>
      <c r="M325">
        <v>-1</v>
      </c>
      <c r="N325">
        <v>-1</v>
      </c>
      <c r="O325">
        <v>0</v>
      </c>
      <c r="P325">
        <v>0.16666666666666666</v>
      </c>
      <c r="Q325">
        <v>-1</v>
      </c>
      <c r="R325">
        <v>-1</v>
      </c>
      <c r="S325">
        <v>0.16666666666666666</v>
      </c>
      <c r="T325">
        <v>0</v>
      </c>
      <c r="U325">
        <v>0.16666666666666666</v>
      </c>
      <c r="V325">
        <v>-1</v>
      </c>
      <c r="W325">
        <v>-1</v>
      </c>
      <c r="X325">
        <v>-1</v>
      </c>
      <c r="Y325">
        <v>0.16666666666666666</v>
      </c>
      <c r="Z325">
        <v>0.16666666666666666</v>
      </c>
      <c r="AA325">
        <v>0.16666666666666666</v>
      </c>
      <c r="AB325">
        <v>-1</v>
      </c>
      <c r="AC325">
        <v>-1</v>
      </c>
      <c r="AD325">
        <v>-1</v>
      </c>
      <c r="AE325">
        <v>-1</v>
      </c>
      <c r="AF325">
        <v>-1</v>
      </c>
      <c r="AG325">
        <v>-1</v>
      </c>
      <c r="AH325">
        <v>-1</v>
      </c>
      <c r="AI325">
        <v>-1</v>
      </c>
      <c r="AJ325">
        <v>-1</v>
      </c>
      <c r="AK325">
        <v>-1</v>
      </c>
      <c r="AL325">
        <v>-1</v>
      </c>
      <c r="AM325">
        <v>-1</v>
      </c>
      <c r="AN325">
        <v>-1</v>
      </c>
      <c r="AO325">
        <v>-1</v>
      </c>
      <c r="AP325">
        <v>-1</v>
      </c>
      <c r="AQ325">
        <v>-1</v>
      </c>
      <c r="AR325">
        <v>-1</v>
      </c>
      <c r="AS325">
        <v>-1</v>
      </c>
      <c r="AT325">
        <v>-1</v>
      </c>
      <c r="AU325">
        <v>-1</v>
      </c>
      <c r="AV325">
        <v>-1</v>
      </c>
      <c r="AW325">
        <v>-1</v>
      </c>
      <c r="AX325">
        <v>-1</v>
      </c>
      <c r="AY325">
        <v>-1</v>
      </c>
      <c r="AZ325">
        <v>-1</v>
      </c>
      <c r="BA325">
        <v>-1</v>
      </c>
      <c r="BB325">
        <v>-1</v>
      </c>
      <c r="BC325">
        <v>-1</v>
      </c>
      <c r="BD325">
        <v>-1</v>
      </c>
      <c r="BE325">
        <v>-1</v>
      </c>
      <c r="BF325">
        <v>-1</v>
      </c>
      <c r="BG325">
        <v>-1</v>
      </c>
      <c r="BH325">
        <v>-1</v>
      </c>
      <c r="BI325">
        <v>-1</v>
      </c>
      <c r="BJ325">
        <v>-1</v>
      </c>
      <c r="BK325">
        <v>-1</v>
      </c>
      <c r="BL325">
        <v>-1</v>
      </c>
      <c r="BM325">
        <v>-1</v>
      </c>
      <c r="BN325">
        <v>-1</v>
      </c>
      <c r="BO325">
        <v>-1</v>
      </c>
      <c r="BP325">
        <v>-1</v>
      </c>
      <c r="BQ325">
        <v>-1</v>
      </c>
      <c r="BR325">
        <v>-1</v>
      </c>
      <c r="BS325">
        <v>-1</v>
      </c>
      <c r="BT325">
        <v>-1</v>
      </c>
      <c r="BU325">
        <v>-1</v>
      </c>
      <c r="BV325">
        <v>-1</v>
      </c>
      <c r="BW325">
        <v>-1</v>
      </c>
      <c r="BX325">
        <v>-1</v>
      </c>
      <c r="BY325">
        <v>-1</v>
      </c>
      <c r="BZ325">
        <v>-1</v>
      </c>
      <c r="CA325">
        <v>-1</v>
      </c>
      <c r="CB325">
        <v>-1</v>
      </c>
      <c r="CC325">
        <v>-1</v>
      </c>
      <c r="CD325">
        <v>-1</v>
      </c>
      <c r="CE325">
        <v>-1</v>
      </c>
      <c r="CF325">
        <v>-1</v>
      </c>
      <c r="CG325">
        <v>-1</v>
      </c>
      <c r="CH325">
        <v>-1</v>
      </c>
      <c r="CI325">
        <v>-1</v>
      </c>
      <c r="CJ325">
        <v>-1</v>
      </c>
      <c r="CK325">
        <v>-1</v>
      </c>
      <c r="CL325">
        <v>-1</v>
      </c>
      <c r="CM325">
        <v>-1</v>
      </c>
      <c r="CN325">
        <v>-1</v>
      </c>
      <c r="CO325">
        <v>-1</v>
      </c>
      <c r="CP325">
        <v>-1</v>
      </c>
      <c r="CQ325">
        <v>-1</v>
      </c>
      <c r="CR325">
        <v>-1</v>
      </c>
      <c r="CS325">
        <v>-1</v>
      </c>
      <c r="CT325">
        <v>-1</v>
      </c>
      <c r="CU325">
        <v>-1</v>
      </c>
      <c r="CV325">
        <v>-1</v>
      </c>
      <c r="CW325">
        <v>-1</v>
      </c>
      <c r="CX325">
        <v>-1</v>
      </c>
      <c r="CY325">
        <v>-1</v>
      </c>
      <c r="CZ325">
        <v>-1</v>
      </c>
      <c r="DA325">
        <v>-1</v>
      </c>
      <c r="DB325">
        <v>-1</v>
      </c>
      <c r="DC325">
        <v>-1</v>
      </c>
      <c r="DD325">
        <v>-1</v>
      </c>
      <c r="DE325">
        <v>-1</v>
      </c>
      <c r="DF325">
        <v>-1</v>
      </c>
      <c r="DG325">
        <v>-1</v>
      </c>
      <c r="DH325">
        <v>-1</v>
      </c>
      <c r="DI325">
        <v>-1</v>
      </c>
      <c r="DJ325">
        <v>-1</v>
      </c>
      <c r="DK325">
        <v>-1</v>
      </c>
      <c r="DL325">
        <v>-1</v>
      </c>
      <c r="DM325">
        <v>-1</v>
      </c>
      <c r="DN325">
        <v>-1</v>
      </c>
      <c r="DO325">
        <v>-1</v>
      </c>
      <c r="DP325">
        <v>-1</v>
      </c>
      <c r="DQ325">
        <v>-1</v>
      </c>
      <c r="DR325">
        <v>-1</v>
      </c>
      <c r="DS325">
        <v>-1</v>
      </c>
      <c r="DT325">
        <v>-1</v>
      </c>
      <c r="DU325">
        <v>-1</v>
      </c>
      <c r="DV325">
        <v>-1</v>
      </c>
      <c r="DW325">
        <v>-1</v>
      </c>
      <c r="DX325">
        <v>-1</v>
      </c>
      <c r="DY325">
        <v>-1</v>
      </c>
      <c r="DZ325">
        <v>-1</v>
      </c>
      <c r="EA325">
        <v>-1</v>
      </c>
      <c r="EB325">
        <v>-1</v>
      </c>
      <c r="EC325">
        <v>-1</v>
      </c>
      <c r="ED325">
        <v>-1</v>
      </c>
      <c r="EE325">
        <v>-1</v>
      </c>
      <c r="EF325">
        <v>-1</v>
      </c>
      <c r="EG325">
        <v>-1</v>
      </c>
      <c r="EH325">
        <v>-1</v>
      </c>
      <c r="EI325">
        <v>-1</v>
      </c>
      <c r="EJ325">
        <v>-1</v>
      </c>
      <c r="EK325">
        <v>-1</v>
      </c>
      <c r="EL325">
        <v>2</v>
      </c>
      <c r="EM325">
        <v>-1</v>
      </c>
      <c r="EN325">
        <v>-1</v>
      </c>
      <c r="EO325">
        <v>-1</v>
      </c>
      <c r="EP325">
        <v>-1</v>
      </c>
      <c r="EQ325">
        <v>-1</v>
      </c>
      <c r="ER325">
        <v>-1</v>
      </c>
      <c r="ES325">
        <v>-1</v>
      </c>
      <c r="ET325">
        <v>-1</v>
      </c>
      <c r="EU325">
        <v>-1</v>
      </c>
      <c r="EV325">
        <v>-1</v>
      </c>
      <c r="EW325">
        <v>-1</v>
      </c>
      <c r="EX325">
        <v>-1</v>
      </c>
      <c r="EY325">
        <v>0.16666666666666666</v>
      </c>
      <c r="EZ325">
        <v>-1</v>
      </c>
      <c r="FA325">
        <v>-1</v>
      </c>
      <c r="FB325">
        <v>-1</v>
      </c>
      <c r="FC325">
        <v>-1</v>
      </c>
      <c r="FD325">
        <v>-1</v>
      </c>
      <c r="FE325">
        <v>0.16666666666666666</v>
      </c>
      <c r="FF325">
        <v>0.16666666666666666</v>
      </c>
      <c r="FG325">
        <v>0.16666666666666666</v>
      </c>
      <c r="FH325">
        <v>2</v>
      </c>
      <c r="FI325">
        <v>-1</v>
      </c>
      <c r="FJ325">
        <v>-1</v>
      </c>
      <c r="FK325">
        <v>-1</v>
      </c>
      <c r="FL325">
        <v>-1</v>
      </c>
      <c r="FM325">
        <v>-1</v>
      </c>
      <c r="FN325">
        <v>-1</v>
      </c>
      <c r="FO325">
        <v>2</v>
      </c>
      <c r="FP325">
        <v>2</v>
      </c>
      <c r="FQ325">
        <v>-1</v>
      </c>
      <c r="FR325">
        <v>-1</v>
      </c>
      <c r="FS325">
        <v>-1</v>
      </c>
      <c r="FT325">
        <v>-1</v>
      </c>
      <c r="FU325">
        <v>-1</v>
      </c>
      <c r="FV325">
        <v>-1</v>
      </c>
      <c r="FW325">
        <v>-1</v>
      </c>
      <c r="FX325">
        <v>-1</v>
      </c>
      <c r="FY325">
        <v>-1</v>
      </c>
      <c r="FZ325">
        <v>-1</v>
      </c>
      <c r="GA325">
        <v>-1</v>
      </c>
      <c r="GB325">
        <v>-1</v>
      </c>
      <c r="GC325">
        <v>-1</v>
      </c>
      <c r="GD325">
        <v>-1</v>
      </c>
      <c r="GE325">
        <v>-1</v>
      </c>
      <c r="GF325">
        <v>-1</v>
      </c>
      <c r="GG325">
        <v>-1</v>
      </c>
      <c r="GH325">
        <v>-1</v>
      </c>
      <c r="GI325">
        <v>-1</v>
      </c>
      <c r="GJ325">
        <v>-1</v>
      </c>
      <c r="GK325">
        <v>-1</v>
      </c>
      <c r="GL325">
        <v>-1</v>
      </c>
      <c r="GM325">
        <v>-1</v>
      </c>
      <c r="GN325">
        <v>-1</v>
      </c>
      <c r="GO325">
        <v>-1</v>
      </c>
      <c r="GP325">
        <v>-1</v>
      </c>
      <c r="GQ325">
        <v>-1</v>
      </c>
      <c r="GR325">
        <v>-1</v>
      </c>
      <c r="GS325">
        <v>-1</v>
      </c>
      <c r="GT325">
        <v>-1</v>
      </c>
      <c r="GU325">
        <v>-1</v>
      </c>
      <c r="GV325">
        <v>-1</v>
      </c>
      <c r="GW325">
        <v>-1</v>
      </c>
      <c r="GX325">
        <v>-1</v>
      </c>
      <c r="GY325">
        <v>-1</v>
      </c>
      <c r="GZ325">
        <v>-1</v>
      </c>
      <c r="HA325">
        <v>-1</v>
      </c>
      <c r="HB325">
        <v>-1</v>
      </c>
      <c r="HC325">
        <v>-1</v>
      </c>
      <c r="HD325">
        <v>-1</v>
      </c>
      <c r="HE325">
        <v>-1</v>
      </c>
      <c r="HF325">
        <v>-1</v>
      </c>
      <c r="HG325">
        <v>-1</v>
      </c>
      <c r="HH325">
        <v>0.16666666666666666</v>
      </c>
      <c r="HI325">
        <v>-1</v>
      </c>
      <c r="HJ325">
        <v>-1</v>
      </c>
      <c r="HK325">
        <v>-1</v>
      </c>
      <c r="HL325">
        <v>-1</v>
      </c>
      <c r="HM325">
        <v>-1</v>
      </c>
      <c r="HN325">
        <v>-1</v>
      </c>
      <c r="HO325">
        <v>-1</v>
      </c>
      <c r="HP325">
        <v>-1</v>
      </c>
      <c r="HQ325">
        <v>-1</v>
      </c>
      <c r="HR325">
        <v>-1</v>
      </c>
      <c r="HS325">
        <v>-1</v>
      </c>
      <c r="HT325">
        <v>-1</v>
      </c>
      <c r="HU325">
        <v>-1</v>
      </c>
      <c r="HV325">
        <v>-1</v>
      </c>
      <c r="HW325">
        <v>-1</v>
      </c>
      <c r="HX325">
        <v>-1</v>
      </c>
      <c r="HY325">
        <v>-1</v>
      </c>
      <c r="HZ325">
        <v>-1</v>
      </c>
      <c r="IA325">
        <v>-1</v>
      </c>
      <c r="IB325">
        <v>-1</v>
      </c>
      <c r="IC325">
        <v>-1</v>
      </c>
      <c r="ID325">
        <v>-1</v>
      </c>
      <c r="IE325">
        <v>-1</v>
      </c>
      <c r="IF325">
        <v>-1</v>
      </c>
      <c r="IG325">
        <v>-1</v>
      </c>
      <c r="IH325">
        <v>-1</v>
      </c>
      <c r="II325">
        <v>-1</v>
      </c>
      <c r="IJ325">
        <v>-1</v>
      </c>
      <c r="IK325">
        <v>-1</v>
      </c>
      <c r="IL325">
        <v>-1</v>
      </c>
      <c r="IM325">
        <v>-1</v>
      </c>
      <c r="IN325">
        <v>-1</v>
      </c>
      <c r="IO325">
        <v>-1</v>
      </c>
      <c r="IP325">
        <v>-1</v>
      </c>
      <c r="IQ325">
        <v>2.1666666666666665</v>
      </c>
      <c r="IR325">
        <v>-1</v>
      </c>
      <c r="IS325">
        <v>-1</v>
      </c>
      <c r="IT325">
        <v>-1</v>
      </c>
      <c r="IU325">
        <v>-1</v>
      </c>
      <c r="IV325">
        <v>-1</v>
      </c>
      <c r="IW325">
        <v>-1</v>
      </c>
      <c r="IX325">
        <v>-1</v>
      </c>
      <c r="IY325">
        <v>-1</v>
      </c>
      <c r="IZ325">
        <v>-1</v>
      </c>
      <c r="JA325">
        <v>-1</v>
      </c>
      <c r="JB325">
        <v>-1</v>
      </c>
      <c r="JC325">
        <v>-1</v>
      </c>
      <c r="JD325">
        <v>-1</v>
      </c>
      <c r="JE325">
        <v>-1</v>
      </c>
      <c r="JF325">
        <v>-1</v>
      </c>
      <c r="JG325">
        <v>-1</v>
      </c>
      <c r="JH325">
        <v>-1</v>
      </c>
      <c r="JI325">
        <v>-1</v>
      </c>
      <c r="JJ325">
        <v>-1</v>
      </c>
      <c r="JK325">
        <v>-1</v>
      </c>
      <c r="JL325">
        <v>-1</v>
      </c>
      <c r="JM325">
        <v>-1</v>
      </c>
      <c r="JN325">
        <v>-1</v>
      </c>
      <c r="JO325">
        <v>-1</v>
      </c>
      <c r="JP325">
        <v>-1</v>
      </c>
      <c r="JQ325">
        <v>-1</v>
      </c>
      <c r="JR325">
        <v>0</v>
      </c>
      <c r="JS325">
        <v>-1</v>
      </c>
      <c r="JT325">
        <v>-1</v>
      </c>
      <c r="JU325">
        <v>-1</v>
      </c>
      <c r="JV325">
        <v>-1</v>
      </c>
      <c r="JW325">
        <v>-1</v>
      </c>
      <c r="JX325">
        <v>-1</v>
      </c>
      <c r="JY325">
        <v>-1</v>
      </c>
      <c r="JZ325">
        <v>-1</v>
      </c>
      <c r="KA325">
        <v>-1</v>
      </c>
      <c r="KB325">
        <v>-1</v>
      </c>
      <c r="KC325">
        <v>-1</v>
      </c>
      <c r="KD325">
        <v>-1</v>
      </c>
      <c r="KE325">
        <v>-1</v>
      </c>
      <c r="KF325">
        <v>-1</v>
      </c>
      <c r="KG325">
        <v>-1</v>
      </c>
      <c r="KH325">
        <v>-1</v>
      </c>
      <c r="KI325">
        <v>-1</v>
      </c>
      <c r="KJ325">
        <v>-1</v>
      </c>
      <c r="KK325">
        <v>-1</v>
      </c>
      <c r="KL325">
        <v>-1</v>
      </c>
      <c r="KM325">
        <v>-1</v>
      </c>
      <c r="KN325">
        <v>-1</v>
      </c>
      <c r="KO325">
        <v>-1</v>
      </c>
      <c r="KP325">
        <v>0.16666666666666666</v>
      </c>
      <c r="KQ325">
        <v>-1</v>
      </c>
      <c r="KR325">
        <v>-1</v>
      </c>
      <c r="KS325">
        <v>-1</v>
      </c>
      <c r="KT325">
        <v>-1</v>
      </c>
      <c r="KU325">
        <v>0.16666666666666666</v>
      </c>
      <c r="KV325">
        <v>0.16666666666666666</v>
      </c>
      <c r="KW325">
        <v>-1</v>
      </c>
      <c r="KX325">
        <v>0.16666666666666666</v>
      </c>
      <c r="KY325">
        <v>2.1666666666666665</v>
      </c>
      <c r="KZ325">
        <v>-1</v>
      </c>
      <c r="LA325">
        <v>0.16666666666666666</v>
      </c>
      <c r="LB325">
        <v>-1</v>
      </c>
      <c r="LC325">
        <v>-1</v>
      </c>
      <c r="LD325">
        <v>-1</v>
      </c>
      <c r="LE325">
        <v>0</v>
      </c>
      <c r="LF325">
        <v>-1</v>
      </c>
      <c r="LG325">
        <v>-1</v>
      </c>
      <c r="LH325">
        <v>0.16666666666666666</v>
      </c>
      <c r="LI325">
        <v>0.16666666666666666</v>
      </c>
      <c r="LJ325">
        <v>-1</v>
      </c>
      <c r="LK325">
        <v>-1</v>
      </c>
      <c r="LL325">
        <v>0</v>
      </c>
      <c r="LM325">
        <v>0</v>
      </c>
      <c r="LN325">
        <v>-1</v>
      </c>
      <c r="LO325">
        <v>-1</v>
      </c>
      <c r="LP325">
        <v>-1</v>
      </c>
      <c r="LQ325">
        <v>0</v>
      </c>
      <c r="LR325">
        <v>-1</v>
      </c>
      <c r="LS325">
        <v>-1</v>
      </c>
      <c r="LT325">
        <v>-1</v>
      </c>
    </row>
    <row r="326" spans="1:334" x14ac:dyDescent="0.35">
      <c r="A326" t="s">
        <v>1143</v>
      </c>
      <c r="B326">
        <v>2</v>
      </c>
      <c r="C326">
        <v>2.3333333333333335</v>
      </c>
      <c r="D326">
        <v>3.4999999999999996</v>
      </c>
      <c r="E326">
        <v>-1</v>
      </c>
      <c r="F326">
        <v>-1</v>
      </c>
      <c r="G326">
        <v>-1</v>
      </c>
      <c r="H326">
        <v>-1</v>
      </c>
      <c r="I326">
        <v>3.4999999999999996</v>
      </c>
      <c r="J326">
        <v>-1</v>
      </c>
      <c r="K326">
        <v>-1</v>
      </c>
      <c r="L326">
        <v>3.1666666666666665</v>
      </c>
      <c r="M326">
        <v>2.3333333333333335</v>
      </c>
      <c r="N326">
        <v>0</v>
      </c>
      <c r="O326">
        <v>3.1666666666666665</v>
      </c>
      <c r="P326">
        <v>3.4999999999999996</v>
      </c>
      <c r="Q326">
        <v>-1</v>
      </c>
      <c r="R326">
        <v>-1</v>
      </c>
      <c r="S326">
        <v>3.4999999999999996</v>
      </c>
      <c r="T326">
        <v>3.4999999999999996</v>
      </c>
      <c r="U326">
        <v>3.4999999999999996</v>
      </c>
      <c r="V326">
        <v>1.6666666666666667</v>
      </c>
      <c r="W326">
        <v>1.6666666666666667</v>
      </c>
      <c r="X326">
        <v>-1</v>
      </c>
      <c r="Y326">
        <v>3.4999999999999996</v>
      </c>
      <c r="Z326">
        <v>3.4999999999999996</v>
      </c>
      <c r="AA326">
        <v>3.4999999999999996</v>
      </c>
      <c r="AB326">
        <v>1.8333333333333335</v>
      </c>
      <c r="AC326">
        <v>1.8333333333333335</v>
      </c>
      <c r="AD326">
        <v>1.8333333333333335</v>
      </c>
      <c r="AE326">
        <v>-1</v>
      </c>
      <c r="AF326">
        <v>-1</v>
      </c>
      <c r="AG326">
        <v>-1</v>
      </c>
      <c r="AH326">
        <v>-1</v>
      </c>
      <c r="AI326">
        <v>-1</v>
      </c>
      <c r="AJ326">
        <v>-1</v>
      </c>
      <c r="AK326">
        <v>-1</v>
      </c>
      <c r="AL326">
        <v>-1</v>
      </c>
      <c r="AM326">
        <v>-1</v>
      </c>
      <c r="AN326">
        <v>2.6666666666666665</v>
      </c>
      <c r="AO326">
        <v>-1</v>
      </c>
      <c r="AP326">
        <v>-1</v>
      </c>
      <c r="AQ326">
        <v>-1</v>
      </c>
      <c r="AR326">
        <v>-1</v>
      </c>
      <c r="AS326">
        <v>-1</v>
      </c>
      <c r="AT326">
        <v>-1</v>
      </c>
      <c r="AU326">
        <v>-1</v>
      </c>
      <c r="AV326">
        <v>-1</v>
      </c>
      <c r="AW326">
        <v>-1</v>
      </c>
      <c r="AX326">
        <v>-1</v>
      </c>
      <c r="AY326">
        <v>-1</v>
      </c>
      <c r="AZ326">
        <v>-1</v>
      </c>
      <c r="BA326">
        <v>-1</v>
      </c>
      <c r="BB326">
        <v>-1</v>
      </c>
      <c r="BC326">
        <v>-1</v>
      </c>
      <c r="BD326">
        <v>0.66666666666666663</v>
      </c>
      <c r="BE326">
        <v>1.6666666666666667</v>
      </c>
      <c r="BF326">
        <v>-1</v>
      </c>
      <c r="BG326">
        <v>1.6666666666666667</v>
      </c>
      <c r="BH326">
        <v>1.6666666666666667</v>
      </c>
      <c r="BI326">
        <v>-1</v>
      </c>
      <c r="BJ326">
        <v>2.9999999999999996</v>
      </c>
      <c r="BK326">
        <v>-1</v>
      </c>
      <c r="BL326">
        <v>-1</v>
      </c>
      <c r="BM326">
        <v>-1</v>
      </c>
      <c r="BN326">
        <v>-1</v>
      </c>
      <c r="BO326">
        <v>-1</v>
      </c>
      <c r="BP326">
        <v>-1</v>
      </c>
      <c r="BQ326">
        <v>-1</v>
      </c>
      <c r="BR326">
        <v>1.1666666666666667</v>
      </c>
      <c r="BS326">
        <v>-1</v>
      </c>
      <c r="BT326">
        <v>2.166666666666667</v>
      </c>
      <c r="BU326">
        <v>-1</v>
      </c>
      <c r="BV326">
        <v>0.16666666666666666</v>
      </c>
      <c r="BW326">
        <v>-1</v>
      </c>
      <c r="BX326">
        <v>-1</v>
      </c>
      <c r="BY326">
        <v>-1</v>
      </c>
      <c r="BZ326">
        <v>-1</v>
      </c>
      <c r="CA326">
        <v>-1</v>
      </c>
      <c r="CB326">
        <v>1.8333333333333335</v>
      </c>
      <c r="CC326">
        <v>-1</v>
      </c>
      <c r="CD326">
        <v>1.1666666666666667</v>
      </c>
      <c r="CE326">
        <v>-1</v>
      </c>
      <c r="CF326">
        <v>2.166666666666667</v>
      </c>
      <c r="CG326">
        <v>-1</v>
      </c>
      <c r="CH326">
        <v>-1</v>
      </c>
      <c r="CI326">
        <v>-1</v>
      </c>
      <c r="CJ326">
        <v>-1</v>
      </c>
      <c r="CK326">
        <v>-1</v>
      </c>
      <c r="CL326">
        <v>1.1666666666666667</v>
      </c>
      <c r="CM326">
        <v>-1</v>
      </c>
      <c r="CN326">
        <v>-1</v>
      </c>
      <c r="CO326">
        <v>0.66666666666666663</v>
      </c>
      <c r="CP326">
        <v>-1</v>
      </c>
      <c r="CQ326">
        <v>-1</v>
      </c>
      <c r="CR326">
        <v>2.166666666666667</v>
      </c>
      <c r="CS326">
        <v>-1</v>
      </c>
      <c r="CT326">
        <v>-1</v>
      </c>
      <c r="CU326">
        <v>2.9999999999999996</v>
      </c>
      <c r="CV326">
        <v>-1</v>
      </c>
      <c r="CW326">
        <v>-1</v>
      </c>
      <c r="CX326">
        <v>-1</v>
      </c>
      <c r="CY326">
        <v>-1</v>
      </c>
      <c r="CZ326">
        <v>-1</v>
      </c>
      <c r="DA326">
        <v>-1</v>
      </c>
      <c r="DB326">
        <v>-1</v>
      </c>
      <c r="DC326">
        <v>-1</v>
      </c>
      <c r="DD326">
        <v>1.8333333333333335</v>
      </c>
      <c r="DE326">
        <v>-1</v>
      </c>
      <c r="DF326">
        <v>-1</v>
      </c>
      <c r="DG326">
        <v>-1</v>
      </c>
      <c r="DH326">
        <v>-1</v>
      </c>
      <c r="DI326">
        <v>0.16666666666666666</v>
      </c>
      <c r="DJ326">
        <v>-1</v>
      </c>
      <c r="DK326">
        <v>-1</v>
      </c>
      <c r="DL326">
        <v>0.83333333333333326</v>
      </c>
      <c r="DM326">
        <v>-1</v>
      </c>
      <c r="DN326">
        <v>-1</v>
      </c>
      <c r="DO326">
        <v>-1</v>
      </c>
      <c r="DP326">
        <v>-1</v>
      </c>
      <c r="DQ326">
        <v>0.16666666666666666</v>
      </c>
      <c r="DR326">
        <v>2.5</v>
      </c>
      <c r="DS326">
        <v>1.8333333333333335</v>
      </c>
      <c r="DT326">
        <v>1.1666666666666667</v>
      </c>
      <c r="DU326">
        <v>-1</v>
      </c>
      <c r="DV326">
        <v>-1</v>
      </c>
      <c r="DW326">
        <v>1.6666666666666667</v>
      </c>
      <c r="DX326">
        <v>-1</v>
      </c>
      <c r="DY326">
        <v>-1</v>
      </c>
      <c r="DZ326">
        <v>-1</v>
      </c>
      <c r="EA326">
        <v>1.8333333333333335</v>
      </c>
      <c r="EB326">
        <v>-1</v>
      </c>
      <c r="EC326">
        <v>1.6666666666666667</v>
      </c>
      <c r="ED326">
        <v>-1</v>
      </c>
      <c r="EE326">
        <v>-1</v>
      </c>
      <c r="EF326">
        <v>1.6666666666666667</v>
      </c>
      <c r="EG326">
        <v>-1</v>
      </c>
      <c r="EH326">
        <v>1.6666666666666667</v>
      </c>
      <c r="EI326">
        <v>0</v>
      </c>
      <c r="EJ326">
        <v>-1</v>
      </c>
      <c r="EK326">
        <v>-1</v>
      </c>
      <c r="EL326">
        <v>2</v>
      </c>
      <c r="EM326">
        <v>0.66666666666666663</v>
      </c>
      <c r="EN326">
        <v>-1</v>
      </c>
      <c r="EO326">
        <v>1.6666666666666667</v>
      </c>
      <c r="EP326">
        <v>2</v>
      </c>
      <c r="EQ326">
        <v>-1</v>
      </c>
      <c r="ER326">
        <v>-1</v>
      </c>
      <c r="ES326">
        <v>-1</v>
      </c>
      <c r="ET326">
        <v>-1</v>
      </c>
      <c r="EU326">
        <v>-1</v>
      </c>
      <c r="EV326">
        <v>-1</v>
      </c>
      <c r="EW326">
        <v>2</v>
      </c>
      <c r="EX326">
        <v>1.1666666666666667</v>
      </c>
      <c r="EY326">
        <v>2.9999999999999996</v>
      </c>
      <c r="EZ326">
        <v>1.6666666666666667</v>
      </c>
      <c r="FA326">
        <v>1.1666666666666667</v>
      </c>
      <c r="FB326">
        <v>-1</v>
      </c>
      <c r="FC326">
        <v>0.66666666666666663</v>
      </c>
      <c r="FD326">
        <v>-1</v>
      </c>
      <c r="FE326">
        <v>3.4999999999999996</v>
      </c>
      <c r="FF326">
        <v>3.4999999999999996</v>
      </c>
      <c r="FG326">
        <v>2.9999999999999996</v>
      </c>
      <c r="FH326">
        <v>2</v>
      </c>
      <c r="FI326">
        <v>-1</v>
      </c>
      <c r="FJ326">
        <v>1.1666666666666667</v>
      </c>
      <c r="FK326">
        <v>-1</v>
      </c>
      <c r="FL326">
        <v>-1</v>
      </c>
      <c r="FM326">
        <v>-1</v>
      </c>
      <c r="FN326">
        <v>1.5</v>
      </c>
      <c r="FO326">
        <v>2</v>
      </c>
      <c r="FP326">
        <v>2</v>
      </c>
      <c r="FQ326">
        <v>1.5</v>
      </c>
      <c r="FR326">
        <v>1.5</v>
      </c>
      <c r="FS326">
        <v>1.5</v>
      </c>
      <c r="FT326">
        <v>1.5</v>
      </c>
      <c r="FU326">
        <v>-1</v>
      </c>
      <c r="FV326">
        <v>-1</v>
      </c>
      <c r="FW326">
        <v>1.6666666666666667</v>
      </c>
      <c r="FX326">
        <v>1.6666666666666667</v>
      </c>
      <c r="FY326">
        <v>-1</v>
      </c>
      <c r="FZ326">
        <v>-1</v>
      </c>
      <c r="GA326">
        <v>1.6666666666666667</v>
      </c>
      <c r="GB326">
        <v>3.4999999999999996</v>
      </c>
      <c r="GC326">
        <v>1</v>
      </c>
      <c r="GD326">
        <v>-1</v>
      </c>
      <c r="GE326">
        <v>1</v>
      </c>
      <c r="GF326">
        <v>0.16666666666666666</v>
      </c>
      <c r="GG326">
        <v>-1</v>
      </c>
      <c r="GH326">
        <v>3.4999999999999996</v>
      </c>
      <c r="GI326">
        <v>-1</v>
      </c>
      <c r="GJ326">
        <v>3.4999999999999996</v>
      </c>
      <c r="GK326">
        <v>3.4999999999999996</v>
      </c>
      <c r="GL326">
        <v>1.1666666666666667</v>
      </c>
      <c r="GM326">
        <v>-1</v>
      </c>
      <c r="GN326">
        <v>2.5</v>
      </c>
      <c r="GO326">
        <v>1.1666666666666667</v>
      </c>
      <c r="GP326">
        <v>-1</v>
      </c>
      <c r="GQ326">
        <v>-1</v>
      </c>
      <c r="GR326">
        <v>-1</v>
      </c>
      <c r="GS326">
        <v>2.166666666666667</v>
      </c>
      <c r="GT326">
        <v>2.4999999999999996</v>
      </c>
      <c r="GU326">
        <v>3.4999999999999996</v>
      </c>
      <c r="GV326">
        <v>3.4999999999999996</v>
      </c>
      <c r="GW326">
        <v>3.4999999999999996</v>
      </c>
      <c r="GX326">
        <v>3.4999999999999996</v>
      </c>
      <c r="GY326">
        <v>3.4999999999999996</v>
      </c>
      <c r="GZ326">
        <v>2.5</v>
      </c>
      <c r="HA326">
        <v>3.4999999999999996</v>
      </c>
      <c r="HB326">
        <v>0</v>
      </c>
      <c r="HC326">
        <v>1.6666666666666667</v>
      </c>
      <c r="HD326">
        <v>3.4999999999999996</v>
      </c>
      <c r="HE326">
        <v>3.4999999999999996</v>
      </c>
      <c r="HF326">
        <v>2.9999999999999996</v>
      </c>
      <c r="HG326">
        <v>3.4999999999999996</v>
      </c>
      <c r="HH326">
        <v>3.4999999999999996</v>
      </c>
      <c r="HI326">
        <v>1</v>
      </c>
      <c r="HJ326">
        <v>1.1666666666666667</v>
      </c>
      <c r="HK326">
        <v>-1</v>
      </c>
      <c r="HL326">
        <v>-1</v>
      </c>
      <c r="HM326">
        <v>-1</v>
      </c>
      <c r="HN326">
        <v>-1</v>
      </c>
      <c r="HO326">
        <v>-1</v>
      </c>
      <c r="HP326">
        <v>-1</v>
      </c>
      <c r="HQ326">
        <v>-1</v>
      </c>
      <c r="HR326">
        <v>2.3333333333333335</v>
      </c>
      <c r="HS326">
        <v>-1</v>
      </c>
      <c r="HT326">
        <v>3.4999999999999996</v>
      </c>
      <c r="HU326">
        <v>2.5</v>
      </c>
      <c r="HV326">
        <v>3.4999999999999996</v>
      </c>
      <c r="HW326">
        <v>3.4999999999999996</v>
      </c>
      <c r="HX326">
        <v>3.4999999999999996</v>
      </c>
      <c r="HY326">
        <v>2.3333333333333335</v>
      </c>
      <c r="HZ326">
        <v>2.3333333333333335</v>
      </c>
      <c r="IA326">
        <v>1.3333333333333335</v>
      </c>
      <c r="IB326">
        <v>-1</v>
      </c>
      <c r="IC326">
        <v>-1</v>
      </c>
      <c r="ID326">
        <v>-1</v>
      </c>
      <c r="IE326">
        <v>2</v>
      </c>
      <c r="IF326">
        <v>-1</v>
      </c>
      <c r="IG326">
        <v>-1</v>
      </c>
      <c r="IH326">
        <v>-1</v>
      </c>
      <c r="II326">
        <v>1.6666666666666667</v>
      </c>
      <c r="IJ326">
        <v>-1</v>
      </c>
      <c r="IK326">
        <v>-1</v>
      </c>
      <c r="IL326">
        <v>1</v>
      </c>
      <c r="IM326">
        <v>3.4999999999999996</v>
      </c>
      <c r="IN326">
        <v>3.4999999999999996</v>
      </c>
      <c r="IO326">
        <v>1.6666666666666667</v>
      </c>
      <c r="IP326">
        <v>0</v>
      </c>
      <c r="IQ326">
        <v>3.4999999999999996</v>
      </c>
      <c r="IR326">
        <v>0</v>
      </c>
      <c r="IS326">
        <v>1.8333333333333335</v>
      </c>
      <c r="IT326">
        <v>1.6666666666666667</v>
      </c>
      <c r="IU326">
        <v>-1</v>
      </c>
      <c r="IV326">
        <v>2.9999999999999996</v>
      </c>
      <c r="IW326">
        <v>-1</v>
      </c>
      <c r="IX326">
        <v>-1</v>
      </c>
      <c r="IY326">
        <v>3.4999999999999996</v>
      </c>
      <c r="IZ326">
        <v>-1</v>
      </c>
      <c r="JA326">
        <v>-1</v>
      </c>
      <c r="JB326">
        <v>-1</v>
      </c>
      <c r="JC326">
        <v>-1</v>
      </c>
      <c r="JD326">
        <v>-1</v>
      </c>
      <c r="JE326">
        <v>-1</v>
      </c>
      <c r="JF326">
        <v>1.1666666666666667</v>
      </c>
      <c r="JG326">
        <v>-1</v>
      </c>
      <c r="JH326">
        <v>1.3333333333333335</v>
      </c>
      <c r="JI326">
        <v>-1</v>
      </c>
      <c r="JJ326">
        <v>-1</v>
      </c>
      <c r="JK326">
        <v>-1</v>
      </c>
      <c r="JL326">
        <v>-1</v>
      </c>
      <c r="JM326">
        <v>2.3333333333333335</v>
      </c>
      <c r="JN326">
        <v>-1</v>
      </c>
      <c r="JO326">
        <v>-1</v>
      </c>
      <c r="JP326">
        <v>1.5</v>
      </c>
      <c r="JQ326">
        <v>-1</v>
      </c>
      <c r="JR326">
        <v>3.1666666666666665</v>
      </c>
      <c r="JS326">
        <v>1.1666666666666667</v>
      </c>
      <c r="JT326">
        <v>3.4999999999999996</v>
      </c>
      <c r="JU326">
        <v>-1</v>
      </c>
      <c r="JV326">
        <v>2.166666666666667</v>
      </c>
      <c r="JW326">
        <v>-1</v>
      </c>
      <c r="JX326">
        <v>-1</v>
      </c>
      <c r="JY326">
        <v>-1</v>
      </c>
      <c r="JZ326">
        <v>1.8333333333333335</v>
      </c>
      <c r="KA326">
        <v>1.5</v>
      </c>
      <c r="KB326">
        <v>-1</v>
      </c>
      <c r="KC326">
        <v>-1</v>
      </c>
      <c r="KD326">
        <v>-1</v>
      </c>
      <c r="KE326">
        <v>-1</v>
      </c>
      <c r="KF326">
        <v>-1</v>
      </c>
      <c r="KG326">
        <v>-1</v>
      </c>
      <c r="KH326">
        <v>-1</v>
      </c>
      <c r="KI326">
        <v>-1</v>
      </c>
      <c r="KJ326">
        <v>-1</v>
      </c>
      <c r="KK326">
        <v>-1</v>
      </c>
      <c r="KL326">
        <v>-1</v>
      </c>
      <c r="KM326">
        <v>-1</v>
      </c>
      <c r="KN326">
        <v>-1</v>
      </c>
      <c r="KO326">
        <v>-1</v>
      </c>
      <c r="KP326">
        <v>3.4999999999999996</v>
      </c>
      <c r="KQ326">
        <v>1.5</v>
      </c>
      <c r="KR326">
        <v>1</v>
      </c>
      <c r="KS326">
        <v>-1</v>
      </c>
      <c r="KT326">
        <v>-1</v>
      </c>
      <c r="KU326">
        <v>3.4999999999999996</v>
      </c>
      <c r="KV326">
        <v>3.4999999999999996</v>
      </c>
      <c r="KW326">
        <v>-1</v>
      </c>
      <c r="KX326">
        <v>2.4999999999999996</v>
      </c>
      <c r="KY326">
        <v>3.4999999999999996</v>
      </c>
      <c r="KZ326">
        <v>1.6666666666666667</v>
      </c>
      <c r="LA326">
        <v>3.4999999999999996</v>
      </c>
      <c r="LB326">
        <v>-1</v>
      </c>
      <c r="LC326">
        <v>0.16666666666666666</v>
      </c>
      <c r="LD326">
        <v>0.16666666666666666</v>
      </c>
      <c r="LE326">
        <v>2.6666666666666665</v>
      </c>
      <c r="LF326">
        <v>1.6666666666666667</v>
      </c>
      <c r="LG326">
        <v>-1</v>
      </c>
      <c r="LH326">
        <v>3.4999999999999996</v>
      </c>
      <c r="LI326">
        <v>3.4999999999999996</v>
      </c>
      <c r="LJ326">
        <v>0.5</v>
      </c>
      <c r="LK326">
        <v>-1</v>
      </c>
      <c r="LL326">
        <v>2.4999999999999996</v>
      </c>
      <c r="LM326">
        <v>3.4999999999999996</v>
      </c>
      <c r="LN326">
        <v>0</v>
      </c>
      <c r="LO326">
        <v>0</v>
      </c>
      <c r="LP326">
        <v>1</v>
      </c>
      <c r="LQ326">
        <v>2.1666666666666665</v>
      </c>
      <c r="LR326">
        <v>1.1666666666666667</v>
      </c>
      <c r="LS326">
        <v>0</v>
      </c>
      <c r="LT326">
        <v>-1</v>
      </c>
    </row>
    <row r="327" spans="1:334" x14ac:dyDescent="0.35">
      <c r="A327" t="s">
        <v>1144</v>
      </c>
      <c r="B327">
        <v>2</v>
      </c>
      <c r="C327">
        <v>2.5</v>
      </c>
      <c r="D327">
        <v>3.4999999999999996</v>
      </c>
      <c r="E327">
        <v>-1</v>
      </c>
      <c r="F327">
        <v>-1</v>
      </c>
      <c r="G327">
        <v>-1</v>
      </c>
      <c r="H327">
        <v>-1</v>
      </c>
      <c r="I327">
        <v>3.4999999999999996</v>
      </c>
      <c r="J327">
        <v>-1</v>
      </c>
      <c r="K327">
        <v>-1</v>
      </c>
      <c r="L327">
        <v>3.4999999999999996</v>
      </c>
      <c r="M327">
        <v>2.5</v>
      </c>
      <c r="N327">
        <v>0.16666666666666666</v>
      </c>
      <c r="O327">
        <v>3.4999999999999996</v>
      </c>
      <c r="P327">
        <v>3.4999999999999996</v>
      </c>
      <c r="Q327">
        <v>-1</v>
      </c>
      <c r="R327">
        <v>-1</v>
      </c>
      <c r="S327">
        <v>3.4999999999999996</v>
      </c>
      <c r="T327">
        <v>3.4999999999999996</v>
      </c>
      <c r="U327">
        <v>3.4999999999999996</v>
      </c>
      <c r="V327">
        <v>2</v>
      </c>
      <c r="W327">
        <v>2</v>
      </c>
      <c r="X327">
        <v>-1</v>
      </c>
      <c r="Y327">
        <v>3.4999999999999996</v>
      </c>
      <c r="Z327">
        <v>3.4999999999999996</v>
      </c>
      <c r="AA327">
        <v>3.4999999999999996</v>
      </c>
      <c r="AB327">
        <v>2</v>
      </c>
      <c r="AC327">
        <v>2</v>
      </c>
      <c r="AD327">
        <v>2</v>
      </c>
      <c r="AE327">
        <v>-1</v>
      </c>
      <c r="AF327">
        <v>-1</v>
      </c>
      <c r="AG327">
        <v>-1</v>
      </c>
      <c r="AH327">
        <v>-1</v>
      </c>
      <c r="AI327">
        <v>-1</v>
      </c>
      <c r="AJ327">
        <v>-1</v>
      </c>
      <c r="AK327">
        <v>-1</v>
      </c>
      <c r="AL327">
        <v>-1</v>
      </c>
      <c r="AM327">
        <v>-1</v>
      </c>
      <c r="AN327">
        <v>2.9999999999999996</v>
      </c>
      <c r="AO327">
        <v>-1</v>
      </c>
      <c r="AP327">
        <v>-1</v>
      </c>
      <c r="AQ327">
        <v>-1</v>
      </c>
      <c r="AR327">
        <v>-1</v>
      </c>
      <c r="AS327">
        <v>-1</v>
      </c>
      <c r="AT327">
        <v>-1</v>
      </c>
      <c r="AU327">
        <v>-1</v>
      </c>
      <c r="AV327">
        <v>-1</v>
      </c>
      <c r="AW327">
        <v>-1</v>
      </c>
      <c r="AX327">
        <v>-1</v>
      </c>
      <c r="AY327">
        <v>-1</v>
      </c>
      <c r="AZ327">
        <v>-1</v>
      </c>
      <c r="BA327">
        <v>-1</v>
      </c>
      <c r="BB327">
        <v>-1</v>
      </c>
      <c r="BC327">
        <v>-1</v>
      </c>
      <c r="BD327">
        <v>1</v>
      </c>
      <c r="BE327">
        <v>2</v>
      </c>
      <c r="BF327">
        <v>-1</v>
      </c>
      <c r="BG327">
        <v>2</v>
      </c>
      <c r="BH327">
        <v>2</v>
      </c>
      <c r="BI327">
        <v>-1</v>
      </c>
      <c r="BJ327">
        <v>2.9999999999999996</v>
      </c>
      <c r="BK327">
        <v>-1</v>
      </c>
      <c r="BL327">
        <v>-1</v>
      </c>
      <c r="BM327">
        <v>-1</v>
      </c>
      <c r="BN327">
        <v>-1</v>
      </c>
      <c r="BO327">
        <v>-1</v>
      </c>
      <c r="BP327">
        <v>-1</v>
      </c>
      <c r="BQ327">
        <v>-1</v>
      </c>
      <c r="BR327">
        <v>1.5</v>
      </c>
      <c r="BS327">
        <v>-1</v>
      </c>
      <c r="BT327">
        <v>2.5</v>
      </c>
      <c r="BU327">
        <v>-1</v>
      </c>
      <c r="BV327">
        <v>0.5</v>
      </c>
      <c r="BW327">
        <v>-1</v>
      </c>
      <c r="BX327">
        <v>-1</v>
      </c>
      <c r="BY327">
        <v>-1</v>
      </c>
      <c r="BZ327">
        <v>-1</v>
      </c>
      <c r="CA327">
        <v>-1</v>
      </c>
      <c r="CB327">
        <v>2</v>
      </c>
      <c r="CC327">
        <v>-1</v>
      </c>
      <c r="CD327">
        <v>1.3333333333333335</v>
      </c>
      <c r="CE327">
        <v>-1</v>
      </c>
      <c r="CF327">
        <v>2.5</v>
      </c>
      <c r="CG327">
        <v>-1</v>
      </c>
      <c r="CH327">
        <v>-1</v>
      </c>
      <c r="CI327">
        <v>-1</v>
      </c>
      <c r="CJ327">
        <v>-1</v>
      </c>
      <c r="CK327">
        <v>-1</v>
      </c>
      <c r="CL327">
        <v>1.5</v>
      </c>
      <c r="CM327">
        <v>-1</v>
      </c>
      <c r="CN327">
        <v>-1</v>
      </c>
      <c r="CO327">
        <v>1</v>
      </c>
      <c r="CP327">
        <v>-1</v>
      </c>
      <c r="CQ327">
        <v>-1</v>
      </c>
      <c r="CR327">
        <v>2.5</v>
      </c>
      <c r="CS327">
        <v>-1</v>
      </c>
      <c r="CT327">
        <v>-1</v>
      </c>
      <c r="CU327">
        <v>2.9999999999999996</v>
      </c>
      <c r="CV327">
        <v>-1</v>
      </c>
      <c r="CW327">
        <v>-1</v>
      </c>
      <c r="CX327">
        <v>-1</v>
      </c>
      <c r="CY327">
        <v>-1</v>
      </c>
      <c r="CZ327">
        <v>-1</v>
      </c>
      <c r="DA327">
        <v>-1</v>
      </c>
      <c r="DB327">
        <v>-1</v>
      </c>
      <c r="DC327">
        <v>-1</v>
      </c>
      <c r="DD327">
        <v>2</v>
      </c>
      <c r="DE327">
        <v>-1</v>
      </c>
      <c r="DF327">
        <v>-1</v>
      </c>
      <c r="DG327">
        <v>-1</v>
      </c>
      <c r="DH327">
        <v>-1</v>
      </c>
      <c r="DI327">
        <v>0.5</v>
      </c>
      <c r="DJ327">
        <v>-1</v>
      </c>
      <c r="DK327">
        <v>-1</v>
      </c>
      <c r="DL327">
        <v>1</v>
      </c>
      <c r="DM327">
        <v>-1</v>
      </c>
      <c r="DN327">
        <v>-1</v>
      </c>
      <c r="DO327">
        <v>-1</v>
      </c>
      <c r="DP327">
        <v>-1</v>
      </c>
      <c r="DQ327">
        <v>0.33333333333333331</v>
      </c>
      <c r="DR327">
        <v>2.5</v>
      </c>
      <c r="DS327">
        <v>2</v>
      </c>
      <c r="DT327">
        <v>1.5</v>
      </c>
      <c r="DU327">
        <v>-1</v>
      </c>
      <c r="DV327">
        <v>-1</v>
      </c>
      <c r="DW327">
        <v>2</v>
      </c>
      <c r="DX327">
        <v>-1</v>
      </c>
      <c r="DY327">
        <v>-1</v>
      </c>
      <c r="DZ327">
        <v>-1</v>
      </c>
      <c r="EA327">
        <v>2</v>
      </c>
      <c r="EB327">
        <v>-1</v>
      </c>
      <c r="EC327">
        <v>2</v>
      </c>
      <c r="ED327">
        <v>-1</v>
      </c>
      <c r="EE327">
        <v>-1</v>
      </c>
      <c r="EF327">
        <v>2</v>
      </c>
      <c r="EG327">
        <v>-1</v>
      </c>
      <c r="EH327">
        <v>2</v>
      </c>
      <c r="EI327">
        <v>0</v>
      </c>
      <c r="EJ327">
        <v>-1</v>
      </c>
      <c r="EK327">
        <v>-1</v>
      </c>
      <c r="EL327">
        <v>2.1666666666666665</v>
      </c>
      <c r="EM327">
        <v>0.83333333333333326</v>
      </c>
      <c r="EN327">
        <v>-1</v>
      </c>
      <c r="EO327">
        <v>2</v>
      </c>
      <c r="EP327">
        <v>2</v>
      </c>
      <c r="EQ327">
        <v>-1</v>
      </c>
      <c r="ER327">
        <v>-1</v>
      </c>
      <c r="ES327">
        <v>-1</v>
      </c>
      <c r="ET327">
        <v>-1</v>
      </c>
      <c r="EU327">
        <v>-1</v>
      </c>
      <c r="EV327">
        <v>-1</v>
      </c>
      <c r="EW327">
        <v>2</v>
      </c>
      <c r="EX327">
        <v>1.3333333333333335</v>
      </c>
      <c r="EY327">
        <v>2.9999999999999996</v>
      </c>
      <c r="EZ327">
        <v>2</v>
      </c>
      <c r="FA327">
        <v>1.3333333333333335</v>
      </c>
      <c r="FB327">
        <v>-1</v>
      </c>
      <c r="FC327">
        <v>0.83333333333333326</v>
      </c>
      <c r="FD327">
        <v>-1</v>
      </c>
      <c r="FE327">
        <v>3.4999999999999996</v>
      </c>
      <c r="FF327">
        <v>3.4999999999999996</v>
      </c>
      <c r="FG327">
        <v>2.9999999999999996</v>
      </c>
      <c r="FH327">
        <v>2.1666666666666665</v>
      </c>
      <c r="FI327">
        <v>-1</v>
      </c>
      <c r="FJ327">
        <v>1.3333333333333335</v>
      </c>
      <c r="FK327">
        <v>-1</v>
      </c>
      <c r="FL327">
        <v>-1</v>
      </c>
      <c r="FM327">
        <v>-1</v>
      </c>
      <c r="FN327">
        <v>1.5</v>
      </c>
      <c r="FO327">
        <v>2.1666666666666665</v>
      </c>
      <c r="FP327">
        <v>2.1666666666666665</v>
      </c>
      <c r="FQ327">
        <v>1.5</v>
      </c>
      <c r="FR327">
        <v>1.5</v>
      </c>
      <c r="FS327">
        <v>1.5</v>
      </c>
      <c r="FT327">
        <v>1.5</v>
      </c>
      <c r="FU327">
        <v>-1</v>
      </c>
      <c r="FV327">
        <v>-1</v>
      </c>
      <c r="FW327">
        <v>2</v>
      </c>
      <c r="FX327">
        <v>2</v>
      </c>
      <c r="FY327">
        <v>-1</v>
      </c>
      <c r="FZ327">
        <v>-1</v>
      </c>
      <c r="GA327">
        <v>2</v>
      </c>
      <c r="GB327">
        <v>3.4999999999999996</v>
      </c>
      <c r="GC327">
        <v>1</v>
      </c>
      <c r="GD327">
        <v>-1</v>
      </c>
      <c r="GE327">
        <v>1</v>
      </c>
      <c r="GF327">
        <v>0.5</v>
      </c>
      <c r="GG327">
        <v>-1</v>
      </c>
      <c r="GH327">
        <v>3.4999999999999996</v>
      </c>
      <c r="GI327">
        <v>-1</v>
      </c>
      <c r="GJ327">
        <v>3.4999999999999996</v>
      </c>
      <c r="GK327">
        <v>3.4999999999999996</v>
      </c>
      <c r="GL327">
        <v>1.5000000000000002</v>
      </c>
      <c r="GM327">
        <v>-1</v>
      </c>
      <c r="GN327">
        <v>2.5</v>
      </c>
      <c r="GO327">
        <v>1.5</v>
      </c>
      <c r="GP327">
        <v>-1</v>
      </c>
      <c r="GQ327">
        <v>-1</v>
      </c>
      <c r="GR327">
        <v>-1</v>
      </c>
      <c r="GS327">
        <v>2.5</v>
      </c>
      <c r="GT327">
        <v>2.4999999999999996</v>
      </c>
      <c r="GU327">
        <v>3.4999999999999996</v>
      </c>
      <c r="GV327">
        <v>3.4999999999999996</v>
      </c>
      <c r="GW327">
        <v>3.4999999999999996</v>
      </c>
      <c r="GX327">
        <v>3.4999999999999996</v>
      </c>
      <c r="GY327">
        <v>3.4999999999999996</v>
      </c>
      <c r="GZ327">
        <v>2.5</v>
      </c>
      <c r="HA327">
        <v>3.4999999999999996</v>
      </c>
      <c r="HB327">
        <v>0</v>
      </c>
      <c r="HC327">
        <v>2</v>
      </c>
      <c r="HD327">
        <v>3.4999999999999996</v>
      </c>
      <c r="HE327">
        <v>3.4999999999999996</v>
      </c>
      <c r="HF327">
        <v>2.9999999999999996</v>
      </c>
      <c r="HG327">
        <v>3.4999999999999996</v>
      </c>
      <c r="HH327">
        <v>3.4999999999999996</v>
      </c>
      <c r="HI327">
        <v>1</v>
      </c>
      <c r="HJ327">
        <v>1.5000000000000002</v>
      </c>
      <c r="HK327">
        <v>-1</v>
      </c>
      <c r="HL327">
        <v>-1</v>
      </c>
      <c r="HM327">
        <v>-1</v>
      </c>
      <c r="HN327">
        <v>-1</v>
      </c>
      <c r="HO327">
        <v>-1</v>
      </c>
      <c r="HP327">
        <v>-1</v>
      </c>
      <c r="HQ327">
        <v>-1</v>
      </c>
      <c r="HR327">
        <v>2.5</v>
      </c>
      <c r="HS327">
        <v>-1</v>
      </c>
      <c r="HT327">
        <v>3.4999999999999996</v>
      </c>
      <c r="HU327">
        <v>2.5</v>
      </c>
      <c r="HV327">
        <v>3.4999999999999996</v>
      </c>
      <c r="HW327">
        <v>3.4999999999999996</v>
      </c>
      <c r="HX327">
        <v>3.4999999999999996</v>
      </c>
      <c r="HY327">
        <v>2.5</v>
      </c>
      <c r="HZ327">
        <v>2.5</v>
      </c>
      <c r="IA327">
        <v>1.5000000000000002</v>
      </c>
      <c r="IB327">
        <v>-1</v>
      </c>
      <c r="IC327">
        <v>-1</v>
      </c>
      <c r="ID327">
        <v>-1</v>
      </c>
      <c r="IE327">
        <v>2</v>
      </c>
      <c r="IF327">
        <v>-1</v>
      </c>
      <c r="IG327">
        <v>-1</v>
      </c>
      <c r="IH327">
        <v>-1</v>
      </c>
      <c r="II327">
        <v>2</v>
      </c>
      <c r="IJ327">
        <v>-1</v>
      </c>
      <c r="IK327">
        <v>-1</v>
      </c>
      <c r="IL327">
        <v>1.1666666666666667</v>
      </c>
      <c r="IM327">
        <v>3.4999999999999996</v>
      </c>
      <c r="IN327">
        <v>3.4999999999999996</v>
      </c>
      <c r="IO327">
        <v>2</v>
      </c>
      <c r="IP327">
        <v>0</v>
      </c>
      <c r="IQ327">
        <v>3.4999999999999996</v>
      </c>
      <c r="IR327">
        <v>0</v>
      </c>
      <c r="IS327">
        <v>2</v>
      </c>
      <c r="IT327">
        <v>2</v>
      </c>
      <c r="IU327">
        <v>-1</v>
      </c>
      <c r="IV327">
        <v>2.9999999999999996</v>
      </c>
      <c r="IW327">
        <v>-1</v>
      </c>
      <c r="IX327">
        <v>-1</v>
      </c>
      <c r="IY327">
        <v>3.4999999999999996</v>
      </c>
      <c r="IZ327">
        <v>-1</v>
      </c>
      <c r="JA327">
        <v>-1</v>
      </c>
      <c r="JB327">
        <v>-1</v>
      </c>
      <c r="JC327">
        <v>-1</v>
      </c>
      <c r="JD327">
        <v>-1</v>
      </c>
      <c r="JE327">
        <v>-1</v>
      </c>
      <c r="JF327">
        <v>1.5000000000000002</v>
      </c>
      <c r="JG327">
        <v>-1</v>
      </c>
      <c r="JH327">
        <v>1.5000000000000002</v>
      </c>
      <c r="JI327">
        <v>-1</v>
      </c>
      <c r="JJ327">
        <v>-1</v>
      </c>
      <c r="JK327">
        <v>-1</v>
      </c>
      <c r="JL327">
        <v>-1</v>
      </c>
      <c r="JM327">
        <v>2.5</v>
      </c>
      <c r="JN327">
        <v>-1</v>
      </c>
      <c r="JO327">
        <v>-1</v>
      </c>
      <c r="JP327">
        <v>1.5</v>
      </c>
      <c r="JQ327">
        <v>-1</v>
      </c>
      <c r="JR327">
        <v>3.4999999999999996</v>
      </c>
      <c r="JS327">
        <v>1.5000000000000002</v>
      </c>
      <c r="JT327">
        <v>3.4999999999999996</v>
      </c>
      <c r="JU327">
        <v>-1</v>
      </c>
      <c r="JV327">
        <v>2.5</v>
      </c>
      <c r="JW327">
        <v>-1</v>
      </c>
      <c r="JX327">
        <v>-1</v>
      </c>
      <c r="JY327">
        <v>-1</v>
      </c>
      <c r="JZ327">
        <v>2</v>
      </c>
      <c r="KA327">
        <v>1.5</v>
      </c>
      <c r="KB327">
        <v>-1</v>
      </c>
      <c r="KC327">
        <v>-1</v>
      </c>
      <c r="KD327">
        <v>-1</v>
      </c>
      <c r="KE327">
        <v>-1</v>
      </c>
      <c r="KF327">
        <v>-1</v>
      </c>
      <c r="KG327">
        <v>-1</v>
      </c>
      <c r="KH327">
        <v>-1</v>
      </c>
      <c r="KI327">
        <v>-1</v>
      </c>
      <c r="KJ327">
        <v>-1</v>
      </c>
      <c r="KK327">
        <v>-1</v>
      </c>
      <c r="KL327">
        <v>-1</v>
      </c>
      <c r="KM327">
        <v>-1</v>
      </c>
      <c r="KN327">
        <v>-1</v>
      </c>
      <c r="KO327">
        <v>-1</v>
      </c>
      <c r="KP327">
        <v>3.4999999999999996</v>
      </c>
      <c r="KQ327">
        <v>1.5</v>
      </c>
      <c r="KR327">
        <v>1</v>
      </c>
      <c r="KS327">
        <v>-1</v>
      </c>
      <c r="KT327">
        <v>-1</v>
      </c>
      <c r="KU327">
        <v>3.4999999999999996</v>
      </c>
      <c r="KV327">
        <v>3.4999999999999996</v>
      </c>
      <c r="KW327">
        <v>-1</v>
      </c>
      <c r="KX327">
        <v>2.4999999999999996</v>
      </c>
      <c r="KY327">
        <v>3.4999999999999996</v>
      </c>
      <c r="KZ327">
        <v>2</v>
      </c>
      <c r="LA327">
        <v>3.4999999999999996</v>
      </c>
      <c r="LB327">
        <v>-1</v>
      </c>
      <c r="LC327">
        <v>0.5</v>
      </c>
      <c r="LD327">
        <v>0.5</v>
      </c>
      <c r="LE327">
        <v>2.9999999999999996</v>
      </c>
      <c r="LF327">
        <v>2</v>
      </c>
      <c r="LG327">
        <v>-1</v>
      </c>
      <c r="LH327">
        <v>3.4999999999999996</v>
      </c>
      <c r="LI327">
        <v>3.4999999999999996</v>
      </c>
      <c r="LJ327">
        <v>0.83333333333333326</v>
      </c>
      <c r="LK327">
        <v>-1</v>
      </c>
      <c r="LL327">
        <v>2.4999999999999996</v>
      </c>
      <c r="LM327">
        <v>3.4999999999999996</v>
      </c>
      <c r="LN327">
        <v>0.33333333333333331</v>
      </c>
      <c r="LO327">
        <v>0</v>
      </c>
      <c r="LP327">
        <v>1.3333333333333335</v>
      </c>
      <c r="LQ327">
        <v>2.4999999999999996</v>
      </c>
      <c r="LR327">
        <v>1.5</v>
      </c>
      <c r="LS327">
        <v>0</v>
      </c>
      <c r="LT327">
        <v>-1</v>
      </c>
    </row>
    <row r="328" spans="1:334" x14ac:dyDescent="0.35">
      <c r="A328" t="s">
        <v>1145</v>
      </c>
      <c r="B328">
        <v>1</v>
      </c>
      <c r="C328">
        <v>1.3333333333333333</v>
      </c>
      <c r="D328">
        <v>2.5</v>
      </c>
      <c r="E328">
        <v>-1</v>
      </c>
      <c r="F328">
        <v>-1</v>
      </c>
      <c r="G328">
        <v>-1</v>
      </c>
      <c r="H328">
        <v>-1</v>
      </c>
      <c r="I328">
        <v>2.5</v>
      </c>
      <c r="J328">
        <v>-1</v>
      </c>
      <c r="K328">
        <v>-1</v>
      </c>
      <c r="L328">
        <v>2.166666666666667</v>
      </c>
      <c r="M328">
        <v>1.3333333333333333</v>
      </c>
      <c r="N328">
        <v>-1</v>
      </c>
      <c r="O328">
        <v>2.166666666666667</v>
      </c>
      <c r="P328">
        <v>2.5</v>
      </c>
      <c r="Q328">
        <v>-1</v>
      </c>
      <c r="R328">
        <v>-1</v>
      </c>
      <c r="S328">
        <v>2.5</v>
      </c>
      <c r="T328">
        <v>2.5</v>
      </c>
      <c r="U328">
        <v>2.5</v>
      </c>
      <c r="V328">
        <v>0.66666666666666663</v>
      </c>
      <c r="W328">
        <v>0.66666666666666663</v>
      </c>
      <c r="X328">
        <v>-1</v>
      </c>
      <c r="Y328">
        <v>2.5</v>
      </c>
      <c r="Z328">
        <v>2.5</v>
      </c>
      <c r="AA328">
        <v>2.5</v>
      </c>
      <c r="AB328">
        <v>0.83333333333333326</v>
      </c>
      <c r="AC328">
        <v>0.83333333333333326</v>
      </c>
      <c r="AD328">
        <v>-1</v>
      </c>
      <c r="AE328">
        <v>-1</v>
      </c>
      <c r="AF328">
        <v>-1</v>
      </c>
      <c r="AG328">
        <v>-1</v>
      </c>
      <c r="AH328">
        <v>-1</v>
      </c>
      <c r="AI328">
        <v>-1</v>
      </c>
      <c r="AJ328">
        <v>-1</v>
      </c>
      <c r="AK328">
        <v>-1</v>
      </c>
      <c r="AL328">
        <v>-1</v>
      </c>
      <c r="AM328">
        <v>-1</v>
      </c>
      <c r="AN328">
        <v>1.6666666666666667</v>
      </c>
      <c r="AO328">
        <v>-1</v>
      </c>
      <c r="AP328">
        <v>-1</v>
      </c>
      <c r="AQ328">
        <v>-1</v>
      </c>
      <c r="AR328">
        <v>-1</v>
      </c>
      <c r="AS328">
        <v>-1</v>
      </c>
      <c r="AT328">
        <v>-1</v>
      </c>
      <c r="AU328">
        <v>-1</v>
      </c>
      <c r="AV328">
        <v>-1</v>
      </c>
      <c r="AW328">
        <v>-1</v>
      </c>
      <c r="AX328">
        <v>-1</v>
      </c>
      <c r="AY328">
        <v>-1</v>
      </c>
      <c r="AZ328">
        <v>-1</v>
      </c>
      <c r="BA328">
        <v>-1</v>
      </c>
      <c r="BB328">
        <v>-1</v>
      </c>
      <c r="BC328">
        <v>-1</v>
      </c>
      <c r="BD328">
        <v>-1</v>
      </c>
      <c r="BE328">
        <v>-1</v>
      </c>
      <c r="BF328">
        <v>-1</v>
      </c>
      <c r="BG328">
        <v>-1</v>
      </c>
      <c r="BH328">
        <v>-1</v>
      </c>
      <c r="BI328">
        <v>-1</v>
      </c>
      <c r="BJ328">
        <v>2</v>
      </c>
      <c r="BK328">
        <v>-1</v>
      </c>
      <c r="BL328">
        <v>-1</v>
      </c>
      <c r="BM328">
        <v>-1</v>
      </c>
      <c r="BN328">
        <v>-1</v>
      </c>
      <c r="BO328">
        <v>-1</v>
      </c>
      <c r="BP328">
        <v>-1</v>
      </c>
      <c r="BQ328">
        <v>-1</v>
      </c>
      <c r="BR328">
        <v>-1</v>
      </c>
      <c r="BS328">
        <v>-1</v>
      </c>
      <c r="BT328">
        <v>1.1666666666666667</v>
      </c>
      <c r="BU328">
        <v>-1</v>
      </c>
      <c r="BV328">
        <v>-1</v>
      </c>
      <c r="BW328">
        <v>-1</v>
      </c>
      <c r="BX328">
        <v>-1</v>
      </c>
      <c r="BY328">
        <v>-1</v>
      </c>
      <c r="BZ328">
        <v>-1</v>
      </c>
      <c r="CA328">
        <v>-1</v>
      </c>
      <c r="CB328">
        <v>-1</v>
      </c>
      <c r="CC328">
        <v>-1</v>
      </c>
      <c r="CD328">
        <v>-1</v>
      </c>
      <c r="CE328">
        <v>-1</v>
      </c>
      <c r="CF328">
        <v>1.1666666666666667</v>
      </c>
      <c r="CG328">
        <v>-1</v>
      </c>
      <c r="CH328">
        <v>-1</v>
      </c>
      <c r="CI328">
        <v>-1</v>
      </c>
      <c r="CJ328">
        <v>-1</v>
      </c>
      <c r="CK328">
        <v>-1</v>
      </c>
      <c r="CL328">
        <v>-1</v>
      </c>
      <c r="CM328">
        <v>-1</v>
      </c>
      <c r="CN328">
        <v>-1</v>
      </c>
      <c r="CO328">
        <v>-1</v>
      </c>
      <c r="CP328">
        <v>-1</v>
      </c>
      <c r="CQ328">
        <v>-1</v>
      </c>
      <c r="CR328">
        <v>-1</v>
      </c>
      <c r="CS328">
        <v>-1</v>
      </c>
      <c r="CT328">
        <v>-1</v>
      </c>
      <c r="CU328">
        <v>2</v>
      </c>
      <c r="CV328">
        <v>-1</v>
      </c>
      <c r="CW328">
        <v>-1</v>
      </c>
      <c r="CX328">
        <v>-1</v>
      </c>
      <c r="CY328">
        <v>-1</v>
      </c>
      <c r="CZ328">
        <v>-1</v>
      </c>
      <c r="DA328">
        <v>-1</v>
      </c>
      <c r="DB328">
        <v>-1</v>
      </c>
      <c r="DC328">
        <v>-1</v>
      </c>
      <c r="DD328">
        <v>-1</v>
      </c>
      <c r="DE328">
        <v>-1</v>
      </c>
      <c r="DF328">
        <v>-1</v>
      </c>
      <c r="DG328">
        <v>-1</v>
      </c>
      <c r="DH328">
        <v>-1</v>
      </c>
      <c r="DI328">
        <v>-1</v>
      </c>
      <c r="DJ328">
        <v>-1</v>
      </c>
      <c r="DK328">
        <v>-1</v>
      </c>
      <c r="DL328">
        <v>-1</v>
      </c>
      <c r="DM328">
        <v>-1</v>
      </c>
      <c r="DN328">
        <v>-1</v>
      </c>
      <c r="DO328">
        <v>-1</v>
      </c>
      <c r="DP328">
        <v>-1</v>
      </c>
      <c r="DQ328">
        <v>-1</v>
      </c>
      <c r="DR328">
        <v>1.5</v>
      </c>
      <c r="DS328">
        <v>0.83333333333333326</v>
      </c>
      <c r="DT328">
        <v>-1</v>
      </c>
      <c r="DU328">
        <v>-1</v>
      </c>
      <c r="DV328">
        <v>-1</v>
      </c>
      <c r="DW328">
        <v>-1</v>
      </c>
      <c r="DX328">
        <v>-1</v>
      </c>
      <c r="DY328">
        <v>-1</v>
      </c>
      <c r="DZ328">
        <v>-1</v>
      </c>
      <c r="EA328">
        <v>-1</v>
      </c>
      <c r="EB328">
        <v>-1</v>
      </c>
      <c r="EC328">
        <v>-1</v>
      </c>
      <c r="ED328">
        <v>-1</v>
      </c>
      <c r="EE328">
        <v>-1</v>
      </c>
      <c r="EF328">
        <v>-1</v>
      </c>
      <c r="EG328">
        <v>-1</v>
      </c>
      <c r="EH328">
        <v>-1</v>
      </c>
      <c r="EI328">
        <v>-1</v>
      </c>
      <c r="EJ328">
        <v>-1</v>
      </c>
      <c r="EK328">
        <v>-1</v>
      </c>
      <c r="EL328">
        <v>2</v>
      </c>
      <c r="EM328">
        <v>-1</v>
      </c>
      <c r="EN328">
        <v>-1</v>
      </c>
      <c r="EO328">
        <v>-1</v>
      </c>
      <c r="EP328">
        <v>-1</v>
      </c>
      <c r="EQ328">
        <v>-1</v>
      </c>
      <c r="ER328">
        <v>-1</v>
      </c>
      <c r="ES328">
        <v>-1</v>
      </c>
      <c r="ET328">
        <v>-1</v>
      </c>
      <c r="EU328">
        <v>-1</v>
      </c>
      <c r="EV328">
        <v>-1</v>
      </c>
      <c r="EW328">
        <v>-1</v>
      </c>
      <c r="EX328">
        <v>-1</v>
      </c>
      <c r="EY328">
        <v>2</v>
      </c>
      <c r="EZ328">
        <v>-1</v>
      </c>
      <c r="FA328">
        <v>-1</v>
      </c>
      <c r="FB328">
        <v>-1</v>
      </c>
      <c r="FC328">
        <v>-1</v>
      </c>
      <c r="FD328">
        <v>-1</v>
      </c>
      <c r="FE328">
        <v>2.5</v>
      </c>
      <c r="FF328">
        <v>2.5</v>
      </c>
      <c r="FG328">
        <v>2</v>
      </c>
      <c r="FH328">
        <v>2</v>
      </c>
      <c r="FI328">
        <v>-1</v>
      </c>
      <c r="FJ328">
        <v>-1</v>
      </c>
      <c r="FK328">
        <v>-1</v>
      </c>
      <c r="FL328">
        <v>-1</v>
      </c>
      <c r="FM328">
        <v>-1</v>
      </c>
      <c r="FN328">
        <v>0.5</v>
      </c>
      <c r="FO328">
        <v>2</v>
      </c>
      <c r="FP328">
        <v>2</v>
      </c>
      <c r="FQ328">
        <v>0.5</v>
      </c>
      <c r="FR328">
        <v>0.5</v>
      </c>
      <c r="FS328">
        <v>0.5</v>
      </c>
      <c r="FT328">
        <v>0.5</v>
      </c>
      <c r="FU328">
        <v>-1</v>
      </c>
      <c r="FV328">
        <v>-1</v>
      </c>
      <c r="FW328">
        <v>-1</v>
      </c>
      <c r="FX328">
        <v>-1</v>
      </c>
      <c r="FY328">
        <v>-1</v>
      </c>
      <c r="FZ328">
        <v>-1</v>
      </c>
      <c r="GA328">
        <v>-1</v>
      </c>
      <c r="GB328">
        <v>2.5</v>
      </c>
      <c r="GC328">
        <v>-1</v>
      </c>
      <c r="GD328">
        <v>-1</v>
      </c>
      <c r="GE328">
        <v>-1</v>
      </c>
      <c r="GF328">
        <v>-1</v>
      </c>
      <c r="GG328">
        <v>-1</v>
      </c>
      <c r="GH328">
        <v>2.5</v>
      </c>
      <c r="GI328">
        <v>-1</v>
      </c>
      <c r="GJ328">
        <v>2.5</v>
      </c>
      <c r="GK328">
        <v>2.5</v>
      </c>
      <c r="GL328">
        <v>-1</v>
      </c>
      <c r="GM328">
        <v>-1</v>
      </c>
      <c r="GN328">
        <v>-1</v>
      </c>
      <c r="GO328">
        <v>-1</v>
      </c>
      <c r="GP328">
        <v>-1</v>
      </c>
      <c r="GQ328">
        <v>-1</v>
      </c>
      <c r="GR328">
        <v>-1</v>
      </c>
      <c r="GS328">
        <v>-1</v>
      </c>
      <c r="GT328">
        <v>1.5000000000000002</v>
      </c>
      <c r="GU328">
        <v>2.5</v>
      </c>
      <c r="GV328">
        <v>2.5</v>
      </c>
      <c r="GW328">
        <v>2.5</v>
      </c>
      <c r="GX328">
        <v>2.5</v>
      </c>
      <c r="GY328">
        <v>2.5</v>
      </c>
      <c r="GZ328">
        <v>1.5</v>
      </c>
      <c r="HA328">
        <v>2.5</v>
      </c>
      <c r="HB328">
        <v>-1</v>
      </c>
      <c r="HC328">
        <v>-1</v>
      </c>
      <c r="HD328">
        <v>2.5</v>
      </c>
      <c r="HE328">
        <v>2.5</v>
      </c>
      <c r="HF328">
        <v>2</v>
      </c>
      <c r="HG328">
        <v>2.5</v>
      </c>
      <c r="HH328">
        <v>2.5</v>
      </c>
      <c r="HI328">
        <v>-1</v>
      </c>
      <c r="HJ328">
        <v>-1</v>
      </c>
      <c r="HK328">
        <v>-1</v>
      </c>
      <c r="HL328">
        <v>-1</v>
      </c>
      <c r="HM328">
        <v>-1</v>
      </c>
      <c r="HN328">
        <v>-1</v>
      </c>
      <c r="HO328">
        <v>-1</v>
      </c>
      <c r="HP328">
        <v>-1</v>
      </c>
      <c r="HQ328">
        <v>-1</v>
      </c>
      <c r="HR328">
        <v>-1</v>
      </c>
      <c r="HS328">
        <v>-1</v>
      </c>
      <c r="HT328">
        <v>2.5</v>
      </c>
      <c r="HU328">
        <v>1.5</v>
      </c>
      <c r="HV328">
        <v>2.5</v>
      </c>
      <c r="HW328">
        <v>2.5</v>
      </c>
      <c r="HX328">
        <v>2.5</v>
      </c>
      <c r="HY328">
        <v>-1</v>
      </c>
      <c r="HZ328">
        <v>-1</v>
      </c>
      <c r="IA328">
        <v>-1</v>
      </c>
      <c r="IB328">
        <v>-1</v>
      </c>
      <c r="IC328">
        <v>-1</v>
      </c>
      <c r="ID328">
        <v>-1</v>
      </c>
      <c r="IE328">
        <v>-1</v>
      </c>
      <c r="IF328">
        <v>-1</v>
      </c>
      <c r="IG328">
        <v>-1</v>
      </c>
      <c r="IH328">
        <v>-1</v>
      </c>
      <c r="II328">
        <v>-1</v>
      </c>
      <c r="IJ328">
        <v>-1</v>
      </c>
      <c r="IK328">
        <v>-1</v>
      </c>
      <c r="IL328">
        <v>-1</v>
      </c>
      <c r="IM328">
        <v>2.5</v>
      </c>
      <c r="IN328">
        <v>2.5</v>
      </c>
      <c r="IO328">
        <v>-1</v>
      </c>
      <c r="IP328">
        <v>-1</v>
      </c>
      <c r="IQ328">
        <v>3.4999999999999996</v>
      </c>
      <c r="IR328">
        <v>-1</v>
      </c>
      <c r="IS328">
        <v>-1</v>
      </c>
      <c r="IT328">
        <v>-1</v>
      </c>
      <c r="IU328">
        <v>-1</v>
      </c>
      <c r="IV328">
        <v>2</v>
      </c>
      <c r="IW328">
        <v>-1</v>
      </c>
      <c r="IX328">
        <v>-1</v>
      </c>
      <c r="IY328">
        <v>2.5</v>
      </c>
      <c r="IZ328">
        <v>-1</v>
      </c>
      <c r="JA328">
        <v>-1</v>
      </c>
      <c r="JB328">
        <v>-1</v>
      </c>
      <c r="JC328">
        <v>-1</v>
      </c>
      <c r="JD328">
        <v>-1</v>
      </c>
      <c r="JE328">
        <v>-1</v>
      </c>
      <c r="JF328">
        <v>-1</v>
      </c>
      <c r="JG328">
        <v>-1</v>
      </c>
      <c r="JH328">
        <v>-1</v>
      </c>
      <c r="JI328">
        <v>-1</v>
      </c>
      <c r="JJ328">
        <v>-1</v>
      </c>
      <c r="JK328">
        <v>-1</v>
      </c>
      <c r="JL328">
        <v>-1</v>
      </c>
      <c r="JM328">
        <v>-1</v>
      </c>
      <c r="JN328">
        <v>-1</v>
      </c>
      <c r="JO328">
        <v>-1</v>
      </c>
      <c r="JP328">
        <v>0.5</v>
      </c>
      <c r="JQ328">
        <v>-1</v>
      </c>
      <c r="JR328">
        <v>2.166666666666667</v>
      </c>
      <c r="JS328">
        <v>0.16666666666666666</v>
      </c>
      <c r="JT328">
        <v>2.5</v>
      </c>
      <c r="JU328">
        <v>-1</v>
      </c>
      <c r="JV328">
        <v>1.1666666666666667</v>
      </c>
      <c r="JW328">
        <v>-1</v>
      </c>
      <c r="JX328">
        <v>-1</v>
      </c>
      <c r="JY328">
        <v>-1</v>
      </c>
      <c r="JZ328">
        <v>-1</v>
      </c>
      <c r="KA328">
        <v>0.5</v>
      </c>
      <c r="KB328">
        <v>-1</v>
      </c>
      <c r="KC328">
        <v>-1</v>
      </c>
      <c r="KD328">
        <v>-1</v>
      </c>
      <c r="KE328">
        <v>-1</v>
      </c>
      <c r="KF328">
        <v>-1</v>
      </c>
      <c r="KG328">
        <v>-1</v>
      </c>
      <c r="KH328">
        <v>-1</v>
      </c>
      <c r="KI328">
        <v>-1</v>
      </c>
      <c r="KJ328">
        <v>-1</v>
      </c>
      <c r="KK328">
        <v>-1</v>
      </c>
      <c r="KL328">
        <v>-1</v>
      </c>
      <c r="KM328">
        <v>-1</v>
      </c>
      <c r="KN328">
        <v>-1</v>
      </c>
      <c r="KO328">
        <v>-1</v>
      </c>
      <c r="KP328">
        <v>2.5</v>
      </c>
      <c r="KQ328">
        <v>-1</v>
      </c>
      <c r="KR328">
        <v>-1</v>
      </c>
      <c r="KS328">
        <v>-1</v>
      </c>
      <c r="KT328">
        <v>-1</v>
      </c>
      <c r="KU328">
        <v>2.5</v>
      </c>
      <c r="KV328">
        <v>2.5</v>
      </c>
      <c r="KW328">
        <v>-1</v>
      </c>
      <c r="KX328">
        <v>1.5000000000000002</v>
      </c>
      <c r="KY328">
        <v>3.4999999999999996</v>
      </c>
      <c r="KZ328">
        <v>0.66666666666666663</v>
      </c>
      <c r="LA328">
        <v>2.5</v>
      </c>
      <c r="LB328">
        <v>-1</v>
      </c>
      <c r="LC328">
        <v>-1</v>
      </c>
      <c r="LD328">
        <v>-1</v>
      </c>
      <c r="LE328">
        <v>1.6666666666666667</v>
      </c>
      <c r="LF328">
        <v>0.66666666666666663</v>
      </c>
      <c r="LG328">
        <v>-1</v>
      </c>
      <c r="LH328">
        <v>2.5</v>
      </c>
      <c r="LI328">
        <v>2.5</v>
      </c>
      <c r="LJ328">
        <v>-1</v>
      </c>
      <c r="LK328">
        <v>-1</v>
      </c>
      <c r="LL328">
        <v>1.5000000000000002</v>
      </c>
      <c r="LM328">
        <v>2.5</v>
      </c>
      <c r="LN328">
        <v>-1</v>
      </c>
      <c r="LO328">
        <v>-1</v>
      </c>
      <c r="LP328">
        <v>0</v>
      </c>
      <c r="LQ328">
        <v>1.1666666666666667</v>
      </c>
      <c r="LR328">
        <v>-1</v>
      </c>
      <c r="LS328">
        <v>-1</v>
      </c>
      <c r="LT328">
        <v>-1</v>
      </c>
    </row>
    <row r="329" spans="1:334" x14ac:dyDescent="0.35">
      <c r="A329" t="s">
        <v>1146</v>
      </c>
      <c r="B329">
        <v>-1</v>
      </c>
      <c r="C329">
        <v>-1</v>
      </c>
      <c r="D329">
        <v>1.5</v>
      </c>
      <c r="E329">
        <v>-1</v>
      </c>
      <c r="F329">
        <v>-1</v>
      </c>
      <c r="G329">
        <v>-1</v>
      </c>
      <c r="H329">
        <v>-1</v>
      </c>
      <c r="I329">
        <v>1.5</v>
      </c>
      <c r="J329">
        <v>-1</v>
      </c>
      <c r="K329">
        <v>-1</v>
      </c>
      <c r="L329">
        <v>1</v>
      </c>
      <c r="M329">
        <v>-1</v>
      </c>
      <c r="N329">
        <v>-1</v>
      </c>
      <c r="O329">
        <v>1</v>
      </c>
      <c r="P329">
        <v>1.5</v>
      </c>
      <c r="Q329">
        <v>-1</v>
      </c>
      <c r="R329">
        <v>-1</v>
      </c>
      <c r="S329">
        <v>1.5</v>
      </c>
      <c r="T329">
        <v>1.3333333333333333</v>
      </c>
      <c r="U329">
        <v>1.5</v>
      </c>
      <c r="V329">
        <v>-1</v>
      </c>
      <c r="W329">
        <v>-1</v>
      </c>
      <c r="X329">
        <v>-1</v>
      </c>
      <c r="Y329">
        <v>1.5</v>
      </c>
      <c r="Z329">
        <v>1.5</v>
      </c>
      <c r="AA329">
        <v>1.5</v>
      </c>
      <c r="AB329">
        <v>-1</v>
      </c>
      <c r="AC329">
        <v>-1</v>
      </c>
      <c r="AD329">
        <v>-1</v>
      </c>
      <c r="AE329">
        <v>-1</v>
      </c>
      <c r="AF329">
        <v>-1</v>
      </c>
      <c r="AG329">
        <v>-1</v>
      </c>
      <c r="AH329">
        <v>-1</v>
      </c>
      <c r="AI329">
        <v>-1</v>
      </c>
      <c r="AJ329">
        <v>-1</v>
      </c>
      <c r="AK329">
        <v>-1</v>
      </c>
      <c r="AL329">
        <v>-1</v>
      </c>
      <c r="AM329">
        <v>-1</v>
      </c>
      <c r="AN329">
        <v>-1</v>
      </c>
      <c r="AO329">
        <v>-1</v>
      </c>
      <c r="AP329">
        <v>-1</v>
      </c>
      <c r="AQ329">
        <v>-1</v>
      </c>
      <c r="AR329">
        <v>-1</v>
      </c>
      <c r="AS329">
        <v>-1</v>
      </c>
      <c r="AT329">
        <v>-1</v>
      </c>
      <c r="AU329">
        <v>-1</v>
      </c>
      <c r="AV329">
        <v>-1</v>
      </c>
      <c r="AW329">
        <v>-1</v>
      </c>
      <c r="AX329">
        <v>-1</v>
      </c>
      <c r="AY329">
        <v>-1</v>
      </c>
      <c r="AZ329">
        <v>-1</v>
      </c>
      <c r="BA329">
        <v>-1</v>
      </c>
      <c r="BB329">
        <v>-1</v>
      </c>
      <c r="BC329">
        <v>-1</v>
      </c>
      <c r="BD329">
        <v>-1</v>
      </c>
      <c r="BE329">
        <v>-1</v>
      </c>
      <c r="BF329">
        <v>-1</v>
      </c>
      <c r="BG329">
        <v>-1</v>
      </c>
      <c r="BH329">
        <v>-1</v>
      </c>
      <c r="BI329">
        <v>-1</v>
      </c>
      <c r="BJ329">
        <v>-1</v>
      </c>
      <c r="BK329">
        <v>-1</v>
      </c>
      <c r="BL329">
        <v>-1</v>
      </c>
      <c r="BM329">
        <v>-1</v>
      </c>
      <c r="BN329">
        <v>-1</v>
      </c>
      <c r="BO329">
        <v>-1</v>
      </c>
      <c r="BP329">
        <v>-1</v>
      </c>
      <c r="BQ329">
        <v>-1</v>
      </c>
      <c r="BR329">
        <v>-1</v>
      </c>
      <c r="BS329">
        <v>-1</v>
      </c>
      <c r="BT329">
        <v>-1</v>
      </c>
      <c r="BU329">
        <v>-1</v>
      </c>
      <c r="BV329">
        <v>-1</v>
      </c>
      <c r="BW329">
        <v>-1</v>
      </c>
      <c r="BX329">
        <v>-1</v>
      </c>
      <c r="BY329">
        <v>-1</v>
      </c>
      <c r="BZ329">
        <v>-1</v>
      </c>
      <c r="CA329">
        <v>-1</v>
      </c>
      <c r="CB329">
        <v>-1</v>
      </c>
      <c r="CC329">
        <v>-1</v>
      </c>
      <c r="CD329">
        <v>-1</v>
      </c>
      <c r="CE329">
        <v>-1</v>
      </c>
      <c r="CF329">
        <v>-1</v>
      </c>
      <c r="CG329">
        <v>-1</v>
      </c>
      <c r="CH329">
        <v>-1</v>
      </c>
      <c r="CI329">
        <v>-1</v>
      </c>
      <c r="CJ329">
        <v>-1</v>
      </c>
      <c r="CK329">
        <v>-1</v>
      </c>
      <c r="CL329">
        <v>-1</v>
      </c>
      <c r="CM329">
        <v>-1</v>
      </c>
      <c r="CN329">
        <v>-1</v>
      </c>
      <c r="CO329">
        <v>-1</v>
      </c>
      <c r="CP329">
        <v>-1</v>
      </c>
      <c r="CQ329">
        <v>-1</v>
      </c>
      <c r="CR329">
        <v>-1</v>
      </c>
      <c r="CS329">
        <v>-1</v>
      </c>
      <c r="CT329">
        <v>-1</v>
      </c>
      <c r="CU329">
        <v>-1</v>
      </c>
      <c r="CV329">
        <v>-1</v>
      </c>
      <c r="CW329">
        <v>-1</v>
      </c>
      <c r="CX329">
        <v>-1</v>
      </c>
      <c r="CY329">
        <v>-1</v>
      </c>
      <c r="CZ329">
        <v>-1</v>
      </c>
      <c r="DA329">
        <v>-1</v>
      </c>
      <c r="DB329">
        <v>-1</v>
      </c>
      <c r="DC329">
        <v>-1</v>
      </c>
      <c r="DD329">
        <v>-1</v>
      </c>
      <c r="DE329">
        <v>-1</v>
      </c>
      <c r="DF329">
        <v>-1</v>
      </c>
      <c r="DG329">
        <v>-1</v>
      </c>
      <c r="DH329">
        <v>-1</v>
      </c>
      <c r="DI329">
        <v>-1</v>
      </c>
      <c r="DJ329">
        <v>-1</v>
      </c>
      <c r="DK329">
        <v>-1</v>
      </c>
      <c r="DL329">
        <v>-1</v>
      </c>
      <c r="DM329">
        <v>-1</v>
      </c>
      <c r="DN329">
        <v>-1</v>
      </c>
      <c r="DO329">
        <v>-1</v>
      </c>
      <c r="DP329">
        <v>-1</v>
      </c>
      <c r="DQ329">
        <v>-1</v>
      </c>
      <c r="DR329">
        <v>-1</v>
      </c>
      <c r="DS329">
        <v>-1</v>
      </c>
      <c r="DT329">
        <v>-1</v>
      </c>
      <c r="DU329">
        <v>-1</v>
      </c>
      <c r="DV329">
        <v>-1</v>
      </c>
      <c r="DW329">
        <v>-1</v>
      </c>
      <c r="DX329">
        <v>-1</v>
      </c>
      <c r="DY329">
        <v>-1</v>
      </c>
      <c r="DZ329">
        <v>-1</v>
      </c>
      <c r="EA329">
        <v>-1</v>
      </c>
      <c r="EB329">
        <v>-1</v>
      </c>
      <c r="EC329">
        <v>-1</v>
      </c>
      <c r="ED329">
        <v>-1</v>
      </c>
      <c r="EE329">
        <v>-1</v>
      </c>
      <c r="EF329">
        <v>-1</v>
      </c>
      <c r="EG329">
        <v>-1</v>
      </c>
      <c r="EH329">
        <v>-1</v>
      </c>
      <c r="EI329">
        <v>-1</v>
      </c>
      <c r="EJ329">
        <v>-1</v>
      </c>
      <c r="EK329">
        <v>-1</v>
      </c>
      <c r="EL329">
        <v>2</v>
      </c>
      <c r="EM329">
        <v>-1</v>
      </c>
      <c r="EN329">
        <v>-1</v>
      </c>
      <c r="EO329">
        <v>-1</v>
      </c>
      <c r="EP329">
        <v>-1</v>
      </c>
      <c r="EQ329">
        <v>-1</v>
      </c>
      <c r="ER329">
        <v>-1</v>
      </c>
      <c r="ES329">
        <v>-1</v>
      </c>
      <c r="ET329">
        <v>-1</v>
      </c>
      <c r="EU329">
        <v>-1</v>
      </c>
      <c r="EV329">
        <v>-1</v>
      </c>
      <c r="EW329">
        <v>-1</v>
      </c>
      <c r="EX329">
        <v>-1</v>
      </c>
      <c r="EY329">
        <v>1</v>
      </c>
      <c r="EZ329">
        <v>-1</v>
      </c>
      <c r="FA329">
        <v>-1</v>
      </c>
      <c r="FB329">
        <v>-1</v>
      </c>
      <c r="FC329">
        <v>-1</v>
      </c>
      <c r="FD329">
        <v>-1</v>
      </c>
      <c r="FE329">
        <v>1.5</v>
      </c>
      <c r="FF329">
        <v>1.5</v>
      </c>
      <c r="FG329">
        <v>1</v>
      </c>
      <c r="FH329">
        <v>2</v>
      </c>
      <c r="FI329">
        <v>-1</v>
      </c>
      <c r="FJ329">
        <v>-1</v>
      </c>
      <c r="FK329">
        <v>-1</v>
      </c>
      <c r="FL329">
        <v>-1</v>
      </c>
      <c r="FM329">
        <v>-1</v>
      </c>
      <c r="FN329">
        <v>-1</v>
      </c>
      <c r="FO329">
        <v>2</v>
      </c>
      <c r="FP329">
        <v>2</v>
      </c>
      <c r="FQ329">
        <v>-1</v>
      </c>
      <c r="FR329">
        <v>-1</v>
      </c>
      <c r="FS329">
        <v>-1</v>
      </c>
      <c r="FT329">
        <v>-1</v>
      </c>
      <c r="FU329">
        <v>-1</v>
      </c>
      <c r="FV329">
        <v>-1</v>
      </c>
      <c r="FW329">
        <v>-1</v>
      </c>
      <c r="FX329">
        <v>-1</v>
      </c>
      <c r="FY329">
        <v>-1</v>
      </c>
      <c r="FZ329">
        <v>-1</v>
      </c>
      <c r="GA329">
        <v>-1</v>
      </c>
      <c r="GB329">
        <v>-1</v>
      </c>
      <c r="GC329">
        <v>-1</v>
      </c>
      <c r="GD329">
        <v>-1</v>
      </c>
      <c r="GE329">
        <v>-1</v>
      </c>
      <c r="GF329">
        <v>-1</v>
      </c>
      <c r="GG329">
        <v>-1</v>
      </c>
      <c r="GH329">
        <v>-1</v>
      </c>
      <c r="GI329">
        <v>-1</v>
      </c>
      <c r="GJ329">
        <v>-1</v>
      </c>
      <c r="GK329">
        <v>-1</v>
      </c>
      <c r="GL329">
        <v>-1</v>
      </c>
      <c r="GM329">
        <v>-1</v>
      </c>
      <c r="GN329">
        <v>-1</v>
      </c>
      <c r="GO329">
        <v>-1</v>
      </c>
      <c r="GP329">
        <v>-1</v>
      </c>
      <c r="GQ329">
        <v>-1</v>
      </c>
      <c r="GR329">
        <v>-1</v>
      </c>
      <c r="GS329">
        <v>-1</v>
      </c>
      <c r="GT329">
        <v>-1</v>
      </c>
      <c r="GU329">
        <v>-1</v>
      </c>
      <c r="GV329">
        <v>-1</v>
      </c>
      <c r="GW329">
        <v>-1</v>
      </c>
      <c r="GX329">
        <v>-1</v>
      </c>
      <c r="GY329">
        <v>-1</v>
      </c>
      <c r="GZ329">
        <v>-1</v>
      </c>
      <c r="HA329">
        <v>-1</v>
      </c>
      <c r="HB329">
        <v>-1</v>
      </c>
      <c r="HC329">
        <v>-1</v>
      </c>
      <c r="HD329">
        <v>-1</v>
      </c>
      <c r="HE329">
        <v>-1</v>
      </c>
      <c r="HF329">
        <v>-1</v>
      </c>
      <c r="HG329">
        <v>-1</v>
      </c>
      <c r="HH329">
        <v>1.5</v>
      </c>
      <c r="HI329">
        <v>-1</v>
      </c>
      <c r="HJ329">
        <v>-1</v>
      </c>
      <c r="HK329">
        <v>-1</v>
      </c>
      <c r="HL329">
        <v>-1</v>
      </c>
      <c r="HM329">
        <v>-1</v>
      </c>
      <c r="HN329">
        <v>-1</v>
      </c>
      <c r="HO329">
        <v>-1</v>
      </c>
      <c r="HP329">
        <v>-1</v>
      </c>
      <c r="HQ329">
        <v>-1</v>
      </c>
      <c r="HR329">
        <v>-1</v>
      </c>
      <c r="HS329">
        <v>-1</v>
      </c>
      <c r="HT329">
        <v>-1</v>
      </c>
      <c r="HU329">
        <v>-1</v>
      </c>
      <c r="HV329">
        <v>-1</v>
      </c>
      <c r="HW329">
        <v>-1</v>
      </c>
      <c r="HX329">
        <v>-1</v>
      </c>
      <c r="HY329">
        <v>-1</v>
      </c>
      <c r="HZ329">
        <v>-1</v>
      </c>
      <c r="IA329">
        <v>-1</v>
      </c>
      <c r="IB329">
        <v>-1</v>
      </c>
      <c r="IC329">
        <v>-1</v>
      </c>
      <c r="ID329">
        <v>-1</v>
      </c>
      <c r="IE329">
        <v>-1</v>
      </c>
      <c r="IF329">
        <v>-1</v>
      </c>
      <c r="IG329">
        <v>-1</v>
      </c>
      <c r="IH329">
        <v>-1</v>
      </c>
      <c r="II329">
        <v>-1</v>
      </c>
      <c r="IJ329">
        <v>-1</v>
      </c>
      <c r="IK329">
        <v>-1</v>
      </c>
      <c r="IL329">
        <v>-1</v>
      </c>
      <c r="IM329">
        <v>-1</v>
      </c>
      <c r="IN329">
        <v>-1</v>
      </c>
      <c r="IO329">
        <v>-1</v>
      </c>
      <c r="IP329">
        <v>-1</v>
      </c>
      <c r="IQ329">
        <v>3.4999999999999996</v>
      </c>
      <c r="IR329">
        <v>-1</v>
      </c>
      <c r="IS329">
        <v>-1</v>
      </c>
      <c r="IT329">
        <v>-1</v>
      </c>
      <c r="IU329">
        <v>-1</v>
      </c>
      <c r="IV329">
        <v>-1</v>
      </c>
      <c r="IW329">
        <v>-1</v>
      </c>
      <c r="IX329">
        <v>-1</v>
      </c>
      <c r="IY329">
        <v>-1</v>
      </c>
      <c r="IZ329">
        <v>-1</v>
      </c>
      <c r="JA329">
        <v>-1</v>
      </c>
      <c r="JB329">
        <v>-1</v>
      </c>
      <c r="JC329">
        <v>-1</v>
      </c>
      <c r="JD329">
        <v>-1</v>
      </c>
      <c r="JE329">
        <v>-1</v>
      </c>
      <c r="JF329">
        <v>-1</v>
      </c>
      <c r="JG329">
        <v>-1</v>
      </c>
      <c r="JH329">
        <v>-1</v>
      </c>
      <c r="JI329">
        <v>-1</v>
      </c>
      <c r="JJ329">
        <v>-1</v>
      </c>
      <c r="JK329">
        <v>-1</v>
      </c>
      <c r="JL329">
        <v>-1</v>
      </c>
      <c r="JM329">
        <v>-1</v>
      </c>
      <c r="JN329">
        <v>-1</v>
      </c>
      <c r="JO329">
        <v>-1</v>
      </c>
      <c r="JP329">
        <v>-1</v>
      </c>
      <c r="JQ329">
        <v>-1</v>
      </c>
      <c r="JR329">
        <v>1</v>
      </c>
      <c r="JS329">
        <v>-1</v>
      </c>
      <c r="JT329">
        <v>-1</v>
      </c>
      <c r="JU329">
        <v>-1</v>
      </c>
      <c r="JV329">
        <v>-1</v>
      </c>
      <c r="JW329">
        <v>-1</v>
      </c>
      <c r="JX329">
        <v>-1</v>
      </c>
      <c r="JY329">
        <v>-1</v>
      </c>
      <c r="JZ329">
        <v>-1</v>
      </c>
      <c r="KA329">
        <v>-1</v>
      </c>
      <c r="KB329">
        <v>-1</v>
      </c>
      <c r="KC329">
        <v>-1</v>
      </c>
      <c r="KD329">
        <v>-1</v>
      </c>
      <c r="KE329">
        <v>-1</v>
      </c>
      <c r="KF329">
        <v>-1</v>
      </c>
      <c r="KG329">
        <v>-1</v>
      </c>
      <c r="KH329">
        <v>-1</v>
      </c>
      <c r="KI329">
        <v>-1</v>
      </c>
      <c r="KJ329">
        <v>-1</v>
      </c>
      <c r="KK329">
        <v>-1</v>
      </c>
      <c r="KL329">
        <v>-1</v>
      </c>
      <c r="KM329">
        <v>-1</v>
      </c>
      <c r="KN329">
        <v>-1</v>
      </c>
      <c r="KO329">
        <v>-1</v>
      </c>
      <c r="KP329">
        <v>1.5</v>
      </c>
      <c r="KQ329">
        <v>-1</v>
      </c>
      <c r="KR329">
        <v>-1</v>
      </c>
      <c r="KS329">
        <v>-1</v>
      </c>
      <c r="KT329">
        <v>-1</v>
      </c>
      <c r="KU329">
        <v>1.5</v>
      </c>
      <c r="KV329">
        <v>1.5</v>
      </c>
      <c r="KW329">
        <v>-1</v>
      </c>
      <c r="KX329">
        <v>0.5</v>
      </c>
      <c r="KY329">
        <v>3.4999999999999996</v>
      </c>
      <c r="KZ329">
        <v>-1</v>
      </c>
      <c r="LA329">
        <v>1.5</v>
      </c>
      <c r="LB329">
        <v>-1</v>
      </c>
      <c r="LC329">
        <v>-1</v>
      </c>
      <c r="LD329">
        <v>-1</v>
      </c>
      <c r="LE329">
        <v>0.5</v>
      </c>
      <c r="LF329">
        <v>-1</v>
      </c>
      <c r="LG329">
        <v>-1</v>
      </c>
      <c r="LH329">
        <v>1.5</v>
      </c>
      <c r="LI329">
        <v>1.5</v>
      </c>
      <c r="LJ329">
        <v>-1</v>
      </c>
      <c r="LK329">
        <v>-1</v>
      </c>
      <c r="LL329">
        <v>0.33333333333333331</v>
      </c>
      <c r="LM329">
        <v>1.3333333333333333</v>
      </c>
      <c r="LN329">
        <v>-1</v>
      </c>
      <c r="LO329">
        <v>-1</v>
      </c>
      <c r="LP329">
        <v>-1</v>
      </c>
      <c r="LQ329">
        <v>0</v>
      </c>
      <c r="LR329">
        <v>-1</v>
      </c>
      <c r="LS329">
        <v>-1</v>
      </c>
      <c r="LT329">
        <v>-1</v>
      </c>
    </row>
    <row r="330" spans="1:334" x14ac:dyDescent="0.35">
      <c r="A330" t="s">
        <v>1147</v>
      </c>
      <c r="B330">
        <v>1.5000000000000002</v>
      </c>
      <c r="C330">
        <v>1.1666666666666667</v>
      </c>
      <c r="D330">
        <v>2.4999999999999996</v>
      </c>
      <c r="E330">
        <v>-1</v>
      </c>
      <c r="F330">
        <v>-1</v>
      </c>
      <c r="G330">
        <v>-1</v>
      </c>
      <c r="H330">
        <v>-1</v>
      </c>
      <c r="I330">
        <v>2.4999999999999996</v>
      </c>
      <c r="J330">
        <v>-1</v>
      </c>
      <c r="K330">
        <v>-1</v>
      </c>
      <c r="L330">
        <v>2</v>
      </c>
      <c r="M330">
        <v>1.3333333333333335</v>
      </c>
      <c r="N330">
        <v>0</v>
      </c>
      <c r="O330">
        <v>2</v>
      </c>
      <c r="P330">
        <v>2.4999999999999996</v>
      </c>
      <c r="Q330">
        <v>-1</v>
      </c>
      <c r="R330">
        <v>-1</v>
      </c>
      <c r="S330">
        <v>2.4999999999999996</v>
      </c>
      <c r="T330">
        <v>2.333333333333333</v>
      </c>
      <c r="U330">
        <v>2.4999999999999996</v>
      </c>
      <c r="V330">
        <v>1</v>
      </c>
      <c r="W330">
        <v>1</v>
      </c>
      <c r="X330">
        <v>-1</v>
      </c>
      <c r="Y330">
        <v>2.4999999999999996</v>
      </c>
      <c r="Z330">
        <v>2.4999999999999996</v>
      </c>
      <c r="AA330">
        <v>2.4999999999999996</v>
      </c>
      <c r="AB330">
        <v>1.1666666666666667</v>
      </c>
      <c r="AC330">
        <v>1.1666666666666667</v>
      </c>
      <c r="AD330">
        <v>1.1666666666666667</v>
      </c>
      <c r="AE330">
        <v>-1</v>
      </c>
      <c r="AF330">
        <v>-1</v>
      </c>
      <c r="AG330">
        <v>-1</v>
      </c>
      <c r="AH330">
        <v>-1</v>
      </c>
      <c r="AI330">
        <v>-1</v>
      </c>
      <c r="AJ330">
        <v>-1</v>
      </c>
      <c r="AK330">
        <v>-1</v>
      </c>
      <c r="AL330">
        <v>-1</v>
      </c>
      <c r="AM330">
        <v>-1</v>
      </c>
      <c r="AN330">
        <v>2</v>
      </c>
      <c r="AO330">
        <v>-1</v>
      </c>
      <c r="AP330">
        <v>-1</v>
      </c>
      <c r="AQ330">
        <v>-1</v>
      </c>
      <c r="AR330">
        <v>-1</v>
      </c>
      <c r="AS330">
        <v>-1</v>
      </c>
      <c r="AT330">
        <v>-1</v>
      </c>
      <c r="AU330">
        <v>-1</v>
      </c>
      <c r="AV330">
        <v>-1</v>
      </c>
      <c r="AW330">
        <v>-1</v>
      </c>
      <c r="AX330">
        <v>-1</v>
      </c>
      <c r="AY330">
        <v>-1</v>
      </c>
      <c r="AZ330">
        <v>-1</v>
      </c>
      <c r="BA330">
        <v>-1</v>
      </c>
      <c r="BB330">
        <v>-1</v>
      </c>
      <c r="BC330">
        <v>-1</v>
      </c>
      <c r="BD330">
        <v>0</v>
      </c>
      <c r="BE330">
        <v>1</v>
      </c>
      <c r="BF330">
        <v>-1</v>
      </c>
      <c r="BG330">
        <v>1</v>
      </c>
      <c r="BH330">
        <v>1</v>
      </c>
      <c r="BI330">
        <v>-1</v>
      </c>
      <c r="BJ330">
        <v>2.4999999999999996</v>
      </c>
      <c r="BK330">
        <v>-1</v>
      </c>
      <c r="BL330">
        <v>-1</v>
      </c>
      <c r="BM330">
        <v>-1</v>
      </c>
      <c r="BN330">
        <v>-1</v>
      </c>
      <c r="BO330">
        <v>-1</v>
      </c>
      <c r="BP330">
        <v>-1</v>
      </c>
      <c r="BQ330">
        <v>-1</v>
      </c>
      <c r="BR330">
        <v>0</v>
      </c>
      <c r="BS330">
        <v>-1</v>
      </c>
      <c r="BT330">
        <v>1</v>
      </c>
      <c r="BU330">
        <v>-1</v>
      </c>
      <c r="BV330">
        <v>0</v>
      </c>
      <c r="BW330">
        <v>-1</v>
      </c>
      <c r="BX330">
        <v>-1</v>
      </c>
      <c r="BY330">
        <v>-1</v>
      </c>
      <c r="BZ330">
        <v>-1</v>
      </c>
      <c r="CA330">
        <v>-1</v>
      </c>
      <c r="CB330">
        <v>1.3333333333333335</v>
      </c>
      <c r="CC330">
        <v>-1</v>
      </c>
      <c r="CD330">
        <v>1</v>
      </c>
      <c r="CE330">
        <v>-1</v>
      </c>
      <c r="CF330">
        <v>1</v>
      </c>
      <c r="CG330">
        <v>-1</v>
      </c>
      <c r="CH330">
        <v>-1</v>
      </c>
      <c r="CI330">
        <v>-1</v>
      </c>
      <c r="CJ330">
        <v>-1</v>
      </c>
      <c r="CK330">
        <v>-1</v>
      </c>
      <c r="CL330">
        <v>0</v>
      </c>
      <c r="CM330">
        <v>-1</v>
      </c>
      <c r="CN330">
        <v>-1</v>
      </c>
      <c r="CO330">
        <v>0.16666666666666666</v>
      </c>
      <c r="CP330">
        <v>-1</v>
      </c>
      <c r="CQ330">
        <v>-1</v>
      </c>
      <c r="CR330">
        <v>1</v>
      </c>
      <c r="CS330">
        <v>-1</v>
      </c>
      <c r="CT330">
        <v>-1</v>
      </c>
      <c r="CU330">
        <v>2.4999999999999996</v>
      </c>
      <c r="CV330">
        <v>-1</v>
      </c>
      <c r="CW330">
        <v>-1</v>
      </c>
      <c r="CX330">
        <v>-1</v>
      </c>
      <c r="CY330">
        <v>-1</v>
      </c>
      <c r="CZ330">
        <v>-1</v>
      </c>
      <c r="DA330">
        <v>-1</v>
      </c>
      <c r="DB330">
        <v>-1</v>
      </c>
      <c r="DC330">
        <v>-1</v>
      </c>
      <c r="DD330">
        <v>1.1666666666666667</v>
      </c>
      <c r="DE330">
        <v>-1</v>
      </c>
      <c r="DF330">
        <v>-1</v>
      </c>
      <c r="DG330">
        <v>-1</v>
      </c>
      <c r="DH330">
        <v>-1</v>
      </c>
      <c r="DI330">
        <v>0</v>
      </c>
      <c r="DJ330">
        <v>-1</v>
      </c>
      <c r="DK330">
        <v>-1</v>
      </c>
      <c r="DL330">
        <v>0.16666666666666666</v>
      </c>
      <c r="DM330">
        <v>-1</v>
      </c>
      <c r="DN330">
        <v>-1</v>
      </c>
      <c r="DO330">
        <v>-1</v>
      </c>
      <c r="DP330">
        <v>-1</v>
      </c>
      <c r="DQ330">
        <v>0</v>
      </c>
      <c r="DR330">
        <v>1.5000000000000002</v>
      </c>
      <c r="DS330">
        <v>1.3333333333333335</v>
      </c>
      <c r="DT330">
        <v>0.16666666666666666</v>
      </c>
      <c r="DU330">
        <v>-1</v>
      </c>
      <c r="DV330">
        <v>-1</v>
      </c>
      <c r="DW330">
        <v>1</v>
      </c>
      <c r="DX330">
        <v>-1</v>
      </c>
      <c r="DY330">
        <v>-1</v>
      </c>
      <c r="DZ330">
        <v>-1</v>
      </c>
      <c r="EA330">
        <v>1.1666666666666667</v>
      </c>
      <c r="EB330">
        <v>-1</v>
      </c>
      <c r="EC330">
        <v>1</v>
      </c>
      <c r="ED330">
        <v>-1</v>
      </c>
      <c r="EE330">
        <v>-1</v>
      </c>
      <c r="EF330">
        <v>1.1666666666666667</v>
      </c>
      <c r="EG330">
        <v>-1</v>
      </c>
      <c r="EH330">
        <v>1</v>
      </c>
      <c r="EI330">
        <v>0</v>
      </c>
      <c r="EJ330">
        <v>-1</v>
      </c>
      <c r="EK330">
        <v>-1</v>
      </c>
      <c r="EL330">
        <v>2</v>
      </c>
      <c r="EM330">
        <v>0</v>
      </c>
      <c r="EN330">
        <v>-1</v>
      </c>
      <c r="EO330">
        <v>1</v>
      </c>
      <c r="EP330">
        <v>1.3333333333333335</v>
      </c>
      <c r="EQ330">
        <v>-1</v>
      </c>
      <c r="ER330">
        <v>-1</v>
      </c>
      <c r="ES330">
        <v>-1</v>
      </c>
      <c r="ET330">
        <v>-1</v>
      </c>
      <c r="EU330">
        <v>-1</v>
      </c>
      <c r="EV330">
        <v>-1</v>
      </c>
      <c r="EW330">
        <v>1.5000000000000002</v>
      </c>
      <c r="EX330">
        <v>1</v>
      </c>
      <c r="EY330">
        <v>2.4999999999999996</v>
      </c>
      <c r="EZ330">
        <v>1</v>
      </c>
      <c r="FA330">
        <v>1</v>
      </c>
      <c r="FB330">
        <v>-1</v>
      </c>
      <c r="FC330">
        <v>0</v>
      </c>
      <c r="FD330">
        <v>-1</v>
      </c>
      <c r="FE330">
        <v>2.4999999999999996</v>
      </c>
      <c r="FF330">
        <v>2.4999999999999996</v>
      </c>
      <c r="FG330">
        <v>2.4999999999999996</v>
      </c>
      <c r="FH330">
        <v>2</v>
      </c>
      <c r="FI330">
        <v>-1</v>
      </c>
      <c r="FJ330">
        <v>1</v>
      </c>
      <c r="FK330">
        <v>-1</v>
      </c>
      <c r="FL330">
        <v>-1</v>
      </c>
      <c r="FM330">
        <v>-1</v>
      </c>
      <c r="FN330">
        <v>1</v>
      </c>
      <c r="FO330">
        <v>2</v>
      </c>
      <c r="FP330">
        <v>2</v>
      </c>
      <c r="FQ330">
        <v>1</v>
      </c>
      <c r="FR330">
        <v>1</v>
      </c>
      <c r="FS330">
        <v>1</v>
      </c>
      <c r="FT330">
        <v>1</v>
      </c>
      <c r="FU330">
        <v>-1</v>
      </c>
      <c r="FV330">
        <v>-1</v>
      </c>
      <c r="FW330">
        <v>1</v>
      </c>
      <c r="FX330">
        <v>1</v>
      </c>
      <c r="FY330">
        <v>-1</v>
      </c>
      <c r="FZ330">
        <v>-1</v>
      </c>
      <c r="GA330">
        <v>1</v>
      </c>
      <c r="GB330">
        <v>2.4999999999999996</v>
      </c>
      <c r="GC330">
        <v>1</v>
      </c>
      <c r="GD330">
        <v>-1</v>
      </c>
      <c r="GE330">
        <v>1</v>
      </c>
      <c r="GF330">
        <v>0</v>
      </c>
      <c r="GG330">
        <v>-1</v>
      </c>
      <c r="GH330">
        <v>2.4999999999999996</v>
      </c>
      <c r="GI330">
        <v>-1</v>
      </c>
      <c r="GJ330">
        <v>2.4999999999999996</v>
      </c>
      <c r="GK330">
        <v>2.4999999999999996</v>
      </c>
      <c r="GL330">
        <v>1</v>
      </c>
      <c r="GM330">
        <v>-1</v>
      </c>
      <c r="GN330">
        <v>1.3333333333333335</v>
      </c>
      <c r="GO330">
        <v>0</v>
      </c>
      <c r="GP330">
        <v>-1</v>
      </c>
      <c r="GQ330">
        <v>-1</v>
      </c>
      <c r="GR330">
        <v>-1</v>
      </c>
      <c r="GS330">
        <v>1</v>
      </c>
      <c r="GT330">
        <v>2.4999999999999996</v>
      </c>
      <c r="GU330">
        <v>2.4999999999999996</v>
      </c>
      <c r="GV330">
        <v>2.4999999999999996</v>
      </c>
      <c r="GW330">
        <v>2.4999999999999996</v>
      </c>
      <c r="GX330">
        <v>2.4999999999999996</v>
      </c>
      <c r="GY330">
        <v>2.4999999999999996</v>
      </c>
      <c r="GZ330">
        <v>1.3333333333333335</v>
      </c>
      <c r="HA330">
        <v>2.333333333333333</v>
      </c>
      <c r="HB330">
        <v>0</v>
      </c>
      <c r="HC330">
        <v>1</v>
      </c>
      <c r="HD330">
        <v>2.4999999999999996</v>
      </c>
      <c r="HE330">
        <v>2.4999999999999996</v>
      </c>
      <c r="HF330">
        <v>2.333333333333333</v>
      </c>
      <c r="HG330">
        <v>2.4999999999999996</v>
      </c>
      <c r="HH330">
        <v>2.4999999999999996</v>
      </c>
      <c r="HI330">
        <v>1</v>
      </c>
      <c r="HJ330">
        <v>1</v>
      </c>
      <c r="HK330">
        <v>-1</v>
      </c>
      <c r="HL330">
        <v>-1</v>
      </c>
      <c r="HM330">
        <v>-1</v>
      </c>
      <c r="HN330">
        <v>-1</v>
      </c>
      <c r="HO330">
        <v>-1</v>
      </c>
      <c r="HP330">
        <v>-1</v>
      </c>
      <c r="HQ330">
        <v>-1</v>
      </c>
      <c r="HR330">
        <v>1.1666666666666667</v>
      </c>
      <c r="HS330">
        <v>-1</v>
      </c>
      <c r="HT330">
        <v>2.4999999999999996</v>
      </c>
      <c r="HU330">
        <v>1.5000000000000002</v>
      </c>
      <c r="HV330">
        <v>2.4999999999999996</v>
      </c>
      <c r="HW330">
        <v>2.4999999999999996</v>
      </c>
      <c r="HX330">
        <v>2.4999999999999996</v>
      </c>
      <c r="HY330">
        <v>1.1666666666666667</v>
      </c>
      <c r="HZ330">
        <v>1.1666666666666667</v>
      </c>
      <c r="IA330">
        <v>1.1666666666666667</v>
      </c>
      <c r="IB330">
        <v>-1</v>
      </c>
      <c r="IC330">
        <v>-1</v>
      </c>
      <c r="ID330">
        <v>-1</v>
      </c>
      <c r="IE330">
        <v>1.5000000000000002</v>
      </c>
      <c r="IF330">
        <v>-1</v>
      </c>
      <c r="IG330">
        <v>-1</v>
      </c>
      <c r="IH330">
        <v>-1</v>
      </c>
      <c r="II330">
        <v>1</v>
      </c>
      <c r="IJ330">
        <v>-1</v>
      </c>
      <c r="IK330">
        <v>-1</v>
      </c>
      <c r="IL330">
        <v>1</v>
      </c>
      <c r="IM330">
        <v>2.4999999999999996</v>
      </c>
      <c r="IN330">
        <v>2.4999999999999996</v>
      </c>
      <c r="IO330">
        <v>1</v>
      </c>
      <c r="IP330">
        <v>0</v>
      </c>
      <c r="IQ330">
        <v>2.4999999999999996</v>
      </c>
      <c r="IR330">
        <v>0</v>
      </c>
      <c r="IS330">
        <v>1.1666666666666667</v>
      </c>
      <c r="IT330">
        <v>1</v>
      </c>
      <c r="IU330">
        <v>-1</v>
      </c>
      <c r="IV330">
        <v>2.4999999999999996</v>
      </c>
      <c r="IW330">
        <v>-1</v>
      </c>
      <c r="IX330">
        <v>-1</v>
      </c>
      <c r="IY330">
        <v>2.4999999999999996</v>
      </c>
      <c r="IZ330">
        <v>-1</v>
      </c>
      <c r="JA330">
        <v>-1</v>
      </c>
      <c r="JB330">
        <v>-1</v>
      </c>
      <c r="JC330">
        <v>-1</v>
      </c>
      <c r="JD330">
        <v>-1</v>
      </c>
      <c r="JE330">
        <v>-1</v>
      </c>
      <c r="JF330">
        <v>1</v>
      </c>
      <c r="JG330">
        <v>-1</v>
      </c>
      <c r="JH330">
        <v>1.3333333333333335</v>
      </c>
      <c r="JI330">
        <v>-1</v>
      </c>
      <c r="JJ330">
        <v>-1</v>
      </c>
      <c r="JK330">
        <v>-1</v>
      </c>
      <c r="JL330">
        <v>-1</v>
      </c>
      <c r="JM330">
        <v>1.1666666666666667</v>
      </c>
      <c r="JN330">
        <v>-1</v>
      </c>
      <c r="JO330">
        <v>-1</v>
      </c>
      <c r="JP330">
        <v>1</v>
      </c>
      <c r="JQ330">
        <v>-1</v>
      </c>
      <c r="JR330">
        <v>2</v>
      </c>
      <c r="JS330">
        <v>1</v>
      </c>
      <c r="JT330">
        <v>2.4999999999999996</v>
      </c>
      <c r="JU330">
        <v>-1</v>
      </c>
      <c r="JV330">
        <v>1</v>
      </c>
      <c r="JW330">
        <v>-1</v>
      </c>
      <c r="JX330">
        <v>-1</v>
      </c>
      <c r="JY330">
        <v>-1</v>
      </c>
      <c r="JZ330">
        <v>1.1666666666666667</v>
      </c>
      <c r="KA330">
        <v>1</v>
      </c>
      <c r="KB330">
        <v>-1</v>
      </c>
      <c r="KC330">
        <v>-1</v>
      </c>
      <c r="KD330">
        <v>-1</v>
      </c>
      <c r="KE330">
        <v>-1</v>
      </c>
      <c r="KF330">
        <v>-1</v>
      </c>
      <c r="KG330">
        <v>-1</v>
      </c>
      <c r="KH330">
        <v>-1</v>
      </c>
      <c r="KI330">
        <v>-1</v>
      </c>
      <c r="KJ330">
        <v>-1</v>
      </c>
      <c r="KK330">
        <v>-1</v>
      </c>
      <c r="KL330">
        <v>-1</v>
      </c>
      <c r="KM330">
        <v>-1</v>
      </c>
      <c r="KN330">
        <v>-1</v>
      </c>
      <c r="KO330">
        <v>-1</v>
      </c>
      <c r="KP330">
        <v>2.4999999999999996</v>
      </c>
      <c r="KQ330">
        <v>0.33333333333333331</v>
      </c>
      <c r="KR330">
        <v>0.33333333333333331</v>
      </c>
      <c r="KS330">
        <v>-1</v>
      </c>
      <c r="KT330">
        <v>-1</v>
      </c>
      <c r="KU330">
        <v>2.4999999999999996</v>
      </c>
      <c r="KV330">
        <v>2.4999999999999996</v>
      </c>
      <c r="KW330">
        <v>-1</v>
      </c>
      <c r="KX330">
        <v>2.4999999999999996</v>
      </c>
      <c r="KY330">
        <v>2.4999999999999996</v>
      </c>
      <c r="KZ330">
        <v>1</v>
      </c>
      <c r="LA330">
        <v>2.4999999999999996</v>
      </c>
      <c r="LB330">
        <v>-1</v>
      </c>
      <c r="LC330">
        <v>0</v>
      </c>
      <c r="LD330">
        <v>0</v>
      </c>
      <c r="LE330">
        <v>2</v>
      </c>
      <c r="LF330">
        <v>1</v>
      </c>
      <c r="LG330">
        <v>-1</v>
      </c>
      <c r="LH330">
        <v>2.4999999999999996</v>
      </c>
      <c r="LI330">
        <v>2.4999999999999996</v>
      </c>
      <c r="LJ330">
        <v>0</v>
      </c>
      <c r="LK330">
        <v>-1</v>
      </c>
      <c r="LL330">
        <v>2.333333333333333</v>
      </c>
      <c r="LM330">
        <v>2.333333333333333</v>
      </c>
      <c r="LN330">
        <v>0</v>
      </c>
      <c r="LO330">
        <v>0</v>
      </c>
      <c r="LP330">
        <v>1</v>
      </c>
      <c r="LQ330">
        <v>2</v>
      </c>
      <c r="LR330">
        <v>0</v>
      </c>
      <c r="LS330">
        <v>0</v>
      </c>
      <c r="LT330">
        <v>-1</v>
      </c>
    </row>
    <row r="331" spans="1:334" x14ac:dyDescent="0.35">
      <c r="A331" t="s">
        <v>1148</v>
      </c>
      <c r="B331">
        <v>2</v>
      </c>
      <c r="C331">
        <v>2.5</v>
      </c>
      <c r="D331">
        <v>3.4999999999999996</v>
      </c>
      <c r="E331">
        <v>-1</v>
      </c>
      <c r="F331">
        <v>-1</v>
      </c>
      <c r="G331">
        <v>-1</v>
      </c>
      <c r="H331">
        <v>-1</v>
      </c>
      <c r="I331">
        <v>3.4999999999999996</v>
      </c>
      <c r="J331">
        <v>-1</v>
      </c>
      <c r="K331">
        <v>-1</v>
      </c>
      <c r="L331">
        <v>3.4999999999999996</v>
      </c>
      <c r="M331">
        <v>2.5</v>
      </c>
      <c r="N331">
        <v>0.16666666666666666</v>
      </c>
      <c r="O331">
        <v>3.4999999999999996</v>
      </c>
      <c r="P331">
        <v>3.4999999999999996</v>
      </c>
      <c r="Q331">
        <v>-1</v>
      </c>
      <c r="R331">
        <v>-1</v>
      </c>
      <c r="S331">
        <v>3.4999999999999996</v>
      </c>
      <c r="T331">
        <v>3.4999999999999996</v>
      </c>
      <c r="U331">
        <v>3.4999999999999996</v>
      </c>
      <c r="V331">
        <v>2</v>
      </c>
      <c r="W331">
        <v>2</v>
      </c>
      <c r="X331">
        <v>-1</v>
      </c>
      <c r="Y331">
        <v>3.4999999999999996</v>
      </c>
      <c r="Z331">
        <v>3.4999999999999996</v>
      </c>
      <c r="AA331">
        <v>3.4999999999999996</v>
      </c>
      <c r="AB331">
        <v>2</v>
      </c>
      <c r="AC331">
        <v>2</v>
      </c>
      <c r="AD331">
        <v>2</v>
      </c>
      <c r="AE331">
        <v>-1</v>
      </c>
      <c r="AF331">
        <v>-1</v>
      </c>
      <c r="AG331">
        <v>-1</v>
      </c>
      <c r="AH331">
        <v>-1</v>
      </c>
      <c r="AI331">
        <v>-1</v>
      </c>
      <c r="AJ331">
        <v>-1</v>
      </c>
      <c r="AK331">
        <v>-1</v>
      </c>
      <c r="AL331">
        <v>-1</v>
      </c>
      <c r="AM331">
        <v>-1</v>
      </c>
      <c r="AN331">
        <v>2.9999999999999996</v>
      </c>
      <c r="AO331">
        <v>-1</v>
      </c>
      <c r="AP331">
        <v>-1</v>
      </c>
      <c r="AQ331">
        <v>-1</v>
      </c>
      <c r="AR331">
        <v>-1</v>
      </c>
      <c r="AS331">
        <v>-1</v>
      </c>
      <c r="AT331">
        <v>-1</v>
      </c>
      <c r="AU331">
        <v>-1</v>
      </c>
      <c r="AV331">
        <v>-1</v>
      </c>
      <c r="AW331">
        <v>-1</v>
      </c>
      <c r="AX331">
        <v>-1</v>
      </c>
      <c r="AY331">
        <v>-1</v>
      </c>
      <c r="AZ331">
        <v>-1</v>
      </c>
      <c r="BA331">
        <v>-1</v>
      </c>
      <c r="BB331">
        <v>-1</v>
      </c>
      <c r="BC331">
        <v>-1</v>
      </c>
      <c r="BD331">
        <v>1</v>
      </c>
      <c r="BE331">
        <v>2</v>
      </c>
      <c r="BF331">
        <v>-1</v>
      </c>
      <c r="BG331">
        <v>2</v>
      </c>
      <c r="BH331">
        <v>2</v>
      </c>
      <c r="BI331">
        <v>-1</v>
      </c>
      <c r="BJ331">
        <v>2.9999999999999996</v>
      </c>
      <c r="BK331">
        <v>-1</v>
      </c>
      <c r="BL331">
        <v>-1</v>
      </c>
      <c r="BM331">
        <v>-1</v>
      </c>
      <c r="BN331">
        <v>-1</v>
      </c>
      <c r="BO331">
        <v>-1</v>
      </c>
      <c r="BP331">
        <v>-1</v>
      </c>
      <c r="BQ331">
        <v>-1</v>
      </c>
      <c r="BR331">
        <v>1.5</v>
      </c>
      <c r="BS331">
        <v>-1</v>
      </c>
      <c r="BT331">
        <v>2.5</v>
      </c>
      <c r="BU331">
        <v>-1</v>
      </c>
      <c r="BV331">
        <v>0.5</v>
      </c>
      <c r="BW331">
        <v>-1</v>
      </c>
      <c r="BX331">
        <v>-1</v>
      </c>
      <c r="BY331">
        <v>-1</v>
      </c>
      <c r="BZ331">
        <v>-1</v>
      </c>
      <c r="CA331">
        <v>-1</v>
      </c>
      <c r="CB331">
        <v>2</v>
      </c>
      <c r="CC331">
        <v>-1</v>
      </c>
      <c r="CD331">
        <v>1.3333333333333335</v>
      </c>
      <c r="CE331">
        <v>-1</v>
      </c>
      <c r="CF331">
        <v>2.5</v>
      </c>
      <c r="CG331">
        <v>-1</v>
      </c>
      <c r="CH331">
        <v>-1</v>
      </c>
      <c r="CI331">
        <v>-1</v>
      </c>
      <c r="CJ331">
        <v>-1</v>
      </c>
      <c r="CK331">
        <v>-1</v>
      </c>
      <c r="CL331">
        <v>1.5</v>
      </c>
      <c r="CM331">
        <v>-1</v>
      </c>
      <c r="CN331">
        <v>-1</v>
      </c>
      <c r="CO331">
        <v>1</v>
      </c>
      <c r="CP331">
        <v>-1</v>
      </c>
      <c r="CQ331">
        <v>-1</v>
      </c>
      <c r="CR331">
        <v>2.5</v>
      </c>
      <c r="CS331">
        <v>-1</v>
      </c>
      <c r="CT331">
        <v>-1</v>
      </c>
      <c r="CU331">
        <v>2.9999999999999996</v>
      </c>
      <c r="CV331">
        <v>-1</v>
      </c>
      <c r="CW331">
        <v>-1</v>
      </c>
      <c r="CX331">
        <v>-1</v>
      </c>
      <c r="CY331">
        <v>-1</v>
      </c>
      <c r="CZ331">
        <v>-1</v>
      </c>
      <c r="DA331">
        <v>-1</v>
      </c>
      <c r="DB331">
        <v>-1</v>
      </c>
      <c r="DC331">
        <v>-1</v>
      </c>
      <c r="DD331">
        <v>2</v>
      </c>
      <c r="DE331">
        <v>-1</v>
      </c>
      <c r="DF331">
        <v>-1</v>
      </c>
      <c r="DG331">
        <v>-1</v>
      </c>
      <c r="DH331">
        <v>-1</v>
      </c>
      <c r="DI331">
        <v>0.5</v>
      </c>
      <c r="DJ331">
        <v>-1</v>
      </c>
      <c r="DK331">
        <v>-1</v>
      </c>
      <c r="DL331">
        <v>1</v>
      </c>
      <c r="DM331">
        <v>-1</v>
      </c>
      <c r="DN331">
        <v>-1</v>
      </c>
      <c r="DO331">
        <v>-1</v>
      </c>
      <c r="DP331">
        <v>-1</v>
      </c>
      <c r="DQ331">
        <v>0.33333333333333331</v>
      </c>
      <c r="DR331">
        <v>2.5</v>
      </c>
      <c r="DS331">
        <v>2</v>
      </c>
      <c r="DT331">
        <v>1.5</v>
      </c>
      <c r="DU331">
        <v>-1</v>
      </c>
      <c r="DV331">
        <v>-1</v>
      </c>
      <c r="DW331">
        <v>2</v>
      </c>
      <c r="DX331">
        <v>-1</v>
      </c>
      <c r="DY331">
        <v>-1</v>
      </c>
      <c r="DZ331">
        <v>-1</v>
      </c>
      <c r="EA331">
        <v>2</v>
      </c>
      <c r="EB331">
        <v>-1</v>
      </c>
      <c r="EC331">
        <v>2</v>
      </c>
      <c r="ED331">
        <v>-1</v>
      </c>
      <c r="EE331">
        <v>-1</v>
      </c>
      <c r="EF331">
        <v>2</v>
      </c>
      <c r="EG331">
        <v>-1</v>
      </c>
      <c r="EH331">
        <v>2</v>
      </c>
      <c r="EI331">
        <v>0</v>
      </c>
      <c r="EJ331">
        <v>-1</v>
      </c>
      <c r="EK331">
        <v>-1</v>
      </c>
      <c r="EL331">
        <v>2.1666666666666665</v>
      </c>
      <c r="EM331">
        <v>0.83333333333333326</v>
      </c>
      <c r="EN331">
        <v>-1</v>
      </c>
      <c r="EO331">
        <v>2</v>
      </c>
      <c r="EP331">
        <v>2</v>
      </c>
      <c r="EQ331">
        <v>-1</v>
      </c>
      <c r="ER331">
        <v>-1</v>
      </c>
      <c r="ES331">
        <v>-1</v>
      </c>
      <c r="ET331">
        <v>-1</v>
      </c>
      <c r="EU331">
        <v>-1</v>
      </c>
      <c r="EV331">
        <v>-1</v>
      </c>
      <c r="EW331">
        <v>2</v>
      </c>
      <c r="EX331">
        <v>1.3333333333333335</v>
      </c>
      <c r="EY331">
        <v>2.9999999999999996</v>
      </c>
      <c r="EZ331">
        <v>2</v>
      </c>
      <c r="FA331">
        <v>1.3333333333333335</v>
      </c>
      <c r="FB331">
        <v>-1</v>
      </c>
      <c r="FC331">
        <v>0.83333333333333326</v>
      </c>
      <c r="FD331">
        <v>-1</v>
      </c>
      <c r="FE331">
        <v>3.4999999999999996</v>
      </c>
      <c r="FF331">
        <v>3.4999999999999996</v>
      </c>
      <c r="FG331">
        <v>2.9999999999999996</v>
      </c>
      <c r="FH331">
        <v>2.1666666666666665</v>
      </c>
      <c r="FI331">
        <v>-1</v>
      </c>
      <c r="FJ331">
        <v>1.3333333333333335</v>
      </c>
      <c r="FK331">
        <v>-1</v>
      </c>
      <c r="FL331">
        <v>-1</v>
      </c>
      <c r="FM331">
        <v>-1</v>
      </c>
      <c r="FN331">
        <v>1.5</v>
      </c>
      <c r="FO331">
        <v>2.1666666666666665</v>
      </c>
      <c r="FP331">
        <v>2.1666666666666665</v>
      </c>
      <c r="FQ331">
        <v>1.5</v>
      </c>
      <c r="FR331">
        <v>1.5</v>
      </c>
      <c r="FS331">
        <v>1.5</v>
      </c>
      <c r="FT331">
        <v>1.5</v>
      </c>
      <c r="FU331">
        <v>-1</v>
      </c>
      <c r="FV331">
        <v>-1</v>
      </c>
      <c r="FW331">
        <v>2</v>
      </c>
      <c r="FX331">
        <v>2</v>
      </c>
      <c r="FY331">
        <v>-1</v>
      </c>
      <c r="FZ331">
        <v>-1</v>
      </c>
      <c r="GA331">
        <v>2</v>
      </c>
      <c r="GB331">
        <v>3.4999999999999996</v>
      </c>
      <c r="GC331">
        <v>1</v>
      </c>
      <c r="GD331">
        <v>-1</v>
      </c>
      <c r="GE331">
        <v>1</v>
      </c>
      <c r="GF331">
        <v>0.5</v>
      </c>
      <c r="GG331">
        <v>-1</v>
      </c>
      <c r="GH331">
        <v>3.4999999999999996</v>
      </c>
      <c r="GI331">
        <v>-1</v>
      </c>
      <c r="GJ331">
        <v>3.4999999999999996</v>
      </c>
      <c r="GK331">
        <v>3.4999999999999996</v>
      </c>
      <c r="GL331">
        <v>1.5000000000000002</v>
      </c>
      <c r="GM331">
        <v>-1</v>
      </c>
      <c r="GN331">
        <v>2.5</v>
      </c>
      <c r="GO331">
        <v>1.5</v>
      </c>
      <c r="GP331">
        <v>-1</v>
      </c>
      <c r="GQ331">
        <v>-1</v>
      </c>
      <c r="GR331">
        <v>-1</v>
      </c>
      <c r="GS331">
        <v>2.5</v>
      </c>
      <c r="GT331">
        <v>2.4999999999999996</v>
      </c>
      <c r="GU331">
        <v>3.4999999999999996</v>
      </c>
      <c r="GV331">
        <v>3.4999999999999996</v>
      </c>
      <c r="GW331">
        <v>3.4999999999999996</v>
      </c>
      <c r="GX331">
        <v>3.4999999999999996</v>
      </c>
      <c r="GY331">
        <v>3.4999999999999996</v>
      </c>
      <c r="GZ331">
        <v>2.5</v>
      </c>
      <c r="HA331">
        <v>3.4999999999999996</v>
      </c>
      <c r="HB331">
        <v>0</v>
      </c>
      <c r="HC331">
        <v>2</v>
      </c>
      <c r="HD331">
        <v>3.4999999999999996</v>
      </c>
      <c r="HE331">
        <v>3.4999999999999996</v>
      </c>
      <c r="HF331">
        <v>2.9999999999999996</v>
      </c>
      <c r="HG331">
        <v>3.4999999999999996</v>
      </c>
      <c r="HH331">
        <v>3.4999999999999996</v>
      </c>
      <c r="HI331">
        <v>1</v>
      </c>
      <c r="HJ331">
        <v>1.5000000000000002</v>
      </c>
      <c r="HK331">
        <v>-1</v>
      </c>
      <c r="HL331">
        <v>-1</v>
      </c>
      <c r="HM331">
        <v>-1</v>
      </c>
      <c r="HN331">
        <v>-1</v>
      </c>
      <c r="HO331">
        <v>-1</v>
      </c>
      <c r="HP331">
        <v>-1</v>
      </c>
      <c r="HQ331">
        <v>-1</v>
      </c>
      <c r="HR331">
        <v>2.5</v>
      </c>
      <c r="HS331">
        <v>-1</v>
      </c>
      <c r="HT331">
        <v>3.4999999999999996</v>
      </c>
      <c r="HU331">
        <v>2.5</v>
      </c>
      <c r="HV331">
        <v>3.4999999999999996</v>
      </c>
      <c r="HW331">
        <v>3.4999999999999996</v>
      </c>
      <c r="HX331">
        <v>3.4999999999999996</v>
      </c>
      <c r="HY331">
        <v>2.5</v>
      </c>
      <c r="HZ331">
        <v>2.5</v>
      </c>
      <c r="IA331">
        <v>1.5000000000000002</v>
      </c>
      <c r="IB331">
        <v>-1</v>
      </c>
      <c r="IC331">
        <v>-1</v>
      </c>
      <c r="ID331">
        <v>-1</v>
      </c>
      <c r="IE331">
        <v>2</v>
      </c>
      <c r="IF331">
        <v>-1</v>
      </c>
      <c r="IG331">
        <v>-1</v>
      </c>
      <c r="IH331">
        <v>-1</v>
      </c>
      <c r="II331">
        <v>2</v>
      </c>
      <c r="IJ331">
        <v>-1</v>
      </c>
      <c r="IK331">
        <v>-1</v>
      </c>
      <c r="IL331">
        <v>1.1666666666666667</v>
      </c>
      <c r="IM331">
        <v>3.4999999999999996</v>
      </c>
      <c r="IN331">
        <v>3.4999999999999996</v>
      </c>
      <c r="IO331">
        <v>2</v>
      </c>
      <c r="IP331">
        <v>0</v>
      </c>
      <c r="IQ331">
        <v>3.4999999999999996</v>
      </c>
      <c r="IR331">
        <v>0</v>
      </c>
      <c r="IS331">
        <v>2</v>
      </c>
      <c r="IT331">
        <v>2</v>
      </c>
      <c r="IU331">
        <v>-1</v>
      </c>
      <c r="IV331">
        <v>2.9999999999999996</v>
      </c>
      <c r="IW331">
        <v>-1</v>
      </c>
      <c r="IX331">
        <v>-1</v>
      </c>
      <c r="IY331">
        <v>3.4999999999999996</v>
      </c>
      <c r="IZ331">
        <v>-1</v>
      </c>
      <c r="JA331">
        <v>-1</v>
      </c>
      <c r="JB331">
        <v>-1</v>
      </c>
      <c r="JC331">
        <v>-1</v>
      </c>
      <c r="JD331">
        <v>-1</v>
      </c>
      <c r="JE331">
        <v>-1</v>
      </c>
      <c r="JF331">
        <v>1.5000000000000002</v>
      </c>
      <c r="JG331">
        <v>-1</v>
      </c>
      <c r="JH331">
        <v>1.5000000000000002</v>
      </c>
      <c r="JI331">
        <v>-1</v>
      </c>
      <c r="JJ331">
        <v>-1</v>
      </c>
      <c r="JK331">
        <v>-1</v>
      </c>
      <c r="JL331">
        <v>-1</v>
      </c>
      <c r="JM331">
        <v>2.5</v>
      </c>
      <c r="JN331">
        <v>-1</v>
      </c>
      <c r="JO331">
        <v>-1</v>
      </c>
      <c r="JP331">
        <v>1.5</v>
      </c>
      <c r="JQ331">
        <v>-1</v>
      </c>
      <c r="JR331">
        <v>3.4999999999999996</v>
      </c>
      <c r="JS331">
        <v>1.5000000000000002</v>
      </c>
      <c r="JT331">
        <v>3.4999999999999996</v>
      </c>
      <c r="JU331">
        <v>-1</v>
      </c>
      <c r="JV331">
        <v>2.5</v>
      </c>
      <c r="JW331">
        <v>-1</v>
      </c>
      <c r="JX331">
        <v>-1</v>
      </c>
      <c r="JY331">
        <v>-1</v>
      </c>
      <c r="JZ331">
        <v>2</v>
      </c>
      <c r="KA331">
        <v>1.5</v>
      </c>
      <c r="KB331">
        <v>-1</v>
      </c>
      <c r="KC331">
        <v>-1</v>
      </c>
      <c r="KD331">
        <v>-1</v>
      </c>
      <c r="KE331">
        <v>-1</v>
      </c>
      <c r="KF331">
        <v>-1</v>
      </c>
      <c r="KG331">
        <v>-1</v>
      </c>
      <c r="KH331">
        <v>-1</v>
      </c>
      <c r="KI331">
        <v>-1</v>
      </c>
      <c r="KJ331">
        <v>-1</v>
      </c>
      <c r="KK331">
        <v>-1</v>
      </c>
      <c r="KL331">
        <v>-1</v>
      </c>
      <c r="KM331">
        <v>-1</v>
      </c>
      <c r="KN331">
        <v>-1</v>
      </c>
      <c r="KO331">
        <v>-1</v>
      </c>
      <c r="KP331">
        <v>3.4999999999999996</v>
      </c>
      <c r="KQ331">
        <v>1.5</v>
      </c>
      <c r="KR331">
        <v>1</v>
      </c>
      <c r="KS331">
        <v>-1</v>
      </c>
      <c r="KT331">
        <v>-1</v>
      </c>
      <c r="KU331">
        <v>3.4999999999999996</v>
      </c>
      <c r="KV331">
        <v>3.4999999999999996</v>
      </c>
      <c r="KW331">
        <v>-1</v>
      </c>
      <c r="KX331">
        <v>2.4999999999999996</v>
      </c>
      <c r="KY331">
        <v>3.4999999999999996</v>
      </c>
      <c r="KZ331">
        <v>2</v>
      </c>
      <c r="LA331">
        <v>3.4999999999999996</v>
      </c>
      <c r="LB331">
        <v>-1</v>
      </c>
      <c r="LC331">
        <v>0.5</v>
      </c>
      <c r="LD331">
        <v>0.5</v>
      </c>
      <c r="LE331">
        <v>2.9999999999999996</v>
      </c>
      <c r="LF331">
        <v>2</v>
      </c>
      <c r="LG331">
        <v>-1</v>
      </c>
      <c r="LH331">
        <v>3.4999999999999996</v>
      </c>
      <c r="LI331">
        <v>3.4999999999999996</v>
      </c>
      <c r="LJ331">
        <v>0.83333333333333326</v>
      </c>
      <c r="LK331">
        <v>-1</v>
      </c>
      <c r="LL331">
        <v>2.4999999999999996</v>
      </c>
      <c r="LM331">
        <v>3.4999999999999996</v>
      </c>
      <c r="LN331">
        <v>0.33333333333333331</v>
      </c>
      <c r="LO331">
        <v>0</v>
      </c>
      <c r="LP331">
        <v>1.3333333333333335</v>
      </c>
      <c r="LQ331">
        <v>2.4999999999999996</v>
      </c>
      <c r="LR331">
        <v>1.5</v>
      </c>
      <c r="LS331">
        <v>0</v>
      </c>
      <c r="LT331">
        <v>-1</v>
      </c>
    </row>
    <row r="332" spans="1:334" x14ac:dyDescent="0.35">
      <c r="A332" t="s">
        <v>1149</v>
      </c>
      <c r="B332">
        <v>2.9999999999999996</v>
      </c>
      <c r="C332">
        <v>3.4999999999999996</v>
      </c>
      <c r="D332">
        <v>3.4999999999999996</v>
      </c>
      <c r="E332">
        <v>2.4999999999999996</v>
      </c>
      <c r="F332">
        <v>1.5000000000000002</v>
      </c>
      <c r="G332">
        <v>2</v>
      </c>
      <c r="H332">
        <v>1.5000000000000002</v>
      </c>
      <c r="I332">
        <v>3.4999999999999996</v>
      </c>
      <c r="J332">
        <v>2.9999999999999996</v>
      </c>
      <c r="K332">
        <v>0</v>
      </c>
      <c r="L332">
        <v>3.4999999999999996</v>
      </c>
      <c r="M332">
        <v>3.4999999999999996</v>
      </c>
      <c r="N332">
        <v>2.4999999999999996</v>
      </c>
      <c r="O332">
        <v>3.4999999999999996</v>
      </c>
      <c r="P332">
        <v>3.4999999999999996</v>
      </c>
      <c r="Q332">
        <v>2.9999999999999996</v>
      </c>
      <c r="R332">
        <v>1.5000000000000002</v>
      </c>
      <c r="S332">
        <v>3.4999999999999996</v>
      </c>
      <c r="T332">
        <v>3.4999999999999996</v>
      </c>
      <c r="U332">
        <v>3.4999999999999996</v>
      </c>
      <c r="V332">
        <v>2.9999999999999996</v>
      </c>
      <c r="W332">
        <v>2.9999999999999996</v>
      </c>
      <c r="X332">
        <v>1</v>
      </c>
      <c r="Y332">
        <v>3.4999999999999996</v>
      </c>
      <c r="Z332">
        <v>3.4999999999999996</v>
      </c>
      <c r="AA332">
        <v>3.4999999999999996</v>
      </c>
      <c r="AB332">
        <v>2.9999999999999996</v>
      </c>
      <c r="AC332">
        <v>2.9999999999999996</v>
      </c>
      <c r="AD332">
        <v>2.9999999999999996</v>
      </c>
      <c r="AE332">
        <v>2.9999999999999996</v>
      </c>
      <c r="AF332">
        <v>2.4999999999999996</v>
      </c>
      <c r="AG332">
        <v>2.4999999999999996</v>
      </c>
      <c r="AH332">
        <v>0.5</v>
      </c>
      <c r="AI332">
        <v>1.5000000000000002</v>
      </c>
      <c r="AJ332">
        <v>1.5000000000000002</v>
      </c>
      <c r="AK332">
        <v>0.5</v>
      </c>
      <c r="AL332">
        <v>1.5</v>
      </c>
      <c r="AM332">
        <v>0.5</v>
      </c>
      <c r="AN332">
        <v>2.9999999999999996</v>
      </c>
      <c r="AO332">
        <v>0</v>
      </c>
      <c r="AP332">
        <v>0</v>
      </c>
      <c r="AQ332">
        <v>0</v>
      </c>
      <c r="AR332">
        <v>2.4999999999999996</v>
      </c>
      <c r="AS332">
        <v>0.5</v>
      </c>
      <c r="AT332">
        <v>2.9999999999999996</v>
      </c>
      <c r="AU332">
        <v>2.9999999999999996</v>
      </c>
      <c r="AV332">
        <v>0</v>
      </c>
      <c r="AW332">
        <v>1.5000000000000002</v>
      </c>
      <c r="AX332">
        <v>2.4999999999999996</v>
      </c>
      <c r="AY332">
        <v>0.33333333333333331</v>
      </c>
      <c r="AZ332">
        <v>0.16666666666666666</v>
      </c>
      <c r="BA332">
        <v>0.16666666666666666</v>
      </c>
      <c r="BB332">
        <v>0</v>
      </c>
      <c r="BC332">
        <v>-1</v>
      </c>
      <c r="BD332">
        <v>2.9999999999999996</v>
      </c>
      <c r="BE332">
        <v>2.9999999999999996</v>
      </c>
      <c r="BF332">
        <v>0.5</v>
      </c>
      <c r="BG332">
        <v>2.9999999999999996</v>
      </c>
      <c r="BH332">
        <v>2.9999999999999996</v>
      </c>
      <c r="BI332">
        <v>0</v>
      </c>
      <c r="BJ332">
        <v>2.9999999999999996</v>
      </c>
      <c r="BK332">
        <v>1.5000000000000002</v>
      </c>
      <c r="BL332">
        <v>3.4999999999999996</v>
      </c>
      <c r="BM332">
        <v>2.4999999999999996</v>
      </c>
      <c r="BN332">
        <v>1.5000000000000002</v>
      </c>
      <c r="BO332">
        <v>1.5000000000000002</v>
      </c>
      <c r="BP332">
        <v>0.5</v>
      </c>
      <c r="BQ332">
        <v>-1</v>
      </c>
      <c r="BR332">
        <v>3.4999999999999996</v>
      </c>
      <c r="BS332">
        <v>2.9999999999999996</v>
      </c>
      <c r="BT332">
        <v>3.4999999999999996</v>
      </c>
      <c r="BU332">
        <v>0.5</v>
      </c>
      <c r="BV332">
        <v>2.4999999999999996</v>
      </c>
      <c r="BW332">
        <v>0.5</v>
      </c>
      <c r="BX332">
        <v>0</v>
      </c>
      <c r="BY332">
        <v>0</v>
      </c>
      <c r="BZ332">
        <v>2.4999999999999996</v>
      </c>
      <c r="CA332">
        <v>1.3333333333333335</v>
      </c>
      <c r="CB332">
        <v>2.9999999999999996</v>
      </c>
      <c r="CC332">
        <v>1.5000000000000002</v>
      </c>
      <c r="CD332">
        <v>2.4999999999999996</v>
      </c>
      <c r="CE332">
        <v>2.4999999999999996</v>
      </c>
      <c r="CF332">
        <v>3.4999999999999996</v>
      </c>
      <c r="CG332">
        <v>2.4999999999999996</v>
      </c>
      <c r="CH332">
        <v>1.3333333333333335</v>
      </c>
      <c r="CI332">
        <v>1.5000000000000002</v>
      </c>
      <c r="CJ332">
        <v>1.5000000000000002</v>
      </c>
      <c r="CK332">
        <v>0</v>
      </c>
      <c r="CL332">
        <v>3.4999999999999996</v>
      </c>
      <c r="CM332">
        <v>0</v>
      </c>
      <c r="CN332">
        <v>0</v>
      </c>
      <c r="CO332">
        <v>2.9999999999999996</v>
      </c>
      <c r="CP332">
        <v>1</v>
      </c>
      <c r="CQ332">
        <v>1.5000000000000002</v>
      </c>
      <c r="CR332">
        <v>3.4999999999999996</v>
      </c>
      <c r="CS332">
        <v>0.33333333333333331</v>
      </c>
      <c r="CT332">
        <v>0.5</v>
      </c>
      <c r="CU332">
        <v>2.9999999999999996</v>
      </c>
      <c r="CV332">
        <v>2</v>
      </c>
      <c r="CW332">
        <v>0</v>
      </c>
      <c r="CX332">
        <v>0</v>
      </c>
      <c r="CY332">
        <v>1</v>
      </c>
      <c r="CZ332">
        <v>0.16666666666666666</v>
      </c>
      <c r="DA332">
        <v>0.5</v>
      </c>
      <c r="DB332">
        <v>2.9999999999999996</v>
      </c>
      <c r="DC332">
        <v>1.5000000000000002</v>
      </c>
      <c r="DD332">
        <v>2.9999999999999996</v>
      </c>
      <c r="DE332">
        <v>2.9999999999999996</v>
      </c>
      <c r="DF332">
        <v>2.9999999999999996</v>
      </c>
      <c r="DG332">
        <v>0</v>
      </c>
      <c r="DH332">
        <v>2.9999999999999996</v>
      </c>
      <c r="DI332">
        <v>2.4999999999999996</v>
      </c>
      <c r="DJ332">
        <v>0</v>
      </c>
      <c r="DK332">
        <v>0.16666666666666666</v>
      </c>
      <c r="DL332">
        <v>2.9999999999999996</v>
      </c>
      <c r="DM332">
        <v>1.5000000000000002</v>
      </c>
      <c r="DN332">
        <v>1.5000000000000002</v>
      </c>
      <c r="DO332">
        <v>2.9999999999999996</v>
      </c>
      <c r="DP332">
        <v>1.5000000000000002</v>
      </c>
      <c r="DQ332">
        <v>2.4999999999999996</v>
      </c>
      <c r="DR332">
        <v>3.4999999999999996</v>
      </c>
      <c r="DS332">
        <v>2.9999999999999996</v>
      </c>
      <c r="DT332">
        <v>3.4999999999999996</v>
      </c>
      <c r="DU332">
        <v>1.3333333333333335</v>
      </c>
      <c r="DV332">
        <v>1.5000000000000002</v>
      </c>
      <c r="DW332">
        <v>2.9999999999999996</v>
      </c>
      <c r="DX332">
        <v>1.3333333333333335</v>
      </c>
      <c r="DY332">
        <v>2.4999999999999996</v>
      </c>
      <c r="DZ332">
        <v>2.4999999999999996</v>
      </c>
      <c r="EA332">
        <v>2.9999999999999996</v>
      </c>
      <c r="EB332">
        <v>-1</v>
      </c>
      <c r="EC332">
        <v>2.9999999999999996</v>
      </c>
      <c r="ED332">
        <v>1.5000000000000002</v>
      </c>
      <c r="EE332">
        <v>2</v>
      </c>
      <c r="EF332">
        <v>2.9999999999999996</v>
      </c>
      <c r="EG332">
        <v>1.5000000000000002</v>
      </c>
      <c r="EH332">
        <v>2.9999999999999996</v>
      </c>
      <c r="EI332">
        <v>2.4999999999999996</v>
      </c>
      <c r="EJ332">
        <v>1.5000000000000002</v>
      </c>
      <c r="EK332">
        <v>0.16666666666666666</v>
      </c>
      <c r="EL332">
        <v>2.333333333333333</v>
      </c>
      <c r="EM332">
        <v>2.9999999999999996</v>
      </c>
      <c r="EN332">
        <v>0.16666666666666666</v>
      </c>
      <c r="EO332">
        <v>2.9999999999999996</v>
      </c>
      <c r="EP332">
        <v>2.9999999999999996</v>
      </c>
      <c r="EQ332">
        <v>2.4999999999999996</v>
      </c>
      <c r="ER332">
        <v>0</v>
      </c>
      <c r="ES332">
        <v>0.5</v>
      </c>
      <c r="ET332">
        <v>0</v>
      </c>
      <c r="EU332">
        <v>0</v>
      </c>
      <c r="EV332">
        <v>0</v>
      </c>
      <c r="EW332">
        <v>2.9999999999999996</v>
      </c>
      <c r="EX332">
        <v>2.4999999999999996</v>
      </c>
      <c r="EY332">
        <v>2.9999999999999996</v>
      </c>
      <c r="EZ332">
        <v>2.9999999999999996</v>
      </c>
      <c r="FA332">
        <v>2.4999999999999996</v>
      </c>
      <c r="FB332">
        <v>2.4999999999999996</v>
      </c>
      <c r="FC332">
        <v>2.9999999999999996</v>
      </c>
      <c r="FD332">
        <v>2.4999999999999996</v>
      </c>
      <c r="FE332">
        <v>3.4999999999999996</v>
      </c>
      <c r="FF332">
        <v>3.4999999999999996</v>
      </c>
      <c r="FG332">
        <v>2.9999999999999996</v>
      </c>
      <c r="FH332">
        <v>2.333333333333333</v>
      </c>
      <c r="FI332">
        <v>-1</v>
      </c>
      <c r="FJ332">
        <v>2.4999999999999996</v>
      </c>
      <c r="FK332">
        <v>1.3333333333333335</v>
      </c>
      <c r="FL332">
        <v>2.4999999999999996</v>
      </c>
      <c r="FM332">
        <v>1.5000000000000002</v>
      </c>
      <c r="FN332">
        <v>2.9999999999999996</v>
      </c>
      <c r="FO332">
        <v>2.333333333333333</v>
      </c>
      <c r="FP332">
        <v>2.4999999999999996</v>
      </c>
      <c r="FQ332">
        <v>2.9999999999999996</v>
      </c>
      <c r="FR332">
        <v>2.9999999999999996</v>
      </c>
      <c r="FS332">
        <v>2.9999999999999996</v>
      </c>
      <c r="FT332">
        <v>2.9999999999999996</v>
      </c>
      <c r="FU332">
        <v>2</v>
      </c>
      <c r="FV332">
        <v>1.5000000000000002</v>
      </c>
      <c r="FW332">
        <v>2.9999999999999996</v>
      </c>
      <c r="FX332">
        <v>2.9999999999999996</v>
      </c>
      <c r="FY332">
        <v>2.9999999999999996</v>
      </c>
      <c r="FZ332">
        <v>1.5000000000000002</v>
      </c>
      <c r="GA332">
        <v>2.9999999999999996</v>
      </c>
      <c r="GB332">
        <v>3.4999999999999996</v>
      </c>
      <c r="GC332">
        <v>2.4999999999999996</v>
      </c>
      <c r="GD332">
        <v>2.4999999999999996</v>
      </c>
      <c r="GE332">
        <v>2.4999999999999996</v>
      </c>
      <c r="GF332">
        <v>2.4999999999999996</v>
      </c>
      <c r="GG332">
        <v>2.4999999999999996</v>
      </c>
      <c r="GH332">
        <v>3.4999999999999996</v>
      </c>
      <c r="GI332">
        <v>2.4999999999999996</v>
      </c>
      <c r="GJ332">
        <v>3.4999999999999996</v>
      </c>
      <c r="GK332">
        <v>3.4999999999999996</v>
      </c>
      <c r="GL332">
        <v>2.4999999999999996</v>
      </c>
      <c r="GM332">
        <v>2.9999999999999996</v>
      </c>
      <c r="GN332">
        <v>3.4999999999999996</v>
      </c>
      <c r="GO332">
        <v>3.4999999999999996</v>
      </c>
      <c r="GP332">
        <v>3.4999999999999996</v>
      </c>
      <c r="GQ332">
        <v>1.5000000000000002</v>
      </c>
      <c r="GR332">
        <v>0</v>
      </c>
      <c r="GS332">
        <v>3.4999999999999996</v>
      </c>
      <c r="GT332">
        <v>2.4999999999999996</v>
      </c>
      <c r="GU332">
        <v>3.4999999999999996</v>
      </c>
      <c r="GV332">
        <v>3.4999999999999996</v>
      </c>
      <c r="GW332">
        <v>3.4999999999999996</v>
      </c>
      <c r="GX332">
        <v>3.4999999999999996</v>
      </c>
      <c r="GY332">
        <v>3.4999999999999996</v>
      </c>
      <c r="GZ332">
        <v>3.4999999999999996</v>
      </c>
      <c r="HA332">
        <v>3.4999999999999996</v>
      </c>
      <c r="HB332">
        <v>2.4999999999999996</v>
      </c>
      <c r="HC332">
        <v>2.9999999999999996</v>
      </c>
      <c r="HD332">
        <v>3.4999999999999996</v>
      </c>
      <c r="HE332">
        <v>3.4999999999999996</v>
      </c>
      <c r="HF332">
        <v>2.9999999999999996</v>
      </c>
      <c r="HG332">
        <v>3.4999999999999996</v>
      </c>
      <c r="HH332">
        <v>3.4999999999999996</v>
      </c>
      <c r="HI332">
        <v>2.4999999999999996</v>
      </c>
      <c r="HJ332">
        <v>2.4999999999999996</v>
      </c>
      <c r="HK332">
        <v>0</v>
      </c>
      <c r="HL332">
        <v>2.9999999999999996</v>
      </c>
      <c r="HM332">
        <v>0</v>
      </c>
      <c r="HN332">
        <v>1.5000000000000002</v>
      </c>
      <c r="HO332">
        <v>1.5000000000000002</v>
      </c>
      <c r="HP332">
        <v>0</v>
      </c>
      <c r="HQ332">
        <v>1.3333333333333335</v>
      </c>
      <c r="HR332">
        <v>3.4999999999999996</v>
      </c>
      <c r="HS332">
        <v>1</v>
      </c>
      <c r="HT332">
        <v>3.4999999999999996</v>
      </c>
      <c r="HU332">
        <v>3.4999999999999996</v>
      </c>
      <c r="HV332">
        <v>3.4999999999999996</v>
      </c>
      <c r="HW332">
        <v>3.4999999999999996</v>
      </c>
      <c r="HX332">
        <v>3.4999999999999996</v>
      </c>
      <c r="HY332">
        <v>3.4999999999999996</v>
      </c>
      <c r="HZ332">
        <v>3.4999999999999996</v>
      </c>
      <c r="IA332">
        <v>2.4999999999999996</v>
      </c>
      <c r="IB332">
        <v>2.4999999999999996</v>
      </c>
      <c r="IC332">
        <v>2</v>
      </c>
      <c r="ID332">
        <v>0</v>
      </c>
      <c r="IE332">
        <v>2.9999999999999996</v>
      </c>
      <c r="IF332">
        <v>2.9999999999999996</v>
      </c>
      <c r="IG332">
        <v>2</v>
      </c>
      <c r="IH332">
        <v>2.4999999999999996</v>
      </c>
      <c r="II332">
        <v>2.9999999999999996</v>
      </c>
      <c r="IJ332">
        <v>2.4999999999999996</v>
      </c>
      <c r="IK332">
        <v>2.4999999999999996</v>
      </c>
      <c r="IL332">
        <v>2.4999999999999996</v>
      </c>
      <c r="IM332">
        <v>3.4999999999999996</v>
      </c>
      <c r="IN332">
        <v>3.4999999999999996</v>
      </c>
      <c r="IO332">
        <v>2.9999999999999996</v>
      </c>
      <c r="IP332">
        <v>2.4999999999999996</v>
      </c>
      <c r="IQ332">
        <v>3.4999999999999996</v>
      </c>
      <c r="IR332">
        <v>2.4999999999999996</v>
      </c>
      <c r="IS332">
        <v>2.9999999999999996</v>
      </c>
      <c r="IT332">
        <v>2.9999999999999996</v>
      </c>
      <c r="IU332">
        <v>2.4999999999999996</v>
      </c>
      <c r="IV332">
        <v>2.9999999999999996</v>
      </c>
      <c r="IW332">
        <v>2.9999999999999996</v>
      </c>
      <c r="IX332">
        <v>1.5000000000000002</v>
      </c>
      <c r="IY332">
        <v>3.4999999999999996</v>
      </c>
      <c r="IZ332">
        <v>1.5000000000000002</v>
      </c>
      <c r="JA332">
        <v>0</v>
      </c>
      <c r="JB332">
        <v>1.5000000000000002</v>
      </c>
      <c r="JC332">
        <v>2</v>
      </c>
      <c r="JD332">
        <v>2.9999999999999996</v>
      </c>
      <c r="JE332">
        <v>1.5000000000000002</v>
      </c>
      <c r="JF332">
        <v>2.4999999999999996</v>
      </c>
      <c r="JG332">
        <v>1</v>
      </c>
      <c r="JH332">
        <v>2.4999999999999996</v>
      </c>
      <c r="JI332">
        <v>1.3333333333333335</v>
      </c>
      <c r="JJ332">
        <v>1.5000000000000002</v>
      </c>
      <c r="JK332">
        <v>0</v>
      </c>
      <c r="JL332">
        <v>2.9999999999999996</v>
      </c>
      <c r="JM332">
        <v>3.4999999999999996</v>
      </c>
      <c r="JN332">
        <v>2.9999999999999996</v>
      </c>
      <c r="JO332">
        <v>0</v>
      </c>
      <c r="JP332">
        <v>2.9999999999999996</v>
      </c>
      <c r="JQ332">
        <v>2.4999999999999996</v>
      </c>
      <c r="JR332">
        <v>3.4999999999999996</v>
      </c>
      <c r="JS332">
        <v>2.4999999999999996</v>
      </c>
      <c r="JT332">
        <v>3.4999999999999996</v>
      </c>
      <c r="JU332">
        <v>2.4999999999999996</v>
      </c>
      <c r="JV332">
        <v>3.4999999999999996</v>
      </c>
      <c r="JW332">
        <v>1</v>
      </c>
      <c r="JX332">
        <v>1</v>
      </c>
      <c r="JY332">
        <v>0.5</v>
      </c>
      <c r="JZ332">
        <v>2.9999999999999996</v>
      </c>
      <c r="KA332">
        <v>2.9999999999999996</v>
      </c>
      <c r="KB332">
        <v>2.4999999999999996</v>
      </c>
      <c r="KC332">
        <v>1</v>
      </c>
      <c r="KD332">
        <v>1.5000000000000002</v>
      </c>
      <c r="KE332">
        <v>2.9999999999999996</v>
      </c>
      <c r="KF332">
        <v>2.4999999999999996</v>
      </c>
      <c r="KG332">
        <v>1</v>
      </c>
      <c r="KH332">
        <v>1.5000000000000002</v>
      </c>
      <c r="KI332">
        <v>2</v>
      </c>
      <c r="KJ332">
        <v>1.5000000000000002</v>
      </c>
      <c r="KK332">
        <v>1.5000000000000002</v>
      </c>
      <c r="KL332">
        <v>1.5000000000000002</v>
      </c>
      <c r="KM332">
        <v>1.5000000000000002</v>
      </c>
      <c r="KN332">
        <v>2</v>
      </c>
      <c r="KO332">
        <v>0</v>
      </c>
      <c r="KP332">
        <v>3.4999999999999996</v>
      </c>
      <c r="KQ332">
        <v>3.4999999999999996</v>
      </c>
      <c r="KR332">
        <v>2.9999999999999996</v>
      </c>
      <c r="KS332">
        <v>1.5000000000000002</v>
      </c>
      <c r="KT332">
        <v>0</v>
      </c>
      <c r="KU332">
        <v>3.4999999999999996</v>
      </c>
      <c r="KV332">
        <v>3.4999999999999996</v>
      </c>
      <c r="KW332">
        <v>0</v>
      </c>
      <c r="KX332">
        <v>2.4999999999999996</v>
      </c>
      <c r="KY332">
        <v>3.4999999999999996</v>
      </c>
      <c r="KZ332">
        <v>2.9999999999999996</v>
      </c>
      <c r="LA332">
        <v>3.4999999999999996</v>
      </c>
      <c r="LB332">
        <v>0.5</v>
      </c>
      <c r="LC332">
        <v>2.4999999999999996</v>
      </c>
      <c r="LD332">
        <v>2.4999999999999996</v>
      </c>
      <c r="LE332">
        <v>2.9999999999999996</v>
      </c>
      <c r="LF332">
        <v>2.9999999999999996</v>
      </c>
      <c r="LG332">
        <v>0.5</v>
      </c>
      <c r="LH332">
        <v>3.4999999999999996</v>
      </c>
      <c r="LI332">
        <v>3.4999999999999996</v>
      </c>
      <c r="LJ332">
        <v>2.9999999999999996</v>
      </c>
      <c r="LK332">
        <v>0.5</v>
      </c>
      <c r="LL332">
        <v>2.4999999999999996</v>
      </c>
      <c r="LM332">
        <v>3.4999999999999996</v>
      </c>
      <c r="LN332">
        <v>2.4999999999999996</v>
      </c>
      <c r="LO332">
        <v>2.4999999999999996</v>
      </c>
      <c r="LP332">
        <v>2.4999999999999996</v>
      </c>
      <c r="LQ332">
        <v>2.4999999999999996</v>
      </c>
      <c r="LR332">
        <v>3.4999999999999996</v>
      </c>
      <c r="LS332">
        <v>2.4999999999999996</v>
      </c>
      <c r="LT332">
        <v>0</v>
      </c>
    </row>
    <row r="333" spans="1:334" x14ac:dyDescent="0.35">
      <c r="A333" t="s">
        <v>196</v>
      </c>
      <c r="B333">
        <v>0.5</v>
      </c>
      <c r="C333">
        <v>0.66666666666666663</v>
      </c>
      <c r="D333">
        <v>2</v>
      </c>
      <c r="E333">
        <v>-1</v>
      </c>
      <c r="F333">
        <v>-1</v>
      </c>
      <c r="G333">
        <v>-1</v>
      </c>
      <c r="H333">
        <v>-1</v>
      </c>
      <c r="I333">
        <v>2</v>
      </c>
      <c r="J333">
        <v>-1</v>
      </c>
      <c r="K333">
        <v>-1</v>
      </c>
      <c r="L333">
        <v>1.5</v>
      </c>
      <c r="M333">
        <v>0.83333333333333326</v>
      </c>
      <c r="N333">
        <v>-1</v>
      </c>
      <c r="O333">
        <v>1.5</v>
      </c>
      <c r="P333">
        <v>2</v>
      </c>
      <c r="Q333">
        <v>-1</v>
      </c>
      <c r="R333">
        <v>-1</v>
      </c>
      <c r="S333">
        <v>2</v>
      </c>
      <c r="T333">
        <v>1.8333333333333335</v>
      </c>
      <c r="U333">
        <v>2</v>
      </c>
      <c r="V333">
        <v>0</v>
      </c>
      <c r="W333">
        <v>0</v>
      </c>
      <c r="X333">
        <v>-1</v>
      </c>
      <c r="Y333">
        <v>2</v>
      </c>
      <c r="Z333">
        <v>2</v>
      </c>
      <c r="AA333">
        <v>2</v>
      </c>
      <c r="AB333">
        <v>0.16666666666666666</v>
      </c>
      <c r="AC333">
        <v>0.16666666666666666</v>
      </c>
      <c r="AD333">
        <v>-1</v>
      </c>
      <c r="AE333">
        <v>-1</v>
      </c>
      <c r="AF333">
        <v>-1</v>
      </c>
      <c r="AG333">
        <v>-1</v>
      </c>
      <c r="AH333">
        <v>-1</v>
      </c>
      <c r="AI333">
        <v>-1</v>
      </c>
      <c r="AJ333">
        <v>-1</v>
      </c>
      <c r="AK333">
        <v>-1</v>
      </c>
      <c r="AL333">
        <v>-1</v>
      </c>
      <c r="AM333">
        <v>-1</v>
      </c>
      <c r="AN333">
        <v>1</v>
      </c>
      <c r="AO333">
        <v>-1</v>
      </c>
      <c r="AP333">
        <v>-1</v>
      </c>
      <c r="AQ333">
        <v>-1</v>
      </c>
      <c r="AR333">
        <v>-1</v>
      </c>
      <c r="AS333">
        <v>-1</v>
      </c>
      <c r="AT333">
        <v>-1</v>
      </c>
      <c r="AU333">
        <v>-1</v>
      </c>
      <c r="AV333">
        <v>-1</v>
      </c>
      <c r="AW333">
        <v>-1</v>
      </c>
      <c r="AX333">
        <v>-1</v>
      </c>
      <c r="AY333">
        <v>-1</v>
      </c>
      <c r="AZ333">
        <v>-1</v>
      </c>
      <c r="BA333">
        <v>-1</v>
      </c>
      <c r="BB333">
        <v>-1</v>
      </c>
      <c r="BC333">
        <v>-1</v>
      </c>
      <c r="BD333">
        <v>-1</v>
      </c>
      <c r="BE333">
        <v>-1</v>
      </c>
      <c r="BF333">
        <v>-1</v>
      </c>
      <c r="BG333">
        <v>-1</v>
      </c>
      <c r="BH333">
        <v>-1</v>
      </c>
      <c r="BI333">
        <v>-1</v>
      </c>
      <c r="BJ333">
        <v>1.5000000000000002</v>
      </c>
      <c r="BK333">
        <v>-1</v>
      </c>
      <c r="BL333">
        <v>-1</v>
      </c>
      <c r="BM333">
        <v>-1</v>
      </c>
      <c r="BN333">
        <v>-1</v>
      </c>
      <c r="BO333">
        <v>-1</v>
      </c>
      <c r="BP333">
        <v>-1</v>
      </c>
      <c r="BQ333">
        <v>-1</v>
      </c>
      <c r="BR333">
        <v>-1</v>
      </c>
      <c r="BS333">
        <v>-1</v>
      </c>
      <c r="BT333">
        <v>0.5</v>
      </c>
      <c r="BU333">
        <v>-1</v>
      </c>
      <c r="BV333">
        <v>-1</v>
      </c>
      <c r="BW333">
        <v>-1</v>
      </c>
      <c r="BX333">
        <v>-1</v>
      </c>
      <c r="BY333">
        <v>-1</v>
      </c>
      <c r="BZ333">
        <v>-1</v>
      </c>
      <c r="CA333">
        <v>-1</v>
      </c>
      <c r="CB333">
        <v>-1</v>
      </c>
      <c r="CC333">
        <v>-1</v>
      </c>
      <c r="CD333">
        <v>-1</v>
      </c>
      <c r="CE333">
        <v>-1</v>
      </c>
      <c r="CF333">
        <v>0.5</v>
      </c>
      <c r="CG333">
        <v>-1</v>
      </c>
      <c r="CH333">
        <v>-1</v>
      </c>
      <c r="CI333">
        <v>-1</v>
      </c>
      <c r="CJ333">
        <v>-1</v>
      </c>
      <c r="CK333">
        <v>-1</v>
      </c>
      <c r="CL333">
        <v>-1</v>
      </c>
      <c r="CM333">
        <v>-1</v>
      </c>
      <c r="CN333">
        <v>-1</v>
      </c>
      <c r="CO333">
        <v>-1</v>
      </c>
      <c r="CP333">
        <v>-1</v>
      </c>
      <c r="CQ333">
        <v>-1</v>
      </c>
      <c r="CR333">
        <v>-1</v>
      </c>
      <c r="CS333">
        <v>-1</v>
      </c>
      <c r="CT333">
        <v>-1</v>
      </c>
      <c r="CU333">
        <v>1.5000000000000002</v>
      </c>
      <c r="CV333">
        <v>-1</v>
      </c>
      <c r="CW333">
        <v>-1</v>
      </c>
      <c r="CX333">
        <v>-1</v>
      </c>
      <c r="CY333">
        <v>-1</v>
      </c>
      <c r="CZ333">
        <v>-1</v>
      </c>
      <c r="DA333">
        <v>-1</v>
      </c>
      <c r="DB333">
        <v>-1</v>
      </c>
      <c r="DC333">
        <v>-1</v>
      </c>
      <c r="DD333">
        <v>-1</v>
      </c>
      <c r="DE333">
        <v>-1</v>
      </c>
      <c r="DF333">
        <v>-1</v>
      </c>
      <c r="DG333">
        <v>-1</v>
      </c>
      <c r="DH333">
        <v>-1</v>
      </c>
      <c r="DI333">
        <v>-1</v>
      </c>
      <c r="DJ333">
        <v>-1</v>
      </c>
      <c r="DK333">
        <v>-1</v>
      </c>
      <c r="DL333">
        <v>-1</v>
      </c>
      <c r="DM333">
        <v>-1</v>
      </c>
      <c r="DN333">
        <v>-1</v>
      </c>
      <c r="DO333">
        <v>-1</v>
      </c>
      <c r="DP333">
        <v>-1</v>
      </c>
      <c r="DQ333">
        <v>-1</v>
      </c>
      <c r="DR333">
        <v>1</v>
      </c>
      <c r="DS333">
        <v>0.33333333333333331</v>
      </c>
      <c r="DT333">
        <v>-1</v>
      </c>
      <c r="DU333">
        <v>-1</v>
      </c>
      <c r="DV333">
        <v>-1</v>
      </c>
      <c r="DW333">
        <v>-1</v>
      </c>
      <c r="DX333">
        <v>-1</v>
      </c>
      <c r="DY333">
        <v>-1</v>
      </c>
      <c r="DZ333">
        <v>-1</v>
      </c>
      <c r="EA333">
        <v>-1</v>
      </c>
      <c r="EB333">
        <v>-1</v>
      </c>
      <c r="EC333">
        <v>-1</v>
      </c>
      <c r="ED333">
        <v>-1</v>
      </c>
      <c r="EE333">
        <v>-1</v>
      </c>
      <c r="EF333">
        <v>-1</v>
      </c>
      <c r="EG333">
        <v>-1</v>
      </c>
      <c r="EH333">
        <v>-1</v>
      </c>
      <c r="EI333">
        <v>-1</v>
      </c>
      <c r="EJ333">
        <v>-1</v>
      </c>
      <c r="EK333">
        <v>-1</v>
      </c>
      <c r="EL333">
        <v>2</v>
      </c>
      <c r="EM333">
        <v>-1</v>
      </c>
      <c r="EN333">
        <v>-1</v>
      </c>
      <c r="EO333">
        <v>-1</v>
      </c>
      <c r="EP333">
        <v>-1</v>
      </c>
      <c r="EQ333">
        <v>-1</v>
      </c>
      <c r="ER333">
        <v>-1</v>
      </c>
      <c r="ES333">
        <v>-1</v>
      </c>
      <c r="ET333">
        <v>-1</v>
      </c>
      <c r="EU333">
        <v>-1</v>
      </c>
      <c r="EV333">
        <v>-1</v>
      </c>
      <c r="EW333">
        <v>-1</v>
      </c>
      <c r="EX333">
        <v>-1</v>
      </c>
      <c r="EY333">
        <v>1.5000000000000002</v>
      </c>
      <c r="EZ333">
        <v>-1</v>
      </c>
      <c r="FA333">
        <v>-1</v>
      </c>
      <c r="FB333">
        <v>-1</v>
      </c>
      <c r="FC333">
        <v>-1</v>
      </c>
      <c r="FD333">
        <v>-1</v>
      </c>
      <c r="FE333">
        <v>2</v>
      </c>
      <c r="FF333">
        <v>2</v>
      </c>
      <c r="FG333">
        <v>1.5000000000000002</v>
      </c>
      <c r="FH333">
        <v>2</v>
      </c>
      <c r="FI333">
        <v>-1</v>
      </c>
      <c r="FJ333">
        <v>-1</v>
      </c>
      <c r="FK333">
        <v>-1</v>
      </c>
      <c r="FL333">
        <v>-1</v>
      </c>
      <c r="FM333">
        <v>-1</v>
      </c>
      <c r="FN333">
        <v>0</v>
      </c>
      <c r="FO333">
        <v>2</v>
      </c>
      <c r="FP333">
        <v>2</v>
      </c>
      <c r="FQ333">
        <v>0</v>
      </c>
      <c r="FR333">
        <v>0</v>
      </c>
      <c r="FS333">
        <v>0</v>
      </c>
      <c r="FT333">
        <v>0</v>
      </c>
      <c r="FU333">
        <v>-1</v>
      </c>
      <c r="FV333">
        <v>-1</v>
      </c>
      <c r="FW333">
        <v>-1</v>
      </c>
      <c r="FX333">
        <v>-1</v>
      </c>
      <c r="FY333">
        <v>-1</v>
      </c>
      <c r="FZ333">
        <v>-1</v>
      </c>
      <c r="GA333">
        <v>-1</v>
      </c>
      <c r="GB333">
        <v>2</v>
      </c>
      <c r="GC333">
        <v>-1</v>
      </c>
      <c r="GD333">
        <v>-1</v>
      </c>
      <c r="GE333">
        <v>-1</v>
      </c>
      <c r="GF333">
        <v>-1</v>
      </c>
      <c r="GG333">
        <v>-1</v>
      </c>
      <c r="GH333">
        <v>2</v>
      </c>
      <c r="GI333">
        <v>-1</v>
      </c>
      <c r="GJ333">
        <v>2</v>
      </c>
      <c r="GK333">
        <v>2</v>
      </c>
      <c r="GL333">
        <v>-1</v>
      </c>
      <c r="GM333">
        <v>-1</v>
      </c>
      <c r="GN333">
        <v>-1</v>
      </c>
      <c r="GO333">
        <v>-1</v>
      </c>
      <c r="GP333">
        <v>-1</v>
      </c>
      <c r="GQ333">
        <v>-1</v>
      </c>
      <c r="GR333">
        <v>-1</v>
      </c>
      <c r="GS333">
        <v>-1</v>
      </c>
      <c r="GT333">
        <v>1.5000000000000002</v>
      </c>
      <c r="GU333">
        <v>2</v>
      </c>
      <c r="GV333">
        <v>2</v>
      </c>
      <c r="GW333">
        <v>2</v>
      </c>
      <c r="GX333">
        <v>2</v>
      </c>
      <c r="GY333">
        <v>2</v>
      </c>
      <c r="GZ333">
        <v>0.83333333333333326</v>
      </c>
      <c r="HA333">
        <v>1.8333333333333335</v>
      </c>
      <c r="HB333">
        <v>-1</v>
      </c>
      <c r="HC333">
        <v>-1</v>
      </c>
      <c r="HD333">
        <v>2</v>
      </c>
      <c r="HE333">
        <v>2</v>
      </c>
      <c r="HF333">
        <v>1.3333333333333335</v>
      </c>
      <c r="HG333">
        <v>2</v>
      </c>
      <c r="HH333">
        <v>2</v>
      </c>
      <c r="HI333">
        <v>-1</v>
      </c>
      <c r="HJ333">
        <v>-1</v>
      </c>
      <c r="HK333">
        <v>-1</v>
      </c>
      <c r="HL333">
        <v>-1</v>
      </c>
      <c r="HM333">
        <v>-1</v>
      </c>
      <c r="HN333">
        <v>-1</v>
      </c>
      <c r="HO333">
        <v>-1</v>
      </c>
      <c r="HP333">
        <v>-1</v>
      </c>
      <c r="HQ333">
        <v>-1</v>
      </c>
      <c r="HR333">
        <v>-1</v>
      </c>
      <c r="HS333">
        <v>-1</v>
      </c>
      <c r="HT333">
        <v>2</v>
      </c>
      <c r="HU333">
        <v>1</v>
      </c>
      <c r="HV333">
        <v>2</v>
      </c>
      <c r="HW333">
        <v>2</v>
      </c>
      <c r="HX333">
        <v>2</v>
      </c>
      <c r="HY333">
        <v>-1</v>
      </c>
      <c r="HZ333">
        <v>-1</v>
      </c>
      <c r="IA333">
        <v>-1</v>
      </c>
      <c r="IB333">
        <v>-1</v>
      </c>
      <c r="IC333">
        <v>-1</v>
      </c>
      <c r="ID333">
        <v>-1</v>
      </c>
      <c r="IE333">
        <v>-1</v>
      </c>
      <c r="IF333">
        <v>-1</v>
      </c>
      <c r="IG333">
        <v>-1</v>
      </c>
      <c r="IH333">
        <v>-1</v>
      </c>
      <c r="II333">
        <v>-1</v>
      </c>
      <c r="IJ333">
        <v>-1</v>
      </c>
      <c r="IK333">
        <v>-1</v>
      </c>
      <c r="IL333">
        <v>-1</v>
      </c>
      <c r="IM333">
        <v>2</v>
      </c>
      <c r="IN333">
        <v>2</v>
      </c>
      <c r="IO333">
        <v>-1</v>
      </c>
      <c r="IP333">
        <v>-1</v>
      </c>
      <c r="IQ333">
        <v>2.9999999999999996</v>
      </c>
      <c r="IR333">
        <v>-1</v>
      </c>
      <c r="IS333">
        <v>-1</v>
      </c>
      <c r="IT333">
        <v>-1</v>
      </c>
      <c r="IU333">
        <v>-1</v>
      </c>
      <c r="IV333">
        <v>1.5000000000000002</v>
      </c>
      <c r="IW333">
        <v>-1</v>
      </c>
      <c r="IX333">
        <v>-1</v>
      </c>
      <c r="IY333">
        <v>2</v>
      </c>
      <c r="IZ333">
        <v>-1</v>
      </c>
      <c r="JA333">
        <v>-1</v>
      </c>
      <c r="JB333">
        <v>-1</v>
      </c>
      <c r="JC333">
        <v>-1</v>
      </c>
      <c r="JD333">
        <v>-1</v>
      </c>
      <c r="JE333">
        <v>-1</v>
      </c>
      <c r="JF333">
        <v>-1</v>
      </c>
      <c r="JG333">
        <v>-1</v>
      </c>
      <c r="JH333">
        <v>-1</v>
      </c>
      <c r="JI333">
        <v>-1</v>
      </c>
      <c r="JJ333">
        <v>-1</v>
      </c>
      <c r="JK333">
        <v>-1</v>
      </c>
      <c r="JL333">
        <v>-1</v>
      </c>
      <c r="JM333">
        <v>-1</v>
      </c>
      <c r="JN333">
        <v>-1</v>
      </c>
      <c r="JO333">
        <v>-1</v>
      </c>
      <c r="JP333">
        <v>0</v>
      </c>
      <c r="JQ333">
        <v>-1</v>
      </c>
      <c r="JR333">
        <v>1.5</v>
      </c>
      <c r="JS333">
        <v>0</v>
      </c>
      <c r="JT333">
        <v>2</v>
      </c>
      <c r="JU333">
        <v>-1</v>
      </c>
      <c r="JV333">
        <v>0.5</v>
      </c>
      <c r="JW333">
        <v>-1</v>
      </c>
      <c r="JX333">
        <v>-1</v>
      </c>
      <c r="JY333">
        <v>-1</v>
      </c>
      <c r="JZ333">
        <v>-1</v>
      </c>
      <c r="KA333">
        <v>0</v>
      </c>
      <c r="KB333">
        <v>-1</v>
      </c>
      <c r="KC333">
        <v>-1</v>
      </c>
      <c r="KD333">
        <v>-1</v>
      </c>
      <c r="KE333">
        <v>-1</v>
      </c>
      <c r="KF333">
        <v>-1</v>
      </c>
      <c r="KG333">
        <v>-1</v>
      </c>
      <c r="KH333">
        <v>-1</v>
      </c>
      <c r="KI333">
        <v>-1</v>
      </c>
      <c r="KJ333">
        <v>-1</v>
      </c>
      <c r="KK333">
        <v>-1</v>
      </c>
      <c r="KL333">
        <v>-1</v>
      </c>
      <c r="KM333">
        <v>-1</v>
      </c>
      <c r="KN333">
        <v>-1</v>
      </c>
      <c r="KO333">
        <v>-1</v>
      </c>
      <c r="KP333">
        <v>2</v>
      </c>
      <c r="KQ333">
        <v>-1</v>
      </c>
      <c r="KR333">
        <v>-1</v>
      </c>
      <c r="KS333">
        <v>-1</v>
      </c>
      <c r="KT333">
        <v>-1</v>
      </c>
      <c r="KU333">
        <v>2</v>
      </c>
      <c r="KV333">
        <v>2</v>
      </c>
      <c r="KW333">
        <v>-1</v>
      </c>
      <c r="KX333">
        <v>1.5000000000000002</v>
      </c>
      <c r="KY333">
        <v>2.9999999999999996</v>
      </c>
      <c r="KZ333">
        <v>0</v>
      </c>
      <c r="LA333">
        <v>2</v>
      </c>
      <c r="LB333">
        <v>-1</v>
      </c>
      <c r="LC333">
        <v>-1</v>
      </c>
      <c r="LD333">
        <v>-1</v>
      </c>
      <c r="LE333">
        <v>1</v>
      </c>
      <c r="LF333">
        <v>0</v>
      </c>
      <c r="LG333">
        <v>-1</v>
      </c>
      <c r="LH333">
        <v>2</v>
      </c>
      <c r="LI333">
        <v>2</v>
      </c>
      <c r="LJ333">
        <v>-1</v>
      </c>
      <c r="LK333">
        <v>-1</v>
      </c>
      <c r="LL333">
        <v>1.3333333333333335</v>
      </c>
      <c r="LM333">
        <v>1.8333333333333335</v>
      </c>
      <c r="LN333">
        <v>-1</v>
      </c>
      <c r="LO333">
        <v>-1</v>
      </c>
      <c r="LP333">
        <v>0</v>
      </c>
      <c r="LQ333">
        <v>1</v>
      </c>
      <c r="LR333">
        <v>-1</v>
      </c>
      <c r="LS333">
        <v>-1</v>
      </c>
      <c r="LT333">
        <v>-1</v>
      </c>
      <c r="LU333">
        <v>0</v>
      </c>
    </row>
    <row r="334" spans="1:334" x14ac:dyDescent="0.35">
      <c r="A334" t="s">
        <v>1150</v>
      </c>
      <c r="B334">
        <v>0.33333333333333331</v>
      </c>
      <c r="C334">
        <v>0.66666666666666663</v>
      </c>
      <c r="D334">
        <v>1.8333333333333335</v>
      </c>
      <c r="E334">
        <v>-1</v>
      </c>
      <c r="F334">
        <v>-1</v>
      </c>
      <c r="G334">
        <v>-1</v>
      </c>
      <c r="H334">
        <v>-1</v>
      </c>
      <c r="I334">
        <v>1.8333333333333335</v>
      </c>
      <c r="J334">
        <v>-1</v>
      </c>
      <c r="K334">
        <v>-1</v>
      </c>
      <c r="L334">
        <v>1.5</v>
      </c>
      <c r="M334">
        <v>0.66666666666666663</v>
      </c>
      <c r="N334">
        <v>-1</v>
      </c>
      <c r="O334">
        <v>1.5</v>
      </c>
      <c r="P334">
        <v>1.8333333333333335</v>
      </c>
      <c r="Q334">
        <v>-1</v>
      </c>
      <c r="R334">
        <v>-1</v>
      </c>
      <c r="S334">
        <v>1.8333333333333335</v>
      </c>
      <c r="T334">
        <v>1.8333333333333335</v>
      </c>
      <c r="U334">
        <v>1.8333333333333335</v>
      </c>
      <c r="V334">
        <v>0</v>
      </c>
      <c r="W334">
        <v>0</v>
      </c>
      <c r="X334">
        <v>-1</v>
      </c>
      <c r="Y334">
        <v>1.8333333333333335</v>
      </c>
      <c r="Z334">
        <v>1.8333333333333335</v>
      </c>
      <c r="AA334">
        <v>1.8333333333333335</v>
      </c>
      <c r="AB334">
        <v>0.16666666666666666</v>
      </c>
      <c r="AC334">
        <v>0.16666666666666666</v>
      </c>
      <c r="AD334">
        <v>-1</v>
      </c>
      <c r="AE334">
        <v>-1</v>
      </c>
      <c r="AF334">
        <v>-1</v>
      </c>
      <c r="AG334">
        <v>-1</v>
      </c>
      <c r="AH334">
        <v>-1</v>
      </c>
      <c r="AI334">
        <v>-1</v>
      </c>
      <c r="AJ334">
        <v>-1</v>
      </c>
      <c r="AK334">
        <v>-1</v>
      </c>
      <c r="AL334">
        <v>-1</v>
      </c>
      <c r="AM334">
        <v>-1</v>
      </c>
      <c r="AN334">
        <v>1</v>
      </c>
      <c r="AO334">
        <v>-1</v>
      </c>
      <c r="AP334">
        <v>-1</v>
      </c>
      <c r="AQ334">
        <v>-1</v>
      </c>
      <c r="AR334">
        <v>-1</v>
      </c>
      <c r="AS334">
        <v>-1</v>
      </c>
      <c r="AT334">
        <v>-1</v>
      </c>
      <c r="AU334">
        <v>-1</v>
      </c>
      <c r="AV334">
        <v>-1</v>
      </c>
      <c r="AW334">
        <v>-1</v>
      </c>
      <c r="AX334">
        <v>-1</v>
      </c>
      <c r="AY334">
        <v>-1</v>
      </c>
      <c r="AZ334">
        <v>-1</v>
      </c>
      <c r="BA334">
        <v>-1</v>
      </c>
      <c r="BB334">
        <v>-1</v>
      </c>
      <c r="BC334">
        <v>-1</v>
      </c>
      <c r="BD334">
        <v>-1</v>
      </c>
      <c r="BE334">
        <v>-1</v>
      </c>
      <c r="BF334">
        <v>-1</v>
      </c>
      <c r="BG334">
        <v>-1</v>
      </c>
      <c r="BH334">
        <v>-1</v>
      </c>
      <c r="BI334">
        <v>-1</v>
      </c>
      <c r="BJ334">
        <v>1.3333333333333335</v>
      </c>
      <c r="BK334">
        <v>-1</v>
      </c>
      <c r="BL334">
        <v>-1</v>
      </c>
      <c r="BM334">
        <v>-1</v>
      </c>
      <c r="BN334">
        <v>-1</v>
      </c>
      <c r="BO334">
        <v>-1</v>
      </c>
      <c r="BP334">
        <v>-1</v>
      </c>
      <c r="BQ334">
        <v>-1</v>
      </c>
      <c r="BR334">
        <v>-1</v>
      </c>
      <c r="BS334">
        <v>-1</v>
      </c>
      <c r="BT334">
        <v>0.5</v>
      </c>
      <c r="BU334">
        <v>-1</v>
      </c>
      <c r="BV334">
        <v>-1</v>
      </c>
      <c r="BW334">
        <v>-1</v>
      </c>
      <c r="BX334">
        <v>-1</v>
      </c>
      <c r="BY334">
        <v>-1</v>
      </c>
      <c r="BZ334">
        <v>-1</v>
      </c>
      <c r="CA334">
        <v>-1</v>
      </c>
      <c r="CB334">
        <v>-1</v>
      </c>
      <c r="CC334">
        <v>-1</v>
      </c>
      <c r="CD334">
        <v>-1</v>
      </c>
      <c r="CE334">
        <v>-1</v>
      </c>
      <c r="CF334">
        <v>0.5</v>
      </c>
      <c r="CG334">
        <v>-1</v>
      </c>
      <c r="CH334">
        <v>-1</v>
      </c>
      <c r="CI334">
        <v>-1</v>
      </c>
      <c r="CJ334">
        <v>-1</v>
      </c>
      <c r="CK334">
        <v>-1</v>
      </c>
      <c r="CL334">
        <v>-1</v>
      </c>
      <c r="CM334">
        <v>-1</v>
      </c>
      <c r="CN334">
        <v>-1</v>
      </c>
      <c r="CO334">
        <v>-1</v>
      </c>
      <c r="CP334">
        <v>-1</v>
      </c>
      <c r="CQ334">
        <v>-1</v>
      </c>
      <c r="CR334">
        <v>-1</v>
      </c>
      <c r="CS334">
        <v>-1</v>
      </c>
      <c r="CT334">
        <v>-1</v>
      </c>
      <c r="CU334">
        <v>1.3333333333333335</v>
      </c>
      <c r="CV334">
        <v>-1</v>
      </c>
      <c r="CW334">
        <v>-1</v>
      </c>
      <c r="CX334">
        <v>-1</v>
      </c>
      <c r="CY334">
        <v>-1</v>
      </c>
      <c r="CZ334">
        <v>-1</v>
      </c>
      <c r="DA334">
        <v>-1</v>
      </c>
      <c r="DB334">
        <v>-1</v>
      </c>
      <c r="DC334">
        <v>-1</v>
      </c>
      <c r="DD334">
        <v>-1</v>
      </c>
      <c r="DE334">
        <v>-1</v>
      </c>
      <c r="DF334">
        <v>-1</v>
      </c>
      <c r="DG334">
        <v>-1</v>
      </c>
      <c r="DH334">
        <v>-1</v>
      </c>
      <c r="DI334">
        <v>-1</v>
      </c>
      <c r="DJ334">
        <v>-1</v>
      </c>
      <c r="DK334">
        <v>-1</v>
      </c>
      <c r="DL334">
        <v>-1</v>
      </c>
      <c r="DM334">
        <v>-1</v>
      </c>
      <c r="DN334">
        <v>-1</v>
      </c>
      <c r="DO334">
        <v>-1</v>
      </c>
      <c r="DP334">
        <v>-1</v>
      </c>
      <c r="DQ334">
        <v>-1</v>
      </c>
      <c r="DR334">
        <v>0.83333333333333326</v>
      </c>
      <c r="DS334">
        <v>0.16666666666666666</v>
      </c>
      <c r="DT334">
        <v>-1</v>
      </c>
      <c r="DU334">
        <v>-1</v>
      </c>
      <c r="DV334">
        <v>-1</v>
      </c>
      <c r="DW334">
        <v>-1</v>
      </c>
      <c r="DX334">
        <v>-1</v>
      </c>
      <c r="DY334">
        <v>-1</v>
      </c>
      <c r="DZ334">
        <v>-1</v>
      </c>
      <c r="EA334">
        <v>-1</v>
      </c>
      <c r="EB334">
        <v>-1</v>
      </c>
      <c r="EC334">
        <v>-1</v>
      </c>
      <c r="ED334">
        <v>-1</v>
      </c>
      <c r="EE334">
        <v>-1</v>
      </c>
      <c r="EF334">
        <v>-1</v>
      </c>
      <c r="EG334">
        <v>-1</v>
      </c>
      <c r="EH334">
        <v>-1</v>
      </c>
      <c r="EI334">
        <v>-1</v>
      </c>
      <c r="EJ334">
        <v>-1</v>
      </c>
      <c r="EK334">
        <v>-1</v>
      </c>
      <c r="EL334">
        <v>2</v>
      </c>
      <c r="EM334">
        <v>-1</v>
      </c>
      <c r="EN334">
        <v>-1</v>
      </c>
      <c r="EO334">
        <v>-1</v>
      </c>
      <c r="EP334">
        <v>-1</v>
      </c>
      <c r="EQ334">
        <v>-1</v>
      </c>
      <c r="ER334">
        <v>-1</v>
      </c>
      <c r="ES334">
        <v>-1</v>
      </c>
      <c r="ET334">
        <v>-1</v>
      </c>
      <c r="EU334">
        <v>-1</v>
      </c>
      <c r="EV334">
        <v>-1</v>
      </c>
      <c r="EW334">
        <v>-1</v>
      </c>
      <c r="EX334">
        <v>-1</v>
      </c>
      <c r="EY334">
        <v>1.3333333333333335</v>
      </c>
      <c r="EZ334">
        <v>-1</v>
      </c>
      <c r="FA334">
        <v>-1</v>
      </c>
      <c r="FB334">
        <v>-1</v>
      </c>
      <c r="FC334">
        <v>-1</v>
      </c>
      <c r="FD334">
        <v>-1</v>
      </c>
      <c r="FE334">
        <v>1.8333333333333335</v>
      </c>
      <c r="FF334">
        <v>1.8333333333333335</v>
      </c>
      <c r="FG334">
        <v>1.3333333333333335</v>
      </c>
      <c r="FH334">
        <v>2</v>
      </c>
      <c r="FI334">
        <v>-1</v>
      </c>
      <c r="FJ334">
        <v>-1</v>
      </c>
      <c r="FK334">
        <v>-1</v>
      </c>
      <c r="FL334">
        <v>-1</v>
      </c>
      <c r="FM334">
        <v>-1</v>
      </c>
      <c r="FN334">
        <v>0</v>
      </c>
      <c r="FO334">
        <v>2</v>
      </c>
      <c r="FP334">
        <v>2</v>
      </c>
      <c r="FQ334">
        <v>0</v>
      </c>
      <c r="FR334">
        <v>0</v>
      </c>
      <c r="FS334">
        <v>0</v>
      </c>
      <c r="FT334">
        <v>0</v>
      </c>
      <c r="FU334">
        <v>-1</v>
      </c>
      <c r="FV334">
        <v>-1</v>
      </c>
      <c r="FW334">
        <v>-1</v>
      </c>
      <c r="FX334">
        <v>-1</v>
      </c>
      <c r="FY334">
        <v>-1</v>
      </c>
      <c r="FZ334">
        <v>-1</v>
      </c>
      <c r="GA334">
        <v>-1</v>
      </c>
      <c r="GB334">
        <v>1.8333333333333335</v>
      </c>
      <c r="GC334">
        <v>-1</v>
      </c>
      <c r="GD334">
        <v>-1</v>
      </c>
      <c r="GE334">
        <v>-1</v>
      </c>
      <c r="GF334">
        <v>-1</v>
      </c>
      <c r="GG334">
        <v>-1</v>
      </c>
      <c r="GH334">
        <v>1.8333333333333335</v>
      </c>
      <c r="GI334">
        <v>-1</v>
      </c>
      <c r="GJ334">
        <v>1.8333333333333335</v>
      </c>
      <c r="GK334">
        <v>1.8333333333333335</v>
      </c>
      <c r="GL334">
        <v>-1</v>
      </c>
      <c r="GM334">
        <v>-1</v>
      </c>
      <c r="GN334">
        <v>-1</v>
      </c>
      <c r="GO334">
        <v>-1</v>
      </c>
      <c r="GP334">
        <v>-1</v>
      </c>
      <c r="GQ334">
        <v>-1</v>
      </c>
      <c r="GR334">
        <v>-1</v>
      </c>
      <c r="GS334">
        <v>-1</v>
      </c>
      <c r="GT334">
        <v>1.3333333333333335</v>
      </c>
      <c r="GU334">
        <v>1.8333333333333335</v>
      </c>
      <c r="GV334">
        <v>1.8333333333333335</v>
      </c>
      <c r="GW334">
        <v>1.8333333333333335</v>
      </c>
      <c r="GX334">
        <v>1.8333333333333335</v>
      </c>
      <c r="GY334">
        <v>1.8333333333333335</v>
      </c>
      <c r="GZ334">
        <v>0.83333333333333326</v>
      </c>
      <c r="HA334">
        <v>1.8333333333333335</v>
      </c>
      <c r="HB334">
        <v>-1</v>
      </c>
      <c r="HC334">
        <v>-1</v>
      </c>
      <c r="HD334">
        <v>1.8333333333333335</v>
      </c>
      <c r="HE334">
        <v>1.8333333333333335</v>
      </c>
      <c r="HF334">
        <v>1.3333333333333335</v>
      </c>
      <c r="HG334">
        <v>1.8333333333333335</v>
      </c>
      <c r="HH334">
        <v>1.8333333333333335</v>
      </c>
      <c r="HI334">
        <v>-1</v>
      </c>
      <c r="HJ334">
        <v>-1</v>
      </c>
      <c r="HK334">
        <v>-1</v>
      </c>
      <c r="HL334">
        <v>-1</v>
      </c>
      <c r="HM334">
        <v>-1</v>
      </c>
      <c r="HN334">
        <v>-1</v>
      </c>
      <c r="HO334">
        <v>-1</v>
      </c>
      <c r="HP334">
        <v>-1</v>
      </c>
      <c r="HQ334">
        <v>-1</v>
      </c>
      <c r="HR334">
        <v>-1</v>
      </c>
      <c r="HS334">
        <v>-1</v>
      </c>
      <c r="HT334">
        <v>1.8333333333333335</v>
      </c>
      <c r="HU334">
        <v>0.83333333333333326</v>
      </c>
      <c r="HV334">
        <v>1.8333333333333335</v>
      </c>
      <c r="HW334">
        <v>1.8333333333333335</v>
      </c>
      <c r="HX334">
        <v>1.8333333333333335</v>
      </c>
      <c r="HY334">
        <v>-1</v>
      </c>
      <c r="HZ334">
        <v>-1</v>
      </c>
      <c r="IA334">
        <v>-1</v>
      </c>
      <c r="IB334">
        <v>-1</v>
      </c>
      <c r="IC334">
        <v>-1</v>
      </c>
      <c r="ID334">
        <v>-1</v>
      </c>
      <c r="IE334">
        <v>-1</v>
      </c>
      <c r="IF334">
        <v>-1</v>
      </c>
      <c r="IG334">
        <v>-1</v>
      </c>
      <c r="IH334">
        <v>-1</v>
      </c>
      <c r="II334">
        <v>-1</v>
      </c>
      <c r="IJ334">
        <v>-1</v>
      </c>
      <c r="IK334">
        <v>-1</v>
      </c>
      <c r="IL334">
        <v>-1</v>
      </c>
      <c r="IM334">
        <v>1.8333333333333335</v>
      </c>
      <c r="IN334">
        <v>1.8333333333333335</v>
      </c>
      <c r="IO334">
        <v>-1</v>
      </c>
      <c r="IP334">
        <v>-1</v>
      </c>
      <c r="IQ334">
        <v>2.833333333333333</v>
      </c>
      <c r="IR334">
        <v>-1</v>
      </c>
      <c r="IS334">
        <v>-1</v>
      </c>
      <c r="IT334">
        <v>-1</v>
      </c>
      <c r="IU334">
        <v>-1</v>
      </c>
      <c r="IV334">
        <v>1.3333333333333335</v>
      </c>
      <c r="IW334">
        <v>-1</v>
      </c>
      <c r="IX334">
        <v>-1</v>
      </c>
      <c r="IY334">
        <v>1.8333333333333335</v>
      </c>
      <c r="IZ334">
        <v>-1</v>
      </c>
      <c r="JA334">
        <v>-1</v>
      </c>
      <c r="JB334">
        <v>-1</v>
      </c>
      <c r="JC334">
        <v>-1</v>
      </c>
      <c r="JD334">
        <v>-1</v>
      </c>
      <c r="JE334">
        <v>-1</v>
      </c>
      <c r="JF334">
        <v>-1</v>
      </c>
      <c r="JG334">
        <v>-1</v>
      </c>
      <c r="JH334">
        <v>-1</v>
      </c>
      <c r="JI334">
        <v>-1</v>
      </c>
      <c r="JJ334">
        <v>-1</v>
      </c>
      <c r="JK334">
        <v>-1</v>
      </c>
      <c r="JL334">
        <v>-1</v>
      </c>
      <c r="JM334">
        <v>-1</v>
      </c>
      <c r="JN334">
        <v>-1</v>
      </c>
      <c r="JO334">
        <v>-1</v>
      </c>
      <c r="JP334">
        <v>0</v>
      </c>
      <c r="JQ334">
        <v>-1</v>
      </c>
      <c r="JR334">
        <v>1.5</v>
      </c>
      <c r="JS334">
        <v>0</v>
      </c>
      <c r="JT334">
        <v>1.8333333333333335</v>
      </c>
      <c r="JU334">
        <v>-1</v>
      </c>
      <c r="JV334">
        <v>0.5</v>
      </c>
      <c r="JW334">
        <v>-1</v>
      </c>
      <c r="JX334">
        <v>-1</v>
      </c>
      <c r="JY334">
        <v>-1</v>
      </c>
      <c r="JZ334">
        <v>-1</v>
      </c>
      <c r="KA334">
        <v>0</v>
      </c>
      <c r="KB334">
        <v>-1</v>
      </c>
      <c r="KC334">
        <v>-1</v>
      </c>
      <c r="KD334">
        <v>-1</v>
      </c>
      <c r="KE334">
        <v>-1</v>
      </c>
      <c r="KF334">
        <v>-1</v>
      </c>
      <c r="KG334">
        <v>-1</v>
      </c>
      <c r="KH334">
        <v>-1</v>
      </c>
      <c r="KI334">
        <v>-1</v>
      </c>
      <c r="KJ334">
        <v>-1</v>
      </c>
      <c r="KK334">
        <v>-1</v>
      </c>
      <c r="KL334">
        <v>-1</v>
      </c>
      <c r="KM334">
        <v>-1</v>
      </c>
      <c r="KN334">
        <v>-1</v>
      </c>
      <c r="KO334">
        <v>-1</v>
      </c>
      <c r="KP334">
        <v>1.8333333333333335</v>
      </c>
      <c r="KQ334">
        <v>-1</v>
      </c>
      <c r="KR334">
        <v>-1</v>
      </c>
      <c r="KS334">
        <v>-1</v>
      </c>
      <c r="KT334">
        <v>-1</v>
      </c>
      <c r="KU334">
        <v>1.8333333333333335</v>
      </c>
      <c r="KV334">
        <v>1.8333333333333335</v>
      </c>
      <c r="KW334">
        <v>-1</v>
      </c>
      <c r="KX334">
        <v>1.3333333333333335</v>
      </c>
      <c r="KY334">
        <v>2.833333333333333</v>
      </c>
      <c r="KZ334">
        <v>0</v>
      </c>
      <c r="LA334">
        <v>1.8333333333333335</v>
      </c>
      <c r="LB334">
        <v>-1</v>
      </c>
      <c r="LC334">
        <v>-1</v>
      </c>
      <c r="LD334">
        <v>-1</v>
      </c>
      <c r="LE334">
        <v>1</v>
      </c>
      <c r="LF334">
        <v>0</v>
      </c>
      <c r="LG334">
        <v>-1</v>
      </c>
      <c r="LH334">
        <v>1.8333333333333335</v>
      </c>
      <c r="LI334">
        <v>1.8333333333333335</v>
      </c>
      <c r="LJ334">
        <v>-1</v>
      </c>
      <c r="LK334">
        <v>-1</v>
      </c>
      <c r="LL334">
        <v>1.3333333333333335</v>
      </c>
      <c r="LM334">
        <v>1.8333333333333335</v>
      </c>
      <c r="LN334">
        <v>-1</v>
      </c>
      <c r="LO334">
        <v>-1</v>
      </c>
      <c r="LP334">
        <v>0</v>
      </c>
      <c r="LQ334">
        <v>1</v>
      </c>
      <c r="LR334">
        <v>-1</v>
      </c>
      <c r="LS334">
        <v>-1</v>
      </c>
      <c r="LT334">
        <v>-1</v>
      </c>
      <c r="LU334">
        <v>0</v>
      </c>
      <c r="LV334">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filterMode="1">
    <tabColor theme="4"/>
  </sheetPr>
  <dimension ref="A1:BI996"/>
  <sheetViews>
    <sheetView zoomScaleNormal="100" workbookViewId="0">
      <pane xSplit="3" ySplit="1" topLeftCell="D2" activePane="bottomRight" state="frozen"/>
      <selection pane="topRight" activeCell="D1" sqref="D1"/>
      <selection pane="bottomLeft" activeCell="A2" sqref="A2"/>
      <selection pane="bottomRight" activeCell="C272" sqref="C272"/>
    </sheetView>
  </sheetViews>
  <sheetFormatPr baseColWidth="10" defaultColWidth="11.453125" defaultRowHeight="15" customHeight="1" x14ac:dyDescent="0.35"/>
  <cols>
    <col min="1" max="1" width="50.1796875" bestFit="1" customWidth="1"/>
    <col min="2" max="2" width="17.7265625" customWidth="1"/>
    <col min="3" max="3" width="41.7265625" customWidth="1"/>
    <col min="4" max="5" width="20.7265625" customWidth="1"/>
    <col min="6" max="14" width="16" customWidth="1"/>
    <col min="15" max="15" width="8.1796875" customWidth="1"/>
    <col min="16" max="17" width="8.26953125" bestFit="1" customWidth="1"/>
    <col min="18" max="32" width="14.453125" bestFit="1" customWidth="1"/>
    <col min="33" max="35" width="10.1796875" style="7" bestFit="1" customWidth="1"/>
    <col min="36" max="38" width="13.54296875" style="7" bestFit="1" customWidth="1"/>
    <col min="39" max="41" width="10.1796875" style="7" bestFit="1" customWidth="1"/>
    <col min="42" max="44" width="11.1796875" style="7" bestFit="1" customWidth="1"/>
    <col min="45" max="49" width="13.54296875" style="7" bestFit="1" customWidth="1"/>
    <col min="50" max="56" width="20.7265625" customWidth="1"/>
    <col min="57" max="57" width="16.1796875" bestFit="1" customWidth="1"/>
    <col min="58" max="58" width="20.81640625" bestFit="1" customWidth="1"/>
    <col min="59" max="59" width="23.54296875" bestFit="1" customWidth="1"/>
    <col min="60" max="60" width="20.7265625" customWidth="1"/>
    <col min="61" max="61" width="26.7265625" bestFit="1" customWidth="1"/>
  </cols>
  <sheetData>
    <row r="1" spans="1:61" s="9" customFormat="1" ht="15" customHeight="1" x14ac:dyDescent="0.35">
      <c r="A1" s="9" t="s">
        <v>21687</v>
      </c>
      <c r="B1" s="8" t="s">
        <v>1152</v>
      </c>
      <c r="C1" s="8" t="s">
        <v>1153</v>
      </c>
      <c r="D1" s="8" t="s">
        <v>1154</v>
      </c>
      <c r="E1" s="8" t="s">
        <v>1155</v>
      </c>
      <c r="F1" s="8" t="s">
        <v>1156</v>
      </c>
      <c r="G1" s="8" t="s">
        <v>1157</v>
      </c>
      <c r="H1" s="8" t="s">
        <v>1158</v>
      </c>
      <c r="I1" s="8" t="s">
        <v>1159</v>
      </c>
      <c r="J1" s="8" t="s">
        <v>1160</v>
      </c>
      <c r="K1" s="8" t="s">
        <v>1161</v>
      </c>
      <c r="L1" s="8" t="s">
        <v>1162</v>
      </c>
      <c r="M1" s="8" t="s">
        <v>1163</v>
      </c>
      <c r="N1" s="8" t="s">
        <v>1164</v>
      </c>
      <c r="O1" s="8" t="s">
        <v>1165</v>
      </c>
      <c r="P1" s="8" t="s">
        <v>1166</v>
      </c>
      <c r="Q1" s="8" t="s">
        <v>1167</v>
      </c>
      <c r="R1" s="8" t="s">
        <v>1168</v>
      </c>
      <c r="S1" s="8" t="s">
        <v>1169</v>
      </c>
      <c r="T1" s="8" t="s">
        <v>1170</v>
      </c>
      <c r="U1" s="8" t="s">
        <v>1171</v>
      </c>
      <c r="V1" s="8" t="s">
        <v>1172</v>
      </c>
      <c r="W1" s="8" t="s">
        <v>1173</v>
      </c>
      <c r="X1" s="8" t="s">
        <v>1174</v>
      </c>
      <c r="Y1" s="8" t="s">
        <v>1175</v>
      </c>
      <c r="Z1" s="8" t="s">
        <v>1176</v>
      </c>
      <c r="AA1" s="8" t="s">
        <v>1177</v>
      </c>
      <c r="AB1" s="8" t="s">
        <v>1178</v>
      </c>
      <c r="AC1" s="8" t="s">
        <v>1179</v>
      </c>
      <c r="AD1" s="8" t="s">
        <v>1180</v>
      </c>
      <c r="AE1" s="8" t="s">
        <v>1181</v>
      </c>
      <c r="AF1" s="8" t="s">
        <v>1182</v>
      </c>
      <c r="AG1" s="8" t="s">
        <v>1183</v>
      </c>
      <c r="AH1" s="8" t="s">
        <v>1184</v>
      </c>
      <c r="AI1" s="8" t="s">
        <v>1185</v>
      </c>
      <c r="AJ1" s="8" t="s">
        <v>1186</v>
      </c>
      <c r="AK1" s="8" t="s">
        <v>1187</v>
      </c>
      <c r="AL1" s="8" t="s">
        <v>1188</v>
      </c>
      <c r="AM1" s="8" t="s">
        <v>1189</v>
      </c>
      <c r="AN1" s="8" t="s">
        <v>1190</v>
      </c>
      <c r="AO1" s="8" t="s">
        <v>1191</v>
      </c>
      <c r="AP1" s="8" t="s">
        <v>1192</v>
      </c>
      <c r="AQ1" s="8" t="s">
        <v>1193</v>
      </c>
      <c r="AR1" s="8" t="s">
        <v>1194</v>
      </c>
      <c r="AS1" s="8" t="s">
        <v>1195</v>
      </c>
      <c r="AT1" s="8" t="s">
        <v>1196</v>
      </c>
      <c r="AU1" s="8" t="s">
        <v>1197</v>
      </c>
      <c r="AV1" s="8" t="s">
        <v>1198</v>
      </c>
      <c r="AW1" s="8" t="s">
        <v>1199</v>
      </c>
      <c r="AX1" s="1" t="s">
        <v>1200</v>
      </c>
      <c r="AY1" s="1" t="s">
        <v>1201</v>
      </c>
      <c r="AZ1" s="1" t="s">
        <v>1202</v>
      </c>
      <c r="BA1" s="1" t="s">
        <v>1203</v>
      </c>
      <c r="BB1" s="1" t="s">
        <v>1204</v>
      </c>
      <c r="BC1" s="1" t="s">
        <v>1205</v>
      </c>
      <c r="BD1" s="1" t="s">
        <v>1206</v>
      </c>
      <c r="BE1" s="1" t="s">
        <v>1207</v>
      </c>
      <c r="BF1" s="1" t="s">
        <v>1208</v>
      </c>
      <c r="BG1" s="9" t="s">
        <v>1209</v>
      </c>
      <c r="BH1" s="8" t="s">
        <v>1210</v>
      </c>
      <c r="BI1" s="9" t="s">
        <v>1211</v>
      </c>
    </row>
    <row r="2" spans="1:61" ht="15" hidden="1" customHeight="1" x14ac:dyDescent="0.35">
      <c r="A2" t="s">
        <v>277</v>
      </c>
      <c r="B2" t="s">
        <v>833</v>
      </c>
      <c r="C2" t="s">
        <v>279</v>
      </c>
      <c r="D2" t="s">
        <v>1212</v>
      </c>
      <c r="E2" t="s">
        <v>359</v>
      </c>
      <c r="O2" t="s">
        <v>1213</v>
      </c>
      <c r="R2" t="s">
        <v>69</v>
      </c>
      <c r="S2" t="s">
        <v>63</v>
      </c>
      <c r="T2" t="s">
        <v>69</v>
      </c>
      <c r="U2" t="s">
        <v>63</v>
      </c>
      <c r="V2" t="s">
        <v>69</v>
      </c>
      <c r="W2" t="s">
        <v>69</v>
      </c>
      <c r="X2" t="s">
        <v>63</v>
      </c>
      <c r="Y2" t="s">
        <v>63</v>
      </c>
      <c r="Z2" t="s">
        <v>69</v>
      </c>
      <c r="AA2" t="s">
        <v>63</v>
      </c>
      <c r="AB2" t="s">
        <v>69</v>
      </c>
      <c r="AC2" t="s">
        <v>69</v>
      </c>
      <c r="AD2" t="s">
        <v>69</v>
      </c>
      <c r="AE2" t="s">
        <v>69</v>
      </c>
      <c r="AF2" t="s">
        <v>63</v>
      </c>
      <c r="AG2" t="s">
        <v>74</v>
      </c>
      <c r="AH2" t="s">
        <v>74</v>
      </c>
      <c r="AI2" t="s">
        <v>79</v>
      </c>
      <c r="AJ2" t="s">
        <v>74</v>
      </c>
      <c r="AK2" t="s">
        <v>74</v>
      </c>
      <c r="AL2" t="s">
        <v>74</v>
      </c>
      <c r="AM2" t="s">
        <v>79</v>
      </c>
      <c r="AN2" t="s">
        <v>74</v>
      </c>
      <c r="AO2" t="s">
        <v>79</v>
      </c>
      <c r="AP2" t="s">
        <v>74</v>
      </c>
      <c r="AQ2" t="s">
        <v>74</v>
      </c>
      <c r="AR2" t="s">
        <v>74</v>
      </c>
      <c r="AS2" t="s">
        <v>68</v>
      </c>
      <c r="AT2" t="s">
        <v>79</v>
      </c>
      <c r="AU2" t="s">
        <v>68</v>
      </c>
      <c r="AV2" t="s">
        <v>74</v>
      </c>
      <c r="AW2" t="s">
        <v>74</v>
      </c>
      <c r="AX2" t="s">
        <v>70</v>
      </c>
      <c r="AY2" t="s">
        <v>1214</v>
      </c>
      <c r="AZ2" t="s">
        <v>71</v>
      </c>
      <c r="BA2" t="s">
        <v>71</v>
      </c>
      <c r="BB2" t="s">
        <v>72</v>
      </c>
      <c r="BC2" t="s">
        <v>1214</v>
      </c>
      <c r="BE2" t="s">
        <v>67</v>
      </c>
      <c r="BF2" t="s">
        <v>73</v>
      </c>
      <c r="BG2" t="s">
        <v>1215</v>
      </c>
      <c r="BH2" t="str">
        <f t="shared" ref="BH2:BH31" si="0">CONCATENATE(E2,IF(F2&lt;&gt;""," ; ",""),F2,IF(G2&lt;&gt;""," ; ",""),G2,IF(H2&lt;&gt;""," ; ",""),H2,IF(I2&lt;&gt;""," ; ",""),I2,IF(J2&lt;&gt;""," ; ",""),J2,IF(K2&lt;&gt;""," ; ",""),K2,IF(L2&lt;&gt;""," ; ",""),L2,IF(M2&lt;&gt;""," ; ",""),M2,IF(N2&lt;&gt;""," ; ",""),N2)</f>
        <v>Agent de chai</v>
      </c>
      <c r="BI2">
        <v>4</v>
      </c>
    </row>
    <row r="3" spans="1:61" ht="15" hidden="1" customHeight="1" x14ac:dyDescent="0.35">
      <c r="A3" t="s">
        <v>277</v>
      </c>
      <c r="B3" t="s">
        <v>834</v>
      </c>
      <c r="C3" t="s">
        <v>280</v>
      </c>
      <c r="D3" t="s">
        <v>1216</v>
      </c>
      <c r="E3" t="s">
        <v>1217</v>
      </c>
      <c r="F3" t="s">
        <v>1218</v>
      </c>
      <c r="G3" t="s">
        <v>1219</v>
      </c>
      <c r="O3" t="s">
        <v>1220</v>
      </c>
      <c r="R3" t="s">
        <v>63</v>
      </c>
      <c r="S3" t="s">
        <v>63</v>
      </c>
      <c r="T3" t="s">
        <v>69</v>
      </c>
      <c r="U3" t="s">
        <v>63</v>
      </c>
      <c r="V3" t="s">
        <v>63</v>
      </c>
      <c r="W3" t="s">
        <v>63</v>
      </c>
      <c r="X3" t="s">
        <v>69</v>
      </c>
      <c r="Y3" t="s">
        <v>63</v>
      </c>
      <c r="Z3" t="s">
        <v>69</v>
      </c>
      <c r="AA3" t="s">
        <v>63</v>
      </c>
      <c r="AB3" t="s">
        <v>69</v>
      </c>
      <c r="AC3" t="s">
        <v>69</v>
      </c>
      <c r="AD3" t="s">
        <v>69</v>
      </c>
      <c r="AE3" t="s">
        <v>63</v>
      </c>
      <c r="AF3" t="s">
        <v>63</v>
      </c>
      <c r="AG3" t="s">
        <v>79</v>
      </c>
      <c r="AH3" t="s">
        <v>79</v>
      </c>
      <c r="AI3" t="s">
        <v>79</v>
      </c>
      <c r="AJ3" t="s">
        <v>74</v>
      </c>
      <c r="AK3" t="s">
        <v>79</v>
      </c>
      <c r="AL3" t="s">
        <v>74</v>
      </c>
      <c r="AM3" t="s">
        <v>79</v>
      </c>
      <c r="AN3" t="s">
        <v>74</v>
      </c>
      <c r="AO3" t="s">
        <v>79</v>
      </c>
      <c r="AP3" t="s">
        <v>79</v>
      </c>
      <c r="AQ3" t="s">
        <v>79</v>
      </c>
      <c r="AR3" t="s">
        <v>74</v>
      </c>
      <c r="AS3" t="s">
        <v>79</v>
      </c>
      <c r="AT3" t="s">
        <v>79</v>
      </c>
      <c r="AU3" t="s">
        <v>74</v>
      </c>
      <c r="AV3" t="s">
        <v>74</v>
      </c>
      <c r="AW3" t="s">
        <v>82</v>
      </c>
      <c r="AX3" t="s">
        <v>70</v>
      </c>
      <c r="AY3" t="s">
        <v>1221</v>
      </c>
      <c r="AZ3" t="s">
        <v>71</v>
      </c>
      <c r="BA3" t="s">
        <v>71</v>
      </c>
      <c r="BB3" t="s">
        <v>72</v>
      </c>
      <c r="BC3" t="s">
        <v>1222</v>
      </c>
      <c r="BD3" t="s">
        <v>1223</v>
      </c>
      <c r="BE3" t="s">
        <v>67</v>
      </c>
      <c r="BF3" t="s">
        <v>67</v>
      </c>
      <c r="BG3" t="s">
        <v>1224</v>
      </c>
      <c r="BH3" t="str">
        <f t="shared" si="0"/>
        <v>Technicien(e) de silo ; conducteur(trice) de silo ; magasinier(e) silo</v>
      </c>
      <c r="BI3">
        <v>4</v>
      </c>
    </row>
    <row r="4" spans="1:61" ht="15" hidden="1" customHeight="1" x14ac:dyDescent="0.35">
      <c r="A4" t="s">
        <v>1225</v>
      </c>
      <c r="B4" t="s">
        <v>835</v>
      </c>
      <c r="C4" t="s">
        <v>284</v>
      </c>
      <c r="D4" t="s">
        <v>1226</v>
      </c>
      <c r="E4" t="s">
        <v>1227</v>
      </c>
      <c r="F4" t="s">
        <v>1228</v>
      </c>
      <c r="G4" t="s">
        <v>1229</v>
      </c>
      <c r="H4" t="s">
        <v>1230</v>
      </c>
      <c r="I4" t="s">
        <v>1231</v>
      </c>
      <c r="J4" t="s">
        <v>1232</v>
      </c>
      <c r="O4" t="s">
        <v>1233</v>
      </c>
      <c r="R4" t="s">
        <v>69</v>
      </c>
      <c r="S4" t="s">
        <v>69</v>
      </c>
      <c r="T4" t="s">
        <v>63</v>
      </c>
      <c r="U4" t="s">
        <v>63</v>
      </c>
      <c r="V4" t="s">
        <v>69</v>
      </c>
      <c r="W4" t="s">
        <v>69</v>
      </c>
      <c r="X4" t="s">
        <v>63</v>
      </c>
      <c r="Y4" t="s">
        <v>63</v>
      </c>
      <c r="Z4" t="s">
        <v>63</v>
      </c>
      <c r="AA4" t="s">
        <v>63</v>
      </c>
      <c r="AB4" t="s">
        <v>69</v>
      </c>
      <c r="AC4" t="s">
        <v>69</v>
      </c>
      <c r="AD4" t="s">
        <v>69</v>
      </c>
      <c r="AE4" t="s">
        <v>63</v>
      </c>
      <c r="AF4" t="s">
        <v>63</v>
      </c>
      <c r="AG4" t="s">
        <v>74</v>
      </c>
      <c r="AH4" t="s">
        <v>74</v>
      </c>
      <c r="AI4" t="s">
        <v>74</v>
      </c>
      <c r="AJ4" t="s">
        <v>68</v>
      </c>
      <c r="AK4" t="s">
        <v>74</v>
      </c>
      <c r="AL4" t="s">
        <v>68</v>
      </c>
      <c r="AM4" t="s">
        <v>74</v>
      </c>
      <c r="AN4" t="s">
        <v>74</v>
      </c>
      <c r="AO4" t="s">
        <v>74</v>
      </c>
      <c r="AP4" t="s">
        <v>74</v>
      </c>
      <c r="AQ4" t="s">
        <v>74</v>
      </c>
      <c r="AR4" t="s">
        <v>74</v>
      </c>
      <c r="AS4" t="s">
        <v>74</v>
      </c>
      <c r="AT4" t="s">
        <v>79</v>
      </c>
      <c r="AU4" t="s">
        <v>68</v>
      </c>
      <c r="AV4" t="s">
        <v>68</v>
      </c>
      <c r="AW4" t="s">
        <v>74</v>
      </c>
      <c r="AX4" t="s">
        <v>75</v>
      </c>
      <c r="AY4" t="s">
        <v>1234</v>
      </c>
      <c r="AZ4" t="s">
        <v>65</v>
      </c>
      <c r="BA4" t="s">
        <v>65</v>
      </c>
      <c r="BB4" t="s">
        <v>66</v>
      </c>
      <c r="BD4" t="s">
        <v>1235</v>
      </c>
      <c r="BE4" t="s">
        <v>67</v>
      </c>
      <c r="BF4" t="s">
        <v>67</v>
      </c>
      <c r="BG4" t="s">
        <v>1215</v>
      </c>
      <c r="BH4" t="str">
        <f t="shared" si="0"/>
        <v>Réceptionnaire ; Préparateur/trice de commandes ; Cariste ; Magasinier(e) ; agent(e) de quai ; agent(e) d’entrepôt</v>
      </c>
      <c r="BI4">
        <v>3</v>
      </c>
    </row>
    <row r="5" spans="1:61" ht="15" hidden="1" customHeight="1" x14ac:dyDescent="0.35">
      <c r="A5" t="s">
        <v>1225</v>
      </c>
      <c r="B5" t="s">
        <v>836</v>
      </c>
      <c r="C5" t="s">
        <v>1236</v>
      </c>
      <c r="D5" t="s">
        <v>1237</v>
      </c>
      <c r="E5" t="s">
        <v>1238</v>
      </c>
      <c r="F5" t="s">
        <v>1239</v>
      </c>
      <c r="G5" t="s">
        <v>1240</v>
      </c>
      <c r="H5" t="s">
        <v>1241</v>
      </c>
      <c r="O5" t="s">
        <v>1242</v>
      </c>
      <c r="R5" t="s">
        <v>69</v>
      </c>
      <c r="S5" t="s">
        <v>63</v>
      </c>
      <c r="T5" t="s">
        <v>63</v>
      </c>
      <c r="U5" t="s">
        <v>69</v>
      </c>
      <c r="V5" t="s">
        <v>69</v>
      </c>
      <c r="W5" t="s">
        <v>69</v>
      </c>
      <c r="X5" t="s">
        <v>69</v>
      </c>
      <c r="Y5" t="s">
        <v>63</v>
      </c>
      <c r="Z5" t="s">
        <v>69</v>
      </c>
      <c r="AA5" t="s">
        <v>69</v>
      </c>
      <c r="AB5" t="s">
        <v>69</v>
      </c>
      <c r="AC5" t="s">
        <v>63</v>
      </c>
      <c r="AD5" t="s">
        <v>69</v>
      </c>
      <c r="AE5" t="s">
        <v>69</v>
      </c>
      <c r="AF5" t="s">
        <v>63</v>
      </c>
      <c r="AG5" t="s">
        <v>82</v>
      </c>
      <c r="AH5" t="s">
        <v>82</v>
      </c>
      <c r="AI5" t="s">
        <v>82</v>
      </c>
      <c r="AJ5" t="s">
        <v>79</v>
      </c>
      <c r="AK5" t="s">
        <v>79</v>
      </c>
      <c r="AL5" t="s">
        <v>79</v>
      </c>
      <c r="AM5" t="s">
        <v>79</v>
      </c>
      <c r="AN5" t="s">
        <v>82</v>
      </c>
      <c r="AO5" t="s">
        <v>82</v>
      </c>
      <c r="AP5" t="s">
        <v>82</v>
      </c>
      <c r="AQ5" t="s">
        <v>82</v>
      </c>
      <c r="AR5" t="s">
        <v>79</v>
      </c>
      <c r="AS5" t="s">
        <v>79</v>
      </c>
      <c r="AT5" t="s">
        <v>82</v>
      </c>
      <c r="AU5" t="s">
        <v>82</v>
      </c>
      <c r="AV5" t="s">
        <v>82</v>
      </c>
      <c r="AW5" t="s">
        <v>68</v>
      </c>
      <c r="AX5" t="s">
        <v>75</v>
      </c>
      <c r="AY5" t="s">
        <v>1243</v>
      </c>
      <c r="AZ5" t="s">
        <v>76</v>
      </c>
      <c r="BA5" t="s">
        <v>81</v>
      </c>
      <c r="BB5" t="s">
        <v>72</v>
      </c>
      <c r="BC5" t="s">
        <v>1243</v>
      </c>
      <c r="BD5" t="s">
        <v>1244</v>
      </c>
      <c r="BE5" t="s">
        <v>1245</v>
      </c>
      <c r="BF5" t="s">
        <v>78</v>
      </c>
      <c r="BG5" t="s">
        <v>1215</v>
      </c>
      <c r="BH5" t="str">
        <f t="shared" si="0"/>
        <v>Responsable de flux ; Responsable préparation/réception/expédition ; Responsable trafic ; Superviseur(e) logistique</v>
      </c>
      <c r="BI5">
        <v>5.5</v>
      </c>
    </row>
    <row r="6" spans="1:61" ht="15" hidden="1" customHeight="1" x14ac:dyDescent="0.35">
      <c r="A6" t="s">
        <v>277</v>
      </c>
      <c r="B6" t="s">
        <v>837</v>
      </c>
      <c r="C6" t="s">
        <v>281</v>
      </c>
      <c r="D6" t="s">
        <v>1246</v>
      </c>
      <c r="E6" t="s">
        <v>1247</v>
      </c>
      <c r="F6" t="s">
        <v>1248</v>
      </c>
      <c r="G6" t="s">
        <v>1249</v>
      </c>
      <c r="O6" t="s">
        <v>1213</v>
      </c>
      <c r="R6" t="s">
        <v>69</v>
      </c>
      <c r="S6" t="s">
        <v>63</v>
      </c>
      <c r="T6" t="s">
        <v>69</v>
      </c>
      <c r="U6" t="s">
        <v>63</v>
      </c>
      <c r="V6" t="s">
        <v>69</v>
      </c>
      <c r="W6" t="s">
        <v>69</v>
      </c>
      <c r="X6" t="s">
        <v>63</v>
      </c>
      <c r="Y6" t="s">
        <v>63</v>
      </c>
      <c r="Z6" t="s">
        <v>69</v>
      </c>
      <c r="AA6" t="s">
        <v>63</v>
      </c>
      <c r="AB6" t="s">
        <v>69</v>
      </c>
      <c r="AC6" t="s">
        <v>69</v>
      </c>
      <c r="AD6" t="s">
        <v>69</v>
      </c>
      <c r="AE6" t="s">
        <v>69</v>
      </c>
      <c r="AF6" t="s">
        <v>69</v>
      </c>
      <c r="AG6" t="s">
        <v>79</v>
      </c>
      <c r="AH6" t="s">
        <v>79</v>
      </c>
      <c r="AI6" t="s">
        <v>82</v>
      </c>
      <c r="AJ6" t="s">
        <v>79</v>
      </c>
      <c r="AK6" t="s">
        <v>82</v>
      </c>
      <c r="AL6" t="s">
        <v>82</v>
      </c>
      <c r="AM6" t="s">
        <v>82</v>
      </c>
      <c r="AN6" t="s">
        <v>82</v>
      </c>
      <c r="AO6" t="s">
        <v>82</v>
      </c>
      <c r="AP6" t="s">
        <v>82</v>
      </c>
      <c r="AQ6" t="s">
        <v>82</v>
      </c>
      <c r="AR6" t="s">
        <v>79</v>
      </c>
      <c r="AS6" t="s">
        <v>79</v>
      </c>
      <c r="AT6" t="s">
        <v>82</v>
      </c>
      <c r="AU6" t="s">
        <v>79</v>
      </c>
      <c r="AV6" t="s">
        <v>79</v>
      </c>
      <c r="AW6" t="s">
        <v>79</v>
      </c>
      <c r="AX6" t="s">
        <v>75</v>
      </c>
      <c r="AY6" t="s">
        <v>1214</v>
      </c>
      <c r="AZ6" t="s">
        <v>76</v>
      </c>
      <c r="BA6" t="s">
        <v>83</v>
      </c>
      <c r="BB6" t="s">
        <v>72</v>
      </c>
      <c r="BC6" t="s">
        <v>1214</v>
      </c>
      <c r="BE6" t="s">
        <v>67</v>
      </c>
      <c r="BF6" t="s">
        <v>78</v>
      </c>
      <c r="BG6" t="s">
        <v>1215</v>
      </c>
      <c r="BH6" t="str">
        <f t="shared" si="0"/>
        <v>Chef(fe) caviste ; Chef(fe) de cave ; Responsable de cave</v>
      </c>
      <c r="BI6">
        <v>6</v>
      </c>
    </row>
    <row r="7" spans="1:61" ht="15" hidden="1" customHeight="1" x14ac:dyDescent="0.35">
      <c r="A7" t="s">
        <v>277</v>
      </c>
      <c r="B7" t="s">
        <v>838</v>
      </c>
      <c r="C7" t="s">
        <v>282</v>
      </c>
      <c r="D7" t="s">
        <v>1250</v>
      </c>
      <c r="E7" t="s">
        <v>1251</v>
      </c>
      <c r="F7" t="s">
        <v>1252</v>
      </c>
      <c r="G7" t="s">
        <v>1253</v>
      </c>
      <c r="H7" t="s">
        <v>1254</v>
      </c>
      <c r="I7" t="s">
        <v>1255</v>
      </c>
      <c r="J7" t="s">
        <v>1256</v>
      </c>
      <c r="O7" t="s">
        <v>1257</v>
      </c>
      <c r="R7" t="s">
        <v>69</v>
      </c>
      <c r="S7" t="s">
        <v>63</v>
      </c>
      <c r="T7" t="s">
        <v>69</v>
      </c>
      <c r="U7" t="s">
        <v>69</v>
      </c>
      <c r="V7" t="s">
        <v>69</v>
      </c>
      <c r="W7" t="s">
        <v>69</v>
      </c>
      <c r="X7" t="s">
        <v>63</v>
      </c>
      <c r="Y7" t="s">
        <v>63</v>
      </c>
      <c r="Z7" t="s">
        <v>69</v>
      </c>
      <c r="AA7" t="s">
        <v>63</v>
      </c>
      <c r="AB7" t="s">
        <v>69</v>
      </c>
      <c r="AC7" t="s">
        <v>69</v>
      </c>
      <c r="AD7" t="s">
        <v>69</v>
      </c>
      <c r="AE7" t="s">
        <v>69</v>
      </c>
      <c r="AF7" t="s">
        <v>63</v>
      </c>
      <c r="AG7" t="s">
        <v>82</v>
      </c>
      <c r="AH7" t="s">
        <v>82</v>
      </c>
      <c r="AI7" t="s">
        <v>82</v>
      </c>
      <c r="AJ7" t="s">
        <v>79</v>
      </c>
      <c r="AK7" t="s">
        <v>79</v>
      </c>
      <c r="AL7" t="s">
        <v>79</v>
      </c>
      <c r="AM7" t="s">
        <v>82</v>
      </c>
      <c r="AN7" t="s">
        <v>82</v>
      </c>
      <c r="AO7" t="s">
        <v>82</v>
      </c>
      <c r="AP7" t="s">
        <v>82</v>
      </c>
      <c r="AQ7" t="s">
        <v>79</v>
      </c>
      <c r="AR7" t="s">
        <v>79</v>
      </c>
      <c r="AS7" t="s">
        <v>68</v>
      </c>
      <c r="AT7" t="s">
        <v>82</v>
      </c>
      <c r="AU7" t="s">
        <v>82</v>
      </c>
      <c r="AV7" t="s">
        <v>82</v>
      </c>
      <c r="AW7" t="s">
        <v>68</v>
      </c>
      <c r="AX7" t="s">
        <v>75</v>
      </c>
      <c r="AY7" t="s">
        <v>1258</v>
      </c>
      <c r="AZ7" t="s">
        <v>81</v>
      </c>
      <c r="BA7" t="s">
        <v>81</v>
      </c>
      <c r="BB7" t="s">
        <v>72</v>
      </c>
      <c r="BC7" t="s">
        <v>1259</v>
      </c>
      <c r="BD7" t="s">
        <v>1260</v>
      </c>
      <c r="BE7" t="s">
        <v>1245</v>
      </c>
      <c r="BF7" t="s">
        <v>73</v>
      </c>
      <c r="BG7" t="s">
        <v>1261</v>
      </c>
      <c r="BH7" t="str">
        <f t="shared" si="0"/>
        <v>Contremaître ; Chef d'atelier ; Chef d’équipe de fabrication ; Chef d’équipe de conditionnement ; Chef d'équipe fabrication ; Animateur(trice) d'équipe</v>
      </c>
      <c r="BI7">
        <v>6</v>
      </c>
    </row>
    <row r="8" spans="1:61" ht="15" hidden="1" customHeight="1" x14ac:dyDescent="0.35">
      <c r="A8" t="s">
        <v>277</v>
      </c>
      <c r="B8" t="s">
        <v>839</v>
      </c>
      <c r="C8" t="s">
        <v>283</v>
      </c>
      <c r="D8" t="s">
        <v>1262</v>
      </c>
      <c r="E8" t="s">
        <v>1263</v>
      </c>
      <c r="F8" t="s">
        <v>1264</v>
      </c>
      <c r="G8" t="s">
        <v>492</v>
      </c>
      <c r="H8" t="s">
        <v>1265</v>
      </c>
      <c r="O8" t="s">
        <v>1266</v>
      </c>
      <c r="R8" t="s">
        <v>69</v>
      </c>
      <c r="S8" t="s">
        <v>69</v>
      </c>
      <c r="T8" t="s">
        <v>69</v>
      </c>
      <c r="U8" t="s">
        <v>69</v>
      </c>
      <c r="V8" t="s">
        <v>69</v>
      </c>
      <c r="W8" t="s">
        <v>69</v>
      </c>
      <c r="X8" t="s">
        <v>69</v>
      </c>
      <c r="Y8" t="s">
        <v>63</v>
      </c>
      <c r="Z8" t="s">
        <v>69</v>
      </c>
      <c r="AA8" t="s">
        <v>63</v>
      </c>
      <c r="AB8" t="s">
        <v>69</v>
      </c>
      <c r="AC8" t="s">
        <v>69</v>
      </c>
      <c r="AD8" t="s">
        <v>69</v>
      </c>
      <c r="AE8" t="s">
        <v>69</v>
      </c>
      <c r="AF8" t="s">
        <v>69</v>
      </c>
      <c r="AG8" t="s">
        <v>82</v>
      </c>
      <c r="AH8" t="s">
        <v>82</v>
      </c>
      <c r="AI8" t="s">
        <v>79</v>
      </c>
      <c r="AJ8" t="s">
        <v>79</v>
      </c>
      <c r="AK8" t="s">
        <v>82</v>
      </c>
      <c r="AL8" t="s">
        <v>82</v>
      </c>
      <c r="AM8" t="s">
        <v>82</v>
      </c>
      <c r="AN8" t="s">
        <v>82</v>
      </c>
      <c r="AO8" t="s">
        <v>82</v>
      </c>
      <c r="AP8" t="s">
        <v>82</v>
      </c>
      <c r="AQ8" t="s">
        <v>82</v>
      </c>
      <c r="AR8" t="s">
        <v>79</v>
      </c>
      <c r="AS8" t="s">
        <v>82</v>
      </c>
      <c r="AT8" t="s">
        <v>82</v>
      </c>
      <c r="AU8" t="s">
        <v>79</v>
      </c>
      <c r="AV8" t="s">
        <v>79</v>
      </c>
      <c r="AW8" t="s">
        <v>68</v>
      </c>
      <c r="AX8" t="s">
        <v>75</v>
      </c>
      <c r="AY8" t="s">
        <v>1267</v>
      </c>
      <c r="AZ8" t="s">
        <v>76</v>
      </c>
      <c r="BA8" t="s">
        <v>83</v>
      </c>
      <c r="BB8" t="s">
        <v>72</v>
      </c>
      <c r="BC8" t="s">
        <v>1268</v>
      </c>
      <c r="BE8" t="s">
        <v>1245</v>
      </c>
      <c r="BF8" t="s">
        <v>78</v>
      </c>
      <c r="BG8" t="s">
        <v>1215</v>
      </c>
      <c r="BH8" t="str">
        <f t="shared" si="0"/>
        <v>Technicien(ne) planning ; Planificateur(trice) ; Technicien(ne) ordonnancement ; Gestionnaire de production </v>
      </c>
      <c r="BI8">
        <v>6</v>
      </c>
    </row>
    <row r="9" spans="1:61" ht="15" hidden="1" customHeight="1" x14ac:dyDescent="0.35">
      <c r="A9" t="s">
        <v>277</v>
      </c>
      <c r="B9" t="s">
        <v>840</v>
      </c>
      <c r="C9" t="s">
        <v>284</v>
      </c>
      <c r="D9" t="s">
        <v>1269</v>
      </c>
      <c r="E9" t="s">
        <v>1270</v>
      </c>
      <c r="F9" t="s">
        <v>1229</v>
      </c>
      <c r="G9" t="s">
        <v>491</v>
      </c>
      <c r="H9" t="s">
        <v>1271</v>
      </c>
      <c r="I9" t="s">
        <v>1227</v>
      </c>
      <c r="O9" t="s">
        <v>1233</v>
      </c>
      <c r="R9" t="s">
        <v>69</v>
      </c>
      <c r="S9" t="s">
        <v>69</v>
      </c>
      <c r="T9" t="s">
        <v>69</v>
      </c>
      <c r="U9" t="s">
        <v>63</v>
      </c>
      <c r="V9" t="s">
        <v>69</v>
      </c>
      <c r="W9" t="s">
        <v>69</v>
      </c>
      <c r="X9" t="s">
        <v>63</v>
      </c>
      <c r="Y9" t="s">
        <v>63</v>
      </c>
      <c r="Z9" t="s">
        <v>63</v>
      </c>
      <c r="AA9" t="s">
        <v>63</v>
      </c>
      <c r="AB9" t="s">
        <v>69</v>
      </c>
      <c r="AC9" t="s">
        <v>69</v>
      </c>
      <c r="AD9" t="s">
        <v>69</v>
      </c>
      <c r="AE9" t="s">
        <v>63</v>
      </c>
      <c r="AF9" t="s">
        <v>63</v>
      </c>
      <c r="AG9" t="s">
        <v>74</v>
      </c>
      <c r="AH9" t="s">
        <v>74</v>
      </c>
      <c r="AI9" t="s">
        <v>74</v>
      </c>
      <c r="AJ9" t="s">
        <v>68</v>
      </c>
      <c r="AK9" t="s">
        <v>74</v>
      </c>
      <c r="AL9" t="s">
        <v>74</v>
      </c>
      <c r="AM9" t="s">
        <v>74</v>
      </c>
      <c r="AN9" t="s">
        <v>74</v>
      </c>
      <c r="AO9" t="s">
        <v>74</v>
      </c>
      <c r="AP9" t="s">
        <v>74</v>
      </c>
      <c r="AQ9" t="s">
        <v>74</v>
      </c>
      <c r="AR9" t="s">
        <v>74</v>
      </c>
      <c r="AS9" t="s">
        <v>74</v>
      </c>
      <c r="AT9" t="s">
        <v>79</v>
      </c>
      <c r="AU9" t="s">
        <v>68</v>
      </c>
      <c r="AV9" t="s">
        <v>68</v>
      </c>
      <c r="AW9" t="s">
        <v>74</v>
      </c>
      <c r="AX9" t="s">
        <v>70</v>
      </c>
      <c r="AY9" t="s">
        <v>1272</v>
      </c>
      <c r="AZ9" t="s">
        <v>65</v>
      </c>
      <c r="BA9" t="s">
        <v>65</v>
      </c>
      <c r="BB9" t="s">
        <v>66</v>
      </c>
      <c r="BD9" t="s">
        <v>1273</v>
      </c>
      <c r="BE9" t="s">
        <v>67</v>
      </c>
      <c r="BF9" t="s">
        <v>67</v>
      </c>
      <c r="BG9" t="s">
        <v>1224</v>
      </c>
      <c r="BH9" t="str">
        <f t="shared" si="0"/>
        <v>Magasinier(ère) ; Cariste ; Opérateur(trice) en préparation de commandes ; Préparateur(trice) de commande ; Réceptionnaire</v>
      </c>
      <c r="BI9">
        <v>3</v>
      </c>
    </row>
    <row r="10" spans="1:61" ht="15" hidden="1" customHeight="1" x14ac:dyDescent="0.35">
      <c r="A10" t="s">
        <v>277</v>
      </c>
      <c r="B10" t="s">
        <v>841</v>
      </c>
      <c r="C10" t="s">
        <v>285</v>
      </c>
      <c r="D10" t="s">
        <v>1274</v>
      </c>
      <c r="E10" t="s">
        <v>1275</v>
      </c>
      <c r="F10" t="s">
        <v>1276</v>
      </c>
      <c r="O10" t="s">
        <v>1277</v>
      </c>
      <c r="R10" t="s">
        <v>69</v>
      </c>
      <c r="S10" t="s">
        <v>63</v>
      </c>
      <c r="T10" t="s">
        <v>69</v>
      </c>
      <c r="U10" t="s">
        <v>69</v>
      </c>
      <c r="V10" t="s">
        <v>69</v>
      </c>
      <c r="W10" t="s">
        <v>69</v>
      </c>
      <c r="X10" t="s">
        <v>69</v>
      </c>
      <c r="Y10" t="s">
        <v>63</v>
      </c>
      <c r="Z10" t="s">
        <v>69</v>
      </c>
      <c r="AA10" t="s">
        <v>63</v>
      </c>
      <c r="AB10" t="s">
        <v>69</v>
      </c>
      <c r="AC10" t="s">
        <v>69</v>
      </c>
      <c r="AD10" t="s">
        <v>69</v>
      </c>
      <c r="AE10" t="s">
        <v>69</v>
      </c>
      <c r="AF10" t="s">
        <v>63</v>
      </c>
      <c r="AG10" t="s">
        <v>82</v>
      </c>
      <c r="AH10" t="s">
        <v>79</v>
      </c>
      <c r="AI10" t="s">
        <v>79</v>
      </c>
      <c r="AJ10" t="s">
        <v>82</v>
      </c>
      <c r="AK10" t="s">
        <v>82</v>
      </c>
      <c r="AL10" t="s">
        <v>79</v>
      </c>
      <c r="AM10" t="s">
        <v>79</v>
      </c>
      <c r="AN10" t="s">
        <v>79</v>
      </c>
      <c r="AO10" t="s">
        <v>79</v>
      </c>
      <c r="AP10" t="s">
        <v>82</v>
      </c>
      <c r="AQ10" t="s">
        <v>79</v>
      </c>
      <c r="AR10" t="s">
        <v>82</v>
      </c>
      <c r="AS10" t="s">
        <v>79</v>
      </c>
      <c r="AT10" t="s">
        <v>79</v>
      </c>
      <c r="AU10" t="s">
        <v>79</v>
      </c>
      <c r="AV10" t="s">
        <v>79</v>
      </c>
      <c r="AW10" t="s">
        <v>68</v>
      </c>
      <c r="AX10" t="s">
        <v>75</v>
      </c>
      <c r="AY10" t="s">
        <v>1278</v>
      </c>
      <c r="AZ10" t="s">
        <v>76</v>
      </c>
      <c r="BA10" t="s">
        <v>81</v>
      </c>
      <c r="BB10" t="s">
        <v>72</v>
      </c>
      <c r="BC10" t="s">
        <v>1278</v>
      </c>
      <c r="BE10" t="s">
        <v>67</v>
      </c>
      <c r="BF10" t="s">
        <v>73</v>
      </c>
      <c r="BG10" t="s">
        <v>1224</v>
      </c>
      <c r="BH10" t="str">
        <f t="shared" si="0"/>
        <v>Chargé(e) d’études logistiques ; Technicien(ne) spécialisé(e) en logistique</v>
      </c>
      <c r="BI10">
        <v>5.5</v>
      </c>
    </row>
    <row r="11" spans="1:61" ht="15" hidden="1" customHeight="1" x14ac:dyDescent="0.35">
      <c r="A11" t="s">
        <v>277</v>
      </c>
      <c r="B11" t="s">
        <v>842</v>
      </c>
      <c r="C11" t="s">
        <v>286</v>
      </c>
      <c r="D11" t="s">
        <v>1279</v>
      </c>
      <c r="E11" t="s">
        <v>1280</v>
      </c>
      <c r="F11" t="s">
        <v>1281</v>
      </c>
      <c r="O11" t="s">
        <v>1282</v>
      </c>
      <c r="R11" t="s">
        <v>69</v>
      </c>
      <c r="S11" t="s">
        <v>63</v>
      </c>
      <c r="T11" t="s">
        <v>69</v>
      </c>
      <c r="U11" t="s">
        <v>69</v>
      </c>
      <c r="V11" t="s">
        <v>69</v>
      </c>
      <c r="W11" t="s">
        <v>69</v>
      </c>
      <c r="X11" t="s">
        <v>69</v>
      </c>
      <c r="Y11" t="s">
        <v>63</v>
      </c>
      <c r="Z11" t="s">
        <v>69</v>
      </c>
      <c r="AA11" t="s">
        <v>63</v>
      </c>
      <c r="AB11" t="s">
        <v>69</v>
      </c>
      <c r="AC11" t="s">
        <v>69</v>
      </c>
      <c r="AD11" t="s">
        <v>69</v>
      </c>
      <c r="AE11" t="s">
        <v>69</v>
      </c>
      <c r="AF11" t="s">
        <v>69</v>
      </c>
      <c r="AG11" t="s">
        <v>84</v>
      </c>
      <c r="AH11" t="s">
        <v>84</v>
      </c>
      <c r="AI11" t="s">
        <v>84</v>
      </c>
      <c r="AJ11" t="s">
        <v>82</v>
      </c>
      <c r="AK11" t="s">
        <v>82</v>
      </c>
      <c r="AL11" t="s">
        <v>84</v>
      </c>
      <c r="AM11" t="s">
        <v>84</v>
      </c>
      <c r="AN11" t="s">
        <v>84</v>
      </c>
      <c r="AO11" t="s">
        <v>84</v>
      </c>
      <c r="AP11" t="s">
        <v>84</v>
      </c>
      <c r="AQ11" t="s">
        <v>84</v>
      </c>
      <c r="AR11" t="s">
        <v>84</v>
      </c>
      <c r="AS11" t="s">
        <v>82</v>
      </c>
      <c r="AT11" t="s">
        <v>84</v>
      </c>
      <c r="AU11" t="s">
        <v>82</v>
      </c>
      <c r="AV11" t="s">
        <v>84</v>
      </c>
      <c r="AW11" t="s">
        <v>68</v>
      </c>
      <c r="AX11" t="s">
        <v>75</v>
      </c>
      <c r="AY11" t="s">
        <v>1283</v>
      </c>
      <c r="AZ11" t="s">
        <v>83</v>
      </c>
      <c r="BA11" t="s">
        <v>83</v>
      </c>
      <c r="BB11" t="s">
        <v>77</v>
      </c>
      <c r="BC11" t="s">
        <v>1284</v>
      </c>
      <c r="BE11" t="s">
        <v>1245</v>
      </c>
      <c r="BF11" t="s">
        <v>78</v>
      </c>
      <c r="BG11" t="s">
        <v>1261</v>
      </c>
      <c r="BH11" t="str">
        <f t="shared" si="0"/>
        <v>Responsable de secteur(s) de production ; Directeur(trice) de production</v>
      </c>
      <c r="BI11">
        <v>7</v>
      </c>
    </row>
    <row r="12" spans="1:61" ht="15" hidden="1" customHeight="1" x14ac:dyDescent="0.35">
      <c r="A12" t="s">
        <v>1225</v>
      </c>
      <c r="B12" t="s">
        <v>843</v>
      </c>
      <c r="C12" t="s">
        <v>1285</v>
      </c>
      <c r="D12" t="s">
        <v>1286</v>
      </c>
      <c r="E12" t="s">
        <v>1287</v>
      </c>
      <c r="F12" t="s">
        <v>1288</v>
      </c>
      <c r="O12" t="s">
        <v>1289</v>
      </c>
      <c r="R12" t="s">
        <v>63</v>
      </c>
      <c r="S12" t="s">
        <v>69</v>
      </c>
      <c r="T12" t="s">
        <v>63</v>
      </c>
      <c r="U12" t="s">
        <v>63</v>
      </c>
      <c r="V12" t="s">
        <v>69</v>
      </c>
      <c r="W12" t="s">
        <v>69</v>
      </c>
      <c r="X12" t="s">
        <v>63</v>
      </c>
      <c r="Y12" t="s">
        <v>69</v>
      </c>
      <c r="Z12" t="s">
        <v>69</v>
      </c>
      <c r="AA12" t="s">
        <v>69</v>
      </c>
      <c r="AB12" t="s">
        <v>63</v>
      </c>
      <c r="AC12" t="s">
        <v>63</v>
      </c>
      <c r="AD12" t="s">
        <v>69</v>
      </c>
      <c r="AE12" t="s">
        <v>63</v>
      </c>
      <c r="AF12" t="s">
        <v>63</v>
      </c>
      <c r="AG12" t="s">
        <v>79</v>
      </c>
      <c r="AH12" t="s">
        <v>79</v>
      </c>
      <c r="AI12" t="s">
        <v>79</v>
      </c>
      <c r="AJ12" t="s">
        <v>68</v>
      </c>
      <c r="AK12" t="s">
        <v>68</v>
      </c>
      <c r="AL12" t="s">
        <v>68</v>
      </c>
      <c r="AM12" t="s">
        <v>79</v>
      </c>
      <c r="AN12" t="s">
        <v>79</v>
      </c>
      <c r="AO12" t="s">
        <v>79</v>
      </c>
      <c r="AP12" t="s">
        <v>79</v>
      </c>
      <c r="AQ12" t="s">
        <v>79</v>
      </c>
      <c r="AR12" t="s">
        <v>74</v>
      </c>
      <c r="AS12" t="s">
        <v>79</v>
      </c>
      <c r="AT12" t="s">
        <v>74</v>
      </c>
      <c r="AU12" t="s">
        <v>74</v>
      </c>
      <c r="AV12" t="s">
        <v>79</v>
      </c>
      <c r="AW12" t="s">
        <v>68</v>
      </c>
      <c r="AX12" t="s">
        <v>70</v>
      </c>
      <c r="AY12" t="s">
        <v>1290</v>
      </c>
      <c r="AZ12" t="s">
        <v>65</v>
      </c>
      <c r="BA12" t="s">
        <v>65</v>
      </c>
      <c r="BB12" t="s">
        <v>66</v>
      </c>
      <c r="BD12" t="s">
        <v>1291</v>
      </c>
      <c r="BE12" t="s">
        <v>67</v>
      </c>
      <c r="BF12" t="s">
        <v>67</v>
      </c>
      <c r="BG12" t="s">
        <v>1224</v>
      </c>
      <c r="BH12" t="str">
        <f t="shared" si="0"/>
        <v>Livreur(se) ; Attaché(e) service client</v>
      </c>
      <c r="BI12">
        <v>3</v>
      </c>
    </row>
    <row r="13" spans="1:61" ht="15" customHeight="1" x14ac:dyDescent="0.35">
      <c r="A13" t="s">
        <v>277</v>
      </c>
      <c r="B13" t="s">
        <v>844</v>
      </c>
      <c r="C13" t="s">
        <v>287</v>
      </c>
      <c r="D13" t="s">
        <v>1292</v>
      </c>
      <c r="E13" t="s">
        <v>1293</v>
      </c>
      <c r="O13" t="s">
        <v>1294</v>
      </c>
      <c r="R13" t="s">
        <v>69</v>
      </c>
      <c r="S13" t="s">
        <v>69</v>
      </c>
      <c r="T13" t="s">
        <v>69</v>
      </c>
      <c r="U13" t="s">
        <v>69</v>
      </c>
      <c r="V13" t="s">
        <v>69</v>
      </c>
      <c r="W13" t="s">
        <v>69</v>
      </c>
      <c r="X13" t="s">
        <v>63</v>
      </c>
      <c r="Y13" t="s">
        <v>63</v>
      </c>
      <c r="Z13" t="s">
        <v>69</v>
      </c>
      <c r="AA13" t="s">
        <v>63</v>
      </c>
      <c r="AB13" t="s">
        <v>69</v>
      </c>
      <c r="AC13" t="s">
        <v>69</v>
      </c>
      <c r="AD13" t="s">
        <v>69</v>
      </c>
      <c r="AE13" t="s">
        <v>63</v>
      </c>
      <c r="AF13" t="s">
        <v>63</v>
      </c>
      <c r="AG13" t="s">
        <v>79</v>
      </c>
      <c r="AH13" t="s">
        <v>79</v>
      </c>
      <c r="AI13" t="s">
        <v>74</v>
      </c>
      <c r="AJ13" t="s">
        <v>74</v>
      </c>
      <c r="AK13" t="s">
        <v>74</v>
      </c>
      <c r="AL13" t="s">
        <v>74</v>
      </c>
      <c r="AM13" t="s">
        <v>74</v>
      </c>
      <c r="AN13" t="s">
        <v>74</v>
      </c>
      <c r="AO13" t="s">
        <v>79</v>
      </c>
      <c r="AP13" t="s">
        <v>74</v>
      </c>
      <c r="AQ13" t="s">
        <v>74</v>
      </c>
      <c r="AR13" t="s">
        <v>74</v>
      </c>
      <c r="AS13" t="s">
        <v>68</v>
      </c>
      <c r="AT13" t="s">
        <v>79</v>
      </c>
      <c r="AU13" t="s">
        <v>74</v>
      </c>
      <c r="AV13" t="s">
        <v>74</v>
      </c>
      <c r="AW13" t="s">
        <v>82</v>
      </c>
      <c r="AX13" t="s">
        <v>75</v>
      </c>
      <c r="AY13" t="s">
        <v>1295</v>
      </c>
      <c r="AZ13" t="s">
        <v>71</v>
      </c>
      <c r="BA13" t="s">
        <v>71</v>
      </c>
      <c r="BB13" t="s">
        <v>72</v>
      </c>
      <c r="BD13" t="s">
        <v>1296</v>
      </c>
      <c r="BE13" t="s">
        <v>67</v>
      </c>
      <c r="BF13" t="s">
        <v>67</v>
      </c>
      <c r="BG13" t="s">
        <v>1261</v>
      </c>
      <c r="BH13" t="str">
        <f t="shared" si="0"/>
        <v>Opérateur(trice) régleur(euse)</v>
      </c>
      <c r="BI13">
        <v>4</v>
      </c>
    </row>
    <row r="14" spans="1:61" ht="15" hidden="1" customHeight="1" x14ac:dyDescent="0.35">
      <c r="A14" t="s">
        <v>277</v>
      </c>
      <c r="B14" t="s">
        <v>845</v>
      </c>
      <c r="C14" t="s">
        <v>288</v>
      </c>
      <c r="D14" t="s">
        <v>1297</v>
      </c>
      <c r="E14" t="s">
        <v>1298</v>
      </c>
      <c r="F14" t="s">
        <v>1299</v>
      </c>
      <c r="G14" t="s">
        <v>1300</v>
      </c>
      <c r="H14" t="s">
        <v>1301</v>
      </c>
      <c r="O14" t="s">
        <v>1302</v>
      </c>
      <c r="R14" t="s">
        <v>69</v>
      </c>
      <c r="S14" t="s">
        <v>63</v>
      </c>
      <c r="T14" t="s">
        <v>69</v>
      </c>
      <c r="U14" t="s">
        <v>69</v>
      </c>
      <c r="V14" t="s">
        <v>69</v>
      </c>
      <c r="W14" t="s">
        <v>69</v>
      </c>
      <c r="X14" t="s">
        <v>69</v>
      </c>
      <c r="Y14" t="s">
        <v>63</v>
      </c>
      <c r="Z14" t="s">
        <v>69</v>
      </c>
      <c r="AA14" t="s">
        <v>63</v>
      </c>
      <c r="AB14" t="s">
        <v>69</v>
      </c>
      <c r="AC14" t="s">
        <v>69</v>
      </c>
      <c r="AD14" t="s">
        <v>69</v>
      </c>
      <c r="AE14" t="s">
        <v>69</v>
      </c>
      <c r="AF14" t="s">
        <v>69</v>
      </c>
      <c r="AG14" t="s">
        <v>82</v>
      </c>
      <c r="AH14" t="s">
        <v>82</v>
      </c>
      <c r="AI14" t="s">
        <v>82</v>
      </c>
      <c r="AJ14" t="s">
        <v>79</v>
      </c>
      <c r="AK14" t="s">
        <v>82</v>
      </c>
      <c r="AL14" t="s">
        <v>82</v>
      </c>
      <c r="AM14" t="s">
        <v>82</v>
      </c>
      <c r="AN14" t="s">
        <v>79</v>
      </c>
      <c r="AO14" t="s">
        <v>82</v>
      </c>
      <c r="AP14" t="s">
        <v>82</v>
      </c>
      <c r="AQ14" t="s">
        <v>82</v>
      </c>
      <c r="AR14" t="s">
        <v>82</v>
      </c>
      <c r="AS14" t="s">
        <v>79</v>
      </c>
      <c r="AT14" t="s">
        <v>82</v>
      </c>
      <c r="AU14" t="s">
        <v>79</v>
      </c>
      <c r="AV14" t="s">
        <v>79</v>
      </c>
      <c r="AW14" t="s">
        <v>68</v>
      </c>
      <c r="AX14" t="s">
        <v>75</v>
      </c>
      <c r="AY14" t="s">
        <v>1259</v>
      </c>
      <c r="AZ14" t="s">
        <v>76</v>
      </c>
      <c r="BA14" t="s">
        <v>76</v>
      </c>
      <c r="BB14" t="s">
        <v>77</v>
      </c>
      <c r="BC14" t="s">
        <v>1303</v>
      </c>
      <c r="BE14" t="s">
        <v>1245</v>
      </c>
      <c r="BF14" t="s">
        <v>78</v>
      </c>
      <c r="BG14" t="s">
        <v>1261</v>
      </c>
      <c r="BH14" t="str">
        <f t="shared" si="0"/>
        <v>Technicien optimisation process ; Ingénieur process ; Technicien de production ; Analyste process de production alimentaire</v>
      </c>
      <c r="BI14">
        <v>5</v>
      </c>
    </row>
    <row r="15" spans="1:61" ht="15" hidden="1" customHeight="1" x14ac:dyDescent="0.35">
      <c r="A15" t="s">
        <v>277</v>
      </c>
      <c r="B15" t="s">
        <v>846</v>
      </c>
      <c r="C15" t="s">
        <v>289</v>
      </c>
      <c r="D15" t="s">
        <v>1304</v>
      </c>
      <c r="E15" t="s">
        <v>1305</v>
      </c>
      <c r="F15" t="s">
        <v>1306</v>
      </c>
      <c r="G15" t="s">
        <v>1307</v>
      </c>
      <c r="H15" t="s">
        <v>1308</v>
      </c>
      <c r="I15" t="s">
        <v>1309</v>
      </c>
      <c r="O15" t="s">
        <v>1310</v>
      </c>
      <c r="P15" t="s">
        <v>1289</v>
      </c>
      <c r="R15" t="s">
        <v>63</v>
      </c>
      <c r="S15" t="s">
        <v>69</v>
      </c>
      <c r="T15" t="s">
        <v>69</v>
      </c>
      <c r="U15" t="s">
        <v>63</v>
      </c>
      <c r="V15" t="s">
        <v>69</v>
      </c>
      <c r="W15" t="s">
        <v>69</v>
      </c>
      <c r="X15" t="s">
        <v>63</v>
      </c>
      <c r="Y15" t="s">
        <v>69</v>
      </c>
      <c r="Z15" t="s">
        <v>69</v>
      </c>
      <c r="AA15" t="s">
        <v>69</v>
      </c>
      <c r="AB15" t="s">
        <v>63</v>
      </c>
      <c r="AC15" t="s">
        <v>63</v>
      </c>
      <c r="AD15" t="s">
        <v>69</v>
      </c>
      <c r="AE15" t="s">
        <v>63</v>
      </c>
      <c r="AF15" t="s">
        <v>69</v>
      </c>
      <c r="AG15" t="s">
        <v>79</v>
      </c>
      <c r="AH15" t="s">
        <v>79</v>
      </c>
      <c r="AI15" t="s">
        <v>79</v>
      </c>
      <c r="AJ15" t="s">
        <v>68</v>
      </c>
      <c r="AK15" t="s">
        <v>68</v>
      </c>
      <c r="AL15" t="s">
        <v>68</v>
      </c>
      <c r="AM15" t="s">
        <v>79</v>
      </c>
      <c r="AN15" t="s">
        <v>79</v>
      </c>
      <c r="AO15" t="s">
        <v>79</v>
      </c>
      <c r="AP15" t="s">
        <v>79</v>
      </c>
      <c r="AQ15" t="s">
        <v>79</v>
      </c>
      <c r="AR15" t="s">
        <v>74</v>
      </c>
      <c r="AS15" t="s">
        <v>79</v>
      </c>
      <c r="AT15" t="s">
        <v>74</v>
      </c>
      <c r="AU15" t="s">
        <v>74</v>
      </c>
      <c r="AV15" t="s">
        <v>79</v>
      </c>
      <c r="AW15" t="s">
        <v>68</v>
      </c>
      <c r="AX15" t="s">
        <v>70</v>
      </c>
      <c r="AY15" t="s">
        <v>1311</v>
      </c>
      <c r="AZ15" t="s">
        <v>65</v>
      </c>
      <c r="BA15" t="s">
        <v>65</v>
      </c>
      <c r="BB15" t="s">
        <v>66</v>
      </c>
      <c r="BE15" t="s">
        <v>67</v>
      </c>
      <c r="BF15" t="s">
        <v>67</v>
      </c>
      <c r="BG15" t="s">
        <v>1215</v>
      </c>
      <c r="BH15" t="str">
        <f t="shared" si="0"/>
        <v>Chauffeur(se) Poids Lourds ; Chauffeur(se)/Ramasseur(se) ; Chauffeur(se)/Livreur(se) ; Chauffeur(se)/conducteur(trice)/livreur(se) ; Conducteur(trice)/Livreur(se)</v>
      </c>
      <c r="BI15">
        <v>3</v>
      </c>
    </row>
    <row r="16" spans="1:61" ht="15" hidden="1" customHeight="1" x14ac:dyDescent="0.35">
      <c r="A16" t="s">
        <v>277</v>
      </c>
      <c r="B16" t="s">
        <v>847</v>
      </c>
      <c r="C16" t="s">
        <v>290</v>
      </c>
      <c r="D16" t="s">
        <v>1312</v>
      </c>
      <c r="E16" t="s">
        <v>1313</v>
      </c>
      <c r="F16" t="s">
        <v>1314</v>
      </c>
      <c r="O16" t="s">
        <v>1315</v>
      </c>
      <c r="R16" t="s">
        <v>69</v>
      </c>
      <c r="S16" t="s">
        <v>63</v>
      </c>
      <c r="T16" t="s">
        <v>63</v>
      </c>
      <c r="U16" t="s">
        <v>69</v>
      </c>
      <c r="V16" t="s">
        <v>69</v>
      </c>
      <c r="W16" t="s">
        <v>69</v>
      </c>
      <c r="X16" t="s">
        <v>63</v>
      </c>
      <c r="Y16" t="s">
        <v>63</v>
      </c>
      <c r="Z16" t="s">
        <v>63</v>
      </c>
      <c r="AA16" t="s">
        <v>63</v>
      </c>
      <c r="AB16" t="s">
        <v>69</v>
      </c>
      <c r="AC16" t="s">
        <v>69</v>
      </c>
      <c r="AD16" t="s">
        <v>69</v>
      </c>
      <c r="AE16" t="s">
        <v>69</v>
      </c>
      <c r="AF16" t="s">
        <v>63</v>
      </c>
      <c r="AG16" t="s">
        <v>74</v>
      </c>
      <c r="AH16" t="s">
        <v>74</v>
      </c>
      <c r="AI16" t="s">
        <v>74</v>
      </c>
      <c r="AJ16" t="s">
        <v>68</v>
      </c>
      <c r="AK16" t="s">
        <v>74</v>
      </c>
      <c r="AL16" t="s">
        <v>68</v>
      </c>
      <c r="AM16" t="s">
        <v>74</v>
      </c>
      <c r="AN16" t="s">
        <v>74</v>
      </c>
      <c r="AO16" t="s">
        <v>79</v>
      </c>
      <c r="AP16" t="s">
        <v>74</v>
      </c>
      <c r="AQ16" t="s">
        <v>74</v>
      </c>
      <c r="AR16" t="s">
        <v>74</v>
      </c>
      <c r="AS16" t="s">
        <v>68</v>
      </c>
      <c r="AT16" t="s">
        <v>68</v>
      </c>
      <c r="AU16" t="s">
        <v>68</v>
      </c>
      <c r="AV16" t="s">
        <v>68</v>
      </c>
      <c r="AW16" t="s">
        <v>74</v>
      </c>
      <c r="AX16" t="s">
        <v>70</v>
      </c>
      <c r="AY16" t="s">
        <v>1316</v>
      </c>
      <c r="AZ16" t="s">
        <v>65</v>
      </c>
      <c r="BA16" t="s">
        <v>65</v>
      </c>
      <c r="BB16" t="s">
        <v>66</v>
      </c>
      <c r="BE16" t="s">
        <v>67</v>
      </c>
      <c r="BF16" t="s">
        <v>67</v>
      </c>
      <c r="BG16" t="s">
        <v>1261</v>
      </c>
      <c r="BH16" t="str">
        <f t="shared" si="0"/>
        <v>Opérateur(trice) de nettoyage industriel ; opérateur(trice) entretien (des machines)</v>
      </c>
      <c r="BI16">
        <v>3</v>
      </c>
    </row>
    <row r="17" spans="1:61" ht="15" hidden="1" customHeight="1" x14ac:dyDescent="0.35">
      <c r="A17" t="s">
        <v>277</v>
      </c>
      <c r="B17" t="s">
        <v>848</v>
      </c>
      <c r="C17" t="s">
        <v>291</v>
      </c>
      <c r="D17" t="s">
        <v>1317</v>
      </c>
      <c r="E17" t="s">
        <v>1318</v>
      </c>
      <c r="F17" t="s">
        <v>1319</v>
      </c>
      <c r="G17" t="s">
        <v>1320</v>
      </c>
      <c r="O17" t="s">
        <v>1257</v>
      </c>
      <c r="R17" t="s">
        <v>63</v>
      </c>
      <c r="S17" t="s">
        <v>63</v>
      </c>
      <c r="T17" t="s">
        <v>69</v>
      </c>
      <c r="U17" t="s">
        <v>63</v>
      </c>
      <c r="V17" t="s">
        <v>63</v>
      </c>
      <c r="W17" t="s">
        <v>63</v>
      </c>
      <c r="X17" t="s">
        <v>69</v>
      </c>
      <c r="Y17" t="s">
        <v>63</v>
      </c>
      <c r="Z17" t="s">
        <v>69</v>
      </c>
      <c r="AA17" t="s">
        <v>63</v>
      </c>
      <c r="AB17" t="s">
        <v>69</v>
      </c>
      <c r="AC17" t="s">
        <v>69</v>
      </c>
      <c r="AD17" t="s">
        <v>63</v>
      </c>
      <c r="AE17" t="s">
        <v>63</v>
      </c>
      <c r="AF17" t="s">
        <v>69</v>
      </c>
      <c r="AG17" t="s">
        <v>82</v>
      </c>
      <c r="AH17" t="s">
        <v>82</v>
      </c>
      <c r="AI17" t="s">
        <v>82</v>
      </c>
      <c r="AJ17" t="s">
        <v>79</v>
      </c>
      <c r="AK17" t="s">
        <v>79</v>
      </c>
      <c r="AL17" t="s">
        <v>79</v>
      </c>
      <c r="AM17" t="s">
        <v>82</v>
      </c>
      <c r="AN17" t="s">
        <v>82</v>
      </c>
      <c r="AO17" t="s">
        <v>82</v>
      </c>
      <c r="AP17" t="s">
        <v>82</v>
      </c>
      <c r="AQ17" t="s">
        <v>79</v>
      </c>
      <c r="AR17" t="s">
        <v>79</v>
      </c>
      <c r="AS17" t="s">
        <v>79</v>
      </c>
      <c r="AT17" t="s">
        <v>79</v>
      </c>
      <c r="AU17" t="s">
        <v>79</v>
      </c>
      <c r="AV17" t="s">
        <v>79</v>
      </c>
      <c r="AW17" t="s">
        <v>82</v>
      </c>
      <c r="AX17" t="s">
        <v>70</v>
      </c>
      <c r="AY17" t="s">
        <v>1321</v>
      </c>
      <c r="AZ17" t="s">
        <v>76</v>
      </c>
      <c r="BA17" t="s">
        <v>81</v>
      </c>
      <c r="BB17" t="s">
        <v>72</v>
      </c>
      <c r="BC17" t="s">
        <v>1322</v>
      </c>
      <c r="BD17" t="s">
        <v>1323</v>
      </c>
      <c r="BE17" t="s">
        <v>1245</v>
      </c>
      <c r="BF17" t="s">
        <v>73</v>
      </c>
      <c r="BG17" t="s">
        <v>1224</v>
      </c>
      <c r="BH17" t="str">
        <f t="shared" si="0"/>
        <v>Responsable de silo ; coordinateur(trice) silo ; silotier(e)</v>
      </c>
      <c r="BI17">
        <v>5.5</v>
      </c>
    </row>
    <row r="18" spans="1:61" ht="15" hidden="1" customHeight="1" x14ac:dyDescent="0.35">
      <c r="A18" t="s">
        <v>277</v>
      </c>
      <c r="B18" t="s">
        <v>849</v>
      </c>
      <c r="C18" t="s">
        <v>292</v>
      </c>
      <c r="D18" t="s">
        <v>1324</v>
      </c>
      <c r="E18" t="s">
        <v>1325</v>
      </c>
      <c r="F18" t="s">
        <v>1326</v>
      </c>
      <c r="G18" t="s">
        <v>1327</v>
      </c>
      <c r="H18" t="s">
        <v>1328</v>
      </c>
      <c r="I18" t="s">
        <v>1329</v>
      </c>
      <c r="O18" t="s">
        <v>1330</v>
      </c>
      <c r="R18" t="s">
        <v>69</v>
      </c>
      <c r="S18" t="s">
        <v>69</v>
      </c>
      <c r="T18" t="s">
        <v>69</v>
      </c>
      <c r="U18" t="s">
        <v>69</v>
      </c>
      <c r="V18" t="s">
        <v>69</v>
      </c>
      <c r="W18" t="s">
        <v>69</v>
      </c>
      <c r="X18" t="s">
        <v>69</v>
      </c>
      <c r="Y18" t="s">
        <v>69</v>
      </c>
      <c r="Z18" t="s">
        <v>69</v>
      </c>
      <c r="AA18" t="s">
        <v>69</v>
      </c>
      <c r="AB18" t="s">
        <v>63</v>
      </c>
      <c r="AC18" t="s">
        <v>63</v>
      </c>
      <c r="AD18" t="s">
        <v>69</v>
      </c>
      <c r="AE18" t="s">
        <v>69</v>
      </c>
      <c r="AF18" t="s">
        <v>69</v>
      </c>
      <c r="AG18" t="s">
        <v>82</v>
      </c>
      <c r="AH18" t="s">
        <v>82</v>
      </c>
      <c r="AI18" t="s">
        <v>82</v>
      </c>
      <c r="AJ18" t="s">
        <v>79</v>
      </c>
      <c r="AK18" t="s">
        <v>79</v>
      </c>
      <c r="AL18" t="s">
        <v>82</v>
      </c>
      <c r="AM18" t="s">
        <v>79</v>
      </c>
      <c r="AN18" t="s">
        <v>82</v>
      </c>
      <c r="AO18" t="s">
        <v>82</v>
      </c>
      <c r="AP18" t="s">
        <v>82</v>
      </c>
      <c r="AQ18" t="s">
        <v>82</v>
      </c>
      <c r="AR18" t="s">
        <v>82</v>
      </c>
      <c r="AS18" t="s">
        <v>79</v>
      </c>
      <c r="AT18" t="s">
        <v>82</v>
      </c>
      <c r="AU18" t="s">
        <v>82</v>
      </c>
      <c r="AV18" t="s">
        <v>82</v>
      </c>
      <c r="AW18" t="s">
        <v>68</v>
      </c>
      <c r="AX18" t="s">
        <v>75</v>
      </c>
      <c r="AY18" t="s">
        <v>1331</v>
      </c>
      <c r="AZ18" t="s">
        <v>81</v>
      </c>
      <c r="BA18" t="s">
        <v>83</v>
      </c>
      <c r="BB18" t="s">
        <v>77</v>
      </c>
      <c r="BC18" t="s">
        <v>1332</v>
      </c>
      <c r="BE18" t="s">
        <v>1245</v>
      </c>
      <c r="BF18" t="s">
        <v>78</v>
      </c>
      <c r="BG18" t="s">
        <v>1215</v>
      </c>
      <c r="BH18" t="str">
        <f t="shared" si="0"/>
        <v>Acheteur(se) / négociateur(trice) de matières premières alimentaires ; Acheteur ingrédients ; Acheteur Café / courtier ; Négociant en viande ; Acheteur fruits</v>
      </c>
      <c r="BI18">
        <v>6.5</v>
      </c>
    </row>
    <row r="19" spans="1:61" ht="15" hidden="1" customHeight="1" x14ac:dyDescent="0.35">
      <c r="A19" t="s">
        <v>277</v>
      </c>
      <c r="B19" t="s">
        <v>181</v>
      </c>
      <c r="C19" t="s">
        <v>186</v>
      </c>
      <c r="D19" t="s">
        <v>1333</v>
      </c>
      <c r="E19" t="s">
        <v>1334</v>
      </c>
      <c r="F19" t="s">
        <v>1335</v>
      </c>
      <c r="G19" t="s">
        <v>1336</v>
      </c>
      <c r="H19" t="s">
        <v>1337</v>
      </c>
      <c r="I19" t="s">
        <v>1338</v>
      </c>
      <c r="J19" t="s">
        <v>1339</v>
      </c>
      <c r="O19" t="s">
        <v>1282</v>
      </c>
      <c r="P19" t="s">
        <v>1340</v>
      </c>
      <c r="R19" t="s">
        <v>69</v>
      </c>
      <c r="S19" t="s">
        <v>63</v>
      </c>
      <c r="T19" t="s">
        <v>69</v>
      </c>
      <c r="U19" t="s">
        <v>63</v>
      </c>
      <c r="V19" t="s">
        <v>69</v>
      </c>
      <c r="W19" t="s">
        <v>69</v>
      </c>
      <c r="X19" t="s">
        <v>63</v>
      </c>
      <c r="Y19" t="s">
        <v>63</v>
      </c>
      <c r="Z19" t="s">
        <v>63</v>
      </c>
      <c r="AA19" t="s">
        <v>63</v>
      </c>
      <c r="AB19" t="s">
        <v>69</v>
      </c>
      <c r="AC19" t="s">
        <v>69</v>
      </c>
      <c r="AD19" t="s">
        <v>69</v>
      </c>
      <c r="AE19" t="s">
        <v>69</v>
      </c>
      <c r="AF19" t="s">
        <v>63</v>
      </c>
      <c r="AG19" t="s">
        <v>74</v>
      </c>
      <c r="AH19" t="s">
        <v>74</v>
      </c>
      <c r="AI19" t="s">
        <v>74</v>
      </c>
      <c r="AJ19" t="s">
        <v>74</v>
      </c>
      <c r="AK19" t="s">
        <v>68</v>
      </c>
      <c r="AL19" t="s">
        <v>68</v>
      </c>
      <c r="AM19" t="s">
        <v>74</v>
      </c>
      <c r="AN19" t="s">
        <v>74</v>
      </c>
      <c r="AO19" t="s">
        <v>79</v>
      </c>
      <c r="AP19" t="s">
        <v>74</v>
      </c>
      <c r="AQ19" t="s">
        <v>74</v>
      </c>
      <c r="AR19" t="s">
        <v>74</v>
      </c>
      <c r="AS19" t="s">
        <v>68</v>
      </c>
      <c r="AT19" t="s">
        <v>74</v>
      </c>
      <c r="AU19" t="s">
        <v>68</v>
      </c>
      <c r="AV19" t="s">
        <v>68</v>
      </c>
      <c r="AW19" t="s">
        <v>74</v>
      </c>
      <c r="AX19" t="s">
        <v>70</v>
      </c>
      <c r="AY19" t="s">
        <v>1341</v>
      </c>
      <c r="AZ19" t="s">
        <v>65</v>
      </c>
      <c r="BA19" t="s">
        <v>65</v>
      </c>
      <c r="BB19" t="s">
        <v>66</v>
      </c>
      <c r="BD19" t="s">
        <v>1342</v>
      </c>
      <c r="BE19" t="s">
        <v>67</v>
      </c>
      <c r="BF19" t="s">
        <v>67</v>
      </c>
      <c r="BG19" t="s">
        <v>1343</v>
      </c>
      <c r="BH19" t="str">
        <f t="shared" si="0"/>
        <v>Opérateur(trice) de fabrication ; Agent(e) de fabrication ; Agent(e) de préparation ; Opérateur(trice) de préparation ; Préparateur(trice) ; Opérateur(trice) de conditionnement</v>
      </c>
      <c r="BI19">
        <v>3</v>
      </c>
    </row>
    <row r="20" spans="1:61" ht="15" hidden="1" customHeight="1" x14ac:dyDescent="0.35">
      <c r="A20" t="s">
        <v>277</v>
      </c>
      <c r="B20" t="s">
        <v>850</v>
      </c>
      <c r="C20" t="s">
        <v>293</v>
      </c>
      <c r="D20" t="s">
        <v>1344</v>
      </c>
      <c r="E20" t="s">
        <v>1345</v>
      </c>
      <c r="F20" t="s">
        <v>1346</v>
      </c>
      <c r="G20" t="s">
        <v>1347</v>
      </c>
      <c r="H20" t="s">
        <v>1348</v>
      </c>
      <c r="I20" t="s">
        <v>1349</v>
      </c>
      <c r="J20" t="s">
        <v>1350</v>
      </c>
      <c r="K20" t="s">
        <v>1351</v>
      </c>
      <c r="O20" t="s">
        <v>1282</v>
      </c>
      <c r="P20" t="s">
        <v>1340</v>
      </c>
      <c r="Q20" t="s">
        <v>1352</v>
      </c>
      <c r="R20" t="s">
        <v>69</v>
      </c>
      <c r="S20" t="s">
        <v>63</v>
      </c>
      <c r="T20" t="s">
        <v>69</v>
      </c>
      <c r="U20" t="s">
        <v>63</v>
      </c>
      <c r="V20" t="s">
        <v>69</v>
      </c>
      <c r="W20" t="s">
        <v>69</v>
      </c>
      <c r="X20" t="s">
        <v>63</v>
      </c>
      <c r="Y20" t="s">
        <v>63</v>
      </c>
      <c r="Z20" t="s">
        <v>63</v>
      </c>
      <c r="AA20" t="s">
        <v>63</v>
      </c>
      <c r="AB20" t="s">
        <v>69</v>
      </c>
      <c r="AC20" t="s">
        <v>69</v>
      </c>
      <c r="AD20" t="s">
        <v>69</v>
      </c>
      <c r="AE20" t="s">
        <v>63</v>
      </c>
      <c r="AF20" t="s">
        <v>63</v>
      </c>
      <c r="AG20" t="s">
        <v>79</v>
      </c>
      <c r="AH20" t="s">
        <v>74</v>
      </c>
      <c r="AI20" t="s">
        <v>79</v>
      </c>
      <c r="AJ20" t="s">
        <v>74</v>
      </c>
      <c r="AK20" t="s">
        <v>74</v>
      </c>
      <c r="AL20" t="s">
        <v>68</v>
      </c>
      <c r="AM20" t="s">
        <v>74</v>
      </c>
      <c r="AN20" t="s">
        <v>74</v>
      </c>
      <c r="AO20" t="s">
        <v>79</v>
      </c>
      <c r="AP20" t="s">
        <v>79</v>
      </c>
      <c r="AQ20" t="s">
        <v>74</v>
      </c>
      <c r="AR20" t="s">
        <v>74</v>
      </c>
      <c r="AS20" t="s">
        <v>68</v>
      </c>
      <c r="AT20" t="s">
        <v>79</v>
      </c>
      <c r="AU20" t="s">
        <v>68</v>
      </c>
      <c r="AV20" t="s">
        <v>74</v>
      </c>
      <c r="AW20" t="s">
        <v>82</v>
      </c>
      <c r="AX20" t="s">
        <v>70</v>
      </c>
      <c r="AY20" t="s">
        <v>1353</v>
      </c>
      <c r="AZ20" t="s">
        <v>65</v>
      </c>
      <c r="BA20" t="s">
        <v>65</v>
      </c>
      <c r="BB20" t="s">
        <v>66</v>
      </c>
      <c r="BD20" t="s">
        <v>1354</v>
      </c>
      <c r="BE20" t="s">
        <v>67</v>
      </c>
      <c r="BF20" t="s">
        <v>67</v>
      </c>
      <c r="BG20" t="s">
        <v>1343</v>
      </c>
      <c r="BH20" t="str">
        <f t="shared" si="0"/>
        <v>Conducteur(trice) de machine(s) de fabrication ; Conducteur(trice) de machines de conditionnement ; Conducteur(trice) d’autoclave ; Conducteur(trice) de stérilisateur ; Enfourneur(euse) / conducteur(trice) de four ; Torréfacteur(trice) ; Conducteur(trice) de machines de production de plats cuisinés</v>
      </c>
      <c r="BI20">
        <v>3</v>
      </c>
    </row>
    <row r="21" spans="1:61" ht="15" hidden="1" customHeight="1" x14ac:dyDescent="0.35">
      <c r="A21" t="s">
        <v>277</v>
      </c>
      <c r="B21" t="s">
        <v>851</v>
      </c>
      <c r="C21" t="s">
        <v>294</v>
      </c>
      <c r="D21" t="s">
        <v>1355</v>
      </c>
      <c r="E21" t="s">
        <v>1356</v>
      </c>
      <c r="F21" t="s">
        <v>1357</v>
      </c>
      <c r="G21" t="s">
        <v>1358</v>
      </c>
      <c r="H21" t="s">
        <v>1359</v>
      </c>
      <c r="O21" t="s">
        <v>1282</v>
      </c>
      <c r="P21" t="s">
        <v>1360</v>
      </c>
      <c r="Q21" t="s">
        <v>1361</v>
      </c>
      <c r="R21" t="s">
        <v>69</v>
      </c>
      <c r="S21" t="s">
        <v>63</v>
      </c>
      <c r="T21" t="s">
        <v>69</v>
      </c>
      <c r="U21" t="s">
        <v>63</v>
      </c>
      <c r="V21" t="s">
        <v>69</v>
      </c>
      <c r="W21" t="s">
        <v>69</v>
      </c>
      <c r="X21" t="s">
        <v>63</v>
      </c>
      <c r="Y21" t="s">
        <v>63</v>
      </c>
      <c r="Z21" t="s">
        <v>63</v>
      </c>
      <c r="AA21" t="s">
        <v>63</v>
      </c>
      <c r="AB21" t="s">
        <v>69</v>
      </c>
      <c r="AC21" t="s">
        <v>69</v>
      </c>
      <c r="AD21" t="s">
        <v>69</v>
      </c>
      <c r="AE21" t="s">
        <v>69</v>
      </c>
      <c r="AF21" t="s">
        <v>63</v>
      </c>
      <c r="AG21" t="s">
        <v>74</v>
      </c>
      <c r="AH21" t="s">
        <v>74</v>
      </c>
      <c r="AI21" t="s">
        <v>74</v>
      </c>
      <c r="AJ21" t="s">
        <v>74</v>
      </c>
      <c r="AK21" t="s">
        <v>68</v>
      </c>
      <c r="AL21" t="s">
        <v>68</v>
      </c>
      <c r="AM21" t="s">
        <v>74</v>
      </c>
      <c r="AN21" t="s">
        <v>74</v>
      </c>
      <c r="AO21" t="s">
        <v>79</v>
      </c>
      <c r="AP21" t="s">
        <v>74</v>
      </c>
      <c r="AQ21" t="s">
        <v>74</v>
      </c>
      <c r="AR21" t="s">
        <v>74</v>
      </c>
      <c r="AS21" t="s">
        <v>68</v>
      </c>
      <c r="AT21" t="s">
        <v>74</v>
      </c>
      <c r="AU21" t="s">
        <v>68</v>
      </c>
      <c r="AV21" t="s">
        <v>68</v>
      </c>
      <c r="AW21" t="s">
        <v>79</v>
      </c>
      <c r="AX21" t="s">
        <v>70</v>
      </c>
      <c r="AY21" t="s">
        <v>1362</v>
      </c>
      <c r="AZ21" t="s">
        <v>65</v>
      </c>
      <c r="BA21" t="s">
        <v>65</v>
      </c>
      <c r="BB21" t="s">
        <v>72</v>
      </c>
      <c r="BC21" t="s">
        <v>1362</v>
      </c>
      <c r="BD21" t="s">
        <v>1363</v>
      </c>
      <c r="BE21" t="s">
        <v>67</v>
      </c>
      <c r="BF21" t="s">
        <v>67</v>
      </c>
      <c r="BG21" t="s">
        <v>1364</v>
      </c>
      <c r="BH21" t="str">
        <f t="shared" si="0"/>
        <v>Boulanger(ère) / pâtissier(ère) ; Ouvrier(ère) boulanger(ère) ; Boulanger(ère) ; Pâtissier(ère)</v>
      </c>
      <c r="BI21">
        <v>3</v>
      </c>
    </row>
    <row r="22" spans="1:61" ht="15" hidden="1" customHeight="1" x14ac:dyDescent="0.35">
      <c r="A22" t="s">
        <v>277</v>
      </c>
      <c r="B22" t="s">
        <v>852</v>
      </c>
      <c r="C22" t="s">
        <v>295</v>
      </c>
      <c r="D22" t="s">
        <v>1365</v>
      </c>
      <c r="E22" t="s">
        <v>1366</v>
      </c>
      <c r="F22" t="s">
        <v>1367</v>
      </c>
      <c r="G22" t="s">
        <v>1368</v>
      </c>
      <c r="H22" t="s">
        <v>1369</v>
      </c>
      <c r="I22" t="s">
        <v>1370</v>
      </c>
      <c r="O22" t="s">
        <v>1282</v>
      </c>
      <c r="P22" t="s">
        <v>1340</v>
      </c>
      <c r="Q22" t="s">
        <v>1352</v>
      </c>
      <c r="R22" t="s">
        <v>69</v>
      </c>
      <c r="S22" t="s">
        <v>63</v>
      </c>
      <c r="T22" t="s">
        <v>69</v>
      </c>
      <c r="U22" t="s">
        <v>63</v>
      </c>
      <c r="V22" t="s">
        <v>69</v>
      </c>
      <c r="W22" t="s">
        <v>69</v>
      </c>
      <c r="X22" t="s">
        <v>63</v>
      </c>
      <c r="Y22" t="s">
        <v>63</v>
      </c>
      <c r="Z22" t="s">
        <v>63</v>
      </c>
      <c r="AA22" t="s">
        <v>63</v>
      </c>
      <c r="AB22" t="s">
        <v>69</v>
      </c>
      <c r="AC22" t="s">
        <v>69</v>
      </c>
      <c r="AD22" t="s">
        <v>69</v>
      </c>
      <c r="AE22" t="s">
        <v>63</v>
      </c>
      <c r="AF22" t="s">
        <v>63</v>
      </c>
      <c r="AG22" t="s">
        <v>82</v>
      </c>
      <c r="AH22" t="s">
        <v>79</v>
      </c>
      <c r="AI22" t="s">
        <v>79</v>
      </c>
      <c r="AJ22" t="s">
        <v>74</v>
      </c>
      <c r="AK22" t="s">
        <v>79</v>
      </c>
      <c r="AL22" t="s">
        <v>68</v>
      </c>
      <c r="AM22" t="s">
        <v>79</v>
      </c>
      <c r="AN22" t="s">
        <v>79</v>
      </c>
      <c r="AO22" t="s">
        <v>79</v>
      </c>
      <c r="AP22" t="s">
        <v>79</v>
      </c>
      <c r="AQ22" t="s">
        <v>79</v>
      </c>
      <c r="AR22" t="s">
        <v>79</v>
      </c>
      <c r="AS22" t="s">
        <v>68</v>
      </c>
      <c r="AT22" t="s">
        <v>79</v>
      </c>
      <c r="AU22" t="s">
        <v>79</v>
      </c>
      <c r="AV22" t="s">
        <v>79</v>
      </c>
      <c r="AW22" t="s">
        <v>82</v>
      </c>
      <c r="AX22" t="s">
        <v>70</v>
      </c>
      <c r="AY22" t="s">
        <v>1371</v>
      </c>
      <c r="AZ22" t="s">
        <v>71</v>
      </c>
      <c r="BA22" t="s">
        <v>71</v>
      </c>
      <c r="BB22" t="s">
        <v>72</v>
      </c>
      <c r="BC22" t="s">
        <v>1372</v>
      </c>
      <c r="BE22" t="s">
        <v>67</v>
      </c>
      <c r="BF22" t="s">
        <v>73</v>
      </c>
      <c r="BG22" t="s">
        <v>1343</v>
      </c>
      <c r="BH22" t="str">
        <f t="shared" si="0"/>
        <v>Conducteur(trice) de ligne de production / de fabrication ; Conducteur(trice) de ligne(s) de production (fabrication/conditionnement) ; Conducteur(trice) de ligne de conditionnement ; Conducteur(trice) de ligne de conditionnement de lait ; Conducteur(trice) de ligne d’embouteillage</v>
      </c>
      <c r="BI22">
        <v>4</v>
      </c>
    </row>
    <row r="23" spans="1:61" ht="15" hidden="1" customHeight="1" x14ac:dyDescent="0.35">
      <c r="A23" t="s">
        <v>277</v>
      </c>
      <c r="B23" t="s">
        <v>853</v>
      </c>
      <c r="C23" t="s">
        <v>296</v>
      </c>
      <c r="D23" t="s">
        <v>1373</v>
      </c>
      <c r="E23" t="s">
        <v>1374</v>
      </c>
      <c r="F23" t="s">
        <v>1375</v>
      </c>
      <c r="G23" t="s">
        <v>1376</v>
      </c>
      <c r="H23" t="s">
        <v>1377</v>
      </c>
      <c r="I23" t="s">
        <v>1378</v>
      </c>
      <c r="J23" t="s">
        <v>1379</v>
      </c>
      <c r="K23" t="s">
        <v>1380</v>
      </c>
      <c r="O23" t="s">
        <v>1282</v>
      </c>
      <c r="P23" t="s">
        <v>1213</v>
      </c>
      <c r="Q23" t="s">
        <v>1340</v>
      </c>
      <c r="R23" t="s">
        <v>69</v>
      </c>
      <c r="S23" t="s">
        <v>63</v>
      </c>
      <c r="T23" t="s">
        <v>69</v>
      </c>
      <c r="U23" t="s">
        <v>63</v>
      </c>
      <c r="V23" t="s">
        <v>69</v>
      </c>
      <c r="W23" t="s">
        <v>69</v>
      </c>
      <c r="X23" t="s">
        <v>63</v>
      </c>
      <c r="Y23" t="s">
        <v>63</v>
      </c>
      <c r="Z23" t="s">
        <v>63</v>
      </c>
      <c r="AA23" t="s">
        <v>63</v>
      </c>
      <c r="AB23" t="s">
        <v>69</v>
      </c>
      <c r="AC23" t="s">
        <v>69</v>
      </c>
      <c r="AD23" t="s">
        <v>69</v>
      </c>
      <c r="AE23" t="s">
        <v>63</v>
      </c>
      <c r="AF23" t="s">
        <v>63</v>
      </c>
      <c r="AG23" t="s">
        <v>82</v>
      </c>
      <c r="AH23" t="s">
        <v>79</v>
      </c>
      <c r="AI23" t="s">
        <v>79</v>
      </c>
      <c r="AJ23" t="s">
        <v>74</v>
      </c>
      <c r="AK23" t="s">
        <v>79</v>
      </c>
      <c r="AL23" t="s">
        <v>68</v>
      </c>
      <c r="AM23" t="s">
        <v>79</v>
      </c>
      <c r="AN23" t="s">
        <v>79</v>
      </c>
      <c r="AO23" t="s">
        <v>79</v>
      </c>
      <c r="AP23" t="s">
        <v>79</v>
      </c>
      <c r="AQ23" t="s">
        <v>79</v>
      </c>
      <c r="AR23" t="s">
        <v>79</v>
      </c>
      <c r="AS23" t="s">
        <v>68</v>
      </c>
      <c r="AT23" t="s">
        <v>79</v>
      </c>
      <c r="AU23" t="s">
        <v>79</v>
      </c>
      <c r="AV23" t="s">
        <v>79</v>
      </c>
      <c r="AW23" t="s">
        <v>82</v>
      </c>
      <c r="AX23" t="s">
        <v>70</v>
      </c>
      <c r="AY23" t="s">
        <v>1381</v>
      </c>
      <c r="AZ23" t="s">
        <v>71</v>
      </c>
      <c r="BA23" t="s">
        <v>71</v>
      </c>
      <c r="BB23" t="s">
        <v>72</v>
      </c>
      <c r="BC23" t="s">
        <v>1372</v>
      </c>
      <c r="BD23" t="s">
        <v>1382</v>
      </c>
      <c r="BE23" t="s">
        <v>1245</v>
      </c>
      <c r="BF23" t="s">
        <v>73</v>
      </c>
      <c r="BG23" t="s">
        <v>1343</v>
      </c>
      <c r="BH23" t="str">
        <f t="shared" si="0"/>
        <v>Pilote d’installation ; Pilote de process ; Pilote de flux ; Technicien(ne) de salle de commande ; Conducteur(trice) de process sucrier ; Brasseur(euse) ; Siropier(ère)</v>
      </c>
      <c r="BI23">
        <v>4</v>
      </c>
    </row>
    <row r="24" spans="1:61" ht="15" hidden="1" customHeight="1" x14ac:dyDescent="0.35">
      <c r="A24" t="s">
        <v>277</v>
      </c>
      <c r="B24" t="s">
        <v>854</v>
      </c>
      <c r="C24" t="s">
        <v>297</v>
      </c>
      <c r="D24" t="s">
        <v>1383</v>
      </c>
      <c r="E24" t="s">
        <v>1384</v>
      </c>
      <c r="F24" t="s">
        <v>1385</v>
      </c>
      <c r="G24" t="s">
        <v>1386</v>
      </c>
      <c r="H24" t="s">
        <v>1387</v>
      </c>
      <c r="I24" t="s">
        <v>1388</v>
      </c>
      <c r="O24" t="s">
        <v>1389</v>
      </c>
      <c r="R24" t="s">
        <v>69</v>
      </c>
      <c r="S24" t="s">
        <v>63</v>
      </c>
      <c r="T24" t="s">
        <v>69</v>
      </c>
      <c r="U24" t="s">
        <v>69</v>
      </c>
      <c r="V24" t="s">
        <v>63</v>
      </c>
      <c r="W24" t="s">
        <v>69</v>
      </c>
      <c r="X24" t="s">
        <v>69</v>
      </c>
      <c r="Y24" t="s">
        <v>63</v>
      </c>
      <c r="Z24" t="s">
        <v>69</v>
      </c>
      <c r="AA24" t="s">
        <v>63</v>
      </c>
      <c r="AB24" t="s">
        <v>69</v>
      </c>
      <c r="AC24" t="s">
        <v>69</v>
      </c>
      <c r="AD24" t="s">
        <v>69</v>
      </c>
      <c r="AE24" t="s">
        <v>69</v>
      </c>
      <c r="AF24" t="s">
        <v>63</v>
      </c>
      <c r="AG24" t="s">
        <v>82</v>
      </c>
      <c r="AH24" t="s">
        <v>84</v>
      </c>
      <c r="AI24" t="s">
        <v>84</v>
      </c>
      <c r="AJ24" t="s">
        <v>82</v>
      </c>
      <c r="AK24" t="s">
        <v>82</v>
      </c>
      <c r="AL24" t="s">
        <v>84</v>
      </c>
      <c r="AM24" t="s">
        <v>84</v>
      </c>
      <c r="AN24" t="s">
        <v>84</v>
      </c>
      <c r="AO24" t="s">
        <v>84</v>
      </c>
      <c r="AP24" t="s">
        <v>84</v>
      </c>
      <c r="AQ24" t="s">
        <v>84</v>
      </c>
      <c r="AR24" t="s">
        <v>84</v>
      </c>
      <c r="AS24" t="s">
        <v>82</v>
      </c>
      <c r="AT24" t="s">
        <v>84</v>
      </c>
      <c r="AU24" t="s">
        <v>82</v>
      </c>
      <c r="AV24" t="s">
        <v>82</v>
      </c>
      <c r="AW24" t="s">
        <v>68</v>
      </c>
      <c r="AX24" t="s">
        <v>75</v>
      </c>
      <c r="AY24" t="s">
        <v>1390</v>
      </c>
      <c r="AZ24" t="s">
        <v>81</v>
      </c>
      <c r="BA24" t="s">
        <v>81</v>
      </c>
      <c r="BB24" t="s">
        <v>77</v>
      </c>
      <c r="BC24" t="s">
        <v>1390</v>
      </c>
      <c r="BE24" t="s">
        <v>1245</v>
      </c>
      <c r="BF24" t="s">
        <v>78</v>
      </c>
      <c r="BG24" t="s">
        <v>1261</v>
      </c>
      <c r="BH24" t="str">
        <f t="shared" si="0"/>
        <v>Responsable exploitation d’unité logistique ; Responsable entrepôt  ; Chef de centre de collecte de lait ; Responsable transports ; Responsable - Chef d’entrepôt</v>
      </c>
      <c r="BI24">
        <v>6</v>
      </c>
    </row>
    <row r="25" spans="1:61" ht="15" hidden="1" customHeight="1" x14ac:dyDescent="0.35">
      <c r="A25" t="s">
        <v>277</v>
      </c>
      <c r="B25" t="s">
        <v>188</v>
      </c>
      <c r="C25" t="s">
        <v>202</v>
      </c>
      <c r="D25" t="s">
        <v>1391</v>
      </c>
      <c r="E25" t="s">
        <v>1392</v>
      </c>
      <c r="F25" t="s">
        <v>204</v>
      </c>
      <c r="G25" t="s">
        <v>1393</v>
      </c>
      <c r="H25" t="s">
        <v>1394</v>
      </c>
      <c r="I25" t="s">
        <v>1395</v>
      </c>
      <c r="J25" t="s">
        <v>1396</v>
      </c>
      <c r="O25" t="s">
        <v>1397</v>
      </c>
      <c r="P25" t="s">
        <v>1282</v>
      </c>
      <c r="R25" t="s">
        <v>69</v>
      </c>
      <c r="S25" t="s">
        <v>63</v>
      </c>
      <c r="T25" t="s">
        <v>69</v>
      </c>
      <c r="U25" t="s">
        <v>63</v>
      </c>
      <c r="V25" t="s">
        <v>69</v>
      </c>
      <c r="W25" t="s">
        <v>69</v>
      </c>
      <c r="X25" t="s">
        <v>63</v>
      </c>
      <c r="Y25" t="s">
        <v>63</v>
      </c>
      <c r="Z25" t="s">
        <v>63</v>
      </c>
      <c r="AA25" t="s">
        <v>63</v>
      </c>
      <c r="AB25" t="s">
        <v>69</v>
      </c>
      <c r="AC25" t="s">
        <v>69</v>
      </c>
      <c r="AD25" t="s">
        <v>69</v>
      </c>
      <c r="AE25" t="s">
        <v>69</v>
      </c>
      <c r="AF25" t="s">
        <v>63</v>
      </c>
      <c r="AG25" t="s">
        <v>74</v>
      </c>
      <c r="AH25" t="s">
        <v>74</v>
      </c>
      <c r="AI25" t="s">
        <v>74</v>
      </c>
      <c r="AJ25" t="s">
        <v>74</v>
      </c>
      <c r="AK25" t="s">
        <v>68</v>
      </c>
      <c r="AL25" t="s">
        <v>68</v>
      </c>
      <c r="AM25" t="s">
        <v>74</v>
      </c>
      <c r="AN25" t="s">
        <v>74</v>
      </c>
      <c r="AO25" t="s">
        <v>79</v>
      </c>
      <c r="AP25" t="s">
        <v>74</v>
      </c>
      <c r="AQ25" t="s">
        <v>74</v>
      </c>
      <c r="AR25" t="s">
        <v>74</v>
      </c>
      <c r="AS25" t="s">
        <v>68</v>
      </c>
      <c r="AT25" t="s">
        <v>74</v>
      </c>
      <c r="AU25" t="s">
        <v>68</v>
      </c>
      <c r="AV25" t="s">
        <v>68</v>
      </c>
      <c r="AW25" t="s">
        <v>79</v>
      </c>
      <c r="AX25" t="s">
        <v>70</v>
      </c>
      <c r="AY25" t="s">
        <v>1398</v>
      </c>
      <c r="AZ25" t="s">
        <v>65</v>
      </c>
      <c r="BA25" t="s">
        <v>65</v>
      </c>
      <c r="BB25" t="s">
        <v>66</v>
      </c>
      <c r="BD25" t="s">
        <v>1399</v>
      </c>
      <c r="BE25" t="s">
        <v>67</v>
      </c>
      <c r="BF25" t="s">
        <v>67</v>
      </c>
      <c r="BG25" t="s">
        <v>1343</v>
      </c>
      <c r="BH25" t="str">
        <f t="shared" si="0"/>
        <v>Désosseur(euse)/pareur(euse) ; Opérateur(trice) en 1ère transformation des viandes ; Opérateur(trice) en 2ème transformation des viandes ; Opérateur(trice) en 3ème transformation des viandes ; Opérateur(trice) d’abattage ; Piéceur(euse)</v>
      </c>
      <c r="BI25">
        <v>3</v>
      </c>
    </row>
    <row r="26" spans="1:61" ht="15" hidden="1" customHeight="1" x14ac:dyDescent="0.35">
      <c r="A26" t="s">
        <v>277</v>
      </c>
      <c r="B26" t="s">
        <v>185</v>
      </c>
      <c r="C26" t="s">
        <v>200</v>
      </c>
      <c r="D26" t="s">
        <v>1400</v>
      </c>
      <c r="E26" t="s">
        <v>1401</v>
      </c>
      <c r="F26" t="s">
        <v>1402</v>
      </c>
      <c r="G26" t="s">
        <v>1403</v>
      </c>
      <c r="H26" t="s">
        <v>1404</v>
      </c>
      <c r="O26" t="s">
        <v>1405</v>
      </c>
      <c r="P26" t="s">
        <v>1282</v>
      </c>
      <c r="R26" t="s">
        <v>69</v>
      </c>
      <c r="S26" t="s">
        <v>63</v>
      </c>
      <c r="T26" t="s">
        <v>69</v>
      </c>
      <c r="U26" t="s">
        <v>63</v>
      </c>
      <c r="V26" t="s">
        <v>69</v>
      </c>
      <c r="W26" t="s">
        <v>69</v>
      </c>
      <c r="X26" t="s">
        <v>63</v>
      </c>
      <c r="Y26" t="s">
        <v>63</v>
      </c>
      <c r="Z26" t="s">
        <v>63</v>
      </c>
      <c r="AA26" t="s">
        <v>63</v>
      </c>
      <c r="AB26" t="s">
        <v>69</v>
      </c>
      <c r="AC26" t="s">
        <v>69</v>
      </c>
      <c r="AD26" t="s">
        <v>69</v>
      </c>
      <c r="AE26" t="s">
        <v>69</v>
      </c>
      <c r="AF26" t="s">
        <v>63</v>
      </c>
      <c r="AG26" t="s">
        <v>74</v>
      </c>
      <c r="AH26" t="s">
        <v>74</v>
      </c>
      <c r="AI26" t="s">
        <v>74</v>
      </c>
      <c r="AJ26" t="s">
        <v>74</v>
      </c>
      <c r="AK26" t="s">
        <v>68</v>
      </c>
      <c r="AL26" t="s">
        <v>68</v>
      </c>
      <c r="AM26" t="s">
        <v>74</v>
      </c>
      <c r="AN26" t="s">
        <v>74</v>
      </c>
      <c r="AO26" t="s">
        <v>79</v>
      </c>
      <c r="AP26" t="s">
        <v>74</v>
      </c>
      <c r="AQ26" t="s">
        <v>74</v>
      </c>
      <c r="AR26" t="s">
        <v>74</v>
      </c>
      <c r="AS26" t="s">
        <v>68</v>
      </c>
      <c r="AT26" t="s">
        <v>74</v>
      </c>
      <c r="AU26" t="s">
        <v>68</v>
      </c>
      <c r="AV26" t="s">
        <v>68</v>
      </c>
      <c r="AW26" t="s">
        <v>79</v>
      </c>
      <c r="AX26" t="s">
        <v>70</v>
      </c>
      <c r="AY26" t="s">
        <v>1406</v>
      </c>
      <c r="AZ26" t="s">
        <v>65</v>
      </c>
      <c r="BA26" t="s">
        <v>65</v>
      </c>
      <c r="BB26" t="s">
        <v>66</v>
      </c>
      <c r="BD26" t="s">
        <v>1407</v>
      </c>
      <c r="BE26" t="s">
        <v>67</v>
      </c>
      <c r="BF26" t="s">
        <v>67</v>
      </c>
      <c r="BG26" t="s">
        <v>1343</v>
      </c>
      <c r="BH26" t="str">
        <f t="shared" si="0"/>
        <v>Technicien(ne) fromager(ère) ; Ouvrier(ère) fromager(ère) ; Technicien(ne) en fabrication fromagère ; Technicien(ne) laitier(ère)</v>
      </c>
      <c r="BI26">
        <v>3</v>
      </c>
    </row>
    <row r="27" spans="1:61" ht="15" hidden="1" customHeight="1" x14ac:dyDescent="0.35">
      <c r="A27" t="s">
        <v>277</v>
      </c>
      <c r="B27" t="s">
        <v>187</v>
      </c>
      <c r="C27" t="s">
        <v>201</v>
      </c>
      <c r="D27" t="s">
        <v>1408</v>
      </c>
      <c r="E27" t="s">
        <v>1409</v>
      </c>
      <c r="F27" t="s">
        <v>1410</v>
      </c>
      <c r="O27" t="s">
        <v>1411</v>
      </c>
      <c r="P27" t="s">
        <v>1282</v>
      </c>
      <c r="R27" t="s">
        <v>69</v>
      </c>
      <c r="S27" t="s">
        <v>63</v>
      </c>
      <c r="T27" t="s">
        <v>69</v>
      </c>
      <c r="U27" t="s">
        <v>63</v>
      </c>
      <c r="V27" t="s">
        <v>69</v>
      </c>
      <c r="W27" t="s">
        <v>69</v>
      </c>
      <c r="X27" t="s">
        <v>63</v>
      </c>
      <c r="Y27" t="s">
        <v>63</v>
      </c>
      <c r="Z27" t="s">
        <v>63</v>
      </c>
      <c r="AA27" t="s">
        <v>63</v>
      </c>
      <c r="AB27" t="s">
        <v>69</v>
      </c>
      <c r="AC27" t="s">
        <v>69</v>
      </c>
      <c r="AD27" t="s">
        <v>69</v>
      </c>
      <c r="AE27" t="s">
        <v>69</v>
      </c>
      <c r="AF27" t="s">
        <v>63</v>
      </c>
      <c r="AG27" t="s">
        <v>74</v>
      </c>
      <c r="AH27" t="s">
        <v>74</v>
      </c>
      <c r="AI27" t="s">
        <v>74</v>
      </c>
      <c r="AJ27" t="s">
        <v>74</v>
      </c>
      <c r="AK27" t="s">
        <v>68</v>
      </c>
      <c r="AL27" t="s">
        <v>68</v>
      </c>
      <c r="AM27" t="s">
        <v>74</v>
      </c>
      <c r="AN27" t="s">
        <v>74</v>
      </c>
      <c r="AO27" t="s">
        <v>79</v>
      </c>
      <c r="AP27" t="s">
        <v>74</v>
      </c>
      <c r="AQ27" t="s">
        <v>74</v>
      </c>
      <c r="AR27" t="s">
        <v>74</v>
      </c>
      <c r="AS27" t="s">
        <v>68</v>
      </c>
      <c r="AT27" t="s">
        <v>74</v>
      </c>
      <c r="AU27" t="s">
        <v>68</v>
      </c>
      <c r="AV27" t="s">
        <v>68</v>
      </c>
      <c r="AW27" t="s">
        <v>79</v>
      </c>
      <c r="AX27" t="s">
        <v>70</v>
      </c>
      <c r="AY27" t="s">
        <v>1412</v>
      </c>
      <c r="AZ27" t="s">
        <v>65</v>
      </c>
      <c r="BA27" t="s">
        <v>65</v>
      </c>
      <c r="BB27" t="s">
        <v>66</v>
      </c>
      <c r="BE27" t="s">
        <v>67</v>
      </c>
      <c r="BF27" t="s">
        <v>67</v>
      </c>
      <c r="BG27" t="s">
        <v>1343</v>
      </c>
      <c r="BH27" t="str">
        <f t="shared" si="0"/>
        <v>Préparateur(trice) de poisson ; Ouvrier(ère) de conserverie de produits de la mer</v>
      </c>
      <c r="BI27">
        <v>3</v>
      </c>
    </row>
    <row r="28" spans="1:61" ht="15" hidden="1" customHeight="1" x14ac:dyDescent="0.35">
      <c r="A28" t="s">
        <v>277</v>
      </c>
      <c r="B28" t="s">
        <v>855</v>
      </c>
      <c r="C28" t="s">
        <v>298</v>
      </c>
      <c r="D28" t="s">
        <v>1413</v>
      </c>
      <c r="E28" t="s">
        <v>1414</v>
      </c>
      <c r="O28" t="s">
        <v>1415</v>
      </c>
      <c r="P28" t="s">
        <v>1416</v>
      </c>
      <c r="R28" t="s">
        <v>69</v>
      </c>
      <c r="S28" t="s">
        <v>63</v>
      </c>
      <c r="T28" t="s">
        <v>69</v>
      </c>
      <c r="U28" t="s">
        <v>63</v>
      </c>
      <c r="V28" t="s">
        <v>63</v>
      </c>
      <c r="W28" t="s">
        <v>69</v>
      </c>
      <c r="X28" t="s">
        <v>63</v>
      </c>
      <c r="Y28" t="s">
        <v>69</v>
      </c>
      <c r="Z28" t="s">
        <v>69</v>
      </c>
      <c r="AA28" t="s">
        <v>63</v>
      </c>
      <c r="AB28" t="s">
        <v>69</v>
      </c>
      <c r="AC28" t="s">
        <v>69</v>
      </c>
      <c r="AD28" t="s">
        <v>69</v>
      </c>
      <c r="AE28" t="s">
        <v>63</v>
      </c>
      <c r="AF28" t="s">
        <v>63</v>
      </c>
      <c r="AG28" t="s">
        <v>79</v>
      </c>
      <c r="AH28" t="s">
        <v>79</v>
      </c>
      <c r="AI28" t="s">
        <v>79</v>
      </c>
      <c r="AJ28" t="s">
        <v>79</v>
      </c>
      <c r="AK28" t="s">
        <v>79</v>
      </c>
      <c r="AL28" t="s">
        <v>68</v>
      </c>
      <c r="AM28" t="s">
        <v>79</v>
      </c>
      <c r="AN28" t="s">
        <v>74</v>
      </c>
      <c r="AO28" t="s">
        <v>79</v>
      </c>
      <c r="AP28" t="s">
        <v>79</v>
      </c>
      <c r="AQ28" t="s">
        <v>79</v>
      </c>
      <c r="AR28" t="s">
        <v>74</v>
      </c>
      <c r="AS28" t="s">
        <v>74</v>
      </c>
      <c r="AT28" t="s">
        <v>79</v>
      </c>
      <c r="AU28" t="s">
        <v>74</v>
      </c>
      <c r="AV28" t="s">
        <v>74</v>
      </c>
      <c r="AW28" t="s">
        <v>82</v>
      </c>
      <c r="AX28" t="s">
        <v>75</v>
      </c>
      <c r="AY28" t="s">
        <v>1417</v>
      </c>
      <c r="AZ28" t="s">
        <v>71</v>
      </c>
      <c r="BA28" t="s">
        <v>71</v>
      </c>
      <c r="BB28" t="s">
        <v>72</v>
      </c>
      <c r="BC28" t="s">
        <v>717</v>
      </c>
      <c r="BD28" t="s">
        <v>1418</v>
      </c>
      <c r="BE28" t="s">
        <v>67</v>
      </c>
      <c r="BF28" t="s">
        <v>73</v>
      </c>
      <c r="BG28" t="s">
        <v>1419</v>
      </c>
      <c r="BH28" t="str">
        <f t="shared" si="0"/>
        <v>Opérateur(trice) de maintenance mécanique</v>
      </c>
      <c r="BI28">
        <v>4</v>
      </c>
    </row>
    <row r="29" spans="1:61" ht="15" hidden="1" customHeight="1" x14ac:dyDescent="0.35">
      <c r="A29" t="s">
        <v>277</v>
      </c>
      <c r="B29" t="s">
        <v>856</v>
      </c>
      <c r="C29" t="s">
        <v>299</v>
      </c>
      <c r="D29" t="s">
        <v>1420</v>
      </c>
      <c r="E29" t="s">
        <v>1421</v>
      </c>
      <c r="O29" t="s">
        <v>1415</v>
      </c>
      <c r="P29" t="s">
        <v>1422</v>
      </c>
      <c r="R29" t="s">
        <v>69</v>
      </c>
      <c r="S29" t="s">
        <v>63</v>
      </c>
      <c r="T29" t="s">
        <v>69</v>
      </c>
      <c r="U29" t="s">
        <v>63</v>
      </c>
      <c r="V29" t="s">
        <v>69</v>
      </c>
      <c r="W29" t="s">
        <v>69</v>
      </c>
      <c r="X29" t="s">
        <v>63</v>
      </c>
      <c r="Y29" t="s">
        <v>69</v>
      </c>
      <c r="Z29" t="s">
        <v>69</v>
      </c>
      <c r="AA29" t="s">
        <v>63</v>
      </c>
      <c r="AB29" t="s">
        <v>69</v>
      </c>
      <c r="AC29" t="s">
        <v>69</v>
      </c>
      <c r="AD29" t="s">
        <v>69</v>
      </c>
      <c r="AE29" t="s">
        <v>63</v>
      </c>
      <c r="AF29" t="s">
        <v>63</v>
      </c>
      <c r="AG29" t="s">
        <v>79</v>
      </c>
      <c r="AH29" t="s">
        <v>79</v>
      </c>
      <c r="AI29" t="s">
        <v>79</v>
      </c>
      <c r="AJ29" t="s">
        <v>79</v>
      </c>
      <c r="AK29" t="s">
        <v>79</v>
      </c>
      <c r="AL29" t="s">
        <v>68</v>
      </c>
      <c r="AM29" t="s">
        <v>79</v>
      </c>
      <c r="AN29" t="s">
        <v>74</v>
      </c>
      <c r="AO29" t="s">
        <v>79</v>
      </c>
      <c r="AP29" t="s">
        <v>79</v>
      </c>
      <c r="AQ29" t="s">
        <v>79</v>
      </c>
      <c r="AR29" t="s">
        <v>74</v>
      </c>
      <c r="AS29" t="s">
        <v>74</v>
      </c>
      <c r="AT29" t="s">
        <v>79</v>
      </c>
      <c r="AU29" t="s">
        <v>74</v>
      </c>
      <c r="AV29" t="s">
        <v>74</v>
      </c>
      <c r="AW29" t="s">
        <v>82</v>
      </c>
      <c r="AX29" t="s">
        <v>75</v>
      </c>
      <c r="AY29" t="s">
        <v>1417</v>
      </c>
      <c r="AZ29" t="s">
        <v>71</v>
      </c>
      <c r="BA29" t="s">
        <v>71</v>
      </c>
      <c r="BB29" t="s">
        <v>72</v>
      </c>
      <c r="BC29" t="s">
        <v>717</v>
      </c>
      <c r="BD29" t="s">
        <v>1418</v>
      </c>
      <c r="BE29" t="s">
        <v>67</v>
      </c>
      <c r="BF29" t="s">
        <v>73</v>
      </c>
      <c r="BG29" t="s">
        <v>1419</v>
      </c>
      <c r="BH29" t="str">
        <f t="shared" si="0"/>
        <v>Opérateur(trice) de maintenance en sertissage, sertisseur(euse), régleur sur sertisseuse</v>
      </c>
      <c r="BI29">
        <v>4</v>
      </c>
    </row>
    <row r="30" spans="1:61" ht="15" hidden="1" customHeight="1" x14ac:dyDescent="0.35">
      <c r="A30" t="s">
        <v>277</v>
      </c>
      <c r="B30" t="s">
        <v>857</v>
      </c>
      <c r="C30" t="s">
        <v>300</v>
      </c>
      <c r="D30" t="s">
        <v>1423</v>
      </c>
      <c r="E30" t="s">
        <v>1424</v>
      </c>
      <c r="F30" t="s">
        <v>1425</v>
      </c>
      <c r="G30" t="s">
        <v>1426</v>
      </c>
      <c r="H30" t="s">
        <v>1427</v>
      </c>
      <c r="O30" t="s">
        <v>1415</v>
      </c>
      <c r="P30" t="s">
        <v>1428</v>
      </c>
      <c r="Q30" t="s">
        <v>1422</v>
      </c>
      <c r="R30" t="s">
        <v>69</v>
      </c>
      <c r="S30" t="s">
        <v>63</v>
      </c>
      <c r="T30" t="s">
        <v>69</v>
      </c>
      <c r="U30" t="s">
        <v>63</v>
      </c>
      <c r="V30" t="s">
        <v>63</v>
      </c>
      <c r="W30" t="s">
        <v>69</v>
      </c>
      <c r="X30" t="s">
        <v>63</v>
      </c>
      <c r="Y30" t="s">
        <v>69</v>
      </c>
      <c r="Z30" t="s">
        <v>69</v>
      </c>
      <c r="AA30" t="s">
        <v>63</v>
      </c>
      <c r="AB30" t="s">
        <v>69</v>
      </c>
      <c r="AC30" t="s">
        <v>69</v>
      </c>
      <c r="AD30" t="s">
        <v>69</v>
      </c>
      <c r="AE30" t="s">
        <v>63</v>
      </c>
      <c r="AF30" t="s">
        <v>63</v>
      </c>
      <c r="AG30" t="s">
        <v>79</v>
      </c>
      <c r="AH30" t="s">
        <v>79</v>
      </c>
      <c r="AI30" t="s">
        <v>79</v>
      </c>
      <c r="AJ30" t="s">
        <v>79</v>
      </c>
      <c r="AK30" t="s">
        <v>79</v>
      </c>
      <c r="AL30" t="s">
        <v>68</v>
      </c>
      <c r="AM30" t="s">
        <v>79</v>
      </c>
      <c r="AN30" t="s">
        <v>74</v>
      </c>
      <c r="AO30" t="s">
        <v>79</v>
      </c>
      <c r="AP30" t="s">
        <v>79</v>
      </c>
      <c r="AQ30" t="s">
        <v>79</v>
      </c>
      <c r="AR30" t="s">
        <v>74</v>
      </c>
      <c r="AS30" t="s">
        <v>74</v>
      </c>
      <c r="AT30" t="s">
        <v>79</v>
      </c>
      <c r="AU30" t="s">
        <v>74</v>
      </c>
      <c r="AV30" t="s">
        <v>74</v>
      </c>
      <c r="AW30" t="s">
        <v>82</v>
      </c>
      <c r="AX30" t="s">
        <v>75</v>
      </c>
      <c r="AY30" t="s">
        <v>717</v>
      </c>
      <c r="AZ30" t="s">
        <v>71</v>
      </c>
      <c r="BA30" t="s">
        <v>76</v>
      </c>
      <c r="BB30" t="s">
        <v>72</v>
      </c>
      <c r="BC30" t="s">
        <v>717</v>
      </c>
      <c r="BD30" t="s">
        <v>1429</v>
      </c>
      <c r="BE30" t="s">
        <v>67</v>
      </c>
      <c r="BF30" t="s">
        <v>73</v>
      </c>
      <c r="BG30" t="s">
        <v>1419</v>
      </c>
      <c r="BH30" t="str">
        <f t="shared" si="0"/>
        <v>Technicien(ne) de maintenance industrielle ; Régleur(euse)/dépanneur(euse) ; Electromécanicien(ne) ; Electricien(ne)</v>
      </c>
      <c r="BI30">
        <v>4.5</v>
      </c>
    </row>
    <row r="31" spans="1:61" ht="15" hidden="1" customHeight="1" x14ac:dyDescent="0.35">
      <c r="A31" t="s">
        <v>277</v>
      </c>
      <c r="B31" t="s">
        <v>858</v>
      </c>
      <c r="C31" t="s">
        <v>301</v>
      </c>
      <c r="D31" t="s">
        <v>1430</v>
      </c>
      <c r="E31" t="s">
        <v>1431</v>
      </c>
      <c r="O31" t="s">
        <v>1432</v>
      </c>
      <c r="P31" t="s">
        <v>1422</v>
      </c>
      <c r="R31" t="s">
        <v>69</v>
      </c>
      <c r="S31" t="s">
        <v>63</v>
      </c>
      <c r="T31" t="s">
        <v>69</v>
      </c>
      <c r="U31" t="s">
        <v>63</v>
      </c>
      <c r="V31" t="s">
        <v>63</v>
      </c>
      <c r="W31" t="s">
        <v>69</v>
      </c>
      <c r="X31" t="s">
        <v>63</v>
      </c>
      <c r="Y31" t="s">
        <v>69</v>
      </c>
      <c r="Z31" t="s">
        <v>69</v>
      </c>
      <c r="AA31" t="s">
        <v>63</v>
      </c>
      <c r="AB31" t="s">
        <v>69</v>
      </c>
      <c r="AC31" t="s">
        <v>69</v>
      </c>
      <c r="AD31" t="s">
        <v>69</v>
      </c>
      <c r="AE31" t="s">
        <v>63</v>
      </c>
      <c r="AF31" t="s">
        <v>63</v>
      </c>
      <c r="AG31" t="s">
        <v>82</v>
      </c>
      <c r="AH31" t="s">
        <v>79</v>
      </c>
      <c r="AI31" t="s">
        <v>79</v>
      </c>
      <c r="AJ31" t="s">
        <v>79</v>
      </c>
      <c r="AK31" t="s">
        <v>79</v>
      </c>
      <c r="AL31" t="s">
        <v>68</v>
      </c>
      <c r="AM31" t="s">
        <v>79</v>
      </c>
      <c r="AN31" t="s">
        <v>74</v>
      </c>
      <c r="AO31" t="s">
        <v>79</v>
      </c>
      <c r="AP31" t="s">
        <v>79</v>
      </c>
      <c r="AQ31" t="s">
        <v>79</v>
      </c>
      <c r="AR31" t="s">
        <v>74</v>
      </c>
      <c r="AS31" t="s">
        <v>74</v>
      </c>
      <c r="AT31" t="s">
        <v>79</v>
      </c>
      <c r="AU31" t="s">
        <v>74</v>
      </c>
      <c r="AV31" t="s">
        <v>79</v>
      </c>
      <c r="AW31" t="s">
        <v>82</v>
      </c>
      <c r="AX31" t="s">
        <v>75</v>
      </c>
      <c r="AY31" t="s">
        <v>717</v>
      </c>
      <c r="AZ31" t="s">
        <v>76</v>
      </c>
      <c r="BA31" t="s">
        <v>81</v>
      </c>
      <c r="BB31" t="s">
        <v>72</v>
      </c>
      <c r="BC31" t="s">
        <v>717</v>
      </c>
      <c r="BE31" t="s">
        <v>67</v>
      </c>
      <c r="BF31" t="s">
        <v>73</v>
      </c>
      <c r="BG31" t="s">
        <v>1419</v>
      </c>
      <c r="BH31" t="str">
        <f t="shared" si="0"/>
        <v>Technicien de maintenance en automatisme, automaticien-roboticien</v>
      </c>
      <c r="BI31">
        <v>5.5</v>
      </c>
    </row>
    <row r="32" spans="1:61" ht="15" hidden="1" customHeight="1" x14ac:dyDescent="0.35">
      <c r="A32" t="s">
        <v>277</v>
      </c>
      <c r="B32" t="s">
        <v>859</v>
      </c>
      <c r="C32" t="s">
        <v>302</v>
      </c>
      <c r="D32" t="s">
        <v>1433</v>
      </c>
      <c r="E32" t="s">
        <v>1434</v>
      </c>
      <c r="F32" t="s">
        <v>1435</v>
      </c>
      <c r="O32" t="s">
        <v>1436</v>
      </c>
      <c r="P32" t="s">
        <v>1437</v>
      </c>
      <c r="R32" t="s">
        <v>69</v>
      </c>
      <c r="S32" t="s">
        <v>69</v>
      </c>
      <c r="T32" t="s">
        <v>69</v>
      </c>
      <c r="U32" t="s">
        <v>69</v>
      </c>
      <c r="V32" t="s">
        <v>69</v>
      </c>
      <c r="W32" t="s">
        <v>69</v>
      </c>
      <c r="X32" t="s">
        <v>69</v>
      </c>
      <c r="Y32" t="s">
        <v>69</v>
      </c>
      <c r="Z32" t="s">
        <v>69</v>
      </c>
      <c r="AA32" t="s">
        <v>63</v>
      </c>
      <c r="AB32" t="s">
        <v>69</v>
      </c>
      <c r="AC32" t="s">
        <v>69</v>
      </c>
      <c r="AD32" t="s">
        <v>69</v>
      </c>
      <c r="AE32" t="s">
        <v>63</v>
      </c>
      <c r="AF32" t="s">
        <v>69</v>
      </c>
      <c r="AG32" t="s">
        <v>82</v>
      </c>
      <c r="AH32" t="s">
        <v>82</v>
      </c>
      <c r="AI32" t="s">
        <v>82</v>
      </c>
      <c r="AJ32" t="s">
        <v>79</v>
      </c>
      <c r="AK32" t="s">
        <v>82</v>
      </c>
      <c r="AL32" t="s">
        <v>82</v>
      </c>
      <c r="AM32" t="s">
        <v>82</v>
      </c>
      <c r="AN32" t="s">
        <v>82</v>
      </c>
      <c r="AO32" t="s">
        <v>82</v>
      </c>
      <c r="AP32" t="s">
        <v>82</v>
      </c>
      <c r="AQ32" t="s">
        <v>82</v>
      </c>
      <c r="AR32" t="s">
        <v>82</v>
      </c>
      <c r="AS32" t="s">
        <v>82</v>
      </c>
      <c r="AT32" t="s">
        <v>82</v>
      </c>
      <c r="AU32" t="s">
        <v>79</v>
      </c>
      <c r="AV32" t="s">
        <v>79</v>
      </c>
      <c r="AW32" t="s">
        <v>82</v>
      </c>
      <c r="AX32" t="s">
        <v>75</v>
      </c>
      <c r="AY32" t="s">
        <v>697</v>
      </c>
      <c r="AZ32" t="s">
        <v>76</v>
      </c>
      <c r="BA32" t="s">
        <v>81</v>
      </c>
      <c r="BB32" t="s">
        <v>72</v>
      </c>
      <c r="BC32" t="s">
        <v>1438</v>
      </c>
      <c r="BE32" t="s">
        <v>1245</v>
      </c>
      <c r="BF32" t="s">
        <v>78</v>
      </c>
      <c r="BG32" t="s">
        <v>1419</v>
      </c>
      <c r="BH32" t="str">
        <f t="shared" ref="BH32:BH95" si="1">CONCATENATE(E32,IF(F32&lt;&gt;""," ; ",""),F32,IF(G32&lt;&gt;""," ; ",""),G32,IF(H32&lt;&gt;""," ; ",""),H32,IF(I32&lt;&gt;""," ; ",""),I32,IF(J32&lt;&gt;""," ; ",""),J32,IF(K32&lt;&gt;""," ; ",""),K32,IF(L32&lt;&gt;""," ; ",""),L32,IF(M32&lt;&gt;""," ; ",""),M32,IF(N32&lt;&gt;""," ; ",""),N32)</f>
        <v>Superviseur(euse) de travaux ; Chef(fe) de chantier</v>
      </c>
      <c r="BI32">
        <v>5.5</v>
      </c>
    </row>
    <row r="33" spans="1:61" ht="15" hidden="1" customHeight="1" x14ac:dyDescent="0.35">
      <c r="A33" t="s">
        <v>277</v>
      </c>
      <c r="B33" t="s">
        <v>860</v>
      </c>
      <c r="C33" t="s">
        <v>303</v>
      </c>
      <c r="D33" t="s">
        <v>1439</v>
      </c>
      <c r="E33" t="s">
        <v>1440</v>
      </c>
      <c r="F33" t="s">
        <v>1441</v>
      </c>
      <c r="G33" t="s">
        <v>1442</v>
      </c>
      <c r="H33" t="s">
        <v>1443</v>
      </c>
      <c r="O33" t="s">
        <v>1302</v>
      </c>
      <c r="P33" t="s">
        <v>1444</v>
      </c>
      <c r="R33" t="s">
        <v>69</v>
      </c>
      <c r="S33" t="s">
        <v>69</v>
      </c>
      <c r="T33" t="s">
        <v>69</v>
      </c>
      <c r="U33" t="s">
        <v>69</v>
      </c>
      <c r="V33" t="s">
        <v>69</v>
      </c>
      <c r="W33" t="s">
        <v>69</v>
      </c>
      <c r="X33" t="s">
        <v>69</v>
      </c>
      <c r="Y33" t="s">
        <v>69</v>
      </c>
      <c r="Z33" t="s">
        <v>69</v>
      </c>
      <c r="AA33" t="s">
        <v>63</v>
      </c>
      <c r="AB33" t="s">
        <v>69</v>
      </c>
      <c r="AC33" t="s">
        <v>63</v>
      </c>
      <c r="AD33" t="s">
        <v>69</v>
      </c>
      <c r="AE33" t="s">
        <v>63</v>
      </c>
      <c r="AF33" t="s">
        <v>63</v>
      </c>
      <c r="AG33" t="s">
        <v>82</v>
      </c>
      <c r="AH33" t="s">
        <v>82</v>
      </c>
      <c r="AI33" t="s">
        <v>82</v>
      </c>
      <c r="AJ33" t="s">
        <v>79</v>
      </c>
      <c r="AK33" t="s">
        <v>82</v>
      </c>
      <c r="AL33" t="s">
        <v>82</v>
      </c>
      <c r="AM33" t="s">
        <v>82</v>
      </c>
      <c r="AN33" t="s">
        <v>79</v>
      </c>
      <c r="AO33" t="s">
        <v>82</v>
      </c>
      <c r="AP33" t="s">
        <v>79</v>
      </c>
      <c r="AQ33" t="s">
        <v>82</v>
      </c>
      <c r="AR33" t="s">
        <v>82</v>
      </c>
      <c r="AS33" t="s">
        <v>79</v>
      </c>
      <c r="AT33" t="s">
        <v>82</v>
      </c>
      <c r="AU33" t="s">
        <v>79</v>
      </c>
      <c r="AV33" t="s">
        <v>79</v>
      </c>
      <c r="AW33" t="s">
        <v>84</v>
      </c>
      <c r="AX33" t="s">
        <v>75</v>
      </c>
      <c r="AY33" t="s">
        <v>717</v>
      </c>
      <c r="AZ33" t="s">
        <v>76</v>
      </c>
      <c r="BA33" t="s">
        <v>81</v>
      </c>
      <c r="BB33" t="s">
        <v>72</v>
      </c>
      <c r="BC33" t="s">
        <v>717</v>
      </c>
      <c r="BE33" t="s">
        <v>1245</v>
      </c>
      <c r="BF33" t="s">
        <v>78</v>
      </c>
      <c r="BG33" t="s">
        <v>1419</v>
      </c>
      <c r="BH33" t="str">
        <f t="shared" si="1"/>
        <v>Spécialiste méthodes ; Assistant GMAO ; Chargé(e) de méthodes de maintenance ; Technicien(ne) méthodes production</v>
      </c>
      <c r="BI33">
        <v>5.5</v>
      </c>
    </row>
    <row r="34" spans="1:61" ht="15" hidden="1" customHeight="1" x14ac:dyDescent="0.35">
      <c r="A34" t="s">
        <v>277</v>
      </c>
      <c r="B34" t="s">
        <v>861</v>
      </c>
      <c r="C34" t="s">
        <v>304</v>
      </c>
      <c r="D34" t="s">
        <v>1445</v>
      </c>
      <c r="E34" t="s">
        <v>1446</v>
      </c>
      <c r="O34" t="s">
        <v>1302</v>
      </c>
      <c r="R34" t="s">
        <v>69</v>
      </c>
      <c r="S34" t="s">
        <v>69</v>
      </c>
      <c r="T34" t="s">
        <v>69</v>
      </c>
      <c r="U34" t="s">
        <v>69</v>
      </c>
      <c r="V34" t="s">
        <v>69</v>
      </c>
      <c r="W34" t="s">
        <v>69</v>
      </c>
      <c r="X34" t="s">
        <v>69</v>
      </c>
      <c r="Y34" t="s">
        <v>69</v>
      </c>
      <c r="Z34" t="s">
        <v>69</v>
      </c>
      <c r="AA34" t="s">
        <v>63</v>
      </c>
      <c r="AB34" t="s">
        <v>69</v>
      </c>
      <c r="AC34" t="s">
        <v>69</v>
      </c>
      <c r="AD34" t="s">
        <v>69</v>
      </c>
      <c r="AE34" t="s">
        <v>69</v>
      </c>
      <c r="AF34" t="s">
        <v>69</v>
      </c>
      <c r="AG34" t="s">
        <v>84</v>
      </c>
      <c r="AH34" t="s">
        <v>82</v>
      </c>
      <c r="AI34" t="s">
        <v>82</v>
      </c>
      <c r="AJ34" t="s">
        <v>82</v>
      </c>
      <c r="AK34" t="s">
        <v>82</v>
      </c>
      <c r="AL34" t="s">
        <v>82</v>
      </c>
      <c r="AM34" t="s">
        <v>82</v>
      </c>
      <c r="AN34" t="s">
        <v>82</v>
      </c>
      <c r="AO34" t="s">
        <v>82</v>
      </c>
      <c r="AP34" t="s">
        <v>82</v>
      </c>
      <c r="AQ34" t="s">
        <v>82</v>
      </c>
      <c r="AR34" t="s">
        <v>82</v>
      </c>
      <c r="AS34" t="s">
        <v>82</v>
      </c>
      <c r="AT34" t="s">
        <v>82</v>
      </c>
      <c r="AU34" t="s">
        <v>79</v>
      </c>
      <c r="AV34" t="s">
        <v>79</v>
      </c>
      <c r="AW34" t="s">
        <v>84</v>
      </c>
      <c r="AX34" t="s">
        <v>75</v>
      </c>
      <c r="AY34" t="s">
        <v>697</v>
      </c>
      <c r="AZ34" t="s">
        <v>83</v>
      </c>
      <c r="BA34" t="s">
        <v>83</v>
      </c>
      <c r="BB34" t="s">
        <v>77</v>
      </c>
      <c r="BC34" t="s">
        <v>1447</v>
      </c>
      <c r="BE34" t="s">
        <v>1245</v>
      </c>
      <c r="BF34" t="s">
        <v>78</v>
      </c>
      <c r="BG34" t="s">
        <v>1419</v>
      </c>
      <c r="BH34" t="str">
        <f t="shared" si="1"/>
        <v>Responsable de projets d’installations des équipements</v>
      </c>
      <c r="BI34">
        <v>7</v>
      </c>
    </row>
    <row r="35" spans="1:61" ht="15" hidden="1" customHeight="1" x14ac:dyDescent="0.35">
      <c r="A35" t="s">
        <v>277</v>
      </c>
      <c r="B35" t="s">
        <v>862</v>
      </c>
      <c r="C35" t="s">
        <v>305</v>
      </c>
      <c r="D35" t="s">
        <v>1448</v>
      </c>
      <c r="E35" t="s">
        <v>1449</v>
      </c>
      <c r="F35" t="s">
        <v>1450</v>
      </c>
      <c r="G35" t="s">
        <v>1451</v>
      </c>
      <c r="H35" t="s">
        <v>1452</v>
      </c>
      <c r="O35" t="s">
        <v>1453</v>
      </c>
      <c r="R35" t="s">
        <v>69</v>
      </c>
      <c r="S35" t="s">
        <v>69</v>
      </c>
      <c r="T35" t="s">
        <v>69</v>
      </c>
      <c r="U35" t="s">
        <v>69</v>
      </c>
      <c r="V35" t="s">
        <v>69</v>
      </c>
      <c r="W35" t="s">
        <v>69</v>
      </c>
      <c r="X35" t="s">
        <v>69</v>
      </c>
      <c r="Y35" t="s">
        <v>69</v>
      </c>
      <c r="Z35" t="s">
        <v>69</v>
      </c>
      <c r="AA35" t="s">
        <v>63</v>
      </c>
      <c r="AB35" t="s">
        <v>69</v>
      </c>
      <c r="AC35" t="s">
        <v>63</v>
      </c>
      <c r="AD35" t="s">
        <v>63</v>
      </c>
      <c r="AE35" t="s">
        <v>69</v>
      </c>
      <c r="AF35" t="s">
        <v>69</v>
      </c>
      <c r="AG35" t="s">
        <v>82</v>
      </c>
      <c r="AH35" t="s">
        <v>79</v>
      </c>
      <c r="AI35" t="s">
        <v>79</v>
      </c>
      <c r="AJ35" t="s">
        <v>82</v>
      </c>
      <c r="AK35" t="s">
        <v>82</v>
      </c>
      <c r="AL35" t="s">
        <v>79</v>
      </c>
      <c r="AM35" t="s">
        <v>82</v>
      </c>
      <c r="AN35" t="s">
        <v>82</v>
      </c>
      <c r="AO35" t="s">
        <v>79</v>
      </c>
      <c r="AP35" t="s">
        <v>82</v>
      </c>
      <c r="AQ35" t="s">
        <v>82</v>
      </c>
      <c r="AR35" t="s">
        <v>82</v>
      </c>
      <c r="AS35" t="s">
        <v>82</v>
      </c>
      <c r="AT35" t="s">
        <v>82</v>
      </c>
      <c r="AU35" t="s">
        <v>82</v>
      </c>
      <c r="AV35" t="s">
        <v>79</v>
      </c>
      <c r="AW35" t="s">
        <v>68</v>
      </c>
      <c r="AX35" t="s">
        <v>70</v>
      </c>
      <c r="AY35" t="s">
        <v>1454</v>
      </c>
      <c r="AZ35" t="s">
        <v>81</v>
      </c>
      <c r="BA35" t="s">
        <v>83</v>
      </c>
      <c r="BB35" t="s">
        <v>66</v>
      </c>
      <c r="BD35" t="s">
        <v>1455</v>
      </c>
      <c r="BE35" t="s">
        <v>67</v>
      </c>
      <c r="BF35" t="s">
        <v>78</v>
      </c>
      <c r="BG35" t="s">
        <v>1343</v>
      </c>
      <c r="BH35" t="str">
        <f t="shared" si="1"/>
        <v>Assistant(e) de communication ; Chargé(e) de communication interne ; Chargé(e) de communication externe ; Chargé(e) de communication corporate</v>
      </c>
      <c r="BI35">
        <v>6.5</v>
      </c>
    </row>
    <row r="36" spans="1:61" ht="15" hidden="1" customHeight="1" x14ac:dyDescent="0.35">
      <c r="A36" t="s">
        <v>277</v>
      </c>
      <c r="B36" t="s">
        <v>863</v>
      </c>
      <c r="C36" t="s">
        <v>306</v>
      </c>
      <c r="D36" t="s">
        <v>1456</v>
      </c>
      <c r="E36" t="s">
        <v>1457</v>
      </c>
      <c r="F36" t="s">
        <v>1458</v>
      </c>
      <c r="G36" t="s">
        <v>1459</v>
      </c>
      <c r="H36" t="s">
        <v>224</v>
      </c>
      <c r="O36" t="s">
        <v>1460</v>
      </c>
      <c r="P36" t="s">
        <v>1461</v>
      </c>
      <c r="R36" t="s">
        <v>69</v>
      </c>
      <c r="S36" t="s">
        <v>69</v>
      </c>
      <c r="T36" t="s">
        <v>69</v>
      </c>
      <c r="U36" t="s">
        <v>69</v>
      </c>
      <c r="V36" t="s">
        <v>69</v>
      </c>
      <c r="W36" t="s">
        <v>69</v>
      </c>
      <c r="X36" t="s">
        <v>69</v>
      </c>
      <c r="Y36" t="s">
        <v>69</v>
      </c>
      <c r="Z36" t="s">
        <v>69</v>
      </c>
      <c r="AA36" t="s">
        <v>63</v>
      </c>
      <c r="AB36" t="s">
        <v>69</v>
      </c>
      <c r="AC36" t="s">
        <v>69</v>
      </c>
      <c r="AD36" t="s">
        <v>63</v>
      </c>
      <c r="AE36" t="s">
        <v>69</v>
      </c>
      <c r="AF36" t="s">
        <v>69</v>
      </c>
      <c r="AG36" t="s">
        <v>82</v>
      </c>
      <c r="AH36" t="s">
        <v>79</v>
      </c>
      <c r="AI36" t="s">
        <v>79</v>
      </c>
      <c r="AJ36" t="s">
        <v>82</v>
      </c>
      <c r="AK36" t="s">
        <v>82</v>
      </c>
      <c r="AL36" t="s">
        <v>79</v>
      </c>
      <c r="AM36" t="s">
        <v>82</v>
      </c>
      <c r="AN36" t="s">
        <v>82</v>
      </c>
      <c r="AO36" t="s">
        <v>82</v>
      </c>
      <c r="AP36" t="s">
        <v>82</v>
      </c>
      <c r="AQ36" t="s">
        <v>79</v>
      </c>
      <c r="AR36" t="s">
        <v>82</v>
      </c>
      <c r="AS36" t="s">
        <v>79</v>
      </c>
      <c r="AT36" t="s">
        <v>82</v>
      </c>
      <c r="AU36" t="s">
        <v>82</v>
      </c>
      <c r="AV36" t="s">
        <v>82</v>
      </c>
      <c r="AW36" t="s">
        <v>68</v>
      </c>
      <c r="AX36" t="s">
        <v>70</v>
      </c>
      <c r="AY36" t="s">
        <v>1462</v>
      </c>
      <c r="AZ36" t="s">
        <v>81</v>
      </c>
      <c r="BA36" t="s">
        <v>83</v>
      </c>
      <c r="BB36" t="s">
        <v>66</v>
      </c>
      <c r="BD36" t="s">
        <v>1463</v>
      </c>
      <c r="BE36" t="s">
        <v>67</v>
      </c>
      <c r="BF36" t="s">
        <v>78</v>
      </c>
      <c r="BG36" t="s">
        <v>1343</v>
      </c>
      <c r="BH36" t="str">
        <f t="shared" si="1"/>
        <v>Animateur(trice) de communautés digitales ; Animateur(trice) de communauté web ; Animateur(trice) de communauté ; Chargé(e) de marketing digital</v>
      </c>
      <c r="BI36">
        <v>6.5</v>
      </c>
    </row>
    <row r="37" spans="1:61" ht="15" hidden="1" customHeight="1" x14ac:dyDescent="0.35">
      <c r="A37" t="s">
        <v>277</v>
      </c>
      <c r="B37" t="s">
        <v>864</v>
      </c>
      <c r="C37" t="s">
        <v>226</v>
      </c>
      <c r="D37" t="s">
        <v>1464</v>
      </c>
      <c r="E37" t="s">
        <v>1465</v>
      </c>
      <c r="F37" t="s">
        <v>1466</v>
      </c>
      <c r="G37" t="s">
        <v>1467</v>
      </c>
      <c r="H37" t="s">
        <v>1468</v>
      </c>
      <c r="I37" t="s">
        <v>1469</v>
      </c>
      <c r="O37" t="s">
        <v>1470</v>
      </c>
      <c r="P37" t="s">
        <v>1471</v>
      </c>
      <c r="R37" t="s">
        <v>69</v>
      </c>
      <c r="S37" t="s">
        <v>69</v>
      </c>
      <c r="T37" t="s">
        <v>69</v>
      </c>
      <c r="U37" t="s">
        <v>69</v>
      </c>
      <c r="V37" t="s">
        <v>69</v>
      </c>
      <c r="W37" t="s">
        <v>69</v>
      </c>
      <c r="X37" t="s">
        <v>69</v>
      </c>
      <c r="Y37" t="s">
        <v>69</v>
      </c>
      <c r="Z37" t="s">
        <v>69</v>
      </c>
      <c r="AA37" t="s">
        <v>63</v>
      </c>
      <c r="AB37" t="s">
        <v>69</v>
      </c>
      <c r="AC37" t="s">
        <v>63</v>
      </c>
      <c r="AD37" t="s">
        <v>63</v>
      </c>
      <c r="AE37" t="s">
        <v>69</v>
      </c>
      <c r="AF37" t="s">
        <v>69</v>
      </c>
      <c r="AG37" t="s">
        <v>82</v>
      </c>
      <c r="AH37" t="s">
        <v>79</v>
      </c>
      <c r="AI37" t="s">
        <v>79</v>
      </c>
      <c r="AJ37" t="s">
        <v>82</v>
      </c>
      <c r="AK37" t="s">
        <v>82</v>
      </c>
      <c r="AL37" t="s">
        <v>79</v>
      </c>
      <c r="AM37" t="s">
        <v>79</v>
      </c>
      <c r="AN37" t="s">
        <v>82</v>
      </c>
      <c r="AO37" t="s">
        <v>79</v>
      </c>
      <c r="AP37" t="s">
        <v>82</v>
      </c>
      <c r="AQ37" t="s">
        <v>82</v>
      </c>
      <c r="AR37" t="s">
        <v>82</v>
      </c>
      <c r="AS37" t="s">
        <v>82</v>
      </c>
      <c r="AT37" t="s">
        <v>82</v>
      </c>
      <c r="AU37" t="s">
        <v>82</v>
      </c>
      <c r="AV37" t="s">
        <v>79</v>
      </c>
      <c r="AW37" t="s">
        <v>68</v>
      </c>
      <c r="AX37" t="s">
        <v>70</v>
      </c>
      <c r="AY37" t="s">
        <v>1472</v>
      </c>
      <c r="AZ37" t="s">
        <v>83</v>
      </c>
      <c r="BA37" t="s">
        <v>83</v>
      </c>
      <c r="BB37" t="s">
        <v>72</v>
      </c>
      <c r="BC37" t="s">
        <v>1473</v>
      </c>
      <c r="BD37" t="s">
        <v>1474</v>
      </c>
      <c r="BE37" t="s">
        <v>1245</v>
      </c>
      <c r="BF37" t="s">
        <v>78</v>
      </c>
      <c r="BG37" t="s">
        <v>1343</v>
      </c>
      <c r="BH37" t="str">
        <f t="shared" si="1"/>
        <v>Chef(fe) de marché(s) ; Chef(fe) de produit marketing ; Product manager ; Responsable produit ; Spécialiste produit</v>
      </c>
      <c r="BI37">
        <v>7</v>
      </c>
    </row>
    <row r="38" spans="1:61" ht="15" hidden="1" customHeight="1" x14ac:dyDescent="0.35">
      <c r="A38" t="s">
        <v>277</v>
      </c>
      <c r="B38" t="s">
        <v>865</v>
      </c>
      <c r="C38" t="s">
        <v>221</v>
      </c>
      <c r="D38" t="s">
        <v>1475</v>
      </c>
      <c r="E38" t="s">
        <v>1476</v>
      </c>
      <c r="O38" t="s">
        <v>1477</v>
      </c>
      <c r="R38" t="s">
        <v>69</v>
      </c>
      <c r="S38" t="s">
        <v>69</v>
      </c>
      <c r="T38" t="s">
        <v>69</v>
      </c>
      <c r="U38" t="s">
        <v>69</v>
      </c>
      <c r="V38" t="s">
        <v>69</v>
      </c>
      <c r="W38" t="s">
        <v>69</v>
      </c>
      <c r="X38" t="s">
        <v>69</v>
      </c>
      <c r="Y38" t="s">
        <v>69</v>
      </c>
      <c r="Z38" t="s">
        <v>69</v>
      </c>
      <c r="AA38" t="s">
        <v>63</v>
      </c>
      <c r="AB38" t="s">
        <v>69</v>
      </c>
      <c r="AC38" t="s">
        <v>63</v>
      </c>
      <c r="AD38" t="s">
        <v>63</v>
      </c>
      <c r="AE38" t="s">
        <v>69</v>
      </c>
      <c r="AF38" t="s">
        <v>69</v>
      </c>
      <c r="AG38" t="s">
        <v>82</v>
      </c>
      <c r="AH38" t="s">
        <v>79</v>
      </c>
      <c r="AI38" t="s">
        <v>79</v>
      </c>
      <c r="AJ38" t="s">
        <v>82</v>
      </c>
      <c r="AK38" t="s">
        <v>82</v>
      </c>
      <c r="AL38" t="s">
        <v>79</v>
      </c>
      <c r="AM38" t="s">
        <v>79</v>
      </c>
      <c r="AN38" t="s">
        <v>79</v>
      </c>
      <c r="AO38" t="s">
        <v>79</v>
      </c>
      <c r="AP38" t="s">
        <v>82</v>
      </c>
      <c r="AQ38" t="s">
        <v>82</v>
      </c>
      <c r="AR38" t="s">
        <v>82</v>
      </c>
      <c r="AS38" t="s">
        <v>82</v>
      </c>
      <c r="AT38" t="s">
        <v>82</v>
      </c>
      <c r="AU38" t="s">
        <v>79</v>
      </c>
      <c r="AV38" t="s">
        <v>79</v>
      </c>
      <c r="AW38" t="s">
        <v>68</v>
      </c>
      <c r="AX38" t="s">
        <v>70</v>
      </c>
      <c r="AY38" t="s">
        <v>1478</v>
      </c>
      <c r="AZ38" t="s">
        <v>83</v>
      </c>
      <c r="BA38" t="s">
        <v>83</v>
      </c>
      <c r="BB38" t="s">
        <v>66</v>
      </c>
      <c r="BE38" t="s">
        <v>67</v>
      </c>
      <c r="BF38" t="s">
        <v>67</v>
      </c>
      <c r="BG38" t="s">
        <v>1343</v>
      </c>
      <c r="BH38" t="str">
        <f t="shared" si="1"/>
        <v>Chargé(e) d’études</v>
      </c>
      <c r="BI38">
        <v>7</v>
      </c>
    </row>
    <row r="39" spans="1:61" ht="15" hidden="1" customHeight="1" x14ac:dyDescent="0.35">
      <c r="A39" t="s">
        <v>277</v>
      </c>
      <c r="B39" t="s">
        <v>866</v>
      </c>
      <c r="C39" t="s">
        <v>234</v>
      </c>
      <c r="D39" t="s">
        <v>1479</v>
      </c>
      <c r="E39" t="s">
        <v>1480</v>
      </c>
      <c r="F39" t="s">
        <v>1481</v>
      </c>
      <c r="G39" t="s">
        <v>1482</v>
      </c>
      <c r="O39" t="s">
        <v>1471</v>
      </c>
      <c r="R39" t="s">
        <v>69</v>
      </c>
      <c r="S39" t="s">
        <v>69</v>
      </c>
      <c r="T39" t="s">
        <v>69</v>
      </c>
      <c r="U39" t="s">
        <v>69</v>
      </c>
      <c r="V39" t="s">
        <v>69</v>
      </c>
      <c r="W39" t="s">
        <v>69</v>
      </c>
      <c r="X39" t="s">
        <v>69</v>
      </c>
      <c r="Y39" t="s">
        <v>69</v>
      </c>
      <c r="Z39" t="s">
        <v>69</v>
      </c>
      <c r="AA39" t="s">
        <v>63</v>
      </c>
      <c r="AB39" t="s">
        <v>69</v>
      </c>
      <c r="AC39" t="s">
        <v>69</v>
      </c>
      <c r="AD39" t="s">
        <v>63</v>
      </c>
      <c r="AE39" t="s">
        <v>69</v>
      </c>
      <c r="AF39" t="s">
        <v>69</v>
      </c>
      <c r="AG39" t="s">
        <v>82</v>
      </c>
      <c r="AH39" t="s">
        <v>79</v>
      </c>
      <c r="AI39" t="s">
        <v>79</v>
      </c>
      <c r="AJ39" t="s">
        <v>82</v>
      </c>
      <c r="AK39" t="s">
        <v>82</v>
      </c>
      <c r="AL39" t="s">
        <v>82</v>
      </c>
      <c r="AM39" t="s">
        <v>82</v>
      </c>
      <c r="AN39" t="s">
        <v>82</v>
      </c>
      <c r="AO39" t="s">
        <v>82</v>
      </c>
      <c r="AP39" t="s">
        <v>82</v>
      </c>
      <c r="AQ39" t="s">
        <v>82</v>
      </c>
      <c r="AR39" t="s">
        <v>82</v>
      </c>
      <c r="AS39" t="s">
        <v>82</v>
      </c>
      <c r="AT39" t="s">
        <v>82</v>
      </c>
      <c r="AU39" t="s">
        <v>82</v>
      </c>
      <c r="AV39" t="s">
        <v>79</v>
      </c>
      <c r="AW39" t="s">
        <v>68</v>
      </c>
      <c r="AX39" t="s">
        <v>70</v>
      </c>
      <c r="AY39" t="s">
        <v>1483</v>
      </c>
      <c r="AZ39" t="s">
        <v>83</v>
      </c>
      <c r="BA39" t="s">
        <v>83</v>
      </c>
      <c r="BB39" t="s">
        <v>77</v>
      </c>
      <c r="BC39" t="s">
        <v>1484</v>
      </c>
      <c r="BD39" t="s">
        <v>1485</v>
      </c>
      <c r="BE39" t="s">
        <v>1245</v>
      </c>
      <c r="BF39" t="s">
        <v>78</v>
      </c>
      <c r="BG39" t="s">
        <v>1343</v>
      </c>
      <c r="BH39" t="str">
        <f t="shared" si="1"/>
        <v>Responsable de projet marketing ; Chef(fe) de projet e-marketing ; Manager de projet</v>
      </c>
      <c r="BI39">
        <v>7</v>
      </c>
    </row>
    <row r="40" spans="1:61" ht="15" hidden="1" customHeight="1" x14ac:dyDescent="0.35">
      <c r="A40" t="s">
        <v>1225</v>
      </c>
      <c r="B40" t="s">
        <v>867</v>
      </c>
      <c r="C40" t="s">
        <v>1486</v>
      </c>
      <c r="D40" t="s">
        <v>1487</v>
      </c>
      <c r="E40" t="s">
        <v>1488</v>
      </c>
      <c r="F40" t="s">
        <v>1489</v>
      </c>
      <c r="G40" t="s">
        <v>1490</v>
      </c>
      <c r="H40" t="s">
        <v>1491</v>
      </c>
      <c r="I40" t="s">
        <v>1492</v>
      </c>
      <c r="J40" t="s">
        <v>1493</v>
      </c>
      <c r="K40" t="s">
        <v>1494</v>
      </c>
      <c r="L40" t="s">
        <v>1495</v>
      </c>
      <c r="M40" t="s">
        <v>1496</v>
      </c>
      <c r="O40" t="s">
        <v>1233</v>
      </c>
      <c r="P40" t="s">
        <v>1242</v>
      </c>
      <c r="R40" t="s">
        <v>69</v>
      </c>
      <c r="S40" t="s">
        <v>63</v>
      </c>
      <c r="T40" t="s">
        <v>63</v>
      </c>
      <c r="U40" t="s">
        <v>63</v>
      </c>
      <c r="V40" t="s">
        <v>69</v>
      </c>
      <c r="W40" t="s">
        <v>69</v>
      </c>
      <c r="X40" t="s">
        <v>63</v>
      </c>
      <c r="Y40" t="s">
        <v>63</v>
      </c>
      <c r="Z40" t="s">
        <v>63</v>
      </c>
      <c r="AA40" t="s">
        <v>63</v>
      </c>
      <c r="AB40" t="s">
        <v>69</v>
      </c>
      <c r="AC40" t="s">
        <v>69</v>
      </c>
      <c r="AD40" t="s">
        <v>69</v>
      </c>
      <c r="AE40" t="s">
        <v>69</v>
      </c>
      <c r="AF40" t="s">
        <v>63</v>
      </c>
      <c r="AG40" t="s">
        <v>79</v>
      </c>
      <c r="AH40" t="s">
        <v>79</v>
      </c>
      <c r="AI40" t="s">
        <v>79</v>
      </c>
      <c r="AJ40" t="s">
        <v>68</v>
      </c>
      <c r="AK40" t="s">
        <v>68</v>
      </c>
      <c r="AL40" t="s">
        <v>68</v>
      </c>
      <c r="AM40" t="s">
        <v>79</v>
      </c>
      <c r="AN40" t="s">
        <v>79</v>
      </c>
      <c r="AO40" t="s">
        <v>79</v>
      </c>
      <c r="AP40" t="s">
        <v>79</v>
      </c>
      <c r="AQ40" t="s">
        <v>79</v>
      </c>
      <c r="AR40" t="s">
        <v>74</v>
      </c>
      <c r="AS40" t="s">
        <v>74</v>
      </c>
      <c r="AT40" t="s">
        <v>79</v>
      </c>
      <c r="AU40" t="s">
        <v>79</v>
      </c>
      <c r="AV40" t="s">
        <v>79</v>
      </c>
      <c r="AW40" t="s">
        <v>68</v>
      </c>
      <c r="AX40" t="s">
        <v>70</v>
      </c>
      <c r="AY40" t="s">
        <v>1497</v>
      </c>
      <c r="AZ40" t="s">
        <v>65</v>
      </c>
      <c r="BA40" t="s">
        <v>71</v>
      </c>
      <c r="BB40" t="s">
        <v>77</v>
      </c>
      <c r="BC40" t="s">
        <v>1497</v>
      </c>
      <c r="BD40" t="s">
        <v>1498</v>
      </c>
      <c r="BE40" t="s">
        <v>67</v>
      </c>
      <c r="BF40" t="s">
        <v>73</v>
      </c>
      <c r="BG40" t="s">
        <v>1224</v>
      </c>
      <c r="BH40" t="str">
        <f t="shared" si="1"/>
        <v>Chef/responsable réception ; Chef/responsable de préparation de commandes ; Chef/responsable expéditions ; Chef/fe d’équipe ; Chef/fe magasinier ; Responsable livraisons ; Chef/fe de quai ; Responsable magasin ; Pilote</v>
      </c>
      <c r="BI40">
        <v>3.5</v>
      </c>
    </row>
    <row r="41" spans="1:61" ht="15" hidden="1" customHeight="1" x14ac:dyDescent="0.35">
      <c r="A41" t="s">
        <v>277</v>
      </c>
      <c r="B41" t="s">
        <v>868</v>
      </c>
      <c r="C41" t="s">
        <v>307</v>
      </c>
      <c r="D41" t="s">
        <v>1499</v>
      </c>
      <c r="E41" t="s">
        <v>1500</v>
      </c>
      <c r="F41" t="s">
        <v>1501</v>
      </c>
      <c r="O41" t="s">
        <v>1277</v>
      </c>
      <c r="P41" t="s">
        <v>1502</v>
      </c>
      <c r="R41" t="s">
        <v>69</v>
      </c>
      <c r="S41" t="s">
        <v>63</v>
      </c>
      <c r="T41" t="s">
        <v>69</v>
      </c>
      <c r="U41" t="s">
        <v>69</v>
      </c>
      <c r="V41" t="s">
        <v>69</v>
      </c>
      <c r="W41" t="s">
        <v>69</v>
      </c>
      <c r="X41" t="s">
        <v>69</v>
      </c>
      <c r="Y41" t="s">
        <v>63</v>
      </c>
      <c r="Z41" t="s">
        <v>69</v>
      </c>
      <c r="AA41" t="s">
        <v>63</v>
      </c>
      <c r="AB41" t="s">
        <v>69</v>
      </c>
      <c r="AC41" t="s">
        <v>69</v>
      </c>
      <c r="AD41" t="s">
        <v>69</v>
      </c>
      <c r="AE41" t="s">
        <v>69</v>
      </c>
      <c r="AF41" t="s">
        <v>69</v>
      </c>
      <c r="AG41" t="s">
        <v>84</v>
      </c>
      <c r="AH41" t="s">
        <v>84</v>
      </c>
      <c r="AI41" t="s">
        <v>84</v>
      </c>
      <c r="AJ41" t="s">
        <v>82</v>
      </c>
      <c r="AK41" t="s">
        <v>82</v>
      </c>
      <c r="AL41" t="s">
        <v>84</v>
      </c>
      <c r="AM41" t="s">
        <v>84</v>
      </c>
      <c r="AN41" t="s">
        <v>84</v>
      </c>
      <c r="AO41" t="s">
        <v>84</v>
      </c>
      <c r="AP41" t="s">
        <v>84</v>
      </c>
      <c r="AQ41" t="s">
        <v>84</v>
      </c>
      <c r="AR41" t="s">
        <v>84</v>
      </c>
      <c r="AS41" t="s">
        <v>84</v>
      </c>
      <c r="AT41" t="s">
        <v>84</v>
      </c>
      <c r="AU41" t="s">
        <v>84</v>
      </c>
      <c r="AV41" t="s">
        <v>84</v>
      </c>
      <c r="AW41" t="s">
        <v>68</v>
      </c>
      <c r="AX41" t="s">
        <v>75</v>
      </c>
      <c r="AY41" t="s">
        <v>1503</v>
      </c>
      <c r="AZ41" t="s">
        <v>83</v>
      </c>
      <c r="BA41" t="s">
        <v>83</v>
      </c>
      <c r="BB41" t="s">
        <v>72</v>
      </c>
      <c r="BC41" t="s">
        <v>1503</v>
      </c>
      <c r="BE41" t="s">
        <v>1245</v>
      </c>
      <c r="BF41" t="s">
        <v>78</v>
      </c>
      <c r="BG41" t="s">
        <v>1261</v>
      </c>
      <c r="BH41" t="str">
        <f t="shared" si="1"/>
        <v>Responsable logistique et supply chain ; Responsable de la chaîne logistique</v>
      </c>
      <c r="BI41">
        <v>7</v>
      </c>
    </row>
    <row r="42" spans="1:61" ht="15" hidden="1" customHeight="1" x14ac:dyDescent="0.35">
      <c r="A42" t="s">
        <v>277</v>
      </c>
      <c r="B42" t="s">
        <v>869</v>
      </c>
      <c r="C42" t="s">
        <v>241</v>
      </c>
      <c r="D42" t="s">
        <v>1504</v>
      </c>
      <c r="E42" t="s">
        <v>240</v>
      </c>
      <c r="F42" t="s">
        <v>1505</v>
      </c>
      <c r="G42" t="s">
        <v>1506</v>
      </c>
      <c r="H42" t="s">
        <v>1507</v>
      </c>
      <c r="I42" t="s">
        <v>1508</v>
      </c>
      <c r="J42" t="s">
        <v>1509</v>
      </c>
      <c r="K42" t="s">
        <v>1510</v>
      </c>
      <c r="O42" t="s">
        <v>1471</v>
      </c>
      <c r="R42" t="s">
        <v>69</v>
      </c>
      <c r="S42" t="s">
        <v>69</v>
      </c>
      <c r="T42" t="s">
        <v>69</v>
      </c>
      <c r="U42" t="s">
        <v>69</v>
      </c>
      <c r="V42" t="s">
        <v>69</v>
      </c>
      <c r="W42" t="s">
        <v>69</v>
      </c>
      <c r="X42" t="s">
        <v>69</v>
      </c>
      <c r="Y42" t="s">
        <v>69</v>
      </c>
      <c r="Z42" t="s">
        <v>69</v>
      </c>
      <c r="AA42" t="s">
        <v>63</v>
      </c>
      <c r="AB42" t="s">
        <v>69</v>
      </c>
      <c r="AC42" t="s">
        <v>63</v>
      </c>
      <c r="AD42" t="s">
        <v>63</v>
      </c>
      <c r="AE42" t="s">
        <v>69</v>
      </c>
      <c r="AF42" t="s">
        <v>69</v>
      </c>
      <c r="AG42" t="s">
        <v>84</v>
      </c>
      <c r="AH42" t="s">
        <v>84</v>
      </c>
      <c r="AI42" t="s">
        <v>84</v>
      </c>
      <c r="AJ42" t="s">
        <v>82</v>
      </c>
      <c r="AK42" t="s">
        <v>82</v>
      </c>
      <c r="AL42" t="s">
        <v>84</v>
      </c>
      <c r="AM42" t="s">
        <v>84</v>
      </c>
      <c r="AN42" t="s">
        <v>84</v>
      </c>
      <c r="AO42" t="s">
        <v>84</v>
      </c>
      <c r="AP42" t="s">
        <v>84</v>
      </c>
      <c r="AQ42" t="s">
        <v>84</v>
      </c>
      <c r="AR42" t="s">
        <v>84</v>
      </c>
      <c r="AS42" t="s">
        <v>84</v>
      </c>
      <c r="AT42" t="s">
        <v>84</v>
      </c>
      <c r="AU42" t="s">
        <v>84</v>
      </c>
      <c r="AV42" t="s">
        <v>84</v>
      </c>
      <c r="AW42" t="s">
        <v>68</v>
      </c>
      <c r="AX42" t="s">
        <v>75</v>
      </c>
      <c r="AY42" t="s">
        <v>1511</v>
      </c>
      <c r="AZ42" t="s">
        <v>83</v>
      </c>
      <c r="BA42" t="s">
        <v>83</v>
      </c>
      <c r="BB42" t="s">
        <v>72</v>
      </c>
      <c r="BC42" t="s">
        <v>1512</v>
      </c>
      <c r="BD42" t="s">
        <v>1513</v>
      </c>
      <c r="BE42" t="s">
        <v>1245</v>
      </c>
      <c r="BF42" t="s">
        <v>78</v>
      </c>
      <c r="BG42" t="s">
        <v>1343</v>
      </c>
      <c r="BH42" t="str">
        <f t="shared" si="1"/>
        <v>Directeur(trice) marketing ; Responsable pricing ; Directeur(trice) marketing opérationnel ; Responsable de la stratégie marketing ; Marketing director ; Marketing manager ; Chief marketing officer</v>
      </c>
      <c r="BI42">
        <v>7</v>
      </c>
    </row>
    <row r="43" spans="1:61" ht="15" hidden="1" customHeight="1" x14ac:dyDescent="0.35">
      <c r="A43" t="s">
        <v>277</v>
      </c>
      <c r="B43" t="s">
        <v>870</v>
      </c>
      <c r="C43" t="s">
        <v>308</v>
      </c>
      <c r="D43" t="s">
        <v>1514</v>
      </c>
      <c r="E43" t="s">
        <v>1515</v>
      </c>
      <c r="O43" t="s">
        <v>1453</v>
      </c>
      <c r="R43" t="s">
        <v>69</v>
      </c>
      <c r="S43" t="s">
        <v>69</v>
      </c>
      <c r="T43" t="s">
        <v>69</v>
      </c>
      <c r="U43" t="s">
        <v>69</v>
      </c>
      <c r="V43" t="s">
        <v>69</v>
      </c>
      <c r="W43" t="s">
        <v>69</v>
      </c>
      <c r="X43" t="s">
        <v>69</v>
      </c>
      <c r="Y43" t="s">
        <v>69</v>
      </c>
      <c r="Z43" t="s">
        <v>69</v>
      </c>
      <c r="AA43" t="s">
        <v>63</v>
      </c>
      <c r="AB43" t="s">
        <v>69</v>
      </c>
      <c r="AC43" t="s">
        <v>63</v>
      </c>
      <c r="AD43" t="s">
        <v>63</v>
      </c>
      <c r="AE43" t="s">
        <v>69</v>
      </c>
      <c r="AF43" t="s">
        <v>69</v>
      </c>
      <c r="AG43" t="s">
        <v>84</v>
      </c>
      <c r="AH43" t="s">
        <v>84</v>
      </c>
      <c r="AI43" t="s">
        <v>84</v>
      </c>
      <c r="AJ43" t="s">
        <v>82</v>
      </c>
      <c r="AK43" t="s">
        <v>82</v>
      </c>
      <c r="AL43" t="s">
        <v>84</v>
      </c>
      <c r="AM43" t="s">
        <v>84</v>
      </c>
      <c r="AN43" t="s">
        <v>84</v>
      </c>
      <c r="AO43" t="s">
        <v>84</v>
      </c>
      <c r="AP43" t="s">
        <v>84</v>
      </c>
      <c r="AQ43" t="s">
        <v>84</v>
      </c>
      <c r="AR43" t="s">
        <v>84</v>
      </c>
      <c r="AS43" t="s">
        <v>84</v>
      </c>
      <c r="AT43" t="s">
        <v>84</v>
      </c>
      <c r="AU43" t="s">
        <v>84</v>
      </c>
      <c r="AV43" t="s">
        <v>84</v>
      </c>
      <c r="AW43" t="s">
        <v>68</v>
      </c>
      <c r="AX43" t="s">
        <v>75</v>
      </c>
      <c r="AY43" t="s">
        <v>1454</v>
      </c>
      <c r="AZ43" t="s">
        <v>83</v>
      </c>
      <c r="BA43" t="s">
        <v>83</v>
      </c>
      <c r="BB43" t="s">
        <v>72</v>
      </c>
      <c r="BC43" t="s">
        <v>1516</v>
      </c>
      <c r="BD43" t="s">
        <v>1455</v>
      </c>
      <c r="BE43" t="s">
        <v>1245</v>
      </c>
      <c r="BF43" t="s">
        <v>78</v>
      </c>
      <c r="BG43" t="s">
        <v>1343</v>
      </c>
      <c r="BH43" t="str">
        <f t="shared" si="1"/>
        <v>Directeur(trice) de la communication</v>
      </c>
      <c r="BI43">
        <v>7</v>
      </c>
    </row>
    <row r="44" spans="1:61" ht="15" hidden="1" customHeight="1" x14ac:dyDescent="0.35">
      <c r="A44" t="s">
        <v>277</v>
      </c>
      <c r="B44" t="s">
        <v>871</v>
      </c>
      <c r="C44" t="s">
        <v>309</v>
      </c>
      <c r="D44" t="s">
        <v>1517</v>
      </c>
      <c r="E44" t="s">
        <v>1518</v>
      </c>
      <c r="F44" t="s">
        <v>1519</v>
      </c>
      <c r="G44" t="s">
        <v>1520</v>
      </c>
      <c r="H44" t="s">
        <v>1521</v>
      </c>
      <c r="I44" t="s">
        <v>430</v>
      </c>
      <c r="O44" t="s">
        <v>1242</v>
      </c>
      <c r="R44" t="s">
        <v>69</v>
      </c>
      <c r="S44" t="s">
        <v>63</v>
      </c>
      <c r="T44" t="s">
        <v>69</v>
      </c>
      <c r="U44" t="s">
        <v>69</v>
      </c>
      <c r="V44" t="s">
        <v>63</v>
      </c>
      <c r="W44" t="s">
        <v>69</v>
      </c>
      <c r="X44" t="s">
        <v>63</v>
      </c>
      <c r="Y44" t="s">
        <v>63</v>
      </c>
      <c r="Z44" t="s">
        <v>69</v>
      </c>
      <c r="AA44" t="s">
        <v>63</v>
      </c>
      <c r="AB44" t="s">
        <v>69</v>
      </c>
      <c r="AC44" t="s">
        <v>69</v>
      </c>
      <c r="AD44" t="s">
        <v>69</v>
      </c>
      <c r="AE44" t="s">
        <v>69</v>
      </c>
      <c r="AF44" t="s">
        <v>63</v>
      </c>
      <c r="AG44" t="s">
        <v>82</v>
      </c>
      <c r="AH44" t="s">
        <v>82</v>
      </c>
      <c r="AI44" t="s">
        <v>82</v>
      </c>
      <c r="AJ44" t="s">
        <v>79</v>
      </c>
      <c r="AK44" t="s">
        <v>79</v>
      </c>
      <c r="AL44" t="s">
        <v>79</v>
      </c>
      <c r="AM44" t="s">
        <v>82</v>
      </c>
      <c r="AN44" t="s">
        <v>82</v>
      </c>
      <c r="AO44" t="s">
        <v>82</v>
      </c>
      <c r="AP44" t="s">
        <v>82</v>
      </c>
      <c r="AQ44" t="s">
        <v>79</v>
      </c>
      <c r="AR44" t="s">
        <v>79</v>
      </c>
      <c r="AS44" t="s">
        <v>79</v>
      </c>
      <c r="AT44" t="s">
        <v>82</v>
      </c>
      <c r="AU44" t="s">
        <v>82</v>
      </c>
      <c r="AV44" t="s">
        <v>82</v>
      </c>
      <c r="AW44" t="s">
        <v>68</v>
      </c>
      <c r="AX44" t="s">
        <v>75</v>
      </c>
      <c r="AY44" t="s">
        <v>1497</v>
      </c>
      <c r="AZ44" t="s">
        <v>76</v>
      </c>
      <c r="BA44" t="s">
        <v>81</v>
      </c>
      <c r="BB44" t="s">
        <v>77</v>
      </c>
      <c r="BC44" t="s">
        <v>1497</v>
      </c>
      <c r="BD44" t="s">
        <v>1522</v>
      </c>
      <c r="BE44" t="s">
        <v>1245</v>
      </c>
      <c r="BF44" t="s">
        <v>78</v>
      </c>
      <c r="BG44" t="s">
        <v>1523</v>
      </c>
      <c r="BH44" t="str">
        <f t="shared" si="1"/>
        <v>Animateur logistique ; Chef de quai ; Responsable des stocks ; Responsable d’exploitation ; Superviseur logistique</v>
      </c>
      <c r="BI44">
        <v>5.5</v>
      </c>
    </row>
    <row r="45" spans="1:61" ht="15" hidden="1" customHeight="1" x14ac:dyDescent="0.35">
      <c r="A45" t="s">
        <v>277</v>
      </c>
      <c r="B45" t="s">
        <v>872</v>
      </c>
      <c r="C45" t="s">
        <v>310</v>
      </c>
      <c r="D45" t="s">
        <v>1524</v>
      </c>
      <c r="E45" t="s">
        <v>310</v>
      </c>
      <c r="F45" t="s">
        <v>1525</v>
      </c>
      <c r="O45" t="s">
        <v>1477</v>
      </c>
      <c r="R45" t="s">
        <v>69</v>
      </c>
      <c r="S45" t="s">
        <v>69</v>
      </c>
      <c r="T45" t="s">
        <v>69</v>
      </c>
      <c r="U45" t="s">
        <v>69</v>
      </c>
      <c r="V45" t="s">
        <v>69</v>
      </c>
      <c r="W45" t="s">
        <v>69</v>
      </c>
      <c r="X45" t="s">
        <v>69</v>
      </c>
      <c r="Y45" t="s">
        <v>63</v>
      </c>
      <c r="Z45" t="s">
        <v>69</v>
      </c>
      <c r="AA45" t="s">
        <v>63</v>
      </c>
      <c r="AB45" t="s">
        <v>69</v>
      </c>
      <c r="AC45" t="s">
        <v>69</v>
      </c>
      <c r="AD45" t="s">
        <v>69</v>
      </c>
      <c r="AE45" t="s">
        <v>69</v>
      </c>
      <c r="AF45" t="s">
        <v>69</v>
      </c>
      <c r="AG45" t="s">
        <v>84</v>
      </c>
      <c r="AH45" t="s">
        <v>82</v>
      </c>
      <c r="AI45" t="s">
        <v>82</v>
      </c>
      <c r="AJ45" t="s">
        <v>82</v>
      </c>
      <c r="AK45" t="s">
        <v>82</v>
      </c>
      <c r="AL45" t="s">
        <v>82</v>
      </c>
      <c r="AM45" t="s">
        <v>79</v>
      </c>
      <c r="AN45" t="s">
        <v>82</v>
      </c>
      <c r="AO45" t="s">
        <v>84</v>
      </c>
      <c r="AP45" t="s">
        <v>82</v>
      </c>
      <c r="AQ45" t="s">
        <v>82</v>
      </c>
      <c r="AR45" t="s">
        <v>82</v>
      </c>
      <c r="AS45" t="s">
        <v>82</v>
      </c>
      <c r="AT45" t="s">
        <v>82</v>
      </c>
      <c r="AU45" t="s">
        <v>82</v>
      </c>
      <c r="AV45" t="s">
        <v>82</v>
      </c>
      <c r="AW45" t="s">
        <v>68</v>
      </c>
      <c r="AX45" t="s">
        <v>75</v>
      </c>
      <c r="AY45" t="s">
        <v>1526</v>
      </c>
      <c r="AZ45" t="s">
        <v>83</v>
      </c>
      <c r="BA45" t="s">
        <v>83</v>
      </c>
      <c r="BB45" t="s">
        <v>66</v>
      </c>
      <c r="BE45" t="s">
        <v>1245</v>
      </c>
      <c r="BF45" t="s">
        <v>78</v>
      </c>
      <c r="BG45" t="s">
        <v>1215</v>
      </c>
      <c r="BH45" t="str">
        <f t="shared" si="1"/>
        <v>Prévisionniste des ventes ; demand planner</v>
      </c>
      <c r="BI45">
        <v>7</v>
      </c>
    </row>
    <row r="46" spans="1:61" ht="15" hidden="1" customHeight="1" x14ac:dyDescent="0.35">
      <c r="A46" t="s">
        <v>277</v>
      </c>
      <c r="B46" t="s">
        <v>873</v>
      </c>
      <c r="C46" t="s">
        <v>311</v>
      </c>
      <c r="D46" t="s">
        <v>1527</v>
      </c>
      <c r="E46" t="s">
        <v>1528</v>
      </c>
      <c r="F46" t="s">
        <v>1529</v>
      </c>
      <c r="G46" t="s">
        <v>1530</v>
      </c>
      <c r="H46" t="s">
        <v>1531</v>
      </c>
      <c r="O46" t="s">
        <v>1460</v>
      </c>
      <c r="P46" t="s">
        <v>1532</v>
      </c>
      <c r="R46" t="s">
        <v>69</v>
      </c>
      <c r="S46" t="s">
        <v>69</v>
      </c>
      <c r="T46" t="s">
        <v>69</v>
      </c>
      <c r="U46" t="s">
        <v>69</v>
      </c>
      <c r="V46" t="s">
        <v>69</v>
      </c>
      <c r="W46" t="s">
        <v>69</v>
      </c>
      <c r="X46" t="s">
        <v>69</v>
      </c>
      <c r="Y46" t="s">
        <v>69</v>
      </c>
      <c r="Z46" t="s">
        <v>69</v>
      </c>
      <c r="AA46" t="s">
        <v>63</v>
      </c>
      <c r="AB46" t="s">
        <v>69</v>
      </c>
      <c r="AC46" t="s">
        <v>69</v>
      </c>
      <c r="AD46" t="s">
        <v>63</v>
      </c>
      <c r="AE46" t="s">
        <v>69</v>
      </c>
      <c r="AF46" t="s">
        <v>69</v>
      </c>
      <c r="AG46" t="s">
        <v>79</v>
      </c>
      <c r="AH46" t="s">
        <v>79</v>
      </c>
      <c r="AI46" t="s">
        <v>79</v>
      </c>
      <c r="AJ46" t="s">
        <v>79</v>
      </c>
      <c r="AK46" t="s">
        <v>82</v>
      </c>
      <c r="AL46" t="s">
        <v>79</v>
      </c>
      <c r="AM46" t="s">
        <v>79</v>
      </c>
      <c r="AN46" t="s">
        <v>79</v>
      </c>
      <c r="AO46" t="s">
        <v>79</v>
      </c>
      <c r="AP46" t="s">
        <v>82</v>
      </c>
      <c r="AQ46" t="s">
        <v>79</v>
      </c>
      <c r="AR46" t="s">
        <v>79</v>
      </c>
      <c r="AS46" t="s">
        <v>79</v>
      </c>
      <c r="AT46" t="s">
        <v>79</v>
      </c>
      <c r="AU46" t="s">
        <v>79</v>
      </c>
      <c r="AV46" t="s">
        <v>79</v>
      </c>
      <c r="AW46" t="s">
        <v>68</v>
      </c>
      <c r="AX46" t="s">
        <v>70</v>
      </c>
      <c r="AY46" t="s">
        <v>1533</v>
      </c>
      <c r="AZ46" t="s">
        <v>76</v>
      </c>
      <c r="BA46" t="s">
        <v>81</v>
      </c>
      <c r="BB46" t="s">
        <v>66</v>
      </c>
      <c r="BD46" t="s">
        <v>1463</v>
      </c>
      <c r="BE46" t="s">
        <v>67</v>
      </c>
      <c r="BF46" t="s">
        <v>73</v>
      </c>
      <c r="BG46" t="s">
        <v>1343</v>
      </c>
      <c r="BH46" t="str">
        <f t="shared" si="1"/>
        <v>Administrateur(trice) de site internet ; Webmestre ; Gestionnaire de site internet ; Administrateur(trice) de site web</v>
      </c>
      <c r="BI46">
        <v>5.5</v>
      </c>
    </row>
    <row r="47" spans="1:61" ht="15" hidden="1" customHeight="1" x14ac:dyDescent="0.35">
      <c r="A47" t="s">
        <v>277</v>
      </c>
      <c r="B47" t="s">
        <v>874</v>
      </c>
      <c r="C47" t="s">
        <v>220</v>
      </c>
      <c r="D47" t="s">
        <v>1534</v>
      </c>
      <c r="E47" t="s">
        <v>1535</v>
      </c>
      <c r="F47" t="s">
        <v>1536</v>
      </c>
      <c r="G47" t="s">
        <v>1537</v>
      </c>
      <c r="H47" t="s">
        <v>1538</v>
      </c>
      <c r="O47" t="s">
        <v>1539</v>
      </c>
      <c r="R47" t="s">
        <v>69</v>
      </c>
      <c r="S47" t="s">
        <v>69</v>
      </c>
      <c r="T47" t="s">
        <v>69</v>
      </c>
      <c r="U47" t="s">
        <v>69</v>
      </c>
      <c r="V47" t="s">
        <v>69</v>
      </c>
      <c r="W47" t="s">
        <v>69</v>
      </c>
      <c r="X47" t="s">
        <v>69</v>
      </c>
      <c r="Y47" t="s">
        <v>69</v>
      </c>
      <c r="Z47" t="s">
        <v>69</v>
      </c>
      <c r="AA47" t="s">
        <v>63</v>
      </c>
      <c r="AB47" t="s">
        <v>69</v>
      </c>
      <c r="AC47" t="s">
        <v>69</v>
      </c>
      <c r="AD47" t="s">
        <v>63</v>
      </c>
      <c r="AE47" t="s">
        <v>69</v>
      </c>
      <c r="AF47" t="s">
        <v>69</v>
      </c>
      <c r="AG47" t="s">
        <v>79</v>
      </c>
      <c r="AH47" t="s">
        <v>79</v>
      </c>
      <c r="AI47" t="s">
        <v>79</v>
      </c>
      <c r="AJ47" t="s">
        <v>79</v>
      </c>
      <c r="AK47" t="s">
        <v>82</v>
      </c>
      <c r="AL47" t="s">
        <v>79</v>
      </c>
      <c r="AM47" t="s">
        <v>79</v>
      </c>
      <c r="AN47" t="s">
        <v>79</v>
      </c>
      <c r="AO47" t="s">
        <v>79</v>
      </c>
      <c r="AP47" t="s">
        <v>82</v>
      </c>
      <c r="AQ47" t="s">
        <v>79</v>
      </c>
      <c r="AR47" t="s">
        <v>79</v>
      </c>
      <c r="AS47" t="s">
        <v>79</v>
      </c>
      <c r="AT47" t="s">
        <v>79</v>
      </c>
      <c r="AU47" t="s">
        <v>79</v>
      </c>
      <c r="AV47" t="s">
        <v>79</v>
      </c>
      <c r="AW47" t="s">
        <v>68</v>
      </c>
      <c r="AX47" t="s">
        <v>70</v>
      </c>
      <c r="AY47" t="s">
        <v>1540</v>
      </c>
      <c r="AZ47" t="s">
        <v>76</v>
      </c>
      <c r="BA47" t="s">
        <v>81</v>
      </c>
      <c r="BB47" t="s">
        <v>66</v>
      </c>
      <c r="BD47" t="s">
        <v>1541</v>
      </c>
      <c r="BE47" t="s">
        <v>67</v>
      </c>
      <c r="BF47" t="s">
        <v>73</v>
      </c>
      <c r="BG47" t="s">
        <v>1343</v>
      </c>
      <c r="BH47" t="str">
        <f t="shared" si="1"/>
        <v>Styliste packaging ; Chargé(e) de packaging ; Designer emballage ; Designer packaging</v>
      </c>
      <c r="BI47">
        <v>5.5</v>
      </c>
    </row>
    <row r="48" spans="1:61" ht="15" hidden="1" customHeight="1" x14ac:dyDescent="0.35">
      <c r="A48" t="s">
        <v>277</v>
      </c>
      <c r="B48" t="s">
        <v>875</v>
      </c>
      <c r="C48" t="s">
        <v>312</v>
      </c>
      <c r="D48" t="s">
        <v>1542</v>
      </c>
      <c r="E48" t="s">
        <v>1543</v>
      </c>
      <c r="O48" t="s">
        <v>1422</v>
      </c>
      <c r="R48" t="s">
        <v>69</v>
      </c>
      <c r="S48" t="s">
        <v>63</v>
      </c>
      <c r="T48" t="s">
        <v>69</v>
      </c>
      <c r="U48" t="s">
        <v>69</v>
      </c>
      <c r="V48" t="s">
        <v>69</v>
      </c>
      <c r="W48" t="s">
        <v>69</v>
      </c>
      <c r="X48" t="s">
        <v>69</v>
      </c>
      <c r="Y48" t="s">
        <v>63</v>
      </c>
      <c r="Z48" t="s">
        <v>69</v>
      </c>
      <c r="AA48" t="s">
        <v>63</v>
      </c>
      <c r="AB48" t="s">
        <v>69</v>
      </c>
      <c r="AC48" t="s">
        <v>69</v>
      </c>
      <c r="AD48" t="s">
        <v>69</v>
      </c>
      <c r="AE48" t="s">
        <v>69</v>
      </c>
      <c r="AF48" t="s">
        <v>69</v>
      </c>
      <c r="AG48" t="s">
        <v>84</v>
      </c>
      <c r="AH48" t="s">
        <v>84</v>
      </c>
      <c r="AI48" t="s">
        <v>84</v>
      </c>
      <c r="AJ48" t="s">
        <v>82</v>
      </c>
      <c r="AK48" t="s">
        <v>82</v>
      </c>
      <c r="AL48" t="s">
        <v>84</v>
      </c>
      <c r="AM48" t="s">
        <v>84</v>
      </c>
      <c r="AN48" t="s">
        <v>84</v>
      </c>
      <c r="AO48" t="s">
        <v>84</v>
      </c>
      <c r="AP48" t="s">
        <v>84</v>
      </c>
      <c r="AQ48" t="s">
        <v>84</v>
      </c>
      <c r="AR48" t="s">
        <v>84</v>
      </c>
      <c r="AS48" t="s">
        <v>82</v>
      </c>
      <c r="AT48" t="s">
        <v>84</v>
      </c>
      <c r="AU48" t="s">
        <v>82</v>
      </c>
      <c r="AV48" t="s">
        <v>84</v>
      </c>
      <c r="AW48" t="s">
        <v>68</v>
      </c>
      <c r="AX48" t="s">
        <v>75</v>
      </c>
      <c r="AY48" t="s">
        <v>697</v>
      </c>
      <c r="AZ48" t="s">
        <v>83</v>
      </c>
      <c r="BA48" t="s">
        <v>83</v>
      </c>
      <c r="BB48" t="s">
        <v>77</v>
      </c>
      <c r="BC48" t="s">
        <v>1544</v>
      </c>
      <c r="BE48" t="s">
        <v>1245</v>
      </c>
      <c r="BF48" t="s">
        <v>78</v>
      </c>
      <c r="BG48" t="s">
        <v>1419</v>
      </c>
      <c r="BH48" t="str">
        <f t="shared" si="1"/>
        <v>Directeur(trice) de la maintenance</v>
      </c>
      <c r="BI48">
        <v>7</v>
      </c>
    </row>
    <row r="49" spans="1:61" ht="15" hidden="1" customHeight="1" x14ac:dyDescent="0.35">
      <c r="A49" t="s">
        <v>277</v>
      </c>
      <c r="B49" t="s">
        <v>876</v>
      </c>
      <c r="C49" t="s">
        <v>313</v>
      </c>
      <c r="D49" t="s">
        <v>1545</v>
      </c>
      <c r="E49" t="s">
        <v>1546</v>
      </c>
      <c r="F49" t="s">
        <v>1547</v>
      </c>
      <c r="G49" t="s">
        <v>1548</v>
      </c>
      <c r="H49" t="s">
        <v>1549</v>
      </c>
      <c r="I49" t="s">
        <v>1550</v>
      </c>
      <c r="O49" t="s">
        <v>1422</v>
      </c>
      <c r="R49" t="s">
        <v>69</v>
      </c>
      <c r="S49" t="s">
        <v>63</v>
      </c>
      <c r="T49" t="s">
        <v>69</v>
      </c>
      <c r="U49" t="s">
        <v>69</v>
      </c>
      <c r="V49" t="s">
        <v>69</v>
      </c>
      <c r="W49" t="s">
        <v>69</v>
      </c>
      <c r="X49" t="s">
        <v>63</v>
      </c>
      <c r="Y49" t="s">
        <v>63</v>
      </c>
      <c r="Z49" t="s">
        <v>69</v>
      </c>
      <c r="AA49" t="s">
        <v>63</v>
      </c>
      <c r="AB49" t="s">
        <v>69</v>
      </c>
      <c r="AC49" t="s">
        <v>69</v>
      </c>
      <c r="AD49" t="s">
        <v>69</v>
      </c>
      <c r="AE49" t="s">
        <v>69</v>
      </c>
      <c r="AF49" t="s">
        <v>63</v>
      </c>
      <c r="AG49" t="s">
        <v>82</v>
      </c>
      <c r="AH49" t="s">
        <v>82</v>
      </c>
      <c r="AI49" t="s">
        <v>82</v>
      </c>
      <c r="AJ49" t="s">
        <v>79</v>
      </c>
      <c r="AK49" t="s">
        <v>79</v>
      </c>
      <c r="AL49" t="s">
        <v>79</v>
      </c>
      <c r="AM49" t="s">
        <v>82</v>
      </c>
      <c r="AN49" t="s">
        <v>82</v>
      </c>
      <c r="AO49" t="s">
        <v>82</v>
      </c>
      <c r="AP49" t="s">
        <v>82</v>
      </c>
      <c r="AQ49" t="s">
        <v>79</v>
      </c>
      <c r="AR49" t="s">
        <v>79</v>
      </c>
      <c r="AS49" t="s">
        <v>68</v>
      </c>
      <c r="AT49" t="s">
        <v>82</v>
      </c>
      <c r="AU49" t="s">
        <v>79</v>
      </c>
      <c r="AV49" t="s">
        <v>82</v>
      </c>
      <c r="AW49" t="s">
        <v>68</v>
      </c>
      <c r="AX49" t="s">
        <v>75</v>
      </c>
      <c r="AY49" t="s">
        <v>717</v>
      </c>
      <c r="AZ49" t="s">
        <v>81</v>
      </c>
      <c r="BA49" t="s">
        <v>81</v>
      </c>
      <c r="BB49" t="s">
        <v>77</v>
      </c>
      <c r="BC49" t="s">
        <v>717</v>
      </c>
      <c r="BE49" t="s">
        <v>1245</v>
      </c>
      <c r="BF49" t="s">
        <v>78</v>
      </c>
      <c r="BG49" t="s">
        <v>1419</v>
      </c>
      <c r="BH49" t="str">
        <f t="shared" si="1"/>
        <v>Chef(fe) d’équipe maintenance ; Superviseur(euse) de maintenance ; Coordinateur(trice) maintenance ; Chef(fe) mécanicien(ne) / chef(fe) électricien(ne) ; Chef(fe) secteur maintenance</v>
      </c>
      <c r="BI49">
        <v>6</v>
      </c>
    </row>
    <row r="50" spans="1:61" ht="15" hidden="1" customHeight="1" x14ac:dyDescent="0.35">
      <c r="A50" t="s">
        <v>277</v>
      </c>
      <c r="B50" t="s">
        <v>877</v>
      </c>
      <c r="C50" t="s">
        <v>227</v>
      </c>
      <c r="D50" t="s">
        <v>1551</v>
      </c>
      <c r="E50" t="s">
        <v>1552</v>
      </c>
      <c r="F50" t="s">
        <v>1553</v>
      </c>
      <c r="O50" t="s">
        <v>1554</v>
      </c>
      <c r="R50" t="s">
        <v>69</v>
      </c>
      <c r="S50" t="s">
        <v>63</v>
      </c>
      <c r="T50" t="s">
        <v>69</v>
      </c>
      <c r="U50" t="s">
        <v>69</v>
      </c>
      <c r="V50" t="s">
        <v>63</v>
      </c>
      <c r="W50" t="s">
        <v>69</v>
      </c>
      <c r="X50" t="s">
        <v>69</v>
      </c>
      <c r="Y50" t="s">
        <v>63</v>
      </c>
      <c r="Z50" t="s">
        <v>69</v>
      </c>
      <c r="AA50" t="s">
        <v>63</v>
      </c>
      <c r="AB50" t="s">
        <v>69</v>
      </c>
      <c r="AC50" t="s">
        <v>69</v>
      </c>
      <c r="AD50" t="s">
        <v>69</v>
      </c>
      <c r="AE50" t="s">
        <v>69</v>
      </c>
      <c r="AF50" t="s">
        <v>63</v>
      </c>
      <c r="AG50" t="s">
        <v>82</v>
      </c>
      <c r="AH50" t="s">
        <v>82</v>
      </c>
      <c r="AI50" t="s">
        <v>79</v>
      </c>
      <c r="AJ50" t="s">
        <v>79</v>
      </c>
      <c r="AK50" t="s">
        <v>82</v>
      </c>
      <c r="AL50" t="s">
        <v>82</v>
      </c>
      <c r="AM50" t="s">
        <v>79</v>
      </c>
      <c r="AN50" t="s">
        <v>82</v>
      </c>
      <c r="AO50" t="s">
        <v>82</v>
      </c>
      <c r="AP50" t="s">
        <v>82</v>
      </c>
      <c r="AQ50" t="s">
        <v>82</v>
      </c>
      <c r="AR50" t="s">
        <v>82</v>
      </c>
      <c r="AS50" t="s">
        <v>79</v>
      </c>
      <c r="AT50" t="s">
        <v>82</v>
      </c>
      <c r="AU50" t="s">
        <v>79</v>
      </c>
      <c r="AV50" t="s">
        <v>79</v>
      </c>
      <c r="AW50" t="s">
        <v>82</v>
      </c>
      <c r="AX50" t="s">
        <v>70</v>
      </c>
      <c r="AY50" t="s">
        <v>1555</v>
      </c>
      <c r="AZ50" t="s">
        <v>76</v>
      </c>
      <c r="BA50" t="s">
        <v>81</v>
      </c>
      <c r="BB50" t="s">
        <v>80</v>
      </c>
      <c r="BD50" t="s">
        <v>1556</v>
      </c>
      <c r="BE50" t="s">
        <v>67</v>
      </c>
      <c r="BF50" t="s">
        <v>78</v>
      </c>
      <c r="BG50" t="s">
        <v>1419</v>
      </c>
      <c r="BH50" t="str">
        <f t="shared" si="1"/>
        <v>Technicien(ne) Formulation ; Technicien(ne) R&amp;D</v>
      </c>
      <c r="BI50">
        <v>5.5</v>
      </c>
    </row>
    <row r="51" spans="1:61" ht="15" hidden="1" customHeight="1" x14ac:dyDescent="0.35">
      <c r="A51" t="s">
        <v>277</v>
      </c>
      <c r="B51" t="s">
        <v>878</v>
      </c>
      <c r="C51" t="s">
        <v>236</v>
      </c>
      <c r="D51" t="s">
        <v>1557</v>
      </c>
      <c r="E51" t="s">
        <v>1558</v>
      </c>
      <c r="O51" t="s">
        <v>1559</v>
      </c>
      <c r="R51" t="s">
        <v>69</v>
      </c>
      <c r="S51" t="s">
        <v>69</v>
      </c>
      <c r="T51" t="s">
        <v>69</v>
      </c>
      <c r="U51" t="s">
        <v>69</v>
      </c>
      <c r="V51" t="s">
        <v>69</v>
      </c>
      <c r="W51" t="s">
        <v>69</v>
      </c>
      <c r="X51" t="s">
        <v>69</v>
      </c>
      <c r="Y51" t="s">
        <v>69</v>
      </c>
      <c r="Z51" t="s">
        <v>69</v>
      </c>
      <c r="AA51" t="s">
        <v>63</v>
      </c>
      <c r="AB51" t="s">
        <v>69</v>
      </c>
      <c r="AC51" t="s">
        <v>63</v>
      </c>
      <c r="AD51" t="s">
        <v>69</v>
      </c>
      <c r="AE51" t="s">
        <v>69</v>
      </c>
      <c r="AF51" t="s">
        <v>69</v>
      </c>
      <c r="AG51" t="s">
        <v>84</v>
      </c>
      <c r="AH51" t="s">
        <v>82</v>
      </c>
      <c r="AI51" t="s">
        <v>82</v>
      </c>
      <c r="AJ51" t="s">
        <v>82</v>
      </c>
      <c r="AK51" t="s">
        <v>82</v>
      </c>
      <c r="AL51" t="s">
        <v>84</v>
      </c>
      <c r="AM51" t="s">
        <v>82</v>
      </c>
      <c r="AN51" t="s">
        <v>84</v>
      </c>
      <c r="AO51" t="s">
        <v>82</v>
      </c>
      <c r="AP51" t="s">
        <v>82</v>
      </c>
      <c r="AQ51" t="s">
        <v>84</v>
      </c>
      <c r="AR51" t="s">
        <v>84</v>
      </c>
      <c r="AS51" t="s">
        <v>82</v>
      </c>
      <c r="AT51" t="s">
        <v>82</v>
      </c>
      <c r="AU51" t="s">
        <v>82</v>
      </c>
      <c r="AV51" t="s">
        <v>82</v>
      </c>
      <c r="AW51" t="s">
        <v>84</v>
      </c>
      <c r="AX51" t="s">
        <v>75</v>
      </c>
      <c r="AY51" t="s">
        <v>1560</v>
      </c>
      <c r="AZ51" t="s">
        <v>83</v>
      </c>
      <c r="BA51" t="s">
        <v>83</v>
      </c>
      <c r="BB51" t="s">
        <v>72</v>
      </c>
      <c r="BC51" t="s">
        <v>1561</v>
      </c>
      <c r="BE51" t="s">
        <v>1245</v>
      </c>
      <c r="BF51" t="s">
        <v>78</v>
      </c>
      <c r="BG51" t="s">
        <v>1419</v>
      </c>
      <c r="BH51" t="str">
        <f t="shared" si="1"/>
        <v>Responsable de projet R&amp;D</v>
      </c>
      <c r="BI51">
        <v>7</v>
      </c>
    </row>
    <row r="52" spans="1:61" ht="15" hidden="1" customHeight="1" x14ac:dyDescent="0.35">
      <c r="A52" t="s">
        <v>277</v>
      </c>
      <c r="B52" t="s">
        <v>879</v>
      </c>
      <c r="C52" t="s">
        <v>239</v>
      </c>
      <c r="D52" t="s">
        <v>1562</v>
      </c>
      <c r="E52" t="s">
        <v>1563</v>
      </c>
      <c r="F52" t="s">
        <v>1564</v>
      </c>
      <c r="O52" t="s">
        <v>1559</v>
      </c>
      <c r="R52" t="s">
        <v>69</v>
      </c>
      <c r="S52" t="s">
        <v>69</v>
      </c>
      <c r="T52" t="s">
        <v>69</v>
      </c>
      <c r="U52" t="s">
        <v>69</v>
      </c>
      <c r="V52" t="s">
        <v>69</v>
      </c>
      <c r="W52" t="s">
        <v>69</v>
      </c>
      <c r="X52" t="s">
        <v>69</v>
      </c>
      <c r="Y52" t="s">
        <v>69</v>
      </c>
      <c r="Z52" t="s">
        <v>69</v>
      </c>
      <c r="AA52" t="s">
        <v>63</v>
      </c>
      <c r="AB52" t="s">
        <v>69</v>
      </c>
      <c r="AC52" t="s">
        <v>63</v>
      </c>
      <c r="AD52" t="s">
        <v>69</v>
      </c>
      <c r="AE52" t="s">
        <v>69</v>
      </c>
      <c r="AF52" t="s">
        <v>69</v>
      </c>
      <c r="AG52" t="s">
        <v>84</v>
      </c>
      <c r="AH52" t="s">
        <v>82</v>
      </c>
      <c r="AI52" t="s">
        <v>82</v>
      </c>
      <c r="AJ52" t="s">
        <v>82</v>
      </c>
      <c r="AK52" t="s">
        <v>82</v>
      </c>
      <c r="AL52" t="s">
        <v>84</v>
      </c>
      <c r="AM52" t="s">
        <v>82</v>
      </c>
      <c r="AN52" t="s">
        <v>84</v>
      </c>
      <c r="AO52" t="s">
        <v>84</v>
      </c>
      <c r="AP52" t="s">
        <v>84</v>
      </c>
      <c r="AQ52" t="s">
        <v>84</v>
      </c>
      <c r="AR52" t="s">
        <v>84</v>
      </c>
      <c r="AS52" t="s">
        <v>82</v>
      </c>
      <c r="AT52" t="s">
        <v>82</v>
      </c>
      <c r="AU52" t="s">
        <v>82</v>
      </c>
      <c r="AV52" t="s">
        <v>82</v>
      </c>
      <c r="AW52" t="s">
        <v>84</v>
      </c>
      <c r="AX52" t="s">
        <v>75</v>
      </c>
      <c r="AY52" t="s">
        <v>1565</v>
      </c>
      <c r="AZ52" t="s">
        <v>83</v>
      </c>
      <c r="BA52" t="s">
        <v>83</v>
      </c>
      <c r="BB52" t="s">
        <v>77</v>
      </c>
      <c r="BC52" t="s">
        <v>1561</v>
      </c>
      <c r="BE52" t="s">
        <v>1245</v>
      </c>
      <c r="BF52" t="s">
        <v>78</v>
      </c>
      <c r="BG52" t="s">
        <v>1419</v>
      </c>
      <c r="BH52" t="str">
        <f t="shared" si="1"/>
        <v>Chargé(e) de recherche en génie alimentaire ; Chef de projet en génie alimentaire</v>
      </c>
      <c r="BI52">
        <v>7</v>
      </c>
    </row>
    <row r="53" spans="1:61" ht="15" hidden="1" customHeight="1" x14ac:dyDescent="0.35">
      <c r="A53" t="s">
        <v>277</v>
      </c>
      <c r="B53" t="s">
        <v>880</v>
      </c>
      <c r="C53" t="s">
        <v>235</v>
      </c>
      <c r="D53" t="s">
        <v>1566</v>
      </c>
      <c r="E53" t="s">
        <v>1567</v>
      </c>
      <c r="F53" t="s">
        <v>1568</v>
      </c>
      <c r="O53" t="s">
        <v>1559</v>
      </c>
      <c r="R53" t="s">
        <v>69</v>
      </c>
      <c r="S53" t="s">
        <v>69</v>
      </c>
      <c r="T53" t="s">
        <v>69</v>
      </c>
      <c r="U53" t="s">
        <v>69</v>
      </c>
      <c r="V53" t="s">
        <v>69</v>
      </c>
      <c r="W53" t="s">
        <v>69</v>
      </c>
      <c r="X53" t="s">
        <v>69</v>
      </c>
      <c r="Y53" t="s">
        <v>69</v>
      </c>
      <c r="Z53" t="s">
        <v>69</v>
      </c>
      <c r="AA53" t="s">
        <v>63</v>
      </c>
      <c r="AB53" t="s">
        <v>69</v>
      </c>
      <c r="AC53" t="s">
        <v>63</v>
      </c>
      <c r="AD53" t="s">
        <v>69</v>
      </c>
      <c r="AE53" t="s">
        <v>69</v>
      </c>
      <c r="AF53" t="s">
        <v>69</v>
      </c>
      <c r="AG53" t="s">
        <v>84</v>
      </c>
      <c r="AH53" t="s">
        <v>82</v>
      </c>
      <c r="AI53" t="s">
        <v>82</v>
      </c>
      <c r="AJ53" t="s">
        <v>82</v>
      </c>
      <c r="AK53" t="s">
        <v>82</v>
      </c>
      <c r="AL53" t="s">
        <v>84</v>
      </c>
      <c r="AM53" t="s">
        <v>82</v>
      </c>
      <c r="AN53" t="s">
        <v>84</v>
      </c>
      <c r="AO53" t="s">
        <v>84</v>
      </c>
      <c r="AP53" t="s">
        <v>84</v>
      </c>
      <c r="AQ53" t="s">
        <v>84</v>
      </c>
      <c r="AR53" t="s">
        <v>84</v>
      </c>
      <c r="AS53" t="s">
        <v>82</v>
      </c>
      <c r="AT53" t="s">
        <v>82</v>
      </c>
      <c r="AU53" t="s">
        <v>82</v>
      </c>
      <c r="AV53" t="s">
        <v>82</v>
      </c>
      <c r="AW53" t="s">
        <v>84</v>
      </c>
      <c r="AX53" t="s">
        <v>75</v>
      </c>
      <c r="AY53" t="s">
        <v>1560</v>
      </c>
      <c r="AZ53" t="s">
        <v>83</v>
      </c>
      <c r="BA53" t="s">
        <v>83</v>
      </c>
      <c r="BB53" t="s">
        <v>77</v>
      </c>
      <c r="BC53" t="s">
        <v>1561</v>
      </c>
      <c r="BE53" t="s">
        <v>1245</v>
      </c>
      <c r="BF53" t="s">
        <v>78</v>
      </c>
      <c r="BG53" t="s">
        <v>1419</v>
      </c>
      <c r="BH53" t="str">
        <f t="shared" si="1"/>
        <v>Chargé(e) de recherche en procédés de production alimentaire ; Chef de projet en procédés de production alimentaires</v>
      </c>
      <c r="BI53">
        <v>7</v>
      </c>
    </row>
    <row r="54" spans="1:61" ht="15" hidden="1" customHeight="1" x14ac:dyDescent="0.35">
      <c r="A54" t="s">
        <v>277</v>
      </c>
      <c r="B54" t="s">
        <v>881</v>
      </c>
      <c r="C54" t="s">
        <v>238</v>
      </c>
      <c r="D54" t="s">
        <v>1569</v>
      </c>
      <c r="E54" t="s">
        <v>1570</v>
      </c>
      <c r="F54" t="s">
        <v>1571</v>
      </c>
      <c r="G54" t="s">
        <v>1572</v>
      </c>
      <c r="O54" t="s">
        <v>1559</v>
      </c>
      <c r="R54" t="s">
        <v>69</v>
      </c>
      <c r="S54" t="s">
        <v>69</v>
      </c>
      <c r="T54" t="s">
        <v>69</v>
      </c>
      <c r="U54" t="s">
        <v>69</v>
      </c>
      <c r="V54" t="s">
        <v>69</v>
      </c>
      <c r="W54" t="s">
        <v>69</v>
      </c>
      <c r="X54" t="s">
        <v>69</v>
      </c>
      <c r="Y54" t="s">
        <v>69</v>
      </c>
      <c r="Z54" t="s">
        <v>69</v>
      </c>
      <c r="AA54" t="s">
        <v>63</v>
      </c>
      <c r="AB54" t="s">
        <v>69</v>
      </c>
      <c r="AC54" t="s">
        <v>69</v>
      </c>
      <c r="AD54" t="s">
        <v>69</v>
      </c>
      <c r="AE54" t="s">
        <v>69</v>
      </c>
      <c r="AF54" t="s">
        <v>69</v>
      </c>
      <c r="AG54" t="s">
        <v>84</v>
      </c>
      <c r="AH54" t="s">
        <v>84</v>
      </c>
      <c r="AI54" t="s">
        <v>84</v>
      </c>
      <c r="AJ54" t="s">
        <v>84</v>
      </c>
      <c r="AK54" t="s">
        <v>82</v>
      </c>
      <c r="AL54" t="s">
        <v>84</v>
      </c>
      <c r="AM54" t="s">
        <v>84</v>
      </c>
      <c r="AN54" t="s">
        <v>84</v>
      </c>
      <c r="AO54" t="s">
        <v>84</v>
      </c>
      <c r="AP54" t="s">
        <v>84</v>
      </c>
      <c r="AQ54" t="s">
        <v>84</v>
      </c>
      <c r="AR54" t="s">
        <v>84</v>
      </c>
      <c r="AS54" t="s">
        <v>82</v>
      </c>
      <c r="AT54" t="s">
        <v>84</v>
      </c>
      <c r="AU54" t="s">
        <v>84</v>
      </c>
      <c r="AV54" t="s">
        <v>84</v>
      </c>
      <c r="AW54" t="s">
        <v>84</v>
      </c>
      <c r="AX54" t="s">
        <v>75</v>
      </c>
      <c r="AY54" t="s">
        <v>1573</v>
      </c>
      <c r="AZ54" t="s">
        <v>83</v>
      </c>
      <c r="BA54" t="s">
        <v>83</v>
      </c>
      <c r="BB54" t="s">
        <v>77</v>
      </c>
      <c r="BC54" t="s">
        <v>1574</v>
      </c>
      <c r="BE54" t="s">
        <v>1245</v>
      </c>
      <c r="BF54" t="s">
        <v>78</v>
      </c>
      <c r="BG54" t="s">
        <v>1419</v>
      </c>
      <c r="BH54" t="str">
        <f t="shared" si="1"/>
        <v>Responsable R&amp;D ; Responsable Recherche ; Responsable Développement</v>
      </c>
      <c r="BI54">
        <v>7</v>
      </c>
    </row>
    <row r="55" spans="1:61" ht="15" hidden="1" customHeight="1" x14ac:dyDescent="0.35">
      <c r="A55" t="s">
        <v>277</v>
      </c>
      <c r="B55" t="s">
        <v>882</v>
      </c>
      <c r="C55" t="s">
        <v>243</v>
      </c>
      <c r="D55" t="s">
        <v>1575</v>
      </c>
      <c r="E55" t="s">
        <v>1576</v>
      </c>
      <c r="F55" t="s">
        <v>1577</v>
      </c>
      <c r="O55" t="s">
        <v>1559</v>
      </c>
      <c r="P55" t="s">
        <v>1578</v>
      </c>
      <c r="R55" t="s">
        <v>69</v>
      </c>
      <c r="S55" t="s">
        <v>69</v>
      </c>
      <c r="T55" t="s">
        <v>69</v>
      </c>
      <c r="U55" t="s">
        <v>69</v>
      </c>
      <c r="V55" t="s">
        <v>69</v>
      </c>
      <c r="W55" t="s">
        <v>69</v>
      </c>
      <c r="X55" t="s">
        <v>69</v>
      </c>
      <c r="Y55" t="s">
        <v>69</v>
      </c>
      <c r="Z55" t="s">
        <v>69</v>
      </c>
      <c r="AA55" t="s">
        <v>63</v>
      </c>
      <c r="AB55" t="s">
        <v>69</v>
      </c>
      <c r="AC55" t="s">
        <v>69</v>
      </c>
      <c r="AD55" t="s">
        <v>63</v>
      </c>
      <c r="AE55" t="s">
        <v>69</v>
      </c>
      <c r="AF55" t="s">
        <v>69</v>
      </c>
      <c r="AG55" t="s">
        <v>84</v>
      </c>
      <c r="AH55" t="s">
        <v>82</v>
      </c>
      <c r="AI55" t="s">
        <v>84</v>
      </c>
      <c r="AJ55" t="s">
        <v>84</v>
      </c>
      <c r="AK55" t="s">
        <v>82</v>
      </c>
      <c r="AL55" t="s">
        <v>82</v>
      </c>
      <c r="AM55" t="s">
        <v>82</v>
      </c>
      <c r="AN55" t="s">
        <v>82</v>
      </c>
      <c r="AO55" t="s">
        <v>82</v>
      </c>
      <c r="AP55" t="s">
        <v>84</v>
      </c>
      <c r="AQ55" t="s">
        <v>84</v>
      </c>
      <c r="AR55" t="s">
        <v>84</v>
      </c>
      <c r="AS55" t="s">
        <v>84</v>
      </c>
      <c r="AT55" t="s">
        <v>82</v>
      </c>
      <c r="AU55" t="s">
        <v>84</v>
      </c>
      <c r="AV55" t="s">
        <v>82</v>
      </c>
      <c r="AW55" t="s">
        <v>68</v>
      </c>
      <c r="AX55" t="s">
        <v>75</v>
      </c>
      <c r="AY55" t="s">
        <v>1579</v>
      </c>
      <c r="AZ55" t="s">
        <v>83</v>
      </c>
      <c r="BA55" t="s">
        <v>85</v>
      </c>
      <c r="BB55" t="s">
        <v>80</v>
      </c>
      <c r="BE55" t="s">
        <v>1245</v>
      </c>
      <c r="BF55" t="s">
        <v>78</v>
      </c>
      <c r="BG55" t="s">
        <v>1419</v>
      </c>
      <c r="BH55" t="str">
        <f t="shared" si="1"/>
        <v>Chargé(e) d’étude nutrition ; Nutritionniste</v>
      </c>
      <c r="BI55">
        <v>7.5</v>
      </c>
    </row>
    <row r="56" spans="1:61" ht="15" hidden="1" customHeight="1" x14ac:dyDescent="0.35">
      <c r="A56" t="s">
        <v>277</v>
      </c>
      <c r="B56" t="s">
        <v>883</v>
      </c>
      <c r="C56" t="s">
        <v>314</v>
      </c>
      <c r="D56" t="s">
        <v>1580</v>
      </c>
      <c r="E56" t="s">
        <v>1581</v>
      </c>
      <c r="F56" t="s">
        <v>1582</v>
      </c>
      <c r="G56" t="s">
        <v>1583</v>
      </c>
      <c r="H56" t="s">
        <v>1584</v>
      </c>
      <c r="I56" t="s">
        <v>1585</v>
      </c>
      <c r="J56" t="s">
        <v>1586</v>
      </c>
      <c r="O56" t="s">
        <v>1587</v>
      </c>
      <c r="R56" t="s">
        <v>69</v>
      </c>
      <c r="S56" t="s">
        <v>63</v>
      </c>
      <c r="T56" t="s">
        <v>69</v>
      </c>
      <c r="U56" t="s">
        <v>69</v>
      </c>
      <c r="V56" t="s">
        <v>69</v>
      </c>
      <c r="W56" t="s">
        <v>69</v>
      </c>
      <c r="X56" t="s">
        <v>63</v>
      </c>
      <c r="Y56" t="s">
        <v>69</v>
      </c>
      <c r="Z56" t="s">
        <v>69</v>
      </c>
      <c r="AA56" t="s">
        <v>63</v>
      </c>
      <c r="AB56" t="s">
        <v>69</v>
      </c>
      <c r="AC56" t="s">
        <v>63</v>
      </c>
      <c r="AD56" t="s">
        <v>63</v>
      </c>
      <c r="AE56" t="s">
        <v>69</v>
      </c>
      <c r="AF56" t="s">
        <v>69</v>
      </c>
      <c r="AG56" t="s">
        <v>79</v>
      </c>
      <c r="AH56" t="s">
        <v>79</v>
      </c>
      <c r="AI56" t="s">
        <v>79</v>
      </c>
      <c r="AJ56" t="s">
        <v>79</v>
      </c>
      <c r="AK56" t="s">
        <v>79</v>
      </c>
      <c r="AL56" t="s">
        <v>79</v>
      </c>
      <c r="AM56" t="s">
        <v>79</v>
      </c>
      <c r="AN56" t="s">
        <v>79</v>
      </c>
      <c r="AO56" t="s">
        <v>79</v>
      </c>
      <c r="AP56" t="s">
        <v>79</v>
      </c>
      <c r="AQ56" t="s">
        <v>82</v>
      </c>
      <c r="AR56" t="s">
        <v>79</v>
      </c>
      <c r="AS56" t="s">
        <v>82</v>
      </c>
      <c r="AT56" t="s">
        <v>79</v>
      </c>
      <c r="AU56" t="s">
        <v>82</v>
      </c>
      <c r="AV56" t="s">
        <v>79</v>
      </c>
      <c r="AW56" t="s">
        <v>74</v>
      </c>
      <c r="AX56" t="s">
        <v>75</v>
      </c>
      <c r="AY56" t="s">
        <v>1588</v>
      </c>
      <c r="AZ56" t="s">
        <v>71</v>
      </c>
      <c r="BA56" t="s">
        <v>81</v>
      </c>
      <c r="BB56" t="s">
        <v>72</v>
      </c>
      <c r="BC56" t="s">
        <v>1589</v>
      </c>
      <c r="BD56" t="s">
        <v>1590</v>
      </c>
      <c r="BE56" t="s">
        <v>67</v>
      </c>
      <c r="BF56" t="s">
        <v>73</v>
      </c>
      <c r="BG56" t="s">
        <v>1224</v>
      </c>
      <c r="BH56" t="str">
        <f t="shared" si="1"/>
        <v>Agent(e) technico-commercial(e) ; commercial(e) ; conseiller(e) des ventes ; délégué(e) commercial(e) ; représentant(e) ; promoteur(trice) des ventes</v>
      </c>
      <c r="BI56">
        <v>5</v>
      </c>
    </row>
    <row r="57" spans="1:61" ht="15" hidden="1" customHeight="1" x14ac:dyDescent="0.35">
      <c r="A57" t="s">
        <v>277</v>
      </c>
      <c r="B57" t="s">
        <v>884</v>
      </c>
      <c r="C57" t="s">
        <v>315</v>
      </c>
      <c r="D57" t="s">
        <v>1591</v>
      </c>
      <c r="E57" t="s">
        <v>1592</v>
      </c>
      <c r="F57" t="s">
        <v>1593</v>
      </c>
      <c r="G57" t="s">
        <v>1594</v>
      </c>
      <c r="H57" t="s">
        <v>1595</v>
      </c>
      <c r="I57" t="s">
        <v>1596</v>
      </c>
      <c r="O57" t="s">
        <v>1597</v>
      </c>
      <c r="R57" t="s">
        <v>69</v>
      </c>
      <c r="S57" t="s">
        <v>69</v>
      </c>
      <c r="T57" t="s">
        <v>69</v>
      </c>
      <c r="U57" t="s">
        <v>69</v>
      </c>
      <c r="V57" t="s">
        <v>69</v>
      </c>
      <c r="W57" t="s">
        <v>69</v>
      </c>
      <c r="X57" t="s">
        <v>63</v>
      </c>
      <c r="Y57" t="s">
        <v>69</v>
      </c>
      <c r="Z57" t="s">
        <v>69</v>
      </c>
      <c r="AA57" t="s">
        <v>63</v>
      </c>
      <c r="AB57" t="s">
        <v>63</v>
      </c>
      <c r="AC57" t="s">
        <v>69</v>
      </c>
      <c r="AD57" t="s">
        <v>69</v>
      </c>
      <c r="AE57" t="s">
        <v>69</v>
      </c>
      <c r="AF57" t="s">
        <v>69</v>
      </c>
      <c r="AG57" t="s">
        <v>79</v>
      </c>
      <c r="AH57" t="s">
        <v>79</v>
      </c>
      <c r="AI57" t="s">
        <v>79</v>
      </c>
      <c r="AJ57" t="s">
        <v>74</v>
      </c>
      <c r="AK57" t="s">
        <v>79</v>
      </c>
      <c r="AL57" t="s">
        <v>79</v>
      </c>
      <c r="AM57" t="s">
        <v>74</v>
      </c>
      <c r="AN57" t="s">
        <v>79</v>
      </c>
      <c r="AO57" t="s">
        <v>79</v>
      </c>
      <c r="AP57" t="s">
        <v>79</v>
      </c>
      <c r="AQ57" t="s">
        <v>79</v>
      </c>
      <c r="AR57" t="s">
        <v>79</v>
      </c>
      <c r="AS57" t="s">
        <v>82</v>
      </c>
      <c r="AT57" t="s">
        <v>79</v>
      </c>
      <c r="AU57" t="s">
        <v>79</v>
      </c>
      <c r="AV57" t="s">
        <v>79</v>
      </c>
      <c r="AW57" t="s">
        <v>68</v>
      </c>
      <c r="AX57" t="s">
        <v>75</v>
      </c>
      <c r="AY57" t="s">
        <v>1598</v>
      </c>
      <c r="AZ57" t="s">
        <v>71</v>
      </c>
      <c r="BA57" t="s">
        <v>76</v>
      </c>
      <c r="BB57" t="s">
        <v>72</v>
      </c>
      <c r="BC57" t="s">
        <v>1599</v>
      </c>
      <c r="BE57" t="s">
        <v>67</v>
      </c>
      <c r="BF57" t="s">
        <v>73</v>
      </c>
      <c r="BG57" t="s">
        <v>1224</v>
      </c>
      <c r="BH57" t="str">
        <f t="shared" si="1"/>
        <v>Ingénieur technico-commercial(e) ; Chargé(e) d’affaires ; Cadre technico-commercial(e) ; Attaché(e) technico-commercial(e) ; Attachée technico-commercial(e)</v>
      </c>
      <c r="BI57">
        <v>4.5</v>
      </c>
    </row>
    <row r="58" spans="1:61" ht="15" hidden="1" customHeight="1" x14ac:dyDescent="0.35">
      <c r="A58" t="s">
        <v>277</v>
      </c>
      <c r="B58" t="s">
        <v>885</v>
      </c>
      <c r="C58" t="s">
        <v>316</v>
      </c>
      <c r="D58" t="s">
        <v>1600</v>
      </c>
      <c r="E58" t="s">
        <v>1601</v>
      </c>
      <c r="O58" t="s">
        <v>1602</v>
      </c>
      <c r="P58" t="s">
        <v>1460</v>
      </c>
      <c r="R58" t="s">
        <v>69</v>
      </c>
      <c r="S58" t="s">
        <v>69</v>
      </c>
      <c r="T58" t="s">
        <v>69</v>
      </c>
      <c r="U58" t="s">
        <v>69</v>
      </c>
      <c r="V58" t="s">
        <v>69</v>
      </c>
      <c r="W58" t="s">
        <v>69</v>
      </c>
      <c r="X58" t="s">
        <v>69</v>
      </c>
      <c r="Y58" t="s">
        <v>69</v>
      </c>
      <c r="Z58" t="s">
        <v>69</v>
      </c>
      <c r="AA58" t="s">
        <v>63</v>
      </c>
      <c r="AB58" t="s">
        <v>69</v>
      </c>
      <c r="AC58" t="s">
        <v>69</v>
      </c>
      <c r="AD58" t="s">
        <v>63</v>
      </c>
      <c r="AE58" t="s">
        <v>69</v>
      </c>
      <c r="AF58" t="s">
        <v>69</v>
      </c>
      <c r="AG58" t="s">
        <v>82</v>
      </c>
      <c r="AH58" t="s">
        <v>82</v>
      </c>
      <c r="AI58" t="s">
        <v>82</v>
      </c>
      <c r="AJ58" t="s">
        <v>82</v>
      </c>
      <c r="AK58" t="s">
        <v>79</v>
      </c>
      <c r="AL58" t="s">
        <v>82</v>
      </c>
      <c r="AM58" t="s">
        <v>82</v>
      </c>
      <c r="AN58" t="s">
        <v>82</v>
      </c>
      <c r="AO58" t="s">
        <v>82</v>
      </c>
      <c r="AP58" t="s">
        <v>82</v>
      </c>
      <c r="AQ58" t="s">
        <v>82</v>
      </c>
      <c r="AR58" t="s">
        <v>82</v>
      </c>
      <c r="AS58" t="s">
        <v>84</v>
      </c>
      <c r="AT58" t="s">
        <v>82</v>
      </c>
      <c r="AU58" t="s">
        <v>82</v>
      </c>
      <c r="AV58" t="s">
        <v>82</v>
      </c>
      <c r="AW58" t="s">
        <v>68</v>
      </c>
      <c r="AX58" t="s">
        <v>75</v>
      </c>
      <c r="AY58" t="s">
        <v>1603</v>
      </c>
      <c r="AZ58" t="s">
        <v>83</v>
      </c>
      <c r="BA58" t="s">
        <v>83</v>
      </c>
      <c r="BB58" t="s">
        <v>72</v>
      </c>
      <c r="BC58" t="s">
        <v>1604</v>
      </c>
      <c r="BD58" t="s">
        <v>1605</v>
      </c>
      <c r="BE58" t="s">
        <v>1245</v>
      </c>
      <c r="BF58" t="s">
        <v>78</v>
      </c>
      <c r="BG58" t="s">
        <v>1364</v>
      </c>
      <c r="BH58" t="str">
        <f t="shared" si="1"/>
        <v>Directeur(trice) e-commerce</v>
      </c>
      <c r="BI58">
        <v>7</v>
      </c>
    </row>
    <row r="59" spans="1:61" ht="15" hidden="1" customHeight="1" x14ac:dyDescent="0.35">
      <c r="A59" t="s">
        <v>277</v>
      </c>
      <c r="B59" t="s">
        <v>886</v>
      </c>
      <c r="C59" t="s">
        <v>317</v>
      </c>
      <c r="D59" t="s">
        <v>1606</v>
      </c>
      <c r="E59" t="s">
        <v>1607</v>
      </c>
      <c r="F59" t="s">
        <v>1608</v>
      </c>
      <c r="G59" t="s">
        <v>1609</v>
      </c>
      <c r="O59" t="s">
        <v>1610</v>
      </c>
      <c r="P59" t="s">
        <v>1611</v>
      </c>
      <c r="R59" t="s">
        <v>69</v>
      </c>
      <c r="S59" t="s">
        <v>69</v>
      </c>
      <c r="T59" t="s">
        <v>69</v>
      </c>
      <c r="U59" t="s">
        <v>69</v>
      </c>
      <c r="V59" t="s">
        <v>69</v>
      </c>
      <c r="W59" t="s">
        <v>69</v>
      </c>
      <c r="X59" t="s">
        <v>69</v>
      </c>
      <c r="Y59" t="s">
        <v>69</v>
      </c>
      <c r="Z59" t="s">
        <v>69</v>
      </c>
      <c r="AA59" t="s">
        <v>63</v>
      </c>
      <c r="AB59" t="s">
        <v>69</v>
      </c>
      <c r="AC59" t="s">
        <v>69</v>
      </c>
      <c r="AD59" t="s">
        <v>63</v>
      </c>
      <c r="AE59" t="s">
        <v>69</v>
      </c>
      <c r="AF59" t="s">
        <v>69</v>
      </c>
      <c r="AG59" t="s">
        <v>79</v>
      </c>
      <c r="AH59" t="s">
        <v>79</v>
      </c>
      <c r="AI59" t="s">
        <v>79</v>
      </c>
      <c r="AJ59" t="s">
        <v>74</v>
      </c>
      <c r="AK59" t="s">
        <v>74</v>
      </c>
      <c r="AL59" t="s">
        <v>74</v>
      </c>
      <c r="AM59" t="s">
        <v>74</v>
      </c>
      <c r="AN59" t="s">
        <v>79</v>
      </c>
      <c r="AO59" t="s">
        <v>79</v>
      </c>
      <c r="AP59" t="s">
        <v>79</v>
      </c>
      <c r="AQ59" t="s">
        <v>79</v>
      </c>
      <c r="AR59" t="s">
        <v>79</v>
      </c>
      <c r="AS59" t="s">
        <v>79</v>
      </c>
      <c r="AT59" t="s">
        <v>79</v>
      </c>
      <c r="AU59" t="s">
        <v>74</v>
      </c>
      <c r="AV59" t="s">
        <v>79</v>
      </c>
      <c r="AW59" t="s">
        <v>68</v>
      </c>
      <c r="AX59" t="s">
        <v>75</v>
      </c>
      <c r="AY59" t="s">
        <v>1612</v>
      </c>
      <c r="AZ59" t="s">
        <v>71</v>
      </c>
      <c r="BA59" t="s">
        <v>76</v>
      </c>
      <c r="BB59" t="s">
        <v>72</v>
      </c>
      <c r="BC59" t="s">
        <v>1613</v>
      </c>
      <c r="BE59" t="s">
        <v>67</v>
      </c>
      <c r="BF59" t="s">
        <v>73</v>
      </c>
      <c r="BG59" t="s">
        <v>1215</v>
      </c>
      <c r="BH59" t="str">
        <f t="shared" si="1"/>
        <v>Assistant(e) administration des ventes ; Conseiller(e) clientèle ; Assistant(e) commerciale export</v>
      </c>
      <c r="BI59">
        <v>4.5</v>
      </c>
    </row>
    <row r="60" spans="1:61" ht="15" hidden="1" customHeight="1" x14ac:dyDescent="0.35">
      <c r="A60" t="s">
        <v>277</v>
      </c>
      <c r="B60" t="s">
        <v>887</v>
      </c>
      <c r="C60" t="s">
        <v>318</v>
      </c>
      <c r="D60" t="s">
        <v>1614</v>
      </c>
      <c r="E60" t="s">
        <v>1615</v>
      </c>
      <c r="F60" t="s">
        <v>1616</v>
      </c>
      <c r="G60" t="s">
        <v>1617</v>
      </c>
      <c r="H60" t="s">
        <v>1618</v>
      </c>
      <c r="I60" t="s">
        <v>1619</v>
      </c>
      <c r="J60" t="s">
        <v>481</v>
      </c>
      <c r="K60" t="s">
        <v>1620</v>
      </c>
      <c r="O60" t="s">
        <v>1611</v>
      </c>
      <c r="R60" t="s">
        <v>69</v>
      </c>
      <c r="S60" t="s">
        <v>69</v>
      </c>
      <c r="T60" t="s">
        <v>69</v>
      </c>
      <c r="U60" t="s">
        <v>69</v>
      </c>
      <c r="V60" t="s">
        <v>69</v>
      </c>
      <c r="W60" t="s">
        <v>69</v>
      </c>
      <c r="X60" t="s">
        <v>69</v>
      </c>
      <c r="Y60" t="s">
        <v>69</v>
      </c>
      <c r="Z60" t="s">
        <v>69</v>
      </c>
      <c r="AA60" t="s">
        <v>63</v>
      </c>
      <c r="AB60" t="s">
        <v>69</v>
      </c>
      <c r="AC60" t="s">
        <v>69</v>
      </c>
      <c r="AD60" t="s">
        <v>63</v>
      </c>
      <c r="AE60" t="s">
        <v>69</v>
      </c>
      <c r="AF60" t="s">
        <v>69</v>
      </c>
      <c r="AG60" t="s">
        <v>79</v>
      </c>
      <c r="AH60" t="s">
        <v>79</v>
      </c>
      <c r="AI60" t="s">
        <v>79</v>
      </c>
      <c r="AJ60" t="s">
        <v>74</v>
      </c>
      <c r="AK60" t="s">
        <v>74</v>
      </c>
      <c r="AL60" t="s">
        <v>79</v>
      </c>
      <c r="AM60" t="s">
        <v>74</v>
      </c>
      <c r="AN60" t="s">
        <v>79</v>
      </c>
      <c r="AO60" t="s">
        <v>79</v>
      </c>
      <c r="AP60" t="s">
        <v>79</v>
      </c>
      <c r="AQ60" t="s">
        <v>79</v>
      </c>
      <c r="AR60" t="s">
        <v>79</v>
      </c>
      <c r="AS60" t="s">
        <v>79</v>
      </c>
      <c r="AT60" t="s">
        <v>74</v>
      </c>
      <c r="AU60" t="s">
        <v>79</v>
      </c>
      <c r="AV60" t="s">
        <v>79</v>
      </c>
      <c r="AW60" t="s">
        <v>68</v>
      </c>
      <c r="AX60" t="s">
        <v>75</v>
      </c>
      <c r="AY60" t="s">
        <v>1621</v>
      </c>
      <c r="AZ60" t="s">
        <v>71</v>
      </c>
      <c r="BA60" t="s">
        <v>76</v>
      </c>
      <c r="BB60" t="s">
        <v>72</v>
      </c>
      <c r="BC60" t="s">
        <v>1613</v>
      </c>
      <c r="BD60" t="s">
        <v>1622</v>
      </c>
      <c r="BE60" t="s">
        <v>67</v>
      </c>
      <c r="BF60" t="s">
        <v>73</v>
      </c>
      <c r="BG60" t="s">
        <v>1623</v>
      </c>
      <c r="BH60" t="str">
        <f t="shared" si="1"/>
        <v>Téléprospecteur(trice) ; Télécommercial(e) ; Hotliner ; Technico-commercial(e) sédentaire ; Commercial(e) / vendeur(se) sédentaire ; Télévendeur(euse) ; Conseiller(ère) commercial(e)</v>
      </c>
      <c r="BI60">
        <v>4.5</v>
      </c>
    </row>
    <row r="61" spans="1:61" ht="15" hidden="1" customHeight="1" x14ac:dyDescent="0.35">
      <c r="A61" t="s">
        <v>277</v>
      </c>
      <c r="B61" t="s">
        <v>888</v>
      </c>
      <c r="C61" t="s">
        <v>319</v>
      </c>
      <c r="D61" t="s">
        <v>1624</v>
      </c>
      <c r="E61" t="s">
        <v>1625</v>
      </c>
      <c r="F61" t="s">
        <v>1626</v>
      </c>
      <c r="G61" t="s">
        <v>1627</v>
      </c>
      <c r="O61" t="s">
        <v>1602</v>
      </c>
      <c r="R61" t="s">
        <v>69</v>
      </c>
      <c r="S61" t="s">
        <v>69</v>
      </c>
      <c r="T61" t="s">
        <v>69</v>
      </c>
      <c r="U61" t="s">
        <v>69</v>
      </c>
      <c r="V61" t="s">
        <v>69</v>
      </c>
      <c r="W61" t="s">
        <v>69</v>
      </c>
      <c r="X61" t="s">
        <v>69</v>
      </c>
      <c r="Y61" t="s">
        <v>69</v>
      </c>
      <c r="Z61" t="s">
        <v>69</v>
      </c>
      <c r="AA61" t="s">
        <v>63</v>
      </c>
      <c r="AB61" t="s">
        <v>69</v>
      </c>
      <c r="AC61" t="s">
        <v>63</v>
      </c>
      <c r="AD61" t="s">
        <v>63</v>
      </c>
      <c r="AE61" t="s">
        <v>69</v>
      </c>
      <c r="AF61" t="s">
        <v>69</v>
      </c>
      <c r="AG61" t="s">
        <v>84</v>
      </c>
      <c r="AH61" t="s">
        <v>84</v>
      </c>
      <c r="AI61" t="s">
        <v>84</v>
      </c>
      <c r="AJ61" t="s">
        <v>82</v>
      </c>
      <c r="AK61" t="s">
        <v>82</v>
      </c>
      <c r="AL61" t="s">
        <v>84</v>
      </c>
      <c r="AM61" t="s">
        <v>84</v>
      </c>
      <c r="AN61" t="s">
        <v>84</v>
      </c>
      <c r="AO61" t="s">
        <v>84</v>
      </c>
      <c r="AP61" t="s">
        <v>84</v>
      </c>
      <c r="AQ61" t="s">
        <v>84</v>
      </c>
      <c r="AR61" t="s">
        <v>84</v>
      </c>
      <c r="AS61" t="s">
        <v>84</v>
      </c>
      <c r="AT61" t="s">
        <v>84</v>
      </c>
      <c r="AU61" t="s">
        <v>84</v>
      </c>
      <c r="AV61" t="s">
        <v>84</v>
      </c>
      <c r="AW61" t="s">
        <v>68</v>
      </c>
      <c r="AX61" t="s">
        <v>75</v>
      </c>
      <c r="AY61" t="s">
        <v>1628</v>
      </c>
      <c r="AZ61" t="s">
        <v>83</v>
      </c>
      <c r="BA61" t="s">
        <v>83</v>
      </c>
      <c r="BB61" t="s">
        <v>77</v>
      </c>
      <c r="BC61" t="s">
        <v>1628</v>
      </c>
      <c r="BE61" t="s">
        <v>1245</v>
      </c>
      <c r="BF61" t="s">
        <v>78</v>
      </c>
      <c r="BG61" t="s">
        <v>1215</v>
      </c>
      <c r="BH61" t="str">
        <f t="shared" si="1"/>
        <v>Responsable commercial marque ; responsable commerciale zone ; directeur commercial</v>
      </c>
      <c r="BI61">
        <v>7</v>
      </c>
    </row>
    <row r="62" spans="1:61" ht="15" hidden="1" customHeight="1" x14ac:dyDescent="0.35">
      <c r="A62" t="s">
        <v>277</v>
      </c>
      <c r="B62" t="s">
        <v>889</v>
      </c>
      <c r="C62" t="s">
        <v>320</v>
      </c>
      <c r="D62" t="s">
        <v>1629</v>
      </c>
      <c r="E62" t="s">
        <v>1630</v>
      </c>
      <c r="F62" t="s">
        <v>1631</v>
      </c>
      <c r="G62" t="s">
        <v>1632</v>
      </c>
      <c r="H62" t="s">
        <v>1633</v>
      </c>
      <c r="I62" t="s">
        <v>1634</v>
      </c>
      <c r="O62" t="s">
        <v>1635</v>
      </c>
      <c r="R62" t="s">
        <v>69</v>
      </c>
      <c r="S62" t="s">
        <v>63</v>
      </c>
      <c r="T62" t="s">
        <v>69</v>
      </c>
      <c r="U62" t="s">
        <v>63</v>
      </c>
      <c r="V62" t="s">
        <v>69</v>
      </c>
      <c r="W62" t="s">
        <v>69</v>
      </c>
      <c r="X62" t="s">
        <v>63</v>
      </c>
      <c r="Y62" t="s">
        <v>69</v>
      </c>
      <c r="Z62" t="s">
        <v>69</v>
      </c>
      <c r="AA62" t="s">
        <v>63</v>
      </c>
      <c r="AB62" t="s">
        <v>69</v>
      </c>
      <c r="AC62" t="s">
        <v>69</v>
      </c>
      <c r="AD62" t="s">
        <v>69</v>
      </c>
      <c r="AE62" t="s">
        <v>69</v>
      </c>
      <c r="AF62" t="s">
        <v>69</v>
      </c>
      <c r="AG62" t="s">
        <v>74</v>
      </c>
      <c r="AH62" t="s">
        <v>74</v>
      </c>
      <c r="AI62" t="s">
        <v>74</v>
      </c>
      <c r="AJ62" t="s">
        <v>68</v>
      </c>
      <c r="AK62" t="s">
        <v>74</v>
      </c>
      <c r="AL62" t="s">
        <v>74</v>
      </c>
      <c r="AM62" t="s">
        <v>74</v>
      </c>
      <c r="AN62" t="s">
        <v>74</v>
      </c>
      <c r="AO62" t="s">
        <v>74</v>
      </c>
      <c r="AP62" t="s">
        <v>74</v>
      </c>
      <c r="AQ62" t="s">
        <v>79</v>
      </c>
      <c r="AR62" t="s">
        <v>74</v>
      </c>
      <c r="AS62" t="s">
        <v>79</v>
      </c>
      <c r="AT62" t="s">
        <v>74</v>
      </c>
      <c r="AU62" t="s">
        <v>74</v>
      </c>
      <c r="AV62" t="s">
        <v>74</v>
      </c>
      <c r="AW62" t="s">
        <v>74</v>
      </c>
      <c r="AX62" t="s">
        <v>70</v>
      </c>
      <c r="AY62" t="s">
        <v>1636</v>
      </c>
      <c r="AZ62" t="s">
        <v>65</v>
      </c>
      <c r="BA62" t="s">
        <v>71</v>
      </c>
      <c r="BB62" t="s">
        <v>72</v>
      </c>
      <c r="BC62" t="s">
        <v>1637</v>
      </c>
      <c r="BE62" t="s">
        <v>67</v>
      </c>
      <c r="BF62" t="s">
        <v>73</v>
      </c>
      <c r="BG62" t="s">
        <v>1224</v>
      </c>
      <c r="BH62" t="str">
        <f t="shared" si="1"/>
        <v>Vendeur(se) magasin ; Vendeur(se) grands publics ; Vendeur(se) ; Employé(e) de commerce alimentaire ; Vendeur(euse) spécialisé(e) en alimentation</v>
      </c>
      <c r="BI62">
        <v>3.5</v>
      </c>
    </row>
    <row r="63" spans="1:61" ht="15" hidden="1" customHeight="1" x14ac:dyDescent="0.35">
      <c r="A63" t="s">
        <v>277</v>
      </c>
      <c r="B63" t="s">
        <v>890</v>
      </c>
      <c r="C63" t="s">
        <v>321</v>
      </c>
      <c r="D63" t="s">
        <v>1638</v>
      </c>
      <c r="E63" t="s">
        <v>1639</v>
      </c>
      <c r="F63" t="s">
        <v>1640</v>
      </c>
      <c r="G63" t="s">
        <v>1641</v>
      </c>
      <c r="H63" t="s">
        <v>1642</v>
      </c>
      <c r="I63" t="s">
        <v>1643</v>
      </c>
      <c r="J63" t="s">
        <v>1644</v>
      </c>
      <c r="K63" t="s">
        <v>1645</v>
      </c>
      <c r="L63" t="s">
        <v>1646</v>
      </c>
      <c r="M63" t="s">
        <v>1647</v>
      </c>
      <c r="O63" t="s">
        <v>1610</v>
      </c>
      <c r="R63" t="s">
        <v>69</v>
      </c>
      <c r="S63" t="s">
        <v>69</v>
      </c>
      <c r="T63" t="s">
        <v>69</v>
      </c>
      <c r="U63" t="s">
        <v>69</v>
      </c>
      <c r="V63" t="s">
        <v>69</v>
      </c>
      <c r="W63" t="s">
        <v>69</v>
      </c>
      <c r="X63" t="s">
        <v>69</v>
      </c>
      <c r="Y63" t="s">
        <v>69</v>
      </c>
      <c r="Z63" t="s">
        <v>69</v>
      </c>
      <c r="AA63" t="s">
        <v>63</v>
      </c>
      <c r="AB63" t="s">
        <v>69</v>
      </c>
      <c r="AC63" t="s">
        <v>63</v>
      </c>
      <c r="AD63" t="s">
        <v>63</v>
      </c>
      <c r="AE63" t="s">
        <v>69</v>
      </c>
      <c r="AF63" t="s">
        <v>69</v>
      </c>
      <c r="AG63" t="s">
        <v>82</v>
      </c>
      <c r="AH63" t="s">
        <v>82</v>
      </c>
      <c r="AI63" t="s">
        <v>82</v>
      </c>
      <c r="AJ63" t="s">
        <v>82</v>
      </c>
      <c r="AK63" t="s">
        <v>79</v>
      </c>
      <c r="AL63" t="s">
        <v>82</v>
      </c>
      <c r="AM63" t="s">
        <v>82</v>
      </c>
      <c r="AN63" t="s">
        <v>82</v>
      </c>
      <c r="AO63" t="s">
        <v>82</v>
      </c>
      <c r="AP63" t="s">
        <v>82</v>
      </c>
      <c r="AQ63" t="s">
        <v>82</v>
      </c>
      <c r="AR63" t="s">
        <v>82</v>
      </c>
      <c r="AS63" t="s">
        <v>84</v>
      </c>
      <c r="AT63" t="s">
        <v>82</v>
      </c>
      <c r="AU63" t="s">
        <v>82</v>
      </c>
      <c r="AV63" t="s">
        <v>82</v>
      </c>
      <c r="AW63" t="s">
        <v>68</v>
      </c>
      <c r="AX63" t="s">
        <v>75</v>
      </c>
      <c r="AY63" t="s">
        <v>1648</v>
      </c>
      <c r="AZ63" t="s">
        <v>81</v>
      </c>
      <c r="BA63" t="s">
        <v>83</v>
      </c>
      <c r="BB63" t="s">
        <v>77</v>
      </c>
      <c r="BC63" t="s">
        <v>1649</v>
      </c>
      <c r="BE63" t="s">
        <v>1245</v>
      </c>
      <c r="BF63" t="s">
        <v>78</v>
      </c>
      <c r="BG63" t="s">
        <v>1215</v>
      </c>
      <c r="BH63" t="str">
        <f t="shared" si="1"/>
        <v>Technico-commercial(e) grands comptes ; Commercial(e) grands comptes ; Responsable comptes clefs ; Responsable de comptes ; Commercial(e) grands comptes région ; Commercial(e) grands comptes national(e) ; Responsable comptes clés régionaux ; Responsable national grands comptes ; Prescripteur/trice,</v>
      </c>
      <c r="BI63">
        <v>6.5</v>
      </c>
    </row>
    <row r="64" spans="1:61" ht="15" hidden="1" customHeight="1" x14ac:dyDescent="0.35">
      <c r="A64" t="s">
        <v>277</v>
      </c>
      <c r="B64" t="s">
        <v>891</v>
      </c>
      <c r="C64" t="s">
        <v>322</v>
      </c>
      <c r="D64" t="s">
        <v>1650</v>
      </c>
      <c r="E64" t="s">
        <v>1651</v>
      </c>
      <c r="F64" t="s">
        <v>1652</v>
      </c>
      <c r="G64" t="s">
        <v>1653</v>
      </c>
      <c r="O64" t="s">
        <v>1654</v>
      </c>
      <c r="R64" t="s">
        <v>63</v>
      </c>
      <c r="S64" t="s">
        <v>69</v>
      </c>
      <c r="T64" t="s">
        <v>63</v>
      </c>
      <c r="U64" t="s">
        <v>63</v>
      </c>
      <c r="V64" t="s">
        <v>69</v>
      </c>
      <c r="W64" t="s">
        <v>69</v>
      </c>
      <c r="X64" t="s">
        <v>69</v>
      </c>
      <c r="Y64" t="s">
        <v>63</v>
      </c>
      <c r="Z64" t="s">
        <v>69</v>
      </c>
      <c r="AA64" t="s">
        <v>63</v>
      </c>
      <c r="AB64" t="s">
        <v>69</v>
      </c>
      <c r="AC64" t="s">
        <v>63</v>
      </c>
      <c r="AD64" t="s">
        <v>69</v>
      </c>
      <c r="AE64" t="s">
        <v>69</v>
      </c>
      <c r="AF64" t="s">
        <v>63</v>
      </c>
      <c r="AG64" t="s">
        <v>82</v>
      </c>
      <c r="AH64" t="s">
        <v>82</v>
      </c>
      <c r="AI64" t="s">
        <v>82</v>
      </c>
      <c r="AJ64" t="s">
        <v>79</v>
      </c>
      <c r="AK64" t="s">
        <v>82</v>
      </c>
      <c r="AL64" t="s">
        <v>82</v>
      </c>
      <c r="AM64" t="s">
        <v>79</v>
      </c>
      <c r="AN64" t="s">
        <v>82</v>
      </c>
      <c r="AO64" t="s">
        <v>82</v>
      </c>
      <c r="AP64" t="s">
        <v>82</v>
      </c>
      <c r="AQ64" t="s">
        <v>82</v>
      </c>
      <c r="AR64" t="s">
        <v>82</v>
      </c>
      <c r="AS64" t="s">
        <v>82</v>
      </c>
      <c r="AT64" t="s">
        <v>79</v>
      </c>
      <c r="AU64" t="s">
        <v>79</v>
      </c>
      <c r="AV64" t="s">
        <v>79</v>
      </c>
      <c r="AW64" t="s">
        <v>68</v>
      </c>
      <c r="AX64" t="s">
        <v>70</v>
      </c>
      <c r="AY64" t="s">
        <v>1655</v>
      </c>
      <c r="AZ64" t="s">
        <v>76</v>
      </c>
      <c r="BA64" t="s">
        <v>81</v>
      </c>
      <c r="BB64" t="s">
        <v>66</v>
      </c>
      <c r="BD64" t="s">
        <v>1656</v>
      </c>
      <c r="BE64" t="s">
        <v>67</v>
      </c>
      <c r="BF64" t="s">
        <v>67</v>
      </c>
      <c r="BG64" t="s">
        <v>1623</v>
      </c>
      <c r="BH64" t="str">
        <f t="shared" si="1"/>
        <v>Conseiller(e) technico-économique ; Conseiller(e) agricole ; Conseiller(e) agronomique préconisateur</v>
      </c>
      <c r="BI64">
        <v>5.5</v>
      </c>
    </row>
    <row r="65" spans="1:61" ht="15" hidden="1" customHeight="1" x14ac:dyDescent="0.35">
      <c r="A65" t="s">
        <v>277</v>
      </c>
      <c r="B65" t="s">
        <v>892</v>
      </c>
      <c r="C65" t="s">
        <v>323</v>
      </c>
      <c r="D65" t="s">
        <v>1657</v>
      </c>
      <c r="E65" t="s">
        <v>1658</v>
      </c>
      <c r="O65" t="s">
        <v>1659</v>
      </c>
      <c r="R65" t="s">
        <v>69</v>
      </c>
      <c r="S65" t="s">
        <v>69</v>
      </c>
      <c r="T65" t="s">
        <v>69</v>
      </c>
      <c r="U65" t="s">
        <v>69</v>
      </c>
      <c r="V65" t="s">
        <v>69</v>
      </c>
      <c r="W65" t="s">
        <v>69</v>
      </c>
      <c r="X65" t="s">
        <v>69</v>
      </c>
      <c r="Y65" t="s">
        <v>69</v>
      </c>
      <c r="Z65" t="s">
        <v>69</v>
      </c>
      <c r="AA65" t="s">
        <v>63</v>
      </c>
      <c r="AB65" t="s">
        <v>69</v>
      </c>
      <c r="AC65" t="s">
        <v>69</v>
      </c>
      <c r="AD65" t="s">
        <v>69</v>
      </c>
      <c r="AE65" t="s">
        <v>69</v>
      </c>
      <c r="AF65" t="s">
        <v>69</v>
      </c>
      <c r="AG65" t="s">
        <v>82</v>
      </c>
      <c r="AH65" t="s">
        <v>82</v>
      </c>
      <c r="AI65" t="s">
        <v>82</v>
      </c>
      <c r="AJ65" t="s">
        <v>79</v>
      </c>
      <c r="AK65" t="s">
        <v>79</v>
      </c>
      <c r="AL65" t="s">
        <v>82</v>
      </c>
      <c r="AM65" t="s">
        <v>79</v>
      </c>
      <c r="AN65" t="s">
        <v>82</v>
      </c>
      <c r="AO65" t="s">
        <v>82</v>
      </c>
      <c r="AP65" t="s">
        <v>82</v>
      </c>
      <c r="AQ65" t="s">
        <v>82</v>
      </c>
      <c r="AR65" t="s">
        <v>79</v>
      </c>
      <c r="AS65" t="s">
        <v>82</v>
      </c>
      <c r="AT65" t="s">
        <v>82</v>
      </c>
      <c r="AU65" t="s">
        <v>82</v>
      </c>
      <c r="AV65" t="s">
        <v>82</v>
      </c>
      <c r="AW65" t="s">
        <v>68</v>
      </c>
      <c r="AX65" t="s">
        <v>75</v>
      </c>
      <c r="AY65" t="s">
        <v>1649</v>
      </c>
      <c r="AZ65" t="s">
        <v>76</v>
      </c>
      <c r="BA65" t="s">
        <v>81</v>
      </c>
      <c r="BB65" t="s">
        <v>72</v>
      </c>
      <c r="BC65" t="s">
        <v>1660</v>
      </c>
      <c r="BD65" t="s">
        <v>1661</v>
      </c>
      <c r="BE65" t="s">
        <v>1245</v>
      </c>
      <c r="BF65" t="s">
        <v>78</v>
      </c>
      <c r="BG65" t="s">
        <v>1623</v>
      </c>
      <c r="BH65" t="str">
        <f t="shared" si="1"/>
        <v>Responsable de magasins</v>
      </c>
      <c r="BI65">
        <v>5.5</v>
      </c>
    </row>
    <row r="66" spans="1:61" ht="15" hidden="1" customHeight="1" x14ac:dyDescent="0.35">
      <c r="A66" t="s">
        <v>277</v>
      </c>
      <c r="B66" t="s">
        <v>893</v>
      </c>
      <c r="C66" t="s">
        <v>324</v>
      </c>
      <c r="D66" t="s">
        <v>1662</v>
      </c>
      <c r="E66" t="s">
        <v>1663</v>
      </c>
      <c r="F66" t="s">
        <v>1664</v>
      </c>
      <c r="G66" t="s">
        <v>1665</v>
      </c>
      <c r="O66" t="s">
        <v>1666</v>
      </c>
      <c r="R66" t="s">
        <v>69</v>
      </c>
      <c r="S66" t="s">
        <v>69</v>
      </c>
      <c r="T66" t="s">
        <v>69</v>
      </c>
      <c r="U66" t="s">
        <v>69</v>
      </c>
      <c r="V66" t="s">
        <v>69</v>
      </c>
      <c r="W66" t="s">
        <v>69</v>
      </c>
      <c r="X66" t="s">
        <v>69</v>
      </c>
      <c r="Y66" t="s">
        <v>69</v>
      </c>
      <c r="Z66" t="s">
        <v>69</v>
      </c>
      <c r="AA66" t="s">
        <v>63</v>
      </c>
      <c r="AB66" t="s">
        <v>69</v>
      </c>
      <c r="AC66" t="s">
        <v>63</v>
      </c>
      <c r="AD66" t="s">
        <v>63</v>
      </c>
      <c r="AE66" t="s">
        <v>69</v>
      </c>
      <c r="AF66" t="s">
        <v>69</v>
      </c>
      <c r="AG66" t="s">
        <v>82</v>
      </c>
      <c r="AH66" t="s">
        <v>82</v>
      </c>
      <c r="AI66" t="s">
        <v>82</v>
      </c>
      <c r="AJ66" t="s">
        <v>79</v>
      </c>
      <c r="AK66" t="s">
        <v>79</v>
      </c>
      <c r="AL66" t="s">
        <v>82</v>
      </c>
      <c r="AM66" t="s">
        <v>79</v>
      </c>
      <c r="AN66" t="s">
        <v>82</v>
      </c>
      <c r="AO66" t="s">
        <v>82</v>
      </c>
      <c r="AP66" t="s">
        <v>82</v>
      </c>
      <c r="AQ66" t="s">
        <v>82</v>
      </c>
      <c r="AR66" t="s">
        <v>79</v>
      </c>
      <c r="AS66" t="s">
        <v>82</v>
      </c>
      <c r="AT66" t="s">
        <v>82</v>
      </c>
      <c r="AU66" t="s">
        <v>82</v>
      </c>
      <c r="AV66" t="s">
        <v>82</v>
      </c>
      <c r="AW66" t="s">
        <v>68</v>
      </c>
      <c r="AX66" t="s">
        <v>75</v>
      </c>
      <c r="AY66" t="s">
        <v>1667</v>
      </c>
      <c r="AZ66" t="s">
        <v>76</v>
      </c>
      <c r="BA66" t="s">
        <v>83</v>
      </c>
      <c r="BB66" t="s">
        <v>77</v>
      </c>
      <c r="BC66" t="s">
        <v>1667</v>
      </c>
      <c r="BE66" t="s">
        <v>1245</v>
      </c>
      <c r="BF66" t="s">
        <v>78</v>
      </c>
      <c r="BG66" t="s">
        <v>1668</v>
      </c>
      <c r="BH66" t="str">
        <f t="shared" si="1"/>
        <v>Manager des ventes ; Responsable commercial clientèle industrielle ; Chef de secteur</v>
      </c>
      <c r="BI66">
        <v>6</v>
      </c>
    </row>
    <row r="67" spans="1:61" ht="15" hidden="1" customHeight="1" x14ac:dyDescent="0.35">
      <c r="A67" t="s">
        <v>277</v>
      </c>
      <c r="B67" t="s">
        <v>894</v>
      </c>
      <c r="C67" t="s">
        <v>324</v>
      </c>
      <c r="D67" t="s">
        <v>1662</v>
      </c>
      <c r="E67" t="s">
        <v>1663</v>
      </c>
      <c r="F67" t="s">
        <v>1664</v>
      </c>
      <c r="G67" t="s">
        <v>1669</v>
      </c>
      <c r="O67" t="s">
        <v>1666</v>
      </c>
      <c r="R67" t="s">
        <v>69</v>
      </c>
      <c r="S67" t="s">
        <v>69</v>
      </c>
      <c r="T67" t="s">
        <v>69</v>
      </c>
      <c r="U67" t="s">
        <v>69</v>
      </c>
      <c r="V67" t="s">
        <v>69</v>
      </c>
      <c r="W67" t="s">
        <v>69</v>
      </c>
      <c r="X67" t="s">
        <v>69</v>
      </c>
      <c r="Y67" t="s">
        <v>69</v>
      </c>
      <c r="Z67" t="s">
        <v>69</v>
      </c>
      <c r="AA67" t="s">
        <v>63</v>
      </c>
      <c r="AB67" t="s">
        <v>69</v>
      </c>
      <c r="AC67" t="s">
        <v>63</v>
      </c>
      <c r="AD67" t="s">
        <v>63</v>
      </c>
      <c r="AE67" t="s">
        <v>69</v>
      </c>
      <c r="AF67" t="s">
        <v>69</v>
      </c>
      <c r="AG67" t="s">
        <v>82</v>
      </c>
      <c r="AH67" t="s">
        <v>82</v>
      </c>
      <c r="AI67" t="s">
        <v>82</v>
      </c>
      <c r="AJ67" t="s">
        <v>79</v>
      </c>
      <c r="AK67" t="s">
        <v>79</v>
      </c>
      <c r="AL67" t="s">
        <v>82</v>
      </c>
      <c r="AM67" t="s">
        <v>79</v>
      </c>
      <c r="AN67" t="s">
        <v>82</v>
      </c>
      <c r="AO67" t="s">
        <v>82</v>
      </c>
      <c r="AP67" t="s">
        <v>82</v>
      </c>
      <c r="AQ67" t="s">
        <v>82</v>
      </c>
      <c r="AR67" t="s">
        <v>79</v>
      </c>
      <c r="AS67" t="s">
        <v>82</v>
      </c>
      <c r="AT67" t="s">
        <v>82</v>
      </c>
      <c r="AU67" t="s">
        <v>82</v>
      </c>
      <c r="AV67" t="s">
        <v>82</v>
      </c>
      <c r="AW67" t="s">
        <v>68</v>
      </c>
      <c r="AX67" t="s">
        <v>75</v>
      </c>
      <c r="AY67" t="s">
        <v>1670</v>
      </c>
      <c r="AZ67" t="s">
        <v>76</v>
      </c>
      <c r="BA67" t="s">
        <v>83</v>
      </c>
      <c r="BB67" t="s">
        <v>77</v>
      </c>
      <c r="BC67" t="s">
        <v>1667</v>
      </c>
      <c r="BE67" t="s">
        <v>1245</v>
      </c>
      <c r="BF67" t="s">
        <v>78</v>
      </c>
      <c r="BG67" t="s">
        <v>1215</v>
      </c>
      <c r="BH67" t="str">
        <f t="shared" si="1"/>
        <v>Manager des ventes ; Responsable commercial clientèle industrielle ; chef de secteur</v>
      </c>
      <c r="BI67">
        <v>6</v>
      </c>
    </row>
    <row r="68" spans="1:61" ht="15" hidden="1" customHeight="1" x14ac:dyDescent="0.35">
      <c r="A68" t="s">
        <v>277</v>
      </c>
      <c r="B68" t="s">
        <v>895</v>
      </c>
      <c r="C68" t="s">
        <v>325</v>
      </c>
      <c r="D68" t="s">
        <v>1671</v>
      </c>
      <c r="E68" t="s">
        <v>1672</v>
      </c>
      <c r="F68" t="s">
        <v>1673</v>
      </c>
      <c r="O68" t="s">
        <v>1654</v>
      </c>
      <c r="R68" t="s">
        <v>63</v>
      </c>
      <c r="S68" t="s">
        <v>69</v>
      </c>
      <c r="T68" t="s">
        <v>69</v>
      </c>
      <c r="U68" t="s">
        <v>69</v>
      </c>
      <c r="V68" t="s">
        <v>63</v>
      </c>
      <c r="W68" t="s">
        <v>69</v>
      </c>
      <c r="X68" t="s">
        <v>69</v>
      </c>
      <c r="Y68" t="s">
        <v>63</v>
      </c>
      <c r="Z68" t="s">
        <v>69</v>
      </c>
      <c r="AA68" t="s">
        <v>63</v>
      </c>
      <c r="AB68" t="s">
        <v>69</v>
      </c>
      <c r="AC68" t="s">
        <v>63</v>
      </c>
      <c r="AD68" t="s">
        <v>63</v>
      </c>
      <c r="AE68" t="s">
        <v>69</v>
      </c>
      <c r="AF68" t="s">
        <v>63</v>
      </c>
      <c r="AG68" t="s">
        <v>84</v>
      </c>
      <c r="AH68" t="s">
        <v>84</v>
      </c>
      <c r="AI68" t="s">
        <v>84</v>
      </c>
      <c r="AJ68" t="s">
        <v>82</v>
      </c>
      <c r="AK68" t="s">
        <v>84</v>
      </c>
      <c r="AL68" t="s">
        <v>84</v>
      </c>
      <c r="AM68" t="s">
        <v>82</v>
      </c>
      <c r="AN68" t="s">
        <v>84</v>
      </c>
      <c r="AO68" t="s">
        <v>84</v>
      </c>
      <c r="AP68" t="s">
        <v>84</v>
      </c>
      <c r="AQ68" t="s">
        <v>82</v>
      </c>
      <c r="AR68" t="s">
        <v>84</v>
      </c>
      <c r="AS68" t="s">
        <v>84</v>
      </c>
      <c r="AT68" t="s">
        <v>82</v>
      </c>
      <c r="AU68" t="s">
        <v>82</v>
      </c>
      <c r="AV68" t="s">
        <v>82</v>
      </c>
      <c r="AW68" t="s">
        <v>68</v>
      </c>
      <c r="AX68" t="s">
        <v>75</v>
      </c>
      <c r="AY68" t="s">
        <v>1674</v>
      </c>
      <c r="AZ68" t="s">
        <v>81</v>
      </c>
      <c r="BA68" t="s">
        <v>85</v>
      </c>
      <c r="BB68" t="s">
        <v>66</v>
      </c>
      <c r="BD68" t="s">
        <v>1675</v>
      </c>
      <c r="BE68" t="s">
        <v>1245</v>
      </c>
      <c r="BF68" t="s">
        <v>73</v>
      </c>
      <c r="BG68" t="s">
        <v>1224</v>
      </c>
      <c r="BH68" t="str">
        <f t="shared" si="1"/>
        <v>Ingénieur agronome ; Expert en agriculture et élevage</v>
      </c>
      <c r="BI68">
        <v>7</v>
      </c>
    </row>
    <row r="69" spans="1:61" ht="15" hidden="1" customHeight="1" x14ac:dyDescent="0.35">
      <c r="A69" t="s">
        <v>277</v>
      </c>
      <c r="B69" t="s">
        <v>896</v>
      </c>
      <c r="C69" t="s">
        <v>326</v>
      </c>
      <c r="D69" t="s">
        <v>1676</v>
      </c>
      <c r="E69" t="s">
        <v>1677</v>
      </c>
      <c r="F69" t="s">
        <v>1678</v>
      </c>
      <c r="G69" t="s">
        <v>1679</v>
      </c>
      <c r="H69" t="s">
        <v>1680</v>
      </c>
      <c r="O69" t="s">
        <v>1681</v>
      </c>
      <c r="R69" t="s">
        <v>63</v>
      </c>
      <c r="S69" t="s">
        <v>63</v>
      </c>
      <c r="T69" t="s">
        <v>69</v>
      </c>
      <c r="U69" t="s">
        <v>63</v>
      </c>
      <c r="V69" t="s">
        <v>69</v>
      </c>
      <c r="W69" t="s">
        <v>69</v>
      </c>
      <c r="X69" t="s">
        <v>63</v>
      </c>
      <c r="Y69" t="s">
        <v>63</v>
      </c>
      <c r="Z69" t="s">
        <v>69</v>
      </c>
      <c r="AA69" t="s">
        <v>63</v>
      </c>
      <c r="AB69" t="s">
        <v>69</v>
      </c>
      <c r="AC69" t="s">
        <v>63</v>
      </c>
      <c r="AD69" t="s">
        <v>69</v>
      </c>
      <c r="AE69" t="s">
        <v>63</v>
      </c>
      <c r="AF69" t="s">
        <v>63</v>
      </c>
      <c r="AG69" t="s">
        <v>84</v>
      </c>
      <c r="AH69" t="s">
        <v>84</v>
      </c>
      <c r="AI69" t="s">
        <v>84</v>
      </c>
      <c r="AJ69" t="s">
        <v>82</v>
      </c>
      <c r="AK69" t="s">
        <v>84</v>
      </c>
      <c r="AL69" t="s">
        <v>82</v>
      </c>
      <c r="AM69" t="s">
        <v>82</v>
      </c>
      <c r="AN69" t="s">
        <v>84</v>
      </c>
      <c r="AO69" t="s">
        <v>84</v>
      </c>
      <c r="AP69" t="s">
        <v>84</v>
      </c>
      <c r="AQ69" t="s">
        <v>84</v>
      </c>
      <c r="AR69" t="s">
        <v>82</v>
      </c>
      <c r="AS69" t="s">
        <v>82</v>
      </c>
      <c r="AT69" t="s">
        <v>82</v>
      </c>
      <c r="AU69" t="s">
        <v>82</v>
      </c>
      <c r="AV69" t="s">
        <v>82</v>
      </c>
      <c r="AW69" t="s">
        <v>84</v>
      </c>
      <c r="AX69" t="s">
        <v>75</v>
      </c>
      <c r="AY69" t="s">
        <v>1682</v>
      </c>
      <c r="AZ69" t="s">
        <v>85</v>
      </c>
      <c r="BA69" t="s">
        <v>85</v>
      </c>
      <c r="BB69" t="s">
        <v>77</v>
      </c>
      <c r="BC69" t="s">
        <v>1683</v>
      </c>
      <c r="BE69" t="s">
        <v>67</v>
      </c>
      <c r="BF69" t="s">
        <v>67</v>
      </c>
      <c r="BG69" t="s">
        <v>1224</v>
      </c>
      <c r="BH69" t="str">
        <f t="shared" si="1"/>
        <v>Vétérinaire rural  ; Vétérinaire mixte  ; Vétérinaire conseil dans les élevages ; Vétérinaire en industrie agroalimentaire</v>
      </c>
      <c r="BI69">
        <v>8</v>
      </c>
    </row>
    <row r="70" spans="1:61" ht="15" hidden="1" customHeight="1" x14ac:dyDescent="0.35">
      <c r="A70" t="s">
        <v>277</v>
      </c>
      <c r="B70" t="s">
        <v>897</v>
      </c>
      <c r="C70" t="s">
        <v>327</v>
      </c>
      <c r="D70" t="s">
        <v>1684</v>
      </c>
      <c r="E70" t="s">
        <v>1685</v>
      </c>
      <c r="F70" t="s">
        <v>1686</v>
      </c>
      <c r="G70" t="s">
        <v>1687</v>
      </c>
      <c r="H70" t="s">
        <v>1688</v>
      </c>
      <c r="I70" t="s">
        <v>1689</v>
      </c>
      <c r="O70" t="s">
        <v>1690</v>
      </c>
      <c r="R70" t="s">
        <v>69</v>
      </c>
      <c r="S70" t="s">
        <v>63</v>
      </c>
      <c r="T70" t="s">
        <v>63</v>
      </c>
      <c r="U70" t="s">
        <v>69</v>
      </c>
      <c r="V70" t="s">
        <v>63</v>
      </c>
      <c r="W70" t="s">
        <v>69</v>
      </c>
      <c r="X70" t="s">
        <v>69</v>
      </c>
      <c r="Y70" t="s">
        <v>63</v>
      </c>
      <c r="Z70" t="s">
        <v>69</v>
      </c>
      <c r="AA70" t="s">
        <v>63</v>
      </c>
      <c r="AB70" t="s">
        <v>69</v>
      </c>
      <c r="AC70" t="s">
        <v>69</v>
      </c>
      <c r="AD70" t="s">
        <v>69</v>
      </c>
      <c r="AE70" t="s">
        <v>69</v>
      </c>
      <c r="AF70" t="s">
        <v>63</v>
      </c>
      <c r="AG70" t="s">
        <v>79</v>
      </c>
      <c r="AH70" t="s">
        <v>79</v>
      </c>
      <c r="AI70" t="s">
        <v>79</v>
      </c>
      <c r="AJ70" t="s">
        <v>74</v>
      </c>
      <c r="AK70" t="s">
        <v>79</v>
      </c>
      <c r="AL70" t="s">
        <v>79</v>
      </c>
      <c r="AM70" t="s">
        <v>79</v>
      </c>
      <c r="AN70" t="s">
        <v>79</v>
      </c>
      <c r="AO70" t="s">
        <v>82</v>
      </c>
      <c r="AP70" t="s">
        <v>79</v>
      </c>
      <c r="AQ70" t="s">
        <v>79</v>
      </c>
      <c r="AR70" t="s">
        <v>79</v>
      </c>
      <c r="AS70" t="s">
        <v>74</v>
      </c>
      <c r="AT70" t="s">
        <v>79</v>
      </c>
      <c r="AU70" t="s">
        <v>79</v>
      </c>
      <c r="AV70" t="s">
        <v>79</v>
      </c>
      <c r="AW70" t="s">
        <v>68</v>
      </c>
      <c r="AX70" t="s">
        <v>75</v>
      </c>
      <c r="AY70" t="s">
        <v>1691</v>
      </c>
      <c r="AZ70" t="s">
        <v>76</v>
      </c>
      <c r="BA70" t="s">
        <v>76</v>
      </c>
      <c r="BB70" t="s">
        <v>72</v>
      </c>
      <c r="BC70" t="s">
        <v>1692</v>
      </c>
      <c r="BE70" t="s">
        <v>67</v>
      </c>
      <c r="BF70" t="s">
        <v>67</v>
      </c>
      <c r="BG70" t="s">
        <v>1261</v>
      </c>
      <c r="BH70" t="str">
        <f t="shared" si="1"/>
        <v>Assistant(e) qualité  ; Contrôleur(se) sanitaire / laborantin(e)  ; Technicien de laboratoire  ; Technicien d'analyses bactériologiques / physico-chimiques  ; Agent de laboratoire</v>
      </c>
      <c r="BI70">
        <v>5</v>
      </c>
    </row>
    <row r="71" spans="1:61" ht="15" hidden="1" customHeight="1" x14ac:dyDescent="0.35">
      <c r="A71" t="s">
        <v>277</v>
      </c>
      <c r="B71" t="s">
        <v>898</v>
      </c>
      <c r="C71" t="s">
        <v>328</v>
      </c>
      <c r="D71" t="s">
        <v>1693</v>
      </c>
      <c r="E71" t="s">
        <v>1694</v>
      </c>
      <c r="F71" t="s">
        <v>1695</v>
      </c>
      <c r="O71" t="s">
        <v>1696</v>
      </c>
      <c r="R71" t="s">
        <v>63</v>
      </c>
      <c r="S71" t="s">
        <v>63</v>
      </c>
      <c r="T71" t="s">
        <v>63</v>
      </c>
      <c r="U71" t="s">
        <v>63</v>
      </c>
      <c r="V71" t="s">
        <v>63</v>
      </c>
      <c r="W71" t="s">
        <v>63</v>
      </c>
      <c r="X71" t="s">
        <v>69</v>
      </c>
      <c r="Y71" t="s">
        <v>69</v>
      </c>
      <c r="Z71" t="s">
        <v>69</v>
      </c>
      <c r="AA71" t="s">
        <v>63</v>
      </c>
      <c r="AB71" t="s">
        <v>69</v>
      </c>
      <c r="AC71" t="s">
        <v>69</v>
      </c>
      <c r="AD71" t="s">
        <v>69</v>
      </c>
      <c r="AE71" t="s">
        <v>63</v>
      </c>
      <c r="AF71" t="s">
        <v>63</v>
      </c>
      <c r="AG71" t="s">
        <v>82</v>
      </c>
      <c r="AH71" t="s">
        <v>82</v>
      </c>
      <c r="AI71" t="s">
        <v>82</v>
      </c>
      <c r="AJ71" t="s">
        <v>79</v>
      </c>
      <c r="AK71" t="s">
        <v>79</v>
      </c>
      <c r="AL71" t="s">
        <v>82</v>
      </c>
      <c r="AM71" t="s">
        <v>82</v>
      </c>
      <c r="AN71" t="s">
        <v>82</v>
      </c>
      <c r="AO71" t="s">
        <v>82</v>
      </c>
      <c r="AP71" t="s">
        <v>82</v>
      </c>
      <c r="AQ71" t="s">
        <v>79</v>
      </c>
      <c r="AR71" t="s">
        <v>79</v>
      </c>
      <c r="AS71" t="s">
        <v>79</v>
      </c>
      <c r="AT71" t="s">
        <v>79</v>
      </c>
      <c r="AU71" t="s">
        <v>79</v>
      </c>
      <c r="AV71" t="s">
        <v>79</v>
      </c>
      <c r="AW71" t="s">
        <v>82</v>
      </c>
      <c r="AX71" t="s">
        <v>75</v>
      </c>
      <c r="AY71" t="s">
        <v>1697</v>
      </c>
      <c r="AZ71" t="s">
        <v>76</v>
      </c>
      <c r="BA71" t="s">
        <v>81</v>
      </c>
      <c r="BB71" t="s">
        <v>66</v>
      </c>
      <c r="BD71" t="s">
        <v>1698</v>
      </c>
      <c r="BE71" t="s">
        <v>67</v>
      </c>
      <c r="BF71" t="s">
        <v>73</v>
      </c>
      <c r="BG71" t="s">
        <v>1224</v>
      </c>
      <c r="BH71" t="str">
        <f t="shared" si="1"/>
        <v>Responsable d’unité de méthanisation ; Coordinateur(trice) d’unité de méthanisation</v>
      </c>
      <c r="BI71">
        <v>5.5</v>
      </c>
    </row>
    <row r="72" spans="1:61" ht="15" hidden="1" customHeight="1" x14ac:dyDescent="0.35">
      <c r="A72" t="s">
        <v>277</v>
      </c>
      <c r="B72" t="s">
        <v>899</v>
      </c>
      <c r="C72" t="s">
        <v>329</v>
      </c>
      <c r="D72" t="s">
        <v>1699</v>
      </c>
      <c r="E72" t="s">
        <v>1227</v>
      </c>
      <c r="F72" t="s">
        <v>1700</v>
      </c>
      <c r="G72" t="s">
        <v>1701</v>
      </c>
      <c r="O72" t="s">
        <v>1242</v>
      </c>
      <c r="R72" t="s">
        <v>69</v>
      </c>
      <c r="S72" t="s">
        <v>63</v>
      </c>
      <c r="T72" t="s">
        <v>69</v>
      </c>
      <c r="U72" t="s">
        <v>63</v>
      </c>
      <c r="V72" t="s">
        <v>69</v>
      </c>
      <c r="W72" t="s">
        <v>69</v>
      </c>
      <c r="X72" t="s">
        <v>69</v>
      </c>
      <c r="Y72" t="s">
        <v>63</v>
      </c>
      <c r="Z72" t="s">
        <v>69</v>
      </c>
      <c r="AA72" t="s">
        <v>69</v>
      </c>
      <c r="AB72" t="s">
        <v>69</v>
      </c>
      <c r="AC72" t="s">
        <v>69</v>
      </c>
      <c r="AD72" t="s">
        <v>69</v>
      </c>
      <c r="AE72" t="s">
        <v>69</v>
      </c>
      <c r="AF72" t="s">
        <v>63</v>
      </c>
      <c r="AG72" t="s">
        <v>79</v>
      </c>
      <c r="AH72" t="s">
        <v>79</v>
      </c>
      <c r="AI72" t="s">
        <v>79</v>
      </c>
      <c r="AJ72" t="s">
        <v>74</v>
      </c>
      <c r="AK72" t="s">
        <v>79</v>
      </c>
      <c r="AL72" t="s">
        <v>74</v>
      </c>
      <c r="AM72" t="s">
        <v>74</v>
      </c>
      <c r="AN72" t="s">
        <v>79</v>
      </c>
      <c r="AO72" t="s">
        <v>79</v>
      </c>
      <c r="AP72" t="s">
        <v>79</v>
      </c>
      <c r="AQ72" t="s">
        <v>79</v>
      </c>
      <c r="AR72" t="s">
        <v>74</v>
      </c>
      <c r="AS72" t="s">
        <v>68</v>
      </c>
      <c r="AT72" t="s">
        <v>79</v>
      </c>
      <c r="AU72" t="s">
        <v>74</v>
      </c>
      <c r="AV72" t="s">
        <v>79</v>
      </c>
      <c r="AW72" t="s">
        <v>74</v>
      </c>
      <c r="AX72" t="s">
        <v>70</v>
      </c>
      <c r="AY72" t="s">
        <v>1702</v>
      </c>
      <c r="AZ72" t="s">
        <v>71</v>
      </c>
      <c r="BA72" t="s">
        <v>71</v>
      </c>
      <c r="BB72" t="s">
        <v>66</v>
      </c>
      <c r="BE72" t="s">
        <v>67</v>
      </c>
      <c r="BF72" t="s">
        <v>67</v>
      </c>
      <c r="BG72" t="s">
        <v>1523</v>
      </c>
      <c r="BH72" t="str">
        <f t="shared" si="1"/>
        <v>Réceptionnaire ; Réceptionnaire-agréeur sur le carreau ; Chargé de qualité produit</v>
      </c>
      <c r="BI72">
        <v>4</v>
      </c>
    </row>
    <row r="73" spans="1:61" ht="15" hidden="1" customHeight="1" x14ac:dyDescent="0.35">
      <c r="A73" t="s">
        <v>277</v>
      </c>
      <c r="B73" t="s">
        <v>900</v>
      </c>
      <c r="C73" t="s">
        <v>330</v>
      </c>
      <c r="D73" t="s">
        <v>1703</v>
      </c>
      <c r="E73" t="s">
        <v>1704</v>
      </c>
      <c r="F73" t="s">
        <v>1705</v>
      </c>
      <c r="G73" t="s">
        <v>1706</v>
      </c>
      <c r="H73" t="s">
        <v>1707</v>
      </c>
      <c r="O73" t="s">
        <v>1708</v>
      </c>
      <c r="R73" t="s">
        <v>69</v>
      </c>
      <c r="S73" t="s">
        <v>69</v>
      </c>
      <c r="T73" t="s">
        <v>69</v>
      </c>
      <c r="U73" t="s">
        <v>69</v>
      </c>
      <c r="V73" t="s">
        <v>69</v>
      </c>
      <c r="W73" t="s">
        <v>69</v>
      </c>
      <c r="X73" t="s">
        <v>69</v>
      </c>
      <c r="Y73" t="s">
        <v>69</v>
      </c>
      <c r="Z73" t="s">
        <v>69</v>
      </c>
      <c r="AA73" t="s">
        <v>63</v>
      </c>
      <c r="AB73" t="s">
        <v>69</v>
      </c>
      <c r="AC73" t="s">
        <v>69</v>
      </c>
      <c r="AD73" t="s">
        <v>63</v>
      </c>
      <c r="AE73" t="s">
        <v>69</v>
      </c>
      <c r="AF73" t="s">
        <v>69</v>
      </c>
      <c r="AG73" t="s">
        <v>82</v>
      </c>
      <c r="AH73" t="s">
        <v>82</v>
      </c>
      <c r="AI73" t="s">
        <v>82</v>
      </c>
      <c r="AJ73" t="s">
        <v>82</v>
      </c>
      <c r="AK73" t="s">
        <v>82</v>
      </c>
      <c r="AL73" t="s">
        <v>82</v>
      </c>
      <c r="AM73" t="s">
        <v>82</v>
      </c>
      <c r="AN73" t="s">
        <v>82</v>
      </c>
      <c r="AO73" t="s">
        <v>82</v>
      </c>
      <c r="AP73" t="s">
        <v>82</v>
      </c>
      <c r="AQ73" t="s">
        <v>82</v>
      </c>
      <c r="AR73" t="s">
        <v>82</v>
      </c>
      <c r="AS73" t="s">
        <v>82</v>
      </c>
      <c r="AT73" t="s">
        <v>82</v>
      </c>
      <c r="AU73" t="s">
        <v>82</v>
      </c>
      <c r="AV73" t="s">
        <v>82</v>
      </c>
      <c r="AW73" t="s">
        <v>82</v>
      </c>
      <c r="AX73" t="s">
        <v>75</v>
      </c>
      <c r="AY73" t="s">
        <v>1709</v>
      </c>
      <c r="AZ73" t="s">
        <v>83</v>
      </c>
      <c r="BA73" t="s">
        <v>83</v>
      </c>
      <c r="BB73" t="s">
        <v>66</v>
      </c>
      <c r="BE73" t="s">
        <v>1245</v>
      </c>
      <c r="BF73" t="s">
        <v>78</v>
      </c>
      <c r="BG73" t="s">
        <v>1224</v>
      </c>
      <c r="BH73" t="str">
        <f t="shared" si="1"/>
        <v>Gestionnaire station d'épuration ; Agent de gestion de la qualité de l'eau ; Agent / Gestionnaire de bassin/des déchets/des coûts des produits ; Spécialiste environnement</v>
      </c>
      <c r="BI73">
        <v>7</v>
      </c>
    </row>
    <row r="74" spans="1:61" ht="15" hidden="1" customHeight="1" x14ac:dyDescent="0.35">
      <c r="A74" t="s">
        <v>277</v>
      </c>
      <c r="B74" t="s">
        <v>901</v>
      </c>
      <c r="C74" t="s">
        <v>331</v>
      </c>
      <c r="D74" t="s">
        <v>1710</v>
      </c>
      <c r="E74" t="s">
        <v>1685</v>
      </c>
      <c r="F74" t="s">
        <v>1711</v>
      </c>
      <c r="G74" t="s">
        <v>1712</v>
      </c>
      <c r="H74" t="s">
        <v>1713</v>
      </c>
      <c r="I74" t="s">
        <v>1714</v>
      </c>
      <c r="O74" t="s">
        <v>1715</v>
      </c>
      <c r="R74" t="s">
        <v>69</v>
      </c>
      <c r="S74" t="s">
        <v>63</v>
      </c>
      <c r="T74" t="s">
        <v>63</v>
      </c>
      <c r="U74" t="s">
        <v>69</v>
      </c>
      <c r="V74" t="s">
        <v>69</v>
      </c>
      <c r="W74" t="s">
        <v>69</v>
      </c>
      <c r="X74" t="s">
        <v>69</v>
      </c>
      <c r="Y74" t="s">
        <v>69</v>
      </c>
      <c r="Z74" t="s">
        <v>69</v>
      </c>
      <c r="AA74" t="s">
        <v>63</v>
      </c>
      <c r="AB74" t="s">
        <v>69</v>
      </c>
      <c r="AC74" t="s">
        <v>69</v>
      </c>
      <c r="AD74" t="s">
        <v>69</v>
      </c>
      <c r="AE74" t="s">
        <v>69</v>
      </c>
      <c r="AF74" t="s">
        <v>69</v>
      </c>
      <c r="AG74" t="s">
        <v>79</v>
      </c>
      <c r="AH74" t="s">
        <v>79</v>
      </c>
      <c r="AI74" t="s">
        <v>79</v>
      </c>
      <c r="AJ74" t="s">
        <v>79</v>
      </c>
      <c r="AK74" t="s">
        <v>79</v>
      </c>
      <c r="AL74" t="s">
        <v>79</v>
      </c>
      <c r="AM74" t="s">
        <v>79</v>
      </c>
      <c r="AN74" t="s">
        <v>79</v>
      </c>
      <c r="AO74" t="s">
        <v>82</v>
      </c>
      <c r="AP74" t="s">
        <v>79</v>
      </c>
      <c r="AQ74" t="s">
        <v>79</v>
      </c>
      <c r="AR74" t="s">
        <v>79</v>
      </c>
      <c r="AS74" t="s">
        <v>79</v>
      </c>
      <c r="AT74" t="s">
        <v>79</v>
      </c>
      <c r="AU74" t="s">
        <v>79</v>
      </c>
      <c r="AV74" t="s">
        <v>79</v>
      </c>
      <c r="AW74" t="s">
        <v>68</v>
      </c>
      <c r="AX74" t="s">
        <v>70</v>
      </c>
      <c r="AY74" t="s">
        <v>1716</v>
      </c>
      <c r="AZ74" t="s">
        <v>76</v>
      </c>
      <c r="BA74" t="s">
        <v>76</v>
      </c>
      <c r="BB74" t="s">
        <v>66</v>
      </c>
      <c r="BE74" t="s">
        <v>1245</v>
      </c>
      <c r="BF74" t="s">
        <v>78</v>
      </c>
      <c r="BG74" t="s">
        <v>1261</v>
      </c>
      <c r="BH74" t="str">
        <f t="shared" si="1"/>
        <v>Assistant(e) qualité  ; Contrôleur(se) qualité  ; Agent qualité  ; Agent de contrôle  ; Technicien(ne) qualité</v>
      </c>
      <c r="BI74">
        <v>5</v>
      </c>
    </row>
    <row r="75" spans="1:61" ht="15" hidden="1" customHeight="1" x14ac:dyDescent="0.35">
      <c r="A75" t="s">
        <v>277</v>
      </c>
      <c r="B75" t="s">
        <v>902</v>
      </c>
      <c r="C75" t="s">
        <v>332</v>
      </c>
      <c r="D75" t="s">
        <v>1717</v>
      </c>
      <c r="E75" t="s">
        <v>1718</v>
      </c>
      <c r="F75" t="s">
        <v>1719</v>
      </c>
      <c r="G75" t="s">
        <v>1720</v>
      </c>
      <c r="H75" t="s">
        <v>1721</v>
      </c>
      <c r="I75" t="s">
        <v>1722</v>
      </c>
      <c r="O75" t="s">
        <v>1708</v>
      </c>
      <c r="R75" t="s">
        <v>69</v>
      </c>
      <c r="S75" t="s">
        <v>63</v>
      </c>
      <c r="T75" t="s">
        <v>69</v>
      </c>
      <c r="U75" t="s">
        <v>69</v>
      </c>
      <c r="V75" t="s">
        <v>69</v>
      </c>
      <c r="W75" t="s">
        <v>69</v>
      </c>
      <c r="X75" t="s">
        <v>69</v>
      </c>
      <c r="Y75" t="s">
        <v>69</v>
      </c>
      <c r="Z75" t="s">
        <v>69</v>
      </c>
      <c r="AA75" t="s">
        <v>63</v>
      </c>
      <c r="AB75" t="s">
        <v>69</v>
      </c>
      <c r="AC75" t="s">
        <v>69</v>
      </c>
      <c r="AD75" t="s">
        <v>63</v>
      </c>
      <c r="AE75" t="s">
        <v>63</v>
      </c>
      <c r="AF75" t="s">
        <v>63</v>
      </c>
      <c r="AG75" t="s">
        <v>82</v>
      </c>
      <c r="AH75" t="s">
        <v>82</v>
      </c>
      <c r="AI75" t="s">
        <v>82</v>
      </c>
      <c r="AJ75" t="s">
        <v>82</v>
      </c>
      <c r="AK75" t="s">
        <v>82</v>
      </c>
      <c r="AL75" t="s">
        <v>82</v>
      </c>
      <c r="AM75" t="s">
        <v>82</v>
      </c>
      <c r="AN75" t="s">
        <v>82</v>
      </c>
      <c r="AO75" t="s">
        <v>82</v>
      </c>
      <c r="AP75" t="s">
        <v>82</v>
      </c>
      <c r="AQ75" t="s">
        <v>82</v>
      </c>
      <c r="AR75" t="s">
        <v>82</v>
      </c>
      <c r="AS75" t="s">
        <v>82</v>
      </c>
      <c r="AT75" t="s">
        <v>82</v>
      </c>
      <c r="AU75" t="s">
        <v>82</v>
      </c>
      <c r="AV75" t="s">
        <v>82</v>
      </c>
      <c r="AW75" t="s">
        <v>68</v>
      </c>
      <c r="AX75" t="s">
        <v>75</v>
      </c>
      <c r="AY75" t="s">
        <v>1723</v>
      </c>
      <c r="AZ75" t="s">
        <v>83</v>
      </c>
      <c r="BA75" t="s">
        <v>83</v>
      </c>
      <c r="BB75" t="s">
        <v>66</v>
      </c>
      <c r="BE75" t="s">
        <v>1245</v>
      </c>
      <c r="BF75" t="s">
        <v>78</v>
      </c>
      <c r="BG75" t="s">
        <v>1224</v>
      </c>
      <c r="BH75" t="str">
        <f t="shared" si="1"/>
        <v>Spécialiste en sécurité et sûreté ; Responsable sûreté ; Responsable sécurité ; Responsable gestion des risques ; Chargé(e) d'études sécurité/gestion des risques</v>
      </c>
      <c r="BI75">
        <v>7</v>
      </c>
    </row>
    <row r="76" spans="1:61" ht="15" hidden="1" customHeight="1" x14ac:dyDescent="0.35">
      <c r="A76" t="s">
        <v>277</v>
      </c>
      <c r="B76" t="s">
        <v>903</v>
      </c>
      <c r="C76" t="s">
        <v>333</v>
      </c>
      <c r="D76" t="s">
        <v>1724</v>
      </c>
      <c r="E76" t="s">
        <v>1725</v>
      </c>
      <c r="F76" t="s">
        <v>1726</v>
      </c>
      <c r="G76" t="s">
        <v>1727</v>
      </c>
      <c r="O76" t="s">
        <v>1728</v>
      </c>
      <c r="R76" t="s">
        <v>69</v>
      </c>
      <c r="S76" t="s">
        <v>69</v>
      </c>
      <c r="T76" t="s">
        <v>69</v>
      </c>
      <c r="U76" t="s">
        <v>69</v>
      </c>
      <c r="V76" t="s">
        <v>69</v>
      </c>
      <c r="W76" t="s">
        <v>69</v>
      </c>
      <c r="X76" t="s">
        <v>69</v>
      </c>
      <c r="Y76" t="s">
        <v>69</v>
      </c>
      <c r="Z76" t="s">
        <v>69</v>
      </c>
      <c r="AA76" t="s">
        <v>63</v>
      </c>
      <c r="AB76" t="s">
        <v>69</v>
      </c>
      <c r="AC76" t="s">
        <v>69</v>
      </c>
      <c r="AD76" t="s">
        <v>63</v>
      </c>
      <c r="AE76" t="s">
        <v>69</v>
      </c>
      <c r="AF76" t="s">
        <v>69</v>
      </c>
      <c r="AG76" t="s">
        <v>84</v>
      </c>
      <c r="AH76" t="s">
        <v>84</v>
      </c>
      <c r="AI76" t="s">
        <v>82</v>
      </c>
      <c r="AJ76" t="s">
        <v>84</v>
      </c>
      <c r="AK76" t="s">
        <v>84</v>
      </c>
      <c r="AL76" t="s">
        <v>82</v>
      </c>
      <c r="AM76" t="s">
        <v>82</v>
      </c>
      <c r="AN76" t="s">
        <v>84</v>
      </c>
      <c r="AO76" t="s">
        <v>84</v>
      </c>
      <c r="AP76" t="s">
        <v>84</v>
      </c>
      <c r="AQ76" t="s">
        <v>84</v>
      </c>
      <c r="AR76" t="s">
        <v>84</v>
      </c>
      <c r="AS76" t="s">
        <v>84</v>
      </c>
      <c r="AT76" t="s">
        <v>84</v>
      </c>
      <c r="AU76" t="s">
        <v>84</v>
      </c>
      <c r="AV76" t="s">
        <v>82</v>
      </c>
      <c r="AW76" t="s">
        <v>68</v>
      </c>
      <c r="AX76" t="s">
        <v>75</v>
      </c>
      <c r="AY76" t="s">
        <v>1729</v>
      </c>
      <c r="AZ76" t="s">
        <v>83</v>
      </c>
      <c r="BA76" t="s">
        <v>83</v>
      </c>
      <c r="BB76" t="s">
        <v>72</v>
      </c>
      <c r="BC76" t="s">
        <v>1561</v>
      </c>
      <c r="BE76" t="s">
        <v>1245</v>
      </c>
      <c r="BF76" t="s">
        <v>78</v>
      </c>
      <c r="BG76" t="s">
        <v>1224</v>
      </c>
      <c r="BH76" t="str">
        <f t="shared" si="1"/>
        <v>Chargé(e) assurance qualité ; Chef(fe) de projet assurance qualité ; Responsable assurance qualité opérationnelle</v>
      </c>
      <c r="BI76">
        <v>7</v>
      </c>
    </row>
    <row r="77" spans="1:61" ht="15" hidden="1" customHeight="1" x14ac:dyDescent="0.35">
      <c r="A77" t="s">
        <v>277</v>
      </c>
      <c r="B77" t="s">
        <v>904</v>
      </c>
      <c r="C77" t="s">
        <v>334</v>
      </c>
      <c r="D77" t="s">
        <v>1730</v>
      </c>
      <c r="E77" t="s">
        <v>502</v>
      </c>
      <c r="F77" t="s">
        <v>1731</v>
      </c>
      <c r="G77" t="s">
        <v>1732</v>
      </c>
      <c r="H77" t="s">
        <v>502</v>
      </c>
      <c r="I77" t="s">
        <v>1733</v>
      </c>
      <c r="O77" t="s">
        <v>1734</v>
      </c>
      <c r="R77" t="s">
        <v>69</v>
      </c>
      <c r="S77" t="s">
        <v>69</v>
      </c>
      <c r="T77" t="s">
        <v>69</v>
      </c>
      <c r="U77" t="s">
        <v>69</v>
      </c>
      <c r="V77" t="s">
        <v>69</v>
      </c>
      <c r="W77" t="s">
        <v>69</v>
      </c>
      <c r="X77" t="s">
        <v>69</v>
      </c>
      <c r="Y77" t="s">
        <v>69</v>
      </c>
      <c r="Z77" t="s">
        <v>69</v>
      </c>
      <c r="AA77" t="s">
        <v>63</v>
      </c>
      <c r="AB77" t="s">
        <v>69</v>
      </c>
      <c r="AC77" t="s">
        <v>69</v>
      </c>
      <c r="AD77" t="s">
        <v>63</v>
      </c>
      <c r="AE77" t="s">
        <v>69</v>
      </c>
      <c r="AF77" t="s">
        <v>69</v>
      </c>
      <c r="AG77" t="s">
        <v>84</v>
      </c>
      <c r="AH77" t="s">
        <v>84</v>
      </c>
      <c r="AI77" t="s">
        <v>84</v>
      </c>
      <c r="AJ77" t="s">
        <v>84</v>
      </c>
      <c r="AK77" t="s">
        <v>84</v>
      </c>
      <c r="AL77" t="s">
        <v>84</v>
      </c>
      <c r="AM77" t="s">
        <v>82</v>
      </c>
      <c r="AN77" t="s">
        <v>84</v>
      </c>
      <c r="AO77" t="s">
        <v>84</v>
      </c>
      <c r="AP77" t="s">
        <v>84</v>
      </c>
      <c r="AQ77" t="s">
        <v>84</v>
      </c>
      <c r="AR77" t="s">
        <v>84</v>
      </c>
      <c r="AS77" t="s">
        <v>84</v>
      </c>
      <c r="AT77" t="s">
        <v>84</v>
      </c>
      <c r="AU77" t="s">
        <v>84</v>
      </c>
      <c r="AV77" t="s">
        <v>84</v>
      </c>
      <c r="AW77" t="s">
        <v>68</v>
      </c>
      <c r="AX77" t="s">
        <v>75</v>
      </c>
      <c r="AY77" t="s">
        <v>1735</v>
      </c>
      <c r="AZ77" t="s">
        <v>83</v>
      </c>
      <c r="BA77" t="s">
        <v>83</v>
      </c>
      <c r="BB77" t="s">
        <v>77</v>
      </c>
      <c r="BC77" t="s">
        <v>1736</v>
      </c>
      <c r="BD77" t="s">
        <v>1737</v>
      </c>
      <c r="BE77" t="s">
        <v>1245</v>
      </c>
      <c r="BF77" t="s">
        <v>78</v>
      </c>
      <c r="BG77" t="s">
        <v>1224</v>
      </c>
      <c r="BH77" t="str">
        <f t="shared" si="1"/>
        <v>Responsable QHSSE ; Responsable de laboratoire ; Directeur qualité ; Responsable QHSSE ; Coordinateur QHSSE</v>
      </c>
      <c r="BI77">
        <v>7</v>
      </c>
    </row>
    <row r="78" spans="1:61" ht="15" hidden="1" customHeight="1" x14ac:dyDescent="0.35">
      <c r="A78" t="s">
        <v>277</v>
      </c>
      <c r="B78" t="s">
        <v>905</v>
      </c>
      <c r="C78" t="s">
        <v>335</v>
      </c>
      <c r="D78" t="s">
        <v>1738</v>
      </c>
      <c r="E78" t="s">
        <v>1739</v>
      </c>
      <c r="F78" t="s">
        <v>1740</v>
      </c>
      <c r="G78" t="s">
        <v>1741</v>
      </c>
      <c r="O78" t="s">
        <v>1715</v>
      </c>
      <c r="R78" t="s">
        <v>69</v>
      </c>
      <c r="S78" t="s">
        <v>69</v>
      </c>
      <c r="T78" t="s">
        <v>69</v>
      </c>
      <c r="U78" t="s">
        <v>69</v>
      </c>
      <c r="V78" t="s">
        <v>69</v>
      </c>
      <c r="W78" t="s">
        <v>69</v>
      </c>
      <c r="X78" t="s">
        <v>69</v>
      </c>
      <c r="Y78" t="s">
        <v>69</v>
      </c>
      <c r="Z78" t="s">
        <v>69</v>
      </c>
      <c r="AA78" t="s">
        <v>63</v>
      </c>
      <c r="AB78" t="s">
        <v>69</v>
      </c>
      <c r="AC78" t="s">
        <v>69</v>
      </c>
      <c r="AD78" t="s">
        <v>69</v>
      </c>
      <c r="AE78" t="s">
        <v>69</v>
      </c>
      <c r="AF78" t="s">
        <v>69</v>
      </c>
      <c r="AG78" t="s">
        <v>79</v>
      </c>
      <c r="AH78" t="s">
        <v>79</v>
      </c>
      <c r="AI78" t="s">
        <v>79</v>
      </c>
      <c r="AJ78" t="s">
        <v>79</v>
      </c>
      <c r="AK78" t="s">
        <v>79</v>
      </c>
      <c r="AL78" t="s">
        <v>82</v>
      </c>
      <c r="AM78" t="s">
        <v>79</v>
      </c>
      <c r="AN78" t="s">
        <v>79</v>
      </c>
      <c r="AO78" t="s">
        <v>82</v>
      </c>
      <c r="AP78" t="s">
        <v>82</v>
      </c>
      <c r="AQ78" t="s">
        <v>79</v>
      </c>
      <c r="AR78" t="s">
        <v>79</v>
      </c>
      <c r="AS78" t="s">
        <v>68</v>
      </c>
      <c r="AT78" t="s">
        <v>79</v>
      </c>
      <c r="AU78" t="s">
        <v>79</v>
      </c>
      <c r="AV78" t="s">
        <v>79</v>
      </c>
      <c r="AW78" t="s">
        <v>68</v>
      </c>
      <c r="AX78" t="s">
        <v>75</v>
      </c>
      <c r="AY78" t="s">
        <v>1742</v>
      </c>
      <c r="AZ78" t="s">
        <v>76</v>
      </c>
      <c r="BA78" t="s">
        <v>81</v>
      </c>
      <c r="BB78" t="s">
        <v>72</v>
      </c>
      <c r="BC78" t="s">
        <v>1743</v>
      </c>
      <c r="BE78" t="s">
        <v>1245</v>
      </c>
      <c r="BF78" t="s">
        <v>78</v>
      </c>
      <c r="BG78" t="s">
        <v>1523</v>
      </c>
      <c r="BH78" t="str">
        <f t="shared" si="1"/>
        <v>Animateur(trice) hygiène-sécurité-sûreté-environnement (HSSE) ; Animateur(trice) sécurité ; Animateur(trice) HSSE</v>
      </c>
      <c r="BI78">
        <v>5.5</v>
      </c>
    </row>
    <row r="79" spans="1:61" ht="15" hidden="1" customHeight="1" x14ac:dyDescent="0.35">
      <c r="A79" t="s">
        <v>277</v>
      </c>
      <c r="B79" t="s">
        <v>906</v>
      </c>
      <c r="C79" t="s">
        <v>336</v>
      </c>
      <c r="D79" t="s">
        <v>1744</v>
      </c>
      <c r="E79" t="s">
        <v>1299</v>
      </c>
      <c r="F79" t="s">
        <v>1745</v>
      </c>
      <c r="G79" t="s">
        <v>1746</v>
      </c>
      <c r="O79" t="s">
        <v>1747</v>
      </c>
      <c r="R79" t="s">
        <v>69</v>
      </c>
      <c r="S79" t="s">
        <v>69</v>
      </c>
      <c r="T79" t="s">
        <v>69</v>
      </c>
      <c r="U79" t="s">
        <v>69</v>
      </c>
      <c r="V79" t="s">
        <v>69</v>
      </c>
      <c r="W79" t="s">
        <v>69</v>
      </c>
      <c r="X79" t="s">
        <v>69</v>
      </c>
      <c r="Y79" t="s">
        <v>69</v>
      </c>
      <c r="Z79" t="s">
        <v>69</v>
      </c>
      <c r="AA79" t="s">
        <v>63</v>
      </c>
      <c r="AB79" t="s">
        <v>69</v>
      </c>
      <c r="AC79" t="s">
        <v>69</v>
      </c>
      <c r="AD79" t="s">
        <v>63</v>
      </c>
      <c r="AE79" t="s">
        <v>69</v>
      </c>
      <c r="AF79" t="s">
        <v>69</v>
      </c>
      <c r="AG79" t="s">
        <v>82</v>
      </c>
      <c r="AH79" t="s">
        <v>82</v>
      </c>
      <c r="AI79" t="s">
        <v>82</v>
      </c>
      <c r="AJ79" t="s">
        <v>84</v>
      </c>
      <c r="AK79" t="s">
        <v>84</v>
      </c>
      <c r="AL79" t="s">
        <v>82</v>
      </c>
      <c r="AM79" t="s">
        <v>84</v>
      </c>
      <c r="AN79" t="s">
        <v>84</v>
      </c>
      <c r="AO79" t="s">
        <v>82</v>
      </c>
      <c r="AP79" t="s">
        <v>82</v>
      </c>
      <c r="AQ79" t="s">
        <v>82</v>
      </c>
      <c r="AR79" t="s">
        <v>82</v>
      </c>
      <c r="AS79" t="s">
        <v>82</v>
      </c>
      <c r="AT79" t="s">
        <v>84</v>
      </c>
      <c r="AU79" t="s">
        <v>82</v>
      </c>
      <c r="AV79" t="s">
        <v>82</v>
      </c>
      <c r="AW79" t="s">
        <v>68</v>
      </c>
      <c r="AX79" t="s">
        <v>75</v>
      </c>
      <c r="AY79" t="s">
        <v>1748</v>
      </c>
      <c r="AZ79" t="s">
        <v>81</v>
      </c>
      <c r="BA79" t="s">
        <v>81</v>
      </c>
      <c r="BB79" t="s">
        <v>72</v>
      </c>
      <c r="BC79" t="s">
        <v>1748</v>
      </c>
      <c r="BD79" t="s">
        <v>1749</v>
      </c>
      <c r="BE79" t="s">
        <v>1245</v>
      </c>
      <c r="BF79" t="s">
        <v>78</v>
      </c>
      <c r="BG79" t="s">
        <v>1224</v>
      </c>
      <c r="BH79" t="str">
        <f t="shared" si="1"/>
        <v>Ingénieur process ; Ingénieur lean ; Ingénieur méthodes</v>
      </c>
      <c r="BI79">
        <v>6</v>
      </c>
    </row>
    <row r="80" spans="1:61" ht="15" hidden="1" customHeight="1" x14ac:dyDescent="0.35">
      <c r="A80" t="s">
        <v>1225</v>
      </c>
      <c r="B80" t="s">
        <v>907</v>
      </c>
      <c r="C80" t="s">
        <v>1750</v>
      </c>
      <c r="D80" t="s">
        <v>1751</v>
      </c>
      <c r="E80" t="s">
        <v>1752</v>
      </c>
      <c r="F80" t="s">
        <v>1753</v>
      </c>
      <c r="G80" t="s">
        <v>1754</v>
      </c>
      <c r="H80" t="s">
        <v>1755</v>
      </c>
      <c r="I80" t="s">
        <v>1756</v>
      </c>
      <c r="J80" t="s">
        <v>1757</v>
      </c>
      <c r="K80" t="s">
        <v>1758</v>
      </c>
      <c r="O80" t="s">
        <v>1759</v>
      </c>
      <c r="P80" t="s">
        <v>1760</v>
      </c>
      <c r="R80" t="s">
        <v>69</v>
      </c>
      <c r="S80" t="s">
        <v>69</v>
      </c>
      <c r="T80" t="s">
        <v>69</v>
      </c>
      <c r="U80" t="s">
        <v>63</v>
      </c>
      <c r="V80" t="s">
        <v>69</v>
      </c>
      <c r="W80" t="s">
        <v>69</v>
      </c>
      <c r="X80" t="s">
        <v>69</v>
      </c>
      <c r="Y80" t="s">
        <v>69</v>
      </c>
      <c r="Z80" t="s">
        <v>69</v>
      </c>
      <c r="AA80" t="s">
        <v>63</v>
      </c>
      <c r="AB80" t="s">
        <v>69</v>
      </c>
      <c r="AC80" t="s">
        <v>69</v>
      </c>
      <c r="AD80" t="s">
        <v>69</v>
      </c>
      <c r="AE80" t="s">
        <v>69</v>
      </c>
      <c r="AF80" t="s">
        <v>69</v>
      </c>
      <c r="AG80" t="s">
        <v>74</v>
      </c>
      <c r="AH80" t="s">
        <v>79</v>
      </c>
      <c r="AI80" t="s">
        <v>74</v>
      </c>
      <c r="AJ80" t="s">
        <v>68</v>
      </c>
      <c r="AK80" t="s">
        <v>79</v>
      </c>
      <c r="AL80" t="s">
        <v>74</v>
      </c>
      <c r="AM80" t="s">
        <v>74</v>
      </c>
      <c r="AN80" t="s">
        <v>74</v>
      </c>
      <c r="AO80" t="s">
        <v>79</v>
      </c>
      <c r="AP80" t="s">
        <v>74</v>
      </c>
      <c r="AQ80" t="s">
        <v>79</v>
      </c>
      <c r="AR80" t="s">
        <v>74</v>
      </c>
      <c r="AS80" t="s">
        <v>79</v>
      </c>
      <c r="AT80" t="s">
        <v>79</v>
      </c>
      <c r="AU80" t="s">
        <v>68</v>
      </c>
      <c r="AV80" t="s">
        <v>79</v>
      </c>
      <c r="AW80" t="s">
        <v>68</v>
      </c>
      <c r="AX80" t="s">
        <v>70</v>
      </c>
      <c r="AY80" t="s">
        <v>1598</v>
      </c>
      <c r="AZ80" t="s">
        <v>71</v>
      </c>
      <c r="BA80" t="s">
        <v>76</v>
      </c>
      <c r="BB80" t="s">
        <v>66</v>
      </c>
      <c r="BD80" t="s">
        <v>1761</v>
      </c>
      <c r="BE80" t="s">
        <v>67</v>
      </c>
      <c r="BF80" t="s">
        <v>73</v>
      </c>
      <c r="BG80" t="s">
        <v>1762</v>
      </c>
      <c r="BH80" t="str">
        <f t="shared" si="1"/>
        <v>Vendeur(euse) comptoir ; Vendeur(euse) conseil ; Vendeur(euse) show-room ; Vendeur(euse) salle d’exposition ; Vendeur(euse) magasin ; Vendeur(euse) carreau ; Conseiller(ère) de vente</v>
      </c>
      <c r="BI80">
        <v>4.5</v>
      </c>
    </row>
    <row r="81" spans="1:61" ht="15" hidden="1" customHeight="1" x14ac:dyDescent="0.35">
      <c r="A81" t="s">
        <v>1225</v>
      </c>
      <c r="B81" t="s">
        <v>908</v>
      </c>
      <c r="C81" t="s">
        <v>1763</v>
      </c>
      <c r="D81" t="s">
        <v>1764</v>
      </c>
      <c r="E81" t="s">
        <v>1765</v>
      </c>
      <c r="O81" t="s">
        <v>1766</v>
      </c>
      <c r="R81" t="s">
        <v>69</v>
      </c>
      <c r="S81" t="s">
        <v>69</v>
      </c>
      <c r="T81" t="s">
        <v>69</v>
      </c>
      <c r="U81" t="s">
        <v>69</v>
      </c>
      <c r="V81" t="s">
        <v>69</v>
      </c>
      <c r="W81" t="s">
        <v>69</v>
      </c>
      <c r="X81" t="s">
        <v>69</v>
      </c>
      <c r="Y81" t="s">
        <v>63</v>
      </c>
      <c r="Z81" t="s">
        <v>69</v>
      </c>
      <c r="AA81" t="s">
        <v>69</v>
      </c>
      <c r="AB81" t="s">
        <v>63</v>
      </c>
      <c r="AC81" t="s">
        <v>63</v>
      </c>
      <c r="AD81" t="s">
        <v>63</v>
      </c>
      <c r="AE81" t="s">
        <v>69</v>
      </c>
      <c r="AF81" t="s">
        <v>69</v>
      </c>
      <c r="AG81" t="s">
        <v>82</v>
      </c>
      <c r="AH81" t="s">
        <v>79</v>
      </c>
      <c r="AI81" t="s">
        <v>82</v>
      </c>
      <c r="AJ81" t="s">
        <v>82</v>
      </c>
      <c r="AK81" t="s">
        <v>79</v>
      </c>
      <c r="AL81" t="s">
        <v>79</v>
      </c>
      <c r="AM81" t="s">
        <v>79</v>
      </c>
      <c r="AN81" t="s">
        <v>82</v>
      </c>
      <c r="AO81" t="s">
        <v>82</v>
      </c>
      <c r="AP81" t="s">
        <v>82</v>
      </c>
      <c r="AQ81" t="s">
        <v>82</v>
      </c>
      <c r="AR81" t="s">
        <v>79</v>
      </c>
      <c r="AS81" t="s">
        <v>79</v>
      </c>
      <c r="AT81" t="s">
        <v>82</v>
      </c>
      <c r="AU81" t="s">
        <v>79</v>
      </c>
      <c r="AV81" t="s">
        <v>82</v>
      </c>
      <c r="AW81" t="s">
        <v>68</v>
      </c>
      <c r="AX81" t="s">
        <v>75</v>
      </c>
      <c r="AY81" t="s">
        <v>1767</v>
      </c>
      <c r="AZ81" t="s">
        <v>81</v>
      </c>
      <c r="BA81" t="s">
        <v>83</v>
      </c>
      <c r="BB81" t="s">
        <v>72</v>
      </c>
      <c r="BC81" t="s">
        <v>1767</v>
      </c>
      <c r="BE81" t="s">
        <v>1245</v>
      </c>
      <c r="BF81" t="s">
        <v>78</v>
      </c>
      <c r="BG81" t="s">
        <v>1668</v>
      </c>
      <c r="BH81" t="str">
        <f t="shared" si="1"/>
        <v>Chef de marché</v>
      </c>
      <c r="BI81">
        <v>6.5</v>
      </c>
    </row>
    <row r="82" spans="1:61" ht="15" hidden="1" customHeight="1" x14ac:dyDescent="0.35">
      <c r="A82" t="s">
        <v>1225</v>
      </c>
      <c r="B82" t="s">
        <v>909</v>
      </c>
      <c r="C82" t="s">
        <v>1768</v>
      </c>
      <c r="D82" t="s">
        <v>1769</v>
      </c>
      <c r="E82" t="s">
        <v>1770</v>
      </c>
      <c r="F82" t="s">
        <v>1520</v>
      </c>
      <c r="G82" t="s">
        <v>1771</v>
      </c>
      <c r="O82" t="s">
        <v>1242</v>
      </c>
      <c r="R82" t="s">
        <v>69</v>
      </c>
      <c r="S82" t="s">
        <v>63</v>
      </c>
      <c r="T82" t="s">
        <v>63</v>
      </c>
      <c r="U82" t="s">
        <v>69</v>
      </c>
      <c r="V82" t="s">
        <v>69</v>
      </c>
      <c r="W82" t="s">
        <v>69</v>
      </c>
      <c r="X82" t="s">
        <v>63</v>
      </c>
      <c r="Y82" t="s">
        <v>63</v>
      </c>
      <c r="Z82" t="s">
        <v>69</v>
      </c>
      <c r="AA82" t="s">
        <v>63</v>
      </c>
      <c r="AB82" t="s">
        <v>69</v>
      </c>
      <c r="AC82" t="s">
        <v>69</v>
      </c>
      <c r="AD82" t="s">
        <v>63</v>
      </c>
      <c r="AE82" t="s">
        <v>69</v>
      </c>
      <c r="AF82" t="s">
        <v>63</v>
      </c>
      <c r="AG82" t="s">
        <v>82</v>
      </c>
      <c r="AH82" t="s">
        <v>82</v>
      </c>
      <c r="AI82" t="s">
        <v>82</v>
      </c>
      <c r="AJ82" t="s">
        <v>68</v>
      </c>
      <c r="AK82" t="s">
        <v>68</v>
      </c>
      <c r="AL82" t="s">
        <v>68</v>
      </c>
      <c r="AM82" t="s">
        <v>68</v>
      </c>
      <c r="AN82" t="s">
        <v>79</v>
      </c>
      <c r="AO82" t="s">
        <v>82</v>
      </c>
      <c r="AP82" t="s">
        <v>79</v>
      </c>
      <c r="AQ82" t="s">
        <v>82</v>
      </c>
      <c r="AR82" t="s">
        <v>79</v>
      </c>
      <c r="AS82" t="s">
        <v>68</v>
      </c>
      <c r="AT82" t="s">
        <v>82</v>
      </c>
      <c r="AU82" t="s">
        <v>74</v>
      </c>
      <c r="AV82" t="s">
        <v>68</v>
      </c>
      <c r="AW82" t="s">
        <v>68</v>
      </c>
      <c r="AX82" t="s">
        <v>75</v>
      </c>
      <c r="AY82" t="s">
        <v>1772</v>
      </c>
      <c r="AZ82" t="s">
        <v>71</v>
      </c>
      <c r="BA82" t="s">
        <v>76</v>
      </c>
      <c r="BB82" t="s">
        <v>72</v>
      </c>
      <c r="BC82" t="s">
        <v>1773</v>
      </c>
      <c r="BE82" t="s">
        <v>67</v>
      </c>
      <c r="BF82" t="s">
        <v>78</v>
      </c>
      <c r="BG82" t="s">
        <v>1623</v>
      </c>
      <c r="BH82" t="str">
        <f t="shared" si="1"/>
        <v>Responsable gestion des stocks ; Responsable des stocks ; Responsable gestion des stocks sur carreau</v>
      </c>
      <c r="BI82">
        <v>4.5</v>
      </c>
    </row>
    <row r="83" spans="1:61" ht="15" hidden="1" customHeight="1" x14ac:dyDescent="0.35">
      <c r="A83" t="s">
        <v>1225</v>
      </c>
      <c r="B83" t="s">
        <v>910</v>
      </c>
      <c r="C83" t="s">
        <v>1774</v>
      </c>
      <c r="D83" t="s">
        <v>1775</v>
      </c>
      <c r="E83" t="s">
        <v>1776</v>
      </c>
      <c r="F83" t="s">
        <v>1777</v>
      </c>
      <c r="G83" t="s">
        <v>1778</v>
      </c>
      <c r="O83" t="s">
        <v>1242</v>
      </c>
      <c r="R83" t="s">
        <v>69</v>
      </c>
      <c r="S83" t="s">
        <v>69</v>
      </c>
      <c r="T83" t="s">
        <v>69</v>
      </c>
      <c r="U83" t="s">
        <v>69</v>
      </c>
      <c r="V83" t="s">
        <v>69</v>
      </c>
      <c r="W83" t="s">
        <v>69</v>
      </c>
      <c r="X83" t="s">
        <v>69</v>
      </c>
      <c r="Y83" t="s">
        <v>63</v>
      </c>
      <c r="Z83" t="s">
        <v>69</v>
      </c>
      <c r="AA83" t="s">
        <v>69</v>
      </c>
      <c r="AB83" t="s">
        <v>69</v>
      </c>
      <c r="AC83" t="s">
        <v>69</v>
      </c>
      <c r="AD83" t="s">
        <v>63</v>
      </c>
      <c r="AE83" t="s">
        <v>69</v>
      </c>
      <c r="AF83" t="s">
        <v>69</v>
      </c>
      <c r="AG83" t="s">
        <v>79</v>
      </c>
      <c r="AH83" t="s">
        <v>79</v>
      </c>
      <c r="AI83" t="s">
        <v>79</v>
      </c>
      <c r="AJ83" t="s">
        <v>74</v>
      </c>
      <c r="AK83" t="s">
        <v>79</v>
      </c>
      <c r="AL83" t="s">
        <v>79</v>
      </c>
      <c r="AM83" t="s">
        <v>79</v>
      </c>
      <c r="AN83" t="s">
        <v>79</v>
      </c>
      <c r="AO83" t="s">
        <v>79</v>
      </c>
      <c r="AP83" t="s">
        <v>79</v>
      </c>
      <c r="AQ83" t="s">
        <v>79</v>
      </c>
      <c r="AR83" t="s">
        <v>74</v>
      </c>
      <c r="AS83" t="s">
        <v>79</v>
      </c>
      <c r="AT83" t="s">
        <v>79</v>
      </c>
      <c r="AU83" t="s">
        <v>74</v>
      </c>
      <c r="AV83" t="s">
        <v>79</v>
      </c>
      <c r="AW83" t="s">
        <v>68</v>
      </c>
      <c r="AX83" t="s">
        <v>75</v>
      </c>
      <c r="AY83" t="s">
        <v>1779</v>
      </c>
      <c r="AZ83" t="s">
        <v>76</v>
      </c>
      <c r="BA83" t="s">
        <v>81</v>
      </c>
      <c r="BB83" t="s">
        <v>72</v>
      </c>
      <c r="BC83" t="s">
        <v>1779</v>
      </c>
      <c r="BE83" t="s">
        <v>67</v>
      </c>
      <c r="BF83" t="s">
        <v>78</v>
      </c>
      <c r="BG83" t="s">
        <v>1623</v>
      </c>
      <c r="BH83" t="str">
        <f t="shared" si="1"/>
        <v>Acheteur approvisionneur ; approvisionneur ; coordinateur achats et technique</v>
      </c>
      <c r="BI83">
        <v>5.5</v>
      </c>
    </row>
    <row r="84" spans="1:61" ht="15" hidden="1" customHeight="1" x14ac:dyDescent="0.35">
      <c r="A84" t="s">
        <v>1225</v>
      </c>
      <c r="B84" t="s">
        <v>911</v>
      </c>
      <c r="C84" t="s">
        <v>1780</v>
      </c>
      <c r="D84" t="s">
        <v>1699</v>
      </c>
      <c r="E84" t="s">
        <v>1227</v>
      </c>
      <c r="F84" t="s">
        <v>1781</v>
      </c>
      <c r="G84" t="s">
        <v>1782</v>
      </c>
      <c r="O84" t="s">
        <v>1242</v>
      </c>
      <c r="R84" t="s">
        <v>69</v>
      </c>
      <c r="S84" t="s">
        <v>69</v>
      </c>
      <c r="T84" t="s">
        <v>69</v>
      </c>
      <c r="U84" t="s">
        <v>63</v>
      </c>
      <c r="V84" t="s">
        <v>69</v>
      </c>
      <c r="W84" t="s">
        <v>69</v>
      </c>
      <c r="X84" t="s">
        <v>69</v>
      </c>
      <c r="Y84" t="s">
        <v>63</v>
      </c>
      <c r="Z84" t="s">
        <v>69</v>
      </c>
      <c r="AA84" t="s">
        <v>69</v>
      </c>
      <c r="AB84" t="s">
        <v>69</v>
      </c>
      <c r="AC84" t="s">
        <v>69</v>
      </c>
      <c r="AD84" t="s">
        <v>69</v>
      </c>
      <c r="AE84" t="s">
        <v>69</v>
      </c>
      <c r="AF84" t="s">
        <v>63</v>
      </c>
      <c r="AG84" t="s">
        <v>82</v>
      </c>
      <c r="AH84" t="s">
        <v>79</v>
      </c>
      <c r="AI84" t="s">
        <v>79</v>
      </c>
      <c r="AJ84" t="s">
        <v>74</v>
      </c>
      <c r="AK84" t="s">
        <v>79</v>
      </c>
      <c r="AL84" t="s">
        <v>68</v>
      </c>
      <c r="AM84" t="s">
        <v>68</v>
      </c>
      <c r="AN84" t="s">
        <v>79</v>
      </c>
      <c r="AO84" t="s">
        <v>79</v>
      </c>
      <c r="AP84" t="s">
        <v>79</v>
      </c>
      <c r="AQ84" t="s">
        <v>79</v>
      </c>
      <c r="AR84" t="s">
        <v>74</v>
      </c>
      <c r="AS84" t="s">
        <v>68</v>
      </c>
      <c r="AT84" t="s">
        <v>79</v>
      </c>
      <c r="AU84" t="s">
        <v>68</v>
      </c>
      <c r="AV84" t="s">
        <v>79</v>
      </c>
      <c r="AW84" t="s">
        <v>74</v>
      </c>
      <c r="AX84" t="s">
        <v>75</v>
      </c>
      <c r="AY84" t="s">
        <v>1783</v>
      </c>
      <c r="AZ84" t="s">
        <v>65</v>
      </c>
      <c r="BA84" t="s">
        <v>76</v>
      </c>
      <c r="BB84" t="s">
        <v>72</v>
      </c>
      <c r="BC84" t="s">
        <v>1784</v>
      </c>
      <c r="BE84" t="s">
        <v>67</v>
      </c>
      <c r="BF84" t="s">
        <v>67</v>
      </c>
      <c r="BG84" t="s">
        <v>1623</v>
      </c>
      <c r="BH84" t="str">
        <f t="shared" si="1"/>
        <v>Réceptionnaire ; réceptionnaire-agréeur sur le carreau ; chargé de qualité produit</v>
      </c>
      <c r="BI84">
        <v>4</v>
      </c>
    </row>
    <row r="85" spans="1:61" ht="15" hidden="1" customHeight="1" x14ac:dyDescent="0.35">
      <c r="A85" t="s">
        <v>1225</v>
      </c>
      <c r="B85" t="s">
        <v>912</v>
      </c>
      <c r="C85" t="s">
        <v>1785</v>
      </c>
      <c r="D85" t="s">
        <v>1786</v>
      </c>
      <c r="E85" t="s">
        <v>1787</v>
      </c>
      <c r="F85" t="s">
        <v>1788</v>
      </c>
      <c r="O85" t="s">
        <v>1759</v>
      </c>
      <c r="P85" t="s">
        <v>1330</v>
      </c>
      <c r="R85" t="s">
        <v>69</v>
      </c>
      <c r="S85" t="s">
        <v>63</v>
      </c>
      <c r="T85" t="s">
        <v>69</v>
      </c>
      <c r="U85" t="s">
        <v>63</v>
      </c>
      <c r="V85" t="s">
        <v>69</v>
      </c>
      <c r="W85" t="s">
        <v>69</v>
      </c>
      <c r="X85" t="s">
        <v>63</v>
      </c>
      <c r="Y85" t="s">
        <v>63</v>
      </c>
      <c r="Z85" t="s">
        <v>69</v>
      </c>
      <c r="AA85" t="s">
        <v>63</v>
      </c>
      <c r="AB85" t="s">
        <v>69</v>
      </c>
      <c r="AC85" t="s">
        <v>63</v>
      </c>
      <c r="AD85" t="s">
        <v>69</v>
      </c>
      <c r="AE85" t="s">
        <v>69</v>
      </c>
      <c r="AF85" t="s">
        <v>69</v>
      </c>
      <c r="AG85" t="s">
        <v>82</v>
      </c>
      <c r="AH85" t="s">
        <v>79</v>
      </c>
      <c r="AI85" t="s">
        <v>79</v>
      </c>
      <c r="AJ85" t="s">
        <v>74</v>
      </c>
      <c r="AK85" t="s">
        <v>68</v>
      </c>
      <c r="AL85" t="s">
        <v>79</v>
      </c>
      <c r="AM85" t="s">
        <v>68</v>
      </c>
      <c r="AN85" t="s">
        <v>82</v>
      </c>
      <c r="AO85" t="s">
        <v>79</v>
      </c>
      <c r="AP85" t="s">
        <v>74</v>
      </c>
      <c r="AQ85" t="s">
        <v>79</v>
      </c>
      <c r="AR85" t="s">
        <v>68</v>
      </c>
      <c r="AS85" t="s">
        <v>79</v>
      </c>
      <c r="AT85" t="s">
        <v>79</v>
      </c>
      <c r="AU85" t="s">
        <v>79</v>
      </c>
      <c r="AV85" t="s">
        <v>79</v>
      </c>
      <c r="AW85" t="s">
        <v>68</v>
      </c>
      <c r="AX85" t="s">
        <v>70</v>
      </c>
      <c r="AY85" t="s">
        <v>1789</v>
      </c>
      <c r="AZ85" t="s">
        <v>76</v>
      </c>
      <c r="BA85" t="s">
        <v>81</v>
      </c>
      <c r="BB85" t="s">
        <v>66</v>
      </c>
      <c r="BD85" t="s">
        <v>1790</v>
      </c>
      <c r="BE85" t="s">
        <v>1245</v>
      </c>
      <c r="BF85" t="s">
        <v>78</v>
      </c>
      <c r="BG85" t="s">
        <v>1668</v>
      </c>
      <c r="BH85" t="str">
        <f t="shared" si="1"/>
        <v>Acheteur/euse vendeur/euse sur carreau (fruits et légumes) ; Responsable produits (produits laitiers</v>
      </c>
      <c r="BI85">
        <v>5.5</v>
      </c>
    </row>
    <row r="86" spans="1:61" ht="15" hidden="1" customHeight="1" x14ac:dyDescent="0.35">
      <c r="A86" t="s">
        <v>1225</v>
      </c>
      <c r="B86" t="s">
        <v>913</v>
      </c>
      <c r="C86" t="s">
        <v>1791</v>
      </c>
      <c r="D86" t="s">
        <v>1792</v>
      </c>
      <c r="E86" t="s">
        <v>1793</v>
      </c>
      <c r="F86" t="s">
        <v>1794</v>
      </c>
      <c r="G86" t="s">
        <v>1795</v>
      </c>
      <c r="O86" t="s">
        <v>1796</v>
      </c>
      <c r="R86" t="s">
        <v>69</v>
      </c>
      <c r="S86" t="s">
        <v>69</v>
      </c>
      <c r="T86" t="s">
        <v>69</v>
      </c>
      <c r="U86" t="s">
        <v>69</v>
      </c>
      <c r="V86" t="s">
        <v>69</v>
      </c>
      <c r="W86" t="s">
        <v>69</v>
      </c>
      <c r="X86" t="s">
        <v>69</v>
      </c>
      <c r="Y86" t="s">
        <v>63</v>
      </c>
      <c r="Z86" t="s">
        <v>69</v>
      </c>
      <c r="AA86" t="s">
        <v>63</v>
      </c>
      <c r="AB86" t="s">
        <v>69</v>
      </c>
      <c r="AC86" t="s">
        <v>63</v>
      </c>
      <c r="AD86" t="s">
        <v>63</v>
      </c>
      <c r="AE86" t="s">
        <v>69</v>
      </c>
      <c r="AF86" t="s">
        <v>69</v>
      </c>
      <c r="AG86" t="s">
        <v>84</v>
      </c>
      <c r="AH86" t="s">
        <v>82</v>
      </c>
      <c r="AI86" t="s">
        <v>82</v>
      </c>
      <c r="AJ86" t="s">
        <v>82</v>
      </c>
      <c r="AK86" t="s">
        <v>82</v>
      </c>
      <c r="AL86" t="s">
        <v>82</v>
      </c>
      <c r="AM86" t="s">
        <v>84</v>
      </c>
      <c r="AN86" t="s">
        <v>82</v>
      </c>
      <c r="AO86" t="s">
        <v>84</v>
      </c>
      <c r="AP86" t="s">
        <v>84</v>
      </c>
      <c r="AQ86" t="s">
        <v>84</v>
      </c>
      <c r="AR86" t="s">
        <v>82</v>
      </c>
      <c r="AS86" t="s">
        <v>82</v>
      </c>
      <c r="AT86" t="s">
        <v>84</v>
      </c>
      <c r="AU86" t="s">
        <v>82</v>
      </c>
      <c r="AV86" t="s">
        <v>84</v>
      </c>
      <c r="AW86" t="s">
        <v>68</v>
      </c>
      <c r="AX86" t="s">
        <v>75</v>
      </c>
      <c r="AY86" t="s">
        <v>1797</v>
      </c>
      <c r="AZ86" t="s">
        <v>81</v>
      </c>
      <c r="BA86" t="s">
        <v>83</v>
      </c>
      <c r="BB86" t="s">
        <v>77</v>
      </c>
      <c r="BC86" t="s">
        <v>1797</v>
      </c>
      <c r="BE86" t="s">
        <v>1245</v>
      </c>
      <c r="BF86" t="s">
        <v>78</v>
      </c>
      <c r="BG86" t="s">
        <v>1668</v>
      </c>
      <c r="BH86" t="str">
        <f t="shared" si="1"/>
        <v>Directeur achats et supply ; Directeur achats ; Responsable achats</v>
      </c>
      <c r="BI86">
        <v>6.5</v>
      </c>
    </row>
    <row r="87" spans="1:61" ht="15" hidden="1" customHeight="1" x14ac:dyDescent="0.35">
      <c r="A87" t="s">
        <v>1225</v>
      </c>
      <c r="B87" t="s">
        <v>914</v>
      </c>
      <c r="C87" t="s">
        <v>445</v>
      </c>
      <c r="D87" t="s">
        <v>1798</v>
      </c>
      <c r="E87" t="s">
        <v>1799</v>
      </c>
      <c r="O87" t="s">
        <v>1659</v>
      </c>
      <c r="P87" t="s">
        <v>1796</v>
      </c>
      <c r="R87" t="s">
        <v>69</v>
      </c>
      <c r="S87" t="s">
        <v>69</v>
      </c>
      <c r="T87" t="s">
        <v>69</v>
      </c>
      <c r="U87" t="s">
        <v>69</v>
      </c>
      <c r="V87" t="s">
        <v>69</v>
      </c>
      <c r="W87" t="s">
        <v>69</v>
      </c>
      <c r="X87" t="s">
        <v>63</v>
      </c>
      <c r="Y87" t="s">
        <v>69</v>
      </c>
      <c r="Z87" t="s">
        <v>63</v>
      </c>
      <c r="AA87" t="s">
        <v>69</v>
      </c>
      <c r="AB87" t="s">
        <v>69</v>
      </c>
      <c r="AC87" t="s">
        <v>69</v>
      </c>
      <c r="AD87" t="s">
        <v>69</v>
      </c>
      <c r="AE87" t="s">
        <v>69</v>
      </c>
      <c r="AF87" t="s">
        <v>69</v>
      </c>
      <c r="AG87" t="s">
        <v>82</v>
      </c>
      <c r="AH87" t="s">
        <v>82</v>
      </c>
      <c r="AI87" t="s">
        <v>82</v>
      </c>
      <c r="AJ87" t="s">
        <v>82</v>
      </c>
      <c r="AK87" t="s">
        <v>82</v>
      </c>
      <c r="AL87" t="s">
        <v>82</v>
      </c>
      <c r="AM87" t="s">
        <v>79</v>
      </c>
      <c r="AN87" t="s">
        <v>82</v>
      </c>
      <c r="AO87" t="s">
        <v>82</v>
      </c>
      <c r="AP87" t="s">
        <v>82</v>
      </c>
      <c r="AQ87" t="s">
        <v>82</v>
      </c>
      <c r="AR87" t="s">
        <v>79</v>
      </c>
      <c r="AS87" t="s">
        <v>82</v>
      </c>
      <c r="AT87" t="s">
        <v>82</v>
      </c>
      <c r="AU87" t="s">
        <v>79</v>
      </c>
      <c r="AV87" t="s">
        <v>79</v>
      </c>
      <c r="AW87" t="s">
        <v>68</v>
      </c>
      <c r="AX87" t="s">
        <v>75</v>
      </c>
      <c r="AY87" t="s">
        <v>1800</v>
      </c>
      <c r="AZ87" t="s">
        <v>81</v>
      </c>
      <c r="BA87" t="s">
        <v>83</v>
      </c>
      <c r="BB87" t="s">
        <v>77</v>
      </c>
      <c r="BC87" t="s">
        <v>1800</v>
      </c>
      <c r="BE87" t="s">
        <v>1245</v>
      </c>
      <c r="BF87" t="s">
        <v>78</v>
      </c>
      <c r="BG87" t="s">
        <v>1668</v>
      </c>
      <c r="BH87" t="str">
        <f t="shared" si="1"/>
        <v>Responsable prévisions et approvisionnement</v>
      </c>
      <c r="BI87">
        <v>6.5</v>
      </c>
    </row>
    <row r="88" spans="1:61" ht="15" hidden="1" customHeight="1" x14ac:dyDescent="0.35">
      <c r="A88" t="s">
        <v>1225</v>
      </c>
      <c r="B88" t="s">
        <v>915</v>
      </c>
      <c r="C88" t="s">
        <v>228</v>
      </c>
      <c r="D88" t="s">
        <v>1801</v>
      </c>
      <c r="E88" t="s">
        <v>1802</v>
      </c>
      <c r="F88" t="s">
        <v>232</v>
      </c>
      <c r="G88" t="s">
        <v>1803</v>
      </c>
      <c r="H88" t="s">
        <v>1804</v>
      </c>
      <c r="O88" t="s">
        <v>1471</v>
      </c>
      <c r="R88" t="s">
        <v>69</v>
      </c>
      <c r="S88" t="s">
        <v>69</v>
      </c>
      <c r="T88" t="s">
        <v>69</v>
      </c>
      <c r="U88" t="s">
        <v>69</v>
      </c>
      <c r="V88" t="s">
        <v>69</v>
      </c>
      <c r="W88" t="s">
        <v>69</v>
      </c>
      <c r="X88" t="s">
        <v>69</v>
      </c>
      <c r="Y88" t="s">
        <v>69</v>
      </c>
      <c r="Z88" t="s">
        <v>69</v>
      </c>
      <c r="AA88" t="s">
        <v>63</v>
      </c>
      <c r="AB88" t="s">
        <v>69</v>
      </c>
      <c r="AC88" t="s">
        <v>69</v>
      </c>
      <c r="AD88" t="s">
        <v>63</v>
      </c>
      <c r="AE88" t="s">
        <v>69</v>
      </c>
      <c r="AF88" t="s">
        <v>69</v>
      </c>
      <c r="AG88" t="s">
        <v>82</v>
      </c>
      <c r="AH88" t="s">
        <v>79</v>
      </c>
      <c r="AI88" t="s">
        <v>79</v>
      </c>
      <c r="AJ88" t="s">
        <v>82</v>
      </c>
      <c r="AK88" t="s">
        <v>82</v>
      </c>
      <c r="AL88" t="s">
        <v>68</v>
      </c>
      <c r="AM88" t="s">
        <v>79</v>
      </c>
      <c r="AN88" t="s">
        <v>82</v>
      </c>
      <c r="AO88" t="s">
        <v>79</v>
      </c>
      <c r="AP88" t="s">
        <v>82</v>
      </c>
      <c r="AQ88" t="s">
        <v>82</v>
      </c>
      <c r="AR88" t="s">
        <v>82</v>
      </c>
      <c r="AS88" t="s">
        <v>84</v>
      </c>
      <c r="AT88" t="s">
        <v>82</v>
      </c>
      <c r="AU88" t="s">
        <v>82</v>
      </c>
      <c r="AV88" t="s">
        <v>79</v>
      </c>
      <c r="AW88" t="s">
        <v>68</v>
      </c>
      <c r="AX88" t="s">
        <v>70</v>
      </c>
      <c r="AY88" t="s">
        <v>1805</v>
      </c>
      <c r="AZ88" t="s">
        <v>76</v>
      </c>
      <c r="BA88" t="s">
        <v>83</v>
      </c>
      <c r="BB88" t="s">
        <v>72</v>
      </c>
      <c r="BC88" t="s">
        <v>1473</v>
      </c>
      <c r="BE88" t="s">
        <v>1245</v>
      </c>
      <c r="BF88" t="s">
        <v>78</v>
      </c>
      <c r="BG88" t="s">
        <v>1806</v>
      </c>
      <c r="BH88" t="str">
        <f t="shared" si="1"/>
        <v>Chargé(e) de promotion ; Chargé(e) de marketing ; Chargé(e) d’édition ; Infographiste</v>
      </c>
      <c r="BI88">
        <v>6</v>
      </c>
    </row>
    <row r="89" spans="1:61" ht="15" hidden="1" customHeight="1" x14ac:dyDescent="0.35">
      <c r="A89" t="s">
        <v>1225</v>
      </c>
      <c r="B89" t="s">
        <v>916</v>
      </c>
      <c r="C89" t="s">
        <v>1807</v>
      </c>
      <c r="D89" t="s">
        <v>1808</v>
      </c>
      <c r="E89" t="s">
        <v>1809</v>
      </c>
      <c r="F89" t="s">
        <v>1810</v>
      </c>
      <c r="G89" t="s">
        <v>1811</v>
      </c>
      <c r="O89" t="s">
        <v>1812</v>
      </c>
      <c r="R89" t="s">
        <v>69</v>
      </c>
      <c r="S89" t="s">
        <v>69</v>
      </c>
      <c r="T89" t="s">
        <v>69</v>
      </c>
      <c r="U89" t="s">
        <v>69</v>
      </c>
      <c r="V89" t="s">
        <v>69</v>
      </c>
      <c r="W89" t="s">
        <v>69</v>
      </c>
      <c r="X89" t="s">
        <v>69</v>
      </c>
      <c r="Y89" t="s">
        <v>63</v>
      </c>
      <c r="Z89" t="s">
        <v>69</v>
      </c>
      <c r="AA89" t="s">
        <v>63</v>
      </c>
      <c r="AB89" t="s">
        <v>69</v>
      </c>
      <c r="AC89" t="s">
        <v>63</v>
      </c>
      <c r="AD89" t="s">
        <v>63</v>
      </c>
      <c r="AE89" t="s">
        <v>69</v>
      </c>
      <c r="AF89" t="s">
        <v>69</v>
      </c>
      <c r="AG89" t="s">
        <v>84</v>
      </c>
      <c r="AH89" t="s">
        <v>84</v>
      </c>
      <c r="AI89" t="s">
        <v>84</v>
      </c>
      <c r="AJ89" t="s">
        <v>84</v>
      </c>
      <c r="AK89" t="s">
        <v>84</v>
      </c>
      <c r="AL89" t="s">
        <v>84</v>
      </c>
      <c r="AM89" t="s">
        <v>84</v>
      </c>
      <c r="AN89" t="s">
        <v>84</v>
      </c>
      <c r="AO89" t="s">
        <v>84</v>
      </c>
      <c r="AP89" t="s">
        <v>84</v>
      </c>
      <c r="AQ89" t="s">
        <v>84</v>
      </c>
      <c r="AR89" t="s">
        <v>84</v>
      </c>
      <c r="AS89" t="s">
        <v>84</v>
      </c>
      <c r="AT89" t="s">
        <v>84</v>
      </c>
      <c r="AU89" t="s">
        <v>84</v>
      </c>
      <c r="AV89" t="s">
        <v>84</v>
      </c>
      <c r="AW89" t="s">
        <v>68</v>
      </c>
      <c r="AX89" t="s">
        <v>75</v>
      </c>
      <c r="AY89" t="s">
        <v>1813</v>
      </c>
      <c r="AZ89" t="s">
        <v>83</v>
      </c>
      <c r="BA89" t="s">
        <v>83</v>
      </c>
      <c r="BB89" t="s">
        <v>77</v>
      </c>
      <c r="BC89" t="s">
        <v>1814</v>
      </c>
      <c r="BD89" t="s">
        <v>1815</v>
      </c>
      <c r="BE89" t="s">
        <v>1245</v>
      </c>
      <c r="BF89" t="s">
        <v>78</v>
      </c>
      <c r="BG89" t="s">
        <v>1364</v>
      </c>
      <c r="BH89" t="str">
        <f t="shared" si="1"/>
        <v>Directeur(trice) du personnel ; Responsable du personnel ; Responsable des relations sociales</v>
      </c>
      <c r="BI89">
        <v>7</v>
      </c>
    </row>
    <row r="90" spans="1:61" ht="15" hidden="1" customHeight="1" x14ac:dyDescent="0.35">
      <c r="A90" t="s">
        <v>1225</v>
      </c>
      <c r="B90" t="s">
        <v>917</v>
      </c>
      <c r="C90" t="s">
        <v>1816</v>
      </c>
      <c r="D90" t="s">
        <v>1817</v>
      </c>
      <c r="E90" t="s">
        <v>1818</v>
      </c>
      <c r="F90" t="s">
        <v>1819</v>
      </c>
      <c r="O90" t="s">
        <v>1422</v>
      </c>
      <c r="R90" t="s">
        <v>69</v>
      </c>
      <c r="S90" t="s">
        <v>69</v>
      </c>
      <c r="T90" t="s">
        <v>69</v>
      </c>
      <c r="U90" t="s">
        <v>69</v>
      </c>
      <c r="V90" t="s">
        <v>69</v>
      </c>
      <c r="W90" t="s">
        <v>69</v>
      </c>
      <c r="X90" t="s">
        <v>69</v>
      </c>
      <c r="Y90" t="s">
        <v>69</v>
      </c>
      <c r="Z90" t="s">
        <v>69</v>
      </c>
      <c r="AA90" t="s">
        <v>63</v>
      </c>
      <c r="AB90" t="s">
        <v>69</v>
      </c>
      <c r="AC90" t="s">
        <v>63</v>
      </c>
      <c r="AD90" t="s">
        <v>69</v>
      </c>
      <c r="AE90" t="s">
        <v>63</v>
      </c>
      <c r="AF90" t="s">
        <v>63</v>
      </c>
      <c r="AG90" t="s">
        <v>79</v>
      </c>
      <c r="AH90" t="s">
        <v>79</v>
      </c>
      <c r="AI90" t="s">
        <v>79</v>
      </c>
      <c r="AJ90" t="s">
        <v>74</v>
      </c>
      <c r="AK90" t="s">
        <v>79</v>
      </c>
      <c r="AL90" t="s">
        <v>74</v>
      </c>
      <c r="AM90" t="s">
        <v>74</v>
      </c>
      <c r="AN90" t="s">
        <v>79</v>
      </c>
      <c r="AO90" t="s">
        <v>79</v>
      </c>
      <c r="AP90" t="s">
        <v>79</v>
      </c>
      <c r="AQ90" t="s">
        <v>79</v>
      </c>
      <c r="AR90" t="s">
        <v>74</v>
      </c>
      <c r="AS90" t="s">
        <v>79</v>
      </c>
      <c r="AT90" t="s">
        <v>74</v>
      </c>
      <c r="AU90" t="s">
        <v>79</v>
      </c>
      <c r="AV90" t="s">
        <v>79</v>
      </c>
      <c r="AW90" t="s">
        <v>68</v>
      </c>
      <c r="AX90" t="s">
        <v>75</v>
      </c>
      <c r="AY90" t="s">
        <v>1820</v>
      </c>
      <c r="AZ90" t="s">
        <v>71</v>
      </c>
      <c r="BA90" t="s">
        <v>81</v>
      </c>
      <c r="BB90" t="s">
        <v>72</v>
      </c>
      <c r="BC90" t="s">
        <v>1821</v>
      </c>
      <c r="BE90" t="s">
        <v>67</v>
      </c>
      <c r="BF90" t="s">
        <v>67</v>
      </c>
      <c r="BG90" t="s">
        <v>1523</v>
      </c>
      <c r="BH90" t="str">
        <f t="shared" si="1"/>
        <v>Technicien/ienne installation / maintenance ; ngénieur(e) de maintenance</v>
      </c>
      <c r="BI90">
        <v>5</v>
      </c>
    </row>
    <row r="91" spans="1:61" ht="15" hidden="1" customHeight="1" x14ac:dyDescent="0.35">
      <c r="A91" t="s">
        <v>1225</v>
      </c>
      <c r="B91" t="s">
        <v>918</v>
      </c>
      <c r="C91" t="s">
        <v>1822</v>
      </c>
      <c r="D91" t="s">
        <v>1823</v>
      </c>
      <c r="E91" t="s">
        <v>1824</v>
      </c>
      <c r="F91" t="s">
        <v>1825</v>
      </c>
      <c r="G91" t="s">
        <v>1826</v>
      </c>
      <c r="H91" t="s">
        <v>366</v>
      </c>
      <c r="I91" t="s">
        <v>1827</v>
      </c>
      <c r="O91" t="s">
        <v>1602</v>
      </c>
      <c r="R91" t="s">
        <v>69</v>
      </c>
      <c r="S91" t="s">
        <v>69</v>
      </c>
      <c r="T91" t="s">
        <v>69</v>
      </c>
      <c r="U91" t="s">
        <v>69</v>
      </c>
      <c r="V91" t="s">
        <v>69</v>
      </c>
      <c r="W91" t="s">
        <v>69</v>
      </c>
      <c r="X91" t="s">
        <v>69</v>
      </c>
      <c r="Y91" t="s">
        <v>69</v>
      </c>
      <c r="Z91" t="s">
        <v>69</v>
      </c>
      <c r="AA91" t="s">
        <v>63</v>
      </c>
      <c r="AB91" t="s">
        <v>69</v>
      </c>
      <c r="AC91" t="s">
        <v>63</v>
      </c>
      <c r="AD91" t="s">
        <v>63</v>
      </c>
      <c r="AE91" t="s">
        <v>69</v>
      </c>
      <c r="AF91" t="s">
        <v>69</v>
      </c>
      <c r="AG91" t="s">
        <v>84</v>
      </c>
      <c r="AH91" t="s">
        <v>84</v>
      </c>
      <c r="AI91" t="s">
        <v>84</v>
      </c>
      <c r="AJ91" t="s">
        <v>84</v>
      </c>
      <c r="AK91" t="s">
        <v>82</v>
      </c>
      <c r="AL91" t="s">
        <v>84</v>
      </c>
      <c r="AM91" t="s">
        <v>84</v>
      </c>
      <c r="AN91" t="s">
        <v>84</v>
      </c>
      <c r="AO91" t="s">
        <v>84</v>
      </c>
      <c r="AP91" t="s">
        <v>84</v>
      </c>
      <c r="AQ91" t="s">
        <v>84</v>
      </c>
      <c r="AR91" t="s">
        <v>84</v>
      </c>
      <c r="AS91" t="s">
        <v>84</v>
      </c>
      <c r="AT91" t="s">
        <v>84</v>
      </c>
      <c r="AU91" t="s">
        <v>84</v>
      </c>
      <c r="AV91" t="s">
        <v>84</v>
      </c>
      <c r="AW91" t="s">
        <v>68</v>
      </c>
      <c r="AX91" t="s">
        <v>75</v>
      </c>
      <c r="AY91" t="s">
        <v>1828</v>
      </c>
      <c r="AZ91" t="s">
        <v>83</v>
      </c>
      <c r="BA91" t="s">
        <v>83</v>
      </c>
      <c r="BB91" t="s">
        <v>77</v>
      </c>
      <c r="BC91" t="s">
        <v>1829</v>
      </c>
      <c r="BE91" t="s">
        <v>1245</v>
      </c>
      <c r="BF91" t="s">
        <v>78</v>
      </c>
      <c r="BG91" t="s">
        <v>1364</v>
      </c>
      <c r="BH91" t="str">
        <f t="shared" si="1"/>
        <v>Directeur(trice) du département commercial ; Business Unit Manager (BUM) ; Directeur(trice) commercial(e) international(e) ; Responsable commercial ; Responsable commercial zone</v>
      </c>
      <c r="BI91">
        <v>7</v>
      </c>
    </row>
    <row r="92" spans="1:61" ht="15" hidden="1" customHeight="1" x14ac:dyDescent="0.35">
      <c r="A92" t="s">
        <v>1225</v>
      </c>
      <c r="B92" t="s">
        <v>919</v>
      </c>
      <c r="C92" t="s">
        <v>1830</v>
      </c>
      <c r="D92" t="s">
        <v>1831</v>
      </c>
      <c r="E92" t="s">
        <v>1731</v>
      </c>
      <c r="F92" t="s">
        <v>1832</v>
      </c>
      <c r="G92" t="s">
        <v>502</v>
      </c>
      <c r="H92" t="s">
        <v>1733</v>
      </c>
      <c r="O92" t="s">
        <v>1708</v>
      </c>
      <c r="R92" t="s">
        <v>69</v>
      </c>
      <c r="S92" t="s">
        <v>69</v>
      </c>
      <c r="T92" t="s">
        <v>69</v>
      </c>
      <c r="U92" t="s">
        <v>69</v>
      </c>
      <c r="V92" t="s">
        <v>69</v>
      </c>
      <c r="W92" t="s">
        <v>69</v>
      </c>
      <c r="X92" t="s">
        <v>69</v>
      </c>
      <c r="Y92" t="s">
        <v>63</v>
      </c>
      <c r="Z92" t="s">
        <v>69</v>
      </c>
      <c r="AA92" t="s">
        <v>63</v>
      </c>
      <c r="AB92" t="s">
        <v>69</v>
      </c>
      <c r="AC92" t="s">
        <v>63</v>
      </c>
      <c r="AD92" t="s">
        <v>63</v>
      </c>
      <c r="AE92" t="s">
        <v>63</v>
      </c>
      <c r="AF92" t="s">
        <v>69</v>
      </c>
      <c r="AG92" t="s">
        <v>84</v>
      </c>
      <c r="AH92" t="s">
        <v>84</v>
      </c>
      <c r="AI92" t="s">
        <v>84</v>
      </c>
      <c r="AJ92" t="s">
        <v>84</v>
      </c>
      <c r="AK92" t="s">
        <v>84</v>
      </c>
      <c r="AL92" t="s">
        <v>84</v>
      </c>
      <c r="AM92" t="s">
        <v>84</v>
      </c>
      <c r="AN92" t="s">
        <v>84</v>
      </c>
      <c r="AO92" t="s">
        <v>84</v>
      </c>
      <c r="AP92" t="s">
        <v>84</v>
      </c>
      <c r="AQ92" t="s">
        <v>84</v>
      </c>
      <c r="AR92" t="s">
        <v>84</v>
      </c>
      <c r="AS92" t="s">
        <v>84</v>
      </c>
      <c r="AT92" t="s">
        <v>84</v>
      </c>
      <c r="AU92" t="s">
        <v>84</v>
      </c>
      <c r="AV92" t="s">
        <v>84</v>
      </c>
      <c r="AW92" t="s">
        <v>68</v>
      </c>
      <c r="AX92" t="s">
        <v>75</v>
      </c>
      <c r="AY92" t="s">
        <v>1833</v>
      </c>
      <c r="AZ92" t="s">
        <v>83</v>
      </c>
      <c r="BA92" t="s">
        <v>83</v>
      </c>
      <c r="BB92" t="s">
        <v>77</v>
      </c>
      <c r="BC92" t="s">
        <v>1834</v>
      </c>
      <c r="BE92" t="s">
        <v>1245</v>
      </c>
      <c r="BF92" t="s">
        <v>78</v>
      </c>
      <c r="BG92" t="s">
        <v>1835</v>
      </c>
      <c r="BH92" t="str">
        <f t="shared" si="1"/>
        <v>Responsable de laboratoire ; Directeur QHSSE ; Responsable QHSSE ; Coordinateur QHSSE</v>
      </c>
      <c r="BI92">
        <v>7</v>
      </c>
    </row>
    <row r="93" spans="1:61" ht="15" hidden="1" customHeight="1" x14ac:dyDescent="0.35">
      <c r="A93" t="s">
        <v>1225</v>
      </c>
      <c r="B93" t="s">
        <v>920</v>
      </c>
      <c r="C93" t="s">
        <v>1836</v>
      </c>
      <c r="D93" t="s">
        <v>1837</v>
      </c>
      <c r="E93" t="s">
        <v>1838</v>
      </c>
      <c r="F93" t="s">
        <v>1839</v>
      </c>
      <c r="O93" t="s">
        <v>1840</v>
      </c>
      <c r="R93" t="s">
        <v>69</v>
      </c>
      <c r="S93" t="s">
        <v>69</v>
      </c>
      <c r="T93" t="s">
        <v>69</v>
      </c>
      <c r="U93" t="s">
        <v>69</v>
      </c>
      <c r="V93" t="s">
        <v>69</v>
      </c>
      <c r="W93" t="s">
        <v>69</v>
      </c>
      <c r="X93" t="s">
        <v>69</v>
      </c>
      <c r="Y93" t="s">
        <v>69</v>
      </c>
      <c r="Z93" t="s">
        <v>69</v>
      </c>
      <c r="AA93" t="s">
        <v>69</v>
      </c>
      <c r="AB93" t="s">
        <v>69</v>
      </c>
      <c r="AC93" t="s">
        <v>69</v>
      </c>
      <c r="AD93" t="s">
        <v>63</v>
      </c>
      <c r="AE93" t="s">
        <v>69</v>
      </c>
      <c r="AF93" t="s">
        <v>69</v>
      </c>
      <c r="AG93" t="s">
        <v>74</v>
      </c>
      <c r="AH93" t="s">
        <v>79</v>
      </c>
      <c r="AI93" t="s">
        <v>79</v>
      </c>
      <c r="AJ93" t="s">
        <v>74</v>
      </c>
      <c r="AK93" t="s">
        <v>74</v>
      </c>
      <c r="AL93" t="s">
        <v>74</v>
      </c>
      <c r="AM93" t="s">
        <v>79</v>
      </c>
      <c r="AN93" t="s">
        <v>79</v>
      </c>
      <c r="AO93" t="s">
        <v>79</v>
      </c>
      <c r="AP93" t="s">
        <v>74</v>
      </c>
      <c r="AQ93" t="s">
        <v>79</v>
      </c>
      <c r="AR93" t="s">
        <v>74</v>
      </c>
      <c r="AS93" t="s">
        <v>79</v>
      </c>
      <c r="AT93" t="s">
        <v>74</v>
      </c>
      <c r="AU93" t="s">
        <v>68</v>
      </c>
      <c r="AV93" t="s">
        <v>74</v>
      </c>
      <c r="AW93" t="s">
        <v>68</v>
      </c>
      <c r="AX93" t="s">
        <v>75</v>
      </c>
      <c r="AY93" t="s">
        <v>1841</v>
      </c>
      <c r="AZ93" t="s">
        <v>76</v>
      </c>
      <c r="BA93" t="s">
        <v>76</v>
      </c>
      <c r="BB93" t="s">
        <v>66</v>
      </c>
      <c r="BE93" t="s">
        <v>67</v>
      </c>
      <c r="BF93" t="s">
        <v>73</v>
      </c>
      <c r="BG93" t="s">
        <v>1364</v>
      </c>
      <c r="BH93" t="str">
        <f t="shared" si="1"/>
        <v>Technicien(ne) informatique ; Technicien(ne) support en informatique</v>
      </c>
      <c r="BI93">
        <v>5</v>
      </c>
    </row>
    <row r="94" spans="1:61" ht="15" hidden="1" customHeight="1" x14ac:dyDescent="0.35">
      <c r="A94" t="s">
        <v>1225</v>
      </c>
      <c r="B94" t="s">
        <v>921</v>
      </c>
      <c r="C94" t="s">
        <v>1842</v>
      </c>
      <c r="D94" t="s">
        <v>1843</v>
      </c>
      <c r="E94" t="s">
        <v>493</v>
      </c>
      <c r="F94" t="s">
        <v>1844</v>
      </c>
      <c r="G94" t="s">
        <v>1845</v>
      </c>
      <c r="H94" t="s">
        <v>1846</v>
      </c>
      <c r="I94" t="s">
        <v>1847</v>
      </c>
      <c r="O94" t="s">
        <v>1389</v>
      </c>
      <c r="R94" t="s">
        <v>69</v>
      </c>
      <c r="S94" t="s">
        <v>69</v>
      </c>
      <c r="T94" t="s">
        <v>69</v>
      </c>
      <c r="U94" t="s">
        <v>69</v>
      </c>
      <c r="V94" t="s">
        <v>63</v>
      </c>
      <c r="W94" t="s">
        <v>69</v>
      </c>
      <c r="X94" t="s">
        <v>69</v>
      </c>
      <c r="Y94" t="s">
        <v>63</v>
      </c>
      <c r="Z94" t="s">
        <v>69</v>
      </c>
      <c r="AA94" t="s">
        <v>63</v>
      </c>
      <c r="AB94" t="s">
        <v>69</v>
      </c>
      <c r="AC94" t="s">
        <v>63</v>
      </c>
      <c r="AD94" t="s">
        <v>69</v>
      </c>
      <c r="AE94" t="s">
        <v>63</v>
      </c>
      <c r="AF94" t="s">
        <v>63</v>
      </c>
      <c r="AG94" t="s">
        <v>84</v>
      </c>
      <c r="AH94" t="s">
        <v>84</v>
      </c>
      <c r="AI94" t="s">
        <v>84</v>
      </c>
      <c r="AJ94" t="s">
        <v>82</v>
      </c>
      <c r="AK94" t="s">
        <v>82</v>
      </c>
      <c r="AL94" t="s">
        <v>84</v>
      </c>
      <c r="AM94" t="s">
        <v>84</v>
      </c>
      <c r="AN94" t="s">
        <v>84</v>
      </c>
      <c r="AO94" t="s">
        <v>84</v>
      </c>
      <c r="AP94" t="s">
        <v>84</v>
      </c>
      <c r="AQ94" t="s">
        <v>84</v>
      </c>
      <c r="AR94" t="s">
        <v>84</v>
      </c>
      <c r="AS94" t="s">
        <v>82</v>
      </c>
      <c r="AT94" t="s">
        <v>84</v>
      </c>
      <c r="AU94" t="s">
        <v>84</v>
      </c>
      <c r="AV94" t="s">
        <v>84</v>
      </c>
      <c r="AW94" t="s">
        <v>68</v>
      </c>
      <c r="AX94" t="s">
        <v>75</v>
      </c>
      <c r="AY94" t="s">
        <v>1848</v>
      </c>
      <c r="AZ94" t="s">
        <v>81</v>
      </c>
      <c r="BA94" t="s">
        <v>83</v>
      </c>
      <c r="BB94" t="s">
        <v>77</v>
      </c>
      <c r="BC94" t="s">
        <v>1849</v>
      </c>
      <c r="BE94" t="s">
        <v>1245</v>
      </c>
      <c r="BF94" t="s">
        <v>78</v>
      </c>
      <c r="BG94" t="s">
        <v>1523</v>
      </c>
      <c r="BH94" t="str">
        <f t="shared" si="1"/>
        <v>Responsable logistique ; Responsable des services logistiques ; Ingénieur(e) logistique ; Chef/fe de projet logistique ; Chef/fe du service logistique</v>
      </c>
      <c r="BI94">
        <v>6.5</v>
      </c>
    </row>
    <row r="95" spans="1:61" ht="15" hidden="1" customHeight="1" x14ac:dyDescent="0.35">
      <c r="A95" t="s">
        <v>1225</v>
      </c>
      <c r="B95" t="s">
        <v>922</v>
      </c>
      <c r="C95" t="s">
        <v>1850</v>
      </c>
      <c r="D95" t="s">
        <v>1851</v>
      </c>
      <c r="E95" t="s">
        <v>1852</v>
      </c>
      <c r="F95" t="s">
        <v>1853</v>
      </c>
      <c r="G95" t="s">
        <v>1854</v>
      </c>
      <c r="O95" t="s">
        <v>1855</v>
      </c>
      <c r="P95" t="s">
        <v>1597</v>
      </c>
      <c r="R95" t="s">
        <v>69</v>
      </c>
      <c r="S95" t="s">
        <v>69</v>
      </c>
      <c r="T95" t="s">
        <v>69</v>
      </c>
      <c r="U95" t="s">
        <v>69</v>
      </c>
      <c r="V95" t="s">
        <v>69</v>
      </c>
      <c r="W95" t="s">
        <v>69</v>
      </c>
      <c r="X95" t="s">
        <v>69</v>
      </c>
      <c r="Y95" t="s">
        <v>69</v>
      </c>
      <c r="Z95" t="s">
        <v>69</v>
      </c>
      <c r="AA95" t="s">
        <v>63</v>
      </c>
      <c r="AB95" t="s">
        <v>69</v>
      </c>
      <c r="AC95" t="s">
        <v>63</v>
      </c>
      <c r="AD95" t="s">
        <v>63</v>
      </c>
      <c r="AE95" t="s">
        <v>69</v>
      </c>
      <c r="AF95" t="s">
        <v>69</v>
      </c>
      <c r="AG95" t="s">
        <v>82</v>
      </c>
      <c r="AH95" t="s">
        <v>82</v>
      </c>
      <c r="AI95" t="s">
        <v>82</v>
      </c>
      <c r="AJ95" t="s">
        <v>82</v>
      </c>
      <c r="AK95" t="s">
        <v>82</v>
      </c>
      <c r="AL95" t="s">
        <v>79</v>
      </c>
      <c r="AM95" t="s">
        <v>79</v>
      </c>
      <c r="AN95" t="s">
        <v>82</v>
      </c>
      <c r="AO95" t="s">
        <v>82</v>
      </c>
      <c r="AP95" t="s">
        <v>82</v>
      </c>
      <c r="AQ95" t="s">
        <v>82</v>
      </c>
      <c r="AR95" t="s">
        <v>79</v>
      </c>
      <c r="AS95" t="s">
        <v>84</v>
      </c>
      <c r="AT95" t="s">
        <v>82</v>
      </c>
      <c r="AU95" t="s">
        <v>82</v>
      </c>
      <c r="AV95" t="s">
        <v>79</v>
      </c>
      <c r="AW95" t="s">
        <v>68</v>
      </c>
      <c r="AX95" t="s">
        <v>70</v>
      </c>
      <c r="AY95" t="s">
        <v>1856</v>
      </c>
      <c r="AZ95" t="s">
        <v>76</v>
      </c>
      <c r="BA95" t="s">
        <v>83</v>
      </c>
      <c r="BB95" t="s">
        <v>77</v>
      </c>
      <c r="BC95" t="s">
        <v>1649</v>
      </c>
      <c r="BD95" t="s">
        <v>1857</v>
      </c>
      <c r="BE95" t="s">
        <v>1245</v>
      </c>
      <c r="BF95" t="s">
        <v>78</v>
      </c>
      <c r="BG95" t="s">
        <v>1806</v>
      </c>
      <c r="BH95" t="str">
        <f t="shared" si="1"/>
        <v>Conseiller(ère) technique ; Responsable conseillers techniques ; Conseiller(ère) technico-commercial</v>
      </c>
      <c r="BI95">
        <v>6</v>
      </c>
    </row>
    <row r="96" spans="1:61" ht="15" hidden="1" customHeight="1" x14ac:dyDescent="0.35">
      <c r="A96" t="s">
        <v>1225</v>
      </c>
      <c r="B96" t="s">
        <v>923</v>
      </c>
      <c r="C96" t="s">
        <v>1858</v>
      </c>
      <c r="D96" t="s">
        <v>1859</v>
      </c>
      <c r="E96" t="s">
        <v>1860</v>
      </c>
      <c r="F96" t="s">
        <v>1861</v>
      </c>
      <c r="O96" t="s">
        <v>1862</v>
      </c>
      <c r="R96" t="s">
        <v>69</v>
      </c>
      <c r="S96" t="s">
        <v>69</v>
      </c>
      <c r="T96" t="s">
        <v>69</v>
      </c>
      <c r="U96" t="s">
        <v>69</v>
      </c>
      <c r="V96" t="s">
        <v>69</v>
      </c>
      <c r="W96" t="s">
        <v>69</v>
      </c>
      <c r="X96" t="s">
        <v>69</v>
      </c>
      <c r="Y96" t="s">
        <v>69</v>
      </c>
      <c r="Z96" t="s">
        <v>69</v>
      </c>
      <c r="AA96" t="s">
        <v>63</v>
      </c>
      <c r="AB96" t="s">
        <v>69</v>
      </c>
      <c r="AC96" t="s">
        <v>69</v>
      </c>
      <c r="AD96" t="s">
        <v>63</v>
      </c>
      <c r="AE96" t="s">
        <v>69</v>
      </c>
      <c r="AF96" t="s">
        <v>69</v>
      </c>
      <c r="AG96" t="s">
        <v>79</v>
      </c>
      <c r="AH96" t="s">
        <v>79</v>
      </c>
      <c r="AI96" t="s">
        <v>74</v>
      </c>
      <c r="AJ96" t="s">
        <v>74</v>
      </c>
      <c r="AK96" t="s">
        <v>74</v>
      </c>
      <c r="AL96" t="s">
        <v>74</v>
      </c>
      <c r="AM96" t="s">
        <v>79</v>
      </c>
      <c r="AN96" t="s">
        <v>79</v>
      </c>
      <c r="AO96" t="s">
        <v>79</v>
      </c>
      <c r="AP96" t="s">
        <v>79</v>
      </c>
      <c r="AQ96" t="s">
        <v>79</v>
      </c>
      <c r="AR96" t="s">
        <v>79</v>
      </c>
      <c r="AS96" t="s">
        <v>79</v>
      </c>
      <c r="AT96" t="s">
        <v>79</v>
      </c>
      <c r="AU96" t="s">
        <v>74</v>
      </c>
      <c r="AV96" t="s">
        <v>79</v>
      </c>
      <c r="AW96" t="s">
        <v>68</v>
      </c>
      <c r="AX96" t="s">
        <v>70</v>
      </c>
      <c r="AY96" t="s">
        <v>1863</v>
      </c>
      <c r="AZ96" t="s">
        <v>71</v>
      </c>
      <c r="BA96" t="s">
        <v>76</v>
      </c>
      <c r="BB96" t="s">
        <v>72</v>
      </c>
      <c r="BC96" t="s">
        <v>1863</v>
      </c>
      <c r="BD96" t="s">
        <v>1864</v>
      </c>
      <c r="BE96" t="s">
        <v>67</v>
      </c>
      <c r="BF96" t="s">
        <v>67</v>
      </c>
      <c r="BG96" t="s">
        <v>1364</v>
      </c>
      <c r="BH96" t="str">
        <f t="shared" ref="BH96:BH159" si="2">CONCATENATE(E96,IF(F96&lt;&gt;""," ; ",""),F96,IF(G96&lt;&gt;""," ; ",""),G96,IF(H96&lt;&gt;""," ; ",""),H96,IF(I96&lt;&gt;""," ; ",""),I96,IF(J96&lt;&gt;""," ; ",""),J96,IF(K96&lt;&gt;""," ; ",""),K96,IF(L96&lt;&gt;""," ; ",""),L96,IF(M96&lt;&gt;""," ; ",""),M96,IF(N96&lt;&gt;""," ; ",""),N96)</f>
        <v>Assistant(e) en administration des ventes ; Chargé(e) de clientèle</v>
      </c>
      <c r="BI96">
        <v>4.5</v>
      </c>
    </row>
    <row r="97" spans="1:61" ht="15" hidden="1" customHeight="1" x14ac:dyDescent="0.35">
      <c r="A97" t="s">
        <v>1225</v>
      </c>
      <c r="B97" t="s">
        <v>924</v>
      </c>
      <c r="C97" t="s">
        <v>1865</v>
      </c>
      <c r="D97" t="s">
        <v>1866</v>
      </c>
      <c r="E97" t="s">
        <v>1867</v>
      </c>
      <c r="F97" t="s">
        <v>1868</v>
      </c>
      <c r="G97" t="s">
        <v>1869</v>
      </c>
      <c r="H97" t="s">
        <v>1870</v>
      </c>
      <c r="I97" t="s">
        <v>1871</v>
      </c>
      <c r="O97" t="s">
        <v>1666</v>
      </c>
      <c r="P97" t="s">
        <v>1872</v>
      </c>
      <c r="R97" t="s">
        <v>69</v>
      </c>
      <c r="S97" t="s">
        <v>69</v>
      </c>
      <c r="T97" t="s">
        <v>69</v>
      </c>
      <c r="U97" t="s">
        <v>69</v>
      </c>
      <c r="V97" t="s">
        <v>69</v>
      </c>
      <c r="W97" t="s">
        <v>69</v>
      </c>
      <c r="X97" t="s">
        <v>69</v>
      </c>
      <c r="Y97" t="s">
        <v>69</v>
      </c>
      <c r="Z97" t="s">
        <v>69</v>
      </c>
      <c r="AA97" t="s">
        <v>63</v>
      </c>
      <c r="AB97" t="s">
        <v>69</v>
      </c>
      <c r="AC97" t="s">
        <v>63</v>
      </c>
      <c r="AD97" t="s">
        <v>63</v>
      </c>
      <c r="AE97" t="s">
        <v>69</v>
      </c>
      <c r="AF97" t="s">
        <v>69</v>
      </c>
      <c r="AG97" t="s">
        <v>84</v>
      </c>
      <c r="AH97" t="s">
        <v>82</v>
      </c>
      <c r="AI97" t="s">
        <v>82</v>
      </c>
      <c r="AJ97" t="s">
        <v>82</v>
      </c>
      <c r="AK97" t="s">
        <v>82</v>
      </c>
      <c r="AL97" t="s">
        <v>79</v>
      </c>
      <c r="AM97" t="s">
        <v>79</v>
      </c>
      <c r="AN97" t="s">
        <v>84</v>
      </c>
      <c r="AO97" t="s">
        <v>82</v>
      </c>
      <c r="AP97" t="s">
        <v>82</v>
      </c>
      <c r="AQ97" t="s">
        <v>82</v>
      </c>
      <c r="AR97" t="s">
        <v>82</v>
      </c>
      <c r="AS97" t="s">
        <v>84</v>
      </c>
      <c r="AT97" t="s">
        <v>82</v>
      </c>
      <c r="AU97" t="s">
        <v>84</v>
      </c>
      <c r="AV97" t="s">
        <v>79</v>
      </c>
      <c r="AW97" t="s">
        <v>68</v>
      </c>
      <c r="AX97" t="s">
        <v>70</v>
      </c>
      <c r="AY97" t="s">
        <v>1873</v>
      </c>
      <c r="AZ97" t="s">
        <v>83</v>
      </c>
      <c r="BA97" t="s">
        <v>83</v>
      </c>
      <c r="BB97" t="s">
        <v>77</v>
      </c>
      <c r="BC97" t="s">
        <v>1649</v>
      </c>
      <c r="BE97" t="s">
        <v>1245</v>
      </c>
      <c r="BF97" t="s">
        <v>78</v>
      </c>
      <c r="BG97" t="s">
        <v>1806</v>
      </c>
      <c r="BH97" t="str">
        <f t="shared" si="2"/>
        <v>Responsable de l’efficacité commerciale ; Chef(fe) de projet ; Responsable de projet commerce ; Chargé(e) de développement ; Chargé(e) d’expansion commerciale</v>
      </c>
      <c r="BI97">
        <v>7</v>
      </c>
    </row>
    <row r="98" spans="1:61" ht="15" hidden="1" customHeight="1" x14ac:dyDescent="0.35">
      <c r="A98" t="s">
        <v>1225</v>
      </c>
      <c r="B98" t="s">
        <v>925</v>
      </c>
      <c r="C98" t="s">
        <v>231</v>
      </c>
      <c r="D98" t="s">
        <v>1874</v>
      </c>
      <c r="E98" t="s">
        <v>1875</v>
      </c>
      <c r="F98" t="s">
        <v>1876</v>
      </c>
      <c r="G98" t="s">
        <v>1877</v>
      </c>
      <c r="H98" t="s">
        <v>1878</v>
      </c>
      <c r="I98" t="s">
        <v>1879</v>
      </c>
      <c r="J98" t="s">
        <v>1880</v>
      </c>
      <c r="O98" t="s">
        <v>1470</v>
      </c>
      <c r="R98" t="s">
        <v>69</v>
      </c>
      <c r="S98" t="s">
        <v>69</v>
      </c>
      <c r="T98" t="s">
        <v>69</v>
      </c>
      <c r="U98" t="s">
        <v>69</v>
      </c>
      <c r="V98" t="s">
        <v>69</v>
      </c>
      <c r="W98" t="s">
        <v>69</v>
      </c>
      <c r="X98" t="s">
        <v>69</v>
      </c>
      <c r="Y98" t="s">
        <v>63</v>
      </c>
      <c r="Z98" t="s">
        <v>69</v>
      </c>
      <c r="AA98" t="s">
        <v>63</v>
      </c>
      <c r="AB98" t="s">
        <v>69</v>
      </c>
      <c r="AC98" t="s">
        <v>63</v>
      </c>
      <c r="AD98" t="s">
        <v>63</v>
      </c>
      <c r="AE98" t="s">
        <v>69</v>
      </c>
      <c r="AF98" t="s">
        <v>69</v>
      </c>
      <c r="AG98" t="s">
        <v>82</v>
      </c>
      <c r="AH98" t="s">
        <v>79</v>
      </c>
      <c r="AI98" t="s">
        <v>82</v>
      </c>
      <c r="AJ98" t="s">
        <v>82</v>
      </c>
      <c r="AK98" t="s">
        <v>82</v>
      </c>
      <c r="AL98" t="s">
        <v>82</v>
      </c>
      <c r="AM98" t="s">
        <v>82</v>
      </c>
      <c r="AN98" t="s">
        <v>82</v>
      </c>
      <c r="AO98" t="s">
        <v>82</v>
      </c>
      <c r="AP98" t="s">
        <v>82</v>
      </c>
      <c r="AQ98" t="s">
        <v>82</v>
      </c>
      <c r="AR98" t="s">
        <v>82</v>
      </c>
      <c r="AS98" t="s">
        <v>82</v>
      </c>
      <c r="AT98" t="s">
        <v>82</v>
      </c>
      <c r="AU98" t="s">
        <v>82</v>
      </c>
      <c r="AV98" t="s">
        <v>82</v>
      </c>
      <c r="AW98" t="s">
        <v>68</v>
      </c>
      <c r="AX98" t="s">
        <v>70</v>
      </c>
      <c r="AY98" t="s">
        <v>1881</v>
      </c>
      <c r="AZ98" t="s">
        <v>83</v>
      </c>
      <c r="BA98" t="s">
        <v>83</v>
      </c>
      <c r="BB98" t="s">
        <v>72</v>
      </c>
      <c r="BC98" t="s">
        <v>1882</v>
      </c>
      <c r="BD98" t="s">
        <v>1883</v>
      </c>
      <c r="BE98" t="s">
        <v>1245</v>
      </c>
      <c r="BF98" t="s">
        <v>78</v>
      </c>
      <c r="BG98" t="s">
        <v>1364</v>
      </c>
      <c r="BH98" t="str">
        <f t="shared" si="2"/>
        <v>chef/fe de marché ; product manager ; gestionnaire de produit ; responsable produit ; spécialiste produit ; chef(fe) de produit marketing</v>
      </c>
      <c r="BI98">
        <v>7</v>
      </c>
    </row>
    <row r="99" spans="1:61" ht="15" hidden="1" customHeight="1" x14ac:dyDescent="0.35">
      <c r="A99" t="s">
        <v>1225</v>
      </c>
      <c r="B99" t="s">
        <v>926</v>
      </c>
      <c r="C99" t="s">
        <v>1884</v>
      </c>
      <c r="D99" t="s">
        <v>1885</v>
      </c>
      <c r="E99" t="s">
        <v>1886</v>
      </c>
      <c r="O99" t="s">
        <v>1887</v>
      </c>
      <c r="R99" t="s">
        <v>69</v>
      </c>
      <c r="S99" t="s">
        <v>69</v>
      </c>
      <c r="T99" t="s">
        <v>69</v>
      </c>
      <c r="U99" t="s">
        <v>69</v>
      </c>
      <c r="V99" t="s">
        <v>69</v>
      </c>
      <c r="W99" t="s">
        <v>69</v>
      </c>
      <c r="X99" t="s">
        <v>63</v>
      </c>
      <c r="Y99" t="s">
        <v>69</v>
      </c>
      <c r="Z99" t="s">
        <v>69</v>
      </c>
      <c r="AA99" t="s">
        <v>63</v>
      </c>
      <c r="AB99" t="s">
        <v>69</v>
      </c>
      <c r="AC99" t="s">
        <v>69</v>
      </c>
      <c r="AD99" t="s">
        <v>69</v>
      </c>
      <c r="AE99" t="s">
        <v>69</v>
      </c>
      <c r="AF99" t="s">
        <v>69</v>
      </c>
      <c r="AG99" t="s">
        <v>74</v>
      </c>
      <c r="AH99" t="s">
        <v>74</v>
      </c>
      <c r="AI99" t="s">
        <v>74</v>
      </c>
      <c r="AJ99" t="s">
        <v>68</v>
      </c>
      <c r="AK99" t="s">
        <v>68</v>
      </c>
      <c r="AL99" t="s">
        <v>68</v>
      </c>
      <c r="AM99" t="s">
        <v>74</v>
      </c>
      <c r="AN99" t="s">
        <v>74</v>
      </c>
      <c r="AO99" t="s">
        <v>79</v>
      </c>
      <c r="AP99" t="s">
        <v>74</v>
      </c>
      <c r="AQ99" t="s">
        <v>79</v>
      </c>
      <c r="AR99" t="s">
        <v>79</v>
      </c>
      <c r="AS99" t="s">
        <v>79</v>
      </c>
      <c r="AT99" t="s">
        <v>74</v>
      </c>
      <c r="AU99" t="s">
        <v>74</v>
      </c>
      <c r="AV99" t="s">
        <v>79</v>
      </c>
      <c r="AW99" t="s">
        <v>68</v>
      </c>
      <c r="AX99" t="s">
        <v>70</v>
      </c>
      <c r="AY99" t="s">
        <v>1888</v>
      </c>
      <c r="AZ99" t="s">
        <v>65</v>
      </c>
      <c r="BA99" t="s">
        <v>71</v>
      </c>
      <c r="BB99" t="s">
        <v>66</v>
      </c>
      <c r="BE99" t="s">
        <v>67</v>
      </c>
      <c r="BF99" t="s">
        <v>73</v>
      </c>
      <c r="BG99" t="s">
        <v>1364</v>
      </c>
      <c r="BH99" t="str">
        <f t="shared" si="2"/>
        <v>Caissier(ère)</v>
      </c>
      <c r="BI99">
        <v>3.5</v>
      </c>
    </row>
    <row r="100" spans="1:61" ht="15" hidden="1" customHeight="1" x14ac:dyDescent="0.35">
      <c r="A100" t="s">
        <v>1225</v>
      </c>
      <c r="B100" t="s">
        <v>927</v>
      </c>
      <c r="C100" t="s">
        <v>1889</v>
      </c>
      <c r="D100" t="s">
        <v>1890</v>
      </c>
      <c r="E100" t="s">
        <v>1891</v>
      </c>
      <c r="O100" t="s">
        <v>1892</v>
      </c>
      <c r="R100" t="s">
        <v>69</v>
      </c>
      <c r="S100" t="s">
        <v>69</v>
      </c>
      <c r="T100" t="s">
        <v>69</v>
      </c>
      <c r="U100" t="s">
        <v>69</v>
      </c>
      <c r="V100" t="s">
        <v>69</v>
      </c>
      <c r="W100" t="s">
        <v>69</v>
      </c>
      <c r="X100" t="s">
        <v>69</v>
      </c>
      <c r="Y100" t="s">
        <v>63</v>
      </c>
      <c r="Z100" t="s">
        <v>69</v>
      </c>
      <c r="AA100" t="s">
        <v>63</v>
      </c>
      <c r="AB100" t="s">
        <v>69</v>
      </c>
      <c r="AC100" t="s">
        <v>63</v>
      </c>
      <c r="AD100" t="s">
        <v>63</v>
      </c>
      <c r="AE100" t="s">
        <v>69</v>
      </c>
      <c r="AF100" t="s">
        <v>69</v>
      </c>
      <c r="AG100" t="s">
        <v>79</v>
      </c>
      <c r="AH100" t="s">
        <v>79</v>
      </c>
      <c r="AI100" t="s">
        <v>79</v>
      </c>
      <c r="AJ100" t="s">
        <v>79</v>
      </c>
      <c r="AK100" t="s">
        <v>79</v>
      </c>
      <c r="AL100" t="s">
        <v>79</v>
      </c>
      <c r="AM100" t="s">
        <v>82</v>
      </c>
      <c r="AN100" t="s">
        <v>79</v>
      </c>
      <c r="AO100" t="s">
        <v>79</v>
      </c>
      <c r="AP100" t="s">
        <v>79</v>
      </c>
      <c r="AQ100" t="s">
        <v>82</v>
      </c>
      <c r="AR100" t="s">
        <v>79</v>
      </c>
      <c r="AS100" t="s">
        <v>82</v>
      </c>
      <c r="AT100" t="s">
        <v>79</v>
      </c>
      <c r="AU100" t="s">
        <v>79</v>
      </c>
      <c r="AV100" t="s">
        <v>79</v>
      </c>
      <c r="AW100" t="s">
        <v>68</v>
      </c>
      <c r="AX100" t="s">
        <v>75</v>
      </c>
      <c r="AY100" t="s">
        <v>1893</v>
      </c>
      <c r="AZ100" t="s">
        <v>81</v>
      </c>
      <c r="BA100" t="s">
        <v>81</v>
      </c>
      <c r="BB100" t="s">
        <v>77</v>
      </c>
      <c r="BC100" t="s">
        <v>1814</v>
      </c>
      <c r="BE100" t="s">
        <v>67</v>
      </c>
      <c r="BF100" t="s">
        <v>73</v>
      </c>
      <c r="BG100" t="s">
        <v>1364</v>
      </c>
      <c r="BH100" t="str">
        <f t="shared" si="2"/>
        <v>Chargé(e) de mission RH</v>
      </c>
      <c r="BI100">
        <v>6</v>
      </c>
    </row>
    <row r="101" spans="1:61" ht="15" hidden="1" customHeight="1" x14ac:dyDescent="0.35">
      <c r="A101" t="s">
        <v>1225</v>
      </c>
      <c r="B101" t="s">
        <v>928</v>
      </c>
      <c r="C101" t="s">
        <v>1894</v>
      </c>
      <c r="D101" t="s">
        <v>1895</v>
      </c>
      <c r="E101" t="s">
        <v>1896</v>
      </c>
      <c r="F101" t="s">
        <v>1897</v>
      </c>
      <c r="G101" t="s">
        <v>1898</v>
      </c>
      <c r="O101" t="s">
        <v>1899</v>
      </c>
      <c r="R101" t="s">
        <v>69</v>
      </c>
      <c r="S101" t="s">
        <v>69</v>
      </c>
      <c r="T101" t="s">
        <v>69</v>
      </c>
      <c r="U101" t="s">
        <v>69</v>
      </c>
      <c r="V101" t="s">
        <v>69</v>
      </c>
      <c r="W101" t="s">
        <v>69</v>
      </c>
      <c r="X101" t="s">
        <v>69</v>
      </c>
      <c r="Y101" t="s">
        <v>69</v>
      </c>
      <c r="Z101" t="s">
        <v>69</v>
      </c>
      <c r="AA101" t="s">
        <v>63</v>
      </c>
      <c r="AB101" t="s">
        <v>69</v>
      </c>
      <c r="AC101" t="s">
        <v>63</v>
      </c>
      <c r="AD101" t="s">
        <v>63</v>
      </c>
      <c r="AE101" t="s">
        <v>69</v>
      </c>
      <c r="AF101" t="s">
        <v>69</v>
      </c>
      <c r="AG101" t="s">
        <v>84</v>
      </c>
      <c r="AH101" t="s">
        <v>84</v>
      </c>
      <c r="AI101" t="s">
        <v>84</v>
      </c>
      <c r="AJ101" t="s">
        <v>84</v>
      </c>
      <c r="AK101" t="s">
        <v>84</v>
      </c>
      <c r="AL101" t="s">
        <v>84</v>
      </c>
      <c r="AM101" t="s">
        <v>84</v>
      </c>
      <c r="AN101" t="s">
        <v>84</v>
      </c>
      <c r="AO101" t="s">
        <v>84</v>
      </c>
      <c r="AP101" t="s">
        <v>84</v>
      </c>
      <c r="AQ101" t="s">
        <v>84</v>
      </c>
      <c r="AR101" t="s">
        <v>82</v>
      </c>
      <c r="AS101" t="s">
        <v>84</v>
      </c>
      <c r="AT101" t="s">
        <v>84</v>
      </c>
      <c r="AU101" t="s">
        <v>84</v>
      </c>
      <c r="AV101" t="s">
        <v>84</v>
      </c>
      <c r="AW101" t="s">
        <v>68</v>
      </c>
      <c r="AX101" t="s">
        <v>75</v>
      </c>
      <c r="AY101" t="s">
        <v>1900</v>
      </c>
      <c r="AZ101" t="s">
        <v>83</v>
      </c>
      <c r="BA101" t="s">
        <v>83</v>
      </c>
      <c r="BB101" t="s">
        <v>77</v>
      </c>
      <c r="BC101" t="s">
        <v>1901</v>
      </c>
      <c r="BD101" t="s">
        <v>1902</v>
      </c>
      <c r="BE101" t="s">
        <v>1245</v>
      </c>
      <c r="BF101" t="s">
        <v>78</v>
      </c>
      <c r="BG101" t="s">
        <v>1364</v>
      </c>
      <c r="BH101" t="str">
        <f t="shared" si="2"/>
        <v>Responsable de petite ou moyenne entreprise ; Chef(fe) d’entreprise ; PDG</v>
      </c>
      <c r="BI101">
        <v>7</v>
      </c>
    </row>
    <row r="102" spans="1:61" ht="15" hidden="1" customHeight="1" x14ac:dyDescent="0.35">
      <c r="A102" t="s">
        <v>1225</v>
      </c>
      <c r="B102" t="s">
        <v>929</v>
      </c>
      <c r="C102" t="s">
        <v>240</v>
      </c>
      <c r="D102" t="s">
        <v>1504</v>
      </c>
      <c r="E102" t="s">
        <v>241</v>
      </c>
      <c r="F102" t="s">
        <v>1507</v>
      </c>
      <c r="G102" t="s">
        <v>1508</v>
      </c>
      <c r="H102" t="s">
        <v>1509</v>
      </c>
      <c r="I102" t="s">
        <v>1510</v>
      </c>
      <c r="O102" t="s">
        <v>1471</v>
      </c>
      <c r="R102" t="s">
        <v>69</v>
      </c>
      <c r="S102" t="s">
        <v>69</v>
      </c>
      <c r="T102" t="s">
        <v>69</v>
      </c>
      <c r="U102" t="s">
        <v>69</v>
      </c>
      <c r="V102" t="s">
        <v>69</v>
      </c>
      <c r="W102" t="s">
        <v>69</v>
      </c>
      <c r="X102" t="s">
        <v>69</v>
      </c>
      <c r="Y102" t="s">
        <v>69</v>
      </c>
      <c r="Z102" t="s">
        <v>69</v>
      </c>
      <c r="AA102" t="s">
        <v>63</v>
      </c>
      <c r="AB102" t="s">
        <v>69</v>
      </c>
      <c r="AC102" t="s">
        <v>63</v>
      </c>
      <c r="AD102" t="s">
        <v>63</v>
      </c>
      <c r="AE102" t="s">
        <v>69</v>
      </c>
      <c r="AF102" t="s">
        <v>69</v>
      </c>
      <c r="AG102" t="s">
        <v>84</v>
      </c>
      <c r="AH102" t="s">
        <v>84</v>
      </c>
      <c r="AI102" t="s">
        <v>84</v>
      </c>
      <c r="AJ102" t="s">
        <v>84</v>
      </c>
      <c r="AK102" t="s">
        <v>82</v>
      </c>
      <c r="AL102" t="s">
        <v>84</v>
      </c>
      <c r="AM102" t="s">
        <v>84</v>
      </c>
      <c r="AN102" t="s">
        <v>84</v>
      </c>
      <c r="AO102" t="s">
        <v>84</v>
      </c>
      <c r="AP102" t="s">
        <v>84</v>
      </c>
      <c r="AQ102" t="s">
        <v>84</v>
      </c>
      <c r="AR102" t="s">
        <v>84</v>
      </c>
      <c r="AS102" t="s">
        <v>84</v>
      </c>
      <c r="AT102" t="s">
        <v>84</v>
      </c>
      <c r="AU102" t="s">
        <v>84</v>
      </c>
      <c r="AV102" t="s">
        <v>84</v>
      </c>
      <c r="AW102" t="s">
        <v>68</v>
      </c>
      <c r="AX102" t="s">
        <v>75</v>
      </c>
      <c r="AY102" t="s">
        <v>1903</v>
      </c>
      <c r="AZ102" t="s">
        <v>83</v>
      </c>
      <c r="BA102" t="s">
        <v>83</v>
      </c>
      <c r="BB102" t="s">
        <v>77</v>
      </c>
      <c r="BC102" t="s">
        <v>1904</v>
      </c>
      <c r="BE102" t="s">
        <v>1245</v>
      </c>
      <c r="BF102" t="s">
        <v>78</v>
      </c>
      <c r="BG102" t="s">
        <v>1364</v>
      </c>
      <c r="BH102" t="str">
        <f t="shared" si="2"/>
        <v>Responsable marketing ; Responsable de la stratégie marketing ; Marketing director ; Marketing manager ; Chief marketing officer</v>
      </c>
      <c r="BI102">
        <v>7</v>
      </c>
    </row>
    <row r="103" spans="1:61" ht="15" hidden="1" customHeight="1" x14ac:dyDescent="0.35">
      <c r="A103" t="s">
        <v>1225</v>
      </c>
      <c r="B103" t="s">
        <v>930</v>
      </c>
      <c r="C103" t="s">
        <v>1905</v>
      </c>
      <c r="D103" t="s">
        <v>1906</v>
      </c>
      <c r="E103" t="s">
        <v>1897</v>
      </c>
      <c r="F103" t="s">
        <v>1907</v>
      </c>
      <c r="O103" t="s">
        <v>1899</v>
      </c>
      <c r="R103" t="s">
        <v>69</v>
      </c>
      <c r="S103" t="s">
        <v>69</v>
      </c>
      <c r="T103" t="s">
        <v>69</v>
      </c>
      <c r="U103" t="s">
        <v>69</v>
      </c>
      <c r="V103" t="s">
        <v>69</v>
      </c>
      <c r="W103" t="s">
        <v>69</v>
      </c>
      <c r="X103" t="s">
        <v>69</v>
      </c>
      <c r="Y103" t="s">
        <v>69</v>
      </c>
      <c r="Z103" t="s">
        <v>69</v>
      </c>
      <c r="AA103" t="s">
        <v>63</v>
      </c>
      <c r="AB103" t="s">
        <v>69</v>
      </c>
      <c r="AC103" t="s">
        <v>63</v>
      </c>
      <c r="AD103" t="s">
        <v>63</v>
      </c>
      <c r="AE103" t="s">
        <v>69</v>
      </c>
      <c r="AF103" t="s">
        <v>69</v>
      </c>
      <c r="AG103" t="s">
        <v>84</v>
      </c>
      <c r="AH103" t="s">
        <v>84</v>
      </c>
      <c r="AI103" t="s">
        <v>82</v>
      </c>
      <c r="AJ103" t="s">
        <v>82</v>
      </c>
      <c r="AK103" t="s">
        <v>82</v>
      </c>
      <c r="AL103" t="s">
        <v>84</v>
      </c>
      <c r="AM103" t="s">
        <v>84</v>
      </c>
      <c r="AN103" t="s">
        <v>84</v>
      </c>
      <c r="AO103" t="s">
        <v>84</v>
      </c>
      <c r="AP103" t="s">
        <v>84</v>
      </c>
      <c r="AQ103" t="s">
        <v>82</v>
      </c>
      <c r="AR103" t="s">
        <v>82</v>
      </c>
      <c r="AS103" t="s">
        <v>84</v>
      </c>
      <c r="AT103" t="s">
        <v>84</v>
      </c>
      <c r="AU103" t="s">
        <v>84</v>
      </c>
      <c r="AV103" t="s">
        <v>84</v>
      </c>
      <c r="AW103" t="s">
        <v>68</v>
      </c>
      <c r="AX103" t="s">
        <v>70</v>
      </c>
      <c r="AY103" t="s">
        <v>1908</v>
      </c>
      <c r="AZ103" t="s">
        <v>76</v>
      </c>
      <c r="BA103" t="s">
        <v>83</v>
      </c>
      <c r="BB103" t="s">
        <v>72</v>
      </c>
      <c r="BC103" t="s">
        <v>1901</v>
      </c>
      <c r="BD103" t="s">
        <v>1909</v>
      </c>
      <c r="BE103" t="s">
        <v>1245</v>
      </c>
      <c r="BF103" t="s">
        <v>78</v>
      </c>
      <c r="BG103" t="s">
        <v>1364</v>
      </c>
      <c r="BH103" t="str">
        <f t="shared" si="2"/>
        <v>Chef(fe) d’entreprise ; responsable d’entreprise</v>
      </c>
      <c r="BI103">
        <v>6</v>
      </c>
    </row>
    <row r="104" spans="1:61" ht="15" hidden="1" customHeight="1" x14ac:dyDescent="0.35">
      <c r="A104" t="s">
        <v>1225</v>
      </c>
      <c r="B104" t="s">
        <v>931</v>
      </c>
      <c r="C104" t="s">
        <v>1910</v>
      </c>
      <c r="D104" t="s">
        <v>1911</v>
      </c>
      <c r="E104" t="s">
        <v>1912</v>
      </c>
      <c r="F104" t="s">
        <v>1913</v>
      </c>
      <c r="G104" t="s">
        <v>1914</v>
      </c>
      <c r="H104" t="s">
        <v>352</v>
      </c>
      <c r="I104" t="s">
        <v>353</v>
      </c>
      <c r="J104" t="s">
        <v>1915</v>
      </c>
      <c r="K104" t="s">
        <v>1916</v>
      </c>
      <c r="L104" t="s">
        <v>1912</v>
      </c>
      <c r="O104" t="s">
        <v>1477</v>
      </c>
      <c r="R104" t="s">
        <v>69</v>
      </c>
      <c r="S104" t="s">
        <v>69</v>
      </c>
      <c r="T104" t="s">
        <v>69</v>
      </c>
      <c r="U104" t="s">
        <v>69</v>
      </c>
      <c r="V104" t="s">
        <v>69</v>
      </c>
      <c r="W104" t="s">
        <v>69</v>
      </c>
      <c r="X104" t="s">
        <v>69</v>
      </c>
      <c r="Y104" t="s">
        <v>69</v>
      </c>
      <c r="Z104" t="s">
        <v>69</v>
      </c>
      <c r="AA104" t="s">
        <v>63</v>
      </c>
      <c r="AB104" t="s">
        <v>69</v>
      </c>
      <c r="AC104" t="s">
        <v>69</v>
      </c>
      <c r="AD104" t="s">
        <v>63</v>
      </c>
      <c r="AE104" t="s">
        <v>69</v>
      </c>
      <c r="AF104" t="s">
        <v>69</v>
      </c>
      <c r="AG104" t="s">
        <v>84</v>
      </c>
      <c r="AH104" t="s">
        <v>84</v>
      </c>
      <c r="AI104" t="s">
        <v>82</v>
      </c>
      <c r="AJ104" t="s">
        <v>82</v>
      </c>
      <c r="AK104" t="s">
        <v>82</v>
      </c>
      <c r="AL104" t="s">
        <v>82</v>
      </c>
      <c r="AM104" t="s">
        <v>79</v>
      </c>
      <c r="AN104" t="s">
        <v>82</v>
      </c>
      <c r="AO104" t="s">
        <v>84</v>
      </c>
      <c r="AP104" t="s">
        <v>84</v>
      </c>
      <c r="AQ104" t="s">
        <v>82</v>
      </c>
      <c r="AR104" t="s">
        <v>68</v>
      </c>
      <c r="AS104" t="s">
        <v>84</v>
      </c>
      <c r="AT104" t="s">
        <v>82</v>
      </c>
      <c r="AU104" t="s">
        <v>82</v>
      </c>
      <c r="AV104" t="s">
        <v>79</v>
      </c>
      <c r="AW104" t="s">
        <v>68</v>
      </c>
      <c r="AX104" t="s">
        <v>75</v>
      </c>
      <c r="AY104" t="s">
        <v>1917</v>
      </c>
      <c r="AZ104" t="s">
        <v>83</v>
      </c>
      <c r="BA104" t="s">
        <v>83</v>
      </c>
      <c r="BB104" t="s">
        <v>72</v>
      </c>
      <c r="BC104" t="s">
        <v>1918</v>
      </c>
      <c r="BE104" t="s">
        <v>1245</v>
      </c>
      <c r="BF104" t="s">
        <v>78</v>
      </c>
      <c r="BG104" t="s">
        <v>1806</v>
      </c>
      <c r="BH104" t="str">
        <f t="shared" si="2"/>
        <v>Responsable connaissance client ; Data miner ; Data manager ; Data scientist ; Data analyst ; Gestionnaire base de données marketing ; Responsable expérience client ; Responsable connaissance client</v>
      </c>
      <c r="BI104">
        <v>7</v>
      </c>
    </row>
    <row r="105" spans="1:61" ht="15" hidden="1" customHeight="1" x14ac:dyDescent="0.35">
      <c r="A105" t="s">
        <v>1225</v>
      </c>
      <c r="B105" t="s">
        <v>932</v>
      </c>
      <c r="C105" t="s">
        <v>244</v>
      </c>
      <c r="D105" t="s">
        <v>1919</v>
      </c>
      <c r="E105" t="s">
        <v>1920</v>
      </c>
      <c r="F105" t="s">
        <v>1921</v>
      </c>
      <c r="O105" t="s">
        <v>1477</v>
      </c>
      <c r="R105" t="s">
        <v>69</v>
      </c>
      <c r="S105" t="s">
        <v>69</v>
      </c>
      <c r="T105" t="s">
        <v>69</v>
      </c>
      <c r="U105" t="s">
        <v>69</v>
      </c>
      <c r="V105" t="s">
        <v>69</v>
      </c>
      <c r="W105" t="s">
        <v>69</v>
      </c>
      <c r="X105" t="s">
        <v>69</v>
      </c>
      <c r="Y105" t="s">
        <v>69</v>
      </c>
      <c r="Z105" t="s">
        <v>69</v>
      </c>
      <c r="AA105" t="s">
        <v>63</v>
      </c>
      <c r="AB105" t="s">
        <v>69</v>
      </c>
      <c r="AC105" t="s">
        <v>69</v>
      </c>
      <c r="AD105" t="s">
        <v>63</v>
      </c>
      <c r="AE105" t="s">
        <v>69</v>
      </c>
      <c r="AF105" t="s">
        <v>69</v>
      </c>
      <c r="AG105" t="s">
        <v>82</v>
      </c>
      <c r="AH105" t="s">
        <v>79</v>
      </c>
      <c r="AI105" t="s">
        <v>82</v>
      </c>
      <c r="AJ105" t="s">
        <v>79</v>
      </c>
      <c r="AK105" t="s">
        <v>82</v>
      </c>
      <c r="AL105" t="s">
        <v>74</v>
      </c>
      <c r="AM105" t="s">
        <v>79</v>
      </c>
      <c r="AN105" t="s">
        <v>82</v>
      </c>
      <c r="AO105" t="s">
        <v>79</v>
      </c>
      <c r="AP105" t="s">
        <v>82</v>
      </c>
      <c r="AQ105" t="s">
        <v>82</v>
      </c>
      <c r="AR105" t="s">
        <v>79</v>
      </c>
      <c r="AS105" t="s">
        <v>79</v>
      </c>
      <c r="AT105" t="s">
        <v>82</v>
      </c>
      <c r="AU105" t="s">
        <v>79</v>
      </c>
      <c r="AV105" t="s">
        <v>79</v>
      </c>
      <c r="AW105" t="s">
        <v>68</v>
      </c>
      <c r="AX105" t="s">
        <v>75</v>
      </c>
      <c r="AY105" t="s">
        <v>1922</v>
      </c>
      <c r="AZ105" t="s">
        <v>83</v>
      </c>
      <c r="BA105" t="s">
        <v>83</v>
      </c>
      <c r="BB105" t="s">
        <v>72</v>
      </c>
      <c r="BC105" t="s">
        <v>1923</v>
      </c>
      <c r="BE105" t="s">
        <v>1245</v>
      </c>
      <c r="BF105" t="s">
        <v>78</v>
      </c>
      <c r="BG105" t="s">
        <v>1806</v>
      </c>
      <c r="BH105" t="str">
        <f t="shared" si="2"/>
        <v>Chef de projet pricing ; Chargé de suivi compliance / contrats</v>
      </c>
      <c r="BI105">
        <v>7</v>
      </c>
    </row>
    <row r="106" spans="1:61" ht="15" hidden="1" customHeight="1" x14ac:dyDescent="0.35">
      <c r="A106" t="s">
        <v>1225</v>
      </c>
      <c r="B106" t="s">
        <v>933</v>
      </c>
      <c r="C106" t="s">
        <v>242</v>
      </c>
      <c r="D106" t="s">
        <v>1924</v>
      </c>
      <c r="E106" t="s">
        <v>1925</v>
      </c>
      <c r="F106" t="s">
        <v>1926</v>
      </c>
      <c r="G106" t="s">
        <v>1927</v>
      </c>
      <c r="H106" t="s">
        <v>1928</v>
      </c>
      <c r="O106" t="s">
        <v>1855</v>
      </c>
      <c r="P106" t="s">
        <v>1929</v>
      </c>
      <c r="R106" t="s">
        <v>69</v>
      </c>
      <c r="S106" t="s">
        <v>69</v>
      </c>
      <c r="T106" t="s">
        <v>69</v>
      </c>
      <c r="U106" t="s">
        <v>69</v>
      </c>
      <c r="V106" t="s">
        <v>69</v>
      </c>
      <c r="W106" t="s">
        <v>69</v>
      </c>
      <c r="X106" t="s">
        <v>69</v>
      </c>
      <c r="Y106" t="s">
        <v>69</v>
      </c>
      <c r="Z106" t="s">
        <v>69</v>
      </c>
      <c r="AA106" t="s">
        <v>69</v>
      </c>
      <c r="AB106" t="s">
        <v>69</v>
      </c>
      <c r="AC106" t="s">
        <v>63</v>
      </c>
      <c r="AD106" t="s">
        <v>69</v>
      </c>
      <c r="AE106" t="s">
        <v>63</v>
      </c>
      <c r="AF106" t="s">
        <v>63</v>
      </c>
      <c r="AG106" t="s">
        <v>82</v>
      </c>
      <c r="AH106" t="s">
        <v>82</v>
      </c>
      <c r="AI106" t="s">
        <v>82</v>
      </c>
      <c r="AJ106" t="s">
        <v>82</v>
      </c>
      <c r="AK106" t="s">
        <v>82</v>
      </c>
      <c r="AL106" t="s">
        <v>82</v>
      </c>
      <c r="AM106" t="s">
        <v>82</v>
      </c>
      <c r="AN106" t="s">
        <v>82</v>
      </c>
      <c r="AO106" t="s">
        <v>82</v>
      </c>
      <c r="AP106" t="s">
        <v>82</v>
      </c>
      <c r="AQ106" t="s">
        <v>82</v>
      </c>
      <c r="AR106" t="s">
        <v>79</v>
      </c>
      <c r="AS106" t="s">
        <v>82</v>
      </c>
      <c r="AT106" t="s">
        <v>82</v>
      </c>
      <c r="AU106" t="s">
        <v>82</v>
      </c>
      <c r="AV106" t="s">
        <v>82</v>
      </c>
      <c r="AW106" t="s">
        <v>68</v>
      </c>
      <c r="AX106" t="s">
        <v>75</v>
      </c>
      <c r="AY106" t="s">
        <v>1930</v>
      </c>
      <c r="AZ106" t="s">
        <v>76</v>
      </c>
      <c r="BA106" t="s">
        <v>81</v>
      </c>
      <c r="BB106" t="s">
        <v>77</v>
      </c>
      <c r="BC106" t="s">
        <v>1930</v>
      </c>
      <c r="BD106" t="s">
        <v>1931</v>
      </c>
      <c r="BE106" t="s">
        <v>67</v>
      </c>
      <c r="BF106" t="s">
        <v>73</v>
      </c>
      <c r="BG106" t="s">
        <v>1623</v>
      </c>
      <c r="BH106" t="str">
        <f t="shared" si="2"/>
        <v>Chef d’atelier ; Responsable service après-vente ; Responsable d’atelier ; Responsable d’exploitation (distribution automatique)</v>
      </c>
      <c r="BI106">
        <v>5.5</v>
      </c>
    </row>
    <row r="107" spans="1:61" ht="15" hidden="1" customHeight="1" x14ac:dyDescent="0.35">
      <c r="A107" t="s">
        <v>1225</v>
      </c>
      <c r="B107" t="s">
        <v>934</v>
      </c>
      <c r="C107" t="s">
        <v>1932</v>
      </c>
      <c r="D107" t="s">
        <v>1933</v>
      </c>
      <c r="E107" t="s">
        <v>1934</v>
      </c>
      <c r="F107" t="s">
        <v>1935</v>
      </c>
      <c r="G107" t="s">
        <v>1936</v>
      </c>
      <c r="H107" t="s">
        <v>1937</v>
      </c>
      <c r="O107" t="s">
        <v>1938</v>
      </c>
      <c r="R107" t="s">
        <v>69</v>
      </c>
      <c r="S107" t="s">
        <v>69</v>
      </c>
      <c r="T107" t="s">
        <v>69</v>
      </c>
      <c r="U107" t="s">
        <v>69</v>
      </c>
      <c r="V107" t="s">
        <v>69</v>
      </c>
      <c r="W107" t="s">
        <v>69</v>
      </c>
      <c r="X107" t="s">
        <v>69</v>
      </c>
      <c r="Y107" t="s">
        <v>69</v>
      </c>
      <c r="Z107" t="s">
        <v>69</v>
      </c>
      <c r="AA107" t="s">
        <v>63</v>
      </c>
      <c r="AB107" t="s">
        <v>69</v>
      </c>
      <c r="AC107" t="s">
        <v>69</v>
      </c>
      <c r="AD107" t="s">
        <v>63</v>
      </c>
      <c r="AE107" t="s">
        <v>69</v>
      </c>
      <c r="AF107" t="s">
        <v>69</v>
      </c>
      <c r="AG107" t="s">
        <v>82</v>
      </c>
      <c r="AH107" t="s">
        <v>82</v>
      </c>
      <c r="AI107" t="s">
        <v>82</v>
      </c>
      <c r="AJ107" t="s">
        <v>79</v>
      </c>
      <c r="AK107" t="s">
        <v>82</v>
      </c>
      <c r="AL107" t="s">
        <v>79</v>
      </c>
      <c r="AM107" t="s">
        <v>79</v>
      </c>
      <c r="AN107" t="s">
        <v>82</v>
      </c>
      <c r="AO107" t="s">
        <v>82</v>
      </c>
      <c r="AP107" t="s">
        <v>82</v>
      </c>
      <c r="AQ107" t="s">
        <v>82</v>
      </c>
      <c r="AR107" t="s">
        <v>79</v>
      </c>
      <c r="AS107" t="s">
        <v>68</v>
      </c>
      <c r="AT107" t="s">
        <v>79</v>
      </c>
      <c r="AU107" t="s">
        <v>82</v>
      </c>
      <c r="AV107" t="s">
        <v>79</v>
      </c>
      <c r="AW107" t="s">
        <v>68</v>
      </c>
      <c r="AX107" t="s">
        <v>75</v>
      </c>
      <c r="AY107" t="s">
        <v>1939</v>
      </c>
      <c r="AZ107" t="s">
        <v>81</v>
      </c>
      <c r="BA107" t="s">
        <v>83</v>
      </c>
      <c r="BB107" t="s">
        <v>72</v>
      </c>
      <c r="BC107" t="s">
        <v>1940</v>
      </c>
      <c r="BE107" t="s">
        <v>1245</v>
      </c>
      <c r="BF107" t="s">
        <v>78</v>
      </c>
      <c r="BG107" t="s">
        <v>1623</v>
      </c>
      <c r="BH107" t="str">
        <f t="shared" si="2"/>
        <v>Responsable de contrôle de gestion ; Contrôleur(euse) budgétaire ; Analyste de gestion ; Responsable de la planification et de la gestion</v>
      </c>
      <c r="BI107">
        <v>6.5</v>
      </c>
    </row>
    <row r="108" spans="1:61" ht="15" hidden="1" customHeight="1" x14ac:dyDescent="0.35">
      <c r="A108" t="s">
        <v>1225</v>
      </c>
      <c r="B108" t="s">
        <v>935</v>
      </c>
      <c r="C108" t="s">
        <v>1941</v>
      </c>
      <c r="D108" t="s">
        <v>1942</v>
      </c>
      <c r="E108" t="s">
        <v>1943</v>
      </c>
      <c r="F108" t="s">
        <v>1944</v>
      </c>
      <c r="O108" t="s">
        <v>1945</v>
      </c>
      <c r="R108" t="s">
        <v>69</v>
      </c>
      <c r="S108" t="s">
        <v>69</v>
      </c>
      <c r="T108" t="s">
        <v>69</v>
      </c>
      <c r="U108" t="s">
        <v>69</v>
      </c>
      <c r="V108" t="s">
        <v>69</v>
      </c>
      <c r="W108" t="s">
        <v>69</v>
      </c>
      <c r="X108" t="s">
        <v>69</v>
      </c>
      <c r="Y108" t="s">
        <v>63</v>
      </c>
      <c r="Z108" t="s">
        <v>69</v>
      </c>
      <c r="AA108" t="s">
        <v>63</v>
      </c>
      <c r="AB108" t="s">
        <v>69</v>
      </c>
      <c r="AC108" t="s">
        <v>69</v>
      </c>
      <c r="AD108" t="s">
        <v>69</v>
      </c>
      <c r="AE108" t="s">
        <v>69</v>
      </c>
      <c r="AF108" t="s">
        <v>69</v>
      </c>
      <c r="AG108" t="s">
        <v>79</v>
      </c>
      <c r="AH108" t="s">
        <v>74</v>
      </c>
      <c r="AI108" t="s">
        <v>79</v>
      </c>
      <c r="AJ108" t="s">
        <v>68</v>
      </c>
      <c r="AK108" t="s">
        <v>74</v>
      </c>
      <c r="AL108" t="s">
        <v>74</v>
      </c>
      <c r="AM108" t="s">
        <v>79</v>
      </c>
      <c r="AN108" t="s">
        <v>79</v>
      </c>
      <c r="AO108" t="s">
        <v>79</v>
      </c>
      <c r="AP108" t="s">
        <v>79</v>
      </c>
      <c r="AQ108" t="s">
        <v>79</v>
      </c>
      <c r="AR108" t="s">
        <v>79</v>
      </c>
      <c r="AS108" t="s">
        <v>74</v>
      </c>
      <c r="AT108" t="s">
        <v>79</v>
      </c>
      <c r="AU108" t="s">
        <v>74</v>
      </c>
      <c r="AV108" t="s">
        <v>79</v>
      </c>
      <c r="AW108" t="s">
        <v>68</v>
      </c>
      <c r="AX108" t="s">
        <v>75</v>
      </c>
      <c r="AY108" t="s">
        <v>1946</v>
      </c>
      <c r="AZ108" t="s">
        <v>71</v>
      </c>
      <c r="BA108" t="s">
        <v>76</v>
      </c>
      <c r="BB108" t="s">
        <v>72</v>
      </c>
      <c r="BC108" t="s">
        <v>1947</v>
      </c>
      <c r="BD108" t="s">
        <v>1948</v>
      </c>
      <c r="BE108" t="s">
        <v>67</v>
      </c>
      <c r="BF108" t="s">
        <v>73</v>
      </c>
      <c r="BG108" t="s">
        <v>1623</v>
      </c>
      <c r="BH108" t="str">
        <f t="shared" si="2"/>
        <v>Secrétaire assistant ; assistant de gestion</v>
      </c>
      <c r="BI108">
        <v>4.5</v>
      </c>
    </row>
    <row r="109" spans="1:61" ht="15" hidden="1" customHeight="1" x14ac:dyDescent="0.35">
      <c r="A109" t="s">
        <v>1225</v>
      </c>
      <c r="B109" t="s">
        <v>936</v>
      </c>
      <c r="C109" t="s">
        <v>1949</v>
      </c>
      <c r="D109" t="s">
        <v>1950</v>
      </c>
      <c r="E109" t="s">
        <v>1951</v>
      </c>
      <c r="F109" t="s">
        <v>1952</v>
      </c>
      <c r="O109" t="s">
        <v>1953</v>
      </c>
      <c r="R109" t="s">
        <v>69</v>
      </c>
      <c r="S109" t="s">
        <v>69</v>
      </c>
      <c r="T109" t="s">
        <v>69</v>
      </c>
      <c r="U109" t="s">
        <v>69</v>
      </c>
      <c r="V109" t="s">
        <v>69</v>
      </c>
      <c r="W109" t="s">
        <v>69</v>
      </c>
      <c r="X109" t="s">
        <v>69</v>
      </c>
      <c r="Y109" t="s">
        <v>69</v>
      </c>
      <c r="Z109" t="s">
        <v>69</v>
      </c>
      <c r="AA109" t="s">
        <v>69</v>
      </c>
      <c r="AB109" t="s">
        <v>69</v>
      </c>
      <c r="AC109" t="s">
        <v>63</v>
      </c>
      <c r="AD109" t="s">
        <v>69</v>
      </c>
      <c r="AE109" t="s">
        <v>69</v>
      </c>
      <c r="AF109" t="s">
        <v>69</v>
      </c>
      <c r="AG109" t="s">
        <v>79</v>
      </c>
      <c r="AH109" t="s">
        <v>79</v>
      </c>
      <c r="AI109" t="s">
        <v>79</v>
      </c>
      <c r="AJ109" t="s">
        <v>79</v>
      </c>
      <c r="AK109" t="s">
        <v>82</v>
      </c>
      <c r="AL109" t="s">
        <v>79</v>
      </c>
      <c r="AM109" t="s">
        <v>79</v>
      </c>
      <c r="AN109" t="s">
        <v>82</v>
      </c>
      <c r="AO109" t="s">
        <v>79</v>
      </c>
      <c r="AP109" t="s">
        <v>79</v>
      </c>
      <c r="AQ109" t="s">
        <v>82</v>
      </c>
      <c r="AR109" t="s">
        <v>79</v>
      </c>
      <c r="AS109" t="s">
        <v>79</v>
      </c>
      <c r="AT109" t="s">
        <v>79</v>
      </c>
      <c r="AU109" t="s">
        <v>79</v>
      </c>
      <c r="AV109" t="s">
        <v>79</v>
      </c>
      <c r="AW109" t="s">
        <v>68</v>
      </c>
      <c r="AX109" t="s">
        <v>75</v>
      </c>
      <c r="AY109" t="s">
        <v>1954</v>
      </c>
      <c r="AZ109" t="s">
        <v>76</v>
      </c>
      <c r="BA109" t="s">
        <v>81</v>
      </c>
      <c r="BB109" t="s">
        <v>72</v>
      </c>
      <c r="BC109" t="s">
        <v>1954</v>
      </c>
      <c r="BE109" t="s">
        <v>1245</v>
      </c>
      <c r="BF109" t="s">
        <v>73</v>
      </c>
      <c r="BG109" t="s">
        <v>1215</v>
      </c>
      <c r="BH109" t="str">
        <f t="shared" si="2"/>
        <v>Formateur/trice ; instructeur/trice</v>
      </c>
      <c r="BI109">
        <v>5.5</v>
      </c>
    </row>
    <row r="110" spans="1:61" ht="15" hidden="1" customHeight="1" x14ac:dyDescent="0.35">
      <c r="A110" t="s">
        <v>1225</v>
      </c>
      <c r="B110" t="s">
        <v>937</v>
      </c>
      <c r="C110" t="s">
        <v>1955</v>
      </c>
      <c r="D110" t="s">
        <v>1956</v>
      </c>
      <c r="E110" t="s">
        <v>1957</v>
      </c>
      <c r="F110" t="s">
        <v>1958</v>
      </c>
      <c r="G110" t="s">
        <v>1959</v>
      </c>
      <c r="H110" t="s">
        <v>1960</v>
      </c>
      <c r="I110" t="s">
        <v>1961</v>
      </c>
      <c r="O110" t="s">
        <v>1962</v>
      </c>
      <c r="R110" t="s">
        <v>69</v>
      </c>
      <c r="S110" t="s">
        <v>69</v>
      </c>
      <c r="T110" t="s">
        <v>69</v>
      </c>
      <c r="U110" t="s">
        <v>69</v>
      </c>
      <c r="V110" t="s">
        <v>69</v>
      </c>
      <c r="W110" t="s">
        <v>69</v>
      </c>
      <c r="X110" t="s">
        <v>69</v>
      </c>
      <c r="Y110" t="s">
        <v>63</v>
      </c>
      <c r="Z110" t="s">
        <v>69</v>
      </c>
      <c r="AA110" t="s">
        <v>63</v>
      </c>
      <c r="AB110" t="s">
        <v>69</v>
      </c>
      <c r="AC110" t="s">
        <v>69</v>
      </c>
      <c r="AD110" t="s">
        <v>63</v>
      </c>
      <c r="AE110" t="s">
        <v>69</v>
      </c>
      <c r="AF110" t="s">
        <v>69</v>
      </c>
      <c r="AG110" t="s">
        <v>79</v>
      </c>
      <c r="AH110" t="s">
        <v>79</v>
      </c>
      <c r="AI110" t="s">
        <v>79</v>
      </c>
      <c r="AJ110" t="s">
        <v>74</v>
      </c>
      <c r="AK110" t="s">
        <v>79</v>
      </c>
      <c r="AL110" t="s">
        <v>79</v>
      </c>
      <c r="AM110" t="s">
        <v>79</v>
      </c>
      <c r="AN110" t="s">
        <v>79</v>
      </c>
      <c r="AO110" t="s">
        <v>79</v>
      </c>
      <c r="AP110" t="s">
        <v>79</v>
      </c>
      <c r="AQ110" t="s">
        <v>79</v>
      </c>
      <c r="AR110" t="s">
        <v>79</v>
      </c>
      <c r="AS110" t="s">
        <v>79</v>
      </c>
      <c r="AT110" t="s">
        <v>79</v>
      </c>
      <c r="AU110" t="s">
        <v>79</v>
      </c>
      <c r="AV110" t="s">
        <v>79</v>
      </c>
      <c r="AW110" t="s">
        <v>68</v>
      </c>
      <c r="AX110" t="s">
        <v>75</v>
      </c>
      <c r="AY110" t="s">
        <v>1963</v>
      </c>
      <c r="AZ110" t="s">
        <v>76</v>
      </c>
      <c r="BA110" t="s">
        <v>81</v>
      </c>
      <c r="BD110" t="s">
        <v>1964</v>
      </c>
      <c r="BE110" t="s">
        <v>67</v>
      </c>
      <c r="BF110" t="s">
        <v>73</v>
      </c>
      <c r="BG110" t="s">
        <v>1668</v>
      </c>
      <c r="BH110" t="str">
        <f t="shared" si="2"/>
        <v>Agent(e) de gestion comptable ; Agent(e) comptable ; Assistant(e) de gestion en comptabilité ; Comptable principal ; Gestionnaire comptable</v>
      </c>
      <c r="BI110">
        <v>5.5</v>
      </c>
    </row>
    <row r="111" spans="1:61" ht="15" hidden="1" customHeight="1" x14ac:dyDescent="0.35">
      <c r="A111" t="s">
        <v>1225</v>
      </c>
      <c r="B111" t="s">
        <v>938</v>
      </c>
      <c r="C111" t="s">
        <v>1965</v>
      </c>
      <c r="D111" t="s">
        <v>1966</v>
      </c>
      <c r="E111" t="s">
        <v>1967</v>
      </c>
      <c r="F111" t="s">
        <v>1968</v>
      </c>
      <c r="G111" t="s">
        <v>1969</v>
      </c>
      <c r="O111" t="s">
        <v>1970</v>
      </c>
      <c r="R111" t="s">
        <v>69</v>
      </c>
      <c r="S111" t="s">
        <v>69</v>
      </c>
      <c r="T111" t="s">
        <v>69</v>
      </c>
      <c r="U111" t="s">
        <v>69</v>
      </c>
      <c r="V111" t="s">
        <v>69</v>
      </c>
      <c r="W111" t="s">
        <v>69</v>
      </c>
      <c r="X111" t="s">
        <v>69</v>
      </c>
      <c r="Y111" t="s">
        <v>69</v>
      </c>
      <c r="Z111" t="s">
        <v>69</v>
      </c>
      <c r="AA111" t="s">
        <v>63</v>
      </c>
      <c r="AB111" t="s">
        <v>69</v>
      </c>
      <c r="AC111" t="s">
        <v>69</v>
      </c>
      <c r="AD111" t="s">
        <v>63</v>
      </c>
      <c r="AE111" t="s">
        <v>69</v>
      </c>
      <c r="AF111" t="s">
        <v>69</v>
      </c>
      <c r="AG111" t="s">
        <v>84</v>
      </c>
      <c r="AH111" t="s">
        <v>84</v>
      </c>
      <c r="AI111" t="s">
        <v>84</v>
      </c>
      <c r="AJ111" t="s">
        <v>82</v>
      </c>
      <c r="AK111" t="s">
        <v>84</v>
      </c>
      <c r="AL111" t="s">
        <v>84</v>
      </c>
      <c r="AM111" t="s">
        <v>84</v>
      </c>
      <c r="AN111" t="s">
        <v>84</v>
      </c>
      <c r="AO111" t="s">
        <v>84</v>
      </c>
      <c r="AP111" t="s">
        <v>84</v>
      </c>
      <c r="AQ111" t="s">
        <v>84</v>
      </c>
      <c r="AR111" t="s">
        <v>84</v>
      </c>
      <c r="AS111" t="s">
        <v>82</v>
      </c>
      <c r="AT111" t="s">
        <v>84</v>
      </c>
      <c r="AU111" t="s">
        <v>84</v>
      </c>
      <c r="AV111" t="s">
        <v>84</v>
      </c>
      <c r="AW111" t="s">
        <v>68</v>
      </c>
      <c r="AX111" t="s">
        <v>75</v>
      </c>
      <c r="AY111" t="s">
        <v>1971</v>
      </c>
      <c r="AZ111" t="s">
        <v>83</v>
      </c>
      <c r="BA111" t="s">
        <v>83</v>
      </c>
      <c r="BB111" t="s">
        <v>77</v>
      </c>
      <c r="BC111" t="s">
        <v>1971</v>
      </c>
      <c r="BE111" t="s">
        <v>1245</v>
      </c>
      <c r="BF111" t="s">
        <v>78</v>
      </c>
      <c r="BG111" t="s">
        <v>1668</v>
      </c>
      <c r="BH111" t="str">
        <f t="shared" si="2"/>
        <v>Chef(fe) de services administratifs et financiers ; directeur finance et administration ; contrôleur finance</v>
      </c>
      <c r="BI111">
        <v>7</v>
      </c>
    </row>
    <row r="112" spans="1:61" ht="15" hidden="1" customHeight="1" x14ac:dyDescent="0.35">
      <c r="A112" t="s">
        <v>1225</v>
      </c>
      <c r="B112" t="s">
        <v>939</v>
      </c>
      <c r="C112" t="s">
        <v>340</v>
      </c>
      <c r="D112" t="s">
        <v>1972</v>
      </c>
      <c r="E112" t="s">
        <v>1973</v>
      </c>
      <c r="F112" t="s">
        <v>1974</v>
      </c>
      <c r="G112" t="s">
        <v>1975</v>
      </c>
      <c r="H112" t="s">
        <v>1976</v>
      </c>
      <c r="O112" t="s">
        <v>1977</v>
      </c>
      <c r="P112" t="s">
        <v>1962</v>
      </c>
      <c r="R112" t="s">
        <v>69</v>
      </c>
      <c r="S112" t="s">
        <v>69</v>
      </c>
      <c r="T112" t="s">
        <v>69</v>
      </c>
      <c r="U112" t="s">
        <v>69</v>
      </c>
      <c r="V112" t="s">
        <v>69</v>
      </c>
      <c r="W112" t="s">
        <v>69</v>
      </c>
      <c r="X112" t="s">
        <v>69</v>
      </c>
      <c r="Y112" t="s">
        <v>69</v>
      </c>
      <c r="Z112" t="s">
        <v>69</v>
      </c>
      <c r="AA112" t="s">
        <v>63</v>
      </c>
      <c r="AB112" t="s">
        <v>69</v>
      </c>
      <c r="AC112" t="s">
        <v>69</v>
      </c>
      <c r="AD112" t="s">
        <v>63</v>
      </c>
      <c r="AE112" t="s">
        <v>69</v>
      </c>
      <c r="AF112" t="s">
        <v>69</v>
      </c>
      <c r="AG112" t="s">
        <v>79</v>
      </c>
      <c r="AH112" t="s">
        <v>74</v>
      </c>
      <c r="AI112" t="s">
        <v>79</v>
      </c>
      <c r="AJ112" t="s">
        <v>79</v>
      </c>
      <c r="AK112" t="s">
        <v>79</v>
      </c>
      <c r="AL112" t="s">
        <v>79</v>
      </c>
      <c r="AM112" t="s">
        <v>74</v>
      </c>
      <c r="AN112" t="s">
        <v>79</v>
      </c>
      <c r="AO112" t="s">
        <v>82</v>
      </c>
      <c r="AP112" t="s">
        <v>79</v>
      </c>
      <c r="AQ112" t="s">
        <v>79</v>
      </c>
      <c r="AR112" t="s">
        <v>79</v>
      </c>
      <c r="AS112" t="s">
        <v>74</v>
      </c>
      <c r="AT112" t="s">
        <v>74</v>
      </c>
      <c r="AU112" t="s">
        <v>74</v>
      </c>
      <c r="AV112" t="s">
        <v>79</v>
      </c>
      <c r="AW112" t="s">
        <v>68</v>
      </c>
      <c r="AX112" t="s">
        <v>75</v>
      </c>
      <c r="AY112" t="s">
        <v>1978</v>
      </c>
      <c r="AZ112" t="s">
        <v>76</v>
      </c>
      <c r="BA112" t="s">
        <v>81</v>
      </c>
      <c r="BE112" t="s">
        <v>67</v>
      </c>
      <c r="BF112" t="s">
        <v>73</v>
      </c>
      <c r="BG112" t="s">
        <v>1623</v>
      </c>
      <c r="BH112" t="str">
        <f t="shared" si="2"/>
        <v>Technicien(ne) de paie ; Assistant(e) de paie ; Comptable service paie ; Comptable spécialisé paie</v>
      </c>
      <c r="BI112">
        <v>5.5</v>
      </c>
    </row>
    <row r="113" spans="1:61" ht="15" hidden="1" customHeight="1" x14ac:dyDescent="0.35">
      <c r="A113" t="s">
        <v>277</v>
      </c>
      <c r="B113" t="s">
        <v>940</v>
      </c>
      <c r="C113" t="s">
        <v>337</v>
      </c>
      <c r="D113" t="s">
        <v>1979</v>
      </c>
      <c r="E113" t="s">
        <v>1980</v>
      </c>
      <c r="F113" t="s">
        <v>1981</v>
      </c>
      <c r="G113" t="s">
        <v>1982</v>
      </c>
      <c r="H113" t="s">
        <v>1983</v>
      </c>
      <c r="I113" t="s">
        <v>1984</v>
      </c>
      <c r="J113" t="s">
        <v>1985</v>
      </c>
      <c r="O113" t="s">
        <v>1945</v>
      </c>
      <c r="R113" t="s">
        <v>69</v>
      </c>
      <c r="S113" t="s">
        <v>69</v>
      </c>
      <c r="T113" t="s">
        <v>69</v>
      </c>
      <c r="U113" t="s">
        <v>69</v>
      </c>
      <c r="V113" t="s">
        <v>69</v>
      </c>
      <c r="W113" t="s">
        <v>69</v>
      </c>
      <c r="X113" t="s">
        <v>69</v>
      </c>
      <c r="Y113" t="s">
        <v>69</v>
      </c>
      <c r="Z113" t="s">
        <v>69</v>
      </c>
      <c r="AA113" t="s">
        <v>63</v>
      </c>
      <c r="AB113" t="s">
        <v>69</v>
      </c>
      <c r="AC113" t="s">
        <v>69</v>
      </c>
      <c r="AD113" t="s">
        <v>63</v>
      </c>
      <c r="AE113" t="s">
        <v>69</v>
      </c>
      <c r="AF113" t="s">
        <v>69</v>
      </c>
      <c r="AG113" t="s">
        <v>79</v>
      </c>
      <c r="AH113" t="s">
        <v>79</v>
      </c>
      <c r="AI113" t="s">
        <v>79</v>
      </c>
      <c r="AJ113" t="s">
        <v>74</v>
      </c>
      <c r="AK113" t="s">
        <v>79</v>
      </c>
      <c r="AL113" t="s">
        <v>74</v>
      </c>
      <c r="AM113" t="s">
        <v>79</v>
      </c>
      <c r="AN113" t="s">
        <v>79</v>
      </c>
      <c r="AO113" t="s">
        <v>79</v>
      </c>
      <c r="AP113" t="s">
        <v>79</v>
      </c>
      <c r="AQ113" t="s">
        <v>79</v>
      </c>
      <c r="AR113" t="s">
        <v>79</v>
      </c>
      <c r="AS113" t="s">
        <v>79</v>
      </c>
      <c r="AT113" t="s">
        <v>79</v>
      </c>
      <c r="AU113" t="s">
        <v>79</v>
      </c>
      <c r="AV113" t="s">
        <v>79</v>
      </c>
      <c r="AW113" t="s">
        <v>68</v>
      </c>
      <c r="AX113" t="s">
        <v>75</v>
      </c>
      <c r="AY113" t="s">
        <v>1986</v>
      </c>
      <c r="AZ113" t="s">
        <v>76</v>
      </c>
      <c r="BA113" t="s">
        <v>76</v>
      </c>
      <c r="BB113" t="s">
        <v>72</v>
      </c>
      <c r="BC113" t="s">
        <v>1986</v>
      </c>
      <c r="BE113" t="s">
        <v>67</v>
      </c>
      <c r="BF113" t="s">
        <v>78</v>
      </c>
      <c r="BG113" t="s">
        <v>1623</v>
      </c>
      <c r="BH113" t="str">
        <f t="shared" si="2"/>
        <v>Assistant(e) poyvalent(e) ; Assistant(e) logistique ; Assistant(e) commerciale ; Assistant(e) communication ; Assistant(e) marketing ; Assistant(e) comptable</v>
      </c>
      <c r="BI113">
        <v>5</v>
      </c>
    </row>
    <row r="114" spans="1:61" ht="15" hidden="1" customHeight="1" x14ac:dyDescent="0.35">
      <c r="A114" t="s">
        <v>277</v>
      </c>
      <c r="B114" t="s">
        <v>941</v>
      </c>
      <c r="C114" t="s">
        <v>338</v>
      </c>
      <c r="D114" t="s">
        <v>1966</v>
      </c>
      <c r="E114" t="s">
        <v>1967</v>
      </c>
      <c r="F114" t="s">
        <v>1987</v>
      </c>
      <c r="G114" t="s">
        <v>1988</v>
      </c>
      <c r="O114" t="s">
        <v>1970</v>
      </c>
      <c r="R114" t="s">
        <v>69</v>
      </c>
      <c r="S114" t="s">
        <v>69</v>
      </c>
      <c r="T114" t="s">
        <v>69</v>
      </c>
      <c r="U114" t="s">
        <v>69</v>
      </c>
      <c r="V114" t="s">
        <v>69</v>
      </c>
      <c r="W114" t="s">
        <v>69</v>
      </c>
      <c r="X114" t="s">
        <v>69</v>
      </c>
      <c r="Y114" t="s">
        <v>69</v>
      </c>
      <c r="Z114" t="s">
        <v>69</v>
      </c>
      <c r="AA114" t="s">
        <v>63</v>
      </c>
      <c r="AB114" t="s">
        <v>69</v>
      </c>
      <c r="AC114" t="s">
        <v>69</v>
      </c>
      <c r="AD114" t="s">
        <v>63</v>
      </c>
      <c r="AE114" t="s">
        <v>69</v>
      </c>
      <c r="AF114" t="s">
        <v>69</v>
      </c>
      <c r="AG114" t="s">
        <v>84</v>
      </c>
      <c r="AH114" t="s">
        <v>84</v>
      </c>
      <c r="AI114" t="s">
        <v>84</v>
      </c>
      <c r="AJ114" t="s">
        <v>82</v>
      </c>
      <c r="AK114" t="s">
        <v>84</v>
      </c>
      <c r="AL114" t="s">
        <v>84</v>
      </c>
      <c r="AM114" t="s">
        <v>84</v>
      </c>
      <c r="AN114" t="s">
        <v>84</v>
      </c>
      <c r="AO114" t="s">
        <v>84</v>
      </c>
      <c r="AP114" t="s">
        <v>84</v>
      </c>
      <c r="AQ114" t="s">
        <v>84</v>
      </c>
      <c r="AR114" t="s">
        <v>84</v>
      </c>
      <c r="AS114" t="s">
        <v>82</v>
      </c>
      <c r="AT114" t="s">
        <v>84</v>
      </c>
      <c r="AU114" t="s">
        <v>84</v>
      </c>
      <c r="AV114" t="s">
        <v>84</v>
      </c>
      <c r="AW114" t="s">
        <v>68</v>
      </c>
      <c r="AX114" t="s">
        <v>75</v>
      </c>
      <c r="AY114" t="s">
        <v>1971</v>
      </c>
      <c r="AZ114" t="s">
        <v>83</v>
      </c>
      <c r="BA114" t="s">
        <v>83</v>
      </c>
      <c r="BB114" t="s">
        <v>77</v>
      </c>
      <c r="BC114" t="s">
        <v>1971</v>
      </c>
      <c r="BE114" t="s">
        <v>1245</v>
      </c>
      <c r="BF114" t="s">
        <v>78</v>
      </c>
      <c r="BG114" t="s">
        <v>1668</v>
      </c>
      <c r="BH114" t="str">
        <f t="shared" si="2"/>
        <v>Chef(fe) de services administratifs et financiers ; Directeur finance et administration ; Contrôleur finance</v>
      </c>
      <c r="BI114">
        <v>7</v>
      </c>
    </row>
    <row r="115" spans="1:61" ht="15" hidden="1" customHeight="1" x14ac:dyDescent="0.35">
      <c r="A115" t="s">
        <v>277</v>
      </c>
      <c r="B115" t="s">
        <v>942</v>
      </c>
      <c r="C115" t="s">
        <v>339</v>
      </c>
      <c r="D115" t="s">
        <v>1989</v>
      </c>
      <c r="E115" t="s">
        <v>339</v>
      </c>
      <c r="F115" t="s">
        <v>1990</v>
      </c>
      <c r="O115" t="s">
        <v>1991</v>
      </c>
      <c r="R115" t="s">
        <v>69</v>
      </c>
      <c r="S115" t="s">
        <v>69</v>
      </c>
      <c r="T115" t="s">
        <v>69</v>
      </c>
      <c r="U115" t="s">
        <v>69</v>
      </c>
      <c r="V115" t="s">
        <v>69</v>
      </c>
      <c r="W115" t="s">
        <v>69</v>
      </c>
      <c r="X115" t="s">
        <v>69</v>
      </c>
      <c r="Y115" t="s">
        <v>69</v>
      </c>
      <c r="Z115" t="s">
        <v>69</v>
      </c>
      <c r="AA115" t="s">
        <v>63</v>
      </c>
      <c r="AB115" t="s">
        <v>69</v>
      </c>
      <c r="AC115" t="s">
        <v>63</v>
      </c>
      <c r="AD115" t="s">
        <v>69</v>
      </c>
      <c r="AE115" t="s">
        <v>69</v>
      </c>
      <c r="AF115" t="s">
        <v>69</v>
      </c>
      <c r="AG115" t="s">
        <v>84</v>
      </c>
      <c r="AH115" t="s">
        <v>82</v>
      </c>
      <c r="AI115" t="s">
        <v>82</v>
      </c>
      <c r="AJ115" t="s">
        <v>82</v>
      </c>
      <c r="AK115" t="s">
        <v>82</v>
      </c>
      <c r="AL115" t="s">
        <v>82</v>
      </c>
      <c r="AM115" t="s">
        <v>82</v>
      </c>
      <c r="AN115" t="s">
        <v>84</v>
      </c>
      <c r="AO115" t="s">
        <v>84</v>
      </c>
      <c r="AP115" t="s">
        <v>84</v>
      </c>
      <c r="AQ115" t="s">
        <v>84</v>
      </c>
      <c r="AR115" t="s">
        <v>84</v>
      </c>
      <c r="AS115" t="s">
        <v>84</v>
      </c>
      <c r="AT115" t="s">
        <v>84</v>
      </c>
      <c r="AU115" t="s">
        <v>84</v>
      </c>
      <c r="AV115" t="s">
        <v>82</v>
      </c>
      <c r="AW115" t="s">
        <v>68</v>
      </c>
      <c r="AX115" t="s">
        <v>75</v>
      </c>
      <c r="AY115" t="s">
        <v>1992</v>
      </c>
      <c r="AZ115" t="s">
        <v>83</v>
      </c>
      <c r="BA115" t="s">
        <v>83</v>
      </c>
      <c r="BB115" t="s">
        <v>72</v>
      </c>
      <c r="BC115" t="s">
        <v>1992</v>
      </c>
      <c r="BE115" t="s">
        <v>1245</v>
      </c>
      <c r="BF115" t="s">
        <v>78</v>
      </c>
      <c r="BG115" t="s">
        <v>1523</v>
      </c>
      <c r="BH115" t="str">
        <f t="shared" si="2"/>
        <v>Juriste ; Juriste d’entreprise</v>
      </c>
      <c r="BI115">
        <v>7</v>
      </c>
    </row>
    <row r="116" spans="1:61" ht="15" hidden="1" customHeight="1" x14ac:dyDescent="0.35">
      <c r="A116" t="s">
        <v>277</v>
      </c>
      <c r="B116" t="s">
        <v>943</v>
      </c>
      <c r="C116" t="s">
        <v>340</v>
      </c>
      <c r="D116" t="s">
        <v>1993</v>
      </c>
      <c r="E116" t="s">
        <v>1973</v>
      </c>
      <c r="F116" t="s">
        <v>1974</v>
      </c>
      <c r="G116" t="s">
        <v>1975</v>
      </c>
      <c r="H116" t="s">
        <v>1994</v>
      </c>
      <c r="O116" t="s">
        <v>1977</v>
      </c>
      <c r="P116" t="s">
        <v>1962</v>
      </c>
      <c r="R116" t="s">
        <v>69</v>
      </c>
      <c r="S116" t="s">
        <v>69</v>
      </c>
      <c r="T116" t="s">
        <v>69</v>
      </c>
      <c r="U116" t="s">
        <v>69</v>
      </c>
      <c r="V116" t="s">
        <v>69</v>
      </c>
      <c r="W116" t="s">
        <v>69</v>
      </c>
      <c r="X116" t="s">
        <v>69</v>
      </c>
      <c r="Y116" t="s">
        <v>69</v>
      </c>
      <c r="Z116" t="s">
        <v>69</v>
      </c>
      <c r="AA116" t="s">
        <v>63</v>
      </c>
      <c r="AB116" t="s">
        <v>69</v>
      </c>
      <c r="AC116" t="s">
        <v>69</v>
      </c>
      <c r="AD116" t="s">
        <v>63</v>
      </c>
      <c r="AE116" t="s">
        <v>69</v>
      </c>
      <c r="AF116" t="s">
        <v>69</v>
      </c>
      <c r="AG116" t="s">
        <v>79</v>
      </c>
      <c r="AH116" t="s">
        <v>74</v>
      </c>
      <c r="AI116" t="s">
        <v>79</v>
      </c>
      <c r="AJ116" t="s">
        <v>79</v>
      </c>
      <c r="AK116" t="s">
        <v>79</v>
      </c>
      <c r="AL116" t="s">
        <v>79</v>
      </c>
      <c r="AM116" t="s">
        <v>74</v>
      </c>
      <c r="AN116" t="s">
        <v>79</v>
      </c>
      <c r="AO116" t="s">
        <v>82</v>
      </c>
      <c r="AP116" t="s">
        <v>79</v>
      </c>
      <c r="AQ116" t="s">
        <v>79</v>
      </c>
      <c r="AR116" t="s">
        <v>79</v>
      </c>
      <c r="AS116" t="s">
        <v>68</v>
      </c>
      <c r="AT116" t="s">
        <v>74</v>
      </c>
      <c r="AU116" t="s">
        <v>74</v>
      </c>
      <c r="AV116" t="s">
        <v>79</v>
      </c>
      <c r="AW116" t="s">
        <v>68</v>
      </c>
      <c r="AX116" t="s">
        <v>75</v>
      </c>
      <c r="AY116" t="s">
        <v>1995</v>
      </c>
      <c r="AZ116" t="s">
        <v>76</v>
      </c>
      <c r="BA116" t="s">
        <v>76</v>
      </c>
      <c r="BB116" t="s">
        <v>80</v>
      </c>
      <c r="BE116" t="s">
        <v>67</v>
      </c>
      <c r="BF116" t="s">
        <v>73</v>
      </c>
      <c r="BG116" t="s">
        <v>1623</v>
      </c>
      <c r="BH116" t="str">
        <f t="shared" si="2"/>
        <v>Technicien(ne) de paie ; Assistant(e) de paie ; Comptable service paie ; Comptable spécialisé(e) paie</v>
      </c>
      <c r="BI116">
        <v>5</v>
      </c>
    </row>
    <row r="117" spans="1:61" ht="15" hidden="1" customHeight="1" x14ac:dyDescent="0.35">
      <c r="A117" t="s">
        <v>277</v>
      </c>
      <c r="B117" t="s">
        <v>944</v>
      </c>
      <c r="C117" t="s">
        <v>341</v>
      </c>
      <c r="D117" t="s">
        <v>1996</v>
      </c>
      <c r="E117" t="s">
        <v>1997</v>
      </c>
      <c r="F117" t="s">
        <v>1998</v>
      </c>
      <c r="G117" t="s">
        <v>1999</v>
      </c>
      <c r="O117" t="s">
        <v>2000</v>
      </c>
      <c r="R117" t="s">
        <v>69</v>
      </c>
      <c r="S117" t="s">
        <v>69</v>
      </c>
      <c r="T117" t="s">
        <v>69</v>
      </c>
      <c r="U117" t="s">
        <v>69</v>
      </c>
      <c r="V117" t="s">
        <v>69</v>
      </c>
      <c r="W117" t="s">
        <v>69</v>
      </c>
      <c r="X117" t="s">
        <v>69</v>
      </c>
      <c r="Y117" t="s">
        <v>69</v>
      </c>
      <c r="Z117" t="s">
        <v>69</v>
      </c>
      <c r="AA117" t="s">
        <v>63</v>
      </c>
      <c r="AB117" t="s">
        <v>69</v>
      </c>
      <c r="AC117" t="s">
        <v>69</v>
      </c>
      <c r="AD117" t="s">
        <v>63</v>
      </c>
      <c r="AE117" t="s">
        <v>69</v>
      </c>
      <c r="AF117" t="s">
        <v>69</v>
      </c>
      <c r="AG117" t="s">
        <v>82</v>
      </c>
      <c r="AH117" t="s">
        <v>82</v>
      </c>
      <c r="AI117" t="s">
        <v>82</v>
      </c>
      <c r="AJ117" t="s">
        <v>82</v>
      </c>
      <c r="AK117" t="s">
        <v>79</v>
      </c>
      <c r="AL117" t="s">
        <v>79</v>
      </c>
      <c r="AM117" t="s">
        <v>82</v>
      </c>
      <c r="AN117" t="s">
        <v>79</v>
      </c>
      <c r="AO117" t="s">
        <v>82</v>
      </c>
      <c r="AP117" t="s">
        <v>82</v>
      </c>
      <c r="AQ117" t="s">
        <v>84</v>
      </c>
      <c r="AR117" t="s">
        <v>82</v>
      </c>
      <c r="AS117" t="s">
        <v>68</v>
      </c>
      <c r="AT117" t="s">
        <v>82</v>
      </c>
      <c r="AU117" t="s">
        <v>82</v>
      </c>
      <c r="AV117" t="s">
        <v>82</v>
      </c>
      <c r="AW117" t="s">
        <v>68</v>
      </c>
      <c r="AX117" t="s">
        <v>75</v>
      </c>
      <c r="AY117" t="s">
        <v>2001</v>
      </c>
      <c r="AZ117" t="s">
        <v>81</v>
      </c>
      <c r="BA117" t="s">
        <v>83</v>
      </c>
      <c r="BB117" t="s">
        <v>77</v>
      </c>
      <c r="BC117" t="s">
        <v>2001</v>
      </c>
      <c r="BD117" t="s">
        <v>2002</v>
      </c>
      <c r="BE117" t="s">
        <v>67</v>
      </c>
      <c r="BF117" t="s">
        <v>78</v>
      </c>
      <c r="BG117" t="s">
        <v>1623</v>
      </c>
      <c r="BH117" t="str">
        <f t="shared" si="2"/>
        <v>Gestionnaire des financements ; Trésorier(e) ; Chargé(e) de trésorerie et de placements</v>
      </c>
      <c r="BI117">
        <v>6.5</v>
      </c>
    </row>
    <row r="118" spans="1:61" ht="15" hidden="1" customHeight="1" x14ac:dyDescent="0.35">
      <c r="A118" t="s">
        <v>277</v>
      </c>
      <c r="B118" t="s">
        <v>945</v>
      </c>
      <c r="C118" t="s">
        <v>342</v>
      </c>
      <c r="D118" t="s">
        <v>2003</v>
      </c>
      <c r="E118" t="s">
        <v>1934</v>
      </c>
      <c r="F118" t="s">
        <v>1935</v>
      </c>
      <c r="G118" t="s">
        <v>1936</v>
      </c>
      <c r="H118" t="s">
        <v>1937</v>
      </c>
      <c r="O118" t="s">
        <v>1938</v>
      </c>
      <c r="R118" t="s">
        <v>69</v>
      </c>
      <c r="S118" t="s">
        <v>69</v>
      </c>
      <c r="T118" t="s">
        <v>69</v>
      </c>
      <c r="U118" t="s">
        <v>69</v>
      </c>
      <c r="V118" t="s">
        <v>69</v>
      </c>
      <c r="W118" t="s">
        <v>69</v>
      </c>
      <c r="X118" t="s">
        <v>69</v>
      </c>
      <c r="Y118" t="s">
        <v>69</v>
      </c>
      <c r="Z118" t="s">
        <v>69</v>
      </c>
      <c r="AA118" t="s">
        <v>63</v>
      </c>
      <c r="AB118" t="s">
        <v>69</v>
      </c>
      <c r="AC118" t="s">
        <v>69</v>
      </c>
      <c r="AD118" t="s">
        <v>63</v>
      </c>
      <c r="AE118" t="s">
        <v>69</v>
      </c>
      <c r="AF118" t="s">
        <v>69</v>
      </c>
      <c r="AG118" t="s">
        <v>82</v>
      </c>
      <c r="AH118" t="s">
        <v>82</v>
      </c>
      <c r="AI118" t="s">
        <v>82</v>
      </c>
      <c r="AJ118" t="s">
        <v>82</v>
      </c>
      <c r="AK118" t="s">
        <v>82</v>
      </c>
      <c r="AL118" t="s">
        <v>79</v>
      </c>
      <c r="AM118" t="s">
        <v>82</v>
      </c>
      <c r="AN118" t="s">
        <v>82</v>
      </c>
      <c r="AO118" t="s">
        <v>82</v>
      </c>
      <c r="AP118" t="s">
        <v>82</v>
      </c>
      <c r="AQ118" t="s">
        <v>82</v>
      </c>
      <c r="AR118" t="s">
        <v>82</v>
      </c>
      <c r="AS118" t="s">
        <v>68</v>
      </c>
      <c r="AT118" t="s">
        <v>79</v>
      </c>
      <c r="AU118" t="s">
        <v>82</v>
      </c>
      <c r="AV118" t="s">
        <v>79</v>
      </c>
      <c r="AW118" t="s">
        <v>68</v>
      </c>
      <c r="AX118" t="s">
        <v>70</v>
      </c>
      <c r="AY118" t="s">
        <v>1939</v>
      </c>
      <c r="AZ118" t="s">
        <v>81</v>
      </c>
      <c r="BA118" t="s">
        <v>83</v>
      </c>
      <c r="BB118" t="s">
        <v>72</v>
      </c>
      <c r="BC118" t="s">
        <v>2004</v>
      </c>
      <c r="BE118" t="s">
        <v>1245</v>
      </c>
      <c r="BF118" t="s">
        <v>78</v>
      </c>
      <c r="BG118" t="s">
        <v>1623</v>
      </c>
      <c r="BH118" t="str">
        <f t="shared" si="2"/>
        <v>Responsable de contrôle de gestion ; Contrôleur(euse) budgétaire ; Analyste de gestion ; Responsable de la planification et de la gestion</v>
      </c>
      <c r="BI118">
        <v>6.5</v>
      </c>
    </row>
    <row r="119" spans="1:61" ht="15" hidden="1" customHeight="1" x14ac:dyDescent="0.35">
      <c r="A119" t="s">
        <v>277</v>
      </c>
      <c r="B119" t="s">
        <v>946</v>
      </c>
      <c r="C119" t="s">
        <v>343</v>
      </c>
      <c r="D119" t="s">
        <v>1956</v>
      </c>
      <c r="E119" t="s">
        <v>1957</v>
      </c>
      <c r="F119" t="s">
        <v>1958</v>
      </c>
      <c r="G119" t="s">
        <v>1959</v>
      </c>
      <c r="H119" t="s">
        <v>1960</v>
      </c>
      <c r="I119" t="s">
        <v>1961</v>
      </c>
      <c r="O119" t="s">
        <v>1962</v>
      </c>
      <c r="R119" t="s">
        <v>69</v>
      </c>
      <c r="S119" t="s">
        <v>69</v>
      </c>
      <c r="T119" t="s">
        <v>69</v>
      </c>
      <c r="U119" t="s">
        <v>69</v>
      </c>
      <c r="V119" t="s">
        <v>69</v>
      </c>
      <c r="W119" t="s">
        <v>69</v>
      </c>
      <c r="X119" t="s">
        <v>69</v>
      </c>
      <c r="Y119" t="s">
        <v>63</v>
      </c>
      <c r="Z119" t="s">
        <v>69</v>
      </c>
      <c r="AA119" t="s">
        <v>63</v>
      </c>
      <c r="AB119" t="s">
        <v>69</v>
      </c>
      <c r="AC119" t="s">
        <v>69</v>
      </c>
      <c r="AD119" t="s">
        <v>63</v>
      </c>
      <c r="AE119" t="s">
        <v>69</v>
      </c>
      <c r="AF119" t="s">
        <v>69</v>
      </c>
      <c r="AG119" t="s">
        <v>79</v>
      </c>
      <c r="AH119" t="s">
        <v>79</v>
      </c>
      <c r="AI119" t="s">
        <v>79</v>
      </c>
      <c r="AJ119" t="s">
        <v>74</v>
      </c>
      <c r="AK119" t="s">
        <v>74</v>
      </c>
      <c r="AL119" t="s">
        <v>79</v>
      </c>
      <c r="AM119" t="s">
        <v>79</v>
      </c>
      <c r="AN119" t="s">
        <v>79</v>
      </c>
      <c r="AO119" t="s">
        <v>79</v>
      </c>
      <c r="AP119" t="s">
        <v>79</v>
      </c>
      <c r="AQ119" t="s">
        <v>79</v>
      </c>
      <c r="AR119" t="s">
        <v>79</v>
      </c>
      <c r="AS119" t="s">
        <v>79</v>
      </c>
      <c r="AT119" t="s">
        <v>79</v>
      </c>
      <c r="AU119" t="s">
        <v>79</v>
      </c>
      <c r="AV119" t="s">
        <v>79</v>
      </c>
      <c r="AW119" t="s">
        <v>68</v>
      </c>
      <c r="AX119" t="s">
        <v>75</v>
      </c>
      <c r="AY119" t="s">
        <v>2005</v>
      </c>
      <c r="AZ119" t="s">
        <v>76</v>
      </c>
      <c r="BA119" t="s">
        <v>81</v>
      </c>
      <c r="BB119" t="s">
        <v>72</v>
      </c>
      <c r="BC119" t="s">
        <v>2006</v>
      </c>
      <c r="BE119" t="s">
        <v>67</v>
      </c>
      <c r="BF119" t="s">
        <v>73</v>
      </c>
      <c r="BG119" t="s">
        <v>1668</v>
      </c>
      <c r="BH119" t="str">
        <f t="shared" si="2"/>
        <v>Agent(e) de gestion comptable ; Agent(e) comptable ; Assistant(e) de gestion en comptabilité ; Comptable principal ; Gestionnaire comptable</v>
      </c>
      <c r="BI119">
        <v>5.5</v>
      </c>
    </row>
    <row r="120" spans="1:61" ht="15" hidden="1" customHeight="1" x14ac:dyDescent="0.35">
      <c r="A120" t="s">
        <v>1225</v>
      </c>
      <c r="B120" t="s">
        <v>947</v>
      </c>
      <c r="C120" t="s">
        <v>2007</v>
      </c>
      <c r="D120" t="s">
        <v>2008</v>
      </c>
      <c r="E120" t="s">
        <v>2009</v>
      </c>
      <c r="F120" t="s">
        <v>2010</v>
      </c>
      <c r="G120" t="s">
        <v>2011</v>
      </c>
      <c r="H120" t="s">
        <v>2012</v>
      </c>
      <c r="I120" t="s">
        <v>2013</v>
      </c>
      <c r="J120" t="s">
        <v>2014</v>
      </c>
      <c r="K120" t="s">
        <v>2015</v>
      </c>
      <c r="L120" t="s">
        <v>2011</v>
      </c>
      <c r="O120" t="s">
        <v>1666</v>
      </c>
      <c r="P120" t="s">
        <v>2016</v>
      </c>
      <c r="R120" t="s">
        <v>69</v>
      </c>
      <c r="S120" t="s">
        <v>69</v>
      </c>
      <c r="T120" t="s">
        <v>69</v>
      </c>
      <c r="U120" t="s">
        <v>69</v>
      </c>
      <c r="V120" t="s">
        <v>69</v>
      </c>
      <c r="W120" t="s">
        <v>69</v>
      </c>
      <c r="X120" t="s">
        <v>69</v>
      </c>
      <c r="Y120" t="s">
        <v>69</v>
      </c>
      <c r="Z120" t="s">
        <v>69</v>
      </c>
      <c r="AA120" t="s">
        <v>63</v>
      </c>
      <c r="AB120" t="s">
        <v>69</v>
      </c>
      <c r="AC120" t="s">
        <v>69</v>
      </c>
      <c r="AD120" t="s">
        <v>63</v>
      </c>
      <c r="AE120" t="s">
        <v>69</v>
      </c>
      <c r="AF120" t="s">
        <v>69</v>
      </c>
      <c r="AG120" t="s">
        <v>82</v>
      </c>
      <c r="AH120" t="s">
        <v>82</v>
      </c>
      <c r="AI120" t="s">
        <v>82</v>
      </c>
      <c r="AJ120" t="s">
        <v>79</v>
      </c>
      <c r="AK120" t="s">
        <v>79</v>
      </c>
      <c r="AL120" t="s">
        <v>84</v>
      </c>
      <c r="AM120" t="s">
        <v>79</v>
      </c>
      <c r="AN120" t="s">
        <v>82</v>
      </c>
      <c r="AO120" t="s">
        <v>82</v>
      </c>
      <c r="AP120" t="s">
        <v>82</v>
      </c>
      <c r="AQ120" t="s">
        <v>82</v>
      </c>
      <c r="AR120" t="s">
        <v>79</v>
      </c>
      <c r="AS120" t="s">
        <v>82</v>
      </c>
      <c r="AT120" t="s">
        <v>82</v>
      </c>
      <c r="AU120" t="s">
        <v>82</v>
      </c>
      <c r="AV120" t="s">
        <v>82</v>
      </c>
      <c r="AW120" t="s">
        <v>68</v>
      </c>
      <c r="AX120" t="s">
        <v>70</v>
      </c>
      <c r="AY120" t="s">
        <v>2017</v>
      </c>
      <c r="AZ120" t="s">
        <v>76</v>
      </c>
      <c r="BA120" t="s">
        <v>83</v>
      </c>
      <c r="BB120" t="s">
        <v>77</v>
      </c>
      <c r="BC120" t="s">
        <v>1598</v>
      </c>
      <c r="BE120" t="s">
        <v>1245</v>
      </c>
      <c r="BF120" t="s">
        <v>78</v>
      </c>
      <c r="BG120" t="s">
        <v>1806</v>
      </c>
      <c r="BH120" t="str">
        <f t="shared" si="2"/>
        <v>Animateur/trice des ventes ; Superviseur(e) ; Responsable télévente ; Responsable de comptoir ; Responsable libre-service ; Responsable carreau ; Directeur/trice de centre relation client et expertise ; Responsable télévente</v>
      </c>
      <c r="BI120">
        <v>6</v>
      </c>
    </row>
    <row r="121" spans="1:61" ht="15" hidden="1" customHeight="1" x14ac:dyDescent="0.35">
      <c r="A121" t="s">
        <v>277</v>
      </c>
      <c r="B121" t="s">
        <v>948</v>
      </c>
      <c r="C121" t="s">
        <v>344</v>
      </c>
      <c r="D121" t="s">
        <v>2018</v>
      </c>
      <c r="E121" t="s">
        <v>2019</v>
      </c>
      <c r="F121" t="s">
        <v>2020</v>
      </c>
      <c r="G121" t="s">
        <v>2021</v>
      </c>
      <c r="O121" t="s">
        <v>1436</v>
      </c>
      <c r="R121" t="s">
        <v>69</v>
      </c>
      <c r="S121" t="s">
        <v>69</v>
      </c>
      <c r="T121" t="s">
        <v>69</v>
      </c>
      <c r="U121" t="s">
        <v>69</v>
      </c>
      <c r="V121" t="s">
        <v>69</v>
      </c>
      <c r="W121" t="s">
        <v>69</v>
      </c>
      <c r="X121" t="s">
        <v>69</v>
      </c>
      <c r="Y121" t="s">
        <v>69</v>
      </c>
      <c r="Z121" t="s">
        <v>69</v>
      </c>
      <c r="AA121" t="s">
        <v>63</v>
      </c>
      <c r="AB121" t="s">
        <v>69</v>
      </c>
      <c r="AC121" t="s">
        <v>69</v>
      </c>
      <c r="AD121" t="s">
        <v>69</v>
      </c>
      <c r="AE121" t="s">
        <v>69</v>
      </c>
      <c r="AF121" t="s">
        <v>69</v>
      </c>
      <c r="AG121" t="s">
        <v>82</v>
      </c>
      <c r="AH121" t="s">
        <v>79</v>
      </c>
      <c r="AI121" t="s">
        <v>79</v>
      </c>
      <c r="AJ121" t="s">
        <v>79</v>
      </c>
      <c r="AK121" t="s">
        <v>79</v>
      </c>
      <c r="AL121" t="s">
        <v>79</v>
      </c>
      <c r="AM121" t="s">
        <v>79</v>
      </c>
      <c r="AN121" t="s">
        <v>82</v>
      </c>
      <c r="AO121" t="s">
        <v>82</v>
      </c>
      <c r="AP121" t="s">
        <v>79</v>
      </c>
      <c r="AQ121" t="s">
        <v>79</v>
      </c>
      <c r="AR121" t="s">
        <v>79</v>
      </c>
      <c r="AS121" t="s">
        <v>82</v>
      </c>
      <c r="AT121" t="s">
        <v>79</v>
      </c>
      <c r="AU121" t="s">
        <v>79</v>
      </c>
      <c r="AV121" t="s">
        <v>82</v>
      </c>
      <c r="AW121" t="s">
        <v>68</v>
      </c>
      <c r="AX121" t="s">
        <v>75</v>
      </c>
      <c r="AY121" t="s">
        <v>2022</v>
      </c>
      <c r="AZ121" t="s">
        <v>76</v>
      </c>
      <c r="BA121" t="s">
        <v>76</v>
      </c>
      <c r="BB121" t="s">
        <v>72</v>
      </c>
      <c r="BC121" t="s">
        <v>2023</v>
      </c>
      <c r="BE121" t="s">
        <v>67</v>
      </c>
      <c r="BF121" t="s">
        <v>78</v>
      </c>
      <c r="BG121" t="s">
        <v>1623</v>
      </c>
      <c r="BH121" t="str">
        <f t="shared" si="2"/>
        <v>Responsable des services généraux ; Responsable des affaires générales ; Responsable des infrastructures et des moyens généraux</v>
      </c>
      <c r="BI121">
        <v>5</v>
      </c>
    </row>
    <row r="122" spans="1:61" ht="15" hidden="1" customHeight="1" x14ac:dyDescent="0.35">
      <c r="A122" t="s">
        <v>277</v>
      </c>
      <c r="B122" t="s">
        <v>949</v>
      </c>
      <c r="C122" t="s">
        <v>345</v>
      </c>
      <c r="D122" t="s">
        <v>2024</v>
      </c>
      <c r="E122" t="s">
        <v>2025</v>
      </c>
      <c r="F122" t="s">
        <v>2026</v>
      </c>
      <c r="G122" t="s">
        <v>2027</v>
      </c>
      <c r="O122" t="s">
        <v>2028</v>
      </c>
      <c r="R122" t="s">
        <v>69</v>
      </c>
      <c r="S122" t="s">
        <v>69</v>
      </c>
      <c r="T122" t="s">
        <v>69</v>
      </c>
      <c r="U122" t="s">
        <v>69</v>
      </c>
      <c r="V122" t="s">
        <v>69</v>
      </c>
      <c r="W122" t="s">
        <v>69</v>
      </c>
      <c r="X122" t="s">
        <v>69</v>
      </c>
      <c r="Y122" t="s">
        <v>63</v>
      </c>
      <c r="Z122" t="s">
        <v>69</v>
      </c>
      <c r="AA122" t="s">
        <v>63</v>
      </c>
      <c r="AB122" t="s">
        <v>69</v>
      </c>
      <c r="AC122" t="s">
        <v>69</v>
      </c>
      <c r="AD122" t="s">
        <v>69</v>
      </c>
      <c r="AE122" t="s">
        <v>69</v>
      </c>
      <c r="AF122" t="s">
        <v>69</v>
      </c>
      <c r="AG122" t="s">
        <v>79</v>
      </c>
      <c r="AH122" t="s">
        <v>74</v>
      </c>
      <c r="AI122" t="s">
        <v>74</v>
      </c>
      <c r="AJ122" t="s">
        <v>68</v>
      </c>
      <c r="AK122" t="s">
        <v>74</v>
      </c>
      <c r="AL122" t="s">
        <v>68</v>
      </c>
      <c r="AM122" t="s">
        <v>79</v>
      </c>
      <c r="AN122" t="s">
        <v>74</v>
      </c>
      <c r="AO122" t="s">
        <v>79</v>
      </c>
      <c r="AP122" t="s">
        <v>74</v>
      </c>
      <c r="AQ122" t="s">
        <v>79</v>
      </c>
      <c r="AR122" t="s">
        <v>74</v>
      </c>
      <c r="AS122" t="s">
        <v>74</v>
      </c>
      <c r="AT122" t="s">
        <v>74</v>
      </c>
      <c r="AU122" t="s">
        <v>74</v>
      </c>
      <c r="AV122" t="s">
        <v>79</v>
      </c>
      <c r="AW122" t="s">
        <v>68</v>
      </c>
      <c r="AX122" t="s">
        <v>70</v>
      </c>
      <c r="AY122" t="s">
        <v>2029</v>
      </c>
      <c r="AZ122" t="s">
        <v>71</v>
      </c>
      <c r="BA122" t="s">
        <v>71</v>
      </c>
      <c r="BB122" t="s">
        <v>80</v>
      </c>
      <c r="BE122" t="s">
        <v>67</v>
      </c>
      <c r="BF122" t="s">
        <v>67</v>
      </c>
      <c r="BG122" t="s">
        <v>1261</v>
      </c>
      <c r="BH122" t="str">
        <f t="shared" si="2"/>
        <v>Agent d’accueil ; Hôte(sse) d'accueil  ; Standardiste</v>
      </c>
      <c r="BI122">
        <v>4</v>
      </c>
    </row>
    <row r="123" spans="1:61" ht="15" hidden="1" customHeight="1" x14ac:dyDescent="0.35">
      <c r="A123" t="s">
        <v>277</v>
      </c>
      <c r="B123" t="s">
        <v>950</v>
      </c>
      <c r="C123" t="s">
        <v>346</v>
      </c>
      <c r="D123" t="s">
        <v>2030</v>
      </c>
      <c r="E123" t="s">
        <v>2031</v>
      </c>
      <c r="F123" t="s">
        <v>2032</v>
      </c>
      <c r="G123" t="s">
        <v>2033</v>
      </c>
      <c r="O123" t="s">
        <v>2034</v>
      </c>
      <c r="R123" t="s">
        <v>69</v>
      </c>
      <c r="S123" t="s">
        <v>69</v>
      </c>
      <c r="T123" t="s">
        <v>69</v>
      </c>
      <c r="U123" t="s">
        <v>69</v>
      </c>
      <c r="V123" t="s">
        <v>69</v>
      </c>
      <c r="W123" t="s">
        <v>69</v>
      </c>
      <c r="X123" t="s">
        <v>69</v>
      </c>
      <c r="Y123" t="s">
        <v>69</v>
      </c>
      <c r="Z123" t="s">
        <v>69</v>
      </c>
      <c r="AA123" t="s">
        <v>63</v>
      </c>
      <c r="AB123" t="s">
        <v>69</v>
      </c>
      <c r="AC123" t="s">
        <v>69</v>
      </c>
      <c r="AD123" t="s">
        <v>63</v>
      </c>
      <c r="AE123" t="s">
        <v>69</v>
      </c>
      <c r="AF123" t="s">
        <v>69</v>
      </c>
      <c r="AG123" t="s">
        <v>79</v>
      </c>
      <c r="AH123" t="s">
        <v>74</v>
      </c>
      <c r="AI123" t="s">
        <v>74</v>
      </c>
      <c r="AJ123" t="s">
        <v>68</v>
      </c>
      <c r="AK123" t="s">
        <v>74</v>
      </c>
      <c r="AL123" t="s">
        <v>74</v>
      </c>
      <c r="AM123" t="s">
        <v>79</v>
      </c>
      <c r="AN123" t="s">
        <v>79</v>
      </c>
      <c r="AO123" t="s">
        <v>79</v>
      </c>
      <c r="AP123" t="s">
        <v>74</v>
      </c>
      <c r="AQ123" t="s">
        <v>79</v>
      </c>
      <c r="AR123" t="s">
        <v>79</v>
      </c>
      <c r="AS123" t="s">
        <v>74</v>
      </c>
      <c r="AT123" t="s">
        <v>79</v>
      </c>
      <c r="AU123" t="s">
        <v>74</v>
      </c>
      <c r="AV123" t="s">
        <v>79</v>
      </c>
      <c r="AW123" t="s">
        <v>68</v>
      </c>
      <c r="AX123" t="s">
        <v>75</v>
      </c>
      <c r="AY123" t="s">
        <v>2035</v>
      </c>
      <c r="AZ123" t="s">
        <v>71</v>
      </c>
      <c r="BA123" t="s">
        <v>71</v>
      </c>
      <c r="BB123" t="s">
        <v>72</v>
      </c>
      <c r="BC123" t="s">
        <v>2036</v>
      </c>
      <c r="BD123" t="s">
        <v>2037</v>
      </c>
      <c r="BE123" t="s">
        <v>67</v>
      </c>
      <c r="BF123" t="s">
        <v>73</v>
      </c>
      <c r="BG123" t="s">
        <v>1261</v>
      </c>
      <c r="BH123" t="str">
        <f t="shared" si="2"/>
        <v>Secrétaire de direction ; Attaché(e) de direction ; Assistant(e) de manager</v>
      </c>
      <c r="BI123">
        <v>4</v>
      </c>
    </row>
    <row r="124" spans="1:61" ht="15" hidden="1" customHeight="1" x14ac:dyDescent="0.35">
      <c r="A124" t="s">
        <v>277</v>
      </c>
      <c r="B124" t="s">
        <v>951</v>
      </c>
      <c r="C124" t="s">
        <v>347</v>
      </c>
      <c r="D124" t="s">
        <v>2038</v>
      </c>
      <c r="E124" t="s">
        <v>2039</v>
      </c>
      <c r="F124" t="s">
        <v>2040</v>
      </c>
      <c r="G124" t="s">
        <v>2041</v>
      </c>
      <c r="O124" t="s">
        <v>1840</v>
      </c>
      <c r="R124" t="s">
        <v>69</v>
      </c>
      <c r="S124" t="s">
        <v>69</v>
      </c>
      <c r="T124" t="s">
        <v>69</v>
      </c>
      <c r="U124" t="s">
        <v>69</v>
      </c>
      <c r="V124" t="s">
        <v>69</v>
      </c>
      <c r="W124" t="s">
        <v>69</v>
      </c>
      <c r="X124" t="s">
        <v>69</v>
      </c>
      <c r="Y124" t="s">
        <v>69</v>
      </c>
      <c r="Z124" t="s">
        <v>69</v>
      </c>
      <c r="AA124" t="s">
        <v>69</v>
      </c>
      <c r="AB124" t="s">
        <v>69</v>
      </c>
      <c r="AC124" t="s">
        <v>69</v>
      </c>
      <c r="AD124" t="s">
        <v>63</v>
      </c>
      <c r="AE124" t="s">
        <v>69</v>
      </c>
      <c r="AF124" t="s">
        <v>69</v>
      </c>
      <c r="AG124" t="s">
        <v>74</v>
      </c>
      <c r="AH124" t="s">
        <v>79</v>
      </c>
      <c r="AI124" t="s">
        <v>79</v>
      </c>
      <c r="AJ124" t="s">
        <v>74</v>
      </c>
      <c r="AK124" t="s">
        <v>74</v>
      </c>
      <c r="AL124" t="s">
        <v>74</v>
      </c>
      <c r="AM124" t="s">
        <v>79</v>
      </c>
      <c r="AN124" t="s">
        <v>79</v>
      </c>
      <c r="AO124" t="s">
        <v>79</v>
      </c>
      <c r="AP124" t="s">
        <v>74</v>
      </c>
      <c r="AQ124" t="s">
        <v>79</v>
      </c>
      <c r="AR124" t="s">
        <v>74</v>
      </c>
      <c r="AS124" t="s">
        <v>79</v>
      </c>
      <c r="AT124" t="s">
        <v>74</v>
      </c>
      <c r="AU124" t="s">
        <v>68</v>
      </c>
      <c r="AV124" t="s">
        <v>74</v>
      </c>
      <c r="AW124" t="s">
        <v>68</v>
      </c>
      <c r="AX124" t="s">
        <v>75</v>
      </c>
      <c r="AY124" t="s">
        <v>2042</v>
      </c>
      <c r="AZ124" t="s">
        <v>76</v>
      </c>
      <c r="BA124" t="s">
        <v>76</v>
      </c>
      <c r="BB124" t="s">
        <v>80</v>
      </c>
      <c r="BE124" t="s">
        <v>67</v>
      </c>
      <c r="BF124" t="s">
        <v>67</v>
      </c>
      <c r="BG124" t="s">
        <v>1261</v>
      </c>
      <c r="BH124" t="str">
        <f t="shared" si="2"/>
        <v>Technicien(e) d'assistance en informatique ; Technicien(e) support maintenance informatique ; Intervenant(e) help desk - hotline</v>
      </c>
      <c r="BI124">
        <v>5</v>
      </c>
    </row>
    <row r="125" spans="1:61" ht="15" hidden="1" customHeight="1" x14ac:dyDescent="0.35">
      <c r="A125" t="s">
        <v>1225</v>
      </c>
      <c r="B125" t="s">
        <v>952</v>
      </c>
      <c r="C125" t="s">
        <v>2043</v>
      </c>
      <c r="D125" t="s">
        <v>2044</v>
      </c>
      <c r="E125" t="s">
        <v>2045</v>
      </c>
      <c r="F125" t="s">
        <v>2046</v>
      </c>
      <c r="G125" t="s">
        <v>324</v>
      </c>
      <c r="H125" t="s">
        <v>2047</v>
      </c>
      <c r="I125" t="s">
        <v>1663</v>
      </c>
      <c r="J125" t="s">
        <v>2048</v>
      </c>
      <c r="K125" t="s">
        <v>2049</v>
      </c>
      <c r="L125" t="s">
        <v>2050</v>
      </c>
      <c r="M125" t="s">
        <v>2051</v>
      </c>
      <c r="O125" t="s">
        <v>1666</v>
      </c>
      <c r="P125" t="s">
        <v>2016</v>
      </c>
      <c r="R125" t="s">
        <v>69</v>
      </c>
      <c r="S125" t="s">
        <v>69</v>
      </c>
      <c r="T125" t="s">
        <v>69</v>
      </c>
      <c r="U125" t="s">
        <v>69</v>
      </c>
      <c r="V125" t="s">
        <v>69</v>
      </c>
      <c r="W125" t="s">
        <v>69</v>
      </c>
      <c r="X125" t="s">
        <v>69</v>
      </c>
      <c r="Y125" t="s">
        <v>69</v>
      </c>
      <c r="Z125" t="s">
        <v>69</v>
      </c>
      <c r="AA125" t="s">
        <v>63</v>
      </c>
      <c r="AB125" t="s">
        <v>69</v>
      </c>
      <c r="AC125" t="s">
        <v>63</v>
      </c>
      <c r="AD125" t="s">
        <v>63</v>
      </c>
      <c r="AE125" t="s">
        <v>69</v>
      </c>
      <c r="AF125" t="s">
        <v>69</v>
      </c>
      <c r="AG125" t="s">
        <v>82</v>
      </c>
      <c r="AH125" t="s">
        <v>82</v>
      </c>
      <c r="AI125" t="s">
        <v>82</v>
      </c>
      <c r="AJ125" t="s">
        <v>79</v>
      </c>
      <c r="AK125" t="s">
        <v>79</v>
      </c>
      <c r="AL125" t="s">
        <v>84</v>
      </c>
      <c r="AM125" t="s">
        <v>82</v>
      </c>
      <c r="AN125" t="s">
        <v>82</v>
      </c>
      <c r="AO125" t="s">
        <v>82</v>
      </c>
      <c r="AP125" t="s">
        <v>84</v>
      </c>
      <c r="AQ125" t="s">
        <v>84</v>
      </c>
      <c r="AR125" t="s">
        <v>79</v>
      </c>
      <c r="AS125" t="s">
        <v>84</v>
      </c>
      <c r="AT125" t="s">
        <v>82</v>
      </c>
      <c r="AU125" t="s">
        <v>82</v>
      </c>
      <c r="AV125" t="s">
        <v>84</v>
      </c>
      <c r="AW125" t="s">
        <v>68</v>
      </c>
      <c r="AX125" t="s">
        <v>70</v>
      </c>
      <c r="AY125" t="s">
        <v>2052</v>
      </c>
      <c r="AZ125" t="s">
        <v>76</v>
      </c>
      <c r="BA125" t="s">
        <v>83</v>
      </c>
      <c r="BB125" t="s">
        <v>77</v>
      </c>
      <c r="BC125" t="s">
        <v>1598</v>
      </c>
      <c r="BE125" t="s">
        <v>1245</v>
      </c>
      <c r="BF125" t="s">
        <v>78</v>
      </c>
      <c r="BG125" t="s">
        <v>1806</v>
      </c>
      <c r="BH125" t="str">
        <f t="shared" si="2"/>
        <v>Chef/fe des ventes ; Responsable de région ; Responsable des ventes ; Responsable de marché ; Manager des ventes ; Moniteur/trice des ventes ; Responsable centre de compétences ; Responsable des Ventes ; Chef/fe de groupe prospection</v>
      </c>
      <c r="BI125">
        <v>6</v>
      </c>
    </row>
    <row r="126" spans="1:61" ht="15" hidden="1" customHeight="1" x14ac:dyDescent="0.35">
      <c r="A126" t="s">
        <v>1225</v>
      </c>
      <c r="B126" t="s">
        <v>953</v>
      </c>
      <c r="C126" t="s">
        <v>224</v>
      </c>
      <c r="D126" t="s">
        <v>2053</v>
      </c>
      <c r="E126" t="s">
        <v>2054</v>
      </c>
      <c r="F126" t="s">
        <v>2055</v>
      </c>
      <c r="G126" t="s">
        <v>2056</v>
      </c>
      <c r="H126" t="s">
        <v>2057</v>
      </c>
      <c r="O126" t="s">
        <v>1460</v>
      </c>
      <c r="P126" t="s">
        <v>1461</v>
      </c>
      <c r="R126" t="s">
        <v>69</v>
      </c>
      <c r="S126" t="s">
        <v>69</v>
      </c>
      <c r="T126" t="s">
        <v>69</v>
      </c>
      <c r="U126" t="s">
        <v>69</v>
      </c>
      <c r="V126" t="s">
        <v>69</v>
      </c>
      <c r="W126" t="s">
        <v>69</v>
      </c>
      <c r="X126" t="s">
        <v>69</v>
      </c>
      <c r="Y126" t="s">
        <v>69</v>
      </c>
      <c r="Z126" t="s">
        <v>69</v>
      </c>
      <c r="AA126" t="s">
        <v>63</v>
      </c>
      <c r="AB126" t="s">
        <v>69</v>
      </c>
      <c r="AC126" t="s">
        <v>69</v>
      </c>
      <c r="AD126" t="s">
        <v>63</v>
      </c>
      <c r="AE126" t="s">
        <v>69</v>
      </c>
      <c r="AF126" t="s">
        <v>69</v>
      </c>
      <c r="AG126" t="s">
        <v>82</v>
      </c>
      <c r="AH126" t="s">
        <v>79</v>
      </c>
      <c r="AI126" t="s">
        <v>79</v>
      </c>
      <c r="AJ126" t="s">
        <v>82</v>
      </c>
      <c r="AK126" t="s">
        <v>82</v>
      </c>
      <c r="AL126" t="s">
        <v>68</v>
      </c>
      <c r="AM126" t="s">
        <v>79</v>
      </c>
      <c r="AN126" t="s">
        <v>82</v>
      </c>
      <c r="AO126" t="s">
        <v>79</v>
      </c>
      <c r="AP126" t="s">
        <v>82</v>
      </c>
      <c r="AQ126" t="s">
        <v>82</v>
      </c>
      <c r="AR126" t="s">
        <v>82</v>
      </c>
      <c r="AS126" t="s">
        <v>84</v>
      </c>
      <c r="AT126" t="s">
        <v>82</v>
      </c>
      <c r="AU126" t="s">
        <v>82</v>
      </c>
      <c r="AV126" t="s">
        <v>79</v>
      </c>
      <c r="AW126" t="s">
        <v>68</v>
      </c>
      <c r="AX126" t="s">
        <v>70</v>
      </c>
      <c r="AY126" t="s">
        <v>1805</v>
      </c>
      <c r="AZ126" t="s">
        <v>76</v>
      </c>
      <c r="BA126" t="s">
        <v>83</v>
      </c>
      <c r="BB126" t="s">
        <v>72</v>
      </c>
      <c r="BC126" t="s">
        <v>1805</v>
      </c>
      <c r="BE126" t="s">
        <v>1245</v>
      </c>
      <c r="BF126" t="s">
        <v>78</v>
      </c>
      <c r="BG126" t="s">
        <v>1806</v>
      </c>
      <c r="BH126" t="str">
        <f t="shared" si="2"/>
        <v>Community manager commerce ; Community manager Ressources Humaines ; Webmarketeur, ; Responsable e-CRM</v>
      </c>
      <c r="BI126">
        <v>6</v>
      </c>
    </row>
    <row r="127" spans="1:61" ht="15" hidden="1" customHeight="1" x14ac:dyDescent="0.35">
      <c r="A127" t="s">
        <v>1225</v>
      </c>
      <c r="B127" t="s">
        <v>954</v>
      </c>
      <c r="C127" t="s">
        <v>2058</v>
      </c>
      <c r="D127" t="s">
        <v>2059</v>
      </c>
      <c r="E127" t="s">
        <v>1615</v>
      </c>
      <c r="F127" t="s">
        <v>1616</v>
      </c>
      <c r="G127" t="s">
        <v>1618</v>
      </c>
      <c r="H127" t="s">
        <v>1619</v>
      </c>
      <c r="I127" t="s">
        <v>2060</v>
      </c>
      <c r="J127" t="s">
        <v>2061</v>
      </c>
      <c r="K127" t="s">
        <v>2062</v>
      </c>
      <c r="L127" t="s">
        <v>1617</v>
      </c>
      <c r="O127" t="s">
        <v>1611</v>
      </c>
      <c r="P127" t="s">
        <v>2063</v>
      </c>
      <c r="R127" t="s">
        <v>69</v>
      </c>
      <c r="S127" t="s">
        <v>69</v>
      </c>
      <c r="T127" t="s">
        <v>69</v>
      </c>
      <c r="U127" t="s">
        <v>69</v>
      </c>
      <c r="V127" t="s">
        <v>69</v>
      </c>
      <c r="W127" t="s">
        <v>69</v>
      </c>
      <c r="X127" t="s">
        <v>69</v>
      </c>
      <c r="Y127" t="s">
        <v>69</v>
      </c>
      <c r="Z127" t="s">
        <v>69</v>
      </c>
      <c r="AA127" t="s">
        <v>63</v>
      </c>
      <c r="AB127" t="s">
        <v>69</v>
      </c>
      <c r="AC127" t="s">
        <v>69</v>
      </c>
      <c r="AD127" t="s">
        <v>63</v>
      </c>
      <c r="AE127" t="s">
        <v>69</v>
      </c>
      <c r="AF127" t="s">
        <v>69</v>
      </c>
      <c r="AG127" t="s">
        <v>79</v>
      </c>
      <c r="AH127" t="s">
        <v>79</v>
      </c>
      <c r="AI127" t="s">
        <v>79</v>
      </c>
      <c r="AJ127" t="s">
        <v>68</v>
      </c>
      <c r="AK127" t="s">
        <v>79</v>
      </c>
      <c r="AL127" t="s">
        <v>79</v>
      </c>
      <c r="AM127" t="s">
        <v>79</v>
      </c>
      <c r="AN127" t="s">
        <v>79</v>
      </c>
      <c r="AO127" t="s">
        <v>79</v>
      </c>
      <c r="AP127" t="s">
        <v>79</v>
      </c>
      <c r="AQ127" t="s">
        <v>79</v>
      </c>
      <c r="AR127" t="s">
        <v>79</v>
      </c>
      <c r="AS127" t="s">
        <v>84</v>
      </c>
      <c r="AT127" t="s">
        <v>74</v>
      </c>
      <c r="AU127" t="s">
        <v>79</v>
      </c>
      <c r="AV127" t="s">
        <v>79</v>
      </c>
      <c r="AW127" t="s">
        <v>68</v>
      </c>
      <c r="AX127" t="s">
        <v>70</v>
      </c>
      <c r="AY127" t="s">
        <v>1598</v>
      </c>
      <c r="AZ127" t="s">
        <v>71</v>
      </c>
      <c r="BA127" t="s">
        <v>76</v>
      </c>
      <c r="BB127" t="s">
        <v>66</v>
      </c>
      <c r="BE127" t="s">
        <v>67</v>
      </c>
      <c r="BF127" t="s">
        <v>73</v>
      </c>
      <c r="BG127" t="s">
        <v>1806</v>
      </c>
      <c r="BH127" t="str">
        <f t="shared" si="2"/>
        <v>Téléprospecteur(trice) ; Télécommercial(e) ; Technico-commercial(e) sédentaire ; Commercial(e) / vendeur(se) sédentaire ; Télévendeur(euse), ; Conseiller(ère) commercial(e), ; Assistant(e) commercial(e), ; Hotliner</v>
      </c>
      <c r="BI127">
        <v>4.5</v>
      </c>
    </row>
    <row r="128" spans="1:61" ht="15" hidden="1" customHeight="1" x14ac:dyDescent="0.35">
      <c r="A128" t="s">
        <v>1225</v>
      </c>
      <c r="B128" t="s">
        <v>955</v>
      </c>
      <c r="C128" t="s">
        <v>2064</v>
      </c>
      <c r="D128" t="s">
        <v>2065</v>
      </c>
      <c r="E128" t="s">
        <v>2066</v>
      </c>
      <c r="F128" t="s">
        <v>2067</v>
      </c>
      <c r="O128" t="s">
        <v>1666</v>
      </c>
      <c r="R128" t="s">
        <v>69</v>
      </c>
      <c r="S128" t="s">
        <v>69</v>
      </c>
      <c r="T128" t="s">
        <v>69</v>
      </c>
      <c r="U128" t="s">
        <v>69</v>
      </c>
      <c r="V128" t="s">
        <v>69</v>
      </c>
      <c r="W128" t="s">
        <v>69</v>
      </c>
      <c r="X128" t="s">
        <v>69</v>
      </c>
      <c r="Y128" t="s">
        <v>69</v>
      </c>
      <c r="Z128" t="s">
        <v>69</v>
      </c>
      <c r="AA128" t="s">
        <v>63</v>
      </c>
      <c r="AB128" t="s">
        <v>69</v>
      </c>
      <c r="AC128" t="s">
        <v>69</v>
      </c>
      <c r="AD128" t="s">
        <v>69</v>
      </c>
      <c r="AE128" t="s">
        <v>69</v>
      </c>
      <c r="AF128" t="s">
        <v>69</v>
      </c>
      <c r="AG128" t="s">
        <v>82</v>
      </c>
      <c r="AH128" t="s">
        <v>82</v>
      </c>
      <c r="AI128" t="s">
        <v>82</v>
      </c>
      <c r="AJ128" t="s">
        <v>79</v>
      </c>
      <c r="AK128" t="s">
        <v>79</v>
      </c>
      <c r="AL128" t="s">
        <v>84</v>
      </c>
      <c r="AM128" t="s">
        <v>82</v>
      </c>
      <c r="AN128" t="s">
        <v>82</v>
      </c>
      <c r="AO128" t="s">
        <v>82</v>
      </c>
      <c r="AP128" t="s">
        <v>84</v>
      </c>
      <c r="AQ128" t="s">
        <v>84</v>
      </c>
      <c r="AR128" t="s">
        <v>79</v>
      </c>
      <c r="AS128" t="s">
        <v>84</v>
      </c>
      <c r="AT128" t="s">
        <v>82</v>
      </c>
      <c r="AU128" t="s">
        <v>82</v>
      </c>
      <c r="AV128" t="s">
        <v>84</v>
      </c>
      <c r="AW128" t="s">
        <v>68</v>
      </c>
      <c r="AX128" t="s">
        <v>70</v>
      </c>
      <c r="AY128" t="s">
        <v>2052</v>
      </c>
      <c r="AZ128" t="s">
        <v>76</v>
      </c>
      <c r="BA128" t="s">
        <v>83</v>
      </c>
      <c r="BB128" t="s">
        <v>77</v>
      </c>
      <c r="BC128" t="s">
        <v>1598</v>
      </c>
      <c r="BE128" t="s">
        <v>1245</v>
      </c>
      <c r="BF128" t="s">
        <v>78</v>
      </c>
      <c r="BG128" t="s">
        <v>1806</v>
      </c>
      <c r="BH128" t="str">
        <f t="shared" si="2"/>
        <v>Chef/fe d'agence ; Responsable point de vente</v>
      </c>
      <c r="BI128">
        <v>6</v>
      </c>
    </row>
    <row r="129" spans="1:61" ht="15" hidden="1" customHeight="1" x14ac:dyDescent="0.35">
      <c r="A129" t="s">
        <v>1225</v>
      </c>
      <c r="B129" t="s">
        <v>956</v>
      </c>
      <c r="C129" t="s">
        <v>2068</v>
      </c>
      <c r="D129" t="s">
        <v>2069</v>
      </c>
      <c r="E129" t="s">
        <v>2070</v>
      </c>
      <c r="F129" t="s">
        <v>2071</v>
      </c>
      <c r="G129" t="s">
        <v>2072</v>
      </c>
      <c r="H129" t="s">
        <v>2073</v>
      </c>
      <c r="I129" t="s">
        <v>1595</v>
      </c>
      <c r="J129" t="s">
        <v>2074</v>
      </c>
      <c r="K129" t="s">
        <v>2075</v>
      </c>
      <c r="L129" t="s">
        <v>1593</v>
      </c>
      <c r="M129" t="s">
        <v>1861</v>
      </c>
      <c r="N129" t="s">
        <v>2076</v>
      </c>
      <c r="O129" t="s">
        <v>2016</v>
      </c>
      <c r="R129" t="s">
        <v>69</v>
      </c>
      <c r="S129" t="s">
        <v>69</v>
      </c>
      <c r="T129" t="s">
        <v>69</v>
      </c>
      <c r="U129" t="s">
        <v>69</v>
      </c>
      <c r="V129" t="s">
        <v>69</v>
      </c>
      <c r="W129" t="s">
        <v>69</v>
      </c>
      <c r="X129" t="s">
        <v>69</v>
      </c>
      <c r="Y129" t="s">
        <v>69</v>
      </c>
      <c r="Z129" t="s">
        <v>69</v>
      </c>
      <c r="AA129" t="s">
        <v>63</v>
      </c>
      <c r="AB129" t="s">
        <v>69</v>
      </c>
      <c r="AC129" t="s">
        <v>63</v>
      </c>
      <c r="AD129" t="s">
        <v>63</v>
      </c>
      <c r="AE129" t="s">
        <v>69</v>
      </c>
      <c r="AF129" t="s">
        <v>69</v>
      </c>
      <c r="AG129" t="s">
        <v>79</v>
      </c>
      <c r="AH129" t="s">
        <v>79</v>
      </c>
      <c r="AI129" t="s">
        <v>79</v>
      </c>
      <c r="AJ129" t="s">
        <v>68</v>
      </c>
      <c r="AK129" t="s">
        <v>79</v>
      </c>
      <c r="AL129" t="s">
        <v>82</v>
      </c>
      <c r="AM129" t="s">
        <v>82</v>
      </c>
      <c r="AN129" t="s">
        <v>79</v>
      </c>
      <c r="AO129" t="s">
        <v>79</v>
      </c>
      <c r="AP129" t="s">
        <v>82</v>
      </c>
      <c r="AQ129" t="s">
        <v>79</v>
      </c>
      <c r="AR129" t="s">
        <v>79</v>
      </c>
      <c r="AS129" t="s">
        <v>84</v>
      </c>
      <c r="AT129" t="s">
        <v>74</v>
      </c>
      <c r="AU129" t="s">
        <v>79</v>
      </c>
      <c r="AV129" t="s">
        <v>82</v>
      </c>
      <c r="AW129" t="s">
        <v>68</v>
      </c>
      <c r="AX129" t="s">
        <v>70</v>
      </c>
      <c r="AY129" t="s">
        <v>2052</v>
      </c>
      <c r="AZ129" t="s">
        <v>76</v>
      </c>
      <c r="BA129" t="s">
        <v>81</v>
      </c>
      <c r="BB129" t="s">
        <v>66</v>
      </c>
      <c r="BE129" t="s">
        <v>67</v>
      </c>
      <c r="BF129" t="s">
        <v>78</v>
      </c>
      <c r="BG129" t="s">
        <v>1806</v>
      </c>
      <c r="BH129" t="str">
        <f t="shared" si="2"/>
        <v>Commercial(e ; Vendeur(euse) itinérant(e ; Technico-commercial(e) itinérant ; Délégué(e) commercial(e) ; Attaché(e) technico-commercial(e) ; Attaché(e) commercial(e) itinérant(e ; Chef(fe) de secteur ; Chargé(e) d’affaires ; Chargé(e) de clientèle ; Responsable de secteur</v>
      </c>
      <c r="BI129">
        <v>5.5</v>
      </c>
    </row>
    <row r="130" spans="1:61" ht="15" hidden="1" customHeight="1" x14ac:dyDescent="0.35">
      <c r="A130" t="s">
        <v>1225</v>
      </c>
      <c r="B130" t="s">
        <v>957</v>
      </c>
      <c r="C130" t="s">
        <v>1640</v>
      </c>
      <c r="D130" t="s">
        <v>2077</v>
      </c>
      <c r="E130" t="s">
        <v>1639</v>
      </c>
      <c r="F130" t="s">
        <v>1640</v>
      </c>
      <c r="G130" t="s">
        <v>1641</v>
      </c>
      <c r="H130" t="s">
        <v>1642</v>
      </c>
      <c r="I130" t="s">
        <v>2078</v>
      </c>
      <c r="J130" t="s">
        <v>1645</v>
      </c>
      <c r="K130" t="s">
        <v>1646</v>
      </c>
      <c r="L130" t="s">
        <v>2079</v>
      </c>
      <c r="M130" t="s">
        <v>1643</v>
      </c>
      <c r="O130" t="s">
        <v>1610</v>
      </c>
      <c r="R130" t="s">
        <v>69</v>
      </c>
      <c r="S130" t="s">
        <v>69</v>
      </c>
      <c r="T130" t="s">
        <v>69</v>
      </c>
      <c r="U130" t="s">
        <v>69</v>
      </c>
      <c r="V130" t="s">
        <v>69</v>
      </c>
      <c r="W130" t="s">
        <v>69</v>
      </c>
      <c r="X130" t="s">
        <v>69</v>
      </c>
      <c r="Y130" t="s">
        <v>69</v>
      </c>
      <c r="Z130" t="s">
        <v>69</v>
      </c>
      <c r="AA130" t="s">
        <v>63</v>
      </c>
      <c r="AB130" t="s">
        <v>69</v>
      </c>
      <c r="AC130" t="s">
        <v>63</v>
      </c>
      <c r="AD130" t="s">
        <v>63</v>
      </c>
      <c r="AE130" t="s">
        <v>69</v>
      </c>
      <c r="AF130" t="s">
        <v>69</v>
      </c>
      <c r="AG130" t="s">
        <v>82</v>
      </c>
      <c r="AH130" t="s">
        <v>82</v>
      </c>
      <c r="AI130" t="s">
        <v>82</v>
      </c>
      <c r="AJ130" t="s">
        <v>79</v>
      </c>
      <c r="AK130" t="s">
        <v>79</v>
      </c>
      <c r="AL130" t="s">
        <v>82</v>
      </c>
      <c r="AM130" t="s">
        <v>82</v>
      </c>
      <c r="AN130" t="s">
        <v>79</v>
      </c>
      <c r="AO130" t="s">
        <v>82</v>
      </c>
      <c r="AP130" t="s">
        <v>82</v>
      </c>
      <c r="AQ130" t="s">
        <v>82</v>
      </c>
      <c r="AR130" t="s">
        <v>82</v>
      </c>
      <c r="AS130" t="s">
        <v>84</v>
      </c>
      <c r="AT130" t="s">
        <v>79</v>
      </c>
      <c r="AU130" t="s">
        <v>82</v>
      </c>
      <c r="AV130" t="s">
        <v>82</v>
      </c>
      <c r="AW130" t="s">
        <v>68</v>
      </c>
      <c r="AX130" t="s">
        <v>70</v>
      </c>
      <c r="AY130" t="s">
        <v>2052</v>
      </c>
      <c r="AZ130" t="s">
        <v>76</v>
      </c>
      <c r="BA130" t="s">
        <v>81</v>
      </c>
      <c r="BB130" t="s">
        <v>72</v>
      </c>
      <c r="BC130" t="s">
        <v>1598</v>
      </c>
      <c r="BE130" t="s">
        <v>1245</v>
      </c>
      <c r="BF130" t="s">
        <v>78</v>
      </c>
      <c r="BG130" t="s">
        <v>1806</v>
      </c>
      <c r="BH130" t="str">
        <f t="shared" si="2"/>
        <v>Technico-commercial(e) grands comptes ; Commercial(e) grands comptes ; Responsable comptes clefs ; Responsable de comptes ; Commercial(e) grands comptes national(e), ; Responsable comptes clés régionaux ; Responsable national grands comptes ; Prescripteur/trice ; Commercial(e) grands comptes région</v>
      </c>
      <c r="BI130">
        <v>5.5</v>
      </c>
    </row>
    <row r="131" spans="1:61" ht="15" hidden="1" customHeight="1" x14ac:dyDescent="0.35">
      <c r="A131" t="s">
        <v>2080</v>
      </c>
      <c r="B131" t="s">
        <v>958</v>
      </c>
      <c r="C131" t="s">
        <v>2081</v>
      </c>
      <c r="D131" t="s">
        <v>2082</v>
      </c>
      <c r="E131" t="s">
        <v>2083</v>
      </c>
      <c r="F131" t="s">
        <v>2084</v>
      </c>
      <c r="G131" t="s">
        <v>2085</v>
      </c>
      <c r="H131" t="s">
        <v>2086</v>
      </c>
      <c r="I131" t="s">
        <v>2087</v>
      </c>
      <c r="J131" t="s">
        <v>2088</v>
      </c>
      <c r="K131" t="s">
        <v>2089</v>
      </c>
      <c r="O131" t="s">
        <v>2090</v>
      </c>
      <c r="R131" t="s">
        <v>69</v>
      </c>
      <c r="S131" t="s">
        <v>69</v>
      </c>
      <c r="T131" t="s">
        <v>69</v>
      </c>
      <c r="U131" t="s">
        <v>69</v>
      </c>
      <c r="V131" t="s">
        <v>63</v>
      </c>
      <c r="W131" t="s">
        <v>69</v>
      </c>
      <c r="X131" t="s">
        <v>63</v>
      </c>
      <c r="Y131" t="s">
        <v>69</v>
      </c>
      <c r="Z131" t="s">
        <v>69</v>
      </c>
      <c r="AA131" t="s">
        <v>63</v>
      </c>
      <c r="AB131" t="s">
        <v>69</v>
      </c>
      <c r="AC131" t="s">
        <v>69</v>
      </c>
      <c r="AD131" t="s">
        <v>69</v>
      </c>
      <c r="AE131" t="s">
        <v>63</v>
      </c>
      <c r="AF131" t="s">
        <v>63</v>
      </c>
      <c r="AG131" t="s">
        <v>79</v>
      </c>
      <c r="AH131" t="s">
        <v>79</v>
      </c>
      <c r="AI131" t="s">
        <v>79</v>
      </c>
      <c r="AJ131" t="s">
        <v>68</v>
      </c>
      <c r="AK131" t="s">
        <v>68</v>
      </c>
      <c r="AL131" t="s">
        <v>68</v>
      </c>
      <c r="AM131" t="s">
        <v>79</v>
      </c>
      <c r="AN131" t="s">
        <v>68</v>
      </c>
      <c r="AO131" t="s">
        <v>74</v>
      </c>
      <c r="AP131" t="s">
        <v>79</v>
      </c>
      <c r="AQ131" t="s">
        <v>79</v>
      </c>
      <c r="AR131" t="s">
        <v>68</v>
      </c>
      <c r="AS131" t="s">
        <v>79</v>
      </c>
      <c r="AT131" t="s">
        <v>79</v>
      </c>
      <c r="AU131" t="s">
        <v>79</v>
      </c>
      <c r="AV131" t="s">
        <v>82</v>
      </c>
      <c r="AW131" t="s">
        <v>68</v>
      </c>
      <c r="AX131" t="s">
        <v>75</v>
      </c>
      <c r="AY131" t="s">
        <v>2091</v>
      </c>
      <c r="AZ131" t="s">
        <v>71</v>
      </c>
      <c r="BA131" t="s">
        <v>76</v>
      </c>
      <c r="BB131" t="s">
        <v>66</v>
      </c>
      <c r="BD131" t="s">
        <v>2092</v>
      </c>
      <c r="BE131" t="s">
        <v>67</v>
      </c>
      <c r="BF131" t="s">
        <v>73</v>
      </c>
      <c r="BG131" t="s">
        <v>1762</v>
      </c>
      <c r="BH131" t="str">
        <f t="shared" si="2"/>
        <v>Agent de passage ; Agent d’escale ; Agent d’escale commercial ; Agent d’escale passage ; Agent d’enregistrement ; Agent d’accompagnement ; Agent d’accueil et d’information</v>
      </c>
      <c r="BI131">
        <v>4.5</v>
      </c>
    </row>
    <row r="132" spans="1:61" ht="15" hidden="1" customHeight="1" x14ac:dyDescent="0.35">
      <c r="A132" t="s">
        <v>2080</v>
      </c>
      <c r="B132" t="s">
        <v>959</v>
      </c>
      <c r="C132" t="s">
        <v>245</v>
      </c>
      <c r="D132" t="s">
        <v>2093</v>
      </c>
      <c r="E132" t="s">
        <v>245</v>
      </c>
      <c r="F132" t="s">
        <v>2094</v>
      </c>
      <c r="G132" t="s">
        <v>2095</v>
      </c>
      <c r="O132" t="s">
        <v>1477</v>
      </c>
      <c r="R132" t="s">
        <v>69</v>
      </c>
      <c r="S132" t="s">
        <v>69</v>
      </c>
      <c r="T132" t="s">
        <v>69</v>
      </c>
      <c r="U132" t="s">
        <v>69</v>
      </c>
      <c r="V132" t="s">
        <v>69</v>
      </c>
      <c r="W132" t="s">
        <v>69</v>
      </c>
      <c r="X132" t="s">
        <v>69</v>
      </c>
      <c r="Y132" t="s">
        <v>69</v>
      </c>
      <c r="Z132" t="s">
        <v>69</v>
      </c>
      <c r="AA132" t="s">
        <v>69</v>
      </c>
      <c r="AB132" t="s">
        <v>69</v>
      </c>
      <c r="AC132" t="s">
        <v>69</v>
      </c>
      <c r="AD132" t="s">
        <v>63</v>
      </c>
      <c r="AE132" t="s">
        <v>69</v>
      </c>
      <c r="AF132" t="s">
        <v>69</v>
      </c>
      <c r="AG132" t="s">
        <v>82</v>
      </c>
      <c r="AH132" t="s">
        <v>79</v>
      </c>
      <c r="AI132" t="s">
        <v>82</v>
      </c>
      <c r="AJ132" t="s">
        <v>79</v>
      </c>
      <c r="AK132" t="s">
        <v>82</v>
      </c>
      <c r="AL132" t="s">
        <v>74</v>
      </c>
      <c r="AM132" t="s">
        <v>79</v>
      </c>
      <c r="AN132" t="s">
        <v>82</v>
      </c>
      <c r="AO132" t="s">
        <v>79</v>
      </c>
      <c r="AP132" t="s">
        <v>82</v>
      </c>
      <c r="AQ132" t="s">
        <v>82</v>
      </c>
      <c r="AR132" t="s">
        <v>79</v>
      </c>
      <c r="AS132" t="s">
        <v>79</v>
      </c>
      <c r="AT132" t="s">
        <v>82</v>
      </c>
      <c r="AU132" t="s">
        <v>79</v>
      </c>
      <c r="AV132" t="s">
        <v>79</v>
      </c>
      <c r="AW132" t="s">
        <v>68</v>
      </c>
      <c r="AX132" t="s">
        <v>75</v>
      </c>
      <c r="AY132" t="s">
        <v>2096</v>
      </c>
      <c r="AZ132" t="s">
        <v>83</v>
      </c>
      <c r="BA132" t="s">
        <v>85</v>
      </c>
      <c r="BB132" t="s">
        <v>77</v>
      </c>
      <c r="BC132" t="s">
        <v>2096</v>
      </c>
      <c r="BE132" t="s">
        <v>1245</v>
      </c>
      <c r="BF132" t="s">
        <v>78</v>
      </c>
      <c r="BG132" t="s">
        <v>1762</v>
      </c>
      <c r="BH132" t="str">
        <f t="shared" si="2"/>
        <v>Analyste prix ; Analyste pricing ; Pricer</v>
      </c>
      <c r="BI132">
        <v>7.5</v>
      </c>
    </row>
    <row r="133" spans="1:61" ht="15" hidden="1" customHeight="1" x14ac:dyDescent="0.35">
      <c r="A133" t="s">
        <v>2080</v>
      </c>
      <c r="B133" t="s">
        <v>960</v>
      </c>
      <c r="C133" t="s">
        <v>2097</v>
      </c>
      <c r="D133" t="s">
        <v>2098</v>
      </c>
      <c r="E133" t="s">
        <v>2099</v>
      </c>
      <c r="F133" t="s">
        <v>2100</v>
      </c>
      <c r="O133" t="s">
        <v>2063</v>
      </c>
      <c r="R133" t="s">
        <v>69</v>
      </c>
      <c r="S133" t="s">
        <v>69</v>
      </c>
      <c r="T133" t="s">
        <v>69</v>
      </c>
      <c r="U133" t="s">
        <v>69</v>
      </c>
      <c r="V133" t="s">
        <v>69</v>
      </c>
      <c r="W133" t="s">
        <v>69</v>
      </c>
      <c r="X133" t="s">
        <v>69</v>
      </c>
      <c r="Y133" t="s">
        <v>69</v>
      </c>
      <c r="Z133" t="s">
        <v>69</v>
      </c>
      <c r="AA133" t="s">
        <v>63</v>
      </c>
      <c r="AB133" t="s">
        <v>69</v>
      </c>
      <c r="AC133" t="s">
        <v>69</v>
      </c>
      <c r="AD133" t="s">
        <v>63</v>
      </c>
      <c r="AE133" t="s">
        <v>69</v>
      </c>
      <c r="AF133" t="s">
        <v>69</v>
      </c>
      <c r="AG133" t="s">
        <v>79</v>
      </c>
      <c r="AH133" t="s">
        <v>79</v>
      </c>
      <c r="AI133" t="s">
        <v>79</v>
      </c>
      <c r="AJ133" t="s">
        <v>68</v>
      </c>
      <c r="AK133" t="s">
        <v>68</v>
      </c>
      <c r="AL133" t="s">
        <v>79</v>
      </c>
      <c r="AM133" t="s">
        <v>79</v>
      </c>
      <c r="AN133" t="s">
        <v>79</v>
      </c>
      <c r="AO133" t="s">
        <v>79</v>
      </c>
      <c r="AP133" t="s">
        <v>79</v>
      </c>
      <c r="AQ133" t="s">
        <v>79</v>
      </c>
      <c r="AR133" t="s">
        <v>79</v>
      </c>
      <c r="AS133" t="s">
        <v>79</v>
      </c>
      <c r="AT133" t="s">
        <v>79</v>
      </c>
      <c r="AU133" t="s">
        <v>79</v>
      </c>
      <c r="AV133" t="s">
        <v>68</v>
      </c>
      <c r="AW133" t="s">
        <v>68</v>
      </c>
      <c r="AX133" t="s">
        <v>70</v>
      </c>
      <c r="AY133" t="s">
        <v>2101</v>
      </c>
      <c r="AZ133" t="s">
        <v>71</v>
      </c>
      <c r="BA133" t="s">
        <v>76</v>
      </c>
      <c r="BB133" t="s">
        <v>66</v>
      </c>
      <c r="BE133" t="s">
        <v>67</v>
      </c>
      <c r="BF133" t="s">
        <v>73</v>
      </c>
      <c r="BG133" t="s">
        <v>1762</v>
      </c>
      <c r="BH133" t="str">
        <f t="shared" si="2"/>
        <v>Assistant ventes ; assistant technico-commercial</v>
      </c>
      <c r="BI133">
        <v>4.5</v>
      </c>
    </row>
    <row r="134" spans="1:61" ht="15" hidden="1" customHeight="1" x14ac:dyDescent="0.35">
      <c r="A134" t="s">
        <v>2080</v>
      </c>
      <c r="B134" t="s">
        <v>961</v>
      </c>
      <c r="C134" t="s">
        <v>2102</v>
      </c>
      <c r="D134" t="s">
        <v>2103</v>
      </c>
      <c r="E134" t="s">
        <v>2104</v>
      </c>
      <c r="F134" t="s">
        <v>2105</v>
      </c>
      <c r="G134" t="s">
        <v>2106</v>
      </c>
      <c r="H134" t="s">
        <v>2107</v>
      </c>
      <c r="I134" t="s">
        <v>2108</v>
      </c>
      <c r="J134" t="s">
        <v>2109</v>
      </c>
      <c r="O134" t="s">
        <v>2016</v>
      </c>
      <c r="P134" t="s">
        <v>1610</v>
      </c>
      <c r="R134" t="s">
        <v>69</v>
      </c>
      <c r="S134" t="s">
        <v>69</v>
      </c>
      <c r="T134" t="s">
        <v>69</v>
      </c>
      <c r="U134" t="s">
        <v>69</v>
      </c>
      <c r="V134" t="s">
        <v>69</v>
      </c>
      <c r="W134" t="s">
        <v>69</v>
      </c>
      <c r="X134" t="s">
        <v>69</v>
      </c>
      <c r="Y134" t="s">
        <v>69</v>
      </c>
      <c r="Z134" t="s">
        <v>69</v>
      </c>
      <c r="AA134" t="s">
        <v>63</v>
      </c>
      <c r="AB134" t="s">
        <v>69</v>
      </c>
      <c r="AC134" t="s">
        <v>63</v>
      </c>
      <c r="AD134" t="s">
        <v>63</v>
      </c>
      <c r="AE134" t="s">
        <v>69</v>
      </c>
      <c r="AF134" t="s">
        <v>69</v>
      </c>
      <c r="AG134" t="s">
        <v>79</v>
      </c>
      <c r="AH134" t="s">
        <v>79</v>
      </c>
      <c r="AI134" t="s">
        <v>79</v>
      </c>
      <c r="AJ134" t="s">
        <v>68</v>
      </c>
      <c r="AK134" t="s">
        <v>79</v>
      </c>
      <c r="AL134" t="s">
        <v>82</v>
      </c>
      <c r="AM134" t="s">
        <v>82</v>
      </c>
      <c r="AN134" t="s">
        <v>79</v>
      </c>
      <c r="AO134" t="s">
        <v>79</v>
      </c>
      <c r="AP134" t="s">
        <v>82</v>
      </c>
      <c r="AQ134" t="s">
        <v>79</v>
      </c>
      <c r="AR134" t="s">
        <v>79</v>
      </c>
      <c r="AS134" t="s">
        <v>84</v>
      </c>
      <c r="AT134" t="s">
        <v>74</v>
      </c>
      <c r="AU134" t="s">
        <v>79</v>
      </c>
      <c r="AV134" t="s">
        <v>82</v>
      </c>
      <c r="AW134" t="s">
        <v>68</v>
      </c>
      <c r="AX134" t="s">
        <v>70</v>
      </c>
      <c r="AY134" t="s">
        <v>2110</v>
      </c>
      <c r="AZ134" t="s">
        <v>76</v>
      </c>
      <c r="BA134" t="s">
        <v>83</v>
      </c>
      <c r="BB134" t="s">
        <v>72</v>
      </c>
      <c r="BC134" t="s">
        <v>2110</v>
      </c>
      <c r="BE134" t="s">
        <v>67</v>
      </c>
      <c r="BF134" t="s">
        <v>78</v>
      </c>
      <c r="BG134" t="s">
        <v>1762</v>
      </c>
      <c r="BH134" t="str">
        <f t="shared" si="2"/>
        <v>Délégué commercial ; conseiller commercial ; chargé de promotion ; chargé de développement produits et services ; chargé de gestion locative ; développeur des ventes,</v>
      </c>
      <c r="BI134">
        <v>6</v>
      </c>
    </row>
    <row r="135" spans="1:61" ht="15" hidden="1" customHeight="1" x14ac:dyDescent="0.35">
      <c r="A135" t="s">
        <v>2080</v>
      </c>
      <c r="B135" t="s">
        <v>962</v>
      </c>
      <c r="C135" t="s">
        <v>225</v>
      </c>
      <c r="D135" t="s">
        <v>2111</v>
      </c>
      <c r="E135" t="s">
        <v>2112</v>
      </c>
      <c r="F135" t="s">
        <v>2113</v>
      </c>
      <c r="O135" t="s">
        <v>1460</v>
      </c>
      <c r="P135" t="s">
        <v>1461</v>
      </c>
      <c r="R135" t="s">
        <v>69</v>
      </c>
      <c r="S135" t="s">
        <v>69</v>
      </c>
      <c r="T135" t="s">
        <v>69</v>
      </c>
      <c r="U135" t="s">
        <v>69</v>
      </c>
      <c r="V135" t="s">
        <v>69</v>
      </c>
      <c r="W135" t="s">
        <v>69</v>
      </c>
      <c r="X135" t="s">
        <v>69</v>
      </c>
      <c r="Y135" t="s">
        <v>69</v>
      </c>
      <c r="Z135" t="s">
        <v>69</v>
      </c>
      <c r="AA135" t="s">
        <v>63</v>
      </c>
      <c r="AB135" t="s">
        <v>69</v>
      </c>
      <c r="AC135" t="s">
        <v>69</v>
      </c>
      <c r="AD135" t="s">
        <v>63</v>
      </c>
      <c r="AE135" t="s">
        <v>69</v>
      </c>
      <c r="AF135" t="s">
        <v>69</v>
      </c>
      <c r="AG135" t="s">
        <v>82</v>
      </c>
      <c r="AH135" t="s">
        <v>79</v>
      </c>
      <c r="AI135" t="s">
        <v>79</v>
      </c>
      <c r="AJ135" t="s">
        <v>82</v>
      </c>
      <c r="AK135" t="s">
        <v>82</v>
      </c>
      <c r="AL135" t="s">
        <v>68</v>
      </c>
      <c r="AM135" t="s">
        <v>79</v>
      </c>
      <c r="AN135" t="s">
        <v>82</v>
      </c>
      <c r="AO135" t="s">
        <v>79</v>
      </c>
      <c r="AP135" t="s">
        <v>82</v>
      </c>
      <c r="AQ135" t="s">
        <v>82</v>
      </c>
      <c r="AR135" t="s">
        <v>82</v>
      </c>
      <c r="AS135" t="s">
        <v>84</v>
      </c>
      <c r="AT135" t="s">
        <v>82</v>
      </c>
      <c r="AU135" t="s">
        <v>82</v>
      </c>
      <c r="AV135" t="s">
        <v>79</v>
      </c>
      <c r="AW135" t="s">
        <v>68</v>
      </c>
      <c r="AX135" t="s">
        <v>75</v>
      </c>
      <c r="AY135" t="s">
        <v>2114</v>
      </c>
      <c r="AZ135" t="s">
        <v>81</v>
      </c>
      <c r="BA135" t="s">
        <v>83</v>
      </c>
      <c r="BB135" t="s">
        <v>72</v>
      </c>
      <c r="BC135" t="s">
        <v>2115</v>
      </c>
      <c r="BE135" t="s">
        <v>1245</v>
      </c>
      <c r="BF135" t="s">
        <v>73</v>
      </c>
      <c r="BG135" t="s">
        <v>1762</v>
      </c>
      <c r="BH135" t="str">
        <f t="shared" si="2"/>
        <v>Chargé de clientèle ; agent de service clientèle</v>
      </c>
      <c r="BI135">
        <v>6.5</v>
      </c>
    </row>
    <row r="136" spans="1:61" ht="15" hidden="1" customHeight="1" x14ac:dyDescent="0.35">
      <c r="A136" t="s">
        <v>2080</v>
      </c>
      <c r="B136" t="s">
        <v>963</v>
      </c>
      <c r="C136" t="s">
        <v>2116</v>
      </c>
      <c r="D136" t="s">
        <v>2117</v>
      </c>
      <c r="E136" t="s">
        <v>2112</v>
      </c>
      <c r="F136" t="s">
        <v>2113</v>
      </c>
      <c r="O136" t="s">
        <v>2118</v>
      </c>
      <c r="P136" t="s">
        <v>1611</v>
      </c>
      <c r="R136" t="s">
        <v>69</v>
      </c>
      <c r="S136" t="s">
        <v>69</v>
      </c>
      <c r="T136" t="s">
        <v>69</v>
      </c>
      <c r="U136" t="s">
        <v>69</v>
      </c>
      <c r="V136" t="s">
        <v>69</v>
      </c>
      <c r="W136" t="s">
        <v>69</v>
      </c>
      <c r="X136" t="s">
        <v>63</v>
      </c>
      <c r="Y136" t="s">
        <v>69</v>
      </c>
      <c r="Z136" t="s">
        <v>69</v>
      </c>
      <c r="AA136" t="s">
        <v>69</v>
      </c>
      <c r="AB136" t="s">
        <v>69</v>
      </c>
      <c r="AC136" t="s">
        <v>69</v>
      </c>
      <c r="AD136" t="s">
        <v>63</v>
      </c>
      <c r="AE136" t="s">
        <v>69</v>
      </c>
      <c r="AF136" t="s">
        <v>69</v>
      </c>
      <c r="AG136" t="s">
        <v>79</v>
      </c>
      <c r="AH136" t="s">
        <v>79</v>
      </c>
      <c r="AI136" t="s">
        <v>79</v>
      </c>
      <c r="AJ136" t="s">
        <v>68</v>
      </c>
      <c r="AK136" t="s">
        <v>68</v>
      </c>
      <c r="AL136" t="s">
        <v>68</v>
      </c>
      <c r="AM136" t="s">
        <v>68</v>
      </c>
      <c r="AN136" t="s">
        <v>79</v>
      </c>
      <c r="AO136" t="s">
        <v>74</v>
      </c>
      <c r="AP136" t="s">
        <v>68</v>
      </c>
      <c r="AQ136" t="s">
        <v>79</v>
      </c>
      <c r="AR136" t="s">
        <v>79</v>
      </c>
      <c r="AS136" t="s">
        <v>79</v>
      </c>
      <c r="AT136" t="s">
        <v>74</v>
      </c>
      <c r="AU136" t="s">
        <v>79</v>
      </c>
      <c r="AV136" t="s">
        <v>82</v>
      </c>
      <c r="AW136" t="s">
        <v>68</v>
      </c>
      <c r="AX136" t="s">
        <v>70</v>
      </c>
      <c r="AY136" t="s">
        <v>2119</v>
      </c>
      <c r="AZ136" t="s">
        <v>71</v>
      </c>
      <c r="BA136" t="s">
        <v>76</v>
      </c>
      <c r="BB136" t="s">
        <v>66</v>
      </c>
      <c r="BE136" t="s">
        <v>67</v>
      </c>
      <c r="BF136" t="s">
        <v>73</v>
      </c>
      <c r="BG136" t="s">
        <v>1762</v>
      </c>
      <c r="BH136" t="str">
        <f t="shared" si="2"/>
        <v>Chargé de clientèle ; agent de service clientèle</v>
      </c>
      <c r="BI136">
        <v>4.5</v>
      </c>
    </row>
    <row r="137" spans="1:61" ht="15" hidden="1" customHeight="1" x14ac:dyDescent="0.35">
      <c r="A137" t="s">
        <v>2080</v>
      </c>
      <c r="B137" t="s">
        <v>964</v>
      </c>
      <c r="C137" t="s">
        <v>229</v>
      </c>
      <c r="D137" t="s">
        <v>2120</v>
      </c>
      <c r="E137" t="s">
        <v>2121</v>
      </c>
      <c r="F137" t="s">
        <v>2122</v>
      </c>
      <c r="G137" t="s">
        <v>2123</v>
      </c>
      <c r="H137" t="s">
        <v>2124</v>
      </c>
      <c r="I137" t="s">
        <v>2125</v>
      </c>
      <c r="O137" t="s">
        <v>2126</v>
      </c>
      <c r="P137" t="s">
        <v>1470</v>
      </c>
      <c r="R137" t="s">
        <v>69</v>
      </c>
      <c r="S137" t="s">
        <v>69</v>
      </c>
      <c r="T137" t="s">
        <v>69</v>
      </c>
      <c r="U137" t="s">
        <v>69</v>
      </c>
      <c r="V137" t="s">
        <v>69</v>
      </c>
      <c r="W137" t="s">
        <v>69</v>
      </c>
      <c r="X137" t="s">
        <v>69</v>
      </c>
      <c r="Y137" t="s">
        <v>69</v>
      </c>
      <c r="Z137" t="s">
        <v>69</v>
      </c>
      <c r="AA137" t="s">
        <v>69</v>
      </c>
      <c r="AB137" t="s">
        <v>69</v>
      </c>
      <c r="AC137" t="s">
        <v>69</v>
      </c>
      <c r="AD137" t="s">
        <v>63</v>
      </c>
      <c r="AE137" t="s">
        <v>69</v>
      </c>
      <c r="AF137" t="s">
        <v>69</v>
      </c>
      <c r="AG137" t="s">
        <v>82</v>
      </c>
      <c r="AH137" t="s">
        <v>82</v>
      </c>
      <c r="AI137" t="s">
        <v>79</v>
      </c>
      <c r="AJ137" t="s">
        <v>82</v>
      </c>
      <c r="AK137" t="s">
        <v>82</v>
      </c>
      <c r="AL137" t="s">
        <v>79</v>
      </c>
      <c r="AM137" t="s">
        <v>68</v>
      </c>
      <c r="AN137" t="s">
        <v>82</v>
      </c>
      <c r="AO137" t="s">
        <v>82</v>
      </c>
      <c r="AP137" t="s">
        <v>82</v>
      </c>
      <c r="AQ137" t="s">
        <v>82</v>
      </c>
      <c r="AR137" t="s">
        <v>82</v>
      </c>
      <c r="AS137" t="s">
        <v>82</v>
      </c>
      <c r="AT137" t="s">
        <v>82</v>
      </c>
      <c r="AU137" t="s">
        <v>82</v>
      </c>
      <c r="AV137" t="s">
        <v>68</v>
      </c>
      <c r="AW137" t="s">
        <v>68</v>
      </c>
      <c r="AX137" t="s">
        <v>75</v>
      </c>
      <c r="AY137" t="s">
        <v>2127</v>
      </c>
      <c r="AZ137" t="s">
        <v>81</v>
      </c>
      <c r="BA137" t="s">
        <v>83</v>
      </c>
      <c r="BB137" t="s">
        <v>72</v>
      </c>
      <c r="BC137" t="s">
        <v>2128</v>
      </c>
      <c r="BE137" t="s">
        <v>1245</v>
      </c>
      <c r="BF137" t="s">
        <v>78</v>
      </c>
      <c r="BG137" t="s">
        <v>1762</v>
      </c>
      <c r="BH137" t="str">
        <f t="shared" si="2"/>
        <v>Responsable Recherche et Développement ; Responsable de projets produits et services ; chargé de développement ; chargé de produits ; chargé d’études marketing</v>
      </c>
      <c r="BI137">
        <v>6.5</v>
      </c>
    </row>
    <row r="138" spans="1:61" ht="15" hidden="1" customHeight="1" x14ac:dyDescent="0.35">
      <c r="A138" t="s">
        <v>2080</v>
      </c>
      <c r="B138" t="s">
        <v>965</v>
      </c>
      <c r="C138" t="s">
        <v>2129</v>
      </c>
      <c r="D138" t="s">
        <v>2130</v>
      </c>
      <c r="E138" t="s">
        <v>2131</v>
      </c>
      <c r="F138" t="s">
        <v>2132</v>
      </c>
      <c r="G138" t="s">
        <v>2133</v>
      </c>
      <c r="H138" t="s">
        <v>2134</v>
      </c>
      <c r="O138" t="s">
        <v>1611</v>
      </c>
      <c r="P138" t="s">
        <v>2118</v>
      </c>
      <c r="R138" t="s">
        <v>69</v>
      </c>
      <c r="S138" t="s">
        <v>69</v>
      </c>
      <c r="T138" t="s">
        <v>69</v>
      </c>
      <c r="U138" t="s">
        <v>69</v>
      </c>
      <c r="V138" t="s">
        <v>69</v>
      </c>
      <c r="W138" t="s">
        <v>69</v>
      </c>
      <c r="X138" t="s">
        <v>63</v>
      </c>
      <c r="Y138" t="s">
        <v>69</v>
      </c>
      <c r="Z138" t="s">
        <v>69</v>
      </c>
      <c r="AA138" t="s">
        <v>69</v>
      </c>
      <c r="AB138" t="s">
        <v>69</v>
      </c>
      <c r="AC138" t="s">
        <v>69</v>
      </c>
      <c r="AD138" t="s">
        <v>63</v>
      </c>
      <c r="AE138" t="s">
        <v>69</v>
      </c>
      <c r="AF138" t="s">
        <v>69</v>
      </c>
      <c r="AG138" t="s">
        <v>79</v>
      </c>
      <c r="AH138" t="s">
        <v>79</v>
      </c>
      <c r="AI138" t="s">
        <v>68</v>
      </c>
      <c r="AJ138" t="s">
        <v>79</v>
      </c>
      <c r="AK138" t="s">
        <v>79</v>
      </c>
      <c r="AL138" t="s">
        <v>79</v>
      </c>
      <c r="AM138" t="s">
        <v>79</v>
      </c>
      <c r="AN138" t="s">
        <v>79</v>
      </c>
      <c r="AO138" t="s">
        <v>79</v>
      </c>
      <c r="AP138" t="s">
        <v>79</v>
      </c>
      <c r="AQ138" t="s">
        <v>79</v>
      </c>
      <c r="AR138" t="s">
        <v>79</v>
      </c>
      <c r="AS138" t="s">
        <v>68</v>
      </c>
      <c r="AT138" t="s">
        <v>79</v>
      </c>
      <c r="AU138" t="s">
        <v>82</v>
      </c>
      <c r="AV138" t="s">
        <v>82</v>
      </c>
      <c r="AW138" t="s">
        <v>68</v>
      </c>
      <c r="AX138" t="s">
        <v>70</v>
      </c>
      <c r="AY138" t="s">
        <v>2135</v>
      </c>
      <c r="AZ138" t="s">
        <v>71</v>
      </c>
      <c r="BA138" t="s">
        <v>76</v>
      </c>
      <c r="BB138" t="s">
        <v>66</v>
      </c>
      <c r="BE138" t="s">
        <v>67</v>
      </c>
      <c r="BF138" t="s">
        <v>73</v>
      </c>
      <c r="BG138" t="s">
        <v>1762</v>
      </c>
      <c r="BH138" t="str">
        <f t="shared" si="2"/>
        <v>Agent de vente ; conseiller relation clientèle ; agent de réservation ; vendeur à distance</v>
      </c>
      <c r="BI138">
        <v>4.5</v>
      </c>
    </row>
    <row r="139" spans="1:61" ht="15" hidden="1" customHeight="1" x14ac:dyDescent="0.35">
      <c r="A139" t="s">
        <v>2080</v>
      </c>
      <c r="B139" t="s">
        <v>966</v>
      </c>
      <c r="C139" t="s">
        <v>2136</v>
      </c>
      <c r="D139" t="s">
        <v>2137</v>
      </c>
      <c r="E139" t="s">
        <v>2138</v>
      </c>
      <c r="F139" t="s">
        <v>2139</v>
      </c>
      <c r="G139" t="s">
        <v>2140</v>
      </c>
      <c r="H139" t="s">
        <v>2141</v>
      </c>
      <c r="I139" t="s">
        <v>2142</v>
      </c>
      <c r="O139" t="s">
        <v>1666</v>
      </c>
      <c r="R139" t="s">
        <v>69</v>
      </c>
      <c r="S139" t="s">
        <v>69</v>
      </c>
      <c r="T139" t="s">
        <v>69</v>
      </c>
      <c r="U139" t="s">
        <v>69</v>
      </c>
      <c r="V139" t="s">
        <v>69</v>
      </c>
      <c r="W139" t="s">
        <v>69</v>
      </c>
      <c r="X139" t="s">
        <v>63</v>
      </c>
      <c r="Y139" t="s">
        <v>69</v>
      </c>
      <c r="Z139" t="s">
        <v>69</v>
      </c>
      <c r="AA139" t="s">
        <v>63</v>
      </c>
      <c r="AB139" t="s">
        <v>69</v>
      </c>
      <c r="AC139" t="s">
        <v>69</v>
      </c>
      <c r="AD139" t="s">
        <v>69</v>
      </c>
      <c r="AE139" t="s">
        <v>69</v>
      </c>
      <c r="AF139" t="s">
        <v>69</v>
      </c>
      <c r="AG139" t="s">
        <v>82</v>
      </c>
      <c r="AH139" t="s">
        <v>82</v>
      </c>
      <c r="AI139" t="s">
        <v>82</v>
      </c>
      <c r="AJ139" t="s">
        <v>79</v>
      </c>
      <c r="AK139" t="s">
        <v>79</v>
      </c>
      <c r="AL139" t="s">
        <v>84</v>
      </c>
      <c r="AM139" t="s">
        <v>79</v>
      </c>
      <c r="AN139" t="s">
        <v>82</v>
      </c>
      <c r="AO139" t="s">
        <v>82</v>
      </c>
      <c r="AP139" t="s">
        <v>82</v>
      </c>
      <c r="AQ139" t="s">
        <v>82</v>
      </c>
      <c r="AR139" t="s">
        <v>79</v>
      </c>
      <c r="AS139" t="s">
        <v>82</v>
      </c>
      <c r="AT139" t="s">
        <v>82</v>
      </c>
      <c r="AU139" t="s">
        <v>82</v>
      </c>
      <c r="AV139" t="s">
        <v>82</v>
      </c>
      <c r="AW139" t="s">
        <v>68</v>
      </c>
      <c r="AX139" t="s">
        <v>75</v>
      </c>
      <c r="AY139" t="s">
        <v>2143</v>
      </c>
      <c r="AZ139" t="s">
        <v>76</v>
      </c>
      <c r="BA139" t="s">
        <v>76</v>
      </c>
      <c r="BB139" t="s">
        <v>77</v>
      </c>
      <c r="BC139" t="s">
        <v>2143</v>
      </c>
      <c r="BE139" t="s">
        <v>1245</v>
      </c>
      <c r="BF139" t="s">
        <v>78</v>
      </c>
      <c r="BG139" t="s">
        <v>1762</v>
      </c>
      <c r="BH139" t="str">
        <f t="shared" si="2"/>
        <v>Chef d’équipe commerciale vente ; team leader ; superviseur ; manager de proximité ; manager</v>
      </c>
      <c r="BI139">
        <v>5</v>
      </c>
    </row>
    <row r="140" spans="1:61" ht="15" hidden="1" customHeight="1" x14ac:dyDescent="0.35">
      <c r="A140" t="s">
        <v>2080</v>
      </c>
      <c r="B140" t="s">
        <v>967</v>
      </c>
      <c r="C140" t="s">
        <v>2144</v>
      </c>
      <c r="D140" t="s">
        <v>2145</v>
      </c>
      <c r="E140" t="s">
        <v>2146</v>
      </c>
      <c r="F140" t="s">
        <v>2147</v>
      </c>
      <c r="O140" t="s">
        <v>2148</v>
      </c>
      <c r="R140" t="s">
        <v>63</v>
      </c>
      <c r="S140" t="s">
        <v>69</v>
      </c>
      <c r="T140" t="s">
        <v>69</v>
      </c>
      <c r="U140" t="s">
        <v>69</v>
      </c>
      <c r="V140" t="s">
        <v>63</v>
      </c>
      <c r="W140" t="s">
        <v>69</v>
      </c>
      <c r="X140" t="s">
        <v>63</v>
      </c>
      <c r="Y140" t="s">
        <v>63</v>
      </c>
      <c r="Z140" t="s">
        <v>69</v>
      </c>
      <c r="AA140" t="s">
        <v>63</v>
      </c>
      <c r="AB140" t="s">
        <v>69</v>
      </c>
      <c r="AC140" t="s">
        <v>69</v>
      </c>
      <c r="AD140" t="s">
        <v>69</v>
      </c>
      <c r="AE140" t="s">
        <v>63</v>
      </c>
      <c r="AF140" t="s">
        <v>63</v>
      </c>
      <c r="AG140" t="s">
        <v>82</v>
      </c>
      <c r="AH140" t="s">
        <v>82</v>
      </c>
      <c r="AI140" t="s">
        <v>82</v>
      </c>
      <c r="AJ140" t="s">
        <v>82</v>
      </c>
      <c r="AK140" t="s">
        <v>82</v>
      </c>
      <c r="AL140" t="s">
        <v>68</v>
      </c>
      <c r="AM140" t="s">
        <v>82</v>
      </c>
      <c r="AN140" t="s">
        <v>82</v>
      </c>
      <c r="AO140" t="s">
        <v>84</v>
      </c>
      <c r="AP140" t="s">
        <v>82</v>
      </c>
      <c r="AQ140" t="s">
        <v>82</v>
      </c>
      <c r="AR140" t="s">
        <v>82</v>
      </c>
      <c r="AS140" t="s">
        <v>82</v>
      </c>
      <c r="AT140" t="s">
        <v>82</v>
      </c>
      <c r="AU140" t="s">
        <v>79</v>
      </c>
      <c r="AV140" t="s">
        <v>82</v>
      </c>
      <c r="AW140" t="s">
        <v>68</v>
      </c>
      <c r="AX140" t="s">
        <v>75</v>
      </c>
      <c r="AY140" t="s">
        <v>2149</v>
      </c>
      <c r="AZ140" t="s">
        <v>81</v>
      </c>
      <c r="BA140" t="s">
        <v>83</v>
      </c>
      <c r="BB140" t="s">
        <v>72</v>
      </c>
      <c r="BC140" t="s">
        <v>2150</v>
      </c>
      <c r="BD140" t="s">
        <v>2151</v>
      </c>
      <c r="BE140" t="s">
        <v>1245</v>
      </c>
      <c r="BF140" t="s">
        <v>78</v>
      </c>
      <c r="BG140" t="s">
        <v>1762</v>
      </c>
      <c r="BH140" t="str">
        <f t="shared" si="2"/>
        <v>Cadre d’exploitation ; Responsable d’escale</v>
      </c>
      <c r="BI140">
        <v>6.5</v>
      </c>
    </row>
    <row r="141" spans="1:61" ht="15" hidden="1" customHeight="1" x14ac:dyDescent="0.35">
      <c r="A141" t="s">
        <v>2080</v>
      </c>
      <c r="B141" t="s">
        <v>968</v>
      </c>
      <c r="C141" t="s">
        <v>2152</v>
      </c>
      <c r="D141" t="s">
        <v>2153</v>
      </c>
      <c r="E141" t="s">
        <v>1913</v>
      </c>
      <c r="F141" t="s">
        <v>2154</v>
      </c>
      <c r="O141" t="s">
        <v>1477</v>
      </c>
      <c r="R141" t="s">
        <v>69</v>
      </c>
      <c r="S141" t="s">
        <v>69</v>
      </c>
      <c r="T141" t="s">
        <v>69</v>
      </c>
      <c r="U141" t="s">
        <v>69</v>
      </c>
      <c r="V141" t="s">
        <v>69</v>
      </c>
      <c r="W141" t="s">
        <v>69</v>
      </c>
      <c r="X141" t="s">
        <v>69</v>
      </c>
      <c r="Y141" t="s">
        <v>69</v>
      </c>
      <c r="Z141" t="s">
        <v>69</v>
      </c>
      <c r="AA141" t="s">
        <v>63</v>
      </c>
      <c r="AB141" t="s">
        <v>69</v>
      </c>
      <c r="AC141" t="s">
        <v>69</v>
      </c>
      <c r="AD141" t="s">
        <v>63</v>
      </c>
      <c r="AE141" t="s">
        <v>69</v>
      </c>
      <c r="AF141" t="s">
        <v>69</v>
      </c>
      <c r="AG141" t="s">
        <v>84</v>
      </c>
      <c r="AH141" t="s">
        <v>84</v>
      </c>
      <c r="AI141" t="s">
        <v>82</v>
      </c>
      <c r="AJ141" t="s">
        <v>82</v>
      </c>
      <c r="AK141" t="s">
        <v>82</v>
      </c>
      <c r="AL141" t="s">
        <v>82</v>
      </c>
      <c r="AM141" t="s">
        <v>79</v>
      </c>
      <c r="AN141" t="s">
        <v>82</v>
      </c>
      <c r="AO141" t="s">
        <v>84</v>
      </c>
      <c r="AP141" t="s">
        <v>84</v>
      </c>
      <c r="AQ141" t="s">
        <v>82</v>
      </c>
      <c r="AR141" t="s">
        <v>68</v>
      </c>
      <c r="AS141" t="s">
        <v>84</v>
      </c>
      <c r="AT141" t="s">
        <v>82</v>
      </c>
      <c r="AU141" t="s">
        <v>82</v>
      </c>
      <c r="AV141" t="s">
        <v>79</v>
      </c>
      <c r="AW141" t="s">
        <v>68</v>
      </c>
      <c r="AX141" t="s">
        <v>75</v>
      </c>
      <c r="AY141" t="s">
        <v>2155</v>
      </c>
      <c r="AZ141" t="s">
        <v>83</v>
      </c>
      <c r="BA141" t="s">
        <v>83</v>
      </c>
      <c r="BB141" t="s">
        <v>77</v>
      </c>
      <c r="BC141" t="s">
        <v>2156</v>
      </c>
      <c r="BE141" t="s">
        <v>1245</v>
      </c>
      <c r="BF141" t="s">
        <v>78</v>
      </c>
      <c r="BG141" t="s">
        <v>1762</v>
      </c>
      <c r="BH141" t="str">
        <f t="shared" si="2"/>
        <v>Data miner ; data scientist</v>
      </c>
      <c r="BI141">
        <v>7</v>
      </c>
    </row>
    <row r="142" spans="1:61" ht="15" hidden="1" customHeight="1" x14ac:dyDescent="0.35">
      <c r="A142" t="s">
        <v>2080</v>
      </c>
      <c r="B142" t="s">
        <v>969</v>
      </c>
      <c r="C142" t="s">
        <v>2157</v>
      </c>
      <c r="D142" t="s">
        <v>2158</v>
      </c>
      <c r="E142" t="s">
        <v>2159</v>
      </c>
      <c r="F142" t="s">
        <v>2160</v>
      </c>
      <c r="G142" t="s">
        <v>2161</v>
      </c>
      <c r="H142" t="s">
        <v>2162</v>
      </c>
      <c r="I142" t="s">
        <v>2163</v>
      </c>
      <c r="J142" t="s">
        <v>2164</v>
      </c>
      <c r="O142" t="s">
        <v>2165</v>
      </c>
      <c r="R142" t="s">
        <v>69</v>
      </c>
      <c r="S142" t="s">
        <v>69</v>
      </c>
      <c r="T142" t="s">
        <v>69</v>
      </c>
      <c r="U142" t="s">
        <v>69</v>
      </c>
      <c r="V142" t="s">
        <v>63</v>
      </c>
      <c r="W142" t="s">
        <v>69</v>
      </c>
      <c r="X142" t="s">
        <v>63</v>
      </c>
      <c r="Y142" t="s">
        <v>63</v>
      </c>
      <c r="Z142" t="s">
        <v>69</v>
      </c>
      <c r="AA142" t="s">
        <v>63</v>
      </c>
      <c r="AB142" t="s">
        <v>69</v>
      </c>
      <c r="AC142" t="s">
        <v>63</v>
      </c>
      <c r="AD142" t="s">
        <v>69</v>
      </c>
      <c r="AE142" t="s">
        <v>63</v>
      </c>
      <c r="AF142" t="s">
        <v>63</v>
      </c>
      <c r="AG142" t="s">
        <v>82</v>
      </c>
      <c r="AH142" t="s">
        <v>79</v>
      </c>
      <c r="AI142" t="s">
        <v>79</v>
      </c>
      <c r="AJ142" t="s">
        <v>79</v>
      </c>
      <c r="AK142" t="s">
        <v>79</v>
      </c>
      <c r="AL142" t="s">
        <v>68</v>
      </c>
      <c r="AM142" t="s">
        <v>82</v>
      </c>
      <c r="AN142" t="s">
        <v>82</v>
      </c>
      <c r="AO142" t="s">
        <v>84</v>
      </c>
      <c r="AP142" t="s">
        <v>84</v>
      </c>
      <c r="AQ142" t="s">
        <v>79</v>
      </c>
      <c r="AR142" t="s">
        <v>79</v>
      </c>
      <c r="AS142" t="s">
        <v>79</v>
      </c>
      <c r="AT142" t="s">
        <v>79</v>
      </c>
      <c r="AU142" t="s">
        <v>68</v>
      </c>
      <c r="AV142" t="s">
        <v>79</v>
      </c>
      <c r="AW142" t="s">
        <v>68</v>
      </c>
      <c r="AX142" t="s">
        <v>75</v>
      </c>
      <c r="AY142" t="s">
        <v>2166</v>
      </c>
      <c r="BB142" t="s">
        <v>77</v>
      </c>
      <c r="BD142" t="s">
        <v>2167</v>
      </c>
      <c r="BE142" t="s">
        <v>1245</v>
      </c>
      <c r="BF142" t="s">
        <v>78</v>
      </c>
      <c r="BG142" t="s">
        <v>1762</v>
      </c>
      <c r="BH142" t="str">
        <f t="shared" si="2"/>
        <v>Responsable Officier Pilote de Ligne ; Copilote ; Commandant de Bord ; Personnel Navigant Technique ; Pilote de croisière ; Ingénieur navigant</v>
      </c>
    </row>
    <row r="143" spans="1:61" ht="15" hidden="1" customHeight="1" x14ac:dyDescent="0.35">
      <c r="A143" t="s">
        <v>2080</v>
      </c>
      <c r="B143" t="s">
        <v>970</v>
      </c>
      <c r="C143" t="s">
        <v>2168</v>
      </c>
      <c r="D143" t="s">
        <v>2169</v>
      </c>
      <c r="E143" t="s">
        <v>2170</v>
      </c>
      <c r="F143" t="s">
        <v>2171</v>
      </c>
      <c r="G143" t="s">
        <v>2172</v>
      </c>
      <c r="H143" t="s">
        <v>2173</v>
      </c>
      <c r="I143" t="s">
        <v>2174</v>
      </c>
      <c r="J143" t="s">
        <v>2175</v>
      </c>
      <c r="O143" t="s">
        <v>2176</v>
      </c>
      <c r="R143" t="s">
        <v>69</v>
      </c>
      <c r="S143" t="s">
        <v>69</v>
      </c>
      <c r="T143" t="s">
        <v>69</v>
      </c>
      <c r="U143" t="s">
        <v>69</v>
      </c>
      <c r="V143" t="s">
        <v>63</v>
      </c>
      <c r="W143" t="s">
        <v>69</v>
      </c>
      <c r="X143" t="s">
        <v>63</v>
      </c>
      <c r="Y143" t="s">
        <v>69</v>
      </c>
      <c r="Z143" t="s">
        <v>69</v>
      </c>
      <c r="AA143" t="s">
        <v>63</v>
      </c>
      <c r="AB143" t="s">
        <v>69</v>
      </c>
      <c r="AC143" t="s">
        <v>63</v>
      </c>
      <c r="AD143" t="s">
        <v>69</v>
      </c>
      <c r="AE143" t="s">
        <v>63</v>
      </c>
      <c r="AF143" t="s">
        <v>63</v>
      </c>
      <c r="AG143" t="s">
        <v>79</v>
      </c>
      <c r="AH143" t="s">
        <v>79</v>
      </c>
      <c r="AI143" t="s">
        <v>79</v>
      </c>
      <c r="AJ143" t="s">
        <v>68</v>
      </c>
      <c r="AK143" t="s">
        <v>68</v>
      </c>
      <c r="AL143" t="s">
        <v>68</v>
      </c>
      <c r="AM143" t="s">
        <v>82</v>
      </c>
      <c r="AN143" t="s">
        <v>82</v>
      </c>
      <c r="AO143" t="s">
        <v>74</v>
      </c>
      <c r="AP143" t="s">
        <v>79</v>
      </c>
      <c r="AQ143" t="s">
        <v>79</v>
      </c>
      <c r="AR143" t="s">
        <v>68</v>
      </c>
      <c r="AS143" t="s">
        <v>79</v>
      </c>
      <c r="AT143" t="s">
        <v>79</v>
      </c>
      <c r="AU143" t="s">
        <v>79</v>
      </c>
      <c r="AV143" t="s">
        <v>82</v>
      </c>
      <c r="AW143" t="s">
        <v>68</v>
      </c>
      <c r="AX143" t="s">
        <v>75</v>
      </c>
      <c r="AY143" t="s">
        <v>2177</v>
      </c>
      <c r="AZ143" t="s">
        <v>71</v>
      </c>
      <c r="BA143" t="s">
        <v>81</v>
      </c>
      <c r="BB143" t="s">
        <v>66</v>
      </c>
      <c r="BD143" t="s">
        <v>2178</v>
      </c>
      <c r="BE143" t="s">
        <v>67</v>
      </c>
      <c r="BF143" t="s">
        <v>73</v>
      </c>
      <c r="BG143" t="s">
        <v>1762</v>
      </c>
      <c r="BH143" t="str">
        <f t="shared" si="2"/>
        <v>Hôtesse ; steward ; personnel navigant commercial ; chef de cabine ; chef de cabine principal ; responsable de cabine</v>
      </c>
      <c r="BI143">
        <v>5</v>
      </c>
    </row>
    <row r="144" spans="1:61" ht="15" hidden="1" customHeight="1" x14ac:dyDescent="0.35">
      <c r="A144" t="s">
        <v>277</v>
      </c>
      <c r="B144" t="s">
        <v>971</v>
      </c>
      <c r="C144" t="s">
        <v>348</v>
      </c>
      <c r="D144" t="s">
        <v>2179</v>
      </c>
      <c r="E144" t="s">
        <v>2180</v>
      </c>
      <c r="F144" t="s">
        <v>2181</v>
      </c>
      <c r="G144" t="s">
        <v>2182</v>
      </c>
      <c r="O144" t="s">
        <v>2183</v>
      </c>
      <c r="R144" t="s">
        <v>69</v>
      </c>
      <c r="S144" t="s">
        <v>69</v>
      </c>
      <c r="T144" t="s">
        <v>69</v>
      </c>
      <c r="U144" t="s">
        <v>69</v>
      </c>
      <c r="V144" t="s">
        <v>69</v>
      </c>
      <c r="W144" t="s">
        <v>69</v>
      </c>
      <c r="X144" t="s">
        <v>69</v>
      </c>
      <c r="Y144" t="s">
        <v>69</v>
      </c>
      <c r="Z144" t="s">
        <v>69</v>
      </c>
      <c r="AA144" t="s">
        <v>63</v>
      </c>
      <c r="AB144" t="s">
        <v>69</v>
      </c>
      <c r="AC144" t="s">
        <v>69</v>
      </c>
      <c r="AD144" t="s">
        <v>63</v>
      </c>
      <c r="AE144" t="s">
        <v>69</v>
      </c>
      <c r="AF144" t="s">
        <v>69</v>
      </c>
      <c r="AG144" t="s">
        <v>84</v>
      </c>
      <c r="AH144" t="s">
        <v>84</v>
      </c>
      <c r="AI144" t="s">
        <v>84</v>
      </c>
      <c r="AJ144" t="s">
        <v>82</v>
      </c>
      <c r="AK144" t="s">
        <v>82</v>
      </c>
      <c r="AL144" t="s">
        <v>84</v>
      </c>
      <c r="AM144" t="s">
        <v>84</v>
      </c>
      <c r="AN144" t="s">
        <v>84</v>
      </c>
      <c r="AO144" t="s">
        <v>84</v>
      </c>
      <c r="AP144" t="s">
        <v>82</v>
      </c>
      <c r="AQ144" t="s">
        <v>84</v>
      </c>
      <c r="AR144" t="s">
        <v>84</v>
      </c>
      <c r="AS144" t="s">
        <v>84</v>
      </c>
      <c r="AT144" t="s">
        <v>84</v>
      </c>
      <c r="AU144" t="s">
        <v>84</v>
      </c>
      <c r="AV144" t="s">
        <v>84</v>
      </c>
      <c r="AW144" t="s">
        <v>68</v>
      </c>
      <c r="AX144" t="s">
        <v>70</v>
      </c>
      <c r="AZ144" t="s">
        <v>83</v>
      </c>
      <c r="BA144" t="s">
        <v>83</v>
      </c>
      <c r="BE144" t="s">
        <v>1245</v>
      </c>
      <c r="BF144" t="s">
        <v>78</v>
      </c>
      <c r="BG144" t="s">
        <v>1762</v>
      </c>
      <c r="BH144" t="str">
        <f t="shared" si="2"/>
        <v>Responsable développement durable, ; Chef(fe) de projet développement durable ; Chef(fe) de projet RSE</v>
      </c>
      <c r="BI144">
        <v>7</v>
      </c>
    </row>
    <row r="145" spans="1:61" ht="15" hidden="1" customHeight="1" x14ac:dyDescent="0.35">
      <c r="A145" t="s">
        <v>277</v>
      </c>
      <c r="B145" t="s">
        <v>972</v>
      </c>
      <c r="C145" t="s">
        <v>349</v>
      </c>
      <c r="D145" t="s">
        <v>2184</v>
      </c>
      <c r="E145" t="s">
        <v>2185</v>
      </c>
      <c r="F145" t="s">
        <v>2186</v>
      </c>
      <c r="O145" t="s">
        <v>2187</v>
      </c>
      <c r="R145" t="s">
        <v>63</v>
      </c>
      <c r="S145" t="s">
        <v>69</v>
      </c>
      <c r="T145" t="s">
        <v>69</v>
      </c>
      <c r="U145" t="s">
        <v>69</v>
      </c>
      <c r="V145" t="s">
        <v>63</v>
      </c>
      <c r="W145" t="s">
        <v>69</v>
      </c>
      <c r="X145" t="s">
        <v>63</v>
      </c>
      <c r="Y145" t="s">
        <v>63</v>
      </c>
      <c r="Z145" t="s">
        <v>69</v>
      </c>
      <c r="AA145" t="s">
        <v>63</v>
      </c>
      <c r="AB145" t="s">
        <v>69</v>
      </c>
      <c r="AC145" t="s">
        <v>63</v>
      </c>
      <c r="AD145" t="s">
        <v>69</v>
      </c>
      <c r="AE145" t="s">
        <v>63</v>
      </c>
      <c r="AF145" t="s">
        <v>63</v>
      </c>
      <c r="AG145" t="s">
        <v>79</v>
      </c>
      <c r="AH145" t="s">
        <v>79</v>
      </c>
      <c r="AI145" t="s">
        <v>79</v>
      </c>
      <c r="AJ145" t="s">
        <v>74</v>
      </c>
      <c r="AK145" t="s">
        <v>79</v>
      </c>
      <c r="AL145" t="s">
        <v>79</v>
      </c>
      <c r="AM145" t="s">
        <v>79</v>
      </c>
      <c r="AN145" t="s">
        <v>79</v>
      </c>
      <c r="AO145" t="s">
        <v>82</v>
      </c>
      <c r="AP145" t="s">
        <v>79</v>
      </c>
      <c r="AQ145" t="s">
        <v>79</v>
      </c>
      <c r="AR145" t="s">
        <v>68</v>
      </c>
      <c r="AS145" t="s">
        <v>79</v>
      </c>
      <c r="AT145" t="s">
        <v>82</v>
      </c>
      <c r="AU145" t="s">
        <v>74</v>
      </c>
      <c r="AV145" t="s">
        <v>79</v>
      </c>
      <c r="AW145" t="s">
        <v>82</v>
      </c>
      <c r="AX145" t="s">
        <v>75</v>
      </c>
      <c r="AY145" t="s">
        <v>2188</v>
      </c>
      <c r="AZ145" t="s">
        <v>71</v>
      </c>
      <c r="BA145" t="s">
        <v>76</v>
      </c>
      <c r="BB145" t="s">
        <v>66</v>
      </c>
      <c r="BD145" t="s">
        <v>2189</v>
      </c>
      <c r="BE145" t="s">
        <v>67</v>
      </c>
      <c r="BF145" t="s">
        <v>73</v>
      </c>
      <c r="BG145" t="s">
        <v>1224</v>
      </c>
      <c r="BH145" t="str">
        <f t="shared" si="2"/>
        <v>Inséminateur(trice) ; Technicien conseil en gestion de reproduction animale</v>
      </c>
      <c r="BI145">
        <v>4.5</v>
      </c>
    </row>
    <row r="146" spans="1:61" ht="15" hidden="1" customHeight="1" x14ac:dyDescent="0.35">
      <c r="A146" t="s">
        <v>277</v>
      </c>
      <c r="B146" t="s">
        <v>973</v>
      </c>
      <c r="C146" t="s">
        <v>350</v>
      </c>
      <c r="D146" t="s">
        <v>2190</v>
      </c>
      <c r="E146" t="s">
        <v>2191</v>
      </c>
      <c r="F146" t="s">
        <v>2192</v>
      </c>
      <c r="G146" t="s">
        <v>2193</v>
      </c>
      <c r="O146" t="s">
        <v>1213</v>
      </c>
      <c r="P146" t="s">
        <v>1635</v>
      </c>
      <c r="R146" t="s">
        <v>69</v>
      </c>
      <c r="S146" t="s">
        <v>63</v>
      </c>
      <c r="T146" t="s">
        <v>69</v>
      </c>
      <c r="U146" t="s">
        <v>63</v>
      </c>
      <c r="V146" t="s">
        <v>69</v>
      </c>
      <c r="W146" t="s">
        <v>69</v>
      </c>
      <c r="X146" t="s">
        <v>63</v>
      </c>
      <c r="Y146" t="s">
        <v>63</v>
      </c>
      <c r="Z146" t="s">
        <v>69</v>
      </c>
      <c r="AA146" t="s">
        <v>63</v>
      </c>
      <c r="AB146" t="s">
        <v>69</v>
      </c>
      <c r="AC146" t="s">
        <v>69</v>
      </c>
      <c r="AD146" t="s">
        <v>69</v>
      </c>
      <c r="AE146" t="s">
        <v>69</v>
      </c>
      <c r="AF146" t="s">
        <v>69</v>
      </c>
      <c r="AG146" t="s">
        <v>74</v>
      </c>
      <c r="AH146" t="s">
        <v>74</v>
      </c>
      <c r="AI146" t="s">
        <v>79</v>
      </c>
      <c r="AJ146" t="s">
        <v>68</v>
      </c>
      <c r="AK146" t="s">
        <v>74</v>
      </c>
      <c r="AL146" t="s">
        <v>74</v>
      </c>
      <c r="AM146" t="s">
        <v>74</v>
      </c>
      <c r="AN146" t="s">
        <v>74</v>
      </c>
      <c r="AO146" t="s">
        <v>79</v>
      </c>
      <c r="AP146" t="s">
        <v>79</v>
      </c>
      <c r="AQ146" t="s">
        <v>79</v>
      </c>
      <c r="AR146" t="s">
        <v>74</v>
      </c>
      <c r="AS146" t="s">
        <v>79</v>
      </c>
      <c r="AT146" t="s">
        <v>79</v>
      </c>
      <c r="AU146" t="s">
        <v>74</v>
      </c>
      <c r="AV146" t="s">
        <v>79</v>
      </c>
      <c r="AW146" t="s">
        <v>74</v>
      </c>
      <c r="AX146" t="s">
        <v>75</v>
      </c>
      <c r="AY146" t="s">
        <v>2194</v>
      </c>
      <c r="AZ146" t="s">
        <v>71</v>
      </c>
      <c r="BA146" t="s">
        <v>76</v>
      </c>
      <c r="BB146" t="s">
        <v>72</v>
      </c>
      <c r="BC146" t="s">
        <v>2195</v>
      </c>
      <c r="BD146" t="s">
        <v>2196</v>
      </c>
      <c r="BE146" t="s">
        <v>67</v>
      </c>
      <c r="BF146" t="s">
        <v>73</v>
      </c>
      <c r="BG146" t="s">
        <v>1623</v>
      </c>
      <c r="BH146" t="str">
        <f t="shared" si="2"/>
        <v>Vendeur(se) Conseil Caviste ; Vendeur(se) Caviste ; Vendeur(se) en vins et spiritueux</v>
      </c>
      <c r="BI146">
        <v>4.5</v>
      </c>
    </row>
    <row r="147" spans="1:61" ht="15" hidden="1" customHeight="1" x14ac:dyDescent="0.35">
      <c r="A147" t="s">
        <v>277</v>
      </c>
      <c r="B147" t="s">
        <v>974</v>
      </c>
      <c r="C147" t="s">
        <v>351</v>
      </c>
      <c r="D147" t="s">
        <v>2197</v>
      </c>
      <c r="E147" t="s">
        <v>2198</v>
      </c>
      <c r="O147" t="s">
        <v>2199</v>
      </c>
      <c r="R147" t="s">
        <v>69</v>
      </c>
      <c r="S147" t="s">
        <v>69</v>
      </c>
      <c r="T147" t="s">
        <v>69</v>
      </c>
      <c r="U147" t="s">
        <v>69</v>
      </c>
      <c r="V147" t="s">
        <v>69</v>
      </c>
      <c r="W147" t="s">
        <v>69</v>
      </c>
      <c r="X147" t="s">
        <v>69</v>
      </c>
      <c r="Y147" t="s">
        <v>69</v>
      </c>
      <c r="Z147" t="s">
        <v>69</v>
      </c>
      <c r="AA147" t="s">
        <v>63</v>
      </c>
      <c r="AB147" t="s">
        <v>69</v>
      </c>
      <c r="AC147" t="s">
        <v>69</v>
      </c>
      <c r="AD147" t="s">
        <v>63</v>
      </c>
      <c r="AE147" t="s">
        <v>69</v>
      </c>
      <c r="AF147" t="s">
        <v>69</v>
      </c>
      <c r="AG147" t="s">
        <v>82</v>
      </c>
      <c r="AH147" t="s">
        <v>82</v>
      </c>
      <c r="AI147" t="s">
        <v>82</v>
      </c>
      <c r="AJ147" t="s">
        <v>79</v>
      </c>
      <c r="AK147" t="s">
        <v>79</v>
      </c>
      <c r="AL147" t="s">
        <v>79</v>
      </c>
      <c r="AM147" t="s">
        <v>79</v>
      </c>
      <c r="AN147" t="s">
        <v>82</v>
      </c>
      <c r="AO147" t="s">
        <v>79</v>
      </c>
      <c r="AP147" t="s">
        <v>68</v>
      </c>
      <c r="AQ147" t="s">
        <v>68</v>
      </c>
      <c r="AR147" t="s">
        <v>79</v>
      </c>
      <c r="AS147" t="s">
        <v>79</v>
      </c>
      <c r="AT147" t="s">
        <v>82</v>
      </c>
      <c r="AU147" t="s">
        <v>82</v>
      </c>
      <c r="AV147" t="s">
        <v>79</v>
      </c>
      <c r="AW147" t="s">
        <v>68</v>
      </c>
      <c r="AX147" t="s">
        <v>75</v>
      </c>
      <c r="AY147" t="s">
        <v>2042</v>
      </c>
      <c r="AZ147" t="s">
        <v>76</v>
      </c>
      <c r="BA147" t="s">
        <v>81</v>
      </c>
      <c r="BB147" t="s">
        <v>66</v>
      </c>
      <c r="BD147" t="s">
        <v>2200</v>
      </c>
      <c r="BE147" t="s">
        <v>67</v>
      </c>
      <c r="BF147" t="s">
        <v>78</v>
      </c>
      <c r="BG147" t="s">
        <v>1343</v>
      </c>
      <c r="BH147" t="str">
        <f t="shared" si="2"/>
        <v>Administrateur(trice) réseau</v>
      </c>
      <c r="BI147">
        <v>5.5</v>
      </c>
    </row>
    <row r="148" spans="1:61" ht="15" hidden="1" customHeight="1" x14ac:dyDescent="0.35">
      <c r="A148" t="s">
        <v>277</v>
      </c>
      <c r="B148" t="s">
        <v>975</v>
      </c>
      <c r="C148" t="s">
        <v>352</v>
      </c>
      <c r="D148" t="s">
        <v>2201</v>
      </c>
      <c r="E148" t="s">
        <v>2152</v>
      </c>
      <c r="F148" t="s">
        <v>2202</v>
      </c>
      <c r="G148" t="s">
        <v>1913</v>
      </c>
      <c r="O148" t="s">
        <v>1477</v>
      </c>
      <c r="P148" t="s">
        <v>2199</v>
      </c>
      <c r="R148" t="s">
        <v>69</v>
      </c>
      <c r="S148" t="s">
        <v>69</v>
      </c>
      <c r="T148" t="s">
        <v>69</v>
      </c>
      <c r="U148" t="s">
        <v>69</v>
      </c>
      <c r="V148" t="s">
        <v>69</v>
      </c>
      <c r="W148" t="s">
        <v>69</v>
      </c>
      <c r="X148" t="s">
        <v>69</v>
      </c>
      <c r="Y148" t="s">
        <v>69</v>
      </c>
      <c r="Z148" t="s">
        <v>69</v>
      </c>
      <c r="AA148" t="s">
        <v>63</v>
      </c>
      <c r="AB148" t="s">
        <v>69</v>
      </c>
      <c r="AC148" t="s">
        <v>69</v>
      </c>
      <c r="AD148" t="s">
        <v>63</v>
      </c>
      <c r="AE148" t="s">
        <v>69</v>
      </c>
      <c r="AF148" t="s">
        <v>69</v>
      </c>
      <c r="AG148" t="s">
        <v>84</v>
      </c>
      <c r="AH148" t="s">
        <v>84</v>
      </c>
      <c r="AI148" t="s">
        <v>82</v>
      </c>
      <c r="AJ148" t="s">
        <v>84</v>
      </c>
      <c r="AK148" t="s">
        <v>82</v>
      </c>
      <c r="AL148" t="s">
        <v>82</v>
      </c>
      <c r="AM148" t="s">
        <v>79</v>
      </c>
      <c r="AN148" t="s">
        <v>84</v>
      </c>
      <c r="AO148" t="s">
        <v>82</v>
      </c>
      <c r="AP148" t="s">
        <v>84</v>
      </c>
      <c r="AQ148" t="s">
        <v>82</v>
      </c>
      <c r="AR148" t="s">
        <v>82</v>
      </c>
      <c r="AS148" t="s">
        <v>84</v>
      </c>
      <c r="AT148" t="s">
        <v>82</v>
      </c>
      <c r="AU148" t="s">
        <v>82</v>
      </c>
      <c r="AV148" t="s">
        <v>79</v>
      </c>
      <c r="AW148" t="s">
        <v>68</v>
      </c>
      <c r="AX148" t="s">
        <v>75</v>
      </c>
      <c r="AY148" t="s">
        <v>2203</v>
      </c>
      <c r="AZ148" t="s">
        <v>83</v>
      </c>
      <c r="BA148" t="s">
        <v>83</v>
      </c>
      <c r="BB148" t="s">
        <v>77</v>
      </c>
      <c r="BC148" t="s">
        <v>2203</v>
      </c>
      <c r="BE148" t="s">
        <v>67</v>
      </c>
      <c r="BF148" t="s">
        <v>78</v>
      </c>
      <c r="BG148" t="s">
        <v>1343</v>
      </c>
      <c r="BH148" t="str">
        <f t="shared" si="2"/>
        <v>Spécialiste data ; Ingénieur base de données ; Data miner</v>
      </c>
      <c r="BI148">
        <v>7</v>
      </c>
    </row>
    <row r="149" spans="1:61" ht="15" hidden="1" customHeight="1" x14ac:dyDescent="0.35">
      <c r="A149" t="s">
        <v>277</v>
      </c>
      <c r="B149" t="s">
        <v>976</v>
      </c>
      <c r="C149" t="s">
        <v>353</v>
      </c>
      <c r="D149" t="s">
        <v>2204</v>
      </c>
      <c r="E149" t="s">
        <v>2205</v>
      </c>
      <c r="F149" t="s">
        <v>1910</v>
      </c>
      <c r="G149" t="s">
        <v>2206</v>
      </c>
      <c r="H149" t="s">
        <v>1913</v>
      </c>
      <c r="O149" t="s">
        <v>1477</v>
      </c>
      <c r="R149" t="s">
        <v>69</v>
      </c>
      <c r="S149" t="s">
        <v>69</v>
      </c>
      <c r="T149" t="s">
        <v>69</v>
      </c>
      <c r="U149" t="s">
        <v>69</v>
      </c>
      <c r="V149" t="s">
        <v>69</v>
      </c>
      <c r="W149" t="s">
        <v>69</v>
      </c>
      <c r="X149" t="s">
        <v>69</v>
      </c>
      <c r="Y149" t="s">
        <v>69</v>
      </c>
      <c r="Z149" t="s">
        <v>69</v>
      </c>
      <c r="AA149" t="s">
        <v>63</v>
      </c>
      <c r="AB149" t="s">
        <v>69</v>
      </c>
      <c r="AC149" t="s">
        <v>69</v>
      </c>
      <c r="AD149" t="s">
        <v>63</v>
      </c>
      <c r="AE149" t="s">
        <v>69</v>
      </c>
      <c r="AF149" t="s">
        <v>69</v>
      </c>
      <c r="AG149" t="s">
        <v>84</v>
      </c>
      <c r="AH149" t="s">
        <v>82</v>
      </c>
      <c r="AI149" t="s">
        <v>82</v>
      </c>
      <c r="AJ149" t="s">
        <v>82</v>
      </c>
      <c r="AK149" t="s">
        <v>82</v>
      </c>
      <c r="AL149" t="s">
        <v>82</v>
      </c>
      <c r="AM149" t="s">
        <v>79</v>
      </c>
      <c r="AN149" t="s">
        <v>82</v>
      </c>
      <c r="AO149" t="s">
        <v>84</v>
      </c>
      <c r="AP149" t="s">
        <v>82</v>
      </c>
      <c r="AQ149" t="s">
        <v>82</v>
      </c>
      <c r="AR149" t="s">
        <v>82</v>
      </c>
      <c r="AS149" t="s">
        <v>84</v>
      </c>
      <c r="AT149" t="s">
        <v>82</v>
      </c>
      <c r="AU149" t="s">
        <v>82</v>
      </c>
      <c r="AV149" t="s">
        <v>79</v>
      </c>
      <c r="AW149" t="s">
        <v>68</v>
      </c>
      <c r="AX149" t="s">
        <v>75</v>
      </c>
      <c r="AY149" t="s">
        <v>2207</v>
      </c>
      <c r="AZ149" t="s">
        <v>83</v>
      </c>
      <c r="BA149" t="s">
        <v>83</v>
      </c>
      <c r="BB149" t="s">
        <v>72</v>
      </c>
      <c r="BC149" t="s">
        <v>2207</v>
      </c>
      <c r="BE149" t="s">
        <v>67</v>
      </c>
      <c r="BF149" t="s">
        <v>78</v>
      </c>
      <c r="BG149" t="s">
        <v>1343</v>
      </c>
      <c r="BH149" t="str">
        <f t="shared" si="2"/>
        <v>Spécialiste données ; Spécialiste données clients ; Gestionnaire base de données ; Data miner</v>
      </c>
      <c r="BI149">
        <v>7</v>
      </c>
    </row>
    <row r="150" spans="1:61" ht="15" hidden="1" customHeight="1" x14ac:dyDescent="0.35">
      <c r="A150" t="s">
        <v>277</v>
      </c>
      <c r="B150" t="s">
        <v>977</v>
      </c>
      <c r="C150" t="s">
        <v>354</v>
      </c>
      <c r="D150" t="s">
        <v>2208</v>
      </c>
      <c r="E150" t="s">
        <v>2209</v>
      </c>
      <c r="F150" t="s">
        <v>2210</v>
      </c>
      <c r="G150" t="s">
        <v>2211</v>
      </c>
      <c r="H150" t="s">
        <v>2212</v>
      </c>
      <c r="O150" t="s">
        <v>2183</v>
      </c>
      <c r="R150" t="s">
        <v>69</v>
      </c>
      <c r="S150" t="s">
        <v>69</v>
      </c>
      <c r="T150" t="s">
        <v>69</v>
      </c>
      <c r="U150" t="s">
        <v>69</v>
      </c>
      <c r="V150" t="s">
        <v>69</v>
      </c>
      <c r="W150" t="s">
        <v>69</v>
      </c>
      <c r="X150" t="s">
        <v>69</v>
      </c>
      <c r="Y150" t="s">
        <v>69</v>
      </c>
      <c r="Z150" t="s">
        <v>69</v>
      </c>
      <c r="AA150" t="s">
        <v>63</v>
      </c>
      <c r="AB150" t="s">
        <v>69</v>
      </c>
      <c r="AC150" t="s">
        <v>69</v>
      </c>
      <c r="AD150" t="s">
        <v>63</v>
      </c>
      <c r="AE150" t="s">
        <v>69</v>
      </c>
      <c r="AF150" t="s">
        <v>69</v>
      </c>
      <c r="AG150" t="s">
        <v>84</v>
      </c>
      <c r="AH150" t="s">
        <v>84</v>
      </c>
      <c r="AI150" t="s">
        <v>84</v>
      </c>
      <c r="AJ150" t="s">
        <v>82</v>
      </c>
      <c r="AK150" t="s">
        <v>82</v>
      </c>
      <c r="AL150" t="s">
        <v>84</v>
      </c>
      <c r="AM150" t="s">
        <v>84</v>
      </c>
      <c r="AN150" t="s">
        <v>84</v>
      </c>
      <c r="AO150" t="s">
        <v>84</v>
      </c>
      <c r="AP150" t="s">
        <v>84</v>
      </c>
      <c r="AQ150" t="s">
        <v>84</v>
      </c>
      <c r="AR150" t="s">
        <v>84</v>
      </c>
      <c r="AS150" t="s">
        <v>84</v>
      </c>
      <c r="AT150" t="s">
        <v>84</v>
      </c>
      <c r="AU150" t="s">
        <v>84</v>
      </c>
      <c r="AV150" t="s">
        <v>84</v>
      </c>
      <c r="AW150" t="s">
        <v>68</v>
      </c>
      <c r="AX150" t="s">
        <v>75</v>
      </c>
      <c r="AY150" t="s">
        <v>2213</v>
      </c>
      <c r="AZ150" t="s">
        <v>83</v>
      </c>
      <c r="BA150" t="s">
        <v>83</v>
      </c>
      <c r="BB150" t="s">
        <v>77</v>
      </c>
      <c r="BC150" t="s">
        <v>2213</v>
      </c>
      <c r="BE150" t="s">
        <v>1245</v>
      </c>
      <c r="BF150" t="s">
        <v>78</v>
      </c>
      <c r="BG150" t="s">
        <v>1343</v>
      </c>
      <c r="BH150" t="str">
        <f t="shared" si="2"/>
        <v>Chef digital officer ; Responsable de la transformation digitale ; Directeur(trice) de la transformation digitale ; Responsable de la stratégie digitale</v>
      </c>
      <c r="BI150">
        <v>7</v>
      </c>
    </row>
    <row r="151" spans="1:61" ht="15" hidden="1" customHeight="1" x14ac:dyDescent="0.35">
      <c r="A151" t="s">
        <v>277</v>
      </c>
      <c r="B151" t="s">
        <v>978</v>
      </c>
      <c r="C151" t="s">
        <v>355</v>
      </c>
      <c r="D151" t="s">
        <v>1808</v>
      </c>
      <c r="E151" t="s">
        <v>1809</v>
      </c>
      <c r="F151" t="s">
        <v>1810</v>
      </c>
      <c r="G151" t="s">
        <v>1811</v>
      </c>
      <c r="H151" t="s">
        <v>2214</v>
      </c>
      <c r="O151" t="s">
        <v>1812</v>
      </c>
      <c r="R151" t="s">
        <v>69</v>
      </c>
      <c r="S151" t="s">
        <v>69</v>
      </c>
      <c r="T151" t="s">
        <v>69</v>
      </c>
      <c r="U151" t="s">
        <v>69</v>
      </c>
      <c r="V151" t="s">
        <v>69</v>
      </c>
      <c r="W151" t="s">
        <v>69</v>
      </c>
      <c r="X151" t="s">
        <v>69</v>
      </c>
      <c r="Y151" t="s">
        <v>63</v>
      </c>
      <c r="Z151" t="s">
        <v>69</v>
      </c>
      <c r="AA151" t="s">
        <v>63</v>
      </c>
      <c r="AB151" t="s">
        <v>69</v>
      </c>
      <c r="AC151" t="s">
        <v>63</v>
      </c>
      <c r="AD151" t="s">
        <v>63</v>
      </c>
      <c r="AE151" t="s">
        <v>69</v>
      </c>
      <c r="AF151" t="s">
        <v>69</v>
      </c>
      <c r="AG151" t="s">
        <v>84</v>
      </c>
      <c r="AH151" t="s">
        <v>84</v>
      </c>
      <c r="AI151" t="s">
        <v>84</v>
      </c>
      <c r="AJ151" t="s">
        <v>82</v>
      </c>
      <c r="AK151" t="s">
        <v>82</v>
      </c>
      <c r="AL151" t="s">
        <v>84</v>
      </c>
      <c r="AM151" t="s">
        <v>84</v>
      </c>
      <c r="AN151" t="s">
        <v>84</v>
      </c>
      <c r="AO151" t="s">
        <v>84</v>
      </c>
      <c r="AP151" t="s">
        <v>84</v>
      </c>
      <c r="AQ151" t="s">
        <v>84</v>
      </c>
      <c r="AR151" t="s">
        <v>84</v>
      </c>
      <c r="AS151" t="s">
        <v>84</v>
      </c>
      <c r="AT151" t="s">
        <v>84</v>
      </c>
      <c r="AU151" t="s">
        <v>84</v>
      </c>
      <c r="AV151" t="s">
        <v>84</v>
      </c>
      <c r="AW151" t="s">
        <v>68</v>
      </c>
      <c r="AX151" t="s">
        <v>75</v>
      </c>
      <c r="AY151" t="s">
        <v>2215</v>
      </c>
      <c r="AZ151" t="s">
        <v>83</v>
      </c>
      <c r="BA151" t="s">
        <v>83</v>
      </c>
      <c r="BB151" t="s">
        <v>77</v>
      </c>
      <c r="BC151" t="s">
        <v>2216</v>
      </c>
      <c r="BE151" t="s">
        <v>1245</v>
      </c>
      <c r="BF151" t="s">
        <v>78</v>
      </c>
      <c r="BG151" t="s">
        <v>1343</v>
      </c>
      <c r="BH151" t="str">
        <f t="shared" si="2"/>
        <v>Directeur(trice) du personnel ; Responsable du personnel ; Responsable des relations sociales ; Directeur(trice) des ressources humaines</v>
      </c>
      <c r="BI151">
        <v>7</v>
      </c>
    </row>
    <row r="152" spans="1:61" ht="15" hidden="1" customHeight="1" x14ac:dyDescent="0.35">
      <c r="A152" t="s">
        <v>277</v>
      </c>
      <c r="B152" t="s">
        <v>979</v>
      </c>
      <c r="C152" t="s">
        <v>356</v>
      </c>
      <c r="D152" t="s">
        <v>2217</v>
      </c>
      <c r="E152" t="s">
        <v>2218</v>
      </c>
      <c r="F152" t="s">
        <v>2219</v>
      </c>
      <c r="O152" t="s">
        <v>2220</v>
      </c>
      <c r="R152" t="s">
        <v>69</v>
      </c>
      <c r="S152" t="s">
        <v>69</v>
      </c>
      <c r="T152" t="s">
        <v>69</v>
      </c>
      <c r="U152" t="s">
        <v>69</v>
      </c>
      <c r="V152" t="s">
        <v>69</v>
      </c>
      <c r="W152" t="s">
        <v>69</v>
      </c>
      <c r="X152" t="s">
        <v>69</v>
      </c>
      <c r="Y152" t="s">
        <v>69</v>
      </c>
      <c r="Z152" t="s">
        <v>69</v>
      </c>
      <c r="AA152" t="s">
        <v>63</v>
      </c>
      <c r="AB152" t="s">
        <v>69</v>
      </c>
      <c r="AC152" t="s">
        <v>69</v>
      </c>
      <c r="AD152" t="s">
        <v>63</v>
      </c>
      <c r="AE152" t="s">
        <v>69</v>
      </c>
      <c r="AF152" t="s">
        <v>69</v>
      </c>
      <c r="AG152" t="s">
        <v>84</v>
      </c>
      <c r="AH152" t="s">
        <v>84</v>
      </c>
      <c r="AI152" t="s">
        <v>84</v>
      </c>
      <c r="AJ152" t="s">
        <v>82</v>
      </c>
      <c r="AK152" t="s">
        <v>82</v>
      </c>
      <c r="AL152" t="s">
        <v>84</v>
      </c>
      <c r="AM152" t="s">
        <v>84</v>
      </c>
      <c r="AN152" t="s">
        <v>84</v>
      </c>
      <c r="AO152" t="s">
        <v>84</v>
      </c>
      <c r="AP152" t="s">
        <v>84</v>
      </c>
      <c r="AQ152" t="s">
        <v>84</v>
      </c>
      <c r="AR152" t="s">
        <v>84</v>
      </c>
      <c r="AS152" t="s">
        <v>84</v>
      </c>
      <c r="AT152" t="s">
        <v>84</v>
      </c>
      <c r="AU152" t="s">
        <v>84</v>
      </c>
      <c r="AV152" t="s">
        <v>84</v>
      </c>
      <c r="AW152" t="s">
        <v>68</v>
      </c>
      <c r="AX152" t="s">
        <v>75</v>
      </c>
      <c r="AY152" t="s">
        <v>2221</v>
      </c>
      <c r="AZ152" t="s">
        <v>83</v>
      </c>
      <c r="BA152" t="s">
        <v>83</v>
      </c>
      <c r="BB152" t="s">
        <v>72</v>
      </c>
      <c r="BC152" t="s">
        <v>2222</v>
      </c>
      <c r="BD152" t="s">
        <v>2223</v>
      </c>
      <c r="BE152" t="s">
        <v>1245</v>
      </c>
      <c r="BF152" t="s">
        <v>78</v>
      </c>
      <c r="BG152" t="s">
        <v>2224</v>
      </c>
      <c r="BH152" t="str">
        <f t="shared" si="2"/>
        <v>Directeur(trice) des systèmes d’information ; Chef information officer (CIO)</v>
      </c>
      <c r="BI152">
        <v>7</v>
      </c>
    </row>
    <row r="153" spans="1:61" ht="15" hidden="1" customHeight="1" x14ac:dyDescent="0.35">
      <c r="A153" t="s">
        <v>2080</v>
      </c>
      <c r="B153" t="s">
        <v>980</v>
      </c>
      <c r="C153" t="s">
        <v>2225</v>
      </c>
      <c r="D153" t="s">
        <v>2226</v>
      </c>
      <c r="E153" t="s">
        <v>2227</v>
      </c>
      <c r="F153" t="s">
        <v>2228</v>
      </c>
      <c r="G153" t="s">
        <v>2229</v>
      </c>
      <c r="H153" t="s">
        <v>2230</v>
      </c>
      <c r="I153" t="s">
        <v>2231</v>
      </c>
      <c r="J153" t="s">
        <v>2232</v>
      </c>
      <c r="O153" t="s">
        <v>2233</v>
      </c>
      <c r="R153" t="s">
        <v>63</v>
      </c>
      <c r="S153" t="s">
        <v>69</v>
      </c>
      <c r="T153" t="s">
        <v>63</v>
      </c>
      <c r="U153" t="s">
        <v>63</v>
      </c>
      <c r="V153" t="s">
        <v>63</v>
      </c>
      <c r="W153" t="s">
        <v>69</v>
      </c>
      <c r="X153" t="s">
        <v>63</v>
      </c>
      <c r="Y153" t="s">
        <v>63</v>
      </c>
      <c r="Z153" t="s">
        <v>63</v>
      </c>
      <c r="AA153" t="s">
        <v>63</v>
      </c>
      <c r="AB153" t="s">
        <v>69</v>
      </c>
      <c r="AC153" t="s">
        <v>69</v>
      </c>
      <c r="AD153" t="s">
        <v>69</v>
      </c>
      <c r="AE153" t="s">
        <v>63</v>
      </c>
      <c r="AF153" t="s">
        <v>63</v>
      </c>
      <c r="AG153" t="s">
        <v>74</v>
      </c>
      <c r="AH153" t="s">
        <v>74</v>
      </c>
      <c r="AI153" t="s">
        <v>68</v>
      </c>
      <c r="AJ153" t="s">
        <v>68</v>
      </c>
      <c r="AK153" t="s">
        <v>68</v>
      </c>
      <c r="AL153" t="s">
        <v>68</v>
      </c>
      <c r="AM153" t="s">
        <v>68</v>
      </c>
      <c r="AN153" t="s">
        <v>74</v>
      </c>
      <c r="AO153" t="s">
        <v>74</v>
      </c>
      <c r="AP153" t="s">
        <v>74</v>
      </c>
      <c r="AQ153" t="s">
        <v>74</v>
      </c>
      <c r="AR153" t="s">
        <v>74</v>
      </c>
      <c r="AS153" t="s">
        <v>74</v>
      </c>
      <c r="AT153" t="s">
        <v>74</v>
      </c>
      <c r="AU153" t="s">
        <v>68</v>
      </c>
      <c r="AV153" t="s">
        <v>74</v>
      </c>
      <c r="AW153" t="s">
        <v>74</v>
      </c>
      <c r="AX153" t="s">
        <v>70</v>
      </c>
      <c r="AY153" t="s">
        <v>2234</v>
      </c>
      <c r="AZ153" t="s">
        <v>71</v>
      </c>
      <c r="BA153" t="s">
        <v>76</v>
      </c>
      <c r="BB153" t="s">
        <v>72</v>
      </c>
      <c r="BC153" t="s">
        <v>2234</v>
      </c>
      <c r="BD153" t="s">
        <v>2235</v>
      </c>
      <c r="BE153" t="s">
        <v>67</v>
      </c>
      <c r="BF153" t="s">
        <v>73</v>
      </c>
      <c r="BG153" t="s">
        <v>1343</v>
      </c>
      <c r="BH153" t="str">
        <f t="shared" si="2"/>
        <v>Agent de piste ; agent de service avion ; agent d’exploitation ; assistant piste ; assistant avion ; agent escale avion</v>
      </c>
      <c r="BI153">
        <v>4.5</v>
      </c>
    </row>
    <row r="154" spans="1:61" ht="15" hidden="1" customHeight="1" x14ac:dyDescent="0.35">
      <c r="A154" t="s">
        <v>2080</v>
      </c>
      <c r="B154" t="s">
        <v>981</v>
      </c>
      <c r="C154" t="s">
        <v>2236</v>
      </c>
      <c r="D154" t="s">
        <v>2237</v>
      </c>
      <c r="E154" t="s">
        <v>2238</v>
      </c>
      <c r="F154" t="s">
        <v>2239</v>
      </c>
      <c r="O154" t="s">
        <v>2240</v>
      </c>
      <c r="R154" t="s">
        <v>63</v>
      </c>
      <c r="S154" t="s">
        <v>69</v>
      </c>
      <c r="T154" t="s">
        <v>69</v>
      </c>
      <c r="U154" t="s">
        <v>69</v>
      </c>
      <c r="V154" t="s">
        <v>63</v>
      </c>
      <c r="W154" t="s">
        <v>69</v>
      </c>
      <c r="X154" t="s">
        <v>63</v>
      </c>
      <c r="Y154" t="s">
        <v>63</v>
      </c>
      <c r="Z154" t="s">
        <v>69</v>
      </c>
      <c r="AA154" t="s">
        <v>63</v>
      </c>
      <c r="AB154" t="s">
        <v>69</v>
      </c>
      <c r="AC154" t="s">
        <v>69</v>
      </c>
      <c r="AD154" t="s">
        <v>69</v>
      </c>
      <c r="AE154" t="s">
        <v>63</v>
      </c>
      <c r="AF154" t="s">
        <v>63</v>
      </c>
      <c r="AG154" t="s">
        <v>82</v>
      </c>
      <c r="AH154" t="s">
        <v>79</v>
      </c>
      <c r="AI154" t="s">
        <v>82</v>
      </c>
      <c r="AJ154" t="s">
        <v>68</v>
      </c>
      <c r="AK154" t="s">
        <v>74</v>
      </c>
      <c r="AL154" t="s">
        <v>79</v>
      </c>
      <c r="AM154" t="s">
        <v>82</v>
      </c>
      <c r="AN154" t="s">
        <v>82</v>
      </c>
      <c r="AO154" t="s">
        <v>82</v>
      </c>
      <c r="AP154" t="s">
        <v>79</v>
      </c>
      <c r="AQ154" t="s">
        <v>79</v>
      </c>
      <c r="AR154" t="s">
        <v>79</v>
      </c>
      <c r="AS154" t="s">
        <v>79</v>
      </c>
      <c r="AT154" t="s">
        <v>79</v>
      </c>
      <c r="AU154" t="s">
        <v>79</v>
      </c>
      <c r="AV154" t="s">
        <v>82</v>
      </c>
      <c r="AW154" t="s">
        <v>68</v>
      </c>
      <c r="AX154" t="s">
        <v>75</v>
      </c>
      <c r="AY154" t="s">
        <v>2241</v>
      </c>
      <c r="AZ154" t="s">
        <v>71</v>
      </c>
      <c r="BA154" t="s">
        <v>76</v>
      </c>
      <c r="BB154" t="s">
        <v>72</v>
      </c>
      <c r="BC154" t="s">
        <v>2241</v>
      </c>
      <c r="BD154" t="s">
        <v>2242</v>
      </c>
      <c r="BE154" t="s">
        <v>1245</v>
      </c>
      <c r="BF154" t="s">
        <v>78</v>
      </c>
      <c r="BG154" t="s">
        <v>2243</v>
      </c>
      <c r="BH154" t="str">
        <f t="shared" si="2"/>
        <v>Chef avion ; agent d’opérations</v>
      </c>
      <c r="BI154">
        <v>4.5</v>
      </c>
    </row>
    <row r="155" spans="1:61" ht="15" hidden="1" customHeight="1" x14ac:dyDescent="0.35">
      <c r="A155" t="s">
        <v>2080</v>
      </c>
      <c r="B155" t="s">
        <v>982</v>
      </c>
      <c r="C155" t="s">
        <v>2244</v>
      </c>
      <c r="D155" t="s">
        <v>2245</v>
      </c>
      <c r="E155" t="s">
        <v>2246</v>
      </c>
      <c r="O155" t="s">
        <v>2233</v>
      </c>
      <c r="R155" t="s">
        <v>69</v>
      </c>
      <c r="S155" t="s">
        <v>69</v>
      </c>
      <c r="T155" t="s">
        <v>69</v>
      </c>
      <c r="U155" t="s">
        <v>63</v>
      </c>
      <c r="V155" t="s">
        <v>63</v>
      </c>
      <c r="W155" t="s">
        <v>69</v>
      </c>
      <c r="X155" t="s">
        <v>63</v>
      </c>
      <c r="Y155" t="s">
        <v>63</v>
      </c>
      <c r="Z155" t="s">
        <v>63</v>
      </c>
      <c r="AA155" t="s">
        <v>63</v>
      </c>
      <c r="AB155" t="s">
        <v>69</v>
      </c>
      <c r="AC155" t="s">
        <v>69</v>
      </c>
      <c r="AD155" t="s">
        <v>69</v>
      </c>
      <c r="AE155" t="s">
        <v>63</v>
      </c>
      <c r="AF155" t="s">
        <v>63</v>
      </c>
      <c r="AG155" t="s">
        <v>74</v>
      </c>
      <c r="AH155" t="s">
        <v>74</v>
      </c>
      <c r="AI155" t="s">
        <v>68</v>
      </c>
      <c r="AJ155" t="s">
        <v>68</v>
      </c>
      <c r="AK155" t="s">
        <v>68</v>
      </c>
      <c r="AL155" t="s">
        <v>68</v>
      </c>
      <c r="AM155" t="s">
        <v>68</v>
      </c>
      <c r="AN155" t="s">
        <v>74</v>
      </c>
      <c r="AO155" t="s">
        <v>74</v>
      </c>
      <c r="AP155" t="s">
        <v>74</v>
      </c>
      <c r="AQ155" t="s">
        <v>74</v>
      </c>
      <c r="AR155" t="s">
        <v>74</v>
      </c>
      <c r="AS155" t="s">
        <v>74</v>
      </c>
      <c r="AT155" t="s">
        <v>74</v>
      </c>
      <c r="AU155" t="s">
        <v>68</v>
      </c>
      <c r="AV155" t="s">
        <v>74</v>
      </c>
      <c r="AW155" t="s">
        <v>74</v>
      </c>
      <c r="AX155" t="s">
        <v>64</v>
      </c>
      <c r="AZ155" t="s">
        <v>65</v>
      </c>
      <c r="BA155" t="s">
        <v>65</v>
      </c>
      <c r="BB155" t="s">
        <v>66</v>
      </c>
      <c r="BD155" t="s">
        <v>2247</v>
      </c>
      <c r="BE155" t="s">
        <v>67</v>
      </c>
      <c r="BF155" t="s">
        <v>73</v>
      </c>
      <c r="BG155" t="s">
        <v>1343</v>
      </c>
      <c r="BH155" t="str">
        <f t="shared" si="2"/>
        <v>Agent de nettoyage cabine</v>
      </c>
      <c r="BI155">
        <v>3</v>
      </c>
    </row>
    <row r="156" spans="1:61" ht="15" hidden="1" customHeight="1" x14ac:dyDescent="0.35">
      <c r="A156" t="s">
        <v>2080</v>
      </c>
      <c r="B156" t="s">
        <v>983</v>
      </c>
      <c r="C156" t="s">
        <v>2248</v>
      </c>
      <c r="D156" t="s">
        <v>2249</v>
      </c>
      <c r="E156" t="s">
        <v>2250</v>
      </c>
      <c r="F156" t="s">
        <v>2251</v>
      </c>
      <c r="G156" t="s">
        <v>2252</v>
      </c>
      <c r="O156" t="s">
        <v>2240</v>
      </c>
      <c r="P156" t="s">
        <v>1953</v>
      </c>
      <c r="R156" t="s">
        <v>63</v>
      </c>
      <c r="S156" t="s">
        <v>69</v>
      </c>
      <c r="T156" t="s">
        <v>69</v>
      </c>
      <c r="U156" t="s">
        <v>69</v>
      </c>
      <c r="V156" t="s">
        <v>69</v>
      </c>
      <c r="W156" t="s">
        <v>69</v>
      </c>
      <c r="X156" t="s">
        <v>63</v>
      </c>
      <c r="Y156" t="s">
        <v>63</v>
      </c>
      <c r="Z156" t="s">
        <v>69</v>
      </c>
      <c r="AA156" t="s">
        <v>63</v>
      </c>
      <c r="AB156" t="s">
        <v>69</v>
      </c>
      <c r="AC156" t="s">
        <v>63</v>
      </c>
      <c r="AD156" t="s">
        <v>69</v>
      </c>
      <c r="AE156" t="s">
        <v>63</v>
      </c>
      <c r="AF156" t="s">
        <v>63</v>
      </c>
      <c r="AG156" t="s">
        <v>79</v>
      </c>
      <c r="AH156" t="s">
        <v>79</v>
      </c>
      <c r="AI156" t="s">
        <v>79</v>
      </c>
      <c r="AJ156" t="s">
        <v>79</v>
      </c>
      <c r="AK156" t="s">
        <v>82</v>
      </c>
      <c r="AL156" t="s">
        <v>79</v>
      </c>
      <c r="AM156" t="s">
        <v>79</v>
      </c>
      <c r="AN156" t="s">
        <v>79</v>
      </c>
      <c r="AO156" t="s">
        <v>79</v>
      </c>
      <c r="AP156" t="s">
        <v>79</v>
      </c>
      <c r="AQ156" t="s">
        <v>79</v>
      </c>
      <c r="AR156" t="s">
        <v>74</v>
      </c>
      <c r="AS156" t="s">
        <v>79</v>
      </c>
      <c r="AT156" t="s">
        <v>79</v>
      </c>
      <c r="AU156" t="s">
        <v>79</v>
      </c>
      <c r="AV156" t="s">
        <v>79</v>
      </c>
      <c r="AW156" t="s">
        <v>79</v>
      </c>
      <c r="AX156" t="s">
        <v>75</v>
      </c>
      <c r="AY156" t="s">
        <v>2253</v>
      </c>
      <c r="AZ156" t="s">
        <v>71</v>
      </c>
      <c r="BA156" t="s">
        <v>76</v>
      </c>
      <c r="BB156" t="s">
        <v>77</v>
      </c>
      <c r="BC156" t="s">
        <v>2254</v>
      </c>
      <c r="BD156" t="s">
        <v>2255</v>
      </c>
      <c r="BE156" t="s">
        <v>1245</v>
      </c>
      <c r="BF156" t="s">
        <v>73</v>
      </c>
      <c r="BG156" t="s">
        <v>1343</v>
      </c>
      <c r="BH156" t="str">
        <f t="shared" si="2"/>
        <v>Formateur ; Instructeur ; moniteur</v>
      </c>
      <c r="BI156">
        <v>4.5</v>
      </c>
    </row>
    <row r="157" spans="1:61" ht="15" hidden="1" customHeight="1" x14ac:dyDescent="0.35">
      <c r="A157" t="s">
        <v>2080</v>
      </c>
      <c r="B157" t="s">
        <v>984</v>
      </c>
      <c r="C157" t="s">
        <v>2256</v>
      </c>
      <c r="D157" t="s">
        <v>2257</v>
      </c>
      <c r="E157" t="s">
        <v>2258</v>
      </c>
      <c r="F157" t="s">
        <v>2259</v>
      </c>
      <c r="G157" t="s">
        <v>2260</v>
      </c>
      <c r="H157" t="s">
        <v>2261</v>
      </c>
      <c r="I157" t="s">
        <v>2262</v>
      </c>
      <c r="J157" t="s">
        <v>2263</v>
      </c>
      <c r="K157" t="s">
        <v>2264</v>
      </c>
      <c r="L157" t="s">
        <v>2265</v>
      </c>
      <c r="M157" t="s">
        <v>2266</v>
      </c>
      <c r="N157" t="s">
        <v>2267</v>
      </c>
      <c r="O157" t="s">
        <v>2240</v>
      </c>
      <c r="R157" t="s">
        <v>69</v>
      </c>
      <c r="S157" t="s">
        <v>69</v>
      </c>
      <c r="T157" t="s">
        <v>69</v>
      </c>
      <c r="U157" t="s">
        <v>69</v>
      </c>
      <c r="V157" t="s">
        <v>63</v>
      </c>
      <c r="W157" t="s">
        <v>69</v>
      </c>
      <c r="X157" t="s">
        <v>63</v>
      </c>
      <c r="Y157" t="s">
        <v>63</v>
      </c>
      <c r="Z157" t="s">
        <v>69</v>
      </c>
      <c r="AA157" t="s">
        <v>63</v>
      </c>
      <c r="AB157" t="s">
        <v>69</v>
      </c>
      <c r="AC157" t="s">
        <v>69</v>
      </c>
      <c r="AD157" t="s">
        <v>69</v>
      </c>
      <c r="AE157" t="s">
        <v>63</v>
      </c>
      <c r="AF157" t="s">
        <v>63</v>
      </c>
      <c r="AG157" t="s">
        <v>82</v>
      </c>
      <c r="AH157" t="s">
        <v>79</v>
      </c>
      <c r="AI157" t="s">
        <v>79</v>
      </c>
      <c r="AJ157" t="s">
        <v>68</v>
      </c>
      <c r="AK157" t="s">
        <v>74</v>
      </c>
      <c r="AL157" t="s">
        <v>79</v>
      </c>
      <c r="AM157" t="s">
        <v>82</v>
      </c>
      <c r="AN157" t="s">
        <v>82</v>
      </c>
      <c r="AO157" t="s">
        <v>82</v>
      </c>
      <c r="AP157" t="s">
        <v>79</v>
      </c>
      <c r="AQ157" t="s">
        <v>79</v>
      </c>
      <c r="AR157" t="s">
        <v>79</v>
      </c>
      <c r="AS157" t="s">
        <v>79</v>
      </c>
      <c r="AT157" t="s">
        <v>79</v>
      </c>
      <c r="AU157" t="s">
        <v>79</v>
      </c>
      <c r="AV157" t="s">
        <v>82</v>
      </c>
      <c r="AW157" t="s">
        <v>68</v>
      </c>
      <c r="AX157" t="s">
        <v>75</v>
      </c>
      <c r="AY157" t="s">
        <v>2241</v>
      </c>
      <c r="AZ157" t="s">
        <v>71</v>
      </c>
      <c r="BA157" t="s">
        <v>76</v>
      </c>
      <c r="BB157" t="s">
        <v>72</v>
      </c>
      <c r="BC157" t="s">
        <v>2241</v>
      </c>
      <c r="BD157" t="s">
        <v>2242</v>
      </c>
      <c r="BE157" t="s">
        <v>1245</v>
      </c>
      <c r="BF157" t="s">
        <v>78</v>
      </c>
      <c r="BG157" t="s">
        <v>1762</v>
      </c>
      <c r="BH157" t="str">
        <f t="shared" si="2"/>
        <v>Agent de planning ; gestionnaire de ressources ; Contrôle Exploitation ; Contrôleur Poste ; agent PCA ; agent de coordination régulation ; coordonnateur ressources ; coordonnateur d’exploitation ; régulateur parking avion ; technicien supérieur d’exploitation</v>
      </c>
      <c r="BI157">
        <v>4.5</v>
      </c>
    </row>
    <row r="158" spans="1:61" ht="15" hidden="1" customHeight="1" x14ac:dyDescent="0.35">
      <c r="A158" t="s">
        <v>2080</v>
      </c>
      <c r="B158" t="s">
        <v>985</v>
      </c>
      <c r="C158" t="s">
        <v>2268</v>
      </c>
      <c r="D158" t="s">
        <v>2269</v>
      </c>
      <c r="E158" t="s">
        <v>2270</v>
      </c>
      <c r="F158" t="s">
        <v>2271</v>
      </c>
      <c r="G158" t="s">
        <v>2272</v>
      </c>
      <c r="H158" t="s">
        <v>2273</v>
      </c>
      <c r="I158" t="s">
        <v>2274</v>
      </c>
      <c r="O158" t="s">
        <v>2240</v>
      </c>
      <c r="R158" t="s">
        <v>63</v>
      </c>
      <c r="S158" t="s">
        <v>69</v>
      </c>
      <c r="T158" t="s">
        <v>69</v>
      </c>
      <c r="U158" t="s">
        <v>69</v>
      </c>
      <c r="V158" t="s">
        <v>69</v>
      </c>
      <c r="W158" t="s">
        <v>69</v>
      </c>
      <c r="X158" t="s">
        <v>63</v>
      </c>
      <c r="Y158" t="s">
        <v>63</v>
      </c>
      <c r="Z158" t="s">
        <v>69</v>
      </c>
      <c r="AA158" t="s">
        <v>63</v>
      </c>
      <c r="AB158" t="s">
        <v>69</v>
      </c>
      <c r="AC158" t="s">
        <v>63</v>
      </c>
      <c r="AD158" t="s">
        <v>69</v>
      </c>
      <c r="AE158" t="s">
        <v>63</v>
      </c>
      <c r="AF158" t="s">
        <v>63</v>
      </c>
      <c r="AG158" t="s">
        <v>82</v>
      </c>
      <c r="AH158" t="s">
        <v>82</v>
      </c>
      <c r="AI158" t="s">
        <v>82</v>
      </c>
      <c r="AJ158" t="s">
        <v>82</v>
      </c>
      <c r="AK158" t="s">
        <v>68</v>
      </c>
      <c r="AL158" t="s">
        <v>79</v>
      </c>
      <c r="AM158" t="s">
        <v>79</v>
      </c>
      <c r="AN158" t="s">
        <v>82</v>
      </c>
      <c r="AO158" t="s">
        <v>82</v>
      </c>
      <c r="AP158" t="s">
        <v>82</v>
      </c>
      <c r="AQ158" t="s">
        <v>79</v>
      </c>
      <c r="AR158" t="s">
        <v>79</v>
      </c>
      <c r="AS158" t="s">
        <v>82</v>
      </c>
      <c r="AT158" t="s">
        <v>79</v>
      </c>
      <c r="AU158" t="s">
        <v>79</v>
      </c>
      <c r="AV158" t="s">
        <v>79</v>
      </c>
      <c r="AW158" t="s">
        <v>68</v>
      </c>
      <c r="AX158" t="s">
        <v>75</v>
      </c>
      <c r="AY158" t="s">
        <v>2275</v>
      </c>
      <c r="AZ158" t="s">
        <v>76</v>
      </c>
      <c r="BA158" t="s">
        <v>81</v>
      </c>
      <c r="BB158" t="s">
        <v>77</v>
      </c>
      <c r="BC158" t="s">
        <v>2254</v>
      </c>
      <c r="BD158" t="s">
        <v>2255</v>
      </c>
      <c r="BE158" t="s">
        <v>1245</v>
      </c>
      <c r="BF158" t="s">
        <v>78</v>
      </c>
      <c r="BG158" t="s">
        <v>1762</v>
      </c>
      <c r="BH158" t="str">
        <f t="shared" si="2"/>
        <v>Responsable télépilotes ; chef d’équipe télépilotes ; animateur de réseau de télépilotes ; chef télépilote ; chargé/responsable des opérations</v>
      </c>
      <c r="BI158">
        <v>5.5</v>
      </c>
    </row>
    <row r="159" spans="1:61" ht="15" hidden="1" customHeight="1" x14ac:dyDescent="0.35">
      <c r="A159" t="s">
        <v>2080</v>
      </c>
      <c r="B159" t="s">
        <v>986</v>
      </c>
      <c r="C159" t="s">
        <v>2276</v>
      </c>
      <c r="D159" t="s">
        <v>2277</v>
      </c>
      <c r="E159" t="s">
        <v>2278</v>
      </c>
      <c r="O159" t="s">
        <v>2279</v>
      </c>
      <c r="P159" t="s">
        <v>2280</v>
      </c>
      <c r="Q159" t="s">
        <v>1432</v>
      </c>
      <c r="R159" t="s">
        <v>69</v>
      </c>
      <c r="S159" t="s">
        <v>69</v>
      </c>
      <c r="T159" t="s">
        <v>69</v>
      </c>
      <c r="U159" t="s">
        <v>69</v>
      </c>
      <c r="V159" t="s">
        <v>69</v>
      </c>
      <c r="W159" t="s">
        <v>69</v>
      </c>
      <c r="X159" t="s">
        <v>69</v>
      </c>
      <c r="Y159" t="s">
        <v>63</v>
      </c>
      <c r="Z159" t="s">
        <v>69</v>
      </c>
      <c r="AA159" t="s">
        <v>63</v>
      </c>
      <c r="AB159" t="s">
        <v>69</v>
      </c>
      <c r="AC159" t="s">
        <v>69</v>
      </c>
      <c r="AD159" t="s">
        <v>69</v>
      </c>
      <c r="AE159" t="s">
        <v>63</v>
      </c>
      <c r="AF159" t="s">
        <v>63</v>
      </c>
      <c r="AG159" t="s">
        <v>79</v>
      </c>
      <c r="AH159" t="s">
        <v>82</v>
      </c>
      <c r="AI159" t="s">
        <v>82</v>
      </c>
      <c r="AJ159" t="s">
        <v>79</v>
      </c>
      <c r="AK159" t="s">
        <v>79</v>
      </c>
      <c r="AL159" t="s">
        <v>79</v>
      </c>
      <c r="AM159" t="s">
        <v>68</v>
      </c>
      <c r="AN159" t="s">
        <v>79</v>
      </c>
      <c r="AO159" t="s">
        <v>79</v>
      </c>
      <c r="AP159" t="s">
        <v>79</v>
      </c>
      <c r="AQ159" t="s">
        <v>74</v>
      </c>
      <c r="AR159" t="s">
        <v>74</v>
      </c>
      <c r="AS159" t="s">
        <v>79</v>
      </c>
      <c r="AT159" t="s">
        <v>68</v>
      </c>
      <c r="AU159" t="s">
        <v>68</v>
      </c>
      <c r="AV159" t="s">
        <v>74</v>
      </c>
      <c r="AW159" t="s">
        <v>82</v>
      </c>
      <c r="AX159" t="s">
        <v>75</v>
      </c>
      <c r="AY159" t="s">
        <v>2281</v>
      </c>
      <c r="AZ159" t="s">
        <v>71</v>
      </c>
      <c r="BA159" t="s">
        <v>81</v>
      </c>
      <c r="BB159" t="s">
        <v>77</v>
      </c>
      <c r="BC159" t="s">
        <v>2282</v>
      </c>
      <c r="BD159" t="s">
        <v>2283</v>
      </c>
      <c r="BE159" t="s">
        <v>67</v>
      </c>
      <c r="BF159" t="s">
        <v>73</v>
      </c>
      <c r="BG159" t="s">
        <v>1762</v>
      </c>
      <c r="BH159" t="str">
        <f t="shared" si="2"/>
        <v>Technicien de maintenance drones</v>
      </c>
      <c r="BI159">
        <v>5</v>
      </c>
    </row>
    <row r="160" spans="1:61" ht="15" hidden="1" customHeight="1" x14ac:dyDescent="0.35">
      <c r="A160" t="s">
        <v>277</v>
      </c>
      <c r="B160" t="s">
        <v>987</v>
      </c>
      <c r="C160" t="s">
        <v>357</v>
      </c>
      <c r="D160" t="s">
        <v>2284</v>
      </c>
      <c r="E160" t="s">
        <v>2285</v>
      </c>
      <c r="F160" t="s">
        <v>2286</v>
      </c>
      <c r="O160" t="s">
        <v>2287</v>
      </c>
      <c r="R160" t="s">
        <v>69</v>
      </c>
      <c r="S160" t="s">
        <v>69</v>
      </c>
      <c r="T160" t="s">
        <v>69</v>
      </c>
      <c r="U160" t="s">
        <v>69</v>
      </c>
      <c r="V160" t="s">
        <v>69</v>
      </c>
      <c r="W160" t="s">
        <v>69</v>
      </c>
      <c r="X160" t="s">
        <v>69</v>
      </c>
      <c r="Y160" t="s">
        <v>69</v>
      </c>
      <c r="Z160" t="s">
        <v>69</v>
      </c>
      <c r="AA160" t="s">
        <v>63</v>
      </c>
      <c r="AB160" t="s">
        <v>69</v>
      </c>
      <c r="AC160" t="s">
        <v>69</v>
      </c>
      <c r="AD160" t="s">
        <v>63</v>
      </c>
      <c r="AE160" t="s">
        <v>69</v>
      </c>
      <c r="AF160" t="s">
        <v>69</v>
      </c>
      <c r="AG160" t="s">
        <v>82</v>
      </c>
      <c r="AH160" t="s">
        <v>82</v>
      </c>
      <c r="AI160" t="s">
        <v>82</v>
      </c>
      <c r="AJ160" t="s">
        <v>79</v>
      </c>
      <c r="AK160" t="s">
        <v>79</v>
      </c>
      <c r="AL160" t="s">
        <v>74</v>
      </c>
      <c r="AM160" t="s">
        <v>74</v>
      </c>
      <c r="AN160" t="s">
        <v>82</v>
      </c>
      <c r="AO160" t="s">
        <v>82</v>
      </c>
      <c r="AP160" t="s">
        <v>79</v>
      </c>
      <c r="AQ160" t="s">
        <v>79</v>
      </c>
      <c r="AR160" t="s">
        <v>79</v>
      </c>
      <c r="AS160" t="s">
        <v>82</v>
      </c>
      <c r="AT160" t="s">
        <v>79</v>
      </c>
      <c r="AU160" t="s">
        <v>68</v>
      </c>
      <c r="AV160" t="s">
        <v>68</v>
      </c>
      <c r="AW160" t="s">
        <v>68</v>
      </c>
      <c r="AX160" t="s">
        <v>75</v>
      </c>
      <c r="AY160" t="s">
        <v>2288</v>
      </c>
      <c r="AZ160" t="s">
        <v>76</v>
      </c>
      <c r="BA160" t="s">
        <v>81</v>
      </c>
      <c r="BB160" t="s">
        <v>66</v>
      </c>
      <c r="BD160" t="s">
        <v>2289</v>
      </c>
      <c r="BE160" t="s">
        <v>67</v>
      </c>
      <c r="BF160" t="s">
        <v>78</v>
      </c>
      <c r="BG160" t="s">
        <v>1343</v>
      </c>
      <c r="BH160" t="str">
        <f t="shared" ref="BH160:BH223" si="3">CONCATENATE(E160,IF(F160&lt;&gt;""," ; ",""),F160,IF(G160&lt;&gt;""," ; ",""),G160,IF(H160&lt;&gt;""," ; ",""),H160,IF(I160&lt;&gt;""," ; ",""),I160,IF(J160&lt;&gt;""," ; ",""),J160,IF(K160&lt;&gt;""," ; ",""),K160,IF(L160&lt;&gt;""," ; ",""),L160,IF(M160&lt;&gt;""," ; ",""),M160,IF(N160&lt;&gt;""," ; ",""),N160)</f>
        <v>Concepteur(trice) ; développeur(euse)</v>
      </c>
      <c r="BI160">
        <v>5.5</v>
      </c>
    </row>
    <row r="161" spans="1:61" ht="15" hidden="1" customHeight="1" x14ac:dyDescent="0.35">
      <c r="A161" t="s">
        <v>277</v>
      </c>
      <c r="B161" t="s">
        <v>193</v>
      </c>
      <c r="C161" t="s">
        <v>208</v>
      </c>
      <c r="D161" t="s">
        <v>2290</v>
      </c>
      <c r="E161" t="s">
        <v>204</v>
      </c>
      <c r="F161" t="s">
        <v>1395</v>
      </c>
      <c r="O161" t="s">
        <v>1397</v>
      </c>
      <c r="R161" t="s">
        <v>69</v>
      </c>
      <c r="S161" t="s">
        <v>63</v>
      </c>
      <c r="T161" t="s">
        <v>69</v>
      </c>
      <c r="U161" t="s">
        <v>63</v>
      </c>
      <c r="V161" t="s">
        <v>69</v>
      </c>
      <c r="W161" t="s">
        <v>63</v>
      </c>
      <c r="X161" t="s">
        <v>63</v>
      </c>
      <c r="Y161" t="s">
        <v>63</v>
      </c>
      <c r="Z161" t="s">
        <v>63</v>
      </c>
      <c r="AA161" t="s">
        <v>63</v>
      </c>
      <c r="AB161" t="s">
        <v>69</v>
      </c>
      <c r="AC161" t="s">
        <v>69</v>
      </c>
      <c r="AD161" t="s">
        <v>69</v>
      </c>
      <c r="AE161" t="s">
        <v>63</v>
      </c>
      <c r="AF161" t="s">
        <v>63</v>
      </c>
      <c r="AG161" t="s">
        <v>74</v>
      </c>
      <c r="AH161" t="s">
        <v>74</v>
      </c>
      <c r="AI161" t="s">
        <v>74</v>
      </c>
      <c r="AJ161" t="s">
        <v>74</v>
      </c>
      <c r="AK161" t="s">
        <v>74</v>
      </c>
      <c r="AL161" t="s">
        <v>74</v>
      </c>
      <c r="AM161" t="s">
        <v>74</v>
      </c>
      <c r="AN161" t="s">
        <v>74</v>
      </c>
      <c r="AO161" t="s">
        <v>79</v>
      </c>
      <c r="AP161" t="s">
        <v>74</v>
      </c>
      <c r="AQ161" t="s">
        <v>74</v>
      </c>
      <c r="AR161" t="s">
        <v>74</v>
      </c>
      <c r="AS161" t="s">
        <v>68</v>
      </c>
      <c r="AT161" t="s">
        <v>74</v>
      </c>
      <c r="AU161" t="s">
        <v>68</v>
      </c>
      <c r="AV161" t="s">
        <v>68</v>
      </c>
      <c r="AW161" t="s">
        <v>79</v>
      </c>
      <c r="AX161" t="s">
        <v>70</v>
      </c>
      <c r="AY161" t="s">
        <v>2291</v>
      </c>
      <c r="AZ161" t="s">
        <v>65</v>
      </c>
      <c r="BA161" t="s">
        <v>65</v>
      </c>
      <c r="BB161" t="s">
        <v>66</v>
      </c>
      <c r="BD161" t="s">
        <v>2292</v>
      </c>
      <c r="BE161" t="s">
        <v>67</v>
      </c>
      <c r="BF161" t="s">
        <v>67</v>
      </c>
      <c r="BG161" t="s">
        <v>2293</v>
      </c>
      <c r="BH161" t="str">
        <f t="shared" si="3"/>
        <v>Opérateur(trice) en 1ère transformation des viandes ; Opérateur(trice) d’abattage</v>
      </c>
      <c r="BI161">
        <v>3</v>
      </c>
    </row>
    <row r="162" spans="1:61" ht="15" hidden="1" customHeight="1" x14ac:dyDescent="0.35">
      <c r="A162" t="s">
        <v>277</v>
      </c>
      <c r="B162" t="s">
        <v>191</v>
      </c>
      <c r="C162" t="s">
        <v>206</v>
      </c>
      <c r="D162" t="s">
        <v>2294</v>
      </c>
      <c r="E162" t="s">
        <v>1392</v>
      </c>
      <c r="F162" t="s">
        <v>1393</v>
      </c>
      <c r="O162" t="s">
        <v>1397</v>
      </c>
      <c r="P162" t="s">
        <v>1282</v>
      </c>
      <c r="R162" t="s">
        <v>69</v>
      </c>
      <c r="S162" t="s">
        <v>63</v>
      </c>
      <c r="T162" t="s">
        <v>69</v>
      </c>
      <c r="U162" t="s">
        <v>63</v>
      </c>
      <c r="V162" t="s">
        <v>69</v>
      </c>
      <c r="W162" t="s">
        <v>69</v>
      </c>
      <c r="X162" t="s">
        <v>63</v>
      </c>
      <c r="Y162" t="s">
        <v>63</v>
      </c>
      <c r="Z162" t="s">
        <v>63</v>
      </c>
      <c r="AA162" t="s">
        <v>63</v>
      </c>
      <c r="AB162" t="s">
        <v>69</v>
      </c>
      <c r="AC162" t="s">
        <v>69</v>
      </c>
      <c r="AD162" t="s">
        <v>69</v>
      </c>
      <c r="AE162" t="s">
        <v>69</v>
      </c>
      <c r="AF162" t="s">
        <v>63</v>
      </c>
      <c r="AG162" t="s">
        <v>74</v>
      </c>
      <c r="AH162" t="s">
        <v>74</v>
      </c>
      <c r="AI162" t="s">
        <v>68</v>
      </c>
      <c r="AJ162" t="s">
        <v>74</v>
      </c>
      <c r="AK162" t="s">
        <v>74</v>
      </c>
      <c r="AL162" t="s">
        <v>74</v>
      </c>
      <c r="AM162" t="s">
        <v>74</v>
      </c>
      <c r="AN162" t="s">
        <v>74</v>
      </c>
      <c r="AO162" t="s">
        <v>79</v>
      </c>
      <c r="AP162" t="s">
        <v>74</v>
      </c>
      <c r="AQ162" t="s">
        <v>74</v>
      </c>
      <c r="AR162" t="s">
        <v>74</v>
      </c>
      <c r="AS162" t="s">
        <v>68</v>
      </c>
      <c r="AT162" t="s">
        <v>74</v>
      </c>
      <c r="AU162" t="s">
        <v>68</v>
      </c>
      <c r="AV162" t="s">
        <v>68</v>
      </c>
      <c r="AW162" t="s">
        <v>79</v>
      </c>
      <c r="AX162" t="s">
        <v>70</v>
      </c>
      <c r="AY162" t="s">
        <v>2291</v>
      </c>
      <c r="AZ162" t="s">
        <v>65</v>
      </c>
      <c r="BA162" t="s">
        <v>65</v>
      </c>
      <c r="BB162" t="s">
        <v>66</v>
      </c>
      <c r="BD162" t="s">
        <v>2295</v>
      </c>
      <c r="BE162" t="s">
        <v>67</v>
      </c>
      <c r="BF162" t="s">
        <v>67</v>
      </c>
      <c r="BG162" t="s">
        <v>1343</v>
      </c>
      <c r="BH162" t="str">
        <f t="shared" si="3"/>
        <v>Désosseur(euse)/pareur(euse) ; Opérateur(trice) en 2ème transformation des viandes</v>
      </c>
      <c r="BI162">
        <v>3</v>
      </c>
    </row>
    <row r="163" spans="1:61" ht="15" hidden="1" customHeight="1" x14ac:dyDescent="0.35">
      <c r="A163" t="s">
        <v>2080</v>
      </c>
      <c r="B163" t="s">
        <v>194</v>
      </c>
      <c r="C163" t="s">
        <v>209</v>
      </c>
      <c r="D163" t="s">
        <v>2296</v>
      </c>
      <c r="E163" t="s">
        <v>2297</v>
      </c>
      <c r="F163" t="s">
        <v>2298</v>
      </c>
      <c r="G163" t="s">
        <v>2299</v>
      </c>
      <c r="H163" t="s">
        <v>2300</v>
      </c>
      <c r="I163" t="s">
        <v>2301</v>
      </c>
      <c r="O163" t="s">
        <v>2233</v>
      </c>
      <c r="R163" t="s">
        <v>63</v>
      </c>
      <c r="S163" t="s">
        <v>69</v>
      </c>
      <c r="T163" t="s">
        <v>69</v>
      </c>
      <c r="U163" t="s">
        <v>63</v>
      </c>
      <c r="V163" t="s">
        <v>63</v>
      </c>
      <c r="W163" t="s">
        <v>69</v>
      </c>
      <c r="X163" t="s">
        <v>63</v>
      </c>
      <c r="Y163" t="s">
        <v>63</v>
      </c>
      <c r="Z163" t="s">
        <v>63</v>
      </c>
      <c r="AA163" t="s">
        <v>63</v>
      </c>
      <c r="AB163" t="s">
        <v>69</v>
      </c>
      <c r="AC163" t="s">
        <v>69</v>
      </c>
      <c r="AD163" t="s">
        <v>69</v>
      </c>
      <c r="AE163" t="s">
        <v>63</v>
      </c>
      <c r="AF163" t="s">
        <v>63</v>
      </c>
      <c r="AG163" t="s">
        <v>74</v>
      </c>
      <c r="AH163" t="s">
        <v>74</v>
      </c>
      <c r="AI163" t="s">
        <v>68</v>
      </c>
      <c r="AJ163" t="s">
        <v>68</v>
      </c>
      <c r="AK163" t="s">
        <v>68</v>
      </c>
      <c r="AL163" t="s">
        <v>68</v>
      </c>
      <c r="AM163" t="s">
        <v>68</v>
      </c>
      <c r="AN163" t="s">
        <v>74</v>
      </c>
      <c r="AO163" t="s">
        <v>74</v>
      </c>
      <c r="AP163" t="s">
        <v>74</v>
      </c>
      <c r="AQ163" t="s">
        <v>74</v>
      </c>
      <c r="AR163" t="s">
        <v>74</v>
      </c>
      <c r="AS163" t="s">
        <v>74</v>
      </c>
      <c r="AT163" t="s">
        <v>74</v>
      </c>
      <c r="AU163" t="s">
        <v>68</v>
      </c>
      <c r="AV163" t="s">
        <v>74</v>
      </c>
      <c r="AW163" t="s">
        <v>74</v>
      </c>
      <c r="AX163" t="s">
        <v>64</v>
      </c>
      <c r="AZ163" t="s">
        <v>65</v>
      </c>
      <c r="BA163" t="s">
        <v>65</v>
      </c>
      <c r="BB163" t="s">
        <v>66</v>
      </c>
      <c r="BD163" t="s">
        <v>2242</v>
      </c>
      <c r="BE163" t="s">
        <v>67</v>
      </c>
      <c r="BF163" t="s">
        <v>73</v>
      </c>
      <c r="BG163" t="s">
        <v>1762</v>
      </c>
      <c r="BH163" t="str">
        <f t="shared" si="3"/>
        <v>Agent de commissariat ; agent de catering ; agent d’armement hôtelier ; agent de ravitaillement hôtelier ; agent d’approvisionnement hôtelier</v>
      </c>
      <c r="BI163">
        <v>3</v>
      </c>
    </row>
    <row r="164" spans="1:61" ht="15" hidden="1" customHeight="1" x14ac:dyDescent="0.35">
      <c r="A164" t="s">
        <v>2080</v>
      </c>
      <c r="B164" t="s">
        <v>988</v>
      </c>
      <c r="C164" t="s">
        <v>368</v>
      </c>
      <c r="D164" t="s">
        <v>2302</v>
      </c>
      <c r="E164" t="s">
        <v>2159</v>
      </c>
      <c r="F164" t="s">
        <v>2160</v>
      </c>
      <c r="G164" t="s">
        <v>2161</v>
      </c>
      <c r="H164" t="s">
        <v>2162</v>
      </c>
      <c r="I164" t="s">
        <v>2163</v>
      </c>
      <c r="J164" t="s">
        <v>2164</v>
      </c>
      <c r="O164" t="s">
        <v>2165</v>
      </c>
      <c r="R164" t="s">
        <v>69</v>
      </c>
      <c r="S164" t="s">
        <v>69</v>
      </c>
      <c r="T164" t="s">
        <v>69</v>
      </c>
      <c r="U164" t="s">
        <v>69</v>
      </c>
      <c r="V164" t="s">
        <v>63</v>
      </c>
      <c r="W164" t="s">
        <v>69</v>
      </c>
      <c r="X164" t="s">
        <v>63</v>
      </c>
      <c r="Y164" t="s">
        <v>63</v>
      </c>
      <c r="Z164" t="s">
        <v>69</v>
      </c>
      <c r="AA164" t="s">
        <v>63</v>
      </c>
      <c r="AB164" t="s">
        <v>69</v>
      </c>
      <c r="AC164" t="s">
        <v>63</v>
      </c>
      <c r="AD164" t="s">
        <v>69</v>
      </c>
      <c r="AE164" t="s">
        <v>63</v>
      </c>
      <c r="AF164" t="s">
        <v>63</v>
      </c>
      <c r="AG164" t="s">
        <v>82</v>
      </c>
      <c r="AH164" t="s">
        <v>79</v>
      </c>
      <c r="AI164" t="s">
        <v>79</v>
      </c>
      <c r="AJ164" t="s">
        <v>79</v>
      </c>
      <c r="AK164" t="s">
        <v>79</v>
      </c>
      <c r="AL164" t="s">
        <v>68</v>
      </c>
      <c r="AM164" t="s">
        <v>82</v>
      </c>
      <c r="AN164" t="s">
        <v>82</v>
      </c>
      <c r="AO164" t="s">
        <v>84</v>
      </c>
      <c r="AP164" t="s">
        <v>84</v>
      </c>
      <c r="AQ164" t="s">
        <v>79</v>
      </c>
      <c r="AR164" t="s">
        <v>79</v>
      </c>
      <c r="AS164" t="s">
        <v>79</v>
      </c>
      <c r="AT164" t="s">
        <v>79</v>
      </c>
      <c r="AU164" t="s">
        <v>68</v>
      </c>
      <c r="AV164" t="s">
        <v>79</v>
      </c>
      <c r="AW164" t="s">
        <v>68</v>
      </c>
      <c r="AX164" t="s">
        <v>75</v>
      </c>
      <c r="AY164" t="s">
        <v>2166</v>
      </c>
      <c r="BB164" t="s">
        <v>77</v>
      </c>
      <c r="BD164" t="s">
        <v>2167</v>
      </c>
      <c r="BE164" t="s">
        <v>1245</v>
      </c>
      <c r="BF164" t="s">
        <v>78</v>
      </c>
      <c r="BG164" t="s">
        <v>2303</v>
      </c>
      <c r="BH164" t="str">
        <f t="shared" si="3"/>
        <v>Responsable Officier Pilote de Ligne ; Copilote ; Commandant de Bord ; Personnel Navigant Technique ; Pilote de croisière ; Ingénieur navigant</v>
      </c>
    </row>
    <row r="165" spans="1:61" ht="15" hidden="1" customHeight="1" x14ac:dyDescent="0.35">
      <c r="A165" t="s">
        <v>2080</v>
      </c>
      <c r="B165" t="s">
        <v>989</v>
      </c>
      <c r="C165" t="s">
        <v>246</v>
      </c>
      <c r="D165" t="s">
        <v>2304</v>
      </c>
      <c r="E165" t="s">
        <v>2305</v>
      </c>
      <c r="F165" t="s">
        <v>2306</v>
      </c>
      <c r="O165" t="s">
        <v>2307</v>
      </c>
      <c r="R165" t="s">
        <v>69</v>
      </c>
      <c r="S165" t="s">
        <v>69</v>
      </c>
      <c r="T165" t="s">
        <v>69</v>
      </c>
      <c r="U165" t="s">
        <v>69</v>
      </c>
      <c r="V165" t="s">
        <v>69</v>
      </c>
      <c r="W165" t="s">
        <v>69</v>
      </c>
      <c r="X165" t="s">
        <v>69</v>
      </c>
      <c r="Y165" t="s">
        <v>69</v>
      </c>
      <c r="Z165" t="s">
        <v>69</v>
      </c>
      <c r="AA165" t="s">
        <v>69</v>
      </c>
      <c r="AB165" t="s">
        <v>69</v>
      </c>
      <c r="AC165" t="s">
        <v>69</v>
      </c>
      <c r="AD165" t="s">
        <v>63</v>
      </c>
      <c r="AE165" t="s">
        <v>69</v>
      </c>
      <c r="AF165" t="s">
        <v>69</v>
      </c>
      <c r="AG165" t="s">
        <v>82</v>
      </c>
      <c r="AH165" t="s">
        <v>79</v>
      </c>
      <c r="AI165" t="s">
        <v>82</v>
      </c>
      <c r="AJ165" t="s">
        <v>79</v>
      </c>
      <c r="AK165" t="s">
        <v>82</v>
      </c>
      <c r="AL165" t="s">
        <v>74</v>
      </c>
      <c r="AM165" t="s">
        <v>79</v>
      </c>
      <c r="AN165" t="s">
        <v>82</v>
      </c>
      <c r="AO165" t="s">
        <v>79</v>
      </c>
      <c r="AP165" t="s">
        <v>82</v>
      </c>
      <c r="AQ165" t="s">
        <v>82</v>
      </c>
      <c r="AR165" t="s">
        <v>79</v>
      </c>
      <c r="AS165" t="s">
        <v>79</v>
      </c>
      <c r="AT165" t="s">
        <v>82</v>
      </c>
      <c r="AU165" t="s">
        <v>79</v>
      </c>
      <c r="AV165" t="s">
        <v>79</v>
      </c>
      <c r="AW165" t="s">
        <v>68</v>
      </c>
      <c r="AX165" t="s">
        <v>75</v>
      </c>
      <c r="AY165" t="s">
        <v>2096</v>
      </c>
      <c r="AZ165" t="s">
        <v>83</v>
      </c>
      <c r="BA165" t="s">
        <v>85</v>
      </c>
      <c r="BB165" t="s">
        <v>77</v>
      </c>
      <c r="BC165" t="s">
        <v>2096</v>
      </c>
      <c r="BE165" t="s">
        <v>67</v>
      </c>
      <c r="BF165" t="s">
        <v>78</v>
      </c>
      <c r="BG165" t="s">
        <v>1806</v>
      </c>
      <c r="BH165" t="str">
        <f t="shared" si="3"/>
        <v>Analyste de vols ; analyste de vols au revenue management</v>
      </c>
      <c r="BI165">
        <v>7.5</v>
      </c>
    </row>
    <row r="166" spans="1:61" ht="15" hidden="1" customHeight="1" x14ac:dyDescent="0.35">
      <c r="A166" t="s">
        <v>2080</v>
      </c>
      <c r="B166" t="s">
        <v>990</v>
      </c>
      <c r="C166" t="s">
        <v>369</v>
      </c>
      <c r="D166" t="s">
        <v>2308</v>
      </c>
      <c r="E166" t="s">
        <v>2309</v>
      </c>
      <c r="F166" t="s">
        <v>2310</v>
      </c>
      <c r="G166" t="s">
        <v>2311</v>
      </c>
      <c r="H166" t="s">
        <v>2312</v>
      </c>
      <c r="I166" t="s">
        <v>2313</v>
      </c>
      <c r="J166" t="s">
        <v>2314</v>
      </c>
      <c r="O166" t="s">
        <v>2240</v>
      </c>
      <c r="R166" t="s">
        <v>63</v>
      </c>
      <c r="S166" t="s">
        <v>69</v>
      </c>
      <c r="T166" t="s">
        <v>69</v>
      </c>
      <c r="U166" t="s">
        <v>69</v>
      </c>
      <c r="V166" t="s">
        <v>69</v>
      </c>
      <c r="W166" t="s">
        <v>69</v>
      </c>
      <c r="X166" t="s">
        <v>63</v>
      </c>
      <c r="Y166" t="s">
        <v>63</v>
      </c>
      <c r="Z166" t="s">
        <v>69</v>
      </c>
      <c r="AA166" t="s">
        <v>63</v>
      </c>
      <c r="AB166" t="s">
        <v>69</v>
      </c>
      <c r="AC166" t="s">
        <v>69</v>
      </c>
      <c r="AD166" t="s">
        <v>69</v>
      </c>
      <c r="AE166" t="s">
        <v>63</v>
      </c>
      <c r="AF166" t="s">
        <v>63</v>
      </c>
      <c r="AG166" t="s">
        <v>82</v>
      </c>
      <c r="AH166" t="s">
        <v>79</v>
      </c>
      <c r="AI166" t="s">
        <v>79</v>
      </c>
      <c r="AJ166" t="s">
        <v>68</v>
      </c>
      <c r="AK166" t="s">
        <v>74</v>
      </c>
      <c r="AL166" t="s">
        <v>79</v>
      </c>
      <c r="AM166" t="s">
        <v>79</v>
      </c>
      <c r="AN166" t="s">
        <v>82</v>
      </c>
      <c r="AO166" t="s">
        <v>82</v>
      </c>
      <c r="AP166" t="s">
        <v>79</v>
      </c>
      <c r="AQ166" t="s">
        <v>82</v>
      </c>
      <c r="AR166" t="s">
        <v>79</v>
      </c>
      <c r="AS166" t="s">
        <v>68</v>
      </c>
      <c r="AT166" t="s">
        <v>79</v>
      </c>
      <c r="AU166" t="s">
        <v>79</v>
      </c>
      <c r="AV166" t="s">
        <v>79</v>
      </c>
      <c r="AW166" t="s">
        <v>68</v>
      </c>
      <c r="AX166" t="s">
        <v>75</v>
      </c>
      <c r="AY166" t="s">
        <v>2315</v>
      </c>
      <c r="AZ166" t="s">
        <v>71</v>
      </c>
      <c r="BA166" t="s">
        <v>76</v>
      </c>
      <c r="BB166" t="s">
        <v>72</v>
      </c>
      <c r="BC166" t="s">
        <v>2315</v>
      </c>
      <c r="BD166" t="s">
        <v>2316</v>
      </c>
      <c r="BE166" t="s">
        <v>1245</v>
      </c>
      <c r="BF166" t="s">
        <v>78</v>
      </c>
      <c r="BG166" t="s">
        <v>1762</v>
      </c>
      <c r="BH166" t="str">
        <f t="shared" si="3"/>
        <v>Dispatcheur ; Agent d’opérations ; Superviseur d’opérations ; Préparateur de vols ; Technicien d’opérations ; Chef de quart</v>
      </c>
      <c r="BI166">
        <v>4.5</v>
      </c>
    </row>
    <row r="167" spans="1:61" ht="15" hidden="1" customHeight="1" x14ac:dyDescent="0.35">
      <c r="A167" t="s">
        <v>2080</v>
      </c>
      <c r="B167" t="s">
        <v>991</v>
      </c>
      <c r="C167" t="s">
        <v>370</v>
      </c>
      <c r="D167" t="s">
        <v>2317</v>
      </c>
      <c r="E167" t="s">
        <v>370</v>
      </c>
      <c r="F167" t="s">
        <v>2318</v>
      </c>
      <c r="G167" t="s">
        <v>2319</v>
      </c>
      <c r="H167" t="s">
        <v>2320</v>
      </c>
      <c r="O167" t="s">
        <v>1477</v>
      </c>
      <c r="R167" t="s">
        <v>69</v>
      </c>
      <c r="S167" t="s">
        <v>69</v>
      </c>
      <c r="T167" t="s">
        <v>69</v>
      </c>
      <c r="U167" t="s">
        <v>69</v>
      </c>
      <c r="V167" t="s">
        <v>69</v>
      </c>
      <c r="W167" t="s">
        <v>69</v>
      </c>
      <c r="X167" t="s">
        <v>63</v>
      </c>
      <c r="Y167" t="s">
        <v>63</v>
      </c>
      <c r="Z167" t="s">
        <v>69</v>
      </c>
      <c r="AA167" t="s">
        <v>63</v>
      </c>
      <c r="AB167" t="s">
        <v>69</v>
      </c>
      <c r="AC167" t="s">
        <v>69</v>
      </c>
      <c r="AD167" t="s">
        <v>63</v>
      </c>
      <c r="AE167" t="s">
        <v>69</v>
      </c>
      <c r="AF167" t="s">
        <v>69</v>
      </c>
      <c r="AG167" t="s">
        <v>82</v>
      </c>
      <c r="AH167" t="s">
        <v>79</v>
      </c>
      <c r="AI167" t="s">
        <v>82</v>
      </c>
      <c r="AJ167" t="s">
        <v>79</v>
      </c>
      <c r="AK167" t="s">
        <v>82</v>
      </c>
      <c r="AL167" t="s">
        <v>68</v>
      </c>
      <c r="AM167" t="s">
        <v>68</v>
      </c>
      <c r="AN167" t="s">
        <v>82</v>
      </c>
      <c r="AO167" t="s">
        <v>79</v>
      </c>
      <c r="AP167" t="s">
        <v>84</v>
      </c>
      <c r="AQ167" t="s">
        <v>82</v>
      </c>
      <c r="AR167" t="s">
        <v>68</v>
      </c>
      <c r="AS167" t="s">
        <v>79</v>
      </c>
      <c r="AT167" t="s">
        <v>82</v>
      </c>
      <c r="AU167" t="s">
        <v>82</v>
      </c>
      <c r="AV167" t="s">
        <v>68</v>
      </c>
      <c r="AW167" t="s">
        <v>68</v>
      </c>
      <c r="AX167" t="s">
        <v>75</v>
      </c>
      <c r="AY167" t="s">
        <v>2321</v>
      </c>
      <c r="AZ167" t="s">
        <v>81</v>
      </c>
      <c r="BA167" t="s">
        <v>83</v>
      </c>
      <c r="BB167" t="s">
        <v>77</v>
      </c>
      <c r="BC167" t="s">
        <v>2321</v>
      </c>
      <c r="BE167" t="s">
        <v>1245</v>
      </c>
      <c r="BF167" t="s">
        <v>78</v>
      </c>
      <c r="BG167" t="s">
        <v>1762</v>
      </c>
      <c r="BH167" t="str">
        <f t="shared" si="3"/>
        <v>Responsable programmes ; développeur programmes ; régulateur programmes ; manager planification et lignes</v>
      </c>
      <c r="BI167">
        <v>6.5</v>
      </c>
    </row>
    <row r="168" spans="1:61" ht="15" hidden="1" customHeight="1" x14ac:dyDescent="0.35">
      <c r="A168" t="s">
        <v>2080</v>
      </c>
      <c r="B168" t="s">
        <v>992</v>
      </c>
      <c r="C168" t="s">
        <v>371</v>
      </c>
      <c r="D168" t="s">
        <v>2322</v>
      </c>
      <c r="E168" t="s">
        <v>2323</v>
      </c>
      <c r="F168" t="s">
        <v>2324</v>
      </c>
      <c r="G168" t="s">
        <v>2325</v>
      </c>
      <c r="H168" t="s">
        <v>2326</v>
      </c>
      <c r="O168" t="s">
        <v>2240</v>
      </c>
      <c r="R168" t="s">
        <v>63</v>
      </c>
      <c r="S168" t="s">
        <v>69</v>
      </c>
      <c r="T168" t="s">
        <v>69</v>
      </c>
      <c r="U168" t="s">
        <v>69</v>
      </c>
      <c r="V168" t="s">
        <v>63</v>
      </c>
      <c r="W168" t="s">
        <v>69</v>
      </c>
      <c r="X168" t="s">
        <v>63</v>
      </c>
      <c r="Y168" t="s">
        <v>63</v>
      </c>
      <c r="Z168" t="s">
        <v>69</v>
      </c>
      <c r="AA168" t="s">
        <v>63</v>
      </c>
      <c r="AB168" t="s">
        <v>69</v>
      </c>
      <c r="AC168" t="s">
        <v>69</v>
      </c>
      <c r="AD168" t="s">
        <v>69</v>
      </c>
      <c r="AE168" t="s">
        <v>63</v>
      </c>
      <c r="AF168" t="s">
        <v>63</v>
      </c>
      <c r="AG168" t="s">
        <v>79</v>
      </c>
      <c r="AH168" t="s">
        <v>79</v>
      </c>
      <c r="AI168" t="s">
        <v>79</v>
      </c>
      <c r="AJ168" t="s">
        <v>74</v>
      </c>
      <c r="AK168" t="s">
        <v>68</v>
      </c>
      <c r="AL168" t="s">
        <v>79</v>
      </c>
      <c r="AM168" t="s">
        <v>82</v>
      </c>
      <c r="AN168" t="s">
        <v>82</v>
      </c>
      <c r="AO168" t="s">
        <v>82</v>
      </c>
      <c r="AP168" t="s">
        <v>79</v>
      </c>
      <c r="AQ168" t="s">
        <v>79</v>
      </c>
      <c r="AR168" t="s">
        <v>79</v>
      </c>
      <c r="AS168" t="s">
        <v>79</v>
      </c>
      <c r="AT168" t="s">
        <v>79</v>
      </c>
      <c r="AU168" t="s">
        <v>68</v>
      </c>
      <c r="AV168" t="s">
        <v>79</v>
      </c>
      <c r="AW168" t="s">
        <v>79</v>
      </c>
      <c r="AX168" t="s">
        <v>75</v>
      </c>
      <c r="AY168" t="s">
        <v>2327</v>
      </c>
      <c r="AZ168" t="s">
        <v>76</v>
      </c>
      <c r="BA168" t="s">
        <v>81</v>
      </c>
      <c r="BB168" t="s">
        <v>72</v>
      </c>
      <c r="BC168" t="s">
        <v>2327</v>
      </c>
      <c r="BD168" t="s">
        <v>2316</v>
      </c>
      <c r="BE168" t="s">
        <v>1245</v>
      </c>
      <c r="BF168" t="s">
        <v>78</v>
      </c>
      <c r="BG168" t="s">
        <v>2303</v>
      </c>
      <c r="BH168" t="str">
        <f t="shared" si="3"/>
        <v>Responsable d’équipe ; Manager ; responsable de terminal ; chef d’escale de permanence</v>
      </c>
      <c r="BI168">
        <v>5.5</v>
      </c>
    </row>
    <row r="169" spans="1:61" ht="15" hidden="1" customHeight="1" x14ac:dyDescent="0.35">
      <c r="A169" t="s">
        <v>2080</v>
      </c>
      <c r="B169" t="s">
        <v>993</v>
      </c>
      <c r="C169" t="s">
        <v>222</v>
      </c>
      <c r="D169" t="s">
        <v>2328</v>
      </c>
      <c r="E169" t="s">
        <v>2329</v>
      </c>
      <c r="F169" t="s">
        <v>2330</v>
      </c>
      <c r="O169" t="s">
        <v>2331</v>
      </c>
      <c r="P169" t="s">
        <v>2183</v>
      </c>
      <c r="Q169" t="s">
        <v>1470</v>
      </c>
      <c r="R169" t="s">
        <v>69</v>
      </c>
      <c r="S169" t="s">
        <v>69</v>
      </c>
      <c r="T169" t="s">
        <v>69</v>
      </c>
      <c r="U169" t="s">
        <v>69</v>
      </c>
      <c r="V169" t="s">
        <v>69</v>
      </c>
      <c r="W169" t="s">
        <v>69</v>
      </c>
      <c r="X169" t="s">
        <v>69</v>
      </c>
      <c r="Y169" t="s">
        <v>69</v>
      </c>
      <c r="Z169" t="s">
        <v>69</v>
      </c>
      <c r="AA169" t="s">
        <v>69</v>
      </c>
      <c r="AB169" t="s">
        <v>69</v>
      </c>
      <c r="AC169" t="s">
        <v>69</v>
      </c>
      <c r="AD169" t="s">
        <v>63</v>
      </c>
      <c r="AE169" t="s">
        <v>69</v>
      </c>
      <c r="AF169" t="s">
        <v>69</v>
      </c>
      <c r="AG169" t="s">
        <v>82</v>
      </c>
      <c r="AH169" t="s">
        <v>82</v>
      </c>
      <c r="AI169" t="s">
        <v>82</v>
      </c>
      <c r="AJ169" t="s">
        <v>82</v>
      </c>
      <c r="AK169" t="s">
        <v>82</v>
      </c>
      <c r="AL169" t="s">
        <v>82</v>
      </c>
      <c r="AM169" t="s">
        <v>68</v>
      </c>
      <c r="AN169" t="s">
        <v>82</v>
      </c>
      <c r="AO169" t="s">
        <v>82</v>
      </c>
      <c r="AP169" t="s">
        <v>82</v>
      </c>
      <c r="AQ169" t="s">
        <v>82</v>
      </c>
      <c r="AR169" t="s">
        <v>82</v>
      </c>
      <c r="AS169" t="s">
        <v>84</v>
      </c>
      <c r="AT169" t="s">
        <v>84</v>
      </c>
      <c r="AU169" t="s">
        <v>82</v>
      </c>
      <c r="AV169" t="s">
        <v>79</v>
      </c>
      <c r="AW169" t="s">
        <v>68</v>
      </c>
      <c r="AX169" t="s">
        <v>75</v>
      </c>
      <c r="AY169" t="s">
        <v>2332</v>
      </c>
      <c r="AZ169" t="s">
        <v>81</v>
      </c>
      <c r="BA169" t="s">
        <v>83</v>
      </c>
      <c r="BB169" t="s">
        <v>77</v>
      </c>
      <c r="BC169" t="s">
        <v>2332</v>
      </c>
      <c r="BE169" t="s">
        <v>1245</v>
      </c>
      <c r="BF169" t="s">
        <v>78</v>
      </c>
      <c r="BG169" t="s">
        <v>2293</v>
      </c>
      <c r="BH169" t="str">
        <f t="shared" si="3"/>
        <v>UX designer ; responsable projets parcours client</v>
      </c>
      <c r="BI169">
        <v>6.5</v>
      </c>
    </row>
    <row r="170" spans="1:61" ht="15" hidden="1" customHeight="1" x14ac:dyDescent="0.35">
      <c r="A170" t="s">
        <v>2080</v>
      </c>
      <c r="B170" t="s">
        <v>994</v>
      </c>
      <c r="C170" t="s">
        <v>372</v>
      </c>
      <c r="D170" t="s">
        <v>2333</v>
      </c>
      <c r="E170" t="s">
        <v>372</v>
      </c>
      <c r="F170" t="s">
        <v>2334</v>
      </c>
      <c r="G170" t="s">
        <v>2335</v>
      </c>
      <c r="H170" t="s">
        <v>2336</v>
      </c>
      <c r="I170" t="s">
        <v>2337</v>
      </c>
      <c r="J170" t="s">
        <v>2338</v>
      </c>
      <c r="K170" t="s">
        <v>2339</v>
      </c>
      <c r="L170" t="s">
        <v>2340</v>
      </c>
      <c r="O170" t="s">
        <v>2279</v>
      </c>
      <c r="R170" t="s">
        <v>69</v>
      </c>
      <c r="S170" t="s">
        <v>69</v>
      </c>
      <c r="T170" t="s">
        <v>69</v>
      </c>
      <c r="U170" t="s">
        <v>69</v>
      </c>
      <c r="V170" t="s">
        <v>63</v>
      </c>
      <c r="W170" t="s">
        <v>69</v>
      </c>
      <c r="X170" t="s">
        <v>63</v>
      </c>
      <c r="Y170" t="s">
        <v>63</v>
      </c>
      <c r="Z170" t="s">
        <v>69</v>
      </c>
      <c r="AA170" t="s">
        <v>63</v>
      </c>
      <c r="AB170" t="s">
        <v>69</v>
      </c>
      <c r="AC170" t="s">
        <v>63</v>
      </c>
      <c r="AD170" t="s">
        <v>69</v>
      </c>
      <c r="AE170" t="s">
        <v>63</v>
      </c>
      <c r="AF170" t="s">
        <v>63</v>
      </c>
      <c r="AG170" t="s">
        <v>82</v>
      </c>
      <c r="AH170" t="s">
        <v>82</v>
      </c>
      <c r="AI170" t="s">
        <v>79</v>
      </c>
      <c r="AJ170" t="s">
        <v>68</v>
      </c>
      <c r="AK170" t="s">
        <v>79</v>
      </c>
      <c r="AL170" t="s">
        <v>68</v>
      </c>
      <c r="AM170" t="s">
        <v>68</v>
      </c>
      <c r="AN170" t="s">
        <v>82</v>
      </c>
      <c r="AO170" t="s">
        <v>82</v>
      </c>
      <c r="AP170" t="s">
        <v>82</v>
      </c>
      <c r="AQ170" t="s">
        <v>79</v>
      </c>
      <c r="AR170" t="s">
        <v>79</v>
      </c>
      <c r="AS170" t="s">
        <v>79</v>
      </c>
      <c r="AT170" t="s">
        <v>79</v>
      </c>
      <c r="AU170" t="s">
        <v>68</v>
      </c>
      <c r="AV170" t="s">
        <v>68</v>
      </c>
      <c r="AW170" t="s">
        <v>82</v>
      </c>
      <c r="AX170" t="s">
        <v>75</v>
      </c>
      <c r="AY170" t="s">
        <v>2341</v>
      </c>
      <c r="AZ170" t="s">
        <v>71</v>
      </c>
      <c r="BA170" t="s">
        <v>71</v>
      </c>
      <c r="BB170" t="s">
        <v>72</v>
      </c>
      <c r="BC170" t="s">
        <v>2341</v>
      </c>
      <c r="BD170" t="s">
        <v>2342</v>
      </c>
      <c r="BE170" t="s">
        <v>67</v>
      </c>
      <c r="BF170" t="s">
        <v>73</v>
      </c>
      <c r="BG170" t="s">
        <v>2293</v>
      </c>
      <c r="BH170" t="str">
        <f t="shared" si="3"/>
        <v>Mécanicien/ne avion ; mécanicien/ne avion piste ; mécanicien/ne aéronautique ; électricien/ne avion ; électricien/ne aéronef ; technicien/ne avion ; contrôleur avion ; expert technique avion</v>
      </c>
      <c r="BI170">
        <v>4</v>
      </c>
    </row>
    <row r="171" spans="1:61" ht="15" hidden="1" customHeight="1" x14ac:dyDescent="0.35">
      <c r="A171" t="s">
        <v>2080</v>
      </c>
      <c r="B171" t="s">
        <v>995</v>
      </c>
      <c r="C171" t="s">
        <v>373</v>
      </c>
      <c r="D171" t="s">
        <v>2343</v>
      </c>
      <c r="E171" t="s">
        <v>2344</v>
      </c>
      <c r="F171" t="s">
        <v>2161</v>
      </c>
      <c r="G171" t="s">
        <v>2162</v>
      </c>
      <c r="O171" t="s">
        <v>2165</v>
      </c>
      <c r="R171" t="s">
        <v>69</v>
      </c>
      <c r="S171" t="s">
        <v>69</v>
      </c>
      <c r="T171" t="s">
        <v>69</v>
      </c>
      <c r="U171" t="s">
        <v>69</v>
      </c>
      <c r="V171" t="s">
        <v>63</v>
      </c>
      <c r="W171" t="s">
        <v>69</v>
      </c>
      <c r="X171" t="s">
        <v>63</v>
      </c>
      <c r="Y171" t="s">
        <v>63</v>
      </c>
      <c r="Z171" t="s">
        <v>69</v>
      </c>
      <c r="AA171" t="s">
        <v>63</v>
      </c>
      <c r="AB171" t="s">
        <v>69</v>
      </c>
      <c r="AC171" t="s">
        <v>63</v>
      </c>
      <c r="AD171" t="s">
        <v>69</v>
      </c>
      <c r="AE171" t="s">
        <v>63</v>
      </c>
      <c r="AF171" t="s">
        <v>63</v>
      </c>
      <c r="AG171" t="s">
        <v>82</v>
      </c>
      <c r="AH171" t="s">
        <v>79</v>
      </c>
      <c r="AI171" t="s">
        <v>79</v>
      </c>
      <c r="AJ171" t="s">
        <v>79</v>
      </c>
      <c r="AK171" t="s">
        <v>79</v>
      </c>
      <c r="AL171" t="s">
        <v>68</v>
      </c>
      <c r="AM171" t="s">
        <v>82</v>
      </c>
      <c r="AN171" t="s">
        <v>82</v>
      </c>
      <c r="AO171" t="s">
        <v>84</v>
      </c>
      <c r="AP171" t="s">
        <v>84</v>
      </c>
      <c r="AQ171" t="s">
        <v>79</v>
      </c>
      <c r="AR171" t="s">
        <v>79</v>
      </c>
      <c r="AS171" t="s">
        <v>79</v>
      </c>
      <c r="AT171" t="s">
        <v>79</v>
      </c>
      <c r="AU171" t="s">
        <v>68</v>
      </c>
      <c r="AV171" t="s">
        <v>79</v>
      </c>
      <c r="AW171" t="s">
        <v>68</v>
      </c>
      <c r="AX171" t="s">
        <v>75</v>
      </c>
      <c r="AY171" t="s">
        <v>2166</v>
      </c>
      <c r="BB171" t="s">
        <v>77</v>
      </c>
      <c r="BD171" t="s">
        <v>2167</v>
      </c>
      <c r="BE171" t="s">
        <v>1245</v>
      </c>
      <c r="BF171" t="s">
        <v>78</v>
      </c>
      <c r="BG171" t="s">
        <v>2293</v>
      </c>
      <c r="BH171" t="str">
        <f t="shared" si="3"/>
        <v>Pilote de Ligne ; Commandant de Bord ; Personnel Navigant Technique</v>
      </c>
    </row>
    <row r="172" spans="1:61" ht="15" hidden="1" customHeight="1" x14ac:dyDescent="0.35">
      <c r="A172" t="s">
        <v>2080</v>
      </c>
      <c r="B172" t="s">
        <v>996</v>
      </c>
      <c r="C172" t="s">
        <v>374</v>
      </c>
      <c r="D172" t="s">
        <v>2345</v>
      </c>
      <c r="E172" t="s">
        <v>2346</v>
      </c>
      <c r="F172" t="s">
        <v>2347</v>
      </c>
      <c r="G172" t="s">
        <v>2348</v>
      </c>
      <c r="O172" t="s">
        <v>2240</v>
      </c>
      <c r="R172" t="s">
        <v>63</v>
      </c>
      <c r="S172" t="s">
        <v>69</v>
      </c>
      <c r="T172" t="s">
        <v>69</v>
      </c>
      <c r="U172" t="s">
        <v>69</v>
      </c>
      <c r="V172" t="s">
        <v>69</v>
      </c>
      <c r="W172" t="s">
        <v>69</v>
      </c>
      <c r="X172" t="s">
        <v>63</v>
      </c>
      <c r="Y172" t="s">
        <v>63</v>
      </c>
      <c r="Z172" t="s">
        <v>69</v>
      </c>
      <c r="AA172" t="s">
        <v>69</v>
      </c>
      <c r="AB172" t="s">
        <v>63</v>
      </c>
      <c r="AC172" t="s">
        <v>63</v>
      </c>
      <c r="AD172" t="s">
        <v>69</v>
      </c>
      <c r="AE172" t="s">
        <v>63</v>
      </c>
      <c r="AF172" t="s">
        <v>63</v>
      </c>
      <c r="AG172" t="s">
        <v>79</v>
      </c>
      <c r="AH172" t="s">
        <v>79</v>
      </c>
      <c r="AI172" t="s">
        <v>79</v>
      </c>
      <c r="AJ172" t="s">
        <v>79</v>
      </c>
      <c r="AK172" t="s">
        <v>79</v>
      </c>
      <c r="AL172" t="s">
        <v>79</v>
      </c>
      <c r="AM172" t="s">
        <v>82</v>
      </c>
      <c r="AN172" t="s">
        <v>82</v>
      </c>
      <c r="AO172" t="s">
        <v>79</v>
      </c>
      <c r="AP172" t="s">
        <v>82</v>
      </c>
      <c r="AQ172" t="s">
        <v>79</v>
      </c>
      <c r="AR172" t="s">
        <v>79</v>
      </c>
      <c r="AS172" t="s">
        <v>82</v>
      </c>
      <c r="AT172" t="s">
        <v>79</v>
      </c>
      <c r="AU172" t="s">
        <v>79</v>
      </c>
      <c r="AV172" t="s">
        <v>79</v>
      </c>
      <c r="AW172" t="s">
        <v>79</v>
      </c>
      <c r="AX172" t="s">
        <v>75</v>
      </c>
      <c r="AY172" t="s">
        <v>2254</v>
      </c>
      <c r="BB172" t="s">
        <v>77</v>
      </c>
      <c r="BC172" t="s">
        <v>2254</v>
      </c>
      <c r="BD172" t="s">
        <v>2255</v>
      </c>
      <c r="BE172" t="s">
        <v>67</v>
      </c>
      <c r="BF172" t="s">
        <v>78</v>
      </c>
      <c r="BG172" t="s">
        <v>2293</v>
      </c>
      <c r="BH172" t="str">
        <f t="shared" si="3"/>
        <v>Opérateur d’aéronef télépiloté ; Technicien de conduite / pilotage d’aéronef télépiloté ; Conducteur d’aéronef télépiloté</v>
      </c>
    </row>
    <row r="173" spans="1:61" ht="15" hidden="1" customHeight="1" x14ac:dyDescent="0.35">
      <c r="A173" t="s">
        <v>2080</v>
      </c>
      <c r="B173" t="s">
        <v>997</v>
      </c>
      <c r="C173" t="s">
        <v>375</v>
      </c>
      <c r="D173" t="s">
        <v>2349</v>
      </c>
      <c r="E173" t="s">
        <v>2350</v>
      </c>
      <c r="F173" t="s">
        <v>2351</v>
      </c>
      <c r="G173" t="s">
        <v>2352</v>
      </c>
      <c r="H173" t="s">
        <v>2353</v>
      </c>
      <c r="I173" t="s">
        <v>2354</v>
      </c>
      <c r="O173" t="s">
        <v>1432</v>
      </c>
      <c r="P173" t="s">
        <v>1422</v>
      </c>
      <c r="Q173" t="s">
        <v>2280</v>
      </c>
      <c r="R173" t="s">
        <v>69</v>
      </c>
      <c r="S173" t="s">
        <v>69</v>
      </c>
      <c r="T173" t="s">
        <v>69</v>
      </c>
      <c r="U173" t="s">
        <v>63</v>
      </c>
      <c r="V173" t="s">
        <v>63</v>
      </c>
      <c r="W173" t="s">
        <v>69</v>
      </c>
      <c r="X173" t="s">
        <v>63</v>
      </c>
      <c r="Y173" t="s">
        <v>63</v>
      </c>
      <c r="Z173" t="s">
        <v>69</v>
      </c>
      <c r="AA173" t="s">
        <v>63</v>
      </c>
      <c r="AB173" t="s">
        <v>69</v>
      </c>
      <c r="AC173" t="s">
        <v>69</v>
      </c>
      <c r="AD173" t="s">
        <v>69</v>
      </c>
      <c r="AE173" t="s">
        <v>63</v>
      </c>
      <c r="AF173" t="s">
        <v>63</v>
      </c>
      <c r="AG173" t="s">
        <v>82</v>
      </c>
      <c r="AH173" t="s">
        <v>82</v>
      </c>
      <c r="AI173" t="s">
        <v>79</v>
      </c>
      <c r="AJ173" t="s">
        <v>68</v>
      </c>
      <c r="AK173" t="s">
        <v>79</v>
      </c>
      <c r="AL173" t="s">
        <v>68</v>
      </c>
      <c r="AM173" t="s">
        <v>68</v>
      </c>
      <c r="AN173" t="s">
        <v>82</v>
      </c>
      <c r="AO173" t="s">
        <v>82</v>
      </c>
      <c r="AP173" t="s">
        <v>82</v>
      </c>
      <c r="AQ173" t="s">
        <v>79</v>
      </c>
      <c r="AR173" t="s">
        <v>79</v>
      </c>
      <c r="AS173" t="s">
        <v>79</v>
      </c>
      <c r="AT173" t="s">
        <v>79</v>
      </c>
      <c r="AU173" t="s">
        <v>68</v>
      </c>
      <c r="AV173" t="s">
        <v>68</v>
      </c>
      <c r="AW173" t="s">
        <v>82</v>
      </c>
      <c r="AX173" t="s">
        <v>75</v>
      </c>
      <c r="AY173" t="s">
        <v>2355</v>
      </c>
      <c r="AZ173" t="s">
        <v>65</v>
      </c>
      <c r="BA173" t="s">
        <v>76</v>
      </c>
      <c r="BB173" t="s">
        <v>72</v>
      </c>
      <c r="BC173" t="s">
        <v>2355</v>
      </c>
      <c r="BD173" t="s">
        <v>2342</v>
      </c>
      <c r="BE173" t="s">
        <v>67</v>
      </c>
      <c r="BF173" t="s">
        <v>73</v>
      </c>
      <c r="BG173" t="s">
        <v>1806</v>
      </c>
      <c r="BH173" t="str">
        <f t="shared" si="3"/>
        <v>Technicien/ne de maintenance ; technicien/ne électrique ; technicien/ne expert ; agent de maintenance ; électrotechnicien</v>
      </c>
      <c r="BI173">
        <v>4</v>
      </c>
    </row>
    <row r="174" spans="1:61" ht="15" hidden="1" customHeight="1" x14ac:dyDescent="0.35">
      <c r="A174" t="s">
        <v>2080</v>
      </c>
      <c r="B174" t="s">
        <v>998</v>
      </c>
      <c r="C174" t="s">
        <v>376</v>
      </c>
      <c r="D174" t="s">
        <v>2356</v>
      </c>
      <c r="E174" t="s">
        <v>2357</v>
      </c>
      <c r="F174" t="s">
        <v>2358</v>
      </c>
      <c r="G174" t="s">
        <v>2359</v>
      </c>
      <c r="H174" t="s">
        <v>2353</v>
      </c>
      <c r="O174" t="s">
        <v>2360</v>
      </c>
      <c r="R174" t="s">
        <v>69</v>
      </c>
      <c r="S174" t="s">
        <v>69</v>
      </c>
      <c r="T174" t="s">
        <v>69</v>
      </c>
      <c r="U174" t="s">
        <v>69</v>
      </c>
      <c r="V174" t="s">
        <v>63</v>
      </c>
      <c r="W174" t="s">
        <v>69</v>
      </c>
      <c r="X174" t="s">
        <v>63</v>
      </c>
      <c r="Y174" t="s">
        <v>63</v>
      </c>
      <c r="Z174" t="s">
        <v>69</v>
      </c>
      <c r="AA174" t="s">
        <v>63</v>
      </c>
      <c r="AB174" t="s">
        <v>69</v>
      </c>
      <c r="AC174" t="s">
        <v>69</v>
      </c>
      <c r="AD174" t="s">
        <v>69</v>
      </c>
      <c r="AE174" t="s">
        <v>63</v>
      </c>
      <c r="AF174" t="s">
        <v>63</v>
      </c>
      <c r="AG174" t="s">
        <v>82</v>
      </c>
      <c r="AH174" t="s">
        <v>82</v>
      </c>
      <c r="AI174" t="s">
        <v>79</v>
      </c>
      <c r="AJ174" t="s">
        <v>68</v>
      </c>
      <c r="AK174" t="s">
        <v>79</v>
      </c>
      <c r="AL174" t="s">
        <v>68</v>
      </c>
      <c r="AM174" t="s">
        <v>68</v>
      </c>
      <c r="AN174" t="s">
        <v>82</v>
      </c>
      <c r="AO174" t="s">
        <v>82</v>
      </c>
      <c r="AP174" t="s">
        <v>82</v>
      </c>
      <c r="AQ174" t="s">
        <v>79</v>
      </c>
      <c r="AR174" t="s">
        <v>79</v>
      </c>
      <c r="AS174" t="s">
        <v>79</v>
      </c>
      <c r="AT174" t="s">
        <v>79</v>
      </c>
      <c r="AU174" t="s">
        <v>68</v>
      </c>
      <c r="AV174" t="s">
        <v>68</v>
      </c>
      <c r="AW174" t="s">
        <v>82</v>
      </c>
      <c r="AX174" t="s">
        <v>75</v>
      </c>
      <c r="AY174" t="s">
        <v>2361</v>
      </c>
      <c r="AZ174" t="s">
        <v>65</v>
      </c>
      <c r="BA174" t="s">
        <v>76</v>
      </c>
      <c r="BB174" t="s">
        <v>72</v>
      </c>
      <c r="BC174" t="s">
        <v>2362</v>
      </c>
      <c r="BD174" t="s">
        <v>2342</v>
      </c>
      <c r="BE174" t="s">
        <v>67</v>
      </c>
      <c r="BF174" t="s">
        <v>73</v>
      </c>
      <c r="BG174" t="s">
        <v>1806</v>
      </c>
      <c r="BH174" t="str">
        <f t="shared" si="3"/>
        <v>Agent de maintenance bâtiment ; technicien/ne de maintenance bâtiment tous corps d’état ; technicien/ne de maintenance ; agent de maintenance</v>
      </c>
      <c r="BI174">
        <v>4</v>
      </c>
    </row>
    <row r="175" spans="1:61" ht="15" hidden="1" customHeight="1" x14ac:dyDescent="0.35">
      <c r="A175" t="s">
        <v>2080</v>
      </c>
      <c r="B175" t="s">
        <v>999</v>
      </c>
      <c r="C175" t="s">
        <v>377</v>
      </c>
      <c r="D175" t="s">
        <v>2363</v>
      </c>
      <c r="E175" t="s">
        <v>2364</v>
      </c>
      <c r="F175" t="s">
        <v>2365</v>
      </c>
      <c r="G175" t="s">
        <v>2366</v>
      </c>
      <c r="O175" t="s">
        <v>2279</v>
      </c>
      <c r="R175" t="s">
        <v>69</v>
      </c>
      <c r="S175" t="s">
        <v>69</v>
      </c>
      <c r="T175" t="s">
        <v>69</v>
      </c>
      <c r="U175" t="s">
        <v>63</v>
      </c>
      <c r="V175" t="s">
        <v>63</v>
      </c>
      <c r="W175" t="s">
        <v>63</v>
      </c>
      <c r="X175" t="s">
        <v>63</v>
      </c>
      <c r="Y175" t="s">
        <v>63</v>
      </c>
      <c r="Z175" t="s">
        <v>69</v>
      </c>
      <c r="AA175" t="s">
        <v>63</v>
      </c>
      <c r="AB175" t="s">
        <v>69</v>
      </c>
      <c r="AC175" t="s">
        <v>63</v>
      </c>
      <c r="AD175" t="s">
        <v>69</v>
      </c>
      <c r="AE175" t="s">
        <v>63</v>
      </c>
      <c r="AF175" t="s">
        <v>63</v>
      </c>
      <c r="AG175" t="s">
        <v>82</v>
      </c>
      <c r="AH175" t="s">
        <v>82</v>
      </c>
      <c r="AI175" t="s">
        <v>79</v>
      </c>
      <c r="AJ175" t="s">
        <v>68</v>
      </c>
      <c r="AK175" t="s">
        <v>79</v>
      </c>
      <c r="AL175" t="s">
        <v>68</v>
      </c>
      <c r="AM175" t="s">
        <v>68</v>
      </c>
      <c r="AN175" t="s">
        <v>82</v>
      </c>
      <c r="AO175" t="s">
        <v>82</v>
      </c>
      <c r="AP175" t="s">
        <v>82</v>
      </c>
      <c r="AQ175" t="s">
        <v>79</v>
      </c>
      <c r="AR175" t="s">
        <v>79</v>
      </c>
      <c r="AS175" t="s">
        <v>79</v>
      </c>
      <c r="AT175" t="s">
        <v>79</v>
      </c>
      <c r="AU175" t="s">
        <v>68</v>
      </c>
      <c r="AV175" t="s">
        <v>68</v>
      </c>
      <c r="AW175" t="s">
        <v>82</v>
      </c>
      <c r="AX175" t="s">
        <v>75</v>
      </c>
      <c r="AY175" t="s">
        <v>2367</v>
      </c>
      <c r="AZ175" t="s">
        <v>71</v>
      </c>
      <c r="BA175" t="s">
        <v>71</v>
      </c>
      <c r="BB175" t="s">
        <v>72</v>
      </c>
      <c r="BC175" t="s">
        <v>2368</v>
      </c>
      <c r="BD175" t="s">
        <v>2342</v>
      </c>
      <c r="BE175" t="s">
        <v>67</v>
      </c>
      <c r="BF175" t="s">
        <v>73</v>
      </c>
      <c r="BG175" t="s">
        <v>1806</v>
      </c>
      <c r="BH175" t="str">
        <f t="shared" si="3"/>
        <v>Mécanicien/ne moteur ; Mécanicien/ne Révision Equipements Mécaniques ; Electriques</v>
      </c>
      <c r="BI175">
        <v>4</v>
      </c>
    </row>
    <row r="176" spans="1:61" ht="15" hidden="1" customHeight="1" x14ac:dyDescent="0.35">
      <c r="A176" t="s">
        <v>2080</v>
      </c>
      <c r="B176" t="s">
        <v>1000</v>
      </c>
      <c r="C176" t="s">
        <v>378</v>
      </c>
      <c r="D176" t="s">
        <v>2369</v>
      </c>
      <c r="E176" t="s">
        <v>2370</v>
      </c>
      <c r="F176" t="s">
        <v>2371</v>
      </c>
      <c r="O176" t="s">
        <v>2279</v>
      </c>
      <c r="R176" t="s">
        <v>69</v>
      </c>
      <c r="S176" t="s">
        <v>69</v>
      </c>
      <c r="T176" t="s">
        <v>69</v>
      </c>
      <c r="U176" t="s">
        <v>63</v>
      </c>
      <c r="V176" t="s">
        <v>63</v>
      </c>
      <c r="W176" t="s">
        <v>63</v>
      </c>
      <c r="X176" t="s">
        <v>63</v>
      </c>
      <c r="Y176" t="s">
        <v>63</v>
      </c>
      <c r="Z176" t="s">
        <v>69</v>
      </c>
      <c r="AA176" t="s">
        <v>63</v>
      </c>
      <c r="AB176" t="s">
        <v>69</v>
      </c>
      <c r="AC176" t="s">
        <v>63</v>
      </c>
      <c r="AD176" t="s">
        <v>69</v>
      </c>
      <c r="AE176" t="s">
        <v>63</v>
      </c>
      <c r="AF176" t="s">
        <v>63</v>
      </c>
      <c r="AG176" t="s">
        <v>82</v>
      </c>
      <c r="AH176" t="s">
        <v>82</v>
      </c>
      <c r="AI176" t="s">
        <v>79</v>
      </c>
      <c r="AJ176" t="s">
        <v>68</v>
      </c>
      <c r="AK176" t="s">
        <v>79</v>
      </c>
      <c r="AL176" t="s">
        <v>68</v>
      </c>
      <c r="AM176" t="s">
        <v>68</v>
      </c>
      <c r="AN176" t="s">
        <v>82</v>
      </c>
      <c r="AO176" t="s">
        <v>82</v>
      </c>
      <c r="AP176" t="s">
        <v>82</v>
      </c>
      <c r="AQ176" t="s">
        <v>79</v>
      </c>
      <c r="AR176" t="s">
        <v>79</v>
      </c>
      <c r="AS176" t="s">
        <v>79</v>
      </c>
      <c r="AT176" t="s">
        <v>79</v>
      </c>
      <c r="AU176" t="s">
        <v>68</v>
      </c>
      <c r="AV176" t="s">
        <v>68</v>
      </c>
      <c r="AW176" t="s">
        <v>82</v>
      </c>
      <c r="AX176" t="s">
        <v>75</v>
      </c>
      <c r="AY176" t="s">
        <v>2341</v>
      </c>
      <c r="AZ176" t="s">
        <v>71</v>
      </c>
      <c r="BA176" t="s">
        <v>71</v>
      </c>
      <c r="BB176" t="s">
        <v>72</v>
      </c>
      <c r="BC176" t="s">
        <v>2341</v>
      </c>
      <c r="BD176" t="s">
        <v>2342</v>
      </c>
      <c r="BE176" t="s">
        <v>67</v>
      </c>
      <c r="BF176" t="s">
        <v>73</v>
      </c>
      <c r="BG176" t="s">
        <v>1806</v>
      </c>
      <c r="BH176" t="str">
        <f t="shared" si="3"/>
        <v>Mécanicien/ne en structure aéronautique ; mécanicien/ne aérostructure</v>
      </c>
      <c r="BI176">
        <v>4</v>
      </c>
    </row>
    <row r="177" spans="1:61" ht="15" hidden="1" customHeight="1" x14ac:dyDescent="0.35">
      <c r="A177" t="s">
        <v>2080</v>
      </c>
      <c r="B177" t="s">
        <v>1001</v>
      </c>
      <c r="C177" t="s">
        <v>379</v>
      </c>
      <c r="D177" t="s">
        <v>2372</v>
      </c>
      <c r="E177" t="s">
        <v>2373</v>
      </c>
      <c r="F177" t="s">
        <v>2374</v>
      </c>
      <c r="G177" t="s">
        <v>2375</v>
      </c>
      <c r="H177" t="s">
        <v>2376</v>
      </c>
      <c r="I177" t="s">
        <v>2377</v>
      </c>
      <c r="J177" t="s">
        <v>2378</v>
      </c>
      <c r="K177" t="s">
        <v>2379</v>
      </c>
      <c r="L177" t="s">
        <v>2380</v>
      </c>
      <c r="O177" t="s">
        <v>2381</v>
      </c>
      <c r="P177" t="s">
        <v>1436</v>
      </c>
      <c r="R177" t="s">
        <v>69</v>
      </c>
      <c r="S177" t="s">
        <v>69</v>
      </c>
      <c r="T177" t="s">
        <v>69</v>
      </c>
      <c r="U177" t="s">
        <v>69</v>
      </c>
      <c r="V177" t="s">
        <v>63</v>
      </c>
      <c r="W177" t="s">
        <v>69</v>
      </c>
      <c r="X177" t="s">
        <v>63</v>
      </c>
      <c r="Y177" t="s">
        <v>63</v>
      </c>
      <c r="Z177" t="s">
        <v>69</v>
      </c>
      <c r="AA177" t="s">
        <v>63</v>
      </c>
      <c r="AB177" t="s">
        <v>69</v>
      </c>
      <c r="AC177" t="s">
        <v>63</v>
      </c>
      <c r="AD177" t="s">
        <v>63</v>
      </c>
      <c r="AE177" t="s">
        <v>63</v>
      </c>
      <c r="AF177" t="s">
        <v>63</v>
      </c>
      <c r="AG177" t="s">
        <v>82</v>
      </c>
      <c r="AH177" t="s">
        <v>82</v>
      </c>
      <c r="AI177" t="s">
        <v>82</v>
      </c>
      <c r="AJ177" t="s">
        <v>82</v>
      </c>
      <c r="AK177" t="s">
        <v>82</v>
      </c>
      <c r="AL177" t="s">
        <v>68</v>
      </c>
      <c r="AM177" t="s">
        <v>68</v>
      </c>
      <c r="AN177" t="s">
        <v>82</v>
      </c>
      <c r="AO177" t="s">
        <v>82</v>
      </c>
      <c r="AP177" t="s">
        <v>82</v>
      </c>
      <c r="AQ177" t="s">
        <v>82</v>
      </c>
      <c r="AR177" t="s">
        <v>82</v>
      </c>
      <c r="AS177" t="s">
        <v>82</v>
      </c>
      <c r="AT177" t="s">
        <v>79</v>
      </c>
      <c r="AU177" t="s">
        <v>79</v>
      </c>
      <c r="AV177" t="s">
        <v>82</v>
      </c>
      <c r="AW177" t="s">
        <v>68</v>
      </c>
      <c r="AX177" t="s">
        <v>75</v>
      </c>
      <c r="AY177" t="s">
        <v>2382</v>
      </c>
      <c r="AZ177" t="s">
        <v>76</v>
      </c>
      <c r="BA177" t="s">
        <v>83</v>
      </c>
      <c r="BB177" t="s">
        <v>77</v>
      </c>
      <c r="BC177" t="s">
        <v>2382</v>
      </c>
      <c r="BD177" t="s">
        <v>2342</v>
      </c>
      <c r="BE177" t="s">
        <v>1245</v>
      </c>
      <c r="BF177" t="s">
        <v>73</v>
      </c>
      <c r="BG177" t="s">
        <v>1806</v>
      </c>
      <c r="BH177" t="str">
        <f t="shared" si="3"/>
        <v>Ingénieur méthodes et maintenance ; ingénieur méthodes et process ; responsable maintenance dans un domaine d’activité ; technicien(ne) supérieur en ingénierie de maintenance ; responsable pôle technique ; référent ingénierie ; expert ingénierie ; responsable d’unité ingénierie</v>
      </c>
      <c r="BI177">
        <v>6</v>
      </c>
    </row>
    <row r="178" spans="1:61" ht="15" hidden="1" customHeight="1" x14ac:dyDescent="0.35">
      <c r="A178" t="s">
        <v>2080</v>
      </c>
      <c r="B178" t="s">
        <v>1002</v>
      </c>
      <c r="C178" t="s">
        <v>380</v>
      </c>
      <c r="D178" t="s">
        <v>2383</v>
      </c>
      <c r="E178" t="s">
        <v>2384</v>
      </c>
      <c r="F178" t="s">
        <v>2385</v>
      </c>
      <c r="G178" t="s">
        <v>2386</v>
      </c>
      <c r="H178" t="s">
        <v>2387</v>
      </c>
      <c r="I178" t="s">
        <v>2388</v>
      </c>
      <c r="J178" t="s">
        <v>2389</v>
      </c>
      <c r="K178" t="s">
        <v>2390</v>
      </c>
      <c r="L178" t="s">
        <v>2391</v>
      </c>
      <c r="O178" t="s">
        <v>2381</v>
      </c>
      <c r="P178" t="s">
        <v>1436</v>
      </c>
      <c r="R178" t="s">
        <v>69</v>
      </c>
      <c r="S178" t="s">
        <v>69</v>
      </c>
      <c r="T178" t="s">
        <v>69</v>
      </c>
      <c r="U178" t="s">
        <v>69</v>
      </c>
      <c r="V178" t="s">
        <v>63</v>
      </c>
      <c r="W178" t="s">
        <v>69</v>
      </c>
      <c r="X178" t="s">
        <v>63</v>
      </c>
      <c r="Y178" t="s">
        <v>63</v>
      </c>
      <c r="Z178" t="s">
        <v>69</v>
      </c>
      <c r="AA178" t="s">
        <v>63</v>
      </c>
      <c r="AB178" t="s">
        <v>69</v>
      </c>
      <c r="AC178" t="s">
        <v>69</v>
      </c>
      <c r="AD178" t="s">
        <v>69</v>
      </c>
      <c r="AE178" t="s">
        <v>63</v>
      </c>
      <c r="AF178" t="s">
        <v>63</v>
      </c>
      <c r="AG178" t="s">
        <v>82</v>
      </c>
      <c r="AH178" t="s">
        <v>82</v>
      </c>
      <c r="AI178" t="s">
        <v>82</v>
      </c>
      <c r="AJ178" t="s">
        <v>82</v>
      </c>
      <c r="AK178" t="s">
        <v>82</v>
      </c>
      <c r="AL178" t="s">
        <v>68</v>
      </c>
      <c r="AM178" t="s">
        <v>82</v>
      </c>
      <c r="AN178" t="s">
        <v>82</v>
      </c>
      <c r="AO178" t="s">
        <v>82</v>
      </c>
      <c r="AP178" t="s">
        <v>82</v>
      </c>
      <c r="AQ178" t="s">
        <v>82</v>
      </c>
      <c r="AR178" t="s">
        <v>82</v>
      </c>
      <c r="AS178" t="s">
        <v>82</v>
      </c>
      <c r="AT178" t="s">
        <v>79</v>
      </c>
      <c r="AU178" t="s">
        <v>79</v>
      </c>
      <c r="AV178" t="s">
        <v>82</v>
      </c>
      <c r="AW178" t="s">
        <v>68</v>
      </c>
      <c r="AX178" t="s">
        <v>75</v>
      </c>
      <c r="AY178" t="s">
        <v>2382</v>
      </c>
      <c r="AZ178" t="s">
        <v>76</v>
      </c>
      <c r="BA178" t="s">
        <v>83</v>
      </c>
      <c r="BB178" t="s">
        <v>77</v>
      </c>
      <c r="BC178" t="s">
        <v>2382</v>
      </c>
      <c r="BD178" t="s">
        <v>2342</v>
      </c>
      <c r="BE178" t="s">
        <v>1245</v>
      </c>
      <c r="BF178" t="s">
        <v>78</v>
      </c>
      <c r="BG178" t="s">
        <v>1806</v>
      </c>
      <c r="BH178" t="str">
        <f t="shared" si="3"/>
        <v>Responsable gestion technique et maintenance ; responsable maintenance générale ; responsable technique ; responsable moyens généraux ; coordinateur/trice de la maintenance ; chef d’équipe ; chef d’atelier ; adjoint responsable maintenance</v>
      </c>
      <c r="BI178">
        <v>6</v>
      </c>
    </row>
    <row r="179" spans="1:61" ht="15" hidden="1" customHeight="1" x14ac:dyDescent="0.35">
      <c r="A179" t="s">
        <v>2392</v>
      </c>
      <c r="B179" t="s">
        <v>1003</v>
      </c>
      <c r="C179" t="s">
        <v>381</v>
      </c>
      <c r="D179" t="s">
        <v>2393</v>
      </c>
      <c r="E179" t="s">
        <v>2394</v>
      </c>
      <c r="F179" t="s">
        <v>2395</v>
      </c>
      <c r="G179" t="s">
        <v>2396</v>
      </c>
      <c r="H179" t="s">
        <v>2397</v>
      </c>
      <c r="I179" t="s">
        <v>2398</v>
      </c>
      <c r="J179" t="s">
        <v>2399</v>
      </c>
      <c r="O179" t="s">
        <v>1611</v>
      </c>
      <c r="R179" t="s">
        <v>69</v>
      </c>
      <c r="S179" t="s">
        <v>69</v>
      </c>
      <c r="T179" t="s">
        <v>69</v>
      </c>
      <c r="U179" t="s">
        <v>69</v>
      </c>
      <c r="V179" t="s">
        <v>69</v>
      </c>
      <c r="W179" t="s">
        <v>69</v>
      </c>
      <c r="X179" t="s">
        <v>69</v>
      </c>
      <c r="Y179" t="s">
        <v>69</v>
      </c>
      <c r="Z179" t="s">
        <v>69</v>
      </c>
      <c r="AA179" t="s">
        <v>63</v>
      </c>
      <c r="AB179" t="s">
        <v>69</v>
      </c>
      <c r="AC179" t="s">
        <v>69</v>
      </c>
      <c r="AD179" t="s">
        <v>63</v>
      </c>
      <c r="AE179" t="s">
        <v>69</v>
      </c>
      <c r="AF179" t="s">
        <v>69</v>
      </c>
      <c r="AG179" t="s">
        <v>79</v>
      </c>
      <c r="AH179" t="s">
        <v>79</v>
      </c>
      <c r="AI179" t="s">
        <v>79</v>
      </c>
      <c r="AJ179" t="s">
        <v>68</v>
      </c>
      <c r="AK179" t="s">
        <v>79</v>
      </c>
      <c r="AL179" t="s">
        <v>79</v>
      </c>
      <c r="AM179" t="s">
        <v>79</v>
      </c>
      <c r="AN179" t="s">
        <v>79</v>
      </c>
      <c r="AO179" t="s">
        <v>79</v>
      </c>
      <c r="AP179" t="s">
        <v>79</v>
      </c>
      <c r="AQ179" t="s">
        <v>79</v>
      </c>
      <c r="AR179" t="s">
        <v>79</v>
      </c>
      <c r="AS179" t="s">
        <v>79</v>
      </c>
      <c r="AT179" t="s">
        <v>79</v>
      </c>
      <c r="AU179" t="s">
        <v>79</v>
      </c>
      <c r="AV179" t="s">
        <v>79</v>
      </c>
      <c r="AW179" t="s">
        <v>79</v>
      </c>
      <c r="AX179" t="s">
        <v>70</v>
      </c>
      <c r="AY179" t="s">
        <v>2400</v>
      </c>
      <c r="AZ179" t="s">
        <v>71</v>
      </c>
      <c r="BA179" t="s">
        <v>76</v>
      </c>
      <c r="BB179" t="s">
        <v>72</v>
      </c>
      <c r="BC179" t="s">
        <v>2401</v>
      </c>
      <c r="BD179" t="s">
        <v>2402</v>
      </c>
      <c r="BE179" t="s">
        <v>67</v>
      </c>
      <c r="BF179" t="s">
        <v>73</v>
      </c>
      <c r="BG179" t="s">
        <v>1806</v>
      </c>
      <c r="BH179" t="str">
        <f t="shared" si="3"/>
        <v>Attaché(e) commercial(e) sédentaire ; Correspondancier(ère) ; Vendeur(euse) sédentaire ; Commercial(e) sédentaire ; Commercial(e) téléphonique ; Conseiller téléphonique</v>
      </c>
      <c r="BI179">
        <v>4.5</v>
      </c>
    </row>
    <row r="180" spans="1:61" ht="15" hidden="1" customHeight="1" x14ac:dyDescent="0.35">
      <c r="A180" t="s">
        <v>2392</v>
      </c>
      <c r="B180" t="s">
        <v>1004</v>
      </c>
      <c r="C180" t="s">
        <v>382</v>
      </c>
      <c r="D180" t="s">
        <v>2403</v>
      </c>
      <c r="E180" t="s">
        <v>1752</v>
      </c>
      <c r="F180" t="s">
        <v>2404</v>
      </c>
      <c r="G180" t="s">
        <v>1756</v>
      </c>
      <c r="O180" t="s">
        <v>2405</v>
      </c>
      <c r="R180" t="s">
        <v>69</v>
      </c>
      <c r="S180" t="s">
        <v>69</v>
      </c>
      <c r="T180" t="s">
        <v>63</v>
      </c>
      <c r="U180" t="s">
        <v>63</v>
      </c>
      <c r="V180" t="s">
        <v>69</v>
      </c>
      <c r="W180" t="s">
        <v>69</v>
      </c>
      <c r="X180" t="s">
        <v>69</v>
      </c>
      <c r="Y180" t="s">
        <v>69</v>
      </c>
      <c r="Z180" t="s">
        <v>69</v>
      </c>
      <c r="AA180" t="s">
        <v>63</v>
      </c>
      <c r="AB180" t="s">
        <v>69</v>
      </c>
      <c r="AC180" t="s">
        <v>69</v>
      </c>
      <c r="AD180" t="s">
        <v>69</v>
      </c>
      <c r="AE180" t="s">
        <v>63</v>
      </c>
      <c r="AF180" t="s">
        <v>63</v>
      </c>
      <c r="AG180" t="s">
        <v>79</v>
      </c>
      <c r="AH180" t="s">
        <v>79</v>
      </c>
      <c r="AI180" t="s">
        <v>74</v>
      </c>
      <c r="AJ180" t="s">
        <v>68</v>
      </c>
      <c r="AK180" t="s">
        <v>79</v>
      </c>
      <c r="AL180" t="s">
        <v>79</v>
      </c>
      <c r="AM180" t="s">
        <v>79</v>
      </c>
      <c r="AN180" t="s">
        <v>79</v>
      </c>
      <c r="AO180" t="s">
        <v>79</v>
      </c>
      <c r="AP180" t="s">
        <v>79</v>
      </c>
      <c r="AQ180" t="s">
        <v>79</v>
      </c>
      <c r="AR180" t="s">
        <v>74</v>
      </c>
      <c r="AS180" t="s">
        <v>79</v>
      </c>
      <c r="AT180" t="s">
        <v>79</v>
      </c>
      <c r="AU180" t="s">
        <v>79</v>
      </c>
      <c r="AV180" t="s">
        <v>79</v>
      </c>
      <c r="AW180" t="s">
        <v>68</v>
      </c>
      <c r="AX180" t="s">
        <v>70</v>
      </c>
      <c r="AY180" t="s">
        <v>2400</v>
      </c>
      <c r="AZ180" t="s">
        <v>71</v>
      </c>
      <c r="BA180" t="s">
        <v>76</v>
      </c>
      <c r="BB180" t="s">
        <v>72</v>
      </c>
      <c r="BC180" t="s">
        <v>1789</v>
      </c>
      <c r="BD180" t="s">
        <v>2402</v>
      </c>
      <c r="BE180" t="s">
        <v>67</v>
      </c>
      <c r="BF180" t="s">
        <v>73</v>
      </c>
      <c r="BG180" t="s">
        <v>1806</v>
      </c>
      <c r="BH180" t="str">
        <f t="shared" si="3"/>
        <v>Vendeur(euse) comptoir ; Conseiller(ère) de vente au comptoir ; Vendeur(euse) magasin</v>
      </c>
      <c r="BI180">
        <v>4.5</v>
      </c>
    </row>
    <row r="181" spans="1:61" ht="15" hidden="1" customHeight="1" x14ac:dyDescent="0.35">
      <c r="A181" t="s">
        <v>2392</v>
      </c>
      <c r="B181" t="s">
        <v>1005</v>
      </c>
      <c r="C181" t="s">
        <v>383</v>
      </c>
      <c r="D181" t="s">
        <v>2406</v>
      </c>
      <c r="E181" t="s">
        <v>2407</v>
      </c>
      <c r="F181" t="s">
        <v>2408</v>
      </c>
      <c r="G181" t="s">
        <v>1593</v>
      </c>
      <c r="H181" t="s">
        <v>2068</v>
      </c>
      <c r="I181" t="s">
        <v>315</v>
      </c>
      <c r="O181" t="s">
        <v>1597</v>
      </c>
      <c r="R181" t="s">
        <v>63</v>
      </c>
      <c r="S181" t="s">
        <v>69</v>
      </c>
      <c r="T181" t="s">
        <v>69</v>
      </c>
      <c r="U181" t="s">
        <v>69</v>
      </c>
      <c r="V181" t="s">
        <v>69</v>
      </c>
      <c r="W181" t="s">
        <v>69</v>
      </c>
      <c r="X181" t="s">
        <v>63</v>
      </c>
      <c r="Y181" t="s">
        <v>69</v>
      </c>
      <c r="Z181" t="s">
        <v>69</v>
      </c>
      <c r="AA181" t="s">
        <v>63</v>
      </c>
      <c r="AB181" t="s">
        <v>63</v>
      </c>
      <c r="AC181" t="s">
        <v>63</v>
      </c>
      <c r="AD181" t="s">
        <v>69</v>
      </c>
      <c r="AE181" t="s">
        <v>69</v>
      </c>
      <c r="AF181" t="s">
        <v>63</v>
      </c>
      <c r="AG181" t="s">
        <v>79</v>
      </c>
      <c r="AH181" t="s">
        <v>79</v>
      </c>
      <c r="AI181" t="s">
        <v>79</v>
      </c>
      <c r="AJ181" t="s">
        <v>79</v>
      </c>
      <c r="AK181" t="s">
        <v>79</v>
      </c>
      <c r="AL181" t="s">
        <v>79</v>
      </c>
      <c r="AM181" t="s">
        <v>79</v>
      </c>
      <c r="AN181" t="s">
        <v>79</v>
      </c>
      <c r="AO181" t="s">
        <v>79</v>
      </c>
      <c r="AP181" t="s">
        <v>79</v>
      </c>
      <c r="AQ181" t="s">
        <v>79</v>
      </c>
      <c r="AR181" t="s">
        <v>79</v>
      </c>
      <c r="AS181" t="s">
        <v>82</v>
      </c>
      <c r="AT181" t="s">
        <v>79</v>
      </c>
      <c r="AU181" t="s">
        <v>79</v>
      </c>
      <c r="AV181" t="s">
        <v>82</v>
      </c>
      <c r="AW181" t="s">
        <v>68</v>
      </c>
      <c r="AX181" t="s">
        <v>70</v>
      </c>
      <c r="AY181" t="s">
        <v>2409</v>
      </c>
      <c r="AZ181" t="s">
        <v>76</v>
      </c>
      <c r="BA181" t="s">
        <v>81</v>
      </c>
      <c r="BB181" t="s">
        <v>72</v>
      </c>
      <c r="BC181" t="s">
        <v>2410</v>
      </c>
      <c r="BE181" t="s">
        <v>67</v>
      </c>
      <c r="BF181" t="s">
        <v>73</v>
      </c>
      <c r="BG181" t="s">
        <v>1806</v>
      </c>
      <c r="BH181" t="str">
        <f t="shared" si="3"/>
        <v>Vendeur(euse) itinérant(e) ; Attaché(e) commercial(e) itinérant(e) ; Chargé(e) d’affaires ; Commercial(e) itinérant(e) ; Technico-commercial(e)</v>
      </c>
      <c r="BI181">
        <v>5.5</v>
      </c>
    </row>
    <row r="182" spans="1:61" ht="15" hidden="1" customHeight="1" x14ac:dyDescent="0.35">
      <c r="A182" t="s">
        <v>2392</v>
      </c>
      <c r="B182" t="s">
        <v>1006</v>
      </c>
      <c r="C182" t="s">
        <v>384</v>
      </c>
      <c r="D182" t="s">
        <v>2411</v>
      </c>
      <c r="E182" t="s">
        <v>2412</v>
      </c>
      <c r="F182" t="s">
        <v>1639</v>
      </c>
      <c r="G182" t="s">
        <v>321</v>
      </c>
      <c r="H182" t="s">
        <v>2413</v>
      </c>
      <c r="O182" t="s">
        <v>1610</v>
      </c>
      <c r="R182" t="s">
        <v>69</v>
      </c>
      <c r="S182" t="s">
        <v>69</v>
      </c>
      <c r="T182" t="s">
        <v>69</v>
      </c>
      <c r="U182" t="s">
        <v>69</v>
      </c>
      <c r="V182" t="s">
        <v>69</v>
      </c>
      <c r="W182" t="s">
        <v>69</v>
      </c>
      <c r="X182" t="s">
        <v>69</v>
      </c>
      <c r="Y182" t="s">
        <v>69</v>
      </c>
      <c r="Z182" t="s">
        <v>69</v>
      </c>
      <c r="AA182" t="s">
        <v>63</v>
      </c>
      <c r="AB182" t="s">
        <v>69</v>
      </c>
      <c r="AC182" t="s">
        <v>63</v>
      </c>
      <c r="AD182" t="s">
        <v>63</v>
      </c>
      <c r="AE182" t="s">
        <v>69</v>
      </c>
      <c r="AF182" t="s">
        <v>63</v>
      </c>
      <c r="AG182" t="s">
        <v>82</v>
      </c>
      <c r="AH182" t="s">
        <v>82</v>
      </c>
      <c r="AI182" t="s">
        <v>82</v>
      </c>
      <c r="AJ182" t="s">
        <v>79</v>
      </c>
      <c r="AK182" t="s">
        <v>79</v>
      </c>
      <c r="AL182" t="s">
        <v>79</v>
      </c>
      <c r="AM182" t="s">
        <v>79</v>
      </c>
      <c r="AN182" t="s">
        <v>79</v>
      </c>
      <c r="AO182" t="s">
        <v>79</v>
      </c>
      <c r="AP182" t="s">
        <v>82</v>
      </c>
      <c r="AQ182" t="s">
        <v>82</v>
      </c>
      <c r="AR182" t="s">
        <v>82</v>
      </c>
      <c r="AS182" t="s">
        <v>82</v>
      </c>
      <c r="AT182" t="s">
        <v>79</v>
      </c>
      <c r="AU182" t="s">
        <v>82</v>
      </c>
      <c r="AV182" t="s">
        <v>82</v>
      </c>
      <c r="AW182" t="s">
        <v>68</v>
      </c>
      <c r="AX182" t="s">
        <v>75</v>
      </c>
      <c r="AY182" t="s">
        <v>2414</v>
      </c>
      <c r="AZ182" t="s">
        <v>76</v>
      </c>
      <c r="BA182" t="s">
        <v>83</v>
      </c>
      <c r="BB182" t="s">
        <v>77</v>
      </c>
      <c r="BC182" t="s">
        <v>1789</v>
      </c>
      <c r="BD182" t="s">
        <v>2415</v>
      </c>
      <c r="BE182" t="s">
        <v>1245</v>
      </c>
      <c r="BF182" t="s">
        <v>78</v>
      </c>
      <c r="BG182" t="s">
        <v>1806</v>
      </c>
      <c r="BH182" t="str">
        <f t="shared" si="3"/>
        <v>Chef(fe) des ventes grands comptes ; Technico-commercial(e) grands comptes ; Responsable grands comptes ; Commercial(e) comptes clés</v>
      </c>
      <c r="BI182">
        <v>6</v>
      </c>
    </row>
    <row r="183" spans="1:61" ht="15" hidden="1" customHeight="1" x14ac:dyDescent="0.35">
      <c r="A183" t="s">
        <v>2392</v>
      </c>
      <c r="B183" t="s">
        <v>1007</v>
      </c>
      <c r="C183" t="s">
        <v>385</v>
      </c>
      <c r="D183" t="s">
        <v>2416</v>
      </c>
      <c r="E183" t="s">
        <v>2417</v>
      </c>
      <c r="F183" t="s">
        <v>1758</v>
      </c>
      <c r="O183" t="s">
        <v>2418</v>
      </c>
      <c r="R183" t="s">
        <v>69</v>
      </c>
      <c r="S183" t="s">
        <v>69</v>
      </c>
      <c r="T183" t="s">
        <v>63</v>
      </c>
      <c r="U183" t="s">
        <v>63</v>
      </c>
      <c r="V183" t="s">
        <v>69</v>
      </c>
      <c r="W183" t="s">
        <v>69</v>
      </c>
      <c r="X183" t="s">
        <v>69</v>
      </c>
      <c r="Y183" t="s">
        <v>69</v>
      </c>
      <c r="Z183" t="s">
        <v>69</v>
      </c>
      <c r="AA183" t="s">
        <v>63</v>
      </c>
      <c r="AB183" t="s">
        <v>69</v>
      </c>
      <c r="AC183" t="s">
        <v>69</v>
      </c>
      <c r="AD183" t="s">
        <v>69</v>
      </c>
      <c r="AE183" t="s">
        <v>69</v>
      </c>
      <c r="AF183" t="s">
        <v>63</v>
      </c>
      <c r="AG183" t="s">
        <v>74</v>
      </c>
      <c r="AH183" t="s">
        <v>79</v>
      </c>
      <c r="AI183" t="s">
        <v>74</v>
      </c>
      <c r="AJ183" t="s">
        <v>68</v>
      </c>
      <c r="AK183" t="s">
        <v>79</v>
      </c>
      <c r="AL183" t="s">
        <v>79</v>
      </c>
      <c r="AM183" t="s">
        <v>79</v>
      </c>
      <c r="AN183" t="s">
        <v>79</v>
      </c>
      <c r="AO183" t="s">
        <v>79</v>
      </c>
      <c r="AP183" t="s">
        <v>79</v>
      </c>
      <c r="AQ183" t="s">
        <v>79</v>
      </c>
      <c r="AR183" t="s">
        <v>74</v>
      </c>
      <c r="AS183" t="s">
        <v>79</v>
      </c>
      <c r="AT183" t="s">
        <v>79</v>
      </c>
      <c r="AU183" t="s">
        <v>79</v>
      </c>
      <c r="AV183" t="s">
        <v>79</v>
      </c>
      <c r="AW183" t="s">
        <v>68</v>
      </c>
      <c r="AX183" t="s">
        <v>70</v>
      </c>
      <c r="AY183" t="s">
        <v>2400</v>
      </c>
      <c r="AZ183" t="s">
        <v>71</v>
      </c>
      <c r="BA183" t="s">
        <v>76</v>
      </c>
      <c r="BB183" t="s">
        <v>72</v>
      </c>
      <c r="BC183" t="s">
        <v>2419</v>
      </c>
      <c r="BD183" t="s">
        <v>2402</v>
      </c>
      <c r="BE183" t="s">
        <v>67</v>
      </c>
      <c r="BF183" t="s">
        <v>73</v>
      </c>
      <c r="BG183" t="s">
        <v>1806</v>
      </c>
      <c r="BH183" t="str">
        <f t="shared" si="3"/>
        <v>Vendeur(euse)-Conseil ; Conseiller(ère) de vente</v>
      </c>
      <c r="BI183">
        <v>4.5</v>
      </c>
    </row>
    <row r="184" spans="1:61" ht="15" hidden="1" customHeight="1" x14ac:dyDescent="0.35">
      <c r="A184" t="s">
        <v>2420</v>
      </c>
      <c r="B184" t="s">
        <v>1008</v>
      </c>
      <c r="C184" t="s">
        <v>386</v>
      </c>
      <c r="D184" t="s">
        <v>2421</v>
      </c>
      <c r="E184" t="s">
        <v>2422</v>
      </c>
      <c r="F184" t="s">
        <v>2423</v>
      </c>
      <c r="G184" t="s">
        <v>2424</v>
      </c>
      <c r="O184" t="s">
        <v>2425</v>
      </c>
      <c r="R184" t="s">
        <v>63</v>
      </c>
      <c r="S184" t="s">
        <v>69</v>
      </c>
      <c r="T184" t="s">
        <v>69</v>
      </c>
      <c r="U184" t="s">
        <v>63</v>
      </c>
      <c r="V184" t="s">
        <v>63</v>
      </c>
      <c r="W184" t="s">
        <v>69</v>
      </c>
      <c r="X184" t="s">
        <v>63</v>
      </c>
      <c r="Y184" t="s">
        <v>63</v>
      </c>
      <c r="Z184" t="s">
        <v>69</v>
      </c>
      <c r="AA184" t="s">
        <v>63</v>
      </c>
      <c r="AB184" t="s">
        <v>69</v>
      </c>
      <c r="AC184" t="s">
        <v>63</v>
      </c>
      <c r="AD184" t="s">
        <v>69</v>
      </c>
      <c r="AE184" t="s">
        <v>63</v>
      </c>
      <c r="AF184" t="s">
        <v>63</v>
      </c>
      <c r="AG184" t="s">
        <v>74</v>
      </c>
      <c r="AH184" t="s">
        <v>74</v>
      </c>
      <c r="AI184" t="s">
        <v>74</v>
      </c>
      <c r="AJ184" t="s">
        <v>74</v>
      </c>
      <c r="AK184" t="s">
        <v>74</v>
      </c>
      <c r="AL184" t="s">
        <v>79</v>
      </c>
      <c r="AM184" t="s">
        <v>74</v>
      </c>
      <c r="AN184" t="s">
        <v>74</v>
      </c>
      <c r="AO184" t="s">
        <v>74</v>
      </c>
      <c r="AP184" t="s">
        <v>74</v>
      </c>
      <c r="AQ184" t="s">
        <v>74</v>
      </c>
      <c r="AR184" t="s">
        <v>74</v>
      </c>
      <c r="AS184" t="s">
        <v>74</v>
      </c>
      <c r="AT184" t="s">
        <v>74</v>
      </c>
      <c r="AU184" t="s">
        <v>74</v>
      </c>
      <c r="AV184" t="s">
        <v>74</v>
      </c>
      <c r="AW184" t="s">
        <v>79</v>
      </c>
      <c r="AX184" t="s">
        <v>75</v>
      </c>
      <c r="AY184" t="s">
        <v>2426</v>
      </c>
      <c r="AZ184" t="s">
        <v>65</v>
      </c>
      <c r="BA184" t="s">
        <v>71</v>
      </c>
      <c r="BB184" t="s">
        <v>72</v>
      </c>
      <c r="BC184" t="s">
        <v>2426</v>
      </c>
      <c r="BD184" t="s">
        <v>2427</v>
      </c>
      <c r="BE184" t="s">
        <v>67</v>
      </c>
      <c r="BF184" t="s">
        <v>67</v>
      </c>
      <c r="BG184" t="s">
        <v>2428</v>
      </c>
      <c r="BH184" t="str">
        <f t="shared" si="3"/>
        <v>Matelot.e ; Matelot.e-pont ; Marin-pêcheur.se</v>
      </c>
      <c r="BI184">
        <v>3.5</v>
      </c>
    </row>
    <row r="185" spans="1:61" ht="15" hidden="1" customHeight="1" x14ac:dyDescent="0.35">
      <c r="A185" t="s">
        <v>2420</v>
      </c>
      <c r="B185" t="s">
        <v>1009</v>
      </c>
      <c r="C185" t="s">
        <v>387</v>
      </c>
      <c r="D185" t="s">
        <v>2429</v>
      </c>
      <c r="E185" t="s">
        <v>1521</v>
      </c>
      <c r="F185" t="s">
        <v>2430</v>
      </c>
      <c r="O185" t="s">
        <v>2431</v>
      </c>
      <c r="P185" t="s">
        <v>2432</v>
      </c>
      <c r="Q185" t="s">
        <v>2433</v>
      </c>
      <c r="R185" t="s">
        <v>63</v>
      </c>
      <c r="S185" t="s">
        <v>69</v>
      </c>
      <c r="T185" t="s">
        <v>63</v>
      </c>
      <c r="U185" t="s">
        <v>69</v>
      </c>
      <c r="V185" t="s">
        <v>69</v>
      </c>
      <c r="W185" t="s">
        <v>69</v>
      </c>
      <c r="X185" t="s">
        <v>63</v>
      </c>
      <c r="Y185" t="s">
        <v>63</v>
      </c>
      <c r="Z185" t="s">
        <v>69</v>
      </c>
      <c r="AA185" t="s">
        <v>69</v>
      </c>
      <c r="AB185" t="s">
        <v>63</v>
      </c>
      <c r="AC185" t="s">
        <v>63</v>
      </c>
      <c r="AD185" t="s">
        <v>63</v>
      </c>
      <c r="AE185" t="s">
        <v>69</v>
      </c>
      <c r="AF185" t="s">
        <v>69</v>
      </c>
      <c r="AG185" t="s">
        <v>82</v>
      </c>
      <c r="AH185" t="s">
        <v>82</v>
      </c>
      <c r="AI185" t="s">
        <v>82</v>
      </c>
      <c r="AJ185" t="s">
        <v>82</v>
      </c>
      <c r="AK185" t="s">
        <v>82</v>
      </c>
      <c r="AL185" t="s">
        <v>82</v>
      </c>
      <c r="AM185" t="s">
        <v>82</v>
      </c>
      <c r="AN185" t="s">
        <v>82</v>
      </c>
      <c r="AO185" t="s">
        <v>82</v>
      </c>
      <c r="AP185" t="s">
        <v>82</v>
      </c>
      <c r="AQ185" t="s">
        <v>82</v>
      </c>
      <c r="AR185" t="s">
        <v>82</v>
      </c>
      <c r="AS185" t="s">
        <v>82</v>
      </c>
      <c r="AT185" t="s">
        <v>82</v>
      </c>
      <c r="AU185" t="s">
        <v>82</v>
      </c>
      <c r="AV185" t="s">
        <v>68</v>
      </c>
      <c r="AW185" t="s">
        <v>68</v>
      </c>
      <c r="AX185" t="s">
        <v>75</v>
      </c>
      <c r="AY185" t="s">
        <v>2434</v>
      </c>
      <c r="AZ185" t="s">
        <v>71</v>
      </c>
      <c r="BA185" t="s">
        <v>76</v>
      </c>
      <c r="BB185" t="s">
        <v>77</v>
      </c>
      <c r="BC185" t="s">
        <v>2434</v>
      </c>
      <c r="BD185" t="s">
        <v>2435</v>
      </c>
      <c r="BE185" t="s">
        <v>1245</v>
      </c>
      <c r="BF185" t="s">
        <v>78</v>
      </c>
      <c r="BG185" t="s">
        <v>2436</v>
      </c>
      <c r="BH185" t="str">
        <f t="shared" si="3"/>
        <v>Responsable d’exploitation ; Responsable vignoble</v>
      </c>
      <c r="BI185">
        <v>4.5</v>
      </c>
    </row>
    <row r="186" spans="1:61" ht="15" hidden="1" customHeight="1" x14ac:dyDescent="0.35">
      <c r="A186" t="s">
        <v>2420</v>
      </c>
      <c r="B186" t="s">
        <v>1010</v>
      </c>
      <c r="C186" t="s">
        <v>388</v>
      </c>
      <c r="D186" t="s">
        <v>2437</v>
      </c>
      <c r="E186" t="s">
        <v>1694</v>
      </c>
      <c r="F186" t="s">
        <v>2438</v>
      </c>
      <c r="O186" t="s">
        <v>2439</v>
      </c>
      <c r="R186" t="s">
        <v>63</v>
      </c>
      <c r="S186" t="s">
        <v>63</v>
      </c>
      <c r="T186" t="s">
        <v>63</v>
      </c>
      <c r="U186" t="s">
        <v>63</v>
      </c>
      <c r="V186" t="s">
        <v>63</v>
      </c>
      <c r="W186" t="s">
        <v>63</v>
      </c>
      <c r="X186" t="s">
        <v>63</v>
      </c>
      <c r="Y186" t="s">
        <v>63</v>
      </c>
      <c r="Z186" t="s">
        <v>69</v>
      </c>
      <c r="AA186" t="s">
        <v>63</v>
      </c>
      <c r="AB186" t="s">
        <v>69</v>
      </c>
      <c r="AC186" t="s">
        <v>69</v>
      </c>
      <c r="AD186" t="s">
        <v>69</v>
      </c>
      <c r="AE186" t="s">
        <v>63</v>
      </c>
      <c r="AF186" t="s">
        <v>63</v>
      </c>
      <c r="AG186" t="s">
        <v>82</v>
      </c>
      <c r="AH186" t="s">
        <v>82</v>
      </c>
      <c r="AI186" t="s">
        <v>82</v>
      </c>
      <c r="AJ186" t="s">
        <v>79</v>
      </c>
      <c r="AK186" t="s">
        <v>79</v>
      </c>
      <c r="AL186" t="s">
        <v>82</v>
      </c>
      <c r="AM186" t="s">
        <v>82</v>
      </c>
      <c r="AN186" t="s">
        <v>82</v>
      </c>
      <c r="AO186" t="s">
        <v>82</v>
      </c>
      <c r="AP186" t="s">
        <v>82</v>
      </c>
      <c r="AQ186" t="s">
        <v>79</v>
      </c>
      <c r="AR186" t="s">
        <v>79</v>
      </c>
      <c r="AS186" t="s">
        <v>79</v>
      </c>
      <c r="AT186" t="s">
        <v>79</v>
      </c>
      <c r="AU186" t="s">
        <v>79</v>
      </c>
      <c r="AV186" t="s">
        <v>79</v>
      </c>
      <c r="AW186" t="s">
        <v>82</v>
      </c>
      <c r="AX186" t="s">
        <v>75</v>
      </c>
      <c r="AY186" t="s">
        <v>2440</v>
      </c>
      <c r="AZ186" t="s">
        <v>76</v>
      </c>
      <c r="BA186" t="s">
        <v>81</v>
      </c>
      <c r="BB186" t="s">
        <v>72</v>
      </c>
      <c r="BC186" t="s">
        <v>2440</v>
      </c>
      <c r="BD186" t="s">
        <v>2441</v>
      </c>
      <c r="BE186" t="s">
        <v>1245</v>
      </c>
      <c r="BF186" t="s">
        <v>78</v>
      </c>
      <c r="BG186" t="s">
        <v>2436</v>
      </c>
      <c r="BH186" t="str">
        <f t="shared" si="3"/>
        <v>Responsable d’unité de méthanisation ; Responsable d’exploitation de méthanisation</v>
      </c>
      <c r="BI186">
        <v>5.5</v>
      </c>
    </row>
    <row r="187" spans="1:61" ht="15" hidden="1" customHeight="1" x14ac:dyDescent="0.35">
      <c r="A187" t="s">
        <v>2420</v>
      </c>
      <c r="B187" t="s">
        <v>1011</v>
      </c>
      <c r="C187" t="s">
        <v>389</v>
      </c>
      <c r="D187" t="s">
        <v>2442</v>
      </c>
      <c r="E187" t="s">
        <v>2443</v>
      </c>
      <c r="F187" t="s">
        <v>2444</v>
      </c>
      <c r="O187" t="s">
        <v>2445</v>
      </c>
      <c r="P187" t="s">
        <v>2432</v>
      </c>
      <c r="Q187" t="s">
        <v>2433</v>
      </c>
      <c r="R187" t="s">
        <v>63</v>
      </c>
      <c r="S187" t="s">
        <v>69</v>
      </c>
      <c r="T187" t="s">
        <v>63</v>
      </c>
      <c r="U187" t="s">
        <v>63</v>
      </c>
      <c r="V187" t="s">
        <v>69</v>
      </c>
      <c r="W187" t="s">
        <v>69</v>
      </c>
      <c r="X187" t="s">
        <v>63</v>
      </c>
      <c r="Y187" t="s">
        <v>63</v>
      </c>
      <c r="Z187" t="s">
        <v>69</v>
      </c>
      <c r="AA187" t="s">
        <v>63</v>
      </c>
      <c r="AB187" t="s">
        <v>69</v>
      </c>
      <c r="AC187" t="s">
        <v>63</v>
      </c>
      <c r="AD187" t="s">
        <v>63</v>
      </c>
      <c r="AE187" t="s">
        <v>63</v>
      </c>
      <c r="AF187" t="s">
        <v>63</v>
      </c>
      <c r="AG187" t="s">
        <v>82</v>
      </c>
      <c r="AH187" t="s">
        <v>82</v>
      </c>
      <c r="AI187" t="s">
        <v>82</v>
      </c>
      <c r="AJ187" t="s">
        <v>82</v>
      </c>
      <c r="AK187" t="s">
        <v>79</v>
      </c>
      <c r="AL187" t="s">
        <v>82</v>
      </c>
      <c r="AM187" t="s">
        <v>82</v>
      </c>
      <c r="AN187" t="s">
        <v>82</v>
      </c>
      <c r="AO187" t="s">
        <v>82</v>
      </c>
      <c r="AP187" t="s">
        <v>82</v>
      </c>
      <c r="AQ187" t="s">
        <v>79</v>
      </c>
      <c r="AR187" t="s">
        <v>79</v>
      </c>
      <c r="AS187" t="s">
        <v>79</v>
      </c>
      <c r="AT187" t="s">
        <v>82</v>
      </c>
      <c r="AU187" t="s">
        <v>82</v>
      </c>
      <c r="AV187" t="s">
        <v>82</v>
      </c>
      <c r="AW187" t="s">
        <v>82</v>
      </c>
      <c r="AX187" t="s">
        <v>75</v>
      </c>
      <c r="AY187" t="s">
        <v>2446</v>
      </c>
      <c r="AZ187" t="s">
        <v>71</v>
      </c>
      <c r="BA187" t="s">
        <v>76</v>
      </c>
      <c r="BB187" t="s">
        <v>80</v>
      </c>
      <c r="BD187" t="s">
        <v>2447</v>
      </c>
      <c r="BE187" t="s">
        <v>1245</v>
      </c>
      <c r="BF187" t="s">
        <v>78</v>
      </c>
      <c r="BG187" t="s">
        <v>2436</v>
      </c>
      <c r="BH187" t="str">
        <f t="shared" si="3"/>
        <v>Adjoint.e au chef d’exploitation ; Régisseur.se</v>
      </c>
      <c r="BI187">
        <v>4.5</v>
      </c>
    </row>
    <row r="188" spans="1:61" ht="15" hidden="1" customHeight="1" x14ac:dyDescent="0.35">
      <c r="A188" t="s">
        <v>2420</v>
      </c>
      <c r="B188" t="s">
        <v>1012</v>
      </c>
      <c r="C188" t="s">
        <v>390</v>
      </c>
      <c r="D188" t="s">
        <v>2448</v>
      </c>
      <c r="E188" t="s">
        <v>2449</v>
      </c>
      <c r="F188" t="s">
        <v>2450</v>
      </c>
      <c r="G188" t="s">
        <v>2451</v>
      </c>
      <c r="H188" t="s">
        <v>2452</v>
      </c>
      <c r="I188" t="s">
        <v>2453</v>
      </c>
      <c r="O188" t="s">
        <v>2445</v>
      </c>
      <c r="P188" t="s">
        <v>2432</v>
      </c>
      <c r="Q188" t="s">
        <v>2433</v>
      </c>
      <c r="R188" t="s">
        <v>63</v>
      </c>
      <c r="S188" t="s">
        <v>69</v>
      </c>
      <c r="T188" t="s">
        <v>63</v>
      </c>
      <c r="U188" t="s">
        <v>63</v>
      </c>
      <c r="V188" t="s">
        <v>69</v>
      </c>
      <c r="W188" t="s">
        <v>69</v>
      </c>
      <c r="X188" t="s">
        <v>63</v>
      </c>
      <c r="Y188" t="s">
        <v>63</v>
      </c>
      <c r="Z188" t="s">
        <v>69</v>
      </c>
      <c r="AA188" t="s">
        <v>63</v>
      </c>
      <c r="AB188" t="s">
        <v>69</v>
      </c>
      <c r="AC188" t="s">
        <v>63</v>
      </c>
      <c r="AD188" t="s">
        <v>63</v>
      </c>
      <c r="AE188" t="s">
        <v>63</v>
      </c>
      <c r="AF188" t="s">
        <v>63</v>
      </c>
      <c r="AG188" t="s">
        <v>79</v>
      </c>
      <c r="AH188" t="s">
        <v>79</v>
      </c>
      <c r="AI188" t="s">
        <v>79</v>
      </c>
      <c r="AJ188" t="s">
        <v>79</v>
      </c>
      <c r="AK188" t="s">
        <v>79</v>
      </c>
      <c r="AL188" t="s">
        <v>79</v>
      </c>
      <c r="AM188" t="s">
        <v>79</v>
      </c>
      <c r="AN188" t="s">
        <v>79</v>
      </c>
      <c r="AO188" t="s">
        <v>79</v>
      </c>
      <c r="AP188" t="s">
        <v>79</v>
      </c>
      <c r="AQ188" t="s">
        <v>79</v>
      </c>
      <c r="AR188" t="s">
        <v>79</v>
      </c>
      <c r="AS188" t="s">
        <v>79</v>
      </c>
      <c r="AT188" t="s">
        <v>79</v>
      </c>
      <c r="AU188" t="s">
        <v>79</v>
      </c>
      <c r="AV188" t="s">
        <v>79</v>
      </c>
      <c r="AW188" t="s">
        <v>82</v>
      </c>
      <c r="AX188" t="s">
        <v>75</v>
      </c>
      <c r="AY188" t="s">
        <v>2446</v>
      </c>
      <c r="AZ188" t="s">
        <v>71</v>
      </c>
      <c r="BA188" t="s">
        <v>81</v>
      </c>
      <c r="BB188" t="s">
        <v>77</v>
      </c>
      <c r="BD188" t="s">
        <v>2447</v>
      </c>
      <c r="BE188" t="s">
        <v>1245</v>
      </c>
      <c r="BF188" t="s">
        <v>78</v>
      </c>
      <c r="BG188" t="s">
        <v>2436</v>
      </c>
      <c r="BH188" t="str">
        <f t="shared" si="3"/>
        <v>Chef.fe de culture horticole ; Chef.fe de culture arboricole ; Chef.fe de culture de cultures légumières ; Chef.fe de culture viticole ; Chef.fe de culture pépinière</v>
      </c>
      <c r="BI188">
        <v>5</v>
      </c>
    </row>
    <row r="189" spans="1:61" ht="15" hidden="1" customHeight="1" x14ac:dyDescent="0.35">
      <c r="A189" t="s">
        <v>2420</v>
      </c>
      <c r="B189" t="s">
        <v>1013</v>
      </c>
      <c r="C189" t="s">
        <v>391</v>
      </c>
      <c r="D189" t="s">
        <v>2454</v>
      </c>
      <c r="E189" t="s">
        <v>2455</v>
      </c>
      <c r="F189" t="s">
        <v>2456</v>
      </c>
      <c r="O189" t="s">
        <v>1654</v>
      </c>
      <c r="R189" t="s">
        <v>63</v>
      </c>
      <c r="S189" t="s">
        <v>69</v>
      </c>
      <c r="T189" t="s">
        <v>63</v>
      </c>
      <c r="U189" t="s">
        <v>63</v>
      </c>
      <c r="V189" t="s">
        <v>69</v>
      </c>
      <c r="W189" t="s">
        <v>69</v>
      </c>
      <c r="X189" t="s">
        <v>69</v>
      </c>
      <c r="Y189" t="s">
        <v>63</v>
      </c>
      <c r="Z189" t="s">
        <v>69</v>
      </c>
      <c r="AA189" t="s">
        <v>69</v>
      </c>
      <c r="AB189" t="s">
        <v>63</v>
      </c>
      <c r="AC189" t="s">
        <v>63</v>
      </c>
      <c r="AD189" t="s">
        <v>69</v>
      </c>
      <c r="AE189" t="s">
        <v>69</v>
      </c>
      <c r="AF189" t="s">
        <v>63</v>
      </c>
      <c r="AG189" t="s">
        <v>79</v>
      </c>
      <c r="AH189" t="s">
        <v>79</v>
      </c>
      <c r="AI189" t="s">
        <v>82</v>
      </c>
      <c r="AJ189" t="s">
        <v>79</v>
      </c>
      <c r="AK189" t="s">
        <v>79</v>
      </c>
      <c r="AL189" t="s">
        <v>79</v>
      </c>
      <c r="AM189" t="s">
        <v>79</v>
      </c>
      <c r="AN189" t="s">
        <v>79</v>
      </c>
      <c r="AO189" t="s">
        <v>79</v>
      </c>
      <c r="AP189" t="s">
        <v>79</v>
      </c>
      <c r="AQ189" t="s">
        <v>79</v>
      </c>
      <c r="AR189" t="s">
        <v>79</v>
      </c>
      <c r="AS189" t="s">
        <v>79</v>
      </c>
      <c r="AT189" t="s">
        <v>79</v>
      </c>
      <c r="AU189" t="s">
        <v>79</v>
      </c>
      <c r="AV189" t="s">
        <v>79</v>
      </c>
      <c r="AW189" t="s">
        <v>82</v>
      </c>
      <c r="AX189" t="s">
        <v>75</v>
      </c>
      <c r="AY189" t="s">
        <v>2446</v>
      </c>
      <c r="AZ189" t="s">
        <v>76</v>
      </c>
      <c r="BA189" t="s">
        <v>81</v>
      </c>
      <c r="BB189" t="s">
        <v>72</v>
      </c>
      <c r="BC189" t="s">
        <v>2446</v>
      </c>
      <c r="BD189" t="s">
        <v>2457</v>
      </c>
      <c r="BE189" t="s">
        <v>1245</v>
      </c>
      <c r="BF189" t="s">
        <v>78</v>
      </c>
      <c r="BG189" t="s">
        <v>2436</v>
      </c>
      <c r="BH189" t="str">
        <f t="shared" si="3"/>
        <v>Technicien.ne agricole spécialisé.e en semences ; Technicien.ne de semences</v>
      </c>
      <c r="BI189">
        <v>5.5</v>
      </c>
    </row>
    <row r="190" spans="1:61" ht="15" hidden="1" customHeight="1" x14ac:dyDescent="0.35">
      <c r="A190" t="s">
        <v>2420</v>
      </c>
      <c r="B190" t="s">
        <v>1014</v>
      </c>
      <c r="C190" t="s">
        <v>392</v>
      </c>
      <c r="D190" t="s">
        <v>2458</v>
      </c>
      <c r="E190" t="s">
        <v>2459</v>
      </c>
      <c r="F190" t="s">
        <v>2460</v>
      </c>
      <c r="O190" t="s">
        <v>2433</v>
      </c>
      <c r="P190" t="s">
        <v>2461</v>
      </c>
      <c r="R190" t="s">
        <v>63</v>
      </c>
      <c r="S190" t="s">
        <v>69</v>
      </c>
      <c r="T190" t="s">
        <v>63</v>
      </c>
      <c r="U190" t="s">
        <v>63</v>
      </c>
      <c r="V190" t="s">
        <v>69</v>
      </c>
      <c r="W190" t="s">
        <v>63</v>
      </c>
      <c r="X190" t="s">
        <v>63</v>
      </c>
      <c r="Y190" t="s">
        <v>63</v>
      </c>
      <c r="Z190" t="s">
        <v>69</v>
      </c>
      <c r="AA190" t="s">
        <v>63</v>
      </c>
      <c r="AB190" t="s">
        <v>69</v>
      </c>
      <c r="AC190" t="s">
        <v>69</v>
      </c>
      <c r="AD190" t="s">
        <v>69</v>
      </c>
      <c r="AE190" t="s">
        <v>63</v>
      </c>
      <c r="AF190" t="s">
        <v>63</v>
      </c>
      <c r="AG190" t="s">
        <v>74</v>
      </c>
      <c r="AH190" t="s">
        <v>74</v>
      </c>
      <c r="AI190" t="s">
        <v>74</v>
      </c>
      <c r="AJ190" t="s">
        <v>74</v>
      </c>
      <c r="AK190" t="s">
        <v>74</v>
      </c>
      <c r="AL190" t="s">
        <v>74</v>
      </c>
      <c r="AM190" t="s">
        <v>74</v>
      </c>
      <c r="AN190" t="s">
        <v>74</v>
      </c>
      <c r="AO190" t="s">
        <v>74</v>
      </c>
      <c r="AP190" t="s">
        <v>74</v>
      </c>
      <c r="AQ190" t="s">
        <v>74</v>
      </c>
      <c r="AR190" t="s">
        <v>74</v>
      </c>
      <c r="AS190" t="s">
        <v>74</v>
      </c>
      <c r="AT190" t="s">
        <v>74</v>
      </c>
      <c r="AU190" t="s">
        <v>74</v>
      </c>
      <c r="AV190" t="s">
        <v>74</v>
      </c>
      <c r="AW190" t="s">
        <v>79</v>
      </c>
      <c r="AX190" t="s">
        <v>64</v>
      </c>
      <c r="AY190" t="s">
        <v>2446</v>
      </c>
      <c r="AZ190" t="s">
        <v>65</v>
      </c>
      <c r="BA190" t="s">
        <v>71</v>
      </c>
      <c r="BB190" t="s">
        <v>77</v>
      </c>
      <c r="BC190" t="s">
        <v>2446</v>
      </c>
      <c r="BD190" t="s">
        <v>2462</v>
      </c>
      <c r="BE190" t="s">
        <v>67</v>
      </c>
      <c r="BF190" t="s">
        <v>67</v>
      </c>
      <c r="BG190" t="s">
        <v>2436</v>
      </c>
      <c r="BH190" t="str">
        <f t="shared" si="3"/>
        <v>Agent.e de culture arboricole ; Agent.e d’arboriculture fruitière</v>
      </c>
      <c r="BI190">
        <v>3.5</v>
      </c>
    </row>
    <row r="191" spans="1:61" ht="15" hidden="1" customHeight="1" x14ac:dyDescent="0.35">
      <c r="A191" t="s">
        <v>277</v>
      </c>
      <c r="B191" t="s">
        <v>1015</v>
      </c>
      <c r="C191" t="s">
        <v>358</v>
      </c>
      <c r="D191" t="s">
        <v>2463</v>
      </c>
      <c r="E191" t="s">
        <v>2464</v>
      </c>
      <c r="F191" t="s">
        <v>2465</v>
      </c>
      <c r="G191" t="s">
        <v>2466</v>
      </c>
      <c r="O191" t="s">
        <v>1213</v>
      </c>
      <c r="R191" t="s">
        <v>69</v>
      </c>
      <c r="S191" t="s">
        <v>63</v>
      </c>
      <c r="T191" t="s">
        <v>69</v>
      </c>
      <c r="U191" t="s">
        <v>63</v>
      </c>
      <c r="V191" t="s">
        <v>69</v>
      </c>
      <c r="W191" t="s">
        <v>69</v>
      </c>
      <c r="X191" t="s">
        <v>63</v>
      </c>
      <c r="Y191" t="s">
        <v>63</v>
      </c>
      <c r="Z191" t="s">
        <v>69</v>
      </c>
      <c r="AA191" t="s">
        <v>63</v>
      </c>
      <c r="AB191" t="s">
        <v>69</v>
      </c>
      <c r="AC191" t="s">
        <v>69</v>
      </c>
      <c r="AD191" t="s">
        <v>69</v>
      </c>
      <c r="AE191" t="s">
        <v>69</v>
      </c>
      <c r="AF191" t="s">
        <v>69</v>
      </c>
      <c r="AG191" t="s">
        <v>79</v>
      </c>
      <c r="AH191" t="s">
        <v>79</v>
      </c>
      <c r="AI191" t="s">
        <v>82</v>
      </c>
      <c r="AJ191" t="s">
        <v>79</v>
      </c>
      <c r="AK191" t="s">
        <v>82</v>
      </c>
      <c r="AL191" t="s">
        <v>82</v>
      </c>
      <c r="AM191" t="s">
        <v>82</v>
      </c>
      <c r="AN191" t="s">
        <v>82</v>
      </c>
      <c r="AO191" t="s">
        <v>82</v>
      </c>
      <c r="AP191" t="s">
        <v>82</v>
      </c>
      <c r="AQ191" t="s">
        <v>82</v>
      </c>
      <c r="AR191" t="s">
        <v>79</v>
      </c>
      <c r="AS191" t="s">
        <v>79</v>
      </c>
      <c r="AT191" t="s">
        <v>82</v>
      </c>
      <c r="AU191" t="s">
        <v>79</v>
      </c>
      <c r="AV191" t="s">
        <v>79</v>
      </c>
      <c r="AW191" t="s">
        <v>68</v>
      </c>
      <c r="AX191" t="s">
        <v>75</v>
      </c>
      <c r="AY191" t="s">
        <v>2467</v>
      </c>
      <c r="AZ191" t="s">
        <v>76</v>
      </c>
      <c r="BA191" t="s">
        <v>81</v>
      </c>
      <c r="BB191" t="s">
        <v>72</v>
      </c>
      <c r="BC191" t="s">
        <v>2468</v>
      </c>
      <c r="BE191" t="s">
        <v>1245</v>
      </c>
      <c r="BF191" t="s">
        <v>78</v>
      </c>
      <c r="BG191" t="s">
        <v>2428</v>
      </c>
      <c r="BH191" t="str">
        <f t="shared" si="3"/>
        <v>Maitre.sse de chai ; Responsable cuverie ; Œnologue</v>
      </c>
      <c r="BI191">
        <v>5.5</v>
      </c>
    </row>
    <row r="192" spans="1:61" ht="15" hidden="1" customHeight="1" x14ac:dyDescent="0.35">
      <c r="A192" t="s">
        <v>277</v>
      </c>
      <c r="B192" t="s">
        <v>184</v>
      </c>
      <c r="C192" t="s">
        <v>198</v>
      </c>
      <c r="D192" t="s">
        <v>2469</v>
      </c>
      <c r="E192" t="s">
        <v>2470</v>
      </c>
      <c r="F192" t="s">
        <v>1380</v>
      </c>
      <c r="G192" t="s">
        <v>2471</v>
      </c>
      <c r="O192" t="s">
        <v>1282</v>
      </c>
      <c r="R192" t="s">
        <v>69</v>
      </c>
      <c r="S192" t="s">
        <v>63</v>
      </c>
      <c r="T192" t="s">
        <v>63</v>
      </c>
      <c r="U192" t="s">
        <v>63</v>
      </c>
      <c r="V192" t="s">
        <v>63</v>
      </c>
      <c r="W192" t="s">
        <v>69</v>
      </c>
      <c r="X192" t="s">
        <v>63</v>
      </c>
      <c r="Y192" t="s">
        <v>63</v>
      </c>
      <c r="Z192" t="s">
        <v>69</v>
      </c>
      <c r="AA192" t="s">
        <v>63</v>
      </c>
      <c r="AB192" t="s">
        <v>69</v>
      </c>
      <c r="AC192" t="s">
        <v>69</v>
      </c>
      <c r="AD192" t="s">
        <v>69</v>
      </c>
      <c r="AE192" t="s">
        <v>63</v>
      </c>
      <c r="AF192" t="s">
        <v>63</v>
      </c>
      <c r="AG192" t="s">
        <v>74</v>
      </c>
      <c r="AH192" t="s">
        <v>74</v>
      </c>
      <c r="AI192" t="s">
        <v>74</v>
      </c>
      <c r="AJ192" t="s">
        <v>74</v>
      </c>
      <c r="AK192" t="s">
        <v>68</v>
      </c>
      <c r="AL192" t="s">
        <v>68</v>
      </c>
      <c r="AM192" t="s">
        <v>74</v>
      </c>
      <c r="AN192" t="s">
        <v>74</v>
      </c>
      <c r="AO192" t="s">
        <v>79</v>
      </c>
      <c r="AP192" t="s">
        <v>74</v>
      </c>
      <c r="AQ192" t="s">
        <v>74</v>
      </c>
      <c r="AR192" t="s">
        <v>74</v>
      </c>
      <c r="AS192" t="s">
        <v>68</v>
      </c>
      <c r="AT192" t="s">
        <v>74</v>
      </c>
      <c r="AU192" t="s">
        <v>68</v>
      </c>
      <c r="AV192" t="s">
        <v>74</v>
      </c>
      <c r="AW192" t="s">
        <v>74</v>
      </c>
      <c r="AX192" t="s">
        <v>70</v>
      </c>
      <c r="AY192" t="s">
        <v>2472</v>
      </c>
      <c r="AZ192" t="s">
        <v>65</v>
      </c>
      <c r="BA192" t="s">
        <v>71</v>
      </c>
      <c r="BB192" t="s">
        <v>72</v>
      </c>
      <c r="BC192" t="s">
        <v>2473</v>
      </c>
      <c r="BE192" t="s">
        <v>67</v>
      </c>
      <c r="BF192" t="s">
        <v>67</v>
      </c>
      <c r="BG192" t="s">
        <v>1419</v>
      </c>
      <c r="BH192" t="str">
        <f t="shared" si="3"/>
        <v>Ouvrier(ère) de fabrication ; Siropier(ère) ; Liquoriste</v>
      </c>
      <c r="BI192">
        <v>3.5</v>
      </c>
    </row>
    <row r="193" spans="1:61" ht="15" hidden="1" customHeight="1" x14ac:dyDescent="0.35">
      <c r="A193" t="s">
        <v>277</v>
      </c>
      <c r="B193" t="s">
        <v>1016</v>
      </c>
      <c r="C193" t="s">
        <v>359</v>
      </c>
      <c r="D193" t="s">
        <v>1212</v>
      </c>
      <c r="E193" t="s">
        <v>279</v>
      </c>
      <c r="O193" t="s">
        <v>1213</v>
      </c>
      <c r="R193" t="s">
        <v>69</v>
      </c>
      <c r="S193" t="s">
        <v>63</v>
      </c>
      <c r="T193" t="s">
        <v>69</v>
      </c>
      <c r="U193" t="s">
        <v>63</v>
      </c>
      <c r="V193" t="s">
        <v>69</v>
      </c>
      <c r="W193" t="s">
        <v>69</v>
      </c>
      <c r="X193" t="s">
        <v>63</v>
      </c>
      <c r="Y193" t="s">
        <v>63</v>
      </c>
      <c r="Z193" t="s">
        <v>69</v>
      </c>
      <c r="AA193" t="s">
        <v>63</v>
      </c>
      <c r="AB193" t="s">
        <v>69</v>
      </c>
      <c r="AC193" t="s">
        <v>69</v>
      </c>
      <c r="AD193" t="s">
        <v>69</v>
      </c>
      <c r="AE193" t="s">
        <v>69</v>
      </c>
      <c r="AF193" t="s">
        <v>69</v>
      </c>
      <c r="AG193" t="s">
        <v>79</v>
      </c>
      <c r="AH193" t="s">
        <v>74</v>
      </c>
      <c r="AI193" t="s">
        <v>79</v>
      </c>
      <c r="AJ193" t="s">
        <v>74</v>
      </c>
      <c r="AK193" t="s">
        <v>74</v>
      </c>
      <c r="AL193" t="s">
        <v>74</v>
      </c>
      <c r="AM193" t="s">
        <v>74</v>
      </c>
      <c r="AN193" t="s">
        <v>74</v>
      </c>
      <c r="AO193" t="s">
        <v>79</v>
      </c>
      <c r="AP193" t="s">
        <v>74</v>
      </c>
      <c r="AQ193" t="s">
        <v>74</v>
      </c>
      <c r="AR193" t="s">
        <v>74</v>
      </c>
      <c r="AS193" t="s">
        <v>74</v>
      </c>
      <c r="AT193" t="s">
        <v>79</v>
      </c>
      <c r="AU193" t="s">
        <v>74</v>
      </c>
      <c r="AV193" t="s">
        <v>74</v>
      </c>
      <c r="AW193" t="s">
        <v>74</v>
      </c>
      <c r="AX193" t="s">
        <v>70</v>
      </c>
      <c r="AY193" t="s">
        <v>2467</v>
      </c>
      <c r="AZ193" t="s">
        <v>65</v>
      </c>
      <c r="BA193" t="s">
        <v>71</v>
      </c>
      <c r="BB193" t="s">
        <v>72</v>
      </c>
      <c r="BC193" t="s">
        <v>2474</v>
      </c>
      <c r="BD193" t="s">
        <v>2475</v>
      </c>
      <c r="BE193" t="s">
        <v>67</v>
      </c>
      <c r="BF193" t="s">
        <v>67</v>
      </c>
      <c r="BG193" t="s">
        <v>2428</v>
      </c>
      <c r="BH193" t="str">
        <f t="shared" si="3"/>
        <v>Caviste</v>
      </c>
      <c r="BI193">
        <v>3.5</v>
      </c>
    </row>
    <row r="194" spans="1:61" ht="15" hidden="1" customHeight="1" x14ac:dyDescent="0.35">
      <c r="A194" t="s">
        <v>277</v>
      </c>
      <c r="B194" t="s">
        <v>1017</v>
      </c>
      <c r="C194" t="s">
        <v>360</v>
      </c>
      <c r="D194" t="s">
        <v>2476</v>
      </c>
      <c r="E194" t="s">
        <v>2477</v>
      </c>
      <c r="F194" t="s">
        <v>2478</v>
      </c>
      <c r="G194" t="s">
        <v>2479</v>
      </c>
      <c r="O194" t="s">
        <v>1282</v>
      </c>
      <c r="P194" t="s">
        <v>1213</v>
      </c>
      <c r="Q194" t="s">
        <v>1340</v>
      </c>
      <c r="R194" t="s">
        <v>69</v>
      </c>
      <c r="S194" t="s">
        <v>63</v>
      </c>
      <c r="T194" t="s">
        <v>63</v>
      </c>
      <c r="U194" t="s">
        <v>63</v>
      </c>
      <c r="V194" t="s">
        <v>63</v>
      </c>
      <c r="W194" t="s">
        <v>69</v>
      </c>
      <c r="X194" t="s">
        <v>63</v>
      </c>
      <c r="Y194" t="s">
        <v>63</v>
      </c>
      <c r="Z194" t="s">
        <v>69</v>
      </c>
      <c r="AA194" t="s">
        <v>63</v>
      </c>
      <c r="AB194" t="s">
        <v>69</v>
      </c>
      <c r="AC194" t="s">
        <v>69</v>
      </c>
      <c r="AD194" t="s">
        <v>69</v>
      </c>
      <c r="AE194" t="s">
        <v>63</v>
      </c>
      <c r="AF194" t="s">
        <v>63</v>
      </c>
      <c r="AG194" t="s">
        <v>79</v>
      </c>
      <c r="AH194" t="s">
        <v>79</v>
      </c>
      <c r="AI194" t="s">
        <v>79</v>
      </c>
      <c r="AJ194" t="s">
        <v>74</v>
      </c>
      <c r="AK194" t="s">
        <v>79</v>
      </c>
      <c r="AL194" t="s">
        <v>68</v>
      </c>
      <c r="AM194" t="s">
        <v>79</v>
      </c>
      <c r="AN194" t="s">
        <v>79</v>
      </c>
      <c r="AO194" t="s">
        <v>79</v>
      </c>
      <c r="AP194" t="s">
        <v>79</v>
      </c>
      <c r="AQ194" t="s">
        <v>79</v>
      </c>
      <c r="AR194" t="s">
        <v>79</v>
      </c>
      <c r="AS194" t="s">
        <v>68</v>
      </c>
      <c r="AT194" t="s">
        <v>79</v>
      </c>
      <c r="AU194" t="s">
        <v>79</v>
      </c>
      <c r="AV194" t="s">
        <v>79</v>
      </c>
      <c r="AW194" t="s">
        <v>82</v>
      </c>
      <c r="AX194" t="s">
        <v>70</v>
      </c>
      <c r="AY194" t="s">
        <v>2480</v>
      </c>
      <c r="AZ194" t="s">
        <v>71</v>
      </c>
      <c r="BA194" t="s">
        <v>76</v>
      </c>
      <c r="BB194" t="s">
        <v>72</v>
      </c>
      <c r="BC194" t="s">
        <v>2473</v>
      </c>
      <c r="BE194" t="s">
        <v>1245</v>
      </c>
      <c r="BF194" t="s">
        <v>78</v>
      </c>
      <c r="BG194" t="s">
        <v>1419</v>
      </c>
      <c r="BH194" t="str">
        <f t="shared" si="3"/>
        <v>Conducteur(trice) de process ; Distillateur(se) ; Responsable froid et filtration</v>
      </c>
      <c r="BI194">
        <v>4.5</v>
      </c>
    </row>
    <row r="195" spans="1:61" ht="15" hidden="1" customHeight="1" x14ac:dyDescent="0.35">
      <c r="A195" t="s">
        <v>277</v>
      </c>
      <c r="B195" t="s">
        <v>1018</v>
      </c>
      <c r="C195" t="s">
        <v>361</v>
      </c>
      <c r="D195" t="s">
        <v>2481</v>
      </c>
      <c r="E195" t="s">
        <v>2482</v>
      </c>
      <c r="F195" t="s">
        <v>2483</v>
      </c>
      <c r="G195" t="s">
        <v>2484</v>
      </c>
      <c r="H195" t="s">
        <v>2485</v>
      </c>
      <c r="O195" t="s">
        <v>1257</v>
      </c>
      <c r="R195" t="s">
        <v>69</v>
      </c>
      <c r="S195" t="s">
        <v>63</v>
      </c>
      <c r="T195" t="s">
        <v>69</v>
      </c>
      <c r="U195" t="s">
        <v>69</v>
      </c>
      <c r="V195" t="s">
        <v>69</v>
      </c>
      <c r="W195" t="s">
        <v>69</v>
      </c>
      <c r="X195" t="s">
        <v>63</v>
      </c>
      <c r="Y195" t="s">
        <v>63</v>
      </c>
      <c r="Z195" t="s">
        <v>69</v>
      </c>
      <c r="AA195" t="s">
        <v>63</v>
      </c>
      <c r="AB195" t="s">
        <v>69</v>
      </c>
      <c r="AC195" t="s">
        <v>69</v>
      </c>
      <c r="AD195" t="s">
        <v>69</v>
      </c>
      <c r="AE195" t="s">
        <v>69</v>
      </c>
      <c r="AF195" t="s">
        <v>63</v>
      </c>
      <c r="AG195" t="s">
        <v>82</v>
      </c>
      <c r="AH195" t="s">
        <v>82</v>
      </c>
      <c r="AI195" t="s">
        <v>82</v>
      </c>
      <c r="AJ195" t="s">
        <v>79</v>
      </c>
      <c r="AK195" t="s">
        <v>79</v>
      </c>
      <c r="AL195" t="s">
        <v>79</v>
      </c>
      <c r="AM195" t="s">
        <v>82</v>
      </c>
      <c r="AN195" t="s">
        <v>82</v>
      </c>
      <c r="AO195" t="s">
        <v>82</v>
      </c>
      <c r="AP195" t="s">
        <v>82</v>
      </c>
      <c r="AQ195" t="s">
        <v>79</v>
      </c>
      <c r="AR195" t="s">
        <v>79</v>
      </c>
      <c r="AS195" t="s">
        <v>68</v>
      </c>
      <c r="AT195" t="s">
        <v>82</v>
      </c>
      <c r="AU195" t="s">
        <v>79</v>
      </c>
      <c r="AV195" t="s">
        <v>82</v>
      </c>
      <c r="AW195" t="s">
        <v>68</v>
      </c>
      <c r="AX195" t="s">
        <v>75</v>
      </c>
      <c r="AY195" t="s">
        <v>2486</v>
      </c>
      <c r="AZ195" t="s">
        <v>76</v>
      </c>
      <c r="BA195" t="s">
        <v>81</v>
      </c>
      <c r="BB195" t="s">
        <v>72</v>
      </c>
      <c r="BC195" t="s">
        <v>2487</v>
      </c>
      <c r="BE195" t="s">
        <v>1245</v>
      </c>
      <c r="BF195" t="s">
        <v>73</v>
      </c>
      <c r="BG195" t="s">
        <v>1419</v>
      </c>
      <c r="BH195" t="str">
        <f t="shared" si="3"/>
        <v>Superviseur(euse) de fabrication ; Superviseur(euse) de conditionnement / d’embouteillage ; Chef(fe) d’équipe ; Animateur(trice) d’équipe</v>
      </c>
      <c r="BI195">
        <v>5.5</v>
      </c>
    </row>
    <row r="196" spans="1:61" ht="15" hidden="1" customHeight="1" x14ac:dyDescent="0.35">
      <c r="A196" t="s">
        <v>277</v>
      </c>
      <c r="B196" t="s">
        <v>1019</v>
      </c>
      <c r="C196" t="s">
        <v>362</v>
      </c>
      <c r="D196" t="s">
        <v>2488</v>
      </c>
      <c r="E196" t="s">
        <v>2489</v>
      </c>
      <c r="F196" t="s">
        <v>2490</v>
      </c>
      <c r="O196" t="s">
        <v>1352</v>
      </c>
      <c r="P196" t="s">
        <v>1282</v>
      </c>
      <c r="R196" t="s">
        <v>69</v>
      </c>
      <c r="S196" t="s">
        <v>63</v>
      </c>
      <c r="T196" t="s">
        <v>69</v>
      </c>
      <c r="U196" t="s">
        <v>63</v>
      </c>
      <c r="V196" t="s">
        <v>69</v>
      </c>
      <c r="W196" t="s">
        <v>69</v>
      </c>
      <c r="X196" t="s">
        <v>69</v>
      </c>
      <c r="Y196" t="s">
        <v>63</v>
      </c>
      <c r="Z196" t="s">
        <v>69</v>
      </c>
      <c r="AA196" t="s">
        <v>63</v>
      </c>
      <c r="AB196" t="s">
        <v>69</v>
      </c>
      <c r="AC196" t="s">
        <v>69</v>
      </c>
      <c r="AD196" t="s">
        <v>69</v>
      </c>
      <c r="AE196" t="s">
        <v>63</v>
      </c>
      <c r="AF196" t="s">
        <v>63</v>
      </c>
      <c r="AG196" t="s">
        <v>79</v>
      </c>
      <c r="AH196" t="s">
        <v>74</v>
      </c>
      <c r="AI196" t="s">
        <v>79</v>
      </c>
      <c r="AJ196" t="s">
        <v>74</v>
      </c>
      <c r="AK196" t="s">
        <v>74</v>
      </c>
      <c r="AL196" t="s">
        <v>68</v>
      </c>
      <c r="AM196" t="s">
        <v>74</v>
      </c>
      <c r="AN196" t="s">
        <v>74</v>
      </c>
      <c r="AO196" t="s">
        <v>79</v>
      </c>
      <c r="AP196" t="s">
        <v>79</v>
      </c>
      <c r="AQ196" t="s">
        <v>74</v>
      </c>
      <c r="AR196" t="s">
        <v>74</v>
      </c>
      <c r="AS196" t="s">
        <v>68</v>
      </c>
      <c r="AT196" t="s">
        <v>79</v>
      </c>
      <c r="AU196" t="s">
        <v>74</v>
      </c>
      <c r="AV196" t="s">
        <v>74</v>
      </c>
      <c r="AW196" t="s">
        <v>82</v>
      </c>
      <c r="AX196" t="s">
        <v>70</v>
      </c>
      <c r="AY196" t="s">
        <v>1341</v>
      </c>
      <c r="AZ196" t="s">
        <v>71</v>
      </c>
      <c r="BA196" t="s">
        <v>76</v>
      </c>
      <c r="BB196" t="s">
        <v>66</v>
      </c>
      <c r="BE196" t="s">
        <v>67</v>
      </c>
      <c r="BF196" t="s">
        <v>67</v>
      </c>
      <c r="BG196" t="s">
        <v>1419</v>
      </c>
      <c r="BH196" t="str">
        <f t="shared" si="3"/>
        <v>Machiniste-régleur(euse) ; Souffleur(euse) remplisseur(euse)</v>
      </c>
      <c r="BI196">
        <v>4.5</v>
      </c>
    </row>
    <row r="197" spans="1:61" ht="15" hidden="1" customHeight="1" x14ac:dyDescent="0.35">
      <c r="A197" t="s">
        <v>277</v>
      </c>
      <c r="B197" t="s">
        <v>1020</v>
      </c>
      <c r="C197" t="s">
        <v>363</v>
      </c>
      <c r="D197" t="s">
        <v>2491</v>
      </c>
      <c r="E197" t="s">
        <v>2492</v>
      </c>
      <c r="F197" t="s">
        <v>2493</v>
      </c>
      <c r="G197" t="s">
        <v>2494</v>
      </c>
      <c r="O197" t="s">
        <v>1422</v>
      </c>
      <c r="R197" t="s">
        <v>69</v>
      </c>
      <c r="S197" t="s">
        <v>69</v>
      </c>
      <c r="T197" t="s">
        <v>69</v>
      </c>
      <c r="U197" t="s">
        <v>63</v>
      </c>
      <c r="V197" t="s">
        <v>63</v>
      </c>
      <c r="W197" t="s">
        <v>69</v>
      </c>
      <c r="X197" t="s">
        <v>63</v>
      </c>
      <c r="Y197" t="s">
        <v>69</v>
      </c>
      <c r="Z197" t="s">
        <v>69</v>
      </c>
      <c r="AA197" t="s">
        <v>63</v>
      </c>
      <c r="AB197" t="s">
        <v>69</v>
      </c>
      <c r="AC197" t="s">
        <v>69</v>
      </c>
      <c r="AD197" t="s">
        <v>69</v>
      </c>
      <c r="AE197" t="s">
        <v>63</v>
      </c>
      <c r="AF197" t="s">
        <v>63</v>
      </c>
      <c r="AG197" t="s">
        <v>79</v>
      </c>
      <c r="AH197" t="s">
        <v>79</v>
      </c>
      <c r="AI197" t="s">
        <v>79</v>
      </c>
      <c r="AJ197" t="s">
        <v>79</v>
      </c>
      <c r="AK197" t="s">
        <v>79</v>
      </c>
      <c r="AL197" t="s">
        <v>79</v>
      </c>
      <c r="AM197" t="s">
        <v>79</v>
      </c>
      <c r="AN197" t="s">
        <v>79</v>
      </c>
      <c r="AO197" t="s">
        <v>79</v>
      </c>
      <c r="AP197" t="s">
        <v>79</v>
      </c>
      <c r="AQ197" t="s">
        <v>79</v>
      </c>
      <c r="AR197" t="s">
        <v>79</v>
      </c>
      <c r="AS197" t="s">
        <v>74</v>
      </c>
      <c r="AT197" t="s">
        <v>79</v>
      </c>
      <c r="AU197" t="s">
        <v>79</v>
      </c>
      <c r="AV197" t="s">
        <v>79</v>
      </c>
      <c r="AW197" t="s">
        <v>82</v>
      </c>
      <c r="AX197" t="s">
        <v>75</v>
      </c>
      <c r="AY197" t="s">
        <v>2495</v>
      </c>
      <c r="AZ197" t="s">
        <v>71</v>
      </c>
      <c r="BA197" t="s">
        <v>81</v>
      </c>
      <c r="BB197" t="s">
        <v>72</v>
      </c>
      <c r="BC197" t="s">
        <v>2496</v>
      </c>
      <c r="BD197" t="s">
        <v>2497</v>
      </c>
      <c r="BE197" t="s">
        <v>67</v>
      </c>
      <c r="BF197" t="s">
        <v>67</v>
      </c>
      <c r="BG197" t="s">
        <v>2428</v>
      </c>
      <c r="BH197" t="str">
        <f t="shared" si="3"/>
        <v>Agent.e de maintenance ; Maintenancier.e ; Opérateur.rice de maintenance</v>
      </c>
      <c r="BI197">
        <v>5</v>
      </c>
    </row>
    <row r="198" spans="1:61" ht="15" hidden="1" customHeight="1" x14ac:dyDescent="0.35">
      <c r="A198" t="s">
        <v>277</v>
      </c>
      <c r="B198" t="s">
        <v>1021</v>
      </c>
      <c r="C198" t="s">
        <v>364</v>
      </c>
      <c r="D198" t="s">
        <v>2498</v>
      </c>
      <c r="E198" t="s">
        <v>2499</v>
      </c>
      <c r="F198" t="s">
        <v>2500</v>
      </c>
      <c r="O198" t="s">
        <v>2501</v>
      </c>
      <c r="P198" t="s">
        <v>1432</v>
      </c>
      <c r="Q198" t="s">
        <v>1422</v>
      </c>
      <c r="R198" t="s">
        <v>69</v>
      </c>
      <c r="S198" t="s">
        <v>63</v>
      </c>
      <c r="T198" t="s">
        <v>69</v>
      </c>
      <c r="U198" t="s">
        <v>63</v>
      </c>
      <c r="V198" t="s">
        <v>63</v>
      </c>
      <c r="W198" t="s">
        <v>69</v>
      </c>
      <c r="X198" t="s">
        <v>63</v>
      </c>
      <c r="Y198" t="s">
        <v>69</v>
      </c>
      <c r="Z198" t="s">
        <v>69</v>
      </c>
      <c r="AA198" t="s">
        <v>63</v>
      </c>
      <c r="AB198" t="s">
        <v>69</v>
      </c>
      <c r="AC198" t="s">
        <v>69</v>
      </c>
      <c r="AD198" t="s">
        <v>69</v>
      </c>
      <c r="AE198" t="s">
        <v>63</v>
      </c>
      <c r="AF198" t="s">
        <v>63</v>
      </c>
      <c r="AG198" t="s">
        <v>82</v>
      </c>
      <c r="AH198" t="s">
        <v>79</v>
      </c>
      <c r="AI198" t="s">
        <v>79</v>
      </c>
      <c r="AJ198" t="s">
        <v>79</v>
      </c>
      <c r="AK198" t="s">
        <v>79</v>
      </c>
      <c r="AL198" t="s">
        <v>79</v>
      </c>
      <c r="AM198" t="s">
        <v>79</v>
      </c>
      <c r="AN198" t="s">
        <v>79</v>
      </c>
      <c r="AO198" t="s">
        <v>79</v>
      </c>
      <c r="AP198" t="s">
        <v>79</v>
      </c>
      <c r="AQ198" t="s">
        <v>79</v>
      </c>
      <c r="AR198" t="s">
        <v>74</v>
      </c>
      <c r="AS198" t="s">
        <v>74</v>
      </c>
      <c r="AT198" t="s">
        <v>79</v>
      </c>
      <c r="AU198" t="s">
        <v>74</v>
      </c>
      <c r="AV198" t="s">
        <v>79</v>
      </c>
      <c r="AW198" t="s">
        <v>82</v>
      </c>
      <c r="AX198" t="s">
        <v>75</v>
      </c>
      <c r="AY198" t="s">
        <v>2502</v>
      </c>
      <c r="AZ198" t="s">
        <v>76</v>
      </c>
      <c r="BA198" t="s">
        <v>81</v>
      </c>
      <c r="BB198" t="s">
        <v>72</v>
      </c>
      <c r="BC198" t="s">
        <v>2503</v>
      </c>
      <c r="BE198" t="s">
        <v>67</v>
      </c>
      <c r="BF198" t="s">
        <v>67</v>
      </c>
      <c r="BG198" t="s">
        <v>2428</v>
      </c>
      <c r="BH198" t="str">
        <f t="shared" si="3"/>
        <v>Automaticien.ne-roboticien.ne ; Technicien.ne en robotique</v>
      </c>
      <c r="BI198">
        <v>5.5</v>
      </c>
    </row>
    <row r="199" spans="1:61" ht="15" hidden="1" customHeight="1" x14ac:dyDescent="0.35">
      <c r="A199" t="s">
        <v>277</v>
      </c>
      <c r="B199" t="s">
        <v>1022</v>
      </c>
      <c r="C199" t="s">
        <v>365</v>
      </c>
      <c r="D199" t="s">
        <v>2504</v>
      </c>
      <c r="E199" t="s">
        <v>2505</v>
      </c>
      <c r="F199" t="s">
        <v>2506</v>
      </c>
      <c r="G199" t="s">
        <v>2507</v>
      </c>
      <c r="H199" t="s">
        <v>2508</v>
      </c>
      <c r="O199" t="s">
        <v>1715</v>
      </c>
      <c r="R199" t="s">
        <v>69</v>
      </c>
      <c r="S199" t="s">
        <v>63</v>
      </c>
      <c r="T199" t="s">
        <v>63</v>
      </c>
      <c r="U199" t="s">
        <v>69</v>
      </c>
      <c r="V199" t="s">
        <v>69</v>
      </c>
      <c r="W199" t="s">
        <v>69</v>
      </c>
      <c r="X199" t="s">
        <v>69</v>
      </c>
      <c r="Y199" t="s">
        <v>69</v>
      </c>
      <c r="Z199" t="s">
        <v>69</v>
      </c>
      <c r="AA199" t="s">
        <v>63</v>
      </c>
      <c r="AB199" t="s">
        <v>69</v>
      </c>
      <c r="AC199" t="s">
        <v>69</v>
      </c>
      <c r="AD199" t="s">
        <v>69</v>
      </c>
      <c r="AE199" t="s">
        <v>69</v>
      </c>
      <c r="AF199" t="s">
        <v>69</v>
      </c>
      <c r="AG199" t="s">
        <v>82</v>
      </c>
      <c r="AH199" t="s">
        <v>79</v>
      </c>
      <c r="AI199" t="s">
        <v>79</v>
      </c>
      <c r="AJ199" t="s">
        <v>79</v>
      </c>
      <c r="AK199" t="s">
        <v>79</v>
      </c>
      <c r="AL199" t="s">
        <v>79</v>
      </c>
      <c r="AM199" t="s">
        <v>79</v>
      </c>
      <c r="AN199" t="s">
        <v>79</v>
      </c>
      <c r="AO199" t="s">
        <v>79</v>
      </c>
      <c r="AP199" t="s">
        <v>82</v>
      </c>
      <c r="AQ199" t="s">
        <v>79</v>
      </c>
      <c r="AR199" t="s">
        <v>79</v>
      </c>
      <c r="AS199" t="s">
        <v>68</v>
      </c>
      <c r="AT199" t="s">
        <v>79</v>
      </c>
      <c r="AU199" t="s">
        <v>79</v>
      </c>
      <c r="AV199" t="s">
        <v>79</v>
      </c>
      <c r="AW199" t="s">
        <v>68</v>
      </c>
      <c r="AX199" t="s">
        <v>75</v>
      </c>
      <c r="AY199" t="s">
        <v>1748</v>
      </c>
      <c r="AZ199" t="s">
        <v>76</v>
      </c>
      <c r="BA199" t="s">
        <v>83</v>
      </c>
      <c r="BB199" t="s">
        <v>72</v>
      </c>
      <c r="BC199" t="s">
        <v>2487</v>
      </c>
      <c r="BE199" t="s">
        <v>1245</v>
      </c>
      <c r="BF199" t="s">
        <v>78</v>
      </c>
      <c r="BG199" t="s">
        <v>1419</v>
      </c>
      <c r="BH199" t="str">
        <f t="shared" si="3"/>
        <v>Assistant(e) qualité ; Contrôleur(se) qualité ; Agent(e) qualité ; Agent(e) de contrôle</v>
      </c>
      <c r="BI199">
        <v>6</v>
      </c>
    </row>
    <row r="200" spans="1:61" ht="15" hidden="1" customHeight="1" x14ac:dyDescent="0.35">
      <c r="A200" t="s">
        <v>277</v>
      </c>
      <c r="B200" t="s">
        <v>1023</v>
      </c>
      <c r="C200" t="s">
        <v>366</v>
      </c>
      <c r="D200" t="s">
        <v>2509</v>
      </c>
      <c r="E200" t="s">
        <v>1625</v>
      </c>
      <c r="F200" t="s">
        <v>1827</v>
      </c>
      <c r="G200" t="s">
        <v>2510</v>
      </c>
      <c r="O200" t="s">
        <v>1602</v>
      </c>
      <c r="R200" t="s">
        <v>69</v>
      </c>
      <c r="S200" t="s">
        <v>69</v>
      </c>
      <c r="T200" t="s">
        <v>69</v>
      </c>
      <c r="U200" t="s">
        <v>69</v>
      </c>
      <c r="V200" t="s">
        <v>69</v>
      </c>
      <c r="W200" t="s">
        <v>69</v>
      </c>
      <c r="X200" t="s">
        <v>69</v>
      </c>
      <c r="Y200" t="s">
        <v>69</v>
      </c>
      <c r="Z200" t="s">
        <v>69</v>
      </c>
      <c r="AA200" t="s">
        <v>63</v>
      </c>
      <c r="AB200" t="s">
        <v>69</v>
      </c>
      <c r="AC200" t="s">
        <v>63</v>
      </c>
      <c r="AD200" t="s">
        <v>63</v>
      </c>
      <c r="AE200" t="s">
        <v>69</v>
      </c>
      <c r="AF200" t="s">
        <v>69</v>
      </c>
      <c r="AG200" t="s">
        <v>84</v>
      </c>
      <c r="AH200" t="s">
        <v>84</v>
      </c>
      <c r="AI200" t="s">
        <v>84</v>
      </c>
      <c r="AJ200" t="s">
        <v>82</v>
      </c>
      <c r="AK200" t="s">
        <v>82</v>
      </c>
      <c r="AL200" t="s">
        <v>84</v>
      </c>
      <c r="AM200" t="s">
        <v>84</v>
      </c>
      <c r="AN200" t="s">
        <v>84</v>
      </c>
      <c r="AO200" t="s">
        <v>84</v>
      </c>
      <c r="AP200" t="s">
        <v>84</v>
      </c>
      <c r="AQ200" t="s">
        <v>84</v>
      </c>
      <c r="AR200" t="s">
        <v>84</v>
      </c>
      <c r="AS200" t="s">
        <v>84</v>
      </c>
      <c r="AT200" t="s">
        <v>84</v>
      </c>
      <c r="AU200" t="s">
        <v>84</v>
      </c>
      <c r="AV200" t="s">
        <v>84</v>
      </c>
      <c r="AW200" t="s">
        <v>68</v>
      </c>
      <c r="AX200" t="s">
        <v>75</v>
      </c>
      <c r="AY200" t="s">
        <v>2511</v>
      </c>
      <c r="AZ200" t="s">
        <v>83</v>
      </c>
      <c r="BA200" t="s">
        <v>83</v>
      </c>
      <c r="BB200" t="s">
        <v>77</v>
      </c>
      <c r="BC200" t="s">
        <v>2512</v>
      </c>
      <c r="BE200" t="s">
        <v>1245</v>
      </c>
      <c r="BF200" t="s">
        <v>78</v>
      </c>
      <c r="BG200" t="s">
        <v>2513</v>
      </c>
      <c r="BH200" t="str">
        <f t="shared" si="3"/>
        <v>Responsable commercial marque ; Responsable commercial zone ; Directeur commercial</v>
      </c>
      <c r="BI200">
        <v>7</v>
      </c>
    </row>
    <row r="201" spans="1:61" ht="15" hidden="1" customHeight="1" x14ac:dyDescent="0.35">
      <c r="A201" t="s">
        <v>277</v>
      </c>
      <c r="B201" t="s">
        <v>1024</v>
      </c>
      <c r="C201" t="s">
        <v>367</v>
      </c>
      <c r="D201" t="s">
        <v>2514</v>
      </c>
      <c r="E201" t="s">
        <v>2515</v>
      </c>
      <c r="F201" t="s">
        <v>2516</v>
      </c>
      <c r="G201" t="s">
        <v>2517</v>
      </c>
      <c r="O201" t="s">
        <v>2518</v>
      </c>
      <c r="R201" t="s">
        <v>63</v>
      </c>
      <c r="S201" t="s">
        <v>69</v>
      </c>
      <c r="T201" t="s">
        <v>69</v>
      </c>
      <c r="U201" t="s">
        <v>63</v>
      </c>
      <c r="V201" t="s">
        <v>63</v>
      </c>
      <c r="W201" t="s">
        <v>69</v>
      </c>
      <c r="X201" t="s">
        <v>63</v>
      </c>
      <c r="Y201" t="s">
        <v>63</v>
      </c>
      <c r="Z201" t="s">
        <v>69</v>
      </c>
      <c r="AA201" t="s">
        <v>63</v>
      </c>
      <c r="AB201" t="s">
        <v>69</v>
      </c>
      <c r="AC201" t="s">
        <v>63</v>
      </c>
      <c r="AD201" t="s">
        <v>69</v>
      </c>
      <c r="AE201" t="s">
        <v>63</v>
      </c>
      <c r="AF201" t="s">
        <v>63</v>
      </c>
      <c r="AG201" t="s">
        <v>79</v>
      </c>
      <c r="AH201" t="s">
        <v>79</v>
      </c>
      <c r="AI201" t="s">
        <v>79</v>
      </c>
      <c r="AJ201" t="s">
        <v>79</v>
      </c>
      <c r="AK201" t="s">
        <v>79</v>
      </c>
      <c r="AL201" t="s">
        <v>79</v>
      </c>
      <c r="AM201" t="s">
        <v>79</v>
      </c>
      <c r="AN201" t="s">
        <v>79</v>
      </c>
      <c r="AO201" t="s">
        <v>79</v>
      </c>
      <c r="AP201" t="s">
        <v>79</v>
      </c>
      <c r="AQ201" t="s">
        <v>82</v>
      </c>
      <c r="AR201" t="s">
        <v>79</v>
      </c>
      <c r="AS201" t="s">
        <v>79</v>
      </c>
      <c r="AT201" t="s">
        <v>79</v>
      </c>
      <c r="AU201" t="s">
        <v>79</v>
      </c>
      <c r="AV201" t="s">
        <v>74</v>
      </c>
      <c r="AW201" t="s">
        <v>82</v>
      </c>
      <c r="AX201" t="s">
        <v>75</v>
      </c>
      <c r="AY201" t="s">
        <v>2519</v>
      </c>
      <c r="AZ201" t="s">
        <v>71</v>
      </c>
      <c r="BA201" t="s">
        <v>76</v>
      </c>
      <c r="BB201" t="s">
        <v>80</v>
      </c>
      <c r="BD201" t="s">
        <v>2520</v>
      </c>
      <c r="BE201" t="s">
        <v>1245</v>
      </c>
      <c r="BF201" t="s">
        <v>67</v>
      </c>
      <c r="BG201" t="s">
        <v>2428</v>
      </c>
      <c r="BH201" t="str">
        <f t="shared" si="3"/>
        <v>Mécanicien.ne de marine ; Mécanicien.ne de bord ; Officier mécanicien.ne</v>
      </c>
      <c r="BI201">
        <v>4.5</v>
      </c>
    </row>
    <row r="202" spans="1:61" ht="15" hidden="1" customHeight="1" x14ac:dyDescent="0.35">
      <c r="A202" t="s">
        <v>2420</v>
      </c>
      <c r="B202" t="s">
        <v>197</v>
      </c>
      <c r="C202" t="s">
        <v>214</v>
      </c>
      <c r="D202" t="s">
        <v>2521</v>
      </c>
      <c r="E202" t="s">
        <v>2522</v>
      </c>
      <c r="F202" t="s">
        <v>2523</v>
      </c>
      <c r="G202" t="s">
        <v>2524</v>
      </c>
      <c r="H202" t="s">
        <v>2525</v>
      </c>
      <c r="O202" t="s">
        <v>1282</v>
      </c>
      <c r="P202" t="s">
        <v>1352</v>
      </c>
      <c r="R202" t="s">
        <v>69</v>
      </c>
      <c r="S202" t="s">
        <v>63</v>
      </c>
      <c r="T202" t="s">
        <v>69</v>
      </c>
      <c r="U202" t="s">
        <v>63</v>
      </c>
      <c r="V202" t="s">
        <v>69</v>
      </c>
      <c r="W202" t="s">
        <v>69</v>
      </c>
      <c r="X202" t="s">
        <v>63</v>
      </c>
      <c r="Y202" t="s">
        <v>63</v>
      </c>
      <c r="Z202" t="s">
        <v>63</v>
      </c>
      <c r="AA202" t="s">
        <v>63</v>
      </c>
      <c r="AB202" t="s">
        <v>69</v>
      </c>
      <c r="AC202" t="s">
        <v>69</v>
      </c>
      <c r="AD202" t="s">
        <v>69</v>
      </c>
      <c r="AE202" t="s">
        <v>63</v>
      </c>
      <c r="AF202" t="s">
        <v>63</v>
      </c>
      <c r="AG202" t="s">
        <v>74</v>
      </c>
      <c r="AH202" t="s">
        <v>74</v>
      </c>
      <c r="AI202" t="s">
        <v>74</v>
      </c>
      <c r="AJ202" t="s">
        <v>74</v>
      </c>
      <c r="AK202" t="s">
        <v>74</v>
      </c>
      <c r="AL202" t="s">
        <v>74</v>
      </c>
      <c r="AM202" t="s">
        <v>74</v>
      </c>
      <c r="AN202" t="s">
        <v>74</v>
      </c>
      <c r="AO202" t="s">
        <v>74</v>
      </c>
      <c r="AP202" t="s">
        <v>74</v>
      </c>
      <c r="AQ202" t="s">
        <v>74</v>
      </c>
      <c r="AR202" t="s">
        <v>74</v>
      </c>
      <c r="AS202" t="s">
        <v>74</v>
      </c>
      <c r="AT202" t="s">
        <v>74</v>
      </c>
      <c r="AU202" t="s">
        <v>74</v>
      </c>
      <c r="AV202" t="s">
        <v>74</v>
      </c>
      <c r="AW202" t="s">
        <v>79</v>
      </c>
      <c r="AX202" t="s">
        <v>70</v>
      </c>
      <c r="AY202" t="s">
        <v>2473</v>
      </c>
      <c r="AZ202" t="s">
        <v>65</v>
      </c>
      <c r="BA202" t="s">
        <v>71</v>
      </c>
      <c r="BB202" t="s">
        <v>72</v>
      </c>
      <c r="BC202" t="s">
        <v>2473</v>
      </c>
      <c r="BD202" t="s">
        <v>2526</v>
      </c>
      <c r="BE202" t="s">
        <v>67</v>
      </c>
      <c r="BF202" t="s">
        <v>78</v>
      </c>
      <c r="BG202" t="s">
        <v>2527</v>
      </c>
      <c r="BH202" t="str">
        <f t="shared" si="3"/>
        <v>Conditionneur.se ; Opérateur.ice de fabrication alimentaire ; Opérateur.ice de conditionnement ; Opérateur.ice de conditionnement agroalimentaire</v>
      </c>
      <c r="BI202">
        <v>3.5</v>
      </c>
    </row>
    <row r="203" spans="1:61" ht="15" hidden="1" customHeight="1" x14ac:dyDescent="0.35">
      <c r="A203" t="s">
        <v>2420</v>
      </c>
      <c r="B203" t="s">
        <v>1025</v>
      </c>
      <c r="C203" t="s">
        <v>393</v>
      </c>
      <c r="D203" t="s">
        <v>2528</v>
      </c>
      <c r="E203" t="s">
        <v>2529</v>
      </c>
      <c r="F203" t="s">
        <v>2530</v>
      </c>
      <c r="O203" t="s">
        <v>2432</v>
      </c>
      <c r="P203" t="s">
        <v>2531</v>
      </c>
      <c r="R203" t="s">
        <v>63</v>
      </c>
      <c r="S203" t="s">
        <v>63</v>
      </c>
      <c r="T203" t="s">
        <v>63</v>
      </c>
      <c r="U203" t="s">
        <v>63</v>
      </c>
      <c r="V203" t="s">
        <v>69</v>
      </c>
      <c r="W203" t="s">
        <v>69</v>
      </c>
      <c r="X203" t="s">
        <v>63</v>
      </c>
      <c r="Y203" t="s">
        <v>63</v>
      </c>
      <c r="Z203" t="s">
        <v>69</v>
      </c>
      <c r="AA203" t="s">
        <v>63</v>
      </c>
      <c r="AB203" t="s">
        <v>69</v>
      </c>
      <c r="AC203" t="s">
        <v>69</v>
      </c>
      <c r="AD203" t="s">
        <v>69</v>
      </c>
      <c r="AE203" t="s">
        <v>63</v>
      </c>
      <c r="AF203" t="s">
        <v>63</v>
      </c>
      <c r="AG203" t="s">
        <v>74</v>
      </c>
      <c r="AH203" t="s">
        <v>74</v>
      </c>
      <c r="AI203" t="s">
        <v>74</v>
      </c>
      <c r="AJ203" t="s">
        <v>74</v>
      </c>
      <c r="AK203" t="s">
        <v>74</v>
      </c>
      <c r="AL203" t="s">
        <v>74</v>
      </c>
      <c r="AM203" t="s">
        <v>74</v>
      </c>
      <c r="AN203" t="s">
        <v>74</v>
      </c>
      <c r="AO203" t="s">
        <v>74</v>
      </c>
      <c r="AP203" t="s">
        <v>74</v>
      </c>
      <c r="AQ203" t="s">
        <v>74</v>
      </c>
      <c r="AR203" t="s">
        <v>74</v>
      </c>
      <c r="AS203" t="s">
        <v>74</v>
      </c>
      <c r="AT203" t="s">
        <v>74</v>
      </c>
      <c r="AU203" t="s">
        <v>74</v>
      </c>
      <c r="AV203" t="s">
        <v>74</v>
      </c>
      <c r="AW203" t="s">
        <v>79</v>
      </c>
      <c r="AX203" t="s">
        <v>64</v>
      </c>
      <c r="AY203" t="s">
        <v>2532</v>
      </c>
      <c r="AZ203" t="s">
        <v>65</v>
      </c>
      <c r="BA203" t="s">
        <v>71</v>
      </c>
      <c r="BB203" t="s">
        <v>72</v>
      </c>
      <c r="BC203" t="s">
        <v>2532</v>
      </c>
      <c r="BD203" t="s">
        <v>2447</v>
      </c>
      <c r="BE203" t="s">
        <v>67</v>
      </c>
      <c r="BF203" t="s">
        <v>67</v>
      </c>
      <c r="BG203" t="s">
        <v>2527</v>
      </c>
      <c r="BH203" t="str">
        <f t="shared" si="3"/>
        <v>Ouvrier.e en polyculture ; Ouvrier.e agricole</v>
      </c>
      <c r="BI203">
        <v>3.5</v>
      </c>
    </row>
    <row r="204" spans="1:61" ht="15" hidden="1" customHeight="1" x14ac:dyDescent="0.35">
      <c r="A204" t="s">
        <v>2420</v>
      </c>
      <c r="B204" t="s">
        <v>1026</v>
      </c>
      <c r="C204" t="s">
        <v>394</v>
      </c>
      <c r="D204" t="s">
        <v>2533</v>
      </c>
      <c r="E204" t="s">
        <v>2534</v>
      </c>
      <c r="F204" t="s">
        <v>2535</v>
      </c>
      <c r="G204" t="s">
        <v>2536</v>
      </c>
      <c r="O204" t="s">
        <v>2445</v>
      </c>
      <c r="P204" t="s">
        <v>2531</v>
      </c>
      <c r="R204" t="s">
        <v>63</v>
      </c>
      <c r="S204" t="s">
        <v>63</v>
      </c>
      <c r="T204" t="s">
        <v>63</v>
      </c>
      <c r="U204" t="s">
        <v>63</v>
      </c>
      <c r="V204" t="s">
        <v>69</v>
      </c>
      <c r="W204" t="s">
        <v>69</v>
      </c>
      <c r="X204" t="s">
        <v>63</v>
      </c>
      <c r="Y204" t="s">
        <v>63</v>
      </c>
      <c r="Z204" t="s">
        <v>69</v>
      </c>
      <c r="AA204" t="s">
        <v>63</v>
      </c>
      <c r="AB204" t="s">
        <v>69</v>
      </c>
      <c r="AC204" t="s">
        <v>69</v>
      </c>
      <c r="AD204" t="s">
        <v>69</v>
      </c>
      <c r="AE204" t="s">
        <v>63</v>
      </c>
      <c r="AF204" t="s">
        <v>63</v>
      </c>
      <c r="AG204" t="s">
        <v>74</v>
      </c>
      <c r="AH204" t="s">
        <v>74</v>
      </c>
      <c r="AI204" t="s">
        <v>74</v>
      </c>
      <c r="AJ204" t="s">
        <v>74</v>
      </c>
      <c r="AK204" t="s">
        <v>74</v>
      </c>
      <c r="AL204" t="s">
        <v>74</v>
      </c>
      <c r="AM204" t="s">
        <v>74</v>
      </c>
      <c r="AN204" t="s">
        <v>74</v>
      </c>
      <c r="AO204" t="s">
        <v>74</v>
      </c>
      <c r="AP204" t="s">
        <v>74</v>
      </c>
      <c r="AQ204" t="s">
        <v>74</v>
      </c>
      <c r="AR204" t="s">
        <v>74</v>
      </c>
      <c r="AS204" t="s">
        <v>74</v>
      </c>
      <c r="AT204" t="s">
        <v>74</v>
      </c>
      <c r="AU204" t="s">
        <v>74</v>
      </c>
      <c r="AV204" t="s">
        <v>74</v>
      </c>
      <c r="AW204" t="s">
        <v>79</v>
      </c>
      <c r="AX204" t="s">
        <v>64</v>
      </c>
      <c r="AY204" t="s">
        <v>2532</v>
      </c>
      <c r="AZ204" t="s">
        <v>65</v>
      </c>
      <c r="BA204" t="s">
        <v>71</v>
      </c>
      <c r="BB204" t="s">
        <v>72</v>
      </c>
      <c r="BC204" t="s">
        <v>2532</v>
      </c>
      <c r="BD204" t="s">
        <v>2447</v>
      </c>
      <c r="BE204" t="s">
        <v>67</v>
      </c>
      <c r="BF204" t="s">
        <v>67</v>
      </c>
      <c r="BG204" t="s">
        <v>2527</v>
      </c>
      <c r="BH204" t="str">
        <f t="shared" si="3"/>
        <v>Agent.e de production légumière sous abri ; Agent.e de culture spécialisée sous abri ; Agent.e maraîcher serriste</v>
      </c>
      <c r="BI204">
        <v>3.5</v>
      </c>
    </row>
    <row r="205" spans="1:61" ht="15" hidden="1" customHeight="1" x14ac:dyDescent="0.35">
      <c r="A205" t="s">
        <v>2420</v>
      </c>
      <c r="B205" t="s">
        <v>1027</v>
      </c>
      <c r="C205" t="s">
        <v>395</v>
      </c>
      <c r="D205" t="s">
        <v>2537</v>
      </c>
      <c r="E205" t="s">
        <v>2538</v>
      </c>
      <c r="F205" t="s">
        <v>2539</v>
      </c>
      <c r="O205" t="s">
        <v>2445</v>
      </c>
      <c r="P205" t="s">
        <v>2531</v>
      </c>
      <c r="Q205" t="s">
        <v>2540</v>
      </c>
      <c r="R205" t="s">
        <v>63</v>
      </c>
      <c r="S205" t="s">
        <v>63</v>
      </c>
      <c r="T205" t="s">
        <v>63</v>
      </c>
      <c r="U205" t="s">
        <v>63</v>
      </c>
      <c r="V205" t="s">
        <v>69</v>
      </c>
      <c r="W205" t="s">
        <v>69</v>
      </c>
      <c r="X205" t="s">
        <v>63</v>
      </c>
      <c r="Y205" t="s">
        <v>63</v>
      </c>
      <c r="Z205" t="s">
        <v>69</v>
      </c>
      <c r="AA205" t="s">
        <v>63</v>
      </c>
      <c r="AB205" t="s">
        <v>69</v>
      </c>
      <c r="AC205" t="s">
        <v>69</v>
      </c>
      <c r="AD205" t="s">
        <v>69</v>
      </c>
      <c r="AE205" t="s">
        <v>63</v>
      </c>
      <c r="AF205" t="s">
        <v>63</v>
      </c>
      <c r="AG205" t="s">
        <v>74</v>
      </c>
      <c r="AH205" t="s">
        <v>74</v>
      </c>
      <c r="AI205" t="s">
        <v>74</v>
      </c>
      <c r="AJ205" t="s">
        <v>74</v>
      </c>
      <c r="AK205" t="s">
        <v>74</v>
      </c>
      <c r="AL205" t="s">
        <v>74</v>
      </c>
      <c r="AM205" t="s">
        <v>74</v>
      </c>
      <c r="AN205" t="s">
        <v>74</v>
      </c>
      <c r="AO205" t="s">
        <v>74</v>
      </c>
      <c r="AP205" t="s">
        <v>74</v>
      </c>
      <c r="AQ205" t="s">
        <v>74</v>
      </c>
      <c r="AR205" t="s">
        <v>74</v>
      </c>
      <c r="AS205" t="s">
        <v>74</v>
      </c>
      <c r="AT205" t="s">
        <v>74</v>
      </c>
      <c r="AU205" t="s">
        <v>74</v>
      </c>
      <c r="AV205" t="s">
        <v>74</v>
      </c>
      <c r="AW205" t="s">
        <v>79</v>
      </c>
      <c r="AX205" t="s">
        <v>64</v>
      </c>
      <c r="AY205" t="s">
        <v>2532</v>
      </c>
      <c r="AZ205" t="s">
        <v>65</v>
      </c>
      <c r="BA205" t="s">
        <v>71</v>
      </c>
      <c r="BB205" t="s">
        <v>72</v>
      </c>
      <c r="BC205" t="s">
        <v>2532</v>
      </c>
      <c r="BD205" t="s">
        <v>2447</v>
      </c>
      <c r="BE205" t="s">
        <v>67</v>
      </c>
      <c r="BF205" t="s">
        <v>67</v>
      </c>
      <c r="BG205" t="s">
        <v>2527</v>
      </c>
      <c r="BH205" t="str">
        <f t="shared" si="3"/>
        <v>Agent.e en floriculture ; Agent.e de production florale</v>
      </c>
      <c r="BI205">
        <v>3.5</v>
      </c>
    </row>
    <row r="206" spans="1:61" ht="15" hidden="1" customHeight="1" x14ac:dyDescent="0.35">
      <c r="A206" t="s">
        <v>2420</v>
      </c>
      <c r="B206" t="s">
        <v>1028</v>
      </c>
      <c r="C206" t="s">
        <v>396</v>
      </c>
      <c r="D206" t="s">
        <v>2541</v>
      </c>
      <c r="E206" t="s">
        <v>2542</v>
      </c>
      <c r="O206" t="s">
        <v>2445</v>
      </c>
      <c r="P206" t="s">
        <v>2461</v>
      </c>
      <c r="Q206" t="s">
        <v>2540</v>
      </c>
      <c r="R206" t="s">
        <v>63</v>
      </c>
      <c r="S206" t="s">
        <v>63</v>
      </c>
      <c r="T206" t="s">
        <v>63</v>
      </c>
      <c r="U206" t="s">
        <v>63</v>
      </c>
      <c r="V206" t="s">
        <v>69</v>
      </c>
      <c r="W206" t="s">
        <v>63</v>
      </c>
      <c r="X206" t="s">
        <v>69</v>
      </c>
      <c r="Y206" t="s">
        <v>63</v>
      </c>
      <c r="Z206" t="s">
        <v>69</v>
      </c>
      <c r="AA206" t="s">
        <v>63</v>
      </c>
      <c r="AB206" t="s">
        <v>69</v>
      </c>
      <c r="AC206" t="s">
        <v>69</v>
      </c>
      <c r="AD206" t="s">
        <v>69</v>
      </c>
      <c r="AE206" t="s">
        <v>63</v>
      </c>
      <c r="AF206" t="s">
        <v>63</v>
      </c>
      <c r="AG206" t="s">
        <v>74</v>
      </c>
      <c r="AH206" t="s">
        <v>74</v>
      </c>
      <c r="AI206" t="s">
        <v>74</v>
      </c>
      <c r="AJ206" t="s">
        <v>74</v>
      </c>
      <c r="AK206" t="s">
        <v>74</v>
      </c>
      <c r="AL206" t="s">
        <v>74</v>
      </c>
      <c r="AM206" t="s">
        <v>74</v>
      </c>
      <c r="AN206" t="s">
        <v>74</v>
      </c>
      <c r="AO206" t="s">
        <v>74</v>
      </c>
      <c r="AP206" t="s">
        <v>74</v>
      </c>
      <c r="AQ206" t="s">
        <v>74</v>
      </c>
      <c r="AR206" t="s">
        <v>74</v>
      </c>
      <c r="AS206" t="s">
        <v>74</v>
      </c>
      <c r="AT206" t="s">
        <v>74</v>
      </c>
      <c r="AU206" t="s">
        <v>74</v>
      </c>
      <c r="AV206" t="s">
        <v>74</v>
      </c>
      <c r="AW206" t="s">
        <v>79</v>
      </c>
      <c r="AX206" t="s">
        <v>64</v>
      </c>
      <c r="AY206" t="s">
        <v>2532</v>
      </c>
      <c r="AZ206" t="s">
        <v>65</v>
      </c>
      <c r="BA206" t="s">
        <v>71</v>
      </c>
      <c r="BB206" t="s">
        <v>72</v>
      </c>
      <c r="BC206" t="s">
        <v>2532</v>
      </c>
      <c r="BD206" t="s">
        <v>2462</v>
      </c>
      <c r="BE206" t="s">
        <v>67</v>
      </c>
      <c r="BF206" t="s">
        <v>67</v>
      </c>
      <c r="BG206" t="s">
        <v>2527</v>
      </c>
      <c r="BH206" t="str">
        <f t="shared" si="3"/>
        <v>Ouvrier.ère pépiniériste</v>
      </c>
      <c r="BI206">
        <v>3.5</v>
      </c>
    </row>
    <row r="207" spans="1:61" ht="15" hidden="1" customHeight="1" x14ac:dyDescent="0.35">
      <c r="A207" t="s">
        <v>2420</v>
      </c>
      <c r="B207" t="s">
        <v>1029</v>
      </c>
      <c r="C207" t="s">
        <v>397</v>
      </c>
      <c r="D207" t="s">
        <v>2543</v>
      </c>
      <c r="E207" t="s">
        <v>2544</v>
      </c>
      <c r="F207" t="s">
        <v>2545</v>
      </c>
      <c r="G207" t="s">
        <v>2546</v>
      </c>
      <c r="H207" t="s">
        <v>2547</v>
      </c>
      <c r="O207" t="s">
        <v>2531</v>
      </c>
      <c r="P207" t="s">
        <v>2433</v>
      </c>
      <c r="R207" t="s">
        <v>63</v>
      </c>
      <c r="S207" t="s">
        <v>69</v>
      </c>
      <c r="T207" t="s">
        <v>63</v>
      </c>
      <c r="U207" t="s">
        <v>63</v>
      </c>
      <c r="V207" t="s">
        <v>69</v>
      </c>
      <c r="W207" t="s">
        <v>69</v>
      </c>
      <c r="X207" t="s">
        <v>63</v>
      </c>
      <c r="Y207" t="s">
        <v>63</v>
      </c>
      <c r="Z207" t="s">
        <v>69</v>
      </c>
      <c r="AA207" t="s">
        <v>69</v>
      </c>
      <c r="AB207" t="s">
        <v>63</v>
      </c>
      <c r="AC207" t="s">
        <v>69</v>
      </c>
      <c r="AD207" t="s">
        <v>69</v>
      </c>
      <c r="AE207" t="s">
        <v>69</v>
      </c>
      <c r="AF207" t="s">
        <v>63</v>
      </c>
      <c r="AG207" t="s">
        <v>74</v>
      </c>
      <c r="AH207" t="s">
        <v>74</v>
      </c>
      <c r="AI207" t="s">
        <v>74</v>
      </c>
      <c r="AJ207" t="s">
        <v>74</v>
      </c>
      <c r="AK207" t="s">
        <v>74</v>
      </c>
      <c r="AL207" t="s">
        <v>74</v>
      </c>
      <c r="AM207" t="s">
        <v>74</v>
      </c>
      <c r="AN207" t="s">
        <v>74</v>
      </c>
      <c r="AO207" t="s">
        <v>74</v>
      </c>
      <c r="AP207" t="s">
        <v>74</v>
      </c>
      <c r="AQ207" t="s">
        <v>74</v>
      </c>
      <c r="AR207" t="s">
        <v>74</v>
      </c>
      <c r="AS207" t="s">
        <v>74</v>
      </c>
      <c r="AT207" t="s">
        <v>74</v>
      </c>
      <c r="AU207" t="s">
        <v>74</v>
      </c>
      <c r="AV207" t="s">
        <v>74</v>
      </c>
      <c r="AW207" t="s">
        <v>79</v>
      </c>
      <c r="AX207" t="s">
        <v>70</v>
      </c>
      <c r="AY207" t="s">
        <v>2532</v>
      </c>
      <c r="AZ207" t="s">
        <v>65</v>
      </c>
      <c r="BA207" t="s">
        <v>71</v>
      </c>
      <c r="BB207" t="s">
        <v>80</v>
      </c>
      <c r="BD207" t="s">
        <v>2548</v>
      </c>
      <c r="BE207" t="s">
        <v>67</v>
      </c>
      <c r="BF207" t="s">
        <v>67</v>
      </c>
      <c r="BG207" t="s">
        <v>2527</v>
      </c>
      <c r="BH207" t="str">
        <f t="shared" si="3"/>
        <v>Ouvrier.re viticole ; Vigneron.ne « manuel.le » ; Vigneron.ne « piéton.ne » ; Employé.e/salarié.e viticole</v>
      </c>
      <c r="BI207">
        <v>3.5</v>
      </c>
    </row>
    <row r="208" spans="1:61" ht="15" hidden="1" customHeight="1" x14ac:dyDescent="0.35">
      <c r="A208" t="s">
        <v>2420</v>
      </c>
      <c r="B208" t="s">
        <v>1030</v>
      </c>
      <c r="C208" t="s">
        <v>398</v>
      </c>
      <c r="D208" t="s">
        <v>2549</v>
      </c>
      <c r="E208" t="s">
        <v>2550</v>
      </c>
      <c r="F208" t="s">
        <v>2551</v>
      </c>
      <c r="O208" t="s">
        <v>2552</v>
      </c>
      <c r="R208" t="s">
        <v>63</v>
      </c>
      <c r="S208" t="s">
        <v>69</v>
      </c>
      <c r="T208" t="s">
        <v>69</v>
      </c>
      <c r="U208" t="s">
        <v>63</v>
      </c>
      <c r="V208" t="s">
        <v>69</v>
      </c>
      <c r="W208" t="s">
        <v>69</v>
      </c>
      <c r="X208" t="s">
        <v>63</v>
      </c>
      <c r="Y208" t="s">
        <v>63</v>
      </c>
      <c r="Z208" t="s">
        <v>69</v>
      </c>
      <c r="AA208" t="s">
        <v>69</v>
      </c>
      <c r="AB208" t="s">
        <v>63</v>
      </c>
      <c r="AC208" t="s">
        <v>69</v>
      </c>
      <c r="AD208" t="s">
        <v>69</v>
      </c>
      <c r="AE208" t="s">
        <v>63</v>
      </c>
      <c r="AF208" t="s">
        <v>63</v>
      </c>
      <c r="AG208" t="s">
        <v>79</v>
      </c>
      <c r="AH208" t="s">
        <v>74</v>
      </c>
      <c r="AI208" t="s">
        <v>79</v>
      </c>
      <c r="AJ208" t="s">
        <v>74</v>
      </c>
      <c r="AK208" t="s">
        <v>74</v>
      </c>
      <c r="AL208" t="s">
        <v>79</v>
      </c>
      <c r="AM208" t="s">
        <v>74</v>
      </c>
      <c r="AN208" t="s">
        <v>74</v>
      </c>
      <c r="AO208" t="s">
        <v>79</v>
      </c>
      <c r="AP208" t="s">
        <v>79</v>
      </c>
      <c r="AQ208" t="s">
        <v>74</v>
      </c>
      <c r="AR208" t="s">
        <v>74</v>
      </c>
      <c r="AS208" t="s">
        <v>74</v>
      </c>
      <c r="AT208" t="s">
        <v>74</v>
      </c>
      <c r="AU208" t="s">
        <v>74</v>
      </c>
      <c r="AV208" t="s">
        <v>74</v>
      </c>
      <c r="AW208" t="s">
        <v>82</v>
      </c>
      <c r="AX208" t="s">
        <v>64</v>
      </c>
      <c r="AY208" t="s">
        <v>2553</v>
      </c>
      <c r="AZ208" t="s">
        <v>65</v>
      </c>
      <c r="BA208" t="s">
        <v>76</v>
      </c>
      <c r="BB208" t="s">
        <v>72</v>
      </c>
      <c r="BC208" t="s">
        <v>2553</v>
      </c>
      <c r="BD208" t="s">
        <v>2554</v>
      </c>
      <c r="BE208" t="s">
        <v>67</v>
      </c>
      <c r="BF208" t="s">
        <v>67</v>
      </c>
      <c r="BG208" t="s">
        <v>2527</v>
      </c>
      <c r="BH208" t="str">
        <f t="shared" si="3"/>
        <v>Conducteur.ice d’engins agricoles ; Conducteur.ice de machines agricoles</v>
      </c>
      <c r="BI208">
        <v>4</v>
      </c>
    </row>
    <row r="209" spans="1:61" ht="15" hidden="1" customHeight="1" x14ac:dyDescent="0.35">
      <c r="A209" t="s">
        <v>2420</v>
      </c>
      <c r="B209" t="s">
        <v>1031</v>
      </c>
      <c r="C209" t="s">
        <v>399</v>
      </c>
      <c r="D209" t="s">
        <v>2555</v>
      </c>
      <c r="E209" t="s">
        <v>2556</v>
      </c>
      <c r="F209" t="s">
        <v>2557</v>
      </c>
      <c r="O209" t="s">
        <v>2552</v>
      </c>
      <c r="P209" t="s">
        <v>2433</v>
      </c>
      <c r="R209" t="s">
        <v>63</v>
      </c>
      <c r="S209" t="s">
        <v>69</v>
      </c>
      <c r="T209" t="s">
        <v>63</v>
      </c>
      <c r="U209" t="s">
        <v>63</v>
      </c>
      <c r="V209" t="s">
        <v>69</v>
      </c>
      <c r="W209" t="s">
        <v>69</v>
      </c>
      <c r="X209" t="s">
        <v>63</v>
      </c>
      <c r="Y209" t="s">
        <v>69</v>
      </c>
      <c r="Z209" t="s">
        <v>69</v>
      </c>
      <c r="AA209" t="s">
        <v>69</v>
      </c>
      <c r="AB209" t="s">
        <v>63</v>
      </c>
      <c r="AC209" t="s">
        <v>69</v>
      </c>
      <c r="AD209" t="s">
        <v>69</v>
      </c>
      <c r="AE209" t="s">
        <v>63</v>
      </c>
      <c r="AF209" t="s">
        <v>63</v>
      </c>
      <c r="AG209" t="s">
        <v>74</v>
      </c>
      <c r="AH209" t="s">
        <v>74</v>
      </c>
      <c r="AI209" t="s">
        <v>74</v>
      </c>
      <c r="AJ209" t="s">
        <v>74</v>
      </c>
      <c r="AK209" t="s">
        <v>74</v>
      </c>
      <c r="AL209" t="s">
        <v>74</v>
      </c>
      <c r="AM209" t="s">
        <v>74</v>
      </c>
      <c r="AN209" t="s">
        <v>74</v>
      </c>
      <c r="AO209" t="s">
        <v>79</v>
      </c>
      <c r="AP209" t="s">
        <v>79</v>
      </c>
      <c r="AQ209" t="s">
        <v>74</v>
      </c>
      <c r="AR209" t="s">
        <v>74</v>
      </c>
      <c r="AS209" t="s">
        <v>74</v>
      </c>
      <c r="AT209" t="s">
        <v>74</v>
      </c>
      <c r="AU209" t="s">
        <v>74</v>
      </c>
      <c r="AV209" t="s">
        <v>74</v>
      </c>
      <c r="AW209" t="s">
        <v>82</v>
      </c>
      <c r="AX209" t="s">
        <v>64</v>
      </c>
      <c r="AY209" t="s">
        <v>2553</v>
      </c>
      <c r="AZ209" t="s">
        <v>65</v>
      </c>
      <c r="BA209" t="s">
        <v>71</v>
      </c>
      <c r="BB209" t="s">
        <v>72</v>
      </c>
      <c r="BC209" t="s">
        <v>2553</v>
      </c>
      <c r="BD209" t="s">
        <v>2558</v>
      </c>
      <c r="BE209" t="s">
        <v>67</v>
      </c>
      <c r="BF209" t="s">
        <v>67</v>
      </c>
      <c r="BG209" t="s">
        <v>2527</v>
      </c>
      <c r="BH209" t="str">
        <f t="shared" si="3"/>
        <v>Agent.e tractoriste en viticulture ; Vigneron.ne « mécanisé.e »</v>
      </c>
      <c r="BI209">
        <v>3.5</v>
      </c>
    </row>
    <row r="210" spans="1:61" ht="15" hidden="1" customHeight="1" x14ac:dyDescent="0.35">
      <c r="A210" t="s">
        <v>2420</v>
      </c>
      <c r="B210" t="s">
        <v>1032</v>
      </c>
      <c r="C210" t="s">
        <v>400</v>
      </c>
      <c r="D210" t="s">
        <v>2559</v>
      </c>
      <c r="E210" t="s">
        <v>2560</v>
      </c>
      <c r="F210" t="s">
        <v>2561</v>
      </c>
      <c r="G210" t="s">
        <v>2562</v>
      </c>
      <c r="H210" t="s">
        <v>2563</v>
      </c>
      <c r="I210" t="s">
        <v>2564</v>
      </c>
      <c r="J210" t="s">
        <v>2565</v>
      </c>
      <c r="K210" t="s">
        <v>2566</v>
      </c>
      <c r="O210" t="s">
        <v>2432</v>
      </c>
      <c r="R210" t="s">
        <v>63</v>
      </c>
      <c r="S210" t="s">
        <v>69</v>
      </c>
      <c r="T210" t="s">
        <v>69</v>
      </c>
      <c r="U210" t="s">
        <v>63</v>
      </c>
      <c r="V210" t="s">
        <v>69</v>
      </c>
      <c r="W210" t="s">
        <v>69</v>
      </c>
      <c r="X210" t="s">
        <v>63</v>
      </c>
      <c r="Y210" t="s">
        <v>63</v>
      </c>
      <c r="Z210" t="s">
        <v>69</v>
      </c>
      <c r="AA210" t="s">
        <v>63</v>
      </c>
      <c r="AB210" t="s">
        <v>69</v>
      </c>
      <c r="AC210" t="s">
        <v>69</v>
      </c>
      <c r="AD210" t="s">
        <v>69</v>
      </c>
      <c r="AE210" t="s">
        <v>69</v>
      </c>
      <c r="AF210" t="s">
        <v>63</v>
      </c>
      <c r="AG210" t="s">
        <v>82</v>
      </c>
      <c r="AH210" t="s">
        <v>82</v>
      </c>
      <c r="AI210" t="s">
        <v>82</v>
      </c>
      <c r="AJ210" t="s">
        <v>82</v>
      </c>
      <c r="AK210" t="s">
        <v>82</v>
      </c>
      <c r="AL210" t="s">
        <v>82</v>
      </c>
      <c r="AM210" t="s">
        <v>79</v>
      </c>
      <c r="AN210" t="s">
        <v>82</v>
      </c>
      <c r="AO210" t="s">
        <v>82</v>
      </c>
      <c r="AP210" t="s">
        <v>82</v>
      </c>
      <c r="AQ210" t="s">
        <v>82</v>
      </c>
      <c r="AR210" t="s">
        <v>82</v>
      </c>
      <c r="AS210" t="s">
        <v>79</v>
      </c>
      <c r="AT210" t="s">
        <v>82</v>
      </c>
      <c r="AU210" t="s">
        <v>79</v>
      </c>
      <c r="AV210" t="s">
        <v>79</v>
      </c>
      <c r="AW210" t="s">
        <v>84</v>
      </c>
      <c r="AX210" t="s">
        <v>70</v>
      </c>
      <c r="AY210" t="s">
        <v>2567</v>
      </c>
      <c r="AZ210" t="s">
        <v>71</v>
      </c>
      <c r="BA210" t="s">
        <v>81</v>
      </c>
      <c r="BB210" t="s">
        <v>77</v>
      </c>
      <c r="BC210" t="s">
        <v>2567</v>
      </c>
      <c r="BE210" t="s">
        <v>1245</v>
      </c>
      <c r="BF210" t="s">
        <v>78</v>
      </c>
      <c r="BG210" t="s">
        <v>2527</v>
      </c>
      <c r="BH210" t="str">
        <f t="shared" si="3"/>
        <v>Chef(fe) d'élevage ; Responsable de troupeau ; Responsable / chef(fe)d’exploitation agricole ; Producteur ; Eleveur ; Technicien.ne agricole conseiller ; Second d’exploitation</v>
      </c>
      <c r="BI210">
        <v>5</v>
      </c>
    </row>
    <row r="211" spans="1:61" ht="15" hidden="1" customHeight="1" x14ac:dyDescent="0.35">
      <c r="A211" t="s">
        <v>2420</v>
      </c>
      <c r="B211" t="s">
        <v>1033</v>
      </c>
      <c r="C211" t="s">
        <v>401</v>
      </c>
      <c r="D211" t="s">
        <v>2568</v>
      </c>
      <c r="E211" t="s">
        <v>2569</v>
      </c>
      <c r="O211" t="s">
        <v>2187</v>
      </c>
      <c r="P211" t="s">
        <v>2432</v>
      </c>
      <c r="Q211" t="s">
        <v>2570</v>
      </c>
      <c r="R211" t="s">
        <v>63</v>
      </c>
      <c r="S211" t="s">
        <v>69</v>
      </c>
      <c r="T211" t="s">
        <v>69</v>
      </c>
      <c r="U211" t="s">
        <v>63</v>
      </c>
      <c r="V211" t="s">
        <v>69</v>
      </c>
      <c r="W211" t="s">
        <v>69</v>
      </c>
      <c r="X211" t="s">
        <v>63</v>
      </c>
      <c r="Y211" t="s">
        <v>63</v>
      </c>
      <c r="Z211" t="s">
        <v>69</v>
      </c>
      <c r="AA211" t="s">
        <v>63</v>
      </c>
      <c r="AB211" t="s">
        <v>69</v>
      </c>
      <c r="AC211" t="s">
        <v>69</v>
      </c>
      <c r="AD211" t="s">
        <v>69</v>
      </c>
      <c r="AE211" t="s">
        <v>69</v>
      </c>
      <c r="AF211" t="s">
        <v>63</v>
      </c>
      <c r="AG211" t="s">
        <v>79</v>
      </c>
      <c r="AH211" t="s">
        <v>79</v>
      </c>
      <c r="AI211" t="s">
        <v>79</v>
      </c>
      <c r="AJ211" t="s">
        <v>79</v>
      </c>
      <c r="AK211" t="s">
        <v>79</v>
      </c>
      <c r="AL211" t="s">
        <v>79</v>
      </c>
      <c r="AM211" t="s">
        <v>79</v>
      </c>
      <c r="AN211" t="s">
        <v>79</v>
      </c>
      <c r="AO211" t="s">
        <v>79</v>
      </c>
      <c r="AP211" t="s">
        <v>79</v>
      </c>
      <c r="AQ211" t="s">
        <v>79</v>
      </c>
      <c r="AR211" t="s">
        <v>79</v>
      </c>
      <c r="AS211" t="s">
        <v>74</v>
      </c>
      <c r="AT211" t="s">
        <v>79</v>
      </c>
      <c r="AU211" t="s">
        <v>79</v>
      </c>
      <c r="AV211" t="s">
        <v>79</v>
      </c>
      <c r="AW211" t="s">
        <v>82</v>
      </c>
      <c r="AX211" t="s">
        <v>75</v>
      </c>
      <c r="AY211" t="s">
        <v>2567</v>
      </c>
      <c r="AZ211" t="s">
        <v>71</v>
      </c>
      <c r="BA211" t="s">
        <v>76</v>
      </c>
      <c r="BB211" t="s">
        <v>72</v>
      </c>
      <c r="BC211" t="s">
        <v>2567</v>
      </c>
      <c r="BD211" t="s">
        <v>2571</v>
      </c>
      <c r="BE211" t="s">
        <v>67</v>
      </c>
      <c r="BF211" t="s">
        <v>73</v>
      </c>
      <c r="BG211" t="s">
        <v>2527</v>
      </c>
      <c r="BH211" t="str">
        <f t="shared" si="3"/>
        <v>Technicien.ne agricole en élevage</v>
      </c>
      <c r="BI211">
        <v>4.5</v>
      </c>
    </row>
    <row r="212" spans="1:61" ht="15" hidden="1" customHeight="1" x14ac:dyDescent="0.35">
      <c r="A212" t="s">
        <v>2420</v>
      </c>
      <c r="B212" t="s">
        <v>1034</v>
      </c>
      <c r="C212" t="s">
        <v>402</v>
      </c>
      <c r="D212" t="s">
        <v>2572</v>
      </c>
      <c r="E212" t="s">
        <v>2573</v>
      </c>
      <c r="F212" t="s">
        <v>2574</v>
      </c>
      <c r="G212" t="s">
        <v>2575</v>
      </c>
      <c r="H212" t="s">
        <v>2576</v>
      </c>
      <c r="O212" t="s">
        <v>2432</v>
      </c>
      <c r="P212" t="s">
        <v>2570</v>
      </c>
      <c r="R212" t="s">
        <v>63</v>
      </c>
      <c r="S212" t="s">
        <v>69</v>
      </c>
      <c r="T212" t="s">
        <v>63</v>
      </c>
      <c r="U212" t="s">
        <v>69</v>
      </c>
      <c r="V212" t="s">
        <v>69</v>
      </c>
      <c r="W212" t="s">
        <v>69</v>
      </c>
      <c r="X212" t="s">
        <v>63</v>
      </c>
      <c r="Y212" t="s">
        <v>63</v>
      </c>
      <c r="Z212" t="s">
        <v>69</v>
      </c>
      <c r="AA212" t="s">
        <v>63</v>
      </c>
      <c r="AB212" t="s">
        <v>69</v>
      </c>
      <c r="AC212" t="s">
        <v>69</v>
      </c>
      <c r="AD212" t="s">
        <v>69</v>
      </c>
      <c r="AE212" t="s">
        <v>63</v>
      </c>
      <c r="AF212" t="s">
        <v>63</v>
      </c>
      <c r="AG212" t="s">
        <v>74</v>
      </c>
      <c r="AH212" t="s">
        <v>74</v>
      </c>
      <c r="AI212" t="s">
        <v>74</v>
      </c>
      <c r="AJ212" t="s">
        <v>74</v>
      </c>
      <c r="AK212" t="s">
        <v>74</v>
      </c>
      <c r="AL212" t="s">
        <v>74</v>
      </c>
      <c r="AM212" t="s">
        <v>74</v>
      </c>
      <c r="AN212" t="s">
        <v>74</v>
      </c>
      <c r="AO212" t="s">
        <v>74</v>
      </c>
      <c r="AP212" t="s">
        <v>74</v>
      </c>
      <c r="AQ212" t="s">
        <v>74</v>
      </c>
      <c r="AR212" t="s">
        <v>74</v>
      </c>
      <c r="AS212" t="s">
        <v>74</v>
      </c>
      <c r="AT212" t="s">
        <v>74</v>
      </c>
      <c r="AU212" t="s">
        <v>74</v>
      </c>
      <c r="AV212" t="s">
        <v>74</v>
      </c>
      <c r="AW212" t="s">
        <v>79</v>
      </c>
      <c r="AX212" t="s">
        <v>64</v>
      </c>
      <c r="AY212" t="s">
        <v>2567</v>
      </c>
      <c r="AZ212" t="s">
        <v>65</v>
      </c>
      <c r="BA212" t="s">
        <v>71</v>
      </c>
      <c r="BB212" t="s">
        <v>66</v>
      </c>
      <c r="BE212" t="s">
        <v>67</v>
      </c>
      <c r="BF212" t="s">
        <v>67</v>
      </c>
      <c r="BG212" t="s">
        <v>2527</v>
      </c>
      <c r="BH212" t="str">
        <f t="shared" si="3"/>
        <v>Assistant.e d’élevage ; Agent.e d’élevage porcin ; Agent.e d’élevage de petits ruminants (ovins, caprins) ; Agent.e d’élevage laitier (bovins)</v>
      </c>
      <c r="BI212">
        <v>3.5</v>
      </c>
    </row>
    <row r="213" spans="1:61" ht="15" hidden="1" customHeight="1" x14ac:dyDescent="0.35">
      <c r="A213" t="s">
        <v>2420</v>
      </c>
      <c r="B213" t="s">
        <v>1035</v>
      </c>
      <c r="C213" t="s">
        <v>403</v>
      </c>
      <c r="D213" t="s">
        <v>2577</v>
      </c>
      <c r="E213" t="s">
        <v>2578</v>
      </c>
      <c r="F213" t="s">
        <v>2579</v>
      </c>
      <c r="O213" t="s">
        <v>2580</v>
      </c>
      <c r="P213" t="s">
        <v>2581</v>
      </c>
      <c r="Q213" t="s">
        <v>2570</v>
      </c>
      <c r="R213" t="s">
        <v>63</v>
      </c>
      <c r="S213" t="s">
        <v>69</v>
      </c>
      <c r="T213" t="s">
        <v>69</v>
      </c>
      <c r="U213" t="s">
        <v>63</v>
      </c>
      <c r="V213" t="s">
        <v>69</v>
      </c>
      <c r="W213" t="s">
        <v>69</v>
      </c>
      <c r="X213" t="s">
        <v>63</v>
      </c>
      <c r="Y213" t="s">
        <v>63</v>
      </c>
      <c r="Z213" t="s">
        <v>69</v>
      </c>
      <c r="AA213" t="s">
        <v>63</v>
      </c>
      <c r="AB213" t="s">
        <v>69</v>
      </c>
      <c r="AC213" t="s">
        <v>69</v>
      </c>
      <c r="AD213" t="s">
        <v>69</v>
      </c>
      <c r="AE213" t="s">
        <v>63</v>
      </c>
      <c r="AF213" t="s">
        <v>63</v>
      </c>
      <c r="AG213" t="s">
        <v>74</v>
      </c>
      <c r="AH213" t="s">
        <v>74</v>
      </c>
      <c r="AI213" t="s">
        <v>74</v>
      </c>
      <c r="AJ213" t="s">
        <v>74</v>
      </c>
      <c r="AK213" t="s">
        <v>74</v>
      </c>
      <c r="AL213" t="s">
        <v>74</v>
      </c>
      <c r="AM213" t="s">
        <v>74</v>
      </c>
      <c r="AN213" t="s">
        <v>74</v>
      </c>
      <c r="AO213" t="s">
        <v>74</v>
      </c>
      <c r="AP213" t="s">
        <v>74</v>
      </c>
      <c r="AQ213" t="s">
        <v>74</v>
      </c>
      <c r="AR213" t="s">
        <v>74</v>
      </c>
      <c r="AS213" t="s">
        <v>74</v>
      </c>
      <c r="AT213" t="s">
        <v>74</v>
      </c>
      <c r="AU213" t="s">
        <v>74</v>
      </c>
      <c r="AV213" t="s">
        <v>74</v>
      </c>
      <c r="AW213" t="s">
        <v>79</v>
      </c>
      <c r="AX213" t="s">
        <v>70</v>
      </c>
      <c r="AY213" t="s">
        <v>2567</v>
      </c>
      <c r="AZ213" t="s">
        <v>65</v>
      </c>
      <c r="BA213" t="s">
        <v>71</v>
      </c>
      <c r="BB213" t="s">
        <v>80</v>
      </c>
      <c r="BD213" t="s">
        <v>2582</v>
      </c>
      <c r="BE213" t="s">
        <v>67</v>
      </c>
      <c r="BF213" t="s">
        <v>67</v>
      </c>
      <c r="BG213" t="s">
        <v>2583</v>
      </c>
      <c r="BH213" t="str">
        <f t="shared" si="3"/>
        <v>Assitant.e d’élevage ; Palefrenier.e</v>
      </c>
      <c r="BI213">
        <v>3.5</v>
      </c>
    </row>
    <row r="214" spans="1:61" ht="15" hidden="1" customHeight="1" x14ac:dyDescent="0.35">
      <c r="A214" t="s">
        <v>2420</v>
      </c>
      <c r="B214" t="s">
        <v>1036</v>
      </c>
      <c r="C214" t="s">
        <v>404</v>
      </c>
      <c r="D214" t="s">
        <v>2584</v>
      </c>
      <c r="E214" t="s">
        <v>2585</v>
      </c>
      <c r="F214" t="s">
        <v>2586</v>
      </c>
      <c r="G214" t="s">
        <v>2587</v>
      </c>
      <c r="O214" t="s">
        <v>2588</v>
      </c>
      <c r="R214" t="s">
        <v>63</v>
      </c>
      <c r="S214" t="s">
        <v>69</v>
      </c>
      <c r="T214" t="s">
        <v>69</v>
      </c>
      <c r="U214" t="s">
        <v>63</v>
      </c>
      <c r="V214" t="s">
        <v>69</v>
      </c>
      <c r="W214" t="s">
        <v>69</v>
      </c>
      <c r="X214" t="s">
        <v>63</v>
      </c>
      <c r="Y214" t="s">
        <v>63</v>
      </c>
      <c r="Z214" t="s">
        <v>69</v>
      </c>
      <c r="AA214" t="s">
        <v>69</v>
      </c>
      <c r="AB214" t="s">
        <v>63</v>
      </c>
      <c r="AC214" t="s">
        <v>63</v>
      </c>
      <c r="AD214" t="s">
        <v>69</v>
      </c>
      <c r="AE214" t="s">
        <v>69</v>
      </c>
      <c r="AF214" t="s">
        <v>63</v>
      </c>
      <c r="AG214" t="s">
        <v>74</v>
      </c>
      <c r="AH214" t="s">
        <v>74</v>
      </c>
      <c r="AI214" t="s">
        <v>74</v>
      </c>
      <c r="AJ214" t="s">
        <v>74</v>
      </c>
      <c r="AK214" t="s">
        <v>74</v>
      </c>
      <c r="AL214" t="s">
        <v>79</v>
      </c>
      <c r="AM214" t="s">
        <v>74</v>
      </c>
      <c r="AN214" t="s">
        <v>74</v>
      </c>
      <c r="AO214" t="s">
        <v>79</v>
      </c>
      <c r="AP214" t="s">
        <v>79</v>
      </c>
      <c r="AQ214" t="s">
        <v>74</v>
      </c>
      <c r="AR214" t="s">
        <v>74</v>
      </c>
      <c r="AS214" t="s">
        <v>74</v>
      </c>
      <c r="AT214" t="s">
        <v>74</v>
      </c>
      <c r="AU214" t="s">
        <v>74</v>
      </c>
      <c r="AV214" t="s">
        <v>74</v>
      </c>
      <c r="AW214" t="s">
        <v>79</v>
      </c>
      <c r="AX214" t="s">
        <v>64</v>
      </c>
      <c r="AY214" t="s">
        <v>2567</v>
      </c>
      <c r="AZ214" t="s">
        <v>65</v>
      </c>
      <c r="BA214" t="s">
        <v>71</v>
      </c>
      <c r="BB214" t="s">
        <v>66</v>
      </c>
      <c r="BE214" t="s">
        <v>67</v>
      </c>
      <c r="BF214" t="s">
        <v>73</v>
      </c>
      <c r="BG214" t="s">
        <v>2583</v>
      </c>
      <c r="BH214" t="str">
        <f t="shared" si="3"/>
        <v>Berger.e transhumant ; Berger,e bovins allaitants, ou ovins allaitants, ou bovins laitiers, ou ovins laitiers ; Berger.e caprin</v>
      </c>
      <c r="BI214">
        <v>3.5</v>
      </c>
    </row>
    <row r="215" spans="1:61" ht="15" hidden="1" customHeight="1" x14ac:dyDescent="0.35">
      <c r="A215" t="s">
        <v>2420</v>
      </c>
      <c r="B215" t="s">
        <v>1037</v>
      </c>
      <c r="C215" t="s">
        <v>405</v>
      </c>
      <c r="D215" t="s">
        <v>2589</v>
      </c>
      <c r="E215" t="s">
        <v>2590</v>
      </c>
      <c r="F215" t="s">
        <v>2591</v>
      </c>
      <c r="O215" t="s">
        <v>2580</v>
      </c>
      <c r="P215" t="s">
        <v>2592</v>
      </c>
      <c r="R215" t="s">
        <v>63</v>
      </c>
      <c r="S215" t="s">
        <v>69</v>
      </c>
      <c r="T215" t="s">
        <v>69</v>
      </c>
      <c r="U215" t="s">
        <v>63</v>
      </c>
      <c r="V215" t="s">
        <v>69</v>
      </c>
      <c r="W215" t="s">
        <v>69</v>
      </c>
      <c r="X215" t="s">
        <v>63</v>
      </c>
      <c r="Y215" t="s">
        <v>63</v>
      </c>
      <c r="Z215" t="s">
        <v>69</v>
      </c>
      <c r="AA215" t="s">
        <v>63</v>
      </c>
      <c r="AB215" t="s">
        <v>69</v>
      </c>
      <c r="AC215" t="s">
        <v>69</v>
      </c>
      <c r="AD215" t="s">
        <v>69</v>
      </c>
      <c r="AE215" t="s">
        <v>63</v>
      </c>
      <c r="AF215" t="s">
        <v>63</v>
      </c>
      <c r="AG215" t="s">
        <v>74</v>
      </c>
      <c r="AH215" t="s">
        <v>74</v>
      </c>
      <c r="AI215" t="s">
        <v>74</v>
      </c>
      <c r="AJ215" t="s">
        <v>74</v>
      </c>
      <c r="AK215" t="s">
        <v>74</v>
      </c>
      <c r="AL215" t="s">
        <v>74</v>
      </c>
      <c r="AM215" t="s">
        <v>74</v>
      </c>
      <c r="AN215" t="s">
        <v>74</v>
      </c>
      <c r="AO215" t="s">
        <v>74</v>
      </c>
      <c r="AP215" t="s">
        <v>74</v>
      </c>
      <c r="AQ215" t="s">
        <v>74</v>
      </c>
      <c r="AR215" t="s">
        <v>74</v>
      </c>
      <c r="AS215" t="s">
        <v>74</v>
      </c>
      <c r="AT215" t="s">
        <v>74</v>
      </c>
      <c r="AU215" t="s">
        <v>74</v>
      </c>
      <c r="AV215" t="s">
        <v>74</v>
      </c>
      <c r="AW215" t="s">
        <v>79</v>
      </c>
      <c r="AX215" t="s">
        <v>70</v>
      </c>
      <c r="AY215" t="s">
        <v>2593</v>
      </c>
      <c r="AZ215" t="s">
        <v>65</v>
      </c>
      <c r="BA215" t="s">
        <v>71</v>
      </c>
      <c r="BB215" t="s">
        <v>80</v>
      </c>
      <c r="BE215" t="s">
        <v>67</v>
      </c>
      <c r="BF215" t="s">
        <v>67</v>
      </c>
      <c r="BG215" t="s">
        <v>2428</v>
      </c>
      <c r="BH215" t="str">
        <f t="shared" si="3"/>
        <v>Agent.e aquacole ; Employé.e d’élevage piscicole</v>
      </c>
      <c r="BI215">
        <v>3.5</v>
      </c>
    </row>
    <row r="216" spans="1:61" ht="15" hidden="1" customHeight="1" x14ac:dyDescent="0.35">
      <c r="A216" t="s">
        <v>2420</v>
      </c>
      <c r="B216" t="s">
        <v>1038</v>
      </c>
      <c r="C216" t="s">
        <v>406</v>
      </c>
      <c r="D216" t="s">
        <v>2594</v>
      </c>
      <c r="E216" t="s">
        <v>2595</v>
      </c>
      <c r="F216" t="s">
        <v>2596</v>
      </c>
      <c r="G216" t="s">
        <v>2597</v>
      </c>
      <c r="O216" t="s">
        <v>2580</v>
      </c>
      <c r="R216" t="s">
        <v>63</v>
      </c>
      <c r="S216" t="s">
        <v>69</v>
      </c>
      <c r="T216" t="s">
        <v>69</v>
      </c>
      <c r="U216" t="s">
        <v>63</v>
      </c>
      <c r="V216" t="s">
        <v>69</v>
      </c>
      <c r="W216" t="s">
        <v>69</v>
      </c>
      <c r="X216" t="s">
        <v>63</v>
      </c>
      <c r="Y216" t="s">
        <v>63</v>
      </c>
      <c r="Z216" t="s">
        <v>69</v>
      </c>
      <c r="AA216" t="s">
        <v>63</v>
      </c>
      <c r="AB216" t="s">
        <v>69</v>
      </c>
      <c r="AC216" t="s">
        <v>63</v>
      </c>
      <c r="AD216" t="s">
        <v>69</v>
      </c>
      <c r="AE216" t="s">
        <v>69</v>
      </c>
      <c r="AF216" t="s">
        <v>63</v>
      </c>
      <c r="AG216" t="s">
        <v>74</v>
      </c>
      <c r="AH216" t="s">
        <v>74</v>
      </c>
      <c r="AI216" t="s">
        <v>74</v>
      </c>
      <c r="AJ216" t="s">
        <v>74</v>
      </c>
      <c r="AK216" t="s">
        <v>74</v>
      </c>
      <c r="AL216" t="s">
        <v>74</v>
      </c>
      <c r="AM216" t="s">
        <v>74</v>
      </c>
      <c r="AN216" t="s">
        <v>74</v>
      </c>
      <c r="AO216" t="s">
        <v>74</v>
      </c>
      <c r="AP216" t="s">
        <v>74</v>
      </c>
      <c r="AQ216" t="s">
        <v>74</v>
      </c>
      <c r="AR216" t="s">
        <v>74</v>
      </c>
      <c r="AS216" t="s">
        <v>74</v>
      </c>
      <c r="AT216" t="s">
        <v>74</v>
      </c>
      <c r="AU216" t="s">
        <v>74</v>
      </c>
      <c r="AV216" t="s">
        <v>74</v>
      </c>
      <c r="AW216" t="s">
        <v>79</v>
      </c>
      <c r="AX216" t="s">
        <v>64</v>
      </c>
      <c r="AY216" t="s">
        <v>2567</v>
      </c>
      <c r="AZ216" t="s">
        <v>65</v>
      </c>
      <c r="BA216" t="s">
        <v>65</v>
      </c>
      <c r="BB216" t="s">
        <v>66</v>
      </c>
      <c r="BD216" t="s">
        <v>2598</v>
      </c>
      <c r="BE216" t="s">
        <v>67</v>
      </c>
      <c r="BF216" t="s">
        <v>67</v>
      </c>
      <c r="BG216" t="s">
        <v>2583</v>
      </c>
      <c r="BH216" t="str">
        <f t="shared" si="3"/>
        <v>Agent.e de ramassage ; Agent.e de nettoyage avicole ; Agent.e d’interventions avicoles</v>
      </c>
      <c r="BI216">
        <v>3</v>
      </c>
    </row>
    <row r="217" spans="1:61" ht="15" hidden="1" customHeight="1" x14ac:dyDescent="0.35">
      <c r="A217" t="s">
        <v>2420</v>
      </c>
      <c r="B217" t="s">
        <v>1039</v>
      </c>
      <c r="C217" t="s">
        <v>407</v>
      </c>
      <c r="D217" t="s">
        <v>2599</v>
      </c>
      <c r="E217" t="s">
        <v>1521</v>
      </c>
      <c r="F217" t="s">
        <v>2600</v>
      </c>
      <c r="G217" t="s">
        <v>2601</v>
      </c>
      <c r="O217" t="s">
        <v>2433</v>
      </c>
      <c r="P217" t="s">
        <v>2432</v>
      </c>
      <c r="R217" t="s">
        <v>63</v>
      </c>
      <c r="S217" t="s">
        <v>69</v>
      </c>
      <c r="T217" t="s">
        <v>69</v>
      </c>
      <c r="U217" t="s">
        <v>69</v>
      </c>
      <c r="V217" t="s">
        <v>69</v>
      </c>
      <c r="W217" t="s">
        <v>69</v>
      </c>
      <c r="X217" t="s">
        <v>63</v>
      </c>
      <c r="Y217" t="s">
        <v>63</v>
      </c>
      <c r="Z217" t="s">
        <v>69</v>
      </c>
      <c r="AA217" t="s">
        <v>69</v>
      </c>
      <c r="AB217" t="s">
        <v>69</v>
      </c>
      <c r="AC217" t="s">
        <v>63</v>
      </c>
      <c r="AD217" t="s">
        <v>69</v>
      </c>
      <c r="AE217" t="s">
        <v>69</v>
      </c>
      <c r="AF217" t="s">
        <v>69</v>
      </c>
      <c r="AG217" t="s">
        <v>82</v>
      </c>
      <c r="AH217" t="s">
        <v>82</v>
      </c>
      <c r="AI217" t="s">
        <v>82</v>
      </c>
      <c r="AJ217" t="s">
        <v>79</v>
      </c>
      <c r="AK217" t="s">
        <v>82</v>
      </c>
      <c r="AL217" t="s">
        <v>82</v>
      </c>
      <c r="AM217" t="s">
        <v>82</v>
      </c>
      <c r="AN217" t="s">
        <v>82</v>
      </c>
      <c r="AO217" t="s">
        <v>82</v>
      </c>
      <c r="AP217" t="s">
        <v>82</v>
      </c>
      <c r="AQ217" t="s">
        <v>82</v>
      </c>
      <c r="AR217" t="s">
        <v>79</v>
      </c>
      <c r="AS217" t="s">
        <v>68</v>
      </c>
      <c r="AT217" t="s">
        <v>82</v>
      </c>
      <c r="AU217" t="s">
        <v>79</v>
      </c>
      <c r="AV217" t="s">
        <v>79</v>
      </c>
      <c r="AW217" t="s">
        <v>68</v>
      </c>
      <c r="AX217" t="s">
        <v>75</v>
      </c>
      <c r="AY217" t="s">
        <v>2602</v>
      </c>
      <c r="AZ217" t="s">
        <v>71</v>
      </c>
      <c r="BA217" t="s">
        <v>76</v>
      </c>
      <c r="BB217" t="s">
        <v>77</v>
      </c>
      <c r="BC217" t="s">
        <v>2602</v>
      </c>
      <c r="BE217" t="s">
        <v>1245</v>
      </c>
      <c r="BF217" t="s">
        <v>78</v>
      </c>
      <c r="BG217" t="s">
        <v>1523</v>
      </c>
      <c r="BH217" t="str">
        <f t="shared" si="3"/>
        <v>Responsable d’exploitation ; Responsable propriété ; Directeur(rice) d’exploitation viticole</v>
      </c>
      <c r="BI217">
        <v>4.5</v>
      </c>
    </row>
    <row r="218" spans="1:61" ht="15" hidden="1" customHeight="1" x14ac:dyDescent="0.35">
      <c r="A218" t="s">
        <v>2420</v>
      </c>
      <c r="B218" t="s">
        <v>1040</v>
      </c>
      <c r="C218" t="s">
        <v>408</v>
      </c>
      <c r="D218" t="s">
        <v>2603</v>
      </c>
      <c r="E218" t="s">
        <v>1368</v>
      </c>
      <c r="O218" t="s">
        <v>1352</v>
      </c>
      <c r="P218" t="s">
        <v>1282</v>
      </c>
      <c r="R218" t="s">
        <v>69</v>
      </c>
      <c r="S218" t="s">
        <v>63</v>
      </c>
      <c r="T218" t="s">
        <v>69</v>
      </c>
      <c r="U218" t="s">
        <v>63</v>
      </c>
      <c r="V218" t="s">
        <v>69</v>
      </c>
      <c r="W218" t="s">
        <v>69</v>
      </c>
      <c r="X218" t="s">
        <v>69</v>
      </c>
      <c r="Y218" t="s">
        <v>63</v>
      </c>
      <c r="Z218" t="s">
        <v>69</v>
      </c>
      <c r="AA218" t="s">
        <v>63</v>
      </c>
      <c r="AB218" t="s">
        <v>69</v>
      </c>
      <c r="AC218" t="s">
        <v>69</v>
      </c>
      <c r="AD218" t="s">
        <v>69</v>
      </c>
      <c r="AE218" t="s">
        <v>63</v>
      </c>
      <c r="AF218" t="s">
        <v>63</v>
      </c>
      <c r="AG218" t="s">
        <v>82</v>
      </c>
      <c r="AH218" t="s">
        <v>79</v>
      </c>
      <c r="AI218" t="s">
        <v>79</v>
      </c>
      <c r="AJ218" t="s">
        <v>74</v>
      </c>
      <c r="AK218" t="s">
        <v>79</v>
      </c>
      <c r="AL218" t="s">
        <v>68</v>
      </c>
      <c r="AM218" t="s">
        <v>79</v>
      </c>
      <c r="AN218" t="s">
        <v>79</v>
      </c>
      <c r="AO218" t="s">
        <v>79</v>
      </c>
      <c r="AP218" t="s">
        <v>79</v>
      </c>
      <c r="AQ218" t="s">
        <v>79</v>
      </c>
      <c r="AR218" t="s">
        <v>79</v>
      </c>
      <c r="AS218" t="s">
        <v>68</v>
      </c>
      <c r="AT218" t="s">
        <v>79</v>
      </c>
      <c r="AU218" t="s">
        <v>79</v>
      </c>
      <c r="AV218" t="s">
        <v>79</v>
      </c>
      <c r="AW218" t="s">
        <v>82</v>
      </c>
      <c r="AX218" t="s">
        <v>70</v>
      </c>
      <c r="AY218" t="s">
        <v>2473</v>
      </c>
      <c r="AZ218" t="s">
        <v>71</v>
      </c>
      <c r="BA218" t="s">
        <v>76</v>
      </c>
      <c r="BB218" t="s">
        <v>72</v>
      </c>
      <c r="BC218" t="s">
        <v>2473</v>
      </c>
      <c r="BE218" t="s">
        <v>67</v>
      </c>
      <c r="BF218" t="s">
        <v>78</v>
      </c>
      <c r="BG218" t="s">
        <v>1523</v>
      </c>
      <c r="BH218" t="str">
        <f t="shared" si="3"/>
        <v>Conducteur(trice) de ligne de conditionnement</v>
      </c>
      <c r="BI218">
        <v>4.5</v>
      </c>
    </row>
    <row r="219" spans="1:61" ht="15" hidden="1" customHeight="1" x14ac:dyDescent="0.35">
      <c r="A219" t="s">
        <v>2420</v>
      </c>
      <c r="B219" t="s">
        <v>1041</v>
      </c>
      <c r="C219" t="s">
        <v>409</v>
      </c>
      <c r="D219" t="s">
        <v>2604</v>
      </c>
      <c r="E219" t="s">
        <v>2605</v>
      </c>
      <c r="F219" t="s">
        <v>2606</v>
      </c>
      <c r="O219" t="s">
        <v>1970</v>
      </c>
      <c r="R219" t="s">
        <v>69</v>
      </c>
      <c r="S219" t="s">
        <v>69</v>
      </c>
      <c r="T219" t="s">
        <v>69</v>
      </c>
      <c r="U219" t="s">
        <v>69</v>
      </c>
      <c r="V219" t="s">
        <v>69</v>
      </c>
      <c r="W219" t="s">
        <v>69</v>
      </c>
      <c r="X219" t="s">
        <v>69</v>
      </c>
      <c r="Y219" t="s">
        <v>69</v>
      </c>
      <c r="Z219" t="s">
        <v>69</v>
      </c>
      <c r="AA219" t="s">
        <v>63</v>
      </c>
      <c r="AB219" t="s">
        <v>69</v>
      </c>
      <c r="AC219" t="s">
        <v>69</v>
      </c>
      <c r="AD219" t="s">
        <v>63</v>
      </c>
      <c r="AE219" t="s">
        <v>69</v>
      </c>
      <c r="AF219" t="s">
        <v>69</v>
      </c>
      <c r="AG219" t="s">
        <v>84</v>
      </c>
      <c r="AH219" t="s">
        <v>84</v>
      </c>
      <c r="AI219" t="s">
        <v>84</v>
      </c>
      <c r="AJ219" t="s">
        <v>82</v>
      </c>
      <c r="AK219" t="s">
        <v>84</v>
      </c>
      <c r="AL219" t="s">
        <v>84</v>
      </c>
      <c r="AM219" t="s">
        <v>84</v>
      </c>
      <c r="AN219" t="s">
        <v>84</v>
      </c>
      <c r="AO219" t="s">
        <v>84</v>
      </c>
      <c r="AP219" t="s">
        <v>84</v>
      </c>
      <c r="AQ219" t="s">
        <v>84</v>
      </c>
      <c r="AR219" t="s">
        <v>84</v>
      </c>
      <c r="AS219" t="s">
        <v>82</v>
      </c>
      <c r="AT219" t="s">
        <v>84</v>
      </c>
      <c r="AU219" t="s">
        <v>84</v>
      </c>
      <c r="AV219" t="s">
        <v>84</v>
      </c>
      <c r="AW219" t="s">
        <v>68</v>
      </c>
      <c r="AX219" t="s">
        <v>75</v>
      </c>
      <c r="AY219" t="s">
        <v>2607</v>
      </c>
      <c r="AZ219" t="s">
        <v>83</v>
      </c>
      <c r="BA219" t="s">
        <v>83</v>
      </c>
      <c r="BB219" t="s">
        <v>77</v>
      </c>
      <c r="BC219" t="s">
        <v>2607</v>
      </c>
      <c r="BE219" t="s">
        <v>1245</v>
      </c>
      <c r="BF219" t="s">
        <v>78</v>
      </c>
      <c r="BG219" t="s">
        <v>2527</v>
      </c>
      <c r="BH219" t="str">
        <f t="shared" si="3"/>
        <v>Directeur.ice administratif et financier ; Directeur.ice administratif, financier et ressources humaines</v>
      </c>
      <c r="BI219">
        <v>7</v>
      </c>
    </row>
    <row r="220" spans="1:61" ht="15" hidden="1" customHeight="1" x14ac:dyDescent="0.35">
      <c r="A220" t="s">
        <v>2420</v>
      </c>
      <c r="B220" t="s">
        <v>1042</v>
      </c>
      <c r="C220" t="s">
        <v>223</v>
      </c>
      <c r="D220" t="s">
        <v>2608</v>
      </c>
      <c r="E220" t="s">
        <v>1553</v>
      </c>
      <c r="F220" t="s">
        <v>2609</v>
      </c>
      <c r="G220" t="s">
        <v>2610</v>
      </c>
      <c r="O220" t="s">
        <v>1690</v>
      </c>
      <c r="R220" t="s">
        <v>69</v>
      </c>
      <c r="S220" t="s">
        <v>63</v>
      </c>
      <c r="T220" t="s">
        <v>63</v>
      </c>
      <c r="U220" t="s">
        <v>69</v>
      </c>
      <c r="V220" t="s">
        <v>63</v>
      </c>
      <c r="W220" t="s">
        <v>69</v>
      </c>
      <c r="X220" t="s">
        <v>69</v>
      </c>
      <c r="Y220" t="s">
        <v>63</v>
      </c>
      <c r="Z220" t="s">
        <v>69</v>
      </c>
      <c r="AA220" t="s">
        <v>63</v>
      </c>
      <c r="AB220" t="s">
        <v>69</v>
      </c>
      <c r="AC220" t="s">
        <v>69</v>
      </c>
      <c r="AD220" t="s">
        <v>69</v>
      </c>
      <c r="AE220" t="s">
        <v>69</v>
      </c>
      <c r="AF220" t="s">
        <v>63</v>
      </c>
      <c r="AG220" t="s">
        <v>79</v>
      </c>
      <c r="AH220" t="s">
        <v>79</v>
      </c>
      <c r="AI220" t="s">
        <v>79</v>
      </c>
      <c r="AJ220" t="s">
        <v>74</v>
      </c>
      <c r="AK220" t="s">
        <v>79</v>
      </c>
      <c r="AL220" t="s">
        <v>79</v>
      </c>
      <c r="AM220" t="s">
        <v>74</v>
      </c>
      <c r="AN220" t="s">
        <v>79</v>
      </c>
      <c r="AO220" t="s">
        <v>79</v>
      </c>
      <c r="AP220" t="s">
        <v>79</v>
      </c>
      <c r="AQ220" t="s">
        <v>79</v>
      </c>
      <c r="AR220" t="s">
        <v>79</v>
      </c>
      <c r="AS220" t="s">
        <v>68</v>
      </c>
      <c r="AT220" t="s">
        <v>79</v>
      </c>
      <c r="AU220" t="s">
        <v>79</v>
      </c>
      <c r="AV220" t="s">
        <v>79</v>
      </c>
      <c r="AW220" t="s">
        <v>68</v>
      </c>
      <c r="AX220" t="s">
        <v>75</v>
      </c>
      <c r="AY220" t="s">
        <v>2611</v>
      </c>
      <c r="AZ220" t="s">
        <v>76</v>
      </c>
      <c r="BA220" t="s">
        <v>81</v>
      </c>
      <c r="BB220" t="s">
        <v>66</v>
      </c>
      <c r="BE220" t="s">
        <v>67</v>
      </c>
      <c r="BF220" t="s">
        <v>73</v>
      </c>
      <c r="BG220" t="s">
        <v>1523</v>
      </c>
      <c r="BH220" t="str">
        <f t="shared" si="3"/>
        <v>Technicien(ne) R&amp;D ; Aromatiseur(se) ; Laborantin(ne)</v>
      </c>
      <c r="BI220">
        <v>5.5</v>
      </c>
    </row>
    <row r="221" spans="1:61" ht="15" hidden="1" customHeight="1" x14ac:dyDescent="0.35">
      <c r="A221" t="s">
        <v>2420</v>
      </c>
      <c r="B221" t="s">
        <v>1043</v>
      </c>
      <c r="C221" t="s">
        <v>410</v>
      </c>
      <c r="D221" t="s">
        <v>2612</v>
      </c>
      <c r="E221" t="s">
        <v>2214</v>
      </c>
      <c r="O221" t="s">
        <v>1812</v>
      </c>
      <c r="R221" t="s">
        <v>69</v>
      </c>
      <c r="S221" t="s">
        <v>69</v>
      </c>
      <c r="T221" t="s">
        <v>69</v>
      </c>
      <c r="U221" t="s">
        <v>69</v>
      </c>
      <c r="V221" t="s">
        <v>69</v>
      </c>
      <c r="W221" t="s">
        <v>69</v>
      </c>
      <c r="X221" t="s">
        <v>69</v>
      </c>
      <c r="Y221" t="s">
        <v>63</v>
      </c>
      <c r="Z221" t="s">
        <v>69</v>
      </c>
      <c r="AA221" t="s">
        <v>63</v>
      </c>
      <c r="AB221" t="s">
        <v>69</v>
      </c>
      <c r="AC221" t="s">
        <v>69</v>
      </c>
      <c r="AD221" t="s">
        <v>63</v>
      </c>
      <c r="AE221" t="s">
        <v>69</v>
      </c>
      <c r="AF221" t="s">
        <v>69</v>
      </c>
      <c r="AG221" t="s">
        <v>84</v>
      </c>
      <c r="AH221" t="s">
        <v>84</v>
      </c>
      <c r="AI221" t="s">
        <v>84</v>
      </c>
      <c r="AJ221" t="s">
        <v>82</v>
      </c>
      <c r="AK221" t="s">
        <v>82</v>
      </c>
      <c r="AL221" t="s">
        <v>84</v>
      </c>
      <c r="AM221" t="s">
        <v>84</v>
      </c>
      <c r="AN221" t="s">
        <v>84</v>
      </c>
      <c r="AO221" t="s">
        <v>84</v>
      </c>
      <c r="AP221" t="s">
        <v>84</v>
      </c>
      <c r="AQ221" t="s">
        <v>84</v>
      </c>
      <c r="AR221" t="s">
        <v>84</v>
      </c>
      <c r="AS221" t="s">
        <v>84</v>
      </c>
      <c r="AT221" t="s">
        <v>84</v>
      </c>
      <c r="AU221" t="s">
        <v>84</v>
      </c>
      <c r="AV221" t="s">
        <v>84</v>
      </c>
      <c r="AW221" t="s">
        <v>68</v>
      </c>
      <c r="AX221" t="s">
        <v>75</v>
      </c>
      <c r="AY221" t="s">
        <v>1813</v>
      </c>
      <c r="AZ221" t="s">
        <v>83</v>
      </c>
      <c r="BA221" t="s">
        <v>83</v>
      </c>
      <c r="BB221" t="s">
        <v>77</v>
      </c>
      <c r="BC221" t="s">
        <v>2613</v>
      </c>
      <c r="BE221" t="s">
        <v>1245</v>
      </c>
      <c r="BF221" t="s">
        <v>78</v>
      </c>
      <c r="BG221" t="s">
        <v>2527</v>
      </c>
      <c r="BH221" t="str">
        <f t="shared" si="3"/>
        <v>Directeur(trice) des ressources humaines</v>
      </c>
      <c r="BI221">
        <v>7</v>
      </c>
    </row>
    <row r="222" spans="1:61" ht="15" hidden="1" customHeight="1" x14ac:dyDescent="0.35">
      <c r="A222" t="s">
        <v>2420</v>
      </c>
      <c r="B222" t="s">
        <v>1044</v>
      </c>
      <c r="C222" t="s">
        <v>305</v>
      </c>
      <c r="D222" t="s">
        <v>2614</v>
      </c>
      <c r="E222" t="s">
        <v>2615</v>
      </c>
      <c r="O222" t="s">
        <v>1453</v>
      </c>
      <c r="R222" t="s">
        <v>69</v>
      </c>
      <c r="S222" t="s">
        <v>69</v>
      </c>
      <c r="T222" t="s">
        <v>69</v>
      </c>
      <c r="U222" t="s">
        <v>69</v>
      </c>
      <c r="V222" t="s">
        <v>69</v>
      </c>
      <c r="W222" t="s">
        <v>69</v>
      </c>
      <c r="X222" t="s">
        <v>69</v>
      </c>
      <c r="Y222" t="s">
        <v>69</v>
      </c>
      <c r="Z222" t="s">
        <v>69</v>
      </c>
      <c r="AA222" t="s">
        <v>63</v>
      </c>
      <c r="AB222" t="s">
        <v>69</v>
      </c>
      <c r="AC222" t="s">
        <v>63</v>
      </c>
      <c r="AD222" t="s">
        <v>63</v>
      </c>
      <c r="AE222" t="s">
        <v>69</v>
      </c>
      <c r="AF222" t="s">
        <v>69</v>
      </c>
      <c r="AG222" t="s">
        <v>82</v>
      </c>
      <c r="AH222" t="s">
        <v>79</v>
      </c>
      <c r="AI222" t="s">
        <v>79</v>
      </c>
      <c r="AJ222" t="s">
        <v>82</v>
      </c>
      <c r="AK222" t="s">
        <v>82</v>
      </c>
      <c r="AL222" t="s">
        <v>79</v>
      </c>
      <c r="AM222" t="s">
        <v>82</v>
      </c>
      <c r="AN222" t="s">
        <v>82</v>
      </c>
      <c r="AO222" t="s">
        <v>79</v>
      </c>
      <c r="AP222" t="s">
        <v>82</v>
      </c>
      <c r="AQ222" t="s">
        <v>82</v>
      </c>
      <c r="AR222" t="s">
        <v>82</v>
      </c>
      <c r="AS222" t="s">
        <v>82</v>
      </c>
      <c r="AT222" t="s">
        <v>82</v>
      </c>
      <c r="AU222" t="s">
        <v>82</v>
      </c>
      <c r="AV222" t="s">
        <v>79</v>
      </c>
      <c r="AW222" t="s">
        <v>68</v>
      </c>
      <c r="AX222" t="s">
        <v>70</v>
      </c>
      <c r="AY222" t="s">
        <v>2616</v>
      </c>
      <c r="AZ222" t="s">
        <v>81</v>
      </c>
      <c r="BA222" t="s">
        <v>83</v>
      </c>
      <c r="BB222" t="s">
        <v>66</v>
      </c>
      <c r="BD222" t="s">
        <v>1455</v>
      </c>
      <c r="BE222" t="s">
        <v>67</v>
      </c>
      <c r="BF222" t="s">
        <v>78</v>
      </c>
      <c r="BG222" t="s">
        <v>2527</v>
      </c>
      <c r="BH222" t="str">
        <f t="shared" si="3"/>
        <v>Chargé.e de communication et des relations extérieures</v>
      </c>
      <c r="BI222">
        <v>6.5</v>
      </c>
    </row>
    <row r="223" spans="1:61" ht="15" hidden="1" customHeight="1" x14ac:dyDescent="0.35">
      <c r="A223" t="s">
        <v>2420</v>
      </c>
      <c r="B223" t="s">
        <v>1045</v>
      </c>
      <c r="C223" t="s">
        <v>232</v>
      </c>
      <c r="D223" t="s">
        <v>2617</v>
      </c>
      <c r="E223" t="s">
        <v>2618</v>
      </c>
      <c r="O223" t="s">
        <v>1471</v>
      </c>
      <c r="P223" t="s">
        <v>1532</v>
      </c>
      <c r="Q223" t="s">
        <v>1453</v>
      </c>
      <c r="R223" t="s">
        <v>69</v>
      </c>
      <c r="S223" t="s">
        <v>69</v>
      </c>
      <c r="T223" t="s">
        <v>69</v>
      </c>
      <c r="U223" t="s">
        <v>69</v>
      </c>
      <c r="V223" t="s">
        <v>69</v>
      </c>
      <c r="W223" t="s">
        <v>69</v>
      </c>
      <c r="X223" t="s">
        <v>69</v>
      </c>
      <c r="Y223" t="s">
        <v>69</v>
      </c>
      <c r="Z223" t="s">
        <v>69</v>
      </c>
      <c r="AA223" t="s">
        <v>63</v>
      </c>
      <c r="AB223" t="s">
        <v>69</v>
      </c>
      <c r="AC223" t="s">
        <v>63</v>
      </c>
      <c r="AD223" t="s">
        <v>63</v>
      </c>
      <c r="AE223" t="s">
        <v>69</v>
      </c>
      <c r="AF223" t="s">
        <v>69</v>
      </c>
      <c r="AG223" t="s">
        <v>82</v>
      </c>
      <c r="AH223" t="s">
        <v>79</v>
      </c>
      <c r="AI223" t="s">
        <v>79</v>
      </c>
      <c r="AJ223" t="s">
        <v>82</v>
      </c>
      <c r="AK223" t="s">
        <v>82</v>
      </c>
      <c r="AL223" t="s">
        <v>79</v>
      </c>
      <c r="AM223" t="s">
        <v>82</v>
      </c>
      <c r="AN223" t="s">
        <v>82</v>
      </c>
      <c r="AO223" t="s">
        <v>79</v>
      </c>
      <c r="AP223" t="s">
        <v>82</v>
      </c>
      <c r="AQ223" t="s">
        <v>82</v>
      </c>
      <c r="AR223" t="s">
        <v>82</v>
      </c>
      <c r="AS223" t="s">
        <v>82</v>
      </c>
      <c r="AT223" t="s">
        <v>82</v>
      </c>
      <c r="AU223" t="s">
        <v>82</v>
      </c>
      <c r="AV223" t="s">
        <v>79</v>
      </c>
      <c r="AW223" t="s">
        <v>68</v>
      </c>
      <c r="AX223" t="s">
        <v>70</v>
      </c>
      <c r="AY223" t="s">
        <v>2619</v>
      </c>
      <c r="AZ223" t="s">
        <v>81</v>
      </c>
      <c r="BA223" t="s">
        <v>83</v>
      </c>
      <c r="BB223" t="s">
        <v>66</v>
      </c>
      <c r="BD223" t="s">
        <v>1455</v>
      </c>
      <c r="BE223" t="s">
        <v>67</v>
      </c>
      <c r="BF223" t="s">
        <v>78</v>
      </c>
      <c r="BG223" t="s">
        <v>2527</v>
      </c>
      <c r="BH223" t="str">
        <f t="shared" si="3"/>
        <v>Chargé.e de mission marketing</v>
      </c>
      <c r="BI223">
        <v>6.5</v>
      </c>
    </row>
    <row r="224" spans="1:61" ht="15" hidden="1" customHeight="1" x14ac:dyDescent="0.35">
      <c r="A224" t="s">
        <v>2420</v>
      </c>
      <c r="B224" t="s">
        <v>1046</v>
      </c>
      <c r="C224" t="s">
        <v>411</v>
      </c>
      <c r="D224" t="s">
        <v>2620</v>
      </c>
      <c r="E224" t="s">
        <v>2621</v>
      </c>
      <c r="F224" t="s">
        <v>2218</v>
      </c>
      <c r="O224" t="s">
        <v>2220</v>
      </c>
      <c r="R224" t="s">
        <v>69</v>
      </c>
      <c r="S224" t="s">
        <v>69</v>
      </c>
      <c r="T224" t="s">
        <v>69</v>
      </c>
      <c r="U224" t="s">
        <v>69</v>
      </c>
      <c r="V224" t="s">
        <v>69</v>
      </c>
      <c r="W224" t="s">
        <v>69</v>
      </c>
      <c r="X224" t="s">
        <v>69</v>
      </c>
      <c r="Y224" t="s">
        <v>69</v>
      </c>
      <c r="Z224" t="s">
        <v>69</v>
      </c>
      <c r="AA224" t="s">
        <v>63</v>
      </c>
      <c r="AB224" t="s">
        <v>69</v>
      </c>
      <c r="AC224" t="s">
        <v>69</v>
      </c>
      <c r="AD224" t="s">
        <v>63</v>
      </c>
      <c r="AE224" t="s">
        <v>69</v>
      </c>
      <c r="AF224" t="s">
        <v>69</v>
      </c>
      <c r="AG224" t="s">
        <v>84</v>
      </c>
      <c r="AH224" t="s">
        <v>84</v>
      </c>
      <c r="AI224" t="s">
        <v>84</v>
      </c>
      <c r="AJ224" t="s">
        <v>82</v>
      </c>
      <c r="AK224" t="s">
        <v>82</v>
      </c>
      <c r="AL224" t="s">
        <v>84</v>
      </c>
      <c r="AM224" t="s">
        <v>84</v>
      </c>
      <c r="AN224" t="s">
        <v>84</v>
      </c>
      <c r="AO224" t="s">
        <v>84</v>
      </c>
      <c r="AP224" t="s">
        <v>84</v>
      </c>
      <c r="AQ224" t="s">
        <v>84</v>
      </c>
      <c r="AR224" t="s">
        <v>84</v>
      </c>
      <c r="AS224" t="s">
        <v>84</v>
      </c>
      <c r="AT224" t="s">
        <v>84</v>
      </c>
      <c r="AU224" t="s">
        <v>84</v>
      </c>
      <c r="AV224" t="s">
        <v>84</v>
      </c>
      <c r="AW224" t="s">
        <v>68</v>
      </c>
      <c r="AX224" t="s">
        <v>75</v>
      </c>
      <c r="AY224" t="s">
        <v>2622</v>
      </c>
      <c r="AZ224" t="s">
        <v>83</v>
      </c>
      <c r="BA224" t="s">
        <v>83</v>
      </c>
      <c r="BB224" t="s">
        <v>77</v>
      </c>
      <c r="BC224" t="s">
        <v>2623</v>
      </c>
      <c r="BD224" t="s">
        <v>1455</v>
      </c>
      <c r="BE224" t="s">
        <v>1245</v>
      </c>
      <c r="BF224" t="s">
        <v>78</v>
      </c>
      <c r="BG224" t="s">
        <v>2527</v>
      </c>
      <c r="BH224" t="str">
        <f t="shared" ref="BH224:BH287" si="4">CONCATENATE(E224,IF(F224&lt;&gt;""," ; ",""),F224,IF(G224&lt;&gt;""," ; ",""),G224,IF(H224&lt;&gt;""," ; ",""),H224,IF(I224&lt;&gt;""," ; ",""),I224,IF(J224&lt;&gt;""," ; ",""),J224,IF(K224&lt;&gt;""," ; ",""),K224,IF(L224&lt;&gt;""," ; ",""),L224,IF(M224&lt;&gt;""," ; ",""),M224,IF(N224&lt;&gt;""," ; ",""),N224)</f>
        <v>Responsable informatique ; Directeur(trice) des systèmes d’information</v>
      </c>
      <c r="BI224">
        <v>7</v>
      </c>
    </row>
    <row r="225" spans="1:61" ht="15" hidden="1" customHeight="1" x14ac:dyDescent="0.35">
      <c r="A225" t="s">
        <v>2420</v>
      </c>
      <c r="B225" t="s">
        <v>1047</v>
      </c>
      <c r="C225" t="s">
        <v>233</v>
      </c>
      <c r="D225" t="s">
        <v>2624</v>
      </c>
      <c r="E225" t="s">
        <v>2625</v>
      </c>
      <c r="F225" t="s">
        <v>2626</v>
      </c>
      <c r="O225" t="s">
        <v>1559</v>
      </c>
      <c r="R225" t="s">
        <v>69</v>
      </c>
      <c r="S225" t="s">
        <v>69</v>
      </c>
      <c r="T225" t="s">
        <v>69</v>
      </c>
      <c r="U225" t="s">
        <v>69</v>
      </c>
      <c r="V225" t="s">
        <v>63</v>
      </c>
      <c r="W225" t="s">
        <v>69</v>
      </c>
      <c r="X225" t="s">
        <v>69</v>
      </c>
      <c r="Y225" t="s">
        <v>63</v>
      </c>
      <c r="Z225" t="s">
        <v>69</v>
      </c>
      <c r="AA225" t="s">
        <v>63</v>
      </c>
      <c r="AB225" t="s">
        <v>69</v>
      </c>
      <c r="AC225" t="s">
        <v>63</v>
      </c>
      <c r="AD225" t="s">
        <v>69</v>
      </c>
      <c r="AE225" t="s">
        <v>69</v>
      </c>
      <c r="AF225" t="s">
        <v>69</v>
      </c>
      <c r="AG225" t="s">
        <v>82</v>
      </c>
      <c r="AH225" t="s">
        <v>82</v>
      </c>
      <c r="AI225" t="s">
        <v>82</v>
      </c>
      <c r="AJ225" t="s">
        <v>82</v>
      </c>
      <c r="AK225" t="s">
        <v>82</v>
      </c>
      <c r="AL225" t="s">
        <v>82</v>
      </c>
      <c r="AM225" t="s">
        <v>82</v>
      </c>
      <c r="AN225" t="s">
        <v>84</v>
      </c>
      <c r="AO225" t="s">
        <v>84</v>
      </c>
      <c r="AP225" t="s">
        <v>82</v>
      </c>
      <c r="AQ225" t="s">
        <v>82</v>
      </c>
      <c r="AR225" t="s">
        <v>84</v>
      </c>
      <c r="AS225" t="s">
        <v>79</v>
      </c>
      <c r="AT225" t="s">
        <v>82</v>
      </c>
      <c r="AU225" t="s">
        <v>79</v>
      </c>
      <c r="AV225" t="s">
        <v>79</v>
      </c>
      <c r="AW225" t="s">
        <v>68</v>
      </c>
      <c r="AX225" t="s">
        <v>75</v>
      </c>
      <c r="AY225" t="s">
        <v>2627</v>
      </c>
      <c r="AZ225" t="s">
        <v>81</v>
      </c>
      <c r="BA225" t="s">
        <v>83</v>
      </c>
      <c r="BB225" t="s">
        <v>77</v>
      </c>
      <c r="BC225" t="s">
        <v>2627</v>
      </c>
      <c r="BE225" t="s">
        <v>1245</v>
      </c>
      <c r="BF225" t="s">
        <v>78</v>
      </c>
      <c r="BG225" t="s">
        <v>1523</v>
      </c>
      <c r="BH225" t="str">
        <f t="shared" si="4"/>
        <v>Responsable d’industrialisation ; Responsable de développement de produits</v>
      </c>
      <c r="BI225">
        <v>6.5</v>
      </c>
    </row>
    <row r="226" spans="1:61" ht="15" hidden="1" customHeight="1" x14ac:dyDescent="0.35">
      <c r="A226" t="s">
        <v>2420</v>
      </c>
      <c r="B226" t="s">
        <v>1048</v>
      </c>
      <c r="C226" t="s">
        <v>412</v>
      </c>
      <c r="D226" t="s">
        <v>2628</v>
      </c>
      <c r="E226" t="s">
        <v>2629</v>
      </c>
      <c r="F226" t="s">
        <v>2630</v>
      </c>
      <c r="G226" t="s">
        <v>2631</v>
      </c>
      <c r="O226" t="s">
        <v>1635</v>
      </c>
      <c r="P226" t="s">
        <v>2632</v>
      </c>
      <c r="Q226" t="s">
        <v>2633</v>
      </c>
      <c r="R226" t="s">
        <v>69</v>
      </c>
      <c r="S226" t="s">
        <v>69</v>
      </c>
      <c r="T226" t="s">
        <v>69</v>
      </c>
      <c r="U226" t="s">
        <v>69</v>
      </c>
      <c r="V226" t="s">
        <v>69</v>
      </c>
      <c r="W226" t="s">
        <v>69</v>
      </c>
      <c r="X226" t="s">
        <v>69</v>
      </c>
      <c r="Y226" t="s">
        <v>63</v>
      </c>
      <c r="Z226" t="s">
        <v>69</v>
      </c>
      <c r="AA226" t="s">
        <v>63</v>
      </c>
      <c r="AB226" t="s">
        <v>69</v>
      </c>
      <c r="AC226" t="s">
        <v>69</v>
      </c>
      <c r="AD226" t="s">
        <v>69</v>
      </c>
      <c r="AE226" t="s">
        <v>69</v>
      </c>
      <c r="AF226" t="s">
        <v>69</v>
      </c>
      <c r="AG226" t="s">
        <v>79</v>
      </c>
      <c r="AH226" t="s">
        <v>74</v>
      </c>
      <c r="AI226" t="s">
        <v>79</v>
      </c>
      <c r="AJ226" t="s">
        <v>79</v>
      </c>
      <c r="AK226" t="s">
        <v>74</v>
      </c>
      <c r="AL226" t="s">
        <v>79</v>
      </c>
      <c r="AM226" t="s">
        <v>79</v>
      </c>
      <c r="AN226" t="s">
        <v>79</v>
      </c>
      <c r="AO226" t="s">
        <v>79</v>
      </c>
      <c r="AP226" t="s">
        <v>79</v>
      </c>
      <c r="AQ226" t="s">
        <v>79</v>
      </c>
      <c r="AR226" t="s">
        <v>74</v>
      </c>
      <c r="AS226" t="s">
        <v>79</v>
      </c>
      <c r="AT226" t="s">
        <v>74</v>
      </c>
      <c r="AU226" t="s">
        <v>79</v>
      </c>
      <c r="AV226" t="s">
        <v>79</v>
      </c>
      <c r="AW226" t="s">
        <v>74</v>
      </c>
      <c r="AX226" t="s">
        <v>70</v>
      </c>
      <c r="AY226" t="s">
        <v>2634</v>
      </c>
      <c r="AZ226" t="s">
        <v>71</v>
      </c>
      <c r="BA226" t="s">
        <v>76</v>
      </c>
      <c r="BB226" t="s">
        <v>72</v>
      </c>
      <c r="BC226" t="s">
        <v>2635</v>
      </c>
      <c r="BE226" t="s">
        <v>67</v>
      </c>
      <c r="BF226" t="s">
        <v>67</v>
      </c>
      <c r="BG226" t="s">
        <v>1523</v>
      </c>
      <c r="BH226" t="str">
        <f t="shared" si="4"/>
        <v>Agent(e) d’accueil touristique ; Chargé(e) d’accueil œnotourisme / spiritourisme ; Chargé(e) de visites</v>
      </c>
      <c r="BI226">
        <v>4.5</v>
      </c>
    </row>
    <row r="227" spans="1:61" ht="15" hidden="1" customHeight="1" x14ac:dyDescent="0.35">
      <c r="A227" t="s">
        <v>2420</v>
      </c>
      <c r="B227" t="s">
        <v>1049</v>
      </c>
      <c r="C227" t="s">
        <v>413</v>
      </c>
      <c r="D227" t="s">
        <v>2636</v>
      </c>
      <c r="E227" t="s">
        <v>2637</v>
      </c>
      <c r="O227" t="s">
        <v>2638</v>
      </c>
      <c r="R227" t="s">
        <v>69</v>
      </c>
      <c r="S227" t="s">
        <v>69</v>
      </c>
      <c r="T227" t="s">
        <v>69</v>
      </c>
      <c r="U227" t="s">
        <v>69</v>
      </c>
      <c r="V227" t="s">
        <v>69</v>
      </c>
      <c r="W227" t="s">
        <v>69</v>
      </c>
      <c r="X227" t="s">
        <v>69</v>
      </c>
      <c r="Y227" t="s">
        <v>63</v>
      </c>
      <c r="Z227" t="s">
        <v>69</v>
      </c>
      <c r="AA227" t="s">
        <v>63</v>
      </c>
      <c r="AB227" t="s">
        <v>69</v>
      </c>
      <c r="AC227" t="s">
        <v>69</v>
      </c>
      <c r="AD227" t="s">
        <v>63</v>
      </c>
      <c r="AE227" t="s">
        <v>69</v>
      </c>
      <c r="AF227" t="s">
        <v>69</v>
      </c>
      <c r="AG227" t="s">
        <v>84</v>
      </c>
      <c r="AH227" t="s">
        <v>84</v>
      </c>
      <c r="AI227" t="s">
        <v>84</v>
      </c>
      <c r="AJ227" t="s">
        <v>82</v>
      </c>
      <c r="AK227" t="s">
        <v>82</v>
      </c>
      <c r="AL227" t="s">
        <v>84</v>
      </c>
      <c r="AM227" t="s">
        <v>84</v>
      </c>
      <c r="AN227" t="s">
        <v>84</v>
      </c>
      <c r="AO227" t="s">
        <v>84</v>
      </c>
      <c r="AP227" t="s">
        <v>84</v>
      </c>
      <c r="AQ227" t="s">
        <v>84</v>
      </c>
      <c r="AR227" t="s">
        <v>84</v>
      </c>
      <c r="AS227" t="s">
        <v>84</v>
      </c>
      <c r="AT227" t="s">
        <v>84</v>
      </c>
      <c r="AU227" t="s">
        <v>82</v>
      </c>
      <c r="AV227" t="s">
        <v>84</v>
      </c>
      <c r="AW227" t="s">
        <v>68</v>
      </c>
      <c r="AX227" t="s">
        <v>75</v>
      </c>
      <c r="AY227" t="s">
        <v>2639</v>
      </c>
      <c r="AZ227" t="s">
        <v>81</v>
      </c>
      <c r="BA227" t="s">
        <v>83</v>
      </c>
      <c r="BB227" t="s">
        <v>77</v>
      </c>
      <c r="BC227" t="s">
        <v>2640</v>
      </c>
      <c r="BE227" t="s">
        <v>1245</v>
      </c>
      <c r="BF227" t="s">
        <v>78</v>
      </c>
      <c r="BG227" t="s">
        <v>1523</v>
      </c>
      <c r="BH227" t="str">
        <f t="shared" si="4"/>
        <v>Gestionnaire régie et douanes</v>
      </c>
      <c r="BI227">
        <v>6.5</v>
      </c>
    </row>
    <row r="228" spans="1:61" ht="15" hidden="1" customHeight="1" x14ac:dyDescent="0.35">
      <c r="A228" t="s">
        <v>2420</v>
      </c>
      <c r="B228" t="s">
        <v>1050</v>
      </c>
      <c r="C228" t="s">
        <v>414</v>
      </c>
      <c r="D228" t="s">
        <v>2641</v>
      </c>
      <c r="E228" t="s">
        <v>2642</v>
      </c>
      <c r="F228" t="s">
        <v>2643</v>
      </c>
      <c r="O228" t="s">
        <v>2644</v>
      </c>
      <c r="R228" t="s">
        <v>63</v>
      </c>
      <c r="S228" t="s">
        <v>69</v>
      </c>
      <c r="T228" t="s">
        <v>63</v>
      </c>
      <c r="U228" t="s">
        <v>63</v>
      </c>
      <c r="V228" t="s">
        <v>69</v>
      </c>
      <c r="W228" t="s">
        <v>63</v>
      </c>
      <c r="X228" t="s">
        <v>69</v>
      </c>
      <c r="Y228" t="s">
        <v>63</v>
      </c>
      <c r="Z228" t="s">
        <v>69</v>
      </c>
      <c r="AA228" t="s">
        <v>69</v>
      </c>
      <c r="AB228" t="s">
        <v>63</v>
      </c>
      <c r="AC228" t="s">
        <v>69</v>
      </c>
      <c r="AD228" t="s">
        <v>69</v>
      </c>
      <c r="AE228" t="s">
        <v>69</v>
      </c>
      <c r="AF228" t="s">
        <v>63</v>
      </c>
      <c r="AG228" t="s">
        <v>74</v>
      </c>
      <c r="AH228" t="s">
        <v>74</v>
      </c>
      <c r="AI228" t="s">
        <v>74</v>
      </c>
      <c r="AJ228" t="s">
        <v>74</v>
      </c>
      <c r="AK228" t="s">
        <v>74</v>
      </c>
      <c r="AL228" t="s">
        <v>74</v>
      </c>
      <c r="AM228" t="s">
        <v>74</v>
      </c>
      <c r="AN228" t="s">
        <v>74</v>
      </c>
      <c r="AO228" t="s">
        <v>74</v>
      </c>
      <c r="AP228" t="s">
        <v>74</v>
      </c>
      <c r="AQ228" t="s">
        <v>74</v>
      </c>
      <c r="AR228" t="s">
        <v>74</v>
      </c>
      <c r="AS228" t="s">
        <v>74</v>
      </c>
      <c r="AT228" t="s">
        <v>74</v>
      </c>
      <c r="AU228" t="s">
        <v>74</v>
      </c>
      <c r="AV228" t="s">
        <v>74</v>
      </c>
      <c r="AW228" t="s">
        <v>82</v>
      </c>
      <c r="AX228" t="s">
        <v>70</v>
      </c>
      <c r="AY228" t="s">
        <v>2645</v>
      </c>
      <c r="AZ228" t="s">
        <v>65</v>
      </c>
      <c r="BA228" t="s">
        <v>71</v>
      </c>
      <c r="BB228" t="s">
        <v>66</v>
      </c>
      <c r="BD228" t="s">
        <v>2646</v>
      </c>
      <c r="BE228" t="s">
        <v>67</v>
      </c>
      <c r="BF228" t="s">
        <v>67</v>
      </c>
      <c r="BG228" t="s">
        <v>2428</v>
      </c>
      <c r="BH228" t="str">
        <f t="shared" si="4"/>
        <v>Arboriste-élagueur ; Grimpeur-élagueur</v>
      </c>
      <c r="BI228">
        <v>3.5</v>
      </c>
    </row>
    <row r="229" spans="1:61" ht="15" hidden="1" customHeight="1" x14ac:dyDescent="0.35">
      <c r="A229" t="s">
        <v>2420</v>
      </c>
      <c r="B229" t="s">
        <v>1051</v>
      </c>
      <c r="C229" t="s">
        <v>415</v>
      </c>
      <c r="D229" t="s">
        <v>2647</v>
      </c>
      <c r="E229" t="s">
        <v>2648</v>
      </c>
      <c r="F229" t="s">
        <v>2649</v>
      </c>
      <c r="O229" t="s">
        <v>2650</v>
      </c>
      <c r="R229" t="s">
        <v>63</v>
      </c>
      <c r="S229" t="s">
        <v>69</v>
      </c>
      <c r="T229" t="s">
        <v>69</v>
      </c>
      <c r="U229" t="s">
        <v>63</v>
      </c>
      <c r="V229" t="s">
        <v>69</v>
      </c>
      <c r="W229" t="s">
        <v>69</v>
      </c>
      <c r="X229" t="s">
        <v>69</v>
      </c>
      <c r="Y229" t="s">
        <v>63</v>
      </c>
      <c r="Z229" t="s">
        <v>69</v>
      </c>
      <c r="AA229" t="s">
        <v>63</v>
      </c>
      <c r="AB229" t="s">
        <v>69</v>
      </c>
      <c r="AC229" t="s">
        <v>69</v>
      </c>
      <c r="AD229" t="s">
        <v>69</v>
      </c>
      <c r="AE229" t="s">
        <v>63</v>
      </c>
      <c r="AF229" t="s">
        <v>63</v>
      </c>
      <c r="AG229" t="s">
        <v>74</v>
      </c>
      <c r="AH229" t="s">
        <v>74</v>
      </c>
      <c r="AI229" t="s">
        <v>74</v>
      </c>
      <c r="AJ229" t="s">
        <v>74</v>
      </c>
      <c r="AK229" t="s">
        <v>74</v>
      </c>
      <c r="AL229" t="s">
        <v>74</v>
      </c>
      <c r="AM229" t="s">
        <v>74</v>
      </c>
      <c r="AN229" t="s">
        <v>74</v>
      </c>
      <c r="AO229" t="s">
        <v>74</v>
      </c>
      <c r="AP229" t="s">
        <v>74</v>
      </c>
      <c r="AQ229" t="s">
        <v>74</v>
      </c>
      <c r="AR229" t="s">
        <v>74</v>
      </c>
      <c r="AS229" t="s">
        <v>74</v>
      </c>
      <c r="AT229" t="s">
        <v>74</v>
      </c>
      <c r="AU229" t="s">
        <v>74</v>
      </c>
      <c r="AV229" t="s">
        <v>74</v>
      </c>
      <c r="AW229" t="s">
        <v>82</v>
      </c>
      <c r="AX229" t="s">
        <v>75</v>
      </c>
      <c r="AY229" t="s">
        <v>2651</v>
      </c>
      <c r="AZ229" t="s">
        <v>65</v>
      </c>
      <c r="BA229" t="s">
        <v>76</v>
      </c>
      <c r="BB229" t="s">
        <v>72</v>
      </c>
      <c r="BC229" t="s">
        <v>2651</v>
      </c>
      <c r="BD229" t="s">
        <v>2652</v>
      </c>
      <c r="BE229" t="s">
        <v>67</v>
      </c>
      <c r="BF229" t="s">
        <v>67</v>
      </c>
      <c r="BG229" t="s">
        <v>2428</v>
      </c>
      <c r="BH229" t="str">
        <f t="shared" si="4"/>
        <v>Ouvrier paysagiste spécialisé en systèmes d’arrosage / d’éclairage ; Technicien en installation de systèmes d’arrosage / d’éclairage</v>
      </c>
      <c r="BI229">
        <v>4</v>
      </c>
    </row>
    <row r="230" spans="1:61" ht="15" hidden="1" customHeight="1" x14ac:dyDescent="0.35">
      <c r="A230" t="s">
        <v>2420</v>
      </c>
      <c r="B230" t="s">
        <v>1052</v>
      </c>
      <c r="C230" t="s">
        <v>416</v>
      </c>
      <c r="D230" t="s">
        <v>2653</v>
      </c>
      <c r="E230" t="s">
        <v>2654</v>
      </c>
      <c r="F230" t="s">
        <v>2655</v>
      </c>
      <c r="O230" t="s">
        <v>2650</v>
      </c>
      <c r="R230" t="s">
        <v>63</v>
      </c>
      <c r="S230" t="s">
        <v>69</v>
      </c>
      <c r="T230" t="s">
        <v>63</v>
      </c>
      <c r="U230" t="s">
        <v>69</v>
      </c>
      <c r="V230" t="s">
        <v>63</v>
      </c>
      <c r="W230" t="s">
        <v>69</v>
      </c>
      <c r="X230" t="s">
        <v>69</v>
      </c>
      <c r="Y230" t="s">
        <v>63</v>
      </c>
      <c r="Z230" t="s">
        <v>69</v>
      </c>
      <c r="AA230" t="s">
        <v>63</v>
      </c>
      <c r="AB230" t="s">
        <v>69</v>
      </c>
      <c r="AC230" t="s">
        <v>63</v>
      </c>
      <c r="AD230" t="s">
        <v>69</v>
      </c>
      <c r="AE230" t="s">
        <v>69</v>
      </c>
      <c r="AF230" t="s">
        <v>63</v>
      </c>
      <c r="AG230" t="s">
        <v>74</v>
      </c>
      <c r="AH230" t="s">
        <v>74</v>
      </c>
      <c r="AI230" t="s">
        <v>74</v>
      </c>
      <c r="AJ230" t="s">
        <v>74</v>
      </c>
      <c r="AK230" t="s">
        <v>74</v>
      </c>
      <c r="AL230" t="s">
        <v>74</v>
      </c>
      <c r="AM230" t="s">
        <v>74</v>
      </c>
      <c r="AN230" t="s">
        <v>74</v>
      </c>
      <c r="AO230" t="s">
        <v>79</v>
      </c>
      <c r="AP230" t="s">
        <v>74</v>
      </c>
      <c r="AQ230" t="s">
        <v>74</v>
      </c>
      <c r="AR230" t="s">
        <v>74</v>
      </c>
      <c r="AS230" t="s">
        <v>74</v>
      </c>
      <c r="AT230" t="s">
        <v>74</v>
      </c>
      <c r="AU230" t="s">
        <v>74</v>
      </c>
      <c r="AV230" t="s">
        <v>74</v>
      </c>
      <c r="AW230" t="s">
        <v>82</v>
      </c>
      <c r="AX230" t="s">
        <v>70</v>
      </c>
      <c r="AY230" t="s">
        <v>2656</v>
      </c>
      <c r="AZ230" t="s">
        <v>65</v>
      </c>
      <c r="BA230" t="s">
        <v>71</v>
      </c>
      <c r="BB230" t="s">
        <v>72</v>
      </c>
      <c r="BC230" t="s">
        <v>2651</v>
      </c>
      <c r="BD230" t="s">
        <v>2657</v>
      </c>
      <c r="BE230" t="s">
        <v>67</v>
      </c>
      <c r="BF230" t="s">
        <v>67</v>
      </c>
      <c r="BG230" t="s">
        <v>2428</v>
      </c>
      <c r="BH230" t="str">
        <f t="shared" si="4"/>
        <v>Ouvrier en construction d’ouvrages paysagers ; Agent de construction paysagère</v>
      </c>
      <c r="BI230">
        <v>3.5</v>
      </c>
    </row>
    <row r="231" spans="1:61" ht="15" hidden="1" customHeight="1" x14ac:dyDescent="0.35">
      <c r="A231" t="s">
        <v>2420</v>
      </c>
      <c r="B231" t="s">
        <v>1053</v>
      </c>
      <c r="C231" t="s">
        <v>417</v>
      </c>
      <c r="D231" t="s">
        <v>2658</v>
      </c>
      <c r="E231" t="s">
        <v>2659</v>
      </c>
      <c r="F231" t="s">
        <v>2660</v>
      </c>
      <c r="O231" t="s">
        <v>2661</v>
      </c>
      <c r="P231" t="s">
        <v>2650</v>
      </c>
      <c r="R231" t="s">
        <v>63</v>
      </c>
      <c r="S231" t="s">
        <v>69</v>
      </c>
      <c r="T231" t="s">
        <v>69</v>
      </c>
      <c r="U231" t="s">
        <v>63</v>
      </c>
      <c r="V231" t="s">
        <v>69</v>
      </c>
      <c r="W231" t="s">
        <v>63</v>
      </c>
      <c r="X231" t="s">
        <v>69</v>
      </c>
      <c r="Y231" t="s">
        <v>63</v>
      </c>
      <c r="Z231" t="s">
        <v>69</v>
      </c>
      <c r="AA231" t="s">
        <v>63</v>
      </c>
      <c r="AB231" t="s">
        <v>69</v>
      </c>
      <c r="AC231" t="s">
        <v>63</v>
      </c>
      <c r="AD231" t="s">
        <v>69</v>
      </c>
      <c r="AE231" t="s">
        <v>63</v>
      </c>
      <c r="AF231" t="s">
        <v>63</v>
      </c>
      <c r="AG231" t="s">
        <v>74</v>
      </c>
      <c r="AH231" t="s">
        <v>74</v>
      </c>
      <c r="AI231" t="s">
        <v>74</v>
      </c>
      <c r="AJ231" t="s">
        <v>74</v>
      </c>
      <c r="AK231" t="s">
        <v>74</v>
      </c>
      <c r="AL231" t="s">
        <v>74</v>
      </c>
      <c r="AM231" t="s">
        <v>74</v>
      </c>
      <c r="AN231" t="s">
        <v>74</v>
      </c>
      <c r="AO231" t="s">
        <v>74</v>
      </c>
      <c r="AP231" t="s">
        <v>74</v>
      </c>
      <c r="AQ231" t="s">
        <v>74</v>
      </c>
      <c r="AR231" t="s">
        <v>74</v>
      </c>
      <c r="AS231" t="s">
        <v>74</v>
      </c>
      <c r="AT231" t="s">
        <v>74</v>
      </c>
      <c r="AU231" t="s">
        <v>74</v>
      </c>
      <c r="AV231" t="s">
        <v>74</v>
      </c>
      <c r="AW231" t="s">
        <v>79</v>
      </c>
      <c r="AX231" t="s">
        <v>64</v>
      </c>
      <c r="AZ231" t="s">
        <v>65</v>
      </c>
      <c r="BA231" t="s">
        <v>71</v>
      </c>
      <c r="BB231" t="s">
        <v>66</v>
      </c>
      <c r="BD231" t="s">
        <v>2662</v>
      </c>
      <c r="BE231" t="s">
        <v>67</v>
      </c>
      <c r="BF231" t="s">
        <v>67</v>
      </c>
      <c r="BG231" t="s">
        <v>2428</v>
      </c>
      <c r="BH231" t="str">
        <f t="shared" si="4"/>
        <v>Ouvrier du paysage ; Ouvrier-paysagiste</v>
      </c>
      <c r="BI231">
        <v>3.5</v>
      </c>
    </row>
    <row r="232" spans="1:61" ht="15" hidden="1" customHeight="1" x14ac:dyDescent="0.35">
      <c r="A232" t="s">
        <v>2420</v>
      </c>
      <c r="B232" t="s">
        <v>1054</v>
      </c>
      <c r="C232" t="s">
        <v>418</v>
      </c>
      <c r="D232" t="s">
        <v>2663</v>
      </c>
      <c r="E232" t="s">
        <v>1270</v>
      </c>
      <c r="F232" t="s">
        <v>2664</v>
      </c>
      <c r="G232" t="s">
        <v>2665</v>
      </c>
      <c r="H232" t="s">
        <v>1229</v>
      </c>
      <c r="O232" t="s">
        <v>1233</v>
      </c>
      <c r="P232" t="s">
        <v>2666</v>
      </c>
      <c r="R232" t="s">
        <v>69</v>
      </c>
      <c r="S232" t="s">
        <v>69</v>
      </c>
      <c r="T232" t="s">
        <v>69</v>
      </c>
      <c r="U232" t="s">
        <v>63</v>
      </c>
      <c r="V232" t="s">
        <v>69</v>
      </c>
      <c r="W232" t="s">
        <v>69</v>
      </c>
      <c r="X232" t="s">
        <v>63</v>
      </c>
      <c r="Y232" t="s">
        <v>63</v>
      </c>
      <c r="Z232" t="s">
        <v>63</v>
      </c>
      <c r="AA232" t="s">
        <v>63</v>
      </c>
      <c r="AB232" t="s">
        <v>69</v>
      </c>
      <c r="AC232" t="s">
        <v>69</v>
      </c>
      <c r="AD232" t="s">
        <v>69</v>
      </c>
      <c r="AE232" t="s">
        <v>63</v>
      </c>
      <c r="AF232" t="s">
        <v>63</v>
      </c>
      <c r="AG232" t="s">
        <v>74</v>
      </c>
      <c r="AH232" t="s">
        <v>74</v>
      </c>
      <c r="AI232" t="s">
        <v>74</v>
      </c>
      <c r="AJ232" t="s">
        <v>74</v>
      </c>
      <c r="AK232" t="s">
        <v>74</v>
      </c>
      <c r="AL232" t="s">
        <v>68</v>
      </c>
      <c r="AM232" t="s">
        <v>74</v>
      </c>
      <c r="AN232" t="s">
        <v>74</v>
      </c>
      <c r="AO232" t="s">
        <v>79</v>
      </c>
      <c r="AP232" t="s">
        <v>74</v>
      </c>
      <c r="AQ232" t="s">
        <v>74</v>
      </c>
      <c r="AR232" t="s">
        <v>74</v>
      </c>
      <c r="AS232" t="s">
        <v>68</v>
      </c>
      <c r="AT232" t="s">
        <v>74</v>
      </c>
      <c r="AU232" t="s">
        <v>74</v>
      </c>
      <c r="AV232" t="s">
        <v>74</v>
      </c>
      <c r="AW232" t="s">
        <v>79</v>
      </c>
      <c r="AX232" t="s">
        <v>70</v>
      </c>
      <c r="AY232" t="s">
        <v>2667</v>
      </c>
      <c r="AZ232" t="s">
        <v>65</v>
      </c>
      <c r="BA232" t="s">
        <v>71</v>
      </c>
      <c r="BB232" t="s">
        <v>66</v>
      </c>
      <c r="BD232" t="s">
        <v>2668</v>
      </c>
      <c r="BE232" t="s">
        <v>67</v>
      </c>
      <c r="BF232" t="s">
        <v>67</v>
      </c>
      <c r="BG232" t="s">
        <v>2513</v>
      </c>
      <c r="BH232" t="str">
        <f t="shared" si="4"/>
        <v>Magasinier(ère) ; Préparateur(trice) de commandes ; Agent logistique ; Cariste</v>
      </c>
      <c r="BI232">
        <v>3.5</v>
      </c>
    </row>
    <row r="233" spans="1:61" ht="15" hidden="1" customHeight="1" x14ac:dyDescent="0.35">
      <c r="A233" t="s">
        <v>2420</v>
      </c>
      <c r="B233" t="s">
        <v>1055</v>
      </c>
      <c r="C233" t="s">
        <v>419</v>
      </c>
      <c r="D233" t="s">
        <v>2669</v>
      </c>
      <c r="E233" t="s">
        <v>2670</v>
      </c>
      <c r="F233" t="s">
        <v>2671</v>
      </c>
      <c r="G233" t="s">
        <v>2672</v>
      </c>
      <c r="O233" t="s">
        <v>2673</v>
      </c>
      <c r="P233" t="s">
        <v>2674</v>
      </c>
      <c r="R233" t="s">
        <v>69</v>
      </c>
      <c r="S233" t="s">
        <v>69</v>
      </c>
      <c r="T233" t="s">
        <v>69</v>
      </c>
      <c r="U233" t="s">
        <v>69</v>
      </c>
      <c r="V233" t="s">
        <v>69</v>
      </c>
      <c r="W233" t="s">
        <v>69</v>
      </c>
      <c r="X233" t="s">
        <v>69</v>
      </c>
      <c r="Y233" t="s">
        <v>69</v>
      </c>
      <c r="Z233" t="s">
        <v>69</v>
      </c>
      <c r="AA233" t="s">
        <v>63</v>
      </c>
      <c r="AB233" t="s">
        <v>69</v>
      </c>
      <c r="AC233" t="s">
        <v>69</v>
      </c>
      <c r="AD233" t="s">
        <v>63</v>
      </c>
      <c r="AE233" t="s">
        <v>69</v>
      </c>
      <c r="AF233" t="s">
        <v>69</v>
      </c>
      <c r="AG233" t="s">
        <v>79</v>
      </c>
      <c r="AH233" t="s">
        <v>74</v>
      </c>
      <c r="AI233" t="s">
        <v>74</v>
      </c>
      <c r="AJ233" t="s">
        <v>74</v>
      </c>
      <c r="AK233" t="s">
        <v>74</v>
      </c>
      <c r="AL233" t="s">
        <v>74</v>
      </c>
      <c r="AM233" t="s">
        <v>74</v>
      </c>
      <c r="AN233" t="s">
        <v>79</v>
      </c>
      <c r="AO233" t="s">
        <v>79</v>
      </c>
      <c r="AP233" t="s">
        <v>79</v>
      </c>
      <c r="AQ233" t="s">
        <v>79</v>
      </c>
      <c r="AR233" t="s">
        <v>79</v>
      </c>
      <c r="AS233" t="s">
        <v>79</v>
      </c>
      <c r="AT233" t="s">
        <v>79</v>
      </c>
      <c r="AU233" t="s">
        <v>79</v>
      </c>
      <c r="AV233" t="s">
        <v>79</v>
      </c>
      <c r="AW233" t="s">
        <v>68</v>
      </c>
      <c r="AX233" t="s">
        <v>75</v>
      </c>
      <c r="AY233" t="s">
        <v>2675</v>
      </c>
      <c r="AZ233" t="s">
        <v>71</v>
      </c>
      <c r="BA233" t="s">
        <v>76</v>
      </c>
      <c r="BB233" t="s">
        <v>66</v>
      </c>
      <c r="BE233" t="s">
        <v>67</v>
      </c>
      <c r="BF233" t="s">
        <v>67</v>
      </c>
      <c r="BG233" t="s">
        <v>1523</v>
      </c>
      <c r="BH233" t="str">
        <f t="shared" si="4"/>
        <v>Technicien prestations sociales ; Gestionnaire prestations sociales ; Technicien/ gestionnaire prestations santé / famille ou retraite</v>
      </c>
      <c r="BI233">
        <v>4.5</v>
      </c>
    </row>
    <row r="234" spans="1:61" ht="15" hidden="1" customHeight="1" x14ac:dyDescent="0.35">
      <c r="A234" t="s">
        <v>2420</v>
      </c>
      <c r="B234" t="s">
        <v>1056</v>
      </c>
      <c r="C234" t="s">
        <v>420</v>
      </c>
      <c r="D234" t="s">
        <v>2676</v>
      </c>
      <c r="E234" t="s">
        <v>2677</v>
      </c>
      <c r="O234" t="s">
        <v>2673</v>
      </c>
      <c r="P234" t="s">
        <v>2674</v>
      </c>
      <c r="R234" t="s">
        <v>69</v>
      </c>
      <c r="S234" t="s">
        <v>69</v>
      </c>
      <c r="T234" t="s">
        <v>69</v>
      </c>
      <c r="U234" t="s">
        <v>69</v>
      </c>
      <c r="V234" t="s">
        <v>69</v>
      </c>
      <c r="W234" t="s">
        <v>69</v>
      </c>
      <c r="X234" t="s">
        <v>69</v>
      </c>
      <c r="Y234" t="s">
        <v>69</v>
      </c>
      <c r="Z234" t="s">
        <v>69</v>
      </c>
      <c r="AA234" t="s">
        <v>63</v>
      </c>
      <c r="AB234" t="s">
        <v>69</v>
      </c>
      <c r="AC234" t="s">
        <v>69</v>
      </c>
      <c r="AD234" t="s">
        <v>63</v>
      </c>
      <c r="AE234" t="s">
        <v>69</v>
      </c>
      <c r="AF234" t="s">
        <v>69</v>
      </c>
      <c r="AG234" t="s">
        <v>79</v>
      </c>
      <c r="AH234" t="s">
        <v>74</v>
      </c>
      <c r="AI234" t="s">
        <v>74</v>
      </c>
      <c r="AJ234" t="s">
        <v>74</v>
      </c>
      <c r="AK234" t="s">
        <v>74</v>
      </c>
      <c r="AL234" t="s">
        <v>74</v>
      </c>
      <c r="AM234" t="s">
        <v>74</v>
      </c>
      <c r="AN234" t="s">
        <v>79</v>
      </c>
      <c r="AO234" t="s">
        <v>79</v>
      </c>
      <c r="AP234" t="s">
        <v>79</v>
      </c>
      <c r="AQ234" t="s">
        <v>79</v>
      </c>
      <c r="AR234" t="s">
        <v>79</v>
      </c>
      <c r="AS234" t="s">
        <v>79</v>
      </c>
      <c r="AT234" t="s">
        <v>79</v>
      </c>
      <c r="AU234" t="s">
        <v>79</v>
      </c>
      <c r="AV234" t="s">
        <v>79</v>
      </c>
      <c r="AW234" t="s">
        <v>68</v>
      </c>
      <c r="AX234" t="s">
        <v>75</v>
      </c>
      <c r="AY234" t="s">
        <v>2678</v>
      </c>
      <c r="AZ234" t="s">
        <v>71</v>
      </c>
      <c r="BA234" t="s">
        <v>76</v>
      </c>
      <c r="BB234" t="s">
        <v>66</v>
      </c>
      <c r="BE234" t="s">
        <v>67</v>
      </c>
      <c r="BF234" t="s">
        <v>67</v>
      </c>
      <c r="BG234" t="s">
        <v>1523</v>
      </c>
      <c r="BH234" t="str">
        <f t="shared" si="4"/>
        <v>Technicien cotisations</v>
      </c>
      <c r="BI234">
        <v>4.5</v>
      </c>
    </row>
    <row r="235" spans="1:61" ht="15" hidden="1" customHeight="1" x14ac:dyDescent="0.35">
      <c r="A235" t="s">
        <v>2420</v>
      </c>
      <c r="B235" t="s">
        <v>1057</v>
      </c>
      <c r="C235" t="s">
        <v>421</v>
      </c>
      <c r="D235" t="s">
        <v>2679</v>
      </c>
      <c r="E235" t="s">
        <v>2680</v>
      </c>
      <c r="F235" t="s">
        <v>2681</v>
      </c>
      <c r="O235" t="s">
        <v>1962</v>
      </c>
      <c r="R235" t="s">
        <v>69</v>
      </c>
      <c r="S235" t="s">
        <v>69</v>
      </c>
      <c r="T235" t="s">
        <v>69</v>
      </c>
      <c r="U235" t="s">
        <v>69</v>
      </c>
      <c r="V235" t="s">
        <v>69</v>
      </c>
      <c r="W235" t="s">
        <v>69</v>
      </c>
      <c r="X235" t="s">
        <v>69</v>
      </c>
      <c r="Y235" t="s">
        <v>69</v>
      </c>
      <c r="Z235" t="s">
        <v>69</v>
      </c>
      <c r="AA235" t="s">
        <v>63</v>
      </c>
      <c r="AB235" t="s">
        <v>69</v>
      </c>
      <c r="AC235" t="s">
        <v>69</v>
      </c>
      <c r="AD235" t="s">
        <v>63</v>
      </c>
      <c r="AE235" t="s">
        <v>69</v>
      </c>
      <c r="AF235" t="s">
        <v>69</v>
      </c>
      <c r="AG235" t="s">
        <v>79</v>
      </c>
      <c r="AH235" t="s">
        <v>74</v>
      </c>
      <c r="AI235" t="s">
        <v>74</v>
      </c>
      <c r="AJ235" t="s">
        <v>74</v>
      </c>
      <c r="AK235" t="s">
        <v>74</v>
      </c>
      <c r="AL235" t="s">
        <v>74</v>
      </c>
      <c r="AM235" t="s">
        <v>74</v>
      </c>
      <c r="AN235" t="s">
        <v>79</v>
      </c>
      <c r="AO235" t="s">
        <v>79</v>
      </c>
      <c r="AP235" t="s">
        <v>79</v>
      </c>
      <c r="AQ235" t="s">
        <v>79</v>
      </c>
      <c r="AR235" t="s">
        <v>79</v>
      </c>
      <c r="AS235" t="s">
        <v>79</v>
      </c>
      <c r="AT235" t="s">
        <v>79</v>
      </c>
      <c r="AU235" t="s">
        <v>79</v>
      </c>
      <c r="AV235" t="s">
        <v>79</v>
      </c>
      <c r="AW235" t="s">
        <v>68</v>
      </c>
      <c r="AX235" t="s">
        <v>70</v>
      </c>
      <c r="AY235" t="s">
        <v>2682</v>
      </c>
      <c r="AZ235" t="s">
        <v>71</v>
      </c>
      <c r="BA235" t="s">
        <v>76</v>
      </c>
      <c r="BB235" t="s">
        <v>72</v>
      </c>
      <c r="BC235" t="s">
        <v>2683</v>
      </c>
      <c r="BE235" t="s">
        <v>67</v>
      </c>
      <c r="BF235" t="s">
        <v>78</v>
      </c>
      <c r="BG235" t="s">
        <v>1523</v>
      </c>
      <c r="BH235" t="str">
        <f t="shared" si="4"/>
        <v>Technicien/ gestionnaire de recouvrement ; Chargé de recouvrement</v>
      </c>
      <c r="BI235">
        <v>4.5</v>
      </c>
    </row>
    <row r="236" spans="1:61" ht="15" hidden="1" customHeight="1" x14ac:dyDescent="0.35">
      <c r="A236" t="s">
        <v>2420</v>
      </c>
      <c r="B236" t="s">
        <v>1058</v>
      </c>
      <c r="C236" t="s">
        <v>422</v>
      </c>
      <c r="D236" t="s">
        <v>2684</v>
      </c>
      <c r="E236" t="s">
        <v>2685</v>
      </c>
      <c r="F236" t="s">
        <v>2686</v>
      </c>
      <c r="O236" t="s">
        <v>2183</v>
      </c>
      <c r="R236" t="s">
        <v>69</v>
      </c>
      <c r="S236" t="s">
        <v>69</v>
      </c>
      <c r="T236" t="s">
        <v>69</v>
      </c>
      <c r="U236" t="s">
        <v>69</v>
      </c>
      <c r="V236" t="s">
        <v>69</v>
      </c>
      <c r="W236" t="s">
        <v>69</v>
      </c>
      <c r="X236" t="s">
        <v>69</v>
      </c>
      <c r="Y236" t="s">
        <v>63</v>
      </c>
      <c r="Z236" t="s">
        <v>69</v>
      </c>
      <c r="AA236" t="s">
        <v>63</v>
      </c>
      <c r="AB236" t="s">
        <v>69</v>
      </c>
      <c r="AC236" t="s">
        <v>69</v>
      </c>
      <c r="AD236" t="s">
        <v>63</v>
      </c>
      <c r="AE236" t="s">
        <v>69</v>
      </c>
      <c r="AF236" t="s">
        <v>69</v>
      </c>
      <c r="AG236" t="s">
        <v>82</v>
      </c>
      <c r="AH236" t="s">
        <v>79</v>
      </c>
      <c r="AI236" t="s">
        <v>79</v>
      </c>
      <c r="AJ236" t="s">
        <v>79</v>
      </c>
      <c r="AK236" t="s">
        <v>79</v>
      </c>
      <c r="AL236" t="s">
        <v>79</v>
      </c>
      <c r="AM236" t="s">
        <v>79</v>
      </c>
      <c r="AN236" t="s">
        <v>79</v>
      </c>
      <c r="AO236" t="s">
        <v>82</v>
      </c>
      <c r="AP236" t="s">
        <v>82</v>
      </c>
      <c r="AQ236" t="s">
        <v>82</v>
      </c>
      <c r="AR236" t="s">
        <v>82</v>
      </c>
      <c r="AS236" t="s">
        <v>79</v>
      </c>
      <c r="AT236" t="s">
        <v>79</v>
      </c>
      <c r="AU236" t="s">
        <v>79</v>
      </c>
      <c r="AV236" t="s">
        <v>79</v>
      </c>
      <c r="AW236" t="s">
        <v>68</v>
      </c>
      <c r="AX236" t="s">
        <v>75</v>
      </c>
      <c r="AY236" t="s">
        <v>2687</v>
      </c>
      <c r="AZ236" t="s">
        <v>76</v>
      </c>
      <c r="BA236" t="s">
        <v>81</v>
      </c>
      <c r="BB236" t="s">
        <v>77</v>
      </c>
      <c r="BC236" t="s">
        <v>2688</v>
      </c>
      <c r="BE236" t="s">
        <v>1245</v>
      </c>
      <c r="BF236" t="s">
        <v>78</v>
      </c>
      <c r="BG236" t="s">
        <v>1523</v>
      </c>
      <c r="BH236" t="str">
        <f t="shared" si="4"/>
        <v>Référent technique protection sociale ; Expert protection sociale</v>
      </c>
      <c r="BI236">
        <v>5.5</v>
      </c>
    </row>
    <row r="237" spans="1:61" ht="15" hidden="1" customHeight="1" x14ac:dyDescent="0.35">
      <c r="A237" t="s">
        <v>2420</v>
      </c>
      <c r="B237" t="s">
        <v>1059</v>
      </c>
      <c r="C237" t="s">
        <v>339</v>
      </c>
      <c r="D237" t="s">
        <v>2689</v>
      </c>
      <c r="E237" t="s">
        <v>2690</v>
      </c>
      <c r="F237" t="s">
        <v>2691</v>
      </c>
      <c r="G237" t="s">
        <v>2692</v>
      </c>
      <c r="O237" t="s">
        <v>1991</v>
      </c>
      <c r="R237" t="s">
        <v>69</v>
      </c>
      <c r="S237" t="s">
        <v>69</v>
      </c>
      <c r="T237" t="s">
        <v>69</v>
      </c>
      <c r="U237" t="s">
        <v>69</v>
      </c>
      <c r="V237" t="s">
        <v>69</v>
      </c>
      <c r="W237" t="s">
        <v>69</v>
      </c>
      <c r="X237" t="s">
        <v>69</v>
      </c>
      <c r="Y237" t="s">
        <v>69</v>
      </c>
      <c r="Z237" t="s">
        <v>69</v>
      </c>
      <c r="AA237" t="s">
        <v>63</v>
      </c>
      <c r="AB237" t="s">
        <v>69</v>
      </c>
      <c r="AC237" t="s">
        <v>63</v>
      </c>
      <c r="AD237" t="s">
        <v>69</v>
      </c>
      <c r="AE237" t="s">
        <v>69</v>
      </c>
      <c r="AF237" t="s">
        <v>69</v>
      </c>
      <c r="AG237" t="s">
        <v>84</v>
      </c>
      <c r="AH237" t="s">
        <v>82</v>
      </c>
      <c r="AI237" t="s">
        <v>82</v>
      </c>
      <c r="AJ237" t="s">
        <v>79</v>
      </c>
      <c r="AK237" t="s">
        <v>82</v>
      </c>
      <c r="AL237" t="s">
        <v>82</v>
      </c>
      <c r="AM237" t="s">
        <v>82</v>
      </c>
      <c r="AN237" t="s">
        <v>82</v>
      </c>
      <c r="AO237" t="s">
        <v>84</v>
      </c>
      <c r="AP237" t="s">
        <v>82</v>
      </c>
      <c r="AQ237" t="s">
        <v>84</v>
      </c>
      <c r="AR237" t="s">
        <v>84</v>
      </c>
      <c r="AS237" t="s">
        <v>82</v>
      </c>
      <c r="AT237" t="s">
        <v>82</v>
      </c>
      <c r="AU237" t="s">
        <v>82</v>
      </c>
      <c r="AV237" t="s">
        <v>82</v>
      </c>
      <c r="AW237" t="s">
        <v>68</v>
      </c>
      <c r="AX237" t="s">
        <v>75</v>
      </c>
      <c r="AY237" t="s">
        <v>2693</v>
      </c>
      <c r="AZ237" t="s">
        <v>81</v>
      </c>
      <c r="BA237" t="s">
        <v>83</v>
      </c>
      <c r="BB237" t="s">
        <v>77</v>
      </c>
      <c r="BC237" t="s">
        <v>2693</v>
      </c>
      <c r="BE237" t="s">
        <v>1245</v>
      </c>
      <c r="BF237" t="s">
        <v>73</v>
      </c>
      <c r="BG237" t="s">
        <v>1523</v>
      </c>
      <c r="BH237" t="str">
        <f t="shared" si="4"/>
        <v>Référent juridique ; Rédacteur juridique ; Conseiller juridique en protection sociale</v>
      </c>
      <c r="BI237">
        <v>6.5</v>
      </c>
    </row>
    <row r="238" spans="1:61" ht="15" hidden="1" customHeight="1" x14ac:dyDescent="0.35">
      <c r="A238" t="s">
        <v>2420</v>
      </c>
      <c r="B238" t="s">
        <v>1060</v>
      </c>
      <c r="C238" t="s">
        <v>423</v>
      </c>
      <c r="D238" t="s">
        <v>2694</v>
      </c>
      <c r="E238" t="s">
        <v>2695</v>
      </c>
      <c r="F238" t="s">
        <v>2696</v>
      </c>
      <c r="O238" t="s">
        <v>1991</v>
      </c>
      <c r="R238" t="s">
        <v>69</v>
      </c>
      <c r="S238" t="s">
        <v>69</v>
      </c>
      <c r="T238" t="s">
        <v>69</v>
      </c>
      <c r="U238" t="s">
        <v>69</v>
      </c>
      <c r="V238" t="s">
        <v>69</v>
      </c>
      <c r="W238" t="s">
        <v>69</v>
      </c>
      <c r="X238" t="s">
        <v>69</v>
      </c>
      <c r="Y238" t="s">
        <v>69</v>
      </c>
      <c r="Z238" t="s">
        <v>69</v>
      </c>
      <c r="AA238" t="s">
        <v>63</v>
      </c>
      <c r="AB238" t="s">
        <v>69</v>
      </c>
      <c r="AC238" t="s">
        <v>69</v>
      </c>
      <c r="AD238" t="s">
        <v>63</v>
      </c>
      <c r="AE238" t="s">
        <v>69</v>
      </c>
      <c r="AF238" t="s">
        <v>69</v>
      </c>
      <c r="AG238" t="s">
        <v>84</v>
      </c>
      <c r="AH238" t="s">
        <v>84</v>
      </c>
      <c r="AI238" t="s">
        <v>82</v>
      </c>
      <c r="AJ238" t="s">
        <v>82</v>
      </c>
      <c r="AK238" t="s">
        <v>84</v>
      </c>
      <c r="AL238" t="s">
        <v>82</v>
      </c>
      <c r="AM238" t="s">
        <v>82</v>
      </c>
      <c r="AN238" t="s">
        <v>84</v>
      </c>
      <c r="AO238" t="s">
        <v>84</v>
      </c>
      <c r="AP238" t="s">
        <v>84</v>
      </c>
      <c r="AQ238" t="s">
        <v>84</v>
      </c>
      <c r="AR238" t="s">
        <v>84</v>
      </c>
      <c r="AS238" t="s">
        <v>84</v>
      </c>
      <c r="AT238" t="s">
        <v>84</v>
      </c>
      <c r="AU238" t="s">
        <v>84</v>
      </c>
      <c r="AV238" t="s">
        <v>84</v>
      </c>
      <c r="AW238" t="s">
        <v>68</v>
      </c>
      <c r="AX238" t="s">
        <v>75</v>
      </c>
      <c r="AY238" t="s">
        <v>2697</v>
      </c>
      <c r="AZ238" t="s">
        <v>83</v>
      </c>
      <c r="BA238" t="s">
        <v>83</v>
      </c>
      <c r="BB238" t="s">
        <v>77</v>
      </c>
      <c r="BC238" t="s">
        <v>2697</v>
      </c>
      <c r="BE238" t="s">
        <v>1245</v>
      </c>
      <c r="BF238" t="s">
        <v>78</v>
      </c>
      <c r="BG238" t="s">
        <v>1523</v>
      </c>
      <c r="BH238" t="str">
        <f t="shared" si="4"/>
        <v>Juriste expert de la protection sociale ; Juriste droit social institutionnel</v>
      </c>
      <c r="BI238">
        <v>7</v>
      </c>
    </row>
    <row r="239" spans="1:61" ht="15" hidden="1" customHeight="1" x14ac:dyDescent="0.35">
      <c r="A239" t="s">
        <v>2420</v>
      </c>
      <c r="B239" t="s">
        <v>1061</v>
      </c>
      <c r="C239" t="s">
        <v>424</v>
      </c>
      <c r="D239" t="s">
        <v>2698</v>
      </c>
      <c r="E239" t="s">
        <v>2699</v>
      </c>
      <c r="F239" t="s">
        <v>2700</v>
      </c>
      <c r="G239" t="s">
        <v>2701</v>
      </c>
      <c r="O239" t="s">
        <v>2028</v>
      </c>
      <c r="R239" t="s">
        <v>69</v>
      </c>
      <c r="S239" t="s">
        <v>69</v>
      </c>
      <c r="T239" t="s">
        <v>69</v>
      </c>
      <c r="U239" t="s">
        <v>69</v>
      </c>
      <c r="V239" t="s">
        <v>69</v>
      </c>
      <c r="W239" t="s">
        <v>69</v>
      </c>
      <c r="X239" t="s">
        <v>69</v>
      </c>
      <c r="Y239" t="s">
        <v>69</v>
      </c>
      <c r="Z239" t="s">
        <v>69</v>
      </c>
      <c r="AA239" t="s">
        <v>63</v>
      </c>
      <c r="AB239" t="s">
        <v>69</v>
      </c>
      <c r="AC239" t="s">
        <v>69</v>
      </c>
      <c r="AD239" t="s">
        <v>69</v>
      </c>
      <c r="AE239" t="s">
        <v>69</v>
      </c>
      <c r="AF239" t="s">
        <v>69</v>
      </c>
      <c r="AG239" t="s">
        <v>79</v>
      </c>
      <c r="AH239" t="s">
        <v>74</v>
      </c>
      <c r="AI239" t="s">
        <v>74</v>
      </c>
      <c r="AJ239" t="s">
        <v>74</v>
      </c>
      <c r="AK239" t="s">
        <v>74</v>
      </c>
      <c r="AL239" t="s">
        <v>74</v>
      </c>
      <c r="AM239" t="s">
        <v>79</v>
      </c>
      <c r="AN239" t="s">
        <v>74</v>
      </c>
      <c r="AO239" t="s">
        <v>79</v>
      </c>
      <c r="AP239" t="s">
        <v>74</v>
      </c>
      <c r="AQ239" t="s">
        <v>79</v>
      </c>
      <c r="AR239" t="s">
        <v>74</v>
      </c>
      <c r="AS239" t="s">
        <v>74</v>
      </c>
      <c r="AT239" t="s">
        <v>74</v>
      </c>
      <c r="AU239" t="s">
        <v>74</v>
      </c>
      <c r="AV239" t="s">
        <v>79</v>
      </c>
      <c r="AW239" t="s">
        <v>68</v>
      </c>
      <c r="AX239" t="s">
        <v>70</v>
      </c>
      <c r="AY239" t="s">
        <v>2702</v>
      </c>
      <c r="AZ239" t="s">
        <v>71</v>
      </c>
      <c r="BA239" t="s">
        <v>76</v>
      </c>
      <c r="BB239" t="s">
        <v>66</v>
      </c>
      <c r="BE239" t="s">
        <v>67</v>
      </c>
      <c r="BF239" t="s">
        <v>73</v>
      </c>
      <c r="BG239" t="s">
        <v>1523</v>
      </c>
      <c r="BH239" t="str">
        <f t="shared" si="4"/>
        <v>Chargé d’accueil ; Chargé de pré accueil ; Téléconseiller</v>
      </c>
      <c r="BI239">
        <v>4.5</v>
      </c>
    </row>
    <row r="240" spans="1:61" ht="15" hidden="1" customHeight="1" x14ac:dyDescent="0.35">
      <c r="A240" t="s">
        <v>2420</v>
      </c>
      <c r="B240" t="s">
        <v>1062</v>
      </c>
      <c r="C240" t="s">
        <v>425</v>
      </c>
      <c r="D240" t="s">
        <v>2703</v>
      </c>
      <c r="E240" t="s">
        <v>2704</v>
      </c>
      <c r="F240" t="s">
        <v>1974</v>
      </c>
      <c r="O240" t="s">
        <v>1977</v>
      </c>
      <c r="P240" t="s">
        <v>1962</v>
      </c>
      <c r="R240" t="s">
        <v>69</v>
      </c>
      <c r="S240" t="s">
        <v>69</v>
      </c>
      <c r="T240" t="s">
        <v>69</v>
      </c>
      <c r="U240" t="s">
        <v>69</v>
      </c>
      <c r="V240" t="s">
        <v>69</v>
      </c>
      <c r="W240" t="s">
        <v>69</v>
      </c>
      <c r="X240" t="s">
        <v>69</v>
      </c>
      <c r="Y240" t="s">
        <v>69</v>
      </c>
      <c r="Z240" t="s">
        <v>69</v>
      </c>
      <c r="AA240" t="s">
        <v>63</v>
      </c>
      <c r="AB240" t="s">
        <v>69</v>
      </c>
      <c r="AC240" t="s">
        <v>69</v>
      </c>
      <c r="AD240" t="s">
        <v>63</v>
      </c>
      <c r="AE240" t="s">
        <v>69</v>
      </c>
      <c r="AF240" t="s">
        <v>69</v>
      </c>
      <c r="AG240" t="s">
        <v>79</v>
      </c>
      <c r="AH240" t="s">
        <v>74</v>
      </c>
      <c r="AI240" t="s">
        <v>79</v>
      </c>
      <c r="AJ240" t="s">
        <v>79</v>
      </c>
      <c r="AK240" t="s">
        <v>79</v>
      </c>
      <c r="AL240" t="s">
        <v>79</v>
      </c>
      <c r="AM240" t="s">
        <v>74</v>
      </c>
      <c r="AN240" t="s">
        <v>79</v>
      </c>
      <c r="AO240" t="s">
        <v>82</v>
      </c>
      <c r="AP240" t="s">
        <v>79</v>
      </c>
      <c r="AQ240" t="s">
        <v>79</v>
      </c>
      <c r="AR240" t="s">
        <v>79</v>
      </c>
      <c r="AS240" t="s">
        <v>68</v>
      </c>
      <c r="AT240" t="s">
        <v>79</v>
      </c>
      <c r="AU240" t="s">
        <v>74</v>
      </c>
      <c r="AV240" t="s">
        <v>79</v>
      </c>
      <c r="AW240" t="s">
        <v>68</v>
      </c>
      <c r="AX240" t="s">
        <v>75</v>
      </c>
      <c r="AY240" t="s">
        <v>2705</v>
      </c>
      <c r="AZ240" t="s">
        <v>76</v>
      </c>
      <c r="BA240" t="s">
        <v>81</v>
      </c>
      <c r="BB240" t="s">
        <v>72</v>
      </c>
      <c r="BC240" t="s">
        <v>2705</v>
      </c>
      <c r="BE240" t="s">
        <v>67</v>
      </c>
      <c r="BF240" t="s">
        <v>73</v>
      </c>
      <c r="BG240" t="s">
        <v>1523</v>
      </c>
      <c r="BH240" t="str">
        <f t="shared" si="4"/>
        <v>Technicien paie et administration du personnel ; Assistant(e) de paie</v>
      </c>
      <c r="BI240">
        <v>5.5</v>
      </c>
    </row>
    <row r="241" spans="1:61" ht="15" hidden="1" customHeight="1" x14ac:dyDescent="0.35">
      <c r="A241" t="s">
        <v>2420</v>
      </c>
      <c r="B241" t="s">
        <v>1063</v>
      </c>
      <c r="C241" t="s">
        <v>426</v>
      </c>
      <c r="D241" t="s">
        <v>2706</v>
      </c>
      <c r="E241" t="s">
        <v>2707</v>
      </c>
      <c r="O241" t="s">
        <v>1962</v>
      </c>
      <c r="P241" t="s">
        <v>1977</v>
      </c>
      <c r="R241" t="s">
        <v>69</v>
      </c>
      <c r="S241" t="s">
        <v>69</v>
      </c>
      <c r="T241" t="s">
        <v>69</v>
      </c>
      <c r="U241" t="s">
        <v>69</v>
      </c>
      <c r="V241" t="s">
        <v>69</v>
      </c>
      <c r="W241" t="s">
        <v>69</v>
      </c>
      <c r="X241" t="s">
        <v>69</v>
      </c>
      <c r="Y241" t="s">
        <v>63</v>
      </c>
      <c r="Z241" t="s">
        <v>69</v>
      </c>
      <c r="AA241" t="s">
        <v>63</v>
      </c>
      <c r="AB241" t="s">
        <v>69</v>
      </c>
      <c r="AC241" t="s">
        <v>69</v>
      </c>
      <c r="AD241" t="s">
        <v>63</v>
      </c>
      <c r="AE241" t="s">
        <v>69</v>
      </c>
      <c r="AF241" t="s">
        <v>69</v>
      </c>
      <c r="AG241" t="s">
        <v>82</v>
      </c>
      <c r="AH241" t="s">
        <v>79</v>
      </c>
      <c r="AI241" t="s">
        <v>79</v>
      </c>
      <c r="AJ241" t="s">
        <v>82</v>
      </c>
      <c r="AK241" t="s">
        <v>82</v>
      </c>
      <c r="AL241" t="s">
        <v>82</v>
      </c>
      <c r="AM241" t="s">
        <v>79</v>
      </c>
      <c r="AN241" t="s">
        <v>79</v>
      </c>
      <c r="AO241" t="s">
        <v>82</v>
      </c>
      <c r="AP241" t="s">
        <v>82</v>
      </c>
      <c r="AQ241" t="s">
        <v>82</v>
      </c>
      <c r="AR241" t="s">
        <v>82</v>
      </c>
      <c r="AS241" t="s">
        <v>68</v>
      </c>
      <c r="AT241" t="s">
        <v>79</v>
      </c>
      <c r="AU241" t="s">
        <v>79</v>
      </c>
      <c r="AV241" t="s">
        <v>79</v>
      </c>
      <c r="AW241" t="s">
        <v>68</v>
      </c>
      <c r="AX241" t="s">
        <v>75</v>
      </c>
      <c r="AY241" t="s">
        <v>2708</v>
      </c>
      <c r="AZ241" t="s">
        <v>81</v>
      </c>
      <c r="BA241" t="s">
        <v>83</v>
      </c>
      <c r="BB241" t="s">
        <v>77</v>
      </c>
      <c r="BC241" t="s">
        <v>2709</v>
      </c>
      <c r="BE241" t="s">
        <v>1245</v>
      </c>
      <c r="BF241" t="s">
        <v>73</v>
      </c>
      <c r="BG241" t="s">
        <v>1523</v>
      </c>
      <c r="BH241" t="str">
        <f t="shared" si="4"/>
        <v>Expert paie</v>
      </c>
      <c r="BI241">
        <v>6.5</v>
      </c>
    </row>
    <row r="242" spans="1:61" ht="15" hidden="1" customHeight="1" x14ac:dyDescent="0.35">
      <c r="A242" t="s">
        <v>2420</v>
      </c>
      <c r="B242" t="s">
        <v>1064</v>
      </c>
      <c r="C242" t="s">
        <v>427</v>
      </c>
      <c r="D242" t="s">
        <v>2710</v>
      </c>
      <c r="O242" t="s">
        <v>2650</v>
      </c>
      <c r="R242" t="s">
        <v>63</v>
      </c>
      <c r="S242" t="s">
        <v>69</v>
      </c>
      <c r="T242" t="s">
        <v>69</v>
      </c>
      <c r="U242" t="s">
        <v>69</v>
      </c>
      <c r="V242" t="s">
        <v>69</v>
      </c>
      <c r="W242" t="s">
        <v>69</v>
      </c>
      <c r="X242" t="s">
        <v>69</v>
      </c>
      <c r="Y242" t="s">
        <v>63</v>
      </c>
      <c r="Z242" t="s">
        <v>69</v>
      </c>
      <c r="AA242" t="s">
        <v>63</v>
      </c>
      <c r="AB242" t="s">
        <v>69</v>
      </c>
      <c r="AC242" t="s">
        <v>63</v>
      </c>
      <c r="AD242" t="s">
        <v>69</v>
      </c>
      <c r="AE242" t="s">
        <v>69</v>
      </c>
      <c r="AF242" t="s">
        <v>63</v>
      </c>
      <c r="AG242" t="s">
        <v>79</v>
      </c>
      <c r="AH242" t="s">
        <v>79</v>
      </c>
      <c r="AI242" t="s">
        <v>82</v>
      </c>
      <c r="AJ242" t="s">
        <v>82</v>
      </c>
      <c r="AK242" t="s">
        <v>82</v>
      </c>
      <c r="AL242" t="s">
        <v>82</v>
      </c>
      <c r="AM242" t="s">
        <v>79</v>
      </c>
      <c r="AN242" t="s">
        <v>82</v>
      </c>
      <c r="AO242" t="s">
        <v>82</v>
      </c>
      <c r="AP242" t="s">
        <v>82</v>
      </c>
      <c r="AQ242" t="s">
        <v>79</v>
      </c>
      <c r="AR242" t="s">
        <v>82</v>
      </c>
      <c r="AS242" t="s">
        <v>79</v>
      </c>
      <c r="AT242" t="s">
        <v>82</v>
      </c>
      <c r="AU242" t="s">
        <v>79</v>
      </c>
      <c r="AV242" t="s">
        <v>79</v>
      </c>
      <c r="AW242" t="s">
        <v>68</v>
      </c>
      <c r="AX242" t="s">
        <v>75</v>
      </c>
      <c r="AY242" t="s">
        <v>2711</v>
      </c>
      <c r="AZ242" t="s">
        <v>76</v>
      </c>
      <c r="BA242" t="s">
        <v>81</v>
      </c>
      <c r="BB242" t="s">
        <v>77</v>
      </c>
      <c r="BC242" t="s">
        <v>2712</v>
      </c>
      <c r="BD242" t="s">
        <v>2713</v>
      </c>
      <c r="BE242" t="s">
        <v>1245</v>
      </c>
      <c r="BF242" t="s">
        <v>78</v>
      </c>
      <c r="BG242" t="s">
        <v>2428</v>
      </c>
      <c r="BH242" t="str">
        <f t="shared" si="4"/>
        <v/>
      </c>
      <c r="BI242">
        <v>5.5</v>
      </c>
    </row>
    <row r="243" spans="1:61" ht="15" hidden="1" customHeight="1" x14ac:dyDescent="0.35">
      <c r="A243" t="s">
        <v>2420</v>
      </c>
      <c r="B243" t="s">
        <v>1065</v>
      </c>
      <c r="C243" t="s">
        <v>428</v>
      </c>
      <c r="D243" t="s">
        <v>2714</v>
      </c>
      <c r="E243" t="s">
        <v>2715</v>
      </c>
      <c r="O243" t="s">
        <v>2650</v>
      </c>
      <c r="R243" t="s">
        <v>63</v>
      </c>
      <c r="S243" t="s">
        <v>69</v>
      </c>
      <c r="T243" t="s">
        <v>69</v>
      </c>
      <c r="U243" t="s">
        <v>63</v>
      </c>
      <c r="V243" t="s">
        <v>69</v>
      </c>
      <c r="W243" t="s">
        <v>69</v>
      </c>
      <c r="X243" t="s">
        <v>69</v>
      </c>
      <c r="Y243" t="s">
        <v>63</v>
      </c>
      <c r="Z243" t="s">
        <v>69</v>
      </c>
      <c r="AA243" t="s">
        <v>63</v>
      </c>
      <c r="AB243" t="s">
        <v>69</v>
      </c>
      <c r="AC243" t="s">
        <v>69</v>
      </c>
      <c r="AD243" t="s">
        <v>69</v>
      </c>
      <c r="AE243" t="s">
        <v>63</v>
      </c>
      <c r="AF243" t="s">
        <v>63</v>
      </c>
      <c r="AG243" t="s">
        <v>79</v>
      </c>
      <c r="AH243" t="s">
        <v>79</v>
      </c>
      <c r="AI243" t="s">
        <v>79</v>
      </c>
      <c r="AJ243" t="s">
        <v>79</v>
      </c>
      <c r="AK243" t="s">
        <v>79</v>
      </c>
      <c r="AL243" t="s">
        <v>79</v>
      </c>
      <c r="AM243" t="s">
        <v>79</v>
      </c>
      <c r="AN243" t="s">
        <v>79</v>
      </c>
      <c r="AO243" t="s">
        <v>79</v>
      </c>
      <c r="AP243" t="s">
        <v>79</v>
      </c>
      <c r="AQ243" t="s">
        <v>79</v>
      </c>
      <c r="AR243" t="s">
        <v>79</v>
      </c>
      <c r="AS243" t="s">
        <v>74</v>
      </c>
      <c r="AT243" t="s">
        <v>79</v>
      </c>
      <c r="AU243" t="s">
        <v>79</v>
      </c>
      <c r="AV243" t="s">
        <v>79</v>
      </c>
      <c r="AW243" t="s">
        <v>82</v>
      </c>
      <c r="AX243" t="s">
        <v>70</v>
      </c>
      <c r="AY243" t="s">
        <v>2651</v>
      </c>
      <c r="AZ243" t="s">
        <v>71</v>
      </c>
      <c r="BA243" t="s">
        <v>76</v>
      </c>
      <c r="BB243" t="s">
        <v>77</v>
      </c>
      <c r="BC243" t="s">
        <v>2651</v>
      </c>
      <c r="BD243" t="s">
        <v>2716</v>
      </c>
      <c r="BE243" t="s">
        <v>1245</v>
      </c>
      <c r="BF243" t="s">
        <v>73</v>
      </c>
      <c r="BG243" t="s">
        <v>2428</v>
      </c>
      <c r="BH243" t="str">
        <f t="shared" si="4"/>
        <v>Chef de chantier du paysage</v>
      </c>
      <c r="BI243">
        <v>4.5</v>
      </c>
    </row>
    <row r="244" spans="1:61" ht="15" hidden="1" customHeight="1" x14ac:dyDescent="0.35">
      <c r="A244" t="s">
        <v>2420</v>
      </c>
      <c r="B244" t="s">
        <v>1066</v>
      </c>
      <c r="C244" t="s">
        <v>429</v>
      </c>
      <c r="D244" t="s">
        <v>2717</v>
      </c>
      <c r="E244" t="s">
        <v>2718</v>
      </c>
      <c r="O244" t="s">
        <v>2719</v>
      </c>
      <c r="P244" t="s">
        <v>2650</v>
      </c>
      <c r="Q244" t="s">
        <v>2720</v>
      </c>
      <c r="R244" t="s">
        <v>63</v>
      </c>
      <c r="S244" t="s">
        <v>69</v>
      </c>
      <c r="T244" t="s">
        <v>69</v>
      </c>
      <c r="U244" t="s">
        <v>69</v>
      </c>
      <c r="V244" t="s">
        <v>69</v>
      </c>
      <c r="W244" t="s">
        <v>69</v>
      </c>
      <c r="X244" t="s">
        <v>69</v>
      </c>
      <c r="Y244" t="s">
        <v>69</v>
      </c>
      <c r="Z244" t="s">
        <v>69</v>
      </c>
      <c r="AA244" t="s">
        <v>63</v>
      </c>
      <c r="AB244" t="s">
        <v>69</v>
      </c>
      <c r="AC244" t="s">
        <v>63</v>
      </c>
      <c r="AD244" t="s">
        <v>63</v>
      </c>
      <c r="AE244" t="s">
        <v>69</v>
      </c>
      <c r="AF244" t="s">
        <v>69</v>
      </c>
      <c r="AG244" t="s">
        <v>79</v>
      </c>
      <c r="AH244" t="s">
        <v>82</v>
      </c>
      <c r="AI244" t="s">
        <v>82</v>
      </c>
      <c r="AJ244" t="s">
        <v>82</v>
      </c>
      <c r="AK244" t="s">
        <v>82</v>
      </c>
      <c r="AL244" t="s">
        <v>79</v>
      </c>
      <c r="AM244" t="s">
        <v>79</v>
      </c>
      <c r="AN244" t="s">
        <v>79</v>
      </c>
      <c r="AO244" t="s">
        <v>79</v>
      </c>
      <c r="AP244" t="s">
        <v>82</v>
      </c>
      <c r="AQ244" t="s">
        <v>82</v>
      </c>
      <c r="AR244" t="s">
        <v>82</v>
      </c>
      <c r="AS244" t="s">
        <v>79</v>
      </c>
      <c r="AT244" t="s">
        <v>82</v>
      </c>
      <c r="AU244" t="s">
        <v>79</v>
      </c>
      <c r="AV244" t="s">
        <v>79</v>
      </c>
      <c r="AW244" t="s">
        <v>74</v>
      </c>
      <c r="AX244" t="s">
        <v>75</v>
      </c>
      <c r="AY244" t="s">
        <v>2721</v>
      </c>
      <c r="AZ244" t="s">
        <v>76</v>
      </c>
      <c r="BA244" t="s">
        <v>81</v>
      </c>
      <c r="BB244" t="s">
        <v>77</v>
      </c>
      <c r="BC244" t="s">
        <v>2721</v>
      </c>
      <c r="BD244" t="s">
        <v>2722</v>
      </c>
      <c r="BE244" t="s">
        <v>1245</v>
      </c>
      <c r="BF244" t="s">
        <v>78</v>
      </c>
      <c r="BG244" t="s">
        <v>2428</v>
      </c>
      <c r="BH244" t="str">
        <f t="shared" si="4"/>
        <v>Concepteur.rice paysagiste</v>
      </c>
      <c r="BI244">
        <v>5.5</v>
      </c>
    </row>
    <row r="245" spans="1:61" ht="15" hidden="1" customHeight="1" x14ac:dyDescent="0.35">
      <c r="A245" t="s">
        <v>2420</v>
      </c>
      <c r="B245" t="s">
        <v>1067</v>
      </c>
      <c r="C245" t="s">
        <v>430</v>
      </c>
      <c r="D245" t="s">
        <v>2723</v>
      </c>
      <c r="E245" t="s">
        <v>1518</v>
      </c>
      <c r="F245" t="s">
        <v>1519</v>
      </c>
      <c r="G245" t="s">
        <v>1520</v>
      </c>
      <c r="H245" t="s">
        <v>1521</v>
      </c>
      <c r="O245" t="s">
        <v>1242</v>
      </c>
      <c r="R245" t="s">
        <v>69</v>
      </c>
      <c r="S245" t="s">
        <v>69</v>
      </c>
      <c r="T245" t="s">
        <v>69</v>
      </c>
      <c r="U245" t="s">
        <v>69</v>
      </c>
      <c r="V245" t="s">
        <v>63</v>
      </c>
      <c r="W245" t="s">
        <v>69</v>
      </c>
      <c r="X245" t="s">
        <v>63</v>
      </c>
      <c r="Y245" t="s">
        <v>63</v>
      </c>
      <c r="Z245" t="s">
        <v>69</v>
      </c>
      <c r="AA245" t="s">
        <v>63</v>
      </c>
      <c r="AB245" t="s">
        <v>69</v>
      </c>
      <c r="AC245" t="s">
        <v>69</v>
      </c>
      <c r="AD245" t="s">
        <v>69</v>
      </c>
      <c r="AE245" t="s">
        <v>69</v>
      </c>
      <c r="AF245" t="s">
        <v>63</v>
      </c>
      <c r="AG245" t="s">
        <v>82</v>
      </c>
      <c r="AH245" t="s">
        <v>82</v>
      </c>
      <c r="AI245" t="s">
        <v>82</v>
      </c>
      <c r="AJ245" t="s">
        <v>79</v>
      </c>
      <c r="AK245" t="s">
        <v>79</v>
      </c>
      <c r="AL245" t="s">
        <v>82</v>
      </c>
      <c r="AM245" t="s">
        <v>82</v>
      </c>
      <c r="AN245" t="s">
        <v>82</v>
      </c>
      <c r="AO245" t="s">
        <v>82</v>
      </c>
      <c r="AP245" t="s">
        <v>82</v>
      </c>
      <c r="AQ245" t="s">
        <v>82</v>
      </c>
      <c r="AR245" t="s">
        <v>82</v>
      </c>
      <c r="AS245" t="s">
        <v>68</v>
      </c>
      <c r="AT245" t="s">
        <v>82</v>
      </c>
      <c r="AU245" t="s">
        <v>79</v>
      </c>
      <c r="AV245" t="s">
        <v>82</v>
      </c>
      <c r="AW245" t="s">
        <v>68</v>
      </c>
      <c r="AX245" t="s">
        <v>75</v>
      </c>
      <c r="AY245" t="s">
        <v>1390</v>
      </c>
      <c r="AZ245" t="s">
        <v>76</v>
      </c>
      <c r="BA245" t="s">
        <v>81</v>
      </c>
      <c r="BB245" t="s">
        <v>77</v>
      </c>
      <c r="BC245" t="s">
        <v>1390</v>
      </c>
      <c r="BD245" t="s">
        <v>2724</v>
      </c>
      <c r="BE245" t="s">
        <v>1245</v>
      </c>
      <c r="BF245" t="s">
        <v>78</v>
      </c>
      <c r="BG245" t="s">
        <v>2513</v>
      </c>
      <c r="BH245" t="str">
        <f t="shared" si="4"/>
        <v>Animateur logistique ; Chef de quai ; Responsable des stocks ; Responsable d’exploitation</v>
      </c>
      <c r="BI245">
        <v>5.5</v>
      </c>
    </row>
    <row r="246" spans="1:61" ht="15" hidden="1" customHeight="1" x14ac:dyDescent="0.35">
      <c r="A246" t="s">
        <v>2420</v>
      </c>
      <c r="B246" t="s">
        <v>1068</v>
      </c>
      <c r="C246" t="s">
        <v>431</v>
      </c>
      <c r="D246" t="s">
        <v>2725</v>
      </c>
      <c r="E246" t="s">
        <v>2726</v>
      </c>
      <c r="F246" t="s">
        <v>2727</v>
      </c>
      <c r="O246" t="s">
        <v>2728</v>
      </c>
      <c r="P246" t="s">
        <v>2425</v>
      </c>
      <c r="Q246" t="s">
        <v>2729</v>
      </c>
      <c r="R246" t="s">
        <v>63</v>
      </c>
      <c r="S246" t="s">
        <v>69</v>
      </c>
      <c r="T246" t="s">
        <v>69</v>
      </c>
      <c r="U246" t="s">
        <v>63</v>
      </c>
      <c r="V246" t="s">
        <v>63</v>
      </c>
      <c r="W246" t="s">
        <v>69</v>
      </c>
      <c r="X246" t="s">
        <v>63</v>
      </c>
      <c r="Y246" t="s">
        <v>63</v>
      </c>
      <c r="Z246" t="s">
        <v>69</v>
      </c>
      <c r="AA246" t="s">
        <v>63</v>
      </c>
      <c r="AB246" t="s">
        <v>69</v>
      </c>
      <c r="AC246" t="s">
        <v>63</v>
      </c>
      <c r="AD246" t="s">
        <v>69</v>
      </c>
      <c r="AE246" t="s">
        <v>63</v>
      </c>
      <c r="AF246" t="s">
        <v>63</v>
      </c>
      <c r="AG246" t="s">
        <v>82</v>
      </c>
      <c r="AH246" t="s">
        <v>79</v>
      </c>
      <c r="AI246" t="s">
        <v>82</v>
      </c>
      <c r="AJ246" t="s">
        <v>82</v>
      </c>
      <c r="AK246" t="s">
        <v>82</v>
      </c>
      <c r="AL246" t="s">
        <v>82</v>
      </c>
      <c r="AM246" t="s">
        <v>82</v>
      </c>
      <c r="AN246" t="s">
        <v>82</v>
      </c>
      <c r="AO246" t="s">
        <v>82</v>
      </c>
      <c r="AP246" t="s">
        <v>82</v>
      </c>
      <c r="AQ246" t="s">
        <v>79</v>
      </c>
      <c r="AR246" t="s">
        <v>79</v>
      </c>
      <c r="AS246" t="s">
        <v>79</v>
      </c>
      <c r="AT246" t="s">
        <v>79</v>
      </c>
      <c r="AU246" t="s">
        <v>79</v>
      </c>
      <c r="AV246" t="s">
        <v>82</v>
      </c>
      <c r="AW246" t="s">
        <v>79</v>
      </c>
      <c r="AX246" t="s">
        <v>75</v>
      </c>
      <c r="AY246" t="s">
        <v>2730</v>
      </c>
      <c r="AZ246" t="s">
        <v>71</v>
      </c>
      <c r="BA246" t="s">
        <v>76</v>
      </c>
      <c r="BB246" t="s">
        <v>77</v>
      </c>
      <c r="BC246" t="s">
        <v>2731</v>
      </c>
      <c r="BD246" t="s">
        <v>2732</v>
      </c>
      <c r="BE246" t="s">
        <v>1245</v>
      </c>
      <c r="BF246" t="s">
        <v>78</v>
      </c>
      <c r="BG246" t="s">
        <v>2428</v>
      </c>
      <c r="BH246" t="str">
        <f t="shared" si="4"/>
        <v>Capitaine de pêche ; Patron.ne pêcheur</v>
      </c>
      <c r="BI246">
        <v>4.5</v>
      </c>
    </row>
    <row r="247" spans="1:61" ht="15" hidden="1" customHeight="1" x14ac:dyDescent="0.35">
      <c r="A247" t="s">
        <v>2420</v>
      </c>
      <c r="B247" t="s">
        <v>1069</v>
      </c>
      <c r="C247" t="s">
        <v>432</v>
      </c>
      <c r="D247" t="s">
        <v>2733</v>
      </c>
      <c r="E247" t="s">
        <v>2734</v>
      </c>
      <c r="F247" t="s">
        <v>2735</v>
      </c>
      <c r="O247" t="s">
        <v>2592</v>
      </c>
      <c r="R247" t="s">
        <v>63</v>
      </c>
      <c r="S247" t="s">
        <v>69</v>
      </c>
      <c r="T247" t="s">
        <v>69</v>
      </c>
      <c r="U247" t="s">
        <v>63</v>
      </c>
      <c r="V247" t="s">
        <v>63</v>
      </c>
      <c r="W247" t="s">
        <v>69</v>
      </c>
      <c r="X247" t="s">
        <v>63</v>
      </c>
      <c r="Y247" t="s">
        <v>63</v>
      </c>
      <c r="Z247" t="s">
        <v>69</v>
      </c>
      <c r="AA247" t="s">
        <v>63</v>
      </c>
      <c r="AB247" t="s">
        <v>69</v>
      </c>
      <c r="AC247" t="s">
        <v>69</v>
      </c>
      <c r="AD247" t="s">
        <v>69</v>
      </c>
      <c r="AE247" t="s">
        <v>63</v>
      </c>
      <c r="AF247" t="s">
        <v>63</v>
      </c>
      <c r="AG247" t="s">
        <v>74</v>
      </c>
      <c r="AH247" t="s">
        <v>74</v>
      </c>
      <c r="AI247" t="s">
        <v>74</v>
      </c>
      <c r="AJ247" t="s">
        <v>74</v>
      </c>
      <c r="AK247" t="s">
        <v>74</v>
      </c>
      <c r="AL247" t="s">
        <v>79</v>
      </c>
      <c r="AM247" t="s">
        <v>74</v>
      </c>
      <c r="AN247" t="s">
        <v>74</v>
      </c>
      <c r="AO247" t="s">
        <v>74</v>
      </c>
      <c r="AP247" t="s">
        <v>74</v>
      </c>
      <c r="AQ247" t="s">
        <v>74</v>
      </c>
      <c r="AR247" t="s">
        <v>74</v>
      </c>
      <c r="AS247" t="s">
        <v>74</v>
      </c>
      <c r="AT247" t="s">
        <v>74</v>
      </c>
      <c r="AU247" t="s">
        <v>74</v>
      </c>
      <c r="AV247" t="s">
        <v>74</v>
      </c>
      <c r="AW247" t="s">
        <v>79</v>
      </c>
      <c r="AX247" t="s">
        <v>70</v>
      </c>
      <c r="AY247" t="s">
        <v>2736</v>
      </c>
      <c r="AZ247" t="s">
        <v>65</v>
      </c>
      <c r="BA247" t="s">
        <v>71</v>
      </c>
      <c r="BB247" t="s">
        <v>66</v>
      </c>
      <c r="BD247" t="s">
        <v>2737</v>
      </c>
      <c r="BE247" t="s">
        <v>67</v>
      </c>
      <c r="BF247" t="s">
        <v>67</v>
      </c>
      <c r="BG247" t="s">
        <v>2428</v>
      </c>
      <c r="BH247" t="str">
        <f t="shared" si="4"/>
        <v>Agent.e conchylicole ; Employé.e conchylicole</v>
      </c>
      <c r="BI247">
        <v>3.5</v>
      </c>
    </row>
    <row r="248" spans="1:61" ht="15" hidden="1" customHeight="1" x14ac:dyDescent="0.35">
      <c r="A248" t="s">
        <v>2420</v>
      </c>
      <c r="B248" t="s">
        <v>1070</v>
      </c>
      <c r="C248" t="s">
        <v>433</v>
      </c>
      <c r="D248" t="s">
        <v>2738</v>
      </c>
      <c r="E248" t="s">
        <v>2739</v>
      </c>
      <c r="F248" t="s">
        <v>2740</v>
      </c>
      <c r="G248" t="s">
        <v>2741</v>
      </c>
      <c r="O248" t="s">
        <v>1411</v>
      </c>
      <c r="P248" t="s">
        <v>2742</v>
      </c>
      <c r="R248" t="s">
        <v>63</v>
      </c>
      <c r="S248" t="s">
        <v>69</v>
      </c>
      <c r="T248" t="s">
        <v>69</v>
      </c>
      <c r="U248" t="s">
        <v>63</v>
      </c>
      <c r="V248" t="s">
        <v>69</v>
      </c>
      <c r="W248" t="s">
        <v>69</v>
      </c>
      <c r="X248" t="s">
        <v>63</v>
      </c>
      <c r="Y248" t="s">
        <v>63</v>
      </c>
      <c r="Z248" t="s">
        <v>69</v>
      </c>
      <c r="AA248" t="s">
        <v>63</v>
      </c>
      <c r="AB248" t="s">
        <v>69</v>
      </c>
      <c r="AC248" t="s">
        <v>69</v>
      </c>
      <c r="AD248" t="s">
        <v>69</v>
      </c>
      <c r="AE248" t="s">
        <v>69</v>
      </c>
      <c r="AF248" t="s">
        <v>69</v>
      </c>
      <c r="AG248" t="s">
        <v>74</v>
      </c>
      <c r="AH248" t="s">
        <v>74</v>
      </c>
      <c r="AI248" t="s">
        <v>74</v>
      </c>
      <c r="AJ248" t="s">
        <v>74</v>
      </c>
      <c r="AK248" t="s">
        <v>74</v>
      </c>
      <c r="AL248" t="s">
        <v>74</v>
      </c>
      <c r="AM248" t="s">
        <v>74</v>
      </c>
      <c r="AN248" t="s">
        <v>74</v>
      </c>
      <c r="AO248" t="s">
        <v>74</v>
      </c>
      <c r="AP248" t="s">
        <v>74</v>
      </c>
      <c r="AQ248" t="s">
        <v>79</v>
      </c>
      <c r="AR248" t="s">
        <v>74</v>
      </c>
      <c r="AS248" t="s">
        <v>74</v>
      </c>
      <c r="AT248" t="s">
        <v>74</v>
      </c>
      <c r="AU248" t="s">
        <v>79</v>
      </c>
      <c r="AV248" t="s">
        <v>79</v>
      </c>
      <c r="AW248" t="s">
        <v>79</v>
      </c>
      <c r="AX248" t="s">
        <v>64</v>
      </c>
      <c r="AZ248" t="s">
        <v>65</v>
      </c>
      <c r="BA248" t="s">
        <v>71</v>
      </c>
      <c r="BB248" t="s">
        <v>66</v>
      </c>
      <c r="BD248" t="s">
        <v>2743</v>
      </c>
      <c r="BE248" t="s">
        <v>67</v>
      </c>
      <c r="BF248" t="s">
        <v>67</v>
      </c>
      <c r="BG248" t="s">
        <v>2428</v>
      </c>
      <c r="BH248" t="str">
        <f t="shared" si="4"/>
        <v>Serveur.se en atelier de dégustation ; Ecailler.e en dégustation ; Ecailler.e en marché</v>
      </c>
      <c r="BI248">
        <v>3.5</v>
      </c>
    </row>
    <row r="249" spans="1:61" ht="15" hidden="1" customHeight="1" x14ac:dyDescent="0.35">
      <c r="A249" t="s">
        <v>2420</v>
      </c>
      <c r="B249" t="s">
        <v>1071</v>
      </c>
      <c r="C249" t="s">
        <v>434</v>
      </c>
      <c r="D249" t="s">
        <v>2744</v>
      </c>
      <c r="E249" t="s">
        <v>2745</v>
      </c>
      <c r="O249" t="s">
        <v>2592</v>
      </c>
      <c r="R249" t="s">
        <v>63</v>
      </c>
      <c r="S249" t="s">
        <v>69</v>
      </c>
      <c r="T249" t="s">
        <v>69</v>
      </c>
      <c r="U249" t="s">
        <v>63</v>
      </c>
      <c r="V249" t="s">
        <v>69</v>
      </c>
      <c r="W249" t="s">
        <v>69</v>
      </c>
      <c r="X249" t="s">
        <v>69</v>
      </c>
      <c r="Y249" t="s">
        <v>63</v>
      </c>
      <c r="Z249" t="s">
        <v>69</v>
      </c>
      <c r="AA249" t="s">
        <v>63</v>
      </c>
      <c r="AB249" t="s">
        <v>69</v>
      </c>
      <c r="AC249" t="s">
        <v>69</v>
      </c>
      <c r="AD249" t="s">
        <v>63</v>
      </c>
      <c r="AE249" t="s">
        <v>63</v>
      </c>
      <c r="AF249" t="s">
        <v>63</v>
      </c>
      <c r="AG249" t="s">
        <v>79</v>
      </c>
      <c r="AH249" t="s">
        <v>79</v>
      </c>
      <c r="AI249" t="s">
        <v>79</v>
      </c>
      <c r="AJ249" t="s">
        <v>79</v>
      </c>
      <c r="AK249" t="s">
        <v>79</v>
      </c>
      <c r="AL249" t="s">
        <v>79</v>
      </c>
      <c r="AM249" t="s">
        <v>79</v>
      </c>
      <c r="AN249" t="s">
        <v>79</v>
      </c>
      <c r="AO249" t="s">
        <v>79</v>
      </c>
      <c r="AP249" t="s">
        <v>79</v>
      </c>
      <c r="AQ249" t="s">
        <v>79</v>
      </c>
      <c r="AR249" t="s">
        <v>79</v>
      </c>
      <c r="AS249" t="s">
        <v>79</v>
      </c>
      <c r="AT249" t="s">
        <v>79</v>
      </c>
      <c r="AU249" t="s">
        <v>79</v>
      </c>
      <c r="AV249" t="s">
        <v>79</v>
      </c>
      <c r="AW249" t="s">
        <v>79</v>
      </c>
      <c r="AX249" t="s">
        <v>70</v>
      </c>
      <c r="AY249" t="s">
        <v>2746</v>
      </c>
      <c r="AZ249" t="s">
        <v>71</v>
      </c>
      <c r="BA249" t="s">
        <v>76</v>
      </c>
      <c r="BB249" t="s">
        <v>77</v>
      </c>
      <c r="BC249" t="s">
        <v>2747</v>
      </c>
      <c r="BD249" t="s">
        <v>2748</v>
      </c>
      <c r="BE249" t="s">
        <v>1245</v>
      </c>
      <c r="BF249" t="s">
        <v>73</v>
      </c>
      <c r="BG249" t="s">
        <v>2428</v>
      </c>
      <c r="BH249" t="str">
        <f t="shared" si="4"/>
        <v>Coordinateur.ice aquacole</v>
      </c>
      <c r="BI249">
        <v>4.5</v>
      </c>
    </row>
    <row r="250" spans="1:61" ht="15" hidden="1" customHeight="1" x14ac:dyDescent="0.35">
      <c r="A250" t="s">
        <v>2420</v>
      </c>
      <c r="B250" t="s">
        <v>1072</v>
      </c>
      <c r="C250" t="s">
        <v>435</v>
      </c>
      <c r="D250" t="s">
        <v>2749</v>
      </c>
      <c r="O250" t="s">
        <v>2592</v>
      </c>
      <c r="R250" t="s">
        <v>63</v>
      </c>
      <c r="S250" t="s">
        <v>69</v>
      </c>
      <c r="T250" t="s">
        <v>69</v>
      </c>
      <c r="U250" t="s">
        <v>69</v>
      </c>
      <c r="V250" t="s">
        <v>69</v>
      </c>
      <c r="W250" t="s">
        <v>69</v>
      </c>
      <c r="X250" t="s">
        <v>69</v>
      </c>
      <c r="Y250" t="s">
        <v>63</v>
      </c>
      <c r="Z250" t="s">
        <v>69</v>
      </c>
      <c r="AA250" t="s">
        <v>63</v>
      </c>
      <c r="AB250" t="s">
        <v>69</v>
      </c>
      <c r="AC250" t="s">
        <v>69</v>
      </c>
      <c r="AD250" t="s">
        <v>63</v>
      </c>
      <c r="AE250" t="s">
        <v>69</v>
      </c>
      <c r="AF250" t="s">
        <v>69</v>
      </c>
      <c r="AG250" t="s">
        <v>82</v>
      </c>
      <c r="AH250" t="s">
        <v>82</v>
      </c>
      <c r="AI250" t="s">
        <v>82</v>
      </c>
      <c r="AJ250" t="s">
        <v>82</v>
      </c>
      <c r="AK250" t="s">
        <v>82</v>
      </c>
      <c r="AL250" t="s">
        <v>82</v>
      </c>
      <c r="AM250" t="s">
        <v>79</v>
      </c>
      <c r="AN250" t="s">
        <v>82</v>
      </c>
      <c r="AO250" t="s">
        <v>82</v>
      </c>
      <c r="AP250" t="s">
        <v>82</v>
      </c>
      <c r="AQ250" t="s">
        <v>82</v>
      </c>
      <c r="AR250" t="s">
        <v>79</v>
      </c>
      <c r="AS250" t="s">
        <v>79</v>
      </c>
      <c r="AT250" t="s">
        <v>82</v>
      </c>
      <c r="AU250" t="s">
        <v>79</v>
      </c>
      <c r="AV250" t="s">
        <v>82</v>
      </c>
      <c r="AW250" t="s">
        <v>84</v>
      </c>
      <c r="AX250" t="s">
        <v>75</v>
      </c>
      <c r="AY250" t="s">
        <v>2750</v>
      </c>
      <c r="AZ250" t="s">
        <v>71</v>
      </c>
      <c r="BA250" t="s">
        <v>81</v>
      </c>
      <c r="BB250" t="s">
        <v>77</v>
      </c>
      <c r="BC250" t="s">
        <v>2747</v>
      </c>
      <c r="BD250" t="s">
        <v>2751</v>
      </c>
      <c r="BE250" t="s">
        <v>1245</v>
      </c>
      <c r="BF250" t="s">
        <v>78</v>
      </c>
      <c r="BG250" t="s">
        <v>2428</v>
      </c>
      <c r="BH250" t="str">
        <f t="shared" si="4"/>
        <v/>
      </c>
      <c r="BI250">
        <v>5</v>
      </c>
    </row>
    <row r="251" spans="1:61" ht="15" hidden="1" customHeight="1" x14ac:dyDescent="0.35">
      <c r="A251" t="s">
        <v>2420</v>
      </c>
      <c r="B251" t="s">
        <v>1073</v>
      </c>
      <c r="C251" t="s">
        <v>436</v>
      </c>
      <c r="D251" t="s">
        <v>2752</v>
      </c>
      <c r="E251" t="s">
        <v>2753</v>
      </c>
      <c r="F251" t="s">
        <v>2754</v>
      </c>
      <c r="O251" t="s">
        <v>2592</v>
      </c>
      <c r="R251" t="s">
        <v>63</v>
      </c>
      <c r="S251" t="s">
        <v>69</v>
      </c>
      <c r="T251" t="s">
        <v>69</v>
      </c>
      <c r="U251" t="s">
        <v>63</v>
      </c>
      <c r="V251" t="s">
        <v>69</v>
      </c>
      <c r="W251" t="s">
        <v>69</v>
      </c>
      <c r="X251" t="s">
        <v>63</v>
      </c>
      <c r="Y251" t="s">
        <v>63</v>
      </c>
      <c r="Z251" t="s">
        <v>69</v>
      </c>
      <c r="AA251" t="s">
        <v>63</v>
      </c>
      <c r="AB251" t="s">
        <v>69</v>
      </c>
      <c r="AC251" t="s">
        <v>69</v>
      </c>
      <c r="AD251" t="s">
        <v>69</v>
      </c>
      <c r="AE251" t="s">
        <v>63</v>
      </c>
      <c r="AF251" t="s">
        <v>63</v>
      </c>
      <c r="AG251" t="s">
        <v>74</v>
      </c>
      <c r="AH251" t="s">
        <v>74</v>
      </c>
      <c r="AI251" t="s">
        <v>74</v>
      </c>
      <c r="AJ251" t="s">
        <v>74</v>
      </c>
      <c r="AK251" t="s">
        <v>74</v>
      </c>
      <c r="AL251" t="s">
        <v>74</v>
      </c>
      <c r="AM251" t="s">
        <v>74</v>
      </c>
      <c r="AN251" t="s">
        <v>74</v>
      </c>
      <c r="AO251" t="s">
        <v>74</v>
      </c>
      <c r="AP251" t="s">
        <v>74</v>
      </c>
      <c r="AQ251" t="s">
        <v>74</v>
      </c>
      <c r="AR251" t="s">
        <v>74</v>
      </c>
      <c r="AS251" t="s">
        <v>74</v>
      </c>
      <c r="AT251" t="s">
        <v>74</v>
      </c>
      <c r="AU251" t="s">
        <v>74</v>
      </c>
      <c r="AV251" t="s">
        <v>74</v>
      </c>
      <c r="AW251" t="s">
        <v>79</v>
      </c>
      <c r="AX251" t="s">
        <v>64</v>
      </c>
      <c r="BA251" t="s">
        <v>65</v>
      </c>
      <c r="BB251" t="s">
        <v>66</v>
      </c>
      <c r="BD251" t="s">
        <v>2755</v>
      </c>
      <c r="BE251" t="s">
        <v>67</v>
      </c>
      <c r="BF251" t="s">
        <v>67</v>
      </c>
      <c r="BG251" t="s">
        <v>2428</v>
      </c>
      <c r="BH251" t="str">
        <f t="shared" si="4"/>
        <v>Agent.e algocole ; Employé.e algocole</v>
      </c>
    </row>
    <row r="252" spans="1:61" ht="15" hidden="1" customHeight="1" x14ac:dyDescent="0.35">
      <c r="A252" t="s">
        <v>2420</v>
      </c>
      <c r="B252" t="s">
        <v>1074</v>
      </c>
      <c r="C252" t="s">
        <v>437</v>
      </c>
      <c r="D252" t="s">
        <v>2756</v>
      </c>
      <c r="E252" t="s">
        <v>2757</v>
      </c>
      <c r="F252" t="s">
        <v>2758</v>
      </c>
      <c r="O252" t="s">
        <v>2592</v>
      </c>
      <c r="R252" t="s">
        <v>63</v>
      </c>
      <c r="S252" t="s">
        <v>69</v>
      </c>
      <c r="T252" t="s">
        <v>69</v>
      </c>
      <c r="U252" t="s">
        <v>69</v>
      </c>
      <c r="V252" t="s">
        <v>69</v>
      </c>
      <c r="W252" t="s">
        <v>69</v>
      </c>
      <c r="X252" t="s">
        <v>69</v>
      </c>
      <c r="Y252" t="s">
        <v>63</v>
      </c>
      <c r="Z252" t="s">
        <v>69</v>
      </c>
      <c r="AA252" t="s">
        <v>63</v>
      </c>
      <c r="AB252" t="s">
        <v>69</v>
      </c>
      <c r="AC252" t="s">
        <v>69</v>
      </c>
      <c r="AD252" t="s">
        <v>63</v>
      </c>
      <c r="AE252" t="s">
        <v>69</v>
      </c>
      <c r="AF252" t="s">
        <v>69</v>
      </c>
      <c r="AG252" t="s">
        <v>82</v>
      </c>
      <c r="AH252" t="s">
        <v>82</v>
      </c>
      <c r="AI252" t="s">
        <v>82</v>
      </c>
      <c r="AJ252" t="s">
        <v>82</v>
      </c>
      <c r="AK252" t="s">
        <v>82</v>
      </c>
      <c r="AL252" t="s">
        <v>82</v>
      </c>
      <c r="AM252" t="s">
        <v>82</v>
      </c>
      <c r="AN252" t="s">
        <v>82</v>
      </c>
      <c r="AO252" t="s">
        <v>82</v>
      </c>
      <c r="AP252" t="s">
        <v>82</v>
      </c>
      <c r="AQ252" t="s">
        <v>82</v>
      </c>
      <c r="AR252" t="s">
        <v>79</v>
      </c>
      <c r="AS252" t="s">
        <v>79</v>
      </c>
      <c r="AT252" t="s">
        <v>82</v>
      </c>
      <c r="AU252" t="s">
        <v>79</v>
      </c>
      <c r="AV252" t="s">
        <v>79</v>
      </c>
      <c r="AW252" t="s">
        <v>84</v>
      </c>
      <c r="AX252" t="s">
        <v>75</v>
      </c>
      <c r="AY252" t="s">
        <v>2759</v>
      </c>
      <c r="AZ252" t="s">
        <v>71</v>
      </c>
      <c r="BA252" t="s">
        <v>81</v>
      </c>
      <c r="BB252" t="s">
        <v>77</v>
      </c>
      <c r="BC252" t="s">
        <v>2760</v>
      </c>
      <c r="BD252" t="s">
        <v>2761</v>
      </c>
      <c r="BE252" t="s">
        <v>1245</v>
      </c>
      <c r="BF252" t="s">
        <v>78</v>
      </c>
      <c r="BG252" t="s">
        <v>2428</v>
      </c>
      <c r="BH252" t="str">
        <f t="shared" si="4"/>
        <v>Algoculteur.ice ; Producteur.ice d’algues</v>
      </c>
      <c r="BI252">
        <v>5</v>
      </c>
    </row>
    <row r="253" spans="1:61" ht="15" hidden="1" customHeight="1" x14ac:dyDescent="0.35">
      <c r="A253" t="s">
        <v>2420</v>
      </c>
      <c r="B253" t="s">
        <v>1075</v>
      </c>
      <c r="C253" t="s">
        <v>438</v>
      </c>
      <c r="D253" t="s">
        <v>2762</v>
      </c>
      <c r="E253" t="s">
        <v>2763</v>
      </c>
      <c r="F253" t="s">
        <v>2764</v>
      </c>
      <c r="O253" t="s">
        <v>1977</v>
      </c>
      <c r="R253" t="s">
        <v>69</v>
      </c>
      <c r="S253" t="s">
        <v>69</v>
      </c>
      <c r="T253" t="s">
        <v>69</v>
      </c>
      <c r="U253" t="s">
        <v>69</v>
      </c>
      <c r="V253" t="s">
        <v>69</v>
      </c>
      <c r="W253" t="s">
        <v>69</v>
      </c>
      <c r="X253" t="s">
        <v>69</v>
      </c>
      <c r="Y253" t="s">
        <v>69</v>
      </c>
      <c r="Z253" t="s">
        <v>69</v>
      </c>
      <c r="AA253" t="s">
        <v>63</v>
      </c>
      <c r="AB253" t="s">
        <v>69</v>
      </c>
      <c r="AC253" t="s">
        <v>69</v>
      </c>
      <c r="AD253" t="s">
        <v>63</v>
      </c>
      <c r="AE253" t="s">
        <v>69</v>
      </c>
      <c r="AF253" t="s">
        <v>69</v>
      </c>
      <c r="AG253" t="s">
        <v>79</v>
      </c>
      <c r="AH253" t="s">
        <v>74</v>
      </c>
      <c r="AI253" t="s">
        <v>79</v>
      </c>
      <c r="AJ253" t="s">
        <v>79</v>
      </c>
      <c r="AK253" t="s">
        <v>79</v>
      </c>
      <c r="AL253" t="s">
        <v>79</v>
      </c>
      <c r="AM253" t="s">
        <v>74</v>
      </c>
      <c r="AN253" t="s">
        <v>79</v>
      </c>
      <c r="AO253" t="s">
        <v>82</v>
      </c>
      <c r="AP253" t="s">
        <v>79</v>
      </c>
      <c r="AQ253" t="s">
        <v>79</v>
      </c>
      <c r="AR253" t="s">
        <v>79</v>
      </c>
      <c r="AS253" t="s">
        <v>68</v>
      </c>
      <c r="AT253" t="s">
        <v>74</v>
      </c>
      <c r="AU253" t="s">
        <v>74</v>
      </c>
      <c r="AV253" t="s">
        <v>79</v>
      </c>
      <c r="AW253" t="s">
        <v>68</v>
      </c>
      <c r="AX253" t="s">
        <v>75</v>
      </c>
      <c r="AY253" t="s">
        <v>2765</v>
      </c>
      <c r="AZ253" t="s">
        <v>71</v>
      </c>
      <c r="BA253" t="s">
        <v>76</v>
      </c>
      <c r="BB253" t="s">
        <v>72</v>
      </c>
      <c r="BC253" t="s">
        <v>2765</v>
      </c>
      <c r="BE253" t="s">
        <v>67</v>
      </c>
      <c r="BF253" t="s">
        <v>73</v>
      </c>
      <c r="BG253" t="s">
        <v>2766</v>
      </c>
      <c r="BH253" t="str">
        <f t="shared" si="4"/>
        <v>Technicien en RH ; Technicien gestionnaire RH</v>
      </c>
      <c r="BI253">
        <v>4.5</v>
      </c>
    </row>
    <row r="254" spans="1:61" ht="15" hidden="1" customHeight="1" x14ac:dyDescent="0.35">
      <c r="A254" t="s">
        <v>2420</v>
      </c>
      <c r="B254" t="s">
        <v>1076</v>
      </c>
      <c r="C254" t="s">
        <v>439</v>
      </c>
      <c r="D254" t="s">
        <v>2767</v>
      </c>
      <c r="E254" t="s">
        <v>2768</v>
      </c>
      <c r="O254" t="s">
        <v>1953</v>
      </c>
      <c r="P254" t="s">
        <v>1977</v>
      </c>
      <c r="R254" t="s">
        <v>69</v>
      </c>
      <c r="S254" t="s">
        <v>69</v>
      </c>
      <c r="T254" t="s">
        <v>69</v>
      </c>
      <c r="U254" t="s">
        <v>69</v>
      </c>
      <c r="V254" t="s">
        <v>69</v>
      </c>
      <c r="W254" t="s">
        <v>69</v>
      </c>
      <c r="X254" t="s">
        <v>69</v>
      </c>
      <c r="Y254" t="s">
        <v>69</v>
      </c>
      <c r="Z254" t="s">
        <v>69</v>
      </c>
      <c r="AA254" t="s">
        <v>63</v>
      </c>
      <c r="AB254" t="s">
        <v>69</v>
      </c>
      <c r="AC254" t="s">
        <v>69</v>
      </c>
      <c r="AD254" t="s">
        <v>69</v>
      </c>
      <c r="AE254" t="s">
        <v>63</v>
      </c>
      <c r="AF254" t="s">
        <v>69</v>
      </c>
      <c r="AG254" t="s">
        <v>74</v>
      </c>
      <c r="AH254" t="s">
        <v>79</v>
      </c>
      <c r="AI254" t="s">
        <v>79</v>
      </c>
      <c r="AJ254" t="s">
        <v>74</v>
      </c>
      <c r="AK254" t="s">
        <v>74</v>
      </c>
      <c r="AL254" t="s">
        <v>74</v>
      </c>
      <c r="AM254" t="s">
        <v>74</v>
      </c>
      <c r="AN254" t="s">
        <v>79</v>
      </c>
      <c r="AO254" t="s">
        <v>74</v>
      </c>
      <c r="AP254" t="s">
        <v>79</v>
      </c>
      <c r="AQ254" t="s">
        <v>79</v>
      </c>
      <c r="AR254" t="s">
        <v>79</v>
      </c>
      <c r="AS254" t="s">
        <v>74</v>
      </c>
      <c r="AT254" t="s">
        <v>79</v>
      </c>
      <c r="AU254" t="s">
        <v>74</v>
      </c>
      <c r="AV254" t="s">
        <v>74</v>
      </c>
      <c r="AW254" t="s">
        <v>68</v>
      </c>
      <c r="AX254" t="s">
        <v>70</v>
      </c>
      <c r="AY254" t="s">
        <v>2769</v>
      </c>
      <c r="AZ254" t="s">
        <v>71</v>
      </c>
      <c r="BA254" t="s">
        <v>76</v>
      </c>
      <c r="BB254" t="s">
        <v>66</v>
      </c>
      <c r="BE254" t="s">
        <v>67</v>
      </c>
      <c r="BF254" t="s">
        <v>73</v>
      </c>
      <c r="BG254" t="s">
        <v>1523</v>
      </c>
      <c r="BH254" t="str">
        <f t="shared" si="4"/>
        <v>Assistant ressources humaines</v>
      </c>
      <c r="BI254">
        <v>4.5</v>
      </c>
    </row>
    <row r="255" spans="1:61" ht="15" hidden="1" customHeight="1" x14ac:dyDescent="0.35">
      <c r="A255" t="s">
        <v>2420</v>
      </c>
      <c r="B255" t="s">
        <v>1077</v>
      </c>
      <c r="C255" t="s">
        <v>440</v>
      </c>
      <c r="D255" t="s">
        <v>2770</v>
      </c>
      <c r="E255" t="s">
        <v>2771</v>
      </c>
      <c r="O255" t="s">
        <v>1953</v>
      </c>
      <c r="R255" t="s">
        <v>69</v>
      </c>
      <c r="S255" t="s">
        <v>69</v>
      </c>
      <c r="T255" t="s">
        <v>69</v>
      </c>
      <c r="U255" t="s">
        <v>69</v>
      </c>
      <c r="V255" t="s">
        <v>69</v>
      </c>
      <c r="W255" t="s">
        <v>69</v>
      </c>
      <c r="X255" t="s">
        <v>69</v>
      </c>
      <c r="Y255" t="s">
        <v>69</v>
      </c>
      <c r="Z255" t="s">
        <v>69</v>
      </c>
      <c r="AA255" t="s">
        <v>63</v>
      </c>
      <c r="AB255" t="s">
        <v>69</v>
      </c>
      <c r="AC255" t="s">
        <v>69</v>
      </c>
      <c r="AD255" t="s">
        <v>63</v>
      </c>
      <c r="AE255" t="s">
        <v>69</v>
      </c>
      <c r="AF255" t="s">
        <v>69</v>
      </c>
      <c r="AG255" t="s">
        <v>82</v>
      </c>
      <c r="AH255" t="s">
        <v>79</v>
      </c>
      <c r="AI255" t="s">
        <v>79</v>
      </c>
      <c r="AJ255" t="s">
        <v>82</v>
      </c>
      <c r="AK255" t="s">
        <v>79</v>
      </c>
      <c r="AL255" t="s">
        <v>79</v>
      </c>
      <c r="AM255" t="s">
        <v>79</v>
      </c>
      <c r="AN255" t="s">
        <v>82</v>
      </c>
      <c r="AO255" t="s">
        <v>79</v>
      </c>
      <c r="AP255" t="s">
        <v>82</v>
      </c>
      <c r="AQ255" t="s">
        <v>79</v>
      </c>
      <c r="AR255" t="s">
        <v>79</v>
      </c>
      <c r="AS255" t="s">
        <v>82</v>
      </c>
      <c r="AT255" t="s">
        <v>82</v>
      </c>
      <c r="AU255" t="s">
        <v>79</v>
      </c>
      <c r="AV255" t="s">
        <v>79</v>
      </c>
      <c r="AW255" t="s">
        <v>68</v>
      </c>
      <c r="AX255" t="s">
        <v>75</v>
      </c>
      <c r="AY255" t="s">
        <v>2772</v>
      </c>
      <c r="AZ255" t="s">
        <v>76</v>
      </c>
      <c r="BA255" t="s">
        <v>81</v>
      </c>
      <c r="BB255" t="s">
        <v>72</v>
      </c>
      <c r="BC255" t="s">
        <v>2773</v>
      </c>
      <c r="BE255" t="s">
        <v>1245</v>
      </c>
      <c r="BF255" t="s">
        <v>78</v>
      </c>
      <c r="BG255" t="s">
        <v>1523</v>
      </c>
      <c r="BH255" t="str">
        <f t="shared" si="4"/>
        <v>Chargé de développement ressources humaines</v>
      </c>
      <c r="BI255">
        <v>5.5</v>
      </c>
    </row>
    <row r="256" spans="1:61" ht="15" hidden="1" customHeight="1" x14ac:dyDescent="0.35">
      <c r="A256" t="s">
        <v>2420</v>
      </c>
      <c r="B256" t="s">
        <v>1078</v>
      </c>
      <c r="C256" t="s">
        <v>441</v>
      </c>
      <c r="D256" t="s">
        <v>2774</v>
      </c>
      <c r="E256" t="s">
        <v>2775</v>
      </c>
      <c r="F256" t="s">
        <v>2776</v>
      </c>
      <c r="G256" t="s">
        <v>2777</v>
      </c>
      <c r="O256" t="s">
        <v>1635</v>
      </c>
      <c r="P256" t="s">
        <v>1759</v>
      </c>
      <c r="R256" t="s">
        <v>69</v>
      </c>
      <c r="S256" t="s">
        <v>69</v>
      </c>
      <c r="T256" t="s">
        <v>69</v>
      </c>
      <c r="U256" t="s">
        <v>63</v>
      </c>
      <c r="V256" t="s">
        <v>69</v>
      </c>
      <c r="W256" t="s">
        <v>69</v>
      </c>
      <c r="X256" t="s">
        <v>63</v>
      </c>
      <c r="Y256" t="s">
        <v>69</v>
      </c>
      <c r="Z256" t="s">
        <v>69</v>
      </c>
      <c r="AA256" t="s">
        <v>63</v>
      </c>
      <c r="AB256" t="s">
        <v>69</v>
      </c>
      <c r="AC256" t="s">
        <v>69</v>
      </c>
      <c r="AD256" t="s">
        <v>69</v>
      </c>
      <c r="AE256" t="s">
        <v>69</v>
      </c>
      <c r="AF256" t="s">
        <v>69</v>
      </c>
      <c r="AG256" t="s">
        <v>74</v>
      </c>
      <c r="AH256" t="s">
        <v>74</v>
      </c>
      <c r="AI256" t="s">
        <v>74</v>
      </c>
      <c r="AJ256" t="s">
        <v>68</v>
      </c>
      <c r="AK256" t="s">
        <v>74</v>
      </c>
      <c r="AL256" t="s">
        <v>74</v>
      </c>
      <c r="AM256" t="s">
        <v>74</v>
      </c>
      <c r="AN256" t="s">
        <v>74</v>
      </c>
      <c r="AO256" t="s">
        <v>74</v>
      </c>
      <c r="AP256" t="s">
        <v>74</v>
      </c>
      <c r="AQ256" t="s">
        <v>79</v>
      </c>
      <c r="AR256" t="s">
        <v>74</v>
      </c>
      <c r="AS256" t="s">
        <v>79</v>
      </c>
      <c r="AT256" t="s">
        <v>74</v>
      </c>
      <c r="AU256" t="s">
        <v>74</v>
      </c>
      <c r="AV256" t="s">
        <v>74</v>
      </c>
      <c r="AW256" t="s">
        <v>74</v>
      </c>
      <c r="AX256" t="s">
        <v>70</v>
      </c>
      <c r="AY256" t="s">
        <v>2778</v>
      </c>
      <c r="AZ256" t="s">
        <v>65</v>
      </c>
      <c r="BA256" t="s">
        <v>71</v>
      </c>
      <c r="BB256" t="s">
        <v>72</v>
      </c>
      <c r="BC256" t="s">
        <v>2779</v>
      </c>
      <c r="BE256" t="s">
        <v>67</v>
      </c>
      <c r="BF256" t="s">
        <v>73</v>
      </c>
      <c r="BG256" t="s">
        <v>2780</v>
      </c>
      <c r="BH256" t="str">
        <f t="shared" si="4"/>
        <v>Employé/e de service commercial LISA ; conseiller/ère vendeur/euse ; vendeur/euse conseil LISA</v>
      </c>
      <c r="BI256">
        <v>3.5</v>
      </c>
    </row>
    <row r="257" spans="1:61" ht="15" hidden="1" customHeight="1" x14ac:dyDescent="0.35">
      <c r="A257" t="s">
        <v>2420</v>
      </c>
      <c r="B257" t="s">
        <v>1079</v>
      </c>
      <c r="C257" t="s">
        <v>442</v>
      </c>
      <c r="D257" t="s">
        <v>2781</v>
      </c>
      <c r="E257" t="s">
        <v>316</v>
      </c>
      <c r="O257" t="s">
        <v>1453</v>
      </c>
      <c r="R257" t="s">
        <v>69</v>
      </c>
      <c r="S257" t="s">
        <v>69</v>
      </c>
      <c r="T257" t="s">
        <v>69</v>
      </c>
      <c r="U257" t="s">
        <v>69</v>
      </c>
      <c r="V257" t="s">
        <v>69</v>
      </c>
      <c r="W257" t="s">
        <v>69</v>
      </c>
      <c r="X257" t="s">
        <v>69</v>
      </c>
      <c r="Y257" t="s">
        <v>69</v>
      </c>
      <c r="Z257" t="s">
        <v>69</v>
      </c>
      <c r="AA257" t="s">
        <v>63</v>
      </c>
      <c r="AB257" t="s">
        <v>69</v>
      </c>
      <c r="AC257" t="s">
        <v>69</v>
      </c>
      <c r="AD257" t="s">
        <v>63</v>
      </c>
      <c r="AE257" t="s">
        <v>69</v>
      </c>
      <c r="AF257" t="s">
        <v>69</v>
      </c>
      <c r="AG257" t="s">
        <v>79</v>
      </c>
      <c r="AH257" t="s">
        <v>79</v>
      </c>
      <c r="AI257" t="s">
        <v>79</v>
      </c>
      <c r="AJ257" t="s">
        <v>79</v>
      </c>
      <c r="AK257" t="s">
        <v>79</v>
      </c>
      <c r="AL257" t="s">
        <v>79</v>
      </c>
      <c r="AM257" t="s">
        <v>79</v>
      </c>
      <c r="AN257" t="s">
        <v>79</v>
      </c>
      <c r="AO257" t="s">
        <v>79</v>
      </c>
      <c r="AP257" t="s">
        <v>79</v>
      </c>
      <c r="AQ257" t="s">
        <v>79</v>
      </c>
      <c r="AR257" t="s">
        <v>79</v>
      </c>
      <c r="AS257" t="s">
        <v>82</v>
      </c>
      <c r="AT257" t="s">
        <v>79</v>
      </c>
      <c r="AU257" t="s">
        <v>79</v>
      </c>
      <c r="AV257" t="s">
        <v>79</v>
      </c>
      <c r="AW257" t="s">
        <v>68</v>
      </c>
      <c r="AX257" t="s">
        <v>75</v>
      </c>
      <c r="AY257" t="s">
        <v>2782</v>
      </c>
      <c r="AZ257" t="s">
        <v>76</v>
      </c>
      <c r="BA257" t="s">
        <v>81</v>
      </c>
      <c r="BB257" t="s">
        <v>72</v>
      </c>
      <c r="BC257" t="s">
        <v>1604</v>
      </c>
      <c r="BE257" t="s">
        <v>67</v>
      </c>
      <c r="BF257" t="s">
        <v>73</v>
      </c>
      <c r="BG257" t="s">
        <v>2780</v>
      </c>
      <c r="BH257" t="str">
        <f t="shared" si="4"/>
        <v>Responsable e-commerce</v>
      </c>
      <c r="BI257">
        <v>5.5</v>
      </c>
    </row>
    <row r="258" spans="1:61" ht="15" hidden="1" customHeight="1" x14ac:dyDescent="0.35">
      <c r="A258" t="s">
        <v>2420</v>
      </c>
      <c r="B258" t="s">
        <v>1080</v>
      </c>
      <c r="C258" t="s">
        <v>443</v>
      </c>
      <c r="D258" t="s">
        <v>2783</v>
      </c>
      <c r="E258" t="s">
        <v>2784</v>
      </c>
      <c r="F258" t="s">
        <v>2785</v>
      </c>
      <c r="G258" t="s">
        <v>2786</v>
      </c>
      <c r="H258" t="s">
        <v>2787</v>
      </c>
      <c r="I258" t="s">
        <v>2788</v>
      </c>
      <c r="J258" t="s">
        <v>2789</v>
      </c>
      <c r="O258" t="s">
        <v>1330</v>
      </c>
      <c r="R258" t="s">
        <v>69</v>
      </c>
      <c r="S258" t="s">
        <v>69</v>
      </c>
      <c r="T258" t="s">
        <v>69</v>
      </c>
      <c r="U258" t="s">
        <v>69</v>
      </c>
      <c r="V258" t="s">
        <v>69</v>
      </c>
      <c r="W258" t="s">
        <v>69</v>
      </c>
      <c r="X258" t="s">
        <v>69</v>
      </c>
      <c r="Y258" t="s">
        <v>63</v>
      </c>
      <c r="Z258" t="s">
        <v>69</v>
      </c>
      <c r="AA258" t="s">
        <v>63</v>
      </c>
      <c r="AB258" t="s">
        <v>69</v>
      </c>
      <c r="AC258" t="s">
        <v>63</v>
      </c>
      <c r="AD258" t="s">
        <v>63</v>
      </c>
      <c r="AE258" t="s">
        <v>69</v>
      </c>
      <c r="AF258" t="s">
        <v>69</v>
      </c>
      <c r="AG258" t="s">
        <v>82</v>
      </c>
      <c r="AH258" t="s">
        <v>82</v>
      </c>
      <c r="AI258" t="s">
        <v>82</v>
      </c>
      <c r="AJ258" t="s">
        <v>79</v>
      </c>
      <c r="AK258" t="s">
        <v>79</v>
      </c>
      <c r="AL258" t="s">
        <v>82</v>
      </c>
      <c r="AM258" t="s">
        <v>79</v>
      </c>
      <c r="AN258" t="s">
        <v>82</v>
      </c>
      <c r="AO258" t="s">
        <v>82</v>
      </c>
      <c r="AP258" t="s">
        <v>82</v>
      </c>
      <c r="AQ258" t="s">
        <v>82</v>
      </c>
      <c r="AR258" t="s">
        <v>82</v>
      </c>
      <c r="AS258" t="s">
        <v>82</v>
      </c>
      <c r="AT258" t="s">
        <v>82</v>
      </c>
      <c r="AU258" t="s">
        <v>82</v>
      </c>
      <c r="AV258" t="s">
        <v>82</v>
      </c>
      <c r="AW258" t="s">
        <v>68</v>
      </c>
      <c r="AX258" t="s">
        <v>70</v>
      </c>
      <c r="AY258" t="s">
        <v>2790</v>
      </c>
      <c r="AZ258" t="s">
        <v>81</v>
      </c>
      <c r="BA258" t="s">
        <v>83</v>
      </c>
      <c r="BB258" t="s">
        <v>77</v>
      </c>
      <c r="BC258" t="s">
        <v>2791</v>
      </c>
      <c r="BE258" t="s">
        <v>1245</v>
      </c>
      <c r="BF258" t="s">
        <v>78</v>
      </c>
      <c r="BG258" t="s">
        <v>2780</v>
      </c>
      <c r="BH258" t="str">
        <f t="shared" si="4"/>
        <v>Responsable achats céréales ; Acheteur céréales ; Responsable achats intrants ; Acheteur/euse matières premières ; Responsable filière ; Trader</v>
      </c>
      <c r="BI258">
        <v>6.5</v>
      </c>
    </row>
    <row r="259" spans="1:61" ht="15" hidden="1" customHeight="1" x14ac:dyDescent="0.35">
      <c r="A259" t="s">
        <v>2420</v>
      </c>
      <c r="B259" t="s">
        <v>169</v>
      </c>
      <c r="C259" t="s">
        <v>170</v>
      </c>
      <c r="D259" t="s">
        <v>2792</v>
      </c>
      <c r="E259" t="s">
        <v>2793</v>
      </c>
      <c r="F259" t="s">
        <v>2794</v>
      </c>
      <c r="G259" t="s">
        <v>2795</v>
      </c>
      <c r="H259" t="s">
        <v>2796</v>
      </c>
      <c r="I259" t="s">
        <v>2797</v>
      </c>
      <c r="J259" t="s">
        <v>2798</v>
      </c>
      <c r="K259" t="s">
        <v>2799</v>
      </c>
      <c r="L259" t="s">
        <v>2800</v>
      </c>
      <c r="M259" t="s">
        <v>2801</v>
      </c>
      <c r="N259" t="s">
        <v>2802</v>
      </c>
      <c r="O259" t="s">
        <v>1282</v>
      </c>
      <c r="R259" t="s">
        <v>69</v>
      </c>
      <c r="S259" t="s">
        <v>63</v>
      </c>
      <c r="T259" t="s">
        <v>69</v>
      </c>
      <c r="U259" t="s">
        <v>63</v>
      </c>
      <c r="V259" t="s">
        <v>69</v>
      </c>
      <c r="W259" t="s">
        <v>69</v>
      </c>
      <c r="X259" t="s">
        <v>63</v>
      </c>
      <c r="Y259" t="s">
        <v>63</v>
      </c>
      <c r="Z259" t="s">
        <v>63</v>
      </c>
      <c r="AA259" t="s">
        <v>63</v>
      </c>
      <c r="AB259" t="s">
        <v>69</v>
      </c>
      <c r="AC259" t="s">
        <v>69</v>
      </c>
      <c r="AD259" t="s">
        <v>69</v>
      </c>
      <c r="AE259" t="s">
        <v>69</v>
      </c>
      <c r="AF259" t="s">
        <v>63</v>
      </c>
      <c r="AG259" t="s">
        <v>74</v>
      </c>
      <c r="AH259" t="s">
        <v>74</v>
      </c>
      <c r="AI259" t="s">
        <v>74</v>
      </c>
      <c r="AJ259" t="s">
        <v>74</v>
      </c>
      <c r="AK259" t="s">
        <v>68</v>
      </c>
      <c r="AL259" t="s">
        <v>68</v>
      </c>
      <c r="AM259" t="s">
        <v>74</v>
      </c>
      <c r="AN259" t="s">
        <v>74</v>
      </c>
      <c r="AO259" t="s">
        <v>79</v>
      </c>
      <c r="AP259" t="s">
        <v>74</v>
      </c>
      <c r="AQ259" t="s">
        <v>74</v>
      </c>
      <c r="AR259" t="s">
        <v>74</v>
      </c>
      <c r="AS259" t="s">
        <v>68</v>
      </c>
      <c r="AT259" t="s">
        <v>74</v>
      </c>
      <c r="AU259" t="s">
        <v>68</v>
      </c>
      <c r="AV259" t="s">
        <v>74</v>
      </c>
      <c r="AW259" t="s">
        <v>74</v>
      </c>
      <c r="AX259" t="s">
        <v>70</v>
      </c>
      <c r="AY259" t="s">
        <v>1372</v>
      </c>
      <c r="AZ259" t="s">
        <v>65</v>
      </c>
      <c r="BA259" t="s">
        <v>71</v>
      </c>
      <c r="BB259" t="s">
        <v>66</v>
      </c>
      <c r="BD259" t="s">
        <v>2803</v>
      </c>
      <c r="BE259" t="s">
        <v>67</v>
      </c>
      <c r="BF259" t="s">
        <v>67</v>
      </c>
      <c r="BG259" t="s">
        <v>2428</v>
      </c>
      <c r="BH259" t="str">
        <f t="shared" si="4"/>
        <v>Opérateur/trice de préparation et de conditionnement ; Agent/e de fabrication ; Agent/e de conditionnement ; Opérateur/trice de fabrication, de conditionnement ; Agent/e d’ensachage ; Opérateur/trice de ligne ; Trieur/euse ; Emballeur/euse ; Conditionneur/euse ; Conducteur de machine</v>
      </c>
      <c r="BI259">
        <v>3.5</v>
      </c>
    </row>
    <row r="260" spans="1:61" ht="15" hidden="1" customHeight="1" x14ac:dyDescent="0.35">
      <c r="A260" t="s">
        <v>2420</v>
      </c>
      <c r="B260" t="s">
        <v>1081</v>
      </c>
      <c r="C260" t="s">
        <v>237</v>
      </c>
      <c r="D260" t="s">
        <v>2804</v>
      </c>
      <c r="E260" t="s">
        <v>2805</v>
      </c>
      <c r="O260" t="s">
        <v>1559</v>
      </c>
      <c r="R260" t="s">
        <v>69</v>
      </c>
      <c r="S260" t="s">
        <v>69</v>
      </c>
      <c r="T260" t="s">
        <v>69</v>
      </c>
      <c r="U260" t="s">
        <v>69</v>
      </c>
      <c r="V260" t="s">
        <v>69</v>
      </c>
      <c r="W260" t="s">
        <v>69</v>
      </c>
      <c r="X260" t="s">
        <v>69</v>
      </c>
      <c r="Y260" t="s">
        <v>69</v>
      </c>
      <c r="Z260" t="s">
        <v>69</v>
      </c>
      <c r="AA260" t="s">
        <v>63</v>
      </c>
      <c r="AB260" t="s">
        <v>69</v>
      </c>
      <c r="AC260" t="s">
        <v>63</v>
      </c>
      <c r="AD260" t="s">
        <v>63</v>
      </c>
      <c r="AE260" t="s">
        <v>69</v>
      </c>
      <c r="AF260" t="s">
        <v>69</v>
      </c>
      <c r="AG260" t="s">
        <v>82</v>
      </c>
      <c r="AH260" t="s">
        <v>82</v>
      </c>
      <c r="AI260" t="s">
        <v>82</v>
      </c>
      <c r="AJ260" t="s">
        <v>82</v>
      </c>
      <c r="AK260" t="s">
        <v>82</v>
      </c>
      <c r="AL260" t="s">
        <v>82</v>
      </c>
      <c r="AM260" t="s">
        <v>82</v>
      </c>
      <c r="AN260" t="s">
        <v>82</v>
      </c>
      <c r="AO260" t="s">
        <v>82</v>
      </c>
      <c r="AP260" t="s">
        <v>82</v>
      </c>
      <c r="AQ260" t="s">
        <v>82</v>
      </c>
      <c r="AR260" t="s">
        <v>82</v>
      </c>
      <c r="AS260" t="s">
        <v>82</v>
      </c>
      <c r="AT260" t="s">
        <v>82</v>
      </c>
      <c r="AU260" t="s">
        <v>82</v>
      </c>
      <c r="AV260" t="s">
        <v>82</v>
      </c>
      <c r="AW260" t="s">
        <v>68</v>
      </c>
      <c r="AX260" t="s">
        <v>75</v>
      </c>
      <c r="AY260" t="s">
        <v>2806</v>
      </c>
      <c r="AZ260" t="s">
        <v>76</v>
      </c>
      <c r="BA260" t="s">
        <v>83</v>
      </c>
      <c r="BB260" t="s">
        <v>77</v>
      </c>
      <c r="BC260" t="s">
        <v>2807</v>
      </c>
      <c r="BE260" t="s">
        <v>1245</v>
      </c>
      <c r="BF260" t="s">
        <v>78</v>
      </c>
      <c r="BG260" t="s">
        <v>1419</v>
      </c>
      <c r="BH260" t="str">
        <f t="shared" si="4"/>
        <v>Spécialiste emballage</v>
      </c>
      <c r="BI260">
        <v>6</v>
      </c>
    </row>
    <row r="261" spans="1:61" ht="15" hidden="1" customHeight="1" x14ac:dyDescent="0.35">
      <c r="A261" t="s">
        <v>2420</v>
      </c>
      <c r="B261" t="s">
        <v>1082</v>
      </c>
      <c r="C261" t="s">
        <v>444</v>
      </c>
      <c r="D261" t="s">
        <v>2808</v>
      </c>
      <c r="E261" t="s">
        <v>2809</v>
      </c>
      <c r="F261" t="s">
        <v>2810</v>
      </c>
      <c r="O261" t="s">
        <v>1257</v>
      </c>
      <c r="R261" t="s">
        <v>69</v>
      </c>
      <c r="S261" t="s">
        <v>63</v>
      </c>
      <c r="T261" t="s">
        <v>69</v>
      </c>
      <c r="U261" t="s">
        <v>69</v>
      </c>
      <c r="V261" t="s">
        <v>69</v>
      </c>
      <c r="W261" t="s">
        <v>69</v>
      </c>
      <c r="X261" t="s">
        <v>69</v>
      </c>
      <c r="Y261" t="s">
        <v>63</v>
      </c>
      <c r="Z261" t="s">
        <v>69</v>
      </c>
      <c r="AA261" t="s">
        <v>63</v>
      </c>
      <c r="AB261" t="s">
        <v>69</v>
      </c>
      <c r="AC261" t="s">
        <v>69</v>
      </c>
      <c r="AD261" t="s">
        <v>69</v>
      </c>
      <c r="AE261" t="s">
        <v>69</v>
      </c>
      <c r="AF261" t="s">
        <v>69</v>
      </c>
      <c r="AG261" t="s">
        <v>84</v>
      </c>
      <c r="AH261" t="s">
        <v>84</v>
      </c>
      <c r="AI261" t="s">
        <v>84</v>
      </c>
      <c r="AJ261" t="s">
        <v>82</v>
      </c>
      <c r="AK261" t="s">
        <v>82</v>
      </c>
      <c r="AL261" t="s">
        <v>84</v>
      </c>
      <c r="AM261" t="s">
        <v>84</v>
      </c>
      <c r="AN261" t="s">
        <v>84</v>
      </c>
      <c r="AO261" t="s">
        <v>84</v>
      </c>
      <c r="AP261" t="s">
        <v>84</v>
      </c>
      <c r="AQ261" t="s">
        <v>84</v>
      </c>
      <c r="AR261" t="s">
        <v>84</v>
      </c>
      <c r="AS261" t="s">
        <v>82</v>
      </c>
      <c r="AT261" t="s">
        <v>84</v>
      </c>
      <c r="AU261" t="s">
        <v>82</v>
      </c>
      <c r="AV261" t="s">
        <v>84</v>
      </c>
      <c r="AW261" t="s">
        <v>68</v>
      </c>
      <c r="AX261" t="s">
        <v>75</v>
      </c>
      <c r="AY261" t="s">
        <v>2811</v>
      </c>
      <c r="AZ261" t="s">
        <v>83</v>
      </c>
      <c r="BA261" t="s">
        <v>83</v>
      </c>
      <c r="BB261" t="s">
        <v>77</v>
      </c>
      <c r="BC261" t="s">
        <v>2812</v>
      </c>
      <c r="BD261" t="s">
        <v>2813</v>
      </c>
      <c r="BE261" t="s">
        <v>1245</v>
      </c>
      <c r="BF261" t="s">
        <v>78</v>
      </c>
      <c r="BG261" t="s">
        <v>2428</v>
      </c>
      <c r="BH261" t="str">
        <f t="shared" si="4"/>
        <v>Directeur/trice de production ; Responsable de centre de fabrication / conditionnement</v>
      </c>
      <c r="BI261">
        <v>7</v>
      </c>
    </row>
    <row r="262" spans="1:61" ht="15" hidden="1" customHeight="1" x14ac:dyDescent="0.35">
      <c r="A262" t="s">
        <v>2420</v>
      </c>
      <c r="B262" t="s">
        <v>1083</v>
      </c>
      <c r="C262" t="s">
        <v>445</v>
      </c>
      <c r="D262" t="s">
        <v>2814</v>
      </c>
      <c r="E262" t="s">
        <v>2815</v>
      </c>
      <c r="O262" t="s">
        <v>1277</v>
      </c>
      <c r="P262" t="s">
        <v>1330</v>
      </c>
      <c r="Q262" t="s">
        <v>1796</v>
      </c>
      <c r="R262" t="s">
        <v>69</v>
      </c>
      <c r="S262" t="s">
        <v>69</v>
      </c>
      <c r="T262" t="s">
        <v>69</v>
      </c>
      <c r="U262" t="s">
        <v>69</v>
      </c>
      <c r="V262" t="s">
        <v>69</v>
      </c>
      <c r="W262" t="s">
        <v>69</v>
      </c>
      <c r="X262" t="s">
        <v>69</v>
      </c>
      <c r="Y262" t="s">
        <v>63</v>
      </c>
      <c r="Z262" t="s">
        <v>69</v>
      </c>
      <c r="AA262" t="s">
        <v>63</v>
      </c>
      <c r="AB262" t="s">
        <v>69</v>
      </c>
      <c r="AC262" t="s">
        <v>69</v>
      </c>
      <c r="AD262" t="s">
        <v>69</v>
      </c>
      <c r="AE262" t="s">
        <v>69</v>
      </c>
      <c r="AF262" t="s">
        <v>69</v>
      </c>
      <c r="AG262" t="s">
        <v>82</v>
      </c>
      <c r="AH262" t="s">
        <v>82</v>
      </c>
      <c r="AI262" t="s">
        <v>82</v>
      </c>
      <c r="AJ262" t="s">
        <v>79</v>
      </c>
      <c r="AK262" t="s">
        <v>79</v>
      </c>
      <c r="AL262" t="s">
        <v>82</v>
      </c>
      <c r="AM262" t="s">
        <v>82</v>
      </c>
      <c r="AN262" t="s">
        <v>82</v>
      </c>
      <c r="AO262" t="s">
        <v>82</v>
      </c>
      <c r="AP262" t="s">
        <v>82</v>
      </c>
      <c r="AQ262" t="s">
        <v>82</v>
      </c>
      <c r="AR262" t="s">
        <v>82</v>
      </c>
      <c r="AS262" t="s">
        <v>79</v>
      </c>
      <c r="AT262" t="s">
        <v>82</v>
      </c>
      <c r="AU262" t="s">
        <v>82</v>
      </c>
      <c r="AV262" t="s">
        <v>82</v>
      </c>
      <c r="AW262" t="s">
        <v>68</v>
      </c>
      <c r="AX262" t="s">
        <v>75</v>
      </c>
      <c r="AY262" t="s">
        <v>2816</v>
      </c>
      <c r="AZ262" t="s">
        <v>81</v>
      </c>
      <c r="BA262" t="s">
        <v>83</v>
      </c>
      <c r="BB262" t="s">
        <v>72</v>
      </c>
      <c r="BC262" t="s">
        <v>2817</v>
      </c>
      <c r="BE262" t="s">
        <v>1245</v>
      </c>
      <c r="BF262" t="s">
        <v>78</v>
      </c>
      <c r="BG262" t="s">
        <v>2780</v>
      </c>
      <c r="BH262" t="str">
        <f t="shared" si="4"/>
        <v>Responsable marchés</v>
      </c>
      <c r="BI262">
        <v>6.5</v>
      </c>
    </row>
    <row r="263" spans="1:61" ht="15" hidden="1" customHeight="1" x14ac:dyDescent="0.35">
      <c r="A263" t="s">
        <v>2420</v>
      </c>
      <c r="B263" t="s">
        <v>1084</v>
      </c>
      <c r="C263" t="s">
        <v>446</v>
      </c>
      <c r="D263" t="s">
        <v>2818</v>
      </c>
      <c r="E263" t="s">
        <v>2819</v>
      </c>
      <c r="F263" t="s">
        <v>2820</v>
      </c>
      <c r="O263" t="s">
        <v>1654</v>
      </c>
      <c r="R263" t="s">
        <v>63</v>
      </c>
      <c r="S263" t="s">
        <v>69</v>
      </c>
      <c r="T263" t="s">
        <v>63</v>
      </c>
      <c r="U263" t="s">
        <v>63</v>
      </c>
      <c r="V263" t="s">
        <v>69</v>
      </c>
      <c r="W263" t="s">
        <v>69</v>
      </c>
      <c r="X263" t="s">
        <v>69</v>
      </c>
      <c r="Y263" t="s">
        <v>63</v>
      </c>
      <c r="Z263" t="s">
        <v>69</v>
      </c>
      <c r="AA263" t="s">
        <v>63</v>
      </c>
      <c r="AB263" t="s">
        <v>69</v>
      </c>
      <c r="AC263" t="s">
        <v>63</v>
      </c>
      <c r="AD263" t="s">
        <v>69</v>
      </c>
      <c r="AE263" t="s">
        <v>63</v>
      </c>
      <c r="AF263" t="s">
        <v>69</v>
      </c>
      <c r="AG263" t="s">
        <v>82</v>
      </c>
      <c r="AH263" t="s">
        <v>82</v>
      </c>
      <c r="AI263" t="s">
        <v>82</v>
      </c>
      <c r="AJ263" t="s">
        <v>79</v>
      </c>
      <c r="AK263" t="s">
        <v>82</v>
      </c>
      <c r="AL263" t="s">
        <v>82</v>
      </c>
      <c r="AM263" t="s">
        <v>79</v>
      </c>
      <c r="AN263" t="s">
        <v>82</v>
      </c>
      <c r="AO263" t="s">
        <v>82</v>
      </c>
      <c r="AP263" t="s">
        <v>82</v>
      </c>
      <c r="AQ263" t="s">
        <v>82</v>
      </c>
      <c r="AR263" t="s">
        <v>82</v>
      </c>
      <c r="AS263" t="s">
        <v>82</v>
      </c>
      <c r="AT263" t="s">
        <v>79</v>
      </c>
      <c r="AU263" t="s">
        <v>79</v>
      </c>
      <c r="AV263" t="s">
        <v>79</v>
      </c>
      <c r="AW263" t="s">
        <v>68</v>
      </c>
      <c r="AX263" t="s">
        <v>70</v>
      </c>
      <c r="AY263" t="s">
        <v>2821</v>
      </c>
      <c r="AZ263" t="s">
        <v>81</v>
      </c>
      <c r="BA263" t="s">
        <v>83</v>
      </c>
      <c r="BB263" t="s">
        <v>72</v>
      </c>
      <c r="BC263" t="s">
        <v>2822</v>
      </c>
      <c r="BE263" t="s">
        <v>67</v>
      </c>
      <c r="BF263" t="s">
        <v>73</v>
      </c>
      <c r="BG263" t="s">
        <v>1419</v>
      </c>
      <c r="BH263" t="str">
        <f t="shared" si="4"/>
        <v>Conseiller/ère agricole phytosanitaire ; Conseiller/ère agronomique</v>
      </c>
      <c r="BI263">
        <v>6.5</v>
      </c>
    </row>
    <row r="264" spans="1:61" ht="15" hidden="1" customHeight="1" x14ac:dyDescent="0.35">
      <c r="A264" t="s">
        <v>2420</v>
      </c>
      <c r="B264" t="s">
        <v>1085</v>
      </c>
      <c r="C264" t="s">
        <v>447</v>
      </c>
      <c r="D264" t="s">
        <v>2823</v>
      </c>
      <c r="E264" t="s">
        <v>2824</v>
      </c>
      <c r="O264" t="s">
        <v>1654</v>
      </c>
      <c r="R264" t="s">
        <v>63</v>
      </c>
      <c r="S264" t="s">
        <v>69</v>
      </c>
      <c r="T264" t="s">
        <v>63</v>
      </c>
      <c r="U264" t="s">
        <v>63</v>
      </c>
      <c r="V264" t="s">
        <v>69</v>
      </c>
      <c r="W264" t="s">
        <v>69</v>
      </c>
      <c r="X264" t="s">
        <v>69</v>
      </c>
      <c r="Y264" t="s">
        <v>63</v>
      </c>
      <c r="Z264" t="s">
        <v>69</v>
      </c>
      <c r="AA264" t="s">
        <v>63</v>
      </c>
      <c r="AB264" t="s">
        <v>69</v>
      </c>
      <c r="AC264" t="s">
        <v>63</v>
      </c>
      <c r="AD264" t="s">
        <v>69</v>
      </c>
      <c r="AE264" t="s">
        <v>63</v>
      </c>
      <c r="AF264" t="s">
        <v>69</v>
      </c>
      <c r="AG264" t="s">
        <v>82</v>
      </c>
      <c r="AH264" t="s">
        <v>82</v>
      </c>
      <c r="AI264" t="s">
        <v>82</v>
      </c>
      <c r="AJ264" t="s">
        <v>79</v>
      </c>
      <c r="AK264" t="s">
        <v>82</v>
      </c>
      <c r="AL264" t="s">
        <v>82</v>
      </c>
      <c r="AM264" t="s">
        <v>79</v>
      </c>
      <c r="AN264" t="s">
        <v>82</v>
      </c>
      <c r="AO264" t="s">
        <v>82</v>
      </c>
      <c r="AP264" t="s">
        <v>82</v>
      </c>
      <c r="AQ264" t="s">
        <v>82</v>
      </c>
      <c r="AR264" t="s">
        <v>82</v>
      </c>
      <c r="AS264" t="s">
        <v>82</v>
      </c>
      <c r="AT264" t="s">
        <v>79</v>
      </c>
      <c r="AU264" t="s">
        <v>79</v>
      </c>
      <c r="AV264" t="s">
        <v>79</v>
      </c>
      <c r="AW264" t="s">
        <v>68</v>
      </c>
      <c r="AX264" t="s">
        <v>70</v>
      </c>
      <c r="AY264" t="s">
        <v>2825</v>
      </c>
      <c r="AZ264" t="s">
        <v>76</v>
      </c>
      <c r="BA264" t="s">
        <v>81</v>
      </c>
      <c r="BB264" t="s">
        <v>72</v>
      </c>
      <c r="BC264" t="s">
        <v>2822</v>
      </c>
      <c r="BE264" t="s">
        <v>67</v>
      </c>
      <c r="BF264" t="s">
        <v>73</v>
      </c>
      <c r="BG264" t="s">
        <v>1419</v>
      </c>
      <c r="BH264" t="str">
        <f t="shared" si="4"/>
        <v>Chargé de projet de développement de filière</v>
      </c>
      <c r="BI264">
        <v>5.5</v>
      </c>
    </row>
    <row r="265" spans="1:61" ht="15" hidden="1" customHeight="1" x14ac:dyDescent="0.35">
      <c r="A265" t="s">
        <v>2420</v>
      </c>
      <c r="B265" t="s">
        <v>1086</v>
      </c>
      <c r="C265" t="s">
        <v>448</v>
      </c>
      <c r="D265" t="s">
        <v>2826</v>
      </c>
      <c r="E265" t="s">
        <v>2827</v>
      </c>
      <c r="F265" t="s">
        <v>2828</v>
      </c>
      <c r="G265" t="s">
        <v>469</v>
      </c>
      <c r="O265" t="s">
        <v>1330</v>
      </c>
      <c r="R265" t="s">
        <v>69</v>
      </c>
      <c r="S265" t="s">
        <v>69</v>
      </c>
      <c r="T265" t="s">
        <v>69</v>
      </c>
      <c r="U265" t="s">
        <v>69</v>
      </c>
      <c r="V265" t="s">
        <v>69</v>
      </c>
      <c r="W265" t="s">
        <v>69</v>
      </c>
      <c r="X265" t="s">
        <v>69</v>
      </c>
      <c r="Y265" t="s">
        <v>69</v>
      </c>
      <c r="Z265" t="s">
        <v>69</v>
      </c>
      <c r="AA265" t="s">
        <v>69</v>
      </c>
      <c r="AB265" t="s">
        <v>63</v>
      </c>
      <c r="AC265" t="s">
        <v>63</v>
      </c>
      <c r="AD265" t="s">
        <v>63</v>
      </c>
      <c r="AE265" t="s">
        <v>69</v>
      </c>
      <c r="AF265" t="s">
        <v>69</v>
      </c>
      <c r="AG265" t="s">
        <v>82</v>
      </c>
      <c r="AH265" t="s">
        <v>82</v>
      </c>
      <c r="AI265" t="s">
        <v>82</v>
      </c>
      <c r="AJ265" t="s">
        <v>79</v>
      </c>
      <c r="AK265" t="s">
        <v>79</v>
      </c>
      <c r="AL265" t="s">
        <v>82</v>
      </c>
      <c r="AM265" t="s">
        <v>79</v>
      </c>
      <c r="AN265" t="s">
        <v>82</v>
      </c>
      <c r="AO265" t="s">
        <v>82</v>
      </c>
      <c r="AP265" t="s">
        <v>82</v>
      </c>
      <c r="AQ265" t="s">
        <v>82</v>
      </c>
      <c r="AR265" t="s">
        <v>82</v>
      </c>
      <c r="AS265" t="s">
        <v>79</v>
      </c>
      <c r="AT265" t="s">
        <v>82</v>
      </c>
      <c r="AU265" t="s">
        <v>82</v>
      </c>
      <c r="AV265" t="s">
        <v>82</v>
      </c>
      <c r="AW265" t="s">
        <v>68</v>
      </c>
      <c r="AX265" t="s">
        <v>75</v>
      </c>
      <c r="AY265" t="s">
        <v>2829</v>
      </c>
      <c r="AZ265" t="s">
        <v>81</v>
      </c>
      <c r="BA265" t="s">
        <v>83</v>
      </c>
      <c r="BB265" t="s">
        <v>77</v>
      </c>
      <c r="BC265" t="s">
        <v>2829</v>
      </c>
      <c r="BD265" t="s">
        <v>2830</v>
      </c>
      <c r="BE265" t="s">
        <v>1245</v>
      </c>
      <c r="BF265" t="s">
        <v>78</v>
      </c>
      <c r="BG265" t="s">
        <v>2513</v>
      </c>
      <c r="BH265" t="str">
        <f t="shared" si="4"/>
        <v>Négociateur ; Négociant de matières premières ; Responsable des achats</v>
      </c>
      <c r="BI265">
        <v>6.5</v>
      </c>
    </row>
    <row r="266" spans="1:61" ht="15" hidden="1" customHeight="1" x14ac:dyDescent="0.35">
      <c r="A266" t="s">
        <v>2420</v>
      </c>
      <c r="B266" t="s">
        <v>1087</v>
      </c>
      <c r="C266" t="s">
        <v>449</v>
      </c>
      <c r="D266" t="s">
        <v>2831</v>
      </c>
      <c r="E266" t="s">
        <v>2832</v>
      </c>
      <c r="F266" t="s">
        <v>2833</v>
      </c>
      <c r="G266" t="s">
        <v>2834</v>
      </c>
      <c r="O266" t="s">
        <v>1610</v>
      </c>
      <c r="P266" t="s">
        <v>1611</v>
      </c>
      <c r="R266" t="s">
        <v>69</v>
      </c>
      <c r="S266" t="s">
        <v>69</v>
      </c>
      <c r="T266" t="s">
        <v>69</v>
      </c>
      <c r="U266" t="s">
        <v>69</v>
      </c>
      <c r="V266" t="s">
        <v>69</v>
      </c>
      <c r="W266" t="s">
        <v>69</v>
      </c>
      <c r="X266" t="s">
        <v>69</v>
      </c>
      <c r="Y266" t="s">
        <v>69</v>
      </c>
      <c r="Z266" t="s">
        <v>69</v>
      </c>
      <c r="AA266" t="s">
        <v>63</v>
      </c>
      <c r="AB266" t="s">
        <v>69</v>
      </c>
      <c r="AC266" t="s">
        <v>69</v>
      </c>
      <c r="AD266" t="s">
        <v>63</v>
      </c>
      <c r="AE266" t="s">
        <v>69</v>
      </c>
      <c r="AF266" t="s">
        <v>69</v>
      </c>
      <c r="AG266" t="s">
        <v>79</v>
      </c>
      <c r="AH266" t="s">
        <v>79</v>
      </c>
      <c r="AI266" t="s">
        <v>79</v>
      </c>
      <c r="AJ266" t="s">
        <v>74</v>
      </c>
      <c r="AK266" t="s">
        <v>74</v>
      </c>
      <c r="AL266" t="s">
        <v>74</v>
      </c>
      <c r="AM266" t="s">
        <v>79</v>
      </c>
      <c r="AN266" t="s">
        <v>79</v>
      </c>
      <c r="AO266" t="s">
        <v>79</v>
      </c>
      <c r="AP266" t="s">
        <v>79</v>
      </c>
      <c r="AQ266" t="s">
        <v>79</v>
      </c>
      <c r="AR266" t="s">
        <v>79</v>
      </c>
      <c r="AS266" t="s">
        <v>79</v>
      </c>
      <c r="AT266" t="s">
        <v>79</v>
      </c>
      <c r="AU266" t="s">
        <v>79</v>
      </c>
      <c r="AV266" t="s">
        <v>79</v>
      </c>
      <c r="AW266" t="s">
        <v>68</v>
      </c>
      <c r="AX266" t="s">
        <v>75</v>
      </c>
      <c r="AY266" t="s">
        <v>2835</v>
      </c>
      <c r="AZ266" t="s">
        <v>71</v>
      </c>
      <c r="BA266" t="s">
        <v>76</v>
      </c>
      <c r="BB266" t="s">
        <v>72</v>
      </c>
      <c r="BC266" t="s">
        <v>2836</v>
      </c>
      <c r="BE266" t="s">
        <v>67</v>
      </c>
      <c r="BF266" t="s">
        <v>78</v>
      </c>
      <c r="BG266" t="s">
        <v>2513</v>
      </c>
      <c r="BH266" t="str">
        <f t="shared" si="4"/>
        <v>Conseiller(ière) clientèle ; Chargé(e) de relation clientèle ; Assistant(e) commercial/e</v>
      </c>
      <c r="BI266">
        <v>4.5</v>
      </c>
    </row>
    <row r="267" spans="1:61" ht="15" hidden="1" customHeight="1" x14ac:dyDescent="0.35">
      <c r="A267" t="s">
        <v>2420</v>
      </c>
      <c r="B267" t="s">
        <v>1088</v>
      </c>
      <c r="C267" t="s">
        <v>307</v>
      </c>
      <c r="D267" t="s">
        <v>2837</v>
      </c>
      <c r="E267" t="s">
        <v>1500</v>
      </c>
      <c r="O267" t="s">
        <v>1277</v>
      </c>
      <c r="P267" t="s">
        <v>1502</v>
      </c>
      <c r="R267" t="s">
        <v>69</v>
      </c>
      <c r="S267" t="s">
        <v>69</v>
      </c>
      <c r="T267" t="s">
        <v>69</v>
      </c>
      <c r="U267" t="s">
        <v>69</v>
      </c>
      <c r="V267" t="s">
        <v>69</v>
      </c>
      <c r="W267" t="s">
        <v>69</v>
      </c>
      <c r="X267" t="s">
        <v>69</v>
      </c>
      <c r="Y267" t="s">
        <v>63</v>
      </c>
      <c r="Z267" t="s">
        <v>69</v>
      </c>
      <c r="AA267" t="s">
        <v>63</v>
      </c>
      <c r="AB267" t="s">
        <v>69</v>
      </c>
      <c r="AC267" t="s">
        <v>69</v>
      </c>
      <c r="AD267" t="s">
        <v>63</v>
      </c>
      <c r="AE267" t="s">
        <v>69</v>
      </c>
      <c r="AF267" t="s">
        <v>69</v>
      </c>
      <c r="AG267" t="s">
        <v>84</v>
      </c>
      <c r="AH267" t="s">
        <v>84</v>
      </c>
      <c r="AI267" t="s">
        <v>84</v>
      </c>
      <c r="AJ267" t="s">
        <v>82</v>
      </c>
      <c r="AK267" t="s">
        <v>82</v>
      </c>
      <c r="AL267" t="s">
        <v>84</v>
      </c>
      <c r="AM267" t="s">
        <v>84</v>
      </c>
      <c r="AN267" t="s">
        <v>84</v>
      </c>
      <c r="AO267" t="s">
        <v>84</v>
      </c>
      <c r="AP267" t="s">
        <v>84</v>
      </c>
      <c r="AQ267" t="s">
        <v>84</v>
      </c>
      <c r="AR267" t="s">
        <v>84</v>
      </c>
      <c r="AS267" t="s">
        <v>84</v>
      </c>
      <c r="AT267" t="s">
        <v>84</v>
      </c>
      <c r="AU267" t="s">
        <v>84</v>
      </c>
      <c r="AV267" t="s">
        <v>84</v>
      </c>
      <c r="AW267" t="s">
        <v>68</v>
      </c>
      <c r="AX267" t="s">
        <v>75</v>
      </c>
      <c r="AY267" t="s">
        <v>1526</v>
      </c>
      <c r="AZ267" t="s">
        <v>81</v>
      </c>
      <c r="BA267" t="s">
        <v>83</v>
      </c>
      <c r="BB267" t="s">
        <v>72</v>
      </c>
      <c r="BC267" t="s">
        <v>1526</v>
      </c>
      <c r="BE267" t="s">
        <v>1245</v>
      </c>
      <c r="BF267" t="s">
        <v>78</v>
      </c>
      <c r="BG267" t="s">
        <v>2513</v>
      </c>
      <c r="BH267" t="str">
        <f t="shared" si="4"/>
        <v>Responsable logistique et supply chain</v>
      </c>
      <c r="BI267">
        <v>6.5</v>
      </c>
    </row>
    <row r="268" spans="1:61" ht="15" hidden="1" customHeight="1" x14ac:dyDescent="0.35">
      <c r="A268" t="s">
        <v>2420</v>
      </c>
      <c r="B268" t="s">
        <v>1089</v>
      </c>
      <c r="C268" t="s">
        <v>450</v>
      </c>
      <c r="D268" t="s">
        <v>2838</v>
      </c>
      <c r="E268" t="s">
        <v>2032</v>
      </c>
      <c r="O268" t="s">
        <v>2034</v>
      </c>
      <c r="R268" t="s">
        <v>69</v>
      </c>
      <c r="S268" t="s">
        <v>69</v>
      </c>
      <c r="T268" t="s">
        <v>69</v>
      </c>
      <c r="U268" t="s">
        <v>69</v>
      </c>
      <c r="V268" t="s">
        <v>69</v>
      </c>
      <c r="W268" t="s">
        <v>69</v>
      </c>
      <c r="X268" t="s">
        <v>69</v>
      </c>
      <c r="Y268" t="s">
        <v>69</v>
      </c>
      <c r="Z268" t="s">
        <v>69</v>
      </c>
      <c r="AA268" t="s">
        <v>63</v>
      </c>
      <c r="AB268" t="s">
        <v>69</v>
      </c>
      <c r="AC268" t="s">
        <v>69</v>
      </c>
      <c r="AD268" t="s">
        <v>63</v>
      </c>
      <c r="AE268" t="s">
        <v>69</v>
      </c>
      <c r="AF268" t="s">
        <v>69</v>
      </c>
      <c r="AG268" t="s">
        <v>79</v>
      </c>
      <c r="AH268" t="s">
        <v>74</v>
      </c>
      <c r="AI268" t="s">
        <v>74</v>
      </c>
      <c r="AJ268" t="s">
        <v>68</v>
      </c>
      <c r="AK268" t="s">
        <v>74</v>
      </c>
      <c r="AL268" t="s">
        <v>74</v>
      </c>
      <c r="AM268" t="s">
        <v>79</v>
      </c>
      <c r="AN268" t="s">
        <v>79</v>
      </c>
      <c r="AO268" t="s">
        <v>79</v>
      </c>
      <c r="AP268" t="s">
        <v>74</v>
      </c>
      <c r="AQ268" t="s">
        <v>79</v>
      </c>
      <c r="AR268" t="s">
        <v>79</v>
      </c>
      <c r="AS268" t="s">
        <v>74</v>
      </c>
      <c r="AT268" t="s">
        <v>79</v>
      </c>
      <c r="AU268" t="s">
        <v>74</v>
      </c>
      <c r="AV268" t="s">
        <v>79</v>
      </c>
      <c r="AW268" t="s">
        <v>68</v>
      </c>
      <c r="AX268" t="s">
        <v>75</v>
      </c>
      <c r="AY268" t="s">
        <v>2839</v>
      </c>
      <c r="AZ268" t="s">
        <v>71</v>
      </c>
      <c r="BA268" t="s">
        <v>76</v>
      </c>
      <c r="BB268" t="s">
        <v>72</v>
      </c>
      <c r="BC268" t="s">
        <v>2840</v>
      </c>
      <c r="BD268" t="s">
        <v>2841</v>
      </c>
      <c r="BE268" t="s">
        <v>67</v>
      </c>
      <c r="BF268" t="s">
        <v>78</v>
      </c>
      <c r="BG268" t="s">
        <v>2428</v>
      </c>
      <c r="BH268" t="str">
        <f t="shared" si="4"/>
        <v>Attaché(e) de direction</v>
      </c>
      <c r="BI268">
        <v>4.5</v>
      </c>
    </row>
    <row r="269" spans="1:61" ht="15" hidden="1" customHeight="1" x14ac:dyDescent="0.35">
      <c r="A269" t="s">
        <v>2420</v>
      </c>
      <c r="B269" t="s">
        <v>1090</v>
      </c>
      <c r="C269" t="s">
        <v>451</v>
      </c>
      <c r="D269" t="s">
        <v>2842</v>
      </c>
      <c r="E269" t="s">
        <v>2843</v>
      </c>
      <c r="F269" t="s">
        <v>1868</v>
      </c>
      <c r="O269" t="s">
        <v>2183</v>
      </c>
      <c r="R269" t="s">
        <v>69</v>
      </c>
      <c r="S269" t="s">
        <v>69</v>
      </c>
      <c r="T269" t="s">
        <v>69</v>
      </c>
      <c r="U269" t="s">
        <v>69</v>
      </c>
      <c r="V269" t="s">
        <v>69</v>
      </c>
      <c r="W269" t="s">
        <v>69</v>
      </c>
      <c r="X269" t="s">
        <v>69</v>
      </c>
      <c r="Y269" t="s">
        <v>63</v>
      </c>
      <c r="Z269" t="s">
        <v>69</v>
      </c>
      <c r="AA269" t="s">
        <v>63</v>
      </c>
      <c r="AB269" t="s">
        <v>69</v>
      </c>
      <c r="AC269" t="s">
        <v>69</v>
      </c>
      <c r="AD269" t="s">
        <v>63</v>
      </c>
      <c r="AE269" t="s">
        <v>69</v>
      </c>
      <c r="AF269" t="s">
        <v>69</v>
      </c>
      <c r="AG269" t="s">
        <v>84</v>
      </c>
      <c r="AH269" t="s">
        <v>82</v>
      </c>
      <c r="AI269" t="s">
        <v>82</v>
      </c>
      <c r="AJ269" t="s">
        <v>82</v>
      </c>
      <c r="AK269" t="s">
        <v>82</v>
      </c>
      <c r="AL269" t="s">
        <v>84</v>
      </c>
      <c r="AM269" t="s">
        <v>82</v>
      </c>
      <c r="AN269" t="s">
        <v>84</v>
      </c>
      <c r="AO269" t="s">
        <v>82</v>
      </c>
      <c r="AP269" t="s">
        <v>82</v>
      </c>
      <c r="AQ269" t="s">
        <v>84</v>
      </c>
      <c r="AR269" t="s">
        <v>84</v>
      </c>
      <c r="AS269" t="s">
        <v>82</v>
      </c>
      <c r="AT269" t="s">
        <v>82</v>
      </c>
      <c r="AU269" t="s">
        <v>82</v>
      </c>
      <c r="AV269" t="s">
        <v>82</v>
      </c>
      <c r="AW269" t="s">
        <v>68</v>
      </c>
      <c r="AX269" t="s">
        <v>75</v>
      </c>
      <c r="AY269" t="s">
        <v>2844</v>
      </c>
      <c r="AZ269" t="s">
        <v>81</v>
      </c>
      <c r="BA269" t="s">
        <v>83</v>
      </c>
      <c r="BB269" t="s">
        <v>77</v>
      </c>
      <c r="BC269" t="s">
        <v>2688</v>
      </c>
      <c r="BD269" t="s">
        <v>2845</v>
      </c>
      <c r="BE269" t="s">
        <v>1245</v>
      </c>
      <c r="BF269" t="s">
        <v>78</v>
      </c>
      <c r="BG269" t="s">
        <v>2428</v>
      </c>
      <c r="BH269" t="str">
        <f t="shared" si="4"/>
        <v>Manager fonctionnel ; Chef(fe) de projet</v>
      </c>
      <c r="BI269">
        <v>6.5</v>
      </c>
    </row>
    <row r="270" spans="1:61" ht="15" hidden="1" customHeight="1" x14ac:dyDescent="0.35">
      <c r="A270" t="s">
        <v>2420</v>
      </c>
      <c r="B270" t="s">
        <v>1091</v>
      </c>
      <c r="C270" t="s">
        <v>452</v>
      </c>
      <c r="D270" t="s">
        <v>2846</v>
      </c>
      <c r="E270" t="s">
        <v>2847</v>
      </c>
      <c r="O270" t="s">
        <v>2183</v>
      </c>
      <c r="R270" t="s">
        <v>69</v>
      </c>
      <c r="S270" t="s">
        <v>69</v>
      </c>
      <c r="T270" t="s">
        <v>69</v>
      </c>
      <c r="U270" t="s">
        <v>69</v>
      </c>
      <c r="V270" t="s">
        <v>69</v>
      </c>
      <c r="W270" t="s">
        <v>69</v>
      </c>
      <c r="X270" t="s">
        <v>69</v>
      </c>
      <c r="Y270" t="s">
        <v>63</v>
      </c>
      <c r="Z270" t="s">
        <v>69</v>
      </c>
      <c r="AA270" t="s">
        <v>63</v>
      </c>
      <c r="AB270" t="s">
        <v>69</v>
      </c>
      <c r="AC270" t="s">
        <v>69</v>
      </c>
      <c r="AD270" t="s">
        <v>63</v>
      </c>
      <c r="AE270" t="s">
        <v>69</v>
      </c>
      <c r="AF270" t="s">
        <v>69</v>
      </c>
      <c r="AG270" t="s">
        <v>82</v>
      </c>
      <c r="AH270" t="s">
        <v>82</v>
      </c>
      <c r="AI270" t="s">
        <v>82</v>
      </c>
      <c r="AJ270" t="s">
        <v>79</v>
      </c>
      <c r="AK270" t="s">
        <v>79</v>
      </c>
      <c r="AL270" t="s">
        <v>79</v>
      </c>
      <c r="AM270" t="s">
        <v>82</v>
      </c>
      <c r="AN270" t="s">
        <v>82</v>
      </c>
      <c r="AO270" t="s">
        <v>82</v>
      </c>
      <c r="AP270" t="s">
        <v>82</v>
      </c>
      <c r="AQ270" t="s">
        <v>79</v>
      </c>
      <c r="AR270" t="s">
        <v>79</v>
      </c>
      <c r="AS270" t="s">
        <v>68</v>
      </c>
      <c r="AT270" t="s">
        <v>82</v>
      </c>
      <c r="AU270" t="s">
        <v>79</v>
      </c>
      <c r="AV270" t="s">
        <v>82</v>
      </c>
      <c r="AW270" t="s">
        <v>68</v>
      </c>
      <c r="AX270" t="s">
        <v>75</v>
      </c>
      <c r="AY270" t="s">
        <v>2844</v>
      </c>
      <c r="AZ270" t="s">
        <v>81</v>
      </c>
      <c r="BA270" t="s">
        <v>83</v>
      </c>
      <c r="BB270" t="s">
        <v>77</v>
      </c>
      <c r="BC270" t="s">
        <v>2688</v>
      </c>
      <c r="BD270" t="s">
        <v>2845</v>
      </c>
      <c r="BE270" t="s">
        <v>1245</v>
      </c>
      <c r="BF270" t="s">
        <v>78</v>
      </c>
      <c r="BG270" t="s">
        <v>1419</v>
      </c>
      <c r="BH270" t="str">
        <f t="shared" si="4"/>
        <v>Manager encadrant</v>
      </c>
      <c r="BI270">
        <v>6.5</v>
      </c>
    </row>
    <row r="271" spans="1:61" ht="15" hidden="1" customHeight="1" x14ac:dyDescent="0.35">
      <c r="A271" t="s">
        <v>2420</v>
      </c>
      <c r="B271" t="s">
        <v>1092</v>
      </c>
      <c r="C271" t="s">
        <v>453</v>
      </c>
      <c r="D271" t="s">
        <v>2848</v>
      </c>
      <c r="E271" t="s">
        <v>2849</v>
      </c>
      <c r="F271" t="s">
        <v>2850</v>
      </c>
      <c r="O271" t="s">
        <v>2183</v>
      </c>
      <c r="R271" t="s">
        <v>69</v>
      </c>
      <c r="S271" t="s">
        <v>69</v>
      </c>
      <c r="T271" t="s">
        <v>69</v>
      </c>
      <c r="U271" t="s">
        <v>69</v>
      </c>
      <c r="V271" t="s">
        <v>69</v>
      </c>
      <c r="W271" t="s">
        <v>69</v>
      </c>
      <c r="X271" t="s">
        <v>69</v>
      </c>
      <c r="Y271" t="s">
        <v>63</v>
      </c>
      <c r="Z271" t="s">
        <v>69</v>
      </c>
      <c r="AA271" t="s">
        <v>63</v>
      </c>
      <c r="AB271" t="s">
        <v>69</v>
      </c>
      <c r="AC271" t="s">
        <v>69</v>
      </c>
      <c r="AD271" t="s">
        <v>63</v>
      </c>
      <c r="AE271" t="s">
        <v>69</v>
      </c>
      <c r="AF271" t="s">
        <v>69</v>
      </c>
      <c r="AG271" t="s">
        <v>84</v>
      </c>
      <c r="AH271" t="s">
        <v>84</v>
      </c>
      <c r="AI271" t="s">
        <v>84</v>
      </c>
      <c r="AJ271" t="s">
        <v>82</v>
      </c>
      <c r="AK271" t="s">
        <v>84</v>
      </c>
      <c r="AL271" t="s">
        <v>84</v>
      </c>
      <c r="AM271" t="s">
        <v>84</v>
      </c>
      <c r="AN271" t="s">
        <v>84</v>
      </c>
      <c r="AO271" t="s">
        <v>84</v>
      </c>
      <c r="AP271" t="s">
        <v>84</v>
      </c>
      <c r="AQ271" t="s">
        <v>84</v>
      </c>
      <c r="AR271" t="s">
        <v>84</v>
      </c>
      <c r="AS271" t="s">
        <v>82</v>
      </c>
      <c r="AT271" t="s">
        <v>84</v>
      </c>
      <c r="AU271" t="s">
        <v>84</v>
      </c>
      <c r="AV271" t="s">
        <v>84</v>
      </c>
      <c r="AW271" t="s">
        <v>68</v>
      </c>
      <c r="AX271" t="s">
        <v>75</v>
      </c>
      <c r="AY271" t="s">
        <v>2844</v>
      </c>
      <c r="AZ271" t="s">
        <v>83</v>
      </c>
      <c r="BA271" t="s">
        <v>83</v>
      </c>
      <c r="BB271" t="s">
        <v>77</v>
      </c>
      <c r="BC271" t="s">
        <v>2688</v>
      </c>
      <c r="BD271" t="s">
        <v>2851</v>
      </c>
      <c r="BE271" t="s">
        <v>1245</v>
      </c>
      <c r="BF271" t="s">
        <v>78</v>
      </c>
      <c r="BG271" t="s">
        <v>1419</v>
      </c>
      <c r="BH271" t="str">
        <f t="shared" si="4"/>
        <v>Manager stratégique ; Responsable de structure</v>
      </c>
      <c r="BI271">
        <v>7</v>
      </c>
    </row>
    <row r="272" spans="1:61" ht="15" hidden="1" customHeight="1" x14ac:dyDescent="0.35">
      <c r="A272" t="s">
        <v>2420</v>
      </c>
      <c r="B272" t="s">
        <v>1093</v>
      </c>
      <c r="C272" t="s">
        <v>454</v>
      </c>
      <c r="D272" t="s">
        <v>2852</v>
      </c>
      <c r="E272" t="s">
        <v>2853</v>
      </c>
      <c r="O272" t="s">
        <v>1597</v>
      </c>
      <c r="R272" t="s">
        <v>69</v>
      </c>
      <c r="S272" t="s">
        <v>69</v>
      </c>
      <c r="T272" t="s">
        <v>69</v>
      </c>
      <c r="U272" t="s">
        <v>69</v>
      </c>
      <c r="V272" t="s">
        <v>69</v>
      </c>
      <c r="W272" t="s">
        <v>69</v>
      </c>
      <c r="X272" t="s">
        <v>63</v>
      </c>
      <c r="Y272" t="s">
        <v>63</v>
      </c>
      <c r="Z272" t="s">
        <v>69</v>
      </c>
      <c r="AA272" t="s">
        <v>63</v>
      </c>
      <c r="AB272" t="s">
        <v>69</v>
      </c>
      <c r="AC272" t="s">
        <v>63</v>
      </c>
      <c r="AD272" t="s">
        <v>63</v>
      </c>
      <c r="AE272" t="s">
        <v>69</v>
      </c>
      <c r="AF272" t="s">
        <v>69</v>
      </c>
      <c r="AG272" t="s">
        <v>79</v>
      </c>
      <c r="AH272" t="s">
        <v>79</v>
      </c>
      <c r="AI272" t="s">
        <v>79</v>
      </c>
      <c r="AJ272" t="s">
        <v>74</v>
      </c>
      <c r="AK272" t="s">
        <v>79</v>
      </c>
      <c r="AL272" t="s">
        <v>79</v>
      </c>
      <c r="AM272" t="s">
        <v>74</v>
      </c>
      <c r="AN272" t="s">
        <v>79</v>
      </c>
      <c r="AO272" t="s">
        <v>79</v>
      </c>
      <c r="AP272" t="s">
        <v>79</v>
      </c>
      <c r="AQ272" t="s">
        <v>79</v>
      </c>
      <c r="AR272" t="s">
        <v>79</v>
      </c>
      <c r="AS272" t="s">
        <v>82</v>
      </c>
      <c r="AT272" t="s">
        <v>79</v>
      </c>
      <c r="AU272" t="s">
        <v>79</v>
      </c>
      <c r="AV272" t="s">
        <v>79</v>
      </c>
      <c r="AW272" t="s">
        <v>68</v>
      </c>
      <c r="AX272" t="s">
        <v>70</v>
      </c>
      <c r="AY272" t="s">
        <v>2854</v>
      </c>
      <c r="AZ272" t="s">
        <v>76</v>
      </c>
      <c r="BA272" t="s">
        <v>81</v>
      </c>
      <c r="BB272" t="s">
        <v>72</v>
      </c>
      <c r="BC272" t="s">
        <v>2855</v>
      </c>
      <c r="BE272" t="s">
        <v>67</v>
      </c>
      <c r="BF272" t="s">
        <v>73</v>
      </c>
      <c r="BG272" t="s">
        <v>1419</v>
      </c>
      <c r="BH272" t="str">
        <f t="shared" si="4"/>
        <v>Commerciale(e)</v>
      </c>
      <c r="BI272">
        <v>5.5</v>
      </c>
    </row>
    <row r="273" spans="1:61" ht="15" hidden="1" customHeight="1" x14ac:dyDescent="0.35">
      <c r="A273" t="s">
        <v>2420</v>
      </c>
      <c r="B273" t="s">
        <v>1094</v>
      </c>
      <c r="C273" t="s">
        <v>455</v>
      </c>
      <c r="D273" t="s">
        <v>2856</v>
      </c>
      <c r="E273" t="s">
        <v>2857</v>
      </c>
      <c r="F273" t="s">
        <v>2858</v>
      </c>
      <c r="G273" t="s">
        <v>2859</v>
      </c>
      <c r="O273" t="s">
        <v>1970</v>
      </c>
      <c r="P273" t="s">
        <v>2673</v>
      </c>
      <c r="R273" t="s">
        <v>69</v>
      </c>
      <c r="S273" t="s">
        <v>69</v>
      </c>
      <c r="T273" t="s">
        <v>69</v>
      </c>
      <c r="U273" t="s">
        <v>69</v>
      </c>
      <c r="V273" t="s">
        <v>69</v>
      </c>
      <c r="W273" t="s">
        <v>69</v>
      </c>
      <c r="X273" t="s">
        <v>69</v>
      </c>
      <c r="Y273" t="s">
        <v>69</v>
      </c>
      <c r="Z273" t="s">
        <v>69</v>
      </c>
      <c r="AA273" t="s">
        <v>63</v>
      </c>
      <c r="AB273" t="s">
        <v>69</v>
      </c>
      <c r="AC273" t="s">
        <v>69</v>
      </c>
      <c r="AD273" t="s">
        <v>63</v>
      </c>
      <c r="AE273" t="s">
        <v>69</v>
      </c>
      <c r="AF273" t="s">
        <v>69</v>
      </c>
      <c r="AG273" t="s">
        <v>79</v>
      </c>
      <c r="AH273" t="s">
        <v>74</v>
      </c>
      <c r="AI273" t="s">
        <v>74</v>
      </c>
      <c r="AJ273" t="s">
        <v>74</v>
      </c>
      <c r="AK273" t="s">
        <v>74</v>
      </c>
      <c r="AL273" t="s">
        <v>74</v>
      </c>
      <c r="AM273" t="s">
        <v>74</v>
      </c>
      <c r="AN273" t="s">
        <v>79</v>
      </c>
      <c r="AO273" t="s">
        <v>79</v>
      </c>
      <c r="AP273" t="s">
        <v>79</v>
      </c>
      <c r="AQ273" t="s">
        <v>79</v>
      </c>
      <c r="AR273" t="s">
        <v>79</v>
      </c>
      <c r="AS273" t="s">
        <v>79</v>
      </c>
      <c r="AT273" t="s">
        <v>79</v>
      </c>
      <c r="AU273" t="s">
        <v>79</v>
      </c>
      <c r="AV273" t="s">
        <v>79</v>
      </c>
      <c r="AW273" t="s">
        <v>68</v>
      </c>
      <c r="AX273" t="s">
        <v>75</v>
      </c>
      <c r="AY273" t="s">
        <v>2860</v>
      </c>
      <c r="AZ273" t="s">
        <v>71</v>
      </c>
      <c r="BA273" t="s">
        <v>76</v>
      </c>
      <c r="BB273" t="s">
        <v>66</v>
      </c>
      <c r="BD273" t="s">
        <v>2861</v>
      </c>
      <c r="BE273" t="s">
        <v>67</v>
      </c>
      <c r="BF273" t="s">
        <v>67</v>
      </c>
      <c r="BG273" t="s">
        <v>1419</v>
      </c>
      <c r="BH273" t="str">
        <f t="shared" si="4"/>
        <v>Technicien/ gestionnaire prestations ASS ; Gestionnaire prestations extralégales ; Gestionnaire ASS</v>
      </c>
      <c r="BI273">
        <v>4.5</v>
      </c>
    </row>
    <row r="274" spans="1:61" ht="15" hidden="1" customHeight="1" x14ac:dyDescent="0.35">
      <c r="A274" t="s">
        <v>2420</v>
      </c>
      <c r="B274" t="s">
        <v>1095</v>
      </c>
      <c r="C274" t="s">
        <v>456</v>
      </c>
      <c r="D274" t="s">
        <v>2862</v>
      </c>
      <c r="E274" t="s">
        <v>2863</v>
      </c>
      <c r="O274" t="s">
        <v>1330</v>
      </c>
      <c r="R274" t="s">
        <v>69</v>
      </c>
      <c r="S274" t="s">
        <v>69</v>
      </c>
      <c r="T274" t="s">
        <v>69</v>
      </c>
      <c r="U274" t="s">
        <v>69</v>
      </c>
      <c r="V274" t="s">
        <v>69</v>
      </c>
      <c r="W274" t="s">
        <v>69</v>
      </c>
      <c r="X274" t="s">
        <v>69</v>
      </c>
      <c r="Y274" t="s">
        <v>69</v>
      </c>
      <c r="Z274" t="s">
        <v>69</v>
      </c>
      <c r="AA274" t="s">
        <v>69</v>
      </c>
      <c r="AB274" t="s">
        <v>69</v>
      </c>
      <c r="AC274" t="s">
        <v>63</v>
      </c>
      <c r="AD274" t="s">
        <v>63</v>
      </c>
      <c r="AE274" t="s">
        <v>69</v>
      </c>
      <c r="AF274" t="s">
        <v>69</v>
      </c>
      <c r="AG274" t="s">
        <v>82</v>
      </c>
      <c r="AH274" t="s">
        <v>82</v>
      </c>
      <c r="AI274" t="s">
        <v>82</v>
      </c>
      <c r="AJ274" t="s">
        <v>79</v>
      </c>
      <c r="AK274" t="s">
        <v>79</v>
      </c>
      <c r="AL274" t="s">
        <v>82</v>
      </c>
      <c r="AM274" t="s">
        <v>79</v>
      </c>
      <c r="AN274" t="s">
        <v>82</v>
      </c>
      <c r="AO274" t="s">
        <v>82</v>
      </c>
      <c r="AP274" t="s">
        <v>82</v>
      </c>
      <c r="AQ274" t="s">
        <v>82</v>
      </c>
      <c r="AR274" t="s">
        <v>82</v>
      </c>
      <c r="AS274" t="s">
        <v>79</v>
      </c>
      <c r="AT274" t="s">
        <v>82</v>
      </c>
      <c r="AU274" t="s">
        <v>79</v>
      </c>
      <c r="AV274" t="s">
        <v>82</v>
      </c>
      <c r="AW274" t="s">
        <v>68</v>
      </c>
      <c r="AX274" t="s">
        <v>75</v>
      </c>
      <c r="AY274" t="s">
        <v>2829</v>
      </c>
      <c r="AZ274" t="s">
        <v>76</v>
      </c>
      <c r="BA274" t="s">
        <v>81</v>
      </c>
      <c r="BB274" t="s">
        <v>77</v>
      </c>
      <c r="BC274" t="s">
        <v>2829</v>
      </c>
      <c r="BD274" t="s">
        <v>2864</v>
      </c>
      <c r="BE274" t="s">
        <v>1245</v>
      </c>
      <c r="BF274" t="s">
        <v>73</v>
      </c>
      <c r="BG274" t="s">
        <v>2513</v>
      </c>
      <c r="BH274" t="str">
        <f t="shared" si="4"/>
        <v>Négociateur de matières sèches</v>
      </c>
      <c r="BI274">
        <v>5.5</v>
      </c>
    </row>
    <row r="275" spans="1:61" ht="15" hidden="1" customHeight="1" x14ac:dyDescent="0.35">
      <c r="A275" t="s">
        <v>2420</v>
      </c>
      <c r="B275" t="s">
        <v>1096</v>
      </c>
      <c r="C275" t="s">
        <v>242</v>
      </c>
      <c r="D275" t="s">
        <v>2865</v>
      </c>
      <c r="E275" t="s">
        <v>2866</v>
      </c>
      <c r="F275" t="s">
        <v>2867</v>
      </c>
      <c r="G275" t="s">
        <v>2868</v>
      </c>
      <c r="O275" t="s">
        <v>1559</v>
      </c>
      <c r="R275" t="s">
        <v>69</v>
      </c>
      <c r="S275" t="s">
        <v>69</v>
      </c>
      <c r="T275" t="s">
        <v>69</v>
      </c>
      <c r="U275" t="s">
        <v>69</v>
      </c>
      <c r="V275" t="s">
        <v>69</v>
      </c>
      <c r="W275" t="s">
        <v>69</v>
      </c>
      <c r="X275" t="s">
        <v>69</v>
      </c>
      <c r="Y275" t="s">
        <v>69</v>
      </c>
      <c r="Z275" t="s">
        <v>69</v>
      </c>
      <c r="AA275" t="s">
        <v>63</v>
      </c>
      <c r="AB275" t="s">
        <v>69</v>
      </c>
      <c r="AC275" t="s">
        <v>69</v>
      </c>
      <c r="AD275" t="s">
        <v>69</v>
      </c>
      <c r="AE275" t="s">
        <v>69</v>
      </c>
      <c r="AF275" t="s">
        <v>69</v>
      </c>
      <c r="AG275" t="s">
        <v>84</v>
      </c>
      <c r="AH275" t="s">
        <v>84</v>
      </c>
      <c r="AI275" t="s">
        <v>84</v>
      </c>
      <c r="AJ275" t="s">
        <v>84</v>
      </c>
      <c r="AK275" t="s">
        <v>82</v>
      </c>
      <c r="AL275" t="s">
        <v>84</v>
      </c>
      <c r="AM275" t="s">
        <v>84</v>
      </c>
      <c r="AN275" t="s">
        <v>84</v>
      </c>
      <c r="AO275" t="s">
        <v>84</v>
      </c>
      <c r="AP275" t="s">
        <v>84</v>
      </c>
      <c r="AQ275" t="s">
        <v>84</v>
      </c>
      <c r="AR275" t="s">
        <v>84</v>
      </c>
      <c r="AS275" t="s">
        <v>82</v>
      </c>
      <c r="AT275" t="s">
        <v>84</v>
      </c>
      <c r="AU275" t="s">
        <v>84</v>
      </c>
      <c r="AV275" t="s">
        <v>84</v>
      </c>
      <c r="AW275" t="s">
        <v>84</v>
      </c>
      <c r="AX275" t="s">
        <v>75</v>
      </c>
      <c r="AY275" t="s">
        <v>2869</v>
      </c>
      <c r="AZ275" t="s">
        <v>83</v>
      </c>
      <c r="BA275" t="s">
        <v>83</v>
      </c>
      <c r="BB275" t="s">
        <v>77</v>
      </c>
      <c r="BC275" t="s">
        <v>2870</v>
      </c>
      <c r="BE275" t="s">
        <v>1245</v>
      </c>
      <c r="BF275" t="s">
        <v>78</v>
      </c>
      <c r="BG275" t="s">
        <v>1419</v>
      </c>
      <c r="BH275" t="str">
        <f t="shared" si="4"/>
        <v>Responsable agronomique Innovation ; Directeur/trice technique ; responsable du pôle innovation</v>
      </c>
      <c r="BI275">
        <v>7</v>
      </c>
    </row>
    <row r="276" spans="1:61" ht="15" hidden="1" customHeight="1" x14ac:dyDescent="0.35">
      <c r="A276" t="s">
        <v>2420</v>
      </c>
      <c r="B276" t="s">
        <v>1097</v>
      </c>
      <c r="C276" t="s">
        <v>457</v>
      </c>
      <c r="D276" t="s">
        <v>2871</v>
      </c>
      <c r="E276" t="s">
        <v>2872</v>
      </c>
      <c r="F276" t="s">
        <v>2873</v>
      </c>
      <c r="O276" t="s">
        <v>1282</v>
      </c>
      <c r="R276" t="s">
        <v>63</v>
      </c>
      <c r="S276" t="s">
        <v>63</v>
      </c>
      <c r="T276" t="s">
        <v>69</v>
      </c>
      <c r="U276" t="s">
        <v>63</v>
      </c>
      <c r="V276" t="s">
        <v>63</v>
      </c>
      <c r="W276" t="s">
        <v>63</v>
      </c>
      <c r="X276" t="s">
        <v>69</v>
      </c>
      <c r="Y276" t="s">
        <v>63</v>
      </c>
      <c r="Z276" t="s">
        <v>69</v>
      </c>
      <c r="AA276" t="s">
        <v>63</v>
      </c>
      <c r="AB276" t="s">
        <v>69</v>
      </c>
      <c r="AC276" t="s">
        <v>69</v>
      </c>
      <c r="AD276" t="s">
        <v>69</v>
      </c>
      <c r="AE276" t="s">
        <v>63</v>
      </c>
      <c r="AF276" t="s">
        <v>63</v>
      </c>
      <c r="AG276" t="s">
        <v>82</v>
      </c>
      <c r="AH276" t="s">
        <v>82</v>
      </c>
      <c r="AI276" t="s">
        <v>82</v>
      </c>
      <c r="AJ276" t="s">
        <v>79</v>
      </c>
      <c r="AK276" t="s">
        <v>79</v>
      </c>
      <c r="AL276" t="s">
        <v>79</v>
      </c>
      <c r="AM276" t="s">
        <v>82</v>
      </c>
      <c r="AN276" t="s">
        <v>82</v>
      </c>
      <c r="AO276" t="s">
        <v>82</v>
      </c>
      <c r="AP276" t="s">
        <v>82</v>
      </c>
      <c r="AQ276" t="s">
        <v>79</v>
      </c>
      <c r="AR276" t="s">
        <v>79</v>
      </c>
      <c r="AS276" t="s">
        <v>79</v>
      </c>
      <c r="AT276" t="s">
        <v>79</v>
      </c>
      <c r="AU276" t="s">
        <v>79</v>
      </c>
      <c r="AV276" t="s">
        <v>79</v>
      </c>
      <c r="AW276" t="s">
        <v>82</v>
      </c>
      <c r="AX276" t="s">
        <v>70</v>
      </c>
      <c r="AY276" t="s">
        <v>2874</v>
      </c>
      <c r="AZ276" t="s">
        <v>71</v>
      </c>
      <c r="BA276" t="s">
        <v>71</v>
      </c>
      <c r="BB276" t="s">
        <v>72</v>
      </c>
      <c r="BC276" t="s">
        <v>2875</v>
      </c>
      <c r="BD276" t="s">
        <v>2876</v>
      </c>
      <c r="BE276" t="s">
        <v>67</v>
      </c>
      <c r="BF276" t="s">
        <v>73</v>
      </c>
      <c r="BG276" t="s">
        <v>1419</v>
      </c>
      <c r="BH276" t="str">
        <f t="shared" si="4"/>
        <v>Chef/fe de silo ; responsable de dépôt</v>
      </c>
      <c r="BI276">
        <v>4</v>
      </c>
    </row>
    <row r="277" spans="1:61" ht="15" hidden="1" customHeight="1" x14ac:dyDescent="0.35">
      <c r="A277" t="s">
        <v>2420</v>
      </c>
      <c r="B277" t="s">
        <v>1098</v>
      </c>
      <c r="C277" t="s">
        <v>458</v>
      </c>
      <c r="D277" t="s">
        <v>2877</v>
      </c>
      <c r="E277" t="s">
        <v>2857</v>
      </c>
      <c r="F277" t="s">
        <v>2858</v>
      </c>
      <c r="G277" t="s">
        <v>2859</v>
      </c>
      <c r="O277" t="s">
        <v>2674</v>
      </c>
      <c r="P277" t="s">
        <v>2673</v>
      </c>
      <c r="Q277" t="s">
        <v>2183</v>
      </c>
      <c r="R277" t="s">
        <v>69</v>
      </c>
      <c r="S277" t="s">
        <v>69</v>
      </c>
      <c r="T277" t="s">
        <v>69</v>
      </c>
      <c r="U277" t="s">
        <v>69</v>
      </c>
      <c r="V277" t="s">
        <v>69</v>
      </c>
      <c r="W277" t="s">
        <v>69</v>
      </c>
      <c r="X277" t="s">
        <v>69</v>
      </c>
      <c r="Y277" t="s">
        <v>69</v>
      </c>
      <c r="Z277" t="s">
        <v>69</v>
      </c>
      <c r="AA277" t="s">
        <v>63</v>
      </c>
      <c r="AB277" t="s">
        <v>69</v>
      </c>
      <c r="AC277" t="s">
        <v>69</v>
      </c>
      <c r="AD277" t="s">
        <v>63</v>
      </c>
      <c r="AE277" t="s">
        <v>69</v>
      </c>
      <c r="AF277" t="s">
        <v>69</v>
      </c>
      <c r="AG277" t="s">
        <v>82</v>
      </c>
      <c r="AH277" t="s">
        <v>79</v>
      </c>
      <c r="AI277" t="s">
        <v>79</v>
      </c>
      <c r="AJ277" t="s">
        <v>79</v>
      </c>
      <c r="AK277" t="s">
        <v>79</v>
      </c>
      <c r="AL277" t="s">
        <v>79</v>
      </c>
      <c r="AM277" t="s">
        <v>79</v>
      </c>
      <c r="AN277" t="s">
        <v>79</v>
      </c>
      <c r="AO277" t="s">
        <v>82</v>
      </c>
      <c r="AP277" t="s">
        <v>82</v>
      </c>
      <c r="AQ277" t="s">
        <v>82</v>
      </c>
      <c r="AR277" t="s">
        <v>82</v>
      </c>
      <c r="AS277" t="s">
        <v>79</v>
      </c>
      <c r="AT277" t="s">
        <v>79</v>
      </c>
      <c r="AU277" t="s">
        <v>79</v>
      </c>
      <c r="AV277" t="s">
        <v>79</v>
      </c>
      <c r="AW277" t="s">
        <v>68</v>
      </c>
      <c r="AX277" t="s">
        <v>75</v>
      </c>
      <c r="AY277" t="s">
        <v>2844</v>
      </c>
      <c r="AZ277" t="s">
        <v>76</v>
      </c>
      <c r="BA277" t="s">
        <v>81</v>
      </c>
      <c r="BB277" t="s">
        <v>77</v>
      </c>
      <c r="BC277" t="s">
        <v>2878</v>
      </c>
      <c r="BD277" t="s">
        <v>2879</v>
      </c>
      <c r="BE277" t="s">
        <v>1245</v>
      </c>
      <c r="BF277" t="s">
        <v>78</v>
      </c>
      <c r="BG277" t="s">
        <v>1419</v>
      </c>
      <c r="BH277" t="str">
        <f t="shared" si="4"/>
        <v>Technicien/ gestionnaire prestations ASS ; Gestionnaire prestations extralégales ; Gestionnaire ASS</v>
      </c>
      <c r="BI277">
        <v>5.5</v>
      </c>
    </row>
    <row r="278" spans="1:61" ht="15" hidden="1" customHeight="1" x14ac:dyDescent="0.35">
      <c r="A278" t="s">
        <v>2420</v>
      </c>
      <c r="B278" t="s">
        <v>1099</v>
      </c>
      <c r="C278" t="s">
        <v>459</v>
      </c>
      <c r="D278" t="s">
        <v>2880</v>
      </c>
      <c r="E278" t="s">
        <v>2881</v>
      </c>
      <c r="F278" t="s">
        <v>2882</v>
      </c>
      <c r="G278" t="s">
        <v>2883</v>
      </c>
      <c r="H278" t="s">
        <v>2884</v>
      </c>
      <c r="O278" t="s">
        <v>1310</v>
      </c>
      <c r="P278" t="s">
        <v>1289</v>
      </c>
      <c r="R278" t="s">
        <v>63</v>
      </c>
      <c r="S278" t="s">
        <v>69</v>
      </c>
      <c r="T278" t="s">
        <v>69</v>
      </c>
      <c r="U278" t="s">
        <v>63</v>
      </c>
      <c r="V278" t="s">
        <v>69</v>
      </c>
      <c r="W278" t="s">
        <v>69</v>
      </c>
      <c r="X278" t="s">
        <v>63</v>
      </c>
      <c r="Y278" t="s">
        <v>69</v>
      </c>
      <c r="Z278" t="s">
        <v>69</v>
      </c>
      <c r="AA278" t="s">
        <v>69</v>
      </c>
      <c r="AB278" t="s">
        <v>63</v>
      </c>
      <c r="AC278" t="s">
        <v>63</v>
      </c>
      <c r="AD278" t="s">
        <v>69</v>
      </c>
      <c r="AE278" t="s">
        <v>63</v>
      </c>
      <c r="AF278" t="s">
        <v>69</v>
      </c>
      <c r="AG278" t="s">
        <v>79</v>
      </c>
      <c r="AH278" t="s">
        <v>79</v>
      </c>
      <c r="AI278" t="s">
        <v>79</v>
      </c>
      <c r="AJ278" t="s">
        <v>68</v>
      </c>
      <c r="AK278" t="s">
        <v>68</v>
      </c>
      <c r="AL278" t="s">
        <v>68</v>
      </c>
      <c r="AM278" t="s">
        <v>79</v>
      </c>
      <c r="AN278" t="s">
        <v>79</v>
      </c>
      <c r="AO278" t="s">
        <v>79</v>
      </c>
      <c r="AP278" t="s">
        <v>79</v>
      </c>
      <c r="AQ278" t="s">
        <v>79</v>
      </c>
      <c r="AR278" t="s">
        <v>74</v>
      </c>
      <c r="AS278" t="s">
        <v>79</v>
      </c>
      <c r="AT278" t="s">
        <v>74</v>
      </c>
      <c r="AU278" t="s">
        <v>74</v>
      </c>
      <c r="AV278" t="s">
        <v>79</v>
      </c>
      <c r="AW278" t="s">
        <v>68</v>
      </c>
      <c r="AX278" t="s">
        <v>70</v>
      </c>
      <c r="AY278" t="s">
        <v>2885</v>
      </c>
      <c r="AZ278" t="s">
        <v>65</v>
      </c>
      <c r="BA278" t="s">
        <v>65</v>
      </c>
      <c r="BB278" t="s">
        <v>66</v>
      </c>
      <c r="BE278" t="s">
        <v>67</v>
      </c>
      <c r="BF278" t="s">
        <v>67</v>
      </c>
      <c r="BG278" t="s">
        <v>1419</v>
      </c>
      <c r="BH278" t="str">
        <f t="shared" si="4"/>
        <v>Chauffeur/euse livreur/euse ; Chauffeur/euse ; Chauffeur/euse ramasse/livraison ; Conducteur/trice</v>
      </c>
      <c r="BI278">
        <v>3</v>
      </c>
    </row>
    <row r="279" spans="1:61" ht="15" hidden="1" customHeight="1" x14ac:dyDescent="0.35">
      <c r="A279" t="s">
        <v>2420</v>
      </c>
      <c r="B279" t="s">
        <v>1100</v>
      </c>
      <c r="C279" t="s">
        <v>460</v>
      </c>
      <c r="D279" t="s">
        <v>2886</v>
      </c>
      <c r="E279" t="s">
        <v>2887</v>
      </c>
      <c r="F279" t="s">
        <v>2888</v>
      </c>
      <c r="G279" t="s">
        <v>2889</v>
      </c>
      <c r="H279" t="s">
        <v>2890</v>
      </c>
      <c r="O279" t="s">
        <v>2891</v>
      </c>
      <c r="P279" t="s">
        <v>1352</v>
      </c>
      <c r="R279" t="s">
        <v>69</v>
      </c>
      <c r="S279" t="s">
        <v>63</v>
      </c>
      <c r="T279" t="s">
        <v>69</v>
      </c>
      <c r="U279" t="s">
        <v>63</v>
      </c>
      <c r="V279" t="s">
        <v>69</v>
      </c>
      <c r="W279" t="s">
        <v>69</v>
      </c>
      <c r="X279" t="s">
        <v>63</v>
      </c>
      <c r="Y279" t="s">
        <v>63</v>
      </c>
      <c r="Z279" t="s">
        <v>63</v>
      </c>
      <c r="AA279" t="s">
        <v>63</v>
      </c>
      <c r="AB279" t="s">
        <v>69</v>
      </c>
      <c r="AC279" t="s">
        <v>69</v>
      </c>
      <c r="AD279" t="s">
        <v>69</v>
      </c>
      <c r="AE279" t="s">
        <v>63</v>
      </c>
      <c r="AF279" t="s">
        <v>63</v>
      </c>
      <c r="AG279" t="s">
        <v>82</v>
      </c>
      <c r="AH279" t="s">
        <v>79</v>
      </c>
      <c r="AI279" t="s">
        <v>79</v>
      </c>
      <c r="AJ279" t="s">
        <v>74</v>
      </c>
      <c r="AK279" t="s">
        <v>79</v>
      </c>
      <c r="AL279" t="s">
        <v>68</v>
      </c>
      <c r="AM279" t="s">
        <v>79</v>
      </c>
      <c r="AN279" t="s">
        <v>79</v>
      </c>
      <c r="AO279" t="s">
        <v>79</v>
      </c>
      <c r="AP279" t="s">
        <v>79</v>
      </c>
      <c r="AQ279" t="s">
        <v>79</v>
      </c>
      <c r="AR279" t="s">
        <v>79</v>
      </c>
      <c r="AS279" t="s">
        <v>68</v>
      </c>
      <c r="AT279" t="s">
        <v>79</v>
      </c>
      <c r="AU279" t="s">
        <v>79</v>
      </c>
      <c r="AV279" t="s">
        <v>79</v>
      </c>
      <c r="AW279" t="s">
        <v>82</v>
      </c>
      <c r="AX279" t="s">
        <v>70</v>
      </c>
      <c r="AY279" t="s">
        <v>2473</v>
      </c>
      <c r="AZ279" t="s">
        <v>71</v>
      </c>
      <c r="BA279" t="s">
        <v>71</v>
      </c>
      <c r="BB279" t="s">
        <v>72</v>
      </c>
      <c r="BC279" t="s">
        <v>1372</v>
      </c>
      <c r="BD279" t="s">
        <v>2892</v>
      </c>
      <c r="BE279" t="s">
        <v>67</v>
      </c>
      <c r="BF279" t="s">
        <v>78</v>
      </c>
      <c r="BG279" t="s">
        <v>1419</v>
      </c>
      <c r="BH279" t="str">
        <f t="shared" si="4"/>
        <v>Pilote d’une ligne de production automatisée ; Responsable de ligne ; Conducteur/trice d’équipement de production automatisé ; Coordinateur/trice de ligne</v>
      </c>
      <c r="BI279">
        <v>4</v>
      </c>
    </row>
    <row r="280" spans="1:61" ht="15" hidden="1" customHeight="1" x14ac:dyDescent="0.35">
      <c r="A280" t="s">
        <v>2420</v>
      </c>
      <c r="B280" t="s">
        <v>1101</v>
      </c>
      <c r="C280" t="s">
        <v>461</v>
      </c>
      <c r="D280" t="s">
        <v>2893</v>
      </c>
      <c r="E280" t="s">
        <v>2894</v>
      </c>
      <c r="F280" t="s">
        <v>1229</v>
      </c>
      <c r="G280" t="s">
        <v>2895</v>
      </c>
      <c r="H280" t="s">
        <v>2896</v>
      </c>
      <c r="I280" t="s">
        <v>1228</v>
      </c>
      <c r="J280" t="s">
        <v>2897</v>
      </c>
      <c r="K280" t="s">
        <v>1227</v>
      </c>
      <c r="L280" t="s">
        <v>2898</v>
      </c>
      <c r="M280" t="s">
        <v>2899</v>
      </c>
      <c r="O280" t="s">
        <v>1233</v>
      </c>
      <c r="R280" t="s">
        <v>69</v>
      </c>
      <c r="S280" t="s">
        <v>69</v>
      </c>
      <c r="T280" t="s">
        <v>69</v>
      </c>
      <c r="U280" t="s">
        <v>63</v>
      </c>
      <c r="V280" t="s">
        <v>69</v>
      </c>
      <c r="W280" t="s">
        <v>69</v>
      </c>
      <c r="X280" t="s">
        <v>63</v>
      </c>
      <c r="Y280" t="s">
        <v>63</v>
      </c>
      <c r="Z280" t="s">
        <v>63</v>
      </c>
      <c r="AA280" t="s">
        <v>63</v>
      </c>
      <c r="AB280" t="s">
        <v>69</v>
      </c>
      <c r="AC280" t="s">
        <v>69</v>
      </c>
      <c r="AD280" t="s">
        <v>69</v>
      </c>
      <c r="AE280" t="s">
        <v>63</v>
      </c>
      <c r="AF280" t="s">
        <v>63</v>
      </c>
      <c r="AG280" t="s">
        <v>74</v>
      </c>
      <c r="AH280" t="s">
        <v>74</v>
      </c>
      <c r="AI280" t="s">
        <v>74</v>
      </c>
      <c r="AJ280" t="s">
        <v>68</v>
      </c>
      <c r="AK280" t="s">
        <v>74</v>
      </c>
      <c r="AL280" t="s">
        <v>74</v>
      </c>
      <c r="AM280" t="s">
        <v>74</v>
      </c>
      <c r="AN280" t="s">
        <v>74</v>
      </c>
      <c r="AO280" t="s">
        <v>74</v>
      </c>
      <c r="AP280" t="s">
        <v>74</v>
      </c>
      <c r="AQ280" t="s">
        <v>74</v>
      </c>
      <c r="AR280" t="s">
        <v>74</v>
      </c>
      <c r="AS280" t="s">
        <v>74</v>
      </c>
      <c r="AT280" t="s">
        <v>79</v>
      </c>
      <c r="AU280" t="s">
        <v>68</v>
      </c>
      <c r="AV280" t="s">
        <v>74</v>
      </c>
      <c r="AW280" t="s">
        <v>74</v>
      </c>
      <c r="AX280" t="s">
        <v>70</v>
      </c>
      <c r="AY280" t="s">
        <v>2900</v>
      </c>
      <c r="AZ280" t="s">
        <v>65</v>
      </c>
      <c r="BA280" t="s">
        <v>71</v>
      </c>
      <c r="BB280" t="s">
        <v>66</v>
      </c>
      <c r="BD280" t="s">
        <v>2901</v>
      </c>
      <c r="BE280" t="s">
        <v>67</v>
      </c>
      <c r="BF280" t="s">
        <v>67</v>
      </c>
      <c r="BG280" t="s">
        <v>1419</v>
      </c>
      <c r="BH280" t="str">
        <f t="shared" si="4"/>
        <v>Agent/e logistique ; Cariste ; Magasinier/ère ; Agent/e de manutention ; Préparateur/trice de commandes ; Equipier/ère logistique ; Réceptionnaire ; Manutentionnaire ; Manutentionnaire réception et expédition</v>
      </c>
      <c r="BI280">
        <v>3.5</v>
      </c>
    </row>
    <row r="281" spans="1:61" ht="15" hidden="1" customHeight="1" x14ac:dyDescent="0.35">
      <c r="A281" t="s">
        <v>2420</v>
      </c>
      <c r="B281" t="s">
        <v>1102</v>
      </c>
      <c r="C281" t="s">
        <v>462</v>
      </c>
      <c r="D281" t="s">
        <v>2902</v>
      </c>
      <c r="E281" t="s">
        <v>2903</v>
      </c>
      <c r="O281" t="s">
        <v>1610</v>
      </c>
      <c r="P281" t="s">
        <v>1597</v>
      </c>
      <c r="R281" t="s">
        <v>69</v>
      </c>
      <c r="S281" t="s">
        <v>69</v>
      </c>
      <c r="T281" t="s">
        <v>69</v>
      </c>
      <c r="U281" t="s">
        <v>69</v>
      </c>
      <c r="V281" t="s">
        <v>69</v>
      </c>
      <c r="W281" t="s">
        <v>69</v>
      </c>
      <c r="X281" t="s">
        <v>69</v>
      </c>
      <c r="Y281" t="s">
        <v>69</v>
      </c>
      <c r="Z281" t="s">
        <v>69</v>
      </c>
      <c r="AA281" t="s">
        <v>63</v>
      </c>
      <c r="AB281" t="s">
        <v>69</v>
      </c>
      <c r="AC281" t="s">
        <v>63</v>
      </c>
      <c r="AD281" t="s">
        <v>63</v>
      </c>
      <c r="AE281" t="s">
        <v>69</v>
      </c>
      <c r="AF281" t="s">
        <v>69</v>
      </c>
      <c r="AG281" t="s">
        <v>79</v>
      </c>
      <c r="AH281" t="s">
        <v>79</v>
      </c>
      <c r="AI281" t="s">
        <v>79</v>
      </c>
      <c r="AJ281" t="s">
        <v>79</v>
      </c>
      <c r="AK281" t="s">
        <v>79</v>
      </c>
      <c r="AL281" t="s">
        <v>79</v>
      </c>
      <c r="AM281" t="s">
        <v>82</v>
      </c>
      <c r="AN281" t="s">
        <v>82</v>
      </c>
      <c r="AO281" t="s">
        <v>79</v>
      </c>
      <c r="AP281" t="s">
        <v>82</v>
      </c>
      <c r="AQ281" t="s">
        <v>82</v>
      </c>
      <c r="AR281" t="s">
        <v>79</v>
      </c>
      <c r="AS281" t="s">
        <v>82</v>
      </c>
      <c r="AT281" t="s">
        <v>79</v>
      </c>
      <c r="AU281" t="s">
        <v>79</v>
      </c>
      <c r="AV281" t="s">
        <v>79</v>
      </c>
      <c r="AW281" t="s">
        <v>68</v>
      </c>
      <c r="AX281" t="s">
        <v>75</v>
      </c>
      <c r="AY281" t="s">
        <v>2904</v>
      </c>
      <c r="AZ281" t="s">
        <v>76</v>
      </c>
      <c r="BA281" t="s">
        <v>81</v>
      </c>
      <c r="BB281" t="s">
        <v>72</v>
      </c>
      <c r="BC281" t="s">
        <v>2905</v>
      </c>
      <c r="BE281" t="s">
        <v>67</v>
      </c>
      <c r="BF281" t="s">
        <v>78</v>
      </c>
      <c r="BG281" t="s">
        <v>2513</v>
      </c>
      <c r="BH281" t="str">
        <f t="shared" si="4"/>
        <v>Technico-commercial</v>
      </c>
      <c r="BI281">
        <v>5.5</v>
      </c>
    </row>
    <row r="282" spans="1:61" ht="15" hidden="1" customHeight="1" x14ac:dyDescent="0.35">
      <c r="A282" t="s">
        <v>2420</v>
      </c>
      <c r="B282" t="s">
        <v>1103</v>
      </c>
      <c r="C282" t="s">
        <v>463</v>
      </c>
      <c r="D282" t="s">
        <v>2906</v>
      </c>
      <c r="E282" t="s">
        <v>2907</v>
      </c>
      <c r="O282" t="s">
        <v>1690</v>
      </c>
      <c r="R282" t="s">
        <v>69</v>
      </c>
      <c r="S282" t="s">
        <v>63</v>
      </c>
      <c r="T282" t="s">
        <v>69</v>
      </c>
      <c r="U282" t="s">
        <v>63</v>
      </c>
      <c r="V282" t="s">
        <v>69</v>
      </c>
      <c r="W282" t="s">
        <v>69</v>
      </c>
      <c r="X282" t="s">
        <v>69</v>
      </c>
      <c r="Y282" t="s">
        <v>63</v>
      </c>
      <c r="Z282" t="s">
        <v>69</v>
      </c>
      <c r="AA282" t="s">
        <v>69</v>
      </c>
      <c r="AB282" t="s">
        <v>69</v>
      </c>
      <c r="AC282" t="s">
        <v>69</v>
      </c>
      <c r="AD282" t="s">
        <v>69</v>
      </c>
      <c r="AE282" t="s">
        <v>63</v>
      </c>
      <c r="AF282" t="s">
        <v>63</v>
      </c>
      <c r="AG282" t="s">
        <v>79</v>
      </c>
      <c r="AH282" t="s">
        <v>79</v>
      </c>
      <c r="AI282" t="s">
        <v>79</v>
      </c>
      <c r="AJ282" t="s">
        <v>74</v>
      </c>
      <c r="AK282" t="s">
        <v>79</v>
      </c>
      <c r="AL282" t="s">
        <v>74</v>
      </c>
      <c r="AM282" t="s">
        <v>74</v>
      </c>
      <c r="AN282" t="s">
        <v>79</v>
      </c>
      <c r="AO282" t="s">
        <v>79</v>
      </c>
      <c r="AP282" t="s">
        <v>79</v>
      </c>
      <c r="AQ282" t="s">
        <v>79</v>
      </c>
      <c r="AR282" t="s">
        <v>74</v>
      </c>
      <c r="AS282" t="s">
        <v>68</v>
      </c>
      <c r="AT282" t="s">
        <v>79</v>
      </c>
      <c r="AU282" t="s">
        <v>74</v>
      </c>
      <c r="AV282" t="s">
        <v>79</v>
      </c>
      <c r="AW282" t="s">
        <v>74</v>
      </c>
      <c r="AX282" t="s">
        <v>70</v>
      </c>
      <c r="AY282" t="s">
        <v>2908</v>
      </c>
      <c r="AZ282" t="s">
        <v>71</v>
      </c>
      <c r="BA282" t="s">
        <v>71</v>
      </c>
      <c r="BB282" t="s">
        <v>66</v>
      </c>
      <c r="BD282" t="s">
        <v>2909</v>
      </c>
      <c r="BE282" t="s">
        <v>67</v>
      </c>
      <c r="BF282" t="s">
        <v>67</v>
      </c>
      <c r="BG282" t="s">
        <v>1419</v>
      </c>
      <c r="BH282" t="str">
        <f t="shared" si="4"/>
        <v>Agréeur/se</v>
      </c>
      <c r="BI282">
        <v>4</v>
      </c>
    </row>
    <row r="283" spans="1:61" ht="15" hidden="1" customHeight="1" x14ac:dyDescent="0.35">
      <c r="A283" t="s">
        <v>2420</v>
      </c>
      <c r="B283" t="s">
        <v>1104</v>
      </c>
      <c r="C283" t="s">
        <v>334</v>
      </c>
      <c r="D283" t="s">
        <v>2910</v>
      </c>
      <c r="E283" t="s">
        <v>2911</v>
      </c>
      <c r="O283" t="s">
        <v>1728</v>
      </c>
      <c r="P283" t="s">
        <v>1708</v>
      </c>
      <c r="R283" t="s">
        <v>69</v>
      </c>
      <c r="S283" t="s">
        <v>69</v>
      </c>
      <c r="T283" t="s">
        <v>69</v>
      </c>
      <c r="U283" t="s">
        <v>69</v>
      </c>
      <c r="V283" t="s">
        <v>69</v>
      </c>
      <c r="W283" t="s">
        <v>69</v>
      </c>
      <c r="X283" t="s">
        <v>69</v>
      </c>
      <c r="Y283" t="s">
        <v>69</v>
      </c>
      <c r="Z283" t="s">
        <v>69</v>
      </c>
      <c r="AA283" t="s">
        <v>63</v>
      </c>
      <c r="AB283" t="s">
        <v>69</v>
      </c>
      <c r="AC283" t="s">
        <v>69</v>
      </c>
      <c r="AD283" t="s">
        <v>69</v>
      </c>
      <c r="AE283" t="s">
        <v>69</v>
      </c>
      <c r="AF283" t="s">
        <v>69</v>
      </c>
      <c r="AG283" t="s">
        <v>84</v>
      </c>
      <c r="AH283" t="s">
        <v>84</v>
      </c>
      <c r="AI283" t="s">
        <v>84</v>
      </c>
      <c r="AJ283" t="s">
        <v>84</v>
      </c>
      <c r="AK283" t="s">
        <v>84</v>
      </c>
      <c r="AL283" t="s">
        <v>84</v>
      </c>
      <c r="AM283" t="s">
        <v>82</v>
      </c>
      <c r="AN283" t="s">
        <v>84</v>
      </c>
      <c r="AO283" t="s">
        <v>84</v>
      </c>
      <c r="AP283" t="s">
        <v>84</v>
      </c>
      <c r="AQ283" t="s">
        <v>84</v>
      </c>
      <c r="AR283" t="s">
        <v>84</v>
      </c>
      <c r="AS283" t="s">
        <v>84</v>
      </c>
      <c r="AT283" t="s">
        <v>84</v>
      </c>
      <c r="AU283" t="s">
        <v>84</v>
      </c>
      <c r="AV283" t="s">
        <v>84</v>
      </c>
      <c r="AW283" t="s">
        <v>68</v>
      </c>
      <c r="AX283" t="s">
        <v>75</v>
      </c>
      <c r="AY283" t="s">
        <v>1372</v>
      </c>
      <c r="AZ283" t="s">
        <v>81</v>
      </c>
      <c r="BA283" t="s">
        <v>83</v>
      </c>
      <c r="BB283" t="s">
        <v>77</v>
      </c>
      <c r="BC283" t="s">
        <v>1372</v>
      </c>
      <c r="BD283" t="s">
        <v>2912</v>
      </c>
      <c r="BE283" t="s">
        <v>1245</v>
      </c>
      <c r="BF283" t="s">
        <v>78</v>
      </c>
      <c r="BG283" t="s">
        <v>1419</v>
      </c>
      <c r="BH283" t="str">
        <f t="shared" si="4"/>
        <v>Coordinateur/trice QHSSE</v>
      </c>
      <c r="BI283">
        <v>6.5</v>
      </c>
    </row>
    <row r="284" spans="1:61" ht="15" hidden="1" customHeight="1" x14ac:dyDescent="0.35">
      <c r="A284" t="s">
        <v>2420</v>
      </c>
      <c r="B284" t="s">
        <v>1105</v>
      </c>
      <c r="C284" t="s">
        <v>464</v>
      </c>
      <c r="D284" t="s">
        <v>2913</v>
      </c>
      <c r="E284" t="s">
        <v>493</v>
      </c>
      <c r="O284" t="s">
        <v>1389</v>
      </c>
      <c r="R284" t="s">
        <v>69</v>
      </c>
      <c r="S284" t="s">
        <v>63</v>
      </c>
      <c r="T284" t="s">
        <v>69</v>
      </c>
      <c r="U284" t="s">
        <v>69</v>
      </c>
      <c r="V284" t="s">
        <v>63</v>
      </c>
      <c r="W284" t="s">
        <v>69</v>
      </c>
      <c r="X284" t="s">
        <v>69</v>
      </c>
      <c r="Y284" t="s">
        <v>63</v>
      </c>
      <c r="Z284" t="s">
        <v>69</v>
      </c>
      <c r="AA284" t="s">
        <v>63</v>
      </c>
      <c r="AB284" t="s">
        <v>69</v>
      </c>
      <c r="AC284" t="s">
        <v>69</v>
      </c>
      <c r="AD284" t="s">
        <v>69</v>
      </c>
      <c r="AE284" t="s">
        <v>69</v>
      </c>
      <c r="AF284" t="s">
        <v>63</v>
      </c>
      <c r="AG284" t="s">
        <v>82</v>
      </c>
      <c r="AH284" t="s">
        <v>84</v>
      </c>
      <c r="AI284" t="s">
        <v>84</v>
      </c>
      <c r="AJ284" t="s">
        <v>82</v>
      </c>
      <c r="AK284" t="s">
        <v>82</v>
      </c>
      <c r="AL284" t="s">
        <v>84</v>
      </c>
      <c r="AM284" t="s">
        <v>84</v>
      </c>
      <c r="AN284" t="s">
        <v>84</v>
      </c>
      <c r="AO284" t="s">
        <v>84</v>
      </c>
      <c r="AP284" t="s">
        <v>84</v>
      </c>
      <c r="AQ284" t="s">
        <v>84</v>
      </c>
      <c r="AR284" t="s">
        <v>84</v>
      </c>
      <c r="AS284" t="s">
        <v>82</v>
      </c>
      <c r="AT284" t="s">
        <v>84</v>
      </c>
      <c r="AU284" t="s">
        <v>82</v>
      </c>
      <c r="AV284" t="s">
        <v>82</v>
      </c>
      <c r="AW284" t="s">
        <v>68</v>
      </c>
      <c r="AX284" t="s">
        <v>75</v>
      </c>
      <c r="AY284" t="s">
        <v>2914</v>
      </c>
      <c r="AZ284" t="s">
        <v>81</v>
      </c>
      <c r="BA284" t="s">
        <v>81</v>
      </c>
      <c r="BB284" t="s">
        <v>77</v>
      </c>
      <c r="BC284" t="s">
        <v>2914</v>
      </c>
      <c r="BE284" t="s">
        <v>1245</v>
      </c>
      <c r="BF284" t="s">
        <v>78</v>
      </c>
      <c r="BG284" t="s">
        <v>1419</v>
      </c>
      <c r="BH284" t="str">
        <f t="shared" si="4"/>
        <v>Responsable logistique</v>
      </c>
      <c r="BI284">
        <v>6</v>
      </c>
    </row>
    <row r="285" spans="1:61" ht="15" hidden="1" customHeight="1" x14ac:dyDescent="0.35">
      <c r="A285" t="s">
        <v>2420</v>
      </c>
      <c r="B285" t="s">
        <v>1106</v>
      </c>
      <c r="C285" t="s">
        <v>465</v>
      </c>
      <c r="D285" t="s">
        <v>2915</v>
      </c>
      <c r="E285" t="s">
        <v>2916</v>
      </c>
      <c r="O285" t="s">
        <v>1708</v>
      </c>
      <c r="R285" t="s">
        <v>69</v>
      </c>
      <c r="S285" t="s">
        <v>63</v>
      </c>
      <c r="T285" t="s">
        <v>69</v>
      </c>
      <c r="U285" t="s">
        <v>69</v>
      </c>
      <c r="V285" t="s">
        <v>69</v>
      </c>
      <c r="W285" t="s">
        <v>69</v>
      </c>
      <c r="X285" t="s">
        <v>69</v>
      </c>
      <c r="Y285" t="s">
        <v>63</v>
      </c>
      <c r="Z285" t="s">
        <v>69</v>
      </c>
      <c r="AA285" t="s">
        <v>63</v>
      </c>
      <c r="AB285" t="s">
        <v>69</v>
      </c>
      <c r="AC285" t="s">
        <v>69</v>
      </c>
      <c r="AD285" t="s">
        <v>69</v>
      </c>
      <c r="AE285" t="s">
        <v>69</v>
      </c>
      <c r="AF285" t="s">
        <v>69</v>
      </c>
      <c r="AG285" t="s">
        <v>82</v>
      </c>
      <c r="AH285" t="s">
        <v>82</v>
      </c>
      <c r="AI285" t="s">
        <v>82</v>
      </c>
      <c r="AJ285" t="s">
        <v>82</v>
      </c>
      <c r="AK285" t="s">
        <v>82</v>
      </c>
      <c r="AL285" t="s">
        <v>82</v>
      </c>
      <c r="AM285" t="s">
        <v>82</v>
      </c>
      <c r="AN285" t="s">
        <v>82</v>
      </c>
      <c r="AO285" t="s">
        <v>82</v>
      </c>
      <c r="AP285" t="s">
        <v>82</v>
      </c>
      <c r="AQ285" t="s">
        <v>82</v>
      </c>
      <c r="AR285" t="s">
        <v>82</v>
      </c>
      <c r="AS285" t="s">
        <v>82</v>
      </c>
      <c r="AT285" t="s">
        <v>82</v>
      </c>
      <c r="AU285" t="s">
        <v>82</v>
      </c>
      <c r="AV285" t="s">
        <v>82</v>
      </c>
      <c r="AW285" t="s">
        <v>68</v>
      </c>
      <c r="AX285" t="s">
        <v>75</v>
      </c>
      <c r="AY285" t="s">
        <v>2917</v>
      </c>
      <c r="AZ285" t="s">
        <v>83</v>
      </c>
      <c r="BA285" t="s">
        <v>83</v>
      </c>
      <c r="BB285" t="s">
        <v>72</v>
      </c>
      <c r="BD285" t="s">
        <v>2918</v>
      </c>
      <c r="BE285" t="s">
        <v>1245</v>
      </c>
      <c r="BF285" t="s">
        <v>78</v>
      </c>
      <c r="BG285" t="s">
        <v>1419</v>
      </c>
      <c r="BH285" t="str">
        <f t="shared" si="4"/>
        <v>Animateur/trice Santé Sécurité</v>
      </c>
      <c r="BI285">
        <v>7</v>
      </c>
    </row>
    <row r="286" spans="1:61" ht="15" hidden="1" customHeight="1" x14ac:dyDescent="0.35">
      <c r="A286" t="s">
        <v>2420</v>
      </c>
      <c r="B286" t="s">
        <v>1107</v>
      </c>
      <c r="C286" t="s">
        <v>466</v>
      </c>
      <c r="D286" t="s">
        <v>2919</v>
      </c>
      <c r="E286" t="s">
        <v>2920</v>
      </c>
      <c r="F286" t="s">
        <v>2921</v>
      </c>
      <c r="G286" t="s">
        <v>2922</v>
      </c>
      <c r="O286" t="s">
        <v>1962</v>
      </c>
      <c r="R286" t="s">
        <v>69</v>
      </c>
      <c r="S286" t="s">
        <v>69</v>
      </c>
      <c r="T286" t="s">
        <v>69</v>
      </c>
      <c r="U286" t="s">
        <v>69</v>
      </c>
      <c r="V286" t="s">
        <v>69</v>
      </c>
      <c r="W286" t="s">
        <v>69</v>
      </c>
      <c r="X286" t="s">
        <v>69</v>
      </c>
      <c r="Y286" t="s">
        <v>69</v>
      </c>
      <c r="Z286" t="s">
        <v>69</v>
      </c>
      <c r="AA286" t="s">
        <v>63</v>
      </c>
      <c r="AB286" t="s">
        <v>69</v>
      </c>
      <c r="AC286" t="s">
        <v>69</v>
      </c>
      <c r="AD286" t="s">
        <v>63</v>
      </c>
      <c r="AE286" t="s">
        <v>69</v>
      </c>
      <c r="AF286" t="s">
        <v>69</v>
      </c>
      <c r="AG286" t="s">
        <v>79</v>
      </c>
      <c r="AH286" t="s">
        <v>74</v>
      </c>
      <c r="AI286" t="s">
        <v>79</v>
      </c>
      <c r="AJ286" t="s">
        <v>74</v>
      </c>
      <c r="AK286" t="s">
        <v>79</v>
      </c>
      <c r="AL286" t="s">
        <v>79</v>
      </c>
      <c r="AM286" t="s">
        <v>79</v>
      </c>
      <c r="AN286" t="s">
        <v>79</v>
      </c>
      <c r="AO286" t="s">
        <v>79</v>
      </c>
      <c r="AP286" t="s">
        <v>79</v>
      </c>
      <c r="AQ286" t="s">
        <v>82</v>
      </c>
      <c r="AR286" t="s">
        <v>79</v>
      </c>
      <c r="AS286" t="s">
        <v>79</v>
      </c>
      <c r="AT286" t="s">
        <v>79</v>
      </c>
      <c r="AU286" t="s">
        <v>79</v>
      </c>
      <c r="AV286" t="s">
        <v>79</v>
      </c>
      <c r="AW286" t="s">
        <v>68</v>
      </c>
      <c r="AX286" t="s">
        <v>70</v>
      </c>
      <c r="AY286" t="s">
        <v>2923</v>
      </c>
      <c r="AZ286" t="s">
        <v>71</v>
      </c>
      <c r="BA286" t="s">
        <v>76</v>
      </c>
      <c r="BB286" t="s">
        <v>72</v>
      </c>
      <c r="BC286" t="s">
        <v>2924</v>
      </c>
      <c r="BE286" t="s">
        <v>67</v>
      </c>
      <c r="BF286" t="s">
        <v>73</v>
      </c>
      <c r="BG286" t="s">
        <v>2780</v>
      </c>
      <c r="BH286" t="str">
        <f t="shared" si="4"/>
        <v>Agent de recouvrement ; Gestionnaire de recouvrement ; Chargé(e) de recouvrement de créance</v>
      </c>
      <c r="BI286">
        <v>4.5</v>
      </c>
    </row>
    <row r="287" spans="1:61" ht="15" hidden="1" customHeight="1" x14ac:dyDescent="0.35">
      <c r="A287" t="s">
        <v>2420</v>
      </c>
      <c r="B287" t="s">
        <v>1108</v>
      </c>
      <c r="C287" t="s">
        <v>467</v>
      </c>
      <c r="D287" t="s">
        <v>2871</v>
      </c>
      <c r="E287" t="s">
        <v>2872</v>
      </c>
      <c r="F287" t="s">
        <v>2873</v>
      </c>
      <c r="O287" t="s">
        <v>1282</v>
      </c>
      <c r="R287" t="s">
        <v>63</v>
      </c>
      <c r="S287" t="s">
        <v>63</v>
      </c>
      <c r="T287" t="s">
        <v>69</v>
      </c>
      <c r="U287" t="s">
        <v>63</v>
      </c>
      <c r="V287" t="s">
        <v>63</v>
      </c>
      <c r="W287" t="s">
        <v>63</v>
      </c>
      <c r="X287" t="s">
        <v>69</v>
      </c>
      <c r="Y287" t="s">
        <v>63</v>
      </c>
      <c r="Z287" t="s">
        <v>69</v>
      </c>
      <c r="AA287" t="s">
        <v>63</v>
      </c>
      <c r="AB287" t="s">
        <v>69</v>
      </c>
      <c r="AC287" t="s">
        <v>69</v>
      </c>
      <c r="AD287" t="s">
        <v>69</v>
      </c>
      <c r="AE287" t="s">
        <v>63</v>
      </c>
      <c r="AF287" t="s">
        <v>63</v>
      </c>
      <c r="AG287" t="s">
        <v>82</v>
      </c>
      <c r="AH287" t="s">
        <v>82</v>
      </c>
      <c r="AI287" t="s">
        <v>82</v>
      </c>
      <c r="AJ287" t="s">
        <v>79</v>
      </c>
      <c r="AK287" t="s">
        <v>79</v>
      </c>
      <c r="AL287" t="s">
        <v>79</v>
      </c>
      <c r="AM287" t="s">
        <v>82</v>
      </c>
      <c r="AN287" t="s">
        <v>82</v>
      </c>
      <c r="AO287" t="s">
        <v>82</v>
      </c>
      <c r="AP287" t="s">
        <v>82</v>
      </c>
      <c r="AQ287" t="s">
        <v>79</v>
      </c>
      <c r="AR287" t="s">
        <v>79</v>
      </c>
      <c r="AS287" t="s">
        <v>79</v>
      </c>
      <c r="AT287" t="s">
        <v>79</v>
      </c>
      <c r="AU287" t="s">
        <v>79</v>
      </c>
      <c r="AV287" t="s">
        <v>79</v>
      </c>
      <c r="AW287" t="s">
        <v>82</v>
      </c>
      <c r="AX287" t="s">
        <v>70</v>
      </c>
      <c r="AY287" t="s">
        <v>2925</v>
      </c>
      <c r="AZ287" t="s">
        <v>71</v>
      </c>
      <c r="BA287" t="s">
        <v>71</v>
      </c>
      <c r="BB287" t="s">
        <v>72</v>
      </c>
      <c r="BC287" t="s">
        <v>2926</v>
      </c>
      <c r="BD287" t="s">
        <v>2876</v>
      </c>
      <c r="BE287" t="s">
        <v>67</v>
      </c>
      <c r="BF287" t="s">
        <v>73</v>
      </c>
      <c r="BG287" t="s">
        <v>1419</v>
      </c>
      <c r="BH287" t="str">
        <f t="shared" si="4"/>
        <v>Chef/fe de silo ; responsable de dépôt</v>
      </c>
      <c r="BI287">
        <v>4</v>
      </c>
    </row>
    <row r="288" spans="1:61" ht="15" hidden="1" customHeight="1" x14ac:dyDescent="0.35">
      <c r="A288" t="s">
        <v>2420</v>
      </c>
      <c r="B288" t="s">
        <v>1109</v>
      </c>
      <c r="C288" t="s">
        <v>468</v>
      </c>
      <c r="D288" t="s">
        <v>2927</v>
      </c>
      <c r="O288" t="s">
        <v>1277</v>
      </c>
      <c r="P288" t="s">
        <v>1389</v>
      </c>
      <c r="Q288" t="s">
        <v>2638</v>
      </c>
      <c r="R288" t="s">
        <v>69</v>
      </c>
      <c r="S288" t="s">
        <v>69</v>
      </c>
      <c r="T288" t="s">
        <v>69</v>
      </c>
      <c r="U288" t="s">
        <v>69</v>
      </c>
      <c r="V288" t="s">
        <v>69</v>
      </c>
      <c r="W288" t="s">
        <v>69</v>
      </c>
      <c r="X288" t="s">
        <v>69</v>
      </c>
      <c r="Y288" t="s">
        <v>63</v>
      </c>
      <c r="Z288" t="s">
        <v>69</v>
      </c>
      <c r="AA288" t="s">
        <v>63</v>
      </c>
      <c r="AB288" t="s">
        <v>69</v>
      </c>
      <c r="AC288" t="s">
        <v>69</v>
      </c>
      <c r="AD288" t="s">
        <v>63</v>
      </c>
      <c r="AE288" t="s">
        <v>69</v>
      </c>
      <c r="AF288" t="s">
        <v>69</v>
      </c>
      <c r="AG288" t="s">
        <v>82</v>
      </c>
      <c r="AH288" t="s">
        <v>82</v>
      </c>
      <c r="AI288" t="s">
        <v>79</v>
      </c>
      <c r="AJ288" t="s">
        <v>79</v>
      </c>
      <c r="AK288" t="s">
        <v>82</v>
      </c>
      <c r="AL288" t="s">
        <v>82</v>
      </c>
      <c r="AM288" t="s">
        <v>82</v>
      </c>
      <c r="AN288" t="s">
        <v>82</v>
      </c>
      <c r="AO288" t="s">
        <v>82</v>
      </c>
      <c r="AP288" t="s">
        <v>82</v>
      </c>
      <c r="AQ288" t="s">
        <v>82</v>
      </c>
      <c r="AR288" t="s">
        <v>79</v>
      </c>
      <c r="AS288" t="s">
        <v>82</v>
      </c>
      <c r="AT288" t="s">
        <v>82</v>
      </c>
      <c r="AU288" t="s">
        <v>79</v>
      </c>
      <c r="AV288" t="s">
        <v>79</v>
      </c>
      <c r="AW288" t="s">
        <v>68</v>
      </c>
      <c r="AX288" t="s">
        <v>75</v>
      </c>
      <c r="AY288" t="s">
        <v>2928</v>
      </c>
      <c r="AZ288" t="s">
        <v>76</v>
      </c>
      <c r="BA288" t="s">
        <v>81</v>
      </c>
      <c r="BB288" t="s">
        <v>77</v>
      </c>
      <c r="BC288" t="s">
        <v>2929</v>
      </c>
      <c r="BD288" t="s">
        <v>2930</v>
      </c>
      <c r="BE288" t="s">
        <v>67</v>
      </c>
      <c r="BF288" t="s">
        <v>78</v>
      </c>
      <c r="BG288" t="s">
        <v>1215</v>
      </c>
      <c r="BH288" t="str">
        <f t="shared" ref="BH288:BH341" si="5">CONCATENATE(E288,IF(F288&lt;&gt;""," ; ",""),F288,IF(G288&lt;&gt;""," ; ",""),G288,IF(H288&lt;&gt;""," ; ",""),H288,IF(I288&lt;&gt;""," ; ",""),I288,IF(J288&lt;&gt;""," ; ",""),J288,IF(K288&lt;&gt;""," ; ",""),K288,IF(L288&lt;&gt;""," ; ",""),L288,IF(M288&lt;&gt;""," ; ",""),M288,IF(N288&lt;&gt;""," ; ",""),N288)</f>
        <v/>
      </c>
      <c r="BI288">
        <v>5.5</v>
      </c>
    </row>
    <row r="289" spans="1:61" ht="15" hidden="1" customHeight="1" x14ac:dyDescent="0.35">
      <c r="A289" t="s">
        <v>2420</v>
      </c>
      <c r="B289" t="s">
        <v>1110</v>
      </c>
      <c r="C289" t="s">
        <v>469</v>
      </c>
      <c r="D289" t="s">
        <v>2931</v>
      </c>
      <c r="E289" t="s">
        <v>2932</v>
      </c>
      <c r="O289" t="s">
        <v>1796</v>
      </c>
      <c r="R289" t="s">
        <v>69</v>
      </c>
      <c r="S289" t="s">
        <v>69</v>
      </c>
      <c r="T289" t="s">
        <v>69</v>
      </c>
      <c r="U289" t="s">
        <v>69</v>
      </c>
      <c r="V289" t="s">
        <v>69</v>
      </c>
      <c r="W289" t="s">
        <v>69</v>
      </c>
      <c r="X289" t="s">
        <v>69</v>
      </c>
      <c r="Y289" t="s">
        <v>63</v>
      </c>
      <c r="Z289" t="s">
        <v>69</v>
      </c>
      <c r="AA289" t="s">
        <v>63</v>
      </c>
      <c r="AB289" t="s">
        <v>69</v>
      </c>
      <c r="AC289" t="s">
        <v>63</v>
      </c>
      <c r="AD289" t="s">
        <v>63</v>
      </c>
      <c r="AE289" t="s">
        <v>69</v>
      </c>
      <c r="AF289" t="s">
        <v>69</v>
      </c>
      <c r="AG289" t="s">
        <v>84</v>
      </c>
      <c r="AH289" t="s">
        <v>84</v>
      </c>
      <c r="AI289" t="s">
        <v>82</v>
      </c>
      <c r="AJ289" t="s">
        <v>82</v>
      </c>
      <c r="AK289" t="s">
        <v>82</v>
      </c>
      <c r="AL289" t="s">
        <v>82</v>
      </c>
      <c r="AM289" t="s">
        <v>82</v>
      </c>
      <c r="AN289" t="s">
        <v>84</v>
      </c>
      <c r="AO289" t="s">
        <v>84</v>
      </c>
      <c r="AP289" t="s">
        <v>84</v>
      </c>
      <c r="AQ289" t="s">
        <v>84</v>
      </c>
      <c r="AR289" t="s">
        <v>84</v>
      </c>
      <c r="AS289" t="s">
        <v>82</v>
      </c>
      <c r="AT289" t="s">
        <v>84</v>
      </c>
      <c r="AU289" t="s">
        <v>82</v>
      </c>
      <c r="AV289" t="s">
        <v>82</v>
      </c>
      <c r="AW289" t="s">
        <v>68</v>
      </c>
      <c r="AX289" t="s">
        <v>75</v>
      </c>
      <c r="AY289" t="s">
        <v>2933</v>
      </c>
      <c r="AZ289" t="s">
        <v>81</v>
      </c>
      <c r="BA289" t="s">
        <v>83</v>
      </c>
      <c r="BB289" t="s">
        <v>77</v>
      </c>
      <c r="BC289" t="s">
        <v>2791</v>
      </c>
      <c r="BE289" t="s">
        <v>1245</v>
      </c>
      <c r="BF289" t="s">
        <v>78</v>
      </c>
      <c r="BG289" t="s">
        <v>2780</v>
      </c>
      <c r="BH289" t="str">
        <f t="shared" si="5"/>
        <v>Directeur/trice des achats</v>
      </c>
      <c r="BI289">
        <v>6.5</v>
      </c>
    </row>
    <row r="290" spans="1:61" ht="15" hidden="1" customHeight="1" x14ac:dyDescent="0.35">
      <c r="A290" t="s">
        <v>2420</v>
      </c>
      <c r="B290" t="s">
        <v>1111</v>
      </c>
      <c r="C290" t="s">
        <v>470</v>
      </c>
      <c r="D290" t="s">
        <v>2934</v>
      </c>
      <c r="E290" t="s">
        <v>2935</v>
      </c>
      <c r="F290" t="s">
        <v>324</v>
      </c>
      <c r="G290" t="s">
        <v>2936</v>
      </c>
      <c r="H290" t="s">
        <v>2937</v>
      </c>
      <c r="I290" t="s">
        <v>2938</v>
      </c>
      <c r="O290" t="s">
        <v>1233</v>
      </c>
      <c r="R290" t="s">
        <v>69</v>
      </c>
      <c r="S290" t="s">
        <v>69</v>
      </c>
      <c r="T290" t="s">
        <v>69</v>
      </c>
      <c r="U290" t="s">
        <v>69</v>
      </c>
      <c r="V290" t="s">
        <v>69</v>
      </c>
      <c r="W290" t="s">
        <v>69</v>
      </c>
      <c r="X290" t="s">
        <v>69</v>
      </c>
      <c r="Y290" t="s">
        <v>69</v>
      </c>
      <c r="Z290" t="s">
        <v>69</v>
      </c>
      <c r="AA290" t="s">
        <v>63</v>
      </c>
      <c r="AB290" t="s">
        <v>69</v>
      </c>
      <c r="AC290" t="s">
        <v>63</v>
      </c>
      <c r="AD290" t="s">
        <v>63</v>
      </c>
      <c r="AE290" t="s">
        <v>69</v>
      </c>
      <c r="AF290" t="s">
        <v>69</v>
      </c>
      <c r="AG290" t="s">
        <v>82</v>
      </c>
      <c r="AH290" t="s">
        <v>82</v>
      </c>
      <c r="AI290" t="s">
        <v>82</v>
      </c>
      <c r="AJ290" t="s">
        <v>79</v>
      </c>
      <c r="AK290" t="s">
        <v>79</v>
      </c>
      <c r="AL290" t="s">
        <v>82</v>
      </c>
      <c r="AM290" t="s">
        <v>82</v>
      </c>
      <c r="AN290" t="s">
        <v>82</v>
      </c>
      <c r="AO290" t="s">
        <v>82</v>
      </c>
      <c r="AP290" t="s">
        <v>82</v>
      </c>
      <c r="AQ290" t="s">
        <v>82</v>
      </c>
      <c r="AR290" t="s">
        <v>79</v>
      </c>
      <c r="AS290" t="s">
        <v>82</v>
      </c>
      <c r="AT290" t="s">
        <v>82</v>
      </c>
      <c r="AU290" t="s">
        <v>82</v>
      </c>
      <c r="AV290" t="s">
        <v>82</v>
      </c>
      <c r="AW290" t="s">
        <v>68</v>
      </c>
      <c r="AX290" t="s">
        <v>75</v>
      </c>
      <c r="AY290" t="s">
        <v>1598</v>
      </c>
      <c r="AZ290" t="s">
        <v>76</v>
      </c>
      <c r="BA290" t="s">
        <v>83</v>
      </c>
      <c r="BB290" t="s">
        <v>72</v>
      </c>
      <c r="BC290" t="s">
        <v>1598</v>
      </c>
      <c r="BD290" t="s">
        <v>2939</v>
      </c>
      <c r="BE290" t="s">
        <v>1245</v>
      </c>
      <c r="BF290" t="s">
        <v>78</v>
      </c>
      <c r="BG290" t="s">
        <v>1215</v>
      </c>
      <c r="BH290" t="str">
        <f t="shared" si="5"/>
        <v>Directeur/trice commercial/e ; Responsable des ventes ; Responsable de secteur géographique ; Responsable de marchés ; Directeur des ventes</v>
      </c>
      <c r="BI290">
        <v>6</v>
      </c>
    </row>
    <row r="291" spans="1:61" ht="15" hidden="1" customHeight="1" x14ac:dyDescent="0.35">
      <c r="A291" t="s">
        <v>2420</v>
      </c>
      <c r="B291" t="s">
        <v>1112</v>
      </c>
      <c r="C291" t="s">
        <v>343</v>
      </c>
      <c r="D291" t="s">
        <v>2940</v>
      </c>
      <c r="E291" t="s">
        <v>2941</v>
      </c>
      <c r="F291" t="s">
        <v>2942</v>
      </c>
      <c r="O291" t="s">
        <v>1962</v>
      </c>
      <c r="R291" t="s">
        <v>69</v>
      </c>
      <c r="S291" t="s">
        <v>69</v>
      </c>
      <c r="T291" t="s">
        <v>69</v>
      </c>
      <c r="U291" t="s">
        <v>69</v>
      </c>
      <c r="V291" t="s">
        <v>69</v>
      </c>
      <c r="W291" t="s">
        <v>69</v>
      </c>
      <c r="X291" t="s">
        <v>69</v>
      </c>
      <c r="Y291" t="s">
        <v>63</v>
      </c>
      <c r="Z291" t="s">
        <v>69</v>
      </c>
      <c r="AA291" t="s">
        <v>63</v>
      </c>
      <c r="AB291" t="s">
        <v>69</v>
      </c>
      <c r="AC291" t="s">
        <v>69</v>
      </c>
      <c r="AD291" t="s">
        <v>63</v>
      </c>
      <c r="AE291" t="s">
        <v>69</v>
      </c>
      <c r="AF291" t="s">
        <v>69</v>
      </c>
      <c r="AG291" t="s">
        <v>79</v>
      </c>
      <c r="AH291" t="s">
        <v>79</v>
      </c>
      <c r="AI291" t="s">
        <v>79</v>
      </c>
      <c r="AJ291" t="s">
        <v>74</v>
      </c>
      <c r="AK291" t="s">
        <v>74</v>
      </c>
      <c r="AL291" t="s">
        <v>79</v>
      </c>
      <c r="AM291" t="s">
        <v>79</v>
      </c>
      <c r="AN291" t="s">
        <v>79</v>
      </c>
      <c r="AO291" t="s">
        <v>79</v>
      </c>
      <c r="AP291" t="s">
        <v>79</v>
      </c>
      <c r="AQ291" t="s">
        <v>79</v>
      </c>
      <c r="AR291" t="s">
        <v>79</v>
      </c>
      <c r="AS291" t="s">
        <v>79</v>
      </c>
      <c r="AT291" t="s">
        <v>79</v>
      </c>
      <c r="AU291" t="s">
        <v>79</v>
      </c>
      <c r="AV291" t="s">
        <v>79</v>
      </c>
      <c r="AW291" t="s">
        <v>68</v>
      </c>
      <c r="AX291" t="s">
        <v>75</v>
      </c>
      <c r="AY291" t="s">
        <v>2943</v>
      </c>
      <c r="AZ291" t="s">
        <v>76</v>
      </c>
      <c r="BA291" t="s">
        <v>81</v>
      </c>
      <c r="BB291" t="s">
        <v>72</v>
      </c>
      <c r="BC291" t="s">
        <v>2944</v>
      </c>
      <c r="BE291" t="s">
        <v>67</v>
      </c>
      <c r="BF291" t="s">
        <v>73</v>
      </c>
      <c r="BG291" t="s">
        <v>2780</v>
      </c>
      <c r="BH291" t="str">
        <f t="shared" si="5"/>
        <v>Gestionnaire de comptabilité technique ; Aide-comptable</v>
      </c>
      <c r="BI291">
        <v>5.5</v>
      </c>
    </row>
    <row r="292" spans="1:61" ht="15" hidden="1" customHeight="1" x14ac:dyDescent="0.35">
      <c r="A292" t="s">
        <v>2420</v>
      </c>
      <c r="B292" t="s">
        <v>1113</v>
      </c>
      <c r="C292" t="s">
        <v>471</v>
      </c>
      <c r="D292" t="s">
        <v>2945</v>
      </c>
      <c r="E292" t="s">
        <v>2946</v>
      </c>
      <c r="O292" t="s">
        <v>1635</v>
      </c>
      <c r="P292" t="s">
        <v>1602</v>
      </c>
      <c r="Q292" t="s">
        <v>2633</v>
      </c>
      <c r="R292" t="s">
        <v>69</v>
      </c>
      <c r="S292" t="s">
        <v>69</v>
      </c>
      <c r="T292" t="s">
        <v>69</v>
      </c>
      <c r="U292" t="s">
        <v>69</v>
      </c>
      <c r="V292" t="s">
        <v>69</v>
      </c>
      <c r="W292" t="s">
        <v>69</v>
      </c>
      <c r="X292" t="s">
        <v>69</v>
      </c>
      <c r="Y292" t="s">
        <v>63</v>
      </c>
      <c r="Z292" t="s">
        <v>69</v>
      </c>
      <c r="AA292" t="s">
        <v>63</v>
      </c>
      <c r="AB292" t="s">
        <v>69</v>
      </c>
      <c r="AC292" t="s">
        <v>69</v>
      </c>
      <c r="AD292" t="s">
        <v>69</v>
      </c>
      <c r="AE292" t="s">
        <v>69</v>
      </c>
      <c r="AF292" t="s">
        <v>69</v>
      </c>
      <c r="AG292" t="s">
        <v>82</v>
      </c>
      <c r="AH292" t="s">
        <v>82</v>
      </c>
      <c r="AI292" t="s">
        <v>82</v>
      </c>
      <c r="AJ292" t="s">
        <v>82</v>
      </c>
      <c r="AK292" t="s">
        <v>82</v>
      </c>
      <c r="AL292" t="s">
        <v>82</v>
      </c>
      <c r="AM292" t="s">
        <v>82</v>
      </c>
      <c r="AN292" t="s">
        <v>82</v>
      </c>
      <c r="AO292" t="s">
        <v>79</v>
      </c>
      <c r="AP292" t="s">
        <v>82</v>
      </c>
      <c r="AQ292" t="s">
        <v>82</v>
      </c>
      <c r="AR292" t="s">
        <v>82</v>
      </c>
      <c r="AS292" t="s">
        <v>82</v>
      </c>
      <c r="AT292" t="s">
        <v>82</v>
      </c>
      <c r="AU292" t="s">
        <v>82</v>
      </c>
      <c r="AV292" t="s">
        <v>82</v>
      </c>
      <c r="AW292" t="s">
        <v>68</v>
      </c>
      <c r="AX292" t="s">
        <v>75</v>
      </c>
      <c r="AY292" t="s">
        <v>2947</v>
      </c>
      <c r="AZ292" t="s">
        <v>76</v>
      </c>
      <c r="BA292" t="s">
        <v>81</v>
      </c>
      <c r="BB292" t="s">
        <v>72</v>
      </c>
      <c r="BC292" t="s">
        <v>2948</v>
      </c>
      <c r="BD292" t="s">
        <v>2949</v>
      </c>
      <c r="BE292" t="s">
        <v>1245</v>
      </c>
      <c r="BF292" t="s">
        <v>78</v>
      </c>
      <c r="BG292" t="s">
        <v>2513</v>
      </c>
      <c r="BH292" t="str">
        <f t="shared" si="5"/>
        <v>Responsable caveau</v>
      </c>
      <c r="BI292">
        <v>5.5</v>
      </c>
    </row>
    <row r="293" spans="1:61" ht="15" hidden="1" customHeight="1" x14ac:dyDescent="0.35">
      <c r="A293" t="s">
        <v>2420</v>
      </c>
      <c r="B293" t="s">
        <v>1114</v>
      </c>
      <c r="C293" t="s">
        <v>472</v>
      </c>
      <c r="D293" t="s">
        <v>2950</v>
      </c>
      <c r="E293" t="s">
        <v>343</v>
      </c>
      <c r="O293" t="s">
        <v>1962</v>
      </c>
      <c r="R293" t="s">
        <v>69</v>
      </c>
      <c r="S293" t="s">
        <v>69</v>
      </c>
      <c r="T293" t="s">
        <v>69</v>
      </c>
      <c r="U293" t="s">
        <v>69</v>
      </c>
      <c r="V293" t="s">
        <v>69</v>
      </c>
      <c r="W293" t="s">
        <v>69</v>
      </c>
      <c r="X293" t="s">
        <v>69</v>
      </c>
      <c r="Y293" t="s">
        <v>63</v>
      </c>
      <c r="Z293" t="s">
        <v>69</v>
      </c>
      <c r="AA293" t="s">
        <v>63</v>
      </c>
      <c r="AB293" t="s">
        <v>69</v>
      </c>
      <c r="AC293" t="s">
        <v>69</v>
      </c>
      <c r="AD293" t="s">
        <v>63</v>
      </c>
      <c r="AE293" t="s">
        <v>69</v>
      </c>
      <c r="AF293" t="s">
        <v>69</v>
      </c>
      <c r="AG293" t="s">
        <v>82</v>
      </c>
      <c r="AH293" t="s">
        <v>82</v>
      </c>
      <c r="AI293" t="s">
        <v>82</v>
      </c>
      <c r="AJ293" t="s">
        <v>79</v>
      </c>
      <c r="AK293" t="s">
        <v>79</v>
      </c>
      <c r="AL293" t="s">
        <v>79</v>
      </c>
      <c r="AM293" t="s">
        <v>79</v>
      </c>
      <c r="AN293" t="s">
        <v>79</v>
      </c>
      <c r="AO293" t="s">
        <v>82</v>
      </c>
      <c r="AP293" t="s">
        <v>79</v>
      </c>
      <c r="AQ293" t="s">
        <v>82</v>
      </c>
      <c r="AR293" t="s">
        <v>82</v>
      </c>
      <c r="AS293" t="s">
        <v>79</v>
      </c>
      <c r="AT293" t="s">
        <v>79</v>
      </c>
      <c r="AU293" t="s">
        <v>79</v>
      </c>
      <c r="AV293" t="s">
        <v>79</v>
      </c>
      <c r="AW293" t="s">
        <v>68</v>
      </c>
      <c r="AX293" t="s">
        <v>75</v>
      </c>
      <c r="AY293" t="s">
        <v>2951</v>
      </c>
      <c r="AZ293" t="s">
        <v>83</v>
      </c>
      <c r="BA293" t="s">
        <v>83</v>
      </c>
      <c r="BB293" t="s">
        <v>77</v>
      </c>
      <c r="BC293" t="s">
        <v>2952</v>
      </c>
      <c r="BE293" t="s">
        <v>1245</v>
      </c>
      <c r="BF293" t="s">
        <v>73</v>
      </c>
      <c r="BG293" t="s">
        <v>2780</v>
      </c>
      <c r="BH293" t="str">
        <f t="shared" si="5"/>
        <v>Comptable</v>
      </c>
      <c r="BI293">
        <v>7</v>
      </c>
    </row>
    <row r="294" spans="1:61" ht="15" hidden="1" customHeight="1" x14ac:dyDescent="0.35">
      <c r="A294" t="s">
        <v>2420</v>
      </c>
      <c r="B294" t="s">
        <v>1115</v>
      </c>
      <c r="C294" t="s">
        <v>473</v>
      </c>
      <c r="D294" t="s">
        <v>2953</v>
      </c>
      <c r="E294" t="s">
        <v>2205</v>
      </c>
      <c r="F294" t="s">
        <v>1910</v>
      </c>
      <c r="G294" t="s">
        <v>2206</v>
      </c>
      <c r="H294" t="s">
        <v>2152</v>
      </c>
      <c r="O294" t="s">
        <v>1477</v>
      </c>
      <c r="P294" t="s">
        <v>2199</v>
      </c>
      <c r="R294" t="s">
        <v>69</v>
      </c>
      <c r="S294" t="s">
        <v>69</v>
      </c>
      <c r="T294" t="s">
        <v>69</v>
      </c>
      <c r="U294" t="s">
        <v>69</v>
      </c>
      <c r="V294" t="s">
        <v>69</v>
      </c>
      <c r="W294" t="s">
        <v>69</v>
      </c>
      <c r="X294" t="s">
        <v>69</v>
      </c>
      <c r="Y294" t="s">
        <v>69</v>
      </c>
      <c r="Z294" t="s">
        <v>69</v>
      </c>
      <c r="AA294" t="s">
        <v>63</v>
      </c>
      <c r="AB294" t="s">
        <v>69</v>
      </c>
      <c r="AC294" t="s">
        <v>69</v>
      </c>
      <c r="AD294" t="s">
        <v>63</v>
      </c>
      <c r="AE294" t="s">
        <v>69</v>
      </c>
      <c r="AF294" t="s">
        <v>69</v>
      </c>
      <c r="AG294" t="s">
        <v>84</v>
      </c>
      <c r="AH294" t="s">
        <v>82</v>
      </c>
      <c r="AI294" t="s">
        <v>82</v>
      </c>
      <c r="AJ294" t="s">
        <v>84</v>
      </c>
      <c r="AK294" t="s">
        <v>82</v>
      </c>
      <c r="AL294" t="s">
        <v>82</v>
      </c>
      <c r="AM294" t="s">
        <v>79</v>
      </c>
      <c r="AN294" t="s">
        <v>82</v>
      </c>
      <c r="AO294" t="s">
        <v>84</v>
      </c>
      <c r="AP294" t="s">
        <v>82</v>
      </c>
      <c r="AQ294" t="s">
        <v>82</v>
      </c>
      <c r="AR294" t="s">
        <v>82</v>
      </c>
      <c r="AS294" t="s">
        <v>84</v>
      </c>
      <c r="AT294" t="s">
        <v>82</v>
      </c>
      <c r="AU294" t="s">
        <v>82</v>
      </c>
      <c r="AV294" t="s">
        <v>79</v>
      </c>
      <c r="AW294" t="s">
        <v>68</v>
      </c>
      <c r="AX294" t="s">
        <v>75</v>
      </c>
      <c r="AY294" t="s">
        <v>2954</v>
      </c>
      <c r="AZ294" t="s">
        <v>81</v>
      </c>
      <c r="BA294" t="s">
        <v>83</v>
      </c>
      <c r="BB294" t="s">
        <v>72</v>
      </c>
      <c r="BC294" t="s">
        <v>2955</v>
      </c>
      <c r="BE294" t="s">
        <v>67</v>
      </c>
      <c r="BF294" t="s">
        <v>78</v>
      </c>
      <c r="BG294" t="s">
        <v>1419</v>
      </c>
      <c r="BH294" t="str">
        <f t="shared" si="5"/>
        <v>Spécialiste données ; Spécialiste données clients ; Gestionnaire base de données ; Spécialiste data</v>
      </c>
      <c r="BI294">
        <v>6.5</v>
      </c>
    </row>
    <row r="295" spans="1:61" ht="15" hidden="1" customHeight="1" x14ac:dyDescent="0.35">
      <c r="A295" t="s">
        <v>2420</v>
      </c>
      <c r="B295" t="s">
        <v>1116</v>
      </c>
      <c r="C295" t="s">
        <v>474</v>
      </c>
      <c r="D295" t="s">
        <v>2956</v>
      </c>
      <c r="O295" t="s">
        <v>2957</v>
      </c>
      <c r="R295" t="s">
        <v>69</v>
      </c>
      <c r="S295" t="s">
        <v>69</v>
      </c>
      <c r="T295" t="s">
        <v>69</v>
      </c>
      <c r="U295" t="s">
        <v>69</v>
      </c>
      <c r="V295" t="s">
        <v>69</v>
      </c>
      <c r="W295" t="s">
        <v>69</v>
      </c>
      <c r="X295" t="s">
        <v>69</v>
      </c>
      <c r="Y295" t="s">
        <v>69</v>
      </c>
      <c r="Z295" t="s">
        <v>69</v>
      </c>
      <c r="AA295" t="s">
        <v>63</v>
      </c>
      <c r="AB295" t="s">
        <v>69</v>
      </c>
      <c r="AC295" t="s">
        <v>63</v>
      </c>
      <c r="AD295" t="s">
        <v>63</v>
      </c>
      <c r="AE295" t="s">
        <v>69</v>
      </c>
      <c r="AF295" t="s">
        <v>69</v>
      </c>
      <c r="AG295" t="s">
        <v>82</v>
      </c>
      <c r="AH295" t="s">
        <v>82</v>
      </c>
      <c r="AI295" t="s">
        <v>82</v>
      </c>
      <c r="AJ295" t="s">
        <v>74</v>
      </c>
      <c r="AK295" t="s">
        <v>79</v>
      </c>
      <c r="AL295" t="s">
        <v>79</v>
      </c>
      <c r="AM295" t="s">
        <v>82</v>
      </c>
      <c r="AN295" t="s">
        <v>82</v>
      </c>
      <c r="AO295" t="s">
        <v>82</v>
      </c>
      <c r="AP295" t="s">
        <v>82</v>
      </c>
      <c r="AQ295" t="s">
        <v>82</v>
      </c>
      <c r="AR295" t="s">
        <v>82</v>
      </c>
      <c r="AS295" t="s">
        <v>79</v>
      </c>
      <c r="AT295" t="s">
        <v>79</v>
      </c>
      <c r="AU295" t="s">
        <v>82</v>
      </c>
      <c r="AV295" t="s">
        <v>79</v>
      </c>
      <c r="AW295" t="s">
        <v>68</v>
      </c>
      <c r="AX295" t="s">
        <v>75</v>
      </c>
      <c r="AZ295" t="s">
        <v>76</v>
      </c>
      <c r="BA295" t="s">
        <v>83</v>
      </c>
      <c r="BB295" t="s">
        <v>72</v>
      </c>
      <c r="BC295" t="s">
        <v>2958</v>
      </c>
      <c r="BD295" t="s">
        <v>2959</v>
      </c>
      <c r="BE295" t="s">
        <v>1245</v>
      </c>
      <c r="BF295" t="s">
        <v>73</v>
      </c>
      <c r="BG295" t="s">
        <v>2960</v>
      </c>
      <c r="BH295" t="str">
        <f t="shared" si="5"/>
        <v/>
      </c>
      <c r="BI295">
        <v>6</v>
      </c>
    </row>
    <row r="296" spans="1:61" ht="15" hidden="1" customHeight="1" x14ac:dyDescent="0.35">
      <c r="A296" t="s">
        <v>2420</v>
      </c>
      <c r="B296" t="s">
        <v>1117</v>
      </c>
      <c r="C296" t="s">
        <v>475</v>
      </c>
      <c r="D296" t="s">
        <v>2961</v>
      </c>
      <c r="E296" t="s">
        <v>2962</v>
      </c>
      <c r="F296" t="s">
        <v>2963</v>
      </c>
      <c r="O296" t="s">
        <v>2957</v>
      </c>
      <c r="R296" t="s">
        <v>69</v>
      </c>
      <c r="S296" t="s">
        <v>69</v>
      </c>
      <c r="T296" t="s">
        <v>69</v>
      </c>
      <c r="U296" t="s">
        <v>69</v>
      </c>
      <c r="V296" t="s">
        <v>69</v>
      </c>
      <c r="W296" t="s">
        <v>69</v>
      </c>
      <c r="X296" t="s">
        <v>69</v>
      </c>
      <c r="Y296" t="s">
        <v>69</v>
      </c>
      <c r="Z296" t="s">
        <v>69</v>
      </c>
      <c r="AA296" t="s">
        <v>63</v>
      </c>
      <c r="AB296" t="s">
        <v>69</v>
      </c>
      <c r="AC296" t="s">
        <v>63</v>
      </c>
      <c r="AD296" t="s">
        <v>63</v>
      </c>
      <c r="AE296" t="s">
        <v>69</v>
      </c>
      <c r="AF296" t="s">
        <v>69</v>
      </c>
      <c r="AG296" t="s">
        <v>82</v>
      </c>
      <c r="AH296" t="s">
        <v>82</v>
      </c>
      <c r="AI296" t="s">
        <v>82</v>
      </c>
      <c r="AJ296" t="s">
        <v>74</v>
      </c>
      <c r="AK296" t="s">
        <v>79</v>
      </c>
      <c r="AL296" t="s">
        <v>79</v>
      </c>
      <c r="AM296" t="s">
        <v>82</v>
      </c>
      <c r="AN296" t="s">
        <v>82</v>
      </c>
      <c r="AO296" t="s">
        <v>82</v>
      </c>
      <c r="AP296" t="s">
        <v>82</v>
      </c>
      <c r="AQ296" t="s">
        <v>82</v>
      </c>
      <c r="AR296" t="s">
        <v>82</v>
      </c>
      <c r="AS296" t="s">
        <v>68</v>
      </c>
      <c r="AT296" t="s">
        <v>79</v>
      </c>
      <c r="AU296" t="s">
        <v>82</v>
      </c>
      <c r="AV296" t="s">
        <v>79</v>
      </c>
      <c r="AW296" t="s">
        <v>68</v>
      </c>
      <c r="AX296" t="s">
        <v>75</v>
      </c>
      <c r="AY296" t="s">
        <v>2964</v>
      </c>
      <c r="AZ296" t="s">
        <v>81</v>
      </c>
      <c r="BA296" t="s">
        <v>83</v>
      </c>
      <c r="BB296" t="s">
        <v>77</v>
      </c>
      <c r="BC296" t="s">
        <v>2958</v>
      </c>
      <c r="BE296" t="s">
        <v>1245</v>
      </c>
      <c r="BF296" t="s">
        <v>78</v>
      </c>
      <c r="BG296" t="s">
        <v>2960</v>
      </c>
      <c r="BH296" t="str">
        <f t="shared" si="5"/>
        <v>Vérificateur contrôle interne ; Gestionnaire de vérification comptable</v>
      </c>
      <c r="BI296">
        <v>6.5</v>
      </c>
    </row>
    <row r="297" spans="1:61" ht="15" hidden="1" customHeight="1" x14ac:dyDescent="0.35">
      <c r="A297" t="s">
        <v>2420</v>
      </c>
      <c r="B297" t="s">
        <v>1118</v>
      </c>
      <c r="C297" t="s">
        <v>476</v>
      </c>
      <c r="D297" t="s">
        <v>2965</v>
      </c>
      <c r="E297" t="s">
        <v>2966</v>
      </c>
      <c r="F297" t="s">
        <v>2967</v>
      </c>
      <c r="G297" t="s">
        <v>2968</v>
      </c>
      <c r="O297" t="s">
        <v>1938</v>
      </c>
      <c r="R297" t="s">
        <v>69</v>
      </c>
      <c r="S297" t="s">
        <v>69</v>
      </c>
      <c r="T297" t="s">
        <v>69</v>
      </c>
      <c r="U297" t="s">
        <v>69</v>
      </c>
      <c r="V297" t="s">
        <v>69</v>
      </c>
      <c r="W297" t="s">
        <v>69</v>
      </c>
      <c r="X297" t="s">
        <v>69</v>
      </c>
      <c r="Y297" t="s">
        <v>69</v>
      </c>
      <c r="Z297" t="s">
        <v>69</v>
      </c>
      <c r="AA297" t="s">
        <v>63</v>
      </c>
      <c r="AB297" t="s">
        <v>69</v>
      </c>
      <c r="AC297" t="s">
        <v>69</v>
      </c>
      <c r="AD297" t="s">
        <v>63</v>
      </c>
      <c r="AE297" t="s">
        <v>69</v>
      </c>
      <c r="AF297" t="s">
        <v>69</v>
      </c>
      <c r="AG297" t="s">
        <v>82</v>
      </c>
      <c r="AH297" t="s">
        <v>82</v>
      </c>
      <c r="AI297" t="s">
        <v>79</v>
      </c>
      <c r="AJ297" t="s">
        <v>79</v>
      </c>
      <c r="AK297" t="s">
        <v>79</v>
      </c>
      <c r="AL297" t="s">
        <v>79</v>
      </c>
      <c r="AM297" t="s">
        <v>82</v>
      </c>
      <c r="AN297" t="s">
        <v>79</v>
      </c>
      <c r="AO297" t="s">
        <v>82</v>
      </c>
      <c r="AP297" t="s">
        <v>79</v>
      </c>
      <c r="AQ297" t="s">
        <v>82</v>
      </c>
      <c r="AR297" t="s">
        <v>82</v>
      </c>
      <c r="AS297" t="s">
        <v>68</v>
      </c>
      <c r="AT297" t="s">
        <v>79</v>
      </c>
      <c r="AU297" t="s">
        <v>82</v>
      </c>
      <c r="AV297" t="s">
        <v>79</v>
      </c>
      <c r="AW297" t="s">
        <v>68</v>
      </c>
      <c r="AX297" t="s">
        <v>75</v>
      </c>
      <c r="AY297" t="s">
        <v>2969</v>
      </c>
      <c r="AZ297" t="s">
        <v>76</v>
      </c>
      <c r="BA297" t="s">
        <v>83</v>
      </c>
      <c r="BB297" t="s">
        <v>72</v>
      </c>
      <c r="BC297" t="s">
        <v>2970</v>
      </c>
      <c r="BE297" t="s">
        <v>1245</v>
      </c>
      <c r="BF297" t="s">
        <v>78</v>
      </c>
      <c r="BG297" t="s">
        <v>2960</v>
      </c>
      <c r="BH297" t="str">
        <f t="shared" si="5"/>
        <v>Technicien du contrôle de gestion ; Assistant de contrôle de gestion ; Contrôleur de gestion</v>
      </c>
      <c r="BI297">
        <v>6</v>
      </c>
    </row>
    <row r="298" spans="1:61" ht="15" hidden="1" customHeight="1" x14ac:dyDescent="0.35">
      <c r="A298" t="s">
        <v>2420</v>
      </c>
      <c r="B298" t="s">
        <v>1119</v>
      </c>
      <c r="C298" t="s">
        <v>477</v>
      </c>
      <c r="D298" t="s">
        <v>2971</v>
      </c>
      <c r="E298" t="s">
        <v>2972</v>
      </c>
      <c r="F298" t="s">
        <v>2973</v>
      </c>
      <c r="O298" t="s">
        <v>2957</v>
      </c>
      <c r="R298" t="s">
        <v>69</v>
      </c>
      <c r="S298" t="s">
        <v>69</v>
      </c>
      <c r="T298" t="s">
        <v>69</v>
      </c>
      <c r="U298" t="s">
        <v>69</v>
      </c>
      <c r="V298" t="s">
        <v>69</v>
      </c>
      <c r="W298" t="s">
        <v>69</v>
      </c>
      <c r="X298" t="s">
        <v>69</v>
      </c>
      <c r="Y298" t="s">
        <v>69</v>
      </c>
      <c r="Z298" t="s">
        <v>69</v>
      </c>
      <c r="AA298" t="s">
        <v>63</v>
      </c>
      <c r="AB298" t="s">
        <v>69</v>
      </c>
      <c r="AC298" t="s">
        <v>69</v>
      </c>
      <c r="AD298" t="s">
        <v>63</v>
      </c>
      <c r="AE298" t="s">
        <v>69</v>
      </c>
      <c r="AF298" t="s">
        <v>69</v>
      </c>
      <c r="AG298" t="s">
        <v>84</v>
      </c>
      <c r="AH298" t="s">
        <v>82</v>
      </c>
      <c r="AI298" t="s">
        <v>82</v>
      </c>
      <c r="AJ298" t="s">
        <v>79</v>
      </c>
      <c r="AK298" t="s">
        <v>82</v>
      </c>
      <c r="AL298" t="s">
        <v>82</v>
      </c>
      <c r="AM298" t="s">
        <v>82</v>
      </c>
      <c r="AN298" t="s">
        <v>82</v>
      </c>
      <c r="AO298" t="s">
        <v>82</v>
      </c>
      <c r="AP298" t="s">
        <v>82</v>
      </c>
      <c r="AQ298" t="s">
        <v>82</v>
      </c>
      <c r="AR298" t="s">
        <v>82</v>
      </c>
      <c r="AS298" t="s">
        <v>68</v>
      </c>
      <c r="AT298" t="s">
        <v>82</v>
      </c>
      <c r="AU298" t="s">
        <v>82</v>
      </c>
      <c r="AV298" t="s">
        <v>82</v>
      </c>
      <c r="AW298" t="s">
        <v>68</v>
      </c>
      <c r="AX298" t="s">
        <v>75</v>
      </c>
      <c r="AY298" t="s">
        <v>2001</v>
      </c>
      <c r="AZ298" t="s">
        <v>81</v>
      </c>
      <c r="BA298" t="s">
        <v>83</v>
      </c>
      <c r="BB298" t="s">
        <v>77</v>
      </c>
      <c r="BC298" t="s">
        <v>2001</v>
      </c>
      <c r="BE298" t="s">
        <v>1245</v>
      </c>
      <c r="BF298" t="s">
        <v>78</v>
      </c>
      <c r="BG298" t="s">
        <v>2960</v>
      </c>
      <c r="BH298" t="str">
        <f t="shared" si="5"/>
        <v>Auditeur contrôle interne ; Chargé de contrôle interne</v>
      </c>
      <c r="BI298">
        <v>6.5</v>
      </c>
    </row>
    <row r="299" spans="1:61" ht="15" hidden="1" customHeight="1" x14ac:dyDescent="0.35">
      <c r="A299" t="s">
        <v>2420</v>
      </c>
      <c r="B299" t="s">
        <v>1120</v>
      </c>
      <c r="C299" t="s">
        <v>478</v>
      </c>
      <c r="D299" t="s">
        <v>2974</v>
      </c>
      <c r="E299" t="s">
        <v>2975</v>
      </c>
      <c r="F299" t="s">
        <v>2976</v>
      </c>
      <c r="O299" t="s">
        <v>1708</v>
      </c>
      <c r="P299" t="s">
        <v>1715</v>
      </c>
      <c r="R299" t="s">
        <v>69</v>
      </c>
      <c r="S299" t="s">
        <v>69</v>
      </c>
      <c r="T299" t="s">
        <v>69</v>
      </c>
      <c r="U299" t="s">
        <v>69</v>
      </c>
      <c r="V299" t="s">
        <v>69</v>
      </c>
      <c r="W299" t="s">
        <v>69</v>
      </c>
      <c r="X299" t="s">
        <v>69</v>
      </c>
      <c r="Y299" t="s">
        <v>69</v>
      </c>
      <c r="Z299" t="s">
        <v>69</v>
      </c>
      <c r="AA299" t="s">
        <v>63</v>
      </c>
      <c r="AB299" t="s">
        <v>69</v>
      </c>
      <c r="AC299" t="s">
        <v>63</v>
      </c>
      <c r="AD299" t="s">
        <v>63</v>
      </c>
      <c r="AE299" t="s">
        <v>69</v>
      </c>
      <c r="AF299" t="s">
        <v>69</v>
      </c>
      <c r="AG299" t="s">
        <v>82</v>
      </c>
      <c r="AH299" t="s">
        <v>79</v>
      </c>
      <c r="AI299" t="s">
        <v>79</v>
      </c>
      <c r="AJ299" t="s">
        <v>79</v>
      </c>
      <c r="AK299" t="s">
        <v>79</v>
      </c>
      <c r="AL299" t="s">
        <v>82</v>
      </c>
      <c r="AM299" t="s">
        <v>79</v>
      </c>
      <c r="AN299" t="s">
        <v>82</v>
      </c>
      <c r="AO299" t="s">
        <v>82</v>
      </c>
      <c r="AP299" t="s">
        <v>82</v>
      </c>
      <c r="AQ299" t="s">
        <v>82</v>
      </c>
      <c r="AR299" t="s">
        <v>79</v>
      </c>
      <c r="AS299" t="s">
        <v>79</v>
      </c>
      <c r="AT299" t="s">
        <v>79</v>
      </c>
      <c r="AU299" t="s">
        <v>79</v>
      </c>
      <c r="AV299" t="s">
        <v>79</v>
      </c>
      <c r="AW299" t="s">
        <v>68</v>
      </c>
      <c r="AX299" t="s">
        <v>75</v>
      </c>
      <c r="AY299" t="s">
        <v>2977</v>
      </c>
      <c r="AZ299" t="s">
        <v>76</v>
      </c>
      <c r="BA299" t="s">
        <v>83</v>
      </c>
      <c r="BB299" t="s">
        <v>77</v>
      </c>
      <c r="BC299" t="s">
        <v>2977</v>
      </c>
      <c r="BD299" t="s">
        <v>2978</v>
      </c>
      <c r="BE299" t="s">
        <v>1245</v>
      </c>
      <c r="BF299" t="s">
        <v>78</v>
      </c>
      <c r="BG299" t="s">
        <v>1668</v>
      </c>
      <c r="BH299" t="str">
        <f t="shared" si="5"/>
        <v>Conseiller en prévention ; Conseiller prévention des risques professionnels</v>
      </c>
      <c r="BI299">
        <v>6</v>
      </c>
    </row>
    <row r="300" spans="1:61" ht="15" hidden="1" customHeight="1" x14ac:dyDescent="0.35">
      <c r="A300" t="s">
        <v>2420</v>
      </c>
      <c r="B300" t="s">
        <v>1121</v>
      </c>
      <c r="C300" t="s">
        <v>479</v>
      </c>
      <c r="D300" t="s">
        <v>2979</v>
      </c>
      <c r="E300" t="s">
        <v>2980</v>
      </c>
      <c r="F300" t="s">
        <v>2981</v>
      </c>
      <c r="G300" t="s">
        <v>2982</v>
      </c>
      <c r="O300" t="s">
        <v>2983</v>
      </c>
      <c r="R300" t="s">
        <v>69</v>
      </c>
      <c r="S300" t="s">
        <v>69</v>
      </c>
      <c r="T300" t="s">
        <v>69</v>
      </c>
      <c r="U300" t="s">
        <v>69</v>
      </c>
      <c r="V300" t="s">
        <v>69</v>
      </c>
      <c r="W300" t="s">
        <v>69</v>
      </c>
      <c r="X300" t="s">
        <v>69</v>
      </c>
      <c r="Y300" t="s">
        <v>69</v>
      </c>
      <c r="Z300" t="s">
        <v>69</v>
      </c>
      <c r="AA300" t="s">
        <v>63</v>
      </c>
      <c r="AB300" t="s">
        <v>69</v>
      </c>
      <c r="AC300" t="s">
        <v>69</v>
      </c>
      <c r="AD300" t="s">
        <v>63</v>
      </c>
      <c r="AE300" t="s">
        <v>69</v>
      </c>
      <c r="AF300" t="s">
        <v>69</v>
      </c>
      <c r="AG300" t="s">
        <v>82</v>
      </c>
      <c r="AH300" t="s">
        <v>82</v>
      </c>
      <c r="AI300" t="s">
        <v>79</v>
      </c>
      <c r="AJ300" t="s">
        <v>74</v>
      </c>
      <c r="AK300" t="s">
        <v>79</v>
      </c>
      <c r="AL300" t="s">
        <v>79</v>
      </c>
      <c r="AM300" t="s">
        <v>79</v>
      </c>
      <c r="AN300" t="s">
        <v>82</v>
      </c>
      <c r="AO300" t="s">
        <v>82</v>
      </c>
      <c r="AP300" t="s">
        <v>82</v>
      </c>
      <c r="AQ300" t="s">
        <v>82</v>
      </c>
      <c r="AR300" t="s">
        <v>79</v>
      </c>
      <c r="AS300" t="s">
        <v>79</v>
      </c>
      <c r="AT300" t="s">
        <v>82</v>
      </c>
      <c r="AU300" t="s">
        <v>82</v>
      </c>
      <c r="AV300" t="s">
        <v>79</v>
      </c>
      <c r="AW300" t="s">
        <v>68</v>
      </c>
      <c r="AX300" t="s">
        <v>75</v>
      </c>
      <c r="AY300" t="s">
        <v>2984</v>
      </c>
      <c r="AZ300" t="s">
        <v>81</v>
      </c>
      <c r="BA300" t="s">
        <v>81</v>
      </c>
      <c r="BB300" t="s">
        <v>72</v>
      </c>
      <c r="BC300" t="s">
        <v>2984</v>
      </c>
      <c r="BE300" t="s">
        <v>67</v>
      </c>
      <c r="BF300" t="s">
        <v>73</v>
      </c>
      <c r="BG300" t="s">
        <v>2960</v>
      </c>
      <c r="BH300" t="str">
        <f t="shared" si="5"/>
        <v>Intervenant social ; Chargé d’intervention sociale ; Chargé de conseil et de développement social</v>
      </c>
      <c r="BI300">
        <v>6</v>
      </c>
    </row>
    <row r="301" spans="1:61" ht="15" hidden="1" customHeight="1" x14ac:dyDescent="0.35">
      <c r="A301" t="s">
        <v>503</v>
      </c>
      <c r="B301" t="s">
        <v>1122</v>
      </c>
      <c r="C301" t="s">
        <v>480</v>
      </c>
      <c r="D301" t="s">
        <v>2985</v>
      </c>
      <c r="E301" t="s">
        <v>2986</v>
      </c>
      <c r="O301" t="s">
        <v>2987</v>
      </c>
      <c r="R301" t="s">
        <v>69</v>
      </c>
      <c r="S301" t="s">
        <v>69</v>
      </c>
      <c r="T301" t="s">
        <v>69</v>
      </c>
      <c r="U301" t="s">
        <v>69</v>
      </c>
      <c r="V301" t="s">
        <v>69</v>
      </c>
      <c r="W301" t="s">
        <v>69</v>
      </c>
      <c r="X301" t="s">
        <v>69</v>
      </c>
      <c r="Y301" t="s">
        <v>69</v>
      </c>
      <c r="Z301" t="s">
        <v>69</v>
      </c>
      <c r="AA301" t="s">
        <v>63</v>
      </c>
      <c r="AB301" t="s">
        <v>69</v>
      </c>
      <c r="AC301" t="s">
        <v>69</v>
      </c>
      <c r="AD301" t="s">
        <v>63</v>
      </c>
      <c r="AE301" t="s">
        <v>69</v>
      </c>
      <c r="AF301" t="s">
        <v>69</v>
      </c>
      <c r="AG301" t="s">
        <v>84</v>
      </c>
      <c r="AH301" t="s">
        <v>84</v>
      </c>
      <c r="AI301" t="s">
        <v>84</v>
      </c>
      <c r="AJ301" t="s">
        <v>82</v>
      </c>
      <c r="AK301" t="s">
        <v>82</v>
      </c>
      <c r="AL301" t="s">
        <v>84</v>
      </c>
      <c r="AM301" t="s">
        <v>84</v>
      </c>
      <c r="AN301" t="s">
        <v>84</v>
      </c>
      <c r="AO301" t="s">
        <v>84</v>
      </c>
      <c r="AP301" t="s">
        <v>84</v>
      </c>
      <c r="AQ301" t="s">
        <v>84</v>
      </c>
      <c r="AR301" t="s">
        <v>84</v>
      </c>
      <c r="AS301" t="s">
        <v>84</v>
      </c>
      <c r="AT301" t="s">
        <v>84</v>
      </c>
      <c r="AU301" t="s">
        <v>84</v>
      </c>
      <c r="AV301" t="s">
        <v>84</v>
      </c>
      <c r="AW301" t="s">
        <v>68</v>
      </c>
      <c r="AX301" t="s">
        <v>75</v>
      </c>
      <c r="AY301" t="s">
        <v>2988</v>
      </c>
      <c r="AZ301" t="s">
        <v>83</v>
      </c>
      <c r="BA301" t="s">
        <v>83</v>
      </c>
      <c r="BB301" t="s">
        <v>77</v>
      </c>
      <c r="BE301" t="s">
        <v>1245</v>
      </c>
      <c r="BF301" t="s">
        <v>78</v>
      </c>
      <c r="BG301" t="s">
        <v>1523</v>
      </c>
      <c r="BH301" t="str">
        <f t="shared" si="5"/>
        <v xml:space="preserve">Directeur(trice) des ressources humaines </v>
      </c>
      <c r="BI301">
        <v>7</v>
      </c>
    </row>
    <row r="302" spans="1:61" ht="15" hidden="1" customHeight="1" x14ac:dyDescent="0.35">
      <c r="A302" t="s">
        <v>503</v>
      </c>
      <c r="B302" t="s">
        <v>189</v>
      </c>
      <c r="C302" t="s">
        <v>204</v>
      </c>
      <c r="D302" t="s">
        <v>2989</v>
      </c>
      <c r="E302" t="s">
        <v>204</v>
      </c>
      <c r="F302" t="s">
        <v>1395</v>
      </c>
      <c r="O302" t="s">
        <v>2990</v>
      </c>
      <c r="R302" t="s">
        <v>69</v>
      </c>
      <c r="S302" t="s">
        <v>63</v>
      </c>
      <c r="T302" t="s">
        <v>69</v>
      </c>
      <c r="U302" t="s">
        <v>63</v>
      </c>
      <c r="V302" t="s">
        <v>69</v>
      </c>
      <c r="W302" t="s">
        <v>63</v>
      </c>
      <c r="X302" t="s">
        <v>63</v>
      </c>
      <c r="Y302" t="s">
        <v>63</v>
      </c>
      <c r="Z302" t="s">
        <v>63</v>
      </c>
      <c r="AA302" t="s">
        <v>63</v>
      </c>
      <c r="AB302" t="s">
        <v>69</v>
      </c>
      <c r="AC302" t="s">
        <v>69</v>
      </c>
      <c r="AD302" t="s">
        <v>69</v>
      </c>
      <c r="AE302" t="s">
        <v>63</v>
      </c>
      <c r="AF302" t="s">
        <v>63</v>
      </c>
      <c r="AG302" t="s">
        <v>74</v>
      </c>
      <c r="AH302" t="s">
        <v>74</v>
      </c>
      <c r="AI302" t="s">
        <v>74</v>
      </c>
      <c r="AJ302" t="s">
        <v>74</v>
      </c>
      <c r="AK302" t="s">
        <v>74</v>
      </c>
      <c r="AL302" t="s">
        <v>74</v>
      </c>
      <c r="AM302" t="s">
        <v>74</v>
      </c>
      <c r="AN302" t="s">
        <v>74</v>
      </c>
      <c r="AO302" t="s">
        <v>79</v>
      </c>
      <c r="AP302" t="s">
        <v>74</v>
      </c>
      <c r="AQ302" t="s">
        <v>74</v>
      </c>
      <c r="AR302" t="s">
        <v>74</v>
      </c>
      <c r="AS302" t="s">
        <v>74</v>
      </c>
      <c r="AT302" t="s">
        <v>74</v>
      </c>
      <c r="AU302" t="s">
        <v>68</v>
      </c>
      <c r="AV302" t="s">
        <v>68</v>
      </c>
      <c r="AW302" t="s">
        <v>79</v>
      </c>
      <c r="AX302" t="s">
        <v>70</v>
      </c>
      <c r="AY302" t="s">
        <v>2991</v>
      </c>
      <c r="AZ302" t="s">
        <v>65</v>
      </c>
      <c r="BA302" t="s">
        <v>65</v>
      </c>
      <c r="BB302" t="s">
        <v>66</v>
      </c>
      <c r="BD302" t="s">
        <v>2992</v>
      </c>
      <c r="BE302" t="s">
        <v>67</v>
      </c>
      <c r="BF302" t="s">
        <v>67</v>
      </c>
      <c r="BG302" t="s">
        <v>2993</v>
      </c>
      <c r="BH302" t="str">
        <f t="shared" si="5"/>
        <v>Opérateur(trice) en 1ère transformation des viandes ; Opérateur(trice) d’abattage</v>
      </c>
      <c r="BI302">
        <v>3</v>
      </c>
    </row>
    <row r="303" spans="1:61" ht="15" hidden="1" customHeight="1" x14ac:dyDescent="0.35">
      <c r="A303" t="s">
        <v>503</v>
      </c>
      <c r="B303" t="s">
        <v>1123</v>
      </c>
      <c r="C303" t="s">
        <v>481</v>
      </c>
      <c r="D303" t="s">
        <v>2994</v>
      </c>
      <c r="E303" t="s">
        <v>1615</v>
      </c>
      <c r="F303" t="s">
        <v>1616</v>
      </c>
      <c r="G303" t="s">
        <v>1620</v>
      </c>
      <c r="O303" t="s">
        <v>2995</v>
      </c>
      <c r="R303" t="s">
        <v>69</v>
      </c>
      <c r="S303" t="s">
        <v>69</v>
      </c>
      <c r="T303" t="s">
        <v>69</v>
      </c>
      <c r="U303" t="s">
        <v>69</v>
      </c>
      <c r="V303" t="s">
        <v>69</v>
      </c>
      <c r="W303" t="s">
        <v>69</v>
      </c>
      <c r="X303" t="s">
        <v>69</v>
      </c>
      <c r="Y303" t="s">
        <v>69</v>
      </c>
      <c r="Z303" t="s">
        <v>69</v>
      </c>
      <c r="AA303" t="s">
        <v>63</v>
      </c>
      <c r="AB303" t="s">
        <v>69</v>
      </c>
      <c r="AC303" t="s">
        <v>69</v>
      </c>
      <c r="AD303" t="s">
        <v>63</v>
      </c>
      <c r="AE303" t="s">
        <v>69</v>
      </c>
      <c r="AF303" t="s">
        <v>69</v>
      </c>
      <c r="AG303" t="s">
        <v>79</v>
      </c>
      <c r="AH303" t="s">
        <v>74</v>
      </c>
      <c r="AI303" t="s">
        <v>79</v>
      </c>
      <c r="AJ303" t="s">
        <v>79</v>
      </c>
      <c r="AK303" t="s">
        <v>74</v>
      </c>
      <c r="AL303" t="s">
        <v>79</v>
      </c>
      <c r="AM303" t="s">
        <v>79</v>
      </c>
      <c r="AN303" t="s">
        <v>74</v>
      </c>
      <c r="AO303" t="s">
        <v>79</v>
      </c>
      <c r="AP303" t="s">
        <v>79</v>
      </c>
      <c r="AQ303" t="s">
        <v>74</v>
      </c>
      <c r="AR303" t="s">
        <v>79</v>
      </c>
      <c r="AS303" t="s">
        <v>79</v>
      </c>
      <c r="AT303" t="s">
        <v>79</v>
      </c>
      <c r="AU303" t="s">
        <v>74</v>
      </c>
      <c r="AV303" t="s">
        <v>79</v>
      </c>
      <c r="AW303" t="s">
        <v>68</v>
      </c>
      <c r="AX303" t="s">
        <v>70</v>
      </c>
      <c r="AY303" t="s">
        <v>2996</v>
      </c>
      <c r="AZ303" t="s">
        <v>76</v>
      </c>
      <c r="BA303" t="s">
        <v>76</v>
      </c>
      <c r="BB303" t="s">
        <v>66</v>
      </c>
      <c r="BE303" t="s">
        <v>67</v>
      </c>
      <c r="BF303" t="s">
        <v>67</v>
      </c>
      <c r="BG303" t="s">
        <v>1523</v>
      </c>
      <c r="BH303" t="str">
        <f t="shared" si="5"/>
        <v>Téléprospecteur(trice) ; Télécommercial(e) ; Conseiller(ère) commercial(e)</v>
      </c>
      <c r="BI303">
        <v>5</v>
      </c>
    </row>
    <row r="304" spans="1:61" ht="15" hidden="1" customHeight="1" x14ac:dyDescent="0.35">
      <c r="A304" t="s">
        <v>503</v>
      </c>
      <c r="B304" t="s">
        <v>1124</v>
      </c>
      <c r="C304" t="s">
        <v>315</v>
      </c>
      <c r="D304" t="s">
        <v>2997</v>
      </c>
      <c r="E304" t="s">
        <v>1593</v>
      </c>
      <c r="F304" t="s">
        <v>1595</v>
      </c>
      <c r="R304" t="s">
        <v>69</v>
      </c>
      <c r="S304" t="s">
        <v>69</v>
      </c>
      <c r="T304" t="s">
        <v>69</v>
      </c>
      <c r="U304" t="s">
        <v>69</v>
      </c>
      <c r="V304" t="s">
        <v>69</v>
      </c>
      <c r="W304" t="s">
        <v>69</v>
      </c>
      <c r="X304" t="s">
        <v>69</v>
      </c>
      <c r="Y304" t="s">
        <v>69</v>
      </c>
      <c r="Z304" t="s">
        <v>69</v>
      </c>
      <c r="AA304" t="s">
        <v>63</v>
      </c>
      <c r="AB304" t="s">
        <v>69</v>
      </c>
      <c r="AC304" t="s">
        <v>63</v>
      </c>
      <c r="AD304" t="s">
        <v>69</v>
      </c>
      <c r="AE304" t="s">
        <v>69</v>
      </c>
      <c r="AF304" t="s">
        <v>69</v>
      </c>
      <c r="AG304" t="s">
        <v>79</v>
      </c>
      <c r="AH304" t="s">
        <v>74</v>
      </c>
      <c r="AI304" t="s">
        <v>79</v>
      </c>
      <c r="AJ304" t="s">
        <v>79</v>
      </c>
      <c r="AK304" t="s">
        <v>74</v>
      </c>
      <c r="AL304" t="s">
        <v>79</v>
      </c>
      <c r="AM304" t="s">
        <v>79</v>
      </c>
      <c r="AN304" t="s">
        <v>74</v>
      </c>
      <c r="AO304" t="s">
        <v>79</v>
      </c>
      <c r="AP304" t="s">
        <v>79</v>
      </c>
      <c r="AQ304" t="s">
        <v>79</v>
      </c>
      <c r="AR304" t="s">
        <v>79</v>
      </c>
      <c r="AS304" t="s">
        <v>79</v>
      </c>
      <c r="AT304" t="s">
        <v>82</v>
      </c>
      <c r="AU304" t="s">
        <v>79</v>
      </c>
      <c r="AV304" t="s">
        <v>79</v>
      </c>
      <c r="AW304" t="s">
        <v>68</v>
      </c>
      <c r="AX304" t="s">
        <v>70</v>
      </c>
      <c r="AY304" t="s">
        <v>1789</v>
      </c>
      <c r="AZ304" t="s">
        <v>76</v>
      </c>
      <c r="BA304" t="s">
        <v>76</v>
      </c>
      <c r="BB304" t="s">
        <v>72</v>
      </c>
      <c r="BE304" t="s">
        <v>63</v>
      </c>
      <c r="BF304" t="s">
        <v>73</v>
      </c>
      <c r="BG304" t="s">
        <v>1523</v>
      </c>
      <c r="BH304" t="str">
        <f t="shared" si="5"/>
        <v>Chargé(e) d’affaires ; Attaché(e) technico-commercial(e)</v>
      </c>
      <c r="BI304">
        <v>5</v>
      </c>
    </row>
    <row r="305" spans="1:61" ht="15" hidden="1" customHeight="1" x14ac:dyDescent="0.35">
      <c r="A305" t="s">
        <v>503</v>
      </c>
      <c r="B305" t="s">
        <v>1125</v>
      </c>
      <c r="C305" t="s">
        <v>230</v>
      </c>
      <c r="D305" t="s">
        <v>2998</v>
      </c>
      <c r="E305" t="s">
        <v>1465</v>
      </c>
      <c r="F305" t="s">
        <v>1466</v>
      </c>
      <c r="G305" t="s">
        <v>1468</v>
      </c>
      <c r="H305" t="s">
        <v>1469</v>
      </c>
      <c r="O305" t="s">
        <v>2999</v>
      </c>
      <c r="P305" t="s">
        <v>3000</v>
      </c>
      <c r="R305" t="s">
        <v>69</v>
      </c>
      <c r="S305" t="s">
        <v>69</v>
      </c>
      <c r="T305" t="s">
        <v>69</v>
      </c>
      <c r="U305" t="s">
        <v>69</v>
      </c>
      <c r="V305" t="s">
        <v>69</v>
      </c>
      <c r="W305" t="s">
        <v>69</v>
      </c>
      <c r="X305" t="s">
        <v>69</v>
      </c>
      <c r="Y305" t="s">
        <v>69</v>
      </c>
      <c r="Z305" t="s">
        <v>69</v>
      </c>
      <c r="AA305" t="s">
        <v>63</v>
      </c>
      <c r="AB305" t="s">
        <v>69</v>
      </c>
      <c r="AC305" t="s">
        <v>63</v>
      </c>
      <c r="AD305" t="s">
        <v>69</v>
      </c>
      <c r="AE305" t="s">
        <v>69</v>
      </c>
      <c r="AF305" t="s">
        <v>69</v>
      </c>
      <c r="AG305" t="s">
        <v>82</v>
      </c>
      <c r="AH305" t="s">
        <v>79</v>
      </c>
      <c r="AI305" t="s">
        <v>79</v>
      </c>
      <c r="AJ305" t="s">
        <v>82</v>
      </c>
      <c r="AK305" t="s">
        <v>82</v>
      </c>
      <c r="AL305" t="s">
        <v>79</v>
      </c>
      <c r="AM305" t="s">
        <v>79</v>
      </c>
      <c r="AN305" t="s">
        <v>82</v>
      </c>
      <c r="AO305" t="s">
        <v>79</v>
      </c>
      <c r="AP305" t="s">
        <v>79</v>
      </c>
      <c r="AQ305" t="s">
        <v>82</v>
      </c>
      <c r="AR305" t="s">
        <v>82</v>
      </c>
      <c r="AS305" t="s">
        <v>82</v>
      </c>
      <c r="AT305" t="s">
        <v>82</v>
      </c>
      <c r="AU305" t="s">
        <v>82</v>
      </c>
      <c r="AV305" t="s">
        <v>79</v>
      </c>
      <c r="AW305" t="s">
        <v>68</v>
      </c>
      <c r="AX305" t="s">
        <v>75</v>
      </c>
      <c r="AY305" t="s">
        <v>3001</v>
      </c>
      <c r="AZ305" t="s">
        <v>81</v>
      </c>
      <c r="BA305" t="s">
        <v>81</v>
      </c>
      <c r="BB305" t="s">
        <v>77</v>
      </c>
      <c r="BE305" t="s">
        <v>63</v>
      </c>
      <c r="BF305" t="s">
        <v>78</v>
      </c>
      <c r="BG305" t="s">
        <v>1523</v>
      </c>
      <c r="BH305" t="str">
        <f t="shared" si="5"/>
        <v>Chef(fe) de marché(s) ; Chef(fe) de produit marketing ; Responsable produit ; Spécialiste produit</v>
      </c>
      <c r="BI305">
        <v>6</v>
      </c>
    </row>
    <row r="306" spans="1:61" ht="15" hidden="1" customHeight="1" x14ac:dyDescent="0.35">
      <c r="A306" t="s">
        <v>503</v>
      </c>
      <c r="B306" t="s">
        <v>1126</v>
      </c>
      <c r="C306" t="s">
        <v>482</v>
      </c>
      <c r="D306" t="s">
        <v>2179</v>
      </c>
      <c r="E306" t="s">
        <v>3002</v>
      </c>
      <c r="F306" t="s">
        <v>2181</v>
      </c>
      <c r="G306" t="s">
        <v>2182</v>
      </c>
      <c r="O306" t="s">
        <v>3003</v>
      </c>
      <c r="R306" t="s">
        <v>69</v>
      </c>
      <c r="S306" t="s">
        <v>69</v>
      </c>
      <c r="T306" t="s">
        <v>69</v>
      </c>
      <c r="U306" t="s">
        <v>69</v>
      </c>
      <c r="V306" t="s">
        <v>69</v>
      </c>
      <c r="W306" t="s">
        <v>69</v>
      </c>
      <c r="X306" t="s">
        <v>69</v>
      </c>
      <c r="Y306" t="s">
        <v>69</v>
      </c>
      <c r="Z306" t="s">
        <v>69</v>
      </c>
      <c r="AA306" t="s">
        <v>63</v>
      </c>
      <c r="AB306" t="s">
        <v>69</v>
      </c>
      <c r="AC306" t="s">
        <v>69</v>
      </c>
      <c r="AD306" t="s">
        <v>63</v>
      </c>
      <c r="AE306" t="s">
        <v>69</v>
      </c>
      <c r="AF306" t="s">
        <v>69</v>
      </c>
      <c r="AG306" t="s">
        <v>84</v>
      </c>
      <c r="AH306" t="s">
        <v>84</v>
      </c>
      <c r="AI306" t="s">
        <v>84</v>
      </c>
      <c r="AJ306" t="s">
        <v>82</v>
      </c>
      <c r="AK306" t="s">
        <v>82</v>
      </c>
      <c r="AL306" t="s">
        <v>84</v>
      </c>
      <c r="AM306" t="s">
        <v>84</v>
      </c>
      <c r="AN306" t="s">
        <v>84</v>
      </c>
      <c r="AO306" t="s">
        <v>84</v>
      </c>
      <c r="AP306" t="s">
        <v>84</v>
      </c>
      <c r="AQ306" t="s">
        <v>84</v>
      </c>
      <c r="AR306" t="s">
        <v>84</v>
      </c>
      <c r="AS306" t="s">
        <v>84</v>
      </c>
      <c r="AT306" t="s">
        <v>84</v>
      </c>
      <c r="AU306" t="s">
        <v>82</v>
      </c>
      <c r="AV306" t="s">
        <v>84</v>
      </c>
      <c r="AW306" t="s">
        <v>68</v>
      </c>
      <c r="AX306" t="s">
        <v>75</v>
      </c>
      <c r="AY306" t="s">
        <v>3004</v>
      </c>
      <c r="AZ306" t="s">
        <v>83</v>
      </c>
      <c r="BA306" t="s">
        <v>83</v>
      </c>
      <c r="BB306" t="s">
        <v>77</v>
      </c>
      <c r="BE306" t="s">
        <v>69</v>
      </c>
      <c r="BF306" t="s">
        <v>78</v>
      </c>
      <c r="BG306" t="s">
        <v>1523</v>
      </c>
      <c r="BH306" t="str">
        <f t="shared" si="5"/>
        <v>Responsable développement durable  ; Chef(fe) de projet développement durable ; Chef(fe) de projet RSE</v>
      </c>
      <c r="BI306">
        <v>7</v>
      </c>
    </row>
    <row r="307" spans="1:61" ht="15" hidden="1" customHeight="1" x14ac:dyDescent="0.35">
      <c r="A307" t="s">
        <v>503</v>
      </c>
      <c r="B307" t="s">
        <v>192</v>
      </c>
      <c r="C307" t="s">
        <v>207</v>
      </c>
      <c r="D307" t="s">
        <v>3005</v>
      </c>
      <c r="E307" t="s">
        <v>207</v>
      </c>
      <c r="F307" t="s">
        <v>3006</v>
      </c>
      <c r="G307" t="s">
        <v>3007</v>
      </c>
      <c r="H307" t="s">
        <v>3008</v>
      </c>
      <c r="O307" t="s">
        <v>3009</v>
      </c>
      <c r="P307" t="s">
        <v>3010</v>
      </c>
      <c r="R307" t="s">
        <v>69</v>
      </c>
      <c r="S307" t="s">
        <v>63</v>
      </c>
      <c r="T307" t="s">
        <v>69</v>
      </c>
      <c r="U307" t="s">
        <v>63</v>
      </c>
      <c r="V307" t="s">
        <v>69</v>
      </c>
      <c r="W307" t="s">
        <v>63</v>
      </c>
      <c r="X307" t="s">
        <v>63</v>
      </c>
      <c r="Y307" t="s">
        <v>63</v>
      </c>
      <c r="Z307" t="s">
        <v>63</v>
      </c>
      <c r="AA307" t="s">
        <v>63</v>
      </c>
      <c r="AB307" t="s">
        <v>69</v>
      </c>
      <c r="AC307" t="s">
        <v>69</v>
      </c>
      <c r="AD307" t="s">
        <v>69</v>
      </c>
      <c r="AE307" t="s">
        <v>63</v>
      </c>
      <c r="AF307" t="s">
        <v>63</v>
      </c>
      <c r="AG307" t="s">
        <v>74</v>
      </c>
      <c r="AH307" t="s">
        <v>74</v>
      </c>
      <c r="AI307" t="s">
        <v>74</v>
      </c>
      <c r="AJ307" t="s">
        <v>74</v>
      </c>
      <c r="AK307" t="s">
        <v>74</v>
      </c>
      <c r="AL307" t="s">
        <v>74</v>
      </c>
      <c r="AM307" t="s">
        <v>74</v>
      </c>
      <c r="AN307" t="s">
        <v>74</v>
      </c>
      <c r="AO307" t="s">
        <v>79</v>
      </c>
      <c r="AP307" t="s">
        <v>74</v>
      </c>
      <c r="AQ307" t="s">
        <v>74</v>
      </c>
      <c r="AR307" t="s">
        <v>74</v>
      </c>
      <c r="AS307" t="s">
        <v>74</v>
      </c>
      <c r="AT307" t="s">
        <v>74</v>
      </c>
      <c r="AU307" t="s">
        <v>68</v>
      </c>
      <c r="AV307" t="s">
        <v>68</v>
      </c>
      <c r="AW307" t="s">
        <v>79</v>
      </c>
      <c r="AX307" t="s">
        <v>70</v>
      </c>
      <c r="AY307" t="s">
        <v>3011</v>
      </c>
      <c r="AZ307" t="s">
        <v>65</v>
      </c>
      <c r="BA307" t="s">
        <v>65</v>
      </c>
      <c r="BB307" t="s">
        <v>66</v>
      </c>
      <c r="BE307" t="s">
        <v>69</v>
      </c>
      <c r="BF307" t="s">
        <v>67</v>
      </c>
      <c r="BG307" t="s">
        <v>2993</v>
      </c>
      <c r="BH307" t="str">
        <f t="shared" si="5"/>
        <v>Opérateur(trice) de seconde transformation des viandes ; Désosseur(euse)/pareur(euse)  ; Opérateur(trice) de production ; Boucher(ère) industriel(le)</v>
      </c>
      <c r="BI307">
        <v>3</v>
      </c>
    </row>
    <row r="308" spans="1:61" ht="15" hidden="1" customHeight="1" x14ac:dyDescent="0.35">
      <c r="A308" t="s">
        <v>503</v>
      </c>
      <c r="B308" t="s">
        <v>190</v>
      </c>
      <c r="C308" t="s">
        <v>205</v>
      </c>
      <c r="D308" t="s">
        <v>3012</v>
      </c>
      <c r="E308" t="s">
        <v>3007</v>
      </c>
      <c r="F308" t="s">
        <v>3013</v>
      </c>
      <c r="G308" t="s">
        <v>3008</v>
      </c>
      <c r="O308" t="s">
        <v>3014</v>
      </c>
      <c r="P308" t="s">
        <v>2990</v>
      </c>
      <c r="R308" t="s">
        <v>69</v>
      </c>
      <c r="S308" t="s">
        <v>63</v>
      </c>
      <c r="T308" t="s">
        <v>69</v>
      </c>
      <c r="U308" t="s">
        <v>63</v>
      </c>
      <c r="V308" t="s">
        <v>69</v>
      </c>
      <c r="W308" t="s">
        <v>63</v>
      </c>
      <c r="X308" t="s">
        <v>63</v>
      </c>
      <c r="Y308" t="s">
        <v>63</v>
      </c>
      <c r="Z308" t="s">
        <v>63</v>
      </c>
      <c r="AA308" t="s">
        <v>63</v>
      </c>
      <c r="AB308" t="s">
        <v>69</v>
      </c>
      <c r="AC308" t="s">
        <v>69</v>
      </c>
      <c r="AD308" t="s">
        <v>69</v>
      </c>
      <c r="AE308" t="s">
        <v>63</v>
      </c>
      <c r="AF308" t="s">
        <v>63</v>
      </c>
      <c r="AG308" t="s">
        <v>74</v>
      </c>
      <c r="AH308" t="s">
        <v>74</v>
      </c>
      <c r="AI308" t="s">
        <v>74</v>
      </c>
      <c r="AJ308" t="s">
        <v>74</v>
      </c>
      <c r="AK308" t="s">
        <v>74</v>
      </c>
      <c r="AL308" t="s">
        <v>74</v>
      </c>
      <c r="AM308" t="s">
        <v>74</v>
      </c>
      <c r="AN308" t="s">
        <v>74</v>
      </c>
      <c r="AO308" t="s">
        <v>79</v>
      </c>
      <c r="AP308" t="s">
        <v>74</v>
      </c>
      <c r="AQ308" t="s">
        <v>74</v>
      </c>
      <c r="AR308" t="s">
        <v>74</v>
      </c>
      <c r="AS308" t="s">
        <v>74</v>
      </c>
      <c r="AT308" t="s">
        <v>74</v>
      </c>
      <c r="AU308" t="s">
        <v>68</v>
      </c>
      <c r="AV308" t="s">
        <v>68</v>
      </c>
      <c r="AW308" t="s">
        <v>74</v>
      </c>
      <c r="AX308" t="s">
        <v>70</v>
      </c>
      <c r="AY308" t="s">
        <v>3015</v>
      </c>
      <c r="AZ308" t="s">
        <v>65</v>
      </c>
      <c r="BA308" t="s">
        <v>65</v>
      </c>
      <c r="BB308" t="s">
        <v>66</v>
      </c>
      <c r="BE308" t="s">
        <v>69</v>
      </c>
      <c r="BF308" t="s">
        <v>67</v>
      </c>
      <c r="BG308" t="s">
        <v>2993</v>
      </c>
      <c r="BH308" t="str">
        <f t="shared" si="5"/>
        <v>Opérateur(trice) de production ; Opérateur(trice) de 3e transformation des viandes ; Boucher(ère) industriel(le)</v>
      </c>
      <c r="BI308">
        <v>3</v>
      </c>
    </row>
    <row r="309" spans="1:61" ht="15" hidden="1" customHeight="1" x14ac:dyDescent="0.35">
      <c r="A309" t="s">
        <v>503</v>
      </c>
      <c r="B309" t="s">
        <v>1127</v>
      </c>
      <c r="C309" t="s">
        <v>483</v>
      </c>
      <c r="D309" t="s">
        <v>3016</v>
      </c>
      <c r="E309" t="s">
        <v>3017</v>
      </c>
      <c r="F309" t="s">
        <v>3018</v>
      </c>
      <c r="G309" t="s">
        <v>3019</v>
      </c>
      <c r="H309" t="s">
        <v>3020</v>
      </c>
      <c r="O309" t="s">
        <v>3021</v>
      </c>
      <c r="P309" t="s">
        <v>3022</v>
      </c>
      <c r="R309" t="s">
        <v>69</v>
      </c>
      <c r="S309" t="s">
        <v>69</v>
      </c>
      <c r="T309" t="s">
        <v>69</v>
      </c>
      <c r="U309" t="s">
        <v>69</v>
      </c>
      <c r="V309" t="s">
        <v>69</v>
      </c>
      <c r="W309" t="s">
        <v>69</v>
      </c>
      <c r="X309" t="s">
        <v>63</v>
      </c>
      <c r="Y309" t="s">
        <v>69</v>
      </c>
      <c r="Z309" t="s">
        <v>69</v>
      </c>
      <c r="AA309" t="s">
        <v>63</v>
      </c>
      <c r="AB309" t="s">
        <v>69</v>
      </c>
      <c r="AC309" t="s">
        <v>63</v>
      </c>
      <c r="AD309" t="s">
        <v>69</v>
      </c>
      <c r="AE309" t="s">
        <v>69</v>
      </c>
      <c r="AF309" t="s">
        <v>69</v>
      </c>
      <c r="AG309" t="s">
        <v>84</v>
      </c>
      <c r="AH309" t="s">
        <v>84</v>
      </c>
      <c r="AI309" t="s">
        <v>82</v>
      </c>
      <c r="AJ309" t="s">
        <v>82</v>
      </c>
      <c r="AK309" t="s">
        <v>82</v>
      </c>
      <c r="AL309" t="s">
        <v>84</v>
      </c>
      <c r="AM309" t="s">
        <v>84</v>
      </c>
      <c r="AN309" t="s">
        <v>84</v>
      </c>
      <c r="AO309" t="s">
        <v>84</v>
      </c>
      <c r="AP309" t="s">
        <v>84</v>
      </c>
      <c r="AQ309" t="s">
        <v>84</v>
      </c>
      <c r="AR309" t="s">
        <v>84</v>
      </c>
      <c r="AS309" t="s">
        <v>82</v>
      </c>
      <c r="AT309" t="s">
        <v>84</v>
      </c>
      <c r="AU309" t="s">
        <v>84</v>
      </c>
      <c r="AV309" t="s">
        <v>84</v>
      </c>
      <c r="AW309" t="s">
        <v>68</v>
      </c>
      <c r="AX309" t="s">
        <v>75</v>
      </c>
      <c r="AY309" t="s">
        <v>3023</v>
      </c>
      <c r="AZ309" t="s">
        <v>83</v>
      </c>
      <c r="BA309" t="s">
        <v>83</v>
      </c>
      <c r="BB309" t="s">
        <v>77</v>
      </c>
      <c r="BC309" t="s">
        <v>3024</v>
      </c>
      <c r="BD309" t="s">
        <v>3025</v>
      </c>
      <c r="BE309" t="s">
        <v>63</v>
      </c>
      <c r="BF309" t="s">
        <v>78</v>
      </c>
      <c r="BG309" t="s">
        <v>2993</v>
      </c>
      <c r="BH309" t="str">
        <f t="shared" si="5"/>
        <v>Directeur(rice) d’abattoir ; Directeur(rice) d’usine  ; Directeur(rice) de site ; Directeur(rice) d’unité de production</v>
      </c>
      <c r="BI309">
        <v>7</v>
      </c>
    </row>
    <row r="310" spans="1:61" ht="15" hidden="1" customHeight="1" x14ac:dyDescent="0.35">
      <c r="A310" t="s">
        <v>503</v>
      </c>
      <c r="B310" t="s">
        <v>182</v>
      </c>
      <c r="C310" t="s">
        <v>195</v>
      </c>
      <c r="D310" t="s">
        <v>3026</v>
      </c>
      <c r="E310" t="s">
        <v>3027</v>
      </c>
      <c r="O310" t="s">
        <v>1397</v>
      </c>
      <c r="R310" t="s">
        <v>69</v>
      </c>
      <c r="S310" t="s">
        <v>69</v>
      </c>
      <c r="T310" t="s">
        <v>69</v>
      </c>
      <c r="U310" t="s">
        <v>63</v>
      </c>
      <c r="V310" t="s">
        <v>69</v>
      </c>
      <c r="W310" t="s">
        <v>69</v>
      </c>
      <c r="X310" t="s">
        <v>69</v>
      </c>
      <c r="Y310" t="s">
        <v>69</v>
      </c>
      <c r="Z310" t="s">
        <v>69</v>
      </c>
      <c r="AA310" t="s">
        <v>63</v>
      </c>
      <c r="AB310" t="s">
        <v>63</v>
      </c>
      <c r="AC310" t="s">
        <v>69</v>
      </c>
      <c r="AD310" t="s">
        <v>69</v>
      </c>
      <c r="AE310" t="s">
        <v>69</v>
      </c>
      <c r="AF310" t="s">
        <v>69</v>
      </c>
      <c r="AG310" t="s">
        <v>74</v>
      </c>
      <c r="AH310" t="s">
        <v>74</v>
      </c>
      <c r="AI310" t="s">
        <v>74</v>
      </c>
      <c r="AJ310" t="s">
        <v>74</v>
      </c>
      <c r="AK310" t="s">
        <v>74</v>
      </c>
      <c r="AL310" t="s">
        <v>74</v>
      </c>
      <c r="AM310" t="s">
        <v>74</v>
      </c>
      <c r="AN310" t="s">
        <v>74</v>
      </c>
      <c r="AO310" t="s">
        <v>74</v>
      </c>
      <c r="AP310" t="s">
        <v>74</v>
      </c>
      <c r="AQ310" t="s">
        <v>74</v>
      </c>
      <c r="AR310" t="s">
        <v>74</v>
      </c>
      <c r="AS310" t="s">
        <v>74</v>
      </c>
      <c r="AT310" t="s">
        <v>74</v>
      </c>
      <c r="AU310" t="s">
        <v>74</v>
      </c>
      <c r="AV310" t="s">
        <v>74</v>
      </c>
      <c r="AW310"/>
      <c r="AX310" t="s">
        <v>64</v>
      </c>
      <c r="AY310" t="s">
        <v>3028</v>
      </c>
      <c r="AZ310" t="s">
        <v>65</v>
      </c>
      <c r="BA310" t="s">
        <v>65</v>
      </c>
      <c r="BB310" t="s">
        <v>66</v>
      </c>
      <c r="BE310" t="s">
        <v>69</v>
      </c>
      <c r="BF310" t="s">
        <v>78</v>
      </c>
      <c r="BG310" t="s">
        <v>3029</v>
      </c>
      <c r="BH310" t="str">
        <f t="shared" si="5"/>
        <v>Agent de stabulation</v>
      </c>
      <c r="BI310">
        <v>3</v>
      </c>
    </row>
    <row r="311" spans="1:61" ht="15" hidden="1" customHeight="1" x14ac:dyDescent="0.35">
      <c r="A311" t="s">
        <v>503</v>
      </c>
      <c r="B311" t="s">
        <v>1128</v>
      </c>
      <c r="C311" t="s">
        <v>484</v>
      </c>
      <c r="D311" t="s">
        <v>3030</v>
      </c>
      <c r="E311" t="s">
        <v>3031</v>
      </c>
      <c r="O311" t="s">
        <v>1397</v>
      </c>
      <c r="R311" t="s">
        <v>69</v>
      </c>
      <c r="S311" t="s">
        <v>69</v>
      </c>
      <c r="T311" t="s">
        <v>69</v>
      </c>
      <c r="U311" t="s">
        <v>63</v>
      </c>
      <c r="V311" t="s">
        <v>69</v>
      </c>
      <c r="W311" t="s">
        <v>69</v>
      </c>
      <c r="X311" t="s">
        <v>69</v>
      </c>
      <c r="Y311" t="s">
        <v>69</v>
      </c>
      <c r="Z311" t="s">
        <v>63</v>
      </c>
      <c r="AA311" t="s">
        <v>63</v>
      </c>
      <c r="AB311" t="s">
        <v>69</v>
      </c>
      <c r="AC311" t="s">
        <v>69</v>
      </c>
      <c r="AD311" t="s">
        <v>69</v>
      </c>
      <c r="AE311" t="s">
        <v>63</v>
      </c>
      <c r="AF311" t="s">
        <v>63</v>
      </c>
      <c r="AG311" t="s">
        <v>74</v>
      </c>
      <c r="AH311" t="s">
        <v>74</v>
      </c>
      <c r="AI311" t="s">
        <v>74</v>
      </c>
      <c r="AJ311" t="s">
        <v>74</v>
      </c>
      <c r="AK311" t="s">
        <v>74</v>
      </c>
      <c r="AL311" t="s">
        <v>74</v>
      </c>
      <c r="AM311" t="s">
        <v>74</v>
      </c>
      <c r="AN311" t="s">
        <v>74</v>
      </c>
      <c r="AO311" t="s">
        <v>74</v>
      </c>
      <c r="AP311" t="s">
        <v>74</v>
      </c>
      <c r="AQ311" t="s">
        <v>74</v>
      </c>
      <c r="AR311" t="s">
        <v>74</v>
      </c>
      <c r="AS311" t="s">
        <v>74</v>
      </c>
      <c r="AT311" t="s">
        <v>74</v>
      </c>
      <c r="AU311" t="s">
        <v>74</v>
      </c>
      <c r="AV311" t="s">
        <v>74</v>
      </c>
      <c r="AW311" t="s">
        <v>82</v>
      </c>
      <c r="AX311" t="s">
        <v>70</v>
      </c>
      <c r="AY311" t="s">
        <v>3032</v>
      </c>
      <c r="BB311" t="s">
        <v>66</v>
      </c>
      <c r="BE311" t="s">
        <v>69</v>
      </c>
      <c r="BF311" t="s">
        <v>67</v>
      </c>
      <c r="BG311" t="s">
        <v>3029</v>
      </c>
      <c r="BH311" t="str">
        <f t="shared" si="5"/>
        <v>Agent/e chargé/e du traitement des cuirs et peaux</v>
      </c>
    </row>
    <row r="312" spans="1:61" ht="15" hidden="1" customHeight="1" x14ac:dyDescent="0.35">
      <c r="A312" t="s">
        <v>503</v>
      </c>
      <c r="B312" t="s">
        <v>1129</v>
      </c>
      <c r="C312" t="s">
        <v>485</v>
      </c>
      <c r="D312" t="s">
        <v>3033</v>
      </c>
      <c r="E312" t="s">
        <v>3034</v>
      </c>
      <c r="F312" t="s">
        <v>3035</v>
      </c>
      <c r="O312" t="s">
        <v>1282</v>
      </c>
      <c r="P312" t="s">
        <v>1352</v>
      </c>
      <c r="R312" t="s">
        <v>69</v>
      </c>
      <c r="S312" t="s">
        <v>63</v>
      </c>
      <c r="T312" t="s">
        <v>69</v>
      </c>
      <c r="U312" t="s">
        <v>63</v>
      </c>
      <c r="V312" t="s">
        <v>69</v>
      </c>
      <c r="W312" t="s">
        <v>69</v>
      </c>
      <c r="X312" t="s">
        <v>63</v>
      </c>
      <c r="Y312" t="s">
        <v>63</v>
      </c>
      <c r="Z312" t="s">
        <v>63</v>
      </c>
      <c r="AA312" t="s">
        <v>63</v>
      </c>
      <c r="AB312" t="s">
        <v>69</v>
      </c>
      <c r="AC312" t="s">
        <v>69</v>
      </c>
      <c r="AD312" t="s">
        <v>69</v>
      </c>
      <c r="AE312" t="s">
        <v>63</v>
      </c>
      <c r="AF312" t="s">
        <v>63</v>
      </c>
      <c r="AG312" t="s">
        <v>79</v>
      </c>
      <c r="AH312" t="s">
        <v>79</v>
      </c>
      <c r="AI312" t="s">
        <v>79</v>
      </c>
      <c r="AJ312" t="s">
        <v>74</v>
      </c>
      <c r="AK312" t="s">
        <v>79</v>
      </c>
      <c r="AL312" t="s">
        <v>79</v>
      </c>
      <c r="AM312" t="s">
        <v>74</v>
      </c>
      <c r="AN312" t="s">
        <v>79</v>
      </c>
      <c r="AO312" t="s">
        <v>79</v>
      </c>
      <c r="AP312" t="s">
        <v>79</v>
      </c>
      <c r="AQ312" t="s">
        <v>79</v>
      </c>
      <c r="AR312" t="s">
        <v>74</v>
      </c>
      <c r="AS312" t="s">
        <v>74</v>
      </c>
      <c r="AT312" t="s">
        <v>79</v>
      </c>
      <c r="AU312" t="s">
        <v>79</v>
      </c>
      <c r="AV312" t="s">
        <v>79</v>
      </c>
      <c r="AW312" t="s">
        <v>79</v>
      </c>
      <c r="AX312" t="s">
        <v>70</v>
      </c>
      <c r="AY312" t="s">
        <v>3036</v>
      </c>
      <c r="AZ312" t="s">
        <v>71</v>
      </c>
      <c r="BA312" t="s">
        <v>71</v>
      </c>
      <c r="BB312" t="s">
        <v>72</v>
      </c>
      <c r="BE312" t="s">
        <v>69</v>
      </c>
      <c r="BF312" t="s">
        <v>73</v>
      </c>
      <c r="BG312" t="s">
        <v>3029</v>
      </c>
      <c r="BH312" t="str">
        <f t="shared" si="5"/>
        <v>Conducteur de ligne de fabrication ; Conducteur de ligne de conditionnement</v>
      </c>
      <c r="BI312">
        <v>4</v>
      </c>
    </row>
    <row r="313" spans="1:61" ht="15" hidden="1" customHeight="1" x14ac:dyDescent="0.35">
      <c r="A313" t="s">
        <v>503</v>
      </c>
      <c r="B313" t="s">
        <v>1130</v>
      </c>
      <c r="C313" t="s">
        <v>486</v>
      </c>
      <c r="D313" t="s">
        <v>3037</v>
      </c>
      <c r="E313" t="s">
        <v>3038</v>
      </c>
      <c r="F313" t="s">
        <v>3039</v>
      </c>
      <c r="R313" t="s">
        <v>69</v>
      </c>
      <c r="S313" t="s">
        <v>63</v>
      </c>
      <c r="T313" t="s">
        <v>69</v>
      </c>
      <c r="U313" t="s">
        <v>63</v>
      </c>
      <c r="V313" t="s">
        <v>69</v>
      </c>
      <c r="W313" t="s">
        <v>69</v>
      </c>
      <c r="X313" t="s">
        <v>63</v>
      </c>
      <c r="Y313" t="s">
        <v>63</v>
      </c>
      <c r="Z313" t="s">
        <v>63</v>
      </c>
      <c r="AA313" t="s">
        <v>63</v>
      </c>
      <c r="AB313" t="s">
        <v>69</v>
      </c>
      <c r="AC313" t="s">
        <v>69</v>
      </c>
      <c r="AD313" t="s">
        <v>69</v>
      </c>
      <c r="AE313" t="s">
        <v>63</v>
      </c>
      <c r="AF313" t="s">
        <v>63</v>
      </c>
      <c r="AG313" t="s">
        <v>74</v>
      </c>
      <c r="AH313" t="s">
        <v>74</v>
      </c>
      <c r="AI313" t="s">
        <v>74</v>
      </c>
      <c r="AJ313" t="s">
        <v>74</v>
      </c>
      <c r="AK313" t="s">
        <v>74</v>
      </c>
      <c r="AL313" t="s">
        <v>74</v>
      </c>
      <c r="AM313" t="s">
        <v>74</v>
      </c>
      <c r="AN313" t="s">
        <v>74</v>
      </c>
      <c r="AO313" t="s">
        <v>74</v>
      </c>
      <c r="AP313" t="s">
        <v>74</v>
      </c>
      <c r="AQ313" t="s">
        <v>74</v>
      </c>
      <c r="AR313" t="s">
        <v>74</v>
      </c>
      <c r="AS313" t="s">
        <v>74</v>
      </c>
      <c r="AT313" t="s">
        <v>74</v>
      </c>
      <c r="AU313" t="s">
        <v>74</v>
      </c>
      <c r="AV313" t="s">
        <v>74</v>
      </c>
      <c r="AW313" t="s">
        <v>79</v>
      </c>
      <c r="AX313" t="s">
        <v>70</v>
      </c>
      <c r="AY313" t="s">
        <v>3040</v>
      </c>
      <c r="AZ313" t="s">
        <v>65</v>
      </c>
      <c r="BA313" t="s">
        <v>65</v>
      </c>
      <c r="BB313" t="s">
        <v>66</v>
      </c>
      <c r="BE313" t="s">
        <v>69</v>
      </c>
      <c r="BF313" t="s">
        <v>67</v>
      </c>
      <c r="BG313" t="s">
        <v>3029</v>
      </c>
      <c r="BH313" t="str">
        <f t="shared" si="5"/>
        <v>Conducteur d’équipement de production ; Conducteur d’équipement de conditionnement</v>
      </c>
      <c r="BI313">
        <v>3</v>
      </c>
    </row>
    <row r="314" spans="1:61" ht="15" hidden="1" customHeight="1" x14ac:dyDescent="0.35">
      <c r="A314" t="s">
        <v>503</v>
      </c>
      <c r="B314" t="s">
        <v>1131</v>
      </c>
      <c r="C314" t="s">
        <v>444</v>
      </c>
      <c r="D314" t="s">
        <v>3041</v>
      </c>
      <c r="E314" t="s">
        <v>444</v>
      </c>
      <c r="O314" t="s">
        <v>3042</v>
      </c>
      <c r="R314" t="s">
        <v>69</v>
      </c>
      <c r="S314" t="s">
        <v>63</v>
      </c>
      <c r="T314" t="s">
        <v>69</v>
      </c>
      <c r="U314" t="s">
        <v>69</v>
      </c>
      <c r="V314" t="s">
        <v>69</v>
      </c>
      <c r="W314" t="s">
        <v>69</v>
      </c>
      <c r="X314" t="s">
        <v>69</v>
      </c>
      <c r="Y314" t="s">
        <v>63</v>
      </c>
      <c r="Z314" t="s">
        <v>69</v>
      </c>
      <c r="AA314" t="s">
        <v>63</v>
      </c>
      <c r="AB314" t="s">
        <v>69</v>
      </c>
      <c r="AC314" t="s">
        <v>69</v>
      </c>
      <c r="AD314" t="s">
        <v>69</v>
      </c>
      <c r="AE314" t="s">
        <v>69</v>
      </c>
      <c r="AF314" t="s">
        <v>69</v>
      </c>
      <c r="AG314" t="s">
        <v>82</v>
      </c>
      <c r="AH314" t="s">
        <v>82</v>
      </c>
      <c r="AI314" t="s">
        <v>82</v>
      </c>
      <c r="AJ314" t="s">
        <v>82</v>
      </c>
      <c r="AK314" t="s">
        <v>82</v>
      </c>
      <c r="AL314" t="s">
        <v>82</v>
      </c>
      <c r="AM314" t="s">
        <v>82</v>
      </c>
      <c r="AN314" t="s">
        <v>82</v>
      </c>
      <c r="AO314" t="s">
        <v>82</v>
      </c>
      <c r="AP314" t="s">
        <v>82</v>
      </c>
      <c r="AQ314" t="s">
        <v>82</v>
      </c>
      <c r="AR314" t="s">
        <v>79</v>
      </c>
      <c r="AS314" t="s">
        <v>79</v>
      </c>
      <c r="AT314" t="s">
        <v>79</v>
      </c>
      <c r="AU314" t="s">
        <v>82</v>
      </c>
      <c r="AV314" t="s">
        <v>82</v>
      </c>
      <c r="AW314" t="s">
        <v>74</v>
      </c>
      <c r="AX314" t="s">
        <v>75</v>
      </c>
      <c r="AY314" t="s">
        <v>3043</v>
      </c>
      <c r="AZ314" t="s">
        <v>83</v>
      </c>
      <c r="BA314" t="s">
        <v>83</v>
      </c>
      <c r="BB314" t="s">
        <v>77</v>
      </c>
      <c r="BE314" t="s">
        <v>63</v>
      </c>
      <c r="BF314" t="s">
        <v>78</v>
      </c>
      <c r="BG314" t="s">
        <v>2993</v>
      </c>
      <c r="BH314" t="s">
        <v>444</v>
      </c>
      <c r="BI314">
        <v>7</v>
      </c>
    </row>
    <row r="315" spans="1:61" ht="15" hidden="1" customHeight="1" x14ac:dyDescent="0.35">
      <c r="A315" t="s">
        <v>2420</v>
      </c>
      <c r="B315" t="s">
        <v>1132</v>
      </c>
      <c r="C315" s="57" t="s">
        <v>487</v>
      </c>
      <c r="D315" s="57" t="s">
        <v>3044</v>
      </c>
      <c r="E315" s="57" t="s">
        <v>1925</v>
      </c>
      <c r="F315" s="57"/>
      <c r="G315" s="57"/>
      <c r="H315" s="57"/>
      <c r="I315" s="57"/>
      <c r="J315" s="57"/>
      <c r="K315" s="57"/>
      <c r="L315" s="57"/>
      <c r="M315" s="57"/>
      <c r="N315" s="57"/>
      <c r="O315" s="57" t="s">
        <v>1257</v>
      </c>
      <c r="P315" s="57"/>
      <c r="Q315" s="57"/>
      <c r="R315" s="57" t="s">
        <v>69</v>
      </c>
      <c r="S315" s="57" t="s">
        <v>63</v>
      </c>
      <c r="T315" s="57" t="s">
        <v>69</v>
      </c>
      <c r="U315" s="57" t="s">
        <v>69</v>
      </c>
      <c r="V315" s="57" t="s">
        <v>69</v>
      </c>
      <c r="W315" s="57" t="s">
        <v>69</v>
      </c>
      <c r="X315" s="57" t="s">
        <v>63</v>
      </c>
      <c r="Y315" s="57" t="s">
        <v>63</v>
      </c>
      <c r="Z315" s="57" t="s">
        <v>69</v>
      </c>
      <c r="AA315" s="57" t="s">
        <v>63</v>
      </c>
      <c r="AB315" s="57" t="s">
        <v>69</v>
      </c>
      <c r="AC315" s="57" t="s">
        <v>69</v>
      </c>
      <c r="AD315" s="57" t="s">
        <v>69</v>
      </c>
      <c r="AE315" s="57" t="s">
        <v>63</v>
      </c>
      <c r="AF315" s="57" t="s">
        <v>63</v>
      </c>
      <c r="AG315" s="57" t="s">
        <v>79</v>
      </c>
      <c r="AH315" s="57" t="s">
        <v>79</v>
      </c>
      <c r="AI315" s="57" t="s">
        <v>79</v>
      </c>
      <c r="AJ315" s="57" t="s">
        <v>79</v>
      </c>
      <c r="AK315" s="57" t="s">
        <v>79</v>
      </c>
      <c r="AL315" s="57" t="s">
        <v>79</v>
      </c>
      <c r="AM315" s="57" t="s">
        <v>79</v>
      </c>
      <c r="AN315" s="57" t="s">
        <v>79</v>
      </c>
      <c r="AO315" s="57" t="s">
        <v>79</v>
      </c>
      <c r="AP315" s="57" t="s">
        <v>79</v>
      </c>
      <c r="AQ315" s="57" t="s">
        <v>79</v>
      </c>
      <c r="AR315" s="57" t="s">
        <v>79</v>
      </c>
      <c r="AS315" s="57" t="s">
        <v>74</v>
      </c>
      <c r="AT315" s="57" t="s">
        <v>79</v>
      </c>
      <c r="AU315" s="57" t="s">
        <v>79</v>
      </c>
      <c r="AV315" s="57" t="s">
        <v>79</v>
      </c>
      <c r="AW315" s="57" t="s">
        <v>68</v>
      </c>
      <c r="AX315" s="57" t="s">
        <v>70</v>
      </c>
      <c r="AY315" s="57" t="s">
        <v>3045</v>
      </c>
      <c r="AZ315" s="57" t="s">
        <v>76</v>
      </c>
      <c r="BA315" s="57" t="s">
        <v>76</v>
      </c>
      <c r="BB315" s="57" t="s">
        <v>72</v>
      </c>
      <c r="BC315" s="57"/>
      <c r="BD315" s="57"/>
      <c r="BE315" s="57"/>
      <c r="BF315" s="57"/>
      <c r="BG315" s="57" t="s">
        <v>2428</v>
      </c>
      <c r="BH315" t="str">
        <f t="shared" si="5"/>
        <v>Chef d’atelier</v>
      </c>
      <c r="BI315">
        <v>5</v>
      </c>
    </row>
    <row r="316" spans="1:61" ht="15" hidden="1" customHeight="1" x14ac:dyDescent="0.35">
      <c r="A316" t="s">
        <v>503</v>
      </c>
      <c r="B316" t="s">
        <v>1133</v>
      </c>
      <c r="C316" s="57" t="s">
        <v>487</v>
      </c>
      <c r="D316" s="57" t="s">
        <v>3044</v>
      </c>
      <c r="E316" s="57" t="s">
        <v>1925</v>
      </c>
      <c r="F316" s="57"/>
      <c r="G316" s="57"/>
      <c r="H316" s="57"/>
      <c r="I316" s="57"/>
      <c r="J316" s="57"/>
      <c r="K316" s="57"/>
      <c r="L316" s="57"/>
      <c r="M316" s="57"/>
      <c r="N316" s="57"/>
      <c r="O316" s="57" t="s">
        <v>1257</v>
      </c>
      <c r="P316" s="57"/>
      <c r="Q316" s="57"/>
      <c r="R316" s="57" t="s">
        <v>69</v>
      </c>
      <c r="S316" s="57" t="s">
        <v>63</v>
      </c>
      <c r="T316" s="57" t="s">
        <v>69</v>
      </c>
      <c r="U316" s="57" t="s">
        <v>69</v>
      </c>
      <c r="V316" s="57" t="s">
        <v>69</v>
      </c>
      <c r="W316" s="57" t="s">
        <v>69</v>
      </c>
      <c r="X316" s="57" t="s">
        <v>63</v>
      </c>
      <c r="Y316" s="57" t="s">
        <v>63</v>
      </c>
      <c r="Z316" s="57" t="s">
        <v>69</v>
      </c>
      <c r="AA316" s="57" t="s">
        <v>63</v>
      </c>
      <c r="AB316" s="57" t="s">
        <v>69</v>
      </c>
      <c r="AC316" s="57" t="s">
        <v>69</v>
      </c>
      <c r="AD316" s="57" t="s">
        <v>69</v>
      </c>
      <c r="AE316" s="57" t="s">
        <v>63</v>
      </c>
      <c r="AF316" s="57" t="s">
        <v>63</v>
      </c>
      <c r="AG316" s="57" t="s">
        <v>79</v>
      </c>
      <c r="AH316" s="57" t="s">
        <v>79</v>
      </c>
      <c r="AI316" s="57" t="s">
        <v>79</v>
      </c>
      <c r="AJ316" s="57" t="s">
        <v>79</v>
      </c>
      <c r="AK316" s="57" t="s">
        <v>79</v>
      </c>
      <c r="AL316" s="57" t="s">
        <v>79</v>
      </c>
      <c r="AM316" s="57" t="s">
        <v>79</v>
      </c>
      <c r="AN316" s="57" t="s">
        <v>79</v>
      </c>
      <c r="AO316" s="57" t="s">
        <v>79</v>
      </c>
      <c r="AP316" s="57" t="s">
        <v>79</v>
      </c>
      <c r="AQ316" s="57" t="s">
        <v>79</v>
      </c>
      <c r="AR316" s="57" t="s">
        <v>79</v>
      </c>
      <c r="AS316" s="57" t="s">
        <v>74</v>
      </c>
      <c r="AT316" s="57" t="s">
        <v>79</v>
      </c>
      <c r="AU316" s="57" t="s">
        <v>79</v>
      </c>
      <c r="AV316" s="57" t="s">
        <v>79</v>
      </c>
      <c r="AW316" s="57" t="s">
        <v>68</v>
      </c>
      <c r="AX316" s="57" t="s">
        <v>70</v>
      </c>
      <c r="AY316" s="57" t="s">
        <v>3045</v>
      </c>
      <c r="AZ316" s="57" t="s">
        <v>76</v>
      </c>
      <c r="BA316" s="57" t="s">
        <v>76</v>
      </c>
      <c r="BB316" s="57" t="s">
        <v>72</v>
      </c>
      <c r="BC316" s="57"/>
      <c r="BD316" s="57"/>
      <c r="BE316" s="57"/>
      <c r="BF316" s="57"/>
      <c r="BG316" s="57" t="s">
        <v>2428</v>
      </c>
      <c r="BH316" t="str">
        <f t="shared" si="5"/>
        <v>Chef d’atelier</v>
      </c>
      <c r="BI316">
        <v>5</v>
      </c>
    </row>
    <row r="317" spans="1:61" ht="15" hidden="1" customHeight="1" x14ac:dyDescent="0.35">
      <c r="A317" t="s">
        <v>503</v>
      </c>
      <c r="B317" t="s">
        <v>1134</v>
      </c>
      <c r="C317" s="57" t="s">
        <v>488</v>
      </c>
      <c r="D317" s="57" t="s">
        <v>3046</v>
      </c>
      <c r="E317" s="57" t="s">
        <v>3047</v>
      </c>
      <c r="F317" s="57" t="s">
        <v>3048</v>
      </c>
      <c r="G317" s="57"/>
      <c r="H317" s="57"/>
      <c r="I317" s="57"/>
      <c r="J317" s="57"/>
      <c r="K317" s="57"/>
      <c r="L317" s="57"/>
      <c r="M317" s="57"/>
      <c r="N317" s="57"/>
      <c r="O317" s="57" t="s">
        <v>3049</v>
      </c>
      <c r="P317" s="57"/>
      <c r="Q317" s="57"/>
      <c r="R317" s="57" t="s">
        <v>69</v>
      </c>
      <c r="S317" s="57" t="s">
        <v>69</v>
      </c>
      <c r="T317" s="57" t="s">
        <v>69</v>
      </c>
      <c r="U317" s="57" t="s">
        <v>63</v>
      </c>
      <c r="V317" s="57" t="s">
        <v>63</v>
      </c>
      <c r="W317" s="57" t="s">
        <v>63</v>
      </c>
      <c r="X317" s="57" t="s">
        <v>63</v>
      </c>
      <c r="Y317" s="57" t="s">
        <v>69</v>
      </c>
      <c r="Z317" s="57" t="s">
        <v>69</v>
      </c>
      <c r="AA317" s="57" t="s">
        <v>63</v>
      </c>
      <c r="AB317" s="57" t="s">
        <v>63</v>
      </c>
      <c r="AC317" s="57" t="s">
        <v>69</v>
      </c>
      <c r="AD317" s="57" t="s">
        <v>69</v>
      </c>
      <c r="AE317" s="57" t="s">
        <v>63</v>
      </c>
      <c r="AF317" s="57" t="s">
        <v>63</v>
      </c>
      <c r="AG317" s="57" t="s">
        <v>79</v>
      </c>
      <c r="AH317" s="57" t="s">
        <v>79</v>
      </c>
      <c r="AI317" s="57" t="s">
        <v>79</v>
      </c>
      <c r="AJ317" s="57" t="s">
        <v>74</v>
      </c>
      <c r="AK317" s="57" t="s">
        <v>79</v>
      </c>
      <c r="AL317" s="57" t="s">
        <v>79</v>
      </c>
      <c r="AM317" s="57" t="s">
        <v>79</v>
      </c>
      <c r="AN317" s="57" t="s">
        <v>79</v>
      </c>
      <c r="AO317" s="57" t="s">
        <v>79</v>
      </c>
      <c r="AP317" s="57" t="s">
        <v>79</v>
      </c>
      <c r="AQ317" s="57" t="s">
        <v>79</v>
      </c>
      <c r="AR317" s="57" t="s">
        <v>79</v>
      </c>
      <c r="AS317" s="57" t="s">
        <v>74</v>
      </c>
      <c r="AT317" s="57" t="s">
        <v>79</v>
      </c>
      <c r="AU317" s="57" t="s">
        <v>79</v>
      </c>
      <c r="AV317" s="57" t="s">
        <v>79</v>
      </c>
      <c r="AW317" s="57" t="s">
        <v>82</v>
      </c>
      <c r="AX317" s="57" t="s">
        <v>70</v>
      </c>
      <c r="AY317" s="57" t="s">
        <v>3050</v>
      </c>
      <c r="AZ317" s="57" t="s">
        <v>65</v>
      </c>
      <c r="BA317" s="57" t="s">
        <v>65</v>
      </c>
      <c r="BB317" s="57" t="s">
        <v>72</v>
      </c>
      <c r="BC317" s="57"/>
      <c r="BD317" s="57"/>
      <c r="BE317" s="57" t="s">
        <v>69</v>
      </c>
      <c r="BF317" s="57" t="s">
        <v>73</v>
      </c>
      <c r="BG317" s="57" t="s">
        <v>3051</v>
      </c>
      <c r="BH317" t="str">
        <f t="shared" si="5"/>
        <v>Agent(e)Opérateur(trice) de maintenance ; Mécanicien(ne) de maintenance</v>
      </c>
      <c r="BI317">
        <v>3</v>
      </c>
    </row>
    <row r="318" spans="1:61" ht="15" hidden="1" customHeight="1" x14ac:dyDescent="0.35">
      <c r="A318" t="s">
        <v>503</v>
      </c>
      <c r="B318" t="s">
        <v>1135</v>
      </c>
      <c r="C318" s="57" t="s">
        <v>489</v>
      </c>
      <c r="D318" s="57" t="s">
        <v>3052</v>
      </c>
      <c r="E318" s="57"/>
      <c r="F318" s="57"/>
      <c r="G318" s="57"/>
      <c r="H318" s="57"/>
      <c r="I318" s="57"/>
      <c r="J318" s="57"/>
      <c r="K318" s="57"/>
      <c r="L318" s="57"/>
      <c r="M318" s="57"/>
      <c r="N318" s="57"/>
      <c r="O318" s="57" t="s">
        <v>3053</v>
      </c>
      <c r="P318" s="57" t="s">
        <v>3049</v>
      </c>
      <c r="Q318" s="57"/>
      <c r="R318" s="57" t="s">
        <v>69</v>
      </c>
      <c r="S318" s="57" t="s">
        <v>63</v>
      </c>
      <c r="T318" s="57" t="s">
        <v>63</v>
      </c>
      <c r="U318" s="57" t="s">
        <v>63</v>
      </c>
      <c r="V318" s="57" t="s">
        <v>63</v>
      </c>
      <c r="W318" s="57" t="s">
        <v>63</v>
      </c>
      <c r="X318" s="57" t="s">
        <v>63</v>
      </c>
      <c r="Y318" s="57" t="s">
        <v>69</v>
      </c>
      <c r="Z318" s="57" t="s">
        <v>69</v>
      </c>
      <c r="AA318" s="57" t="s">
        <v>63</v>
      </c>
      <c r="AB318" s="57" t="s">
        <v>63</v>
      </c>
      <c r="AC318" s="57" t="s">
        <v>69</v>
      </c>
      <c r="AD318" s="57" t="s">
        <v>69</v>
      </c>
      <c r="AE318" s="57" t="s">
        <v>63</v>
      </c>
      <c r="AF318" s="57" t="s">
        <v>63</v>
      </c>
      <c r="AG318" s="57" t="s">
        <v>79</v>
      </c>
      <c r="AH318" s="57" t="s">
        <v>79</v>
      </c>
      <c r="AI318" s="57" t="s">
        <v>79</v>
      </c>
      <c r="AJ318" s="57" t="s">
        <v>74</v>
      </c>
      <c r="AK318" s="57" t="s">
        <v>79</v>
      </c>
      <c r="AL318" s="57" t="s">
        <v>79</v>
      </c>
      <c r="AM318" s="57" t="s">
        <v>79</v>
      </c>
      <c r="AN318" s="57" t="s">
        <v>79</v>
      </c>
      <c r="AO318" s="57" t="s">
        <v>79</v>
      </c>
      <c r="AP318" s="57" t="s">
        <v>79</v>
      </c>
      <c r="AQ318" s="57" t="s">
        <v>79</v>
      </c>
      <c r="AR318" s="57" t="s">
        <v>79</v>
      </c>
      <c r="AS318" s="57" t="s">
        <v>74</v>
      </c>
      <c r="AT318" s="57" t="s">
        <v>79</v>
      </c>
      <c r="AU318" s="57" t="s">
        <v>79</v>
      </c>
      <c r="AV318" s="57" t="s">
        <v>79</v>
      </c>
      <c r="AW318" s="57" t="s">
        <v>82</v>
      </c>
      <c r="AX318" s="57" t="s">
        <v>75</v>
      </c>
      <c r="AY318" s="57" t="s">
        <v>3054</v>
      </c>
      <c r="AZ318" s="57" t="s">
        <v>71</v>
      </c>
      <c r="BA318" s="57" t="s">
        <v>71</v>
      </c>
      <c r="BB318" s="57" t="s">
        <v>72</v>
      </c>
      <c r="BC318" s="57"/>
      <c r="BD318" s="57"/>
      <c r="BE318" s="57" t="s">
        <v>69</v>
      </c>
      <c r="BF318" s="57" t="s">
        <v>73</v>
      </c>
      <c r="BG318" s="57" t="s">
        <v>3051</v>
      </c>
      <c r="BH318" t="str">
        <f t="shared" si="5"/>
        <v/>
      </c>
      <c r="BI318">
        <v>4</v>
      </c>
    </row>
    <row r="319" spans="1:61" ht="15" hidden="1" customHeight="1" x14ac:dyDescent="0.35">
      <c r="A319" t="s">
        <v>503</v>
      </c>
      <c r="B319" t="s">
        <v>1136</v>
      </c>
      <c r="C319" s="57" t="s">
        <v>312</v>
      </c>
      <c r="D319" s="57" t="s">
        <v>3055</v>
      </c>
      <c r="E319" s="57"/>
      <c r="F319" s="57"/>
      <c r="G319" s="57"/>
      <c r="H319" s="57"/>
      <c r="I319" s="57"/>
      <c r="J319" s="57"/>
      <c r="K319" s="57"/>
      <c r="L319" s="57"/>
      <c r="M319" s="57"/>
      <c r="N319" s="57"/>
      <c r="O319" s="57" t="s">
        <v>3049</v>
      </c>
      <c r="P319" s="57"/>
      <c r="Q319" s="57"/>
      <c r="R319" s="57" t="s">
        <v>69</v>
      </c>
      <c r="S319" s="57" t="s">
        <v>63</v>
      </c>
      <c r="T319" s="57" t="s">
        <v>69</v>
      </c>
      <c r="U319" s="57" t="s">
        <v>69</v>
      </c>
      <c r="V319" s="57" t="s">
        <v>69</v>
      </c>
      <c r="W319" s="57" t="s">
        <v>69</v>
      </c>
      <c r="X319" s="57" t="s">
        <v>69</v>
      </c>
      <c r="Y319" s="57" t="s">
        <v>63</v>
      </c>
      <c r="Z319" s="57" t="s">
        <v>69</v>
      </c>
      <c r="AA319" s="57" t="s">
        <v>63</v>
      </c>
      <c r="AB319" s="57" t="s">
        <v>69</v>
      </c>
      <c r="AC319" s="57" t="s">
        <v>69</v>
      </c>
      <c r="AD319" s="57" t="s">
        <v>69</v>
      </c>
      <c r="AE319" s="57" t="s">
        <v>63</v>
      </c>
      <c r="AF319" s="57" t="s">
        <v>63</v>
      </c>
      <c r="AG319" s="57" t="s">
        <v>82</v>
      </c>
      <c r="AH319" s="57" t="s">
        <v>82</v>
      </c>
      <c r="AI319" s="57" t="s">
        <v>82</v>
      </c>
      <c r="AJ319" s="57" t="s">
        <v>82</v>
      </c>
      <c r="AK319" s="57" t="s">
        <v>82</v>
      </c>
      <c r="AL319" s="57" t="s">
        <v>82</v>
      </c>
      <c r="AM319" s="57" t="s">
        <v>82</v>
      </c>
      <c r="AN319" s="57" t="s">
        <v>82</v>
      </c>
      <c r="AO319" s="57" t="s">
        <v>84</v>
      </c>
      <c r="AP319" s="57" t="s">
        <v>82</v>
      </c>
      <c r="AQ319" s="57" t="s">
        <v>82</v>
      </c>
      <c r="AR319" s="57" t="s">
        <v>82</v>
      </c>
      <c r="AS319" s="57" t="s">
        <v>82</v>
      </c>
      <c r="AT319" s="57" t="s">
        <v>82</v>
      </c>
      <c r="AU319" s="57" t="s">
        <v>82</v>
      </c>
      <c r="AV319" s="57" t="s">
        <v>82</v>
      </c>
      <c r="AW319" s="57" t="s">
        <v>74</v>
      </c>
      <c r="AX319" s="57" t="s">
        <v>75</v>
      </c>
      <c r="AY319" s="57" t="s">
        <v>3056</v>
      </c>
      <c r="AZ319" s="57" t="s">
        <v>83</v>
      </c>
      <c r="BA319" s="57" t="s">
        <v>83</v>
      </c>
      <c r="BB319" s="57" t="s">
        <v>77</v>
      </c>
      <c r="BC319" s="57"/>
      <c r="BD319" s="57"/>
      <c r="BE319" s="57" t="s">
        <v>63</v>
      </c>
      <c r="BF319" s="57" t="s">
        <v>78</v>
      </c>
      <c r="BG319" s="57" t="s">
        <v>3051</v>
      </c>
      <c r="BH319" t="str">
        <f t="shared" si="5"/>
        <v/>
      </c>
      <c r="BI319">
        <v>7</v>
      </c>
    </row>
    <row r="320" spans="1:61" ht="15" hidden="1" customHeight="1" x14ac:dyDescent="0.35">
      <c r="A320" t="s">
        <v>503</v>
      </c>
      <c r="B320" t="s">
        <v>1137</v>
      </c>
      <c r="C320" s="57" t="s">
        <v>490</v>
      </c>
      <c r="D320" s="57" t="s">
        <v>3057</v>
      </c>
      <c r="E320" s="57" t="s">
        <v>1229</v>
      </c>
      <c r="F320" s="57" t="s">
        <v>1270</v>
      </c>
      <c r="G320" s="57" t="s">
        <v>3058</v>
      </c>
      <c r="H320" s="57" t="s">
        <v>2664</v>
      </c>
      <c r="I320" s="57" t="s">
        <v>3059</v>
      </c>
      <c r="J320" s="57" t="s">
        <v>1227</v>
      </c>
      <c r="K320" s="57" t="s">
        <v>2898</v>
      </c>
      <c r="L320" s="57" t="s">
        <v>2899</v>
      </c>
      <c r="M320" s="57"/>
      <c r="N320" s="57"/>
      <c r="O320" s="57" t="s">
        <v>3060</v>
      </c>
      <c r="P320" s="57"/>
      <c r="Q320" s="57"/>
      <c r="R320" s="57" t="s">
        <v>69</v>
      </c>
      <c r="S320" s="57" t="s">
        <v>63</v>
      </c>
      <c r="T320" s="57" t="s">
        <v>69</v>
      </c>
      <c r="U320" s="57" t="s">
        <v>63</v>
      </c>
      <c r="V320" s="57" t="s">
        <v>69</v>
      </c>
      <c r="W320" s="57" t="s">
        <v>69</v>
      </c>
      <c r="X320" s="57" t="s">
        <v>63</v>
      </c>
      <c r="Y320" s="57" t="s">
        <v>63</v>
      </c>
      <c r="Z320" s="57" t="s">
        <v>63</v>
      </c>
      <c r="AA320" s="57" t="s">
        <v>63</v>
      </c>
      <c r="AB320" s="57" t="s">
        <v>69</v>
      </c>
      <c r="AC320" s="57" t="s">
        <v>69</v>
      </c>
      <c r="AD320" s="57" t="s">
        <v>69</v>
      </c>
      <c r="AE320" s="57" t="s">
        <v>63</v>
      </c>
      <c r="AF320" s="57" t="s">
        <v>63</v>
      </c>
      <c r="AG320" s="57" t="s">
        <v>74</v>
      </c>
      <c r="AH320" s="57" t="s">
        <v>74</v>
      </c>
      <c r="AI320" s="57" t="s">
        <v>74</v>
      </c>
      <c r="AJ320" s="57" t="s">
        <v>74</v>
      </c>
      <c r="AK320" s="57" t="s">
        <v>74</v>
      </c>
      <c r="AL320" s="57" t="s">
        <v>74</v>
      </c>
      <c r="AM320" s="57" t="s">
        <v>74</v>
      </c>
      <c r="AN320" s="57" t="s">
        <v>74</v>
      </c>
      <c r="AO320" s="57" t="s">
        <v>74</v>
      </c>
      <c r="AP320" s="57" t="s">
        <v>74</v>
      </c>
      <c r="AQ320" s="57" t="s">
        <v>74</v>
      </c>
      <c r="AR320" s="57" t="s">
        <v>74</v>
      </c>
      <c r="AS320" s="57" t="s">
        <v>74</v>
      </c>
      <c r="AT320" s="57" t="s">
        <v>74</v>
      </c>
      <c r="AU320" s="57" t="s">
        <v>68</v>
      </c>
      <c r="AV320" s="57" t="s">
        <v>68</v>
      </c>
      <c r="AW320" s="57" t="s">
        <v>74</v>
      </c>
      <c r="AX320" s="57"/>
      <c r="AY320" s="57"/>
      <c r="AZ320" s="57" t="s">
        <v>65</v>
      </c>
      <c r="BA320" s="57" t="s">
        <v>65</v>
      </c>
      <c r="BB320" s="57" t="s">
        <v>66</v>
      </c>
      <c r="BC320" s="57"/>
      <c r="BD320" s="57"/>
      <c r="BE320" s="57" t="s">
        <v>69</v>
      </c>
      <c r="BF320" s="57" t="s">
        <v>67</v>
      </c>
      <c r="BG320" s="57" t="s">
        <v>2513</v>
      </c>
      <c r="BH320" t="str">
        <f t="shared" si="5"/>
        <v>Cariste ; Magasinier(ère) ; Agent(e) de manutention ; Préparateur(trice) de commandes ; Equipier(ère) logistique ; Réceptionnaire ; Manutentionnaire ; Manutentionnaire réception et expédition</v>
      </c>
      <c r="BI320">
        <v>3</v>
      </c>
    </row>
    <row r="321" spans="1:61" ht="15" hidden="1" customHeight="1" x14ac:dyDescent="0.35">
      <c r="A321" t="s">
        <v>503</v>
      </c>
      <c r="B321" t="s">
        <v>1138</v>
      </c>
      <c r="C321" s="57" t="s">
        <v>491</v>
      </c>
      <c r="D321" s="57" t="s">
        <v>3061</v>
      </c>
      <c r="E321" s="57" t="s">
        <v>2664</v>
      </c>
      <c r="F321" s="57" t="s">
        <v>1339</v>
      </c>
      <c r="G321" s="57" t="s">
        <v>3062</v>
      </c>
      <c r="H321" s="57" t="s">
        <v>3063</v>
      </c>
      <c r="I321" s="57"/>
      <c r="J321" s="57"/>
      <c r="K321" s="57"/>
      <c r="L321" s="57"/>
      <c r="M321" s="57"/>
      <c r="N321" s="57"/>
      <c r="O321" s="57" t="s">
        <v>3060</v>
      </c>
      <c r="P321" s="57"/>
      <c r="Q321" s="57"/>
      <c r="R321" s="57" t="s">
        <v>69</v>
      </c>
      <c r="S321" s="57" t="s">
        <v>63</v>
      </c>
      <c r="T321" s="57" t="s">
        <v>69</v>
      </c>
      <c r="U321" s="57" t="s">
        <v>63</v>
      </c>
      <c r="V321" s="57" t="s">
        <v>69</v>
      </c>
      <c r="W321" s="57" t="s">
        <v>69</v>
      </c>
      <c r="X321" s="57" t="s">
        <v>63</v>
      </c>
      <c r="Y321" s="57" t="s">
        <v>63</v>
      </c>
      <c r="Z321" s="57" t="s">
        <v>63</v>
      </c>
      <c r="AA321" s="57" t="s">
        <v>63</v>
      </c>
      <c r="AB321" s="57" t="s">
        <v>69</v>
      </c>
      <c r="AC321" s="57" t="s">
        <v>69</v>
      </c>
      <c r="AD321" s="57" t="s">
        <v>69</v>
      </c>
      <c r="AE321" s="57" t="s">
        <v>63</v>
      </c>
      <c r="AF321" s="57" t="s">
        <v>63</v>
      </c>
      <c r="AG321" s="57" t="s">
        <v>74</v>
      </c>
      <c r="AH321" s="57" t="s">
        <v>74</v>
      </c>
      <c r="AI321" s="57" t="s">
        <v>74</v>
      </c>
      <c r="AJ321" s="57" t="s">
        <v>68</v>
      </c>
      <c r="AK321" s="57" t="s">
        <v>74</v>
      </c>
      <c r="AL321" s="57" t="s">
        <v>74</v>
      </c>
      <c r="AM321" s="57" t="s">
        <v>74</v>
      </c>
      <c r="AN321" s="57" t="s">
        <v>74</v>
      </c>
      <c r="AO321" s="57" t="s">
        <v>74</v>
      </c>
      <c r="AP321" s="57" t="s">
        <v>74</v>
      </c>
      <c r="AQ321" s="57" t="s">
        <v>74</v>
      </c>
      <c r="AR321" s="57" t="s">
        <v>74</v>
      </c>
      <c r="AS321" s="57" t="s">
        <v>74</v>
      </c>
      <c r="AT321" s="57" t="s">
        <v>74</v>
      </c>
      <c r="AU321" s="57" t="s">
        <v>68</v>
      </c>
      <c r="AV321" s="57" t="s">
        <v>68</v>
      </c>
      <c r="AW321" s="57" t="s">
        <v>74</v>
      </c>
      <c r="AX321" s="57" t="s">
        <v>70</v>
      </c>
      <c r="AY321" s="57" t="s">
        <v>3064</v>
      </c>
      <c r="AZ321" s="57" t="s">
        <v>65</v>
      </c>
      <c r="BA321" s="57" t="s">
        <v>65</v>
      </c>
      <c r="BB321" s="57" t="s">
        <v>66</v>
      </c>
      <c r="BC321" s="57"/>
      <c r="BD321" s="57"/>
      <c r="BE321" s="57" t="s">
        <v>69</v>
      </c>
      <c r="BF321" s="57" t="s">
        <v>67</v>
      </c>
      <c r="BG321" s="57" t="s">
        <v>2513</v>
      </c>
      <c r="BH321" t="str">
        <f t="shared" si="5"/>
        <v>Préparateur(trice) de commandes ; Opérateur(trice) de conditionnement ; Technicien(ne) préparateur de commandes ; Agent(e) d’expédition</v>
      </c>
      <c r="BI321">
        <v>3</v>
      </c>
    </row>
    <row r="322" spans="1:61" ht="15" hidden="1" customHeight="1" x14ac:dyDescent="0.35">
      <c r="A322" t="s">
        <v>503</v>
      </c>
      <c r="B322" t="s">
        <v>1139</v>
      </c>
      <c r="C322" s="57" t="s">
        <v>492</v>
      </c>
      <c r="D322" s="57" t="s">
        <v>3065</v>
      </c>
      <c r="E322" s="57" t="s">
        <v>3066</v>
      </c>
      <c r="F322" s="57" t="s">
        <v>3067</v>
      </c>
      <c r="G322" s="57" t="s">
        <v>3068</v>
      </c>
      <c r="H322" s="57" t="s">
        <v>3069</v>
      </c>
      <c r="I322" s="57"/>
      <c r="J322" s="57"/>
      <c r="K322" s="57"/>
      <c r="L322" s="57"/>
      <c r="M322" s="57"/>
      <c r="N322" s="57"/>
      <c r="O322" s="57" t="s">
        <v>3070</v>
      </c>
      <c r="P322" s="57"/>
      <c r="Q322" s="57"/>
      <c r="R322" s="57" t="s">
        <v>69</v>
      </c>
      <c r="S322" s="57" t="s">
        <v>69</v>
      </c>
      <c r="T322" s="57" t="s">
        <v>69</v>
      </c>
      <c r="U322" s="57" t="s">
        <v>69</v>
      </c>
      <c r="V322" s="57" t="s">
        <v>69</v>
      </c>
      <c r="W322" s="57" t="s">
        <v>69</v>
      </c>
      <c r="X322" s="57" t="s">
        <v>69</v>
      </c>
      <c r="Y322" s="57" t="s">
        <v>63</v>
      </c>
      <c r="Z322" s="57" t="s">
        <v>69</v>
      </c>
      <c r="AA322" s="57" t="s">
        <v>63</v>
      </c>
      <c r="AB322" s="57" t="s">
        <v>69</v>
      </c>
      <c r="AC322" s="57" t="s">
        <v>69</v>
      </c>
      <c r="AD322" s="57" t="s">
        <v>69</v>
      </c>
      <c r="AE322" s="57" t="s">
        <v>69</v>
      </c>
      <c r="AF322" s="57" t="s">
        <v>69</v>
      </c>
      <c r="AG322" s="57" t="s">
        <v>82</v>
      </c>
      <c r="AH322" s="57" t="s">
        <v>79</v>
      </c>
      <c r="AI322" s="57" t="s">
        <v>79</v>
      </c>
      <c r="AJ322" s="57" t="s">
        <v>82</v>
      </c>
      <c r="AK322" s="57" t="s">
        <v>82</v>
      </c>
      <c r="AL322" s="57" t="s">
        <v>79</v>
      </c>
      <c r="AM322" s="57" t="s">
        <v>79</v>
      </c>
      <c r="AN322" s="57" t="s">
        <v>79</v>
      </c>
      <c r="AO322" s="57" t="s">
        <v>79</v>
      </c>
      <c r="AP322" s="57" t="s">
        <v>82</v>
      </c>
      <c r="AQ322" s="57" t="s">
        <v>79</v>
      </c>
      <c r="AR322" s="57" t="s">
        <v>82</v>
      </c>
      <c r="AS322" s="57" t="s">
        <v>79</v>
      </c>
      <c r="AT322" s="57" t="s">
        <v>79</v>
      </c>
      <c r="AU322" s="57" t="s">
        <v>79</v>
      </c>
      <c r="AV322" s="57" t="s">
        <v>79</v>
      </c>
      <c r="AW322" s="57" t="s">
        <v>68</v>
      </c>
      <c r="AX322" s="57" t="s">
        <v>70</v>
      </c>
      <c r="AY322" s="57" t="s">
        <v>3071</v>
      </c>
      <c r="AZ322" s="57" t="s">
        <v>76</v>
      </c>
      <c r="BA322" s="57" t="s">
        <v>76</v>
      </c>
      <c r="BB322" s="57" t="s">
        <v>72</v>
      </c>
      <c r="BC322" s="57"/>
      <c r="BD322" s="57"/>
      <c r="BE322" s="57" t="s">
        <v>63</v>
      </c>
      <c r="BF322" s="57" t="s">
        <v>73</v>
      </c>
      <c r="BG322" s="57" t="s">
        <v>2513</v>
      </c>
      <c r="BH322" t="str">
        <f t="shared" si="5"/>
        <v>Agent(e) d’ordonnancement ; Logisticien(ne) ; Logisticien(ne) approvisionneur ; Technicien(ne) logistique</v>
      </c>
      <c r="BI322">
        <v>5</v>
      </c>
    </row>
    <row r="323" spans="1:61" ht="15" hidden="1" customHeight="1" x14ac:dyDescent="0.35">
      <c r="A323" t="s">
        <v>503</v>
      </c>
      <c r="B323" t="s">
        <v>1140</v>
      </c>
      <c r="C323" s="57" t="s">
        <v>493</v>
      </c>
      <c r="D323" s="57" t="s">
        <v>1383</v>
      </c>
      <c r="E323" s="57" t="s">
        <v>3072</v>
      </c>
      <c r="F323" s="57" t="s">
        <v>1520</v>
      </c>
      <c r="G323" s="57" t="s">
        <v>1521</v>
      </c>
      <c r="H323" s="57"/>
      <c r="I323" s="57"/>
      <c r="J323" s="57"/>
      <c r="K323" s="57"/>
      <c r="L323" s="57"/>
      <c r="M323" s="57"/>
      <c r="N323" s="57"/>
      <c r="O323" s="57" t="s">
        <v>3073</v>
      </c>
      <c r="P323" s="57"/>
      <c r="Q323" s="57"/>
      <c r="R323" s="57" t="s">
        <v>69</v>
      </c>
      <c r="S323" s="57" t="s">
        <v>69</v>
      </c>
      <c r="T323" s="57" t="s">
        <v>69</v>
      </c>
      <c r="U323" s="57" t="s">
        <v>69</v>
      </c>
      <c r="V323" s="57" t="s">
        <v>69</v>
      </c>
      <c r="W323" s="57" t="s">
        <v>69</v>
      </c>
      <c r="X323" s="57" t="s">
        <v>63</v>
      </c>
      <c r="Y323" s="57" t="s">
        <v>63</v>
      </c>
      <c r="Z323" s="57" t="s">
        <v>69</v>
      </c>
      <c r="AA323" s="57" t="s">
        <v>63</v>
      </c>
      <c r="AB323" s="57" t="s">
        <v>69</v>
      </c>
      <c r="AC323" s="57" t="s">
        <v>69</v>
      </c>
      <c r="AD323" s="57" t="s">
        <v>69</v>
      </c>
      <c r="AE323" s="57" t="s">
        <v>69</v>
      </c>
      <c r="AF323" s="57" t="s">
        <v>69</v>
      </c>
      <c r="AG323" s="57" t="s">
        <v>82</v>
      </c>
      <c r="AH323" s="57" t="s">
        <v>82</v>
      </c>
      <c r="AI323" s="57" t="s">
        <v>82</v>
      </c>
      <c r="AJ323" s="57" t="s">
        <v>79</v>
      </c>
      <c r="AK323" s="57" t="s">
        <v>79</v>
      </c>
      <c r="AL323" s="57" t="s">
        <v>82</v>
      </c>
      <c r="AM323" s="57" t="s">
        <v>82</v>
      </c>
      <c r="AN323" s="57" t="s">
        <v>82</v>
      </c>
      <c r="AO323" s="57" t="s">
        <v>82</v>
      </c>
      <c r="AP323" s="57" t="s">
        <v>82</v>
      </c>
      <c r="AQ323" s="57" t="s">
        <v>82</v>
      </c>
      <c r="AR323" s="57" t="s">
        <v>82</v>
      </c>
      <c r="AS323" s="57" t="s">
        <v>68</v>
      </c>
      <c r="AT323" s="57" t="s">
        <v>82</v>
      </c>
      <c r="AU323" s="57" t="s">
        <v>79</v>
      </c>
      <c r="AV323" s="57" t="s">
        <v>82</v>
      </c>
      <c r="AW323" s="57" t="s">
        <v>68</v>
      </c>
      <c r="AX323" s="57" t="s">
        <v>75</v>
      </c>
      <c r="AY323" s="57" t="s">
        <v>3074</v>
      </c>
      <c r="AZ323" s="57" t="s">
        <v>83</v>
      </c>
      <c r="BA323" s="57" t="s">
        <v>83</v>
      </c>
      <c r="BB323" s="57" t="s">
        <v>77</v>
      </c>
      <c r="BC323" s="57"/>
      <c r="BD323" s="57"/>
      <c r="BE323" s="57" t="s">
        <v>63</v>
      </c>
      <c r="BF323" s="57" t="s">
        <v>78</v>
      </c>
      <c r="BG323" s="57" t="s">
        <v>2513</v>
      </c>
      <c r="BH323" t="str">
        <f t="shared" si="5"/>
        <v>Superviseur(euse) logistique ; Responsable des stocks ; Responsable d’exploitation</v>
      </c>
      <c r="BI323">
        <v>7</v>
      </c>
    </row>
    <row r="324" spans="1:61" ht="15" hidden="1" customHeight="1" x14ac:dyDescent="0.35">
      <c r="A324" t="s">
        <v>503</v>
      </c>
      <c r="B324" t="s">
        <v>1141</v>
      </c>
      <c r="C324" s="57" t="s">
        <v>494</v>
      </c>
      <c r="D324" s="57" t="s">
        <v>3075</v>
      </c>
      <c r="E324" s="57" t="s">
        <v>3076</v>
      </c>
      <c r="F324" s="57" t="s">
        <v>3077</v>
      </c>
      <c r="G324" s="57" t="s">
        <v>3078</v>
      </c>
      <c r="H324" s="57" t="s">
        <v>3079</v>
      </c>
      <c r="I324" s="57"/>
      <c r="J324" s="57"/>
      <c r="K324" s="57"/>
      <c r="L324" s="57"/>
      <c r="M324" s="57"/>
      <c r="N324" s="57"/>
      <c r="O324" s="57" t="s">
        <v>3080</v>
      </c>
      <c r="P324" s="57" t="s">
        <v>3081</v>
      </c>
      <c r="Q324" s="57"/>
      <c r="R324" s="57" t="s">
        <v>63</v>
      </c>
      <c r="S324" s="57" t="s">
        <v>69</v>
      </c>
      <c r="T324" s="57" t="s">
        <v>69</v>
      </c>
      <c r="U324" s="57" t="s">
        <v>63</v>
      </c>
      <c r="V324" s="57" t="s">
        <v>69</v>
      </c>
      <c r="W324" s="57" t="s">
        <v>69</v>
      </c>
      <c r="X324" s="57" t="s">
        <v>63</v>
      </c>
      <c r="Y324" s="57" t="s">
        <v>69</v>
      </c>
      <c r="Z324" s="57" t="s">
        <v>69</v>
      </c>
      <c r="AA324" s="57" t="s">
        <v>69</v>
      </c>
      <c r="AB324" s="57" t="s">
        <v>63</v>
      </c>
      <c r="AC324" s="57" t="s">
        <v>63</v>
      </c>
      <c r="AD324" s="57" t="s">
        <v>69</v>
      </c>
      <c r="AE324" s="57" t="s">
        <v>63</v>
      </c>
      <c r="AF324" s="57" t="s">
        <v>63</v>
      </c>
      <c r="AG324" s="57" t="s">
        <v>74</v>
      </c>
      <c r="AH324" s="57" t="s">
        <v>74</v>
      </c>
      <c r="AI324" s="57" t="s">
        <v>79</v>
      </c>
      <c r="AJ324" s="57" t="s">
        <v>74</v>
      </c>
      <c r="AK324" s="57" t="s">
        <v>74</v>
      </c>
      <c r="AL324" s="57" t="s">
        <v>74</v>
      </c>
      <c r="AM324" s="57" t="s">
        <v>79</v>
      </c>
      <c r="AN324" s="57" t="s">
        <v>74</v>
      </c>
      <c r="AO324" s="57" t="s">
        <v>79</v>
      </c>
      <c r="AP324" s="57" t="s">
        <v>79</v>
      </c>
      <c r="AQ324" s="57" t="s">
        <v>79</v>
      </c>
      <c r="AR324" s="57" t="s">
        <v>74</v>
      </c>
      <c r="AS324" s="57" t="s">
        <v>74</v>
      </c>
      <c r="AT324" s="57" t="s">
        <v>68</v>
      </c>
      <c r="AU324" s="57" t="s">
        <v>68</v>
      </c>
      <c r="AV324" s="57" t="s">
        <v>74</v>
      </c>
      <c r="AW324" s="57" t="s">
        <v>74</v>
      </c>
      <c r="AX324" s="57" t="s">
        <v>70</v>
      </c>
      <c r="AY324" s="57" t="s">
        <v>3082</v>
      </c>
      <c r="AZ324" s="57" t="s">
        <v>65</v>
      </c>
      <c r="BA324" s="57" t="s">
        <v>65</v>
      </c>
      <c r="BB324" s="57" t="s">
        <v>66</v>
      </c>
      <c r="BC324" s="57"/>
      <c r="BD324" s="57"/>
      <c r="BE324" s="57" t="s">
        <v>69</v>
      </c>
      <c r="BF324" s="57" t="s">
        <v>78</v>
      </c>
      <c r="BG324" s="57" t="s">
        <v>3083</v>
      </c>
      <c r="BH324" t="str">
        <f t="shared" si="5"/>
        <v>Chauffeur(se) bétaillère ; Conducteur(rice) d’animaux vivants ; Conducteur(rice) de transport animalier ; Conducteur(rice) / chauffeur(se) vifs</v>
      </c>
      <c r="BI324">
        <v>3</v>
      </c>
    </row>
    <row r="325" spans="1:61" ht="15" hidden="1" customHeight="1" x14ac:dyDescent="0.35">
      <c r="A325" t="s">
        <v>503</v>
      </c>
      <c r="B325" t="s">
        <v>1142</v>
      </c>
      <c r="C325" s="57" t="s">
        <v>495</v>
      </c>
      <c r="D325" s="57" t="s">
        <v>3084</v>
      </c>
      <c r="E325" s="57" t="s">
        <v>3085</v>
      </c>
      <c r="F325" s="57" t="s">
        <v>3086</v>
      </c>
      <c r="G325" s="57"/>
      <c r="H325" s="57"/>
      <c r="I325" s="57"/>
      <c r="J325" s="57"/>
      <c r="K325" s="57"/>
      <c r="L325" s="57"/>
      <c r="M325" s="57"/>
      <c r="N325" s="57"/>
      <c r="O325" s="57" t="s">
        <v>3087</v>
      </c>
      <c r="P325" s="57"/>
      <c r="Q325" s="57"/>
      <c r="R325" s="57" t="s">
        <v>69</v>
      </c>
      <c r="S325" s="57" t="s">
        <v>63</v>
      </c>
      <c r="T325" s="57" t="s">
        <v>63</v>
      </c>
      <c r="U325" s="57" t="s">
        <v>69</v>
      </c>
      <c r="V325" s="57" t="s">
        <v>69</v>
      </c>
      <c r="W325" s="57" t="s">
        <v>63</v>
      </c>
      <c r="X325" s="57" t="s">
        <v>63</v>
      </c>
      <c r="Y325" s="57" t="s">
        <v>69</v>
      </c>
      <c r="Z325" s="57" t="s">
        <v>69</v>
      </c>
      <c r="AA325" s="57" t="s">
        <v>63</v>
      </c>
      <c r="AB325" s="57" t="s">
        <v>69</v>
      </c>
      <c r="AC325" s="57" t="s">
        <v>69</v>
      </c>
      <c r="AD325" s="57" t="s">
        <v>69</v>
      </c>
      <c r="AE325" s="57" t="s">
        <v>69</v>
      </c>
      <c r="AF325" s="57" t="s">
        <v>63</v>
      </c>
      <c r="AG325" s="57" t="s">
        <v>74</v>
      </c>
      <c r="AH325" s="57" t="s">
        <v>74</v>
      </c>
      <c r="AI325" s="57" t="s">
        <v>74</v>
      </c>
      <c r="AJ325" s="57" t="s">
        <v>68</v>
      </c>
      <c r="AK325" s="57" t="s">
        <v>74</v>
      </c>
      <c r="AL325" s="57" t="s">
        <v>68</v>
      </c>
      <c r="AM325" s="57" t="s">
        <v>68</v>
      </c>
      <c r="AN325" s="57" t="s">
        <v>74</v>
      </c>
      <c r="AO325" s="57" t="s">
        <v>74</v>
      </c>
      <c r="AP325" s="57" t="s">
        <v>79</v>
      </c>
      <c r="AQ325" s="57" t="s">
        <v>74</v>
      </c>
      <c r="AR325" s="57" t="s">
        <v>74</v>
      </c>
      <c r="AS325" s="57" t="s">
        <v>74</v>
      </c>
      <c r="AT325" s="57" t="s">
        <v>74</v>
      </c>
      <c r="AU325" s="57" t="s">
        <v>68</v>
      </c>
      <c r="AV325" s="57" t="s">
        <v>68</v>
      </c>
      <c r="AW325" s="57" t="s">
        <v>74</v>
      </c>
      <c r="AX325" s="57" t="s">
        <v>64</v>
      </c>
      <c r="AY325" s="57"/>
      <c r="AZ325" s="57" t="s">
        <v>65</v>
      </c>
      <c r="BA325" s="57" t="s">
        <v>65</v>
      </c>
      <c r="BB325" s="57" t="s">
        <v>66</v>
      </c>
      <c r="BC325" s="57"/>
      <c r="BD325" s="57"/>
      <c r="BE325" s="57" t="s">
        <v>69</v>
      </c>
      <c r="BF325" s="57" t="s">
        <v>67</v>
      </c>
      <c r="BG325" s="57" t="s">
        <v>1523</v>
      </c>
      <c r="BH325" t="str">
        <f t="shared" si="5"/>
        <v>Agent(e) de nettoyage  ; Opérateur(trice) hygiène sanitation</v>
      </c>
      <c r="BI325">
        <v>3</v>
      </c>
    </row>
    <row r="326" spans="1:61" ht="15" hidden="1" customHeight="1" x14ac:dyDescent="0.35">
      <c r="A326" t="s">
        <v>503</v>
      </c>
      <c r="B326" t="s">
        <v>1143</v>
      </c>
      <c r="C326" s="57" t="s">
        <v>496</v>
      </c>
      <c r="D326" s="57" t="s">
        <v>3088</v>
      </c>
      <c r="E326" s="57" t="s">
        <v>1739</v>
      </c>
      <c r="F326" s="57" t="s">
        <v>3089</v>
      </c>
      <c r="G326" s="57" t="s">
        <v>3090</v>
      </c>
      <c r="H326" s="57" t="s">
        <v>3091</v>
      </c>
      <c r="I326" s="57"/>
      <c r="J326" s="57"/>
      <c r="K326" s="57"/>
      <c r="L326" s="57"/>
      <c r="M326" s="57"/>
      <c r="N326" s="57"/>
      <c r="O326" s="57" t="s">
        <v>3092</v>
      </c>
      <c r="P326" s="57"/>
      <c r="Q326" s="57"/>
      <c r="R326" s="57" t="s">
        <v>69</v>
      </c>
      <c r="S326" s="57" t="s">
        <v>69</v>
      </c>
      <c r="T326" s="57" t="s">
        <v>69</v>
      </c>
      <c r="U326" s="57" t="s">
        <v>69</v>
      </c>
      <c r="V326" s="57" t="s">
        <v>63</v>
      </c>
      <c r="W326" s="57" t="s">
        <v>69</v>
      </c>
      <c r="X326" s="57" t="s">
        <v>63</v>
      </c>
      <c r="Y326" s="57" t="s">
        <v>69</v>
      </c>
      <c r="Z326" s="57" t="s">
        <v>69</v>
      </c>
      <c r="AA326" s="57" t="s">
        <v>63</v>
      </c>
      <c r="AB326" s="57" t="s">
        <v>69</v>
      </c>
      <c r="AC326" s="57" t="s">
        <v>69</v>
      </c>
      <c r="AD326" s="57" t="s">
        <v>69</v>
      </c>
      <c r="AE326" s="57" t="s">
        <v>69</v>
      </c>
      <c r="AF326" s="57" t="s">
        <v>63</v>
      </c>
      <c r="AG326" s="57" t="s">
        <v>79</v>
      </c>
      <c r="AH326" s="57" t="s">
        <v>79</v>
      </c>
      <c r="AI326" s="57" t="s">
        <v>79</v>
      </c>
      <c r="AJ326" s="57" t="s">
        <v>79</v>
      </c>
      <c r="AK326" s="57" t="s">
        <v>79</v>
      </c>
      <c r="AL326" s="57" t="s">
        <v>82</v>
      </c>
      <c r="AM326" s="57" t="s">
        <v>79</v>
      </c>
      <c r="AN326" s="57" t="s">
        <v>79</v>
      </c>
      <c r="AO326" s="57" t="s">
        <v>82</v>
      </c>
      <c r="AP326" s="57" t="s">
        <v>82</v>
      </c>
      <c r="AQ326" s="57" t="s">
        <v>79</v>
      </c>
      <c r="AR326" s="57" t="s">
        <v>79</v>
      </c>
      <c r="AS326" s="57" t="s">
        <v>68</v>
      </c>
      <c r="AT326" s="57" t="s">
        <v>79</v>
      </c>
      <c r="AU326" s="57" t="s">
        <v>79</v>
      </c>
      <c r="AV326" s="57" t="s">
        <v>79</v>
      </c>
      <c r="AW326" s="57" t="s">
        <v>68</v>
      </c>
      <c r="AX326" s="57" t="s">
        <v>75</v>
      </c>
      <c r="AY326" s="57" t="s">
        <v>3093</v>
      </c>
      <c r="AZ326" s="57" t="s">
        <v>76</v>
      </c>
      <c r="BA326" s="57" t="s">
        <v>76</v>
      </c>
      <c r="BB326" s="57" t="s">
        <v>77</v>
      </c>
      <c r="BC326" s="57"/>
      <c r="BD326" s="57"/>
      <c r="BE326" s="57" t="s">
        <v>63</v>
      </c>
      <c r="BF326" s="57" t="s">
        <v>78</v>
      </c>
      <c r="BG326" s="57" t="s">
        <v>1523</v>
      </c>
      <c r="BH326" t="str">
        <f t="shared" si="5"/>
        <v>Animateur(trice) hygiène-sécurité-sûreté-environnement (HSSE) ; Animateur(trice) sécurité  ; Animateur(trice) qualité ; Animateur(trice) HSE</v>
      </c>
      <c r="BI326">
        <v>5</v>
      </c>
    </row>
    <row r="327" spans="1:61" ht="15" hidden="1" customHeight="1" x14ac:dyDescent="0.35">
      <c r="A327" t="s">
        <v>503</v>
      </c>
      <c r="B327" t="s">
        <v>1144</v>
      </c>
      <c r="C327" s="57" t="s">
        <v>497</v>
      </c>
      <c r="D327" s="57" t="s">
        <v>3094</v>
      </c>
      <c r="E327" s="57" t="s">
        <v>3095</v>
      </c>
      <c r="F327" s="57" t="s">
        <v>3096</v>
      </c>
      <c r="G327" s="57"/>
      <c r="H327" s="57"/>
      <c r="I327" s="57"/>
      <c r="J327" s="57"/>
      <c r="K327" s="57"/>
      <c r="L327" s="57"/>
      <c r="M327" s="57"/>
      <c r="N327" s="57"/>
      <c r="O327" s="57" t="s">
        <v>3097</v>
      </c>
      <c r="P327" s="57"/>
      <c r="Q327" s="57"/>
      <c r="R327" s="57" t="s">
        <v>69</v>
      </c>
      <c r="S327" s="57" t="s">
        <v>69</v>
      </c>
      <c r="T327" s="57" t="s">
        <v>69</v>
      </c>
      <c r="U327" s="57" t="s">
        <v>69</v>
      </c>
      <c r="V327" s="57" t="s">
        <v>69</v>
      </c>
      <c r="W327" s="57" t="s">
        <v>69</v>
      </c>
      <c r="X327" s="57" t="s">
        <v>69</v>
      </c>
      <c r="Y327" s="57" t="s">
        <v>69</v>
      </c>
      <c r="Z327" s="57" t="s">
        <v>69</v>
      </c>
      <c r="AA327" s="57" t="s">
        <v>69</v>
      </c>
      <c r="AB327" s="57" t="s">
        <v>69</v>
      </c>
      <c r="AC327" s="57" t="s">
        <v>63</v>
      </c>
      <c r="AD327" s="57" t="s">
        <v>69</v>
      </c>
      <c r="AE327" s="57" t="s">
        <v>69</v>
      </c>
      <c r="AF327" s="57" t="s">
        <v>69</v>
      </c>
      <c r="AG327" s="57" t="s">
        <v>82</v>
      </c>
      <c r="AH327" s="57" t="s">
        <v>82</v>
      </c>
      <c r="AI327" s="57" t="s">
        <v>82</v>
      </c>
      <c r="AJ327" s="57" t="s">
        <v>79</v>
      </c>
      <c r="AK327" s="57" t="s">
        <v>79</v>
      </c>
      <c r="AL327" s="57" t="s">
        <v>82</v>
      </c>
      <c r="AM327" s="57" t="s">
        <v>79</v>
      </c>
      <c r="AN327" s="57" t="s">
        <v>82</v>
      </c>
      <c r="AO327" s="57" t="s">
        <v>82</v>
      </c>
      <c r="AP327" s="57" t="s">
        <v>82</v>
      </c>
      <c r="AQ327" s="57" t="s">
        <v>82</v>
      </c>
      <c r="AR327" s="57" t="s">
        <v>82</v>
      </c>
      <c r="AS327" s="57" t="s">
        <v>79</v>
      </c>
      <c r="AT327" s="57" t="s">
        <v>82</v>
      </c>
      <c r="AU327" s="57" t="s">
        <v>82</v>
      </c>
      <c r="AV327" s="57" t="s">
        <v>82</v>
      </c>
      <c r="AW327" s="57" t="s">
        <v>68</v>
      </c>
      <c r="AX327" s="57" t="s">
        <v>70</v>
      </c>
      <c r="AY327" s="57" t="s">
        <v>3098</v>
      </c>
      <c r="AZ327" s="57" t="s">
        <v>76</v>
      </c>
      <c r="BA327" s="57" t="s">
        <v>76</v>
      </c>
      <c r="BB327" s="57" t="s">
        <v>77</v>
      </c>
      <c r="BC327" s="57"/>
      <c r="BD327" s="57"/>
      <c r="BE327" s="57" t="s">
        <v>63</v>
      </c>
      <c r="BF327" s="57" t="s">
        <v>78</v>
      </c>
      <c r="BG327" s="57" t="s">
        <v>2513</v>
      </c>
      <c r="BH327" t="str">
        <f t="shared" si="5"/>
        <v>Négociateur(trice) ; Négociant(e) de matières premières</v>
      </c>
      <c r="BI327">
        <v>5</v>
      </c>
    </row>
    <row r="328" spans="1:61" ht="15" hidden="1" customHeight="1" x14ac:dyDescent="0.35">
      <c r="A328" t="s">
        <v>503</v>
      </c>
      <c r="B328" t="s">
        <v>1145</v>
      </c>
      <c r="C328" s="57" t="s">
        <v>498</v>
      </c>
      <c r="D328" s="57" t="s">
        <v>3099</v>
      </c>
      <c r="E328" s="57" t="s">
        <v>3100</v>
      </c>
      <c r="F328" s="57"/>
      <c r="G328" s="57"/>
      <c r="H328" s="57"/>
      <c r="I328" s="57"/>
      <c r="J328" s="57"/>
      <c r="K328" s="57"/>
      <c r="L328" s="57"/>
      <c r="M328" s="57"/>
      <c r="N328" s="57"/>
      <c r="O328" s="57" t="s">
        <v>3097</v>
      </c>
      <c r="P328" s="57"/>
      <c r="Q328" s="57"/>
      <c r="R328" s="57" t="s">
        <v>69</v>
      </c>
      <c r="S328" s="57" t="s">
        <v>69</v>
      </c>
      <c r="T328" s="57" t="s">
        <v>69</v>
      </c>
      <c r="U328" s="57" t="s">
        <v>69</v>
      </c>
      <c r="V328" s="57" t="s">
        <v>69</v>
      </c>
      <c r="W328" s="57" t="s">
        <v>69</v>
      </c>
      <c r="X328" s="57" t="s">
        <v>69</v>
      </c>
      <c r="Y328" s="57" t="s">
        <v>63</v>
      </c>
      <c r="Z328" s="57" t="s">
        <v>69</v>
      </c>
      <c r="AA328" s="57" t="s">
        <v>63</v>
      </c>
      <c r="AB328" s="57" t="s">
        <v>69</v>
      </c>
      <c r="AC328" s="57" t="s">
        <v>63</v>
      </c>
      <c r="AD328" s="57" t="s">
        <v>69</v>
      </c>
      <c r="AE328" s="57" t="s">
        <v>69</v>
      </c>
      <c r="AF328" s="57" t="s">
        <v>69</v>
      </c>
      <c r="AG328" s="57" t="s">
        <v>79</v>
      </c>
      <c r="AH328" s="57" t="s">
        <v>79</v>
      </c>
      <c r="AI328" s="57" t="s">
        <v>79</v>
      </c>
      <c r="AJ328" s="57" t="s">
        <v>79</v>
      </c>
      <c r="AK328" s="57" t="s">
        <v>79</v>
      </c>
      <c r="AL328" s="57" t="s">
        <v>79</v>
      </c>
      <c r="AM328" s="57" t="s">
        <v>79</v>
      </c>
      <c r="AN328" s="57" t="s">
        <v>79</v>
      </c>
      <c r="AO328" s="57" t="s">
        <v>82</v>
      </c>
      <c r="AP328" s="57" t="s">
        <v>82</v>
      </c>
      <c r="AQ328" s="57" t="s">
        <v>79</v>
      </c>
      <c r="AR328" s="57" t="s">
        <v>79</v>
      </c>
      <c r="AS328" s="57" t="s">
        <v>79</v>
      </c>
      <c r="AT328" s="57" t="s">
        <v>79</v>
      </c>
      <c r="AU328" s="57" t="s">
        <v>79</v>
      </c>
      <c r="AV328" s="57" t="s">
        <v>79</v>
      </c>
      <c r="AW328" s="57" t="s">
        <v>68</v>
      </c>
      <c r="AX328" s="57" t="s">
        <v>70</v>
      </c>
      <c r="AY328" s="57" t="s">
        <v>3101</v>
      </c>
      <c r="AZ328" s="57" t="s">
        <v>71</v>
      </c>
      <c r="BA328" s="57" t="s">
        <v>71</v>
      </c>
      <c r="BB328" s="57" t="s">
        <v>72</v>
      </c>
      <c r="BC328" s="57"/>
      <c r="BD328" s="57"/>
      <c r="BE328" s="57" t="s">
        <v>63</v>
      </c>
      <c r="BF328" s="57" t="s">
        <v>78</v>
      </c>
      <c r="BG328" s="57" t="s">
        <v>2513</v>
      </c>
      <c r="BH328" t="str">
        <f t="shared" si="5"/>
        <v>Acheteur(se) vifs</v>
      </c>
      <c r="BI328">
        <v>4</v>
      </c>
    </row>
    <row r="329" spans="1:61" ht="15" hidden="1" customHeight="1" x14ac:dyDescent="0.35">
      <c r="A329" t="s">
        <v>503</v>
      </c>
      <c r="B329" t="s">
        <v>1146</v>
      </c>
      <c r="C329" s="57" t="s">
        <v>499</v>
      </c>
      <c r="D329" s="57" t="s">
        <v>3102</v>
      </c>
      <c r="E329" s="57" t="s">
        <v>1285</v>
      </c>
      <c r="F329" s="57" t="s">
        <v>3103</v>
      </c>
      <c r="G329" s="57" t="s">
        <v>3104</v>
      </c>
      <c r="H329" s="57"/>
      <c r="I329" s="57"/>
      <c r="J329" s="57"/>
      <c r="K329" s="57"/>
      <c r="L329" s="57"/>
      <c r="M329" s="57"/>
      <c r="N329" s="57"/>
      <c r="O329" s="57" t="s">
        <v>3105</v>
      </c>
      <c r="P329" s="57" t="s">
        <v>3081</v>
      </c>
      <c r="Q329" s="57"/>
      <c r="R329" s="57" t="s">
        <v>63</v>
      </c>
      <c r="S329" s="57" t="s">
        <v>69</v>
      </c>
      <c r="T329" s="57" t="s">
        <v>69</v>
      </c>
      <c r="U329" s="57" t="s">
        <v>63</v>
      </c>
      <c r="V329" s="57" t="s">
        <v>69</v>
      </c>
      <c r="W329" s="57" t="s">
        <v>69</v>
      </c>
      <c r="X329" s="57" t="s">
        <v>63</v>
      </c>
      <c r="Y329" s="57" t="s">
        <v>69</v>
      </c>
      <c r="Z329" s="57" t="s">
        <v>69</v>
      </c>
      <c r="AA329" s="57" t="s">
        <v>69</v>
      </c>
      <c r="AB329" s="57" t="s">
        <v>63</v>
      </c>
      <c r="AC329" s="57" t="s">
        <v>63</v>
      </c>
      <c r="AD329" s="57" t="s">
        <v>69</v>
      </c>
      <c r="AE329" s="57" t="s">
        <v>63</v>
      </c>
      <c r="AF329" s="57" t="s">
        <v>63</v>
      </c>
      <c r="AG329" s="57" t="s">
        <v>79</v>
      </c>
      <c r="AH329" s="57" t="s">
        <v>79</v>
      </c>
      <c r="AI329" s="57" t="s">
        <v>79</v>
      </c>
      <c r="AJ329" s="57" t="s">
        <v>68</v>
      </c>
      <c r="AK329" s="57" t="s">
        <v>68</v>
      </c>
      <c r="AL329" s="57" t="s">
        <v>68</v>
      </c>
      <c r="AM329" s="57" t="s">
        <v>79</v>
      </c>
      <c r="AN329" s="57" t="s">
        <v>79</v>
      </c>
      <c r="AO329" s="57" t="s">
        <v>79</v>
      </c>
      <c r="AP329" s="57" t="s">
        <v>79</v>
      </c>
      <c r="AQ329" s="57" t="s">
        <v>79</v>
      </c>
      <c r="AR329" s="57" t="s">
        <v>74</v>
      </c>
      <c r="AS329" s="57" t="s">
        <v>79</v>
      </c>
      <c r="AT329" s="57" t="s">
        <v>74</v>
      </c>
      <c r="AU329" s="57" t="s">
        <v>74</v>
      </c>
      <c r="AV329" s="57" t="s">
        <v>79</v>
      </c>
      <c r="AW329" s="57" t="s">
        <v>68</v>
      </c>
      <c r="AX329" s="57" t="s">
        <v>70</v>
      </c>
      <c r="AY329" s="57" t="s">
        <v>3106</v>
      </c>
      <c r="AZ329" s="57" t="s">
        <v>65</v>
      </c>
      <c r="BA329" s="57" t="s">
        <v>65</v>
      </c>
      <c r="BB329" s="57" t="s">
        <v>66</v>
      </c>
      <c r="BC329" s="57"/>
      <c r="BD329" s="57"/>
      <c r="BE329" s="57" t="s">
        <v>69</v>
      </c>
      <c r="BF329" s="57" t="s">
        <v>78</v>
      </c>
      <c r="BG329" s="57" t="s">
        <v>3083</v>
      </c>
      <c r="BH329" t="str">
        <f t="shared" si="5"/>
        <v>Chauffeur(se) livreur(se) ; Chauffeur(se) livraison ; Conducteur(trice)</v>
      </c>
      <c r="BI329">
        <v>3</v>
      </c>
    </row>
    <row r="330" spans="1:61" ht="15" hidden="1" customHeight="1" x14ac:dyDescent="0.35">
      <c r="A330" t="s">
        <v>503</v>
      </c>
      <c r="B330" t="s">
        <v>1147</v>
      </c>
      <c r="C330" s="57" t="s">
        <v>500</v>
      </c>
      <c r="D330" s="57" t="s">
        <v>3107</v>
      </c>
      <c r="E330" s="57" t="s">
        <v>3108</v>
      </c>
      <c r="F330" s="57" t="s">
        <v>3109</v>
      </c>
      <c r="G330" s="57" t="s">
        <v>3110</v>
      </c>
      <c r="H330" s="57" t="s">
        <v>3111</v>
      </c>
      <c r="I330" s="57" t="s">
        <v>3112</v>
      </c>
      <c r="J330" s="57"/>
      <c r="K330" s="57"/>
      <c r="L330" s="57"/>
      <c r="M330" s="57"/>
      <c r="N330" s="57"/>
      <c r="O330" s="57" t="s">
        <v>3113</v>
      </c>
      <c r="P330" s="57" t="s">
        <v>3114</v>
      </c>
      <c r="Q330" s="57"/>
      <c r="R330" s="57" t="s">
        <v>69</v>
      </c>
      <c r="S330" s="57" t="s">
        <v>63</v>
      </c>
      <c r="T330" s="57" t="s">
        <v>63</v>
      </c>
      <c r="U330" s="57" t="s">
        <v>69</v>
      </c>
      <c r="V330" s="57" t="s">
        <v>63</v>
      </c>
      <c r="W330" s="57" t="s">
        <v>69</v>
      </c>
      <c r="X330" s="57" t="s">
        <v>69</v>
      </c>
      <c r="Y330" s="57" t="s">
        <v>69</v>
      </c>
      <c r="Z330" s="57" t="s">
        <v>69</v>
      </c>
      <c r="AA330" s="57" t="s">
        <v>63</v>
      </c>
      <c r="AB330" s="57" t="s">
        <v>69</v>
      </c>
      <c r="AC330" s="57" t="s">
        <v>69</v>
      </c>
      <c r="AD330" s="57" t="s">
        <v>69</v>
      </c>
      <c r="AE330" s="57" t="s">
        <v>69</v>
      </c>
      <c r="AF330" s="57" t="s">
        <v>63</v>
      </c>
      <c r="AG330" s="57" t="s">
        <v>79</v>
      </c>
      <c r="AH330" s="57" t="s">
        <v>79</v>
      </c>
      <c r="AI330" s="57" t="s">
        <v>79</v>
      </c>
      <c r="AJ330" s="57" t="s">
        <v>74</v>
      </c>
      <c r="AK330" s="57" t="s">
        <v>79</v>
      </c>
      <c r="AL330" s="57" t="s">
        <v>79</v>
      </c>
      <c r="AM330" s="57" t="s">
        <v>79</v>
      </c>
      <c r="AN330" s="57" t="s">
        <v>79</v>
      </c>
      <c r="AO330" s="57" t="s">
        <v>82</v>
      </c>
      <c r="AP330" s="57" t="s">
        <v>79</v>
      </c>
      <c r="AQ330" s="57" t="s">
        <v>79</v>
      </c>
      <c r="AR330" s="57" t="s">
        <v>79</v>
      </c>
      <c r="AS330" s="57" t="s">
        <v>74</v>
      </c>
      <c r="AT330" s="57" t="s">
        <v>79</v>
      </c>
      <c r="AU330" s="57" t="s">
        <v>79</v>
      </c>
      <c r="AV330" s="57" t="s">
        <v>79</v>
      </c>
      <c r="AW330" s="57" t="s">
        <v>68</v>
      </c>
      <c r="AX330" s="57" t="s">
        <v>75</v>
      </c>
      <c r="AY330" s="57" t="s">
        <v>3115</v>
      </c>
      <c r="AZ330" s="57" t="s">
        <v>76</v>
      </c>
      <c r="BA330" s="57" t="s">
        <v>76</v>
      </c>
      <c r="BB330" s="57" t="s">
        <v>72</v>
      </c>
      <c r="BC330" s="57"/>
      <c r="BD330" s="57"/>
      <c r="BE330" s="57" t="s">
        <v>69</v>
      </c>
      <c r="BF330" s="57" t="s">
        <v>67</v>
      </c>
      <c r="BG330" s="57" t="s">
        <v>1523</v>
      </c>
      <c r="BH330" t="str">
        <f t="shared" si="5"/>
        <v>Assistant(e) qualité  ; Contrôleur(se) sanitaire / laborantin(e)  ; Technicien(ne) de laboratoire  ; Technicien(ne) d'analyses bactériologiques / physico-chimiques  ; Agent(e) de laboratoire</v>
      </c>
      <c r="BI330">
        <v>5</v>
      </c>
    </row>
    <row r="331" spans="1:61" ht="15" hidden="1" customHeight="1" x14ac:dyDescent="0.35">
      <c r="A331" t="s">
        <v>503</v>
      </c>
      <c r="B331" t="s">
        <v>1148</v>
      </c>
      <c r="C331" s="57" t="s">
        <v>501</v>
      </c>
      <c r="D331" s="57" t="s">
        <v>3116</v>
      </c>
      <c r="E331" s="57" t="s">
        <v>1718</v>
      </c>
      <c r="F331" s="57" t="s">
        <v>3117</v>
      </c>
      <c r="G331" s="57" t="s">
        <v>3118</v>
      </c>
      <c r="H331" s="57"/>
      <c r="I331" s="57"/>
      <c r="J331" s="57"/>
      <c r="K331" s="57"/>
      <c r="L331" s="57"/>
      <c r="M331" s="57"/>
      <c r="N331" s="57"/>
      <c r="O331" s="57" t="s">
        <v>1734</v>
      </c>
      <c r="P331" s="57"/>
      <c r="Q331" s="57"/>
      <c r="R331" s="57" t="s">
        <v>63</v>
      </c>
      <c r="S331" s="57" t="s">
        <v>63</v>
      </c>
      <c r="T331" s="57" t="s">
        <v>69</v>
      </c>
      <c r="U331" s="57" t="s">
        <v>69</v>
      </c>
      <c r="V331" s="57" t="s">
        <v>63</v>
      </c>
      <c r="W331" s="57" t="s">
        <v>69</v>
      </c>
      <c r="X331" s="57" t="s">
        <v>69</v>
      </c>
      <c r="Y331" s="57" t="s">
        <v>69</v>
      </c>
      <c r="Z331" s="57" t="s">
        <v>69</v>
      </c>
      <c r="AA331" s="57" t="s">
        <v>63</v>
      </c>
      <c r="AB331" s="57" t="s">
        <v>69</v>
      </c>
      <c r="AC331" s="57" t="s">
        <v>69</v>
      </c>
      <c r="AD331" s="57" t="s">
        <v>69</v>
      </c>
      <c r="AE331" s="57" t="s">
        <v>63</v>
      </c>
      <c r="AF331" s="57" t="s">
        <v>63</v>
      </c>
      <c r="AG331" s="57" t="s">
        <v>82</v>
      </c>
      <c r="AH331" s="57" t="s">
        <v>82</v>
      </c>
      <c r="AI331" s="57" t="s">
        <v>82</v>
      </c>
      <c r="AJ331" s="57" t="s">
        <v>82</v>
      </c>
      <c r="AK331" s="57" t="s">
        <v>82</v>
      </c>
      <c r="AL331" s="57" t="s">
        <v>82</v>
      </c>
      <c r="AM331" s="57" t="s">
        <v>82</v>
      </c>
      <c r="AN331" s="57" t="s">
        <v>82</v>
      </c>
      <c r="AO331" s="57" t="s">
        <v>82</v>
      </c>
      <c r="AP331" s="57" t="s">
        <v>82</v>
      </c>
      <c r="AQ331" s="57" t="s">
        <v>82</v>
      </c>
      <c r="AR331" s="57" t="s">
        <v>82</v>
      </c>
      <c r="AS331" s="57" t="s">
        <v>82</v>
      </c>
      <c r="AT331" s="57" t="s">
        <v>82</v>
      </c>
      <c r="AU331" s="57" t="s">
        <v>82</v>
      </c>
      <c r="AV331" s="57" t="s">
        <v>82</v>
      </c>
      <c r="AW331" s="57" t="s">
        <v>68</v>
      </c>
      <c r="AX331" s="57" t="s">
        <v>75</v>
      </c>
      <c r="AY331" s="57" t="s">
        <v>3119</v>
      </c>
      <c r="AZ331" s="57" t="s">
        <v>76</v>
      </c>
      <c r="BA331" s="57" t="s">
        <v>76</v>
      </c>
      <c r="BB331" s="57" t="s">
        <v>77</v>
      </c>
      <c r="BC331" s="57"/>
      <c r="BD331" s="57"/>
      <c r="BE331" s="57" t="s">
        <v>63</v>
      </c>
      <c r="BF331" s="57" t="s">
        <v>78</v>
      </c>
      <c r="BG331" s="57" t="s">
        <v>3120</v>
      </c>
      <c r="BH331" t="str">
        <f t="shared" si="5"/>
        <v>Spécialiste en sécurité et sûreté ; Animateur sûreté ; Chargé(e) de sécurité/gestion des risques</v>
      </c>
      <c r="BI331">
        <v>5</v>
      </c>
    </row>
    <row r="332" spans="1:61" ht="15" hidden="1" customHeight="1" x14ac:dyDescent="0.35">
      <c r="A332" t="s">
        <v>503</v>
      </c>
      <c r="B332" t="s">
        <v>1149</v>
      </c>
      <c r="C332" s="57" t="s">
        <v>502</v>
      </c>
      <c r="D332" s="57" t="s">
        <v>3121</v>
      </c>
      <c r="E332" s="57" t="s">
        <v>3122</v>
      </c>
      <c r="F332" s="57" t="s">
        <v>3123</v>
      </c>
      <c r="G332" s="57" t="s">
        <v>3124</v>
      </c>
      <c r="H332" s="57"/>
      <c r="I332" s="57"/>
      <c r="J332" s="57"/>
      <c r="K332" s="57"/>
      <c r="L332" s="57"/>
      <c r="M332" s="57"/>
      <c r="N332" s="57"/>
      <c r="O332" s="57" t="s">
        <v>1734</v>
      </c>
      <c r="P332" s="57"/>
      <c r="Q332" s="57"/>
      <c r="R332" s="57" t="s">
        <v>69</v>
      </c>
      <c r="S332" s="57" t="s">
        <v>69</v>
      </c>
      <c r="T332" s="57" t="s">
        <v>69</v>
      </c>
      <c r="U332" s="57" t="s">
        <v>69</v>
      </c>
      <c r="V332" s="57" t="s">
        <v>63</v>
      </c>
      <c r="W332" s="57" t="s">
        <v>69</v>
      </c>
      <c r="X332" s="57" t="s">
        <v>69</v>
      </c>
      <c r="Y332" s="57" t="s">
        <v>69</v>
      </c>
      <c r="Z332" s="57" t="s">
        <v>69</v>
      </c>
      <c r="AA332" s="57" t="s">
        <v>63</v>
      </c>
      <c r="AB332" s="57" t="s">
        <v>69</v>
      </c>
      <c r="AC332" s="57" t="s">
        <v>69</v>
      </c>
      <c r="AD332" s="57" t="s">
        <v>69</v>
      </c>
      <c r="AE332" s="57" t="s">
        <v>69</v>
      </c>
      <c r="AF332" s="57" t="s">
        <v>63</v>
      </c>
      <c r="AG332" s="57" t="s">
        <v>84</v>
      </c>
      <c r="AH332" s="57" t="s">
        <v>84</v>
      </c>
      <c r="AI332" s="57" t="s">
        <v>84</v>
      </c>
      <c r="AJ332" s="57" t="s">
        <v>84</v>
      </c>
      <c r="AK332" s="57" t="s">
        <v>84</v>
      </c>
      <c r="AL332" s="57" t="s">
        <v>84</v>
      </c>
      <c r="AM332" s="57" t="s">
        <v>82</v>
      </c>
      <c r="AN332" s="57" t="s">
        <v>84</v>
      </c>
      <c r="AO332" s="57" t="s">
        <v>84</v>
      </c>
      <c r="AP332" s="57" t="s">
        <v>84</v>
      </c>
      <c r="AQ332" s="57" t="s">
        <v>84</v>
      </c>
      <c r="AR332" s="57" t="s">
        <v>84</v>
      </c>
      <c r="AS332" s="57" t="s">
        <v>84</v>
      </c>
      <c r="AT332" s="57" t="s">
        <v>84</v>
      </c>
      <c r="AU332" s="57" t="s">
        <v>84</v>
      </c>
      <c r="AV332" s="57" t="s">
        <v>84</v>
      </c>
      <c r="AW332" s="57" t="s">
        <v>68</v>
      </c>
      <c r="AX332" s="57" t="s">
        <v>75</v>
      </c>
      <c r="AY332" s="57" t="s">
        <v>3125</v>
      </c>
      <c r="AZ332" s="57" t="s">
        <v>83</v>
      </c>
      <c r="BA332" s="57" t="s">
        <v>83</v>
      </c>
      <c r="BB332" s="57" t="s">
        <v>77</v>
      </c>
      <c r="BC332" s="57"/>
      <c r="BD332" s="57"/>
      <c r="BE332" s="57" t="s">
        <v>63</v>
      </c>
      <c r="BF332" s="57" t="s">
        <v>78</v>
      </c>
      <c r="BG332" s="57" t="s">
        <v>3120</v>
      </c>
      <c r="BH332" t="str">
        <f t="shared" si="5"/>
        <v>Responsable prévention santé, sécurité au travail ; Responsable qualité  ; Coordinateur(trice) QHSSE</v>
      </c>
      <c r="BI332">
        <v>7</v>
      </c>
    </row>
    <row r="333" spans="1:61" ht="15" hidden="1" customHeight="1" x14ac:dyDescent="0.35">
      <c r="A333" t="s">
        <v>3126</v>
      </c>
      <c r="B333" t="s">
        <v>196</v>
      </c>
      <c r="C333" s="57" t="s">
        <v>211</v>
      </c>
      <c r="D333" s="57" t="s">
        <v>3127</v>
      </c>
      <c r="E333" s="57" t="s">
        <v>3128</v>
      </c>
      <c r="F333" s="57" t="s">
        <v>3129</v>
      </c>
      <c r="G333" s="57" t="s">
        <v>3130</v>
      </c>
      <c r="H333" s="57"/>
      <c r="I333" s="57"/>
      <c r="J333" s="57"/>
      <c r="K333" s="57"/>
      <c r="L333" s="57"/>
      <c r="M333" s="57"/>
      <c r="N333" s="57"/>
      <c r="O333" s="57" t="s">
        <v>3131</v>
      </c>
      <c r="P333" s="57" t="s">
        <v>3132</v>
      </c>
      <c r="Q333" s="57"/>
      <c r="R333" s="57" t="s">
        <v>69</v>
      </c>
      <c r="S333" s="57" t="s">
        <v>63</v>
      </c>
      <c r="T333" s="57" t="s">
        <v>69</v>
      </c>
      <c r="U333" s="57" t="s">
        <v>63</v>
      </c>
      <c r="V333" s="57" t="s">
        <v>69</v>
      </c>
      <c r="W333" s="57" t="s">
        <v>69</v>
      </c>
      <c r="X333" s="57" t="s">
        <v>63</v>
      </c>
      <c r="Y333" s="57" t="s">
        <v>63</v>
      </c>
      <c r="Z333" s="57" t="s">
        <v>69</v>
      </c>
      <c r="AA333" s="57" t="s">
        <v>63</v>
      </c>
      <c r="AB333" s="57" t="s">
        <v>69</v>
      </c>
      <c r="AC333" s="57" t="s">
        <v>69</v>
      </c>
      <c r="AD333" s="57" t="s">
        <v>69</v>
      </c>
      <c r="AE333" s="57" t="s">
        <v>63</v>
      </c>
      <c r="AF333" s="57" t="s">
        <v>63</v>
      </c>
      <c r="AG333" s="57" t="s">
        <v>79</v>
      </c>
      <c r="AH333" s="57" t="s">
        <v>79</v>
      </c>
      <c r="AI333" s="57" t="s">
        <v>79</v>
      </c>
      <c r="AJ333" s="57" t="s">
        <v>74</v>
      </c>
      <c r="AK333" s="57" t="s">
        <v>79</v>
      </c>
      <c r="AL333" s="57" t="s">
        <v>74</v>
      </c>
      <c r="AM333" s="57" t="s">
        <v>79</v>
      </c>
      <c r="AN333" s="57" t="s">
        <v>79</v>
      </c>
      <c r="AO333" s="57" t="s">
        <v>79</v>
      </c>
      <c r="AP333" s="57" t="s">
        <v>79</v>
      </c>
      <c r="AQ333" s="57" t="s">
        <v>79</v>
      </c>
      <c r="AR333" s="57" t="s">
        <v>79</v>
      </c>
      <c r="AS333" s="57" t="s">
        <v>68</v>
      </c>
      <c r="AT333" s="57" t="s">
        <v>79</v>
      </c>
      <c r="AU333" s="57" t="s">
        <v>79</v>
      </c>
      <c r="AV333" s="57" t="s">
        <v>79</v>
      </c>
      <c r="AW333" s="57" t="s">
        <v>82</v>
      </c>
      <c r="AX333" s="57" t="s">
        <v>75</v>
      </c>
      <c r="AY333" s="57" t="s">
        <v>3133</v>
      </c>
      <c r="AZ333" s="57" t="s">
        <v>71</v>
      </c>
      <c r="BA333" s="57" t="s">
        <v>71</v>
      </c>
      <c r="BB333" s="57" t="s">
        <v>77</v>
      </c>
      <c r="BC333" s="57"/>
      <c r="BD333" s="57"/>
      <c r="BE333" s="57" t="s">
        <v>69</v>
      </c>
      <c r="BF333" s="57" t="s">
        <v>73</v>
      </c>
      <c r="BG333" s="57" t="s">
        <v>1523</v>
      </c>
      <c r="BH333" t="str">
        <f t="shared" si="5"/>
        <v>Meunier(ère) ; Conducteur(rice) de moulin ; Conducteur(rice) d’installations de transformation de grains</v>
      </c>
      <c r="BI333">
        <v>4</v>
      </c>
    </row>
    <row r="334" spans="1:61" ht="15" hidden="1" customHeight="1" x14ac:dyDescent="0.35">
      <c r="A334" t="s">
        <v>3126</v>
      </c>
      <c r="B334" t="s">
        <v>1150</v>
      </c>
      <c r="C334" s="57" t="s">
        <v>219</v>
      </c>
      <c r="D334" s="57" t="s">
        <v>3134</v>
      </c>
      <c r="E334" s="57" t="s">
        <v>3135</v>
      </c>
      <c r="F334" s="57"/>
      <c r="G334" s="57"/>
      <c r="H334" s="57"/>
      <c r="I334" s="57"/>
      <c r="J334" s="57"/>
      <c r="K334" s="57"/>
      <c r="L334" s="57"/>
      <c r="M334" s="57"/>
      <c r="N334" s="57"/>
      <c r="O334" s="57" t="s">
        <v>3136</v>
      </c>
      <c r="P334" s="57" t="s">
        <v>3137</v>
      </c>
      <c r="Q334" s="57"/>
      <c r="R334" s="57" t="s">
        <v>69</v>
      </c>
      <c r="S334" s="57" t="s">
        <v>69</v>
      </c>
      <c r="T334" s="57" t="s">
        <v>69</v>
      </c>
      <c r="U334" s="57" t="s">
        <v>69</v>
      </c>
      <c r="V334" s="57" t="s">
        <v>69</v>
      </c>
      <c r="W334" s="57" t="s">
        <v>69</v>
      </c>
      <c r="X334" s="57" t="s">
        <v>63</v>
      </c>
      <c r="Y334" s="57" t="s">
        <v>69</v>
      </c>
      <c r="Z334" s="57" t="s">
        <v>69</v>
      </c>
      <c r="AA334" s="57" t="s">
        <v>63</v>
      </c>
      <c r="AB334" s="57" t="s">
        <v>69</v>
      </c>
      <c r="AC334" s="57" t="s">
        <v>63</v>
      </c>
      <c r="AD334" s="57" t="s">
        <v>69</v>
      </c>
      <c r="AE334" s="57" t="s">
        <v>69</v>
      </c>
      <c r="AF334" s="57" t="s">
        <v>63</v>
      </c>
      <c r="AG334" s="57" t="s">
        <v>79</v>
      </c>
      <c r="AH334" s="57" t="s">
        <v>79</v>
      </c>
      <c r="AI334" s="57" t="s">
        <v>79</v>
      </c>
      <c r="AJ334" s="57" t="s">
        <v>79</v>
      </c>
      <c r="AK334" s="57" t="s">
        <v>79</v>
      </c>
      <c r="AL334" s="57" t="s">
        <v>79</v>
      </c>
      <c r="AM334" s="57" t="s">
        <v>74</v>
      </c>
      <c r="AN334" s="57" t="s">
        <v>79</v>
      </c>
      <c r="AO334" s="57" t="s">
        <v>79</v>
      </c>
      <c r="AP334" s="57" t="s">
        <v>74</v>
      </c>
      <c r="AQ334" s="57" t="s">
        <v>79</v>
      </c>
      <c r="AR334" s="57" t="s">
        <v>74</v>
      </c>
      <c r="AS334" s="57" t="s">
        <v>79</v>
      </c>
      <c r="AT334" s="57" t="s">
        <v>79</v>
      </c>
      <c r="AU334" s="57" t="s">
        <v>79</v>
      </c>
      <c r="AV334" s="57" t="s">
        <v>74</v>
      </c>
      <c r="AW334" s="57" t="s">
        <v>82</v>
      </c>
      <c r="AX334" s="57" t="s">
        <v>75</v>
      </c>
      <c r="AY334" s="57" t="s">
        <v>109</v>
      </c>
      <c r="AZ334" s="57" t="s">
        <v>71</v>
      </c>
      <c r="BA334" s="57" t="s">
        <v>71</v>
      </c>
      <c r="BB334" s="57" t="s">
        <v>77</v>
      </c>
      <c r="BC334" s="57"/>
      <c r="BD334" s="57"/>
      <c r="BE334" s="57" t="s">
        <v>63</v>
      </c>
      <c r="BF334" s="57" t="s">
        <v>73</v>
      </c>
      <c r="BG334" s="57" t="s">
        <v>1523</v>
      </c>
      <c r="BH334" t="str">
        <f t="shared" si="5"/>
        <v>Boulanger(ère) d’essai</v>
      </c>
      <c r="BI334">
        <v>4</v>
      </c>
    </row>
    <row r="335" spans="1:61" ht="15" hidden="1" customHeight="1" x14ac:dyDescent="0.35">
      <c r="AG335"/>
      <c r="AH335"/>
      <c r="AI335"/>
      <c r="AJ335"/>
      <c r="AK335"/>
      <c r="AL335"/>
      <c r="AM335"/>
      <c r="AN335"/>
      <c r="AO335"/>
      <c r="AP335"/>
      <c r="AQ335"/>
      <c r="AR335"/>
      <c r="AS335"/>
      <c r="AT335"/>
      <c r="AU335"/>
      <c r="AV335"/>
      <c r="AW335"/>
      <c r="BH335" t="str">
        <f t="shared" si="5"/>
        <v/>
      </c>
    </row>
    <row r="336" spans="1:61" ht="15" hidden="1" customHeight="1" x14ac:dyDescent="0.35">
      <c r="AG336"/>
      <c r="AH336"/>
      <c r="AI336"/>
      <c r="AJ336"/>
      <c r="AK336"/>
      <c r="AL336"/>
      <c r="AM336"/>
      <c r="AN336"/>
      <c r="AO336"/>
      <c r="AP336"/>
      <c r="AQ336"/>
      <c r="AR336"/>
      <c r="AS336"/>
      <c r="AT336"/>
      <c r="AU336"/>
      <c r="AV336"/>
      <c r="AW336"/>
      <c r="BH336" t="str">
        <f t="shared" si="5"/>
        <v/>
      </c>
    </row>
    <row r="337" spans="33:60" ht="15" hidden="1" customHeight="1" x14ac:dyDescent="0.35">
      <c r="AG337"/>
      <c r="AH337"/>
      <c r="AI337"/>
      <c r="AJ337"/>
      <c r="AK337"/>
      <c r="AL337"/>
      <c r="AM337"/>
      <c r="AN337"/>
      <c r="AO337"/>
      <c r="AP337"/>
      <c r="AQ337"/>
      <c r="AR337"/>
      <c r="AS337"/>
      <c r="AT337"/>
      <c r="AU337"/>
      <c r="AV337"/>
      <c r="AW337"/>
      <c r="BH337" t="str">
        <f t="shared" si="5"/>
        <v/>
      </c>
    </row>
    <row r="338" spans="33:60" ht="15" hidden="1" customHeight="1" x14ac:dyDescent="0.35">
      <c r="AG338"/>
      <c r="AH338"/>
      <c r="AI338"/>
      <c r="AJ338"/>
      <c r="AK338"/>
      <c r="AL338"/>
      <c r="AM338"/>
      <c r="AN338"/>
      <c r="AO338"/>
      <c r="AP338"/>
      <c r="AQ338"/>
      <c r="AR338"/>
      <c r="AS338"/>
      <c r="AT338"/>
      <c r="AU338"/>
      <c r="AV338"/>
      <c r="AW338"/>
      <c r="BH338" t="str">
        <f t="shared" si="5"/>
        <v/>
      </c>
    </row>
    <row r="339" spans="33:60" ht="15" hidden="1" customHeight="1" x14ac:dyDescent="0.35">
      <c r="AG339"/>
      <c r="AH339"/>
      <c r="AI339"/>
      <c r="AJ339"/>
      <c r="AK339"/>
      <c r="AL339"/>
      <c r="AM339"/>
      <c r="AN339"/>
      <c r="AO339"/>
      <c r="AP339"/>
      <c r="AQ339"/>
      <c r="AR339"/>
      <c r="AS339"/>
      <c r="AT339"/>
      <c r="AU339"/>
      <c r="AV339"/>
      <c r="AW339"/>
      <c r="BH339" t="str">
        <f t="shared" si="5"/>
        <v/>
      </c>
    </row>
    <row r="340" spans="33:60" ht="15" hidden="1" customHeight="1" x14ac:dyDescent="0.35">
      <c r="AG340"/>
      <c r="AH340"/>
      <c r="AI340"/>
      <c r="AJ340"/>
      <c r="AK340"/>
      <c r="AL340"/>
      <c r="AM340"/>
      <c r="AN340"/>
      <c r="AO340"/>
      <c r="AP340"/>
      <c r="AQ340"/>
      <c r="AR340"/>
      <c r="AS340"/>
      <c r="AT340"/>
      <c r="AU340"/>
      <c r="AV340"/>
      <c r="AW340"/>
      <c r="BH340" t="str">
        <f t="shared" si="5"/>
        <v/>
      </c>
    </row>
    <row r="341" spans="33:60" ht="15" hidden="1" customHeight="1" x14ac:dyDescent="0.35">
      <c r="AG341"/>
      <c r="AH341"/>
      <c r="AI341"/>
      <c r="AJ341"/>
      <c r="AK341"/>
      <c r="AL341"/>
      <c r="AM341"/>
      <c r="AN341"/>
      <c r="AO341"/>
      <c r="AP341"/>
      <c r="AQ341"/>
      <c r="AR341"/>
      <c r="AS341"/>
      <c r="AT341"/>
      <c r="AU341"/>
      <c r="AV341"/>
      <c r="AW341"/>
      <c r="BH341" t="str">
        <f t="shared" si="5"/>
        <v/>
      </c>
    </row>
    <row r="342" spans="33:60" ht="15" hidden="1" customHeight="1" x14ac:dyDescent="0.35">
      <c r="AG342"/>
      <c r="AH342"/>
      <c r="AI342"/>
      <c r="AJ342"/>
      <c r="AK342"/>
      <c r="AL342"/>
      <c r="AM342"/>
      <c r="AN342"/>
      <c r="AO342"/>
      <c r="AP342"/>
      <c r="AQ342"/>
      <c r="AR342"/>
      <c r="AS342"/>
      <c r="AT342"/>
      <c r="AU342"/>
      <c r="AV342"/>
      <c r="AW342"/>
      <c r="BH342" t="str">
        <f t="shared" ref="BH342:BH405" si="6">CONCATENATE(E342,IF(F342&lt;&gt;""," ; ",""),F342,IF(G342&lt;&gt;""," ; ",""),G342,IF(H342&lt;&gt;""," ; ",""),H342,IF(I342&lt;&gt;""," ; ",""),I342,IF(J342&lt;&gt;""," ; ",""),J342,IF(K342&lt;&gt;""," ; ",""),K342,IF(L342&lt;&gt;""," ; ",""),L342,IF(M342&lt;&gt;""," ; ",""),M342,IF(N342&lt;&gt;""," ; ",""),N342)</f>
        <v/>
      </c>
    </row>
    <row r="343" spans="33:60" ht="15" hidden="1" customHeight="1" x14ac:dyDescent="0.35">
      <c r="AG343"/>
      <c r="AH343"/>
      <c r="AI343"/>
      <c r="AJ343"/>
      <c r="AK343"/>
      <c r="AL343"/>
      <c r="AM343"/>
      <c r="AN343"/>
      <c r="AO343"/>
      <c r="AP343"/>
      <c r="AQ343"/>
      <c r="AR343"/>
      <c r="AS343"/>
      <c r="AT343"/>
      <c r="AU343"/>
      <c r="AV343"/>
      <c r="AW343"/>
      <c r="BH343" t="str">
        <f t="shared" si="6"/>
        <v/>
      </c>
    </row>
    <row r="344" spans="33:60" ht="15" hidden="1" customHeight="1" x14ac:dyDescent="0.35">
      <c r="AG344"/>
      <c r="AH344"/>
      <c r="AI344"/>
      <c r="AJ344"/>
      <c r="AK344"/>
      <c r="AL344"/>
      <c r="AM344"/>
      <c r="AN344"/>
      <c r="AO344"/>
      <c r="AP344"/>
      <c r="AQ344"/>
      <c r="AR344"/>
      <c r="AS344"/>
      <c r="AT344"/>
      <c r="AU344"/>
      <c r="AV344"/>
      <c r="AW344"/>
      <c r="BH344" t="str">
        <f t="shared" si="6"/>
        <v/>
      </c>
    </row>
    <row r="345" spans="33:60" ht="15" hidden="1" customHeight="1" x14ac:dyDescent="0.35">
      <c r="AG345"/>
      <c r="AH345"/>
      <c r="AI345"/>
      <c r="AJ345"/>
      <c r="AK345"/>
      <c r="AL345"/>
      <c r="AM345"/>
      <c r="AN345"/>
      <c r="AO345"/>
      <c r="AP345"/>
      <c r="AQ345"/>
      <c r="AR345"/>
      <c r="AS345"/>
      <c r="AT345"/>
      <c r="AU345"/>
      <c r="AV345"/>
      <c r="AW345"/>
      <c r="BH345" t="str">
        <f t="shared" si="6"/>
        <v/>
      </c>
    </row>
    <row r="346" spans="33:60" ht="15" hidden="1" customHeight="1" x14ac:dyDescent="0.35">
      <c r="AG346"/>
      <c r="AH346"/>
      <c r="AI346"/>
      <c r="AJ346"/>
      <c r="AK346"/>
      <c r="AL346"/>
      <c r="AM346"/>
      <c r="AN346"/>
      <c r="AO346"/>
      <c r="AP346"/>
      <c r="AQ346"/>
      <c r="AR346"/>
      <c r="AS346"/>
      <c r="AT346"/>
      <c r="AU346"/>
      <c r="AV346"/>
      <c r="AW346"/>
      <c r="BH346" t="str">
        <f t="shared" si="6"/>
        <v/>
      </c>
    </row>
    <row r="347" spans="33:60" ht="15" hidden="1" customHeight="1" x14ac:dyDescent="0.35">
      <c r="AG347"/>
      <c r="AH347"/>
      <c r="AI347"/>
      <c r="AJ347"/>
      <c r="AK347"/>
      <c r="AL347"/>
      <c r="AM347"/>
      <c r="AN347"/>
      <c r="AO347"/>
      <c r="AP347"/>
      <c r="AQ347"/>
      <c r="AR347"/>
      <c r="AS347"/>
      <c r="AT347"/>
      <c r="AU347"/>
      <c r="AV347"/>
      <c r="AW347"/>
      <c r="BH347" t="str">
        <f t="shared" si="6"/>
        <v/>
      </c>
    </row>
    <row r="348" spans="33:60" ht="15" hidden="1" customHeight="1" x14ac:dyDescent="0.35">
      <c r="AG348"/>
      <c r="AH348"/>
      <c r="AI348"/>
      <c r="AJ348"/>
      <c r="AK348"/>
      <c r="AL348"/>
      <c r="AM348"/>
      <c r="AN348"/>
      <c r="AO348"/>
      <c r="AP348"/>
      <c r="AQ348"/>
      <c r="AR348"/>
      <c r="AS348"/>
      <c r="AT348"/>
      <c r="AU348"/>
      <c r="AV348"/>
      <c r="AW348"/>
      <c r="BH348" t="str">
        <f t="shared" si="6"/>
        <v/>
      </c>
    </row>
    <row r="349" spans="33:60" ht="15" hidden="1" customHeight="1" x14ac:dyDescent="0.35">
      <c r="AG349"/>
      <c r="AH349"/>
      <c r="AI349"/>
      <c r="AJ349"/>
      <c r="AK349"/>
      <c r="AL349"/>
      <c r="AM349"/>
      <c r="AN349"/>
      <c r="AO349"/>
      <c r="AP349"/>
      <c r="AQ349"/>
      <c r="AR349"/>
      <c r="AS349"/>
      <c r="AT349"/>
      <c r="AU349"/>
      <c r="AV349"/>
      <c r="AW349"/>
      <c r="BH349" t="str">
        <f t="shared" si="6"/>
        <v/>
      </c>
    </row>
    <row r="350" spans="33:60" ht="15" hidden="1" customHeight="1" x14ac:dyDescent="0.35">
      <c r="AG350"/>
      <c r="AH350"/>
      <c r="AI350"/>
      <c r="AJ350"/>
      <c r="AK350"/>
      <c r="AL350"/>
      <c r="AM350"/>
      <c r="AN350"/>
      <c r="AO350"/>
      <c r="AP350"/>
      <c r="AQ350"/>
      <c r="AR350"/>
      <c r="AS350"/>
      <c r="AT350"/>
      <c r="AU350"/>
      <c r="AV350"/>
      <c r="AW350"/>
      <c r="BH350" t="str">
        <f t="shared" si="6"/>
        <v/>
      </c>
    </row>
    <row r="351" spans="33:60" ht="15" hidden="1" customHeight="1" x14ac:dyDescent="0.35">
      <c r="AG351"/>
      <c r="AH351"/>
      <c r="AI351"/>
      <c r="AJ351"/>
      <c r="AK351"/>
      <c r="AL351"/>
      <c r="AM351"/>
      <c r="AN351"/>
      <c r="AO351"/>
      <c r="AP351"/>
      <c r="AQ351"/>
      <c r="AR351"/>
      <c r="AS351"/>
      <c r="AT351"/>
      <c r="AU351"/>
      <c r="AV351"/>
      <c r="AW351"/>
      <c r="BH351" t="str">
        <f t="shared" si="6"/>
        <v/>
      </c>
    </row>
    <row r="352" spans="33:60" ht="15" hidden="1" customHeight="1" x14ac:dyDescent="0.35">
      <c r="AG352"/>
      <c r="AH352"/>
      <c r="AI352"/>
      <c r="AJ352"/>
      <c r="AK352"/>
      <c r="AL352"/>
      <c r="AM352"/>
      <c r="AN352"/>
      <c r="AO352"/>
      <c r="AP352"/>
      <c r="AQ352"/>
      <c r="AR352"/>
      <c r="AS352"/>
      <c r="AT352"/>
      <c r="AU352"/>
      <c r="AV352"/>
      <c r="AW352"/>
      <c r="BH352" t="str">
        <f t="shared" si="6"/>
        <v/>
      </c>
    </row>
    <row r="353" spans="33:60" ht="15" hidden="1" customHeight="1" x14ac:dyDescent="0.35">
      <c r="AG353"/>
      <c r="AH353"/>
      <c r="AI353"/>
      <c r="AJ353"/>
      <c r="AK353"/>
      <c r="AL353"/>
      <c r="AM353"/>
      <c r="AN353"/>
      <c r="AO353"/>
      <c r="AP353"/>
      <c r="AQ353"/>
      <c r="AR353"/>
      <c r="AS353"/>
      <c r="AT353"/>
      <c r="AU353"/>
      <c r="AV353"/>
      <c r="AW353"/>
      <c r="BH353" t="str">
        <f t="shared" si="6"/>
        <v/>
      </c>
    </row>
    <row r="354" spans="33:60" ht="15" hidden="1" customHeight="1" x14ac:dyDescent="0.35">
      <c r="AG354"/>
      <c r="AH354"/>
      <c r="AI354"/>
      <c r="AJ354"/>
      <c r="AK354"/>
      <c r="AL354"/>
      <c r="AM354"/>
      <c r="AN354"/>
      <c r="AO354"/>
      <c r="AP354"/>
      <c r="AQ354"/>
      <c r="AR354"/>
      <c r="AS354"/>
      <c r="AT354"/>
      <c r="AU354"/>
      <c r="AV354"/>
      <c r="AW354"/>
      <c r="BH354" t="str">
        <f t="shared" si="6"/>
        <v/>
      </c>
    </row>
    <row r="355" spans="33:60" ht="15" hidden="1" customHeight="1" x14ac:dyDescent="0.35">
      <c r="AG355"/>
      <c r="AH355"/>
      <c r="AI355"/>
      <c r="AJ355"/>
      <c r="AK355"/>
      <c r="AL355"/>
      <c r="AM355"/>
      <c r="AN355"/>
      <c r="AO355"/>
      <c r="AP355"/>
      <c r="AQ355"/>
      <c r="AR355"/>
      <c r="AS355"/>
      <c r="AT355"/>
      <c r="AU355"/>
      <c r="AV355"/>
      <c r="AW355"/>
      <c r="BH355" t="str">
        <f t="shared" si="6"/>
        <v/>
      </c>
    </row>
    <row r="356" spans="33:60" ht="15" hidden="1" customHeight="1" x14ac:dyDescent="0.35">
      <c r="AG356"/>
      <c r="AH356"/>
      <c r="AI356"/>
      <c r="AJ356"/>
      <c r="AK356"/>
      <c r="AL356"/>
      <c r="AM356"/>
      <c r="AN356"/>
      <c r="AO356"/>
      <c r="AP356"/>
      <c r="AQ356"/>
      <c r="AR356"/>
      <c r="AS356"/>
      <c r="AT356"/>
      <c r="AU356"/>
      <c r="AV356"/>
      <c r="AW356"/>
      <c r="BH356" t="str">
        <f t="shared" si="6"/>
        <v/>
      </c>
    </row>
    <row r="357" spans="33:60" ht="15" hidden="1" customHeight="1" x14ac:dyDescent="0.35">
      <c r="AG357"/>
      <c r="AH357"/>
      <c r="AI357"/>
      <c r="AJ357"/>
      <c r="AK357"/>
      <c r="AL357"/>
      <c r="AM357"/>
      <c r="AN357"/>
      <c r="AO357"/>
      <c r="AP357"/>
      <c r="AQ357"/>
      <c r="AR357"/>
      <c r="AS357"/>
      <c r="AT357"/>
      <c r="AU357"/>
      <c r="AV357"/>
      <c r="AW357"/>
      <c r="BH357" t="str">
        <f t="shared" si="6"/>
        <v/>
      </c>
    </row>
    <row r="358" spans="33:60" ht="15" hidden="1" customHeight="1" x14ac:dyDescent="0.35">
      <c r="AG358"/>
      <c r="AH358"/>
      <c r="AI358"/>
      <c r="AJ358"/>
      <c r="AK358"/>
      <c r="AL358"/>
      <c r="AM358"/>
      <c r="AN358"/>
      <c r="AO358"/>
      <c r="AP358"/>
      <c r="AQ358"/>
      <c r="AR358"/>
      <c r="AS358"/>
      <c r="AT358"/>
      <c r="AU358"/>
      <c r="AV358"/>
      <c r="AW358"/>
      <c r="BH358" t="str">
        <f t="shared" si="6"/>
        <v/>
      </c>
    </row>
    <row r="359" spans="33:60" ht="15" hidden="1" customHeight="1" x14ac:dyDescent="0.35">
      <c r="AG359"/>
      <c r="AH359"/>
      <c r="AI359"/>
      <c r="AJ359"/>
      <c r="AK359"/>
      <c r="AL359"/>
      <c r="AM359"/>
      <c r="AN359"/>
      <c r="AO359"/>
      <c r="AP359"/>
      <c r="AQ359"/>
      <c r="AR359"/>
      <c r="AS359"/>
      <c r="AT359"/>
      <c r="AU359"/>
      <c r="AV359"/>
      <c r="AW359"/>
      <c r="BH359" t="str">
        <f t="shared" si="6"/>
        <v/>
      </c>
    </row>
    <row r="360" spans="33:60" ht="15" hidden="1" customHeight="1" x14ac:dyDescent="0.35">
      <c r="AG360"/>
      <c r="AH360"/>
      <c r="AI360"/>
      <c r="AJ360"/>
      <c r="AK360"/>
      <c r="AL360"/>
      <c r="AM360"/>
      <c r="AN360"/>
      <c r="AO360"/>
      <c r="AP360"/>
      <c r="AQ360"/>
      <c r="AR360"/>
      <c r="AS360"/>
      <c r="AT360"/>
      <c r="AU360"/>
      <c r="AV360"/>
      <c r="AW360"/>
      <c r="BH360" t="str">
        <f t="shared" si="6"/>
        <v/>
      </c>
    </row>
    <row r="361" spans="33:60" ht="15" hidden="1" customHeight="1" x14ac:dyDescent="0.35">
      <c r="AG361"/>
      <c r="AH361"/>
      <c r="AI361"/>
      <c r="AJ361"/>
      <c r="AK361"/>
      <c r="AL361"/>
      <c r="AM361"/>
      <c r="AN361"/>
      <c r="AO361"/>
      <c r="AP361"/>
      <c r="AQ361"/>
      <c r="AR361"/>
      <c r="AS361"/>
      <c r="AT361"/>
      <c r="AU361"/>
      <c r="AV361"/>
      <c r="AW361"/>
      <c r="BH361" t="str">
        <f t="shared" si="6"/>
        <v/>
      </c>
    </row>
    <row r="362" spans="33:60" ht="15" hidden="1" customHeight="1" x14ac:dyDescent="0.35">
      <c r="AG362"/>
      <c r="AH362"/>
      <c r="AI362"/>
      <c r="AJ362"/>
      <c r="AK362"/>
      <c r="AL362"/>
      <c r="AM362"/>
      <c r="AN362"/>
      <c r="AO362"/>
      <c r="AP362"/>
      <c r="AQ362"/>
      <c r="AR362"/>
      <c r="AS362"/>
      <c r="AT362"/>
      <c r="AU362"/>
      <c r="AV362"/>
      <c r="AW362"/>
      <c r="BH362" t="str">
        <f t="shared" si="6"/>
        <v/>
      </c>
    </row>
    <row r="363" spans="33:60" ht="15" hidden="1" customHeight="1" x14ac:dyDescent="0.35">
      <c r="AG363"/>
      <c r="AH363"/>
      <c r="AI363"/>
      <c r="AJ363"/>
      <c r="AK363"/>
      <c r="AL363"/>
      <c r="AM363"/>
      <c r="AN363"/>
      <c r="AO363"/>
      <c r="AP363"/>
      <c r="AQ363"/>
      <c r="AR363"/>
      <c r="AS363"/>
      <c r="AT363"/>
      <c r="AU363"/>
      <c r="AV363"/>
      <c r="AW363"/>
      <c r="BH363" t="str">
        <f t="shared" si="6"/>
        <v/>
      </c>
    </row>
    <row r="364" spans="33:60" ht="15" hidden="1" customHeight="1" x14ac:dyDescent="0.35">
      <c r="AG364"/>
      <c r="AH364"/>
      <c r="AI364"/>
      <c r="AJ364"/>
      <c r="AK364"/>
      <c r="AL364"/>
      <c r="AM364"/>
      <c r="AN364"/>
      <c r="AO364"/>
      <c r="AP364"/>
      <c r="AQ364"/>
      <c r="AR364"/>
      <c r="AS364"/>
      <c r="AT364"/>
      <c r="AU364"/>
      <c r="AV364"/>
      <c r="AW364"/>
      <c r="BH364" t="str">
        <f t="shared" si="6"/>
        <v/>
      </c>
    </row>
    <row r="365" spans="33:60" ht="15" hidden="1" customHeight="1" x14ac:dyDescent="0.35">
      <c r="AG365"/>
      <c r="AH365"/>
      <c r="AI365"/>
      <c r="AJ365"/>
      <c r="AK365"/>
      <c r="AL365"/>
      <c r="AM365"/>
      <c r="AN365"/>
      <c r="AO365"/>
      <c r="AP365"/>
      <c r="AQ365"/>
      <c r="AR365"/>
      <c r="AS365"/>
      <c r="AT365"/>
      <c r="AU365"/>
      <c r="AV365"/>
      <c r="AW365"/>
      <c r="BH365" t="str">
        <f t="shared" si="6"/>
        <v/>
      </c>
    </row>
    <row r="366" spans="33:60" ht="15" hidden="1" customHeight="1" x14ac:dyDescent="0.35">
      <c r="AG366"/>
      <c r="AH366"/>
      <c r="AI366"/>
      <c r="AJ366"/>
      <c r="AK366"/>
      <c r="AL366"/>
      <c r="AM366"/>
      <c r="AN366"/>
      <c r="AO366"/>
      <c r="AP366"/>
      <c r="AQ366"/>
      <c r="AR366"/>
      <c r="AS366"/>
      <c r="AT366"/>
      <c r="AU366"/>
      <c r="AV366"/>
      <c r="AW366"/>
      <c r="BH366" t="str">
        <f t="shared" si="6"/>
        <v/>
      </c>
    </row>
    <row r="367" spans="33:60" ht="15" hidden="1" customHeight="1" x14ac:dyDescent="0.35">
      <c r="AG367"/>
      <c r="AH367"/>
      <c r="AI367"/>
      <c r="AJ367"/>
      <c r="AK367"/>
      <c r="AL367"/>
      <c r="AM367"/>
      <c r="AN367"/>
      <c r="AO367"/>
      <c r="AP367"/>
      <c r="AQ367"/>
      <c r="AR367"/>
      <c r="AS367"/>
      <c r="AT367"/>
      <c r="AU367"/>
      <c r="AV367"/>
      <c r="AW367"/>
      <c r="BH367" t="str">
        <f t="shared" si="6"/>
        <v/>
      </c>
    </row>
    <row r="368" spans="33:60" ht="15" hidden="1" customHeight="1" x14ac:dyDescent="0.35">
      <c r="AG368"/>
      <c r="AH368"/>
      <c r="AI368"/>
      <c r="AJ368"/>
      <c r="AK368"/>
      <c r="AL368"/>
      <c r="AM368"/>
      <c r="AN368"/>
      <c r="AO368"/>
      <c r="AP368"/>
      <c r="AQ368"/>
      <c r="AR368"/>
      <c r="AS368"/>
      <c r="AT368"/>
      <c r="AU368"/>
      <c r="AV368"/>
      <c r="AW368"/>
      <c r="BH368" t="str">
        <f t="shared" si="6"/>
        <v/>
      </c>
    </row>
    <row r="369" spans="33:60" ht="15" hidden="1" customHeight="1" x14ac:dyDescent="0.35">
      <c r="AG369"/>
      <c r="AH369"/>
      <c r="AI369"/>
      <c r="AJ369"/>
      <c r="AK369"/>
      <c r="AL369"/>
      <c r="AM369"/>
      <c r="AN369"/>
      <c r="AO369"/>
      <c r="AP369"/>
      <c r="AQ369"/>
      <c r="AR369"/>
      <c r="AS369"/>
      <c r="AT369"/>
      <c r="AU369"/>
      <c r="AV369"/>
      <c r="AW369"/>
      <c r="BH369" t="str">
        <f t="shared" si="6"/>
        <v/>
      </c>
    </row>
    <row r="370" spans="33:60" ht="15" hidden="1" customHeight="1" x14ac:dyDescent="0.35">
      <c r="AG370"/>
      <c r="AH370"/>
      <c r="AI370"/>
      <c r="AJ370"/>
      <c r="AK370"/>
      <c r="AL370"/>
      <c r="AM370"/>
      <c r="AN370"/>
      <c r="AO370"/>
      <c r="AP370"/>
      <c r="AQ370"/>
      <c r="AR370"/>
      <c r="AS370"/>
      <c r="AT370"/>
      <c r="AU370"/>
      <c r="AV370"/>
      <c r="AW370"/>
      <c r="BH370" t="str">
        <f t="shared" si="6"/>
        <v/>
      </c>
    </row>
    <row r="371" spans="33:60" ht="15" hidden="1" customHeight="1" x14ac:dyDescent="0.35">
      <c r="AG371"/>
      <c r="AH371"/>
      <c r="AI371"/>
      <c r="AJ371"/>
      <c r="AK371"/>
      <c r="AL371"/>
      <c r="AM371"/>
      <c r="AN371"/>
      <c r="AO371"/>
      <c r="AP371"/>
      <c r="AQ371"/>
      <c r="AR371"/>
      <c r="AS371"/>
      <c r="AT371"/>
      <c r="AU371"/>
      <c r="AV371"/>
      <c r="AW371"/>
      <c r="BH371" t="str">
        <f t="shared" si="6"/>
        <v/>
      </c>
    </row>
    <row r="372" spans="33:60" ht="15" hidden="1" customHeight="1" x14ac:dyDescent="0.35">
      <c r="AG372"/>
      <c r="AH372"/>
      <c r="AI372"/>
      <c r="AJ372"/>
      <c r="AK372"/>
      <c r="AL372"/>
      <c r="AM372"/>
      <c r="AN372"/>
      <c r="AO372"/>
      <c r="AP372"/>
      <c r="AQ372"/>
      <c r="AR372"/>
      <c r="AS372"/>
      <c r="AT372"/>
      <c r="AU372"/>
      <c r="AV372"/>
      <c r="AW372"/>
      <c r="BH372" t="str">
        <f t="shared" si="6"/>
        <v/>
      </c>
    </row>
    <row r="373" spans="33:60" ht="15" hidden="1" customHeight="1" x14ac:dyDescent="0.35">
      <c r="AG373"/>
      <c r="AH373"/>
      <c r="AI373"/>
      <c r="AJ373"/>
      <c r="AK373"/>
      <c r="AL373"/>
      <c r="AM373"/>
      <c r="AN373"/>
      <c r="AO373"/>
      <c r="AP373"/>
      <c r="AQ373"/>
      <c r="AR373"/>
      <c r="AS373"/>
      <c r="AT373"/>
      <c r="AU373"/>
      <c r="AV373"/>
      <c r="AW373"/>
      <c r="BH373" t="str">
        <f t="shared" si="6"/>
        <v/>
      </c>
    </row>
    <row r="374" spans="33:60" ht="15" hidden="1" customHeight="1" x14ac:dyDescent="0.35">
      <c r="AG374"/>
      <c r="AH374"/>
      <c r="AI374"/>
      <c r="AJ374"/>
      <c r="AK374"/>
      <c r="AL374"/>
      <c r="AM374"/>
      <c r="AN374"/>
      <c r="AO374"/>
      <c r="AP374"/>
      <c r="AQ374"/>
      <c r="AR374"/>
      <c r="AS374"/>
      <c r="AT374"/>
      <c r="AU374"/>
      <c r="AV374"/>
      <c r="AW374"/>
      <c r="BH374" t="str">
        <f t="shared" si="6"/>
        <v/>
      </c>
    </row>
    <row r="375" spans="33:60" ht="15" hidden="1" customHeight="1" x14ac:dyDescent="0.35">
      <c r="AG375"/>
      <c r="AH375"/>
      <c r="AI375"/>
      <c r="AJ375"/>
      <c r="AK375"/>
      <c r="AL375"/>
      <c r="AM375"/>
      <c r="AN375"/>
      <c r="AO375"/>
      <c r="AP375"/>
      <c r="AQ375"/>
      <c r="AR375"/>
      <c r="AS375"/>
      <c r="AT375"/>
      <c r="AU375"/>
      <c r="AV375"/>
      <c r="AW375"/>
      <c r="BH375" t="str">
        <f t="shared" si="6"/>
        <v/>
      </c>
    </row>
    <row r="376" spans="33:60" ht="15" hidden="1" customHeight="1" x14ac:dyDescent="0.35">
      <c r="AG376"/>
      <c r="AH376"/>
      <c r="AI376"/>
      <c r="AJ376"/>
      <c r="AK376"/>
      <c r="AL376"/>
      <c r="AM376"/>
      <c r="AN376"/>
      <c r="AO376"/>
      <c r="AP376"/>
      <c r="AQ376"/>
      <c r="AR376"/>
      <c r="AS376"/>
      <c r="AT376"/>
      <c r="AU376"/>
      <c r="AV376"/>
      <c r="AW376"/>
      <c r="BH376" t="str">
        <f t="shared" si="6"/>
        <v/>
      </c>
    </row>
    <row r="377" spans="33:60" ht="15" hidden="1" customHeight="1" x14ac:dyDescent="0.35">
      <c r="AG377"/>
      <c r="AH377"/>
      <c r="AI377"/>
      <c r="AJ377"/>
      <c r="AK377"/>
      <c r="AL377"/>
      <c r="AM377"/>
      <c r="AN377"/>
      <c r="AO377"/>
      <c r="AP377"/>
      <c r="AQ377"/>
      <c r="AR377"/>
      <c r="AS377"/>
      <c r="AT377"/>
      <c r="AU377"/>
      <c r="AV377"/>
      <c r="AW377"/>
      <c r="BH377" t="str">
        <f t="shared" si="6"/>
        <v/>
      </c>
    </row>
    <row r="378" spans="33:60" ht="15" hidden="1" customHeight="1" x14ac:dyDescent="0.35">
      <c r="AG378"/>
      <c r="AH378"/>
      <c r="AI378"/>
      <c r="AJ378"/>
      <c r="AK378"/>
      <c r="AL378"/>
      <c r="AM378"/>
      <c r="AN378"/>
      <c r="AO378"/>
      <c r="AP378"/>
      <c r="AQ378"/>
      <c r="AR378"/>
      <c r="AS378"/>
      <c r="AT378"/>
      <c r="AU378"/>
      <c r="AV378"/>
      <c r="AW378"/>
      <c r="BH378" t="str">
        <f t="shared" si="6"/>
        <v/>
      </c>
    </row>
    <row r="379" spans="33:60" ht="15" hidden="1" customHeight="1" x14ac:dyDescent="0.35">
      <c r="AG379"/>
      <c r="AH379"/>
      <c r="AI379"/>
      <c r="AJ379"/>
      <c r="AK379"/>
      <c r="AL379"/>
      <c r="AM379"/>
      <c r="AN379"/>
      <c r="AO379"/>
      <c r="AP379"/>
      <c r="AQ379"/>
      <c r="AR379"/>
      <c r="AS379"/>
      <c r="AT379"/>
      <c r="AU379"/>
      <c r="AV379"/>
      <c r="AW379"/>
      <c r="BH379" t="str">
        <f t="shared" si="6"/>
        <v/>
      </c>
    </row>
    <row r="380" spans="33:60" ht="15" hidden="1" customHeight="1" x14ac:dyDescent="0.35">
      <c r="AG380"/>
      <c r="AH380"/>
      <c r="AI380"/>
      <c r="AJ380"/>
      <c r="AK380"/>
      <c r="AL380"/>
      <c r="AM380"/>
      <c r="AN380"/>
      <c r="AO380"/>
      <c r="AP380"/>
      <c r="AQ380"/>
      <c r="AR380"/>
      <c r="AS380"/>
      <c r="AT380"/>
      <c r="AU380"/>
      <c r="AV380"/>
      <c r="AW380"/>
      <c r="BH380" t="str">
        <f t="shared" si="6"/>
        <v/>
      </c>
    </row>
    <row r="381" spans="33:60" ht="15" hidden="1" customHeight="1" x14ac:dyDescent="0.35">
      <c r="AG381"/>
      <c r="AH381"/>
      <c r="AI381"/>
      <c r="AJ381"/>
      <c r="AK381"/>
      <c r="AL381"/>
      <c r="AM381"/>
      <c r="AN381"/>
      <c r="AO381"/>
      <c r="AP381"/>
      <c r="AQ381"/>
      <c r="AR381"/>
      <c r="AS381"/>
      <c r="AT381"/>
      <c r="AU381"/>
      <c r="AV381"/>
      <c r="AW381"/>
      <c r="BH381" t="str">
        <f t="shared" si="6"/>
        <v/>
      </c>
    </row>
    <row r="382" spans="33:60" ht="15" hidden="1" customHeight="1" x14ac:dyDescent="0.35">
      <c r="AG382"/>
      <c r="AH382"/>
      <c r="AI382"/>
      <c r="AJ382"/>
      <c r="AK382"/>
      <c r="AL382"/>
      <c r="AM382"/>
      <c r="AN382"/>
      <c r="AO382"/>
      <c r="AP382"/>
      <c r="AQ382"/>
      <c r="AR382"/>
      <c r="AS382"/>
      <c r="AT382"/>
      <c r="AU382"/>
      <c r="AV382"/>
      <c r="AW382"/>
      <c r="BH382" t="str">
        <f t="shared" si="6"/>
        <v/>
      </c>
    </row>
    <row r="383" spans="33:60" ht="15" hidden="1" customHeight="1" x14ac:dyDescent="0.35">
      <c r="AG383"/>
      <c r="AH383"/>
      <c r="AI383"/>
      <c r="AJ383"/>
      <c r="AK383"/>
      <c r="AL383"/>
      <c r="AM383"/>
      <c r="AN383"/>
      <c r="AO383"/>
      <c r="AP383"/>
      <c r="AQ383"/>
      <c r="AR383"/>
      <c r="AS383"/>
      <c r="AT383"/>
      <c r="AU383"/>
      <c r="AV383"/>
      <c r="AW383"/>
      <c r="BH383" t="str">
        <f t="shared" si="6"/>
        <v/>
      </c>
    </row>
    <row r="384" spans="33:60" ht="15" hidden="1" customHeight="1" x14ac:dyDescent="0.35">
      <c r="AG384"/>
      <c r="AH384"/>
      <c r="AI384"/>
      <c r="AJ384"/>
      <c r="AK384"/>
      <c r="AL384"/>
      <c r="AM384"/>
      <c r="AN384"/>
      <c r="AO384"/>
      <c r="AP384"/>
      <c r="AQ384"/>
      <c r="AR384"/>
      <c r="AS384"/>
      <c r="AT384"/>
      <c r="AU384"/>
      <c r="AV384"/>
      <c r="AW384"/>
      <c r="BH384" t="str">
        <f t="shared" si="6"/>
        <v/>
      </c>
    </row>
    <row r="385" spans="33:60" ht="15" hidden="1" customHeight="1" x14ac:dyDescent="0.35">
      <c r="AG385"/>
      <c r="AH385"/>
      <c r="AI385"/>
      <c r="AJ385"/>
      <c r="AK385"/>
      <c r="AL385"/>
      <c r="AM385"/>
      <c r="AN385"/>
      <c r="AO385"/>
      <c r="AP385"/>
      <c r="AQ385"/>
      <c r="AR385"/>
      <c r="AS385"/>
      <c r="AT385"/>
      <c r="AU385"/>
      <c r="AV385"/>
      <c r="AW385"/>
      <c r="BH385" t="str">
        <f t="shared" si="6"/>
        <v/>
      </c>
    </row>
    <row r="386" spans="33:60" ht="15" hidden="1" customHeight="1" x14ac:dyDescent="0.35">
      <c r="AG386"/>
      <c r="AH386"/>
      <c r="AI386"/>
      <c r="AJ386"/>
      <c r="AK386"/>
      <c r="AL386"/>
      <c r="AM386"/>
      <c r="AN386"/>
      <c r="AO386"/>
      <c r="AP386"/>
      <c r="AQ386"/>
      <c r="AR386"/>
      <c r="AS386"/>
      <c r="AT386"/>
      <c r="AU386"/>
      <c r="AV386"/>
      <c r="AW386"/>
      <c r="BH386" t="str">
        <f t="shared" si="6"/>
        <v/>
      </c>
    </row>
    <row r="387" spans="33:60" ht="15" hidden="1" customHeight="1" x14ac:dyDescent="0.35">
      <c r="AG387"/>
      <c r="AH387"/>
      <c r="AI387"/>
      <c r="AJ387"/>
      <c r="AK387"/>
      <c r="AL387"/>
      <c r="AM387"/>
      <c r="AN387"/>
      <c r="AO387"/>
      <c r="AP387"/>
      <c r="AQ387"/>
      <c r="AR387"/>
      <c r="AS387"/>
      <c r="AT387"/>
      <c r="AU387"/>
      <c r="AV387"/>
      <c r="AW387"/>
      <c r="BH387" t="str">
        <f t="shared" si="6"/>
        <v/>
      </c>
    </row>
    <row r="388" spans="33:60" ht="15" hidden="1" customHeight="1" x14ac:dyDescent="0.35">
      <c r="AG388"/>
      <c r="AH388"/>
      <c r="AI388"/>
      <c r="AJ388"/>
      <c r="AK388"/>
      <c r="AL388"/>
      <c r="AM388"/>
      <c r="AN388"/>
      <c r="AO388"/>
      <c r="AP388"/>
      <c r="AQ388"/>
      <c r="AR388"/>
      <c r="AS388"/>
      <c r="AT388"/>
      <c r="AU388"/>
      <c r="AV388"/>
      <c r="AW388"/>
      <c r="BH388" t="str">
        <f t="shared" si="6"/>
        <v/>
      </c>
    </row>
    <row r="389" spans="33:60" ht="15" hidden="1" customHeight="1" x14ac:dyDescent="0.35">
      <c r="AG389"/>
      <c r="AH389"/>
      <c r="AI389"/>
      <c r="AJ389"/>
      <c r="AK389"/>
      <c r="AL389"/>
      <c r="AM389"/>
      <c r="AN389"/>
      <c r="AO389"/>
      <c r="AP389"/>
      <c r="AQ389"/>
      <c r="AR389"/>
      <c r="AS389"/>
      <c r="AT389"/>
      <c r="AU389"/>
      <c r="AV389"/>
      <c r="AW389"/>
      <c r="BH389" t="str">
        <f t="shared" si="6"/>
        <v/>
      </c>
    </row>
    <row r="390" spans="33:60" ht="15" hidden="1" customHeight="1" x14ac:dyDescent="0.35">
      <c r="AG390"/>
      <c r="AH390"/>
      <c r="AI390"/>
      <c r="AJ390"/>
      <c r="AK390"/>
      <c r="AL390"/>
      <c r="AM390"/>
      <c r="AN390"/>
      <c r="AO390"/>
      <c r="AP390"/>
      <c r="AQ390"/>
      <c r="AR390"/>
      <c r="AS390"/>
      <c r="AT390"/>
      <c r="AU390"/>
      <c r="AV390"/>
      <c r="AW390"/>
      <c r="BH390" t="str">
        <f t="shared" si="6"/>
        <v/>
      </c>
    </row>
    <row r="391" spans="33:60" ht="15" hidden="1" customHeight="1" x14ac:dyDescent="0.35">
      <c r="AG391"/>
      <c r="AH391"/>
      <c r="AI391"/>
      <c r="AJ391"/>
      <c r="AK391"/>
      <c r="AL391"/>
      <c r="AM391"/>
      <c r="AN391"/>
      <c r="AO391"/>
      <c r="AP391"/>
      <c r="AQ391"/>
      <c r="AR391"/>
      <c r="AS391"/>
      <c r="AT391"/>
      <c r="AU391"/>
      <c r="AV391"/>
      <c r="AW391"/>
      <c r="BH391" t="str">
        <f t="shared" si="6"/>
        <v/>
      </c>
    </row>
    <row r="392" spans="33:60" ht="15" hidden="1" customHeight="1" x14ac:dyDescent="0.35">
      <c r="AG392"/>
      <c r="AH392"/>
      <c r="AI392"/>
      <c r="AJ392"/>
      <c r="AK392"/>
      <c r="AL392"/>
      <c r="AM392"/>
      <c r="AN392"/>
      <c r="AO392"/>
      <c r="AP392"/>
      <c r="AQ392"/>
      <c r="AR392"/>
      <c r="AS392"/>
      <c r="AT392"/>
      <c r="AU392"/>
      <c r="AV392"/>
      <c r="AW392"/>
      <c r="BH392" t="str">
        <f t="shared" si="6"/>
        <v/>
      </c>
    </row>
    <row r="393" spans="33:60" ht="15" hidden="1" customHeight="1" x14ac:dyDescent="0.35">
      <c r="AG393"/>
      <c r="AH393"/>
      <c r="AI393"/>
      <c r="AJ393"/>
      <c r="AK393"/>
      <c r="AL393"/>
      <c r="AM393"/>
      <c r="AN393"/>
      <c r="AO393"/>
      <c r="AP393"/>
      <c r="AQ393"/>
      <c r="AR393"/>
      <c r="AS393"/>
      <c r="AT393"/>
      <c r="AU393"/>
      <c r="AV393"/>
      <c r="AW393"/>
      <c r="BH393" t="str">
        <f t="shared" si="6"/>
        <v/>
      </c>
    </row>
    <row r="394" spans="33:60" ht="15" hidden="1" customHeight="1" x14ac:dyDescent="0.35">
      <c r="AG394"/>
      <c r="AH394"/>
      <c r="AI394"/>
      <c r="AJ394"/>
      <c r="AK394"/>
      <c r="AL394"/>
      <c r="AM394"/>
      <c r="AN394"/>
      <c r="AO394"/>
      <c r="AP394"/>
      <c r="AQ394"/>
      <c r="AR394"/>
      <c r="AS394"/>
      <c r="AT394"/>
      <c r="AU394"/>
      <c r="AV394"/>
      <c r="AW394"/>
      <c r="BH394" t="str">
        <f t="shared" si="6"/>
        <v/>
      </c>
    </row>
    <row r="395" spans="33:60" ht="15" hidden="1" customHeight="1" x14ac:dyDescent="0.35">
      <c r="AG395"/>
      <c r="AH395"/>
      <c r="AI395"/>
      <c r="AJ395"/>
      <c r="AK395"/>
      <c r="AL395"/>
      <c r="AM395"/>
      <c r="AN395"/>
      <c r="AO395"/>
      <c r="AP395"/>
      <c r="AQ395"/>
      <c r="AR395"/>
      <c r="AS395"/>
      <c r="AT395"/>
      <c r="AU395"/>
      <c r="AV395"/>
      <c r="AW395"/>
      <c r="BH395" t="str">
        <f t="shared" si="6"/>
        <v/>
      </c>
    </row>
    <row r="396" spans="33:60" ht="15" hidden="1" customHeight="1" x14ac:dyDescent="0.35">
      <c r="AG396"/>
      <c r="AH396"/>
      <c r="AI396"/>
      <c r="AJ396"/>
      <c r="AK396"/>
      <c r="AL396"/>
      <c r="AM396"/>
      <c r="AN396"/>
      <c r="AO396"/>
      <c r="AP396"/>
      <c r="AQ396"/>
      <c r="AR396"/>
      <c r="AS396"/>
      <c r="AT396"/>
      <c r="AU396"/>
      <c r="AV396"/>
      <c r="AW396"/>
      <c r="BH396" t="str">
        <f t="shared" si="6"/>
        <v/>
      </c>
    </row>
    <row r="397" spans="33:60" ht="15" hidden="1" customHeight="1" x14ac:dyDescent="0.35">
      <c r="AG397"/>
      <c r="AH397"/>
      <c r="AI397"/>
      <c r="AJ397"/>
      <c r="AK397"/>
      <c r="AL397"/>
      <c r="AM397"/>
      <c r="AN397"/>
      <c r="AO397"/>
      <c r="AP397"/>
      <c r="AQ397"/>
      <c r="AR397"/>
      <c r="AS397"/>
      <c r="AT397"/>
      <c r="AU397"/>
      <c r="AV397"/>
      <c r="AW397"/>
      <c r="BH397" t="str">
        <f t="shared" si="6"/>
        <v/>
      </c>
    </row>
    <row r="398" spans="33:60" ht="15" hidden="1" customHeight="1" x14ac:dyDescent="0.35">
      <c r="AG398"/>
      <c r="AH398"/>
      <c r="AI398"/>
      <c r="AJ398"/>
      <c r="AK398"/>
      <c r="AL398"/>
      <c r="AM398"/>
      <c r="AN398"/>
      <c r="AO398"/>
      <c r="AP398"/>
      <c r="AQ398"/>
      <c r="AR398"/>
      <c r="AS398"/>
      <c r="AT398"/>
      <c r="AU398"/>
      <c r="AV398"/>
      <c r="AW398"/>
      <c r="BH398" t="str">
        <f t="shared" si="6"/>
        <v/>
      </c>
    </row>
    <row r="399" spans="33:60" ht="15" hidden="1" customHeight="1" x14ac:dyDescent="0.35">
      <c r="AG399"/>
      <c r="AH399"/>
      <c r="AI399"/>
      <c r="AJ399"/>
      <c r="AK399"/>
      <c r="AL399"/>
      <c r="AM399"/>
      <c r="AN399"/>
      <c r="AO399"/>
      <c r="AP399"/>
      <c r="AQ399"/>
      <c r="AR399"/>
      <c r="AS399"/>
      <c r="AT399"/>
      <c r="AU399"/>
      <c r="AV399"/>
      <c r="AW399"/>
      <c r="BH399" t="str">
        <f t="shared" si="6"/>
        <v/>
      </c>
    </row>
    <row r="400" spans="33:60" ht="15" hidden="1" customHeight="1" x14ac:dyDescent="0.35">
      <c r="AG400"/>
      <c r="AH400"/>
      <c r="AI400"/>
      <c r="AJ400"/>
      <c r="AK400"/>
      <c r="AL400"/>
      <c r="AM400"/>
      <c r="AN400"/>
      <c r="AO400"/>
      <c r="AP400"/>
      <c r="AQ400"/>
      <c r="AR400"/>
      <c r="AS400"/>
      <c r="AT400"/>
      <c r="AU400"/>
      <c r="AV400"/>
      <c r="AW400"/>
      <c r="BH400" t="str">
        <f t="shared" si="6"/>
        <v/>
      </c>
    </row>
    <row r="401" spans="33:60" ht="15" hidden="1" customHeight="1" x14ac:dyDescent="0.35">
      <c r="AG401"/>
      <c r="AH401"/>
      <c r="AI401"/>
      <c r="AJ401"/>
      <c r="AK401"/>
      <c r="AL401"/>
      <c r="AM401"/>
      <c r="AN401"/>
      <c r="AO401"/>
      <c r="AP401"/>
      <c r="AQ401"/>
      <c r="AR401"/>
      <c r="AS401"/>
      <c r="AT401"/>
      <c r="AU401"/>
      <c r="AV401"/>
      <c r="AW401"/>
      <c r="BH401" t="str">
        <f t="shared" si="6"/>
        <v/>
      </c>
    </row>
    <row r="402" spans="33:60" ht="15" hidden="1" customHeight="1" x14ac:dyDescent="0.35">
      <c r="AG402"/>
      <c r="AH402"/>
      <c r="AI402"/>
      <c r="AJ402"/>
      <c r="AK402"/>
      <c r="AL402"/>
      <c r="AM402"/>
      <c r="AN402"/>
      <c r="AO402"/>
      <c r="AP402"/>
      <c r="AQ402"/>
      <c r="AR402"/>
      <c r="AS402"/>
      <c r="AT402"/>
      <c r="AU402"/>
      <c r="AV402"/>
      <c r="AW402"/>
      <c r="BH402" t="str">
        <f t="shared" si="6"/>
        <v/>
      </c>
    </row>
    <row r="403" spans="33:60" ht="15" hidden="1" customHeight="1" x14ac:dyDescent="0.35">
      <c r="AG403"/>
      <c r="AH403"/>
      <c r="AI403"/>
      <c r="AJ403"/>
      <c r="AK403"/>
      <c r="AL403"/>
      <c r="AM403"/>
      <c r="AN403"/>
      <c r="AO403"/>
      <c r="AP403"/>
      <c r="AQ403"/>
      <c r="AR403"/>
      <c r="AS403"/>
      <c r="AT403"/>
      <c r="AU403"/>
      <c r="AV403"/>
      <c r="AW403"/>
      <c r="BH403" t="str">
        <f t="shared" si="6"/>
        <v/>
      </c>
    </row>
    <row r="404" spans="33:60" ht="15" hidden="1" customHeight="1" x14ac:dyDescent="0.35">
      <c r="AG404"/>
      <c r="AH404"/>
      <c r="AI404"/>
      <c r="AJ404"/>
      <c r="AK404"/>
      <c r="AL404"/>
      <c r="AM404"/>
      <c r="AN404"/>
      <c r="AO404"/>
      <c r="AP404"/>
      <c r="AQ404"/>
      <c r="AR404"/>
      <c r="AS404"/>
      <c r="AT404"/>
      <c r="AU404"/>
      <c r="AV404"/>
      <c r="AW404"/>
      <c r="BH404" t="str">
        <f t="shared" si="6"/>
        <v/>
      </c>
    </row>
    <row r="405" spans="33:60" ht="15" hidden="1" customHeight="1" x14ac:dyDescent="0.35">
      <c r="AG405"/>
      <c r="AH405"/>
      <c r="AI405"/>
      <c r="AJ405"/>
      <c r="AK405"/>
      <c r="AL405"/>
      <c r="AM405"/>
      <c r="AN405"/>
      <c r="AO405"/>
      <c r="AP405"/>
      <c r="AQ405"/>
      <c r="AR405"/>
      <c r="AS405"/>
      <c r="AT405"/>
      <c r="AU405"/>
      <c r="AV405"/>
      <c r="AW405"/>
      <c r="BH405" t="str">
        <f t="shared" si="6"/>
        <v/>
      </c>
    </row>
    <row r="406" spans="33:60" ht="15" hidden="1" customHeight="1" x14ac:dyDescent="0.35">
      <c r="AG406"/>
      <c r="AH406"/>
      <c r="AI406"/>
      <c r="AJ406"/>
      <c r="AK406"/>
      <c r="AL406"/>
      <c r="AM406"/>
      <c r="AN406"/>
      <c r="AO406"/>
      <c r="AP406"/>
      <c r="AQ406"/>
      <c r="AR406"/>
      <c r="AS406"/>
      <c r="AT406"/>
      <c r="AU406"/>
      <c r="AV406"/>
      <c r="AW406"/>
      <c r="BH406" t="str">
        <f t="shared" ref="BH406:BH456" si="7">CONCATENATE(E406,IF(F406&lt;&gt;""," ; ",""),F406,IF(G406&lt;&gt;""," ; ",""),G406,IF(H406&lt;&gt;""," ; ",""),H406,IF(I406&lt;&gt;""," ; ",""),I406,IF(J406&lt;&gt;""," ; ",""),J406,IF(K406&lt;&gt;""," ; ",""),K406,IF(L406&lt;&gt;""," ; ",""),L406,IF(M406&lt;&gt;""," ; ",""),M406,IF(N406&lt;&gt;""," ; ",""),N406)</f>
        <v/>
      </c>
    </row>
    <row r="407" spans="33:60" ht="15" hidden="1" customHeight="1" x14ac:dyDescent="0.35">
      <c r="AG407"/>
      <c r="AH407"/>
      <c r="AI407"/>
      <c r="AJ407"/>
      <c r="AK407"/>
      <c r="AL407"/>
      <c r="AM407"/>
      <c r="AN407"/>
      <c r="AO407"/>
      <c r="AP407"/>
      <c r="AQ407"/>
      <c r="AR407"/>
      <c r="AS407"/>
      <c r="AT407"/>
      <c r="AU407"/>
      <c r="AV407"/>
      <c r="AW407"/>
      <c r="BH407" t="str">
        <f t="shared" si="7"/>
        <v/>
      </c>
    </row>
    <row r="408" spans="33:60" ht="15" hidden="1" customHeight="1" x14ac:dyDescent="0.35">
      <c r="AG408"/>
      <c r="AH408"/>
      <c r="AI408"/>
      <c r="AJ408"/>
      <c r="AK408"/>
      <c r="AL408"/>
      <c r="AM408"/>
      <c r="AN408"/>
      <c r="AO408"/>
      <c r="AP408"/>
      <c r="AQ408"/>
      <c r="AR408"/>
      <c r="AS408"/>
      <c r="AT408"/>
      <c r="AU408"/>
      <c r="AV408"/>
      <c r="AW408"/>
      <c r="BH408" t="str">
        <f t="shared" si="7"/>
        <v/>
      </c>
    </row>
    <row r="409" spans="33:60" ht="15" hidden="1" customHeight="1" x14ac:dyDescent="0.35">
      <c r="AG409"/>
      <c r="AH409"/>
      <c r="AI409"/>
      <c r="AJ409"/>
      <c r="AK409"/>
      <c r="AL409"/>
      <c r="AM409"/>
      <c r="AN409"/>
      <c r="AO409"/>
      <c r="AP409"/>
      <c r="AQ409"/>
      <c r="AR409"/>
      <c r="AS409"/>
      <c r="AT409"/>
      <c r="AU409"/>
      <c r="AV409"/>
      <c r="AW409"/>
      <c r="BH409" t="str">
        <f t="shared" si="7"/>
        <v/>
      </c>
    </row>
    <row r="410" spans="33:60" ht="15" hidden="1" customHeight="1" x14ac:dyDescent="0.35">
      <c r="AG410"/>
      <c r="AH410"/>
      <c r="AI410"/>
      <c r="AJ410"/>
      <c r="AK410"/>
      <c r="AL410"/>
      <c r="AM410"/>
      <c r="AN410"/>
      <c r="AO410"/>
      <c r="AP410"/>
      <c r="AQ410"/>
      <c r="AR410"/>
      <c r="AS410"/>
      <c r="AT410"/>
      <c r="AU410"/>
      <c r="AV410"/>
      <c r="AW410"/>
      <c r="BH410" t="str">
        <f t="shared" si="7"/>
        <v/>
      </c>
    </row>
    <row r="411" spans="33:60" ht="15" hidden="1" customHeight="1" x14ac:dyDescent="0.35">
      <c r="AG411"/>
      <c r="AH411"/>
      <c r="AI411"/>
      <c r="AJ411"/>
      <c r="AK411"/>
      <c r="AL411"/>
      <c r="AM411"/>
      <c r="AN411"/>
      <c r="AO411"/>
      <c r="AP411"/>
      <c r="AQ411"/>
      <c r="AR411"/>
      <c r="AS411"/>
      <c r="AT411"/>
      <c r="AU411"/>
      <c r="AV411"/>
      <c r="AW411"/>
      <c r="BH411" t="str">
        <f t="shared" si="7"/>
        <v/>
      </c>
    </row>
    <row r="412" spans="33:60" ht="15" hidden="1" customHeight="1" x14ac:dyDescent="0.35">
      <c r="AG412"/>
      <c r="AH412"/>
      <c r="AI412"/>
      <c r="AJ412"/>
      <c r="AK412"/>
      <c r="AL412"/>
      <c r="AM412"/>
      <c r="AN412"/>
      <c r="AO412"/>
      <c r="AP412"/>
      <c r="AQ412"/>
      <c r="AR412"/>
      <c r="AS412"/>
      <c r="AT412"/>
      <c r="AU412"/>
      <c r="AV412"/>
      <c r="AW412"/>
      <c r="BH412" t="str">
        <f t="shared" si="7"/>
        <v/>
      </c>
    </row>
    <row r="413" spans="33:60" ht="15" hidden="1" customHeight="1" x14ac:dyDescent="0.35">
      <c r="AG413"/>
      <c r="AH413"/>
      <c r="AI413"/>
      <c r="AJ413"/>
      <c r="AK413"/>
      <c r="AL413"/>
      <c r="AM413"/>
      <c r="AN413"/>
      <c r="AO413"/>
      <c r="AP413"/>
      <c r="AQ413"/>
      <c r="AR413"/>
      <c r="AS413"/>
      <c r="AT413"/>
      <c r="AU413"/>
      <c r="AV413"/>
      <c r="AW413"/>
      <c r="BH413" t="str">
        <f t="shared" si="7"/>
        <v/>
      </c>
    </row>
    <row r="414" spans="33:60" ht="15" hidden="1" customHeight="1" x14ac:dyDescent="0.35">
      <c r="AG414"/>
      <c r="AH414"/>
      <c r="AI414"/>
      <c r="AJ414"/>
      <c r="AK414"/>
      <c r="AL414"/>
      <c r="AM414"/>
      <c r="AN414"/>
      <c r="AO414"/>
      <c r="AP414"/>
      <c r="AQ414"/>
      <c r="AR414"/>
      <c r="AS414"/>
      <c r="AT414"/>
      <c r="AU414"/>
      <c r="AV414"/>
      <c r="AW414"/>
      <c r="BH414" t="str">
        <f t="shared" si="7"/>
        <v/>
      </c>
    </row>
    <row r="415" spans="33:60" ht="15" hidden="1" customHeight="1" x14ac:dyDescent="0.35">
      <c r="AG415"/>
      <c r="AH415"/>
      <c r="AI415"/>
      <c r="AJ415"/>
      <c r="AK415"/>
      <c r="AL415"/>
      <c r="AM415"/>
      <c r="AN415"/>
      <c r="AO415"/>
      <c r="AP415"/>
      <c r="AQ415"/>
      <c r="AR415"/>
      <c r="AS415"/>
      <c r="AT415"/>
      <c r="AU415"/>
      <c r="AV415"/>
      <c r="AW415"/>
      <c r="BH415" t="str">
        <f t="shared" si="7"/>
        <v/>
      </c>
    </row>
    <row r="416" spans="33:60" ht="15" hidden="1" customHeight="1" x14ac:dyDescent="0.35">
      <c r="AG416"/>
      <c r="AH416"/>
      <c r="AI416"/>
      <c r="AJ416"/>
      <c r="AK416"/>
      <c r="AL416"/>
      <c r="AM416"/>
      <c r="AN416"/>
      <c r="AO416"/>
      <c r="AP416"/>
      <c r="AQ416"/>
      <c r="AR416"/>
      <c r="AS416"/>
      <c r="AT416"/>
      <c r="AU416"/>
      <c r="AV416"/>
      <c r="AW416"/>
      <c r="BH416" t="str">
        <f t="shared" si="7"/>
        <v/>
      </c>
    </row>
    <row r="417" spans="33:60" ht="15" hidden="1" customHeight="1" x14ac:dyDescent="0.35">
      <c r="AG417"/>
      <c r="AH417"/>
      <c r="AI417"/>
      <c r="AJ417"/>
      <c r="AK417"/>
      <c r="AL417"/>
      <c r="AM417"/>
      <c r="AN417"/>
      <c r="AO417"/>
      <c r="AP417"/>
      <c r="AQ417"/>
      <c r="AR417"/>
      <c r="AS417"/>
      <c r="AT417"/>
      <c r="AU417"/>
      <c r="AV417"/>
      <c r="AW417"/>
      <c r="BH417" t="str">
        <f t="shared" si="7"/>
        <v/>
      </c>
    </row>
    <row r="418" spans="33:60" ht="15" hidden="1" customHeight="1" x14ac:dyDescent="0.35">
      <c r="AG418"/>
      <c r="AH418"/>
      <c r="AI418"/>
      <c r="AJ418"/>
      <c r="AK418"/>
      <c r="AL418"/>
      <c r="AM418"/>
      <c r="AN418"/>
      <c r="AO418"/>
      <c r="AP418"/>
      <c r="AQ418"/>
      <c r="AR418"/>
      <c r="AS418"/>
      <c r="AT418"/>
      <c r="AU418"/>
      <c r="AV418"/>
      <c r="AW418"/>
      <c r="BH418" t="str">
        <f t="shared" si="7"/>
        <v/>
      </c>
    </row>
    <row r="419" spans="33:60" ht="15" hidden="1" customHeight="1" x14ac:dyDescent="0.35">
      <c r="AG419"/>
      <c r="AH419"/>
      <c r="AI419"/>
      <c r="AJ419"/>
      <c r="AK419"/>
      <c r="AL419"/>
      <c r="AM419"/>
      <c r="AN419"/>
      <c r="AO419"/>
      <c r="AP419"/>
      <c r="AQ419"/>
      <c r="AR419"/>
      <c r="AS419"/>
      <c r="AT419"/>
      <c r="AU419"/>
      <c r="AV419"/>
      <c r="AW419"/>
      <c r="BH419" t="str">
        <f t="shared" si="7"/>
        <v/>
      </c>
    </row>
    <row r="420" spans="33:60" ht="15" hidden="1" customHeight="1" x14ac:dyDescent="0.35">
      <c r="AG420"/>
      <c r="AH420"/>
      <c r="AI420"/>
      <c r="AJ420"/>
      <c r="AK420"/>
      <c r="AL420"/>
      <c r="AM420"/>
      <c r="AN420"/>
      <c r="AO420"/>
      <c r="AP420"/>
      <c r="AQ420"/>
      <c r="AR420"/>
      <c r="AS420"/>
      <c r="AT420"/>
      <c r="AU420"/>
      <c r="AV420"/>
      <c r="AW420"/>
      <c r="BH420" t="str">
        <f t="shared" si="7"/>
        <v/>
      </c>
    </row>
    <row r="421" spans="33:60" ht="15" hidden="1" customHeight="1" x14ac:dyDescent="0.35">
      <c r="AG421"/>
      <c r="AH421"/>
      <c r="AI421"/>
      <c r="AJ421"/>
      <c r="AK421"/>
      <c r="AL421"/>
      <c r="AM421"/>
      <c r="AN421"/>
      <c r="AO421"/>
      <c r="AP421"/>
      <c r="AQ421"/>
      <c r="AR421"/>
      <c r="AS421"/>
      <c r="AT421"/>
      <c r="AU421"/>
      <c r="AV421"/>
      <c r="AW421"/>
      <c r="BH421" t="str">
        <f t="shared" si="7"/>
        <v/>
      </c>
    </row>
    <row r="422" spans="33:60" ht="15" hidden="1" customHeight="1" x14ac:dyDescent="0.35">
      <c r="AG422"/>
      <c r="AH422"/>
      <c r="AI422"/>
      <c r="AJ422"/>
      <c r="AK422"/>
      <c r="AL422"/>
      <c r="AM422"/>
      <c r="AN422"/>
      <c r="AO422"/>
      <c r="AP422"/>
      <c r="AQ422"/>
      <c r="AR422"/>
      <c r="AS422"/>
      <c r="AT422"/>
      <c r="AU422"/>
      <c r="AV422"/>
      <c r="AW422"/>
      <c r="BH422" t="str">
        <f t="shared" si="7"/>
        <v/>
      </c>
    </row>
    <row r="423" spans="33:60" ht="15" hidden="1" customHeight="1" x14ac:dyDescent="0.35">
      <c r="AG423"/>
      <c r="AH423"/>
      <c r="AI423"/>
      <c r="AJ423"/>
      <c r="AK423"/>
      <c r="AL423"/>
      <c r="AM423"/>
      <c r="AN423"/>
      <c r="AO423"/>
      <c r="AP423"/>
      <c r="AQ423"/>
      <c r="AR423"/>
      <c r="AS423"/>
      <c r="AT423"/>
      <c r="AU423"/>
      <c r="AV423"/>
      <c r="AW423"/>
      <c r="BH423" t="str">
        <f t="shared" si="7"/>
        <v/>
      </c>
    </row>
    <row r="424" spans="33:60" ht="15" hidden="1" customHeight="1" x14ac:dyDescent="0.35">
      <c r="AG424"/>
      <c r="AH424"/>
      <c r="AI424"/>
      <c r="AJ424"/>
      <c r="AK424"/>
      <c r="AL424"/>
      <c r="AM424"/>
      <c r="AN424"/>
      <c r="AO424"/>
      <c r="AP424"/>
      <c r="AQ424"/>
      <c r="AR424"/>
      <c r="AS424"/>
      <c r="AT424"/>
      <c r="AU424"/>
      <c r="AV424"/>
      <c r="AW424"/>
      <c r="BH424" t="str">
        <f t="shared" si="7"/>
        <v/>
      </c>
    </row>
    <row r="425" spans="33:60" ht="15" hidden="1" customHeight="1" x14ac:dyDescent="0.35">
      <c r="AG425"/>
      <c r="AH425"/>
      <c r="AI425"/>
      <c r="AJ425"/>
      <c r="AK425"/>
      <c r="AL425"/>
      <c r="AM425"/>
      <c r="AN425"/>
      <c r="AO425"/>
      <c r="AP425"/>
      <c r="AQ425"/>
      <c r="AR425"/>
      <c r="AS425"/>
      <c r="AT425"/>
      <c r="AU425"/>
      <c r="AV425"/>
      <c r="AW425"/>
      <c r="BH425" t="str">
        <f t="shared" si="7"/>
        <v/>
      </c>
    </row>
    <row r="426" spans="33:60" ht="15" hidden="1" customHeight="1" x14ac:dyDescent="0.35">
      <c r="AG426"/>
      <c r="AH426"/>
      <c r="AI426"/>
      <c r="AJ426"/>
      <c r="AK426"/>
      <c r="AL426"/>
      <c r="AM426"/>
      <c r="AN426"/>
      <c r="AO426"/>
      <c r="AP426"/>
      <c r="AQ426"/>
      <c r="AR426"/>
      <c r="AS426"/>
      <c r="AT426"/>
      <c r="AU426"/>
      <c r="AV426"/>
      <c r="AW426"/>
      <c r="BH426" t="str">
        <f t="shared" si="7"/>
        <v/>
      </c>
    </row>
    <row r="427" spans="33:60" ht="15" hidden="1" customHeight="1" x14ac:dyDescent="0.35">
      <c r="AG427"/>
      <c r="AH427"/>
      <c r="AI427"/>
      <c r="AJ427"/>
      <c r="AK427"/>
      <c r="AL427"/>
      <c r="AM427"/>
      <c r="AN427"/>
      <c r="AO427"/>
      <c r="AP427"/>
      <c r="AQ427"/>
      <c r="AR427"/>
      <c r="AS427"/>
      <c r="AT427"/>
      <c r="AU427"/>
      <c r="AV427"/>
      <c r="AW427"/>
      <c r="BH427" t="str">
        <f t="shared" si="7"/>
        <v/>
      </c>
    </row>
    <row r="428" spans="33:60" ht="15" hidden="1" customHeight="1" x14ac:dyDescent="0.35">
      <c r="AG428"/>
      <c r="AH428"/>
      <c r="AI428"/>
      <c r="AJ428"/>
      <c r="AK428"/>
      <c r="AL428"/>
      <c r="AM428"/>
      <c r="AN428"/>
      <c r="AO428"/>
      <c r="AP428"/>
      <c r="AQ428"/>
      <c r="AR428"/>
      <c r="AS428"/>
      <c r="AT428"/>
      <c r="AU428"/>
      <c r="AV428"/>
      <c r="AW428"/>
      <c r="BH428" t="str">
        <f t="shared" si="7"/>
        <v/>
      </c>
    </row>
    <row r="429" spans="33:60" ht="15" hidden="1" customHeight="1" x14ac:dyDescent="0.35">
      <c r="AG429"/>
      <c r="AH429"/>
      <c r="AI429"/>
      <c r="AJ429"/>
      <c r="AK429"/>
      <c r="AL429"/>
      <c r="AM429"/>
      <c r="AN429"/>
      <c r="AO429"/>
      <c r="AP429"/>
      <c r="AQ429"/>
      <c r="AR429"/>
      <c r="AS429"/>
      <c r="AT429"/>
      <c r="AU429"/>
      <c r="AV429"/>
      <c r="AW429"/>
      <c r="BH429" t="str">
        <f t="shared" si="7"/>
        <v/>
      </c>
    </row>
    <row r="430" spans="33:60" ht="15" hidden="1" customHeight="1" x14ac:dyDescent="0.35">
      <c r="AG430"/>
      <c r="AH430"/>
      <c r="AI430"/>
      <c r="AJ430"/>
      <c r="AK430"/>
      <c r="AL430"/>
      <c r="AM430"/>
      <c r="AN430"/>
      <c r="AO430"/>
      <c r="AP430"/>
      <c r="AQ430"/>
      <c r="AR430"/>
      <c r="AS430"/>
      <c r="AT430"/>
      <c r="AU430"/>
      <c r="AV430"/>
      <c r="AW430"/>
      <c r="BH430" t="str">
        <f t="shared" si="7"/>
        <v/>
      </c>
    </row>
    <row r="431" spans="33:60" ht="15" hidden="1" customHeight="1" x14ac:dyDescent="0.35">
      <c r="AG431"/>
      <c r="AH431"/>
      <c r="AI431"/>
      <c r="AJ431"/>
      <c r="AK431"/>
      <c r="AL431"/>
      <c r="AM431"/>
      <c r="AN431"/>
      <c r="AO431"/>
      <c r="AP431"/>
      <c r="AQ431"/>
      <c r="AR431"/>
      <c r="AS431"/>
      <c r="AT431"/>
      <c r="AU431"/>
      <c r="AV431"/>
      <c r="AW431"/>
      <c r="BH431" t="str">
        <f t="shared" si="7"/>
        <v/>
      </c>
    </row>
    <row r="432" spans="33:60" ht="15" hidden="1" customHeight="1" x14ac:dyDescent="0.35">
      <c r="AG432"/>
      <c r="AH432"/>
      <c r="AI432"/>
      <c r="AJ432"/>
      <c r="AK432"/>
      <c r="AL432"/>
      <c r="AM432"/>
      <c r="AN432"/>
      <c r="AO432"/>
      <c r="AP432"/>
      <c r="AQ432"/>
      <c r="AR432"/>
      <c r="AS432"/>
      <c r="AT432"/>
      <c r="AU432"/>
      <c r="AV432"/>
      <c r="AW432"/>
      <c r="BH432" t="str">
        <f t="shared" si="7"/>
        <v/>
      </c>
    </row>
    <row r="433" spans="33:60" ht="15" hidden="1" customHeight="1" x14ac:dyDescent="0.35">
      <c r="AG433"/>
      <c r="AH433"/>
      <c r="AI433"/>
      <c r="AJ433"/>
      <c r="AK433"/>
      <c r="AL433"/>
      <c r="AM433"/>
      <c r="AN433"/>
      <c r="AO433"/>
      <c r="AP433"/>
      <c r="AQ433"/>
      <c r="AR433"/>
      <c r="AS433"/>
      <c r="AT433"/>
      <c r="AU433"/>
      <c r="AV433"/>
      <c r="AW433"/>
      <c r="BH433" t="str">
        <f t="shared" si="7"/>
        <v/>
      </c>
    </row>
    <row r="434" spans="33:60" ht="15" hidden="1" customHeight="1" x14ac:dyDescent="0.35">
      <c r="AG434"/>
      <c r="AH434"/>
      <c r="AI434"/>
      <c r="AJ434"/>
      <c r="AK434"/>
      <c r="AL434"/>
      <c r="AM434"/>
      <c r="AN434"/>
      <c r="AO434"/>
      <c r="AP434"/>
      <c r="AQ434"/>
      <c r="AR434"/>
      <c r="AS434"/>
      <c r="AT434"/>
      <c r="AU434"/>
      <c r="AV434"/>
      <c r="AW434"/>
      <c r="BH434" t="str">
        <f t="shared" si="7"/>
        <v/>
      </c>
    </row>
    <row r="435" spans="33:60" ht="15" hidden="1" customHeight="1" x14ac:dyDescent="0.35">
      <c r="AG435"/>
      <c r="AH435"/>
      <c r="AI435"/>
      <c r="AJ435"/>
      <c r="AK435"/>
      <c r="AL435"/>
      <c r="AM435"/>
      <c r="AN435"/>
      <c r="AO435"/>
      <c r="AP435"/>
      <c r="AQ435"/>
      <c r="AR435"/>
      <c r="AS435"/>
      <c r="AT435"/>
      <c r="AU435"/>
      <c r="AV435"/>
      <c r="AW435"/>
      <c r="BH435" t="str">
        <f t="shared" si="7"/>
        <v/>
      </c>
    </row>
    <row r="436" spans="33:60" ht="15" hidden="1" customHeight="1" x14ac:dyDescent="0.35">
      <c r="AG436"/>
      <c r="AH436"/>
      <c r="AI436"/>
      <c r="AJ436"/>
      <c r="AK436"/>
      <c r="AL436"/>
      <c r="AM436"/>
      <c r="AN436"/>
      <c r="AO436"/>
      <c r="AP436"/>
      <c r="AQ436"/>
      <c r="AR436"/>
      <c r="AS436"/>
      <c r="AT436"/>
      <c r="AU436"/>
      <c r="AV436"/>
      <c r="AW436"/>
      <c r="BH436" t="str">
        <f t="shared" si="7"/>
        <v/>
      </c>
    </row>
    <row r="437" spans="33:60" ht="15" hidden="1" customHeight="1" x14ac:dyDescent="0.35">
      <c r="AG437"/>
      <c r="AH437"/>
      <c r="AI437"/>
      <c r="AJ437"/>
      <c r="AK437"/>
      <c r="AL437"/>
      <c r="AM437"/>
      <c r="AN437"/>
      <c r="AO437"/>
      <c r="AP437"/>
      <c r="AQ437"/>
      <c r="AR437"/>
      <c r="AS437"/>
      <c r="AT437"/>
      <c r="AU437"/>
      <c r="AV437"/>
      <c r="AW437"/>
      <c r="BH437" t="str">
        <f t="shared" si="7"/>
        <v/>
      </c>
    </row>
    <row r="438" spans="33:60" ht="15" hidden="1" customHeight="1" x14ac:dyDescent="0.35">
      <c r="AG438"/>
      <c r="AH438"/>
      <c r="AI438"/>
      <c r="AJ438"/>
      <c r="AK438"/>
      <c r="AL438"/>
      <c r="AM438"/>
      <c r="AN438"/>
      <c r="AO438"/>
      <c r="AP438"/>
      <c r="AQ438"/>
      <c r="AR438"/>
      <c r="AS438"/>
      <c r="AT438"/>
      <c r="AU438"/>
      <c r="AV438"/>
      <c r="AW438"/>
      <c r="BH438" t="str">
        <f t="shared" si="7"/>
        <v/>
      </c>
    </row>
    <row r="439" spans="33:60" ht="15" hidden="1" customHeight="1" x14ac:dyDescent="0.35">
      <c r="AG439"/>
      <c r="AH439"/>
      <c r="AI439"/>
      <c r="AJ439"/>
      <c r="AK439"/>
      <c r="AL439"/>
      <c r="AM439"/>
      <c r="AN439"/>
      <c r="AO439"/>
      <c r="AP439"/>
      <c r="AQ439"/>
      <c r="AR439"/>
      <c r="AS439"/>
      <c r="AT439"/>
      <c r="AU439"/>
      <c r="AV439"/>
      <c r="AW439"/>
      <c r="BH439" t="str">
        <f t="shared" si="7"/>
        <v/>
      </c>
    </row>
    <row r="440" spans="33:60" ht="15" hidden="1" customHeight="1" x14ac:dyDescent="0.35">
      <c r="AG440"/>
      <c r="AH440"/>
      <c r="AI440"/>
      <c r="AJ440"/>
      <c r="AK440"/>
      <c r="AL440"/>
      <c r="AM440"/>
      <c r="AN440"/>
      <c r="AO440"/>
      <c r="AP440"/>
      <c r="AQ440"/>
      <c r="AR440"/>
      <c r="AS440"/>
      <c r="AT440"/>
      <c r="AU440"/>
      <c r="AV440"/>
      <c r="AW440"/>
      <c r="BH440" t="str">
        <f t="shared" si="7"/>
        <v/>
      </c>
    </row>
    <row r="441" spans="33:60" ht="15" hidden="1" customHeight="1" x14ac:dyDescent="0.35">
      <c r="AG441"/>
      <c r="AH441"/>
      <c r="AI441"/>
      <c r="AJ441"/>
      <c r="AK441"/>
      <c r="AL441"/>
      <c r="AM441"/>
      <c r="AN441"/>
      <c r="AO441"/>
      <c r="AP441"/>
      <c r="AQ441"/>
      <c r="AR441"/>
      <c r="AS441"/>
      <c r="AT441"/>
      <c r="AU441"/>
      <c r="AV441"/>
      <c r="AW441"/>
      <c r="BH441" t="str">
        <f t="shared" si="7"/>
        <v/>
      </c>
    </row>
    <row r="442" spans="33:60" ht="15" hidden="1" customHeight="1" x14ac:dyDescent="0.35">
      <c r="AG442"/>
      <c r="AH442"/>
      <c r="AI442"/>
      <c r="AJ442"/>
      <c r="AK442"/>
      <c r="AL442"/>
      <c r="AM442"/>
      <c r="AN442"/>
      <c r="AO442"/>
      <c r="AP442"/>
      <c r="AQ442"/>
      <c r="AR442"/>
      <c r="AS442"/>
      <c r="AT442"/>
      <c r="AU442"/>
      <c r="AV442"/>
      <c r="AW442"/>
      <c r="BH442" t="str">
        <f t="shared" si="7"/>
        <v/>
      </c>
    </row>
    <row r="443" spans="33:60" ht="15" hidden="1" customHeight="1" x14ac:dyDescent="0.35">
      <c r="AG443"/>
      <c r="AH443"/>
      <c r="AI443"/>
      <c r="AJ443"/>
      <c r="AK443"/>
      <c r="AL443"/>
      <c r="AM443"/>
      <c r="AN443"/>
      <c r="AO443"/>
      <c r="AP443"/>
      <c r="AQ443"/>
      <c r="AR443"/>
      <c r="AS443"/>
      <c r="AT443"/>
      <c r="AU443"/>
      <c r="AV443"/>
      <c r="AW443"/>
      <c r="BH443" t="str">
        <f t="shared" si="7"/>
        <v/>
      </c>
    </row>
    <row r="444" spans="33:60" ht="15" hidden="1" customHeight="1" x14ac:dyDescent="0.35">
      <c r="AG444"/>
      <c r="AH444"/>
      <c r="AI444"/>
      <c r="AJ444"/>
      <c r="AK444"/>
      <c r="AL444"/>
      <c r="AM444"/>
      <c r="AN444"/>
      <c r="AO444"/>
      <c r="AP444"/>
      <c r="AQ444"/>
      <c r="AR444"/>
      <c r="AS444"/>
      <c r="AT444"/>
      <c r="AU444"/>
      <c r="AV444"/>
      <c r="AW444"/>
      <c r="BH444" t="str">
        <f t="shared" si="7"/>
        <v/>
      </c>
    </row>
    <row r="445" spans="33:60" ht="15" hidden="1" customHeight="1" x14ac:dyDescent="0.35">
      <c r="AG445"/>
      <c r="AH445"/>
      <c r="AI445"/>
      <c r="AJ445"/>
      <c r="AK445"/>
      <c r="AL445"/>
      <c r="AM445"/>
      <c r="AN445"/>
      <c r="AO445"/>
      <c r="AP445"/>
      <c r="AQ445"/>
      <c r="AR445"/>
      <c r="AS445"/>
      <c r="AT445"/>
      <c r="AU445"/>
      <c r="AV445"/>
      <c r="AW445"/>
      <c r="BH445" t="str">
        <f t="shared" si="7"/>
        <v/>
      </c>
    </row>
    <row r="446" spans="33:60" ht="15" hidden="1" customHeight="1" x14ac:dyDescent="0.35">
      <c r="AG446"/>
      <c r="AH446"/>
      <c r="AI446"/>
      <c r="AJ446"/>
      <c r="AK446"/>
      <c r="AL446"/>
      <c r="AM446"/>
      <c r="AN446"/>
      <c r="AO446"/>
      <c r="AP446"/>
      <c r="AQ446"/>
      <c r="AR446"/>
      <c r="AS446"/>
      <c r="AT446"/>
      <c r="AU446"/>
      <c r="AV446"/>
      <c r="AW446"/>
      <c r="BH446" t="str">
        <f t="shared" si="7"/>
        <v/>
      </c>
    </row>
    <row r="447" spans="33:60" ht="15" hidden="1" customHeight="1" x14ac:dyDescent="0.35">
      <c r="AG447"/>
      <c r="AH447"/>
      <c r="AI447"/>
      <c r="AJ447"/>
      <c r="AK447"/>
      <c r="AL447"/>
      <c r="AM447"/>
      <c r="AN447"/>
      <c r="AO447"/>
      <c r="AP447"/>
      <c r="AQ447"/>
      <c r="AR447"/>
      <c r="AS447"/>
      <c r="AT447"/>
      <c r="AU447"/>
      <c r="AV447"/>
      <c r="AW447"/>
      <c r="BH447" t="str">
        <f t="shared" si="7"/>
        <v/>
      </c>
    </row>
    <row r="448" spans="33:60" ht="15" hidden="1" customHeight="1" x14ac:dyDescent="0.35">
      <c r="AG448"/>
      <c r="AH448"/>
      <c r="AI448"/>
      <c r="AJ448"/>
      <c r="AK448"/>
      <c r="AL448"/>
      <c r="AM448"/>
      <c r="AN448"/>
      <c r="AO448"/>
      <c r="AP448"/>
      <c r="AQ448"/>
      <c r="AR448"/>
      <c r="AS448"/>
      <c r="AT448"/>
      <c r="AU448"/>
      <c r="AV448"/>
      <c r="AW448"/>
      <c r="BH448" t="str">
        <f t="shared" si="7"/>
        <v/>
      </c>
    </row>
    <row r="449" spans="33:60" ht="15" hidden="1" customHeight="1" x14ac:dyDescent="0.35">
      <c r="AG449"/>
      <c r="AH449"/>
      <c r="AI449"/>
      <c r="AJ449"/>
      <c r="AK449"/>
      <c r="AL449"/>
      <c r="AM449"/>
      <c r="AN449"/>
      <c r="AO449"/>
      <c r="AP449"/>
      <c r="AQ449"/>
      <c r="AR449"/>
      <c r="AS449"/>
      <c r="AT449"/>
      <c r="AU449"/>
      <c r="AV449"/>
      <c r="AW449"/>
      <c r="BH449" t="str">
        <f t="shared" si="7"/>
        <v/>
      </c>
    </row>
    <row r="450" spans="33:60" ht="15" hidden="1" customHeight="1" x14ac:dyDescent="0.35">
      <c r="AG450"/>
      <c r="AH450"/>
      <c r="AI450"/>
      <c r="AJ450"/>
      <c r="AK450"/>
      <c r="AL450"/>
      <c r="AM450"/>
      <c r="AN450"/>
      <c r="AO450"/>
      <c r="AP450"/>
      <c r="AQ450"/>
      <c r="AR450"/>
      <c r="AS450"/>
      <c r="AT450"/>
      <c r="AU450"/>
      <c r="AV450"/>
      <c r="AW450"/>
      <c r="BH450" t="str">
        <f t="shared" si="7"/>
        <v/>
      </c>
    </row>
    <row r="451" spans="33:60" ht="15" hidden="1" customHeight="1" x14ac:dyDescent="0.35">
      <c r="AG451"/>
      <c r="AH451"/>
      <c r="AI451"/>
      <c r="AJ451"/>
      <c r="AK451"/>
      <c r="AL451"/>
      <c r="AM451"/>
      <c r="AN451"/>
      <c r="AO451"/>
      <c r="AP451"/>
      <c r="AQ451"/>
      <c r="AR451"/>
      <c r="AS451"/>
      <c r="AT451"/>
      <c r="AU451"/>
      <c r="AV451"/>
      <c r="AW451"/>
      <c r="BH451" t="str">
        <f t="shared" si="7"/>
        <v/>
      </c>
    </row>
    <row r="452" spans="33:60" ht="15" hidden="1" customHeight="1" x14ac:dyDescent="0.35">
      <c r="AG452"/>
      <c r="AH452"/>
      <c r="AI452"/>
      <c r="AJ452"/>
      <c r="AK452"/>
      <c r="AL452"/>
      <c r="AM452"/>
      <c r="AN452"/>
      <c r="AO452"/>
      <c r="AP452"/>
      <c r="AQ452"/>
      <c r="AR452"/>
      <c r="AS452"/>
      <c r="AT452"/>
      <c r="AU452"/>
      <c r="AV452"/>
      <c r="AW452"/>
      <c r="BH452" t="str">
        <f t="shared" si="7"/>
        <v/>
      </c>
    </row>
    <row r="453" spans="33:60" ht="15" hidden="1" customHeight="1" x14ac:dyDescent="0.35">
      <c r="AG453"/>
      <c r="AH453"/>
      <c r="AI453"/>
      <c r="AJ453"/>
      <c r="AK453"/>
      <c r="AL453"/>
      <c r="AM453"/>
      <c r="AN453"/>
      <c r="AO453"/>
      <c r="AP453"/>
      <c r="AQ453"/>
      <c r="AR453"/>
      <c r="AS453"/>
      <c r="AT453"/>
      <c r="AU453"/>
      <c r="AV453"/>
      <c r="AW453"/>
      <c r="BH453" t="str">
        <f t="shared" si="7"/>
        <v/>
      </c>
    </row>
    <row r="454" spans="33:60" ht="15" hidden="1" customHeight="1" x14ac:dyDescent="0.35">
      <c r="AG454"/>
      <c r="AH454"/>
      <c r="AI454"/>
      <c r="AJ454"/>
      <c r="AK454"/>
      <c r="AL454"/>
      <c r="AM454"/>
      <c r="AN454"/>
      <c r="AO454"/>
      <c r="AP454"/>
      <c r="AQ454"/>
      <c r="AR454"/>
      <c r="AS454"/>
      <c r="AT454"/>
      <c r="AU454"/>
      <c r="AV454"/>
      <c r="AW454"/>
      <c r="BH454" t="str">
        <f t="shared" si="7"/>
        <v/>
      </c>
    </row>
    <row r="455" spans="33:60" ht="15" hidden="1" customHeight="1" x14ac:dyDescent="0.35">
      <c r="AG455"/>
      <c r="AH455"/>
      <c r="AI455"/>
      <c r="AJ455"/>
      <c r="AK455"/>
      <c r="AL455"/>
      <c r="AM455"/>
      <c r="AN455"/>
      <c r="AO455"/>
      <c r="AP455"/>
      <c r="AQ455"/>
      <c r="AR455"/>
      <c r="AS455"/>
      <c r="AT455"/>
      <c r="AU455"/>
      <c r="AV455"/>
      <c r="AW455"/>
      <c r="BH455" t="str">
        <f t="shared" si="7"/>
        <v/>
      </c>
    </row>
    <row r="456" spans="33:60" ht="15" hidden="1" customHeight="1" x14ac:dyDescent="0.35">
      <c r="AG456"/>
      <c r="AH456"/>
      <c r="AI456"/>
      <c r="AJ456"/>
      <c r="AK456"/>
      <c r="AL456"/>
      <c r="AM456"/>
      <c r="AN456"/>
      <c r="AO456"/>
      <c r="AP456"/>
      <c r="AQ456"/>
      <c r="AR456"/>
      <c r="AS456"/>
      <c r="AT456"/>
      <c r="AU456"/>
      <c r="AV456"/>
      <c r="AW456"/>
      <c r="BH456" t="str">
        <f t="shared" si="7"/>
        <v/>
      </c>
    </row>
    <row r="457" spans="33:60" ht="15" customHeight="1" x14ac:dyDescent="0.35">
      <c r="AG457"/>
      <c r="AH457"/>
      <c r="AI457"/>
      <c r="AJ457"/>
      <c r="AK457"/>
      <c r="AL457"/>
      <c r="AM457"/>
      <c r="AN457"/>
      <c r="AO457"/>
      <c r="AP457"/>
      <c r="AQ457"/>
      <c r="AR457"/>
      <c r="AS457"/>
      <c r="AT457"/>
      <c r="AU457"/>
      <c r="AV457"/>
      <c r="AW457"/>
    </row>
    <row r="458" spans="33:60" ht="15" customHeight="1" x14ac:dyDescent="0.35">
      <c r="AG458"/>
      <c r="AH458"/>
      <c r="AI458"/>
      <c r="AJ458"/>
      <c r="AK458"/>
      <c r="AL458"/>
      <c r="AM458"/>
      <c r="AN458"/>
      <c r="AO458"/>
      <c r="AP458"/>
      <c r="AQ458"/>
      <c r="AR458"/>
      <c r="AS458"/>
      <c r="AT458"/>
      <c r="AU458"/>
      <c r="AV458"/>
      <c r="AW458"/>
    </row>
    <row r="459" spans="33:60" ht="15" customHeight="1" x14ac:dyDescent="0.35">
      <c r="AG459"/>
      <c r="AH459"/>
      <c r="AI459"/>
      <c r="AJ459"/>
      <c r="AK459"/>
      <c r="AL459"/>
      <c r="AM459"/>
      <c r="AN459"/>
      <c r="AO459"/>
      <c r="AP459"/>
      <c r="AQ459"/>
      <c r="AR459"/>
      <c r="AS459"/>
      <c r="AT459"/>
      <c r="AU459"/>
      <c r="AV459"/>
      <c r="AW459"/>
    </row>
    <row r="460" spans="33:60" ht="15" customHeight="1" x14ac:dyDescent="0.35">
      <c r="AG460"/>
      <c r="AH460"/>
      <c r="AI460"/>
      <c r="AJ460"/>
      <c r="AK460"/>
      <c r="AL460"/>
      <c r="AM460"/>
      <c r="AN460"/>
      <c r="AO460"/>
      <c r="AP460"/>
      <c r="AQ460"/>
      <c r="AR460"/>
      <c r="AS460"/>
      <c r="AT460"/>
      <c r="AU460"/>
      <c r="AV460"/>
      <c r="AW460"/>
    </row>
    <row r="461" spans="33:60" ht="15" customHeight="1" x14ac:dyDescent="0.35">
      <c r="AG461"/>
      <c r="AH461"/>
      <c r="AI461"/>
      <c r="AJ461"/>
      <c r="AK461"/>
      <c r="AL461"/>
      <c r="AM461"/>
      <c r="AN461"/>
      <c r="AO461"/>
      <c r="AP461"/>
      <c r="AQ461"/>
      <c r="AR461"/>
      <c r="AS461"/>
      <c r="AT461"/>
      <c r="AU461"/>
      <c r="AV461"/>
      <c r="AW461"/>
    </row>
    <row r="462" spans="33:60" ht="15" customHeight="1" x14ac:dyDescent="0.35">
      <c r="AG462"/>
      <c r="AH462"/>
      <c r="AI462"/>
      <c r="AJ462"/>
      <c r="AK462"/>
      <c r="AL462"/>
      <c r="AM462"/>
      <c r="AN462"/>
      <c r="AO462"/>
      <c r="AP462"/>
      <c r="AQ462"/>
      <c r="AR462"/>
      <c r="AS462"/>
      <c r="AT462"/>
      <c r="AU462"/>
      <c r="AV462"/>
      <c r="AW462"/>
    </row>
    <row r="463" spans="33:60" ht="15" customHeight="1" x14ac:dyDescent="0.35">
      <c r="AG463"/>
      <c r="AH463"/>
      <c r="AI463"/>
      <c r="AJ463"/>
      <c r="AK463"/>
      <c r="AL463"/>
      <c r="AM463"/>
      <c r="AN463"/>
      <c r="AO463"/>
      <c r="AP463"/>
      <c r="AQ463"/>
      <c r="AR463"/>
      <c r="AS463"/>
      <c r="AT463"/>
      <c r="AU463"/>
      <c r="AV463"/>
      <c r="AW463"/>
    </row>
    <row r="464" spans="33:60" ht="15" customHeight="1" x14ac:dyDescent="0.35">
      <c r="AG464"/>
      <c r="AH464"/>
      <c r="AI464"/>
      <c r="AJ464"/>
      <c r="AK464"/>
      <c r="AL464"/>
      <c r="AM464"/>
      <c r="AN464"/>
      <c r="AO464"/>
      <c r="AP464"/>
      <c r="AQ464"/>
      <c r="AR464"/>
      <c r="AS464"/>
      <c r="AT464"/>
      <c r="AU464"/>
      <c r="AV464"/>
      <c r="AW464"/>
    </row>
    <row r="465" customFormat="1" ht="15" customHeight="1" x14ac:dyDescent="0.35"/>
    <row r="466" customFormat="1" ht="15" customHeight="1" x14ac:dyDescent="0.35"/>
    <row r="467" customFormat="1" ht="15" customHeight="1" x14ac:dyDescent="0.35"/>
    <row r="468" customFormat="1" ht="15" customHeight="1" x14ac:dyDescent="0.35"/>
    <row r="469" customFormat="1" ht="15" customHeight="1" x14ac:dyDescent="0.35"/>
    <row r="470" customFormat="1" ht="15" customHeight="1" x14ac:dyDescent="0.35"/>
    <row r="471" customFormat="1" ht="15" customHeight="1" x14ac:dyDescent="0.35"/>
    <row r="472" customFormat="1" ht="15" customHeight="1" x14ac:dyDescent="0.35"/>
    <row r="473" customFormat="1" ht="15" customHeight="1" x14ac:dyDescent="0.35"/>
    <row r="474" customFormat="1" ht="15" customHeight="1" x14ac:dyDescent="0.35"/>
    <row r="475" customFormat="1" ht="15" customHeight="1" x14ac:dyDescent="0.35"/>
    <row r="476" customFormat="1" ht="15" customHeight="1" x14ac:dyDescent="0.35"/>
    <row r="477" customFormat="1" ht="15" customHeight="1" x14ac:dyDescent="0.35"/>
    <row r="478" customFormat="1" ht="15" customHeight="1" x14ac:dyDescent="0.35"/>
    <row r="479" customFormat="1" ht="15" customHeight="1" x14ac:dyDescent="0.35"/>
    <row r="480" customFormat="1" ht="15" customHeight="1" x14ac:dyDescent="0.35"/>
    <row r="481" customFormat="1" ht="15" customHeight="1" x14ac:dyDescent="0.35"/>
    <row r="482" customFormat="1" ht="15" customHeight="1" x14ac:dyDescent="0.35"/>
    <row r="483" customFormat="1" ht="15" customHeight="1" x14ac:dyDescent="0.35"/>
    <row r="484" customFormat="1" ht="15" customHeight="1" x14ac:dyDescent="0.35"/>
    <row r="485" customFormat="1" ht="15" customHeight="1" x14ac:dyDescent="0.35"/>
    <row r="486" customFormat="1" ht="15" customHeight="1" x14ac:dyDescent="0.35"/>
    <row r="487" customFormat="1" ht="15" customHeight="1" x14ac:dyDescent="0.35"/>
    <row r="488" customFormat="1" ht="15" customHeight="1" x14ac:dyDescent="0.35"/>
    <row r="489" customFormat="1" ht="15" customHeight="1" x14ac:dyDescent="0.35"/>
    <row r="490" customFormat="1" ht="15" customHeight="1" x14ac:dyDescent="0.35"/>
    <row r="491" customFormat="1" ht="15" customHeight="1" x14ac:dyDescent="0.35"/>
    <row r="492" customFormat="1" ht="15" customHeight="1" x14ac:dyDescent="0.35"/>
    <row r="493" customFormat="1" ht="15" customHeight="1" x14ac:dyDescent="0.35"/>
    <row r="494" customFormat="1" ht="15" customHeight="1" x14ac:dyDescent="0.35"/>
    <row r="495" customFormat="1" ht="15" customHeight="1" x14ac:dyDescent="0.35"/>
    <row r="496" customFormat="1" ht="15" customHeight="1" x14ac:dyDescent="0.35"/>
    <row r="497" customFormat="1" ht="15" customHeight="1" x14ac:dyDescent="0.35"/>
    <row r="498" customFormat="1" ht="15" customHeight="1" x14ac:dyDescent="0.35"/>
    <row r="499" customFormat="1" ht="15" customHeight="1" x14ac:dyDescent="0.35"/>
    <row r="500" customFormat="1" ht="15" customHeight="1" x14ac:dyDescent="0.35"/>
    <row r="501" customFormat="1" ht="15" customHeight="1" x14ac:dyDescent="0.35"/>
    <row r="502" customFormat="1" ht="15" customHeight="1" x14ac:dyDescent="0.35"/>
    <row r="503" customFormat="1" ht="15" customHeight="1" x14ac:dyDescent="0.35"/>
    <row r="504" customFormat="1" ht="15" customHeight="1" x14ac:dyDescent="0.35"/>
    <row r="505" customFormat="1" ht="15" customHeight="1" x14ac:dyDescent="0.35"/>
    <row r="506" customFormat="1" ht="15" customHeight="1" x14ac:dyDescent="0.35"/>
    <row r="507" customFormat="1" ht="15" customHeight="1" x14ac:dyDescent="0.35"/>
    <row r="508" customFormat="1" ht="15" customHeight="1" x14ac:dyDescent="0.35"/>
    <row r="509" customFormat="1" ht="15" customHeight="1" x14ac:dyDescent="0.35"/>
    <row r="510" customFormat="1" ht="15" customHeight="1" x14ac:dyDescent="0.35"/>
    <row r="511" customFormat="1" ht="15" customHeight="1" x14ac:dyDescent="0.35"/>
    <row r="512" customFormat="1" ht="15" customHeight="1" x14ac:dyDescent="0.35"/>
    <row r="513" customFormat="1" ht="15" customHeight="1" x14ac:dyDescent="0.35"/>
    <row r="514" customFormat="1" ht="15" customHeight="1" x14ac:dyDescent="0.35"/>
    <row r="515" customFormat="1" ht="15" customHeight="1" x14ac:dyDescent="0.35"/>
    <row r="516" customFormat="1" ht="15" customHeight="1" x14ac:dyDescent="0.35"/>
    <row r="517" customFormat="1" ht="15" customHeight="1" x14ac:dyDescent="0.35"/>
    <row r="518" customFormat="1" ht="15" customHeight="1" x14ac:dyDescent="0.35"/>
    <row r="519" customFormat="1" ht="15" customHeight="1" x14ac:dyDescent="0.35"/>
    <row r="520" customFormat="1" ht="15" customHeight="1" x14ac:dyDescent="0.35"/>
    <row r="521" customFormat="1" ht="15" customHeight="1" x14ac:dyDescent="0.35"/>
    <row r="522" customFormat="1" ht="15" customHeight="1" x14ac:dyDescent="0.35"/>
    <row r="523" customFormat="1" ht="15" customHeight="1" x14ac:dyDescent="0.35"/>
    <row r="524" customFormat="1" ht="15" customHeight="1" x14ac:dyDescent="0.35"/>
    <row r="525" customFormat="1" ht="15" customHeight="1" x14ac:dyDescent="0.35"/>
    <row r="526" customFormat="1" ht="15" customHeight="1" x14ac:dyDescent="0.35"/>
    <row r="527" customFormat="1" ht="15" customHeight="1" x14ac:dyDescent="0.35"/>
    <row r="528" customFormat="1" ht="15" customHeight="1" x14ac:dyDescent="0.35"/>
    <row r="529" customFormat="1" ht="15" customHeight="1" x14ac:dyDescent="0.35"/>
    <row r="530" customFormat="1" ht="15" customHeight="1" x14ac:dyDescent="0.35"/>
    <row r="531" customFormat="1" ht="15" customHeight="1" x14ac:dyDescent="0.35"/>
    <row r="532" customFormat="1" ht="15" customHeight="1" x14ac:dyDescent="0.35"/>
    <row r="533" customFormat="1" ht="15" customHeight="1" x14ac:dyDescent="0.35"/>
    <row r="534" customFormat="1" ht="15" customHeight="1" x14ac:dyDescent="0.35"/>
    <row r="535" customFormat="1" ht="15" customHeight="1" x14ac:dyDescent="0.35"/>
    <row r="536" customFormat="1" ht="15" customHeight="1" x14ac:dyDescent="0.35"/>
    <row r="537" customFormat="1" ht="15" customHeight="1" x14ac:dyDescent="0.35"/>
    <row r="538" customFormat="1" ht="15" customHeight="1" x14ac:dyDescent="0.35"/>
    <row r="539" customFormat="1" ht="15" customHeight="1" x14ac:dyDescent="0.35"/>
    <row r="540" customFormat="1" ht="15" customHeight="1" x14ac:dyDescent="0.35"/>
    <row r="541" customFormat="1" ht="15" customHeight="1" x14ac:dyDescent="0.35"/>
    <row r="542" customFormat="1" ht="15" customHeight="1" x14ac:dyDescent="0.35"/>
    <row r="543" customFormat="1" ht="15" customHeight="1" x14ac:dyDescent="0.35"/>
    <row r="544" customFormat="1" ht="15" customHeight="1" x14ac:dyDescent="0.35"/>
    <row r="545" customFormat="1" ht="15" customHeight="1" x14ac:dyDescent="0.35"/>
    <row r="546" customFormat="1" ht="15" customHeight="1" x14ac:dyDescent="0.35"/>
    <row r="547" customFormat="1" ht="15" customHeight="1" x14ac:dyDescent="0.35"/>
    <row r="548" customFormat="1" ht="15" customHeight="1" x14ac:dyDescent="0.35"/>
    <row r="549" customFormat="1" ht="15" customHeight="1" x14ac:dyDescent="0.35"/>
    <row r="550" customFormat="1" ht="15" customHeight="1" x14ac:dyDescent="0.35"/>
    <row r="551" customFormat="1" ht="15" customHeight="1" x14ac:dyDescent="0.35"/>
    <row r="552" customFormat="1" ht="15" customHeight="1" x14ac:dyDescent="0.35"/>
    <row r="553" customFormat="1" ht="15" customHeight="1" x14ac:dyDescent="0.35"/>
    <row r="554" customFormat="1" ht="15" customHeight="1" x14ac:dyDescent="0.35"/>
    <row r="555" customFormat="1" ht="15" customHeight="1" x14ac:dyDescent="0.35"/>
    <row r="556" customFormat="1" ht="15" customHeight="1" x14ac:dyDescent="0.35"/>
    <row r="557" customFormat="1" ht="15" customHeight="1" x14ac:dyDescent="0.35"/>
    <row r="558" customFormat="1" ht="15" customHeight="1" x14ac:dyDescent="0.35"/>
    <row r="559" customFormat="1" ht="15" customHeight="1" x14ac:dyDescent="0.35"/>
    <row r="560" customFormat="1" ht="15" customHeight="1" x14ac:dyDescent="0.35"/>
    <row r="561" customFormat="1" ht="15" customHeight="1" x14ac:dyDescent="0.35"/>
    <row r="562" customFormat="1" ht="15" customHeight="1" x14ac:dyDescent="0.35"/>
    <row r="563" customFormat="1" ht="15" customHeight="1" x14ac:dyDescent="0.35"/>
    <row r="564" customFormat="1" ht="15" customHeight="1" x14ac:dyDescent="0.35"/>
    <row r="565" customFormat="1" ht="15" customHeight="1" x14ac:dyDescent="0.35"/>
    <row r="566" customFormat="1" ht="15" customHeight="1" x14ac:dyDescent="0.35"/>
    <row r="567" customFormat="1" ht="15" customHeight="1" x14ac:dyDescent="0.35"/>
    <row r="568" customFormat="1" ht="15" customHeight="1" x14ac:dyDescent="0.35"/>
    <row r="569" customFormat="1" ht="15" customHeight="1" x14ac:dyDescent="0.35"/>
    <row r="570" customFormat="1" ht="15" customHeight="1" x14ac:dyDescent="0.35"/>
    <row r="571" customFormat="1" ht="15" customHeight="1" x14ac:dyDescent="0.35"/>
    <row r="572" customFormat="1" ht="15" customHeight="1" x14ac:dyDescent="0.35"/>
    <row r="573" customFormat="1" ht="15" customHeight="1" x14ac:dyDescent="0.35"/>
    <row r="574" customFormat="1" ht="15" customHeight="1" x14ac:dyDescent="0.35"/>
    <row r="575" customFormat="1" ht="15" customHeight="1" x14ac:dyDescent="0.35"/>
    <row r="576" customFormat="1" ht="15" customHeight="1" x14ac:dyDescent="0.35"/>
    <row r="577" customFormat="1" ht="15" customHeight="1" x14ac:dyDescent="0.35"/>
    <row r="578" customFormat="1" ht="15" customHeight="1" x14ac:dyDescent="0.35"/>
    <row r="579" customFormat="1" ht="15" customHeight="1" x14ac:dyDescent="0.35"/>
    <row r="580" customFormat="1" ht="15" customHeight="1" x14ac:dyDescent="0.35"/>
    <row r="581" customFormat="1" ht="15" customHeight="1" x14ac:dyDescent="0.35"/>
    <row r="582" customFormat="1" ht="15" customHeight="1" x14ac:dyDescent="0.35"/>
    <row r="583" customFormat="1" ht="15" customHeight="1" x14ac:dyDescent="0.35"/>
    <row r="584" customFormat="1" ht="15" customHeight="1" x14ac:dyDescent="0.35"/>
    <row r="585" customFormat="1" ht="15" customHeight="1" x14ac:dyDescent="0.35"/>
    <row r="586" customFormat="1" ht="15" customHeight="1" x14ac:dyDescent="0.35"/>
    <row r="587" customFormat="1" ht="15" customHeight="1" x14ac:dyDescent="0.35"/>
    <row r="588" customFormat="1" ht="15" customHeight="1" x14ac:dyDescent="0.35"/>
    <row r="589" customFormat="1" ht="15" customHeight="1" x14ac:dyDescent="0.35"/>
    <row r="590" customFormat="1" ht="15" customHeight="1" x14ac:dyDescent="0.35"/>
    <row r="591" customFormat="1" ht="15" customHeight="1" x14ac:dyDescent="0.35"/>
    <row r="592" customFormat="1" ht="15" customHeight="1" x14ac:dyDescent="0.35"/>
    <row r="593" customFormat="1" ht="15" customHeight="1" x14ac:dyDescent="0.35"/>
    <row r="594" customFormat="1" ht="15" customHeight="1" x14ac:dyDescent="0.35"/>
    <row r="595" customFormat="1" ht="15" customHeight="1" x14ac:dyDescent="0.35"/>
    <row r="596" customFormat="1" ht="15" customHeight="1" x14ac:dyDescent="0.35"/>
    <row r="597" customFormat="1" ht="15" customHeight="1" x14ac:dyDescent="0.35"/>
    <row r="598" customFormat="1" ht="15" customHeight="1" x14ac:dyDescent="0.35"/>
    <row r="599" customFormat="1" ht="15" customHeight="1" x14ac:dyDescent="0.35"/>
    <row r="600" customFormat="1" ht="15" customHeight="1" x14ac:dyDescent="0.35"/>
    <row r="601" customFormat="1" ht="15" customHeight="1" x14ac:dyDescent="0.35"/>
    <row r="602" customFormat="1" ht="15" customHeight="1" x14ac:dyDescent="0.35"/>
    <row r="603" customFormat="1" ht="15" customHeight="1" x14ac:dyDescent="0.35"/>
    <row r="604" customFormat="1" ht="15" customHeight="1" x14ac:dyDescent="0.35"/>
    <row r="605" customFormat="1" ht="15" customHeight="1" x14ac:dyDescent="0.35"/>
    <row r="606" customFormat="1" ht="15" customHeight="1" x14ac:dyDescent="0.35"/>
    <row r="607" customFormat="1" ht="15" customHeight="1" x14ac:dyDescent="0.35"/>
    <row r="608" customFormat="1" ht="15" customHeight="1" x14ac:dyDescent="0.35"/>
    <row r="609" customFormat="1" ht="15" customHeight="1" x14ac:dyDescent="0.35"/>
    <row r="610" customFormat="1" ht="15" customHeight="1" x14ac:dyDescent="0.35"/>
    <row r="611" customFormat="1" ht="15" customHeight="1" x14ac:dyDescent="0.35"/>
    <row r="612" customFormat="1" ht="15" customHeight="1" x14ac:dyDescent="0.35"/>
    <row r="613" customFormat="1" ht="15" customHeight="1" x14ac:dyDescent="0.35"/>
    <row r="614" customFormat="1" ht="15" customHeight="1" x14ac:dyDescent="0.35"/>
    <row r="615" customFormat="1" ht="15" customHeight="1" x14ac:dyDescent="0.35"/>
    <row r="616" customFormat="1" ht="15" customHeight="1" x14ac:dyDescent="0.35"/>
    <row r="617" customFormat="1" ht="15" customHeight="1" x14ac:dyDescent="0.35"/>
    <row r="618" customFormat="1" ht="15" customHeight="1" x14ac:dyDescent="0.35"/>
    <row r="619" customFormat="1" ht="15" customHeight="1" x14ac:dyDescent="0.35"/>
    <row r="620" customFormat="1" ht="15" customHeight="1" x14ac:dyDescent="0.35"/>
    <row r="621" customFormat="1" ht="15" customHeight="1" x14ac:dyDescent="0.35"/>
    <row r="622" customFormat="1" ht="15" customHeight="1" x14ac:dyDescent="0.35"/>
    <row r="623" customFormat="1" ht="15" customHeight="1" x14ac:dyDescent="0.35"/>
    <row r="624" customFormat="1" ht="15" customHeight="1" x14ac:dyDescent="0.35"/>
    <row r="625" customFormat="1" ht="15" customHeight="1" x14ac:dyDescent="0.35"/>
    <row r="626" customFormat="1" ht="15" customHeight="1" x14ac:dyDescent="0.35"/>
    <row r="627" customFormat="1" ht="15" customHeight="1" x14ac:dyDescent="0.35"/>
    <row r="628" customFormat="1" ht="15" customHeight="1" x14ac:dyDescent="0.35"/>
    <row r="629" customFormat="1" ht="15" customHeight="1" x14ac:dyDescent="0.35"/>
    <row r="630" customFormat="1" ht="15" customHeight="1" x14ac:dyDescent="0.35"/>
    <row r="631" customFormat="1" ht="15" customHeight="1" x14ac:dyDescent="0.35"/>
    <row r="632" customFormat="1" ht="15" customHeight="1" x14ac:dyDescent="0.35"/>
    <row r="633" customFormat="1" ht="15" customHeight="1" x14ac:dyDescent="0.35"/>
    <row r="634" customFormat="1" ht="15" customHeight="1" x14ac:dyDescent="0.35"/>
    <row r="635" customFormat="1" ht="15" customHeight="1" x14ac:dyDescent="0.35"/>
    <row r="636" customFormat="1" ht="15" customHeight="1" x14ac:dyDescent="0.35"/>
    <row r="637" customFormat="1" ht="15" customHeight="1" x14ac:dyDescent="0.35"/>
    <row r="638" customFormat="1" ht="15" customHeight="1" x14ac:dyDescent="0.35"/>
    <row r="639" customFormat="1" ht="15" customHeight="1" x14ac:dyDescent="0.35"/>
    <row r="640" customFormat="1" ht="15" customHeight="1" x14ac:dyDescent="0.35"/>
    <row r="641" customFormat="1" ht="15" customHeight="1" x14ac:dyDescent="0.35"/>
    <row r="642" customFormat="1" ht="15" customHeight="1" x14ac:dyDescent="0.35"/>
    <row r="643" customFormat="1" ht="15" customHeight="1" x14ac:dyDescent="0.35"/>
    <row r="644" customFormat="1" ht="15" customHeight="1" x14ac:dyDescent="0.35"/>
    <row r="645" customFormat="1" ht="15" customHeight="1" x14ac:dyDescent="0.35"/>
    <row r="646" customFormat="1" ht="15" customHeight="1" x14ac:dyDescent="0.35"/>
    <row r="647" customFormat="1" ht="15" customHeight="1" x14ac:dyDescent="0.35"/>
    <row r="648" customFormat="1" ht="15" customHeight="1" x14ac:dyDescent="0.35"/>
    <row r="649" customFormat="1" ht="15" customHeight="1" x14ac:dyDescent="0.35"/>
    <row r="650" customFormat="1" ht="15" customHeight="1" x14ac:dyDescent="0.35"/>
    <row r="651" customFormat="1" ht="15" customHeight="1" x14ac:dyDescent="0.35"/>
    <row r="652" customFormat="1" ht="15" customHeight="1" x14ac:dyDescent="0.35"/>
    <row r="653" customFormat="1" ht="15" customHeight="1" x14ac:dyDescent="0.35"/>
    <row r="654" customFormat="1" ht="15" customHeight="1" x14ac:dyDescent="0.35"/>
    <row r="655" customFormat="1" ht="15" customHeight="1" x14ac:dyDescent="0.35"/>
    <row r="656" customFormat="1" ht="15" customHeight="1" x14ac:dyDescent="0.35"/>
    <row r="657" customFormat="1" ht="15" customHeight="1" x14ac:dyDescent="0.35"/>
    <row r="658" customFormat="1" ht="15" customHeight="1" x14ac:dyDescent="0.35"/>
    <row r="659" customFormat="1" ht="15" customHeight="1" x14ac:dyDescent="0.35"/>
    <row r="660" customFormat="1" ht="15" customHeight="1" x14ac:dyDescent="0.35"/>
    <row r="661" customFormat="1" ht="15" customHeight="1" x14ac:dyDescent="0.35"/>
    <row r="662" customFormat="1" ht="15" customHeight="1" x14ac:dyDescent="0.35"/>
    <row r="663" customFormat="1" ht="15" customHeight="1" x14ac:dyDescent="0.35"/>
    <row r="664" customFormat="1" ht="15" customHeight="1" x14ac:dyDescent="0.35"/>
    <row r="665" customFormat="1" ht="15" customHeight="1" x14ac:dyDescent="0.35"/>
    <row r="666" customFormat="1" ht="15" customHeight="1" x14ac:dyDescent="0.35"/>
    <row r="667" customFormat="1" ht="15" customHeight="1" x14ac:dyDescent="0.35"/>
    <row r="668" customFormat="1" ht="15" customHeight="1" x14ac:dyDescent="0.35"/>
    <row r="669" customFormat="1" ht="15" customHeight="1" x14ac:dyDescent="0.35"/>
    <row r="670" customFormat="1" ht="15" customHeight="1" x14ac:dyDescent="0.35"/>
    <row r="671" customFormat="1" ht="15" customHeight="1" x14ac:dyDescent="0.35"/>
    <row r="672" customFormat="1" ht="15" customHeight="1" x14ac:dyDescent="0.35"/>
    <row r="673" customFormat="1" ht="15" customHeight="1" x14ac:dyDescent="0.35"/>
    <row r="674" customFormat="1" ht="15" customHeight="1" x14ac:dyDescent="0.35"/>
    <row r="675" customFormat="1" ht="15" customHeight="1" x14ac:dyDescent="0.35"/>
    <row r="676" customFormat="1" ht="15" customHeight="1" x14ac:dyDescent="0.35"/>
    <row r="677" customFormat="1" ht="15" customHeight="1" x14ac:dyDescent="0.35"/>
    <row r="678" customFormat="1" ht="15" customHeight="1" x14ac:dyDescent="0.35"/>
    <row r="679" customFormat="1" ht="15" customHeight="1" x14ac:dyDescent="0.35"/>
    <row r="680" customFormat="1" ht="15" customHeight="1" x14ac:dyDescent="0.35"/>
    <row r="681" customFormat="1" ht="15" customHeight="1" x14ac:dyDescent="0.35"/>
    <row r="682" customFormat="1" ht="15" customHeight="1" x14ac:dyDescent="0.35"/>
    <row r="683" customFormat="1" ht="15" customHeight="1" x14ac:dyDescent="0.35"/>
    <row r="684" customFormat="1" ht="15" customHeight="1" x14ac:dyDescent="0.35"/>
    <row r="685" customFormat="1" ht="15" customHeight="1" x14ac:dyDescent="0.35"/>
    <row r="686" customFormat="1" ht="15" customHeight="1" x14ac:dyDescent="0.35"/>
    <row r="687" customFormat="1" ht="15" customHeight="1" x14ac:dyDescent="0.35"/>
    <row r="688" customFormat="1" ht="15" customHeight="1" x14ac:dyDescent="0.35"/>
    <row r="689" customFormat="1" ht="15" customHeight="1" x14ac:dyDescent="0.35"/>
    <row r="690" customFormat="1" ht="15" customHeight="1" x14ac:dyDescent="0.35"/>
    <row r="691" customFormat="1" ht="15" customHeight="1" x14ac:dyDescent="0.35"/>
    <row r="692" customFormat="1" ht="15" customHeight="1" x14ac:dyDescent="0.35"/>
    <row r="693" customFormat="1" ht="15" customHeight="1" x14ac:dyDescent="0.35"/>
    <row r="694" customFormat="1" ht="15" customHeight="1" x14ac:dyDescent="0.35"/>
    <row r="695" customFormat="1" ht="15" customHeight="1" x14ac:dyDescent="0.35"/>
    <row r="696" customFormat="1" ht="15" customHeight="1" x14ac:dyDescent="0.35"/>
    <row r="697" customFormat="1" ht="15" customHeight="1" x14ac:dyDescent="0.35"/>
    <row r="698" customFormat="1" ht="15" customHeight="1" x14ac:dyDescent="0.35"/>
    <row r="699" customFormat="1" ht="15" customHeight="1" x14ac:dyDescent="0.35"/>
    <row r="700" customFormat="1" ht="15" customHeight="1" x14ac:dyDescent="0.35"/>
    <row r="701" customFormat="1" ht="15" customHeight="1" x14ac:dyDescent="0.35"/>
    <row r="702" customFormat="1" ht="15" customHeight="1" x14ac:dyDescent="0.35"/>
    <row r="703" customFormat="1" ht="15" customHeight="1" x14ac:dyDescent="0.35"/>
    <row r="704" customFormat="1" ht="15" customHeight="1" x14ac:dyDescent="0.35"/>
    <row r="705" customFormat="1" ht="15" customHeight="1" x14ac:dyDescent="0.35"/>
    <row r="706" customFormat="1" ht="15" customHeight="1" x14ac:dyDescent="0.35"/>
    <row r="707" customFormat="1" ht="15" customHeight="1" x14ac:dyDescent="0.35"/>
    <row r="708" customFormat="1" ht="15" customHeight="1" x14ac:dyDescent="0.35"/>
    <row r="709" customFormat="1" ht="15" customHeight="1" x14ac:dyDescent="0.35"/>
    <row r="710" customFormat="1" ht="15" customHeight="1" x14ac:dyDescent="0.35"/>
    <row r="711" customFormat="1" ht="15" customHeight="1" x14ac:dyDescent="0.35"/>
    <row r="712" customFormat="1" ht="15" customHeight="1" x14ac:dyDescent="0.35"/>
    <row r="713" customFormat="1" ht="15" customHeight="1" x14ac:dyDescent="0.35"/>
    <row r="714" customFormat="1" ht="15" customHeight="1" x14ac:dyDescent="0.35"/>
    <row r="715" customFormat="1" ht="15" customHeight="1" x14ac:dyDescent="0.35"/>
    <row r="716" customFormat="1" ht="15" customHeight="1" x14ac:dyDescent="0.35"/>
    <row r="717" customFormat="1" ht="15" customHeight="1" x14ac:dyDescent="0.35"/>
    <row r="718" customFormat="1" ht="15" customHeight="1" x14ac:dyDescent="0.35"/>
    <row r="719" customFormat="1" ht="15" customHeight="1" x14ac:dyDescent="0.35"/>
    <row r="720" customFormat="1" ht="15" customHeight="1" x14ac:dyDescent="0.35"/>
    <row r="721" customFormat="1" ht="15" customHeight="1" x14ac:dyDescent="0.35"/>
    <row r="722" customFormat="1" ht="15" customHeight="1" x14ac:dyDescent="0.35"/>
    <row r="723" customFormat="1" ht="15" customHeight="1" x14ac:dyDescent="0.35"/>
    <row r="724" customFormat="1" ht="15" customHeight="1" x14ac:dyDescent="0.35"/>
    <row r="725" customFormat="1" ht="15" customHeight="1" x14ac:dyDescent="0.35"/>
    <row r="726" customFormat="1" ht="15" customHeight="1" x14ac:dyDescent="0.35"/>
    <row r="727" customFormat="1" ht="15" customHeight="1" x14ac:dyDescent="0.35"/>
    <row r="728" customFormat="1" ht="15" customHeight="1" x14ac:dyDescent="0.35"/>
    <row r="729" customFormat="1" ht="15" customHeight="1" x14ac:dyDescent="0.35"/>
    <row r="730" customFormat="1" ht="15" customHeight="1" x14ac:dyDescent="0.35"/>
    <row r="731" customFormat="1" ht="15" customHeight="1" x14ac:dyDescent="0.35"/>
    <row r="732" customFormat="1" ht="15" customHeight="1" x14ac:dyDescent="0.35"/>
    <row r="733" customFormat="1" ht="15" customHeight="1" x14ac:dyDescent="0.35"/>
    <row r="734" customFormat="1" ht="15" customHeight="1" x14ac:dyDescent="0.35"/>
    <row r="735" customFormat="1" ht="15" customHeight="1" x14ac:dyDescent="0.35"/>
    <row r="736" customFormat="1" ht="15" customHeight="1" x14ac:dyDescent="0.35"/>
    <row r="737" customFormat="1" ht="15" customHeight="1" x14ac:dyDescent="0.35"/>
    <row r="738" customFormat="1" ht="15" customHeight="1" x14ac:dyDescent="0.35"/>
    <row r="739" customFormat="1" ht="15" customHeight="1" x14ac:dyDescent="0.35"/>
    <row r="740" customFormat="1" ht="15" customHeight="1" x14ac:dyDescent="0.35"/>
    <row r="741" customFormat="1" ht="15" customHeight="1" x14ac:dyDescent="0.35"/>
    <row r="742" customFormat="1" ht="15" customHeight="1" x14ac:dyDescent="0.35"/>
    <row r="743" customFormat="1" ht="15" customHeight="1" x14ac:dyDescent="0.35"/>
    <row r="744" customFormat="1" ht="15" customHeight="1" x14ac:dyDescent="0.35"/>
    <row r="745" customFormat="1" ht="15" customHeight="1" x14ac:dyDescent="0.35"/>
    <row r="746" customFormat="1" ht="15" customHeight="1" x14ac:dyDescent="0.35"/>
    <row r="747" customFormat="1" ht="15" customHeight="1" x14ac:dyDescent="0.35"/>
    <row r="748" customFormat="1" ht="15" customHeight="1" x14ac:dyDescent="0.35"/>
    <row r="749" customFormat="1" ht="15" customHeight="1" x14ac:dyDescent="0.35"/>
    <row r="750" customFormat="1" ht="15" customHeight="1" x14ac:dyDescent="0.35"/>
    <row r="751" customFormat="1" ht="15" customHeight="1" x14ac:dyDescent="0.35"/>
    <row r="752" customFormat="1" ht="15" customHeight="1" x14ac:dyDescent="0.35"/>
    <row r="753" customFormat="1" ht="15" customHeight="1" x14ac:dyDescent="0.35"/>
    <row r="754" customFormat="1" ht="15" customHeight="1" x14ac:dyDescent="0.35"/>
    <row r="755" customFormat="1" ht="15" customHeight="1" x14ac:dyDescent="0.35"/>
    <row r="756" customFormat="1" ht="15" customHeight="1" x14ac:dyDescent="0.35"/>
    <row r="757" customFormat="1" ht="15" customHeight="1" x14ac:dyDescent="0.35"/>
    <row r="758" customFormat="1" ht="15" customHeight="1" x14ac:dyDescent="0.35"/>
    <row r="759" customFormat="1" ht="15" customHeight="1" x14ac:dyDescent="0.35"/>
    <row r="760" customFormat="1" ht="15" customHeight="1" x14ac:dyDescent="0.35"/>
    <row r="761" customFormat="1" ht="15" customHeight="1" x14ac:dyDescent="0.35"/>
    <row r="762" customFormat="1" ht="15" customHeight="1" x14ac:dyDescent="0.35"/>
    <row r="763" customFormat="1" ht="15" customHeight="1" x14ac:dyDescent="0.35"/>
    <row r="764" customFormat="1" ht="15" customHeight="1" x14ac:dyDescent="0.35"/>
    <row r="765" customFormat="1" ht="15" customHeight="1" x14ac:dyDescent="0.35"/>
    <row r="766" customFormat="1" ht="15" customHeight="1" x14ac:dyDescent="0.35"/>
    <row r="767" customFormat="1" ht="15" customHeight="1" x14ac:dyDescent="0.35"/>
    <row r="768" customFormat="1" ht="15" customHeight="1" x14ac:dyDescent="0.35"/>
    <row r="769" customFormat="1" ht="15" customHeight="1" x14ac:dyDescent="0.35"/>
    <row r="770" customFormat="1" ht="15" customHeight="1" x14ac:dyDescent="0.35"/>
    <row r="771" customFormat="1" ht="15" customHeight="1" x14ac:dyDescent="0.35"/>
    <row r="772" customFormat="1" ht="15" customHeight="1" x14ac:dyDescent="0.35"/>
    <row r="773" customFormat="1" ht="15" customHeight="1" x14ac:dyDescent="0.35"/>
    <row r="774" customFormat="1" ht="15" customHeight="1" x14ac:dyDescent="0.35"/>
    <row r="775" customFormat="1" ht="15" customHeight="1" x14ac:dyDescent="0.35"/>
    <row r="776" customFormat="1" ht="15" customHeight="1" x14ac:dyDescent="0.35"/>
    <row r="777" customFormat="1" ht="15" customHeight="1" x14ac:dyDescent="0.35"/>
    <row r="778" customFormat="1" ht="15" customHeight="1" x14ac:dyDescent="0.35"/>
    <row r="779" customFormat="1" ht="15" customHeight="1" x14ac:dyDescent="0.35"/>
    <row r="780" customFormat="1" ht="15" customHeight="1" x14ac:dyDescent="0.35"/>
    <row r="781" customFormat="1" ht="15" customHeight="1" x14ac:dyDescent="0.35"/>
    <row r="782" customFormat="1" ht="15" customHeight="1" x14ac:dyDescent="0.35"/>
    <row r="783" customFormat="1" ht="15" customHeight="1" x14ac:dyDescent="0.35"/>
    <row r="784" customFormat="1" ht="15" customHeight="1" x14ac:dyDescent="0.35"/>
    <row r="785" customFormat="1" ht="15" customHeight="1" x14ac:dyDescent="0.35"/>
    <row r="786" customFormat="1" ht="15" customHeight="1" x14ac:dyDescent="0.35"/>
    <row r="787" customFormat="1" ht="15" customHeight="1" x14ac:dyDescent="0.35"/>
    <row r="788" customFormat="1" ht="15" customHeight="1" x14ac:dyDescent="0.35"/>
    <row r="789" customFormat="1" ht="15" customHeight="1" x14ac:dyDescent="0.35"/>
    <row r="790" customFormat="1" ht="15" customHeight="1" x14ac:dyDescent="0.35"/>
    <row r="791" customFormat="1" ht="15" customHeight="1" x14ac:dyDescent="0.35"/>
    <row r="792" customFormat="1" ht="15" customHeight="1" x14ac:dyDescent="0.35"/>
    <row r="793" customFormat="1" ht="15" customHeight="1" x14ac:dyDescent="0.35"/>
    <row r="794" customFormat="1" ht="15" customHeight="1" x14ac:dyDescent="0.35"/>
    <row r="795" customFormat="1" ht="15" customHeight="1" x14ac:dyDescent="0.35"/>
    <row r="796" customFormat="1" ht="15" customHeight="1" x14ac:dyDescent="0.35"/>
    <row r="797" customFormat="1" ht="15" customHeight="1" x14ac:dyDescent="0.35"/>
    <row r="798" customFormat="1" ht="15" customHeight="1" x14ac:dyDescent="0.35"/>
    <row r="799" customFormat="1" ht="15" customHeight="1" x14ac:dyDescent="0.35"/>
    <row r="800" customFormat="1" ht="15" customHeight="1" x14ac:dyDescent="0.35"/>
    <row r="801" customFormat="1" ht="15" customHeight="1" x14ac:dyDescent="0.35"/>
    <row r="802" customFormat="1" ht="15" customHeight="1" x14ac:dyDescent="0.35"/>
    <row r="803" customFormat="1" ht="15" customHeight="1" x14ac:dyDescent="0.35"/>
    <row r="804" customFormat="1" ht="15" customHeight="1" x14ac:dyDescent="0.35"/>
    <row r="805" customFormat="1" ht="15" customHeight="1" x14ac:dyDescent="0.35"/>
    <row r="806" customFormat="1" ht="15" customHeight="1" x14ac:dyDescent="0.35"/>
    <row r="807" customFormat="1" ht="15" customHeight="1" x14ac:dyDescent="0.35"/>
    <row r="808" customFormat="1" ht="15" customHeight="1" x14ac:dyDescent="0.35"/>
    <row r="809" customFormat="1" ht="15" customHeight="1" x14ac:dyDescent="0.35"/>
    <row r="810" customFormat="1" ht="15" customHeight="1" x14ac:dyDescent="0.35"/>
    <row r="811" customFormat="1" ht="15" customHeight="1" x14ac:dyDescent="0.35"/>
    <row r="812" customFormat="1" ht="15" customHeight="1" x14ac:dyDescent="0.35"/>
    <row r="813" customFormat="1" ht="15" customHeight="1" x14ac:dyDescent="0.35"/>
    <row r="814" customFormat="1" ht="15" customHeight="1" x14ac:dyDescent="0.35"/>
    <row r="815" customFormat="1" ht="15" customHeight="1" x14ac:dyDescent="0.35"/>
    <row r="816" customFormat="1" ht="15" customHeight="1" x14ac:dyDescent="0.35"/>
    <row r="817" customFormat="1" ht="15" customHeight="1" x14ac:dyDescent="0.35"/>
    <row r="818" customFormat="1" ht="15" customHeight="1" x14ac:dyDescent="0.35"/>
    <row r="819" customFormat="1" ht="15" customHeight="1" x14ac:dyDescent="0.35"/>
    <row r="820" customFormat="1" ht="15" customHeight="1" x14ac:dyDescent="0.35"/>
    <row r="821" customFormat="1" ht="15" customHeight="1" x14ac:dyDescent="0.35"/>
    <row r="822" customFormat="1" ht="15" customHeight="1" x14ac:dyDescent="0.35"/>
    <row r="823" customFormat="1" ht="15" customHeight="1" x14ac:dyDescent="0.35"/>
    <row r="824" customFormat="1" ht="15" customHeight="1" x14ac:dyDescent="0.35"/>
    <row r="825" customFormat="1" ht="15" customHeight="1" x14ac:dyDescent="0.35"/>
    <row r="826" customFormat="1" ht="15" customHeight="1" x14ac:dyDescent="0.35"/>
    <row r="827" customFormat="1" ht="15" customHeight="1" x14ac:dyDescent="0.35"/>
    <row r="828" customFormat="1" ht="15" customHeight="1" x14ac:dyDescent="0.35"/>
    <row r="829" customFormat="1" ht="15" customHeight="1" x14ac:dyDescent="0.35"/>
    <row r="830" customFormat="1" ht="15" customHeight="1" x14ac:dyDescent="0.35"/>
    <row r="831" customFormat="1" ht="15" customHeight="1" x14ac:dyDescent="0.35"/>
    <row r="832" customFormat="1" ht="15" customHeight="1" x14ac:dyDescent="0.35"/>
    <row r="833" customFormat="1" ht="15" customHeight="1" x14ac:dyDescent="0.35"/>
    <row r="834" customFormat="1" ht="15" customHeight="1" x14ac:dyDescent="0.35"/>
    <row r="835" customFormat="1" ht="15" customHeight="1" x14ac:dyDescent="0.35"/>
    <row r="836" customFormat="1" ht="15" customHeight="1" x14ac:dyDescent="0.35"/>
    <row r="837" customFormat="1" ht="15" customHeight="1" x14ac:dyDescent="0.35"/>
    <row r="838" customFormat="1" ht="15" customHeight="1" x14ac:dyDescent="0.35"/>
    <row r="839" customFormat="1" ht="15" customHeight="1" x14ac:dyDescent="0.35"/>
    <row r="840" customFormat="1" ht="15" customHeight="1" x14ac:dyDescent="0.35"/>
    <row r="841" customFormat="1" ht="15" customHeight="1" x14ac:dyDescent="0.35"/>
    <row r="842" customFormat="1" ht="15" customHeight="1" x14ac:dyDescent="0.35"/>
    <row r="843" customFormat="1" ht="15" customHeight="1" x14ac:dyDescent="0.35"/>
    <row r="844" customFormat="1" ht="15" customHeight="1" x14ac:dyDescent="0.35"/>
    <row r="845" customFormat="1" ht="15" customHeight="1" x14ac:dyDescent="0.35"/>
    <row r="846" customFormat="1" ht="15" customHeight="1" x14ac:dyDescent="0.35"/>
    <row r="847" customFormat="1" ht="15" customHeight="1" x14ac:dyDescent="0.35"/>
    <row r="848" customFormat="1" ht="15" customHeight="1" x14ac:dyDescent="0.35"/>
    <row r="849" customFormat="1" ht="15" customHeight="1" x14ac:dyDescent="0.35"/>
    <row r="850" customFormat="1" ht="15" customHeight="1" x14ac:dyDescent="0.35"/>
    <row r="851" customFormat="1" ht="15" customHeight="1" x14ac:dyDescent="0.35"/>
    <row r="852" customFormat="1" ht="15" customHeight="1" x14ac:dyDescent="0.35"/>
    <row r="853" customFormat="1" ht="15" customHeight="1" x14ac:dyDescent="0.35"/>
    <row r="854" customFormat="1" ht="15" customHeight="1" x14ac:dyDescent="0.35"/>
    <row r="855" customFormat="1" ht="15" customHeight="1" x14ac:dyDescent="0.35"/>
    <row r="856" customFormat="1" ht="15" customHeight="1" x14ac:dyDescent="0.35"/>
    <row r="857" customFormat="1" ht="15" customHeight="1" x14ac:dyDescent="0.35"/>
    <row r="858" customFormat="1" ht="15" customHeight="1" x14ac:dyDescent="0.35"/>
    <row r="859" customFormat="1" ht="15" customHeight="1" x14ac:dyDescent="0.35"/>
    <row r="860" customFormat="1" ht="15" customHeight="1" x14ac:dyDescent="0.35"/>
    <row r="861" customFormat="1" ht="15" customHeight="1" x14ac:dyDescent="0.35"/>
    <row r="862" customFormat="1" ht="15" customHeight="1" x14ac:dyDescent="0.35"/>
    <row r="863" customFormat="1" ht="15" customHeight="1" x14ac:dyDescent="0.35"/>
    <row r="864" customFormat="1" ht="15" customHeight="1" x14ac:dyDescent="0.35"/>
    <row r="865" customFormat="1" ht="15" customHeight="1" x14ac:dyDescent="0.35"/>
    <row r="866" customFormat="1" ht="15" customHeight="1" x14ac:dyDescent="0.35"/>
    <row r="867" customFormat="1" ht="15" customHeight="1" x14ac:dyDescent="0.35"/>
    <row r="868" customFormat="1" ht="15" customHeight="1" x14ac:dyDescent="0.35"/>
    <row r="869" customFormat="1" ht="15" customHeight="1" x14ac:dyDescent="0.35"/>
    <row r="870" customFormat="1" ht="15" customHeight="1" x14ac:dyDescent="0.35"/>
    <row r="871" customFormat="1" ht="15" customHeight="1" x14ac:dyDescent="0.35"/>
    <row r="872" customFormat="1" ht="15" customHeight="1" x14ac:dyDescent="0.35"/>
    <row r="873" customFormat="1" ht="15" customHeight="1" x14ac:dyDescent="0.35"/>
    <row r="874" customFormat="1" ht="15" customHeight="1" x14ac:dyDescent="0.35"/>
    <row r="875" customFormat="1" ht="15" customHeight="1" x14ac:dyDescent="0.35"/>
    <row r="876" customFormat="1" ht="15" customHeight="1" x14ac:dyDescent="0.35"/>
    <row r="877" customFormat="1" ht="15" customHeight="1" x14ac:dyDescent="0.35"/>
    <row r="878" customFormat="1" ht="15" customHeight="1" x14ac:dyDescent="0.35"/>
    <row r="879" customFormat="1" ht="15" customHeight="1" x14ac:dyDescent="0.35"/>
    <row r="880" customFormat="1" ht="15" customHeight="1" x14ac:dyDescent="0.35"/>
    <row r="881" customFormat="1" ht="15" customHeight="1" x14ac:dyDescent="0.35"/>
    <row r="882" customFormat="1" ht="15" customHeight="1" x14ac:dyDescent="0.35"/>
    <row r="883" customFormat="1" ht="15" customHeight="1" x14ac:dyDescent="0.35"/>
    <row r="884" customFormat="1" ht="15" customHeight="1" x14ac:dyDescent="0.35"/>
    <row r="885" customFormat="1" ht="15" customHeight="1" x14ac:dyDescent="0.35"/>
    <row r="886" customFormat="1" ht="15" customHeight="1" x14ac:dyDescent="0.35"/>
    <row r="887" customFormat="1" ht="15" customHeight="1" x14ac:dyDescent="0.35"/>
    <row r="888" customFormat="1" ht="15" customHeight="1" x14ac:dyDescent="0.35"/>
    <row r="889" customFormat="1" ht="15" customHeight="1" x14ac:dyDescent="0.35"/>
    <row r="890" customFormat="1" ht="15" customHeight="1" x14ac:dyDescent="0.35"/>
    <row r="891" customFormat="1" ht="15" customHeight="1" x14ac:dyDescent="0.35"/>
    <row r="892" customFormat="1" ht="15" customHeight="1" x14ac:dyDescent="0.35"/>
    <row r="893" customFormat="1" ht="15" customHeight="1" x14ac:dyDescent="0.35"/>
    <row r="894" customFormat="1" ht="15" customHeight="1" x14ac:dyDescent="0.35"/>
    <row r="895" customFormat="1" ht="15" customHeight="1" x14ac:dyDescent="0.35"/>
    <row r="896" customFormat="1" ht="15" customHeight="1" x14ac:dyDescent="0.35"/>
    <row r="897" customFormat="1" ht="15" customHeight="1" x14ac:dyDescent="0.35"/>
    <row r="898" customFormat="1" ht="15" customHeight="1" x14ac:dyDescent="0.35"/>
    <row r="899" customFormat="1" ht="15" customHeight="1" x14ac:dyDescent="0.35"/>
    <row r="900" customFormat="1" ht="15" customHeight="1" x14ac:dyDescent="0.35"/>
    <row r="901" customFormat="1" ht="15" customHeight="1" x14ac:dyDescent="0.35"/>
    <row r="902" customFormat="1" ht="15" customHeight="1" x14ac:dyDescent="0.35"/>
    <row r="903" customFormat="1" ht="15" customHeight="1" x14ac:dyDescent="0.35"/>
    <row r="904" customFormat="1" ht="15" customHeight="1" x14ac:dyDescent="0.35"/>
    <row r="905" customFormat="1" ht="15" customHeight="1" x14ac:dyDescent="0.35"/>
    <row r="906" customFormat="1" ht="15" customHeight="1" x14ac:dyDescent="0.35"/>
    <row r="907" customFormat="1" ht="15" customHeight="1" x14ac:dyDescent="0.35"/>
    <row r="908" customFormat="1" ht="15" customHeight="1" x14ac:dyDescent="0.35"/>
    <row r="909" customFormat="1" ht="15" customHeight="1" x14ac:dyDescent="0.35"/>
    <row r="910" customFormat="1" ht="15" customHeight="1" x14ac:dyDescent="0.35"/>
    <row r="911" customFormat="1" ht="15" customHeight="1" x14ac:dyDescent="0.35"/>
    <row r="912" customFormat="1" ht="15" customHeight="1" x14ac:dyDescent="0.35"/>
    <row r="913" customFormat="1" ht="15" customHeight="1" x14ac:dyDescent="0.35"/>
    <row r="914" customFormat="1" ht="15" customHeight="1" x14ac:dyDescent="0.35"/>
    <row r="915" customFormat="1" ht="15" customHeight="1" x14ac:dyDescent="0.35"/>
    <row r="916" customFormat="1" ht="15" customHeight="1" x14ac:dyDescent="0.35"/>
    <row r="917" customFormat="1" ht="15" customHeight="1" x14ac:dyDescent="0.35"/>
    <row r="918" customFormat="1" ht="15" customHeight="1" x14ac:dyDescent="0.35"/>
    <row r="919" customFormat="1" ht="15" customHeight="1" x14ac:dyDescent="0.35"/>
    <row r="920" customFormat="1" ht="15" customHeight="1" x14ac:dyDescent="0.35"/>
    <row r="921" customFormat="1" ht="15" customHeight="1" x14ac:dyDescent="0.35"/>
    <row r="922" customFormat="1" ht="15" customHeight="1" x14ac:dyDescent="0.35"/>
    <row r="923" customFormat="1" ht="15" customHeight="1" x14ac:dyDescent="0.35"/>
    <row r="924" customFormat="1" ht="15" customHeight="1" x14ac:dyDescent="0.35"/>
    <row r="925" customFormat="1" ht="15" customHeight="1" x14ac:dyDescent="0.35"/>
    <row r="926" customFormat="1" ht="15" customHeight="1" x14ac:dyDescent="0.35"/>
    <row r="927" customFormat="1" ht="15" customHeight="1" x14ac:dyDescent="0.35"/>
    <row r="928" customFormat="1" ht="15" customHeight="1" x14ac:dyDescent="0.35"/>
    <row r="929" customFormat="1" ht="15" customHeight="1" x14ac:dyDescent="0.35"/>
    <row r="930" customFormat="1" ht="15" customHeight="1" x14ac:dyDescent="0.35"/>
    <row r="931" customFormat="1" ht="15" customHeight="1" x14ac:dyDescent="0.35"/>
    <row r="932" customFormat="1" ht="15" customHeight="1" x14ac:dyDescent="0.35"/>
    <row r="933" customFormat="1" ht="15" customHeight="1" x14ac:dyDescent="0.35"/>
    <row r="934" customFormat="1" ht="15" customHeight="1" x14ac:dyDescent="0.35"/>
    <row r="935" customFormat="1" ht="15" customHeight="1" x14ac:dyDescent="0.35"/>
    <row r="936" customFormat="1" ht="15" customHeight="1" x14ac:dyDescent="0.35"/>
    <row r="937" customFormat="1" ht="15" customHeight="1" x14ac:dyDescent="0.35"/>
    <row r="938" customFormat="1" ht="15" customHeight="1" x14ac:dyDescent="0.35"/>
    <row r="939" customFormat="1" ht="15" customHeight="1" x14ac:dyDescent="0.35"/>
    <row r="940" customFormat="1" ht="15" customHeight="1" x14ac:dyDescent="0.35"/>
    <row r="941" customFormat="1" ht="15" customHeight="1" x14ac:dyDescent="0.35"/>
    <row r="942" customFormat="1" ht="15" customHeight="1" x14ac:dyDescent="0.35"/>
    <row r="943" customFormat="1" ht="15" customHeight="1" x14ac:dyDescent="0.35"/>
    <row r="944" customFormat="1" ht="15" customHeight="1" x14ac:dyDescent="0.35"/>
    <row r="945" customFormat="1" ht="15" customHeight="1" x14ac:dyDescent="0.35"/>
    <row r="946" customFormat="1" ht="15" customHeight="1" x14ac:dyDescent="0.35"/>
    <row r="947" customFormat="1" ht="15" customHeight="1" x14ac:dyDescent="0.35"/>
    <row r="948" customFormat="1" ht="15" customHeight="1" x14ac:dyDescent="0.35"/>
    <row r="949" customFormat="1" ht="15" customHeight="1" x14ac:dyDescent="0.35"/>
    <row r="950" customFormat="1" ht="15" customHeight="1" x14ac:dyDescent="0.35"/>
    <row r="951" customFormat="1" ht="15" customHeight="1" x14ac:dyDescent="0.35"/>
    <row r="952" customFormat="1" ht="15" customHeight="1" x14ac:dyDescent="0.35"/>
    <row r="953" customFormat="1" ht="15" customHeight="1" x14ac:dyDescent="0.35"/>
    <row r="954" customFormat="1" ht="15" customHeight="1" x14ac:dyDescent="0.35"/>
    <row r="955" customFormat="1" ht="15" customHeight="1" x14ac:dyDescent="0.35"/>
    <row r="956" customFormat="1" ht="15" customHeight="1" x14ac:dyDescent="0.35"/>
    <row r="957" customFormat="1" ht="15" customHeight="1" x14ac:dyDescent="0.35"/>
    <row r="958" customFormat="1" ht="15" customHeight="1" x14ac:dyDescent="0.35"/>
    <row r="959" customFormat="1" ht="15" customHeight="1" x14ac:dyDescent="0.35"/>
    <row r="960" customFormat="1" ht="15" customHeight="1" x14ac:dyDescent="0.35"/>
    <row r="961" customFormat="1" ht="15" customHeight="1" x14ac:dyDescent="0.35"/>
    <row r="962" customFormat="1" ht="15" customHeight="1" x14ac:dyDescent="0.35"/>
    <row r="963" customFormat="1" ht="15" customHeight="1" x14ac:dyDescent="0.35"/>
    <row r="964" customFormat="1" ht="15" customHeight="1" x14ac:dyDescent="0.35"/>
    <row r="965" customFormat="1" ht="15" customHeight="1" x14ac:dyDescent="0.35"/>
    <row r="966" customFormat="1" ht="15" customHeight="1" x14ac:dyDescent="0.35"/>
    <row r="967" customFormat="1" ht="15" customHeight="1" x14ac:dyDescent="0.35"/>
    <row r="968" customFormat="1" ht="15" customHeight="1" x14ac:dyDescent="0.35"/>
    <row r="969" customFormat="1" ht="15" customHeight="1" x14ac:dyDescent="0.35"/>
    <row r="970" customFormat="1" ht="15" customHeight="1" x14ac:dyDescent="0.35"/>
    <row r="971" customFormat="1" ht="15" customHeight="1" x14ac:dyDescent="0.35"/>
    <row r="972" customFormat="1" ht="15" customHeight="1" x14ac:dyDescent="0.35"/>
    <row r="973" customFormat="1" ht="15" customHeight="1" x14ac:dyDescent="0.35"/>
    <row r="974" customFormat="1" ht="15" customHeight="1" x14ac:dyDescent="0.35"/>
    <row r="975" customFormat="1" ht="15" customHeight="1" x14ac:dyDescent="0.35"/>
    <row r="976" customFormat="1" ht="15" customHeight="1" x14ac:dyDescent="0.35"/>
    <row r="977" customFormat="1" ht="15" customHeight="1" x14ac:dyDescent="0.35"/>
    <row r="978" customFormat="1" ht="15" customHeight="1" x14ac:dyDescent="0.35"/>
    <row r="979" customFormat="1" ht="15" customHeight="1" x14ac:dyDescent="0.35"/>
    <row r="980" customFormat="1" ht="15" customHeight="1" x14ac:dyDescent="0.35"/>
    <row r="981" customFormat="1" ht="15" customHeight="1" x14ac:dyDescent="0.35"/>
    <row r="982" customFormat="1" ht="15" customHeight="1" x14ac:dyDescent="0.35"/>
    <row r="983" customFormat="1" ht="15" customHeight="1" x14ac:dyDescent="0.35"/>
    <row r="984" customFormat="1" ht="15" customHeight="1" x14ac:dyDescent="0.35"/>
    <row r="985" customFormat="1" ht="15" customHeight="1" x14ac:dyDescent="0.35"/>
    <row r="986" customFormat="1" ht="15" customHeight="1" x14ac:dyDescent="0.35"/>
    <row r="987" customFormat="1" ht="15" customHeight="1" x14ac:dyDescent="0.35"/>
    <row r="988" customFormat="1" ht="15" customHeight="1" x14ac:dyDescent="0.35"/>
    <row r="989" customFormat="1" ht="15" customHeight="1" x14ac:dyDescent="0.35"/>
    <row r="990" customFormat="1" ht="15" customHeight="1" x14ac:dyDescent="0.35"/>
    <row r="991" customFormat="1" ht="15" customHeight="1" x14ac:dyDescent="0.35"/>
    <row r="992" customFormat="1" ht="15" customHeight="1" x14ac:dyDescent="0.35"/>
    <row r="993" customFormat="1" ht="15" customHeight="1" x14ac:dyDescent="0.35"/>
    <row r="994" customFormat="1" ht="15" customHeight="1" x14ac:dyDescent="0.35"/>
    <row r="995" customFormat="1" ht="15" customHeight="1" x14ac:dyDescent="0.35"/>
    <row r="996" customFormat="1" ht="15" customHeight="1" x14ac:dyDescent="0.35"/>
  </sheetData>
  <autoFilter ref="A1:BI456" xr:uid="{4CDCCAF6-D4C0-49C1-92B9-3F96AFD16E4B}">
    <filterColumn colId="0">
      <filters>
        <filter val="OCAPIAT_cartographie métiers 5 branches"/>
        <filter val="OCAPIAT_cartographie metiers production alimentaire"/>
        <filter val="OCAPIAT_Industrie de la viande"/>
        <filter val="OCAPIAT_transformation des grains"/>
      </filters>
    </filterColumn>
    <filterColumn colId="2">
      <filters>
        <filter val="Régleur(se)"/>
      </filters>
    </filterColumn>
  </autoFilter>
  <phoneticPr fontId="15" type="noConversion"/>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4"/>
  </sheetPr>
  <dimension ref="A1:H334"/>
  <sheetViews>
    <sheetView zoomScaleNormal="100" workbookViewId="0">
      <selection activeCell="C2" sqref="C2:H2"/>
    </sheetView>
  </sheetViews>
  <sheetFormatPr baseColWidth="10" defaultColWidth="3.26953125" defaultRowHeight="14.5" x14ac:dyDescent="0.35"/>
  <cols>
    <col min="1" max="1" width="50.1796875" bestFit="1" customWidth="1"/>
    <col min="2" max="2" width="13.26953125" bestFit="1" customWidth="1"/>
    <col min="3" max="8" width="12.26953125" bestFit="1" customWidth="1"/>
  </cols>
  <sheetData>
    <row r="1" spans="1:8" x14ac:dyDescent="0.35">
      <c r="A1" s="9" t="s">
        <v>507</v>
      </c>
      <c r="B1" s="1" t="s">
        <v>1152</v>
      </c>
      <c r="C1" s="1" t="s">
        <v>3138</v>
      </c>
      <c r="D1" s="1" t="s">
        <v>3139</v>
      </c>
      <c r="E1" s="1" t="s">
        <v>3140</v>
      </c>
      <c r="F1" s="1" t="s">
        <v>3141</v>
      </c>
      <c r="G1" s="1" t="s">
        <v>3142</v>
      </c>
      <c r="H1" s="1" t="s">
        <v>3143</v>
      </c>
    </row>
    <row r="2" spans="1:8" x14ac:dyDescent="0.35">
      <c r="A2" t="s">
        <v>277</v>
      </c>
      <c r="B2" t="s">
        <v>833</v>
      </c>
      <c r="C2" t="s">
        <v>3144</v>
      </c>
      <c r="D2" t="s">
        <v>3145</v>
      </c>
      <c r="E2" t="s">
        <v>3146</v>
      </c>
      <c r="F2" t="s">
        <v>3147</v>
      </c>
      <c r="G2" t="s">
        <v>3148</v>
      </c>
      <c r="H2" t="s">
        <v>3149</v>
      </c>
    </row>
    <row r="3" spans="1:8" x14ac:dyDescent="0.35">
      <c r="A3" t="s">
        <v>277</v>
      </c>
      <c r="B3" t="s">
        <v>834</v>
      </c>
      <c r="C3" t="s">
        <v>3150</v>
      </c>
      <c r="D3" t="s">
        <v>3151</v>
      </c>
      <c r="E3" t="s">
        <v>3152</v>
      </c>
      <c r="F3" t="s">
        <v>3153</v>
      </c>
      <c r="G3" t="s">
        <v>3154</v>
      </c>
      <c r="H3" t="s">
        <v>3155</v>
      </c>
    </row>
    <row r="4" spans="1:8" x14ac:dyDescent="0.35">
      <c r="A4" t="s">
        <v>1225</v>
      </c>
      <c r="B4" t="s">
        <v>835</v>
      </c>
      <c r="C4" t="s">
        <v>3156</v>
      </c>
      <c r="D4" t="s">
        <v>3157</v>
      </c>
      <c r="E4" t="s">
        <v>3158</v>
      </c>
      <c r="F4" t="s">
        <v>3159</v>
      </c>
      <c r="G4" t="s">
        <v>3160</v>
      </c>
      <c r="H4" t="s">
        <v>3161</v>
      </c>
    </row>
    <row r="5" spans="1:8" x14ac:dyDescent="0.35">
      <c r="A5" t="s">
        <v>1225</v>
      </c>
      <c r="B5" t="s">
        <v>836</v>
      </c>
      <c r="C5" t="s">
        <v>3162</v>
      </c>
      <c r="D5" t="s">
        <v>3163</v>
      </c>
      <c r="E5" t="s">
        <v>3164</v>
      </c>
      <c r="F5" t="s">
        <v>3165</v>
      </c>
      <c r="G5" t="s">
        <v>3166</v>
      </c>
      <c r="H5" t="s">
        <v>3167</v>
      </c>
    </row>
    <row r="6" spans="1:8" x14ac:dyDescent="0.35">
      <c r="A6" t="s">
        <v>277</v>
      </c>
      <c r="B6" t="s">
        <v>837</v>
      </c>
      <c r="C6" t="s">
        <v>3168</v>
      </c>
      <c r="D6" t="s">
        <v>3169</v>
      </c>
      <c r="E6" t="s">
        <v>3170</v>
      </c>
      <c r="F6" t="s">
        <v>3171</v>
      </c>
      <c r="G6" t="s">
        <v>3172</v>
      </c>
      <c r="H6" t="s">
        <v>3173</v>
      </c>
    </row>
    <row r="7" spans="1:8" x14ac:dyDescent="0.35">
      <c r="A7" t="s">
        <v>277</v>
      </c>
      <c r="B7" t="s">
        <v>838</v>
      </c>
      <c r="C7" t="s">
        <v>3174</v>
      </c>
      <c r="D7" t="s">
        <v>3175</v>
      </c>
      <c r="E7" t="s">
        <v>3176</v>
      </c>
      <c r="F7" t="s">
        <v>3177</v>
      </c>
      <c r="G7" t="s">
        <v>3178</v>
      </c>
      <c r="H7" t="s">
        <v>3167</v>
      </c>
    </row>
    <row r="8" spans="1:8" x14ac:dyDescent="0.35">
      <c r="A8" t="s">
        <v>277</v>
      </c>
      <c r="B8" t="s">
        <v>839</v>
      </c>
      <c r="C8" t="s">
        <v>3179</v>
      </c>
      <c r="D8" t="s">
        <v>3180</v>
      </c>
      <c r="E8" t="s">
        <v>3181</v>
      </c>
      <c r="F8" t="s">
        <v>3182</v>
      </c>
      <c r="G8" t="s">
        <v>3167</v>
      </c>
      <c r="H8" t="s">
        <v>3167</v>
      </c>
    </row>
    <row r="9" spans="1:8" x14ac:dyDescent="0.35">
      <c r="A9" t="s">
        <v>277</v>
      </c>
      <c r="B9" t="s">
        <v>840</v>
      </c>
      <c r="C9" t="s">
        <v>3183</v>
      </c>
      <c r="D9" t="s">
        <v>3184</v>
      </c>
      <c r="E9" t="s">
        <v>3185</v>
      </c>
      <c r="F9" t="s">
        <v>3186</v>
      </c>
      <c r="G9" t="s">
        <v>3187</v>
      </c>
      <c r="H9" t="s">
        <v>3188</v>
      </c>
    </row>
    <row r="10" spans="1:8" x14ac:dyDescent="0.35">
      <c r="A10" t="s">
        <v>277</v>
      </c>
      <c r="B10" t="s">
        <v>841</v>
      </c>
      <c r="C10" t="s">
        <v>3189</v>
      </c>
      <c r="D10" t="s">
        <v>3190</v>
      </c>
      <c r="E10" t="s">
        <v>3191</v>
      </c>
      <c r="F10" t="s">
        <v>3192</v>
      </c>
      <c r="G10" t="s">
        <v>3193</v>
      </c>
      <c r="H10" t="s">
        <v>3167</v>
      </c>
    </row>
    <row r="11" spans="1:8" x14ac:dyDescent="0.35">
      <c r="A11" t="s">
        <v>277</v>
      </c>
      <c r="B11" t="s">
        <v>842</v>
      </c>
      <c r="C11" t="s">
        <v>3194</v>
      </c>
      <c r="D11" t="s">
        <v>3195</v>
      </c>
      <c r="E11" t="s">
        <v>3196</v>
      </c>
      <c r="F11" t="s">
        <v>3197</v>
      </c>
      <c r="G11" t="s">
        <v>3198</v>
      </c>
      <c r="H11" t="s">
        <v>3199</v>
      </c>
    </row>
    <row r="12" spans="1:8" x14ac:dyDescent="0.35">
      <c r="A12" t="s">
        <v>1225</v>
      </c>
      <c r="B12" t="s">
        <v>843</v>
      </c>
      <c r="C12" t="s">
        <v>3200</v>
      </c>
      <c r="D12" t="s">
        <v>3201</v>
      </c>
      <c r="E12" t="s">
        <v>3202</v>
      </c>
      <c r="F12" t="s">
        <v>3203</v>
      </c>
      <c r="G12" t="s">
        <v>3204</v>
      </c>
      <c r="H12" t="s">
        <v>3205</v>
      </c>
    </row>
    <row r="13" spans="1:8" x14ac:dyDescent="0.35">
      <c r="A13" t="s">
        <v>277</v>
      </c>
      <c r="B13" t="s">
        <v>844</v>
      </c>
      <c r="C13" t="s">
        <v>3206</v>
      </c>
      <c r="D13" t="s">
        <v>3207</v>
      </c>
      <c r="E13" t="s">
        <v>3208</v>
      </c>
      <c r="F13" t="s">
        <v>3209</v>
      </c>
      <c r="G13" t="s">
        <v>3210</v>
      </c>
      <c r="H13" t="s">
        <v>3211</v>
      </c>
    </row>
    <row r="14" spans="1:8" x14ac:dyDescent="0.35">
      <c r="A14" t="s">
        <v>277</v>
      </c>
      <c r="B14" t="s">
        <v>845</v>
      </c>
      <c r="C14" t="s">
        <v>3212</v>
      </c>
      <c r="D14" t="s">
        <v>3213</v>
      </c>
      <c r="E14" t="s">
        <v>3214</v>
      </c>
      <c r="F14" t="s">
        <v>3215</v>
      </c>
      <c r="G14" t="s">
        <v>3216</v>
      </c>
      <c r="H14" t="s">
        <v>3217</v>
      </c>
    </row>
    <row r="15" spans="1:8" x14ac:dyDescent="0.35">
      <c r="A15" t="s">
        <v>277</v>
      </c>
      <c r="B15" t="s">
        <v>846</v>
      </c>
      <c r="C15" t="s">
        <v>3218</v>
      </c>
      <c r="D15" t="s">
        <v>3219</v>
      </c>
      <c r="E15" t="s">
        <v>3220</v>
      </c>
      <c r="F15" t="s">
        <v>3221</v>
      </c>
      <c r="G15" t="s">
        <v>3222</v>
      </c>
      <c r="H15" t="s">
        <v>3167</v>
      </c>
    </row>
    <row r="16" spans="1:8" x14ac:dyDescent="0.35">
      <c r="A16" t="s">
        <v>277</v>
      </c>
      <c r="B16" t="s">
        <v>847</v>
      </c>
      <c r="C16" t="s">
        <v>3223</v>
      </c>
      <c r="D16" t="s">
        <v>3224</v>
      </c>
      <c r="E16" t="s">
        <v>3225</v>
      </c>
      <c r="F16" t="s">
        <v>3226</v>
      </c>
      <c r="G16" t="s">
        <v>3227</v>
      </c>
      <c r="H16" t="s">
        <v>3228</v>
      </c>
    </row>
    <row r="17" spans="1:8" x14ac:dyDescent="0.35">
      <c r="A17" t="s">
        <v>277</v>
      </c>
      <c r="B17" t="s">
        <v>848</v>
      </c>
      <c r="C17" t="s">
        <v>3229</v>
      </c>
      <c r="D17" t="s">
        <v>3230</v>
      </c>
      <c r="E17" t="s">
        <v>3231</v>
      </c>
      <c r="F17" t="s">
        <v>3232</v>
      </c>
      <c r="G17" t="s">
        <v>3233</v>
      </c>
      <c r="H17" t="s">
        <v>3152</v>
      </c>
    </row>
    <row r="18" spans="1:8" x14ac:dyDescent="0.35">
      <c r="A18" t="s">
        <v>277</v>
      </c>
      <c r="B18" t="s">
        <v>849</v>
      </c>
      <c r="C18" t="s">
        <v>3234</v>
      </c>
      <c r="D18" t="s">
        <v>3235</v>
      </c>
      <c r="E18" t="s">
        <v>3236</v>
      </c>
      <c r="F18" t="s">
        <v>3237</v>
      </c>
      <c r="G18" t="s">
        <v>3238</v>
      </c>
      <c r="H18" t="s">
        <v>3239</v>
      </c>
    </row>
    <row r="19" spans="1:8" x14ac:dyDescent="0.35">
      <c r="A19" t="s">
        <v>277</v>
      </c>
      <c r="B19" t="s">
        <v>181</v>
      </c>
      <c r="C19" t="s">
        <v>3240</v>
      </c>
      <c r="D19" t="s">
        <v>3241</v>
      </c>
      <c r="E19" t="s">
        <v>3242</v>
      </c>
      <c r="F19" t="s">
        <v>3243</v>
      </c>
      <c r="G19" t="s">
        <v>3244</v>
      </c>
      <c r="H19" t="s">
        <v>3245</v>
      </c>
    </row>
    <row r="20" spans="1:8" x14ac:dyDescent="0.35">
      <c r="A20" t="s">
        <v>277</v>
      </c>
      <c r="B20" t="s">
        <v>850</v>
      </c>
      <c r="C20" t="s">
        <v>3246</v>
      </c>
      <c r="D20" t="s">
        <v>3247</v>
      </c>
      <c r="E20" t="s">
        <v>3242</v>
      </c>
      <c r="F20" t="s">
        <v>3243</v>
      </c>
      <c r="G20" t="s">
        <v>3244</v>
      </c>
      <c r="H20" t="s">
        <v>3248</v>
      </c>
    </row>
    <row r="21" spans="1:8" x14ac:dyDescent="0.35">
      <c r="A21" t="s">
        <v>277</v>
      </c>
      <c r="B21" t="s">
        <v>851</v>
      </c>
      <c r="C21" t="s">
        <v>3249</v>
      </c>
      <c r="D21" t="s">
        <v>3250</v>
      </c>
      <c r="E21" t="s">
        <v>3251</v>
      </c>
      <c r="F21" t="s">
        <v>3243</v>
      </c>
      <c r="G21" t="s">
        <v>3252</v>
      </c>
      <c r="H21" t="s">
        <v>3245</v>
      </c>
    </row>
    <row r="22" spans="1:8" x14ac:dyDescent="0.35">
      <c r="A22" t="s">
        <v>277</v>
      </c>
      <c r="B22" t="s">
        <v>852</v>
      </c>
      <c r="C22" t="s">
        <v>3253</v>
      </c>
      <c r="D22" t="s">
        <v>3254</v>
      </c>
      <c r="E22" t="s">
        <v>3242</v>
      </c>
      <c r="F22" t="s">
        <v>3243</v>
      </c>
      <c r="G22" t="s">
        <v>3255</v>
      </c>
      <c r="H22" t="s">
        <v>3256</v>
      </c>
    </row>
    <row r="23" spans="1:8" x14ac:dyDescent="0.35">
      <c r="A23" t="s">
        <v>277</v>
      </c>
      <c r="B23" t="s">
        <v>853</v>
      </c>
      <c r="C23" t="s">
        <v>3257</v>
      </c>
      <c r="D23" t="s">
        <v>3258</v>
      </c>
      <c r="E23" t="s">
        <v>3259</v>
      </c>
      <c r="F23" t="s">
        <v>3243</v>
      </c>
      <c r="G23" t="s">
        <v>3260</v>
      </c>
      <c r="H23" t="s">
        <v>3261</v>
      </c>
    </row>
    <row r="24" spans="1:8" x14ac:dyDescent="0.35">
      <c r="A24" t="s">
        <v>277</v>
      </c>
      <c r="B24" t="s">
        <v>854</v>
      </c>
      <c r="C24" t="s">
        <v>3262</v>
      </c>
      <c r="D24" t="s">
        <v>3263</v>
      </c>
      <c r="E24" t="s">
        <v>3264</v>
      </c>
      <c r="F24" t="s">
        <v>3265</v>
      </c>
      <c r="G24" t="s">
        <v>3266</v>
      </c>
      <c r="H24" t="s">
        <v>3267</v>
      </c>
    </row>
    <row r="25" spans="1:8" x14ac:dyDescent="0.35">
      <c r="A25" t="s">
        <v>277</v>
      </c>
      <c r="B25" t="s">
        <v>188</v>
      </c>
      <c r="C25" t="s">
        <v>3268</v>
      </c>
      <c r="D25" t="s">
        <v>3269</v>
      </c>
      <c r="E25" t="s">
        <v>3270</v>
      </c>
      <c r="F25" t="s">
        <v>3243</v>
      </c>
      <c r="G25" t="s">
        <v>3271</v>
      </c>
      <c r="H25" t="s">
        <v>3272</v>
      </c>
    </row>
    <row r="26" spans="1:8" x14ac:dyDescent="0.35">
      <c r="A26" t="s">
        <v>277</v>
      </c>
      <c r="B26" t="s">
        <v>185</v>
      </c>
      <c r="C26" t="s">
        <v>3273</v>
      </c>
      <c r="D26" t="s">
        <v>3274</v>
      </c>
      <c r="E26" t="s">
        <v>3275</v>
      </c>
      <c r="F26" t="s">
        <v>3243</v>
      </c>
      <c r="G26" t="s">
        <v>3252</v>
      </c>
      <c r="H26" t="s">
        <v>3245</v>
      </c>
    </row>
    <row r="27" spans="1:8" x14ac:dyDescent="0.35">
      <c r="A27" t="s">
        <v>277</v>
      </c>
      <c r="B27" t="s">
        <v>187</v>
      </c>
      <c r="C27" t="s">
        <v>3276</v>
      </c>
      <c r="D27" t="s">
        <v>3277</v>
      </c>
      <c r="E27" t="s">
        <v>3278</v>
      </c>
      <c r="F27" t="s">
        <v>3243</v>
      </c>
      <c r="G27" t="s">
        <v>3244</v>
      </c>
      <c r="H27" t="s">
        <v>3272</v>
      </c>
    </row>
    <row r="28" spans="1:8" x14ac:dyDescent="0.35">
      <c r="A28" t="s">
        <v>277</v>
      </c>
      <c r="B28" t="s">
        <v>855</v>
      </c>
      <c r="C28" t="s">
        <v>3279</v>
      </c>
      <c r="D28" t="s">
        <v>3280</v>
      </c>
      <c r="E28" t="s">
        <v>3281</v>
      </c>
      <c r="F28" t="s">
        <v>3282</v>
      </c>
      <c r="G28" t="s">
        <v>3283</v>
      </c>
      <c r="H28" t="s">
        <v>3284</v>
      </c>
    </row>
    <row r="29" spans="1:8" x14ac:dyDescent="0.35">
      <c r="A29" t="s">
        <v>277</v>
      </c>
      <c r="B29" t="s">
        <v>856</v>
      </c>
      <c r="C29" t="s">
        <v>3279</v>
      </c>
      <c r="D29" t="s">
        <v>3285</v>
      </c>
      <c r="E29" t="s">
        <v>3280</v>
      </c>
      <c r="F29" t="s">
        <v>3286</v>
      </c>
      <c r="G29" t="s">
        <v>3283</v>
      </c>
      <c r="H29" t="s">
        <v>3284</v>
      </c>
    </row>
    <row r="30" spans="1:8" x14ac:dyDescent="0.35">
      <c r="A30" t="s">
        <v>277</v>
      </c>
      <c r="B30" t="s">
        <v>857</v>
      </c>
      <c r="C30" t="s">
        <v>3279</v>
      </c>
      <c r="D30" t="s">
        <v>3280</v>
      </c>
      <c r="E30" t="s">
        <v>3287</v>
      </c>
      <c r="F30" t="s">
        <v>3288</v>
      </c>
      <c r="G30" t="s">
        <v>3283</v>
      </c>
      <c r="H30" t="s">
        <v>3284</v>
      </c>
    </row>
    <row r="31" spans="1:8" x14ac:dyDescent="0.35">
      <c r="A31" t="s">
        <v>277</v>
      </c>
      <c r="B31" t="s">
        <v>858</v>
      </c>
      <c r="C31" t="s">
        <v>3279</v>
      </c>
      <c r="D31" t="s">
        <v>3289</v>
      </c>
      <c r="E31" t="s">
        <v>3290</v>
      </c>
      <c r="F31" t="s">
        <v>3291</v>
      </c>
      <c r="G31" t="s">
        <v>3283</v>
      </c>
      <c r="H31" t="s">
        <v>3284</v>
      </c>
    </row>
    <row r="32" spans="1:8" x14ac:dyDescent="0.35">
      <c r="A32" t="s">
        <v>277</v>
      </c>
      <c r="B32" t="s">
        <v>859</v>
      </c>
      <c r="C32" t="s">
        <v>3292</v>
      </c>
      <c r="D32" t="s">
        <v>3293</v>
      </c>
      <c r="E32" t="s">
        <v>3294</v>
      </c>
      <c r="F32" t="s">
        <v>3295</v>
      </c>
      <c r="G32" t="s">
        <v>3296</v>
      </c>
      <c r="H32" t="s">
        <v>3167</v>
      </c>
    </row>
    <row r="33" spans="1:8" x14ac:dyDescent="0.35">
      <c r="A33" t="s">
        <v>277</v>
      </c>
      <c r="B33" t="s">
        <v>860</v>
      </c>
      <c r="C33" t="s">
        <v>3297</v>
      </c>
      <c r="D33" t="s">
        <v>3298</v>
      </c>
      <c r="E33" t="s">
        <v>3299</v>
      </c>
      <c r="F33" t="s">
        <v>3300</v>
      </c>
      <c r="G33" t="s">
        <v>3301</v>
      </c>
      <c r="H33" t="s">
        <v>3167</v>
      </c>
    </row>
    <row r="34" spans="1:8" x14ac:dyDescent="0.35">
      <c r="A34" t="s">
        <v>277</v>
      </c>
      <c r="B34" t="s">
        <v>861</v>
      </c>
      <c r="C34" t="s">
        <v>3302</v>
      </c>
      <c r="D34" t="s">
        <v>3303</v>
      </c>
      <c r="E34" t="s">
        <v>3304</v>
      </c>
      <c r="F34" t="s">
        <v>3305</v>
      </c>
      <c r="G34" t="s">
        <v>3296</v>
      </c>
      <c r="H34" t="s">
        <v>3167</v>
      </c>
    </row>
    <row r="35" spans="1:8" x14ac:dyDescent="0.35">
      <c r="A35" t="s">
        <v>277</v>
      </c>
      <c r="B35" t="s">
        <v>862</v>
      </c>
      <c r="C35" t="s">
        <v>3306</v>
      </c>
      <c r="D35" t="s">
        <v>3307</v>
      </c>
      <c r="E35" t="s">
        <v>3308</v>
      </c>
      <c r="F35" t="s">
        <v>3309</v>
      </c>
      <c r="G35" t="s">
        <v>3310</v>
      </c>
      <c r="H35" t="s">
        <v>3311</v>
      </c>
    </row>
    <row r="36" spans="1:8" x14ac:dyDescent="0.35">
      <c r="A36" t="s">
        <v>277</v>
      </c>
      <c r="B36" t="s">
        <v>863</v>
      </c>
      <c r="C36" t="s">
        <v>3312</v>
      </c>
      <c r="D36" t="s">
        <v>3313</v>
      </c>
      <c r="E36" t="s">
        <v>3314</v>
      </c>
      <c r="F36" t="s">
        <v>3315</v>
      </c>
      <c r="G36" t="s">
        <v>3316</v>
      </c>
      <c r="H36" t="s">
        <v>3317</v>
      </c>
    </row>
    <row r="37" spans="1:8" x14ac:dyDescent="0.35">
      <c r="A37" t="s">
        <v>277</v>
      </c>
      <c r="B37" t="s">
        <v>864</v>
      </c>
      <c r="C37" t="s">
        <v>3318</v>
      </c>
      <c r="D37" t="s">
        <v>3319</v>
      </c>
      <c r="E37" t="s">
        <v>3320</v>
      </c>
      <c r="F37" t="s">
        <v>3321</v>
      </c>
      <c r="G37" t="s">
        <v>3322</v>
      </c>
      <c r="H37" t="s">
        <v>3167</v>
      </c>
    </row>
    <row r="38" spans="1:8" x14ac:dyDescent="0.35">
      <c r="A38" t="s">
        <v>277</v>
      </c>
      <c r="B38" t="s">
        <v>865</v>
      </c>
      <c r="C38" t="s">
        <v>3323</v>
      </c>
      <c r="D38" t="s">
        <v>3324</v>
      </c>
      <c r="E38" t="s">
        <v>3325</v>
      </c>
      <c r="F38" t="s">
        <v>3326</v>
      </c>
      <c r="G38" t="s">
        <v>3327</v>
      </c>
      <c r="H38" t="s">
        <v>3167</v>
      </c>
    </row>
    <row r="39" spans="1:8" x14ac:dyDescent="0.35">
      <c r="A39" t="s">
        <v>277</v>
      </c>
      <c r="B39" t="s">
        <v>866</v>
      </c>
      <c r="C39" t="s">
        <v>3328</v>
      </c>
      <c r="D39" t="s">
        <v>3329</v>
      </c>
      <c r="E39" t="s">
        <v>3330</v>
      </c>
      <c r="F39" t="s">
        <v>3331</v>
      </c>
      <c r="G39" t="s">
        <v>3332</v>
      </c>
      <c r="H39" t="s">
        <v>3167</v>
      </c>
    </row>
    <row r="40" spans="1:8" x14ac:dyDescent="0.35">
      <c r="A40" t="s">
        <v>1225</v>
      </c>
      <c r="B40" t="s">
        <v>867</v>
      </c>
      <c r="C40" t="s">
        <v>3333</v>
      </c>
      <c r="D40" t="s">
        <v>3334</v>
      </c>
      <c r="E40" t="s">
        <v>3335</v>
      </c>
      <c r="F40" t="s">
        <v>3336</v>
      </c>
      <c r="G40" t="s">
        <v>3337</v>
      </c>
      <c r="H40" t="s">
        <v>3167</v>
      </c>
    </row>
    <row r="41" spans="1:8" x14ac:dyDescent="0.35">
      <c r="A41" t="s">
        <v>277</v>
      </c>
      <c r="B41" t="s">
        <v>868</v>
      </c>
      <c r="C41" t="s">
        <v>3338</v>
      </c>
      <c r="D41" t="s">
        <v>3339</v>
      </c>
      <c r="E41" t="s">
        <v>3340</v>
      </c>
      <c r="F41" t="s">
        <v>3341</v>
      </c>
      <c r="G41" t="s">
        <v>3342</v>
      </c>
      <c r="H41" t="s">
        <v>3343</v>
      </c>
    </row>
    <row r="42" spans="1:8" x14ac:dyDescent="0.35">
      <c r="A42" t="s">
        <v>277</v>
      </c>
      <c r="B42" t="s">
        <v>869</v>
      </c>
      <c r="C42" t="s">
        <v>3344</v>
      </c>
      <c r="D42" t="s">
        <v>3345</v>
      </c>
      <c r="E42" t="s">
        <v>3346</v>
      </c>
      <c r="F42" t="s">
        <v>3347</v>
      </c>
      <c r="G42" t="s">
        <v>3348</v>
      </c>
      <c r="H42" t="s">
        <v>3167</v>
      </c>
    </row>
    <row r="43" spans="1:8" x14ac:dyDescent="0.35">
      <c r="A43" t="s">
        <v>277</v>
      </c>
      <c r="B43" t="s">
        <v>870</v>
      </c>
      <c r="C43" t="s">
        <v>3349</v>
      </c>
      <c r="D43" t="s">
        <v>3350</v>
      </c>
      <c r="E43" t="s">
        <v>3351</v>
      </c>
      <c r="F43" t="s">
        <v>3352</v>
      </c>
      <c r="G43" t="s">
        <v>3353</v>
      </c>
      <c r="H43" t="s">
        <v>3354</v>
      </c>
    </row>
    <row r="44" spans="1:8" x14ac:dyDescent="0.35">
      <c r="A44" t="s">
        <v>277</v>
      </c>
      <c r="B44" t="s">
        <v>871</v>
      </c>
      <c r="C44" t="s">
        <v>3355</v>
      </c>
      <c r="D44" t="s">
        <v>3356</v>
      </c>
      <c r="E44" t="s">
        <v>3357</v>
      </c>
      <c r="F44" t="s">
        <v>3358</v>
      </c>
      <c r="G44" t="s">
        <v>3178</v>
      </c>
      <c r="H44" t="s">
        <v>3167</v>
      </c>
    </row>
    <row r="45" spans="1:8" x14ac:dyDescent="0.35">
      <c r="A45" t="s">
        <v>277</v>
      </c>
      <c r="B45" t="s">
        <v>872</v>
      </c>
      <c r="C45" t="s">
        <v>3359</v>
      </c>
      <c r="D45" t="s">
        <v>3360</v>
      </c>
      <c r="E45" t="s">
        <v>3361</v>
      </c>
      <c r="F45" t="s">
        <v>3362</v>
      </c>
      <c r="G45" t="s">
        <v>3363</v>
      </c>
      <c r="H45" t="s">
        <v>3167</v>
      </c>
    </row>
    <row r="46" spans="1:8" x14ac:dyDescent="0.35">
      <c r="A46" t="s">
        <v>277</v>
      </c>
      <c r="B46" t="s">
        <v>873</v>
      </c>
      <c r="C46" t="s">
        <v>3364</v>
      </c>
      <c r="D46" t="s">
        <v>3365</v>
      </c>
      <c r="E46" t="s">
        <v>3366</v>
      </c>
      <c r="F46" t="s">
        <v>3367</v>
      </c>
      <c r="G46" t="s">
        <v>3368</v>
      </c>
      <c r="H46" t="s">
        <v>3167</v>
      </c>
    </row>
    <row r="47" spans="1:8" x14ac:dyDescent="0.35">
      <c r="A47" t="s">
        <v>277</v>
      </c>
      <c r="B47" t="s">
        <v>874</v>
      </c>
      <c r="C47" t="s">
        <v>3369</v>
      </c>
      <c r="D47" t="s">
        <v>3370</v>
      </c>
      <c r="E47" t="s">
        <v>3371</v>
      </c>
      <c r="F47" t="s">
        <v>3372</v>
      </c>
      <c r="G47" t="s">
        <v>3373</v>
      </c>
      <c r="H47" t="s">
        <v>3167</v>
      </c>
    </row>
    <row r="48" spans="1:8" x14ac:dyDescent="0.35">
      <c r="A48" t="s">
        <v>277</v>
      </c>
      <c r="B48" t="s">
        <v>875</v>
      </c>
      <c r="C48" t="s">
        <v>3374</v>
      </c>
      <c r="D48" t="s">
        <v>3375</v>
      </c>
      <c r="E48" t="s">
        <v>3376</v>
      </c>
      <c r="F48" t="s">
        <v>3377</v>
      </c>
      <c r="G48" t="s">
        <v>3378</v>
      </c>
      <c r="H48" t="s">
        <v>3379</v>
      </c>
    </row>
    <row r="49" spans="1:8" x14ac:dyDescent="0.35">
      <c r="A49" t="s">
        <v>277</v>
      </c>
      <c r="B49" t="s">
        <v>876</v>
      </c>
      <c r="C49" t="s">
        <v>3380</v>
      </c>
      <c r="D49" t="s">
        <v>3381</v>
      </c>
      <c r="E49" t="s">
        <v>3382</v>
      </c>
      <c r="F49" t="s">
        <v>3383</v>
      </c>
      <c r="G49" t="s">
        <v>3384</v>
      </c>
      <c r="H49" t="s">
        <v>3167</v>
      </c>
    </row>
    <row r="50" spans="1:8" x14ac:dyDescent="0.35">
      <c r="A50" t="s">
        <v>277</v>
      </c>
      <c r="B50" t="s">
        <v>877</v>
      </c>
      <c r="C50" t="s">
        <v>3385</v>
      </c>
      <c r="D50" t="s">
        <v>3386</v>
      </c>
      <c r="E50" t="s">
        <v>3387</v>
      </c>
      <c r="F50" t="s">
        <v>3388</v>
      </c>
      <c r="G50" t="s">
        <v>3389</v>
      </c>
      <c r="H50" t="s">
        <v>3167</v>
      </c>
    </row>
    <row r="51" spans="1:8" x14ac:dyDescent="0.35">
      <c r="A51" t="s">
        <v>277</v>
      </c>
      <c r="B51" t="s">
        <v>878</v>
      </c>
      <c r="C51" t="s">
        <v>3390</v>
      </c>
      <c r="D51" t="s">
        <v>3391</v>
      </c>
      <c r="E51" t="s">
        <v>3392</v>
      </c>
      <c r="F51" t="s">
        <v>3393</v>
      </c>
      <c r="G51" t="s">
        <v>3394</v>
      </c>
      <c r="H51" t="s">
        <v>3167</v>
      </c>
    </row>
    <row r="52" spans="1:8" x14ac:dyDescent="0.35">
      <c r="A52" t="s">
        <v>277</v>
      </c>
      <c r="B52" t="s">
        <v>879</v>
      </c>
      <c r="C52" t="s">
        <v>3395</v>
      </c>
      <c r="D52" t="s">
        <v>3396</v>
      </c>
      <c r="E52" t="s">
        <v>3397</v>
      </c>
      <c r="F52" t="s">
        <v>3394</v>
      </c>
      <c r="G52" t="s">
        <v>3167</v>
      </c>
      <c r="H52" t="s">
        <v>3167</v>
      </c>
    </row>
    <row r="53" spans="1:8" x14ac:dyDescent="0.35">
      <c r="A53" t="s">
        <v>277</v>
      </c>
      <c r="B53" t="s">
        <v>880</v>
      </c>
      <c r="C53" t="s">
        <v>3398</v>
      </c>
      <c r="D53" t="s">
        <v>3399</v>
      </c>
      <c r="E53" t="s">
        <v>3400</v>
      </c>
      <c r="F53" t="s">
        <v>3394</v>
      </c>
      <c r="G53" t="s">
        <v>3167</v>
      </c>
      <c r="H53" t="s">
        <v>3167</v>
      </c>
    </row>
    <row r="54" spans="1:8" x14ac:dyDescent="0.35">
      <c r="A54" t="s">
        <v>277</v>
      </c>
      <c r="B54" t="s">
        <v>881</v>
      </c>
      <c r="C54" t="s">
        <v>3401</v>
      </c>
      <c r="D54" t="s">
        <v>3402</v>
      </c>
      <c r="E54" t="s">
        <v>3403</v>
      </c>
      <c r="F54" t="s">
        <v>3404</v>
      </c>
      <c r="G54" t="s">
        <v>3405</v>
      </c>
      <c r="H54" t="s">
        <v>3406</v>
      </c>
    </row>
    <row r="55" spans="1:8" x14ac:dyDescent="0.35">
      <c r="A55" t="s">
        <v>277</v>
      </c>
      <c r="B55" t="s">
        <v>882</v>
      </c>
      <c r="C55" t="s">
        <v>3407</v>
      </c>
      <c r="D55" t="s">
        <v>3408</v>
      </c>
      <c r="E55" t="s">
        <v>3409</v>
      </c>
      <c r="F55" t="s">
        <v>3410</v>
      </c>
      <c r="G55" t="s">
        <v>3167</v>
      </c>
      <c r="H55" t="s">
        <v>3167</v>
      </c>
    </row>
    <row r="56" spans="1:8" x14ac:dyDescent="0.35">
      <c r="A56" t="s">
        <v>277</v>
      </c>
      <c r="B56" t="s">
        <v>883</v>
      </c>
      <c r="C56" t="s">
        <v>3411</v>
      </c>
      <c r="D56" t="s">
        <v>3412</v>
      </c>
      <c r="E56" t="s">
        <v>3413</v>
      </c>
      <c r="F56" t="s">
        <v>3414</v>
      </c>
      <c r="G56" t="s">
        <v>3415</v>
      </c>
      <c r="H56" t="s">
        <v>3167</v>
      </c>
    </row>
    <row r="57" spans="1:8" x14ac:dyDescent="0.35">
      <c r="A57" t="s">
        <v>277</v>
      </c>
      <c r="B57" t="s">
        <v>884</v>
      </c>
      <c r="C57" t="s">
        <v>3416</v>
      </c>
      <c r="D57" t="s">
        <v>3417</v>
      </c>
      <c r="E57" t="s">
        <v>3418</v>
      </c>
      <c r="F57" t="s">
        <v>3419</v>
      </c>
      <c r="G57" t="s">
        <v>3420</v>
      </c>
      <c r="H57" t="s">
        <v>3421</v>
      </c>
    </row>
    <row r="58" spans="1:8" x14ac:dyDescent="0.35">
      <c r="A58" t="s">
        <v>277</v>
      </c>
      <c r="B58" t="s">
        <v>885</v>
      </c>
      <c r="C58" t="s">
        <v>3422</v>
      </c>
      <c r="D58" t="s">
        <v>3423</v>
      </c>
      <c r="E58" t="s">
        <v>3424</v>
      </c>
      <c r="F58" t="s">
        <v>3425</v>
      </c>
      <c r="G58" t="s">
        <v>3426</v>
      </c>
      <c r="H58" t="s">
        <v>3427</v>
      </c>
    </row>
    <row r="59" spans="1:8" x14ac:dyDescent="0.35">
      <c r="A59" t="s">
        <v>277</v>
      </c>
      <c r="B59" t="s">
        <v>886</v>
      </c>
      <c r="C59" t="s">
        <v>3428</v>
      </c>
      <c r="D59" t="s">
        <v>3429</v>
      </c>
      <c r="E59" t="s">
        <v>3430</v>
      </c>
      <c r="F59" t="s">
        <v>3431</v>
      </c>
      <c r="G59" t="s">
        <v>3432</v>
      </c>
      <c r="H59" t="s">
        <v>3167</v>
      </c>
    </row>
    <row r="60" spans="1:8" x14ac:dyDescent="0.35">
      <c r="A60" t="s">
        <v>277</v>
      </c>
      <c r="B60" t="s">
        <v>887</v>
      </c>
      <c r="C60" t="s">
        <v>3433</v>
      </c>
      <c r="D60" t="s">
        <v>3434</v>
      </c>
      <c r="E60" t="s">
        <v>3435</v>
      </c>
      <c r="F60" t="s">
        <v>3436</v>
      </c>
      <c r="G60" t="s">
        <v>3437</v>
      </c>
      <c r="H60" t="s">
        <v>3167</v>
      </c>
    </row>
    <row r="61" spans="1:8" x14ac:dyDescent="0.35">
      <c r="A61" t="s">
        <v>277</v>
      </c>
      <c r="B61" t="s">
        <v>888</v>
      </c>
      <c r="C61" t="s">
        <v>3438</v>
      </c>
      <c r="D61" t="s">
        <v>3439</v>
      </c>
      <c r="E61" t="s">
        <v>3440</v>
      </c>
      <c r="F61" t="s">
        <v>3441</v>
      </c>
      <c r="G61" t="s">
        <v>3442</v>
      </c>
      <c r="H61" t="s">
        <v>3443</v>
      </c>
    </row>
    <row r="62" spans="1:8" x14ac:dyDescent="0.35">
      <c r="A62" t="s">
        <v>277</v>
      </c>
      <c r="B62" t="s">
        <v>889</v>
      </c>
      <c r="C62" t="s">
        <v>3444</v>
      </c>
      <c r="D62" t="s">
        <v>3445</v>
      </c>
      <c r="E62" t="s">
        <v>3446</v>
      </c>
      <c r="F62" t="s">
        <v>3447</v>
      </c>
      <c r="G62" t="s">
        <v>3448</v>
      </c>
      <c r="H62" t="s">
        <v>3167</v>
      </c>
    </row>
    <row r="63" spans="1:8" x14ac:dyDescent="0.35">
      <c r="A63" t="s">
        <v>277</v>
      </c>
      <c r="B63" t="s">
        <v>890</v>
      </c>
      <c r="C63" t="s">
        <v>3449</v>
      </c>
      <c r="D63" t="s">
        <v>3450</v>
      </c>
      <c r="E63" t="s">
        <v>3451</v>
      </c>
      <c r="F63" t="s">
        <v>3452</v>
      </c>
      <c r="G63" t="s">
        <v>3453</v>
      </c>
      <c r="H63" t="s">
        <v>3454</v>
      </c>
    </row>
    <row r="64" spans="1:8" x14ac:dyDescent="0.35">
      <c r="A64" t="s">
        <v>277</v>
      </c>
      <c r="B64" t="s">
        <v>891</v>
      </c>
      <c r="C64" t="s">
        <v>3455</v>
      </c>
      <c r="D64" t="s">
        <v>3456</v>
      </c>
      <c r="E64" t="s">
        <v>3457</v>
      </c>
      <c r="F64" t="s">
        <v>3458</v>
      </c>
      <c r="G64" t="s">
        <v>3459</v>
      </c>
      <c r="H64" t="s">
        <v>3460</v>
      </c>
    </row>
    <row r="65" spans="1:8" x14ac:dyDescent="0.35">
      <c r="A65" t="s">
        <v>277</v>
      </c>
      <c r="B65" t="s">
        <v>892</v>
      </c>
      <c r="C65" t="s">
        <v>3461</v>
      </c>
      <c r="D65" t="s">
        <v>3462</v>
      </c>
      <c r="E65" t="s">
        <v>3463</v>
      </c>
      <c r="F65" t="s">
        <v>3464</v>
      </c>
      <c r="G65" t="s">
        <v>3465</v>
      </c>
      <c r="H65" t="s">
        <v>3167</v>
      </c>
    </row>
    <row r="66" spans="1:8" x14ac:dyDescent="0.35">
      <c r="A66" t="s">
        <v>277</v>
      </c>
      <c r="B66" t="s">
        <v>893</v>
      </c>
      <c r="C66" t="s">
        <v>3466</v>
      </c>
      <c r="D66" t="s">
        <v>3467</v>
      </c>
      <c r="E66" t="s">
        <v>3468</v>
      </c>
      <c r="F66" t="s">
        <v>3469</v>
      </c>
      <c r="G66" t="s">
        <v>3470</v>
      </c>
      <c r="H66" t="s">
        <v>3471</v>
      </c>
    </row>
    <row r="67" spans="1:8" x14ac:dyDescent="0.35">
      <c r="A67" t="s">
        <v>277</v>
      </c>
      <c r="B67" t="s">
        <v>894</v>
      </c>
      <c r="C67" t="s">
        <v>3466</v>
      </c>
      <c r="D67" t="s">
        <v>3467</v>
      </c>
      <c r="E67" t="s">
        <v>3468</v>
      </c>
      <c r="F67" t="s">
        <v>3469</v>
      </c>
      <c r="G67" t="s">
        <v>3470</v>
      </c>
      <c r="H67" t="s">
        <v>3471</v>
      </c>
    </row>
    <row r="68" spans="1:8" x14ac:dyDescent="0.35">
      <c r="A68" t="s">
        <v>277</v>
      </c>
      <c r="B68" t="s">
        <v>895</v>
      </c>
      <c r="C68" t="s">
        <v>3472</v>
      </c>
      <c r="D68" t="s">
        <v>3473</v>
      </c>
      <c r="E68" t="s">
        <v>3474</v>
      </c>
      <c r="F68" t="s">
        <v>3475</v>
      </c>
      <c r="G68" t="s">
        <v>3476</v>
      </c>
      <c r="H68" t="s">
        <v>3477</v>
      </c>
    </row>
    <row r="69" spans="1:8" x14ac:dyDescent="0.35">
      <c r="A69" t="s">
        <v>277</v>
      </c>
      <c r="B69" t="s">
        <v>896</v>
      </c>
      <c r="C69" t="s">
        <v>3478</v>
      </c>
      <c r="D69" t="s">
        <v>3479</v>
      </c>
      <c r="E69" t="s">
        <v>3480</v>
      </c>
      <c r="F69" t="s">
        <v>3481</v>
      </c>
      <c r="G69" t="s">
        <v>3482</v>
      </c>
      <c r="H69" t="s">
        <v>3167</v>
      </c>
    </row>
    <row r="70" spans="1:8" x14ac:dyDescent="0.35">
      <c r="A70" t="s">
        <v>277</v>
      </c>
      <c r="B70" t="s">
        <v>897</v>
      </c>
      <c r="C70" t="s">
        <v>3483</v>
      </c>
      <c r="D70" t="s">
        <v>3484</v>
      </c>
      <c r="E70" t="s">
        <v>3485</v>
      </c>
      <c r="F70" t="s">
        <v>3486</v>
      </c>
      <c r="G70" t="s">
        <v>3487</v>
      </c>
      <c r="H70" t="s">
        <v>3488</v>
      </c>
    </row>
    <row r="71" spans="1:8" x14ac:dyDescent="0.35">
      <c r="A71" t="s">
        <v>277</v>
      </c>
      <c r="B71" t="s">
        <v>898</v>
      </c>
      <c r="C71" t="s">
        <v>3489</v>
      </c>
      <c r="D71" t="s">
        <v>3490</v>
      </c>
      <c r="E71" t="s">
        <v>3491</v>
      </c>
      <c r="F71" t="s">
        <v>3492</v>
      </c>
      <c r="G71" t="s">
        <v>3493</v>
      </c>
      <c r="H71" t="s">
        <v>3494</v>
      </c>
    </row>
    <row r="72" spans="1:8" x14ac:dyDescent="0.35">
      <c r="A72" t="s">
        <v>277</v>
      </c>
      <c r="B72" t="s">
        <v>899</v>
      </c>
      <c r="C72" t="s">
        <v>3495</v>
      </c>
      <c r="D72" t="s">
        <v>3496</v>
      </c>
      <c r="E72" t="s">
        <v>3497</v>
      </c>
      <c r="F72" t="s">
        <v>3498</v>
      </c>
      <c r="G72" t="s">
        <v>3167</v>
      </c>
      <c r="H72" t="s">
        <v>3167</v>
      </c>
    </row>
    <row r="73" spans="1:8" x14ac:dyDescent="0.35">
      <c r="A73" t="s">
        <v>277</v>
      </c>
      <c r="B73" t="s">
        <v>900</v>
      </c>
      <c r="C73" t="s">
        <v>3499</v>
      </c>
      <c r="D73" t="s">
        <v>3500</v>
      </c>
      <c r="E73" t="s">
        <v>3501</v>
      </c>
      <c r="F73" t="s">
        <v>3502</v>
      </c>
      <c r="G73" t="s">
        <v>3503</v>
      </c>
      <c r="H73" t="s">
        <v>3167</v>
      </c>
    </row>
    <row r="74" spans="1:8" x14ac:dyDescent="0.35">
      <c r="A74" t="s">
        <v>277</v>
      </c>
      <c r="B74" t="s">
        <v>901</v>
      </c>
      <c r="C74" t="s">
        <v>3504</v>
      </c>
      <c r="D74" t="s">
        <v>3505</v>
      </c>
      <c r="E74" t="s">
        <v>3506</v>
      </c>
      <c r="F74" t="s">
        <v>3507</v>
      </c>
      <c r="G74" t="s">
        <v>3508</v>
      </c>
      <c r="H74" t="s">
        <v>3509</v>
      </c>
    </row>
    <row r="75" spans="1:8" x14ac:dyDescent="0.35">
      <c r="A75" t="s">
        <v>277</v>
      </c>
      <c r="B75" t="s">
        <v>902</v>
      </c>
      <c r="C75" t="s">
        <v>3510</v>
      </c>
      <c r="D75" t="s">
        <v>3511</v>
      </c>
      <c r="E75" t="s">
        <v>3512</v>
      </c>
      <c r="F75" t="s">
        <v>3513</v>
      </c>
      <c r="G75" t="s">
        <v>3514</v>
      </c>
      <c r="H75" t="s">
        <v>3167</v>
      </c>
    </row>
    <row r="76" spans="1:8" x14ac:dyDescent="0.35">
      <c r="A76" t="s">
        <v>277</v>
      </c>
      <c r="B76" t="s">
        <v>903</v>
      </c>
      <c r="C76" t="s">
        <v>3515</v>
      </c>
      <c r="D76" t="s">
        <v>3516</v>
      </c>
      <c r="E76" t="s">
        <v>3517</v>
      </c>
      <c r="F76" t="s">
        <v>3518</v>
      </c>
      <c r="G76" t="s">
        <v>3519</v>
      </c>
      <c r="H76" t="s">
        <v>3520</v>
      </c>
    </row>
    <row r="77" spans="1:8" x14ac:dyDescent="0.35">
      <c r="A77" t="s">
        <v>277</v>
      </c>
      <c r="B77" t="s">
        <v>904</v>
      </c>
      <c r="C77" t="s">
        <v>3521</v>
      </c>
      <c r="D77" t="s">
        <v>3522</v>
      </c>
      <c r="E77" t="s">
        <v>3523</v>
      </c>
      <c r="F77" t="s">
        <v>3524</v>
      </c>
      <c r="G77" t="s">
        <v>3525</v>
      </c>
      <c r="H77" t="s">
        <v>3526</v>
      </c>
    </row>
    <row r="78" spans="1:8" x14ac:dyDescent="0.35">
      <c r="A78" t="s">
        <v>277</v>
      </c>
      <c r="B78" t="s">
        <v>905</v>
      </c>
      <c r="C78" t="s">
        <v>3527</v>
      </c>
      <c r="D78" t="s">
        <v>3528</v>
      </c>
      <c r="E78" t="s">
        <v>3529</v>
      </c>
      <c r="F78" t="s">
        <v>3530</v>
      </c>
      <c r="G78" t="s">
        <v>3531</v>
      </c>
      <c r="H78" t="s">
        <v>3167</v>
      </c>
    </row>
    <row r="79" spans="1:8" x14ac:dyDescent="0.35">
      <c r="A79" t="s">
        <v>277</v>
      </c>
      <c r="B79" t="s">
        <v>906</v>
      </c>
      <c r="C79" t="s">
        <v>3532</v>
      </c>
      <c r="D79" t="s">
        <v>3533</v>
      </c>
      <c r="E79" t="s">
        <v>3534</v>
      </c>
      <c r="F79" t="s">
        <v>3535</v>
      </c>
      <c r="G79" t="s">
        <v>3536</v>
      </c>
      <c r="H79" t="s">
        <v>3537</v>
      </c>
    </row>
    <row r="80" spans="1:8" x14ac:dyDescent="0.35">
      <c r="A80" t="s">
        <v>1225</v>
      </c>
      <c r="B80" t="s">
        <v>907</v>
      </c>
      <c r="C80" t="s">
        <v>3538</v>
      </c>
      <c r="D80" t="s">
        <v>3539</v>
      </c>
      <c r="E80" t="s">
        <v>3540</v>
      </c>
      <c r="F80" t="s">
        <v>3541</v>
      </c>
      <c r="G80" t="s">
        <v>3542</v>
      </c>
      <c r="H80" t="s">
        <v>3543</v>
      </c>
    </row>
    <row r="81" spans="1:8" x14ac:dyDescent="0.35">
      <c r="A81" t="s">
        <v>1225</v>
      </c>
      <c r="B81" t="s">
        <v>908</v>
      </c>
      <c r="C81" t="s">
        <v>3544</v>
      </c>
      <c r="D81" t="s">
        <v>3545</v>
      </c>
      <c r="E81" t="s">
        <v>3546</v>
      </c>
      <c r="F81" t="s">
        <v>3547</v>
      </c>
      <c r="G81" t="s">
        <v>3548</v>
      </c>
      <c r="H81" t="s">
        <v>3167</v>
      </c>
    </row>
    <row r="82" spans="1:8" x14ac:dyDescent="0.35">
      <c r="A82" t="s">
        <v>1225</v>
      </c>
      <c r="B82" t="s">
        <v>909</v>
      </c>
      <c r="C82" t="s">
        <v>3549</v>
      </c>
      <c r="D82" t="s">
        <v>3550</v>
      </c>
      <c r="E82" t="s">
        <v>3551</v>
      </c>
      <c r="F82" t="s">
        <v>3552</v>
      </c>
      <c r="G82" t="s">
        <v>3167</v>
      </c>
      <c r="H82" t="s">
        <v>3167</v>
      </c>
    </row>
    <row r="83" spans="1:8" x14ac:dyDescent="0.35">
      <c r="A83" t="s">
        <v>1225</v>
      </c>
      <c r="B83" t="s">
        <v>910</v>
      </c>
      <c r="C83" t="s">
        <v>3553</v>
      </c>
      <c r="D83" t="s">
        <v>3554</v>
      </c>
      <c r="E83" t="s">
        <v>3555</v>
      </c>
      <c r="F83" t="s">
        <v>3556</v>
      </c>
      <c r="G83" t="s">
        <v>3167</v>
      </c>
      <c r="H83" t="s">
        <v>3167</v>
      </c>
    </row>
    <row r="84" spans="1:8" x14ac:dyDescent="0.35">
      <c r="A84" t="s">
        <v>1225</v>
      </c>
      <c r="B84" t="s">
        <v>911</v>
      </c>
      <c r="C84" t="s">
        <v>3557</v>
      </c>
      <c r="D84" t="s">
        <v>3558</v>
      </c>
      <c r="E84" t="s">
        <v>3559</v>
      </c>
      <c r="F84" t="s">
        <v>3497</v>
      </c>
      <c r="G84" t="s">
        <v>3498</v>
      </c>
      <c r="H84" t="s">
        <v>3167</v>
      </c>
    </row>
    <row r="85" spans="1:8" x14ac:dyDescent="0.35">
      <c r="A85" t="s">
        <v>1225</v>
      </c>
      <c r="B85" t="s">
        <v>912</v>
      </c>
      <c r="C85" t="s">
        <v>3560</v>
      </c>
      <c r="D85" t="s">
        <v>3561</v>
      </c>
      <c r="E85" t="s">
        <v>3562</v>
      </c>
      <c r="F85" t="s">
        <v>3563</v>
      </c>
      <c r="G85" t="s">
        <v>3564</v>
      </c>
      <c r="H85" t="s">
        <v>3565</v>
      </c>
    </row>
    <row r="86" spans="1:8" x14ac:dyDescent="0.35">
      <c r="A86" t="s">
        <v>1225</v>
      </c>
      <c r="B86" t="s">
        <v>913</v>
      </c>
      <c r="C86" t="s">
        <v>3566</v>
      </c>
      <c r="D86" t="s">
        <v>3567</v>
      </c>
      <c r="E86" t="s">
        <v>3568</v>
      </c>
      <c r="F86" t="s">
        <v>3569</v>
      </c>
      <c r="G86" t="s">
        <v>3570</v>
      </c>
      <c r="H86" t="s">
        <v>3167</v>
      </c>
    </row>
    <row r="87" spans="1:8" x14ac:dyDescent="0.35">
      <c r="A87" t="s">
        <v>1225</v>
      </c>
      <c r="B87" t="s">
        <v>914</v>
      </c>
      <c r="C87" t="s">
        <v>3571</v>
      </c>
      <c r="D87" t="s">
        <v>3572</v>
      </c>
      <c r="E87" t="s">
        <v>3573</v>
      </c>
      <c r="F87" t="s">
        <v>3574</v>
      </c>
      <c r="G87" t="s">
        <v>3575</v>
      </c>
      <c r="H87" t="s">
        <v>3576</v>
      </c>
    </row>
    <row r="88" spans="1:8" x14ac:dyDescent="0.35">
      <c r="A88" t="s">
        <v>1225</v>
      </c>
      <c r="B88" t="s">
        <v>915</v>
      </c>
      <c r="C88" t="s">
        <v>3577</v>
      </c>
      <c r="D88" t="s">
        <v>3578</v>
      </c>
      <c r="E88" t="s">
        <v>3579</v>
      </c>
      <c r="F88" t="s">
        <v>3580</v>
      </c>
      <c r="G88" t="s">
        <v>3581</v>
      </c>
      <c r="H88" t="s">
        <v>3167</v>
      </c>
    </row>
    <row r="89" spans="1:8" x14ac:dyDescent="0.35">
      <c r="A89" t="s">
        <v>1225</v>
      </c>
      <c r="B89" t="s">
        <v>916</v>
      </c>
      <c r="C89" t="s">
        <v>3582</v>
      </c>
      <c r="D89" t="s">
        <v>3583</v>
      </c>
      <c r="E89" t="s">
        <v>3584</v>
      </c>
      <c r="F89" t="s">
        <v>3585</v>
      </c>
      <c r="G89" t="s">
        <v>3586</v>
      </c>
      <c r="H89" t="s">
        <v>3539</v>
      </c>
    </row>
    <row r="90" spans="1:8" x14ac:dyDescent="0.35">
      <c r="A90" t="s">
        <v>1225</v>
      </c>
      <c r="B90" t="s">
        <v>917</v>
      </c>
      <c r="C90" t="s">
        <v>3587</v>
      </c>
      <c r="D90" t="s">
        <v>3588</v>
      </c>
      <c r="E90" t="s">
        <v>3589</v>
      </c>
      <c r="F90" t="s">
        <v>3590</v>
      </c>
      <c r="G90" t="s">
        <v>3591</v>
      </c>
      <c r="H90" t="s">
        <v>3592</v>
      </c>
    </row>
    <row r="91" spans="1:8" x14ac:dyDescent="0.35">
      <c r="A91" t="s">
        <v>1225</v>
      </c>
      <c r="B91" t="s">
        <v>918</v>
      </c>
      <c r="C91" t="s">
        <v>3593</v>
      </c>
      <c r="D91" t="s">
        <v>3439</v>
      </c>
      <c r="E91" t="s">
        <v>3594</v>
      </c>
      <c r="F91" t="s">
        <v>3441</v>
      </c>
      <c r="G91" t="s">
        <v>3443</v>
      </c>
      <c r="H91" t="s">
        <v>3167</v>
      </c>
    </row>
    <row r="92" spans="1:8" x14ac:dyDescent="0.35">
      <c r="A92" t="s">
        <v>1225</v>
      </c>
      <c r="B92" t="s">
        <v>919</v>
      </c>
      <c r="C92" t="s">
        <v>3595</v>
      </c>
      <c r="D92" t="s">
        <v>3596</v>
      </c>
      <c r="E92" t="s">
        <v>3597</v>
      </c>
      <c r="F92" t="s">
        <v>3598</v>
      </c>
      <c r="G92" t="s">
        <v>3599</v>
      </c>
      <c r="H92" t="s">
        <v>3523</v>
      </c>
    </row>
    <row r="93" spans="1:8" x14ac:dyDescent="0.35">
      <c r="A93" t="s">
        <v>1225</v>
      </c>
      <c r="B93" t="s">
        <v>920</v>
      </c>
      <c r="C93" t="s">
        <v>3600</v>
      </c>
      <c r="D93" t="s">
        <v>3601</v>
      </c>
      <c r="E93" t="s">
        <v>3602</v>
      </c>
      <c r="F93" t="s">
        <v>3603</v>
      </c>
      <c r="G93" t="s">
        <v>3604</v>
      </c>
      <c r="H93" t="s">
        <v>3167</v>
      </c>
    </row>
    <row r="94" spans="1:8" x14ac:dyDescent="0.35">
      <c r="A94" t="s">
        <v>1225</v>
      </c>
      <c r="B94" t="s">
        <v>921</v>
      </c>
      <c r="C94" t="s">
        <v>3605</v>
      </c>
      <c r="D94" t="s">
        <v>3606</v>
      </c>
      <c r="E94" t="s">
        <v>3264</v>
      </c>
      <c r="F94" t="s">
        <v>3607</v>
      </c>
      <c r="G94" t="s">
        <v>3608</v>
      </c>
      <c r="H94" t="s">
        <v>3609</v>
      </c>
    </row>
    <row r="95" spans="1:8" x14ac:dyDescent="0.35">
      <c r="A95" t="s">
        <v>1225</v>
      </c>
      <c r="B95" t="s">
        <v>922</v>
      </c>
      <c r="C95" t="s">
        <v>3610</v>
      </c>
      <c r="D95" t="s">
        <v>3611</v>
      </c>
      <c r="E95" t="s">
        <v>3612</v>
      </c>
      <c r="F95" t="s">
        <v>3613</v>
      </c>
      <c r="G95" t="s">
        <v>3614</v>
      </c>
      <c r="H95" t="s">
        <v>3615</v>
      </c>
    </row>
    <row r="96" spans="1:8" x14ac:dyDescent="0.35">
      <c r="A96" t="s">
        <v>1225</v>
      </c>
      <c r="B96" t="s">
        <v>923</v>
      </c>
      <c r="C96" t="s">
        <v>3616</v>
      </c>
      <c r="D96" t="s">
        <v>3617</v>
      </c>
      <c r="E96" t="s">
        <v>3618</v>
      </c>
      <c r="F96" t="s">
        <v>3619</v>
      </c>
      <c r="G96" t="s">
        <v>3620</v>
      </c>
      <c r="H96" t="s">
        <v>3167</v>
      </c>
    </row>
    <row r="97" spans="1:8" x14ac:dyDescent="0.35">
      <c r="A97" t="s">
        <v>1225</v>
      </c>
      <c r="B97" t="s">
        <v>924</v>
      </c>
      <c r="C97" t="s">
        <v>3621</v>
      </c>
      <c r="D97" t="s">
        <v>3622</v>
      </c>
      <c r="E97" t="s">
        <v>3623</v>
      </c>
      <c r="F97" t="s">
        <v>3624</v>
      </c>
      <c r="G97" t="s">
        <v>3614</v>
      </c>
      <c r="H97" t="s">
        <v>3167</v>
      </c>
    </row>
    <row r="98" spans="1:8" x14ac:dyDescent="0.35">
      <c r="A98" t="s">
        <v>1225</v>
      </c>
      <c r="B98" t="s">
        <v>925</v>
      </c>
      <c r="C98" t="s">
        <v>3625</v>
      </c>
      <c r="D98" t="s">
        <v>3626</v>
      </c>
      <c r="E98" t="s">
        <v>3627</v>
      </c>
      <c r="F98" t="s">
        <v>3628</v>
      </c>
      <c r="G98" t="s">
        <v>3629</v>
      </c>
      <c r="H98" t="s">
        <v>3167</v>
      </c>
    </row>
    <row r="99" spans="1:8" x14ac:dyDescent="0.35">
      <c r="A99" t="s">
        <v>1225</v>
      </c>
      <c r="B99" t="s">
        <v>926</v>
      </c>
      <c r="C99" t="s">
        <v>3630</v>
      </c>
      <c r="D99" t="s">
        <v>3631</v>
      </c>
      <c r="E99" t="s">
        <v>3632</v>
      </c>
      <c r="F99" t="s">
        <v>3633</v>
      </c>
      <c r="G99" t="s">
        <v>3634</v>
      </c>
      <c r="H99" t="s">
        <v>3635</v>
      </c>
    </row>
    <row r="100" spans="1:8" x14ac:dyDescent="0.35">
      <c r="A100" t="s">
        <v>1225</v>
      </c>
      <c r="B100" t="s">
        <v>927</v>
      </c>
      <c r="C100" t="s">
        <v>3636</v>
      </c>
      <c r="D100" t="s">
        <v>3637</v>
      </c>
      <c r="E100" t="s">
        <v>3638</v>
      </c>
      <c r="F100" t="s">
        <v>3639</v>
      </c>
      <c r="G100" t="s">
        <v>3640</v>
      </c>
      <c r="H100" t="s">
        <v>3539</v>
      </c>
    </row>
    <row r="101" spans="1:8" x14ac:dyDescent="0.35">
      <c r="A101" t="s">
        <v>1225</v>
      </c>
      <c r="B101" t="s">
        <v>928</v>
      </c>
      <c r="C101" t="s">
        <v>3641</v>
      </c>
      <c r="D101" t="s">
        <v>3642</v>
      </c>
      <c r="E101" t="s">
        <v>3643</v>
      </c>
      <c r="F101" t="s">
        <v>3644</v>
      </c>
      <c r="G101" t="s">
        <v>3645</v>
      </c>
      <c r="H101" t="s">
        <v>3646</v>
      </c>
    </row>
    <row r="102" spans="1:8" x14ac:dyDescent="0.35">
      <c r="A102" t="s">
        <v>1225</v>
      </c>
      <c r="B102" t="s">
        <v>929</v>
      </c>
      <c r="C102" t="s">
        <v>3344</v>
      </c>
      <c r="D102" t="s">
        <v>3345</v>
      </c>
      <c r="E102" t="s">
        <v>3346</v>
      </c>
      <c r="F102" t="s">
        <v>3647</v>
      </c>
      <c r="G102" t="s">
        <v>3648</v>
      </c>
      <c r="H102" t="s">
        <v>3167</v>
      </c>
    </row>
    <row r="103" spans="1:8" x14ac:dyDescent="0.35">
      <c r="A103" t="s">
        <v>1225</v>
      </c>
      <c r="B103" t="s">
        <v>930</v>
      </c>
      <c r="C103" t="s">
        <v>3649</v>
      </c>
      <c r="D103" t="s">
        <v>3650</v>
      </c>
      <c r="E103" t="s">
        <v>3651</v>
      </c>
      <c r="F103" t="s">
        <v>3652</v>
      </c>
      <c r="G103" t="s">
        <v>3653</v>
      </c>
      <c r="H103" t="s">
        <v>3167</v>
      </c>
    </row>
    <row r="104" spans="1:8" x14ac:dyDescent="0.35">
      <c r="A104" t="s">
        <v>1225</v>
      </c>
      <c r="B104" t="s">
        <v>931</v>
      </c>
      <c r="C104" t="s">
        <v>3654</v>
      </c>
      <c r="D104" t="s">
        <v>3655</v>
      </c>
      <c r="E104" t="s">
        <v>3656</v>
      </c>
      <c r="F104" t="s">
        <v>3657</v>
      </c>
      <c r="G104" t="s">
        <v>3658</v>
      </c>
      <c r="H104" t="s">
        <v>3167</v>
      </c>
    </row>
    <row r="105" spans="1:8" x14ac:dyDescent="0.35">
      <c r="A105" t="s">
        <v>1225</v>
      </c>
      <c r="B105" t="s">
        <v>932</v>
      </c>
      <c r="C105" t="s">
        <v>3659</v>
      </c>
      <c r="D105" t="s">
        <v>3660</v>
      </c>
      <c r="E105" t="s">
        <v>3661</v>
      </c>
      <c r="F105" t="s">
        <v>3167</v>
      </c>
      <c r="G105" t="s">
        <v>3167</v>
      </c>
      <c r="H105" t="s">
        <v>3167</v>
      </c>
    </row>
    <row r="106" spans="1:8" x14ac:dyDescent="0.35">
      <c r="A106" t="s">
        <v>1225</v>
      </c>
      <c r="B106" t="s">
        <v>933</v>
      </c>
      <c r="C106" t="s">
        <v>3662</v>
      </c>
      <c r="D106" t="s">
        <v>3663</v>
      </c>
      <c r="E106" t="s">
        <v>3664</v>
      </c>
      <c r="F106" t="s">
        <v>3665</v>
      </c>
      <c r="G106" t="s">
        <v>3666</v>
      </c>
      <c r="H106" t="s">
        <v>3667</v>
      </c>
    </row>
    <row r="107" spans="1:8" x14ac:dyDescent="0.35">
      <c r="A107" t="s">
        <v>1225</v>
      </c>
      <c r="B107" t="s">
        <v>934</v>
      </c>
      <c r="C107" t="s">
        <v>3668</v>
      </c>
      <c r="D107" t="s">
        <v>3669</v>
      </c>
      <c r="E107" t="s">
        <v>3670</v>
      </c>
      <c r="F107" t="s">
        <v>3671</v>
      </c>
      <c r="G107" t="s">
        <v>3672</v>
      </c>
      <c r="H107" t="s">
        <v>3673</v>
      </c>
    </row>
    <row r="108" spans="1:8" x14ac:dyDescent="0.35">
      <c r="A108" t="s">
        <v>1225</v>
      </c>
      <c r="B108" t="s">
        <v>935</v>
      </c>
      <c r="C108" t="s">
        <v>3674</v>
      </c>
      <c r="D108" t="s">
        <v>3675</v>
      </c>
      <c r="E108" t="s">
        <v>3676</v>
      </c>
      <c r="F108" t="s">
        <v>3677</v>
      </c>
      <c r="G108" t="s">
        <v>3678</v>
      </c>
      <c r="H108" t="s">
        <v>3679</v>
      </c>
    </row>
    <row r="109" spans="1:8" x14ac:dyDescent="0.35">
      <c r="A109" t="s">
        <v>1225</v>
      </c>
      <c r="B109" t="s">
        <v>936</v>
      </c>
      <c r="C109" t="s">
        <v>3680</v>
      </c>
      <c r="D109" t="s">
        <v>3681</v>
      </c>
      <c r="E109" t="s">
        <v>3682</v>
      </c>
      <c r="F109" t="s">
        <v>3683</v>
      </c>
      <c r="G109" t="s">
        <v>3684</v>
      </c>
      <c r="H109" t="s">
        <v>3685</v>
      </c>
    </row>
    <row r="110" spans="1:8" x14ac:dyDescent="0.35">
      <c r="A110" t="s">
        <v>1225</v>
      </c>
      <c r="B110" t="s">
        <v>937</v>
      </c>
      <c r="C110" t="s">
        <v>3686</v>
      </c>
      <c r="D110" t="s">
        <v>3687</v>
      </c>
      <c r="E110" t="s">
        <v>3688</v>
      </c>
      <c r="F110" t="s">
        <v>3689</v>
      </c>
      <c r="G110" t="s">
        <v>3690</v>
      </c>
      <c r="H110" t="s">
        <v>3691</v>
      </c>
    </row>
    <row r="111" spans="1:8" x14ac:dyDescent="0.35">
      <c r="A111" t="s">
        <v>1225</v>
      </c>
      <c r="B111" t="s">
        <v>938</v>
      </c>
      <c r="C111" t="s">
        <v>3692</v>
      </c>
      <c r="D111" t="s">
        <v>3693</v>
      </c>
      <c r="E111" t="s">
        <v>3694</v>
      </c>
      <c r="F111" t="s">
        <v>3695</v>
      </c>
      <c r="G111" t="s">
        <v>3696</v>
      </c>
      <c r="H111" t="s">
        <v>3697</v>
      </c>
    </row>
    <row r="112" spans="1:8" x14ac:dyDescent="0.35">
      <c r="A112" t="s">
        <v>1225</v>
      </c>
      <c r="B112" t="s">
        <v>939</v>
      </c>
      <c r="C112" t="s">
        <v>3698</v>
      </c>
      <c r="D112" t="s">
        <v>3699</v>
      </c>
      <c r="E112" t="s">
        <v>3700</v>
      </c>
      <c r="F112" t="s">
        <v>3701</v>
      </c>
      <c r="G112" t="s">
        <v>3702</v>
      </c>
      <c r="H112" t="s">
        <v>3703</v>
      </c>
    </row>
    <row r="113" spans="1:8" x14ac:dyDescent="0.35">
      <c r="A113" t="s">
        <v>277</v>
      </c>
      <c r="B113" t="s">
        <v>940</v>
      </c>
      <c r="C113" t="s">
        <v>3704</v>
      </c>
      <c r="D113" t="s">
        <v>3705</v>
      </c>
      <c r="E113" t="s">
        <v>3706</v>
      </c>
      <c r="F113" t="s">
        <v>3707</v>
      </c>
      <c r="G113" t="s">
        <v>3708</v>
      </c>
      <c r="H113" t="s">
        <v>3709</v>
      </c>
    </row>
    <row r="114" spans="1:8" x14ac:dyDescent="0.35">
      <c r="A114" t="s">
        <v>277</v>
      </c>
      <c r="B114" t="s">
        <v>941</v>
      </c>
      <c r="C114" t="s">
        <v>3692</v>
      </c>
      <c r="D114" t="s">
        <v>3693</v>
      </c>
      <c r="E114" t="s">
        <v>3694</v>
      </c>
      <c r="F114" t="s">
        <v>3695</v>
      </c>
      <c r="G114" t="s">
        <v>3696</v>
      </c>
      <c r="H114" t="s">
        <v>3697</v>
      </c>
    </row>
    <row r="115" spans="1:8" x14ac:dyDescent="0.35">
      <c r="A115" t="s">
        <v>277</v>
      </c>
      <c r="B115" t="s">
        <v>942</v>
      </c>
      <c r="C115" t="s">
        <v>3710</v>
      </c>
      <c r="D115" t="s">
        <v>3711</v>
      </c>
      <c r="E115" t="s">
        <v>3712</v>
      </c>
      <c r="F115" t="s">
        <v>3713</v>
      </c>
      <c r="G115" t="s">
        <v>3714</v>
      </c>
      <c r="H115" t="s">
        <v>3715</v>
      </c>
    </row>
    <row r="116" spans="1:8" x14ac:dyDescent="0.35">
      <c r="A116" t="s">
        <v>277</v>
      </c>
      <c r="B116" t="s">
        <v>943</v>
      </c>
      <c r="C116" t="s">
        <v>3698</v>
      </c>
      <c r="D116" t="s">
        <v>3699</v>
      </c>
      <c r="E116" t="s">
        <v>3716</v>
      </c>
      <c r="F116" t="s">
        <v>3701</v>
      </c>
      <c r="G116" t="s">
        <v>3702</v>
      </c>
      <c r="H116" t="s">
        <v>3703</v>
      </c>
    </row>
    <row r="117" spans="1:8" x14ac:dyDescent="0.35">
      <c r="A117" t="s">
        <v>277</v>
      </c>
      <c r="B117" t="s">
        <v>944</v>
      </c>
      <c r="C117" t="s">
        <v>3717</v>
      </c>
      <c r="D117" t="s">
        <v>3718</v>
      </c>
      <c r="E117" t="s">
        <v>3719</v>
      </c>
      <c r="F117" t="s">
        <v>3720</v>
      </c>
      <c r="G117" t="s">
        <v>3721</v>
      </c>
      <c r="H117" t="s">
        <v>3722</v>
      </c>
    </row>
    <row r="118" spans="1:8" x14ac:dyDescent="0.35">
      <c r="A118" t="s">
        <v>277</v>
      </c>
      <c r="B118" t="s">
        <v>945</v>
      </c>
      <c r="C118" t="s">
        <v>3668</v>
      </c>
      <c r="D118" t="s">
        <v>3669</v>
      </c>
      <c r="E118" t="s">
        <v>3670</v>
      </c>
      <c r="F118" t="s">
        <v>3671</v>
      </c>
      <c r="G118" t="s">
        <v>3672</v>
      </c>
      <c r="H118" t="s">
        <v>3673</v>
      </c>
    </row>
    <row r="119" spans="1:8" x14ac:dyDescent="0.35">
      <c r="A119" t="s">
        <v>277</v>
      </c>
      <c r="B119" t="s">
        <v>946</v>
      </c>
      <c r="C119" t="s">
        <v>3686</v>
      </c>
      <c r="D119" t="s">
        <v>3687</v>
      </c>
      <c r="E119" t="s">
        <v>3688</v>
      </c>
      <c r="F119" t="s">
        <v>3689</v>
      </c>
      <c r="G119" t="s">
        <v>3690</v>
      </c>
      <c r="H119" t="s">
        <v>3691</v>
      </c>
    </row>
    <row r="120" spans="1:8" x14ac:dyDescent="0.35">
      <c r="A120" t="s">
        <v>1225</v>
      </c>
      <c r="B120" t="s">
        <v>947</v>
      </c>
      <c r="C120" t="s">
        <v>3723</v>
      </c>
      <c r="D120" t="s">
        <v>3724</v>
      </c>
      <c r="E120" t="s">
        <v>3427</v>
      </c>
      <c r="F120" t="s">
        <v>3725</v>
      </c>
      <c r="G120" t="s">
        <v>3726</v>
      </c>
      <c r="H120" t="s">
        <v>3167</v>
      </c>
    </row>
    <row r="121" spans="1:8" x14ac:dyDescent="0.35">
      <c r="A121" t="s">
        <v>277</v>
      </c>
      <c r="B121" t="s">
        <v>948</v>
      </c>
      <c r="C121" t="s">
        <v>3727</v>
      </c>
      <c r="D121" t="s">
        <v>3728</v>
      </c>
      <c r="E121" t="s">
        <v>3729</v>
      </c>
      <c r="F121" t="s">
        <v>3730</v>
      </c>
      <c r="G121" t="s">
        <v>3731</v>
      </c>
      <c r="H121" t="s">
        <v>3732</v>
      </c>
    </row>
    <row r="122" spans="1:8" x14ac:dyDescent="0.35">
      <c r="A122" t="s">
        <v>277</v>
      </c>
      <c r="B122" t="s">
        <v>949</v>
      </c>
      <c r="C122" t="s">
        <v>3733</v>
      </c>
      <c r="D122" t="s">
        <v>3734</v>
      </c>
      <c r="E122" t="s">
        <v>3735</v>
      </c>
      <c r="F122" t="s">
        <v>3736</v>
      </c>
      <c r="G122" t="s">
        <v>3737</v>
      </c>
      <c r="H122" t="s">
        <v>3167</v>
      </c>
    </row>
    <row r="123" spans="1:8" x14ac:dyDescent="0.35">
      <c r="A123" t="s">
        <v>277</v>
      </c>
      <c r="B123" t="s">
        <v>950</v>
      </c>
      <c r="C123" t="s">
        <v>3674</v>
      </c>
      <c r="D123" t="s">
        <v>3675</v>
      </c>
      <c r="E123" t="s">
        <v>3676</v>
      </c>
      <c r="F123" t="s">
        <v>3677</v>
      </c>
      <c r="G123" t="s">
        <v>3738</v>
      </c>
      <c r="H123" t="s">
        <v>3679</v>
      </c>
    </row>
    <row r="124" spans="1:8" x14ac:dyDescent="0.35">
      <c r="A124" t="s">
        <v>277</v>
      </c>
      <c r="B124" t="s">
        <v>951</v>
      </c>
      <c r="C124" t="s">
        <v>3600</v>
      </c>
      <c r="D124" t="s">
        <v>3739</v>
      </c>
      <c r="E124" t="s">
        <v>3601</v>
      </c>
      <c r="F124" t="s">
        <v>3602</v>
      </c>
      <c r="G124" t="s">
        <v>3740</v>
      </c>
      <c r="H124" t="s">
        <v>3167</v>
      </c>
    </row>
    <row r="125" spans="1:8" x14ac:dyDescent="0.35">
      <c r="A125" t="s">
        <v>1225</v>
      </c>
      <c r="B125" t="s">
        <v>952</v>
      </c>
      <c r="C125" t="s">
        <v>3498</v>
      </c>
      <c r="D125" t="s">
        <v>3741</v>
      </c>
      <c r="E125" t="s">
        <v>3742</v>
      </c>
      <c r="F125" t="s">
        <v>3427</v>
      </c>
      <c r="G125" t="s">
        <v>3725</v>
      </c>
      <c r="H125" t="s">
        <v>3726</v>
      </c>
    </row>
    <row r="126" spans="1:8" x14ac:dyDescent="0.35">
      <c r="A126" t="s">
        <v>1225</v>
      </c>
      <c r="B126" t="s">
        <v>953</v>
      </c>
      <c r="C126" t="s">
        <v>3743</v>
      </c>
      <c r="D126" t="s">
        <v>3744</v>
      </c>
      <c r="E126" t="s">
        <v>3745</v>
      </c>
      <c r="F126" t="s">
        <v>3746</v>
      </c>
      <c r="G126" t="s">
        <v>3747</v>
      </c>
      <c r="H126" t="s">
        <v>3167</v>
      </c>
    </row>
    <row r="127" spans="1:8" x14ac:dyDescent="0.35">
      <c r="A127" t="s">
        <v>1225</v>
      </c>
      <c r="B127" t="s">
        <v>954</v>
      </c>
      <c r="C127" t="s">
        <v>3748</v>
      </c>
      <c r="D127" t="s">
        <v>3749</v>
      </c>
      <c r="E127" t="s">
        <v>3541</v>
      </c>
      <c r="F127" t="s">
        <v>3542</v>
      </c>
      <c r="G127" t="s">
        <v>3543</v>
      </c>
      <c r="H127" t="s">
        <v>3167</v>
      </c>
    </row>
    <row r="128" spans="1:8" x14ac:dyDescent="0.35">
      <c r="A128" t="s">
        <v>1225</v>
      </c>
      <c r="B128" t="s">
        <v>955</v>
      </c>
      <c r="C128" t="s">
        <v>3750</v>
      </c>
      <c r="D128" t="s">
        <v>3751</v>
      </c>
      <c r="E128" t="s">
        <v>3752</v>
      </c>
      <c r="F128" t="s">
        <v>3753</v>
      </c>
      <c r="G128" t="s">
        <v>3725</v>
      </c>
      <c r="H128" t="s">
        <v>3726</v>
      </c>
    </row>
    <row r="129" spans="1:8" x14ac:dyDescent="0.35">
      <c r="A129" t="s">
        <v>1225</v>
      </c>
      <c r="B129" t="s">
        <v>956</v>
      </c>
      <c r="C129" t="s">
        <v>3754</v>
      </c>
      <c r="D129" t="s">
        <v>3755</v>
      </c>
      <c r="E129" t="s">
        <v>3756</v>
      </c>
      <c r="F129" t="s">
        <v>3541</v>
      </c>
      <c r="G129" t="s">
        <v>3542</v>
      </c>
      <c r="H129" t="s">
        <v>3543</v>
      </c>
    </row>
    <row r="130" spans="1:8" x14ac:dyDescent="0.35">
      <c r="A130" t="s">
        <v>1225</v>
      </c>
      <c r="B130" t="s">
        <v>957</v>
      </c>
      <c r="C130" t="s">
        <v>3757</v>
      </c>
      <c r="D130" t="s">
        <v>3758</v>
      </c>
      <c r="E130" t="s">
        <v>3759</v>
      </c>
      <c r="F130" t="s">
        <v>3760</v>
      </c>
      <c r="G130" t="s">
        <v>3761</v>
      </c>
      <c r="H130" t="s">
        <v>3762</v>
      </c>
    </row>
    <row r="131" spans="1:8" x14ac:dyDescent="0.35">
      <c r="A131" t="s">
        <v>2080</v>
      </c>
      <c r="B131" t="s">
        <v>958</v>
      </c>
      <c r="C131" t="s">
        <v>3763</v>
      </c>
      <c r="D131" t="s">
        <v>3764</v>
      </c>
      <c r="E131" t="s">
        <v>3765</v>
      </c>
      <c r="F131" t="s">
        <v>3766</v>
      </c>
      <c r="G131" t="s">
        <v>3767</v>
      </c>
      <c r="H131" t="s">
        <v>3768</v>
      </c>
    </row>
    <row r="132" spans="1:8" x14ac:dyDescent="0.35">
      <c r="A132" t="s">
        <v>2080</v>
      </c>
      <c r="B132" t="s">
        <v>959</v>
      </c>
      <c r="C132" t="s">
        <v>3769</v>
      </c>
      <c r="D132" t="s">
        <v>3770</v>
      </c>
      <c r="E132" t="s">
        <v>3771</v>
      </c>
      <c r="F132" t="s">
        <v>3772</v>
      </c>
      <c r="G132" t="s">
        <v>3773</v>
      </c>
      <c r="H132" t="s">
        <v>3167</v>
      </c>
    </row>
    <row r="133" spans="1:8" x14ac:dyDescent="0.35">
      <c r="A133" t="s">
        <v>2080</v>
      </c>
      <c r="B133" t="s">
        <v>960</v>
      </c>
      <c r="C133" t="s">
        <v>3774</v>
      </c>
      <c r="D133" t="s">
        <v>3775</v>
      </c>
      <c r="E133" t="s">
        <v>3776</v>
      </c>
      <c r="F133" t="s">
        <v>3777</v>
      </c>
      <c r="G133" t="s">
        <v>3167</v>
      </c>
      <c r="H133" t="s">
        <v>3167</v>
      </c>
    </row>
    <row r="134" spans="1:8" x14ac:dyDescent="0.35">
      <c r="A134" t="s">
        <v>2080</v>
      </c>
      <c r="B134" t="s">
        <v>961</v>
      </c>
      <c r="C134" t="s">
        <v>3778</v>
      </c>
      <c r="D134" t="s">
        <v>3779</v>
      </c>
      <c r="E134" t="s">
        <v>3780</v>
      </c>
      <c r="F134" t="s">
        <v>3781</v>
      </c>
      <c r="G134" t="s">
        <v>3782</v>
      </c>
      <c r="H134" t="s">
        <v>3167</v>
      </c>
    </row>
    <row r="135" spans="1:8" x14ac:dyDescent="0.35">
      <c r="A135" t="s">
        <v>2080</v>
      </c>
      <c r="B135" t="s">
        <v>962</v>
      </c>
      <c r="C135" t="s">
        <v>3783</v>
      </c>
      <c r="D135" t="s">
        <v>3784</v>
      </c>
      <c r="E135" t="s">
        <v>3785</v>
      </c>
      <c r="F135" t="s">
        <v>3747</v>
      </c>
      <c r="G135" t="s">
        <v>3167</v>
      </c>
      <c r="H135" t="s">
        <v>3167</v>
      </c>
    </row>
    <row r="136" spans="1:8" x14ac:dyDescent="0.35">
      <c r="A136" t="s">
        <v>2080</v>
      </c>
      <c r="B136" t="s">
        <v>963</v>
      </c>
      <c r="C136" t="s">
        <v>3786</v>
      </c>
      <c r="D136" t="s">
        <v>3787</v>
      </c>
      <c r="E136" t="s">
        <v>3788</v>
      </c>
      <c r="F136" t="s">
        <v>3789</v>
      </c>
      <c r="G136" t="s">
        <v>3167</v>
      </c>
      <c r="H136" t="s">
        <v>3167</v>
      </c>
    </row>
    <row r="137" spans="1:8" x14ac:dyDescent="0.35">
      <c r="A137" t="s">
        <v>2080</v>
      </c>
      <c r="B137" t="s">
        <v>964</v>
      </c>
      <c r="C137" t="s">
        <v>3790</v>
      </c>
      <c r="D137" t="s">
        <v>3791</v>
      </c>
      <c r="E137" t="s">
        <v>3792</v>
      </c>
      <c r="F137" t="s">
        <v>3793</v>
      </c>
      <c r="G137" t="s">
        <v>3167</v>
      </c>
      <c r="H137" t="s">
        <v>3167</v>
      </c>
    </row>
    <row r="138" spans="1:8" x14ac:dyDescent="0.35">
      <c r="A138" t="s">
        <v>2080</v>
      </c>
      <c r="B138" t="s">
        <v>965</v>
      </c>
      <c r="C138" t="s">
        <v>3794</v>
      </c>
      <c r="D138" t="s">
        <v>3788</v>
      </c>
      <c r="E138" t="s">
        <v>3765</v>
      </c>
      <c r="F138" t="s">
        <v>3795</v>
      </c>
      <c r="G138" t="s">
        <v>3167</v>
      </c>
      <c r="H138" t="s">
        <v>3167</v>
      </c>
    </row>
    <row r="139" spans="1:8" x14ac:dyDescent="0.35">
      <c r="A139" t="s">
        <v>2080</v>
      </c>
      <c r="B139" t="s">
        <v>966</v>
      </c>
      <c r="C139" t="s">
        <v>3796</v>
      </c>
      <c r="D139" t="s">
        <v>3797</v>
      </c>
      <c r="E139" t="s">
        <v>3798</v>
      </c>
      <c r="F139" t="s">
        <v>3167</v>
      </c>
      <c r="G139" t="s">
        <v>3167</v>
      </c>
      <c r="H139" t="s">
        <v>3167</v>
      </c>
    </row>
    <row r="140" spans="1:8" x14ac:dyDescent="0.35">
      <c r="A140" t="s">
        <v>2080</v>
      </c>
      <c r="B140" t="s">
        <v>967</v>
      </c>
      <c r="C140" t="s">
        <v>3799</v>
      </c>
      <c r="D140" t="s">
        <v>3800</v>
      </c>
      <c r="E140" t="s">
        <v>3801</v>
      </c>
      <c r="F140" t="s">
        <v>3802</v>
      </c>
      <c r="G140" t="s">
        <v>3798</v>
      </c>
      <c r="H140" t="s">
        <v>3803</v>
      </c>
    </row>
    <row r="141" spans="1:8" x14ac:dyDescent="0.35">
      <c r="A141" t="s">
        <v>2080</v>
      </c>
      <c r="B141" t="s">
        <v>968</v>
      </c>
      <c r="C141" t="s">
        <v>3804</v>
      </c>
      <c r="D141" t="s">
        <v>3805</v>
      </c>
      <c r="E141" t="s">
        <v>3806</v>
      </c>
      <c r="F141" t="s">
        <v>3807</v>
      </c>
      <c r="G141" t="s">
        <v>3808</v>
      </c>
      <c r="H141" t="s">
        <v>3167</v>
      </c>
    </row>
    <row r="142" spans="1:8" x14ac:dyDescent="0.35">
      <c r="A142" t="s">
        <v>2080</v>
      </c>
      <c r="B142" t="s">
        <v>969</v>
      </c>
      <c r="C142" t="s">
        <v>3809</v>
      </c>
      <c r="D142" t="s">
        <v>3810</v>
      </c>
      <c r="E142" t="s">
        <v>3811</v>
      </c>
      <c r="F142" t="s">
        <v>3167</v>
      </c>
      <c r="G142" t="s">
        <v>3167</v>
      </c>
      <c r="H142" t="s">
        <v>3167</v>
      </c>
    </row>
    <row r="143" spans="1:8" x14ac:dyDescent="0.35">
      <c r="A143" t="s">
        <v>2080</v>
      </c>
      <c r="B143" t="s">
        <v>970</v>
      </c>
      <c r="C143" t="s">
        <v>3812</v>
      </c>
      <c r="D143" t="s">
        <v>3813</v>
      </c>
      <c r="E143" t="s">
        <v>3814</v>
      </c>
      <c r="F143" t="s">
        <v>3815</v>
      </c>
      <c r="G143" t="s">
        <v>3816</v>
      </c>
      <c r="H143" t="s">
        <v>3817</v>
      </c>
    </row>
    <row r="144" spans="1:8" x14ac:dyDescent="0.35">
      <c r="A144" t="s">
        <v>277</v>
      </c>
      <c r="B144" t="s">
        <v>971</v>
      </c>
      <c r="C144" t="s">
        <v>3818</v>
      </c>
      <c r="D144" t="s">
        <v>3819</v>
      </c>
      <c r="E144" t="s">
        <v>3820</v>
      </c>
      <c r="F144" t="s">
        <v>3821</v>
      </c>
      <c r="G144" t="s">
        <v>3822</v>
      </c>
      <c r="H144" t="s">
        <v>3823</v>
      </c>
    </row>
    <row r="145" spans="1:8" x14ac:dyDescent="0.35">
      <c r="A145" t="s">
        <v>277</v>
      </c>
      <c r="B145" t="s">
        <v>972</v>
      </c>
      <c r="C145" t="s">
        <v>3824</v>
      </c>
      <c r="D145" t="s">
        <v>3825</v>
      </c>
      <c r="E145" t="s">
        <v>3826</v>
      </c>
      <c r="F145" t="s">
        <v>3827</v>
      </c>
      <c r="G145" t="s">
        <v>3828</v>
      </c>
      <c r="H145" t="s">
        <v>3829</v>
      </c>
    </row>
    <row r="146" spans="1:8" x14ac:dyDescent="0.35">
      <c r="A146" t="s">
        <v>277</v>
      </c>
      <c r="B146" t="s">
        <v>973</v>
      </c>
      <c r="C146" t="s">
        <v>3830</v>
      </c>
      <c r="D146" t="s">
        <v>3831</v>
      </c>
      <c r="E146" t="s">
        <v>3832</v>
      </c>
      <c r="F146" t="s">
        <v>3833</v>
      </c>
      <c r="G146" t="s">
        <v>3834</v>
      </c>
      <c r="H146" t="s">
        <v>3835</v>
      </c>
    </row>
    <row r="147" spans="1:8" x14ac:dyDescent="0.35">
      <c r="A147" t="s">
        <v>277</v>
      </c>
      <c r="B147" t="s">
        <v>974</v>
      </c>
      <c r="C147" t="s">
        <v>3836</v>
      </c>
      <c r="D147" t="s">
        <v>3837</v>
      </c>
      <c r="E147" t="s">
        <v>3838</v>
      </c>
      <c r="F147" t="s">
        <v>3839</v>
      </c>
      <c r="G147" t="s">
        <v>3840</v>
      </c>
      <c r="H147" t="s">
        <v>3167</v>
      </c>
    </row>
    <row r="148" spans="1:8" x14ac:dyDescent="0.35">
      <c r="A148" t="s">
        <v>277</v>
      </c>
      <c r="B148" t="s">
        <v>975</v>
      </c>
      <c r="C148" t="s">
        <v>3841</v>
      </c>
      <c r="D148" t="s">
        <v>3842</v>
      </c>
      <c r="E148" t="s">
        <v>3843</v>
      </c>
      <c r="F148" t="s">
        <v>3844</v>
      </c>
      <c r="G148" t="s">
        <v>3845</v>
      </c>
      <c r="H148" t="s">
        <v>3846</v>
      </c>
    </row>
    <row r="149" spans="1:8" x14ac:dyDescent="0.35">
      <c r="A149" t="s">
        <v>277</v>
      </c>
      <c r="B149" t="s">
        <v>976</v>
      </c>
      <c r="C149" t="s">
        <v>3847</v>
      </c>
      <c r="D149" t="s">
        <v>3842</v>
      </c>
      <c r="E149" t="s">
        <v>3848</v>
      </c>
      <c r="F149" t="s">
        <v>3849</v>
      </c>
      <c r="G149" t="s">
        <v>3850</v>
      </c>
      <c r="H149" t="s">
        <v>3846</v>
      </c>
    </row>
    <row r="150" spans="1:8" x14ac:dyDescent="0.35">
      <c r="A150" t="s">
        <v>277</v>
      </c>
      <c r="B150" t="s">
        <v>977</v>
      </c>
      <c r="C150" t="s">
        <v>3851</v>
      </c>
      <c r="D150" t="s">
        <v>3852</v>
      </c>
      <c r="E150" t="s">
        <v>3853</v>
      </c>
      <c r="F150" t="s">
        <v>3854</v>
      </c>
      <c r="G150" t="s">
        <v>3855</v>
      </c>
      <c r="H150" t="s">
        <v>3856</v>
      </c>
    </row>
    <row r="151" spans="1:8" x14ac:dyDescent="0.35">
      <c r="A151" t="s">
        <v>277</v>
      </c>
      <c r="B151" t="s">
        <v>978</v>
      </c>
      <c r="C151" t="s">
        <v>3582</v>
      </c>
      <c r="D151" t="s">
        <v>3583</v>
      </c>
      <c r="E151" t="s">
        <v>3584</v>
      </c>
      <c r="F151" t="s">
        <v>3585</v>
      </c>
      <c r="G151" t="s">
        <v>3857</v>
      </c>
      <c r="H151" t="s">
        <v>3539</v>
      </c>
    </row>
    <row r="152" spans="1:8" x14ac:dyDescent="0.35">
      <c r="A152" t="s">
        <v>277</v>
      </c>
      <c r="B152" t="s">
        <v>979</v>
      </c>
      <c r="C152" t="s">
        <v>3858</v>
      </c>
      <c r="D152" t="s">
        <v>3859</v>
      </c>
      <c r="E152" t="s">
        <v>3860</v>
      </c>
      <c r="F152" t="s">
        <v>3861</v>
      </c>
      <c r="G152" t="s">
        <v>3406</v>
      </c>
      <c r="H152" t="s">
        <v>3167</v>
      </c>
    </row>
    <row r="153" spans="1:8" x14ac:dyDescent="0.35">
      <c r="A153" t="s">
        <v>2080</v>
      </c>
      <c r="B153" t="s">
        <v>980</v>
      </c>
      <c r="C153" t="s">
        <v>3862</v>
      </c>
      <c r="D153" t="s">
        <v>3863</v>
      </c>
      <c r="E153" t="s">
        <v>3864</v>
      </c>
      <c r="F153" t="s">
        <v>3865</v>
      </c>
      <c r="G153" t="s">
        <v>3866</v>
      </c>
      <c r="H153" t="s">
        <v>3867</v>
      </c>
    </row>
    <row r="154" spans="1:8" x14ac:dyDescent="0.35">
      <c r="A154" t="s">
        <v>2080</v>
      </c>
      <c r="B154" t="s">
        <v>981</v>
      </c>
      <c r="C154" t="s">
        <v>3868</v>
      </c>
      <c r="D154" t="s">
        <v>3869</v>
      </c>
      <c r="E154" t="s">
        <v>3870</v>
      </c>
      <c r="F154" t="s">
        <v>3871</v>
      </c>
      <c r="G154" t="s">
        <v>3167</v>
      </c>
      <c r="H154" t="s">
        <v>3167</v>
      </c>
    </row>
    <row r="155" spans="1:8" x14ac:dyDescent="0.35">
      <c r="A155" t="s">
        <v>2080</v>
      </c>
      <c r="B155" t="s">
        <v>982</v>
      </c>
      <c r="C155" t="s">
        <v>3872</v>
      </c>
      <c r="D155" t="s">
        <v>3873</v>
      </c>
      <c r="E155" t="s">
        <v>3865</v>
      </c>
      <c r="F155" t="s">
        <v>3167</v>
      </c>
      <c r="G155" t="s">
        <v>3167</v>
      </c>
      <c r="H155" t="s">
        <v>3167</v>
      </c>
    </row>
    <row r="156" spans="1:8" x14ac:dyDescent="0.35">
      <c r="A156" t="s">
        <v>2080</v>
      </c>
      <c r="B156" t="s">
        <v>983</v>
      </c>
      <c r="C156" t="s">
        <v>3874</v>
      </c>
      <c r="D156" t="s">
        <v>3875</v>
      </c>
      <c r="E156" t="s">
        <v>3876</v>
      </c>
      <c r="F156" t="s">
        <v>3877</v>
      </c>
      <c r="G156" t="s">
        <v>3878</v>
      </c>
      <c r="H156" t="s">
        <v>3167</v>
      </c>
    </row>
    <row r="157" spans="1:8" x14ac:dyDescent="0.35">
      <c r="A157" t="s">
        <v>2080</v>
      </c>
      <c r="B157" t="s">
        <v>984</v>
      </c>
      <c r="C157" t="s">
        <v>3879</v>
      </c>
      <c r="D157" t="s">
        <v>3880</v>
      </c>
      <c r="E157" t="s">
        <v>3871</v>
      </c>
      <c r="F157" t="s">
        <v>3167</v>
      </c>
      <c r="G157" t="s">
        <v>3167</v>
      </c>
      <c r="H157" t="s">
        <v>3167</v>
      </c>
    </row>
    <row r="158" spans="1:8" x14ac:dyDescent="0.35">
      <c r="A158" t="s">
        <v>2080</v>
      </c>
      <c r="B158" t="s">
        <v>985</v>
      </c>
      <c r="C158" t="s">
        <v>3881</v>
      </c>
      <c r="D158" t="s">
        <v>3882</v>
      </c>
      <c r="E158" t="s">
        <v>3883</v>
      </c>
      <c r="F158" t="s">
        <v>3884</v>
      </c>
      <c r="G158" t="s">
        <v>3885</v>
      </c>
      <c r="H158" t="s">
        <v>3886</v>
      </c>
    </row>
    <row r="159" spans="1:8" x14ac:dyDescent="0.35">
      <c r="A159" t="s">
        <v>2080</v>
      </c>
      <c r="B159" t="s">
        <v>986</v>
      </c>
      <c r="C159" t="s">
        <v>3887</v>
      </c>
      <c r="D159" t="s">
        <v>3888</v>
      </c>
      <c r="E159" t="s">
        <v>3889</v>
      </c>
      <c r="F159" t="s">
        <v>3890</v>
      </c>
      <c r="G159" t="s">
        <v>3167</v>
      </c>
      <c r="H159" t="s">
        <v>3167</v>
      </c>
    </row>
    <row r="160" spans="1:8" x14ac:dyDescent="0.35">
      <c r="A160" t="s">
        <v>277</v>
      </c>
      <c r="B160" t="s">
        <v>987</v>
      </c>
      <c r="C160" t="s">
        <v>3891</v>
      </c>
      <c r="D160" t="s">
        <v>3892</v>
      </c>
      <c r="E160" t="s">
        <v>3893</v>
      </c>
      <c r="F160" t="s">
        <v>3894</v>
      </c>
      <c r="G160" t="s">
        <v>3895</v>
      </c>
      <c r="H160" t="s">
        <v>3896</v>
      </c>
    </row>
    <row r="161" spans="1:8" x14ac:dyDescent="0.35">
      <c r="A161" t="s">
        <v>277</v>
      </c>
      <c r="B161" t="s">
        <v>193</v>
      </c>
      <c r="C161" t="s">
        <v>3268</v>
      </c>
      <c r="D161" t="s">
        <v>3269</v>
      </c>
      <c r="E161" t="s">
        <v>3270</v>
      </c>
      <c r="F161" t="s">
        <v>3897</v>
      </c>
      <c r="G161" t="s">
        <v>3271</v>
      </c>
      <c r="H161" t="s">
        <v>3272</v>
      </c>
    </row>
    <row r="162" spans="1:8" x14ac:dyDescent="0.35">
      <c r="A162" t="s">
        <v>277</v>
      </c>
      <c r="B162" t="s">
        <v>191</v>
      </c>
      <c r="C162" t="s">
        <v>3898</v>
      </c>
      <c r="D162" t="s">
        <v>3899</v>
      </c>
      <c r="E162" t="s">
        <v>3900</v>
      </c>
      <c r="F162" t="s">
        <v>3243</v>
      </c>
      <c r="G162" t="s">
        <v>3271</v>
      </c>
      <c r="H162" t="s">
        <v>3272</v>
      </c>
    </row>
    <row r="163" spans="1:8" x14ac:dyDescent="0.35">
      <c r="A163" t="s">
        <v>2080</v>
      </c>
      <c r="B163" t="s">
        <v>194</v>
      </c>
      <c r="C163" t="s">
        <v>3872</v>
      </c>
      <c r="D163" t="s">
        <v>3901</v>
      </c>
      <c r="E163" t="s">
        <v>3865</v>
      </c>
      <c r="F163" t="s">
        <v>3167</v>
      </c>
      <c r="G163" t="s">
        <v>3167</v>
      </c>
      <c r="H163" t="s">
        <v>3167</v>
      </c>
    </row>
    <row r="164" spans="1:8" x14ac:dyDescent="0.35">
      <c r="A164" t="s">
        <v>2080</v>
      </c>
      <c r="B164" t="s">
        <v>988</v>
      </c>
      <c r="C164" t="s">
        <v>3809</v>
      </c>
      <c r="D164" t="s">
        <v>3810</v>
      </c>
      <c r="E164" t="s">
        <v>3811</v>
      </c>
      <c r="F164" t="s">
        <v>3167</v>
      </c>
      <c r="G164" t="s">
        <v>3167</v>
      </c>
      <c r="H164" t="s">
        <v>3167</v>
      </c>
    </row>
    <row r="165" spans="1:8" x14ac:dyDescent="0.35">
      <c r="A165" t="s">
        <v>2080</v>
      </c>
      <c r="B165" t="s">
        <v>989</v>
      </c>
      <c r="C165" t="s">
        <v>3902</v>
      </c>
      <c r="D165" t="s">
        <v>3903</v>
      </c>
      <c r="E165" t="s">
        <v>3904</v>
      </c>
      <c r="F165" t="s">
        <v>3905</v>
      </c>
      <c r="G165" t="s">
        <v>3906</v>
      </c>
      <c r="H165" t="s">
        <v>3167</v>
      </c>
    </row>
    <row r="166" spans="1:8" x14ac:dyDescent="0.35">
      <c r="A166" t="s">
        <v>2080</v>
      </c>
      <c r="B166" t="s">
        <v>990</v>
      </c>
      <c r="C166" t="s">
        <v>3907</v>
      </c>
      <c r="D166" t="s">
        <v>3908</v>
      </c>
      <c r="E166" t="s">
        <v>3909</v>
      </c>
      <c r="F166" t="s">
        <v>3167</v>
      </c>
      <c r="G166" t="s">
        <v>3167</v>
      </c>
      <c r="H166" t="s">
        <v>3167</v>
      </c>
    </row>
    <row r="167" spans="1:8" x14ac:dyDescent="0.35">
      <c r="A167" t="s">
        <v>2080</v>
      </c>
      <c r="B167" t="s">
        <v>991</v>
      </c>
      <c r="C167" t="s">
        <v>3910</v>
      </c>
      <c r="D167" t="s">
        <v>3911</v>
      </c>
      <c r="E167" t="s">
        <v>3912</v>
      </c>
      <c r="F167" t="s">
        <v>3913</v>
      </c>
      <c r="G167" t="s">
        <v>3914</v>
      </c>
      <c r="H167" t="s">
        <v>3167</v>
      </c>
    </row>
    <row r="168" spans="1:8" x14ac:dyDescent="0.35">
      <c r="A168" t="s">
        <v>2080</v>
      </c>
      <c r="B168" t="s">
        <v>992</v>
      </c>
      <c r="C168" t="s">
        <v>3915</v>
      </c>
      <c r="D168" t="s">
        <v>3916</v>
      </c>
      <c r="E168" t="s">
        <v>3917</v>
      </c>
      <c r="F168" t="s">
        <v>3918</v>
      </c>
      <c r="G168" t="s">
        <v>3871</v>
      </c>
      <c r="H168" t="s">
        <v>3167</v>
      </c>
    </row>
    <row r="169" spans="1:8" x14ac:dyDescent="0.35">
      <c r="A169" t="s">
        <v>2080</v>
      </c>
      <c r="B169" t="s">
        <v>993</v>
      </c>
      <c r="C169" t="s">
        <v>3919</v>
      </c>
      <c r="D169" t="s">
        <v>3920</v>
      </c>
      <c r="E169" t="s">
        <v>3921</v>
      </c>
      <c r="F169" t="s">
        <v>3922</v>
      </c>
      <c r="G169" t="s">
        <v>3167</v>
      </c>
      <c r="H169" t="s">
        <v>3167</v>
      </c>
    </row>
    <row r="170" spans="1:8" x14ac:dyDescent="0.35">
      <c r="A170" t="s">
        <v>2080</v>
      </c>
      <c r="B170" t="s">
        <v>994</v>
      </c>
      <c r="C170" t="s">
        <v>3923</v>
      </c>
      <c r="D170" t="s">
        <v>3924</v>
      </c>
      <c r="E170" t="s">
        <v>3925</v>
      </c>
      <c r="F170" t="s">
        <v>3926</v>
      </c>
      <c r="G170" t="s">
        <v>3532</v>
      </c>
      <c r="H170" t="s">
        <v>3927</v>
      </c>
    </row>
    <row r="171" spans="1:8" x14ac:dyDescent="0.35">
      <c r="A171" t="s">
        <v>2080</v>
      </c>
      <c r="B171" t="s">
        <v>995</v>
      </c>
      <c r="C171" t="s">
        <v>3928</v>
      </c>
      <c r="D171" t="s">
        <v>3929</v>
      </c>
      <c r="E171" t="s">
        <v>3930</v>
      </c>
      <c r="F171" t="s">
        <v>3167</v>
      </c>
      <c r="G171" t="s">
        <v>3167</v>
      </c>
      <c r="H171" t="s">
        <v>3167</v>
      </c>
    </row>
    <row r="172" spans="1:8" x14ac:dyDescent="0.35">
      <c r="A172" t="s">
        <v>2080</v>
      </c>
      <c r="B172" t="s">
        <v>996</v>
      </c>
      <c r="C172" t="s">
        <v>3882</v>
      </c>
      <c r="D172" t="s">
        <v>3931</v>
      </c>
      <c r="E172" t="s">
        <v>3932</v>
      </c>
      <c r="F172" t="s">
        <v>3876</v>
      </c>
      <c r="G172" t="s">
        <v>3933</v>
      </c>
      <c r="H172" t="s">
        <v>3167</v>
      </c>
    </row>
    <row r="173" spans="1:8" x14ac:dyDescent="0.35">
      <c r="A173" t="s">
        <v>2080</v>
      </c>
      <c r="B173" t="s">
        <v>997</v>
      </c>
      <c r="C173" t="s">
        <v>3934</v>
      </c>
      <c r="D173" t="s">
        <v>3935</v>
      </c>
      <c r="E173" t="s">
        <v>3285</v>
      </c>
      <c r="F173" t="s">
        <v>3936</v>
      </c>
      <c r="G173" t="s">
        <v>3937</v>
      </c>
      <c r="H173" t="s">
        <v>3167</v>
      </c>
    </row>
    <row r="174" spans="1:8" x14ac:dyDescent="0.35">
      <c r="A174" t="s">
        <v>2080</v>
      </c>
      <c r="B174" t="s">
        <v>998</v>
      </c>
      <c r="C174" t="s">
        <v>3938</v>
      </c>
      <c r="D174" t="s">
        <v>3939</v>
      </c>
      <c r="E174" t="s">
        <v>3936</v>
      </c>
      <c r="F174" t="s">
        <v>3940</v>
      </c>
      <c r="G174" t="s">
        <v>3167</v>
      </c>
      <c r="H174" t="s">
        <v>3167</v>
      </c>
    </row>
    <row r="175" spans="1:8" x14ac:dyDescent="0.35">
      <c r="A175" t="s">
        <v>2080</v>
      </c>
      <c r="B175" t="s">
        <v>999</v>
      </c>
      <c r="C175" t="s">
        <v>3941</v>
      </c>
      <c r="D175" t="s">
        <v>3942</v>
      </c>
      <c r="E175" t="s">
        <v>3943</v>
      </c>
      <c r="F175" t="s">
        <v>3926</v>
      </c>
      <c r="G175" t="s">
        <v>3944</v>
      </c>
      <c r="H175" t="s">
        <v>3927</v>
      </c>
    </row>
    <row r="176" spans="1:8" x14ac:dyDescent="0.35">
      <c r="A176" t="s">
        <v>2080</v>
      </c>
      <c r="B176" t="s">
        <v>1000</v>
      </c>
      <c r="C176" t="s">
        <v>3945</v>
      </c>
      <c r="D176" t="s">
        <v>3946</v>
      </c>
      <c r="E176" t="s">
        <v>3947</v>
      </c>
      <c r="F176" t="s">
        <v>3948</v>
      </c>
      <c r="G176" t="s">
        <v>3949</v>
      </c>
      <c r="H176" t="s">
        <v>3927</v>
      </c>
    </row>
    <row r="177" spans="1:8" x14ac:dyDescent="0.35">
      <c r="A177" t="s">
        <v>2080</v>
      </c>
      <c r="B177" t="s">
        <v>1001</v>
      </c>
      <c r="C177" t="s">
        <v>3950</v>
      </c>
      <c r="D177" t="s">
        <v>3951</v>
      </c>
      <c r="E177" t="s">
        <v>3952</v>
      </c>
      <c r="F177" t="s">
        <v>3953</v>
      </c>
      <c r="G177" t="s">
        <v>3954</v>
      </c>
      <c r="H177" t="s">
        <v>3955</v>
      </c>
    </row>
    <row r="178" spans="1:8" x14ac:dyDescent="0.35">
      <c r="A178" t="s">
        <v>2080</v>
      </c>
      <c r="B178" t="s">
        <v>1002</v>
      </c>
      <c r="C178" t="s">
        <v>3956</v>
      </c>
      <c r="D178" t="s">
        <v>3957</v>
      </c>
      <c r="E178" t="s">
        <v>3958</v>
      </c>
      <c r="F178" t="s">
        <v>3959</v>
      </c>
      <c r="G178" t="s">
        <v>3960</v>
      </c>
      <c r="H178" t="s">
        <v>3167</v>
      </c>
    </row>
    <row r="179" spans="1:8" x14ac:dyDescent="0.35">
      <c r="A179" t="s">
        <v>2392</v>
      </c>
      <c r="B179" t="s">
        <v>1003</v>
      </c>
      <c r="C179" t="s">
        <v>3961</v>
      </c>
      <c r="D179" t="s">
        <v>3962</v>
      </c>
      <c r="E179" t="s">
        <v>3963</v>
      </c>
      <c r="F179" t="s">
        <v>3964</v>
      </c>
      <c r="G179" t="s">
        <v>3965</v>
      </c>
      <c r="H179" t="s">
        <v>3966</v>
      </c>
    </row>
    <row r="180" spans="1:8" x14ac:dyDescent="0.35">
      <c r="A180" t="s">
        <v>2392</v>
      </c>
      <c r="B180" t="s">
        <v>1004</v>
      </c>
      <c r="C180" t="s">
        <v>3967</v>
      </c>
      <c r="D180" t="s">
        <v>3968</v>
      </c>
      <c r="E180" t="s">
        <v>3969</v>
      </c>
      <c r="F180" t="s">
        <v>3970</v>
      </c>
      <c r="G180" t="s">
        <v>3971</v>
      </c>
      <c r="H180" t="s">
        <v>3972</v>
      </c>
    </row>
    <row r="181" spans="1:8" x14ac:dyDescent="0.35">
      <c r="A181" t="s">
        <v>2392</v>
      </c>
      <c r="B181" t="s">
        <v>1005</v>
      </c>
      <c r="C181" t="s">
        <v>3973</v>
      </c>
      <c r="D181" t="s">
        <v>3974</v>
      </c>
      <c r="E181" t="s">
        <v>3975</v>
      </c>
      <c r="F181" t="s">
        <v>3976</v>
      </c>
      <c r="G181" t="s">
        <v>3977</v>
      </c>
      <c r="H181" t="s">
        <v>3978</v>
      </c>
    </row>
    <row r="182" spans="1:8" x14ac:dyDescent="0.35">
      <c r="A182" t="s">
        <v>2392</v>
      </c>
      <c r="B182" t="s">
        <v>1006</v>
      </c>
      <c r="C182" t="s">
        <v>3979</v>
      </c>
      <c r="D182" t="s">
        <v>3980</v>
      </c>
      <c r="E182" t="s">
        <v>3981</v>
      </c>
      <c r="F182" t="s">
        <v>3982</v>
      </c>
      <c r="G182" t="s">
        <v>3983</v>
      </c>
      <c r="H182" t="s">
        <v>3984</v>
      </c>
    </row>
    <row r="183" spans="1:8" x14ac:dyDescent="0.35">
      <c r="A183" t="s">
        <v>2392</v>
      </c>
      <c r="B183" t="s">
        <v>1007</v>
      </c>
      <c r="C183" t="s">
        <v>3985</v>
      </c>
      <c r="D183" t="s">
        <v>3986</v>
      </c>
      <c r="E183" t="s">
        <v>3987</v>
      </c>
      <c r="F183" t="s">
        <v>3970</v>
      </c>
      <c r="G183" t="s">
        <v>3988</v>
      </c>
      <c r="H183" t="s">
        <v>3971</v>
      </c>
    </row>
    <row r="184" spans="1:8" x14ac:dyDescent="0.35">
      <c r="A184" t="s">
        <v>2420</v>
      </c>
      <c r="B184" t="s">
        <v>1008</v>
      </c>
      <c r="C184" t="s">
        <v>3989</v>
      </c>
      <c r="D184" t="s">
        <v>3990</v>
      </c>
      <c r="E184" t="s">
        <v>3991</v>
      </c>
      <c r="F184" t="s">
        <v>3992</v>
      </c>
      <c r="G184" t="s">
        <v>3993</v>
      </c>
      <c r="H184" t="s">
        <v>3167</v>
      </c>
    </row>
    <row r="185" spans="1:8" x14ac:dyDescent="0.35">
      <c r="A185" t="s">
        <v>2420</v>
      </c>
      <c r="B185" t="s">
        <v>1009</v>
      </c>
      <c r="C185" t="s">
        <v>3994</v>
      </c>
      <c r="D185" t="s">
        <v>3995</v>
      </c>
      <c r="E185" t="s">
        <v>3996</v>
      </c>
      <c r="F185" t="s">
        <v>3997</v>
      </c>
      <c r="G185" t="s">
        <v>3998</v>
      </c>
      <c r="H185" t="s">
        <v>3999</v>
      </c>
    </row>
    <row r="186" spans="1:8" x14ac:dyDescent="0.35">
      <c r="A186" t="s">
        <v>2420</v>
      </c>
      <c r="B186" t="s">
        <v>1010</v>
      </c>
      <c r="C186" t="s">
        <v>3489</v>
      </c>
      <c r="D186" t="s">
        <v>3490</v>
      </c>
      <c r="E186" t="s">
        <v>3491</v>
      </c>
      <c r="F186" t="s">
        <v>3492</v>
      </c>
      <c r="G186" t="s">
        <v>3493</v>
      </c>
      <c r="H186" t="s">
        <v>3494</v>
      </c>
    </row>
    <row r="187" spans="1:8" x14ac:dyDescent="0.35">
      <c r="A187" t="s">
        <v>2420</v>
      </c>
      <c r="B187" t="s">
        <v>1011</v>
      </c>
      <c r="C187" t="s">
        <v>4000</v>
      </c>
      <c r="D187" t="s">
        <v>4001</v>
      </c>
      <c r="E187" t="s">
        <v>4002</v>
      </c>
      <c r="F187" t="s">
        <v>3230</v>
      </c>
      <c r="G187" t="s">
        <v>4003</v>
      </c>
      <c r="H187" t="s">
        <v>4004</v>
      </c>
    </row>
    <row r="188" spans="1:8" x14ac:dyDescent="0.35">
      <c r="A188" t="s">
        <v>2420</v>
      </c>
      <c r="B188" t="s">
        <v>1012</v>
      </c>
      <c r="C188" t="s">
        <v>4000</v>
      </c>
      <c r="D188" t="s">
        <v>4001</v>
      </c>
      <c r="E188" t="s">
        <v>4002</v>
      </c>
      <c r="F188" t="s">
        <v>3230</v>
      </c>
      <c r="G188" t="s">
        <v>4003</v>
      </c>
      <c r="H188" t="s">
        <v>4004</v>
      </c>
    </row>
    <row r="189" spans="1:8" x14ac:dyDescent="0.35">
      <c r="A189" t="s">
        <v>2420</v>
      </c>
      <c r="B189" t="s">
        <v>1013</v>
      </c>
      <c r="C189" t="s">
        <v>4005</v>
      </c>
      <c r="D189" t="s">
        <v>4006</v>
      </c>
      <c r="E189" t="s">
        <v>4007</v>
      </c>
      <c r="F189" t="s">
        <v>4008</v>
      </c>
      <c r="G189" t="s">
        <v>4009</v>
      </c>
      <c r="H189" t="s">
        <v>4010</v>
      </c>
    </row>
    <row r="190" spans="1:8" x14ac:dyDescent="0.35">
      <c r="A190" t="s">
        <v>2420</v>
      </c>
      <c r="B190" t="s">
        <v>1014</v>
      </c>
      <c r="C190" t="s">
        <v>4011</v>
      </c>
      <c r="D190" t="s">
        <v>4012</v>
      </c>
      <c r="E190" t="s">
        <v>4013</v>
      </c>
      <c r="F190" t="s">
        <v>4014</v>
      </c>
      <c r="G190" t="s">
        <v>4003</v>
      </c>
      <c r="H190" t="s">
        <v>4015</v>
      </c>
    </row>
    <row r="191" spans="1:8" x14ac:dyDescent="0.35">
      <c r="A191" t="s">
        <v>277</v>
      </c>
      <c r="B191" t="s">
        <v>1015</v>
      </c>
      <c r="C191" t="s">
        <v>3168</v>
      </c>
      <c r="D191" t="s">
        <v>3169</v>
      </c>
      <c r="E191" t="s">
        <v>3170</v>
      </c>
      <c r="F191" t="s">
        <v>3171</v>
      </c>
      <c r="G191" t="s">
        <v>3172</v>
      </c>
      <c r="H191" t="s">
        <v>3173</v>
      </c>
    </row>
    <row r="192" spans="1:8" x14ac:dyDescent="0.35">
      <c r="A192" t="s">
        <v>277</v>
      </c>
      <c r="B192" t="s">
        <v>184</v>
      </c>
      <c r="C192" t="s">
        <v>4016</v>
      </c>
      <c r="D192" t="s">
        <v>4017</v>
      </c>
      <c r="E192" t="s">
        <v>4018</v>
      </c>
      <c r="F192" t="s">
        <v>3243</v>
      </c>
      <c r="G192" t="s">
        <v>3244</v>
      </c>
      <c r="H192" t="s">
        <v>4019</v>
      </c>
    </row>
    <row r="193" spans="1:8" x14ac:dyDescent="0.35">
      <c r="A193" t="s">
        <v>277</v>
      </c>
      <c r="B193" t="s">
        <v>1016</v>
      </c>
      <c r="C193" t="s">
        <v>3144</v>
      </c>
      <c r="D193" t="s">
        <v>3899</v>
      </c>
      <c r="E193" t="s">
        <v>3146</v>
      </c>
      <c r="F193" t="s">
        <v>3283</v>
      </c>
      <c r="G193" t="s">
        <v>3148</v>
      </c>
      <c r="H193" t="s">
        <v>4020</v>
      </c>
    </row>
    <row r="194" spans="1:8" x14ac:dyDescent="0.35">
      <c r="A194" t="s">
        <v>277</v>
      </c>
      <c r="B194" t="s">
        <v>1017</v>
      </c>
      <c r="C194" t="s">
        <v>3898</v>
      </c>
      <c r="D194" t="s">
        <v>4021</v>
      </c>
      <c r="E194" t="s">
        <v>4022</v>
      </c>
      <c r="F194" t="s">
        <v>3243</v>
      </c>
      <c r="G194" t="s">
        <v>3260</v>
      </c>
      <c r="H194" t="s">
        <v>3167</v>
      </c>
    </row>
    <row r="195" spans="1:8" x14ac:dyDescent="0.35">
      <c r="A195" t="s">
        <v>277</v>
      </c>
      <c r="B195" t="s">
        <v>1018</v>
      </c>
      <c r="C195" t="s">
        <v>3174</v>
      </c>
      <c r="D195" t="s">
        <v>3175</v>
      </c>
      <c r="E195" t="s">
        <v>3176</v>
      </c>
      <c r="F195" t="s">
        <v>3177</v>
      </c>
      <c r="G195" t="s">
        <v>3178</v>
      </c>
      <c r="H195" t="s">
        <v>3167</v>
      </c>
    </row>
    <row r="196" spans="1:8" x14ac:dyDescent="0.35">
      <c r="A196" t="s">
        <v>277</v>
      </c>
      <c r="B196" t="s">
        <v>1019</v>
      </c>
      <c r="C196" t="s">
        <v>3246</v>
      </c>
      <c r="D196" t="s">
        <v>3247</v>
      </c>
      <c r="E196" t="s">
        <v>3242</v>
      </c>
      <c r="F196" t="s">
        <v>3243</v>
      </c>
      <c r="G196" t="s">
        <v>3244</v>
      </c>
      <c r="H196" t="s">
        <v>3248</v>
      </c>
    </row>
    <row r="197" spans="1:8" x14ac:dyDescent="0.35">
      <c r="A197" t="s">
        <v>277</v>
      </c>
      <c r="B197" t="s">
        <v>1020</v>
      </c>
      <c r="C197" t="s">
        <v>3279</v>
      </c>
      <c r="D197" t="s">
        <v>3280</v>
      </c>
      <c r="E197" t="s">
        <v>3290</v>
      </c>
      <c r="F197" t="s">
        <v>4023</v>
      </c>
      <c r="G197" t="s">
        <v>4024</v>
      </c>
      <c r="H197" t="s">
        <v>3284</v>
      </c>
    </row>
    <row r="198" spans="1:8" x14ac:dyDescent="0.35">
      <c r="A198" t="s">
        <v>277</v>
      </c>
      <c r="B198" t="s">
        <v>1021</v>
      </c>
      <c r="C198" t="s">
        <v>3279</v>
      </c>
      <c r="D198" t="s">
        <v>3289</v>
      </c>
      <c r="E198" t="s">
        <v>3290</v>
      </c>
      <c r="F198" t="s">
        <v>3291</v>
      </c>
      <c r="G198" t="s">
        <v>3283</v>
      </c>
      <c r="H198" t="s">
        <v>3284</v>
      </c>
    </row>
    <row r="199" spans="1:8" x14ac:dyDescent="0.35">
      <c r="A199" t="s">
        <v>277</v>
      </c>
      <c r="B199" t="s">
        <v>1022</v>
      </c>
      <c r="C199" t="s">
        <v>4025</v>
      </c>
      <c r="D199" t="s">
        <v>4026</v>
      </c>
      <c r="E199" t="s">
        <v>4027</v>
      </c>
      <c r="F199" t="s">
        <v>4028</v>
      </c>
      <c r="G199" t="s">
        <v>4029</v>
      </c>
      <c r="H199" t="s">
        <v>4030</v>
      </c>
    </row>
    <row r="200" spans="1:8" x14ac:dyDescent="0.35">
      <c r="A200" t="s">
        <v>277</v>
      </c>
      <c r="B200" t="s">
        <v>1023</v>
      </c>
      <c r="C200" t="s">
        <v>3438</v>
      </c>
      <c r="D200" t="s">
        <v>3439</v>
      </c>
      <c r="E200" t="s">
        <v>3440</v>
      </c>
      <c r="F200" t="s">
        <v>3441</v>
      </c>
      <c r="G200" t="s">
        <v>3442</v>
      </c>
      <c r="H200" t="s">
        <v>3443</v>
      </c>
    </row>
    <row r="201" spans="1:8" x14ac:dyDescent="0.35">
      <c r="A201" t="s">
        <v>277</v>
      </c>
      <c r="B201" t="s">
        <v>1024</v>
      </c>
      <c r="C201" t="s">
        <v>3279</v>
      </c>
      <c r="D201" t="s">
        <v>4031</v>
      </c>
      <c r="E201" t="s">
        <v>4032</v>
      </c>
      <c r="F201" t="s">
        <v>3991</v>
      </c>
      <c r="G201" t="s">
        <v>4033</v>
      </c>
      <c r="H201" t="s">
        <v>3167</v>
      </c>
    </row>
    <row r="202" spans="1:8" x14ac:dyDescent="0.35">
      <c r="A202" t="s">
        <v>2420</v>
      </c>
      <c r="B202" t="s">
        <v>197</v>
      </c>
      <c r="C202" t="s">
        <v>4034</v>
      </c>
      <c r="D202" t="s">
        <v>3254</v>
      </c>
      <c r="E202" t="s">
        <v>3242</v>
      </c>
      <c r="F202" t="s">
        <v>3243</v>
      </c>
      <c r="G202" t="s">
        <v>3255</v>
      </c>
      <c r="H202" t="s">
        <v>3167</v>
      </c>
    </row>
    <row r="203" spans="1:8" x14ac:dyDescent="0.35">
      <c r="A203" t="s">
        <v>2420</v>
      </c>
      <c r="B203" t="s">
        <v>1025</v>
      </c>
      <c r="C203" t="s">
        <v>4011</v>
      </c>
      <c r="D203" t="s">
        <v>4013</v>
      </c>
      <c r="E203" t="s">
        <v>4014</v>
      </c>
      <c r="F203" t="s">
        <v>4003</v>
      </c>
      <c r="G203" t="s">
        <v>4015</v>
      </c>
      <c r="H203" t="s">
        <v>3167</v>
      </c>
    </row>
    <row r="204" spans="1:8" x14ac:dyDescent="0.35">
      <c r="A204" t="s">
        <v>2420</v>
      </c>
      <c r="B204" t="s">
        <v>1026</v>
      </c>
      <c r="C204" t="s">
        <v>4011</v>
      </c>
      <c r="D204" t="s">
        <v>4013</v>
      </c>
      <c r="E204" t="s">
        <v>4014</v>
      </c>
      <c r="F204" t="s">
        <v>4003</v>
      </c>
      <c r="G204" t="s">
        <v>4015</v>
      </c>
      <c r="H204" t="s">
        <v>3167</v>
      </c>
    </row>
    <row r="205" spans="1:8" x14ac:dyDescent="0.35">
      <c r="A205" t="s">
        <v>2420</v>
      </c>
      <c r="B205" t="s">
        <v>1027</v>
      </c>
      <c r="C205" t="s">
        <v>4011</v>
      </c>
      <c r="D205" t="s">
        <v>4013</v>
      </c>
      <c r="E205" t="s">
        <v>4014</v>
      </c>
      <c r="F205" t="s">
        <v>4035</v>
      </c>
      <c r="G205" t="s">
        <v>4003</v>
      </c>
      <c r="H205" t="s">
        <v>4015</v>
      </c>
    </row>
    <row r="206" spans="1:8" x14ac:dyDescent="0.35">
      <c r="A206" t="s">
        <v>2420</v>
      </c>
      <c r="B206" t="s">
        <v>1028</v>
      </c>
      <c r="C206" t="s">
        <v>4011</v>
      </c>
      <c r="D206" t="s">
        <v>4013</v>
      </c>
      <c r="E206" t="s">
        <v>4014</v>
      </c>
      <c r="F206" t="s">
        <v>4035</v>
      </c>
      <c r="G206" t="s">
        <v>4003</v>
      </c>
      <c r="H206" t="s">
        <v>4015</v>
      </c>
    </row>
    <row r="207" spans="1:8" x14ac:dyDescent="0.35">
      <c r="A207" t="s">
        <v>2420</v>
      </c>
      <c r="B207" t="s">
        <v>1029</v>
      </c>
      <c r="C207" t="s">
        <v>4011</v>
      </c>
      <c r="D207" t="s">
        <v>4013</v>
      </c>
      <c r="E207" t="s">
        <v>4036</v>
      </c>
      <c r="F207" t="s">
        <v>4003</v>
      </c>
      <c r="G207" t="s">
        <v>4015</v>
      </c>
      <c r="H207" t="s">
        <v>3167</v>
      </c>
    </row>
    <row r="208" spans="1:8" x14ac:dyDescent="0.35">
      <c r="A208" t="s">
        <v>2420</v>
      </c>
      <c r="B208" t="s">
        <v>1030</v>
      </c>
      <c r="C208" t="s">
        <v>4037</v>
      </c>
      <c r="D208" t="s">
        <v>4038</v>
      </c>
      <c r="E208" t="s">
        <v>4039</v>
      </c>
      <c r="F208" t="s">
        <v>4040</v>
      </c>
      <c r="G208" t="s">
        <v>4041</v>
      </c>
      <c r="H208" t="s">
        <v>3167</v>
      </c>
    </row>
    <row r="209" spans="1:8" x14ac:dyDescent="0.35">
      <c r="A209" t="s">
        <v>2420</v>
      </c>
      <c r="B209" t="s">
        <v>1031</v>
      </c>
      <c r="C209" t="s">
        <v>4037</v>
      </c>
      <c r="D209" t="s">
        <v>4038</v>
      </c>
      <c r="E209" t="s">
        <v>4039</v>
      </c>
      <c r="F209" t="s">
        <v>4040</v>
      </c>
      <c r="G209" t="s">
        <v>4041</v>
      </c>
      <c r="H209" t="s">
        <v>3167</v>
      </c>
    </row>
    <row r="210" spans="1:8" x14ac:dyDescent="0.35">
      <c r="A210" t="s">
        <v>2420</v>
      </c>
      <c r="B210" t="s">
        <v>1032</v>
      </c>
      <c r="C210" t="s">
        <v>4042</v>
      </c>
      <c r="D210" t="s">
        <v>4043</v>
      </c>
      <c r="E210" t="s">
        <v>4044</v>
      </c>
      <c r="F210" t="s">
        <v>4045</v>
      </c>
      <c r="G210" t="s">
        <v>4046</v>
      </c>
      <c r="H210" t="s">
        <v>4047</v>
      </c>
    </row>
    <row r="211" spans="1:8" x14ac:dyDescent="0.35">
      <c r="A211" t="s">
        <v>2420</v>
      </c>
      <c r="B211" t="s">
        <v>1033</v>
      </c>
      <c r="C211" t="s">
        <v>3824</v>
      </c>
      <c r="D211" t="s">
        <v>4048</v>
      </c>
      <c r="E211" t="s">
        <v>4049</v>
      </c>
      <c r="F211" t="s">
        <v>4050</v>
      </c>
      <c r="G211" t="s">
        <v>4051</v>
      </c>
      <c r="H211" t="s">
        <v>4052</v>
      </c>
    </row>
    <row r="212" spans="1:8" x14ac:dyDescent="0.35">
      <c r="A212" t="s">
        <v>2420</v>
      </c>
      <c r="B212" t="s">
        <v>1034</v>
      </c>
      <c r="C212" t="s">
        <v>4053</v>
      </c>
      <c r="D212" t="s">
        <v>4054</v>
      </c>
      <c r="E212" t="s">
        <v>4055</v>
      </c>
      <c r="F212" t="s">
        <v>4056</v>
      </c>
      <c r="G212" t="s">
        <v>4057</v>
      </c>
      <c r="H212" t="s">
        <v>4058</v>
      </c>
    </row>
    <row r="213" spans="1:8" x14ac:dyDescent="0.35">
      <c r="A213" t="s">
        <v>2420</v>
      </c>
      <c r="B213" t="s">
        <v>1035</v>
      </c>
      <c r="C213" t="s">
        <v>4059</v>
      </c>
      <c r="D213" t="s">
        <v>4054</v>
      </c>
      <c r="E213" t="s">
        <v>4060</v>
      </c>
      <c r="F213" t="s">
        <v>4058</v>
      </c>
      <c r="G213" t="s">
        <v>3167</v>
      </c>
      <c r="H213" t="s">
        <v>3167</v>
      </c>
    </row>
    <row r="214" spans="1:8" x14ac:dyDescent="0.35">
      <c r="A214" t="s">
        <v>2420</v>
      </c>
      <c r="B214" t="s">
        <v>1036</v>
      </c>
      <c r="C214" t="s">
        <v>4061</v>
      </c>
      <c r="D214" t="s">
        <v>4062</v>
      </c>
      <c r="E214" t="s">
        <v>4063</v>
      </c>
      <c r="F214" t="s">
        <v>4064</v>
      </c>
      <c r="G214" t="s">
        <v>4058</v>
      </c>
      <c r="H214" t="s">
        <v>4065</v>
      </c>
    </row>
    <row r="215" spans="1:8" x14ac:dyDescent="0.35">
      <c r="A215" t="s">
        <v>2420</v>
      </c>
      <c r="B215" t="s">
        <v>1037</v>
      </c>
      <c r="C215" t="s">
        <v>4066</v>
      </c>
      <c r="D215" t="s">
        <v>4067</v>
      </c>
      <c r="E215" t="s">
        <v>4068</v>
      </c>
      <c r="F215" t="s">
        <v>4069</v>
      </c>
      <c r="G215" t="s">
        <v>4070</v>
      </c>
      <c r="H215" t="s">
        <v>4071</v>
      </c>
    </row>
    <row r="216" spans="1:8" x14ac:dyDescent="0.35">
      <c r="A216" t="s">
        <v>2420</v>
      </c>
      <c r="B216" t="s">
        <v>1038</v>
      </c>
      <c r="C216" t="s">
        <v>4072</v>
      </c>
      <c r="D216" t="s">
        <v>4073</v>
      </c>
      <c r="E216" t="s">
        <v>4074</v>
      </c>
      <c r="F216" t="s">
        <v>4075</v>
      </c>
      <c r="G216" t="s">
        <v>4076</v>
      </c>
      <c r="H216" t="s">
        <v>3167</v>
      </c>
    </row>
    <row r="217" spans="1:8" x14ac:dyDescent="0.35">
      <c r="A217" t="s">
        <v>2420</v>
      </c>
      <c r="B217" t="s">
        <v>1039</v>
      </c>
      <c r="C217" t="s">
        <v>3994</v>
      </c>
      <c r="D217" t="s">
        <v>3995</v>
      </c>
      <c r="E217" t="s">
        <v>3996</v>
      </c>
      <c r="F217" t="s">
        <v>3997</v>
      </c>
      <c r="G217" t="s">
        <v>3998</v>
      </c>
      <c r="H217" t="s">
        <v>3999</v>
      </c>
    </row>
    <row r="218" spans="1:8" x14ac:dyDescent="0.35">
      <c r="A218" t="s">
        <v>2420</v>
      </c>
      <c r="B218" t="s">
        <v>1040</v>
      </c>
      <c r="C218" t="s">
        <v>4077</v>
      </c>
      <c r="D218" t="s">
        <v>4078</v>
      </c>
      <c r="E218" t="s">
        <v>4079</v>
      </c>
      <c r="F218" t="s">
        <v>3243</v>
      </c>
      <c r="G218" t="s">
        <v>3255</v>
      </c>
      <c r="H218" t="s">
        <v>3256</v>
      </c>
    </row>
    <row r="219" spans="1:8" x14ac:dyDescent="0.35">
      <c r="A219" t="s">
        <v>2420</v>
      </c>
      <c r="B219" t="s">
        <v>1041</v>
      </c>
      <c r="C219" t="s">
        <v>3692</v>
      </c>
      <c r="D219" t="s">
        <v>3693</v>
      </c>
      <c r="E219" t="s">
        <v>3694</v>
      </c>
      <c r="F219" t="s">
        <v>3695</v>
      </c>
      <c r="G219" t="s">
        <v>3696</v>
      </c>
      <c r="H219" t="s">
        <v>3697</v>
      </c>
    </row>
    <row r="220" spans="1:8" x14ac:dyDescent="0.35">
      <c r="A220" t="s">
        <v>2420</v>
      </c>
      <c r="B220" t="s">
        <v>1042</v>
      </c>
      <c r="C220" t="s">
        <v>3483</v>
      </c>
      <c r="D220" t="s">
        <v>4080</v>
      </c>
      <c r="E220" t="s">
        <v>4081</v>
      </c>
      <c r="F220" t="s">
        <v>3486</v>
      </c>
      <c r="G220" t="s">
        <v>3487</v>
      </c>
      <c r="H220" t="s">
        <v>3488</v>
      </c>
    </row>
    <row r="221" spans="1:8" x14ac:dyDescent="0.35">
      <c r="A221" t="s">
        <v>2420</v>
      </c>
      <c r="B221" t="s">
        <v>1043</v>
      </c>
      <c r="C221" t="s">
        <v>3582</v>
      </c>
      <c r="D221" t="s">
        <v>3583</v>
      </c>
      <c r="E221" t="s">
        <v>3584</v>
      </c>
      <c r="F221" t="s">
        <v>3585</v>
      </c>
      <c r="G221" t="s">
        <v>3857</v>
      </c>
      <c r="H221" t="s">
        <v>3539</v>
      </c>
    </row>
    <row r="222" spans="1:8" x14ac:dyDescent="0.35">
      <c r="A222" t="s">
        <v>2420</v>
      </c>
      <c r="B222" t="s">
        <v>1044</v>
      </c>
      <c r="C222" t="s">
        <v>3306</v>
      </c>
      <c r="D222" t="s">
        <v>3307</v>
      </c>
      <c r="E222" t="s">
        <v>3308</v>
      </c>
      <c r="F222" t="s">
        <v>3309</v>
      </c>
      <c r="G222" t="s">
        <v>3310</v>
      </c>
      <c r="H222" t="s">
        <v>3311</v>
      </c>
    </row>
    <row r="223" spans="1:8" x14ac:dyDescent="0.35">
      <c r="A223" t="s">
        <v>2420</v>
      </c>
      <c r="B223" t="s">
        <v>1045</v>
      </c>
      <c r="C223" t="s">
        <v>3577</v>
      </c>
      <c r="D223" t="s">
        <v>3579</v>
      </c>
      <c r="E223" t="s">
        <v>4082</v>
      </c>
      <c r="F223" t="s">
        <v>4083</v>
      </c>
      <c r="G223" t="s">
        <v>4084</v>
      </c>
      <c r="H223" t="s">
        <v>3167</v>
      </c>
    </row>
    <row r="224" spans="1:8" x14ac:dyDescent="0.35">
      <c r="A224" t="s">
        <v>2420</v>
      </c>
      <c r="B224" t="s">
        <v>1046</v>
      </c>
      <c r="C224" t="s">
        <v>3858</v>
      </c>
      <c r="D224" t="s">
        <v>3859</v>
      </c>
      <c r="E224" t="s">
        <v>3860</v>
      </c>
      <c r="F224" t="s">
        <v>3861</v>
      </c>
      <c r="G224" t="s">
        <v>4085</v>
      </c>
      <c r="H224" t="s">
        <v>3167</v>
      </c>
    </row>
    <row r="225" spans="1:8" x14ac:dyDescent="0.35">
      <c r="A225" t="s">
        <v>2420</v>
      </c>
      <c r="B225" t="s">
        <v>1047</v>
      </c>
      <c r="C225" t="s">
        <v>4086</v>
      </c>
      <c r="D225" t="s">
        <v>4087</v>
      </c>
      <c r="E225" t="s">
        <v>4088</v>
      </c>
      <c r="F225" t="s">
        <v>4089</v>
      </c>
      <c r="G225" t="s">
        <v>3296</v>
      </c>
      <c r="H225" t="s">
        <v>3167</v>
      </c>
    </row>
    <row r="226" spans="1:8" x14ac:dyDescent="0.35">
      <c r="A226" t="s">
        <v>2420</v>
      </c>
      <c r="B226" t="s">
        <v>1048</v>
      </c>
      <c r="C226" t="s">
        <v>4090</v>
      </c>
      <c r="D226" t="s">
        <v>4091</v>
      </c>
      <c r="E226" t="s">
        <v>4092</v>
      </c>
      <c r="F226" t="s">
        <v>4093</v>
      </c>
      <c r="G226" t="s">
        <v>4094</v>
      </c>
      <c r="H226" t="s">
        <v>4095</v>
      </c>
    </row>
    <row r="227" spans="1:8" x14ac:dyDescent="0.35">
      <c r="A227" t="s">
        <v>2420</v>
      </c>
      <c r="B227" t="s">
        <v>1049</v>
      </c>
      <c r="C227" t="s">
        <v>4096</v>
      </c>
      <c r="D227" t="s">
        <v>4097</v>
      </c>
      <c r="E227" t="s">
        <v>4098</v>
      </c>
      <c r="F227" t="s">
        <v>4099</v>
      </c>
      <c r="G227" t="s">
        <v>4100</v>
      </c>
      <c r="H227" t="s">
        <v>4101</v>
      </c>
    </row>
    <row r="228" spans="1:8" x14ac:dyDescent="0.35">
      <c r="A228" t="s">
        <v>2420</v>
      </c>
      <c r="B228" t="s">
        <v>1050</v>
      </c>
      <c r="C228" t="s">
        <v>4102</v>
      </c>
      <c r="D228" t="s">
        <v>4103</v>
      </c>
      <c r="E228" t="s">
        <v>4104</v>
      </c>
      <c r="F228" t="s">
        <v>4105</v>
      </c>
      <c r="G228" t="s">
        <v>4106</v>
      </c>
      <c r="H228" t="s">
        <v>3167</v>
      </c>
    </row>
    <row r="229" spans="1:8" x14ac:dyDescent="0.35">
      <c r="A229" t="s">
        <v>2420</v>
      </c>
      <c r="B229" t="s">
        <v>1051</v>
      </c>
      <c r="C229" t="s">
        <v>4107</v>
      </c>
      <c r="D229" t="s">
        <v>4108</v>
      </c>
      <c r="E229" t="s">
        <v>4109</v>
      </c>
      <c r="F229" t="s">
        <v>4110</v>
      </c>
      <c r="G229" t="s">
        <v>4111</v>
      </c>
      <c r="H229" t="s">
        <v>3167</v>
      </c>
    </row>
    <row r="230" spans="1:8" x14ac:dyDescent="0.35">
      <c r="A230" t="s">
        <v>2420</v>
      </c>
      <c r="B230" t="s">
        <v>1052</v>
      </c>
      <c r="C230" t="s">
        <v>4112</v>
      </c>
      <c r="D230" t="s">
        <v>4113</v>
      </c>
      <c r="E230" t="s">
        <v>4114</v>
      </c>
      <c r="F230" t="s">
        <v>4115</v>
      </c>
      <c r="G230" t="s">
        <v>4116</v>
      </c>
      <c r="H230" t="s">
        <v>3167</v>
      </c>
    </row>
    <row r="231" spans="1:8" x14ac:dyDescent="0.35">
      <c r="A231" t="s">
        <v>2420</v>
      </c>
      <c r="B231" t="s">
        <v>1053</v>
      </c>
      <c r="C231" t="s">
        <v>4112</v>
      </c>
      <c r="D231" t="s">
        <v>4117</v>
      </c>
      <c r="E231" t="s">
        <v>4118</v>
      </c>
      <c r="F231" t="s">
        <v>4119</v>
      </c>
      <c r="G231" t="s">
        <v>4116</v>
      </c>
      <c r="H231" t="s">
        <v>3167</v>
      </c>
    </row>
    <row r="232" spans="1:8" x14ac:dyDescent="0.35">
      <c r="A232" t="s">
        <v>2420</v>
      </c>
      <c r="B232" t="s">
        <v>1054</v>
      </c>
      <c r="C232" t="s">
        <v>4120</v>
      </c>
      <c r="D232" t="s">
        <v>4121</v>
      </c>
      <c r="E232" t="s">
        <v>4122</v>
      </c>
      <c r="F232" t="s">
        <v>3186</v>
      </c>
      <c r="G232" t="s">
        <v>4123</v>
      </c>
      <c r="H232" t="s">
        <v>3188</v>
      </c>
    </row>
    <row r="233" spans="1:8" x14ac:dyDescent="0.35">
      <c r="A233" t="s">
        <v>2420</v>
      </c>
      <c r="B233" t="s">
        <v>1055</v>
      </c>
      <c r="C233" t="s">
        <v>4061</v>
      </c>
      <c r="D233" t="s">
        <v>4124</v>
      </c>
      <c r="E233" t="s">
        <v>4125</v>
      </c>
      <c r="F233" t="s">
        <v>4126</v>
      </c>
      <c r="G233" t="s">
        <v>4127</v>
      </c>
      <c r="H233" t="s">
        <v>4128</v>
      </c>
    </row>
    <row r="234" spans="1:8" x14ac:dyDescent="0.35">
      <c r="A234" t="s">
        <v>2420</v>
      </c>
      <c r="B234" t="s">
        <v>1056</v>
      </c>
      <c r="C234" t="s">
        <v>4061</v>
      </c>
      <c r="D234" t="s">
        <v>4129</v>
      </c>
      <c r="E234" t="s">
        <v>4130</v>
      </c>
      <c r="F234" t="s">
        <v>4131</v>
      </c>
      <c r="G234" t="s">
        <v>4127</v>
      </c>
      <c r="H234" t="s">
        <v>4128</v>
      </c>
    </row>
    <row r="235" spans="1:8" x14ac:dyDescent="0.35">
      <c r="A235" t="s">
        <v>2420</v>
      </c>
      <c r="B235" t="s">
        <v>1057</v>
      </c>
      <c r="C235" t="s">
        <v>4061</v>
      </c>
      <c r="D235" t="s">
        <v>4132</v>
      </c>
      <c r="E235" t="s">
        <v>4133</v>
      </c>
      <c r="F235" t="s">
        <v>4134</v>
      </c>
      <c r="G235" t="s">
        <v>4135</v>
      </c>
      <c r="H235" t="s">
        <v>4136</v>
      </c>
    </row>
    <row r="236" spans="1:8" x14ac:dyDescent="0.35">
      <c r="A236" t="s">
        <v>2420</v>
      </c>
      <c r="B236" t="s">
        <v>1058</v>
      </c>
      <c r="C236" t="s">
        <v>4137</v>
      </c>
      <c r="D236" t="s">
        <v>4138</v>
      </c>
      <c r="E236" t="s">
        <v>4139</v>
      </c>
      <c r="F236" t="s">
        <v>4140</v>
      </c>
      <c r="G236" t="s">
        <v>4141</v>
      </c>
      <c r="H236" t="s">
        <v>4142</v>
      </c>
    </row>
    <row r="237" spans="1:8" x14ac:dyDescent="0.35">
      <c r="A237" t="s">
        <v>2420</v>
      </c>
      <c r="B237" t="s">
        <v>1059</v>
      </c>
      <c r="C237" t="s">
        <v>4096</v>
      </c>
      <c r="D237" t="s">
        <v>4143</v>
      </c>
      <c r="E237" t="s">
        <v>4144</v>
      </c>
      <c r="F237" t="s">
        <v>4145</v>
      </c>
      <c r="G237" t="s">
        <v>4146</v>
      </c>
      <c r="H237" t="s">
        <v>3167</v>
      </c>
    </row>
    <row r="238" spans="1:8" x14ac:dyDescent="0.35">
      <c r="A238" t="s">
        <v>2420</v>
      </c>
      <c r="B238" t="s">
        <v>1060</v>
      </c>
      <c r="C238" t="s">
        <v>4147</v>
      </c>
      <c r="D238" t="s">
        <v>4148</v>
      </c>
      <c r="E238" t="s">
        <v>4149</v>
      </c>
      <c r="F238" t="s">
        <v>4150</v>
      </c>
      <c r="G238" t="s">
        <v>4151</v>
      </c>
      <c r="H238" t="s">
        <v>4152</v>
      </c>
    </row>
    <row r="239" spans="1:8" x14ac:dyDescent="0.35">
      <c r="A239" t="s">
        <v>2420</v>
      </c>
      <c r="B239" t="s">
        <v>1061</v>
      </c>
      <c r="C239" t="s">
        <v>3733</v>
      </c>
      <c r="D239" t="s">
        <v>4153</v>
      </c>
      <c r="E239" t="s">
        <v>4154</v>
      </c>
      <c r="F239" t="s">
        <v>4155</v>
      </c>
      <c r="G239" t="s">
        <v>4156</v>
      </c>
      <c r="H239" t="s">
        <v>3737</v>
      </c>
    </row>
    <row r="240" spans="1:8" x14ac:dyDescent="0.35">
      <c r="A240" t="s">
        <v>2420</v>
      </c>
      <c r="B240" t="s">
        <v>1062</v>
      </c>
      <c r="C240" t="s">
        <v>3698</v>
      </c>
      <c r="D240" t="s">
        <v>3699</v>
      </c>
      <c r="E240" t="s">
        <v>3716</v>
      </c>
      <c r="F240" t="s">
        <v>3701</v>
      </c>
      <c r="G240" t="s">
        <v>3702</v>
      </c>
      <c r="H240" t="s">
        <v>3703</v>
      </c>
    </row>
    <row r="241" spans="1:8" x14ac:dyDescent="0.35">
      <c r="A241" t="s">
        <v>2420</v>
      </c>
      <c r="B241" t="s">
        <v>1063</v>
      </c>
      <c r="C241" t="s">
        <v>4157</v>
      </c>
      <c r="D241" t="s">
        <v>4158</v>
      </c>
      <c r="E241" t="s">
        <v>4159</v>
      </c>
      <c r="F241" t="s">
        <v>4160</v>
      </c>
      <c r="G241" t="s">
        <v>4161</v>
      </c>
      <c r="H241" t="s">
        <v>4162</v>
      </c>
    </row>
    <row r="242" spans="1:8" x14ac:dyDescent="0.35">
      <c r="A242" t="s">
        <v>2420</v>
      </c>
      <c r="B242" t="s">
        <v>1064</v>
      </c>
      <c r="C242" t="s">
        <v>4163</v>
      </c>
      <c r="D242" t="s">
        <v>4164</v>
      </c>
      <c r="E242" t="s">
        <v>4165</v>
      </c>
      <c r="F242" t="s">
        <v>4166</v>
      </c>
      <c r="G242" t="s">
        <v>4167</v>
      </c>
      <c r="H242" t="s">
        <v>3167</v>
      </c>
    </row>
    <row r="243" spans="1:8" x14ac:dyDescent="0.35">
      <c r="A243" t="s">
        <v>2420</v>
      </c>
      <c r="B243" t="s">
        <v>1065</v>
      </c>
      <c r="C243" t="s">
        <v>4168</v>
      </c>
      <c r="D243" t="s">
        <v>4169</v>
      </c>
      <c r="E243" t="s">
        <v>4170</v>
      </c>
      <c r="F243" t="s">
        <v>4171</v>
      </c>
      <c r="G243" t="s">
        <v>4172</v>
      </c>
      <c r="H243" t="s">
        <v>3167</v>
      </c>
    </row>
    <row r="244" spans="1:8" x14ac:dyDescent="0.35">
      <c r="A244" t="s">
        <v>2420</v>
      </c>
      <c r="B244" t="s">
        <v>1066</v>
      </c>
      <c r="C244" t="s">
        <v>4173</v>
      </c>
      <c r="D244" t="s">
        <v>3509</v>
      </c>
      <c r="E244" t="s">
        <v>4174</v>
      </c>
      <c r="F244" t="s">
        <v>4175</v>
      </c>
      <c r="G244" t="s">
        <v>4176</v>
      </c>
      <c r="H244" t="s">
        <v>3167</v>
      </c>
    </row>
    <row r="245" spans="1:8" x14ac:dyDescent="0.35">
      <c r="A245" t="s">
        <v>2420</v>
      </c>
      <c r="B245" t="s">
        <v>1067</v>
      </c>
      <c r="C245" t="s">
        <v>3355</v>
      </c>
      <c r="D245" t="s">
        <v>3356</v>
      </c>
      <c r="E245" t="s">
        <v>3357</v>
      </c>
      <c r="F245" t="s">
        <v>3358</v>
      </c>
      <c r="G245" t="s">
        <v>3178</v>
      </c>
      <c r="H245" t="s">
        <v>3167</v>
      </c>
    </row>
    <row r="246" spans="1:8" x14ac:dyDescent="0.35">
      <c r="A246" t="s">
        <v>2420</v>
      </c>
      <c r="B246" t="s">
        <v>1068</v>
      </c>
      <c r="C246" t="s">
        <v>4177</v>
      </c>
      <c r="D246" t="s">
        <v>3990</v>
      </c>
      <c r="E246" t="s">
        <v>4178</v>
      </c>
      <c r="F246" t="s">
        <v>4179</v>
      </c>
      <c r="G246" t="s">
        <v>4180</v>
      </c>
      <c r="H246" t="s">
        <v>4181</v>
      </c>
    </row>
    <row r="247" spans="1:8" x14ac:dyDescent="0.35">
      <c r="A247" t="s">
        <v>2420</v>
      </c>
      <c r="B247" t="s">
        <v>1069</v>
      </c>
      <c r="C247" t="s">
        <v>4182</v>
      </c>
      <c r="D247" t="s">
        <v>4183</v>
      </c>
      <c r="E247" t="s">
        <v>4184</v>
      </c>
      <c r="F247" t="s">
        <v>4185</v>
      </c>
      <c r="G247" t="s">
        <v>4076</v>
      </c>
      <c r="H247" t="s">
        <v>3990</v>
      </c>
    </row>
    <row r="248" spans="1:8" x14ac:dyDescent="0.35">
      <c r="A248" t="s">
        <v>2420</v>
      </c>
      <c r="B248" t="s">
        <v>1070</v>
      </c>
      <c r="C248" t="s">
        <v>4186</v>
      </c>
      <c r="D248" t="s">
        <v>4187</v>
      </c>
      <c r="E248" t="s">
        <v>4188</v>
      </c>
      <c r="F248" t="s">
        <v>4189</v>
      </c>
      <c r="G248" t="s">
        <v>4190</v>
      </c>
      <c r="H248" t="s">
        <v>3167</v>
      </c>
    </row>
    <row r="249" spans="1:8" x14ac:dyDescent="0.35">
      <c r="A249" t="s">
        <v>2420</v>
      </c>
      <c r="B249" t="s">
        <v>1071</v>
      </c>
      <c r="C249" t="s">
        <v>4191</v>
      </c>
      <c r="D249" t="s">
        <v>4192</v>
      </c>
      <c r="E249" t="s">
        <v>4193</v>
      </c>
      <c r="F249" t="s">
        <v>4194</v>
      </c>
      <c r="G249" t="s">
        <v>3993</v>
      </c>
      <c r="H249" t="s">
        <v>3990</v>
      </c>
    </row>
    <row r="250" spans="1:8" x14ac:dyDescent="0.35">
      <c r="A250" t="s">
        <v>2420</v>
      </c>
      <c r="B250" t="s">
        <v>1072</v>
      </c>
      <c r="C250" t="s">
        <v>4195</v>
      </c>
      <c r="D250" t="s">
        <v>4196</v>
      </c>
      <c r="E250" t="s">
        <v>4197</v>
      </c>
      <c r="F250" t="s">
        <v>3997</v>
      </c>
      <c r="G250" t="s">
        <v>4198</v>
      </c>
      <c r="H250" t="s">
        <v>4199</v>
      </c>
    </row>
    <row r="251" spans="1:8" x14ac:dyDescent="0.35">
      <c r="A251" t="s">
        <v>2420</v>
      </c>
      <c r="B251" t="s">
        <v>1073</v>
      </c>
      <c r="C251" t="s">
        <v>4200</v>
      </c>
      <c r="D251" t="s">
        <v>4201</v>
      </c>
      <c r="E251" t="s">
        <v>4202</v>
      </c>
      <c r="F251" t="s">
        <v>4203</v>
      </c>
      <c r="G251" t="s">
        <v>4076</v>
      </c>
      <c r="H251" t="s">
        <v>3167</v>
      </c>
    </row>
    <row r="252" spans="1:8" x14ac:dyDescent="0.35">
      <c r="A252" t="s">
        <v>2420</v>
      </c>
      <c r="B252" t="s">
        <v>1074</v>
      </c>
      <c r="C252" t="s">
        <v>4204</v>
      </c>
      <c r="D252" t="s">
        <v>4205</v>
      </c>
      <c r="E252" t="s">
        <v>4197</v>
      </c>
      <c r="F252" t="s">
        <v>3997</v>
      </c>
      <c r="G252" t="s">
        <v>4198</v>
      </c>
      <c r="H252" t="s">
        <v>4199</v>
      </c>
    </row>
    <row r="253" spans="1:8" x14ac:dyDescent="0.35">
      <c r="A253" t="s">
        <v>2420</v>
      </c>
      <c r="B253" t="s">
        <v>1075</v>
      </c>
      <c r="C253" t="s">
        <v>4206</v>
      </c>
      <c r="D253" t="s">
        <v>3699</v>
      </c>
      <c r="E253" t="s">
        <v>4207</v>
      </c>
      <c r="F253" t="s">
        <v>4208</v>
      </c>
      <c r="G253" t="s">
        <v>4209</v>
      </c>
      <c r="H253" t="s">
        <v>3703</v>
      </c>
    </row>
    <row r="254" spans="1:8" x14ac:dyDescent="0.35">
      <c r="A254" t="s">
        <v>2420</v>
      </c>
      <c r="B254" t="s">
        <v>1076</v>
      </c>
      <c r="C254" t="s">
        <v>4210</v>
      </c>
      <c r="D254" t="s">
        <v>4211</v>
      </c>
      <c r="E254" t="s">
        <v>4212</v>
      </c>
      <c r="F254" t="s">
        <v>4213</v>
      </c>
      <c r="G254" t="s">
        <v>4214</v>
      </c>
      <c r="H254" t="s">
        <v>4215</v>
      </c>
    </row>
    <row r="255" spans="1:8" x14ac:dyDescent="0.35">
      <c r="A255" t="s">
        <v>2420</v>
      </c>
      <c r="B255" t="s">
        <v>1077</v>
      </c>
      <c r="C255" t="s">
        <v>4216</v>
      </c>
      <c r="D255" t="s">
        <v>4217</v>
      </c>
      <c r="E255" t="s">
        <v>4218</v>
      </c>
      <c r="F255" t="s">
        <v>4219</v>
      </c>
      <c r="G255" t="s">
        <v>4220</v>
      </c>
      <c r="H255" t="s">
        <v>4221</v>
      </c>
    </row>
    <row r="256" spans="1:8" x14ac:dyDescent="0.35">
      <c r="A256" t="s">
        <v>2420</v>
      </c>
      <c r="B256" t="s">
        <v>1078</v>
      </c>
      <c r="C256" t="s">
        <v>4222</v>
      </c>
      <c r="D256" t="s">
        <v>4223</v>
      </c>
      <c r="E256" t="s">
        <v>4224</v>
      </c>
      <c r="F256" t="s">
        <v>4225</v>
      </c>
      <c r="G256" t="s">
        <v>4226</v>
      </c>
      <c r="H256" t="s">
        <v>3167</v>
      </c>
    </row>
    <row r="257" spans="1:8" x14ac:dyDescent="0.35">
      <c r="A257" t="s">
        <v>2420</v>
      </c>
      <c r="B257" t="s">
        <v>1079</v>
      </c>
      <c r="C257" t="s">
        <v>4227</v>
      </c>
      <c r="D257" t="s">
        <v>4228</v>
      </c>
      <c r="E257" t="s">
        <v>4229</v>
      </c>
      <c r="F257" t="s">
        <v>4230</v>
      </c>
      <c r="G257" t="s">
        <v>4231</v>
      </c>
      <c r="H257" t="s">
        <v>3167</v>
      </c>
    </row>
    <row r="258" spans="1:8" x14ac:dyDescent="0.35">
      <c r="A258" t="s">
        <v>2420</v>
      </c>
      <c r="B258" t="s">
        <v>1080</v>
      </c>
      <c r="C258" t="s">
        <v>4232</v>
      </c>
      <c r="D258" t="s">
        <v>4233</v>
      </c>
      <c r="E258" t="s">
        <v>4234</v>
      </c>
      <c r="F258" t="s">
        <v>4235</v>
      </c>
      <c r="G258" t="s">
        <v>4236</v>
      </c>
      <c r="H258" t="s">
        <v>3167</v>
      </c>
    </row>
    <row r="259" spans="1:8" x14ac:dyDescent="0.35">
      <c r="A259" t="s">
        <v>2420</v>
      </c>
      <c r="B259" t="s">
        <v>169</v>
      </c>
      <c r="C259" t="s">
        <v>4237</v>
      </c>
      <c r="D259" t="s">
        <v>4238</v>
      </c>
      <c r="E259" t="s">
        <v>4239</v>
      </c>
      <c r="F259" t="s">
        <v>4240</v>
      </c>
      <c r="G259" t="s">
        <v>3244</v>
      </c>
      <c r="H259" t="s">
        <v>4241</v>
      </c>
    </row>
    <row r="260" spans="1:8" x14ac:dyDescent="0.35">
      <c r="A260" t="s">
        <v>2420</v>
      </c>
      <c r="B260" t="s">
        <v>1081</v>
      </c>
      <c r="C260" t="s">
        <v>4242</v>
      </c>
      <c r="D260" t="s">
        <v>4243</v>
      </c>
      <c r="E260" t="s">
        <v>3400</v>
      </c>
      <c r="F260" t="s">
        <v>4244</v>
      </c>
      <c r="G260" t="s">
        <v>4245</v>
      </c>
      <c r="H260" t="s">
        <v>3167</v>
      </c>
    </row>
    <row r="261" spans="1:8" x14ac:dyDescent="0.35">
      <c r="A261" t="s">
        <v>2420</v>
      </c>
      <c r="B261" t="s">
        <v>1082</v>
      </c>
      <c r="C261" t="s">
        <v>4246</v>
      </c>
      <c r="D261" t="s">
        <v>4247</v>
      </c>
      <c r="E261" t="s">
        <v>3196</v>
      </c>
      <c r="F261" t="s">
        <v>3197</v>
      </c>
      <c r="G261" t="s">
        <v>3198</v>
      </c>
      <c r="H261" t="s">
        <v>3199</v>
      </c>
    </row>
    <row r="262" spans="1:8" x14ac:dyDescent="0.35">
      <c r="A262" t="s">
        <v>2420</v>
      </c>
      <c r="B262" t="s">
        <v>1083</v>
      </c>
      <c r="C262" t="s">
        <v>4248</v>
      </c>
      <c r="D262" t="s">
        <v>4249</v>
      </c>
      <c r="E262" t="s">
        <v>3575</v>
      </c>
      <c r="F262" t="s">
        <v>3573</v>
      </c>
      <c r="G262" t="s">
        <v>4250</v>
      </c>
      <c r="H262" t="s">
        <v>4251</v>
      </c>
    </row>
    <row r="263" spans="1:8" x14ac:dyDescent="0.35">
      <c r="A263" t="s">
        <v>2420</v>
      </c>
      <c r="B263" t="s">
        <v>1084</v>
      </c>
      <c r="C263" t="s">
        <v>4252</v>
      </c>
      <c r="D263" t="s">
        <v>4253</v>
      </c>
      <c r="E263" t="s">
        <v>4254</v>
      </c>
      <c r="F263" t="s">
        <v>4255</v>
      </c>
      <c r="G263" t="s">
        <v>4093</v>
      </c>
      <c r="H263" t="s">
        <v>4173</v>
      </c>
    </row>
    <row r="264" spans="1:8" x14ac:dyDescent="0.35">
      <c r="A264" t="s">
        <v>2420</v>
      </c>
      <c r="B264" t="s">
        <v>1085</v>
      </c>
      <c r="C264" t="s">
        <v>3390</v>
      </c>
      <c r="D264" t="s">
        <v>4256</v>
      </c>
      <c r="E264" t="s">
        <v>4257</v>
      </c>
      <c r="F264" t="s">
        <v>4258</v>
      </c>
      <c r="G264" t="s">
        <v>3394</v>
      </c>
      <c r="H264" t="s">
        <v>3167</v>
      </c>
    </row>
    <row r="265" spans="1:8" x14ac:dyDescent="0.35">
      <c r="A265" t="s">
        <v>2420</v>
      </c>
      <c r="B265" t="s">
        <v>1086</v>
      </c>
      <c r="C265" t="s">
        <v>4259</v>
      </c>
      <c r="D265" t="s">
        <v>4260</v>
      </c>
      <c r="E265" t="s">
        <v>4261</v>
      </c>
      <c r="F265" t="s">
        <v>3237</v>
      </c>
      <c r="G265" t="s">
        <v>3238</v>
      </c>
      <c r="H265" t="s">
        <v>3239</v>
      </c>
    </row>
    <row r="266" spans="1:8" x14ac:dyDescent="0.35">
      <c r="A266" t="s">
        <v>2420</v>
      </c>
      <c r="B266" t="s">
        <v>1087</v>
      </c>
      <c r="C266" t="s">
        <v>3428</v>
      </c>
      <c r="D266" t="s">
        <v>3429</v>
      </c>
      <c r="E266" t="s">
        <v>3430</v>
      </c>
      <c r="F266" t="s">
        <v>3431</v>
      </c>
      <c r="G266" t="s">
        <v>3432</v>
      </c>
      <c r="H266" t="s">
        <v>3167</v>
      </c>
    </row>
    <row r="267" spans="1:8" x14ac:dyDescent="0.35">
      <c r="A267" t="s">
        <v>2420</v>
      </c>
      <c r="B267" t="s">
        <v>1088</v>
      </c>
      <c r="C267" t="s">
        <v>3338</v>
      </c>
      <c r="D267" t="s">
        <v>4262</v>
      </c>
      <c r="E267" t="s">
        <v>3340</v>
      </c>
      <c r="F267" t="s">
        <v>3341</v>
      </c>
      <c r="G267" t="s">
        <v>3342</v>
      </c>
      <c r="H267" t="s">
        <v>3343</v>
      </c>
    </row>
    <row r="268" spans="1:8" x14ac:dyDescent="0.35">
      <c r="A268" t="s">
        <v>2420</v>
      </c>
      <c r="B268" t="s">
        <v>1089</v>
      </c>
      <c r="C268" t="s">
        <v>3674</v>
      </c>
      <c r="D268" t="s">
        <v>3675</v>
      </c>
      <c r="E268" t="s">
        <v>3676</v>
      </c>
      <c r="F268" t="s">
        <v>3677</v>
      </c>
      <c r="G268" t="s">
        <v>3738</v>
      </c>
      <c r="H268" t="s">
        <v>3679</v>
      </c>
    </row>
    <row r="269" spans="1:8" x14ac:dyDescent="0.35">
      <c r="A269" t="s">
        <v>2420</v>
      </c>
      <c r="B269" t="s">
        <v>1090</v>
      </c>
      <c r="C269" t="s">
        <v>4263</v>
      </c>
      <c r="D269" t="s">
        <v>4264</v>
      </c>
      <c r="E269" t="s">
        <v>4265</v>
      </c>
      <c r="F269" t="s">
        <v>4266</v>
      </c>
      <c r="G269" t="s">
        <v>4267</v>
      </c>
      <c r="H269" t="s">
        <v>3167</v>
      </c>
    </row>
    <row r="270" spans="1:8" x14ac:dyDescent="0.35">
      <c r="A270" t="s">
        <v>2420</v>
      </c>
      <c r="B270" t="s">
        <v>1091</v>
      </c>
      <c r="C270" t="s">
        <v>4268</v>
      </c>
      <c r="D270" t="s">
        <v>4269</v>
      </c>
      <c r="E270" t="s">
        <v>4270</v>
      </c>
      <c r="F270" t="s">
        <v>4271</v>
      </c>
      <c r="G270" t="s">
        <v>4272</v>
      </c>
      <c r="H270" t="s">
        <v>3167</v>
      </c>
    </row>
    <row r="271" spans="1:8" x14ac:dyDescent="0.35">
      <c r="A271" t="s">
        <v>2420</v>
      </c>
      <c r="B271" t="s">
        <v>1092</v>
      </c>
      <c r="C271" t="s">
        <v>3194</v>
      </c>
      <c r="D271" t="s">
        <v>4257</v>
      </c>
      <c r="E271" t="s">
        <v>4273</v>
      </c>
      <c r="F271" t="s">
        <v>4274</v>
      </c>
      <c r="G271" t="s">
        <v>4275</v>
      </c>
      <c r="H271" t="s">
        <v>3167</v>
      </c>
    </row>
    <row r="272" spans="1:8" x14ac:dyDescent="0.35">
      <c r="A272" t="s">
        <v>2420</v>
      </c>
      <c r="B272" t="s">
        <v>1093</v>
      </c>
      <c r="C272" t="s">
        <v>3417</v>
      </c>
      <c r="D272" t="s">
        <v>3418</v>
      </c>
      <c r="E272" t="s">
        <v>4276</v>
      </c>
      <c r="F272" t="s">
        <v>4277</v>
      </c>
      <c r="G272" t="s">
        <v>4278</v>
      </c>
      <c r="H272" t="s">
        <v>4279</v>
      </c>
    </row>
    <row r="273" spans="1:8" x14ac:dyDescent="0.35">
      <c r="A273" t="s">
        <v>2420</v>
      </c>
      <c r="B273" t="s">
        <v>1094</v>
      </c>
      <c r="C273" t="s">
        <v>4108</v>
      </c>
      <c r="D273" t="s">
        <v>4280</v>
      </c>
      <c r="E273" t="s">
        <v>4281</v>
      </c>
      <c r="F273" t="s">
        <v>4282</v>
      </c>
      <c r="G273" t="s">
        <v>4283</v>
      </c>
      <c r="H273" t="s">
        <v>4284</v>
      </c>
    </row>
    <row r="274" spans="1:8" x14ac:dyDescent="0.35">
      <c r="A274" t="s">
        <v>2420</v>
      </c>
      <c r="B274" t="s">
        <v>1095</v>
      </c>
      <c r="C274" t="s">
        <v>4285</v>
      </c>
      <c r="D274" t="s">
        <v>4286</v>
      </c>
      <c r="E274" t="s">
        <v>4287</v>
      </c>
      <c r="F274" t="s">
        <v>4288</v>
      </c>
      <c r="G274" t="s">
        <v>4289</v>
      </c>
      <c r="H274" t="s">
        <v>3167</v>
      </c>
    </row>
    <row r="275" spans="1:8" x14ac:dyDescent="0.35">
      <c r="A275" t="s">
        <v>2420</v>
      </c>
      <c r="B275" t="s">
        <v>1096</v>
      </c>
      <c r="C275" t="s">
        <v>4290</v>
      </c>
      <c r="D275" t="s">
        <v>4291</v>
      </c>
      <c r="E275" t="s">
        <v>4292</v>
      </c>
      <c r="F275" t="s">
        <v>4293</v>
      </c>
      <c r="G275" t="s">
        <v>4294</v>
      </c>
      <c r="H275" t="s">
        <v>4295</v>
      </c>
    </row>
    <row r="276" spans="1:8" x14ac:dyDescent="0.35">
      <c r="A276" t="s">
        <v>2420</v>
      </c>
      <c r="B276" t="s">
        <v>1097</v>
      </c>
      <c r="C276" t="s">
        <v>3229</v>
      </c>
      <c r="D276" t="s">
        <v>3230</v>
      </c>
      <c r="E276" t="s">
        <v>3152</v>
      </c>
      <c r="F276" t="s">
        <v>3155</v>
      </c>
      <c r="G276" t="s">
        <v>3232</v>
      </c>
      <c r="H276" t="s">
        <v>3233</v>
      </c>
    </row>
    <row r="277" spans="1:8" x14ac:dyDescent="0.35">
      <c r="A277" t="s">
        <v>2420</v>
      </c>
      <c r="B277" t="s">
        <v>1098</v>
      </c>
      <c r="C277" t="s">
        <v>4296</v>
      </c>
      <c r="D277" t="s">
        <v>4297</v>
      </c>
      <c r="E277" t="s">
        <v>4298</v>
      </c>
      <c r="F277" t="s">
        <v>4299</v>
      </c>
      <c r="G277" t="s">
        <v>4300</v>
      </c>
      <c r="H277" t="s">
        <v>4301</v>
      </c>
    </row>
    <row r="278" spans="1:8" x14ac:dyDescent="0.35">
      <c r="A278" t="s">
        <v>2420</v>
      </c>
      <c r="B278" t="s">
        <v>1099</v>
      </c>
      <c r="C278" t="s">
        <v>3218</v>
      </c>
      <c r="D278" t="s">
        <v>3219</v>
      </c>
      <c r="E278" t="s">
        <v>3220</v>
      </c>
      <c r="F278" t="s">
        <v>3221</v>
      </c>
      <c r="G278" t="s">
        <v>3222</v>
      </c>
      <c r="H278" t="s">
        <v>3167</v>
      </c>
    </row>
    <row r="279" spans="1:8" x14ac:dyDescent="0.35">
      <c r="A279" t="s">
        <v>2420</v>
      </c>
      <c r="B279" t="s">
        <v>1100</v>
      </c>
      <c r="C279" t="s">
        <v>4302</v>
      </c>
      <c r="D279" t="s">
        <v>4303</v>
      </c>
      <c r="E279" t="s">
        <v>4239</v>
      </c>
      <c r="F279" t="s">
        <v>4240</v>
      </c>
      <c r="G279" t="s">
        <v>4304</v>
      </c>
      <c r="H279" t="s">
        <v>4305</v>
      </c>
    </row>
    <row r="280" spans="1:8" x14ac:dyDescent="0.35">
      <c r="A280" t="s">
        <v>2420</v>
      </c>
      <c r="B280" t="s">
        <v>1101</v>
      </c>
      <c r="C280" t="s">
        <v>4306</v>
      </c>
      <c r="D280" t="s">
        <v>4307</v>
      </c>
      <c r="E280" t="s">
        <v>4308</v>
      </c>
      <c r="F280" t="s">
        <v>4309</v>
      </c>
      <c r="G280" t="s">
        <v>4123</v>
      </c>
      <c r="H280" t="s">
        <v>4310</v>
      </c>
    </row>
    <row r="281" spans="1:8" x14ac:dyDescent="0.35">
      <c r="A281" t="s">
        <v>2420</v>
      </c>
      <c r="B281" t="s">
        <v>1102</v>
      </c>
      <c r="C281" t="s">
        <v>3417</v>
      </c>
      <c r="D281" t="s">
        <v>4311</v>
      </c>
      <c r="E281" t="s">
        <v>3418</v>
      </c>
      <c r="F281" t="s">
        <v>4234</v>
      </c>
      <c r="G281" t="s">
        <v>4312</v>
      </c>
      <c r="H281" t="s">
        <v>3454</v>
      </c>
    </row>
    <row r="282" spans="1:8" x14ac:dyDescent="0.35">
      <c r="A282" t="s">
        <v>2420</v>
      </c>
      <c r="B282" t="s">
        <v>1103</v>
      </c>
      <c r="C282" t="s">
        <v>4313</v>
      </c>
      <c r="D282" t="s">
        <v>4314</v>
      </c>
      <c r="E282" t="s">
        <v>4315</v>
      </c>
      <c r="F282" t="s">
        <v>3498</v>
      </c>
      <c r="G282" t="s">
        <v>3167</v>
      </c>
      <c r="H282" t="s">
        <v>3167</v>
      </c>
    </row>
    <row r="283" spans="1:8" x14ac:dyDescent="0.35">
      <c r="A283" t="s">
        <v>2420</v>
      </c>
      <c r="B283" t="s">
        <v>1104</v>
      </c>
      <c r="C283" t="s">
        <v>4316</v>
      </c>
      <c r="D283" t="s">
        <v>4317</v>
      </c>
      <c r="E283" t="s">
        <v>4318</v>
      </c>
      <c r="F283" t="s">
        <v>4319</v>
      </c>
      <c r="G283" t="s">
        <v>3406</v>
      </c>
      <c r="H283" t="s">
        <v>3526</v>
      </c>
    </row>
    <row r="284" spans="1:8" x14ac:dyDescent="0.35">
      <c r="A284" t="s">
        <v>2420</v>
      </c>
      <c r="B284" t="s">
        <v>1105</v>
      </c>
      <c r="C284" t="s">
        <v>4320</v>
      </c>
      <c r="D284" t="s">
        <v>4321</v>
      </c>
      <c r="E284" t="s">
        <v>4292</v>
      </c>
      <c r="F284" t="s">
        <v>4322</v>
      </c>
      <c r="G284" t="s">
        <v>4323</v>
      </c>
      <c r="H284" t="s">
        <v>4324</v>
      </c>
    </row>
    <row r="285" spans="1:8" x14ac:dyDescent="0.35">
      <c r="A285" t="s">
        <v>2420</v>
      </c>
      <c r="B285" t="s">
        <v>1106</v>
      </c>
      <c r="C285" t="s">
        <v>4325</v>
      </c>
      <c r="D285" t="s">
        <v>4326</v>
      </c>
      <c r="E285" t="s">
        <v>4327</v>
      </c>
      <c r="F285" t="s">
        <v>4328</v>
      </c>
      <c r="G285" t="s">
        <v>4329</v>
      </c>
      <c r="H285" t="s">
        <v>4330</v>
      </c>
    </row>
    <row r="286" spans="1:8" x14ac:dyDescent="0.35">
      <c r="A286" t="s">
        <v>2420</v>
      </c>
      <c r="B286" t="s">
        <v>1107</v>
      </c>
      <c r="C286" t="s">
        <v>4331</v>
      </c>
      <c r="D286" t="s">
        <v>4332</v>
      </c>
      <c r="E286" t="s">
        <v>4333</v>
      </c>
      <c r="F286" t="s">
        <v>4332</v>
      </c>
      <c r="G286" t="s">
        <v>4334</v>
      </c>
      <c r="H286" t="s">
        <v>4335</v>
      </c>
    </row>
    <row r="287" spans="1:8" x14ac:dyDescent="0.35">
      <c r="A287" t="s">
        <v>2420</v>
      </c>
      <c r="B287" t="s">
        <v>1108</v>
      </c>
      <c r="C287" t="s">
        <v>3229</v>
      </c>
      <c r="D287" t="s">
        <v>3230</v>
      </c>
      <c r="E287" t="s">
        <v>3152</v>
      </c>
      <c r="F287" t="s">
        <v>3155</v>
      </c>
      <c r="G287" t="s">
        <v>3232</v>
      </c>
      <c r="H287" t="s">
        <v>3233</v>
      </c>
    </row>
    <row r="288" spans="1:8" x14ac:dyDescent="0.35">
      <c r="A288" t="s">
        <v>2420</v>
      </c>
      <c r="B288" t="s">
        <v>1109</v>
      </c>
      <c r="C288" t="s">
        <v>4336</v>
      </c>
      <c r="D288" t="s">
        <v>4337</v>
      </c>
      <c r="E288" t="s">
        <v>4338</v>
      </c>
      <c r="F288" t="s">
        <v>4339</v>
      </c>
      <c r="G288" t="s">
        <v>4340</v>
      </c>
      <c r="H288" t="s">
        <v>3167</v>
      </c>
    </row>
    <row r="289" spans="1:8" x14ac:dyDescent="0.35">
      <c r="A289" t="s">
        <v>2420</v>
      </c>
      <c r="B289" t="s">
        <v>1110</v>
      </c>
      <c r="C289" t="s">
        <v>4341</v>
      </c>
      <c r="D289" t="s">
        <v>4342</v>
      </c>
      <c r="E289" t="s">
        <v>4343</v>
      </c>
      <c r="F289" t="s">
        <v>3569</v>
      </c>
      <c r="G289" t="s">
        <v>4344</v>
      </c>
      <c r="H289" t="s">
        <v>4345</v>
      </c>
    </row>
    <row r="290" spans="1:8" x14ac:dyDescent="0.35">
      <c r="A290" t="s">
        <v>2420</v>
      </c>
      <c r="B290" t="s">
        <v>1111</v>
      </c>
      <c r="C290" t="s">
        <v>4346</v>
      </c>
      <c r="D290" t="s">
        <v>4347</v>
      </c>
      <c r="E290" t="s">
        <v>3468</v>
      </c>
      <c r="F290" t="s">
        <v>3469</v>
      </c>
      <c r="G290" t="s">
        <v>3470</v>
      </c>
      <c r="H290" t="s">
        <v>3471</v>
      </c>
    </row>
    <row r="291" spans="1:8" x14ac:dyDescent="0.35">
      <c r="A291" t="s">
        <v>2420</v>
      </c>
      <c r="B291" t="s">
        <v>1112</v>
      </c>
      <c r="C291" t="s">
        <v>4348</v>
      </c>
      <c r="D291" t="s">
        <v>3687</v>
      </c>
      <c r="E291" t="s">
        <v>4349</v>
      </c>
      <c r="F291" t="s">
        <v>4350</v>
      </c>
      <c r="G291" t="s">
        <v>4351</v>
      </c>
      <c r="H291" t="s">
        <v>3167</v>
      </c>
    </row>
    <row r="292" spans="1:8" x14ac:dyDescent="0.35">
      <c r="A292" t="s">
        <v>2420</v>
      </c>
      <c r="B292" t="s">
        <v>1113</v>
      </c>
      <c r="C292" t="s">
        <v>4352</v>
      </c>
      <c r="D292" t="s">
        <v>4353</v>
      </c>
      <c r="E292" t="s">
        <v>4354</v>
      </c>
      <c r="F292" t="s">
        <v>4355</v>
      </c>
      <c r="G292" t="s">
        <v>4356</v>
      </c>
      <c r="H292" t="s">
        <v>3443</v>
      </c>
    </row>
    <row r="293" spans="1:8" x14ac:dyDescent="0.35">
      <c r="A293" t="s">
        <v>2420</v>
      </c>
      <c r="B293" t="s">
        <v>1114</v>
      </c>
      <c r="C293" t="s">
        <v>4357</v>
      </c>
      <c r="D293" t="s">
        <v>4358</v>
      </c>
      <c r="E293" t="s">
        <v>4359</v>
      </c>
      <c r="F293" t="s">
        <v>4360</v>
      </c>
      <c r="G293" t="s">
        <v>4361</v>
      </c>
      <c r="H293" t="s">
        <v>4362</v>
      </c>
    </row>
    <row r="294" spans="1:8" x14ac:dyDescent="0.35">
      <c r="A294" t="s">
        <v>2420</v>
      </c>
      <c r="B294" t="s">
        <v>1115</v>
      </c>
      <c r="C294" t="s">
        <v>4363</v>
      </c>
      <c r="D294" t="s">
        <v>3842</v>
      </c>
      <c r="E294" t="s">
        <v>4364</v>
      </c>
      <c r="F294" t="s">
        <v>4365</v>
      </c>
      <c r="G294" t="s">
        <v>4366</v>
      </c>
      <c r="H294" t="s">
        <v>4367</v>
      </c>
    </row>
    <row r="295" spans="1:8" x14ac:dyDescent="0.35">
      <c r="A295" t="s">
        <v>2420</v>
      </c>
      <c r="B295" t="s">
        <v>1116</v>
      </c>
      <c r="C295" t="s">
        <v>4368</v>
      </c>
      <c r="D295" t="s">
        <v>4369</v>
      </c>
      <c r="E295" t="s">
        <v>4370</v>
      </c>
      <c r="F295" t="s">
        <v>4371</v>
      </c>
      <c r="G295" t="s">
        <v>4372</v>
      </c>
      <c r="H295" t="s">
        <v>3167</v>
      </c>
    </row>
    <row r="296" spans="1:8" x14ac:dyDescent="0.35">
      <c r="A296" t="s">
        <v>2420</v>
      </c>
      <c r="B296" t="s">
        <v>1117</v>
      </c>
      <c r="C296" t="s">
        <v>4373</v>
      </c>
      <c r="D296" t="s">
        <v>4374</v>
      </c>
      <c r="E296" t="s">
        <v>4375</v>
      </c>
      <c r="F296" t="s">
        <v>4376</v>
      </c>
      <c r="G296" t="s">
        <v>3167</v>
      </c>
      <c r="H296" t="s">
        <v>3167</v>
      </c>
    </row>
    <row r="297" spans="1:8" x14ac:dyDescent="0.35">
      <c r="A297" t="s">
        <v>2420</v>
      </c>
      <c r="B297" t="s">
        <v>1118</v>
      </c>
      <c r="C297" t="s">
        <v>3668</v>
      </c>
      <c r="D297" t="s">
        <v>4377</v>
      </c>
      <c r="E297" t="s">
        <v>4378</v>
      </c>
      <c r="F297" t="s">
        <v>4379</v>
      </c>
      <c r="G297" t="s">
        <v>4380</v>
      </c>
      <c r="H297" t="s">
        <v>3167</v>
      </c>
    </row>
    <row r="298" spans="1:8" x14ac:dyDescent="0.35">
      <c r="A298" t="s">
        <v>2420</v>
      </c>
      <c r="B298" t="s">
        <v>1119</v>
      </c>
      <c r="C298" t="s">
        <v>4381</v>
      </c>
      <c r="D298" t="s">
        <v>4382</v>
      </c>
      <c r="E298" t="s">
        <v>4383</v>
      </c>
      <c r="F298" t="s">
        <v>4384</v>
      </c>
      <c r="G298" t="s">
        <v>4385</v>
      </c>
      <c r="H298" t="s">
        <v>3167</v>
      </c>
    </row>
    <row r="299" spans="1:8" x14ac:dyDescent="0.35">
      <c r="A299" t="s">
        <v>2420</v>
      </c>
      <c r="B299" t="s">
        <v>1120</v>
      </c>
      <c r="C299" t="s">
        <v>4386</v>
      </c>
      <c r="D299" t="s">
        <v>4387</v>
      </c>
      <c r="E299" t="s">
        <v>4388</v>
      </c>
      <c r="F299" t="s">
        <v>4389</v>
      </c>
      <c r="G299" t="s">
        <v>4390</v>
      </c>
      <c r="H299" t="s">
        <v>4391</v>
      </c>
    </row>
    <row r="300" spans="1:8" x14ac:dyDescent="0.35">
      <c r="A300" t="s">
        <v>2420</v>
      </c>
      <c r="B300" t="s">
        <v>1121</v>
      </c>
      <c r="C300" t="s">
        <v>4392</v>
      </c>
      <c r="D300" t="s">
        <v>4393</v>
      </c>
      <c r="E300" t="s">
        <v>4394</v>
      </c>
      <c r="F300" t="s">
        <v>4395</v>
      </c>
      <c r="G300" t="s">
        <v>4396</v>
      </c>
      <c r="H300" t="s">
        <v>4397</v>
      </c>
    </row>
    <row r="301" spans="1:8" x14ac:dyDescent="0.35">
      <c r="A301" t="s">
        <v>503</v>
      </c>
      <c r="B301" t="s">
        <v>1122</v>
      </c>
      <c r="C301" t="s">
        <v>4398</v>
      </c>
      <c r="D301" t="s">
        <v>4399</v>
      </c>
      <c r="E301" t="s">
        <v>4400</v>
      </c>
      <c r="F301" t="s">
        <v>4401</v>
      </c>
      <c r="G301" t="s">
        <v>4402</v>
      </c>
      <c r="H301" t="s">
        <v>4403</v>
      </c>
    </row>
    <row r="302" spans="1:8" x14ac:dyDescent="0.35">
      <c r="A302" t="s">
        <v>503</v>
      </c>
      <c r="B302" t="s">
        <v>189</v>
      </c>
      <c r="C302" t="s">
        <v>3268</v>
      </c>
      <c r="D302" t="s">
        <v>3269</v>
      </c>
      <c r="E302" t="s">
        <v>3270</v>
      </c>
      <c r="F302" t="s">
        <v>3897</v>
      </c>
      <c r="G302" t="s">
        <v>3271</v>
      </c>
      <c r="H302" t="s">
        <v>592</v>
      </c>
    </row>
    <row r="303" spans="1:8" x14ac:dyDescent="0.35">
      <c r="A303" t="s">
        <v>503</v>
      </c>
      <c r="B303" t="s">
        <v>1123</v>
      </c>
      <c r="C303" t="s">
        <v>3433</v>
      </c>
      <c r="D303" t="s">
        <v>3434</v>
      </c>
      <c r="E303" t="s">
        <v>4404</v>
      </c>
      <c r="F303" t="s">
        <v>3436</v>
      </c>
      <c r="G303" t="s">
        <v>3437</v>
      </c>
      <c r="H303" t="s">
        <v>3167</v>
      </c>
    </row>
    <row r="304" spans="1:8" x14ac:dyDescent="0.35">
      <c r="A304" t="s">
        <v>503</v>
      </c>
      <c r="B304" t="s">
        <v>1124</v>
      </c>
      <c r="C304" t="s">
        <v>3416</v>
      </c>
      <c r="D304" t="s">
        <v>3417</v>
      </c>
      <c r="E304" t="s">
        <v>3418</v>
      </c>
      <c r="F304" t="s">
        <v>4405</v>
      </c>
      <c r="G304" t="s">
        <v>4406</v>
      </c>
      <c r="H304" t="s">
        <v>3421</v>
      </c>
    </row>
    <row r="305" spans="1:8" x14ac:dyDescent="0.35">
      <c r="A305" t="s">
        <v>503</v>
      </c>
      <c r="B305" t="s">
        <v>1125</v>
      </c>
      <c r="C305" t="s">
        <v>4407</v>
      </c>
      <c r="D305" t="s">
        <v>4408</v>
      </c>
      <c r="E305" t="s">
        <v>3320</v>
      </c>
      <c r="F305" t="s">
        <v>3321</v>
      </c>
      <c r="G305" t="s">
        <v>3322</v>
      </c>
      <c r="H305" t="s">
        <v>3167</v>
      </c>
    </row>
    <row r="306" spans="1:8" x14ac:dyDescent="0.35">
      <c r="A306" t="s">
        <v>503</v>
      </c>
      <c r="B306" t="s">
        <v>1126</v>
      </c>
      <c r="C306" t="s">
        <v>4409</v>
      </c>
      <c r="D306" t="s">
        <v>4410</v>
      </c>
      <c r="E306" t="s">
        <v>3820</v>
      </c>
      <c r="F306" t="s">
        <v>3821</v>
      </c>
      <c r="G306" t="s">
        <v>4411</v>
      </c>
      <c r="H306" t="s">
        <v>3823</v>
      </c>
    </row>
    <row r="307" spans="1:8" x14ac:dyDescent="0.35">
      <c r="A307" t="s">
        <v>503</v>
      </c>
      <c r="B307" t="s">
        <v>192</v>
      </c>
      <c r="C307" t="s">
        <v>3898</v>
      </c>
      <c r="D307" t="s">
        <v>3899</v>
      </c>
      <c r="E307" t="s">
        <v>3900</v>
      </c>
      <c r="F307" t="s">
        <v>3243</v>
      </c>
      <c r="G307" t="s">
        <v>3271</v>
      </c>
      <c r="H307" t="s">
        <v>607</v>
      </c>
    </row>
    <row r="308" spans="1:8" x14ac:dyDescent="0.35">
      <c r="A308" t="s">
        <v>503</v>
      </c>
      <c r="B308" t="s">
        <v>190</v>
      </c>
      <c r="C308" t="s">
        <v>4412</v>
      </c>
      <c r="D308" t="s">
        <v>3899</v>
      </c>
      <c r="E308" t="s">
        <v>3900</v>
      </c>
      <c r="F308" t="s">
        <v>3243</v>
      </c>
      <c r="G308" t="s">
        <v>3271</v>
      </c>
      <c r="H308" t="s">
        <v>592</v>
      </c>
    </row>
    <row r="309" spans="1:8" x14ac:dyDescent="0.35">
      <c r="A309" t="s">
        <v>503</v>
      </c>
      <c r="B309" t="s">
        <v>1127</v>
      </c>
      <c r="C309" t="s">
        <v>4413</v>
      </c>
      <c r="D309" t="s">
        <v>4414</v>
      </c>
      <c r="E309" t="s">
        <v>3197</v>
      </c>
      <c r="F309" t="s">
        <v>4415</v>
      </c>
      <c r="G309" t="s">
        <v>4416</v>
      </c>
      <c r="H309" t="s">
        <v>4417</v>
      </c>
    </row>
    <row r="310" spans="1:8" x14ac:dyDescent="0.35">
      <c r="A310" t="s">
        <v>503</v>
      </c>
      <c r="B310" t="s">
        <v>182</v>
      </c>
      <c r="C310" t="s">
        <v>4418</v>
      </c>
      <c r="D310" t="s">
        <v>4419</v>
      </c>
      <c r="E310" t="s">
        <v>616</v>
      </c>
      <c r="F310" t="s">
        <v>632</v>
      </c>
      <c r="G310" t="s">
        <v>650</v>
      </c>
      <c r="H310" t="s">
        <v>4420</v>
      </c>
    </row>
    <row r="311" spans="1:8" x14ac:dyDescent="0.35">
      <c r="A311" t="s">
        <v>503</v>
      </c>
      <c r="B311" t="s">
        <v>1128</v>
      </c>
      <c r="C311" t="s">
        <v>4421</v>
      </c>
      <c r="D311" t="s">
        <v>4422</v>
      </c>
      <c r="E311" t="s">
        <v>667</v>
      </c>
      <c r="F311" t="s">
        <v>685</v>
      </c>
      <c r="G311" t="s">
        <v>4423</v>
      </c>
      <c r="H311" t="s">
        <v>3167</v>
      </c>
    </row>
    <row r="312" spans="1:8" x14ac:dyDescent="0.35">
      <c r="A312" t="s">
        <v>503</v>
      </c>
      <c r="B312" t="s">
        <v>1129</v>
      </c>
      <c r="C312" t="s">
        <v>3253</v>
      </c>
      <c r="D312" t="s">
        <v>699</v>
      </c>
      <c r="E312" t="s">
        <v>4424</v>
      </c>
      <c r="F312" t="s">
        <v>4425</v>
      </c>
      <c r="G312" t="s">
        <v>785</v>
      </c>
      <c r="H312" t="s">
        <v>3256</v>
      </c>
    </row>
    <row r="313" spans="1:8" x14ac:dyDescent="0.35">
      <c r="A313" t="s">
        <v>503</v>
      </c>
      <c r="B313" t="s">
        <v>1130</v>
      </c>
      <c r="C313" t="s">
        <v>3246</v>
      </c>
      <c r="D313" t="s">
        <v>3254</v>
      </c>
      <c r="E313" t="s">
        <v>4424</v>
      </c>
      <c r="F313" t="s">
        <v>4425</v>
      </c>
      <c r="G313" t="s">
        <v>3244</v>
      </c>
      <c r="H313" t="s">
        <v>3248</v>
      </c>
    </row>
    <row r="314" spans="1:8" x14ac:dyDescent="0.35">
      <c r="A314" t="s">
        <v>503</v>
      </c>
      <c r="B314" t="s">
        <v>1131</v>
      </c>
      <c r="C314" t="s">
        <v>3194</v>
      </c>
      <c r="D314" t="s">
        <v>4426</v>
      </c>
      <c r="E314" t="s">
        <v>4427</v>
      </c>
      <c r="F314" t="s">
        <v>3197</v>
      </c>
      <c r="G314" t="s">
        <v>3198</v>
      </c>
      <c r="H314" t="s">
        <v>3674</v>
      </c>
    </row>
    <row r="315" spans="1:8" x14ac:dyDescent="0.35">
      <c r="A315" t="s">
        <v>2420</v>
      </c>
      <c r="B315" t="s">
        <v>1132</v>
      </c>
      <c r="C315" s="57" t="s">
        <v>3174</v>
      </c>
      <c r="D315" s="57" t="s">
        <v>4428</v>
      </c>
      <c r="E315" s="57" t="s">
        <v>3176</v>
      </c>
      <c r="F315" s="57" t="s">
        <v>4194</v>
      </c>
      <c r="G315" s="57" t="s">
        <v>3178</v>
      </c>
      <c r="H315" s="57" t="s">
        <v>3167</v>
      </c>
    </row>
    <row r="316" spans="1:8" x14ac:dyDescent="0.35">
      <c r="A316" t="s">
        <v>503</v>
      </c>
      <c r="B316" t="s">
        <v>1133</v>
      </c>
      <c r="C316" s="57" t="s">
        <v>4429</v>
      </c>
      <c r="D316" s="57" t="s">
        <v>4430</v>
      </c>
      <c r="E316" s="57" t="s">
        <v>4431</v>
      </c>
      <c r="F316" s="57" t="s">
        <v>4194</v>
      </c>
      <c r="G316" s="57" t="s">
        <v>4432</v>
      </c>
      <c r="H316" s="57" t="s">
        <v>3167</v>
      </c>
    </row>
    <row r="317" spans="1:8" x14ac:dyDescent="0.35">
      <c r="A317" t="s">
        <v>503</v>
      </c>
      <c r="B317" t="s">
        <v>1134</v>
      </c>
      <c r="C317" s="57" t="s">
        <v>3279</v>
      </c>
      <c r="D317" s="57" t="s">
        <v>3280</v>
      </c>
      <c r="E317" s="57" t="s">
        <v>3288</v>
      </c>
      <c r="F317" s="57" t="s">
        <v>718</v>
      </c>
      <c r="G317" s="57" t="s">
        <v>4024</v>
      </c>
      <c r="H317" s="57" t="s">
        <v>3284</v>
      </c>
    </row>
    <row r="318" spans="1:8" x14ac:dyDescent="0.35">
      <c r="A318" t="s">
        <v>503</v>
      </c>
      <c r="B318" t="s">
        <v>1135</v>
      </c>
      <c r="C318" s="57" t="s">
        <v>3279</v>
      </c>
      <c r="D318" s="57" t="s">
        <v>3280</v>
      </c>
      <c r="E318" s="57" t="s">
        <v>729</v>
      </c>
      <c r="F318" s="57" t="s">
        <v>3291</v>
      </c>
      <c r="G318" s="57" t="s">
        <v>3283</v>
      </c>
      <c r="H318" s="57" t="s">
        <v>3284</v>
      </c>
    </row>
    <row r="319" spans="1:8" x14ac:dyDescent="0.35">
      <c r="A319" t="s">
        <v>503</v>
      </c>
      <c r="B319" t="s">
        <v>1136</v>
      </c>
      <c r="C319" s="57" t="s">
        <v>3374</v>
      </c>
      <c r="D319" s="57" t="s">
        <v>3375</v>
      </c>
      <c r="E319" s="57" t="s">
        <v>3376</v>
      </c>
      <c r="F319" s="57" t="s">
        <v>3377</v>
      </c>
      <c r="G319" s="57" t="s">
        <v>3378</v>
      </c>
      <c r="H319" s="57" t="s">
        <v>3379</v>
      </c>
    </row>
    <row r="320" spans="1:8" x14ac:dyDescent="0.35">
      <c r="A320" t="s">
        <v>503</v>
      </c>
      <c r="B320" t="s">
        <v>1137</v>
      </c>
      <c r="C320" s="57" t="s">
        <v>4433</v>
      </c>
      <c r="D320" s="57" t="s">
        <v>4434</v>
      </c>
      <c r="E320" s="57" t="s">
        <v>4435</v>
      </c>
      <c r="F320" s="57" t="s">
        <v>4309</v>
      </c>
      <c r="G320" s="57" t="s">
        <v>4436</v>
      </c>
      <c r="H320" s="57" t="s">
        <v>3188</v>
      </c>
    </row>
    <row r="321" spans="1:8" x14ac:dyDescent="0.35">
      <c r="A321" t="s">
        <v>503</v>
      </c>
      <c r="B321" t="s">
        <v>1138</v>
      </c>
      <c r="C321" s="57" t="s">
        <v>4437</v>
      </c>
      <c r="D321" s="57" t="s">
        <v>4438</v>
      </c>
      <c r="E321" s="57" t="s">
        <v>819</v>
      </c>
      <c r="F321" s="57" t="s">
        <v>3167</v>
      </c>
      <c r="G321" s="57" t="s">
        <v>3167</v>
      </c>
      <c r="H321" s="57" t="s">
        <v>3167</v>
      </c>
    </row>
    <row r="322" spans="1:8" x14ac:dyDescent="0.35">
      <c r="A322" t="s">
        <v>503</v>
      </c>
      <c r="B322" t="s">
        <v>1139</v>
      </c>
      <c r="C322" s="57" t="s">
        <v>4337</v>
      </c>
      <c r="D322" s="57" t="s">
        <v>3190</v>
      </c>
      <c r="E322" s="57" t="s">
        <v>4439</v>
      </c>
      <c r="F322" s="57" t="s">
        <v>4440</v>
      </c>
      <c r="G322" s="57" t="s">
        <v>4441</v>
      </c>
      <c r="H322" s="57" t="s">
        <v>3167</v>
      </c>
    </row>
    <row r="323" spans="1:8" x14ac:dyDescent="0.35">
      <c r="A323" t="s">
        <v>503</v>
      </c>
      <c r="B323" t="s">
        <v>1140</v>
      </c>
      <c r="C323" s="57" t="s">
        <v>3355</v>
      </c>
      <c r="D323" s="57" t="s">
        <v>4442</v>
      </c>
      <c r="E323" s="57" t="s">
        <v>3357</v>
      </c>
      <c r="F323" s="57" t="s">
        <v>4443</v>
      </c>
      <c r="G323" s="57" t="s">
        <v>4444</v>
      </c>
      <c r="H323" s="57" t="s">
        <v>3167</v>
      </c>
    </row>
    <row r="324" spans="1:8" x14ac:dyDescent="0.35">
      <c r="A324" t="s">
        <v>503</v>
      </c>
      <c r="B324" t="s">
        <v>1141</v>
      </c>
      <c r="C324" s="57" t="s">
        <v>4445</v>
      </c>
      <c r="D324" s="57" t="s">
        <v>4446</v>
      </c>
      <c r="E324" s="57" t="s">
        <v>759</v>
      </c>
      <c r="F324" s="57" t="s">
        <v>746</v>
      </c>
      <c r="G324" s="57" t="s">
        <v>4447</v>
      </c>
      <c r="H324" s="57" t="s">
        <v>3167</v>
      </c>
    </row>
    <row r="325" spans="1:8" x14ac:dyDescent="0.35">
      <c r="A325" t="s">
        <v>503</v>
      </c>
      <c r="B325" t="s">
        <v>1142</v>
      </c>
      <c r="C325" s="57" t="s">
        <v>3223</v>
      </c>
      <c r="D325" s="57" t="s">
        <v>801</v>
      </c>
      <c r="E325" s="57" t="s">
        <v>3227</v>
      </c>
      <c r="F325" s="57" t="s">
        <v>3228</v>
      </c>
      <c r="G325" s="57" t="s">
        <v>3225</v>
      </c>
      <c r="H325" s="57" t="s">
        <v>3167</v>
      </c>
    </row>
    <row r="326" spans="1:8" x14ac:dyDescent="0.35">
      <c r="A326" t="s">
        <v>503</v>
      </c>
      <c r="B326" t="s">
        <v>1143</v>
      </c>
      <c r="C326" s="57" t="s">
        <v>3641</v>
      </c>
      <c r="D326" s="57" t="s">
        <v>4448</v>
      </c>
      <c r="E326" s="57" t="s">
        <v>4449</v>
      </c>
      <c r="F326" s="57" t="s">
        <v>3530</v>
      </c>
      <c r="G326" s="57" t="s">
        <v>4450</v>
      </c>
      <c r="H326" s="57" t="s">
        <v>3167</v>
      </c>
    </row>
    <row r="327" spans="1:8" x14ac:dyDescent="0.35">
      <c r="A327" t="s">
        <v>503</v>
      </c>
      <c r="B327" t="s">
        <v>1144</v>
      </c>
      <c r="C327" s="57" t="s">
        <v>4451</v>
      </c>
      <c r="D327" s="57" t="s">
        <v>4452</v>
      </c>
      <c r="E327" s="57" t="s">
        <v>4453</v>
      </c>
      <c r="F327" s="57" t="s">
        <v>4454</v>
      </c>
      <c r="G327" s="57" t="s">
        <v>4455</v>
      </c>
      <c r="H327" s="57" t="s">
        <v>3167</v>
      </c>
    </row>
    <row r="328" spans="1:8" x14ac:dyDescent="0.35">
      <c r="A328" t="s">
        <v>503</v>
      </c>
      <c r="B328" t="s">
        <v>1145</v>
      </c>
      <c r="C328" s="57" t="s">
        <v>4456</v>
      </c>
      <c r="D328" s="57" t="s">
        <v>4457</v>
      </c>
      <c r="E328" s="57" t="s">
        <v>4458</v>
      </c>
      <c r="F328" s="57" t="s">
        <v>4459</v>
      </c>
      <c r="G328" s="57" t="s">
        <v>4460</v>
      </c>
      <c r="H328" s="57" t="s">
        <v>3167</v>
      </c>
    </row>
    <row r="329" spans="1:8" x14ac:dyDescent="0.35">
      <c r="A329" t="s">
        <v>503</v>
      </c>
      <c r="B329" t="s">
        <v>1146</v>
      </c>
      <c r="C329" s="57" t="s">
        <v>4461</v>
      </c>
      <c r="D329" s="57" t="s">
        <v>4462</v>
      </c>
      <c r="E329" s="57" t="s">
        <v>3204</v>
      </c>
      <c r="F329" s="57" t="s">
        <v>746</v>
      </c>
      <c r="G329" s="57" t="s">
        <v>4463</v>
      </c>
      <c r="H329" s="57" t="s">
        <v>3167</v>
      </c>
    </row>
    <row r="330" spans="1:8" x14ac:dyDescent="0.35">
      <c r="A330" t="s">
        <v>503</v>
      </c>
      <c r="B330" t="s">
        <v>1147</v>
      </c>
      <c r="C330" s="57" t="s">
        <v>4464</v>
      </c>
      <c r="D330" s="57" t="s">
        <v>4465</v>
      </c>
      <c r="E330" s="57" t="s">
        <v>4466</v>
      </c>
      <c r="F330" s="57" t="s">
        <v>4467</v>
      </c>
      <c r="G330" s="57" t="s">
        <v>4468</v>
      </c>
      <c r="H330" s="57" t="s">
        <v>773</v>
      </c>
    </row>
    <row r="331" spans="1:8" x14ac:dyDescent="0.35">
      <c r="A331" t="s">
        <v>503</v>
      </c>
      <c r="B331" t="s">
        <v>1148</v>
      </c>
      <c r="C331" s="57" t="s">
        <v>4469</v>
      </c>
      <c r="D331" s="57" t="s">
        <v>4470</v>
      </c>
      <c r="E331" s="57" t="s">
        <v>4471</v>
      </c>
      <c r="F331" s="57" t="s">
        <v>4472</v>
      </c>
      <c r="G331" s="57" t="s">
        <v>4473</v>
      </c>
      <c r="H331" s="57" t="s">
        <v>3167</v>
      </c>
    </row>
    <row r="332" spans="1:8" x14ac:dyDescent="0.35">
      <c r="A332" t="s">
        <v>503</v>
      </c>
      <c r="B332" t="s">
        <v>1149</v>
      </c>
      <c r="C332" s="57" t="s">
        <v>3521</v>
      </c>
      <c r="D332" s="57" t="s">
        <v>3522</v>
      </c>
      <c r="E332" s="57" t="s">
        <v>3523</v>
      </c>
      <c r="F332" s="57" t="s">
        <v>3524</v>
      </c>
      <c r="G332" s="57" t="s">
        <v>3525</v>
      </c>
      <c r="H332" s="57" t="s">
        <v>3526</v>
      </c>
    </row>
    <row r="333" spans="1:8" x14ac:dyDescent="0.35">
      <c r="A333" t="s">
        <v>3126</v>
      </c>
      <c r="B333" t="s">
        <v>196</v>
      </c>
      <c r="C333" s="57" t="s">
        <v>4474</v>
      </c>
      <c r="D333" s="57" t="s">
        <v>4475</v>
      </c>
      <c r="E333" s="57" t="s">
        <v>4476</v>
      </c>
      <c r="F333" s="57" t="s">
        <v>3153</v>
      </c>
      <c r="G333" s="57" t="s">
        <v>4477</v>
      </c>
      <c r="H333" s="57" t="s">
        <v>4478</v>
      </c>
    </row>
    <row r="334" spans="1:8" x14ac:dyDescent="0.35">
      <c r="A334" t="s">
        <v>3126</v>
      </c>
      <c r="B334" t="s">
        <v>1150</v>
      </c>
      <c r="C334" s="57" t="s">
        <v>4479</v>
      </c>
      <c r="D334" s="57" t="s">
        <v>4480</v>
      </c>
      <c r="E334" s="57" t="s">
        <v>4481</v>
      </c>
      <c r="F334" s="57" t="s">
        <v>4482</v>
      </c>
      <c r="G334" s="57" t="s">
        <v>4483</v>
      </c>
      <c r="H334" s="57" t="s">
        <v>4484</v>
      </c>
    </row>
  </sheetData>
  <autoFilter ref="A1:H132" xr:uid="{00000000-0001-0000-0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theme="4"/>
  </sheetPr>
  <dimension ref="A1:DI9995"/>
  <sheetViews>
    <sheetView zoomScaleNormal="100" workbookViewId="0">
      <pane xSplit="2" ySplit="1" topLeftCell="AE1326" activePane="bottomRight" state="frozen"/>
      <selection pane="topRight" activeCell="AW848" sqref="AW848"/>
      <selection pane="bottomLeft" activeCell="AW848" sqref="AW848"/>
      <selection pane="bottomRight" activeCell="A2" sqref="A2:B2"/>
    </sheetView>
  </sheetViews>
  <sheetFormatPr baseColWidth="10" defaultColWidth="3.26953125" defaultRowHeight="13.5" customHeight="1" x14ac:dyDescent="0.35"/>
  <cols>
    <col min="1" max="1" width="50.1796875" bestFit="1" customWidth="1"/>
    <col min="2" max="2" width="12.54296875" bestFit="1" customWidth="1"/>
    <col min="3" max="3" width="5.54296875" customWidth="1"/>
    <col min="4" max="4" width="15.7265625" style="42" customWidth="1"/>
    <col min="5" max="13" width="15.7265625" customWidth="1"/>
    <col min="14" max="14" width="15.7265625" style="42" customWidth="1"/>
    <col min="15" max="31" width="15.7265625" customWidth="1"/>
    <col min="32" max="32" width="27.1796875" customWidth="1"/>
    <col min="33" max="60" width="15.7265625" customWidth="1"/>
    <col min="61" max="61" width="16.81640625" bestFit="1" customWidth="1"/>
    <col min="62" max="62" width="16.26953125" customWidth="1"/>
    <col min="63" max="65" width="16.81640625" bestFit="1" customWidth="1"/>
  </cols>
  <sheetData>
    <row r="1" spans="1:65" ht="13.5" customHeight="1" x14ac:dyDescent="0.35">
      <c r="A1" s="9" t="s">
        <v>507</v>
      </c>
      <c r="B1" s="1" t="s">
        <v>508</v>
      </c>
      <c r="C1" s="1" t="s">
        <v>509</v>
      </c>
      <c r="D1" s="55" t="s">
        <v>510</v>
      </c>
      <c r="E1" s="1" t="s">
        <v>511</v>
      </c>
      <c r="F1" s="1" t="s">
        <v>512</v>
      </c>
      <c r="G1" s="1" t="s">
        <v>513</v>
      </c>
      <c r="H1" s="1" t="s">
        <v>514</v>
      </c>
      <c r="I1" s="1" t="s">
        <v>515</v>
      </c>
      <c r="J1" s="1" t="s">
        <v>516</v>
      </c>
      <c r="K1" s="1" t="s">
        <v>517</v>
      </c>
      <c r="L1" s="1" t="s">
        <v>518</v>
      </c>
      <c r="M1" s="1" t="s">
        <v>519</v>
      </c>
      <c r="N1" s="55" t="s">
        <v>520</v>
      </c>
      <c r="O1" s="1" t="s">
        <v>521</v>
      </c>
      <c r="P1" s="1" t="s">
        <v>522</v>
      </c>
      <c r="Q1" s="1" t="s">
        <v>523</v>
      </c>
      <c r="R1" s="1" t="s">
        <v>524</v>
      </c>
      <c r="S1" s="1" t="s">
        <v>525</v>
      </c>
      <c r="T1" s="1" t="s">
        <v>526</v>
      </c>
      <c r="U1" s="1" t="s">
        <v>527</v>
      </c>
      <c r="V1" s="1" t="s">
        <v>528</v>
      </c>
      <c r="W1" s="1" t="s">
        <v>529</v>
      </c>
      <c r="X1" s="1" t="s">
        <v>530</v>
      </c>
      <c r="Y1" s="1" t="s">
        <v>531</v>
      </c>
      <c r="Z1" s="1" t="s">
        <v>532</v>
      </c>
      <c r="AA1" s="1" t="s">
        <v>533</v>
      </c>
      <c r="AB1" s="1" t="s">
        <v>534</v>
      </c>
      <c r="AC1" s="1" t="s">
        <v>535</v>
      </c>
      <c r="AD1" s="1" t="s">
        <v>536</v>
      </c>
      <c r="AE1" s="1" t="s">
        <v>537</v>
      </c>
      <c r="AF1" s="1" t="s">
        <v>538</v>
      </c>
      <c r="AG1" s="1" t="s">
        <v>539</v>
      </c>
      <c r="AH1" s="1" t="s">
        <v>540</v>
      </c>
      <c r="AI1" s="1" t="s">
        <v>541</v>
      </c>
      <c r="AJ1" s="1" t="s">
        <v>542</v>
      </c>
      <c r="AK1" s="1" t="s">
        <v>543</v>
      </c>
      <c r="AL1" s="1" t="s">
        <v>544</v>
      </c>
      <c r="AM1" s="1" t="s">
        <v>545</v>
      </c>
      <c r="AN1" s="1" t="s">
        <v>546</v>
      </c>
      <c r="AO1" s="1" t="s">
        <v>547</v>
      </c>
      <c r="AP1" s="1" t="s">
        <v>548</v>
      </c>
      <c r="AQ1" s="1" t="s">
        <v>549</v>
      </c>
      <c r="AR1" s="1" t="s">
        <v>550</v>
      </c>
      <c r="AS1" s="1" t="s">
        <v>551</v>
      </c>
      <c r="AT1" s="1" t="s">
        <v>552</v>
      </c>
      <c r="AU1" s="1" t="s">
        <v>553</v>
      </c>
      <c r="AV1" s="1" t="s">
        <v>554</v>
      </c>
      <c r="AW1" s="1" t="s">
        <v>555</v>
      </c>
      <c r="AX1" s="1" t="s">
        <v>556</v>
      </c>
      <c r="AY1" s="1" t="s">
        <v>557</v>
      </c>
      <c r="AZ1" s="1" t="s">
        <v>558</v>
      </c>
      <c r="BA1" s="1" t="s">
        <v>559</v>
      </c>
      <c r="BB1" s="1" t="s">
        <v>560</v>
      </c>
      <c r="BC1" s="1" t="s">
        <v>561</v>
      </c>
      <c r="BD1" s="1" t="s">
        <v>562</v>
      </c>
      <c r="BE1" s="1" t="s">
        <v>563</v>
      </c>
      <c r="BF1" s="1" t="s">
        <v>564</v>
      </c>
      <c r="BG1" s="1" t="s">
        <v>565</v>
      </c>
      <c r="BH1" s="1" t="s">
        <v>566</v>
      </c>
      <c r="BI1" s="56" t="s">
        <v>567</v>
      </c>
      <c r="BJ1" s="56" t="s">
        <v>568</v>
      </c>
      <c r="BK1" s="56" t="s">
        <v>569</v>
      </c>
      <c r="BL1" s="56" t="s">
        <v>570</v>
      </c>
      <c r="BM1" s="56" t="s">
        <v>571</v>
      </c>
    </row>
    <row r="2" spans="1:65" ht="13.5" customHeight="1" x14ac:dyDescent="0.35">
      <c r="A2" t="s">
        <v>277</v>
      </c>
      <c r="B2" t="s">
        <v>3144</v>
      </c>
      <c r="C2" s="1" t="s">
        <v>4485</v>
      </c>
      <c r="D2" t="s">
        <v>4486</v>
      </c>
      <c r="E2" t="s">
        <v>4487</v>
      </c>
      <c r="F2" t="s">
        <v>4488</v>
      </c>
      <c r="G2" t="s">
        <v>4489</v>
      </c>
      <c r="H2" t="s">
        <v>4490</v>
      </c>
      <c r="I2" t="s">
        <v>4491</v>
      </c>
      <c r="N2" t="s">
        <v>4492</v>
      </c>
      <c r="O2" t="s">
        <v>4493</v>
      </c>
      <c r="P2" t="s">
        <v>4494</v>
      </c>
      <c r="Q2" t="s">
        <v>4495</v>
      </c>
      <c r="R2" t="s">
        <v>4496</v>
      </c>
      <c r="S2" t="s">
        <v>4497</v>
      </c>
      <c r="X2" t="s">
        <v>4498</v>
      </c>
      <c r="Y2" t="s">
        <v>631</v>
      </c>
      <c r="Z2" t="s">
        <v>4499</v>
      </c>
      <c r="AE2">
        <v>21547</v>
      </c>
      <c r="AF2" t="s">
        <v>4500</v>
      </c>
      <c r="AG2">
        <v>2</v>
      </c>
      <c r="AH2">
        <v>245</v>
      </c>
      <c r="AI2" t="s">
        <v>4501</v>
      </c>
      <c r="AJ2">
        <v>221</v>
      </c>
    </row>
    <row r="3" spans="1:65" ht="13.5" customHeight="1" x14ac:dyDescent="0.35">
      <c r="A3" t="s">
        <v>277</v>
      </c>
      <c r="B3" t="s">
        <v>3150</v>
      </c>
      <c r="C3" s="1" t="s">
        <v>4502</v>
      </c>
      <c r="D3" t="s">
        <v>4503</v>
      </c>
      <c r="E3" t="s">
        <v>4504</v>
      </c>
      <c r="F3" t="s">
        <v>4505</v>
      </c>
      <c r="G3" t="s">
        <v>4506</v>
      </c>
      <c r="H3" t="s">
        <v>4507</v>
      </c>
      <c r="I3" t="s">
        <v>4508</v>
      </c>
      <c r="J3" t="s">
        <v>4509</v>
      </c>
      <c r="N3" t="s">
        <v>4510</v>
      </c>
      <c r="O3" t="s">
        <v>4511</v>
      </c>
      <c r="P3" t="s">
        <v>4512</v>
      </c>
      <c r="Q3" t="s">
        <v>4513</v>
      </c>
      <c r="R3" t="s">
        <v>4514</v>
      </c>
      <c r="S3" t="s">
        <v>4515</v>
      </c>
      <c r="T3" t="s">
        <v>4516</v>
      </c>
      <c r="X3" t="s">
        <v>4517</v>
      </c>
      <c r="Y3" t="s">
        <v>62</v>
      </c>
      <c r="Z3" t="s">
        <v>4518</v>
      </c>
      <c r="AE3">
        <v>31754</v>
      </c>
      <c r="AF3" t="s">
        <v>4519</v>
      </c>
      <c r="AG3">
        <v>2</v>
      </c>
      <c r="AH3">
        <v>76</v>
      </c>
      <c r="AI3" t="s">
        <v>4520</v>
      </c>
      <c r="AJ3">
        <v>311</v>
      </c>
      <c r="AK3">
        <v>31743</v>
      </c>
      <c r="AL3" t="s">
        <v>4521</v>
      </c>
      <c r="AM3">
        <v>2</v>
      </c>
      <c r="AN3">
        <v>429</v>
      </c>
      <c r="AO3" t="s">
        <v>4522</v>
      </c>
      <c r="AP3">
        <v>311</v>
      </c>
      <c r="AQ3">
        <v>21547</v>
      </c>
      <c r="AR3" t="s">
        <v>4500</v>
      </c>
      <c r="AS3">
        <v>2</v>
      </c>
      <c r="AT3">
        <v>245</v>
      </c>
      <c r="AU3" t="s">
        <v>4523</v>
      </c>
      <c r="AV3">
        <v>221</v>
      </c>
    </row>
    <row r="4" spans="1:65" ht="13.5" customHeight="1" x14ac:dyDescent="0.35">
      <c r="A4" t="s">
        <v>1225</v>
      </c>
      <c r="B4" t="s">
        <v>3156</v>
      </c>
      <c r="C4" s="1" t="s">
        <v>4524</v>
      </c>
      <c r="D4" t="s">
        <v>4525</v>
      </c>
      <c r="E4" t="s">
        <v>4526</v>
      </c>
      <c r="F4" t="s">
        <v>4527</v>
      </c>
      <c r="G4" t="s">
        <v>4528</v>
      </c>
      <c r="H4" t="s">
        <v>4529</v>
      </c>
      <c r="I4" t="s">
        <v>4530</v>
      </c>
      <c r="N4" t="s">
        <v>4531</v>
      </c>
      <c r="O4" t="s">
        <v>4532</v>
      </c>
      <c r="P4" t="s">
        <v>4533</v>
      </c>
      <c r="Q4" t="s">
        <v>4534</v>
      </c>
      <c r="R4" t="s">
        <v>4535</v>
      </c>
      <c r="S4" t="s">
        <v>4536</v>
      </c>
      <c r="X4" t="s">
        <v>4537</v>
      </c>
      <c r="Y4" t="s">
        <v>4538</v>
      </c>
      <c r="Z4" t="s">
        <v>4539</v>
      </c>
      <c r="AA4" t="s">
        <v>4540</v>
      </c>
      <c r="AB4" t="s">
        <v>4541</v>
      </c>
      <c r="AC4" t="s">
        <v>4542</v>
      </c>
      <c r="AD4" t="s">
        <v>4543</v>
      </c>
      <c r="AE4">
        <v>31436</v>
      </c>
      <c r="AF4" t="s">
        <v>61</v>
      </c>
      <c r="AG4">
        <v>1</v>
      </c>
      <c r="AH4">
        <v>70</v>
      </c>
      <c r="AI4" t="s">
        <v>4544</v>
      </c>
      <c r="AJ4">
        <v>200</v>
      </c>
      <c r="AK4">
        <v>31663</v>
      </c>
      <c r="AL4" t="s">
        <v>4545</v>
      </c>
      <c r="AM4">
        <v>1</v>
      </c>
      <c r="AN4">
        <v>110</v>
      </c>
      <c r="AO4" t="s">
        <v>4546</v>
      </c>
      <c r="AP4">
        <v>311</v>
      </c>
    </row>
    <row r="5" spans="1:65" ht="13.5" customHeight="1" x14ac:dyDescent="0.35">
      <c r="A5" t="s">
        <v>1225</v>
      </c>
      <c r="B5" t="s">
        <v>3162</v>
      </c>
      <c r="C5" s="1" t="s">
        <v>4547</v>
      </c>
      <c r="D5" t="s">
        <v>4548</v>
      </c>
      <c r="E5" t="s">
        <v>4549</v>
      </c>
      <c r="F5" t="s">
        <v>4550</v>
      </c>
      <c r="G5" t="s">
        <v>4551</v>
      </c>
      <c r="H5" t="s">
        <v>4552</v>
      </c>
      <c r="I5" t="s">
        <v>4553</v>
      </c>
      <c r="N5" t="s">
        <v>4554</v>
      </c>
      <c r="O5" t="s">
        <v>4555</v>
      </c>
      <c r="P5" t="s">
        <v>4556</v>
      </c>
      <c r="Q5" t="s">
        <v>4557</v>
      </c>
      <c r="X5" t="s">
        <v>4558</v>
      </c>
      <c r="Y5" t="s">
        <v>4559</v>
      </c>
      <c r="Z5" t="s">
        <v>1497</v>
      </c>
      <c r="AA5" t="s">
        <v>4560</v>
      </c>
      <c r="AB5" t="s">
        <v>4561</v>
      </c>
      <c r="AC5" t="s">
        <v>4562</v>
      </c>
      <c r="AD5" t="s">
        <v>4563</v>
      </c>
      <c r="AE5">
        <v>13154</v>
      </c>
      <c r="AF5" t="s">
        <v>798</v>
      </c>
      <c r="AG5">
        <v>1</v>
      </c>
      <c r="AH5">
        <v>42</v>
      </c>
      <c r="AI5" t="s">
        <v>4564</v>
      </c>
      <c r="AJ5">
        <v>122</v>
      </c>
      <c r="AK5">
        <v>11054</v>
      </c>
      <c r="AL5" t="s">
        <v>4565</v>
      </c>
      <c r="AM5">
        <v>2</v>
      </c>
      <c r="AN5">
        <v>320</v>
      </c>
      <c r="AO5" t="s">
        <v>4566</v>
      </c>
      <c r="AP5">
        <v>114</v>
      </c>
      <c r="AQ5">
        <v>31663</v>
      </c>
      <c r="AR5" t="s">
        <v>4545</v>
      </c>
      <c r="AS5">
        <v>2</v>
      </c>
      <c r="AT5">
        <v>395</v>
      </c>
      <c r="AU5" t="s">
        <v>4567</v>
      </c>
      <c r="AV5">
        <v>311</v>
      </c>
      <c r="AW5">
        <v>31721</v>
      </c>
      <c r="AX5" t="s">
        <v>4568</v>
      </c>
      <c r="AY5">
        <v>3</v>
      </c>
      <c r="AZ5">
        <v>663</v>
      </c>
      <c r="BA5" t="s">
        <v>4569</v>
      </c>
      <c r="BB5">
        <v>311</v>
      </c>
      <c r="BC5">
        <v>31743</v>
      </c>
      <c r="BD5" t="s">
        <v>4521</v>
      </c>
      <c r="BE5">
        <v>3</v>
      </c>
      <c r="BF5">
        <v>663</v>
      </c>
      <c r="BG5" t="s">
        <v>4569</v>
      </c>
      <c r="BH5">
        <v>311</v>
      </c>
    </row>
    <row r="6" spans="1:65" ht="13.5" customHeight="1" x14ac:dyDescent="0.35">
      <c r="A6" t="s">
        <v>277</v>
      </c>
      <c r="B6" t="s">
        <v>3168</v>
      </c>
      <c r="C6" s="1" t="s">
        <v>4547</v>
      </c>
      <c r="D6" t="s">
        <v>4570</v>
      </c>
      <c r="E6" t="s">
        <v>4571</v>
      </c>
      <c r="F6" t="s">
        <v>4572</v>
      </c>
      <c r="G6" t="s">
        <v>4573</v>
      </c>
      <c r="H6" t="s">
        <v>4550</v>
      </c>
      <c r="I6" t="s">
        <v>4574</v>
      </c>
      <c r="J6" t="s">
        <v>4575</v>
      </c>
      <c r="N6" t="s">
        <v>4576</v>
      </c>
      <c r="O6" t="s">
        <v>4577</v>
      </c>
      <c r="P6" t="s">
        <v>4556</v>
      </c>
      <c r="Q6" t="s">
        <v>4557</v>
      </c>
      <c r="R6" t="s">
        <v>4578</v>
      </c>
      <c r="X6" t="s">
        <v>4579</v>
      </c>
      <c r="Y6" t="s">
        <v>4580</v>
      </c>
      <c r="Z6" t="s">
        <v>4581</v>
      </c>
      <c r="AE6">
        <v>32079</v>
      </c>
      <c r="AF6" t="s">
        <v>4582</v>
      </c>
      <c r="AG6">
        <v>2</v>
      </c>
      <c r="AH6">
        <v>263</v>
      </c>
      <c r="AI6" t="s">
        <v>4583</v>
      </c>
      <c r="AJ6">
        <v>310</v>
      </c>
    </row>
    <row r="7" spans="1:65" ht="13.5" customHeight="1" x14ac:dyDescent="0.35">
      <c r="A7" t="s">
        <v>277</v>
      </c>
      <c r="B7" t="s">
        <v>3174</v>
      </c>
      <c r="C7" s="1" t="s">
        <v>4547</v>
      </c>
      <c r="D7" t="s">
        <v>4584</v>
      </c>
      <c r="E7" t="s">
        <v>4585</v>
      </c>
      <c r="F7" t="s">
        <v>4586</v>
      </c>
      <c r="G7" t="s">
        <v>4587</v>
      </c>
      <c r="H7" t="s">
        <v>4588</v>
      </c>
      <c r="I7" t="s">
        <v>4589</v>
      </c>
      <c r="J7" t="s">
        <v>4590</v>
      </c>
      <c r="K7" t="s">
        <v>4591</v>
      </c>
      <c r="N7" t="s">
        <v>4592</v>
      </c>
      <c r="O7" t="s">
        <v>4593</v>
      </c>
      <c r="P7" t="s">
        <v>4594</v>
      </c>
      <c r="Q7" t="s">
        <v>4595</v>
      </c>
      <c r="R7" t="s">
        <v>4596</v>
      </c>
      <c r="S7" t="s">
        <v>4597</v>
      </c>
      <c r="T7" t="s">
        <v>4598</v>
      </c>
      <c r="U7" t="s">
        <v>4599</v>
      </c>
      <c r="V7" t="s">
        <v>4600</v>
      </c>
      <c r="X7" t="s">
        <v>4601</v>
      </c>
      <c r="Y7" t="s">
        <v>4602</v>
      </c>
      <c r="Z7" t="s">
        <v>716</v>
      </c>
      <c r="AE7">
        <v>32110</v>
      </c>
      <c r="AF7" t="s">
        <v>4603</v>
      </c>
      <c r="AG7">
        <v>2</v>
      </c>
      <c r="AH7">
        <v>390</v>
      </c>
      <c r="AI7" t="s">
        <v>4604</v>
      </c>
      <c r="AJ7">
        <v>310</v>
      </c>
    </row>
    <row r="8" spans="1:65" ht="13.5" customHeight="1" x14ac:dyDescent="0.35">
      <c r="A8" t="s">
        <v>277</v>
      </c>
      <c r="B8" t="s">
        <v>3179</v>
      </c>
      <c r="C8" s="1" t="s">
        <v>4485</v>
      </c>
      <c r="D8" t="s">
        <v>4605</v>
      </c>
      <c r="E8" t="s">
        <v>4606</v>
      </c>
      <c r="F8" t="s">
        <v>4607</v>
      </c>
      <c r="G8" t="s">
        <v>4608</v>
      </c>
      <c r="H8" t="s">
        <v>4609</v>
      </c>
      <c r="I8" t="s">
        <v>4610</v>
      </c>
      <c r="N8" t="s">
        <v>4611</v>
      </c>
      <c r="O8" t="s">
        <v>4612</v>
      </c>
      <c r="P8" t="s">
        <v>4613</v>
      </c>
      <c r="Q8" t="s">
        <v>4614</v>
      </c>
      <c r="R8" t="s">
        <v>4615</v>
      </c>
      <c r="S8" t="s">
        <v>4616</v>
      </c>
      <c r="X8" t="s">
        <v>4617</v>
      </c>
      <c r="Y8" t="s">
        <v>4618</v>
      </c>
      <c r="Z8" t="s">
        <v>4619</v>
      </c>
      <c r="AE8">
        <v>31662</v>
      </c>
      <c r="AF8" t="s">
        <v>4619</v>
      </c>
      <c r="AG8">
        <v>2</v>
      </c>
      <c r="AH8">
        <v>201</v>
      </c>
      <c r="AI8" t="s">
        <v>4620</v>
      </c>
      <c r="AJ8">
        <v>200</v>
      </c>
      <c r="AK8">
        <v>31652</v>
      </c>
      <c r="AL8" t="s">
        <v>4621</v>
      </c>
      <c r="AM8">
        <v>3</v>
      </c>
      <c r="AN8">
        <v>496</v>
      </c>
      <c r="AO8" t="s">
        <v>4622</v>
      </c>
      <c r="AP8">
        <v>200</v>
      </c>
      <c r="AQ8">
        <v>13254</v>
      </c>
      <c r="AR8" t="s">
        <v>799</v>
      </c>
      <c r="AS8">
        <v>2</v>
      </c>
      <c r="AT8">
        <v>192</v>
      </c>
      <c r="AU8" t="s">
        <v>4623</v>
      </c>
      <c r="AV8">
        <v>128</v>
      </c>
      <c r="AW8">
        <v>13154</v>
      </c>
      <c r="AX8" t="s">
        <v>798</v>
      </c>
      <c r="AY8">
        <v>2</v>
      </c>
      <c r="AZ8">
        <v>192</v>
      </c>
      <c r="BA8" t="s">
        <v>4624</v>
      </c>
      <c r="BB8">
        <v>122</v>
      </c>
      <c r="BC8">
        <v>21572</v>
      </c>
      <c r="BD8" t="s">
        <v>4625</v>
      </c>
      <c r="BE8">
        <v>2</v>
      </c>
      <c r="BF8">
        <v>328</v>
      </c>
      <c r="BG8" t="s">
        <v>4626</v>
      </c>
      <c r="BH8">
        <v>221</v>
      </c>
    </row>
    <row r="9" spans="1:65" ht="13.5" customHeight="1" x14ac:dyDescent="0.35">
      <c r="A9" t="s">
        <v>277</v>
      </c>
      <c r="B9" t="s">
        <v>3183</v>
      </c>
      <c r="C9" s="1" t="s">
        <v>4524</v>
      </c>
      <c r="D9" t="s">
        <v>4627</v>
      </c>
      <c r="E9" t="s">
        <v>4526</v>
      </c>
      <c r="F9" t="s">
        <v>4628</v>
      </c>
      <c r="G9" t="s">
        <v>4629</v>
      </c>
      <c r="H9" t="s">
        <v>4630</v>
      </c>
      <c r="I9" t="s">
        <v>4530</v>
      </c>
      <c r="J9" t="s">
        <v>4631</v>
      </c>
      <c r="N9" t="s">
        <v>4632</v>
      </c>
      <c r="O9" t="s">
        <v>4633</v>
      </c>
      <c r="P9" t="s">
        <v>4634</v>
      </c>
      <c r="Q9" t="s">
        <v>4635</v>
      </c>
      <c r="R9" t="s">
        <v>4636</v>
      </c>
      <c r="S9" t="s">
        <v>4637</v>
      </c>
      <c r="T9" t="s">
        <v>4638</v>
      </c>
      <c r="X9" t="s">
        <v>4517</v>
      </c>
      <c r="Y9" t="s">
        <v>4639</v>
      </c>
      <c r="Z9" t="s">
        <v>4640</v>
      </c>
      <c r="AE9">
        <v>31436</v>
      </c>
      <c r="AF9" t="s">
        <v>4641</v>
      </c>
      <c r="AG9">
        <v>2</v>
      </c>
      <c r="AH9">
        <v>245</v>
      </c>
      <c r="AI9" t="s">
        <v>4642</v>
      </c>
      <c r="AJ9">
        <v>200</v>
      </c>
      <c r="AK9">
        <v>21572</v>
      </c>
      <c r="AL9" t="s">
        <v>4625</v>
      </c>
      <c r="AM9">
        <v>1</v>
      </c>
      <c r="AN9">
        <v>80</v>
      </c>
      <c r="AO9" t="s">
        <v>4643</v>
      </c>
      <c r="AP9">
        <v>221</v>
      </c>
    </row>
    <row r="10" spans="1:65" ht="13.5" customHeight="1" x14ac:dyDescent="0.35">
      <c r="A10" t="s">
        <v>277</v>
      </c>
      <c r="B10" t="s">
        <v>3189</v>
      </c>
      <c r="C10" s="1" t="s">
        <v>4485</v>
      </c>
      <c r="D10" t="s">
        <v>4644</v>
      </c>
      <c r="E10" t="s">
        <v>4645</v>
      </c>
      <c r="F10" t="s">
        <v>4646</v>
      </c>
      <c r="G10" t="s">
        <v>4647</v>
      </c>
      <c r="H10" t="s">
        <v>4648</v>
      </c>
      <c r="I10" t="s">
        <v>4649</v>
      </c>
      <c r="J10" t="s">
        <v>4650</v>
      </c>
      <c r="K10" t="s">
        <v>4651</v>
      </c>
      <c r="N10" t="s">
        <v>4652</v>
      </c>
      <c r="O10" t="s">
        <v>4653</v>
      </c>
      <c r="P10" t="s">
        <v>4654</v>
      </c>
      <c r="Q10" t="s">
        <v>4655</v>
      </c>
      <c r="R10" t="s">
        <v>4656</v>
      </c>
      <c r="S10" t="s">
        <v>4657</v>
      </c>
      <c r="T10" t="s">
        <v>4658</v>
      </c>
      <c r="U10" t="s">
        <v>4659</v>
      </c>
      <c r="X10" t="s">
        <v>4660</v>
      </c>
      <c r="Y10" t="s">
        <v>4661</v>
      </c>
      <c r="AE10">
        <v>11054</v>
      </c>
      <c r="AF10" t="s">
        <v>4565</v>
      </c>
      <c r="AG10">
        <v>2</v>
      </c>
      <c r="AH10">
        <v>320</v>
      </c>
      <c r="AI10" t="s">
        <v>4662</v>
      </c>
      <c r="AJ10">
        <v>114</v>
      </c>
      <c r="AK10">
        <v>31660</v>
      </c>
      <c r="AL10" t="s">
        <v>4660</v>
      </c>
      <c r="AM10">
        <v>2</v>
      </c>
      <c r="AN10">
        <v>227</v>
      </c>
      <c r="AO10" t="s">
        <v>4663</v>
      </c>
      <c r="AP10">
        <v>311</v>
      </c>
      <c r="AQ10">
        <v>31663</v>
      </c>
      <c r="AR10" t="s">
        <v>4545</v>
      </c>
      <c r="AS10">
        <v>2</v>
      </c>
      <c r="AT10">
        <v>395</v>
      </c>
      <c r="AU10" t="s">
        <v>4664</v>
      </c>
      <c r="AV10">
        <v>311</v>
      </c>
      <c r="AW10">
        <v>32079</v>
      </c>
      <c r="AX10" t="s">
        <v>4582</v>
      </c>
      <c r="AY10">
        <v>1</v>
      </c>
      <c r="AZ10">
        <v>132</v>
      </c>
      <c r="BA10" t="s">
        <v>4665</v>
      </c>
      <c r="BB10">
        <v>310</v>
      </c>
      <c r="BC10">
        <v>31652</v>
      </c>
      <c r="BD10" t="s">
        <v>4621</v>
      </c>
      <c r="BE10">
        <v>1</v>
      </c>
      <c r="BF10">
        <v>78</v>
      </c>
      <c r="BG10" t="s">
        <v>4666</v>
      </c>
      <c r="BH10">
        <v>200</v>
      </c>
    </row>
    <row r="11" spans="1:65" ht="13.5" customHeight="1" x14ac:dyDescent="0.35">
      <c r="A11" t="s">
        <v>277</v>
      </c>
      <c r="B11" t="s">
        <v>3194</v>
      </c>
      <c r="C11" s="1" t="s">
        <v>4667</v>
      </c>
      <c r="D11" t="s">
        <v>4668</v>
      </c>
      <c r="E11" t="s">
        <v>4669</v>
      </c>
      <c r="F11" t="s">
        <v>4670</v>
      </c>
      <c r="G11" t="s">
        <v>4671</v>
      </c>
      <c r="H11" t="s">
        <v>4672</v>
      </c>
      <c r="I11" t="s">
        <v>4673</v>
      </c>
      <c r="N11" t="s">
        <v>4674</v>
      </c>
      <c r="O11" t="s">
        <v>4675</v>
      </c>
      <c r="P11" t="s">
        <v>4676</v>
      </c>
      <c r="Q11" t="s">
        <v>4677</v>
      </c>
      <c r="R11" t="s">
        <v>4678</v>
      </c>
      <c r="S11" t="s">
        <v>4679</v>
      </c>
      <c r="T11" t="s">
        <v>4680</v>
      </c>
      <c r="X11" t="s">
        <v>4681</v>
      </c>
      <c r="Y11" t="s">
        <v>4682</v>
      </c>
      <c r="Z11" t="s">
        <v>4683</v>
      </c>
      <c r="AE11">
        <v>13154</v>
      </c>
      <c r="AF11" t="s">
        <v>798</v>
      </c>
      <c r="AG11">
        <v>2</v>
      </c>
      <c r="AH11">
        <v>192</v>
      </c>
      <c r="AI11" t="s">
        <v>4684</v>
      </c>
      <c r="AJ11">
        <v>122</v>
      </c>
      <c r="AK11">
        <v>31652</v>
      </c>
      <c r="AL11" t="s">
        <v>4621</v>
      </c>
      <c r="AM11">
        <v>3</v>
      </c>
      <c r="AN11">
        <v>496</v>
      </c>
      <c r="AO11" t="s">
        <v>4685</v>
      </c>
      <c r="AP11">
        <v>200</v>
      </c>
      <c r="AQ11">
        <v>32079</v>
      </c>
      <c r="AR11" t="s">
        <v>4582</v>
      </c>
      <c r="AS11">
        <v>3</v>
      </c>
      <c r="AT11">
        <v>548</v>
      </c>
      <c r="AU11" t="s">
        <v>4686</v>
      </c>
      <c r="AV11">
        <v>310</v>
      </c>
    </row>
    <row r="12" spans="1:65" ht="13.5" customHeight="1" x14ac:dyDescent="0.35">
      <c r="A12" t="s">
        <v>1225</v>
      </c>
      <c r="B12" t="s">
        <v>3200</v>
      </c>
      <c r="C12" s="1" t="s">
        <v>4485</v>
      </c>
      <c r="D12" t="s">
        <v>4687</v>
      </c>
      <c r="E12" t="s">
        <v>4688</v>
      </c>
      <c r="F12" t="s">
        <v>4689</v>
      </c>
      <c r="G12" t="s">
        <v>4690</v>
      </c>
      <c r="H12" t="s">
        <v>4691</v>
      </c>
      <c r="N12" t="s">
        <v>4692</v>
      </c>
      <c r="O12" t="s">
        <v>4693</v>
      </c>
      <c r="P12" t="s">
        <v>4694</v>
      </c>
      <c r="Q12" t="s">
        <v>4695</v>
      </c>
      <c r="R12" t="s">
        <v>4696</v>
      </c>
      <c r="S12" t="s">
        <v>4697</v>
      </c>
      <c r="T12" t="s">
        <v>4698</v>
      </c>
      <c r="X12" t="s">
        <v>4699</v>
      </c>
      <c r="Y12" t="s">
        <v>4700</v>
      </c>
      <c r="AA12" t="s">
        <v>4701</v>
      </c>
      <c r="AB12" t="s">
        <v>4702</v>
      </c>
      <c r="AC12" t="s">
        <v>4703</v>
      </c>
      <c r="AD12" t="s">
        <v>4704</v>
      </c>
      <c r="AE12">
        <v>31436</v>
      </c>
      <c r="AF12" t="s">
        <v>61</v>
      </c>
      <c r="AG12">
        <v>1</v>
      </c>
      <c r="AH12">
        <v>70</v>
      </c>
      <c r="AI12" t="s">
        <v>4705</v>
      </c>
      <c r="AJ12">
        <v>200</v>
      </c>
      <c r="AK12">
        <v>31807</v>
      </c>
      <c r="AL12" t="s">
        <v>4706</v>
      </c>
      <c r="AM12">
        <v>2</v>
      </c>
      <c r="AN12">
        <v>209</v>
      </c>
      <c r="AO12" t="s">
        <v>4707</v>
      </c>
      <c r="AP12">
        <v>311</v>
      </c>
    </row>
    <row r="13" spans="1:65" ht="13.5" customHeight="1" x14ac:dyDescent="0.35">
      <c r="A13" t="s">
        <v>277</v>
      </c>
      <c r="B13" t="s">
        <v>3206</v>
      </c>
      <c r="C13" s="1" t="s">
        <v>4485</v>
      </c>
      <c r="D13" t="s">
        <v>4708</v>
      </c>
      <c r="E13" t="s">
        <v>4487</v>
      </c>
      <c r="F13" t="s">
        <v>4488</v>
      </c>
      <c r="G13" t="s">
        <v>4709</v>
      </c>
      <c r="H13" t="s">
        <v>4490</v>
      </c>
      <c r="I13" t="s">
        <v>4710</v>
      </c>
      <c r="N13" t="s">
        <v>4711</v>
      </c>
      <c r="O13" t="s">
        <v>4712</v>
      </c>
      <c r="P13" t="s">
        <v>4494</v>
      </c>
      <c r="Q13" t="s">
        <v>4713</v>
      </c>
      <c r="R13" t="s">
        <v>4496</v>
      </c>
      <c r="S13" t="s">
        <v>4497</v>
      </c>
      <c r="X13" t="s">
        <v>4498</v>
      </c>
      <c r="Y13" t="s">
        <v>716</v>
      </c>
      <c r="AE13">
        <v>21547</v>
      </c>
      <c r="AF13" t="s">
        <v>4500</v>
      </c>
      <c r="AG13">
        <v>2</v>
      </c>
      <c r="AH13">
        <v>245</v>
      </c>
      <c r="AI13" t="s">
        <v>4714</v>
      </c>
      <c r="AJ13">
        <v>221</v>
      </c>
      <c r="AK13">
        <v>21572</v>
      </c>
      <c r="AL13" t="s">
        <v>4715</v>
      </c>
      <c r="AM13">
        <v>1</v>
      </c>
      <c r="AN13">
        <v>80</v>
      </c>
      <c r="AO13" t="s">
        <v>4716</v>
      </c>
      <c r="AP13">
        <v>221</v>
      </c>
    </row>
    <row r="14" spans="1:65" ht="13.5" customHeight="1" x14ac:dyDescent="0.35">
      <c r="A14" t="s">
        <v>277</v>
      </c>
      <c r="B14" t="s">
        <v>3212</v>
      </c>
      <c r="C14" s="1" t="s">
        <v>4717</v>
      </c>
      <c r="D14" t="s">
        <v>4718</v>
      </c>
      <c r="E14" t="s">
        <v>4719</v>
      </c>
      <c r="F14" t="s">
        <v>4720</v>
      </c>
      <c r="G14" t="s">
        <v>4721</v>
      </c>
      <c r="H14" t="s">
        <v>4722</v>
      </c>
      <c r="N14" t="s">
        <v>4723</v>
      </c>
      <c r="O14" t="s">
        <v>4724</v>
      </c>
      <c r="P14" t="s">
        <v>4725</v>
      </c>
      <c r="Q14" t="s">
        <v>4726</v>
      </c>
      <c r="R14" t="s">
        <v>4727</v>
      </c>
      <c r="X14" t="s">
        <v>4728</v>
      </c>
      <c r="Y14" t="s">
        <v>4729</v>
      </c>
      <c r="Z14" t="s">
        <v>4730</v>
      </c>
      <c r="AE14">
        <v>31608</v>
      </c>
      <c r="AF14" t="s">
        <v>4731</v>
      </c>
      <c r="AG14">
        <v>3</v>
      </c>
      <c r="AH14">
        <v>568</v>
      </c>
      <c r="AI14" t="s">
        <v>4732</v>
      </c>
      <c r="AJ14">
        <v>200</v>
      </c>
      <c r="AK14">
        <v>31436</v>
      </c>
      <c r="AL14" t="s">
        <v>4641</v>
      </c>
      <c r="AM14">
        <v>2</v>
      </c>
      <c r="AN14">
        <v>245</v>
      </c>
      <c r="AO14" t="s">
        <v>4733</v>
      </c>
      <c r="AP14">
        <v>200</v>
      </c>
      <c r="AQ14">
        <v>31058</v>
      </c>
      <c r="AR14" t="s">
        <v>4734</v>
      </c>
      <c r="AS14">
        <v>2</v>
      </c>
      <c r="AT14">
        <v>245</v>
      </c>
      <c r="AU14" t="s">
        <v>4735</v>
      </c>
      <c r="AV14">
        <v>326</v>
      </c>
      <c r="AW14">
        <v>21547</v>
      </c>
      <c r="AX14" t="s">
        <v>4500</v>
      </c>
      <c r="AY14">
        <v>2</v>
      </c>
      <c r="AZ14">
        <v>245</v>
      </c>
      <c r="BA14" t="s">
        <v>4736</v>
      </c>
      <c r="BB14">
        <v>221</v>
      </c>
    </row>
    <row r="15" spans="1:65" ht="13.5" customHeight="1" x14ac:dyDescent="0.35">
      <c r="A15" t="s">
        <v>277</v>
      </c>
      <c r="B15" t="s">
        <v>3218</v>
      </c>
      <c r="C15" s="1" t="s">
        <v>4502</v>
      </c>
      <c r="D15" t="s">
        <v>4737</v>
      </c>
      <c r="E15" t="s">
        <v>4738</v>
      </c>
      <c r="F15" t="s">
        <v>4739</v>
      </c>
      <c r="N15" t="s">
        <v>4740</v>
      </c>
      <c r="O15" t="s">
        <v>4741</v>
      </c>
      <c r="P15" t="s">
        <v>4742</v>
      </c>
      <c r="Q15" t="s">
        <v>4743</v>
      </c>
      <c r="R15" t="s">
        <v>4744</v>
      </c>
      <c r="S15" t="s">
        <v>4745</v>
      </c>
      <c r="T15" t="s">
        <v>4746</v>
      </c>
      <c r="X15" t="s">
        <v>714</v>
      </c>
      <c r="Y15" t="s">
        <v>4706</v>
      </c>
      <c r="Z15" t="s">
        <v>4747</v>
      </c>
      <c r="AE15">
        <v>31833</v>
      </c>
      <c r="AF15" t="s">
        <v>758</v>
      </c>
      <c r="AG15">
        <v>2</v>
      </c>
      <c r="AH15">
        <v>480</v>
      </c>
      <c r="AI15" t="s">
        <v>4748</v>
      </c>
      <c r="AJ15">
        <v>311</v>
      </c>
    </row>
    <row r="16" spans="1:65" ht="13.5" customHeight="1" x14ac:dyDescent="0.35">
      <c r="A16" t="s">
        <v>277</v>
      </c>
      <c r="B16" t="s">
        <v>3223</v>
      </c>
      <c r="C16" s="1" t="s">
        <v>4485</v>
      </c>
      <c r="D16" t="s">
        <v>4749</v>
      </c>
      <c r="E16" t="s">
        <v>4487</v>
      </c>
      <c r="F16" t="s">
        <v>4750</v>
      </c>
      <c r="G16" t="s">
        <v>4489</v>
      </c>
      <c r="H16" t="s">
        <v>4751</v>
      </c>
      <c r="I16" t="s">
        <v>4752</v>
      </c>
      <c r="N16" t="s">
        <v>4753</v>
      </c>
      <c r="O16" t="s">
        <v>4754</v>
      </c>
      <c r="P16" t="s">
        <v>4494</v>
      </c>
      <c r="Q16" t="s">
        <v>4496</v>
      </c>
      <c r="R16" t="s">
        <v>4497</v>
      </c>
      <c r="S16" t="s">
        <v>4755</v>
      </c>
      <c r="X16" t="s">
        <v>4756</v>
      </c>
      <c r="Y16" t="s">
        <v>4757</v>
      </c>
      <c r="Z16" t="s">
        <v>4758</v>
      </c>
      <c r="AE16">
        <v>42093</v>
      </c>
      <c r="AF16" t="s">
        <v>818</v>
      </c>
      <c r="AG16">
        <v>2</v>
      </c>
      <c r="AH16">
        <v>424</v>
      </c>
      <c r="AI16" t="s">
        <v>4759</v>
      </c>
      <c r="AJ16">
        <v>343</v>
      </c>
    </row>
    <row r="17" spans="1:60" ht="13.5" customHeight="1" x14ac:dyDescent="0.35">
      <c r="A17" t="s">
        <v>277</v>
      </c>
      <c r="B17" t="s">
        <v>3229</v>
      </c>
      <c r="C17" s="1" t="s">
        <v>4547</v>
      </c>
      <c r="D17" t="s">
        <v>4760</v>
      </c>
      <c r="E17" t="s">
        <v>4761</v>
      </c>
      <c r="F17" t="s">
        <v>4762</v>
      </c>
      <c r="G17" t="s">
        <v>4763</v>
      </c>
      <c r="H17" t="s">
        <v>4764</v>
      </c>
      <c r="I17" t="s">
        <v>4765</v>
      </c>
      <c r="J17" t="s">
        <v>4766</v>
      </c>
      <c r="K17" t="s">
        <v>4767</v>
      </c>
      <c r="N17" t="s">
        <v>4768</v>
      </c>
      <c r="O17" t="s">
        <v>4769</v>
      </c>
      <c r="P17" t="s">
        <v>4770</v>
      </c>
      <c r="Q17" t="s">
        <v>4771</v>
      </c>
      <c r="R17" t="s">
        <v>4772</v>
      </c>
      <c r="S17" t="s">
        <v>4773</v>
      </c>
      <c r="T17" t="s">
        <v>4774</v>
      </c>
      <c r="U17" t="s">
        <v>4775</v>
      </c>
      <c r="X17" t="s">
        <v>4776</v>
      </c>
      <c r="Y17" t="s">
        <v>4777</v>
      </c>
      <c r="Z17" t="s">
        <v>4778</v>
      </c>
      <c r="AE17">
        <v>32079</v>
      </c>
      <c r="AF17" t="s">
        <v>4582</v>
      </c>
      <c r="AG17">
        <v>2</v>
      </c>
      <c r="AH17">
        <v>263</v>
      </c>
      <c r="AI17" t="s">
        <v>4779</v>
      </c>
      <c r="AJ17">
        <v>310</v>
      </c>
      <c r="AK17">
        <v>31660</v>
      </c>
      <c r="AL17" t="s">
        <v>4660</v>
      </c>
      <c r="AM17">
        <v>2</v>
      </c>
      <c r="AN17">
        <v>227</v>
      </c>
      <c r="AO17" t="s">
        <v>4780</v>
      </c>
      <c r="AP17">
        <v>311</v>
      </c>
      <c r="AQ17">
        <v>31743</v>
      </c>
      <c r="AR17" t="s">
        <v>4781</v>
      </c>
      <c r="AS17">
        <v>2</v>
      </c>
      <c r="AT17">
        <v>429</v>
      </c>
      <c r="AU17" t="s">
        <v>4782</v>
      </c>
      <c r="AV17">
        <v>311</v>
      </c>
    </row>
    <row r="18" spans="1:60" ht="13.5" customHeight="1" x14ac:dyDescent="0.35">
      <c r="A18" t="s">
        <v>277</v>
      </c>
      <c r="B18" t="s">
        <v>3234</v>
      </c>
      <c r="C18" s="1" t="s">
        <v>4783</v>
      </c>
      <c r="D18" t="s">
        <v>4784</v>
      </c>
      <c r="E18" t="s">
        <v>4785</v>
      </c>
      <c r="F18" t="s">
        <v>4786</v>
      </c>
      <c r="G18" t="s">
        <v>4787</v>
      </c>
      <c r="H18" t="s">
        <v>4788</v>
      </c>
      <c r="I18" t="s">
        <v>4789</v>
      </c>
      <c r="N18" t="s">
        <v>4790</v>
      </c>
      <c r="O18" t="s">
        <v>4791</v>
      </c>
      <c r="P18" t="s">
        <v>4792</v>
      </c>
      <c r="Q18" t="s">
        <v>4793</v>
      </c>
      <c r="R18" t="s">
        <v>4794</v>
      </c>
      <c r="X18" t="s">
        <v>4795</v>
      </c>
      <c r="Y18" t="s">
        <v>4796</v>
      </c>
      <c r="Z18" t="s">
        <v>4797</v>
      </c>
      <c r="AE18">
        <v>34022</v>
      </c>
      <c r="AF18" t="s">
        <v>4798</v>
      </c>
      <c r="AG18">
        <v>3</v>
      </c>
      <c r="AH18">
        <v>547</v>
      </c>
      <c r="AI18" t="s">
        <v>4799</v>
      </c>
      <c r="AJ18">
        <v>312</v>
      </c>
      <c r="AK18">
        <v>34005</v>
      </c>
      <c r="AL18" t="s">
        <v>4800</v>
      </c>
      <c r="AM18">
        <v>2</v>
      </c>
      <c r="AN18">
        <v>150</v>
      </c>
      <c r="AO18" t="s">
        <v>4801</v>
      </c>
      <c r="AP18">
        <v>312</v>
      </c>
      <c r="AQ18">
        <v>15254</v>
      </c>
      <c r="AR18" t="s">
        <v>4802</v>
      </c>
      <c r="AS18">
        <v>2</v>
      </c>
      <c r="AT18">
        <v>400</v>
      </c>
      <c r="AU18" t="s">
        <v>4803</v>
      </c>
      <c r="AV18">
        <v>122</v>
      </c>
      <c r="AW18">
        <v>21572</v>
      </c>
      <c r="AX18" t="s">
        <v>4625</v>
      </c>
      <c r="AY18">
        <v>3</v>
      </c>
      <c r="AZ18">
        <v>493</v>
      </c>
      <c r="BA18" t="s">
        <v>4804</v>
      </c>
      <c r="BB18">
        <v>221</v>
      </c>
      <c r="BC18">
        <v>13254</v>
      </c>
      <c r="BD18" t="s">
        <v>799</v>
      </c>
      <c r="BE18">
        <v>2</v>
      </c>
      <c r="BF18">
        <v>192</v>
      </c>
      <c r="BG18" t="s">
        <v>4805</v>
      </c>
      <c r="BH18">
        <v>128</v>
      </c>
    </row>
    <row r="19" spans="1:60" ht="13.5" customHeight="1" x14ac:dyDescent="0.35">
      <c r="A19" t="s">
        <v>277</v>
      </c>
      <c r="B19" t="s">
        <v>3240</v>
      </c>
      <c r="C19" s="1" t="s">
        <v>4485</v>
      </c>
      <c r="D19" t="s">
        <v>4806</v>
      </c>
      <c r="E19" t="s">
        <v>4487</v>
      </c>
      <c r="F19" t="s">
        <v>4488</v>
      </c>
      <c r="G19" t="s">
        <v>4490</v>
      </c>
      <c r="H19" t="s">
        <v>4491</v>
      </c>
      <c r="N19" t="s">
        <v>4807</v>
      </c>
      <c r="O19" t="s">
        <v>4808</v>
      </c>
      <c r="P19" t="s">
        <v>4494</v>
      </c>
      <c r="Q19" t="s">
        <v>4809</v>
      </c>
      <c r="R19" t="s">
        <v>4496</v>
      </c>
      <c r="S19" t="s">
        <v>4497</v>
      </c>
      <c r="X19" t="s">
        <v>4810</v>
      </c>
      <c r="Y19" t="s">
        <v>4811</v>
      </c>
      <c r="Z19" t="s">
        <v>4812</v>
      </c>
      <c r="AE19">
        <v>21547</v>
      </c>
      <c r="AF19" t="s">
        <v>57</v>
      </c>
      <c r="AG19">
        <v>2</v>
      </c>
      <c r="AH19">
        <v>245</v>
      </c>
      <c r="AI19" t="s">
        <v>4813</v>
      </c>
      <c r="AJ19">
        <v>221</v>
      </c>
      <c r="AK19">
        <v>21572</v>
      </c>
      <c r="AL19" t="s">
        <v>58</v>
      </c>
      <c r="AM19">
        <v>1</v>
      </c>
      <c r="AN19">
        <v>80</v>
      </c>
      <c r="AO19" t="s">
        <v>4814</v>
      </c>
      <c r="AP19">
        <v>221</v>
      </c>
    </row>
    <row r="20" spans="1:60" ht="13.5" customHeight="1" x14ac:dyDescent="0.35">
      <c r="A20" t="s">
        <v>277</v>
      </c>
      <c r="B20" t="s">
        <v>3246</v>
      </c>
      <c r="C20" s="1" t="s">
        <v>4485</v>
      </c>
      <c r="D20" t="s">
        <v>4815</v>
      </c>
      <c r="E20" t="s">
        <v>4816</v>
      </c>
      <c r="F20" t="s">
        <v>4488</v>
      </c>
      <c r="G20" t="s">
        <v>4817</v>
      </c>
      <c r="H20" t="s">
        <v>4818</v>
      </c>
      <c r="N20" t="s">
        <v>4819</v>
      </c>
      <c r="O20" t="s">
        <v>4808</v>
      </c>
      <c r="P20" t="s">
        <v>4494</v>
      </c>
      <c r="Q20" t="s">
        <v>4820</v>
      </c>
      <c r="R20" t="s">
        <v>4496</v>
      </c>
      <c r="S20" t="s">
        <v>4821</v>
      </c>
      <c r="T20" t="s">
        <v>4822</v>
      </c>
      <c r="X20" t="s">
        <v>4498</v>
      </c>
      <c r="Y20" t="s">
        <v>716</v>
      </c>
      <c r="Z20" t="s">
        <v>4812</v>
      </c>
      <c r="AE20">
        <v>21547</v>
      </c>
      <c r="AF20" t="s">
        <v>57</v>
      </c>
      <c r="AG20">
        <v>2</v>
      </c>
      <c r="AH20">
        <v>245</v>
      </c>
      <c r="AI20" t="s">
        <v>4823</v>
      </c>
      <c r="AJ20">
        <v>221</v>
      </c>
      <c r="AK20">
        <v>21572</v>
      </c>
      <c r="AL20" t="s">
        <v>58</v>
      </c>
      <c r="AM20">
        <v>1</v>
      </c>
      <c r="AN20">
        <v>80</v>
      </c>
      <c r="AO20" t="s">
        <v>4814</v>
      </c>
      <c r="AP20">
        <v>221</v>
      </c>
    </row>
    <row r="21" spans="1:60" ht="13.5" customHeight="1" x14ac:dyDescent="0.35">
      <c r="A21" t="s">
        <v>277</v>
      </c>
      <c r="B21" t="s">
        <v>3249</v>
      </c>
      <c r="C21" s="1" t="s">
        <v>4485</v>
      </c>
      <c r="D21" t="s">
        <v>4824</v>
      </c>
      <c r="E21" t="s">
        <v>4816</v>
      </c>
      <c r="F21" t="s">
        <v>4825</v>
      </c>
      <c r="G21" t="s">
        <v>4490</v>
      </c>
      <c r="H21" t="s">
        <v>4826</v>
      </c>
      <c r="N21" t="s">
        <v>4827</v>
      </c>
      <c r="O21" t="s">
        <v>4808</v>
      </c>
      <c r="P21" t="s">
        <v>4828</v>
      </c>
      <c r="Q21" t="s">
        <v>4829</v>
      </c>
      <c r="R21" t="s">
        <v>4496</v>
      </c>
      <c r="S21" t="s">
        <v>4830</v>
      </c>
      <c r="X21" t="s">
        <v>4831</v>
      </c>
      <c r="Y21" t="s">
        <v>716</v>
      </c>
      <c r="Z21" t="s">
        <v>60</v>
      </c>
      <c r="AE21">
        <v>21547</v>
      </c>
      <c r="AF21" t="s">
        <v>57</v>
      </c>
      <c r="AG21">
        <v>2</v>
      </c>
      <c r="AH21">
        <v>245</v>
      </c>
      <c r="AI21" t="s">
        <v>4832</v>
      </c>
      <c r="AJ21">
        <v>221</v>
      </c>
      <c r="AK21">
        <v>21572</v>
      </c>
      <c r="AL21" t="s">
        <v>58</v>
      </c>
      <c r="AM21">
        <v>1</v>
      </c>
      <c r="AN21">
        <v>80</v>
      </c>
      <c r="AO21" t="s">
        <v>4814</v>
      </c>
      <c r="AP21">
        <v>221</v>
      </c>
    </row>
    <row r="22" spans="1:60" ht="13.5" customHeight="1" x14ac:dyDescent="0.35">
      <c r="A22" t="s">
        <v>277</v>
      </c>
      <c r="B22" t="s">
        <v>3253</v>
      </c>
      <c r="C22" s="1" t="s">
        <v>4485</v>
      </c>
      <c r="D22" t="s">
        <v>4833</v>
      </c>
      <c r="E22" t="s">
        <v>4487</v>
      </c>
      <c r="F22" t="s">
        <v>4834</v>
      </c>
      <c r="G22" t="s">
        <v>4835</v>
      </c>
      <c r="H22" t="s">
        <v>4818</v>
      </c>
      <c r="I22" t="s">
        <v>4836</v>
      </c>
      <c r="N22" t="s">
        <v>4837</v>
      </c>
      <c r="O22" t="s">
        <v>4838</v>
      </c>
      <c r="P22" t="s">
        <v>4494</v>
      </c>
      <c r="Q22" t="s">
        <v>4839</v>
      </c>
      <c r="R22" t="s">
        <v>4840</v>
      </c>
      <c r="S22" t="s">
        <v>4830</v>
      </c>
      <c r="T22" t="s">
        <v>4841</v>
      </c>
      <c r="X22" t="s">
        <v>4498</v>
      </c>
      <c r="Y22" t="s">
        <v>716</v>
      </c>
      <c r="Z22" t="s">
        <v>4812</v>
      </c>
      <c r="AE22">
        <v>21547</v>
      </c>
      <c r="AF22" t="s">
        <v>57</v>
      </c>
      <c r="AG22">
        <v>2</v>
      </c>
      <c r="AH22">
        <v>245</v>
      </c>
      <c r="AJ22">
        <v>221</v>
      </c>
      <c r="AK22">
        <v>21572</v>
      </c>
      <c r="AL22" t="s">
        <v>58</v>
      </c>
      <c r="AM22">
        <v>1</v>
      </c>
      <c r="AN22">
        <v>80</v>
      </c>
      <c r="AP22">
        <v>221</v>
      </c>
    </row>
    <row r="23" spans="1:60" ht="13.5" customHeight="1" x14ac:dyDescent="0.35">
      <c r="A23" t="s">
        <v>277</v>
      </c>
      <c r="B23" t="s">
        <v>3257</v>
      </c>
      <c r="C23" s="1" t="s">
        <v>4485</v>
      </c>
      <c r="D23" t="s">
        <v>4815</v>
      </c>
      <c r="E23" t="s">
        <v>4816</v>
      </c>
      <c r="F23" t="s">
        <v>4842</v>
      </c>
      <c r="G23" t="s">
        <v>4843</v>
      </c>
      <c r="H23" t="s">
        <v>4844</v>
      </c>
      <c r="I23" t="s">
        <v>4845</v>
      </c>
      <c r="N23" t="s">
        <v>4846</v>
      </c>
      <c r="O23" t="s">
        <v>4847</v>
      </c>
      <c r="P23" t="s">
        <v>4494</v>
      </c>
      <c r="Q23" t="s">
        <v>4848</v>
      </c>
      <c r="R23" t="s">
        <v>4840</v>
      </c>
      <c r="S23" t="s">
        <v>4821</v>
      </c>
      <c r="T23" t="s">
        <v>4849</v>
      </c>
      <c r="X23" t="s">
        <v>4498</v>
      </c>
      <c r="Y23" t="s">
        <v>716</v>
      </c>
      <c r="Z23" t="s">
        <v>4812</v>
      </c>
      <c r="AE23">
        <v>21547</v>
      </c>
      <c r="AF23" t="s">
        <v>57</v>
      </c>
      <c r="AG23">
        <v>2</v>
      </c>
      <c r="AH23">
        <v>245</v>
      </c>
      <c r="AJ23">
        <v>221</v>
      </c>
      <c r="AK23">
        <v>21572</v>
      </c>
      <c r="AL23" t="s">
        <v>58</v>
      </c>
      <c r="AM23">
        <v>1</v>
      </c>
      <c r="AN23">
        <v>80</v>
      </c>
      <c r="AP23">
        <v>221</v>
      </c>
    </row>
    <row r="24" spans="1:60" ht="13.5" customHeight="1" x14ac:dyDescent="0.35">
      <c r="A24" t="s">
        <v>277</v>
      </c>
      <c r="B24" t="s">
        <v>3262</v>
      </c>
      <c r="C24" s="1" t="s">
        <v>4667</v>
      </c>
      <c r="D24" t="s">
        <v>4850</v>
      </c>
      <c r="E24" t="s">
        <v>4851</v>
      </c>
      <c r="F24" t="s">
        <v>4670</v>
      </c>
      <c r="G24" t="s">
        <v>4852</v>
      </c>
      <c r="H24" t="s">
        <v>4853</v>
      </c>
      <c r="I24" t="s">
        <v>4673</v>
      </c>
      <c r="N24" t="s">
        <v>4854</v>
      </c>
      <c r="O24" t="s">
        <v>4855</v>
      </c>
      <c r="P24" t="s">
        <v>4856</v>
      </c>
      <c r="Q24" t="s">
        <v>4677</v>
      </c>
      <c r="R24" t="s">
        <v>4857</v>
      </c>
      <c r="S24" t="s">
        <v>4679</v>
      </c>
      <c r="T24" t="s">
        <v>4680</v>
      </c>
      <c r="X24" t="s">
        <v>4681</v>
      </c>
      <c r="Y24" t="s">
        <v>4858</v>
      </c>
      <c r="Z24" t="s">
        <v>4859</v>
      </c>
      <c r="AE24">
        <v>13154</v>
      </c>
      <c r="AF24" t="s">
        <v>798</v>
      </c>
      <c r="AG24">
        <v>2</v>
      </c>
      <c r="AH24">
        <v>192</v>
      </c>
      <c r="AJ24">
        <v>122</v>
      </c>
      <c r="AK24">
        <v>31854</v>
      </c>
      <c r="AL24" t="s">
        <v>4860</v>
      </c>
      <c r="AM24">
        <v>3</v>
      </c>
      <c r="AN24">
        <v>699</v>
      </c>
      <c r="AP24">
        <v>311</v>
      </c>
      <c r="AQ24">
        <v>31721</v>
      </c>
      <c r="AR24" t="s">
        <v>4568</v>
      </c>
      <c r="AS24">
        <v>3</v>
      </c>
      <c r="AT24">
        <v>663</v>
      </c>
      <c r="AV24">
        <v>311</v>
      </c>
      <c r="AW24">
        <v>31663</v>
      </c>
      <c r="AX24" t="s">
        <v>4545</v>
      </c>
      <c r="AY24">
        <v>3</v>
      </c>
      <c r="AZ24">
        <v>633</v>
      </c>
      <c r="BB24">
        <v>311</v>
      </c>
      <c r="BC24">
        <v>31743</v>
      </c>
      <c r="BD24" t="s">
        <v>4521</v>
      </c>
      <c r="BE24">
        <v>3</v>
      </c>
      <c r="BF24">
        <v>663</v>
      </c>
      <c r="BH24">
        <v>311</v>
      </c>
    </row>
    <row r="25" spans="1:60" ht="13.5" customHeight="1" x14ac:dyDescent="0.35">
      <c r="A25" t="s">
        <v>277</v>
      </c>
      <c r="B25" t="s">
        <v>3268</v>
      </c>
      <c r="C25" s="1" t="s">
        <v>4485</v>
      </c>
      <c r="D25" t="s">
        <v>4861</v>
      </c>
      <c r="E25" t="s">
        <v>4487</v>
      </c>
      <c r="F25" t="s">
        <v>4488</v>
      </c>
      <c r="G25" t="s">
        <v>4490</v>
      </c>
      <c r="H25" t="s">
        <v>4491</v>
      </c>
      <c r="N25" t="s">
        <v>4862</v>
      </c>
      <c r="O25" t="s">
        <v>4808</v>
      </c>
      <c r="P25" t="s">
        <v>4863</v>
      </c>
      <c r="Q25" t="s">
        <v>4864</v>
      </c>
      <c r="R25" t="s">
        <v>4496</v>
      </c>
      <c r="S25" t="s">
        <v>4830</v>
      </c>
      <c r="X25" t="s">
        <v>4498</v>
      </c>
      <c r="Y25" t="s">
        <v>716</v>
      </c>
      <c r="Z25" t="s">
        <v>4865</v>
      </c>
      <c r="AE25">
        <v>21547</v>
      </c>
      <c r="AF25" t="s">
        <v>57</v>
      </c>
      <c r="AG25">
        <v>2</v>
      </c>
      <c r="AH25">
        <v>245</v>
      </c>
      <c r="AJ25">
        <v>221</v>
      </c>
      <c r="AK25">
        <v>21572</v>
      </c>
      <c r="AL25" t="s">
        <v>58</v>
      </c>
      <c r="AM25">
        <v>1</v>
      </c>
      <c r="AN25">
        <v>80</v>
      </c>
      <c r="AP25">
        <v>221</v>
      </c>
    </row>
    <row r="26" spans="1:60" ht="13.5" customHeight="1" x14ac:dyDescent="0.35">
      <c r="A26" t="s">
        <v>277</v>
      </c>
      <c r="B26" t="s">
        <v>3273</v>
      </c>
      <c r="C26" s="1" t="s">
        <v>4485</v>
      </c>
      <c r="D26" t="s">
        <v>4866</v>
      </c>
      <c r="E26" t="s">
        <v>4816</v>
      </c>
      <c r="F26" t="s">
        <v>4488</v>
      </c>
      <c r="G26" t="s">
        <v>4843</v>
      </c>
      <c r="H26" t="s">
        <v>4867</v>
      </c>
      <c r="N26" t="s">
        <v>4868</v>
      </c>
      <c r="O26" t="s">
        <v>4847</v>
      </c>
      <c r="P26" t="s">
        <v>4494</v>
      </c>
      <c r="Q26" t="s">
        <v>4869</v>
      </c>
      <c r="R26" t="s">
        <v>4840</v>
      </c>
      <c r="S26" t="s">
        <v>4821</v>
      </c>
      <c r="X26" t="s">
        <v>4498</v>
      </c>
      <c r="Y26" t="s">
        <v>716</v>
      </c>
      <c r="Z26" t="s">
        <v>4870</v>
      </c>
      <c r="AE26">
        <v>21547</v>
      </c>
      <c r="AF26" t="s">
        <v>57</v>
      </c>
      <c r="AG26">
        <v>2</v>
      </c>
      <c r="AH26">
        <v>245</v>
      </c>
      <c r="AJ26">
        <v>221</v>
      </c>
      <c r="AK26">
        <v>21572</v>
      </c>
      <c r="AL26" t="s">
        <v>58</v>
      </c>
      <c r="AM26">
        <v>1</v>
      </c>
      <c r="AN26">
        <v>80</v>
      </c>
      <c r="AP26">
        <v>221</v>
      </c>
    </row>
    <row r="27" spans="1:60" ht="13.5" customHeight="1" x14ac:dyDescent="0.35">
      <c r="A27" t="s">
        <v>277</v>
      </c>
      <c r="B27" t="s">
        <v>3276</v>
      </c>
      <c r="C27" s="1" t="s">
        <v>4485</v>
      </c>
      <c r="D27" t="s">
        <v>4871</v>
      </c>
      <c r="E27" t="s">
        <v>4487</v>
      </c>
      <c r="F27" t="s">
        <v>4488</v>
      </c>
      <c r="G27" t="s">
        <v>4490</v>
      </c>
      <c r="H27" t="s">
        <v>4491</v>
      </c>
      <c r="N27" t="s">
        <v>4872</v>
      </c>
      <c r="O27" t="s">
        <v>4808</v>
      </c>
      <c r="P27" t="s">
        <v>4873</v>
      </c>
      <c r="Q27" t="s">
        <v>4874</v>
      </c>
      <c r="R27" t="s">
        <v>4496</v>
      </c>
      <c r="S27" t="s">
        <v>4497</v>
      </c>
      <c r="X27" t="s">
        <v>4498</v>
      </c>
      <c r="Y27" t="s">
        <v>4875</v>
      </c>
      <c r="Z27" t="s">
        <v>4876</v>
      </c>
      <c r="AE27">
        <v>21547</v>
      </c>
      <c r="AF27" t="s">
        <v>57</v>
      </c>
      <c r="AG27">
        <v>2</v>
      </c>
      <c r="AH27">
        <v>245</v>
      </c>
      <c r="AJ27">
        <v>221</v>
      </c>
      <c r="AK27">
        <v>21572</v>
      </c>
      <c r="AL27" t="s">
        <v>58</v>
      </c>
      <c r="AM27">
        <v>1</v>
      </c>
      <c r="AN27">
        <v>80</v>
      </c>
      <c r="AP27">
        <v>221</v>
      </c>
    </row>
    <row r="28" spans="1:60" ht="13.5" customHeight="1" x14ac:dyDescent="0.35">
      <c r="A28" t="s">
        <v>277</v>
      </c>
      <c r="B28" t="s">
        <v>3279</v>
      </c>
      <c r="C28" s="1" t="s">
        <v>4485</v>
      </c>
      <c r="D28" t="s">
        <v>4877</v>
      </c>
      <c r="E28" t="s">
        <v>4878</v>
      </c>
      <c r="F28" t="s">
        <v>4879</v>
      </c>
      <c r="G28" t="s">
        <v>4880</v>
      </c>
      <c r="H28" t="s">
        <v>4881</v>
      </c>
      <c r="N28" t="s">
        <v>4882</v>
      </c>
      <c r="O28" t="s">
        <v>4883</v>
      </c>
      <c r="P28" t="s">
        <v>4884</v>
      </c>
      <c r="Q28" t="s">
        <v>4885</v>
      </c>
      <c r="R28" t="s">
        <v>4886</v>
      </c>
      <c r="S28" t="s">
        <v>4887</v>
      </c>
      <c r="X28" t="s">
        <v>4498</v>
      </c>
      <c r="Y28" t="s">
        <v>697</v>
      </c>
      <c r="AE28">
        <v>31624</v>
      </c>
      <c r="AF28" t="s">
        <v>717</v>
      </c>
      <c r="AG28">
        <v>2</v>
      </c>
      <c r="AH28">
        <v>490</v>
      </c>
      <c r="AJ28">
        <v>200</v>
      </c>
      <c r="AK28">
        <v>21547</v>
      </c>
      <c r="AL28" t="s">
        <v>57</v>
      </c>
      <c r="AM28">
        <v>2</v>
      </c>
      <c r="AN28">
        <v>245</v>
      </c>
      <c r="AP28">
        <v>221</v>
      </c>
      <c r="AQ28">
        <v>21572</v>
      </c>
      <c r="AR28" t="s">
        <v>4888</v>
      </c>
      <c r="AS28">
        <v>1</v>
      </c>
      <c r="AT28">
        <v>80</v>
      </c>
      <c r="AV28">
        <v>221</v>
      </c>
    </row>
    <row r="29" spans="1:60" ht="13.5" customHeight="1" x14ac:dyDescent="0.35">
      <c r="A29" t="s">
        <v>277</v>
      </c>
      <c r="B29" t="s">
        <v>3292</v>
      </c>
      <c r="C29" s="1" t="s">
        <v>4889</v>
      </c>
      <c r="D29" t="s">
        <v>4890</v>
      </c>
      <c r="E29" t="s">
        <v>4891</v>
      </c>
      <c r="F29" t="s">
        <v>4892</v>
      </c>
      <c r="G29" t="s">
        <v>4893</v>
      </c>
      <c r="N29" t="s">
        <v>4894</v>
      </c>
      <c r="O29" t="s">
        <v>4895</v>
      </c>
      <c r="P29" t="s">
        <v>4896</v>
      </c>
      <c r="Q29" t="s">
        <v>4897</v>
      </c>
      <c r="R29" t="s">
        <v>4898</v>
      </c>
      <c r="X29" t="s">
        <v>4899</v>
      </c>
      <c r="Y29" t="s">
        <v>4900</v>
      </c>
      <c r="AE29">
        <v>31624</v>
      </c>
      <c r="AF29" t="s">
        <v>717</v>
      </c>
      <c r="AG29">
        <v>3</v>
      </c>
      <c r="AH29">
        <v>997</v>
      </c>
      <c r="AJ29">
        <v>200</v>
      </c>
      <c r="AK29">
        <v>21572</v>
      </c>
      <c r="AL29" t="s">
        <v>58</v>
      </c>
      <c r="AM29">
        <v>2</v>
      </c>
      <c r="AN29">
        <v>328</v>
      </c>
      <c r="AP29">
        <v>221</v>
      </c>
      <c r="AQ29">
        <v>22269</v>
      </c>
      <c r="AR29" t="s">
        <v>4901</v>
      </c>
      <c r="AS29">
        <v>3</v>
      </c>
      <c r="AT29">
        <v>990</v>
      </c>
      <c r="AV29">
        <v>230</v>
      </c>
    </row>
    <row r="30" spans="1:60" ht="13.5" customHeight="1" x14ac:dyDescent="0.35">
      <c r="A30" t="s">
        <v>277</v>
      </c>
      <c r="B30" t="s">
        <v>3297</v>
      </c>
      <c r="C30" s="1" t="s">
        <v>4889</v>
      </c>
      <c r="D30" t="s">
        <v>4902</v>
      </c>
      <c r="E30" t="s">
        <v>4891</v>
      </c>
      <c r="F30" t="s">
        <v>4903</v>
      </c>
      <c r="G30" t="s">
        <v>4893</v>
      </c>
      <c r="N30" t="s">
        <v>4904</v>
      </c>
      <c r="O30" t="s">
        <v>4905</v>
      </c>
      <c r="P30" t="s">
        <v>4896</v>
      </c>
      <c r="Q30" t="s">
        <v>4897</v>
      </c>
      <c r="R30" t="s">
        <v>4898</v>
      </c>
      <c r="X30" t="s">
        <v>4899</v>
      </c>
      <c r="Y30" t="s">
        <v>4900</v>
      </c>
      <c r="Z30" t="s">
        <v>4906</v>
      </c>
      <c r="AE30">
        <v>31624</v>
      </c>
      <c r="AF30" t="s">
        <v>717</v>
      </c>
      <c r="AG30">
        <v>3</v>
      </c>
      <c r="AH30">
        <v>997</v>
      </c>
      <c r="AJ30">
        <v>200</v>
      </c>
      <c r="AK30">
        <v>31058</v>
      </c>
      <c r="AL30" t="s">
        <v>4734</v>
      </c>
      <c r="AM30">
        <v>2</v>
      </c>
      <c r="AN30">
        <v>245</v>
      </c>
      <c r="AP30">
        <v>326</v>
      </c>
      <c r="AQ30">
        <v>31652</v>
      </c>
      <c r="AR30" t="s">
        <v>4621</v>
      </c>
      <c r="AS30">
        <v>1</v>
      </c>
      <c r="AT30">
        <v>78</v>
      </c>
      <c r="AV30">
        <v>200</v>
      </c>
      <c r="AW30">
        <v>21572</v>
      </c>
      <c r="AX30" t="s">
        <v>4888</v>
      </c>
      <c r="AY30">
        <v>2</v>
      </c>
      <c r="AZ30">
        <v>328</v>
      </c>
      <c r="BB30">
        <v>221</v>
      </c>
    </row>
    <row r="31" spans="1:60" ht="13.5" customHeight="1" x14ac:dyDescent="0.35">
      <c r="A31" t="s">
        <v>277</v>
      </c>
      <c r="B31" t="s">
        <v>3302</v>
      </c>
      <c r="C31" s="1" t="s">
        <v>4889</v>
      </c>
      <c r="D31" t="s">
        <v>4902</v>
      </c>
      <c r="E31" t="s">
        <v>4891</v>
      </c>
      <c r="F31" t="s">
        <v>4892</v>
      </c>
      <c r="G31" t="s">
        <v>4893</v>
      </c>
      <c r="N31" t="s">
        <v>4904</v>
      </c>
      <c r="O31" t="s">
        <v>4905</v>
      </c>
      <c r="P31" t="s">
        <v>4896</v>
      </c>
      <c r="Q31" t="s">
        <v>4907</v>
      </c>
      <c r="R31" t="s">
        <v>4897</v>
      </c>
      <c r="S31" t="s">
        <v>4898</v>
      </c>
      <c r="X31" t="s">
        <v>4899</v>
      </c>
      <c r="Y31" t="s">
        <v>4900</v>
      </c>
      <c r="Z31" t="s">
        <v>4906</v>
      </c>
      <c r="AE31">
        <v>31624</v>
      </c>
      <c r="AF31" t="s">
        <v>717</v>
      </c>
      <c r="AG31">
        <v>3</v>
      </c>
      <c r="AH31">
        <v>997</v>
      </c>
      <c r="AJ31">
        <v>200</v>
      </c>
      <c r="AK31">
        <v>21572</v>
      </c>
      <c r="AL31" t="s">
        <v>58</v>
      </c>
      <c r="AM31">
        <v>2</v>
      </c>
      <c r="AN31">
        <v>328</v>
      </c>
      <c r="AP31">
        <v>221</v>
      </c>
      <c r="AQ31">
        <v>31058</v>
      </c>
      <c r="AR31" t="s">
        <v>4734</v>
      </c>
      <c r="AS31">
        <v>2</v>
      </c>
      <c r="AT31">
        <v>245</v>
      </c>
      <c r="AV31">
        <v>326</v>
      </c>
      <c r="AW31">
        <v>11454</v>
      </c>
      <c r="AX31" t="s">
        <v>728</v>
      </c>
      <c r="AY31">
        <v>2</v>
      </c>
      <c r="AZ31">
        <v>243</v>
      </c>
      <c r="BB31">
        <v>115</v>
      </c>
      <c r="BC31">
        <v>11054</v>
      </c>
      <c r="BD31" t="s">
        <v>4908</v>
      </c>
      <c r="BE31">
        <v>2</v>
      </c>
      <c r="BF31">
        <v>320</v>
      </c>
      <c r="BH31">
        <v>114</v>
      </c>
    </row>
    <row r="32" spans="1:60" ht="13.5" customHeight="1" x14ac:dyDescent="0.35">
      <c r="A32" t="s">
        <v>277</v>
      </c>
      <c r="B32" t="s">
        <v>3306</v>
      </c>
      <c r="C32" s="1" t="s">
        <v>4909</v>
      </c>
      <c r="D32" t="s">
        <v>4910</v>
      </c>
      <c r="E32" t="s">
        <v>4911</v>
      </c>
      <c r="F32" t="s">
        <v>4912</v>
      </c>
      <c r="G32" t="s">
        <v>4913</v>
      </c>
      <c r="N32" t="s">
        <v>4914</v>
      </c>
      <c r="O32" t="s">
        <v>4915</v>
      </c>
      <c r="P32" t="s">
        <v>4916</v>
      </c>
      <c r="Q32" t="s">
        <v>4917</v>
      </c>
      <c r="R32" t="s">
        <v>4918</v>
      </c>
      <c r="S32" t="s">
        <v>4919</v>
      </c>
      <c r="X32" t="s">
        <v>4920</v>
      </c>
      <c r="Y32" t="s">
        <v>4921</v>
      </c>
      <c r="Z32" t="s">
        <v>4922</v>
      </c>
      <c r="AE32">
        <v>15254</v>
      </c>
      <c r="AF32" t="s">
        <v>4802</v>
      </c>
      <c r="AG32">
        <v>2</v>
      </c>
      <c r="AH32">
        <v>400</v>
      </c>
      <c r="AJ32">
        <v>136</v>
      </c>
      <c r="AK32">
        <v>46319</v>
      </c>
      <c r="AL32" t="s">
        <v>4923</v>
      </c>
      <c r="AM32">
        <v>3</v>
      </c>
      <c r="AN32">
        <v>307</v>
      </c>
      <c r="AP32">
        <v>320</v>
      </c>
      <c r="AQ32">
        <v>46301</v>
      </c>
      <c r="AR32" t="s">
        <v>4924</v>
      </c>
      <c r="AS32">
        <v>2</v>
      </c>
      <c r="AT32">
        <v>324</v>
      </c>
      <c r="AV32">
        <v>320</v>
      </c>
      <c r="AW32">
        <v>34052</v>
      </c>
      <c r="AX32" t="s">
        <v>1473</v>
      </c>
      <c r="AY32">
        <v>1</v>
      </c>
      <c r="AZ32">
        <v>144</v>
      </c>
      <c r="BB32">
        <v>312</v>
      </c>
    </row>
    <row r="33" spans="1:60" ht="13.5" customHeight="1" x14ac:dyDescent="0.35">
      <c r="A33" t="s">
        <v>277</v>
      </c>
      <c r="B33" t="s">
        <v>3312</v>
      </c>
      <c r="C33" s="1" t="s">
        <v>4667</v>
      </c>
      <c r="D33" t="s">
        <v>4925</v>
      </c>
      <c r="E33" t="s">
        <v>4926</v>
      </c>
      <c r="F33" t="s">
        <v>4927</v>
      </c>
      <c r="G33" t="s">
        <v>4928</v>
      </c>
      <c r="N33" t="s">
        <v>4929</v>
      </c>
      <c r="O33" t="s">
        <v>4930</v>
      </c>
      <c r="P33" t="s">
        <v>4931</v>
      </c>
      <c r="Q33" t="s">
        <v>4932</v>
      </c>
      <c r="R33" t="s">
        <v>4933</v>
      </c>
      <c r="S33" t="s">
        <v>4934</v>
      </c>
      <c r="X33" t="s">
        <v>4935</v>
      </c>
      <c r="Y33" t="s">
        <v>4936</v>
      </c>
      <c r="AE33">
        <v>46347</v>
      </c>
      <c r="AF33" t="s">
        <v>4937</v>
      </c>
      <c r="AG33">
        <v>2</v>
      </c>
      <c r="AH33">
        <v>322</v>
      </c>
      <c r="AJ33">
        <v>321</v>
      </c>
      <c r="AK33">
        <v>34093</v>
      </c>
      <c r="AL33" t="s">
        <v>4938</v>
      </c>
      <c r="AM33">
        <v>1</v>
      </c>
      <c r="AN33">
        <v>65</v>
      </c>
      <c r="AP33">
        <v>312</v>
      </c>
      <c r="AQ33">
        <v>46301</v>
      </c>
      <c r="AR33" t="s">
        <v>4924</v>
      </c>
      <c r="AS33">
        <v>2</v>
      </c>
      <c r="AT33">
        <v>324</v>
      </c>
      <c r="AV33">
        <v>320</v>
      </c>
    </row>
    <row r="34" spans="1:60" ht="13.5" customHeight="1" x14ac:dyDescent="0.35">
      <c r="A34" t="s">
        <v>277</v>
      </c>
      <c r="B34" t="s">
        <v>3318</v>
      </c>
      <c r="C34" s="1" t="s">
        <v>4889</v>
      </c>
      <c r="D34" t="s">
        <v>4939</v>
      </c>
      <c r="E34" t="s">
        <v>4940</v>
      </c>
      <c r="F34" t="s">
        <v>4941</v>
      </c>
      <c r="G34" t="s">
        <v>4942</v>
      </c>
      <c r="H34" t="s">
        <v>4943</v>
      </c>
      <c r="N34" t="s">
        <v>4944</v>
      </c>
      <c r="O34" t="s">
        <v>4945</v>
      </c>
      <c r="P34" t="s">
        <v>4946</v>
      </c>
      <c r="Q34" t="s">
        <v>4947</v>
      </c>
      <c r="R34" t="s">
        <v>4948</v>
      </c>
      <c r="S34" t="s">
        <v>4949</v>
      </c>
      <c r="T34" t="s">
        <v>4950</v>
      </c>
      <c r="U34" t="s">
        <v>4951</v>
      </c>
      <c r="X34" t="s">
        <v>4952</v>
      </c>
      <c r="Y34" t="s">
        <v>4953</v>
      </c>
      <c r="Z34" t="s">
        <v>4941</v>
      </c>
      <c r="AE34">
        <v>13254</v>
      </c>
      <c r="AF34" t="s">
        <v>799</v>
      </c>
      <c r="AG34">
        <v>2</v>
      </c>
      <c r="AH34">
        <v>192</v>
      </c>
      <c r="AJ34">
        <v>128</v>
      </c>
      <c r="AK34">
        <v>34052</v>
      </c>
      <c r="AL34" t="s">
        <v>1473</v>
      </c>
      <c r="AM34">
        <v>3</v>
      </c>
      <c r="AN34">
        <v>338</v>
      </c>
      <c r="AP34">
        <v>312</v>
      </c>
      <c r="AQ34">
        <v>46319</v>
      </c>
      <c r="AR34" t="s">
        <v>4923</v>
      </c>
      <c r="AS34">
        <v>2</v>
      </c>
      <c r="AT34">
        <v>142</v>
      </c>
      <c r="AV34">
        <v>320</v>
      </c>
    </row>
    <row r="35" spans="1:60" ht="13.5" customHeight="1" x14ac:dyDescent="0.35">
      <c r="A35" t="s">
        <v>277</v>
      </c>
      <c r="B35" t="s">
        <v>3323</v>
      </c>
      <c r="C35" s="1" t="s">
        <v>4667</v>
      </c>
      <c r="D35" t="s">
        <v>4954</v>
      </c>
      <c r="E35" t="s">
        <v>4955</v>
      </c>
      <c r="F35" t="s">
        <v>4956</v>
      </c>
      <c r="G35" t="s">
        <v>4957</v>
      </c>
      <c r="N35" t="s">
        <v>4958</v>
      </c>
      <c r="O35" t="s">
        <v>4959</v>
      </c>
      <c r="P35" t="s">
        <v>4960</v>
      </c>
      <c r="Q35" t="s">
        <v>4961</v>
      </c>
      <c r="R35" t="s">
        <v>4962</v>
      </c>
      <c r="S35" t="s">
        <v>4963</v>
      </c>
      <c r="X35" t="s">
        <v>4964</v>
      </c>
      <c r="Y35" t="s">
        <v>4965</v>
      </c>
      <c r="AE35">
        <v>34052</v>
      </c>
      <c r="AF35" t="s">
        <v>1473</v>
      </c>
      <c r="AG35">
        <v>2</v>
      </c>
      <c r="AH35">
        <v>210</v>
      </c>
      <c r="AJ35">
        <v>312</v>
      </c>
      <c r="AK35">
        <v>46319</v>
      </c>
      <c r="AL35" t="s">
        <v>4923</v>
      </c>
      <c r="AM35">
        <v>2</v>
      </c>
      <c r="AN35">
        <v>142</v>
      </c>
      <c r="AP35">
        <v>320</v>
      </c>
      <c r="AQ35">
        <v>34053</v>
      </c>
      <c r="AR35" t="s">
        <v>4966</v>
      </c>
      <c r="AS35">
        <v>3</v>
      </c>
      <c r="AT35">
        <v>306</v>
      </c>
      <c r="AV35">
        <v>312</v>
      </c>
      <c r="AW35">
        <v>13154</v>
      </c>
      <c r="AX35" t="s">
        <v>798</v>
      </c>
      <c r="AY35">
        <v>1</v>
      </c>
      <c r="AZ35">
        <v>42</v>
      </c>
      <c r="BB35">
        <v>122</v>
      </c>
    </row>
    <row r="36" spans="1:60" ht="13.5" customHeight="1" x14ac:dyDescent="0.35">
      <c r="A36" t="s">
        <v>277</v>
      </c>
      <c r="B36" t="s">
        <v>3328</v>
      </c>
      <c r="C36" s="1" t="s">
        <v>4889</v>
      </c>
      <c r="D36" t="s">
        <v>4967</v>
      </c>
      <c r="E36" t="s">
        <v>4940</v>
      </c>
      <c r="F36" t="s">
        <v>4941</v>
      </c>
      <c r="G36" t="s">
        <v>4942</v>
      </c>
      <c r="H36" t="s">
        <v>4968</v>
      </c>
      <c r="N36" t="s">
        <v>4969</v>
      </c>
      <c r="O36" t="s">
        <v>4945</v>
      </c>
      <c r="P36" t="s">
        <v>4946</v>
      </c>
      <c r="Q36" t="s">
        <v>4970</v>
      </c>
      <c r="R36" t="s">
        <v>4971</v>
      </c>
      <c r="S36" t="s">
        <v>4948</v>
      </c>
      <c r="T36" t="s">
        <v>4972</v>
      </c>
      <c r="U36" t="s">
        <v>4951</v>
      </c>
      <c r="X36" t="s">
        <v>4973</v>
      </c>
      <c r="Y36" t="s">
        <v>4974</v>
      </c>
      <c r="AE36">
        <v>13254</v>
      </c>
      <c r="AF36" t="s">
        <v>799</v>
      </c>
      <c r="AG36">
        <v>2</v>
      </c>
      <c r="AH36">
        <v>192</v>
      </c>
      <c r="AJ36">
        <v>128</v>
      </c>
      <c r="AK36">
        <v>34052</v>
      </c>
      <c r="AL36" t="s">
        <v>1473</v>
      </c>
      <c r="AM36">
        <v>3</v>
      </c>
      <c r="AN36">
        <v>338</v>
      </c>
      <c r="AP36">
        <v>312</v>
      </c>
    </row>
    <row r="37" spans="1:60" ht="13.5" customHeight="1" x14ac:dyDescent="0.35">
      <c r="A37" t="s">
        <v>1225</v>
      </c>
      <c r="B37" t="s">
        <v>3333</v>
      </c>
      <c r="C37" s="1" t="s">
        <v>4502</v>
      </c>
      <c r="D37" t="s">
        <v>4975</v>
      </c>
      <c r="E37" t="s">
        <v>4976</v>
      </c>
      <c r="F37" t="s">
        <v>4977</v>
      </c>
      <c r="N37" t="s">
        <v>4978</v>
      </c>
      <c r="O37" t="s">
        <v>4979</v>
      </c>
      <c r="P37" t="s">
        <v>4980</v>
      </c>
      <c r="Q37" t="s">
        <v>4981</v>
      </c>
      <c r="R37" t="s">
        <v>4982</v>
      </c>
      <c r="S37" t="s">
        <v>4983</v>
      </c>
      <c r="T37" t="s">
        <v>4984</v>
      </c>
      <c r="U37" t="s">
        <v>4985</v>
      </c>
      <c r="X37" t="s">
        <v>4986</v>
      </c>
      <c r="Y37" t="s">
        <v>1497</v>
      </c>
      <c r="AA37" t="s">
        <v>4987</v>
      </c>
      <c r="AB37" t="s">
        <v>4988</v>
      </c>
      <c r="AC37" t="s">
        <v>4989</v>
      </c>
      <c r="AD37" t="s">
        <v>4990</v>
      </c>
      <c r="AE37">
        <v>31754</v>
      </c>
      <c r="AF37" t="s">
        <v>62</v>
      </c>
      <c r="AG37">
        <v>2</v>
      </c>
      <c r="AH37">
        <v>76</v>
      </c>
      <c r="AJ37">
        <v>311</v>
      </c>
      <c r="AK37">
        <v>31768</v>
      </c>
      <c r="AL37" t="s">
        <v>4991</v>
      </c>
      <c r="AM37">
        <v>2</v>
      </c>
      <c r="AN37">
        <v>182</v>
      </c>
      <c r="AP37">
        <v>311</v>
      </c>
      <c r="AQ37">
        <v>31743</v>
      </c>
      <c r="AR37" t="s">
        <v>4781</v>
      </c>
      <c r="AS37">
        <v>2</v>
      </c>
      <c r="AT37">
        <v>429</v>
      </c>
      <c r="AV37">
        <v>311</v>
      </c>
      <c r="AW37">
        <v>31721</v>
      </c>
      <c r="AX37" t="s">
        <v>4568</v>
      </c>
      <c r="AY37">
        <v>2</v>
      </c>
      <c r="AZ37">
        <v>429</v>
      </c>
      <c r="BB37">
        <v>311</v>
      </c>
    </row>
    <row r="38" spans="1:60" ht="13.5" customHeight="1" x14ac:dyDescent="0.35">
      <c r="A38" t="s">
        <v>277</v>
      </c>
      <c r="B38" t="s">
        <v>3338</v>
      </c>
      <c r="C38" s="1" t="s">
        <v>4667</v>
      </c>
      <c r="D38" t="s">
        <v>4992</v>
      </c>
      <c r="E38" t="s">
        <v>4993</v>
      </c>
      <c r="F38" t="s">
        <v>4994</v>
      </c>
      <c r="G38" t="s">
        <v>4995</v>
      </c>
      <c r="H38" t="s">
        <v>4996</v>
      </c>
      <c r="I38" t="s">
        <v>4997</v>
      </c>
      <c r="N38" t="s">
        <v>4998</v>
      </c>
      <c r="O38" t="s">
        <v>4999</v>
      </c>
      <c r="P38" t="s">
        <v>5000</v>
      </c>
      <c r="Q38" t="s">
        <v>5001</v>
      </c>
      <c r="R38" t="s">
        <v>5002</v>
      </c>
      <c r="S38" t="s">
        <v>5003</v>
      </c>
      <c r="T38" t="s">
        <v>5004</v>
      </c>
      <c r="U38" t="s">
        <v>5005</v>
      </c>
      <c r="X38" t="s">
        <v>4681</v>
      </c>
      <c r="Y38" t="s">
        <v>5006</v>
      </c>
      <c r="Z38" t="s">
        <v>5007</v>
      </c>
      <c r="AE38">
        <v>13154</v>
      </c>
      <c r="AF38" t="s">
        <v>798</v>
      </c>
      <c r="AG38">
        <v>2</v>
      </c>
      <c r="AH38">
        <v>192</v>
      </c>
      <c r="AJ38">
        <v>122</v>
      </c>
      <c r="AK38">
        <v>32079</v>
      </c>
      <c r="AL38" t="s">
        <v>4582</v>
      </c>
      <c r="AM38">
        <v>3</v>
      </c>
      <c r="AN38">
        <v>548</v>
      </c>
      <c r="AP38">
        <v>310</v>
      </c>
      <c r="AQ38">
        <v>11054</v>
      </c>
      <c r="AR38" t="s">
        <v>4565</v>
      </c>
      <c r="AS38">
        <v>3</v>
      </c>
      <c r="AT38">
        <v>3575</v>
      </c>
      <c r="AV38">
        <v>114</v>
      </c>
      <c r="AW38">
        <v>31854</v>
      </c>
      <c r="AX38" t="s">
        <v>4860</v>
      </c>
      <c r="AY38">
        <v>3</v>
      </c>
      <c r="AZ38">
        <v>699</v>
      </c>
      <c r="BB38">
        <v>311</v>
      </c>
    </row>
    <row r="39" spans="1:60" ht="13.5" customHeight="1" x14ac:dyDescent="0.35">
      <c r="A39" t="s">
        <v>277</v>
      </c>
      <c r="B39" t="s">
        <v>3344</v>
      </c>
      <c r="C39" s="1" t="s">
        <v>4667</v>
      </c>
      <c r="D39" t="s">
        <v>5008</v>
      </c>
      <c r="E39" t="s">
        <v>5009</v>
      </c>
      <c r="F39" t="s">
        <v>5010</v>
      </c>
      <c r="G39" t="s">
        <v>5011</v>
      </c>
      <c r="N39" t="s">
        <v>5012</v>
      </c>
      <c r="O39" t="s">
        <v>5013</v>
      </c>
      <c r="P39" t="s">
        <v>5014</v>
      </c>
      <c r="Q39" t="s">
        <v>5015</v>
      </c>
      <c r="R39" t="s">
        <v>5016</v>
      </c>
      <c r="S39" t="s">
        <v>5017</v>
      </c>
      <c r="T39" t="s">
        <v>5018</v>
      </c>
      <c r="X39" t="s">
        <v>5019</v>
      </c>
      <c r="Y39" t="s">
        <v>5020</v>
      </c>
      <c r="AE39">
        <v>34052</v>
      </c>
      <c r="AF39" t="s">
        <v>1473</v>
      </c>
      <c r="AG39">
        <v>4</v>
      </c>
      <c r="AH39">
        <v>668</v>
      </c>
      <c r="AJ39">
        <v>312</v>
      </c>
      <c r="AK39">
        <v>34085</v>
      </c>
      <c r="AL39" t="s">
        <v>5021</v>
      </c>
      <c r="AM39">
        <v>3</v>
      </c>
      <c r="AN39">
        <v>445</v>
      </c>
      <c r="AP39">
        <v>312</v>
      </c>
      <c r="AQ39">
        <v>13154</v>
      </c>
      <c r="AR39" t="s">
        <v>798</v>
      </c>
      <c r="AS39">
        <v>2</v>
      </c>
      <c r="AT39">
        <v>192</v>
      </c>
      <c r="AV39">
        <v>122</v>
      </c>
      <c r="AW39">
        <v>13254</v>
      </c>
      <c r="AX39" t="s">
        <v>799</v>
      </c>
      <c r="AY39">
        <v>2</v>
      </c>
      <c r="AZ39">
        <v>192</v>
      </c>
      <c r="BB39">
        <v>128</v>
      </c>
    </row>
    <row r="40" spans="1:60" ht="13.5" customHeight="1" x14ac:dyDescent="0.35">
      <c r="A40" t="s">
        <v>277</v>
      </c>
      <c r="B40" t="s">
        <v>3349</v>
      </c>
      <c r="C40" s="1" t="s">
        <v>4667</v>
      </c>
      <c r="D40" t="s">
        <v>5022</v>
      </c>
      <c r="E40" t="s">
        <v>5023</v>
      </c>
      <c r="F40" t="s">
        <v>5011</v>
      </c>
      <c r="G40" t="s">
        <v>5024</v>
      </c>
      <c r="N40" t="s">
        <v>5025</v>
      </c>
      <c r="O40" t="s">
        <v>5026</v>
      </c>
      <c r="P40" t="s">
        <v>5027</v>
      </c>
      <c r="Q40" t="s">
        <v>5028</v>
      </c>
      <c r="R40" t="s">
        <v>5029</v>
      </c>
      <c r="S40" t="s">
        <v>5030</v>
      </c>
      <c r="T40" t="s">
        <v>5031</v>
      </c>
      <c r="X40" t="s">
        <v>5032</v>
      </c>
      <c r="Y40" t="s">
        <v>5033</v>
      </c>
      <c r="Z40" t="s">
        <v>5034</v>
      </c>
      <c r="AE40">
        <v>46301</v>
      </c>
      <c r="AF40" t="s">
        <v>4924</v>
      </c>
      <c r="AG40">
        <v>4</v>
      </c>
      <c r="AH40">
        <v>601</v>
      </c>
      <c r="AJ40">
        <v>320</v>
      </c>
      <c r="AK40">
        <v>46347</v>
      </c>
      <c r="AL40" t="s">
        <v>4937</v>
      </c>
      <c r="AM40">
        <v>3</v>
      </c>
      <c r="AN40">
        <v>404</v>
      </c>
      <c r="AP40">
        <v>321</v>
      </c>
      <c r="AQ40">
        <v>13154</v>
      </c>
      <c r="AR40" t="s">
        <v>798</v>
      </c>
      <c r="AS40">
        <v>2</v>
      </c>
      <c r="AT40">
        <v>192</v>
      </c>
      <c r="AV40">
        <v>122</v>
      </c>
      <c r="AW40">
        <v>34052</v>
      </c>
      <c r="AX40" t="s">
        <v>1473</v>
      </c>
      <c r="AY40">
        <v>2</v>
      </c>
      <c r="AZ40">
        <v>210</v>
      </c>
      <c r="BB40">
        <v>312</v>
      </c>
    </row>
    <row r="41" spans="1:60" ht="13.5" customHeight="1" x14ac:dyDescent="0.35">
      <c r="A41" t="s">
        <v>277</v>
      </c>
      <c r="B41" t="s">
        <v>3355</v>
      </c>
      <c r="C41" s="1" t="s">
        <v>4547</v>
      </c>
      <c r="D41" t="s">
        <v>5035</v>
      </c>
      <c r="E41" t="s">
        <v>4585</v>
      </c>
      <c r="F41" t="s">
        <v>4586</v>
      </c>
      <c r="G41" t="s">
        <v>4588</v>
      </c>
      <c r="H41" t="s">
        <v>5036</v>
      </c>
      <c r="I41" t="s">
        <v>4589</v>
      </c>
      <c r="J41" t="s">
        <v>4590</v>
      </c>
      <c r="K41" t="s">
        <v>4591</v>
      </c>
      <c r="N41" t="s">
        <v>5037</v>
      </c>
      <c r="O41" t="s">
        <v>4593</v>
      </c>
      <c r="P41" t="s">
        <v>4594</v>
      </c>
      <c r="Q41" t="s">
        <v>4595</v>
      </c>
      <c r="R41" t="s">
        <v>4596</v>
      </c>
      <c r="S41" t="s">
        <v>4597</v>
      </c>
      <c r="T41" t="s">
        <v>4598</v>
      </c>
      <c r="U41" t="s">
        <v>4599</v>
      </c>
      <c r="V41" t="s">
        <v>4600</v>
      </c>
      <c r="X41" t="s">
        <v>4601</v>
      </c>
      <c r="Y41" t="s">
        <v>4602</v>
      </c>
      <c r="Z41" t="s">
        <v>1390</v>
      </c>
      <c r="AE41">
        <v>32110</v>
      </c>
      <c r="AF41" t="s">
        <v>4603</v>
      </c>
      <c r="AG41">
        <v>2</v>
      </c>
      <c r="AH41">
        <v>390</v>
      </c>
      <c r="AJ41">
        <v>310</v>
      </c>
      <c r="AK41">
        <v>13254</v>
      </c>
      <c r="AL41" t="s">
        <v>799</v>
      </c>
      <c r="AM41">
        <v>1</v>
      </c>
      <c r="AN41">
        <v>42</v>
      </c>
      <c r="AP41">
        <v>128</v>
      </c>
    </row>
    <row r="42" spans="1:60" ht="13.5" customHeight="1" x14ac:dyDescent="0.35">
      <c r="A42" t="s">
        <v>277</v>
      </c>
      <c r="B42" t="s">
        <v>3359</v>
      </c>
      <c r="C42" s="1" t="s">
        <v>4485</v>
      </c>
      <c r="D42" t="s">
        <v>5038</v>
      </c>
      <c r="E42" t="s">
        <v>5039</v>
      </c>
      <c r="F42" t="s">
        <v>5040</v>
      </c>
      <c r="G42" t="s">
        <v>5041</v>
      </c>
      <c r="H42" t="s">
        <v>5042</v>
      </c>
      <c r="I42" t="s">
        <v>5043</v>
      </c>
      <c r="N42" t="s">
        <v>5044</v>
      </c>
      <c r="O42" t="s">
        <v>5045</v>
      </c>
      <c r="P42" t="s">
        <v>5046</v>
      </c>
      <c r="Q42" t="s">
        <v>5047</v>
      </c>
      <c r="R42" t="s">
        <v>5048</v>
      </c>
      <c r="S42" t="s">
        <v>5049</v>
      </c>
      <c r="T42" t="s">
        <v>5050</v>
      </c>
      <c r="X42" t="s">
        <v>5051</v>
      </c>
      <c r="Y42" t="s">
        <v>4617</v>
      </c>
      <c r="Z42" t="s">
        <v>5006</v>
      </c>
      <c r="AE42">
        <v>11054</v>
      </c>
      <c r="AF42" t="s">
        <v>4565</v>
      </c>
      <c r="AG42">
        <v>3</v>
      </c>
      <c r="AH42">
        <v>3575</v>
      </c>
      <c r="AJ42">
        <v>114</v>
      </c>
      <c r="AK42">
        <v>31663</v>
      </c>
      <c r="AL42" t="s">
        <v>4545</v>
      </c>
      <c r="AM42">
        <v>3</v>
      </c>
      <c r="AN42">
        <v>633</v>
      </c>
      <c r="AP42">
        <v>311</v>
      </c>
      <c r="AQ42">
        <v>31660</v>
      </c>
      <c r="AR42" t="s">
        <v>4660</v>
      </c>
      <c r="AS42">
        <v>3</v>
      </c>
      <c r="AT42">
        <v>401</v>
      </c>
      <c r="AV42">
        <v>311</v>
      </c>
      <c r="AW42">
        <v>31652</v>
      </c>
      <c r="AX42" t="s">
        <v>4621</v>
      </c>
      <c r="AY42">
        <v>2</v>
      </c>
      <c r="AZ42">
        <v>280</v>
      </c>
      <c r="BB42">
        <v>200</v>
      </c>
      <c r="BC42">
        <v>34085</v>
      </c>
      <c r="BD42" t="s">
        <v>5052</v>
      </c>
      <c r="BE42">
        <v>1</v>
      </c>
      <c r="BF42">
        <v>98</v>
      </c>
      <c r="BH42">
        <v>312</v>
      </c>
    </row>
    <row r="43" spans="1:60" ht="13.5" customHeight="1" x14ac:dyDescent="0.35">
      <c r="A43" t="s">
        <v>277</v>
      </c>
      <c r="B43" t="s">
        <v>3364</v>
      </c>
      <c r="C43" s="1" t="s">
        <v>4667</v>
      </c>
      <c r="D43" t="s">
        <v>5053</v>
      </c>
      <c r="E43" t="s">
        <v>5054</v>
      </c>
      <c r="F43" t="s">
        <v>5055</v>
      </c>
      <c r="N43" t="s">
        <v>5056</v>
      </c>
      <c r="O43" t="s">
        <v>5057</v>
      </c>
      <c r="P43" t="s">
        <v>5058</v>
      </c>
      <c r="Q43" t="s">
        <v>5059</v>
      </c>
      <c r="R43" t="s">
        <v>5060</v>
      </c>
      <c r="S43" t="s">
        <v>5061</v>
      </c>
      <c r="T43" t="s">
        <v>5062</v>
      </c>
      <c r="X43" t="s">
        <v>5063</v>
      </c>
      <c r="AE43">
        <v>34085</v>
      </c>
      <c r="AF43" t="s">
        <v>5021</v>
      </c>
      <c r="AG43">
        <v>1</v>
      </c>
      <c r="AH43">
        <v>98</v>
      </c>
      <c r="AJ43">
        <v>312</v>
      </c>
      <c r="AK43">
        <v>46003</v>
      </c>
      <c r="AL43" t="s">
        <v>5064</v>
      </c>
      <c r="AM43">
        <v>3</v>
      </c>
      <c r="AN43">
        <v>411</v>
      </c>
      <c r="AP43">
        <v>323</v>
      </c>
      <c r="AQ43">
        <v>31010</v>
      </c>
      <c r="AR43" t="s">
        <v>5065</v>
      </c>
      <c r="AS43">
        <v>3</v>
      </c>
      <c r="AT43">
        <v>171</v>
      </c>
      <c r="AV43">
        <v>326</v>
      </c>
      <c r="AW43">
        <v>31054</v>
      </c>
      <c r="AX43" t="s">
        <v>5066</v>
      </c>
      <c r="AY43">
        <v>2</v>
      </c>
      <c r="AZ43">
        <v>188</v>
      </c>
      <c r="BB43">
        <v>326</v>
      </c>
      <c r="BC43">
        <v>34093</v>
      </c>
      <c r="BD43" t="s">
        <v>4938</v>
      </c>
      <c r="BE43">
        <v>1</v>
      </c>
      <c r="BF43">
        <v>65</v>
      </c>
      <c r="BH43">
        <v>312</v>
      </c>
    </row>
    <row r="44" spans="1:60" ht="13.5" customHeight="1" x14ac:dyDescent="0.35">
      <c r="A44" t="s">
        <v>277</v>
      </c>
      <c r="B44" t="s">
        <v>3369</v>
      </c>
      <c r="C44" s="1" t="s">
        <v>4889</v>
      </c>
      <c r="D44" t="s">
        <v>5067</v>
      </c>
      <c r="E44" t="s">
        <v>5068</v>
      </c>
      <c r="F44" t="s">
        <v>5069</v>
      </c>
      <c r="N44" t="s">
        <v>5070</v>
      </c>
      <c r="O44" t="s">
        <v>5071</v>
      </c>
      <c r="P44" t="s">
        <v>5072</v>
      </c>
      <c r="Q44" t="s">
        <v>5073</v>
      </c>
      <c r="R44" t="s">
        <v>5074</v>
      </c>
      <c r="S44" t="s">
        <v>5075</v>
      </c>
      <c r="X44" t="s">
        <v>5076</v>
      </c>
      <c r="Y44" t="s">
        <v>5077</v>
      </c>
      <c r="AE44">
        <v>34052</v>
      </c>
      <c r="AF44" t="s">
        <v>1473</v>
      </c>
      <c r="AG44">
        <v>1</v>
      </c>
      <c r="AH44">
        <v>144</v>
      </c>
      <c r="AJ44">
        <v>312</v>
      </c>
      <c r="AK44">
        <v>46301</v>
      </c>
      <c r="AL44" t="s">
        <v>4924</v>
      </c>
      <c r="AM44">
        <v>2</v>
      </c>
      <c r="AN44">
        <v>324</v>
      </c>
      <c r="AP44">
        <v>320</v>
      </c>
      <c r="AQ44">
        <v>15254</v>
      </c>
      <c r="AR44" t="s">
        <v>4802</v>
      </c>
      <c r="AS44">
        <v>1</v>
      </c>
      <c r="AT44">
        <v>200</v>
      </c>
      <c r="AV44">
        <v>136</v>
      </c>
    </row>
    <row r="45" spans="1:60" ht="13.5" customHeight="1" x14ac:dyDescent="0.35">
      <c r="A45" t="s">
        <v>277</v>
      </c>
      <c r="B45" t="s">
        <v>3374</v>
      </c>
      <c r="C45" s="1" t="s">
        <v>4667</v>
      </c>
      <c r="D45" t="s">
        <v>5078</v>
      </c>
      <c r="E45" t="s">
        <v>5079</v>
      </c>
      <c r="F45" t="s">
        <v>5080</v>
      </c>
      <c r="G45" t="s">
        <v>5081</v>
      </c>
      <c r="H45" t="s">
        <v>5082</v>
      </c>
      <c r="I45" t="s">
        <v>5083</v>
      </c>
      <c r="N45" t="s">
        <v>5084</v>
      </c>
      <c r="O45" t="s">
        <v>5085</v>
      </c>
      <c r="P45" t="s">
        <v>5086</v>
      </c>
      <c r="Q45" t="s">
        <v>4677</v>
      </c>
      <c r="R45" t="s">
        <v>5087</v>
      </c>
      <c r="S45" t="s">
        <v>5088</v>
      </c>
      <c r="T45" t="s">
        <v>5089</v>
      </c>
      <c r="X45" t="s">
        <v>4681</v>
      </c>
      <c r="Y45" t="s">
        <v>5090</v>
      </c>
      <c r="Z45" t="s">
        <v>697</v>
      </c>
      <c r="AE45">
        <v>31624</v>
      </c>
      <c r="AF45" t="s">
        <v>717</v>
      </c>
      <c r="AG45">
        <v>3</v>
      </c>
      <c r="AH45">
        <v>997</v>
      </c>
      <c r="AJ45">
        <v>200</v>
      </c>
      <c r="AK45">
        <v>32079</v>
      </c>
      <c r="AL45" t="s">
        <v>4582</v>
      </c>
      <c r="AM45">
        <v>3</v>
      </c>
      <c r="AN45">
        <v>548</v>
      </c>
      <c r="AP45">
        <v>310</v>
      </c>
      <c r="AQ45">
        <v>13154</v>
      </c>
      <c r="AR45" t="s">
        <v>798</v>
      </c>
      <c r="AS45">
        <v>2</v>
      </c>
      <c r="AT45">
        <v>192</v>
      </c>
      <c r="AV45">
        <v>122</v>
      </c>
    </row>
    <row r="46" spans="1:60" ht="13.5" customHeight="1" x14ac:dyDescent="0.35">
      <c r="A46" t="s">
        <v>277</v>
      </c>
      <c r="B46" t="s">
        <v>3380</v>
      </c>
      <c r="C46" s="1" t="s">
        <v>4547</v>
      </c>
      <c r="D46" t="s">
        <v>5091</v>
      </c>
      <c r="E46" t="s">
        <v>5092</v>
      </c>
      <c r="F46" t="s">
        <v>5093</v>
      </c>
      <c r="G46" t="s">
        <v>5036</v>
      </c>
      <c r="H46" t="s">
        <v>4588</v>
      </c>
      <c r="I46" t="s">
        <v>4589</v>
      </c>
      <c r="J46" t="s">
        <v>5094</v>
      </c>
      <c r="K46" t="s">
        <v>4591</v>
      </c>
      <c r="N46" t="s">
        <v>5095</v>
      </c>
      <c r="O46" t="s">
        <v>4593</v>
      </c>
      <c r="P46" t="s">
        <v>4594</v>
      </c>
      <c r="Q46" t="s">
        <v>4595</v>
      </c>
      <c r="R46" t="s">
        <v>4596</v>
      </c>
      <c r="S46" t="s">
        <v>4597</v>
      </c>
      <c r="T46" t="s">
        <v>4598</v>
      </c>
      <c r="U46" t="s">
        <v>4599</v>
      </c>
      <c r="V46" t="s">
        <v>4600</v>
      </c>
      <c r="X46" t="s">
        <v>4601</v>
      </c>
      <c r="Y46" t="s">
        <v>4602</v>
      </c>
      <c r="Z46" t="s">
        <v>697</v>
      </c>
      <c r="AE46">
        <v>32110</v>
      </c>
      <c r="AF46" t="s">
        <v>4603</v>
      </c>
      <c r="AG46">
        <v>2</v>
      </c>
      <c r="AH46">
        <v>390</v>
      </c>
      <c r="AJ46">
        <v>310</v>
      </c>
      <c r="AK46">
        <v>13254</v>
      </c>
      <c r="AL46" t="s">
        <v>799</v>
      </c>
      <c r="AM46">
        <v>1</v>
      </c>
      <c r="AN46">
        <v>42</v>
      </c>
      <c r="AP46">
        <v>128</v>
      </c>
    </row>
    <row r="47" spans="1:60" ht="13.5" customHeight="1" x14ac:dyDescent="0.35">
      <c r="A47" t="s">
        <v>277</v>
      </c>
      <c r="B47" t="s">
        <v>3385</v>
      </c>
      <c r="C47" s="1" t="s">
        <v>4667</v>
      </c>
      <c r="D47" t="s">
        <v>5096</v>
      </c>
      <c r="E47" t="s">
        <v>5097</v>
      </c>
      <c r="F47" t="s">
        <v>5098</v>
      </c>
      <c r="G47" t="s">
        <v>5099</v>
      </c>
      <c r="H47" t="s">
        <v>5100</v>
      </c>
      <c r="I47" t="s">
        <v>5101</v>
      </c>
      <c r="N47" t="s">
        <v>5102</v>
      </c>
      <c r="O47" t="s">
        <v>5103</v>
      </c>
      <c r="P47" t="s">
        <v>5104</v>
      </c>
      <c r="Q47" t="s">
        <v>5105</v>
      </c>
      <c r="R47" t="s">
        <v>5106</v>
      </c>
      <c r="S47" t="s">
        <v>5107</v>
      </c>
      <c r="T47" t="s">
        <v>5108</v>
      </c>
      <c r="X47" t="s">
        <v>5109</v>
      </c>
      <c r="Y47" t="s">
        <v>5110</v>
      </c>
      <c r="AE47">
        <v>31608</v>
      </c>
      <c r="AF47" t="s">
        <v>5111</v>
      </c>
      <c r="AG47">
        <v>3</v>
      </c>
      <c r="AH47">
        <v>568</v>
      </c>
      <c r="AJ47">
        <v>200</v>
      </c>
      <c r="AK47">
        <v>32062</v>
      </c>
      <c r="AL47" t="s">
        <v>5112</v>
      </c>
      <c r="AM47">
        <v>2</v>
      </c>
      <c r="AN47">
        <v>607</v>
      </c>
      <c r="AP47">
        <v>310</v>
      </c>
      <c r="AQ47">
        <v>31620</v>
      </c>
      <c r="AR47" t="s">
        <v>5113</v>
      </c>
      <c r="AS47">
        <v>2</v>
      </c>
      <c r="AT47">
        <v>294</v>
      </c>
      <c r="AV47">
        <v>200</v>
      </c>
      <c r="AW47">
        <v>31058</v>
      </c>
      <c r="AX47" t="s">
        <v>4734</v>
      </c>
      <c r="AY47">
        <v>2</v>
      </c>
      <c r="AZ47">
        <v>245</v>
      </c>
      <c r="BB47">
        <v>326</v>
      </c>
      <c r="BC47">
        <v>21547</v>
      </c>
      <c r="BD47" t="s">
        <v>57</v>
      </c>
      <c r="BE47">
        <v>2</v>
      </c>
      <c r="BF47">
        <v>245</v>
      </c>
      <c r="BH47">
        <v>221</v>
      </c>
    </row>
    <row r="48" spans="1:60" ht="13.5" customHeight="1" x14ac:dyDescent="0.35">
      <c r="A48" t="s">
        <v>277</v>
      </c>
      <c r="B48" t="s">
        <v>3390</v>
      </c>
      <c r="C48" s="1" t="s">
        <v>4889</v>
      </c>
      <c r="D48" t="s">
        <v>5114</v>
      </c>
      <c r="E48" t="s">
        <v>4891</v>
      </c>
      <c r="F48" t="s">
        <v>5115</v>
      </c>
      <c r="G48" t="s">
        <v>5116</v>
      </c>
      <c r="N48" t="s">
        <v>5117</v>
      </c>
      <c r="O48" t="s">
        <v>5118</v>
      </c>
      <c r="P48" t="s">
        <v>4896</v>
      </c>
      <c r="Q48" t="s">
        <v>5119</v>
      </c>
      <c r="R48" t="s">
        <v>5120</v>
      </c>
      <c r="S48" t="s">
        <v>4897</v>
      </c>
      <c r="T48" t="s">
        <v>4898</v>
      </c>
      <c r="X48" t="s">
        <v>4899</v>
      </c>
      <c r="Y48" t="s">
        <v>4900</v>
      </c>
      <c r="Z48" t="s">
        <v>4906</v>
      </c>
      <c r="AE48">
        <v>32062</v>
      </c>
      <c r="AF48" t="s">
        <v>5112</v>
      </c>
      <c r="AG48">
        <v>3</v>
      </c>
      <c r="AH48">
        <v>854</v>
      </c>
      <c r="AJ48">
        <v>310</v>
      </c>
      <c r="AK48">
        <v>31608</v>
      </c>
      <c r="AL48" t="s">
        <v>5111</v>
      </c>
      <c r="AM48">
        <v>4</v>
      </c>
      <c r="AN48">
        <v>1148</v>
      </c>
      <c r="AP48">
        <v>200</v>
      </c>
      <c r="AQ48">
        <v>15254</v>
      </c>
      <c r="AR48" t="s">
        <v>4802</v>
      </c>
      <c r="AS48">
        <v>2</v>
      </c>
      <c r="AT48">
        <v>400</v>
      </c>
      <c r="AV48">
        <v>136</v>
      </c>
      <c r="AW48">
        <v>12054</v>
      </c>
      <c r="AX48" t="s">
        <v>5121</v>
      </c>
      <c r="AY48">
        <v>2</v>
      </c>
      <c r="AZ48">
        <v>266</v>
      </c>
      <c r="BB48">
        <v>113</v>
      </c>
      <c r="BC48">
        <v>21572</v>
      </c>
      <c r="BD48" t="s">
        <v>4888</v>
      </c>
      <c r="BE48">
        <v>2</v>
      </c>
      <c r="BF48">
        <v>328</v>
      </c>
      <c r="BH48">
        <v>221</v>
      </c>
    </row>
    <row r="49" spans="1:60" ht="13.5" customHeight="1" x14ac:dyDescent="0.35">
      <c r="A49" t="s">
        <v>277</v>
      </c>
      <c r="B49" t="s">
        <v>3395</v>
      </c>
      <c r="C49" s="1" t="s">
        <v>4889</v>
      </c>
      <c r="D49" t="s">
        <v>5122</v>
      </c>
      <c r="E49" t="s">
        <v>5123</v>
      </c>
      <c r="F49" t="s">
        <v>5115</v>
      </c>
      <c r="G49" t="s">
        <v>5116</v>
      </c>
      <c r="N49" t="s">
        <v>5124</v>
      </c>
      <c r="O49" t="s">
        <v>5125</v>
      </c>
      <c r="P49" t="s">
        <v>4896</v>
      </c>
      <c r="Q49" t="s">
        <v>5119</v>
      </c>
      <c r="R49" t="s">
        <v>4897</v>
      </c>
      <c r="S49" t="s">
        <v>5126</v>
      </c>
      <c r="X49" t="s">
        <v>5127</v>
      </c>
      <c r="Y49" t="s">
        <v>4900</v>
      </c>
      <c r="Z49" t="s">
        <v>4683</v>
      </c>
      <c r="AE49">
        <v>32062</v>
      </c>
      <c r="AF49" t="s">
        <v>5112</v>
      </c>
      <c r="AG49">
        <v>3</v>
      </c>
      <c r="AH49">
        <v>854</v>
      </c>
      <c r="AJ49">
        <v>310</v>
      </c>
      <c r="AK49">
        <v>21572</v>
      </c>
      <c r="AL49" t="s">
        <v>58</v>
      </c>
      <c r="AM49">
        <v>2</v>
      </c>
      <c r="AN49">
        <v>328</v>
      </c>
      <c r="AP49">
        <v>221</v>
      </c>
      <c r="AQ49">
        <v>15254</v>
      </c>
      <c r="AR49" t="s">
        <v>4802</v>
      </c>
      <c r="AS49">
        <v>2</v>
      </c>
      <c r="AT49">
        <v>400</v>
      </c>
      <c r="AV49">
        <v>136</v>
      </c>
      <c r="AW49">
        <v>12054</v>
      </c>
      <c r="AX49" t="s">
        <v>5121</v>
      </c>
      <c r="AY49">
        <v>3</v>
      </c>
      <c r="AZ49">
        <v>2805</v>
      </c>
      <c r="BB49">
        <v>113</v>
      </c>
      <c r="BC49">
        <v>31054</v>
      </c>
      <c r="BD49" t="s">
        <v>5066</v>
      </c>
      <c r="BE49">
        <v>2</v>
      </c>
      <c r="BF49">
        <v>188</v>
      </c>
      <c r="BH49">
        <v>326</v>
      </c>
    </row>
    <row r="50" spans="1:60" ht="13.5" customHeight="1" x14ac:dyDescent="0.35">
      <c r="A50" t="s">
        <v>277</v>
      </c>
      <c r="B50" t="s">
        <v>3398</v>
      </c>
      <c r="C50" s="1" t="s">
        <v>4889</v>
      </c>
      <c r="D50" t="s">
        <v>5114</v>
      </c>
      <c r="E50" t="s">
        <v>4891</v>
      </c>
      <c r="F50" t="s">
        <v>5115</v>
      </c>
      <c r="G50" t="s">
        <v>5116</v>
      </c>
      <c r="N50" t="s">
        <v>5128</v>
      </c>
      <c r="O50" t="s">
        <v>5129</v>
      </c>
      <c r="P50" t="s">
        <v>4896</v>
      </c>
      <c r="Q50" t="s">
        <v>4897</v>
      </c>
      <c r="R50" t="s">
        <v>4898</v>
      </c>
      <c r="X50" t="s">
        <v>4899</v>
      </c>
      <c r="Y50" t="s">
        <v>4900</v>
      </c>
      <c r="Z50" t="s">
        <v>4906</v>
      </c>
      <c r="AE50">
        <v>32062</v>
      </c>
      <c r="AF50" t="s">
        <v>5112</v>
      </c>
      <c r="AG50">
        <v>3</v>
      </c>
      <c r="AH50">
        <v>854</v>
      </c>
      <c r="AJ50">
        <v>310</v>
      </c>
      <c r="AK50">
        <v>31608</v>
      </c>
      <c r="AL50" t="s">
        <v>5111</v>
      </c>
      <c r="AM50">
        <v>4</v>
      </c>
      <c r="AN50">
        <v>1148</v>
      </c>
      <c r="AP50">
        <v>200</v>
      </c>
      <c r="AQ50">
        <v>21572</v>
      </c>
      <c r="AR50" t="s">
        <v>4888</v>
      </c>
      <c r="AS50">
        <v>2</v>
      </c>
      <c r="AT50">
        <v>328</v>
      </c>
      <c r="AV50">
        <v>221</v>
      </c>
      <c r="AW50">
        <v>15254</v>
      </c>
      <c r="AX50" t="s">
        <v>4802</v>
      </c>
      <c r="AY50">
        <v>2</v>
      </c>
      <c r="AZ50">
        <v>400</v>
      </c>
      <c r="BB50">
        <v>136</v>
      </c>
      <c r="BC50">
        <v>11054</v>
      </c>
      <c r="BD50" t="s">
        <v>727</v>
      </c>
      <c r="BE50">
        <v>2</v>
      </c>
      <c r="BF50">
        <v>320</v>
      </c>
      <c r="BH50">
        <v>114</v>
      </c>
    </row>
    <row r="51" spans="1:60" ht="13.5" customHeight="1" x14ac:dyDescent="0.35">
      <c r="A51" t="s">
        <v>277</v>
      </c>
      <c r="B51" t="s">
        <v>3401</v>
      </c>
      <c r="C51" s="1" t="s">
        <v>4667</v>
      </c>
      <c r="D51" t="s">
        <v>5130</v>
      </c>
      <c r="E51" t="s">
        <v>5131</v>
      </c>
      <c r="F51" t="s">
        <v>4670</v>
      </c>
      <c r="G51" t="s">
        <v>5132</v>
      </c>
      <c r="H51" t="s">
        <v>4673</v>
      </c>
      <c r="N51" t="s">
        <v>5133</v>
      </c>
      <c r="O51" t="s">
        <v>5134</v>
      </c>
      <c r="P51" t="s">
        <v>5135</v>
      </c>
      <c r="Q51" t="s">
        <v>4677</v>
      </c>
      <c r="R51" t="s">
        <v>5136</v>
      </c>
      <c r="S51" t="s">
        <v>5137</v>
      </c>
      <c r="T51" t="s">
        <v>5089</v>
      </c>
      <c r="X51" t="s">
        <v>4681</v>
      </c>
      <c r="Y51" t="s">
        <v>5090</v>
      </c>
      <c r="Z51" t="s">
        <v>5138</v>
      </c>
      <c r="AE51">
        <v>32062</v>
      </c>
      <c r="AF51" t="s">
        <v>5112</v>
      </c>
      <c r="AG51">
        <v>3</v>
      </c>
      <c r="AH51">
        <v>854</v>
      </c>
      <c r="AJ51">
        <v>310</v>
      </c>
      <c r="AK51">
        <v>32079</v>
      </c>
      <c r="AL51" t="s">
        <v>4582</v>
      </c>
      <c r="AM51">
        <v>3</v>
      </c>
      <c r="AN51">
        <v>548</v>
      </c>
      <c r="AP51">
        <v>310</v>
      </c>
      <c r="AQ51">
        <v>13154</v>
      </c>
      <c r="AR51" t="s">
        <v>798</v>
      </c>
      <c r="AS51">
        <v>2</v>
      </c>
      <c r="AT51">
        <v>192</v>
      </c>
      <c r="AV51">
        <v>122</v>
      </c>
      <c r="AW51">
        <v>31608</v>
      </c>
      <c r="AX51" t="s">
        <v>5111</v>
      </c>
      <c r="AY51">
        <v>2</v>
      </c>
      <c r="AZ51">
        <v>235</v>
      </c>
      <c r="BB51">
        <v>200</v>
      </c>
    </row>
    <row r="52" spans="1:60" ht="13.5" customHeight="1" x14ac:dyDescent="0.35">
      <c r="A52" t="s">
        <v>277</v>
      </c>
      <c r="B52" t="s">
        <v>3407</v>
      </c>
      <c r="C52" s="1" t="s">
        <v>4889</v>
      </c>
      <c r="D52" t="s">
        <v>5139</v>
      </c>
      <c r="E52" t="s">
        <v>5123</v>
      </c>
      <c r="F52" t="s">
        <v>5115</v>
      </c>
      <c r="G52" t="s">
        <v>5116</v>
      </c>
      <c r="N52" t="s">
        <v>5140</v>
      </c>
      <c r="O52" t="s">
        <v>5125</v>
      </c>
      <c r="P52" t="s">
        <v>4896</v>
      </c>
      <c r="Q52" t="s">
        <v>4897</v>
      </c>
      <c r="R52" t="s">
        <v>5126</v>
      </c>
      <c r="X52" t="s">
        <v>5127</v>
      </c>
      <c r="Y52" t="s">
        <v>4900</v>
      </c>
      <c r="AE52">
        <v>32062</v>
      </c>
      <c r="AF52" t="s">
        <v>5112</v>
      </c>
      <c r="AG52">
        <v>4</v>
      </c>
      <c r="AH52">
        <v>1844</v>
      </c>
      <c r="AJ52">
        <v>310</v>
      </c>
      <c r="AK52">
        <v>12054</v>
      </c>
      <c r="AL52" t="s">
        <v>5121</v>
      </c>
      <c r="AM52">
        <v>4</v>
      </c>
      <c r="AN52">
        <v>3052</v>
      </c>
      <c r="AP52">
        <v>113</v>
      </c>
      <c r="AQ52">
        <v>15254</v>
      </c>
      <c r="AR52" t="s">
        <v>4802</v>
      </c>
      <c r="AS52">
        <v>2</v>
      </c>
      <c r="AT52">
        <v>400</v>
      </c>
      <c r="AV52">
        <v>136</v>
      </c>
      <c r="AW52">
        <v>11054</v>
      </c>
      <c r="AX52" t="s">
        <v>727</v>
      </c>
      <c r="AY52">
        <v>2</v>
      </c>
      <c r="AZ52">
        <v>320</v>
      </c>
      <c r="BB52">
        <v>114</v>
      </c>
      <c r="BC52">
        <v>21572</v>
      </c>
      <c r="BD52" t="s">
        <v>4888</v>
      </c>
      <c r="BE52">
        <v>2</v>
      </c>
      <c r="BF52">
        <v>328</v>
      </c>
      <c r="BH52">
        <v>221</v>
      </c>
    </row>
    <row r="53" spans="1:60" ht="13.5" customHeight="1" x14ac:dyDescent="0.35">
      <c r="A53" t="s">
        <v>277</v>
      </c>
      <c r="B53" t="s">
        <v>3411</v>
      </c>
      <c r="C53" s="1" t="s">
        <v>4889</v>
      </c>
      <c r="D53" t="s">
        <v>5141</v>
      </c>
      <c r="E53" t="s">
        <v>4940</v>
      </c>
      <c r="F53" t="s">
        <v>4941</v>
      </c>
      <c r="G53" t="s">
        <v>5142</v>
      </c>
      <c r="H53" t="s">
        <v>5143</v>
      </c>
      <c r="N53" t="s">
        <v>5144</v>
      </c>
      <c r="O53" t="s">
        <v>4945</v>
      </c>
      <c r="P53" t="s">
        <v>4948</v>
      </c>
      <c r="Q53" t="s">
        <v>5145</v>
      </c>
      <c r="R53" t="s">
        <v>5146</v>
      </c>
      <c r="X53" t="s">
        <v>4973</v>
      </c>
      <c r="Y53" t="s">
        <v>5034</v>
      </c>
      <c r="Z53" t="s">
        <v>5147</v>
      </c>
      <c r="AE53">
        <v>34085</v>
      </c>
      <c r="AF53" t="s">
        <v>5052</v>
      </c>
      <c r="AG53">
        <v>1</v>
      </c>
      <c r="AH53">
        <v>98</v>
      </c>
      <c r="AJ53">
        <v>312</v>
      </c>
      <c r="AK53">
        <v>13154</v>
      </c>
      <c r="AL53" t="s">
        <v>798</v>
      </c>
      <c r="AM53">
        <v>1</v>
      </c>
      <c r="AN53">
        <v>42</v>
      </c>
      <c r="AP53">
        <v>122</v>
      </c>
    </row>
    <row r="54" spans="1:60" ht="13.5" customHeight="1" x14ac:dyDescent="0.35">
      <c r="A54" t="s">
        <v>277</v>
      </c>
      <c r="B54" t="s">
        <v>3416</v>
      </c>
      <c r="C54" s="1" t="s">
        <v>4889</v>
      </c>
      <c r="D54" t="s">
        <v>5148</v>
      </c>
      <c r="E54" t="s">
        <v>5142</v>
      </c>
      <c r="F54" t="s">
        <v>5149</v>
      </c>
      <c r="N54" t="s">
        <v>5150</v>
      </c>
      <c r="O54" t="s">
        <v>5145</v>
      </c>
      <c r="P54" t="s">
        <v>5151</v>
      </c>
      <c r="Q54" t="s">
        <v>5146</v>
      </c>
      <c r="X54" t="s">
        <v>5152</v>
      </c>
      <c r="Y54" t="s">
        <v>5034</v>
      </c>
      <c r="AE54">
        <v>13154</v>
      </c>
      <c r="AF54" t="s">
        <v>798</v>
      </c>
      <c r="AG54">
        <v>1</v>
      </c>
      <c r="AH54">
        <v>42</v>
      </c>
      <c r="AJ54">
        <v>122</v>
      </c>
      <c r="AK54">
        <v>34085</v>
      </c>
      <c r="AL54" t="s">
        <v>5052</v>
      </c>
      <c r="AM54">
        <v>2</v>
      </c>
      <c r="AN54">
        <v>263</v>
      </c>
      <c r="AP54">
        <v>312</v>
      </c>
    </row>
    <row r="55" spans="1:60" ht="13.5" customHeight="1" x14ac:dyDescent="0.35">
      <c r="A55" t="s">
        <v>277</v>
      </c>
      <c r="B55" t="s">
        <v>3422</v>
      </c>
      <c r="C55" s="1" t="s">
        <v>4547</v>
      </c>
      <c r="D55" t="s">
        <v>5153</v>
      </c>
      <c r="E55" t="s">
        <v>5154</v>
      </c>
      <c r="F55" t="s">
        <v>5155</v>
      </c>
      <c r="G55" t="s">
        <v>5156</v>
      </c>
      <c r="H55" t="s">
        <v>5157</v>
      </c>
      <c r="N55" t="s">
        <v>5158</v>
      </c>
      <c r="O55" t="s">
        <v>5159</v>
      </c>
      <c r="P55" t="s">
        <v>5160</v>
      </c>
      <c r="Q55" t="s">
        <v>5161</v>
      </c>
      <c r="R55" t="s">
        <v>5162</v>
      </c>
      <c r="S55" t="s">
        <v>5163</v>
      </c>
      <c r="T55" t="s">
        <v>5164</v>
      </c>
      <c r="U55" t="s">
        <v>5165</v>
      </c>
      <c r="X55" t="s">
        <v>5166</v>
      </c>
      <c r="Y55" t="s">
        <v>5167</v>
      </c>
      <c r="AE55">
        <v>34085</v>
      </c>
      <c r="AF55" t="s">
        <v>5021</v>
      </c>
      <c r="AG55">
        <v>3</v>
      </c>
      <c r="AH55">
        <v>445</v>
      </c>
      <c r="AJ55">
        <v>312</v>
      </c>
      <c r="AK55">
        <v>34052</v>
      </c>
      <c r="AL55" t="s">
        <v>1473</v>
      </c>
      <c r="AM55">
        <v>2</v>
      </c>
      <c r="AN55">
        <v>210</v>
      </c>
      <c r="AP55">
        <v>312</v>
      </c>
      <c r="AQ55">
        <v>34093</v>
      </c>
      <c r="AR55" t="s">
        <v>4938</v>
      </c>
      <c r="AS55">
        <v>2</v>
      </c>
      <c r="AT55">
        <v>156</v>
      </c>
      <c r="AV55">
        <v>312</v>
      </c>
      <c r="AW55">
        <v>34507</v>
      </c>
      <c r="AX55" t="s">
        <v>5168</v>
      </c>
      <c r="AY55">
        <v>3</v>
      </c>
      <c r="AZ55">
        <v>409</v>
      </c>
      <c r="BB55">
        <v>312</v>
      </c>
    </row>
    <row r="56" spans="1:60" ht="13.5" customHeight="1" x14ac:dyDescent="0.35">
      <c r="A56" t="s">
        <v>277</v>
      </c>
      <c r="B56" t="s">
        <v>3428</v>
      </c>
      <c r="C56" s="1" t="s">
        <v>4485</v>
      </c>
      <c r="D56" t="s">
        <v>5169</v>
      </c>
      <c r="E56" t="s">
        <v>5170</v>
      </c>
      <c r="F56" t="s">
        <v>5171</v>
      </c>
      <c r="G56" t="s">
        <v>5172</v>
      </c>
      <c r="H56" t="s">
        <v>5173</v>
      </c>
      <c r="N56" t="s">
        <v>5174</v>
      </c>
      <c r="O56" t="s">
        <v>5175</v>
      </c>
      <c r="P56" t="s">
        <v>5176</v>
      </c>
      <c r="Q56" t="s">
        <v>5177</v>
      </c>
      <c r="R56" t="s">
        <v>5178</v>
      </c>
      <c r="S56" t="s">
        <v>5179</v>
      </c>
      <c r="X56" t="s">
        <v>4579</v>
      </c>
      <c r="Y56" t="s">
        <v>5180</v>
      </c>
      <c r="AE56">
        <v>34085</v>
      </c>
      <c r="AF56" t="s">
        <v>5052</v>
      </c>
      <c r="AG56">
        <v>1</v>
      </c>
      <c r="AH56">
        <v>98</v>
      </c>
      <c r="AJ56">
        <v>312</v>
      </c>
      <c r="AK56">
        <v>13154</v>
      </c>
      <c r="AL56" t="s">
        <v>799</v>
      </c>
      <c r="AM56">
        <v>1</v>
      </c>
      <c r="AN56">
        <v>42</v>
      </c>
      <c r="AP56">
        <v>128</v>
      </c>
      <c r="AQ56">
        <v>34056</v>
      </c>
      <c r="AR56" t="s">
        <v>5181</v>
      </c>
      <c r="AS56">
        <v>2</v>
      </c>
      <c r="AT56">
        <v>429</v>
      </c>
      <c r="AV56">
        <v>312</v>
      </c>
    </row>
    <row r="57" spans="1:60" ht="13.5" customHeight="1" x14ac:dyDescent="0.35">
      <c r="A57" t="s">
        <v>277</v>
      </c>
      <c r="B57" t="s">
        <v>3433</v>
      </c>
      <c r="C57" s="1" t="s">
        <v>4485</v>
      </c>
      <c r="D57" t="s">
        <v>5182</v>
      </c>
      <c r="E57" t="s">
        <v>5183</v>
      </c>
      <c r="F57" t="s">
        <v>5184</v>
      </c>
      <c r="G57" t="s">
        <v>5185</v>
      </c>
      <c r="H57" t="s">
        <v>5186</v>
      </c>
      <c r="I57" t="s">
        <v>5187</v>
      </c>
      <c r="N57" t="s">
        <v>5188</v>
      </c>
      <c r="O57" t="s">
        <v>5189</v>
      </c>
      <c r="P57" t="s">
        <v>5190</v>
      </c>
      <c r="Q57" t="s">
        <v>5191</v>
      </c>
      <c r="R57" t="s">
        <v>5192</v>
      </c>
      <c r="S57" t="s">
        <v>5193</v>
      </c>
      <c r="X57" t="s">
        <v>4758</v>
      </c>
      <c r="Y57" t="s">
        <v>4579</v>
      </c>
      <c r="Z57" t="s">
        <v>5194</v>
      </c>
      <c r="AE57">
        <v>34085</v>
      </c>
      <c r="AF57" t="s">
        <v>5052</v>
      </c>
      <c r="AG57">
        <v>1</v>
      </c>
      <c r="AH57">
        <v>98</v>
      </c>
      <c r="AJ57">
        <v>312</v>
      </c>
      <c r="AK57">
        <v>13154</v>
      </c>
      <c r="AL57" t="s">
        <v>798</v>
      </c>
      <c r="AM57">
        <v>1</v>
      </c>
      <c r="AN57">
        <v>42</v>
      </c>
      <c r="AP57">
        <v>122</v>
      </c>
      <c r="AQ57">
        <v>34593</v>
      </c>
      <c r="AR57" t="s">
        <v>5195</v>
      </c>
      <c r="AS57">
        <v>1</v>
      </c>
      <c r="AT57">
        <v>170</v>
      </c>
      <c r="AV57">
        <v>312</v>
      </c>
    </row>
    <row r="58" spans="1:60" ht="13.5" customHeight="1" x14ac:dyDescent="0.35">
      <c r="A58" t="s">
        <v>277</v>
      </c>
      <c r="B58" t="s">
        <v>3438</v>
      </c>
      <c r="C58" s="1" t="s">
        <v>4667</v>
      </c>
      <c r="D58" t="s">
        <v>5196</v>
      </c>
      <c r="E58" t="s">
        <v>5197</v>
      </c>
      <c r="F58" t="s">
        <v>5198</v>
      </c>
      <c r="G58" t="s">
        <v>4670</v>
      </c>
      <c r="H58" t="s">
        <v>5199</v>
      </c>
      <c r="I58" t="s">
        <v>5200</v>
      </c>
      <c r="J58" t="s">
        <v>5201</v>
      </c>
      <c r="N58" t="s">
        <v>5202</v>
      </c>
      <c r="O58" t="s">
        <v>5203</v>
      </c>
      <c r="P58" t="s">
        <v>5204</v>
      </c>
      <c r="Q58" t="s">
        <v>4677</v>
      </c>
      <c r="R58" t="s">
        <v>5205</v>
      </c>
      <c r="S58" t="s">
        <v>4680</v>
      </c>
      <c r="T58" t="s">
        <v>5206</v>
      </c>
      <c r="X58" t="s">
        <v>5021</v>
      </c>
      <c r="Y58" t="s">
        <v>5207</v>
      </c>
      <c r="AE58">
        <v>34085</v>
      </c>
      <c r="AF58" t="s">
        <v>5052</v>
      </c>
      <c r="AG58">
        <v>4</v>
      </c>
      <c r="AH58">
        <v>690</v>
      </c>
      <c r="AJ58">
        <v>312</v>
      </c>
      <c r="AK58">
        <v>32079</v>
      </c>
      <c r="AL58" t="s">
        <v>4582</v>
      </c>
      <c r="AM58">
        <v>3</v>
      </c>
      <c r="AN58">
        <v>548</v>
      </c>
      <c r="AP58">
        <v>310</v>
      </c>
      <c r="AQ58">
        <v>13154</v>
      </c>
      <c r="AR58" t="s">
        <v>798</v>
      </c>
      <c r="AS58">
        <v>2</v>
      </c>
      <c r="AT58">
        <v>192</v>
      </c>
      <c r="AV58">
        <v>122</v>
      </c>
      <c r="AW58">
        <v>34593</v>
      </c>
      <c r="AX58" t="s">
        <v>5195</v>
      </c>
      <c r="AY58">
        <v>3</v>
      </c>
      <c r="AZ58">
        <v>851</v>
      </c>
      <c r="BB58">
        <v>312</v>
      </c>
    </row>
    <row r="59" spans="1:60" ht="13.5" customHeight="1" x14ac:dyDescent="0.35">
      <c r="A59" t="s">
        <v>277</v>
      </c>
      <c r="B59" t="s">
        <v>3444</v>
      </c>
      <c r="C59" s="1" t="s">
        <v>4524</v>
      </c>
      <c r="D59" t="s">
        <v>5208</v>
      </c>
      <c r="E59" t="s">
        <v>4526</v>
      </c>
      <c r="F59" t="s">
        <v>4628</v>
      </c>
      <c r="G59" t="s">
        <v>4629</v>
      </c>
      <c r="H59" t="s">
        <v>5209</v>
      </c>
      <c r="I59" t="s">
        <v>4530</v>
      </c>
      <c r="J59" t="s">
        <v>4631</v>
      </c>
      <c r="K59" t="s">
        <v>5210</v>
      </c>
      <c r="N59" t="s">
        <v>5211</v>
      </c>
      <c r="O59" t="s">
        <v>4511</v>
      </c>
      <c r="P59" t="s">
        <v>5212</v>
      </c>
      <c r="Q59" t="s">
        <v>5213</v>
      </c>
      <c r="R59" t="s">
        <v>5214</v>
      </c>
      <c r="S59" t="s">
        <v>5215</v>
      </c>
      <c r="T59" t="s">
        <v>5216</v>
      </c>
      <c r="U59" t="s">
        <v>5217</v>
      </c>
      <c r="X59" t="s">
        <v>4517</v>
      </c>
      <c r="Y59" t="s">
        <v>4640</v>
      </c>
      <c r="Z59" t="s">
        <v>5218</v>
      </c>
      <c r="AE59">
        <v>31721</v>
      </c>
      <c r="AF59" t="s">
        <v>4568</v>
      </c>
      <c r="AG59">
        <v>2</v>
      </c>
      <c r="AH59">
        <v>429</v>
      </c>
      <c r="AJ59">
        <v>311</v>
      </c>
      <c r="AK59">
        <v>21547</v>
      </c>
      <c r="AL59" t="s">
        <v>4500</v>
      </c>
      <c r="AM59">
        <v>2</v>
      </c>
      <c r="AN59">
        <v>245</v>
      </c>
      <c r="AP59">
        <v>221</v>
      </c>
      <c r="AQ59">
        <v>21572</v>
      </c>
      <c r="AR59" t="s">
        <v>4625</v>
      </c>
      <c r="AS59">
        <v>1</v>
      </c>
      <c r="AT59">
        <v>80</v>
      </c>
      <c r="AV59">
        <v>221</v>
      </c>
    </row>
    <row r="60" spans="1:60" ht="13.5" customHeight="1" x14ac:dyDescent="0.35">
      <c r="A60" t="s">
        <v>277</v>
      </c>
      <c r="B60" t="s">
        <v>3449</v>
      </c>
      <c r="C60" s="1" t="s">
        <v>4485</v>
      </c>
      <c r="D60" t="s">
        <v>5219</v>
      </c>
      <c r="E60" t="s">
        <v>5220</v>
      </c>
      <c r="F60" t="s">
        <v>5220</v>
      </c>
      <c r="G60" t="s">
        <v>5221</v>
      </c>
      <c r="H60" t="s">
        <v>5222</v>
      </c>
      <c r="N60" t="s">
        <v>5223</v>
      </c>
      <c r="O60" t="s">
        <v>5224</v>
      </c>
      <c r="P60" t="s">
        <v>5225</v>
      </c>
      <c r="Q60" t="s">
        <v>5226</v>
      </c>
      <c r="R60" t="s">
        <v>5227</v>
      </c>
      <c r="S60" t="s">
        <v>5228</v>
      </c>
      <c r="X60" t="s">
        <v>5229</v>
      </c>
      <c r="Y60" t="s">
        <v>4796</v>
      </c>
      <c r="Z60" t="s">
        <v>5230</v>
      </c>
      <c r="AE60">
        <v>32079</v>
      </c>
      <c r="AF60" t="s">
        <v>4582</v>
      </c>
      <c r="AG60">
        <v>2</v>
      </c>
      <c r="AH60">
        <v>263</v>
      </c>
      <c r="AJ60">
        <v>310</v>
      </c>
      <c r="AK60">
        <v>34085</v>
      </c>
      <c r="AL60" t="s">
        <v>5052</v>
      </c>
      <c r="AM60">
        <v>3</v>
      </c>
      <c r="AN60">
        <v>445</v>
      </c>
      <c r="AP60">
        <v>312</v>
      </c>
      <c r="AQ60">
        <v>34593</v>
      </c>
      <c r="AR60" t="s">
        <v>5195</v>
      </c>
      <c r="AS60">
        <v>3</v>
      </c>
      <c r="AT60">
        <v>851</v>
      </c>
      <c r="AV60">
        <v>312</v>
      </c>
    </row>
    <row r="61" spans="1:60" ht="13.5" customHeight="1" x14ac:dyDescent="0.35">
      <c r="A61" t="s">
        <v>277</v>
      </c>
      <c r="B61" t="s">
        <v>3455</v>
      </c>
      <c r="C61" s="1" t="s">
        <v>4485</v>
      </c>
      <c r="D61" t="s">
        <v>5231</v>
      </c>
      <c r="E61" t="s">
        <v>5232</v>
      </c>
      <c r="F61" t="s">
        <v>5233</v>
      </c>
      <c r="G61" t="s">
        <v>5234</v>
      </c>
      <c r="H61" t="s">
        <v>5235</v>
      </c>
      <c r="N61" t="s">
        <v>5236</v>
      </c>
      <c r="O61" t="s">
        <v>5237</v>
      </c>
      <c r="P61" t="s">
        <v>5238</v>
      </c>
      <c r="Q61" t="s">
        <v>5239</v>
      </c>
      <c r="R61" t="s">
        <v>5240</v>
      </c>
      <c r="X61" t="s">
        <v>4776</v>
      </c>
      <c r="Y61" t="s">
        <v>5241</v>
      </c>
      <c r="Z61" t="s">
        <v>5242</v>
      </c>
      <c r="AE61">
        <v>13154</v>
      </c>
      <c r="AF61" t="s">
        <v>798</v>
      </c>
      <c r="AG61">
        <v>2</v>
      </c>
      <c r="AH61">
        <v>192</v>
      </c>
      <c r="AJ61">
        <v>122</v>
      </c>
      <c r="AK61">
        <v>21052</v>
      </c>
      <c r="AL61" t="s">
        <v>5243</v>
      </c>
      <c r="AM61">
        <v>2</v>
      </c>
      <c r="AN61">
        <v>447</v>
      </c>
      <c r="AP61">
        <v>210</v>
      </c>
    </row>
    <row r="62" spans="1:60" ht="13.5" customHeight="1" x14ac:dyDescent="0.35">
      <c r="A62" t="s">
        <v>277</v>
      </c>
      <c r="B62" t="s">
        <v>3461</v>
      </c>
      <c r="C62" s="1" t="s">
        <v>4547</v>
      </c>
      <c r="D62" t="s">
        <v>5244</v>
      </c>
      <c r="E62" t="s">
        <v>4585</v>
      </c>
      <c r="F62" t="s">
        <v>4586</v>
      </c>
      <c r="G62" t="s">
        <v>5036</v>
      </c>
      <c r="H62" t="s">
        <v>4588</v>
      </c>
      <c r="I62" t="s">
        <v>4589</v>
      </c>
      <c r="J62" t="s">
        <v>4590</v>
      </c>
      <c r="K62" t="s">
        <v>4591</v>
      </c>
      <c r="L62" t="s">
        <v>5245</v>
      </c>
      <c r="N62" t="s">
        <v>5246</v>
      </c>
      <c r="O62" t="s">
        <v>4593</v>
      </c>
      <c r="P62" t="s">
        <v>4594</v>
      </c>
      <c r="Q62" t="s">
        <v>4595</v>
      </c>
      <c r="R62" t="s">
        <v>4596</v>
      </c>
      <c r="S62" t="s">
        <v>4597</v>
      </c>
      <c r="T62" t="s">
        <v>4598</v>
      </c>
      <c r="U62" t="s">
        <v>4599</v>
      </c>
      <c r="V62" t="s">
        <v>4600</v>
      </c>
      <c r="W62" t="s">
        <v>5247</v>
      </c>
      <c r="X62" t="s">
        <v>5248</v>
      </c>
      <c r="Y62" t="s">
        <v>5249</v>
      </c>
      <c r="Z62" t="s">
        <v>5250</v>
      </c>
      <c r="AE62">
        <v>13254</v>
      </c>
      <c r="AF62" t="s">
        <v>799</v>
      </c>
      <c r="AG62">
        <v>2</v>
      </c>
      <c r="AH62">
        <v>192</v>
      </c>
      <c r="AJ62">
        <v>128</v>
      </c>
      <c r="AK62">
        <v>32110</v>
      </c>
      <c r="AL62" t="s">
        <v>5251</v>
      </c>
      <c r="AM62">
        <v>2</v>
      </c>
      <c r="AN62">
        <v>390</v>
      </c>
      <c r="AP62">
        <v>310</v>
      </c>
    </row>
    <row r="63" spans="1:60" ht="13.5" customHeight="1" x14ac:dyDescent="0.35">
      <c r="A63" t="s">
        <v>277</v>
      </c>
      <c r="B63" t="s">
        <v>3466</v>
      </c>
      <c r="C63" s="1" t="s">
        <v>4547</v>
      </c>
      <c r="D63" t="s">
        <v>5252</v>
      </c>
      <c r="E63" t="s">
        <v>4585</v>
      </c>
      <c r="F63" t="s">
        <v>4586</v>
      </c>
      <c r="G63" t="s">
        <v>5036</v>
      </c>
      <c r="H63" t="s">
        <v>4588</v>
      </c>
      <c r="I63" t="s">
        <v>4589</v>
      </c>
      <c r="J63" t="s">
        <v>4590</v>
      </c>
      <c r="K63" t="s">
        <v>4591</v>
      </c>
      <c r="N63" t="s">
        <v>5253</v>
      </c>
      <c r="O63" t="s">
        <v>4593</v>
      </c>
      <c r="P63" t="s">
        <v>4594</v>
      </c>
      <c r="Q63" t="s">
        <v>4595</v>
      </c>
      <c r="R63" t="s">
        <v>4596</v>
      </c>
      <c r="S63" t="s">
        <v>4597</v>
      </c>
      <c r="T63" t="s">
        <v>4598</v>
      </c>
      <c r="U63" t="s">
        <v>4599</v>
      </c>
      <c r="V63" t="s">
        <v>4600</v>
      </c>
      <c r="X63" t="s">
        <v>4602</v>
      </c>
      <c r="Y63" t="s">
        <v>5254</v>
      </c>
      <c r="AE63">
        <v>13254</v>
      </c>
      <c r="AF63" t="s">
        <v>799</v>
      </c>
      <c r="AG63">
        <v>2</v>
      </c>
      <c r="AH63">
        <v>192</v>
      </c>
      <c r="AJ63">
        <v>128</v>
      </c>
      <c r="AK63">
        <v>32110</v>
      </c>
      <c r="AL63" t="s">
        <v>5251</v>
      </c>
      <c r="AM63">
        <v>2</v>
      </c>
      <c r="AN63">
        <v>390</v>
      </c>
      <c r="AP63">
        <v>310</v>
      </c>
    </row>
    <row r="64" spans="1:60" ht="13.5" customHeight="1" x14ac:dyDescent="0.35">
      <c r="A64" t="s">
        <v>277</v>
      </c>
      <c r="B64" t="s">
        <v>3472</v>
      </c>
      <c r="C64" s="1" t="s">
        <v>4485</v>
      </c>
      <c r="D64" t="s">
        <v>5231</v>
      </c>
      <c r="E64" t="s">
        <v>5232</v>
      </c>
      <c r="F64" t="s">
        <v>5233</v>
      </c>
      <c r="G64" t="s">
        <v>5234</v>
      </c>
      <c r="H64" t="s">
        <v>5235</v>
      </c>
      <c r="N64" t="s">
        <v>5236</v>
      </c>
      <c r="O64" t="s">
        <v>5237</v>
      </c>
      <c r="P64" t="s">
        <v>5238</v>
      </c>
      <c r="Q64" t="s">
        <v>5255</v>
      </c>
      <c r="R64" t="s">
        <v>5240</v>
      </c>
      <c r="X64" t="s">
        <v>5256</v>
      </c>
      <c r="Y64" t="s">
        <v>5257</v>
      </c>
      <c r="Z64" t="s">
        <v>5258</v>
      </c>
      <c r="AE64">
        <v>13154</v>
      </c>
      <c r="AF64" t="s">
        <v>798</v>
      </c>
      <c r="AG64">
        <v>2</v>
      </c>
      <c r="AH64">
        <v>192</v>
      </c>
      <c r="AJ64">
        <v>122</v>
      </c>
      <c r="AK64">
        <v>21052</v>
      </c>
      <c r="AL64" t="s">
        <v>5243</v>
      </c>
      <c r="AM64">
        <v>3</v>
      </c>
      <c r="AN64">
        <v>781</v>
      </c>
      <c r="AP64">
        <v>210</v>
      </c>
    </row>
    <row r="65" spans="1:60" ht="13.5" customHeight="1" x14ac:dyDescent="0.35">
      <c r="A65" t="s">
        <v>277</v>
      </c>
      <c r="B65" t="s">
        <v>3478</v>
      </c>
      <c r="C65" s="1" t="s">
        <v>593</v>
      </c>
      <c r="D65" t="s">
        <v>5259</v>
      </c>
      <c r="E65" t="s">
        <v>5260</v>
      </c>
      <c r="F65" t="s">
        <v>5261</v>
      </c>
      <c r="G65" t="s">
        <v>5262</v>
      </c>
      <c r="H65" t="s">
        <v>5263</v>
      </c>
      <c r="I65" t="s">
        <v>5264</v>
      </c>
      <c r="J65" t="s">
        <v>5265</v>
      </c>
      <c r="K65" t="s">
        <v>5266</v>
      </c>
      <c r="L65" t="s">
        <v>5267</v>
      </c>
      <c r="N65" t="s">
        <v>5268</v>
      </c>
      <c r="O65" t="s">
        <v>5269</v>
      </c>
      <c r="P65" t="s">
        <v>5270</v>
      </c>
      <c r="Q65" t="s">
        <v>5271</v>
      </c>
      <c r="R65" t="s">
        <v>5272</v>
      </c>
      <c r="S65" t="s">
        <v>5273</v>
      </c>
      <c r="T65" t="s">
        <v>5274</v>
      </c>
      <c r="U65" t="s">
        <v>5275</v>
      </c>
      <c r="X65" t="s">
        <v>5276</v>
      </c>
      <c r="Y65" t="s">
        <v>649</v>
      </c>
      <c r="Z65" t="s">
        <v>5277</v>
      </c>
      <c r="AE65">
        <v>42022</v>
      </c>
      <c r="AF65" t="s">
        <v>5278</v>
      </c>
      <c r="AG65">
        <v>4</v>
      </c>
      <c r="AH65">
        <v>4470</v>
      </c>
      <c r="AJ65">
        <v>212</v>
      </c>
      <c r="AK65">
        <v>12054</v>
      </c>
      <c r="AL65" t="s">
        <v>5121</v>
      </c>
      <c r="AM65">
        <v>3</v>
      </c>
      <c r="AN65">
        <v>2805</v>
      </c>
      <c r="AP65">
        <v>113</v>
      </c>
    </row>
    <row r="66" spans="1:60" ht="13.5" customHeight="1" x14ac:dyDescent="0.35">
      <c r="A66" t="s">
        <v>277</v>
      </c>
      <c r="B66" t="s">
        <v>3483</v>
      </c>
      <c r="C66" s="1" t="s">
        <v>4485</v>
      </c>
      <c r="D66" t="s">
        <v>5279</v>
      </c>
      <c r="E66" t="s">
        <v>4750</v>
      </c>
      <c r="F66" t="s">
        <v>5280</v>
      </c>
      <c r="G66" t="s">
        <v>5281</v>
      </c>
      <c r="H66" t="s">
        <v>5282</v>
      </c>
      <c r="N66" t="s">
        <v>5283</v>
      </c>
      <c r="O66" t="s">
        <v>4494</v>
      </c>
      <c r="P66" t="s">
        <v>5284</v>
      </c>
      <c r="Q66" t="s">
        <v>5285</v>
      </c>
      <c r="R66" t="s">
        <v>5286</v>
      </c>
      <c r="S66" t="s">
        <v>5287</v>
      </c>
      <c r="X66" t="s">
        <v>4579</v>
      </c>
      <c r="Y66" t="s">
        <v>4498</v>
      </c>
      <c r="AE66">
        <v>21547</v>
      </c>
      <c r="AF66" t="s">
        <v>4500</v>
      </c>
      <c r="AG66">
        <v>2</v>
      </c>
      <c r="AH66">
        <v>245</v>
      </c>
      <c r="AJ66">
        <v>221</v>
      </c>
      <c r="AK66">
        <v>21572</v>
      </c>
      <c r="AL66" t="s">
        <v>4715</v>
      </c>
      <c r="AM66">
        <v>1</v>
      </c>
      <c r="AN66">
        <v>80</v>
      </c>
      <c r="AP66">
        <v>221</v>
      </c>
    </row>
    <row r="67" spans="1:60" ht="13.5" customHeight="1" x14ac:dyDescent="0.35">
      <c r="A67" t="s">
        <v>277</v>
      </c>
      <c r="B67" t="s">
        <v>3489</v>
      </c>
      <c r="C67" s="1" t="s">
        <v>4547</v>
      </c>
      <c r="D67" t="s">
        <v>5288</v>
      </c>
      <c r="E67" t="s">
        <v>5289</v>
      </c>
      <c r="F67" t="s">
        <v>4661</v>
      </c>
      <c r="G67" t="s">
        <v>5290</v>
      </c>
      <c r="H67" t="s">
        <v>5291</v>
      </c>
      <c r="I67" t="s">
        <v>4765</v>
      </c>
      <c r="J67" t="s">
        <v>4766</v>
      </c>
      <c r="K67" t="s">
        <v>5292</v>
      </c>
      <c r="N67" t="s">
        <v>5293</v>
      </c>
      <c r="O67" t="s">
        <v>5294</v>
      </c>
      <c r="P67" t="s">
        <v>5295</v>
      </c>
      <c r="Q67" t="s">
        <v>5296</v>
      </c>
      <c r="R67" t="s">
        <v>5297</v>
      </c>
      <c r="S67" t="s">
        <v>4773</v>
      </c>
      <c r="T67" t="s">
        <v>5298</v>
      </c>
      <c r="U67" t="s">
        <v>4775</v>
      </c>
      <c r="X67" t="s">
        <v>4776</v>
      </c>
      <c r="Y67" t="s">
        <v>4777</v>
      </c>
      <c r="Z67" t="s">
        <v>4778</v>
      </c>
      <c r="AE67">
        <v>32110</v>
      </c>
      <c r="AF67" t="s">
        <v>5251</v>
      </c>
      <c r="AG67">
        <v>1</v>
      </c>
      <c r="AH67">
        <v>106</v>
      </c>
      <c r="AJ67">
        <v>310</v>
      </c>
      <c r="AK67">
        <v>32079</v>
      </c>
      <c r="AL67" t="s">
        <v>4582</v>
      </c>
      <c r="AM67">
        <v>2</v>
      </c>
      <c r="AN67">
        <v>263</v>
      </c>
      <c r="AP67">
        <v>310</v>
      </c>
      <c r="AQ67">
        <v>21547</v>
      </c>
      <c r="AR67" t="s">
        <v>57</v>
      </c>
      <c r="AS67">
        <v>1</v>
      </c>
      <c r="AT67">
        <v>80</v>
      </c>
      <c r="AV67">
        <v>221</v>
      </c>
    </row>
    <row r="68" spans="1:60" ht="13.5" customHeight="1" x14ac:dyDescent="0.35">
      <c r="A68" t="s">
        <v>277</v>
      </c>
      <c r="B68" t="s">
        <v>3495</v>
      </c>
      <c r="C68" s="1" t="s">
        <v>4502</v>
      </c>
      <c r="D68" t="s">
        <v>5299</v>
      </c>
      <c r="E68" t="s">
        <v>5300</v>
      </c>
      <c r="F68" t="s">
        <v>5301</v>
      </c>
      <c r="G68" t="s">
        <v>5302</v>
      </c>
      <c r="H68" t="s">
        <v>5303</v>
      </c>
      <c r="I68" t="s">
        <v>5304</v>
      </c>
      <c r="J68" t="s">
        <v>5305</v>
      </c>
      <c r="N68" t="s">
        <v>5306</v>
      </c>
      <c r="O68" t="s">
        <v>5307</v>
      </c>
      <c r="P68" t="s">
        <v>5308</v>
      </c>
      <c r="Q68" t="s">
        <v>5309</v>
      </c>
      <c r="R68" t="s">
        <v>5310</v>
      </c>
      <c r="S68" t="s">
        <v>5311</v>
      </c>
      <c r="T68" t="s">
        <v>5312</v>
      </c>
      <c r="U68" t="s">
        <v>5313</v>
      </c>
      <c r="X68" t="s">
        <v>4525</v>
      </c>
      <c r="Y68" t="s">
        <v>605</v>
      </c>
      <c r="Z68" t="s">
        <v>4640</v>
      </c>
      <c r="AE68">
        <v>31721</v>
      </c>
      <c r="AF68" t="s">
        <v>4568</v>
      </c>
      <c r="AG68">
        <v>1</v>
      </c>
      <c r="AH68">
        <v>300</v>
      </c>
      <c r="AJ68">
        <v>311</v>
      </c>
      <c r="AK68">
        <v>11454</v>
      </c>
      <c r="AL68" t="s">
        <v>728</v>
      </c>
      <c r="AM68">
        <v>1</v>
      </c>
      <c r="AN68">
        <v>63</v>
      </c>
      <c r="AP68">
        <v>115</v>
      </c>
      <c r="AQ68">
        <v>31436</v>
      </c>
      <c r="AR68" t="s">
        <v>4641</v>
      </c>
      <c r="AS68">
        <v>2</v>
      </c>
      <c r="AT68">
        <v>245</v>
      </c>
      <c r="AV68">
        <v>200</v>
      </c>
      <c r="AW68">
        <v>21547</v>
      </c>
      <c r="AX68" t="s">
        <v>4500</v>
      </c>
      <c r="AY68">
        <v>2</v>
      </c>
      <c r="AZ68">
        <v>245</v>
      </c>
      <c r="BB68">
        <v>221</v>
      </c>
      <c r="BC68">
        <v>21572</v>
      </c>
      <c r="BD68" t="s">
        <v>4625</v>
      </c>
      <c r="BE68">
        <v>1</v>
      </c>
      <c r="BF68">
        <v>80</v>
      </c>
      <c r="BH68">
        <v>221</v>
      </c>
    </row>
    <row r="69" spans="1:60" ht="13.5" customHeight="1" x14ac:dyDescent="0.35">
      <c r="A69" t="s">
        <v>277</v>
      </c>
      <c r="B69" t="s">
        <v>3499</v>
      </c>
      <c r="C69" s="1" t="s">
        <v>4889</v>
      </c>
      <c r="D69" t="s">
        <v>5314</v>
      </c>
      <c r="E69" t="s">
        <v>5315</v>
      </c>
      <c r="F69" t="s">
        <v>5316</v>
      </c>
      <c r="G69" t="s">
        <v>5317</v>
      </c>
      <c r="H69" t="s">
        <v>5318</v>
      </c>
      <c r="I69" t="s">
        <v>5319</v>
      </c>
      <c r="J69" t="s">
        <v>5320</v>
      </c>
      <c r="N69" t="s">
        <v>5321</v>
      </c>
      <c r="O69" t="s">
        <v>5322</v>
      </c>
      <c r="P69" t="s">
        <v>5323</v>
      </c>
      <c r="Q69" t="s">
        <v>5324</v>
      </c>
      <c r="R69" t="s">
        <v>5325</v>
      </c>
      <c r="S69" t="s">
        <v>5326</v>
      </c>
      <c r="T69" t="s">
        <v>5327</v>
      </c>
      <c r="X69" t="s">
        <v>5328</v>
      </c>
      <c r="Y69" t="s">
        <v>5329</v>
      </c>
      <c r="Z69" t="s">
        <v>5330</v>
      </c>
      <c r="AE69">
        <v>11554</v>
      </c>
      <c r="AF69" t="s">
        <v>684</v>
      </c>
      <c r="AG69">
        <v>1</v>
      </c>
      <c r="AH69">
        <v>63</v>
      </c>
      <c r="AJ69">
        <v>116</v>
      </c>
      <c r="AK69">
        <v>12054</v>
      </c>
      <c r="AL69" t="s">
        <v>5121</v>
      </c>
      <c r="AM69">
        <v>1</v>
      </c>
      <c r="AN69">
        <v>70</v>
      </c>
      <c r="AP69">
        <v>113</v>
      </c>
      <c r="AQ69">
        <v>12587</v>
      </c>
      <c r="AR69" t="s">
        <v>5331</v>
      </c>
      <c r="AS69">
        <v>2</v>
      </c>
      <c r="AT69">
        <v>154</v>
      </c>
      <c r="AV69">
        <v>341</v>
      </c>
      <c r="AW69">
        <v>31459</v>
      </c>
      <c r="AX69" t="s">
        <v>5332</v>
      </c>
      <c r="AY69">
        <v>2</v>
      </c>
      <c r="AZ69">
        <v>217</v>
      </c>
      <c r="BB69">
        <v>200</v>
      </c>
      <c r="BC69">
        <v>13154</v>
      </c>
      <c r="BD69" t="s">
        <v>798</v>
      </c>
      <c r="BE69">
        <v>2</v>
      </c>
      <c r="BF69">
        <v>192</v>
      </c>
      <c r="BH69">
        <v>122</v>
      </c>
    </row>
    <row r="70" spans="1:60" ht="13.5" customHeight="1" x14ac:dyDescent="0.35">
      <c r="A70" t="s">
        <v>277</v>
      </c>
      <c r="B70" t="s">
        <v>3504</v>
      </c>
      <c r="C70" s="1" t="s">
        <v>4524</v>
      </c>
      <c r="D70" t="s">
        <v>5333</v>
      </c>
      <c r="E70" t="s">
        <v>5334</v>
      </c>
      <c r="F70" t="s">
        <v>5335</v>
      </c>
      <c r="G70" t="s">
        <v>5336</v>
      </c>
      <c r="H70" t="s">
        <v>5337</v>
      </c>
      <c r="I70" t="s">
        <v>5338</v>
      </c>
      <c r="N70" t="s">
        <v>5339</v>
      </c>
      <c r="O70" t="s">
        <v>5340</v>
      </c>
      <c r="P70" t="s">
        <v>5341</v>
      </c>
      <c r="Q70" t="s">
        <v>5342</v>
      </c>
      <c r="R70" t="s">
        <v>5343</v>
      </c>
      <c r="S70" t="s">
        <v>5344</v>
      </c>
      <c r="X70" t="s">
        <v>61</v>
      </c>
      <c r="Y70" t="s">
        <v>5345</v>
      </c>
      <c r="Z70" t="s">
        <v>5346</v>
      </c>
      <c r="AE70">
        <v>31436</v>
      </c>
      <c r="AF70" t="s">
        <v>4641</v>
      </c>
      <c r="AG70">
        <v>2</v>
      </c>
      <c r="AH70">
        <v>245</v>
      </c>
      <c r="AJ70">
        <v>200</v>
      </c>
      <c r="AK70">
        <v>11554</v>
      </c>
      <c r="AL70" t="s">
        <v>684</v>
      </c>
      <c r="AM70">
        <v>1</v>
      </c>
      <c r="AN70">
        <v>63</v>
      </c>
      <c r="AP70">
        <v>116</v>
      </c>
      <c r="AQ70">
        <v>12054</v>
      </c>
      <c r="AR70" t="s">
        <v>5121</v>
      </c>
      <c r="AS70">
        <v>1</v>
      </c>
      <c r="AT70">
        <v>70</v>
      </c>
      <c r="AV70">
        <v>113</v>
      </c>
    </row>
    <row r="71" spans="1:60" ht="13.5" customHeight="1" x14ac:dyDescent="0.35">
      <c r="A71" t="s">
        <v>277</v>
      </c>
      <c r="B71" t="s">
        <v>3510</v>
      </c>
      <c r="C71" s="1" t="s">
        <v>4889</v>
      </c>
      <c r="D71" t="s">
        <v>5347</v>
      </c>
      <c r="E71" t="s">
        <v>5315</v>
      </c>
      <c r="F71" t="s">
        <v>5348</v>
      </c>
      <c r="G71" t="s">
        <v>5317</v>
      </c>
      <c r="H71" t="s">
        <v>5349</v>
      </c>
      <c r="I71" t="s">
        <v>5319</v>
      </c>
      <c r="J71" t="s">
        <v>5320</v>
      </c>
      <c r="N71" t="s">
        <v>5350</v>
      </c>
      <c r="O71" t="s">
        <v>5351</v>
      </c>
      <c r="P71" t="s">
        <v>5352</v>
      </c>
      <c r="Q71" t="s">
        <v>5353</v>
      </c>
      <c r="R71" t="s">
        <v>5354</v>
      </c>
      <c r="S71" t="s">
        <v>5355</v>
      </c>
      <c r="T71" t="s">
        <v>5327</v>
      </c>
      <c r="X71" t="s">
        <v>5356</v>
      </c>
      <c r="Y71" t="s">
        <v>5357</v>
      </c>
      <c r="Z71" t="s">
        <v>5330</v>
      </c>
      <c r="AE71">
        <v>11554</v>
      </c>
      <c r="AF71" t="s">
        <v>684</v>
      </c>
      <c r="AG71">
        <v>1</v>
      </c>
      <c r="AH71">
        <v>63</v>
      </c>
      <c r="AJ71">
        <v>116</v>
      </c>
      <c r="AK71">
        <v>42866</v>
      </c>
      <c r="AL71" t="s">
        <v>5358</v>
      </c>
      <c r="AM71">
        <v>2</v>
      </c>
      <c r="AN71">
        <v>296</v>
      </c>
      <c r="AP71">
        <v>344</v>
      </c>
      <c r="AQ71">
        <v>13154</v>
      </c>
      <c r="AR71" t="s">
        <v>798</v>
      </c>
      <c r="AS71">
        <v>2</v>
      </c>
      <c r="AT71">
        <v>192</v>
      </c>
      <c r="AV71">
        <v>122</v>
      </c>
      <c r="AW71">
        <v>13254</v>
      </c>
      <c r="AX71" t="s">
        <v>799</v>
      </c>
      <c r="AY71">
        <v>2</v>
      </c>
      <c r="AZ71">
        <v>192</v>
      </c>
      <c r="BB71">
        <v>128</v>
      </c>
    </row>
    <row r="72" spans="1:60" ht="13.5" customHeight="1" x14ac:dyDescent="0.35">
      <c r="A72" t="s">
        <v>277</v>
      </c>
      <c r="B72" t="s">
        <v>3515</v>
      </c>
      <c r="C72" s="1" t="s">
        <v>4667</v>
      </c>
      <c r="D72" t="s">
        <v>5359</v>
      </c>
      <c r="E72" t="s">
        <v>5360</v>
      </c>
      <c r="F72" t="s">
        <v>5361</v>
      </c>
      <c r="G72" t="s">
        <v>5362</v>
      </c>
      <c r="H72" t="s">
        <v>5363</v>
      </c>
      <c r="I72" t="s">
        <v>5364</v>
      </c>
      <c r="N72" t="s">
        <v>5365</v>
      </c>
      <c r="O72" t="s">
        <v>5366</v>
      </c>
      <c r="P72" t="s">
        <v>5367</v>
      </c>
      <c r="Q72" t="s">
        <v>5368</v>
      </c>
      <c r="R72" t="s">
        <v>5369</v>
      </c>
      <c r="S72" t="s">
        <v>5370</v>
      </c>
      <c r="X72" t="s">
        <v>4681</v>
      </c>
      <c r="Y72" t="s">
        <v>5371</v>
      </c>
      <c r="Z72" t="s">
        <v>5372</v>
      </c>
      <c r="AE72">
        <v>13154</v>
      </c>
      <c r="AF72" t="s">
        <v>798</v>
      </c>
      <c r="AG72">
        <v>2</v>
      </c>
      <c r="AH72">
        <v>192</v>
      </c>
      <c r="AJ72">
        <v>122</v>
      </c>
      <c r="AK72">
        <v>13254</v>
      </c>
      <c r="AL72" t="s">
        <v>799</v>
      </c>
      <c r="AM72">
        <v>2</v>
      </c>
      <c r="AN72">
        <v>192</v>
      </c>
      <c r="AP72">
        <v>128</v>
      </c>
      <c r="AQ72">
        <v>31454</v>
      </c>
      <c r="AR72" t="s">
        <v>5373</v>
      </c>
      <c r="AS72">
        <v>3</v>
      </c>
      <c r="AT72">
        <v>516</v>
      </c>
      <c r="AV72">
        <v>200</v>
      </c>
      <c r="AW72">
        <v>31407</v>
      </c>
      <c r="AX72" t="s">
        <v>800</v>
      </c>
      <c r="AY72">
        <v>3</v>
      </c>
      <c r="AZ72">
        <v>215</v>
      </c>
      <c r="BB72">
        <v>300</v>
      </c>
      <c r="BC72">
        <v>21572</v>
      </c>
      <c r="BD72" t="s">
        <v>4625</v>
      </c>
      <c r="BE72">
        <v>3</v>
      </c>
      <c r="BF72">
        <v>493</v>
      </c>
      <c r="BH72">
        <v>221</v>
      </c>
    </row>
    <row r="73" spans="1:60" ht="13.5" customHeight="1" x14ac:dyDescent="0.35">
      <c r="A73" t="s">
        <v>277</v>
      </c>
      <c r="B73" t="s">
        <v>3521</v>
      </c>
      <c r="C73" s="1" t="s">
        <v>4667</v>
      </c>
      <c r="D73" t="s">
        <v>5374</v>
      </c>
      <c r="E73" t="s">
        <v>5375</v>
      </c>
      <c r="F73" t="s">
        <v>5376</v>
      </c>
      <c r="G73" t="s">
        <v>5377</v>
      </c>
      <c r="H73" t="s">
        <v>5378</v>
      </c>
      <c r="I73" t="s">
        <v>5379</v>
      </c>
      <c r="J73" t="s">
        <v>5380</v>
      </c>
      <c r="N73" t="s">
        <v>5381</v>
      </c>
      <c r="O73" t="s">
        <v>5382</v>
      </c>
      <c r="P73" t="s">
        <v>5383</v>
      </c>
      <c r="Q73" t="s">
        <v>5384</v>
      </c>
      <c r="R73" t="s">
        <v>5385</v>
      </c>
      <c r="S73" t="s">
        <v>5386</v>
      </c>
      <c r="T73" t="s">
        <v>5387</v>
      </c>
      <c r="X73" t="s">
        <v>5388</v>
      </c>
      <c r="Y73" t="s">
        <v>5389</v>
      </c>
      <c r="Z73" t="s">
        <v>5390</v>
      </c>
      <c r="AE73">
        <v>13154</v>
      </c>
      <c r="AF73" t="s">
        <v>798</v>
      </c>
      <c r="AG73">
        <v>2</v>
      </c>
      <c r="AH73">
        <v>192</v>
      </c>
      <c r="AJ73">
        <v>122</v>
      </c>
      <c r="AK73">
        <v>13254</v>
      </c>
      <c r="AL73" t="s">
        <v>799</v>
      </c>
      <c r="AM73">
        <v>2</v>
      </c>
      <c r="AN73">
        <v>192</v>
      </c>
      <c r="AP73">
        <v>128</v>
      </c>
      <c r="AQ73">
        <v>21572</v>
      </c>
      <c r="AR73" t="s">
        <v>4625</v>
      </c>
      <c r="AS73">
        <v>3</v>
      </c>
      <c r="AT73">
        <v>493</v>
      </c>
      <c r="AV73">
        <v>221</v>
      </c>
      <c r="AW73">
        <v>31407</v>
      </c>
      <c r="AX73" t="s">
        <v>800</v>
      </c>
      <c r="AY73">
        <v>3</v>
      </c>
      <c r="AZ73">
        <v>215</v>
      </c>
      <c r="BB73">
        <v>200</v>
      </c>
      <c r="BC73">
        <v>31454</v>
      </c>
      <c r="BD73" t="s">
        <v>5373</v>
      </c>
      <c r="BE73">
        <v>3</v>
      </c>
      <c r="BF73">
        <v>516</v>
      </c>
      <c r="BH73">
        <v>200</v>
      </c>
    </row>
    <row r="74" spans="1:60" ht="13.5" customHeight="1" x14ac:dyDescent="0.35">
      <c r="A74" t="s">
        <v>277</v>
      </c>
      <c r="B74" t="s">
        <v>3527</v>
      </c>
      <c r="C74" s="1" t="s">
        <v>4717</v>
      </c>
      <c r="D74" t="s">
        <v>5391</v>
      </c>
      <c r="E74" t="s">
        <v>5392</v>
      </c>
      <c r="F74" t="s">
        <v>5393</v>
      </c>
      <c r="G74" t="s">
        <v>5394</v>
      </c>
      <c r="H74" t="s">
        <v>5395</v>
      </c>
      <c r="I74" t="s">
        <v>5396</v>
      </c>
      <c r="N74" t="s">
        <v>5397</v>
      </c>
      <c r="O74" t="s">
        <v>5398</v>
      </c>
      <c r="P74" t="s">
        <v>5399</v>
      </c>
      <c r="Q74" t="s">
        <v>5400</v>
      </c>
      <c r="R74" t="s">
        <v>5401</v>
      </c>
      <c r="S74" t="s">
        <v>5402</v>
      </c>
      <c r="X74" t="s">
        <v>5403</v>
      </c>
      <c r="Y74" t="s">
        <v>5404</v>
      </c>
      <c r="Z74" t="s">
        <v>5405</v>
      </c>
      <c r="AE74">
        <v>13154</v>
      </c>
      <c r="AF74" t="s">
        <v>798</v>
      </c>
      <c r="AG74">
        <v>2</v>
      </c>
      <c r="AH74">
        <v>192</v>
      </c>
      <c r="AJ74">
        <v>122</v>
      </c>
      <c r="AK74">
        <v>13254</v>
      </c>
      <c r="AL74" t="s">
        <v>799</v>
      </c>
      <c r="AM74">
        <v>2</v>
      </c>
      <c r="AN74">
        <v>192</v>
      </c>
      <c r="AP74">
        <v>128</v>
      </c>
      <c r="AQ74">
        <v>31407</v>
      </c>
      <c r="AR74" t="s">
        <v>800</v>
      </c>
      <c r="AS74">
        <v>1</v>
      </c>
      <c r="AT74">
        <v>9</v>
      </c>
      <c r="AV74">
        <v>200</v>
      </c>
      <c r="AW74">
        <v>42866</v>
      </c>
      <c r="AX74" t="s">
        <v>5406</v>
      </c>
      <c r="AY74">
        <v>1</v>
      </c>
      <c r="AZ74">
        <v>20</v>
      </c>
      <c r="BB74">
        <v>344</v>
      </c>
      <c r="BC74">
        <v>12587</v>
      </c>
      <c r="BD74" t="s">
        <v>5331</v>
      </c>
      <c r="BE74">
        <v>1</v>
      </c>
      <c r="BF74">
        <v>15</v>
      </c>
      <c r="BH74">
        <v>341</v>
      </c>
    </row>
    <row r="75" spans="1:60" ht="13.5" customHeight="1" x14ac:dyDescent="0.35">
      <c r="A75" t="s">
        <v>277</v>
      </c>
      <c r="B75" t="s">
        <v>3532</v>
      </c>
      <c r="C75" s="1" t="s">
        <v>4889</v>
      </c>
      <c r="D75" t="s">
        <v>5407</v>
      </c>
      <c r="E75" t="s">
        <v>5408</v>
      </c>
      <c r="F75" t="s">
        <v>5409</v>
      </c>
      <c r="G75" t="s">
        <v>5410</v>
      </c>
      <c r="H75" t="s">
        <v>5411</v>
      </c>
      <c r="I75" t="s">
        <v>5412</v>
      </c>
      <c r="J75" t="s">
        <v>5413</v>
      </c>
      <c r="K75" t="s">
        <v>5414</v>
      </c>
      <c r="N75" t="s">
        <v>5415</v>
      </c>
      <c r="O75" t="s">
        <v>5416</v>
      </c>
      <c r="P75" t="s">
        <v>5417</v>
      </c>
      <c r="Q75" t="s">
        <v>5418</v>
      </c>
      <c r="R75" t="s">
        <v>5419</v>
      </c>
      <c r="S75" t="s">
        <v>5420</v>
      </c>
      <c r="T75" t="s">
        <v>5421</v>
      </c>
      <c r="U75" t="s">
        <v>5422</v>
      </c>
      <c r="X75" t="s">
        <v>5423</v>
      </c>
      <c r="Y75" t="s">
        <v>5328</v>
      </c>
      <c r="Z75" t="s">
        <v>5424</v>
      </c>
      <c r="AE75">
        <v>13154</v>
      </c>
      <c r="AF75" t="s">
        <v>798</v>
      </c>
      <c r="AG75">
        <v>2</v>
      </c>
      <c r="AH75">
        <v>192</v>
      </c>
      <c r="AJ75">
        <v>122</v>
      </c>
      <c r="AK75">
        <v>13254</v>
      </c>
      <c r="AL75" t="s">
        <v>799</v>
      </c>
      <c r="AM75">
        <v>2</v>
      </c>
      <c r="AN75">
        <v>192</v>
      </c>
      <c r="AP75">
        <v>128</v>
      </c>
      <c r="AQ75">
        <v>15254</v>
      </c>
      <c r="AR75" t="s">
        <v>4802</v>
      </c>
      <c r="AS75">
        <v>2</v>
      </c>
      <c r="AT75">
        <v>400</v>
      </c>
      <c r="AV75">
        <v>136</v>
      </c>
      <c r="AW75">
        <v>32079</v>
      </c>
      <c r="AX75" t="s">
        <v>4582</v>
      </c>
      <c r="AY75">
        <v>2</v>
      </c>
      <c r="AZ75">
        <v>263</v>
      </c>
      <c r="BB75">
        <v>310</v>
      </c>
      <c r="BC75">
        <v>21572</v>
      </c>
      <c r="BD75" t="s">
        <v>4625</v>
      </c>
      <c r="BE75">
        <v>2</v>
      </c>
      <c r="BF75">
        <v>328</v>
      </c>
      <c r="BH75">
        <v>221</v>
      </c>
    </row>
    <row r="76" spans="1:60" ht="13.5" customHeight="1" x14ac:dyDescent="0.35">
      <c r="A76" t="s">
        <v>1225</v>
      </c>
      <c r="B76" t="s">
        <v>3538</v>
      </c>
      <c r="C76" s="1" t="s">
        <v>4485</v>
      </c>
      <c r="D76" t="s">
        <v>5425</v>
      </c>
      <c r="E76" t="s">
        <v>5426</v>
      </c>
      <c r="F76" t="s">
        <v>5427</v>
      </c>
      <c r="G76" t="s">
        <v>5428</v>
      </c>
      <c r="H76" t="s">
        <v>5429</v>
      </c>
      <c r="I76" t="s">
        <v>5430</v>
      </c>
      <c r="N76" t="s">
        <v>5431</v>
      </c>
      <c r="O76" t="s">
        <v>5432</v>
      </c>
      <c r="P76" t="s">
        <v>5433</v>
      </c>
      <c r="Q76" t="s">
        <v>5434</v>
      </c>
      <c r="R76" t="s">
        <v>5435</v>
      </c>
      <c r="X76" t="s">
        <v>5436</v>
      </c>
      <c r="Y76" t="s">
        <v>5437</v>
      </c>
      <c r="Z76" t="s">
        <v>5438</v>
      </c>
      <c r="AA76" t="s">
        <v>5439</v>
      </c>
      <c r="AB76" t="s">
        <v>5440</v>
      </c>
      <c r="AC76" t="s">
        <v>5441</v>
      </c>
      <c r="AD76" t="s">
        <v>5442</v>
      </c>
      <c r="AE76">
        <v>34597</v>
      </c>
      <c r="AF76" t="s">
        <v>5443</v>
      </c>
      <c r="AG76">
        <v>1</v>
      </c>
      <c r="AH76">
        <v>315</v>
      </c>
      <c r="AJ76">
        <v>312</v>
      </c>
    </row>
    <row r="77" spans="1:60" ht="13.5" customHeight="1" x14ac:dyDescent="0.35">
      <c r="A77" t="s">
        <v>1225</v>
      </c>
      <c r="B77" t="s">
        <v>3544</v>
      </c>
      <c r="C77" s="1" t="s">
        <v>4783</v>
      </c>
      <c r="D77" t="s">
        <v>4784</v>
      </c>
      <c r="E77" t="s">
        <v>5444</v>
      </c>
      <c r="F77" t="s">
        <v>4786</v>
      </c>
      <c r="G77" t="s">
        <v>5445</v>
      </c>
      <c r="H77" t="s">
        <v>4788</v>
      </c>
      <c r="I77" t="s">
        <v>4789</v>
      </c>
      <c r="N77" t="s">
        <v>5446</v>
      </c>
      <c r="O77" t="s">
        <v>4791</v>
      </c>
      <c r="P77" t="s">
        <v>4794</v>
      </c>
      <c r="Q77" t="s">
        <v>5447</v>
      </c>
      <c r="R77" t="s">
        <v>4793</v>
      </c>
      <c r="S77" t="s">
        <v>5448</v>
      </c>
      <c r="T77" t="s">
        <v>5449</v>
      </c>
      <c r="X77" t="s">
        <v>5450</v>
      </c>
      <c r="Y77" t="s">
        <v>5451</v>
      </c>
      <c r="Z77" t="s">
        <v>4601</v>
      </c>
      <c r="AA77" t="s">
        <v>5452</v>
      </c>
      <c r="AB77" t="s">
        <v>5453</v>
      </c>
      <c r="AC77" t="s">
        <v>5454</v>
      </c>
      <c r="AD77" t="s">
        <v>5455</v>
      </c>
      <c r="AE77">
        <v>34022</v>
      </c>
      <c r="AF77" t="s">
        <v>4798</v>
      </c>
      <c r="AG77">
        <v>3</v>
      </c>
      <c r="AH77">
        <v>547</v>
      </c>
      <c r="AJ77">
        <v>312</v>
      </c>
      <c r="AK77">
        <v>34005</v>
      </c>
      <c r="AL77" t="s">
        <v>5456</v>
      </c>
      <c r="AM77">
        <v>2</v>
      </c>
      <c r="AN77">
        <v>150</v>
      </c>
      <c r="AP77">
        <v>312</v>
      </c>
      <c r="AQ77">
        <v>13254</v>
      </c>
      <c r="AR77" t="s">
        <v>799</v>
      </c>
      <c r="AS77">
        <v>2</v>
      </c>
      <c r="AT77">
        <v>192</v>
      </c>
      <c r="AV77">
        <v>128</v>
      </c>
    </row>
    <row r="78" spans="1:60" ht="13.5" customHeight="1" x14ac:dyDescent="0.35">
      <c r="A78" t="s">
        <v>1225</v>
      </c>
      <c r="B78" t="s">
        <v>3549</v>
      </c>
      <c r="C78" s="1" t="s">
        <v>4485</v>
      </c>
      <c r="D78" t="s">
        <v>5457</v>
      </c>
      <c r="E78" t="s">
        <v>5458</v>
      </c>
      <c r="F78" t="s">
        <v>5459</v>
      </c>
      <c r="G78" t="s">
        <v>5460</v>
      </c>
      <c r="H78" t="s">
        <v>5101</v>
      </c>
      <c r="N78" t="s">
        <v>5461</v>
      </c>
      <c r="O78" t="s">
        <v>5462</v>
      </c>
      <c r="P78" t="s">
        <v>5463</v>
      </c>
      <c r="Q78" t="s">
        <v>5464</v>
      </c>
      <c r="R78" t="s">
        <v>5465</v>
      </c>
      <c r="X78" t="s">
        <v>5466</v>
      </c>
      <c r="Y78" t="s">
        <v>5467</v>
      </c>
      <c r="Z78" t="s">
        <v>5468</v>
      </c>
      <c r="AA78" t="s">
        <v>5469</v>
      </c>
      <c r="AB78" t="s">
        <v>5470</v>
      </c>
      <c r="AC78" t="s">
        <v>5471</v>
      </c>
      <c r="AD78" t="s">
        <v>5472</v>
      </c>
      <c r="AE78">
        <v>31663</v>
      </c>
      <c r="AF78" t="s">
        <v>4545</v>
      </c>
      <c r="AG78">
        <v>2</v>
      </c>
      <c r="AH78">
        <v>395</v>
      </c>
      <c r="AJ78">
        <v>311</v>
      </c>
      <c r="AK78">
        <v>13154</v>
      </c>
      <c r="AL78" t="s">
        <v>798</v>
      </c>
      <c r="AM78">
        <v>1</v>
      </c>
      <c r="AN78">
        <v>42</v>
      </c>
      <c r="AP78">
        <v>122</v>
      </c>
      <c r="AQ78">
        <v>31436</v>
      </c>
      <c r="AR78" t="s">
        <v>61</v>
      </c>
      <c r="AS78">
        <v>2</v>
      </c>
      <c r="AT78">
        <v>245</v>
      </c>
      <c r="AV78">
        <v>200</v>
      </c>
    </row>
    <row r="79" spans="1:60" ht="13.5" customHeight="1" x14ac:dyDescent="0.35">
      <c r="A79" t="s">
        <v>1225</v>
      </c>
      <c r="B79" t="s">
        <v>3553</v>
      </c>
      <c r="C79" s="1" t="s">
        <v>4485</v>
      </c>
      <c r="D79" t="s">
        <v>5473</v>
      </c>
      <c r="E79" t="s">
        <v>4646</v>
      </c>
      <c r="F79" t="s">
        <v>4645</v>
      </c>
      <c r="G79" t="s">
        <v>5474</v>
      </c>
      <c r="H79" t="s">
        <v>4649</v>
      </c>
      <c r="I79" t="s">
        <v>4650</v>
      </c>
      <c r="N79" t="s">
        <v>5475</v>
      </c>
      <c r="O79" t="s">
        <v>5476</v>
      </c>
      <c r="P79" t="s">
        <v>4657</v>
      </c>
      <c r="Q79" t="s">
        <v>4656</v>
      </c>
      <c r="R79" t="s">
        <v>5477</v>
      </c>
      <c r="S79" t="s">
        <v>4653</v>
      </c>
      <c r="T79" t="s">
        <v>4658</v>
      </c>
      <c r="X79" t="s">
        <v>5478</v>
      </c>
      <c r="Y79" t="s">
        <v>5479</v>
      </c>
      <c r="AA79" t="s">
        <v>5480</v>
      </c>
      <c r="AB79" t="s">
        <v>5481</v>
      </c>
      <c r="AC79" t="s">
        <v>5482</v>
      </c>
      <c r="AD79" t="s">
        <v>5483</v>
      </c>
      <c r="AE79">
        <v>31660</v>
      </c>
      <c r="AF79" t="s">
        <v>4660</v>
      </c>
      <c r="AG79">
        <v>2</v>
      </c>
      <c r="AH79">
        <v>227</v>
      </c>
      <c r="AJ79">
        <v>311</v>
      </c>
      <c r="AK79">
        <v>31663</v>
      </c>
      <c r="AL79" t="s">
        <v>4545</v>
      </c>
      <c r="AM79">
        <v>2</v>
      </c>
      <c r="AN79">
        <v>395</v>
      </c>
      <c r="AP79">
        <v>311</v>
      </c>
      <c r="AQ79">
        <v>11054</v>
      </c>
      <c r="AR79" t="s">
        <v>4565</v>
      </c>
      <c r="AS79">
        <v>2</v>
      </c>
      <c r="AT79">
        <v>320</v>
      </c>
      <c r="AV79">
        <v>114</v>
      </c>
      <c r="AW79">
        <v>13154</v>
      </c>
      <c r="AX79" t="s">
        <v>798</v>
      </c>
      <c r="AY79">
        <v>2</v>
      </c>
      <c r="AZ79">
        <v>192</v>
      </c>
      <c r="BB79">
        <v>122</v>
      </c>
    </row>
    <row r="80" spans="1:60" ht="13.5" customHeight="1" x14ac:dyDescent="0.35">
      <c r="A80" t="s">
        <v>1225</v>
      </c>
      <c r="B80" t="s">
        <v>3557</v>
      </c>
      <c r="C80" s="1" t="s">
        <v>4667</v>
      </c>
      <c r="D80" t="s">
        <v>5484</v>
      </c>
      <c r="E80" t="s">
        <v>5485</v>
      </c>
      <c r="F80" t="s">
        <v>5486</v>
      </c>
      <c r="G80" t="s">
        <v>5487</v>
      </c>
      <c r="N80" t="s">
        <v>5488</v>
      </c>
      <c r="O80" t="s">
        <v>5489</v>
      </c>
      <c r="P80" t="s">
        <v>5490</v>
      </c>
      <c r="Q80" t="s">
        <v>5491</v>
      </c>
      <c r="R80" t="s">
        <v>5492</v>
      </c>
      <c r="S80" t="s">
        <v>5493</v>
      </c>
      <c r="X80" t="s">
        <v>5494</v>
      </c>
      <c r="Y80" t="s">
        <v>5495</v>
      </c>
      <c r="Z80" t="s">
        <v>5496</v>
      </c>
      <c r="AA80" t="s">
        <v>5497</v>
      </c>
      <c r="AB80" t="s">
        <v>5498</v>
      </c>
      <c r="AC80" t="s">
        <v>5499</v>
      </c>
      <c r="AD80" t="s">
        <v>5500</v>
      </c>
      <c r="AE80">
        <v>21572</v>
      </c>
      <c r="AF80" t="s">
        <v>4888</v>
      </c>
      <c r="AG80">
        <v>1</v>
      </c>
      <c r="AH80">
        <v>80</v>
      </c>
      <c r="AJ80">
        <v>221</v>
      </c>
      <c r="AK80">
        <v>31436</v>
      </c>
      <c r="AL80" t="s">
        <v>61</v>
      </c>
      <c r="AM80">
        <v>2</v>
      </c>
      <c r="AN80">
        <v>245</v>
      </c>
      <c r="AP80">
        <v>200</v>
      </c>
      <c r="AQ80">
        <v>21547</v>
      </c>
      <c r="AR80" t="s">
        <v>57</v>
      </c>
      <c r="AS80">
        <v>2</v>
      </c>
      <c r="AT80">
        <v>245</v>
      </c>
      <c r="AV80">
        <v>221</v>
      </c>
      <c r="AW80">
        <v>34005</v>
      </c>
      <c r="AX80" t="s">
        <v>5501</v>
      </c>
      <c r="AY80">
        <v>1</v>
      </c>
      <c r="AZ80">
        <v>15</v>
      </c>
      <c r="BB80">
        <v>312</v>
      </c>
    </row>
    <row r="81" spans="1:60" ht="13.5" customHeight="1" x14ac:dyDescent="0.35">
      <c r="A81" t="s">
        <v>1225</v>
      </c>
      <c r="B81" t="s">
        <v>3560</v>
      </c>
      <c r="C81" s="1" t="s">
        <v>4783</v>
      </c>
      <c r="D81" t="s">
        <v>5502</v>
      </c>
      <c r="E81" t="s">
        <v>5503</v>
      </c>
      <c r="F81" t="s">
        <v>5504</v>
      </c>
      <c r="G81" t="s">
        <v>5505</v>
      </c>
      <c r="H81" t="s">
        <v>5506</v>
      </c>
      <c r="N81" t="s">
        <v>5507</v>
      </c>
      <c r="O81" t="s">
        <v>5508</v>
      </c>
      <c r="P81" t="s">
        <v>5509</v>
      </c>
      <c r="Q81" t="s">
        <v>5510</v>
      </c>
      <c r="R81" t="s">
        <v>5511</v>
      </c>
      <c r="S81" t="s">
        <v>5512</v>
      </c>
      <c r="X81" t="s">
        <v>5513</v>
      </c>
      <c r="Y81" t="s">
        <v>5514</v>
      </c>
      <c r="Z81" t="s">
        <v>5515</v>
      </c>
      <c r="AA81" t="s">
        <v>5516</v>
      </c>
      <c r="AB81" t="s">
        <v>5517</v>
      </c>
      <c r="AC81" t="s">
        <v>5518</v>
      </c>
      <c r="AD81" t="s">
        <v>5519</v>
      </c>
      <c r="AE81">
        <v>13154</v>
      </c>
      <c r="AF81" t="s">
        <v>798</v>
      </c>
      <c r="AG81">
        <v>2</v>
      </c>
      <c r="AH81">
        <v>192</v>
      </c>
      <c r="AJ81">
        <v>122</v>
      </c>
      <c r="AK81">
        <v>34022</v>
      </c>
      <c r="AL81" t="s">
        <v>4798</v>
      </c>
      <c r="AM81">
        <v>2</v>
      </c>
      <c r="AN81">
        <v>393</v>
      </c>
      <c r="AP81">
        <v>312</v>
      </c>
      <c r="AQ81">
        <v>34002</v>
      </c>
      <c r="AR81" t="s">
        <v>5520</v>
      </c>
      <c r="AS81">
        <v>2</v>
      </c>
      <c r="AT81">
        <v>311</v>
      </c>
      <c r="AV81">
        <v>312</v>
      </c>
      <c r="AW81">
        <v>34005</v>
      </c>
      <c r="AX81" t="s">
        <v>4800</v>
      </c>
      <c r="AY81">
        <v>2</v>
      </c>
      <c r="AZ81">
        <v>150</v>
      </c>
      <c r="BB81">
        <v>312</v>
      </c>
      <c r="BC81">
        <v>13254</v>
      </c>
      <c r="BD81" t="s">
        <v>799</v>
      </c>
      <c r="BE81">
        <v>2</v>
      </c>
      <c r="BF81">
        <v>192</v>
      </c>
      <c r="BH81">
        <v>128</v>
      </c>
    </row>
    <row r="82" spans="1:60" ht="13.5" customHeight="1" x14ac:dyDescent="0.35">
      <c r="A82" t="s">
        <v>1225</v>
      </c>
      <c r="B82" t="s">
        <v>3566</v>
      </c>
      <c r="C82" s="1" t="s">
        <v>4667</v>
      </c>
      <c r="D82" t="s">
        <v>5521</v>
      </c>
      <c r="E82" t="s">
        <v>5522</v>
      </c>
      <c r="F82" t="s">
        <v>5523</v>
      </c>
      <c r="G82" t="s">
        <v>5524</v>
      </c>
      <c r="H82" t="s">
        <v>5525</v>
      </c>
      <c r="I82" t="s">
        <v>4941</v>
      </c>
      <c r="N82" t="s">
        <v>5526</v>
      </c>
      <c r="O82" t="s">
        <v>5527</v>
      </c>
      <c r="P82" t="s">
        <v>5528</v>
      </c>
      <c r="Q82" t="s">
        <v>5529</v>
      </c>
      <c r="R82" t="s">
        <v>5530</v>
      </c>
      <c r="S82" t="s">
        <v>5531</v>
      </c>
      <c r="T82" t="s">
        <v>5532</v>
      </c>
      <c r="X82" t="s">
        <v>5533</v>
      </c>
      <c r="Y82" t="s">
        <v>2791</v>
      </c>
      <c r="AA82" t="s">
        <v>5534</v>
      </c>
      <c r="AB82" t="s">
        <v>5535</v>
      </c>
      <c r="AC82" t="s">
        <v>5536</v>
      </c>
      <c r="AD82" t="s">
        <v>5537</v>
      </c>
      <c r="AE82">
        <v>13154</v>
      </c>
      <c r="AF82" t="s">
        <v>798</v>
      </c>
      <c r="AG82">
        <v>2</v>
      </c>
      <c r="AH82">
        <v>192</v>
      </c>
      <c r="AJ82">
        <v>122</v>
      </c>
      <c r="AK82">
        <v>32079</v>
      </c>
      <c r="AL82" t="s">
        <v>4582</v>
      </c>
      <c r="AM82">
        <v>3</v>
      </c>
      <c r="AN82">
        <v>548</v>
      </c>
      <c r="AP82">
        <v>310</v>
      </c>
      <c r="AQ82">
        <v>34002</v>
      </c>
      <c r="AR82" t="s">
        <v>5520</v>
      </c>
      <c r="AS82">
        <v>3</v>
      </c>
      <c r="AT82">
        <v>525</v>
      </c>
      <c r="AV82">
        <v>312</v>
      </c>
      <c r="AW82">
        <v>34085</v>
      </c>
      <c r="AX82" t="s">
        <v>5052</v>
      </c>
      <c r="AY82">
        <v>2</v>
      </c>
      <c r="AZ82">
        <v>263</v>
      </c>
      <c r="BB82">
        <v>312</v>
      </c>
      <c r="BC82">
        <v>34022</v>
      </c>
      <c r="BD82" t="s">
        <v>4798</v>
      </c>
      <c r="BE82">
        <v>3</v>
      </c>
      <c r="BF82">
        <v>547</v>
      </c>
      <c r="BH82">
        <v>312</v>
      </c>
    </row>
    <row r="83" spans="1:60" ht="13.5" customHeight="1" x14ac:dyDescent="0.35">
      <c r="A83" t="s">
        <v>1225</v>
      </c>
      <c r="B83" t="s">
        <v>3571</v>
      </c>
      <c r="C83" s="1" t="s">
        <v>4667</v>
      </c>
      <c r="D83" t="s">
        <v>5538</v>
      </c>
      <c r="E83" t="s">
        <v>5539</v>
      </c>
      <c r="F83" t="s">
        <v>5540</v>
      </c>
      <c r="G83" t="s">
        <v>5541</v>
      </c>
      <c r="H83" t="s">
        <v>5542</v>
      </c>
      <c r="I83" t="s">
        <v>5543</v>
      </c>
      <c r="J83" t="s">
        <v>5544</v>
      </c>
      <c r="N83" t="s">
        <v>5545</v>
      </c>
      <c r="O83" t="s">
        <v>5546</v>
      </c>
      <c r="P83" t="s">
        <v>5547</v>
      </c>
      <c r="Q83" t="s">
        <v>5548</v>
      </c>
      <c r="R83" t="s">
        <v>5549</v>
      </c>
      <c r="S83" t="s">
        <v>5550</v>
      </c>
      <c r="T83" t="s">
        <v>5551</v>
      </c>
      <c r="X83" t="s">
        <v>5533</v>
      </c>
      <c r="Y83" t="s">
        <v>5552</v>
      </c>
      <c r="Z83" t="s">
        <v>5478</v>
      </c>
      <c r="AA83" t="s">
        <v>5553</v>
      </c>
      <c r="AB83" t="s">
        <v>5554</v>
      </c>
      <c r="AC83" t="s">
        <v>5555</v>
      </c>
      <c r="AD83" t="s">
        <v>5556</v>
      </c>
      <c r="AE83">
        <v>13154</v>
      </c>
      <c r="AF83" t="s">
        <v>798</v>
      </c>
      <c r="AG83">
        <v>2</v>
      </c>
      <c r="AH83">
        <v>192</v>
      </c>
      <c r="AJ83">
        <v>122</v>
      </c>
      <c r="AK83">
        <v>32079</v>
      </c>
      <c r="AL83" t="s">
        <v>4582</v>
      </c>
      <c r="AM83">
        <v>3</v>
      </c>
      <c r="AN83">
        <v>548</v>
      </c>
      <c r="AP83">
        <v>310</v>
      </c>
      <c r="AQ83">
        <v>11054</v>
      </c>
      <c r="AR83" t="s">
        <v>4565</v>
      </c>
      <c r="AS83">
        <v>2</v>
      </c>
      <c r="AT83">
        <v>320</v>
      </c>
      <c r="AV83">
        <v>114</v>
      </c>
      <c r="AW83">
        <v>31660</v>
      </c>
      <c r="AX83" t="s">
        <v>4660</v>
      </c>
      <c r="AY83">
        <v>3</v>
      </c>
      <c r="AZ83">
        <v>401</v>
      </c>
      <c r="BB83">
        <v>311</v>
      </c>
      <c r="BC83">
        <v>31663</v>
      </c>
      <c r="BD83" t="s">
        <v>4545</v>
      </c>
      <c r="BE83">
        <v>3</v>
      </c>
      <c r="BF83">
        <v>633</v>
      </c>
      <c r="BH83">
        <v>311</v>
      </c>
    </row>
    <row r="84" spans="1:60" ht="13.5" customHeight="1" x14ac:dyDescent="0.35">
      <c r="A84" t="s">
        <v>1225</v>
      </c>
      <c r="B84" t="s">
        <v>3577</v>
      </c>
      <c r="C84" s="1" t="s">
        <v>4667</v>
      </c>
      <c r="D84" t="s">
        <v>5557</v>
      </c>
      <c r="E84" t="s">
        <v>5558</v>
      </c>
      <c r="F84" t="s">
        <v>4941</v>
      </c>
      <c r="G84" t="s">
        <v>5559</v>
      </c>
      <c r="H84" t="s">
        <v>5560</v>
      </c>
      <c r="I84" t="s">
        <v>5561</v>
      </c>
      <c r="J84" t="s">
        <v>5562</v>
      </c>
      <c r="N84" t="s">
        <v>5563</v>
      </c>
      <c r="O84" t="s">
        <v>5564</v>
      </c>
      <c r="P84" t="s">
        <v>5565</v>
      </c>
      <c r="Q84" t="s">
        <v>5566</v>
      </c>
      <c r="R84" t="s">
        <v>5567</v>
      </c>
      <c r="S84" t="s">
        <v>5568</v>
      </c>
      <c r="T84" t="s">
        <v>5569</v>
      </c>
      <c r="U84" t="s">
        <v>5570</v>
      </c>
      <c r="X84" t="s">
        <v>4966</v>
      </c>
      <c r="Y84" t="s">
        <v>5571</v>
      </c>
      <c r="AA84" t="s">
        <v>5572</v>
      </c>
      <c r="AB84" t="s">
        <v>5573</v>
      </c>
      <c r="AC84" t="s">
        <v>5574</v>
      </c>
      <c r="AD84" t="s">
        <v>5575</v>
      </c>
      <c r="AE84">
        <v>34593</v>
      </c>
      <c r="AF84" t="s">
        <v>5195</v>
      </c>
      <c r="AG84">
        <v>3</v>
      </c>
      <c r="AH84">
        <v>851</v>
      </c>
      <c r="AJ84">
        <v>312</v>
      </c>
      <c r="AK84">
        <v>34052</v>
      </c>
      <c r="AL84" t="s">
        <v>1473</v>
      </c>
      <c r="AM84">
        <v>3</v>
      </c>
      <c r="AN84">
        <v>338</v>
      </c>
      <c r="AP84">
        <v>312</v>
      </c>
      <c r="AQ84">
        <v>34053</v>
      </c>
      <c r="AR84" t="s">
        <v>4966</v>
      </c>
      <c r="AS84">
        <v>3</v>
      </c>
      <c r="AT84">
        <v>306</v>
      </c>
      <c r="AV84">
        <v>312</v>
      </c>
      <c r="AW84">
        <v>13154</v>
      </c>
      <c r="AX84" t="s">
        <v>5576</v>
      </c>
      <c r="AY84">
        <v>2</v>
      </c>
      <c r="AZ84">
        <v>192</v>
      </c>
      <c r="BB84">
        <v>122</v>
      </c>
      <c r="BC84">
        <v>13254</v>
      </c>
      <c r="BD84" t="s">
        <v>799</v>
      </c>
      <c r="BE84">
        <v>2</v>
      </c>
      <c r="BF84">
        <v>192</v>
      </c>
      <c r="BH84">
        <v>128</v>
      </c>
    </row>
    <row r="85" spans="1:60" ht="13.5" customHeight="1" x14ac:dyDescent="0.35">
      <c r="A85" t="s">
        <v>1225</v>
      </c>
      <c r="B85" t="s">
        <v>3582</v>
      </c>
      <c r="C85" s="1" t="s">
        <v>4667</v>
      </c>
      <c r="D85" t="s">
        <v>5577</v>
      </c>
      <c r="E85" t="s">
        <v>5578</v>
      </c>
      <c r="F85" t="s">
        <v>5579</v>
      </c>
      <c r="G85" t="s">
        <v>5580</v>
      </c>
      <c r="H85" t="s">
        <v>5581</v>
      </c>
      <c r="N85" t="s">
        <v>5582</v>
      </c>
      <c r="O85" t="s">
        <v>5583</v>
      </c>
      <c r="P85" t="s">
        <v>5584</v>
      </c>
      <c r="Q85" t="s">
        <v>5585</v>
      </c>
      <c r="R85" t="s">
        <v>5586</v>
      </c>
      <c r="S85" t="s">
        <v>5587</v>
      </c>
      <c r="T85" t="s">
        <v>5588</v>
      </c>
      <c r="X85" t="s">
        <v>5589</v>
      </c>
      <c r="Y85" t="s">
        <v>5590</v>
      </c>
      <c r="Z85" t="s">
        <v>5591</v>
      </c>
      <c r="AA85" t="s">
        <v>5592</v>
      </c>
      <c r="AB85" t="s">
        <v>5593</v>
      </c>
      <c r="AC85" t="s">
        <v>5594</v>
      </c>
      <c r="AD85" t="s">
        <v>5595</v>
      </c>
      <c r="AE85">
        <v>13254</v>
      </c>
      <c r="AF85" t="s">
        <v>799</v>
      </c>
      <c r="AG85">
        <v>2</v>
      </c>
      <c r="AH85">
        <v>192</v>
      </c>
      <c r="AJ85">
        <v>128</v>
      </c>
      <c r="AK85">
        <v>13154</v>
      </c>
      <c r="AL85" t="s">
        <v>798</v>
      </c>
      <c r="AM85">
        <v>2</v>
      </c>
      <c r="AN85">
        <v>192</v>
      </c>
      <c r="AP85">
        <v>122</v>
      </c>
      <c r="AQ85">
        <v>33054</v>
      </c>
      <c r="AR85" t="s">
        <v>5596</v>
      </c>
      <c r="AS85">
        <v>3</v>
      </c>
      <c r="AT85">
        <v>718</v>
      </c>
      <c r="AV85">
        <v>315</v>
      </c>
    </row>
    <row r="86" spans="1:60" ht="13.5" customHeight="1" x14ac:dyDescent="0.35">
      <c r="A86" t="s">
        <v>1225</v>
      </c>
      <c r="B86" t="s">
        <v>3587</v>
      </c>
      <c r="C86" s="1" t="s">
        <v>4524</v>
      </c>
      <c r="D86" t="s">
        <v>5597</v>
      </c>
      <c r="E86" t="s">
        <v>5598</v>
      </c>
      <c r="F86" t="s">
        <v>5599</v>
      </c>
      <c r="G86" t="s">
        <v>5600</v>
      </c>
      <c r="N86" t="s">
        <v>5601</v>
      </c>
      <c r="O86" t="s">
        <v>5602</v>
      </c>
      <c r="P86" t="s">
        <v>5603</v>
      </c>
      <c r="Q86" t="s">
        <v>5604</v>
      </c>
      <c r="R86" t="s">
        <v>5605</v>
      </c>
      <c r="S86" t="s">
        <v>5606</v>
      </c>
      <c r="T86" t="s">
        <v>5607</v>
      </c>
      <c r="U86" t="s">
        <v>5608</v>
      </c>
      <c r="V86" t="s">
        <v>5609</v>
      </c>
      <c r="X86" t="s">
        <v>5610</v>
      </c>
      <c r="Y86" t="s">
        <v>5611</v>
      </c>
      <c r="Z86" t="s">
        <v>5612</v>
      </c>
      <c r="AA86" t="s">
        <v>5613</v>
      </c>
      <c r="AB86" t="s">
        <v>5614</v>
      </c>
      <c r="AC86" t="s">
        <v>5615</v>
      </c>
      <c r="AD86" t="s">
        <v>5616</v>
      </c>
      <c r="AE86">
        <v>23684</v>
      </c>
      <c r="AF86" t="s">
        <v>5617</v>
      </c>
      <c r="AG86">
        <v>2</v>
      </c>
      <c r="AH86">
        <v>354</v>
      </c>
      <c r="AJ86">
        <v>251</v>
      </c>
      <c r="AK86">
        <v>31624</v>
      </c>
      <c r="AL86" t="s">
        <v>717</v>
      </c>
      <c r="AM86">
        <v>2</v>
      </c>
      <c r="AN86">
        <v>490</v>
      </c>
      <c r="AP86">
        <v>200</v>
      </c>
    </row>
    <row r="87" spans="1:60" ht="13.5" customHeight="1" x14ac:dyDescent="0.35">
      <c r="A87" t="s">
        <v>1225</v>
      </c>
      <c r="B87" t="s">
        <v>3593</v>
      </c>
      <c r="C87" s="1" t="s">
        <v>4667</v>
      </c>
      <c r="D87" t="s">
        <v>5196</v>
      </c>
      <c r="E87" t="s">
        <v>5197</v>
      </c>
      <c r="F87" t="s">
        <v>5618</v>
      </c>
      <c r="G87" t="s">
        <v>4670</v>
      </c>
      <c r="H87" t="s">
        <v>5199</v>
      </c>
      <c r="I87" t="s">
        <v>5200</v>
      </c>
      <c r="J87" t="s">
        <v>5201</v>
      </c>
      <c r="N87" t="s">
        <v>5619</v>
      </c>
      <c r="O87" t="s">
        <v>5203</v>
      </c>
      <c r="P87" t="s">
        <v>5204</v>
      </c>
      <c r="Q87" t="s">
        <v>4677</v>
      </c>
      <c r="R87" t="s">
        <v>4680</v>
      </c>
      <c r="S87" t="s">
        <v>5620</v>
      </c>
      <c r="T87" t="s">
        <v>5206</v>
      </c>
      <c r="X87" t="s">
        <v>5021</v>
      </c>
      <c r="AA87" t="s">
        <v>5621</v>
      </c>
      <c r="AB87" t="s">
        <v>5622</v>
      </c>
      <c r="AC87" t="s">
        <v>5623</v>
      </c>
      <c r="AD87" t="s">
        <v>5624</v>
      </c>
      <c r="AE87">
        <v>34085</v>
      </c>
      <c r="AF87" t="s">
        <v>5021</v>
      </c>
      <c r="AG87">
        <v>4</v>
      </c>
      <c r="AH87">
        <v>690</v>
      </c>
      <c r="AJ87">
        <v>312</v>
      </c>
      <c r="AK87">
        <v>32079</v>
      </c>
      <c r="AL87" t="s">
        <v>4582</v>
      </c>
      <c r="AM87">
        <v>3</v>
      </c>
      <c r="AN87">
        <v>548</v>
      </c>
      <c r="AP87">
        <v>310</v>
      </c>
      <c r="AQ87">
        <v>13154</v>
      </c>
      <c r="AR87" t="s">
        <v>798</v>
      </c>
      <c r="AS87">
        <v>2</v>
      </c>
      <c r="AT87">
        <v>192</v>
      </c>
      <c r="AV87">
        <v>122</v>
      </c>
      <c r="AW87">
        <v>34593</v>
      </c>
      <c r="AX87" t="s">
        <v>5195</v>
      </c>
      <c r="AY87">
        <v>3</v>
      </c>
      <c r="AZ87">
        <v>851</v>
      </c>
      <c r="BB87">
        <v>312</v>
      </c>
    </row>
    <row r="88" spans="1:60" ht="13.5" customHeight="1" x14ac:dyDescent="0.35">
      <c r="A88" t="s">
        <v>1225</v>
      </c>
      <c r="B88" t="s">
        <v>3595</v>
      </c>
      <c r="C88" s="1" t="s">
        <v>4667</v>
      </c>
      <c r="D88" t="s">
        <v>5625</v>
      </c>
      <c r="E88" t="s">
        <v>5626</v>
      </c>
      <c r="F88" t="s">
        <v>5376</v>
      </c>
      <c r="G88" t="s">
        <v>5627</v>
      </c>
      <c r="H88" t="s">
        <v>5378</v>
      </c>
      <c r="I88" t="s">
        <v>5628</v>
      </c>
      <c r="J88" t="s">
        <v>5629</v>
      </c>
      <c r="N88" t="s">
        <v>5630</v>
      </c>
      <c r="O88" t="s">
        <v>5631</v>
      </c>
      <c r="P88" t="s">
        <v>5632</v>
      </c>
      <c r="Q88" t="s">
        <v>5386</v>
      </c>
      <c r="R88" t="s">
        <v>5633</v>
      </c>
      <c r="S88" t="s">
        <v>5634</v>
      </c>
      <c r="T88" t="s">
        <v>5635</v>
      </c>
      <c r="X88" t="s">
        <v>5388</v>
      </c>
      <c r="Y88" t="s">
        <v>5636</v>
      </c>
      <c r="Z88" t="s">
        <v>5390</v>
      </c>
      <c r="AA88" t="s">
        <v>5637</v>
      </c>
      <c r="AB88" t="s">
        <v>5638</v>
      </c>
      <c r="AC88" t="s">
        <v>5639</v>
      </c>
      <c r="AD88" t="s">
        <v>5640</v>
      </c>
      <c r="AE88">
        <v>13154</v>
      </c>
      <c r="AF88" t="s">
        <v>798</v>
      </c>
      <c r="AG88">
        <v>2</v>
      </c>
      <c r="AH88">
        <v>192</v>
      </c>
      <c r="AJ88">
        <v>122</v>
      </c>
      <c r="AK88">
        <v>13254</v>
      </c>
      <c r="AL88" t="s">
        <v>799</v>
      </c>
      <c r="AM88">
        <v>2</v>
      </c>
      <c r="AN88">
        <v>192</v>
      </c>
      <c r="AP88">
        <v>128</v>
      </c>
      <c r="AQ88">
        <v>21572</v>
      </c>
      <c r="AR88" t="s">
        <v>4625</v>
      </c>
      <c r="AS88">
        <v>3</v>
      </c>
      <c r="AT88">
        <v>493</v>
      </c>
      <c r="AV88">
        <v>221</v>
      </c>
      <c r="AW88">
        <v>31407</v>
      </c>
      <c r="AX88" t="s">
        <v>800</v>
      </c>
      <c r="AY88">
        <v>3</v>
      </c>
      <c r="AZ88">
        <v>215</v>
      </c>
      <c r="BB88">
        <v>200</v>
      </c>
      <c r="BC88">
        <v>31454</v>
      </c>
      <c r="BD88" t="s">
        <v>5373</v>
      </c>
      <c r="BE88">
        <v>3</v>
      </c>
      <c r="BF88">
        <v>516</v>
      </c>
      <c r="BH88">
        <v>200</v>
      </c>
    </row>
    <row r="89" spans="1:60" ht="13.5" customHeight="1" x14ac:dyDescent="0.35">
      <c r="A89" t="s">
        <v>1225</v>
      </c>
      <c r="B89" t="s">
        <v>3600</v>
      </c>
      <c r="C89" s="1" t="s">
        <v>593</v>
      </c>
      <c r="D89" t="s">
        <v>5641</v>
      </c>
      <c r="E89" t="s">
        <v>5642</v>
      </c>
      <c r="F89" t="s">
        <v>5643</v>
      </c>
      <c r="N89" t="s">
        <v>5644</v>
      </c>
      <c r="O89" t="s">
        <v>5645</v>
      </c>
      <c r="P89" t="s">
        <v>5646</v>
      </c>
      <c r="Q89" t="s">
        <v>5647</v>
      </c>
      <c r="R89" t="s">
        <v>5648</v>
      </c>
      <c r="S89" t="s">
        <v>5649</v>
      </c>
      <c r="X89" t="s">
        <v>5650</v>
      </c>
      <c r="Y89" t="s">
        <v>5651</v>
      </c>
      <c r="Z89" t="s">
        <v>5652</v>
      </c>
      <c r="AA89" t="s">
        <v>5653</v>
      </c>
      <c r="AB89" t="s">
        <v>5654</v>
      </c>
      <c r="AC89" t="s">
        <v>5655</v>
      </c>
      <c r="AD89" t="s">
        <v>5656</v>
      </c>
      <c r="AE89">
        <v>31054</v>
      </c>
      <c r="AF89" t="s">
        <v>5657</v>
      </c>
      <c r="AG89">
        <v>2</v>
      </c>
      <c r="AH89">
        <v>188</v>
      </c>
      <c r="AJ89">
        <v>326</v>
      </c>
      <c r="AK89">
        <v>31051</v>
      </c>
      <c r="AL89" t="s">
        <v>5658</v>
      </c>
      <c r="AM89">
        <v>2</v>
      </c>
      <c r="AN89">
        <v>200</v>
      </c>
      <c r="AP89">
        <v>326</v>
      </c>
    </row>
    <row r="90" spans="1:60" ht="13.5" customHeight="1" x14ac:dyDescent="0.35">
      <c r="A90" t="s">
        <v>1225</v>
      </c>
      <c r="B90" t="s">
        <v>3605</v>
      </c>
      <c r="C90" s="1" t="s">
        <v>4667</v>
      </c>
      <c r="D90" t="s">
        <v>5659</v>
      </c>
      <c r="E90" t="s">
        <v>5660</v>
      </c>
      <c r="F90" t="s">
        <v>5661</v>
      </c>
      <c r="G90" t="s">
        <v>5662</v>
      </c>
      <c r="H90" t="s">
        <v>5663</v>
      </c>
      <c r="I90" t="s">
        <v>5664</v>
      </c>
      <c r="J90" t="s">
        <v>5665</v>
      </c>
      <c r="N90" t="s">
        <v>5666</v>
      </c>
      <c r="O90" t="s">
        <v>5667</v>
      </c>
      <c r="P90" t="s">
        <v>5668</v>
      </c>
      <c r="Q90" t="s">
        <v>5669</v>
      </c>
      <c r="R90" t="s">
        <v>5670</v>
      </c>
      <c r="S90" t="s">
        <v>5671</v>
      </c>
      <c r="T90" t="s">
        <v>5672</v>
      </c>
      <c r="U90" t="s">
        <v>5673</v>
      </c>
      <c r="V90" t="s">
        <v>5674</v>
      </c>
      <c r="W90" t="s">
        <v>5675</v>
      </c>
      <c r="X90" t="s">
        <v>4681</v>
      </c>
      <c r="Y90" t="s">
        <v>1390</v>
      </c>
      <c r="Z90" t="s">
        <v>5676</v>
      </c>
      <c r="AA90" t="s">
        <v>5677</v>
      </c>
      <c r="AB90" t="s">
        <v>5678</v>
      </c>
      <c r="AC90" t="s">
        <v>5679</v>
      </c>
      <c r="AD90" t="s">
        <v>5680</v>
      </c>
      <c r="AE90">
        <v>13154</v>
      </c>
      <c r="AF90" t="s">
        <v>798</v>
      </c>
      <c r="AG90">
        <v>2</v>
      </c>
      <c r="AH90">
        <v>192</v>
      </c>
      <c r="AJ90">
        <v>122</v>
      </c>
      <c r="AK90">
        <v>31854</v>
      </c>
      <c r="AL90" t="s">
        <v>4860</v>
      </c>
      <c r="AM90">
        <v>3</v>
      </c>
      <c r="AN90">
        <v>699</v>
      </c>
      <c r="AP90">
        <v>311</v>
      </c>
      <c r="AQ90">
        <v>31721</v>
      </c>
      <c r="AR90" t="s">
        <v>4568</v>
      </c>
      <c r="AS90">
        <v>3</v>
      </c>
      <c r="AT90">
        <v>663</v>
      </c>
      <c r="AV90">
        <v>311</v>
      </c>
      <c r="AW90">
        <v>31663</v>
      </c>
      <c r="AX90" t="s">
        <v>4545</v>
      </c>
      <c r="AY90">
        <v>3</v>
      </c>
      <c r="AZ90">
        <v>633</v>
      </c>
      <c r="BB90">
        <v>311</v>
      </c>
      <c r="BC90">
        <v>31743</v>
      </c>
      <c r="BD90" t="s">
        <v>4521</v>
      </c>
      <c r="BE90">
        <v>3</v>
      </c>
      <c r="BF90">
        <v>663</v>
      </c>
      <c r="BH90">
        <v>311</v>
      </c>
    </row>
    <row r="91" spans="1:60" ht="13.5" customHeight="1" x14ac:dyDescent="0.35">
      <c r="A91" t="s">
        <v>1225</v>
      </c>
      <c r="B91" t="s">
        <v>3610</v>
      </c>
      <c r="C91" s="1" t="s">
        <v>4717</v>
      </c>
      <c r="D91" t="s">
        <v>5681</v>
      </c>
      <c r="E91" t="s">
        <v>5682</v>
      </c>
      <c r="F91" t="s">
        <v>5683</v>
      </c>
      <c r="G91" t="s">
        <v>5684</v>
      </c>
      <c r="N91" t="s">
        <v>5685</v>
      </c>
      <c r="O91" t="s">
        <v>5686</v>
      </c>
      <c r="P91" t="s">
        <v>5687</v>
      </c>
      <c r="Q91" t="s">
        <v>5688</v>
      </c>
      <c r="R91" t="s">
        <v>5689</v>
      </c>
      <c r="S91" t="s">
        <v>5690</v>
      </c>
      <c r="T91" t="s">
        <v>5691</v>
      </c>
      <c r="U91" t="s">
        <v>5692</v>
      </c>
      <c r="X91" t="s">
        <v>5693</v>
      </c>
      <c r="Y91" t="s">
        <v>5694</v>
      </c>
      <c r="Z91" t="s">
        <v>5695</v>
      </c>
      <c r="AA91" t="s">
        <v>5696</v>
      </c>
      <c r="AB91" t="s">
        <v>5697</v>
      </c>
      <c r="AC91" t="s">
        <v>5698</v>
      </c>
      <c r="AD91" t="s">
        <v>5699</v>
      </c>
      <c r="AE91">
        <v>13154</v>
      </c>
      <c r="AF91" t="s">
        <v>798</v>
      </c>
      <c r="AG91">
        <v>2</v>
      </c>
      <c r="AH91">
        <v>192</v>
      </c>
      <c r="AJ91">
        <v>122</v>
      </c>
      <c r="AK91">
        <v>13254</v>
      </c>
      <c r="AL91" t="s">
        <v>799</v>
      </c>
      <c r="AM91">
        <v>2</v>
      </c>
      <c r="AN91">
        <v>192</v>
      </c>
      <c r="AP91">
        <v>128</v>
      </c>
      <c r="AQ91">
        <v>34582</v>
      </c>
      <c r="AR91" t="s">
        <v>5700</v>
      </c>
      <c r="AS91">
        <v>2</v>
      </c>
      <c r="AT91">
        <v>300</v>
      </c>
      <c r="AV91">
        <v>312</v>
      </c>
      <c r="AW91">
        <v>34593</v>
      </c>
      <c r="AX91" t="s">
        <v>5195</v>
      </c>
      <c r="AY91">
        <v>3</v>
      </c>
      <c r="AZ91">
        <v>851</v>
      </c>
      <c r="BB91">
        <v>312</v>
      </c>
      <c r="BC91">
        <v>32079</v>
      </c>
      <c r="BD91" t="s">
        <v>5701</v>
      </c>
      <c r="BE91">
        <v>2</v>
      </c>
      <c r="BF91">
        <v>263</v>
      </c>
      <c r="BH91">
        <v>310</v>
      </c>
    </row>
    <row r="92" spans="1:60" ht="13.5" customHeight="1" x14ac:dyDescent="0.35">
      <c r="A92" t="s">
        <v>1225</v>
      </c>
      <c r="B92" t="s">
        <v>3616</v>
      </c>
      <c r="C92" s="1" t="s">
        <v>4909</v>
      </c>
      <c r="D92" t="s">
        <v>5702</v>
      </c>
      <c r="E92" t="s">
        <v>5703</v>
      </c>
      <c r="F92" t="s">
        <v>5704</v>
      </c>
      <c r="G92" t="s">
        <v>5705</v>
      </c>
      <c r="H92" t="s">
        <v>5706</v>
      </c>
      <c r="N92" t="s">
        <v>5707</v>
      </c>
      <c r="O92" t="s">
        <v>5708</v>
      </c>
      <c r="P92" t="s">
        <v>5709</v>
      </c>
      <c r="Q92" t="s">
        <v>5710</v>
      </c>
      <c r="R92" t="s">
        <v>5711</v>
      </c>
      <c r="X92" t="s">
        <v>5712</v>
      </c>
      <c r="AA92" t="s">
        <v>5713</v>
      </c>
      <c r="AB92" t="s">
        <v>5714</v>
      </c>
      <c r="AC92" t="s">
        <v>5715</v>
      </c>
      <c r="AD92" t="s">
        <v>5716</v>
      </c>
    </row>
    <row r="93" spans="1:60" ht="13.5" customHeight="1" x14ac:dyDescent="0.35">
      <c r="A93" t="s">
        <v>1225</v>
      </c>
      <c r="B93" t="s">
        <v>3621</v>
      </c>
      <c r="C93" s="1" t="s">
        <v>4889</v>
      </c>
      <c r="D93" t="s">
        <v>5717</v>
      </c>
      <c r="E93" t="s">
        <v>5718</v>
      </c>
      <c r="F93" t="s">
        <v>5719</v>
      </c>
      <c r="G93" t="s">
        <v>4941</v>
      </c>
      <c r="H93" t="s">
        <v>5720</v>
      </c>
      <c r="N93" t="s">
        <v>5721</v>
      </c>
      <c r="O93" t="s">
        <v>5722</v>
      </c>
      <c r="P93" t="s">
        <v>5723</v>
      </c>
      <c r="Q93" t="s">
        <v>5724</v>
      </c>
      <c r="R93" t="s">
        <v>5725</v>
      </c>
      <c r="S93" t="s">
        <v>5726</v>
      </c>
      <c r="X93" t="s">
        <v>5727</v>
      </c>
      <c r="Y93" t="s">
        <v>5728</v>
      </c>
      <c r="Z93" t="s">
        <v>5729</v>
      </c>
      <c r="AA93" t="s">
        <v>5730</v>
      </c>
      <c r="AB93" t="s">
        <v>5731</v>
      </c>
      <c r="AC93" t="s">
        <v>5732</v>
      </c>
      <c r="AD93" t="s">
        <v>5733</v>
      </c>
      <c r="AE93">
        <v>34593</v>
      </c>
      <c r="AF93" t="s">
        <v>5195</v>
      </c>
      <c r="AG93">
        <v>4</v>
      </c>
      <c r="AH93">
        <v>1264</v>
      </c>
      <c r="AJ93">
        <v>312</v>
      </c>
      <c r="AK93">
        <v>13154</v>
      </c>
      <c r="AL93" t="s">
        <v>5576</v>
      </c>
      <c r="AM93">
        <v>2</v>
      </c>
      <c r="AN93">
        <v>192</v>
      </c>
      <c r="AP93">
        <v>122</v>
      </c>
      <c r="AQ93">
        <v>32079</v>
      </c>
      <c r="AR93" t="s">
        <v>5701</v>
      </c>
      <c r="AS93">
        <v>3</v>
      </c>
      <c r="AT93">
        <v>548</v>
      </c>
      <c r="AV93">
        <v>310</v>
      </c>
      <c r="AW93">
        <v>34085</v>
      </c>
      <c r="AX93" t="s">
        <v>5021</v>
      </c>
      <c r="AY93">
        <v>3</v>
      </c>
      <c r="AZ93">
        <v>445</v>
      </c>
      <c r="BB93">
        <v>312</v>
      </c>
    </row>
    <row r="94" spans="1:60" ht="13.5" customHeight="1" x14ac:dyDescent="0.35">
      <c r="A94" t="s">
        <v>1225</v>
      </c>
      <c r="B94" t="s">
        <v>3625</v>
      </c>
      <c r="C94" s="1" t="s">
        <v>4667</v>
      </c>
      <c r="D94" t="s">
        <v>5734</v>
      </c>
      <c r="E94" t="s">
        <v>5735</v>
      </c>
      <c r="N94" t="s">
        <v>5736</v>
      </c>
      <c r="O94" t="s">
        <v>5737</v>
      </c>
      <c r="P94" t="s">
        <v>5738</v>
      </c>
      <c r="Q94" t="s">
        <v>5739</v>
      </c>
      <c r="R94" t="s">
        <v>5740</v>
      </c>
      <c r="S94" t="s">
        <v>5741</v>
      </c>
      <c r="T94" t="s">
        <v>5742</v>
      </c>
      <c r="U94" t="s">
        <v>5743</v>
      </c>
      <c r="X94" t="s">
        <v>5744</v>
      </c>
      <c r="Y94" t="s">
        <v>5745</v>
      </c>
      <c r="Z94" t="s">
        <v>5746</v>
      </c>
      <c r="AA94" t="s">
        <v>5747</v>
      </c>
      <c r="AB94" t="s">
        <v>5748</v>
      </c>
      <c r="AC94" t="s">
        <v>5749</v>
      </c>
      <c r="AD94" t="s">
        <v>5624</v>
      </c>
      <c r="AE94">
        <v>34085</v>
      </c>
      <c r="AF94" t="s">
        <v>5021</v>
      </c>
      <c r="AG94">
        <v>2</v>
      </c>
      <c r="AH94">
        <v>263</v>
      </c>
      <c r="AJ94">
        <v>312</v>
      </c>
      <c r="AK94">
        <v>13154</v>
      </c>
      <c r="AL94" t="s">
        <v>798</v>
      </c>
      <c r="AM94">
        <v>2</v>
      </c>
      <c r="AN94">
        <v>192</v>
      </c>
      <c r="AP94">
        <v>122</v>
      </c>
      <c r="AQ94">
        <v>34052</v>
      </c>
      <c r="AR94" t="s">
        <v>1473</v>
      </c>
      <c r="AS94">
        <v>3</v>
      </c>
      <c r="AT94">
        <v>338</v>
      </c>
      <c r="AV94">
        <v>312</v>
      </c>
    </row>
    <row r="95" spans="1:60" ht="13.5" customHeight="1" x14ac:dyDescent="0.35">
      <c r="A95" t="s">
        <v>1225</v>
      </c>
      <c r="B95" t="s">
        <v>3630</v>
      </c>
      <c r="C95" s="1" t="s">
        <v>4485</v>
      </c>
      <c r="D95" t="s">
        <v>5750</v>
      </c>
      <c r="E95" t="s">
        <v>5170</v>
      </c>
      <c r="F95" t="s">
        <v>5172</v>
      </c>
      <c r="G95" t="s">
        <v>5751</v>
      </c>
      <c r="N95" t="s">
        <v>5752</v>
      </c>
      <c r="O95" t="s">
        <v>5189</v>
      </c>
      <c r="P95" t="s">
        <v>5753</v>
      </c>
      <c r="Q95" t="s">
        <v>5754</v>
      </c>
      <c r="R95" t="s">
        <v>5755</v>
      </c>
      <c r="S95" t="s">
        <v>5756</v>
      </c>
      <c r="X95" t="s">
        <v>4579</v>
      </c>
      <c r="Y95" t="s">
        <v>4758</v>
      </c>
      <c r="AA95" t="s">
        <v>5757</v>
      </c>
      <c r="AB95" t="s">
        <v>5758</v>
      </c>
      <c r="AC95" t="s">
        <v>5759</v>
      </c>
      <c r="AD95" t="s">
        <v>5760</v>
      </c>
    </row>
    <row r="96" spans="1:60" ht="13.5" customHeight="1" x14ac:dyDescent="0.35">
      <c r="A96" t="s">
        <v>1225</v>
      </c>
      <c r="B96" t="s">
        <v>3636</v>
      </c>
      <c r="C96" s="1" t="s">
        <v>5761</v>
      </c>
      <c r="D96" t="s">
        <v>5762</v>
      </c>
      <c r="E96" t="s">
        <v>5763</v>
      </c>
      <c r="F96" t="s">
        <v>5764</v>
      </c>
      <c r="G96" t="s">
        <v>5765</v>
      </c>
      <c r="H96" t="s">
        <v>5766</v>
      </c>
      <c r="I96" t="s">
        <v>5767</v>
      </c>
      <c r="J96" t="s">
        <v>5768</v>
      </c>
      <c r="N96" t="s">
        <v>5769</v>
      </c>
      <c r="O96" t="s">
        <v>5770</v>
      </c>
      <c r="P96" t="s">
        <v>5771</v>
      </c>
      <c r="Q96" t="s">
        <v>5772</v>
      </c>
      <c r="R96" t="s">
        <v>5773</v>
      </c>
      <c r="S96" t="s">
        <v>5774</v>
      </c>
      <c r="T96" t="s">
        <v>5775</v>
      </c>
      <c r="X96" t="s">
        <v>5776</v>
      </c>
      <c r="Y96" t="s">
        <v>5777</v>
      </c>
      <c r="AA96" t="s">
        <v>5778</v>
      </c>
      <c r="AB96" t="s">
        <v>5779</v>
      </c>
      <c r="AC96" t="s">
        <v>5780</v>
      </c>
      <c r="AD96" t="s">
        <v>5781</v>
      </c>
      <c r="AE96">
        <v>33054</v>
      </c>
      <c r="AF96" t="s">
        <v>5596</v>
      </c>
      <c r="AG96">
        <v>2</v>
      </c>
      <c r="AH96">
        <v>278</v>
      </c>
      <c r="AJ96">
        <v>315</v>
      </c>
      <c r="AK96">
        <v>13254</v>
      </c>
      <c r="AL96" t="s">
        <v>799</v>
      </c>
      <c r="AM96">
        <v>2</v>
      </c>
      <c r="AN96">
        <v>192</v>
      </c>
      <c r="AP96">
        <v>128</v>
      </c>
    </row>
    <row r="97" spans="1:60" ht="13.5" customHeight="1" x14ac:dyDescent="0.35">
      <c r="A97" t="s">
        <v>1225</v>
      </c>
      <c r="B97" t="s">
        <v>3641</v>
      </c>
      <c r="C97" s="1" t="s">
        <v>4667</v>
      </c>
      <c r="D97" t="s">
        <v>5782</v>
      </c>
      <c r="E97" t="s">
        <v>5783</v>
      </c>
      <c r="F97" t="s">
        <v>5784</v>
      </c>
      <c r="G97" t="s">
        <v>5785</v>
      </c>
      <c r="H97" t="s">
        <v>5786</v>
      </c>
      <c r="N97" t="s">
        <v>5787</v>
      </c>
      <c r="O97" t="s">
        <v>5788</v>
      </c>
      <c r="P97" t="s">
        <v>5789</v>
      </c>
      <c r="Q97" t="s">
        <v>5790</v>
      </c>
      <c r="R97" t="s">
        <v>5791</v>
      </c>
      <c r="S97" t="s">
        <v>5792</v>
      </c>
      <c r="T97" t="s">
        <v>5793</v>
      </c>
      <c r="X97" t="s">
        <v>5021</v>
      </c>
      <c r="Y97" t="s">
        <v>5794</v>
      </c>
      <c r="AA97" t="s">
        <v>5621</v>
      </c>
      <c r="AB97" t="s">
        <v>5622</v>
      </c>
      <c r="AC97" t="s">
        <v>5623</v>
      </c>
      <c r="AD97" t="s">
        <v>5624</v>
      </c>
      <c r="AE97">
        <v>34085</v>
      </c>
      <c r="AF97" t="s">
        <v>5021</v>
      </c>
      <c r="AG97">
        <v>3</v>
      </c>
      <c r="AH97">
        <v>445</v>
      </c>
      <c r="AJ97">
        <v>312</v>
      </c>
      <c r="AK97">
        <v>13254</v>
      </c>
      <c r="AL97" t="s">
        <v>799</v>
      </c>
      <c r="AM97">
        <v>3</v>
      </c>
      <c r="AN97">
        <v>3451</v>
      </c>
      <c r="AP97">
        <v>128</v>
      </c>
      <c r="AQ97">
        <v>13154</v>
      </c>
      <c r="AR97" t="s">
        <v>5576</v>
      </c>
      <c r="AS97">
        <v>3</v>
      </c>
      <c r="AT97">
        <v>3548</v>
      </c>
      <c r="AV97">
        <v>122</v>
      </c>
    </row>
    <row r="98" spans="1:60" ht="13.5" customHeight="1" x14ac:dyDescent="0.35">
      <c r="A98" t="s">
        <v>1225</v>
      </c>
      <c r="B98" t="s">
        <v>3649</v>
      </c>
      <c r="C98" s="1" t="s">
        <v>4667</v>
      </c>
      <c r="D98" t="s">
        <v>5795</v>
      </c>
      <c r="E98" t="s">
        <v>4973</v>
      </c>
      <c r="F98" t="s">
        <v>5796</v>
      </c>
      <c r="G98" t="s">
        <v>5797</v>
      </c>
      <c r="H98" t="s">
        <v>5798</v>
      </c>
      <c r="N98" t="s">
        <v>5799</v>
      </c>
      <c r="O98" t="s">
        <v>5800</v>
      </c>
      <c r="P98" t="s">
        <v>5801</v>
      </c>
      <c r="Q98" t="s">
        <v>5802</v>
      </c>
      <c r="R98" t="s">
        <v>5803</v>
      </c>
      <c r="S98" t="s">
        <v>5804</v>
      </c>
      <c r="T98" t="s">
        <v>5805</v>
      </c>
      <c r="U98" t="s">
        <v>5806</v>
      </c>
      <c r="V98" t="s">
        <v>5807</v>
      </c>
      <c r="X98" t="s">
        <v>5794</v>
      </c>
      <c r="Y98" t="s">
        <v>5808</v>
      </c>
      <c r="AA98" t="s">
        <v>5621</v>
      </c>
      <c r="AB98" t="s">
        <v>5622</v>
      </c>
      <c r="AC98" t="s">
        <v>5623</v>
      </c>
      <c r="AD98" t="s">
        <v>5624</v>
      </c>
      <c r="AE98">
        <v>34085</v>
      </c>
      <c r="AF98" t="s">
        <v>5021</v>
      </c>
      <c r="AG98">
        <v>3</v>
      </c>
      <c r="AH98">
        <v>445</v>
      </c>
      <c r="AJ98">
        <v>312</v>
      </c>
      <c r="AK98">
        <v>13154</v>
      </c>
      <c r="AL98" t="s">
        <v>5576</v>
      </c>
      <c r="AM98">
        <v>2</v>
      </c>
      <c r="AN98">
        <v>192</v>
      </c>
      <c r="AP98">
        <v>122</v>
      </c>
      <c r="AQ98">
        <v>13254</v>
      </c>
      <c r="AR98" t="s">
        <v>799</v>
      </c>
      <c r="AS98">
        <v>2</v>
      </c>
      <c r="AT98">
        <v>192</v>
      </c>
      <c r="AV98">
        <v>128</v>
      </c>
      <c r="AW98">
        <v>31663</v>
      </c>
      <c r="AX98" t="s">
        <v>4545</v>
      </c>
      <c r="AY98">
        <v>3</v>
      </c>
      <c r="AZ98">
        <v>633</v>
      </c>
      <c r="BB98">
        <v>311</v>
      </c>
    </row>
    <row r="99" spans="1:60" ht="13.5" customHeight="1" x14ac:dyDescent="0.35">
      <c r="A99" t="s">
        <v>1225</v>
      </c>
      <c r="B99" t="s">
        <v>3654</v>
      </c>
      <c r="C99" s="1" t="s">
        <v>4889</v>
      </c>
      <c r="D99" t="s">
        <v>5809</v>
      </c>
      <c r="E99" t="s">
        <v>5810</v>
      </c>
      <c r="F99" t="s">
        <v>5811</v>
      </c>
      <c r="N99" t="s">
        <v>5812</v>
      </c>
      <c r="O99" t="s">
        <v>5813</v>
      </c>
      <c r="P99" t="s">
        <v>5814</v>
      </c>
      <c r="Q99" t="s">
        <v>5815</v>
      </c>
      <c r="X99" t="s">
        <v>5816</v>
      </c>
      <c r="Y99" t="s">
        <v>5817</v>
      </c>
      <c r="Z99" t="s">
        <v>5818</v>
      </c>
      <c r="AA99" t="s">
        <v>5819</v>
      </c>
      <c r="AB99" t="s">
        <v>5820</v>
      </c>
      <c r="AC99" t="s">
        <v>5821</v>
      </c>
      <c r="AD99" t="s">
        <v>5822</v>
      </c>
      <c r="AE99">
        <v>11054</v>
      </c>
      <c r="AF99" t="s">
        <v>727</v>
      </c>
      <c r="AG99">
        <v>4</v>
      </c>
      <c r="AH99">
        <v>3917</v>
      </c>
      <c r="AJ99">
        <v>114</v>
      </c>
      <c r="AK99">
        <v>15254</v>
      </c>
      <c r="AL99" t="s">
        <v>4802</v>
      </c>
      <c r="AM99">
        <v>2</v>
      </c>
      <c r="AN99">
        <v>400</v>
      </c>
      <c r="AP99">
        <v>114</v>
      </c>
    </row>
    <row r="100" spans="1:60" ht="13.5" customHeight="1" x14ac:dyDescent="0.35">
      <c r="A100" t="s">
        <v>1225</v>
      </c>
      <c r="B100" t="s">
        <v>3659</v>
      </c>
      <c r="C100" s="1" t="s">
        <v>4667</v>
      </c>
      <c r="D100" t="s">
        <v>5823</v>
      </c>
      <c r="E100" t="s">
        <v>5824</v>
      </c>
      <c r="F100" t="s">
        <v>5825</v>
      </c>
      <c r="G100" t="s">
        <v>4941</v>
      </c>
      <c r="N100" t="s">
        <v>5826</v>
      </c>
      <c r="O100" t="s">
        <v>5827</v>
      </c>
      <c r="P100" t="s">
        <v>5828</v>
      </c>
      <c r="Q100" t="s">
        <v>5829</v>
      </c>
      <c r="R100" t="s">
        <v>5830</v>
      </c>
      <c r="S100" t="s">
        <v>5831</v>
      </c>
      <c r="T100" t="s">
        <v>5832</v>
      </c>
      <c r="X100" t="s">
        <v>5833</v>
      </c>
      <c r="Y100" t="s">
        <v>5834</v>
      </c>
      <c r="Z100" t="s">
        <v>5835</v>
      </c>
      <c r="AA100" t="s">
        <v>5836</v>
      </c>
      <c r="AB100" t="s">
        <v>5837</v>
      </c>
      <c r="AC100" t="s">
        <v>5838</v>
      </c>
      <c r="AD100" t="s">
        <v>5839</v>
      </c>
      <c r="AE100">
        <v>34052</v>
      </c>
      <c r="AF100" t="s">
        <v>1473</v>
      </c>
      <c r="AG100">
        <v>3</v>
      </c>
      <c r="AH100">
        <v>338</v>
      </c>
      <c r="AJ100">
        <v>312</v>
      </c>
      <c r="AK100">
        <v>13154</v>
      </c>
      <c r="AL100" t="s">
        <v>798</v>
      </c>
      <c r="AM100">
        <v>3</v>
      </c>
      <c r="AN100">
        <v>3548</v>
      </c>
      <c r="AP100">
        <v>122</v>
      </c>
      <c r="AQ100">
        <v>34593</v>
      </c>
      <c r="AR100" t="s">
        <v>5195</v>
      </c>
      <c r="AS100">
        <v>3</v>
      </c>
      <c r="AT100">
        <v>851</v>
      </c>
      <c r="AV100">
        <v>312</v>
      </c>
      <c r="AW100">
        <v>13254</v>
      </c>
      <c r="AX100" t="s">
        <v>799</v>
      </c>
      <c r="AY100">
        <v>2</v>
      </c>
      <c r="AZ100">
        <v>192</v>
      </c>
      <c r="BB100">
        <v>128</v>
      </c>
    </row>
    <row r="101" spans="1:60" ht="13.5" customHeight="1" x14ac:dyDescent="0.35">
      <c r="A101" t="s">
        <v>1225</v>
      </c>
      <c r="B101" t="s">
        <v>3662</v>
      </c>
      <c r="C101" s="1" t="s">
        <v>4485</v>
      </c>
      <c r="D101" t="s">
        <v>5840</v>
      </c>
      <c r="E101" t="s">
        <v>5841</v>
      </c>
      <c r="F101" t="s">
        <v>5842</v>
      </c>
      <c r="G101" t="s">
        <v>5843</v>
      </c>
      <c r="N101" t="s">
        <v>5844</v>
      </c>
      <c r="O101" t="s">
        <v>5845</v>
      </c>
      <c r="P101" t="s">
        <v>5846</v>
      </c>
      <c r="Q101" t="s">
        <v>5847</v>
      </c>
      <c r="R101" t="s">
        <v>5848</v>
      </c>
      <c r="X101" t="s">
        <v>5466</v>
      </c>
      <c r="Y101" t="s">
        <v>4558</v>
      </c>
      <c r="Z101" t="s">
        <v>5849</v>
      </c>
      <c r="AA101" t="s">
        <v>5850</v>
      </c>
      <c r="AB101" t="s">
        <v>5851</v>
      </c>
      <c r="AC101" t="s">
        <v>5852</v>
      </c>
      <c r="AD101" t="s">
        <v>5853</v>
      </c>
      <c r="AE101">
        <v>13154</v>
      </c>
      <c r="AF101" t="s">
        <v>798</v>
      </c>
      <c r="AG101">
        <v>2</v>
      </c>
      <c r="AH101">
        <v>192</v>
      </c>
      <c r="AJ101">
        <v>122</v>
      </c>
      <c r="AK101">
        <v>32110</v>
      </c>
      <c r="AL101" t="s">
        <v>5251</v>
      </c>
      <c r="AM101">
        <v>3</v>
      </c>
      <c r="AN101">
        <v>1050</v>
      </c>
      <c r="AP101">
        <v>310</v>
      </c>
    </row>
    <row r="102" spans="1:60" ht="13.5" customHeight="1" x14ac:dyDescent="0.35">
      <c r="A102" t="s">
        <v>1225</v>
      </c>
      <c r="B102" t="s">
        <v>3668</v>
      </c>
      <c r="C102" s="1" t="s">
        <v>4667</v>
      </c>
      <c r="D102" t="s">
        <v>5854</v>
      </c>
      <c r="E102" t="s">
        <v>5855</v>
      </c>
      <c r="F102" t="s">
        <v>5856</v>
      </c>
      <c r="G102" t="s">
        <v>5857</v>
      </c>
      <c r="H102" t="s">
        <v>5858</v>
      </c>
      <c r="I102" t="s">
        <v>5859</v>
      </c>
      <c r="N102" t="s">
        <v>5860</v>
      </c>
      <c r="O102" t="s">
        <v>5861</v>
      </c>
      <c r="P102" t="s">
        <v>5862</v>
      </c>
      <c r="Q102" t="s">
        <v>5863</v>
      </c>
      <c r="R102" t="s">
        <v>5864</v>
      </c>
      <c r="S102" t="s">
        <v>5865</v>
      </c>
      <c r="T102" t="s">
        <v>5866</v>
      </c>
      <c r="X102" t="s">
        <v>5867</v>
      </c>
      <c r="Y102" t="s">
        <v>5868</v>
      </c>
      <c r="AA102" t="s">
        <v>5869</v>
      </c>
      <c r="AB102" t="s">
        <v>5870</v>
      </c>
      <c r="AC102" t="s">
        <v>5871</v>
      </c>
      <c r="AD102" t="s">
        <v>5872</v>
      </c>
      <c r="AE102">
        <v>32079</v>
      </c>
      <c r="AF102" t="s">
        <v>4582</v>
      </c>
      <c r="AG102">
        <v>2</v>
      </c>
      <c r="AH102">
        <v>263</v>
      </c>
      <c r="AJ102">
        <v>310</v>
      </c>
      <c r="AK102">
        <v>32652</v>
      </c>
      <c r="AL102" t="s">
        <v>5873</v>
      </c>
      <c r="AM102">
        <v>3</v>
      </c>
      <c r="AN102">
        <v>618</v>
      </c>
      <c r="AP102">
        <v>314</v>
      </c>
      <c r="AQ102">
        <v>13154</v>
      </c>
      <c r="AR102" t="s">
        <v>798</v>
      </c>
      <c r="AS102">
        <v>2</v>
      </c>
      <c r="AT102">
        <v>192</v>
      </c>
      <c r="AV102">
        <v>122</v>
      </c>
    </row>
    <row r="103" spans="1:60" ht="13.5" customHeight="1" x14ac:dyDescent="0.35">
      <c r="A103" t="s">
        <v>1225</v>
      </c>
      <c r="B103" t="s">
        <v>3674</v>
      </c>
      <c r="C103" s="1" t="s">
        <v>4485</v>
      </c>
      <c r="D103" t="s">
        <v>5874</v>
      </c>
      <c r="E103" t="s">
        <v>4756</v>
      </c>
      <c r="F103" t="s">
        <v>5875</v>
      </c>
      <c r="G103" t="s">
        <v>5876</v>
      </c>
      <c r="N103" t="s">
        <v>5877</v>
      </c>
      <c r="O103" t="s">
        <v>5878</v>
      </c>
      <c r="P103" t="s">
        <v>5879</v>
      </c>
      <c r="Q103" t="s">
        <v>5880</v>
      </c>
      <c r="R103" t="s">
        <v>5881</v>
      </c>
      <c r="S103" t="s">
        <v>5882</v>
      </c>
      <c r="X103" t="s">
        <v>4579</v>
      </c>
      <c r="Y103" t="s">
        <v>5883</v>
      </c>
      <c r="Z103" t="s">
        <v>5884</v>
      </c>
      <c r="AA103" t="s">
        <v>5885</v>
      </c>
      <c r="AB103" t="s">
        <v>5886</v>
      </c>
      <c r="AC103" t="s">
        <v>5887</v>
      </c>
      <c r="AD103" t="s">
        <v>5888</v>
      </c>
    </row>
    <row r="104" spans="1:60" ht="13.5" customHeight="1" x14ac:dyDescent="0.35">
      <c r="A104" t="s">
        <v>1225</v>
      </c>
      <c r="B104" t="s">
        <v>3680</v>
      </c>
      <c r="C104" s="1" t="s">
        <v>4909</v>
      </c>
      <c r="D104" t="s">
        <v>5889</v>
      </c>
      <c r="E104" t="s">
        <v>5890</v>
      </c>
      <c r="F104" t="s">
        <v>5891</v>
      </c>
      <c r="G104" t="s">
        <v>5892</v>
      </c>
      <c r="N104" t="s">
        <v>5893</v>
      </c>
      <c r="O104" t="s">
        <v>5894</v>
      </c>
      <c r="P104" t="s">
        <v>5895</v>
      </c>
      <c r="Q104" t="s">
        <v>5896</v>
      </c>
      <c r="R104" t="s">
        <v>5897</v>
      </c>
      <c r="X104" t="s">
        <v>5898</v>
      </c>
      <c r="Y104" t="s">
        <v>5899</v>
      </c>
      <c r="Z104" t="s">
        <v>5900</v>
      </c>
      <c r="AA104" t="s">
        <v>5901</v>
      </c>
      <c r="AB104" t="s">
        <v>5902</v>
      </c>
      <c r="AC104" t="s">
        <v>5903</v>
      </c>
      <c r="AD104" t="s">
        <v>5904</v>
      </c>
      <c r="AE104">
        <v>44517</v>
      </c>
      <c r="AF104" t="s">
        <v>5905</v>
      </c>
      <c r="AG104">
        <v>2</v>
      </c>
      <c r="AH104">
        <v>317</v>
      </c>
      <c r="AJ104">
        <v>333</v>
      </c>
      <c r="AK104">
        <v>31624</v>
      </c>
      <c r="AL104" t="s">
        <v>717</v>
      </c>
      <c r="AM104">
        <v>3</v>
      </c>
      <c r="AN104">
        <v>997</v>
      </c>
      <c r="AP104">
        <v>200</v>
      </c>
      <c r="AQ104">
        <v>23684</v>
      </c>
      <c r="AR104" t="s">
        <v>5617</v>
      </c>
      <c r="AS104">
        <v>2</v>
      </c>
      <c r="AT104">
        <v>354</v>
      </c>
      <c r="AV104">
        <v>251</v>
      </c>
    </row>
    <row r="105" spans="1:60" ht="13.5" customHeight="1" x14ac:dyDescent="0.35">
      <c r="A105" t="s">
        <v>1225</v>
      </c>
      <c r="B105" t="s">
        <v>3686</v>
      </c>
      <c r="C105" s="1" t="s">
        <v>4485</v>
      </c>
      <c r="D105" t="s">
        <v>5906</v>
      </c>
      <c r="E105" t="s">
        <v>5170</v>
      </c>
      <c r="F105" t="s">
        <v>5172</v>
      </c>
      <c r="G105" t="s">
        <v>5907</v>
      </c>
      <c r="H105" t="s">
        <v>5908</v>
      </c>
      <c r="N105" t="s">
        <v>5909</v>
      </c>
      <c r="O105" t="s">
        <v>5189</v>
      </c>
      <c r="P105" t="s">
        <v>5910</v>
      </c>
      <c r="Q105" t="s">
        <v>5754</v>
      </c>
      <c r="R105" t="s">
        <v>5755</v>
      </c>
      <c r="S105" t="s">
        <v>5756</v>
      </c>
      <c r="X105" t="s">
        <v>4579</v>
      </c>
      <c r="Y105" t="s">
        <v>5911</v>
      </c>
      <c r="AA105" t="s">
        <v>5757</v>
      </c>
      <c r="AB105" t="s">
        <v>5758</v>
      </c>
      <c r="AC105" t="s">
        <v>5759</v>
      </c>
      <c r="AD105" t="s">
        <v>5760</v>
      </c>
    </row>
    <row r="106" spans="1:60" ht="13.5" customHeight="1" x14ac:dyDescent="0.35">
      <c r="A106" t="s">
        <v>1225</v>
      </c>
      <c r="B106" t="s">
        <v>3692</v>
      </c>
      <c r="C106" s="1" t="s">
        <v>4667</v>
      </c>
      <c r="D106" t="s">
        <v>5912</v>
      </c>
      <c r="E106" t="s">
        <v>5913</v>
      </c>
      <c r="F106" t="s">
        <v>5914</v>
      </c>
      <c r="G106" t="s">
        <v>5915</v>
      </c>
      <c r="H106" t="s">
        <v>5916</v>
      </c>
      <c r="I106" t="s">
        <v>4941</v>
      </c>
      <c r="N106" t="s">
        <v>5917</v>
      </c>
      <c r="O106" t="s">
        <v>5918</v>
      </c>
      <c r="P106" t="s">
        <v>5919</v>
      </c>
      <c r="Q106" t="s">
        <v>5920</v>
      </c>
      <c r="R106" t="s">
        <v>5921</v>
      </c>
      <c r="S106" t="s">
        <v>5922</v>
      </c>
      <c r="X106" t="s">
        <v>5533</v>
      </c>
      <c r="Y106" t="s">
        <v>5923</v>
      </c>
      <c r="Z106" t="s">
        <v>5924</v>
      </c>
      <c r="AA106" t="s">
        <v>5925</v>
      </c>
      <c r="AB106" t="s">
        <v>5535</v>
      </c>
      <c r="AC106" t="s">
        <v>5926</v>
      </c>
      <c r="AD106" t="s">
        <v>5927</v>
      </c>
      <c r="AE106">
        <v>13154</v>
      </c>
      <c r="AF106" t="s">
        <v>798</v>
      </c>
      <c r="AG106">
        <v>2</v>
      </c>
      <c r="AH106">
        <v>192</v>
      </c>
      <c r="AJ106">
        <v>122</v>
      </c>
      <c r="AK106">
        <v>32079</v>
      </c>
      <c r="AL106" t="s">
        <v>4582</v>
      </c>
      <c r="AM106">
        <v>3</v>
      </c>
      <c r="AN106">
        <v>548</v>
      </c>
      <c r="AP106">
        <v>310</v>
      </c>
      <c r="AQ106">
        <v>32650</v>
      </c>
      <c r="AR106" t="s">
        <v>5928</v>
      </c>
      <c r="AS106">
        <v>3</v>
      </c>
      <c r="AT106">
        <v>603</v>
      </c>
      <c r="AV106">
        <v>314</v>
      </c>
      <c r="AW106">
        <v>13366</v>
      </c>
      <c r="AX106" t="s">
        <v>5929</v>
      </c>
      <c r="AY106">
        <v>3</v>
      </c>
      <c r="AZ106">
        <v>649</v>
      </c>
      <c r="BB106">
        <v>128</v>
      </c>
      <c r="BC106">
        <v>32652</v>
      </c>
      <c r="BD106" t="s">
        <v>5873</v>
      </c>
      <c r="BE106">
        <v>2</v>
      </c>
      <c r="BF106">
        <v>222</v>
      </c>
      <c r="BH106">
        <v>314</v>
      </c>
    </row>
    <row r="107" spans="1:60" ht="13.5" customHeight="1" x14ac:dyDescent="0.35">
      <c r="A107" t="s">
        <v>1225</v>
      </c>
      <c r="B107" t="s">
        <v>3698</v>
      </c>
      <c r="C107" s="1" t="s">
        <v>4485</v>
      </c>
      <c r="D107" t="s">
        <v>5232</v>
      </c>
      <c r="E107" t="s">
        <v>5170</v>
      </c>
      <c r="F107" t="s">
        <v>5930</v>
      </c>
      <c r="G107" t="s">
        <v>5172</v>
      </c>
      <c r="H107" t="s">
        <v>5908</v>
      </c>
      <c r="N107" t="s">
        <v>5931</v>
      </c>
      <c r="O107" t="s">
        <v>5189</v>
      </c>
      <c r="P107" t="s">
        <v>5932</v>
      </c>
      <c r="Q107" t="s">
        <v>5756</v>
      </c>
      <c r="X107" t="s">
        <v>4579</v>
      </c>
      <c r="Y107" t="s">
        <v>5911</v>
      </c>
      <c r="AA107" t="s">
        <v>5933</v>
      </c>
      <c r="AB107" t="s">
        <v>5934</v>
      </c>
      <c r="AC107" t="s">
        <v>5935</v>
      </c>
      <c r="AD107" t="s">
        <v>5936</v>
      </c>
    </row>
    <row r="108" spans="1:60" ht="13.5" customHeight="1" x14ac:dyDescent="0.35">
      <c r="A108" t="s">
        <v>277</v>
      </c>
      <c r="B108" t="s">
        <v>3704</v>
      </c>
      <c r="C108" s="1" t="s">
        <v>4485</v>
      </c>
      <c r="D108" t="s">
        <v>5937</v>
      </c>
      <c r="E108" t="s">
        <v>4756</v>
      </c>
      <c r="F108" t="s">
        <v>5938</v>
      </c>
      <c r="G108" t="s">
        <v>5876</v>
      </c>
      <c r="H108" t="s">
        <v>5939</v>
      </c>
      <c r="I108" t="s">
        <v>5940</v>
      </c>
      <c r="N108" t="s">
        <v>5941</v>
      </c>
      <c r="O108" t="s">
        <v>5878</v>
      </c>
      <c r="P108" t="s">
        <v>5879</v>
      </c>
      <c r="Q108" t="s">
        <v>5880</v>
      </c>
      <c r="R108" t="s">
        <v>5881</v>
      </c>
      <c r="S108" t="s">
        <v>5882</v>
      </c>
      <c r="X108" t="s">
        <v>5942</v>
      </c>
      <c r="Y108" t="s">
        <v>5390</v>
      </c>
      <c r="Z108" t="s">
        <v>5943</v>
      </c>
    </row>
    <row r="109" spans="1:60" ht="13.5" customHeight="1" x14ac:dyDescent="0.35">
      <c r="A109" t="s">
        <v>277</v>
      </c>
      <c r="B109" t="s">
        <v>3710</v>
      </c>
      <c r="C109" s="1" t="s">
        <v>4889</v>
      </c>
      <c r="D109" t="s">
        <v>5944</v>
      </c>
      <c r="E109" t="s">
        <v>5945</v>
      </c>
      <c r="F109" t="s">
        <v>5116</v>
      </c>
      <c r="G109" t="s">
        <v>5946</v>
      </c>
      <c r="H109" t="s">
        <v>5947</v>
      </c>
      <c r="I109" t="s">
        <v>5948</v>
      </c>
      <c r="N109" t="s">
        <v>5949</v>
      </c>
      <c r="O109" t="s">
        <v>5950</v>
      </c>
      <c r="P109" t="s">
        <v>5951</v>
      </c>
      <c r="Q109" t="s">
        <v>5952</v>
      </c>
      <c r="R109" t="s">
        <v>5953</v>
      </c>
      <c r="S109" t="s">
        <v>5954</v>
      </c>
      <c r="X109" t="s">
        <v>5034</v>
      </c>
      <c r="Y109" t="s">
        <v>799</v>
      </c>
      <c r="Z109" t="s">
        <v>5496</v>
      </c>
      <c r="AE109">
        <v>13254</v>
      </c>
      <c r="AF109" t="s">
        <v>799</v>
      </c>
      <c r="AG109">
        <v>4</v>
      </c>
      <c r="AH109">
        <v>5288</v>
      </c>
      <c r="AJ109">
        <v>128</v>
      </c>
    </row>
    <row r="110" spans="1:60" ht="13.5" customHeight="1" x14ac:dyDescent="0.35">
      <c r="A110" t="s">
        <v>277</v>
      </c>
      <c r="B110" t="s">
        <v>3717</v>
      </c>
      <c r="C110" s="1" t="s">
        <v>4667</v>
      </c>
      <c r="D110" t="s">
        <v>5955</v>
      </c>
      <c r="E110" t="s">
        <v>5956</v>
      </c>
      <c r="F110" t="s">
        <v>5957</v>
      </c>
      <c r="G110" t="s">
        <v>5958</v>
      </c>
      <c r="H110" t="s">
        <v>5959</v>
      </c>
      <c r="I110" t="s">
        <v>5960</v>
      </c>
      <c r="J110" t="s">
        <v>5961</v>
      </c>
      <c r="N110" t="s">
        <v>5962</v>
      </c>
      <c r="O110" t="s">
        <v>5963</v>
      </c>
      <c r="P110" t="s">
        <v>5964</v>
      </c>
      <c r="Q110" t="s">
        <v>5965</v>
      </c>
      <c r="R110" t="s">
        <v>5966</v>
      </c>
      <c r="S110" t="s">
        <v>5967</v>
      </c>
      <c r="T110" t="s">
        <v>5968</v>
      </c>
      <c r="X110" t="s">
        <v>5969</v>
      </c>
      <c r="Y110" t="s">
        <v>5970</v>
      </c>
      <c r="Z110" t="s">
        <v>5971</v>
      </c>
      <c r="AE110">
        <v>13154</v>
      </c>
      <c r="AF110" t="s">
        <v>798</v>
      </c>
      <c r="AG110">
        <v>2</v>
      </c>
      <c r="AH110">
        <v>192</v>
      </c>
      <c r="AJ110">
        <v>122</v>
      </c>
      <c r="AK110">
        <v>32079</v>
      </c>
      <c r="AL110" t="s">
        <v>4582</v>
      </c>
      <c r="AM110">
        <v>2</v>
      </c>
      <c r="AN110">
        <v>263</v>
      </c>
      <c r="AP110">
        <v>310</v>
      </c>
      <c r="AQ110">
        <v>32611</v>
      </c>
      <c r="AR110" t="s">
        <v>5972</v>
      </c>
      <c r="AS110">
        <v>3</v>
      </c>
      <c r="AT110">
        <v>448</v>
      </c>
      <c r="AV110">
        <v>313</v>
      </c>
    </row>
    <row r="111" spans="1:60" ht="13.5" customHeight="1" x14ac:dyDescent="0.35">
      <c r="A111" t="s">
        <v>1225</v>
      </c>
      <c r="B111" t="s">
        <v>3723</v>
      </c>
      <c r="C111" s="1" t="s">
        <v>4547</v>
      </c>
      <c r="D111" t="s">
        <v>5973</v>
      </c>
      <c r="E111" t="s">
        <v>5974</v>
      </c>
      <c r="F111" t="s">
        <v>5975</v>
      </c>
      <c r="G111" t="s">
        <v>5976</v>
      </c>
      <c r="H111" t="s">
        <v>5977</v>
      </c>
      <c r="I111" t="s">
        <v>5978</v>
      </c>
      <c r="J111" t="s">
        <v>5979</v>
      </c>
      <c r="K111" t="s">
        <v>5980</v>
      </c>
      <c r="N111" t="s">
        <v>5981</v>
      </c>
      <c r="O111" t="s">
        <v>5982</v>
      </c>
      <c r="P111" t="s">
        <v>5983</v>
      </c>
      <c r="Q111" t="s">
        <v>5984</v>
      </c>
      <c r="R111" t="s">
        <v>5985</v>
      </c>
      <c r="S111" t="s">
        <v>5986</v>
      </c>
      <c r="T111" t="s">
        <v>5987</v>
      </c>
      <c r="X111" t="s">
        <v>5988</v>
      </c>
      <c r="Y111" t="s">
        <v>5989</v>
      </c>
      <c r="AA111" t="s">
        <v>5990</v>
      </c>
      <c r="AB111" t="s">
        <v>5991</v>
      </c>
      <c r="AC111" t="s">
        <v>5992</v>
      </c>
      <c r="AD111" t="s">
        <v>5993</v>
      </c>
      <c r="AE111">
        <v>34593</v>
      </c>
      <c r="AF111" t="s">
        <v>5195</v>
      </c>
      <c r="AG111">
        <v>3</v>
      </c>
      <c r="AH111">
        <v>851</v>
      </c>
      <c r="AJ111">
        <v>312</v>
      </c>
      <c r="AK111">
        <v>13154</v>
      </c>
      <c r="AL111" t="s">
        <v>5576</v>
      </c>
      <c r="AM111">
        <v>2</v>
      </c>
      <c r="AN111">
        <v>192</v>
      </c>
      <c r="AP111">
        <v>122</v>
      </c>
      <c r="AQ111">
        <v>13254</v>
      </c>
      <c r="AR111" t="s">
        <v>799</v>
      </c>
      <c r="AS111">
        <v>2</v>
      </c>
      <c r="AT111">
        <v>192</v>
      </c>
      <c r="AV111">
        <v>128</v>
      </c>
      <c r="AW111">
        <v>34085</v>
      </c>
      <c r="AX111" t="s">
        <v>5021</v>
      </c>
      <c r="AY111">
        <v>2</v>
      </c>
      <c r="AZ111">
        <v>263</v>
      </c>
      <c r="BB111">
        <v>312</v>
      </c>
      <c r="BC111">
        <v>32079</v>
      </c>
      <c r="BD111" t="s">
        <v>4582</v>
      </c>
      <c r="BE111">
        <v>2</v>
      </c>
      <c r="BF111">
        <v>263</v>
      </c>
      <c r="BH111">
        <v>312</v>
      </c>
    </row>
    <row r="112" spans="1:60" ht="13.5" customHeight="1" x14ac:dyDescent="0.35">
      <c r="A112" t="s">
        <v>277</v>
      </c>
      <c r="B112" t="s">
        <v>3727</v>
      </c>
      <c r="C112" s="1" t="s">
        <v>4547</v>
      </c>
      <c r="D112" t="s">
        <v>5994</v>
      </c>
      <c r="E112" t="s">
        <v>5995</v>
      </c>
      <c r="F112" t="s">
        <v>5996</v>
      </c>
      <c r="G112" t="s">
        <v>5997</v>
      </c>
      <c r="H112" t="s">
        <v>5998</v>
      </c>
      <c r="I112" t="s">
        <v>5999</v>
      </c>
      <c r="J112" t="s">
        <v>6000</v>
      </c>
      <c r="N112" t="s">
        <v>6001</v>
      </c>
      <c r="O112" t="s">
        <v>6002</v>
      </c>
      <c r="P112" t="s">
        <v>6003</v>
      </c>
      <c r="Q112" t="s">
        <v>6004</v>
      </c>
      <c r="R112" t="s">
        <v>6005</v>
      </c>
      <c r="S112" t="s">
        <v>6006</v>
      </c>
      <c r="T112" t="s">
        <v>6007</v>
      </c>
      <c r="X112" t="s">
        <v>6008</v>
      </c>
      <c r="Y112" t="s">
        <v>6009</v>
      </c>
      <c r="Z112" t="s">
        <v>6010</v>
      </c>
      <c r="AE112">
        <v>31625</v>
      </c>
      <c r="AF112" t="s">
        <v>6011</v>
      </c>
      <c r="AG112">
        <v>3</v>
      </c>
      <c r="AH112">
        <v>630</v>
      </c>
      <c r="AJ112">
        <v>200</v>
      </c>
      <c r="AK112">
        <v>31663</v>
      </c>
      <c r="AL112" t="s">
        <v>4545</v>
      </c>
      <c r="AM112">
        <v>2</v>
      </c>
      <c r="AN112">
        <v>395</v>
      </c>
      <c r="AP112">
        <v>311</v>
      </c>
      <c r="AQ112">
        <v>31660</v>
      </c>
      <c r="AR112" t="s">
        <v>4660</v>
      </c>
      <c r="AS112">
        <v>1</v>
      </c>
      <c r="AT112">
        <v>79</v>
      </c>
      <c r="AV112">
        <v>311</v>
      </c>
      <c r="AW112">
        <v>32650</v>
      </c>
      <c r="AX112" t="s">
        <v>5928</v>
      </c>
      <c r="AY112">
        <v>2</v>
      </c>
      <c r="AZ112">
        <v>243</v>
      </c>
      <c r="BB112">
        <v>314</v>
      </c>
      <c r="BC112">
        <v>32079</v>
      </c>
      <c r="BD112" t="s">
        <v>4582</v>
      </c>
      <c r="BE112">
        <v>1</v>
      </c>
      <c r="BF112">
        <v>132</v>
      </c>
      <c r="BH112">
        <v>310</v>
      </c>
    </row>
    <row r="113" spans="1:60" ht="13.5" customHeight="1" x14ac:dyDescent="0.35">
      <c r="A113" t="s">
        <v>277</v>
      </c>
      <c r="B113" t="s">
        <v>3733</v>
      </c>
      <c r="C113" s="1" t="s">
        <v>4485</v>
      </c>
      <c r="D113" t="s">
        <v>4756</v>
      </c>
      <c r="E113" t="s">
        <v>6012</v>
      </c>
      <c r="F113" t="s">
        <v>6013</v>
      </c>
      <c r="G113" t="s">
        <v>4756</v>
      </c>
      <c r="H113" t="s">
        <v>6014</v>
      </c>
      <c r="N113" t="s">
        <v>6015</v>
      </c>
      <c r="O113" t="s">
        <v>6016</v>
      </c>
      <c r="P113" t="s">
        <v>6017</v>
      </c>
      <c r="Q113" t="s">
        <v>6018</v>
      </c>
      <c r="R113" t="s">
        <v>6019</v>
      </c>
      <c r="S113" t="s">
        <v>6020</v>
      </c>
      <c r="X113" t="s">
        <v>4579</v>
      </c>
      <c r="Y113" t="s">
        <v>6021</v>
      </c>
      <c r="Z113" t="s">
        <v>6022</v>
      </c>
    </row>
    <row r="114" spans="1:60" ht="13.5" customHeight="1" x14ac:dyDescent="0.35">
      <c r="A114" t="s">
        <v>1225</v>
      </c>
      <c r="B114" t="s">
        <v>3498</v>
      </c>
      <c r="C114" s="1" t="s">
        <v>4889</v>
      </c>
      <c r="D114" t="s">
        <v>6023</v>
      </c>
      <c r="E114" t="s">
        <v>6024</v>
      </c>
      <c r="F114" t="s">
        <v>6025</v>
      </c>
      <c r="G114" t="s">
        <v>6026</v>
      </c>
      <c r="H114" t="s">
        <v>6027</v>
      </c>
      <c r="N114" t="s">
        <v>6028</v>
      </c>
      <c r="O114" t="s">
        <v>6029</v>
      </c>
      <c r="P114" t="s">
        <v>6030</v>
      </c>
      <c r="Q114" t="s">
        <v>6031</v>
      </c>
      <c r="R114" t="s">
        <v>6032</v>
      </c>
      <c r="X114" t="s">
        <v>6033</v>
      </c>
      <c r="Y114" t="s">
        <v>6034</v>
      </c>
      <c r="Z114" t="s">
        <v>6035</v>
      </c>
      <c r="AA114" t="s">
        <v>6036</v>
      </c>
      <c r="AB114" t="s">
        <v>6037</v>
      </c>
      <c r="AC114" t="s">
        <v>6038</v>
      </c>
      <c r="AD114" t="s">
        <v>6039</v>
      </c>
      <c r="AE114">
        <v>34085</v>
      </c>
      <c r="AF114" t="s">
        <v>5021</v>
      </c>
      <c r="AG114">
        <v>2</v>
      </c>
      <c r="AH114">
        <v>263</v>
      </c>
      <c r="AJ114">
        <v>312</v>
      </c>
      <c r="AK114">
        <v>34593</v>
      </c>
      <c r="AL114" t="s">
        <v>5195</v>
      </c>
      <c r="AM114">
        <v>3</v>
      </c>
      <c r="AN114">
        <v>851</v>
      </c>
      <c r="AP114">
        <v>312</v>
      </c>
      <c r="AQ114">
        <v>13154</v>
      </c>
      <c r="AR114" t="s">
        <v>5576</v>
      </c>
      <c r="AS114">
        <v>2</v>
      </c>
      <c r="AT114">
        <v>192</v>
      </c>
      <c r="AV114">
        <v>122</v>
      </c>
      <c r="AW114">
        <v>32079</v>
      </c>
      <c r="AX114" t="s">
        <v>4582</v>
      </c>
      <c r="AY114">
        <v>2</v>
      </c>
      <c r="AZ114">
        <v>263</v>
      </c>
      <c r="BB114">
        <v>312</v>
      </c>
    </row>
    <row r="115" spans="1:60" ht="13.5" customHeight="1" x14ac:dyDescent="0.35">
      <c r="A115" t="s">
        <v>1225</v>
      </c>
      <c r="B115" t="s">
        <v>3743</v>
      </c>
      <c r="C115" s="1" t="s">
        <v>4667</v>
      </c>
      <c r="D115" t="s">
        <v>6040</v>
      </c>
      <c r="E115" t="s">
        <v>6041</v>
      </c>
      <c r="F115" t="s">
        <v>6042</v>
      </c>
      <c r="G115" t="s">
        <v>6043</v>
      </c>
      <c r="H115" t="s">
        <v>6044</v>
      </c>
      <c r="N115" t="s">
        <v>6045</v>
      </c>
      <c r="O115" t="s">
        <v>6046</v>
      </c>
      <c r="P115" t="s">
        <v>6047</v>
      </c>
      <c r="Q115" t="s">
        <v>6048</v>
      </c>
      <c r="R115" t="s">
        <v>6049</v>
      </c>
      <c r="S115" t="s">
        <v>6050</v>
      </c>
      <c r="X115" t="s">
        <v>6051</v>
      </c>
      <c r="Y115" t="s">
        <v>6052</v>
      </c>
      <c r="AA115" t="s">
        <v>6053</v>
      </c>
      <c r="AB115" t="s">
        <v>6054</v>
      </c>
      <c r="AC115" t="s">
        <v>6055</v>
      </c>
      <c r="AD115" t="s">
        <v>6056</v>
      </c>
      <c r="AE115">
        <v>34052</v>
      </c>
      <c r="AF115" t="s">
        <v>1473</v>
      </c>
      <c r="AG115">
        <v>3</v>
      </c>
      <c r="AH115">
        <v>338</v>
      </c>
      <c r="AJ115">
        <v>312</v>
      </c>
      <c r="AK115">
        <v>34093</v>
      </c>
      <c r="AL115" t="s">
        <v>4938</v>
      </c>
      <c r="AM115">
        <v>3</v>
      </c>
      <c r="AN115">
        <v>513</v>
      </c>
      <c r="AP115">
        <v>312</v>
      </c>
      <c r="AQ115">
        <v>13154</v>
      </c>
      <c r="AR115" t="s">
        <v>798</v>
      </c>
      <c r="AS115">
        <v>2</v>
      </c>
      <c r="AT115">
        <v>192</v>
      </c>
      <c r="AV115">
        <v>122</v>
      </c>
      <c r="AW115">
        <v>13254</v>
      </c>
      <c r="AX115" t="s">
        <v>799</v>
      </c>
      <c r="AY115">
        <v>2</v>
      </c>
      <c r="AZ115">
        <v>192</v>
      </c>
      <c r="BB115">
        <v>128</v>
      </c>
      <c r="BC115">
        <v>34593</v>
      </c>
      <c r="BD115" t="s">
        <v>5195</v>
      </c>
      <c r="BE115">
        <v>3</v>
      </c>
      <c r="BF115">
        <v>851</v>
      </c>
      <c r="BH115">
        <v>312</v>
      </c>
    </row>
    <row r="116" spans="1:60" ht="13.5" customHeight="1" x14ac:dyDescent="0.35">
      <c r="A116" t="s">
        <v>1225</v>
      </c>
      <c r="B116" t="s">
        <v>3748</v>
      </c>
      <c r="C116" s="1" t="s">
        <v>4485</v>
      </c>
      <c r="D116" t="s">
        <v>5182</v>
      </c>
      <c r="E116" t="s">
        <v>5183</v>
      </c>
      <c r="F116" t="s">
        <v>5184</v>
      </c>
      <c r="G116" t="s">
        <v>6057</v>
      </c>
      <c r="N116" t="s">
        <v>6058</v>
      </c>
      <c r="O116" t="s">
        <v>5189</v>
      </c>
      <c r="P116" t="s">
        <v>5191</v>
      </c>
      <c r="X116" t="s">
        <v>4579</v>
      </c>
      <c r="Y116" t="s">
        <v>6059</v>
      </c>
      <c r="Z116" t="s">
        <v>6060</v>
      </c>
      <c r="AA116" t="s">
        <v>6061</v>
      </c>
      <c r="AB116" t="s">
        <v>6062</v>
      </c>
      <c r="AC116" t="s">
        <v>6063</v>
      </c>
      <c r="AD116" t="s">
        <v>6064</v>
      </c>
    </row>
    <row r="117" spans="1:60" ht="13.5" customHeight="1" x14ac:dyDescent="0.35">
      <c r="A117" t="s">
        <v>1225</v>
      </c>
      <c r="B117" t="s">
        <v>3750</v>
      </c>
      <c r="C117" s="1" t="s">
        <v>4889</v>
      </c>
      <c r="D117" t="s">
        <v>6065</v>
      </c>
      <c r="E117" t="s">
        <v>6066</v>
      </c>
      <c r="F117" t="s">
        <v>5977</v>
      </c>
      <c r="G117" t="s">
        <v>5978</v>
      </c>
      <c r="N117" t="s">
        <v>6067</v>
      </c>
      <c r="O117" t="s">
        <v>6068</v>
      </c>
      <c r="P117" t="s">
        <v>6069</v>
      </c>
      <c r="X117" t="s">
        <v>5034</v>
      </c>
      <c r="Y117" t="s">
        <v>6033</v>
      </c>
      <c r="AA117" t="s">
        <v>6070</v>
      </c>
      <c r="AB117" t="s">
        <v>6071</v>
      </c>
      <c r="AC117" t="s">
        <v>6072</v>
      </c>
      <c r="AD117" t="s">
        <v>6073</v>
      </c>
      <c r="AE117">
        <v>34593</v>
      </c>
      <c r="AF117" t="s">
        <v>6074</v>
      </c>
      <c r="AG117">
        <v>3</v>
      </c>
      <c r="AH117">
        <v>851</v>
      </c>
      <c r="AJ117">
        <v>312</v>
      </c>
      <c r="AK117">
        <v>34085</v>
      </c>
      <c r="AL117" t="s">
        <v>5021</v>
      </c>
      <c r="AM117">
        <v>3</v>
      </c>
      <c r="AN117">
        <v>445</v>
      </c>
      <c r="AP117">
        <v>312</v>
      </c>
      <c r="AQ117">
        <v>13154</v>
      </c>
      <c r="AR117" t="s">
        <v>5576</v>
      </c>
      <c r="AS117">
        <v>2</v>
      </c>
      <c r="AT117">
        <v>192</v>
      </c>
      <c r="AV117">
        <v>122</v>
      </c>
      <c r="AW117">
        <v>32079</v>
      </c>
      <c r="AX117" t="s">
        <v>4582</v>
      </c>
      <c r="AY117">
        <v>2</v>
      </c>
      <c r="AZ117">
        <v>263</v>
      </c>
      <c r="BB117">
        <v>310</v>
      </c>
    </row>
    <row r="118" spans="1:60" ht="13.5" customHeight="1" x14ac:dyDescent="0.35">
      <c r="A118" t="s">
        <v>1225</v>
      </c>
      <c r="B118" t="s">
        <v>3754</v>
      </c>
      <c r="C118" s="1" t="s">
        <v>4889</v>
      </c>
      <c r="D118" t="s">
        <v>5148</v>
      </c>
      <c r="E118" t="s">
        <v>5142</v>
      </c>
      <c r="F118" t="s">
        <v>5149</v>
      </c>
      <c r="N118" t="s">
        <v>6075</v>
      </c>
      <c r="O118" t="s">
        <v>6076</v>
      </c>
      <c r="P118" t="s">
        <v>5146</v>
      </c>
      <c r="X118" t="s">
        <v>6077</v>
      </c>
      <c r="Y118" t="s">
        <v>6034</v>
      </c>
      <c r="Z118" t="s">
        <v>5515</v>
      </c>
      <c r="AA118" t="s">
        <v>6078</v>
      </c>
      <c r="AB118" t="s">
        <v>6079</v>
      </c>
      <c r="AC118" t="s">
        <v>6080</v>
      </c>
      <c r="AD118" t="s">
        <v>6081</v>
      </c>
      <c r="AE118">
        <v>34593</v>
      </c>
      <c r="AF118" t="s">
        <v>5195</v>
      </c>
      <c r="AG118">
        <v>2</v>
      </c>
      <c r="AH118">
        <v>479</v>
      </c>
      <c r="AJ118">
        <v>312</v>
      </c>
      <c r="AK118">
        <v>34085</v>
      </c>
      <c r="AL118" t="s">
        <v>5021</v>
      </c>
      <c r="AM118">
        <v>1</v>
      </c>
      <c r="AN118">
        <v>98</v>
      </c>
      <c r="AP118">
        <v>312</v>
      </c>
    </row>
    <row r="119" spans="1:60" ht="13.5" customHeight="1" x14ac:dyDescent="0.35">
      <c r="A119" t="s">
        <v>1225</v>
      </c>
      <c r="B119" t="s">
        <v>3757</v>
      </c>
      <c r="C119" s="1" t="s">
        <v>4889</v>
      </c>
      <c r="D119" t="s">
        <v>6082</v>
      </c>
      <c r="E119" t="s">
        <v>6083</v>
      </c>
      <c r="F119" t="s">
        <v>6044</v>
      </c>
      <c r="N119" t="s">
        <v>6084</v>
      </c>
      <c r="O119" t="s">
        <v>6085</v>
      </c>
      <c r="P119" t="s">
        <v>6086</v>
      </c>
      <c r="Q119" t="s">
        <v>6087</v>
      </c>
      <c r="R119" t="s">
        <v>6088</v>
      </c>
      <c r="X119" t="s">
        <v>5034</v>
      </c>
      <c r="Y119" t="s">
        <v>6089</v>
      </c>
      <c r="Z119" t="s">
        <v>6090</v>
      </c>
      <c r="AA119" t="s">
        <v>6091</v>
      </c>
      <c r="AB119" t="s">
        <v>6092</v>
      </c>
      <c r="AC119" t="s">
        <v>6093</v>
      </c>
      <c r="AD119" t="s">
        <v>6094</v>
      </c>
      <c r="AE119">
        <v>34593</v>
      </c>
      <c r="AF119" t="s">
        <v>5195</v>
      </c>
      <c r="AG119">
        <v>3</v>
      </c>
      <c r="AH119">
        <v>851</v>
      </c>
      <c r="AJ119">
        <v>312</v>
      </c>
      <c r="AK119">
        <v>13154</v>
      </c>
      <c r="AL119" t="s">
        <v>798</v>
      </c>
      <c r="AM119">
        <v>2</v>
      </c>
      <c r="AN119">
        <v>192</v>
      </c>
      <c r="AP119">
        <v>122</v>
      </c>
      <c r="AQ119">
        <v>13254</v>
      </c>
      <c r="AR119" t="s">
        <v>799</v>
      </c>
      <c r="AS119">
        <v>2</v>
      </c>
      <c r="AT119">
        <v>192</v>
      </c>
      <c r="AV119">
        <v>128</v>
      </c>
      <c r="AW119">
        <v>34085</v>
      </c>
      <c r="AX119" t="s">
        <v>5021</v>
      </c>
      <c r="AY119">
        <v>2</v>
      </c>
      <c r="AZ119">
        <v>263</v>
      </c>
      <c r="BB119">
        <v>312</v>
      </c>
      <c r="BC119">
        <v>32079</v>
      </c>
      <c r="BD119" t="s">
        <v>4582</v>
      </c>
      <c r="BE119">
        <v>2</v>
      </c>
      <c r="BF119">
        <v>263</v>
      </c>
      <c r="BH119">
        <v>310</v>
      </c>
    </row>
    <row r="120" spans="1:60" ht="13.5" customHeight="1" x14ac:dyDescent="0.35">
      <c r="A120" t="s">
        <v>2080</v>
      </c>
      <c r="B120" t="s">
        <v>3763</v>
      </c>
      <c r="C120" s="1" t="s">
        <v>4909</v>
      </c>
      <c r="D120" t="s">
        <v>6095</v>
      </c>
      <c r="E120" t="s">
        <v>6096</v>
      </c>
      <c r="F120" t="s">
        <v>6097</v>
      </c>
      <c r="G120" t="s">
        <v>6098</v>
      </c>
      <c r="H120" t="s">
        <v>6099</v>
      </c>
      <c r="N120" t="s">
        <v>6100</v>
      </c>
      <c r="O120" t="s">
        <v>6101</v>
      </c>
      <c r="P120" t="s">
        <v>6102</v>
      </c>
      <c r="Q120" t="s">
        <v>6103</v>
      </c>
      <c r="R120" t="s">
        <v>6104</v>
      </c>
      <c r="S120" t="s">
        <v>6105</v>
      </c>
      <c r="T120" t="s">
        <v>6106</v>
      </c>
      <c r="X120" t="s">
        <v>6021</v>
      </c>
      <c r="Y120" t="s">
        <v>6107</v>
      </c>
      <c r="Z120" t="s">
        <v>6108</v>
      </c>
      <c r="AA120" t="s">
        <v>6109</v>
      </c>
      <c r="AB120" t="s">
        <v>6110</v>
      </c>
      <c r="AC120" t="s">
        <v>6111</v>
      </c>
      <c r="AD120" t="s">
        <v>6112</v>
      </c>
      <c r="AE120">
        <v>35052</v>
      </c>
      <c r="AF120" t="s">
        <v>6021</v>
      </c>
      <c r="AG120">
        <v>2</v>
      </c>
      <c r="AH120">
        <v>140</v>
      </c>
      <c r="AJ120">
        <v>334</v>
      </c>
      <c r="AK120">
        <v>15254</v>
      </c>
      <c r="AL120" t="s">
        <v>4802</v>
      </c>
      <c r="AM120">
        <v>2</v>
      </c>
      <c r="AN120">
        <v>400</v>
      </c>
      <c r="AP120">
        <v>136</v>
      </c>
    </row>
    <row r="121" spans="1:60" ht="13.5" customHeight="1" x14ac:dyDescent="0.35">
      <c r="A121" t="s">
        <v>2080</v>
      </c>
      <c r="B121" t="s">
        <v>3769</v>
      </c>
      <c r="C121" s="1" t="s">
        <v>4889</v>
      </c>
      <c r="D121" t="s">
        <v>6113</v>
      </c>
      <c r="E121" t="s">
        <v>6114</v>
      </c>
      <c r="F121" t="s">
        <v>6115</v>
      </c>
      <c r="G121" t="s">
        <v>6116</v>
      </c>
      <c r="N121" t="s">
        <v>6117</v>
      </c>
      <c r="O121" t="s">
        <v>6118</v>
      </c>
      <c r="P121" t="s">
        <v>6119</v>
      </c>
      <c r="Q121" t="s">
        <v>6120</v>
      </c>
      <c r="R121" t="s">
        <v>6121</v>
      </c>
      <c r="X121" t="s">
        <v>6122</v>
      </c>
      <c r="Y121" t="s">
        <v>5515</v>
      </c>
      <c r="AA121" t="s">
        <v>6123</v>
      </c>
      <c r="AB121" t="s">
        <v>6124</v>
      </c>
      <c r="AC121" t="s">
        <v>6125</v>
      </c>
      <c r="AD121" t="s">
        <v>6126</v>
      </c>
      <c r="AE121">
        <v>13254</v>
      </c>
      <c r="AF121" t="s">
        <v>799</v>
      </c>
      <c r="AG121">
        <v>2</v>
      </c>
      <c r="AH121">
        <v>192</v>
      </c>
      <c r="AJ121">
        <v>128</v>
      </c>
      <c r="AK121">
        <v>13154</v>
      </c>
      <c r="AL121" t="s">
        <v>798</v>
      </c>
      <c r="AM121">
        <v>3</v>
      </c>
      <c r="AN121">
        <v>3548</v>
      </c>
      <c r="AP121">
        <v>122</v>
      </c>
    </row>
    <row r="122" spans="1:60" ht="13.5" customHeight="1" x14ac:dyDescent="0.35">
      <c r="A122" t="s">
        <v>2080</v>
      </c>
      <c r="B122" t="s">
        <v>3774</v>
      </c>
      <c r="C122" s="1" t="s">
        <v>4485</v>
      </c>
      <c r="D122" t="s">
        <v>6127</v>
      </c>
      <c r="E122" t="s">
        <v>6128</v>
      </c>
      <c r="F122" t="s">
        <v>6129</v>
      </c>
      <c r="G122" t="s">
        <v>6130</v>
      </c>
      <c r="N122" t="s">
        <v>6131</v>
      </c>
      <c r="O122" t="s">
        <v>6132</v>
      </c>
      <c r="P122" t="s">
        <v>6133</v>
      </c>
      <c r="Q122" t="s">
        <v>6134</v>
      </c>
      <c r="R122" t="s">
        <v>6135</v>
      </c>
      <c r="X122" t="s">
        <v>6136</v>
      </c>
      <c r="Y122" t="s">
        <v>6137</v>
      </c>
      <c r="Z122" t="s">
        <v>4558</v>
      </c>
      <c r="AA122" t="s">
        <v>6138</v>
      </c>
      <c r="AB122" t="s">
        <v>6139</v>
      </c>
      <c r="AC122" t="s">
        <v>6140</v>
      </c>
      <c r="AD122" t="s">
        <v>6141</v>
      </c>
      <c r="AE122">
        <v>35071</v>
      </c>
      <c r="AF122" t="s">
        <v>830</v>
      </c>
      <c r="AG122">
        <v>2</v>
      </c>
      <c r="AH122">
        <v>231</v>
      </c>
      <c r="AJ122">
        <v>324</v>
      </c>
      <c r="AK122">
        <v>34085</v>
      </c>
      <c r="AL122" t="s">
        <v>5021</v>
      </c>
      <c r="AM122">
        <v>1</v>
      </c>
      <c r="AN122">
        <v>98</v>
      </c>
      <c r="AP122">
        <v>312</v>
      </c>
      <c r="AQ122">
        <v>13254</v>
      </c>
      <c r="AR122" t="s">
        <v>799</v>
      </c>
      <c r="AS122">
        <v>1</v>
      </c>
      <c r="AT122">
        <v>42</v>
      </c>
      <c r="AV122">
        <v>128</v>
      </c>
      <c r="AW122">
        <v>34593</v>
      </c>
      <c r="AX122" t="s">
        <v>5195</v>
      </c>
      <c r="AY122">
        <v>1</v>
      </c>
      <c r="AZ122">
        <v>170</v>
      </c>
      <c r="BB122">
        <v>312</v>
      </c>
    </row>
    <row r="123" spans="1:60" ht="13.5" customHeight="1" x14ac:dyDescent="0.35">
      <c r="A123" t="s">
        <v>2080</v>
      </c>
      <c r="B123" t="s">
        <v>3778</v>
      </c>
      <c r="C123" s="1" t="s">
        <v>4889</v>
      </c>
      <c r="D123" t="s">
        <v>6142</v>
      </c>
      <c r="E123" t="s">
        <v>4941</v>
      </c>
      <c r="F123" t="s">
        <v>6143</v>
      </c>
      <c r="G123" t="s">
        <v>6144</v>
      </c>
      <c r="H123" t="s">
        <v>6145</v>
      </c>
      <c r="N123" t="s">
        <v>6146</v>
      </c>
      <c r="O123" t="s">
        <v>6147</v>
      </c>
      <c r="P123" t="s">
        <v>5146</v>
      </c>
      <c r="Q123" t="s">
        <v>6148</v>
      </c>
      <c r="R123" t="s">
        <v>6149</v>
      </c>
      <c r="X123" t="s">
        <v>6150</v>
      </c>
      <c r="Y123" t="s">
        <v>6034</v>
      </c>
      <c r="Z123" t="s">
        <v>5515</v>
      </c>
      <c r="AA123" t="s">
        <v>6078</v>
      </c>
      <c r="AB123" t="s">
        <v>6151</v>
      </c>
      <c r="AC123" t="s">
        <v>6152</v>
      </c>
      <c r="AD123" t="s">
        <v>6153</v>
      </c>
      <c r="AE123">
        <v>13254</v>
      </c>
      <c r="AF123" t="s">
        <v>799</v>
      </c>
      <c r="AG123">
        <v>2</v>
      </c>
      <c r="AH123">
        <v>192</v>
      </c>
      <c r="AJ123">
        <v>128</v>
      </c>
      <c r="AK123">
        <v>13154</v>
      </c>
      <c r="AL123" t="s">
        <v>798</v>
      </c>
      <c r="AM123">
        <v>2</v>
      </c>
      <c r="AN123">
        <v>192</v>
      </c>
      <c r="AP123">
        <v>122</v>
      </c>
      <c r="AQ123">
        <v>32079</v>
      </c>
      <c r="AR123" t="s">
        <v>4582</v>
      </c>
      <c r="AS123">
        <v>2</v>
      </c>
      <c r="AT123">
        <v>263</v>
      </c>
      <c r="AV123">
        <v>310</v>
      </c>
    </row>
    <row r="124" spans="1:60" ht="13.5" customHeight="1" x14ac:dyDescent="0.35">
      <c r="A124" t="s">
        <v>2080</v>
      </c>
      <c r="B124" t="s">
        <v>3783</v>
      </c>
      <c r="C124" s="1" t="s">
        <v>4667</v>
      </c>
      <c r="D124" t="s">
        <v>6154</v>
      </c>
      <c r="E124" t="s">
        <v>6155</v>
      </c>
      <c r="F124" t="s">
        <v>6156</v>
      </c>
      <c r="G124" t="s">
        <v>6043</v>
      </c>
      <c r="H124" t="s">
        <v>6044</v>
      </c>
      <c r="N124" t="s">
        <v>6157</v>
      </c>
      <c r="O124" t="s">
        <v>6158</v>
      </c>
      <c r="P124" t="s">
        <v>6159</v>
      </c>
      <c r="Q124" t="s">
        <v>6160</v>
      </c>
      <c r="R124" t="s">
        <v>6049</v>
      </c>
      <c r="S124" t="s">
        <v>6161</v>
      </c>
      <c r="X124" t="s">
        <v>6051</v>
      </c>
      <c r="Y124" t="s">
        <v>6052</v>
      </c>
      <c r="AA124" t="s">
        <v>6053</v>
      </c>
      <c r="AB124" t="s">
        <v>6162</v>
      </c>
      <c r="AC124" t="s">
        <v>6163</v>
      </c>
      <c r="AD124" t="s">
        <v>6056</v>
      </c>
      <c r="AE124">
        <v>34052</v>
      </c>
      <c r="AF124" t="s">
        <v>1473</v>
      </c>
      <c r="AG124">
        <v>3</v>
      </c>
      <c r="AH124">
        <v>338</v>
      </c>
      <c r="AJ124">
        <v>312</v>
      </c>
      <c r="AK124">
        <v>34093</v>
      </c>
      <c r="AL124" t="s">
        <v>4938</v>
      </c>
      <c r="AM124">
        <v>3</v>
      </c>
      <c r="AN124">
        <v>513</v>
      </c>
      <c r="AP124">
        <v>312</v>
      </c>
      <c r="AQ124">
        <v>13154</v>
      </c>
      <c r="AR124" t="s">
        <v>5576</v>
      </c>
      <c r="AS124">
        <v>2</v>
      </c>
      <c r="AT124">
        <v>192</v>
      </c>
      <c r="AV124">
        <v>122</v>
      </c>
      <c r="AW124">
        <v>13254</v>
      </c>
      <c r="AX124" t="s">
        <v>799</v>
      </c>
      <c r="AY124">
        <v>2</v>
      </c>
      <c r="AZ124">
        <v>192</v>
      </c>
      <c r="BB124">
        <v>128</v>
      </c>
      <c r="BC124">
        <v>34593</v>
      </c>
      <c r="BD124" t="s">
        <v>5195</v>
      </c>
      <c r="BE124">
        <v>2</v>
      </c>
      <c r="BF124">
        <v>479</v>
      </c>
      <c r="BH124">
        <v>312</v>
      </c>
    </row>
    <row r="125" spans="1:60" ht="13.5" customHeight="1" x14ac:dyDescent="0.35">
      <c r="A125" t="s">
        <v>2080</v>
      </c>
      <c r="B125" t="s">
        <v>3786</v>
      </c>
      <c r="C125" s="1" t="s">
        <v>4889</v>
      </c>
      <c r="D125" t="s">
        <v>6164</v>
      </c>
      <c r="E125" t="s">
        <v>6165</v>
      </c>
      <c r="F125" t="s">
        <v>6166</v>
      </c>
      <c r="G125" t="s">
        <v>6167</v>
      </c>
      <c r="N125" t="s">
        <v>6168</v>
      </c>
      <c r="O125" t="s">
        <v>6169</v>
      </c>
      <c r="P125" t="s">
        <v>6170</v>
      </c>
      <c r="Q125" t="s">
        <v>6171</v>
      </c>
      <c r="R125" t="s">
        <v>6172</v>
      </c>
      <c r="S125" t="s">
        <v>6173</v>
      </c>
      <c r="T125" t="s">
        <v>6174</v>
      </c>
      <c r="X125" t="s">
        <v>6175</v>
      </c>
      <c r="Y125" t="s">
        <v>6176</v>
      </c>
      <c r="AA125" t="s">
        <v>6177</v>
      </c>
      <c r="AB125" t="s">
        <v>6178</v>
      </c>
      <c r="AC125" t="s">
        <v>6179</v>
      </c>
      <c r="AD125" t="s">
        <v>6180</v>
      </c>
      <c r="AE125">
        <v>34592</v>
      </c>
      <c r="AF125" t="s">
        <v>6181</v>
      </c>
      <c r="AG125">
        <v>2</v>
      </c>
      <c r="AH125">
        <v>221</v>
      </c>
      <c r="AJ125">
        <v>312</v>
      </c>
      <c r="AK125">
        <v>15254</v>
      </c>
      <c r="AL125" t="s">
        <v>4802</v>
      </c>
      <c r="AM125">
        <v>2</v>
      </c>
      <c r="AN125">
        <v>400</v>
      </c>
      <c r="AP125">
        <v>136</v>
      </c>
      <c r="AQ125">
        <v>13154</v>
      </c>
      <c r="AR125" t="s">
        <v>798</v>
      </c>
      <c r="AS125">
        <v>1</v>
      </c>
      <c r="AT125">
        <v>42</v>
      </c>
      <c r="AV125">
        <v>122</v>
      </c>
    </row>
    <row r="126" spans="1:60" ht="13.5" customHeight="1" x14ac:dyDescent="0.35">
      <c r="A126" t="s">
        <v>2080</v>
      </c>
      <c r="B126" t="s">
        <v>3790</v>
      </c>
      <c r="C126" s="1" t="s">
        <v>4889</v>
      </c>
      <c r="D126" t="s">
        <v>6182</v>
      </c>
      <c r="E126" t="s">
        <v>6183</v>
      </c>
      <c r="F126" t="s">
        <v>6184</v>
      </c>
      <c r="G126" t="s">
        <v>6185</v>
      </c>
      <c r="H126" t="s">
        <v>4941</v>
      </c>
      <c r="N126" t="s">
        <v>6186</v>
      </c>
      <c r="O126" t="s">
        <v>6187</v>
      </c>
      <c r="P126" t="s">
        <v>6188</v>
      </c>
      <c r="Q126" t="s">
        <v>6189</v>
      </c>
      <c r="R126" t="s">
        <v>6190</v>
      </c>
      <c r="X126" t="s">
        <v>4941</v>
      </c>
      <c r="Y126" t="s">
        <v>6191</v>
      </c>
      <c r="Z126" t="s">
        <v>6192</v>
      </c>
      <c r="AA126" t="s">
        <v>6193</v>
      </c>
      <c r="AB126" t="s">
        <v>6194</v>
      </c>
      <c r="AC126" t="s">
        <v>6195</v>
      </c>
      <c r="AD126" t="s">
        <v>6196</v>
      </c>
      <c r="AE126">
        <v>13254</v>
      </c>
      <c r="AF126" t="s">
        <v>799</v>
      </c>
      <c r="AG126">
        <v>2</v>
      </c>
      <c r="AH126">
        <v>192</v>
      </c>
      <c r="AJ126">
        <v>128</v>
      </c>
      <c r="AK126">
        <v>34052</v>
      </c>
      <c r="AL126" t="s">
        <v>1473</v>
      </c>
      <c r="AM126">
        <v>3</v>
      </c>
      <c r="AN126">
        <v>338</v>
      </c>
      <c r="AP126">
        <v>312</v>
      </c>
      <c r="AQ126">
        <v>34593</v>
      </c>
      <c r="AR126" t="s">
        <v>5195</v>
      </c>
      <c r="AS126">
        <v>3</v>
      </c>
      <c r="AT126">
        <v>851</v>
      </c>
      <c r="AV126">
        <v>312</v>
      </c>
      <c r="AW126">
        <v>34053</v>
      </c>
      <c r="AX126" t="s">
        <v>4966</v>
      </c>
      <c r="AY126">
        <v>2</v>
      </c>
      <c r="AZ126">
        <v>170</v>
      </c>
      <c r="BB126">
        <v>312</v>
      </c>
    </row>
    <row r="127" spans="1:60" ht="13.5" customHeight="1" x14ac:dyDescent="0.35">
      <c r="A127" t="s">
        <v>2080</v>
      </c>
      <c r="B127" t="s">
        <v>3794</v>
      </c>
      <c r="C127" s="1" t="s">
        <v>4717</v>
      </c>
      <c r="D127" t="s">
        <v>6197</v>
      </c>
      <c r="E127" t="s">
        <v>6198</v>
      </c>
      <c r="F127" t="s">
        <v>6199</v>
      </c>
      <c r="G127" t="s">
        <v>6200</v>
      </c>
      <c r="H127" t="s">
        <v>6201</v>
      </c>
      <c r="N127" t="s">
        <v>6202</v>
      </c>
      <c r="O127" t="s">
        <v>6203</v>
      </c>
      <c r="P127" t="s">
        <v>6204</v>
      </c>
      <c r="Q127" t="s">
        <v>6205</v>
      </c>
      <c r="R127" t="s">
        <v>6104</v>
      </c>
      <c r="S127" t="s">
        <v>6206</v>
      </c>
      <c r="T127" t="s">
        <v>6207</v>
      </c>
      <c r="U127" t="s">
        <v>6208</v>
      </c>
      <c r="V127" t="s">
        <v>6209</v>
      </c>
      <c r="X127" t="s">
        <v>6210</v>
      </c>
      <c r="Y127" t="s">
        <v>6107</v>
      </c>
      <c r="Z127" t="s">
        <v>6211</v>
      </c>
      <c r="AA127" t="s">
        <v>6212</v>
      </c>
      <c r="AB127" t="s">
        <v>6213</v>
      </c>
      <c r="AC127" t="s">
        <v>6214</v>
      </c>
      <c r="AD127" t="s">
        <v>6215</v>
      </c>
      <c r="AE127">
        <v>34592</v>
      </c>
      <c r="AF127" t="s">
        <v>6181</v>
      </c>
      <c r="AG127">
        <v>2</v>
      </c>
      <c r="AH127">
        <v>221</v>
      </c>
      <c r="AJ127">
        <v>312</v>
      </c>
      <c r="AK127">
        <v>15254</v>
      </c>
      <c r="AL127" t="s">
        <v>4802</v>
      </c>
      <c r="AM127">
        <v>2</v>
      </c>
      <c r="AN127">
        <v>400</v>
      </c>
      <c r="AP127">
        <v>136</v>
      </c>
    </row>
    <row r="128" spans="1:60" ht="13.5" customHeight="1" x14ac:dyDescent="0.35">
      <c r="A128" t="s">
        <v>2080</v>
      </c>
      <c r="B128" t="s">
        <v>3796</v>
      </c>
      <c r="C128" s="1" t="s">
        <v>4547</v>
      </c>
      <c r="D128" t="s">
        <v>6216</v>
      </c>
      <c r="E128" t="s">
        <v>6217</v>
      </c>
      <c r="F128" t="s">
        <v>6218</v>
      </c>
      <c r="G128" t="s">
        <v>6219</v>
      </c>
      <c r="N128" t="s">
        <v>6220</v>
      </c>
      <c r="O128" t="s">
        <v>6221</v>
      </c>
      <c r="P128" t="s">
        <v>6222</v>
      </c>
      <c r="Q128" t="s">
        <v>6223</v>
      </c>
      <c r="R128" t="s">
        <v>6224</v>
      </c>
      <c r="X128" t="s">
        <v>4559</v>
      </c>
      <c r="Y128" t="s">
        <v>6225</v>
      </c>
      <c r="Z128" t="s">
        <v>6226</v>
      </c>
      <c r="AA128" t="s">
        <v>5990</v>
      </c>
      <c r="AB128" t="s">
        <v>5991</v>
      </c>
      <c r="AC128" t="s">
        <v>5992</v>
      </c>
      <c r="AD128" t="s">
        <v>5993</v>
      </c>
      <c r="AE128">
        <v>32079</v>
      </c>
      <c r="AF128" t="s">
        <v>4582</v>
      </c>
      <c r="AG128">
        <v>2</v>
      </c>
      <c r="AH128">
        <v>263</v>
      </c>
      <c r="AJ128">
        <v>310</v>
      </c>
      <c r="AK128">
        <v>32110</v>
      </c>
      <c r="AL128" t="s">
        <v>4603</v>
      </c>
      <c r="AM128">
        <v>2</v>
      </c>
      <c r="AN128">
        <v>390</v>
      </c>
      <c r="AP128">
        <v>310</v>
      </c>
      <c r="AQ128">
        <v>13154</v>
      </c>
      <c r="AR128" t="s">
        <v>5576</v>
      </c>
      <c r="AS128">
        <v>2</v>
      </c>
      <c r="AT128">
        <v>192</v>
      </c>
      <c r="AV128">
        <v>122</v>
      </c>
      <c r="AW128">
        <v>34593</v>
      </c>
      <c r="AX128" t="s">
        <v>5195</v>
      </c>
      <c r="AY128">
        <v>3</v>
      </c>
      <c r="AZ128">
        <v>851</v>
      </c>
      <c r="BB128">
        <v>312</v>
      </c>
      <c r="BC128">
        <v>34085</v>
      </c>
      <c r="BD128" t="s">
        <v>5021</v>
      </c>
      <c r="BE128">
        <v>2</v>
      </c>
      <c r="BF128">
        <v>263</v>
      </c>
      <c r="BH128">
        <v>312</v>
      </c>
    </row>
    <row r="129" spans="1:60" ht="13.5" customHeight="1" x14ac:dyDescent="0.35">
      <c r="A129" t="s">
        <v>2080</v>
      </c>
      <c r="B129" t="s">
        <v>3799</v>
      </c>
      <c r="C129" s="1" t="s">
        <v>4547</v>
      </c>
      <c r="D129" t="s">
        <v>6227</v>
      </c>
      <c r="E129" t="s">
        <v>6228</v>
      </c>
      <c r="F129" t="s">
        <v>6229</v>
      </c>
      <c r="G129" t="s">
        <v>6230</v>
      </c>
      <c r="H129" t="s">
        <v>6231</v>
      </c>
      <c r="I129" t="s">
        <v>6232</v>
      </c>
      <c r="J129" t="s">
        <v>6233</v>
      </c>
      <c r="K129" t="s">
        <v>6234</v>
      </c>
      <c r="N129" t="s">
        <v>6235</v>
      </c>
      <c r="O129" t="s">
        <v>6236</v>
      </c>
      <c r="P129" t="s">
        <v>6237</v>
      </c>
      <c r="Q129" t="s">
        <v>6238</v>
      </c>
      <c r="R129" t="s">
        <v>6239</v>
      </c>
      <c r="S129" t="s">
        <v>6240</v>
      </c>
      <c r="T129" t="s">
        <v>6241</v>
      </c>
      <c r="U129" t="s">
        <v>6242</v>
      </c>
      <c r="X129" t="s">
        <v>5467</v>
      </c>
      <c r="Y129" t="s">
        <v>6243</v>
      </c>
      <c r="Z129" t="s">
        <v>6244</v>
      </c>
      <c r="AA129" t="s">
        <v>6245</v>
      </c>
      <c r="AB129" t="s">
        <v>6246</v>
      </c>
      <c r="AC129" t="s">
        <v>6247</v>
      </c>
      <c r="AD129" t="s">
        <v>6248</v>
      </c>
      <c r="AE129">
        <v>32079</v>
      </c>
      <c r="AF129" t="s">
        <v>4582</v>
      </c>
      <c r="AG129">
        <v>3</v>
      </c>
      <c r="AH129">
        <v>548</v>
      </c>
      <c r="AJ129">
        <v>310</v>
      </c>
      <c r="AK129">
        <v>13254</v>
      </c>
      <c r="AL129" t="s">
        <v>799</v>
      </c>
      <c r="AM129">
        <v>2</v>
      </c>
      <c r="AN129">
        <v>192</v>
      </c>
      <c r="AP129">
        <v>128</v>
      </c>
      <c r="AQ129">
        <v>15254</v>
      </c>
      <c r="AR129" t="s">
        <v>4802</v>
      </c>
      <c r="AS129">
        <v>3</v>
      </c>
      <c r="AT129">
        <v>700</v>
      </c>
      <c r="AV129">
        <v>136</v>
      </c>
      <c r="AW129">
        <v>31894</v>
      </c>
      <c r="AX129" t="s">
        <v>6249</v>
      </c>
      <c r="AY129">
        <v>3</v>
      </c>
      <c r="AZ129">
        <v>275</v>
      </c>
      <c r="BB129">
        <v>128</v>
      </c>
    </row>
    <row r="130" spans="1:60" ht="13.5" customHeight="1" x14ac:dyDescent="0.35">
      <c r="A130" t="s">
        <v>2080</v>
      </c>
      <c r="B130" t="s">
        <v>3804</v>
      </c>
      <c r="C130" s="1" t="s">
        <v>4889</v>
      </c>
      <c r="D130" t="s">
        <v>5809</v>
      </c>
      <c r="E130" t="s">
        <v>6250</v>
      </c>
      <c r="F130" t="s">
        <v>5811</v>
      </c>
      <c r="N130" t="s">
        <v>6251</v>
      </c>
      <c r="O130" t="s">
        <v>6252</v>
      </c>
      <c r="P130" t="s">
        <v>6253</v>
      </c>
      <c r="Q130" t="s">
        <v>6254</v>
      </c>
      <c r="X130" t="s">
        <v>6255</v>
      </c>
      <c r="Y130" t="s">
        <v>6256</v>
      </c>
      <c r="AA130" t="s">
        <v>6257</v>
      </c>
      <c r="AB130" t="s">
        <v>6258</v>
      </c>
      <c r="AC130" t="s">
        <v>6259</v>
      </c>
      <c r="AD130" t="s">
        <v>6260</v>
      </c>
      <c r="AE130">
        <v>11054</v>
      </c>
      <c r="AF130" t="s">
        <v>727</v>
      </c>
      <c r="AG130">
        <v>4</v>
      </c>
      <c r="AH130">
        <v>3917</v>
      </c>
      <c r="AJ130">
        <v>114</v>
      </c>
      <c r="AK130">
        <v>15254</v>
      </c>
      <c r="AL130" t="s">
        <v>4802</v>
      </c>
      <c r="AM130">
        <v>2</v>
      </c>
      <c r="AN130">
        <v>400</v>
      </c>
      <c r="AP130">
        <v>136</v>
      </c>
    </row>
    <row r="131" spans="1:60" ht="13.5" customHeight="1" x14ac:dyDescent="0.35">
      <c r="A131" t="s">
        <v>2080</v>
      </c>
      <c r="B131" t="s">
        <v>3809</v>
      </c>
      <c r="C131" s="1" t="s">
        <v>4485</v>
      </c>
      <c r="D131" t="s">
        <v>6261</v>
      </c>
      <c r="E131" t="s">
        <v>6262</v>
      </c>
      <c r="F131" t="s">
        <v>6263</v>
      </c>
      <c r="G131" t="s">
        <v>6264</v>
      </c>
      <c r="H131" t="s">
        <v>6265</v>
      </c>
      <c r="N131" t="s">
        <v>6266</v>
      </c>
      <c r="O131" t="s">
        <v>6267</v>
      </c>
      <c r="P131" t="s">
        <v>6268</v>
      </c>
      <c r="Q131" t="s">
        <v>6269</v>
      </c>
      <c r="R131" t="s">
        <v>6270</v>
      </c>
      <c r="S131" t="s">
        <v>6271</v>
      </c>
      <c r="T131" t="s">
        <v>6272</v>
      </c>
      <c r="X131" t="s">
        <v>6273</v>
      </c>
      <c r="Y131" t="s">
        <v>6274</v>
      </c>
      <c r="AA131" t="s">
        <v>6275</v>
      </c>
      <c r="AB131" t="s">
        <v>6276</v>
      </c>
      <c r="AC131" t="s">
        <v>6277</v>
      </c>
      <c r="AD131" t="s">
        <v>6278</v>
      </c>
      <c r="AE131">
        <v>31889</v>
      </c>
      <c r="AF131" t="s">
        <v>6279</v>
      </c>
      <c r="AG131">
        <v>3</v>
      </c>
      <c r="AH131">
        <v>3640</v>
      </c>
      <c r="AJ131">
        <v>311</v>
      </c>
      <c r="AK131">
        <v>11454</v>
      </c>
      <c r="AL131" t="s">
        <v>728</v>
      </c>
      <c r="AM131">
        <v>2</v>
      </c>
      <c r="AN131">
        <v>243</v>
      </c>
      <c r="AP131">
        <v>115</v>
      </c>
      <c r="AQ131">
        <v>11054</v>
      </c>
      <c r="AR131" t="s">
        <v>727</v>
      </c>
      <c r="AS131">
        <v>2</v>
      </c>
      <c r="AT131">
        <v>320</v>
      </c>
      <c r="AV131">
        <v>114</v>
      </c>
    </row>
    <row r="132" spans="1:60" ht="13.5" customHeight="1" x14ac:dyDescent="0.35">
      <c r="A132" t="s">
        <v>2080</v>
      </c>
      <c r="B132" t="s">
        <v>3812</v>
      </c>
      <c r="C132" s="1" t="s">
        <v>4524</v>
      </c>
      <c r="D132" t="s">
        <v>6280</v>
      </c>
      <c r="E132" t="s">
        <v>6281</v>
      </c>
      <c r="F132" t="s">
        <v>6282</v>
      </c>
      <c r="G132" t="s">
        <v>6283</v>
      </c>
      <c r="H132" t="s">
        <v>6284</v>
      </c>
      <c r="I132" t="s">
        <v>6285</v>
      </c>
      <c r="J132" t="s">
        <v>6286</v>
      </c>
      <c r="K132" t="s">
        <v>6287</v>
      </c>
      <c r="N132" t="s">
        <v>6288</v>
      </c>
      <c r="O132" t="s">
        <v>6289</v>
      </c>
      <c r="P132" t="s">
        <v>6290</v>
      </c>
      <c r="Q132" t="s">
        <v>6291</v>
      </c>
      <c r="R132" t="s">
        <v>6292</v>
      </c>
      <c r="S132" t="s">
        <v>6293</v>
      </c>
      <c r="T132" t="s">
        <v>6294</v>
      </c>
      <c r="U132" t="s">
        <v>6295</v>
      </c>
      <c r="X132" t="s">
        <v>6296</v>
      </c>
      <c r="Y132" t="s">
        <v>6297</v>
      </c>
      <c r="Z132" t="s">
        <v>6298</v>
      </c>
      <c r="AA132" t="s">
        <v>6299</v>
      </c>
      <c r="AB132" t="s">
        <v>6300</v>
      </c>
      <c r="AC132" t="s">
        <v>6301</v>
      </c>
      <c r="AD132" t="s">
        <v>6302</v>
      </c>
      <c r="AE132">
        <v>13254</v>
      </c>
      <c r="AF132" t="s">
        <v>799</v>
      </c>
      <c r="AG132">
        <v>1</v>
      </c>
      <c r="AH132">
        <v>42</v>
      </c>
      <c r="AJ132">
        <v>128</v>
      </c>
      <c r="AK132">
        <v>31879</v>
      </c>
      <c r="AL132" t="s">
        <v>6303</v>
      </c>
      <c r="AM132">
        <v>3</v>
      </c>
      <c r="AN132">
        <v>140</v>
      </c>
      <c r="AP132">
        <v>311</v>
      </c>
    </row>
    <row r="133" spans="1:60" ht="13.5" customHeight="1" x14ac:dyDescent="0.35">
      <c r="A133" t="s">
        <v>277</v>
      </c>
      <c r="B133" t="s">
        <v>3818</v>
      </c>
      <c r="C133" s="1" t="s">
        <v>4667</v>
      </c>
      <c r="D133" t="s">
        <v>6304</v>
      </c>
      <c r="E133" t="s">
        <v>6305</v>
      </c>
      <c r="F133" t="s">
        <v>6306</v>
      </c>
      <c r="G133" t="s">
        <v>6307</v>
      </c>
      <c r="N133" t="s">
        <v>6308</v>
      </c>
      <c r="O133" t="s">
        <v>6309</v>
      </c>
      <c r="P133" t="s">
        <v>6310</v>
      </c>
      <c r="Q133" t="s">
        <v>6311</v>
      </c>
      <c r="R133" t="s">
        <v>6312</v>
      </c>
      <c r="X133" t="s">
        <v>6313</v>
      </c>
      <c r="AE133">
        <v>13254</v>
      </c>
      <c r="AF133" t="s">
        <v>799</v>
      </c>
      <c r="AG133">
        <v>2</v>
      </c>
      <c r="AH133">
        <v>192</v>
      </c>
      <c r="AJ133">
        <v>128</v>
      </c>
      <c r="AK133">
        <v>13154</v>
      </c>
      <c r="AL133" t="s">
        <v>798</v>
      </c>
      <c r="AM133">
        <v>2</v>
      </c>
      <c r="AN133">
        <v>192</v>
      </c>
      <c r="AP133">
        <v>122</v>
      </c>
      <c r="AQ133">
        <v>32008</v>
      </c>
      <c r="AR133" t="s">
        <v>6314</v>
      </c>
      <c r="AS133">
        <v>3</v>
      </c>
      <c r="AT133">
        <v>798</v>
      </c>
      <c r="AV133">
        <v>310</v>
      </c>
    </row>
    <row r="134" spans="1:60" ht="13.5" customHeight="1" x14ac:dyDescent="0.35">
      <c r="A134" t="s">
        <v>277</v>
      </c>
      <c r="B134" t="s">
        <v>3824</v>
      </c>
      <c r="C134" s="1" t="s">
        <v>4485</v>
      </c>
      <c r="D134" t="s">
        <v>6315</v>
      </c>
      <c r="E134" t="s">
        <v>5232</v>
      </c>
      <c r="F134" t="s">
        <v>6316</v>
      </c>
      <c r="G134" t="s">
        <v>6317</v>
      </c>
      <c r="H134" t="s">
        <v>6318</v>
      </c>
      <c r="I134" t="s">
        <v>6319</v>
      </c>
      <c r="J134" t="s">
        <v>6320</v>
      </c>
      <c r="N134" t="s">
        <v>6321</v>
      </c>
      <c r="O134" t="s">
        <v>6322</v>
      </c>
      <c r="P134" t="s">
        <v>6323</v>
      </c>
      <c r="Q134" t="s">
        <v>6324</v>
      </c>
      <c r="R134" t="s">
        <v>6325</v>
      </c>
      <c r="S134" t="s">
        <v>6326</v>
      </c>
      <c r="X134" t="s">
        <v>4776</v>
      </c>
      <c r="Y134" t="s">
        <v>5241</v>
      </c>
      <c r="Z134" t="s">
        <v>5242</v>
      </c>
      <c r="AE134">
        <v>21052</v>
      </c>
      <c r="AF134" t="s">
        <v>5243</v>
      </c>
      <c r="AG134">
        <v>1</v>
      </c>
      <c r="AH134">
        <v>95</v>
      </c>
      <c r="AJ134">
        <v>210</v>
      </c>
    </row>
    <row r="135" spans="1:60" ht="13.5" customHeight="1" x14ac:dyDescent="0.35">
      <c r="A135" t="s">
        <v>277</v>
      </c>
      <c r="B135" t="s">
        <v>3830</v>
      </c>
      <c r="C135" s="1" t="s">
        <v>4485</v>
      </c>
      <c r="D135" t="s">
        <v>6327</v>
      </c>
      <c r="E135" t="s">
        <v>6328</v>
      </c>
      <c r="F135" t="s">
        <v>6329</v>
      </c>
      <c r="G135" t="s">
        <v>6330</v>
      </c>
      <c r="H135" t="s">
        <v>6331</v>
      </c>
      <c r="I135" t="s">
        <v>6332</v>
      </c>
      <c r="J135" t="s">
        <v>6333</v>
      </c>
      <c r="K135" t="s">
        <v>6334</v>
      </c>
      <c r="L135" t="s">
        <v>6335</v>
      </c>
      <c r="N135" t="s">
        <v>6336</v>
      </c>
      <c r="O135" t="s">
        <v>6337</v>
      </c>
      <c r="P135" t="s">
        <v>6338</v>
      </c>
      <c r="Q135" t="s">
        <v>6339</v>
      </c>
      <c r="R135" t="s">
        <v>6340</v>
      </c>
      <c r="S135" t="s">
        <v>6341</v>
      </c>
      <c r="T135" t="s">
        <v>6342</v>
      </c>
      <c r="X135" t="s">
        <v>6343</v>
      </c>
      <c r="Y135" t="s">
        <v>6344</v>
      </c>
      <c r="Z135" t="s">
        <v>6345</v>
      </c>
      <c r="AE135">
        <v>34597</v>
      </c>
      <c r="AF135" t="s">
        <v>6343</v>
      </c>
      <c r="AG135">
        <v>1</v>
      </c>
      <c r="AH135">
        <v>315</v>
      </c>
      <c r="AJ135">
        <v>312</v>
      </c>
      <c r="AK135">
        <v>13154</v>
      </c>
      <c r="AL135" t="s">
        <v>798</v>
      </c>
      <c r="AM135">
        <v>1</v>
      </c>
      <c r="AN135">
        <v>42</v>
      </c>
      <c r="AP135">
        <v>122</v>
      </c>
      <c r="AQ135">
        <v>21572</v>
      </c>
      <c r="AR135" t="s">
        <v>4625</v>
      </c>
      <c r="AS135">
        <v>1</v>
      </c>
      <c r="AT135">
        <v>80</v>
      </c>
      <c r="AV135">
        <v>221</v>
      </c>
    </row>
    <row r="136" spans="1:60" ht="13.5" customHeight="1" x14ac:dyDescent="0.35">
      <c r="A136" t="s">
        <v>277</v>
      </c>
      <c r="B136" t="s">
        <v>3836</v>
      </c>
      <c r="C136" s="1" t="s">
        <v>4485</v>
      </c>
      <c r="D136" t="s">
        <v>6346</v>
      </c>
      <c r="E136" t="s">
        <v>6347</v>
      </c>
      <c r="F136" t="s">
        <v>6348</v>
      </c>
      <c r="G136" t="s">
        <v>6349</v>
      </c>
      <c r="H136" t="s">
        <v>6350</v>
      </c>
      <c r="N136" t="s">
        <v>6351</v>
      </c>
      <c r="O136" t="s">
        <v>6352</v>
      </c>
      <c r="P136" t="s">
        <v>6353</v>
      </c>
      <c r="Q136" t="s">
        <v>6354</v>
      </c>
      <c r="R136" t="s">
        <v>6355</v>
      </c>
      <c r="X136" t="s">
        <v>6356</v>
      </c>
      <c r="Y136" t="s">
        <v>6357</v>
      </c>
      <c r="AE136">
        <v>31054</v>
      </c>
      <c r="AF136" t="s">
        <v>5066</v>
      </c>
      <c r="AG136">
        <v>2</v>
      </c>
      <c r="AH136">
        <v>188</v>
      </c>
      <c r="AJ136">
        <v>326</v>
      </c>
      <c r="AK136">
        <v>11054</v>
      </c>
      <c r="AL136" t="s">
        <v>727</v>
      </c>
      <c r="AM136">
        <v>2</v>
      </c>
      <c r="AN136">
        <v>320</v>
      </c>
      <c r="AP136">
        <v>114</v>
      </c>
      <c r="AQ136">
        <v>15254</v>
      </c>
      <c r="AR136" t="s">
        <v>4802</v>
      </c>
      <c r="AS136">
        <v>2</v>
      </c>
      <c r="AT136">
        <v>400</v>
      </c>
      <c r="AV136">
        <v>136</v>
      </c>
    </row>
    <row r="137" spans="1:60" ht="13.5" customHeight="1" x14ac:dyDescent="0.35">
      <c r="A137" t="s">
        <v>277</v>
      </c>
      <c r="B137" t="s">
        <v>3841</v>
      </c>
      <c r="C137" s="1" t="s">
        <v>4889</v>
      </c>
      <c r="D137" t="s">
        <v>6358</v>
      </c>
      <c r="E137" t="s">
        <v>6359</v>
      </c>
      <c r="F137" t="s">
        <v>5811</v>
      </c>
      <c r="N137" t="s">
        <v>6360</v>
      </c>
      <c r="O137" t="s">
        <v>5813</v>
      </c>
      <c r="P137" t="s">
        <v>6361</v>
      </c>
      <c r="Q137" t="s">
        <v>6362</v>
      </c>
      <c r="X137" t="s">
        <v>6363</v>
      </c>
      <c r="Y137" t="s">
        <v>6255</v>
      </c>
      <c r="Z137" t="s">
        <v>6364</v>
      </c>
      <c r="AE137">
        <v>11054</v>
      </c>
      <c r="AF137" t="s">
        <v>727</v>
      </c>
      <c r="AG137">
        <v>4</v>
      </c>
      <c r="AH137">
        <v>3917</v>
      </c>
      <c r="AJ137">
        <v>114</v>
      </c>
      <c r="AK137">
        <v>15254</v>
      </c>
      <c r="AL137" t="s">
        <v>4802</v>
      </c>
      <c r="AM137">
        <v>2</v>
      </c>
      <c r="AN137">
        <v>400</v>
      </c>
      <c r="AP137">
        <v>136</v>
      </c>
    </row>
    <row r="138" spans="1:60" ht="13.5" customHeight="1" x14ac:dyDescent="0.35">
      <c r="A138" t="s">
        <v>277</v>
      </c>
      <c r="B138" t="s">
        <v>3847</v>
      </c>
      <c r="C138" s="1" t="s">
        <v>4889</v>
      </c>
      <c r="D138" t="s">
        <v>6365</v>
      </c>
      <c r="E138" t="s">
        <v>6366</v>
      </c>
      <c r="F138" t="s">
        <v>5811</v>
      </c>
      <c r="N138" t="s">
        <v>6367</v>
      </c>
      <c r="O138" t="s">
        <v>6368</v>
      </c>
      <c r="P138" t="s">
        <v>6369</v>
      </c>
      <c r="Q138" t="s">
        <v>6370</v>
      </c>
      <c r="R138" t="s">
        <v>6362</v>
      </c>
      <c r="X138" t="s">
        <v>6363</v>
      </c>
      <c r="Y138" t="s">
        <v>6255</v>
      </c>
      <c r="Z138" t="s">
        <v>6364</v>
      </c>
      <c r="AE138">
        <v>11054</v>
      </c>
      <c r="AF138" t="s">
        <v>727</v>
      </c>
      <c r="AG138">
        <v>3</v>
      </c>
      <c r="AH138">
        <v>3575</v>
      </c>
      <c r="AJ138">
        <v>114</v>
      </c>
      <c r="AK138">
        <v>15254</v>
      </c>
      <c r="AL138" t="s">
        <v>4802</v>
      </c>
      <c r="AM138">
        <v>2</v>
      </c>
      <c r="AN138">
        <v>400</v>
      </c>
      <c r="AP138">
        <v>136</v>
      </c>
    </row>
    <row r="139" spans="1:60" ht="13.5" customHeight="1" x14ac:dyDescent="0.35">
      <c r="A139" t="s">
        <v>277</v>
      </c>
      <c r="B139" t="s">
        <v>3851</v>
      </c>
      <c r="C139" s="1" t="s">
        <v>4889</v>
      </c>
      <c r="D139" t="s">
        <v>6371</v>
      </c>
      <c r="E139" t="s">
        <v>6372</v>
      </c>
      <c r="F139" t="s">
        <v>6373</v>
      </c>
      <c r="G139" t="s">
        <v>6374</v>
      </c>
      <c r="N139" t="s">
        <v>6375</v>
      </c>
      <c r="O139" t="s">
        <v>6376</v>
      </c>
      <c r="P139" t="s">
        <v>6377</v>
      </c>
      <c r="Q139" t="s">
        <v>6378</v>
      </c>
      <c r="R139" t="s">
        <v>6379</v>
      </c>
      <c r="X139" t="s">
        <v>6380</v>
      </c>
      <c r="Y139" t="s">
        <v>6381</v>
      </c>
      <c r="AE139">
        <v>31054</v>
      </c>
      <c r="AF139" t="s">
        <v>5066</v>
      </c>
      <c r="AG139">
        <v>3</v>
      </c>
      <c r="AH139">
        <v>407</v>
      </c>
      <c r="AJ139">
        <v>326</v>
      </c>
      <c r="AK139">
        <v>13254</v>
      </c>
      <c r="AL139" t="s">
        <v>799</v>
      </c>
      <c r="AM139">
        <v>2</v>
      </c>
      <c r="AN139">
        <v>192</v>
      </c>
      <c r="AP139">
        <v>128</v>
      </c>
    </row>
    <row r="140" spans="1:60" ht="13.5" customHeight="1" x14ac:dyDescent="0.35">
      <c r="A140" t="s">
        <v>277</v>
      </c>
      <c r="B140" t="s">
        <v>3858</v>
      </c>
      <c r="C140" s="1" t="s">
        <v>4667</v>
      </c>
      <c r="D140" t="s">
        <v>6382</v>
      </c>
      <c r="E140" t="s">
        <v>6383</v>
      </c>
      <c r="F140" t="s">
        <v>6384</v>
      </c>
      <c r="G140" t="s">
        <v>6385</v>
      </c>
      <c r="H140" t="s">
        <v>6386</v>
      </c>
      <c r="N140" t="s">
        <v>6387</v>
      </c>
      <c r="O140" t="s">
        <v>6388</v>
      </c>
      <c r="P140" t="s">
        <v>6389</v>
      </c>
      <c r="Q140" t="s">
        <v>6390</v>
      </c>
      <c r="R140" t="s">
        <v>4677</v>
      </c>
      <c r="S140" t="s">
        <v>6391</v>
      </c>
      <c r="X140" t="s">
        <v>6392</v>
      </c>
      <c r="Y140" t="s">
        <v>6393</v>
      </c>
      <c r="AE140">
        <v>13154</v>
      </c>
      <c r="AF140" t="s">
        <v>798</v>
      </c>
      <c r="AG140">
        <v>2</v>
      </c>
      <c r="AH140">
        <v>192</v>
      </c>
      <c r="AJ140">
        <v>122</v>
      </c>
      <c r="AK140">
        <v>31054</v>
      </c>
      <c r="AL140" t="s">
        <v>5657</v>
      </c>
      <c r="AM140">
        <v>3</v>
      </c>
      <c r="AN140">
        <v>407</v>
      </c>
      <c r="AP140">
        <v>326</v>
      </c>
      <c r="AQ140">
        <v>11054</v>
      </c>
      <c r="AR140" t="s">
        <v>727</v>
      </c>
      <c r="AS140">
        <v>3</v>
      </c>
      <c r="AT140">
        <v>102</v>
      </c>
      <c r="AV140">
        <v>114</v>
      </c>
    </row>
    <row r="141" spans="1:60" ht="13.5" customHeight="1" x14ac:dyDescent="0.35">
      <c r="A141" t="s">
        <v>2080</v>
      </c>
      <c r="B141" t="s">
        <v>3862</v>
      </c>
      <c r="C141" s="1" t="s">
        <v>4889</v>
      </c>
      <c r="D141" t="s">
        <v>6394</v>
      </c>
      <c r="E141" t="s">
        <v>6395</v>
      </c>
      <c r="F141" t="s">
        <v>6396</v>
      </c>
      <c r="G141" t="s">
        <v>6397</v>
      </c>
      <c r="N141" t="s">
        <v>6398</v>
      </c>
      <c r="O141" t="s">
        <v>6399</v>
      </c>
      <c r="P141" t="s">
        <v>6400</v>
      </c>
      <c r="Q141" t="s">
        <v>6401</v>
      </c>
      <c r="R141" t="s">
        <v>6402</v>
      </c>
      <c r="S141" t="s">
        <v>6403</v>
      </c>
      <c r="T141" t="s">
        <v>6404</v>
      </c>
      <c r="X141" t="s">
        <v>6405</v>
      </c>
      <c r="Y141" t="s">
        <v>6406</v>
      </c>
      <c r="Z141" t="s">
        <v>6243</v>
      </c>
      <c r="AA141" t="s">
        <v>6407</v>
      </c>
      <c r="AB141" t="s">
        <v>6408</v>
      </c>
      <c r="AC141" t="s">
        <v>6409</v>
      </c>
      <c r="AD141" t="s">
        <v>6410</v>
      </c>
      <c r="AE141">
        <v>15254</v>
      </c>
      <c r="AF141" t="s">
        <v>4802</v>
      </c>
      <c r="AG141">
        <v>1</v>
      </c>
      <c r="AH141">
        <v>200</v>
      </c>
      <c r="AJ141">
        <v>136</v>
      </c>
    </row>
    <row r="142" spans="1:60" ht="13.5" customHeight="1" x14ac:dyDescent="0.35">
      <c r="A142" t="s">
        <v>2080</v>
      </c>
      <c r="B142" t="s">
        <v>3868</v>
      </c>
      <c r="C142" s="1" t="s">
        <v>4485</v>
      </c>
      <c r="D142" t="s">
        <v>6411</v>
      </c>
      <c r="E142" t="s">
        <v>6412</v>
      </c>
      <c r="F142" t="s">
        <v>6413</v>
      </c>
      <c r="G142" t="s">
        <v>6414</v>
      </c>
      <c r="H142" t="s">
        <v>6415</v>
      </c>
      <c r="I142" t="s">
        <v>6416</v>
      </c>
      <c r="J142" t="s">
        <v>6417</v>
      </c>
      <c r="K142" t="s">
        <v>6418</v>
      </c>
      <c r="L142" t="s">
        <v>6419</v>
      </c>
      <c r="N142" t="s">
        <v>6420</v>
      </c>
      <c r="O142" t="s">
        <v>6421</v>
      </c>
      <c r="P142" t="s">
        <v>6422</v>
      </c>
      <c r="Q142" t="s">
        <v>6423</v>
      </c>
      <c r="X142" t="s">
        <v>6424</v>
      </c>
      <c r="Y142" t="s">
        <v>6425</v>
      </c>
      <c r="AA142" t="s">
        <v>6426</v>
      </c>
      <c r="AB142" t="s">
        <v>6427</v>
      </c>
      <c r="AC142" t="s">
        <v>6428</v>
      </c>
      <c r="AD142" t="s">
        <v>6429</v>
      </c>
      <c r="AE142">
        <v>11454</v>
      </c>
      <c r="AF142" t="s">
        <v>728</v>
      </c>
      <c r="AG142">
        <v>1</v>
      </c>
      <c r="AH142">
        <v>63</v>
      </c>
      <c r="AJ142">
        <v>115</v>
      </c>
      <c r="AK142">
        <v>11054</v>
      </c>
      <c r="AL142" t="s">
        <v>727</v>
      </c>
      <c r="AM142">
        <v>1</v>
      </c>
      <c r="AN142">
        <v>140</v>
      </c>
      <c r="AP142">
        <v>114</v>
      </c>
      <c r="AQ142">
        <v>13254</v>
      </c>
      <c r="AR142" t="s">
        <v>799</v>
      </c>
      <c r="AS142">
        <v>1</v>
      </c>
      <c r="AT142">
        <v>42</v>
      </c>
      <c r="AV142">
        <v>128</v>
      </c>
      <c r="AW142">
        <v>31894</v>
      </c>
      <c r="AX142" t="s">
        <v>6249</v>
      </c>
      <c r="AY142">
        <v>3</v>
      </c>
      <c r="AZ142">
        <v>275</v>
      </c>
      <c r="BB142">
        <v>128</v>
      </c>
      <c r="BC142">
        <v>31721</v>
      </c>
      <c r="BD142" t="s">
        <v>4568</v>
      </c>
      <c r="BE142">
        <v>2</v>
      </c>
      <c r="BF142">
        <v>429</v>
      </c>
      <c r="BH142">
        <v>311</v>
      </c>
    </row>
    <row r="143" spans="1:60" ht="13.5" customHeight="1" x14ac:dyDescent="0.35">
      <c r="A143" t="s">
        <v>2080</v>
      </c>
      <c r="B143" t="s">
        <v>3872</v>
      </c>
      <c r="C143" s="1" t="s">
        <v>4889</v>
      </c>
      <c r="D143" t="s">
        <v>6430</v>
      </c>
      <c r="E143" t="s">
        <v>6395</v>
      </c>
      <c r="F143" t="s">
        <v>6396</v>
      </c>
      <c r="G143" t="s">
        <v>6397</v>
      </c>
      <c r="N143" t="s">
        <v>6398</v>
      </c>
      <c r="O143" t="s">
        <v>6399</v>
      </c>
      <c r="P143" t="s">
        <v>6400</v>
      </c>
      <c r="Q143" t="s">
        <v>6401</v>
      </c>
      <c r="R143" t="s">
        <v>6402</v>
      </c>
      <c r="S143" t="s">
        <v>6403</v>
      </c>
      <c r="T143" t="s">
        <v>6404</v>
      </c>
      <c r="X143" t="s">
        <v>6405</v>
      </c>
      <c r="Y143" t="s">
        <v>6431</v>
      </c>
      <c r="Z143" t="s">
        <v>6243</v>
      </c>
      <c r="AA143" t="s">
        <v>6407</v>
      </c>
      <c r="AB143" t="s">
        <v>6408</v>
      </c>
      <c r="AC143" t="s">
        <v>6409</v>
      </c>
      <c r="AD143" t="s">
        <v>6410</v>
      </c>
      <c r="AE143">
        <v>15254</v>
      </c>
      <c r="AF143" t="s">
        <v>4802</v>
      </c>
      <c r="AG143">
        <v>1</v>
      </c>
      <c r="AH143">
        <v>200</v>
      </c>
      <c r="AJ143">
        <v>136</v>
      </c>
    </row>
    <row r="144" spans="1:60" ht="13.5" customHeight="1" x14ac:dyDescent="0.35">
      <c r="A144" t="s">
        <v>2080</v>
      </c>
      <c r="B144" t="s">
        <v>3874</v>
      </c>
      <c r="C144" s="1" t="s">
        <v>4909</v>
      </c>
      <c r="D144" t="s">
        <v>6432</v>
      </c>
      <c r="E144" t="s">
        <v>6433</v>
      </c>
      <c r="F144" t="s">
        <v>6434</v>
      </c>
      <c r="G144" t="s">
        <v>6435</v>
      </c>
      <c r="H144" t="s">
        <v>6436</v>
      </c>
      <c r="I144" t="s">
        <v>6437</v>
      </c>
      <c r="J144" t="s">
        <v>6438</v>
      </c>
      <c r="K144" t="s">
        <v>6439</v>
      </c>
      <c r="N144" t="s">
        <v>6440</v>
      </c>
      <c r="O144" t="s">
        <v>6441</v>
      </c>
      <c r="P144" t="s">
        <v>6442</v>
      </c>
      <c r="Q144" t="s">
        <v>6443</v>
      </c>
      <c r="X144" t="s">
        <v>6444</v>
      </c>
      <c r="AA144" t="s">
        <v>6445</v>
      </c>
      <c r="AB144" t="s">
        <v>6446</v>
      </c>
      <c r="AC144" t="s">
        <v>6447</v>
      </c>
      <c r="AD144" t="s">
        <v>6448</v>
      </c>
      <c r="AE144">
        <v>44780</v>
      </c>
      <c r="AF144" t="s">
        <v>5905</v>
      </c>
      <c r="AG144">
        <v>2</v>
      </c>
      <c r="AH144">
        <v>317</v>
      </c>
      <c r="AJ144">
        <v>333</v>
      </c>
    </row>
    <row r="145" spans="1:60" ht="13.5" customHeight="1" x14ac:dyDescent="0.35">
      <c r="A145" t="s">
        <v>2080</v>
      </c>
      <c r="B145" t="s">
        <v>3879</v>
      </c>
      <c r="C145" s="1" t="s">
        <v>4485</v>
      </c>
      <c r="D145" t="s">
        <v>6449</v>
      </c>
      <c r="E145" t="s">
        <v>6450</v>
      </c>
      <c r="N145" t="s">
        <v>6451</v>
      </c>
      <c r="O145" t="s">
        <v>6452</v>
      </c>
      <c r="P145" t="s">
        <v>6453</v>
      </c>
      <c r="X145" t="s">
        <v>6454</v>
      </c>
      <c r="Y145" t="s">
        <v>5466</v>
      </c>
      <c r="AA145" t="s">
        <v>6455</v>
      </c>
      <c r="AB145" t="s">
        <v>6456</v>
      </c>
      <c r="AC145" t="s">
        <v>6457</v>
      </c>
      <c r="AD145" t="s">
        <v>6458</v>
      </c>
      <c r="AE145">
        <v>13254</v>
      </c>
      <c r="AF145" t="s">
        <v>799</v>
      </c>
      <c r="AG145">
        <v>2</v>
      </c>
      <c r="AH145">
        <v>192</v>
      </c>
      <c r="AJ145">
        <v>128</v>
      </c>
      <c r="AK145">
        <v>13154</v>
      </c>
      <c r="AL145" t="s">
        <v>5576</v>
      </c>
      <c r="AM145">
        <v>2</v>
      </c>
      <c r="AN145">
        <v>192</v>
      </c>
      <c r="AP145">
        <v>122</v>
      </c>
      <c r="AQ145">
        <v>31662</v>
      </c>
      <c r="AR145" t="s">
        <v>4619</v>
      </c>
      <c r="AS145">
        <v>2</v>
      </c>
      <c r="AT145">
        <v>201</v>
      </c>
      <c r="AV145">
        <v>311</v>
      </c>
      <c r="AW145">
        <v>31894</v>
      </c>
      <c r="AX145" t="s">
        <v>6249</v>
      </c>
      <c r="AY145">
        <v>3</v>
      </c>
      <c r="AZ145">
        <v>275</v>
      </c>
      <c r="BB145">
        <v>128</v>
      </c>
    </row>
    <row r="146" spans="1:60" ht="13.5" customHeight="1" x14ac:dyDescent="0.35">
      <c r="A146" t="s">
        <v>2080</v>
      </c>
      <c r="B146" t="s">
        <v>3881</v>
      </c>
      <c r="C146" s="1" t="s">
        <v>4485</v>
      </c>
      <c r="D146" t="s">
        <v>6459</v>
      </c>
      <c r="E146" t="s">
        <v>6460</v>
      </c>
      <c r="F146" t="s">
        <v>6461</v>
      </c>
      <c r="G146" t="s">
        <v>6462</v>
      </c>
      <c r="H146" t="s">
        <v>6463</v>
      </c>
      <c r="I146" t="s">
        <v>6464</v>
      </c>
      <c r="N146" t="s">
        <v>6465</v>
      </c>
      <c r="O146" t="s">
        <v>6466</v>
      </c>
      <c r="P146" t="s">
        <v>6467</v>
      </c>
      <c r="Q146" t="s">
        <v>6468</v>
      </c>
      <c r="R146" t="s">
        <v>6469</v>
      </c>
      <c r="X146" t="s">
        <v>6470</v>
      </c>
      <c r="Y146" t="s">
        <v>6471</v>
      </c>
      <c r="AA146" t="s">
        <v>6472</v>
      </c>
      <c r="AB146" t="s">
        <v>6473</v>
      </c>
      <c r="AC146" t="s">
        <v>6474</v>
      </c>
      <c r="AD146" t="s">
        <v>6475</v>
      </c>
    </row>
    <row r="147" spans="1:60" ht="13.5" customHeight="1" x14ac:dyDescent="0.35">
      <c r="A147" t="s">
        <v>2080</v>
      </c>
      <c r="B147" t="s">
        <v>3887</v>
      </c>
      <c r="C147" s="1" t="s">
        <v>593</v>
      </c>
      <c r="D147" t="s">
        <v>6476</v>
      </c>
      <c r="E147" t="s">
        <v>6477</v>
      </c>
      <c r="F147" t="s">
        <v>6478</v>
      </c>
      <c r="G147" t="s">
        <v>6479</v>
      </c>
      <c r="H147" t="s">
        <v>6480</v>
      </c>
      <c r="I147" t="s">
        <v>6481</v>
      </c>
      <c r="J147" t="s">
        <v>6482</v>
      </c>
      <c r="K147" t="s">
        <v>6483</v>
      </c>
      <c r="N147" t="s">
        <v>6484</v>
      </c>
      <c r="O147" t="s">
        <v>6485</v>
      </c>
      <c r="P147" t="s">
        <v>6486</v>
      </c>
      <c r="Q147" t="s">
        <v>6487</v>
      </c>
      <c r="R147" t="s">
        <v>6488</v>
      </c>
      <c r="S147" t="s">
        <v>6489</v>
      </c>
      <c r="T147" t="s">
        <v>6490</v>
      </c>
      <c r="U147" t="s">
        <v>6491</v>
      </c>
      <c r="X147" t="s">
        <v>6492</v>
      </c>
      <c r="Y147" t="s">
        <v>6493</v>
      </c>
      <c r="AA147" t="s">
        <v>6494</v>
      </c>
      <c r="AB147" t="s">
        <v>6495</v>
      </c>
      <c r="AC147" t="s">
        <v>6496</v>
      </c>
      <c r="AD147" t="s">
        <v>6497</v>
      </c>
      <c r="AE147">
        <v>24054</v>
      </c>
      <c r="AF147" t="s">
        <v>6498</v>
      </c>
      <c r="AG147">
        <v>2</v>
      </c>
      <c r="AH147">
        <v>354</v>
      </c>
      <c r="AJ147">
        <v>255</v>
      </c>
      <c r="AK147">
        <v>24354</v>
      </c>
      <c r="AL147" t="s">
        <v>6499</v>
      </c>
      <c r="AM147">
        <v>2</v>
      </c>
      <c r="AN147">
        <v>119</v>
      </c>
      <c r="AP147">
        <v>255</v>
      </c>
      <c r="AQ147">
        <v>15254</v>
      </c>
      <c r="AR147" t="s">
        <v>4802</v>
      </c>
      <c r="AS147">
        <v>1</v>
      </c>
      <c r="AT147">
        <v>200</v>
      </c>
      <c r="AV147">
        <v>136</v>
      </c>
    </row>
    <row r="148" spans="1:60" ht="13.5" customHeight="1" x14ac:dyDescent="0.35">
      <c r="A148" t="s">
        <v>277</v>
      </c>
      <c r="B148" t="s">
        <v>3891</v>
      </c>
      <c r="C148" s="1" t="s">
        <v>4889</v>
      </c>
      <c r="D148" t="s">
        <v>6500</v>
      </c>
      <c r="E148" t="s">
        <v>6501</v>
      </c>
      <c r="F148" t="s">
        <v>5811</v>
      </c>
      <c r="G148" t="s">
        <v>5054</v>
      </c>
      <c r="N148" t="s">
        <v>6502</v>
      </c>
      <c r="O148" t="s">
        <v>6503</v>
      </c>
      <c r="P148" t="s">
        <v>6504</v>
      </c>
      <c r="Q148" t="s">
        <v>6505</v>
      </c>
      <c r="R148" t="s">
        <v>6506</v>
      </c>
      <c r="S148" t="s">
        <v>6507</v>
      </c>
      <c r="T148" t="s">
        <v>6508</v>
      </c>
      <c r="X148" t="s">
        <v>6509</v>
      </c>
      <c r="Y148" t="s">
        <v>6510</v>
      </c>
      <c r="AE148">
        <v>15254</v>
      </c>
      <c r="AF148" t="s">
        <v>4802</v>
      </c>
      <c r="AG148">
        <v>2</v>
      </c>
      <c r="AH148">
        <v>400</v>
      </c>
      <c r="AJ148">
        <v>136</v>
      </c>
      <c r="AK148">
        <v>30854</v>
      </c>
      <c r="AL148" t="s">
        <v>6511</v>
      </c>
      <c r="AM148">
        <v>2</v>
      </c>
      <c r="AN148">
        <v>326</v>
      </c>
      <c r="AP148">
        <v>326</v>
      </c>
      <c r="AQ148">
        <v>31054</v>
      </c>
      <c r="AR148" t="s">
        <v>5066</v>
      </c>
      <c r="AS148">
        <v>2</v>
      </c>
      <c r="AT148">
        <v>188</v>
      </c>
      <c r="AV148">
        <v>326</v>
      </c>
    </row>
    <row r="149" spans="1:60" ht="13.5" customHeight="1" x14ac:dyDescent="0.35">
      <c r="A149" t="s">
        <v>277</v>
      </c>
      <c r="B149" t="s">
        <v>3898</v>
      </c>
      <c r="C149" s="1" t="s">
        <v>4485</v>
      </c>
      <c r="D149" t="s">
        <v>6512</v>
      </c>
      <c r="E149" t="s">
        <v>4487</v>
      </c>
      <c r="F149" t="s">
        <v>4488</v>
      </c>
      <c r="G149" t="s">
        <v>6513</v>
      </c>
      <c r="H149" t="s">
        <v>6514</v>
      </c>
      <c r="I149" t="s">
        <v>6515</v>
      </c>
      <c r="N149" t="s">
        <v>6516</v>
      </c>
      <c r="O149" t="s">
        <v>6517</v>
      </c>
      <c r="P149" t="s">
        <v>4863</v>
      </c>
      <c r="Q149" t="s">
        <v>6518</v>
      </c>
      <c r="R149" t="s">
        <v>6519</v>
      </c>
      <c r="S149" t="s">
        <v>4864</v>
      </c>
      <c r="X149" t="s">
        <v>4498</v>
      </c>
      <c r="Y149" t="s">
        <v>716</v>
      </c>
      <c r="Z149" t="s">
        <v>4865</v>
      </c>
      <c r="AE149">
        <v>21547</v>
      </c>
      <c r="AF149" t="s">
        <v>57</v>
      </c>
      <c r="AG149">
        <v>2</v>
      </c>
      <c r="AH149">
        <v>315</v>
      </c>
      <c r="AJ149">
        <v>221</v>
      </c>
      <c r="AK149">
        <v>21572</v>
      </c>
      <c r="AL149" t="s">
        <v>58</v>
      </c>
      <c r="AM149">
        <v>1</v>
      </c>
      <c r="AN149">
        <v>80</v>
      </c>
      <c r="AP149">
        <v>221</v>
      </c>
    </row>
    <row r="150" spans="1:60" ht="13.5" customHeight="1" x14ac:dyDescent="0.35">
      <c r="A150" t="s">
        <v>2080</v>
      </c>
      <c r="B150" t="s">
        <v>3902</v>
      </c>
      <c r="C150" s="1" t="s">
        <v>4889</v>
      </c>
      <c r="D150" t="s">
        <v>6520</v>
      </c>
      <c r="E150" t="s">
        <v>6521</v>
      </c>
      <c r="F150" t="s">
        <v>6522</v>
      </c>
      <c r="G150" t="s">
        <v>6523</v>
      </c>
      <c r="H150" t="s">
        <v>6524</v>
      </c>
      <c r="N150" t="s">
        <v>6525</v>
      </c>
      <c r="O150" t="s">
        <v>6526</v>
      </c>
      <c r="P150" t="s">
        <v>6527</v>
      </c>
      <c r="Q150" t="s">
        <v>6528</v>
      </c>
      <c r="R150" t="s">
        <v>6529</v>
      </c>
      <c r="S150" t="s">
        <v>6530</v>
      </c>
      <c r="X150" t="s">
        <v>5835</v>
      </c>
      <c r="Y150" t="s">
        <v>6531</v>
      </c>
      <c r="Z150" t="s">
        <v>5515</v>
      </c>
      <c r="AA150" t="s">
        <v>6532</v>
      </c>
      <c r="AB150" t="s">
        <v>6533</v>
      </c>
      <c r="AC150" t="s">
        <v>6534</v>
      </c>
      <c r="AD150" t="s">
        <v>6535</v>
      </c>
      <c r="AE150">
        <v>13154</v>
      </c>
      <c r="AF150" t="s">
        <v>798</v>
      </c>
      <c r="AG150">
        <v>3</v>
      </c>
      <c r="AH150">
        <v>3548</v>
      </c>
      <c r="AJ150">
        <v>122</v>
      </c>
      <c r="AK150">
        <v>34052</v>
      </c>
      <c r="AL150" t="s">
        <v>1473</v>
      </c>
      <c r="AM150">
        <v>3</v>
      </c>
      <c r="AN150">
        <v>338</v>
      </c>
      <c r="AP150">
        <v>312</v>
      </c>
      <c r="AQ150">
        <v>13254</v>
      </c>
      <c r="AR150" t="s">
        <v>799</v>
      </c>
      <c r="AS150">
        <v>2</v>
      </c>
      <c r="AT150">
        <v>192</v>
      </c>
      <c r="AV150">
        <v>128</v>
      </c>
      <c r="AW150">
        <v>11054</v>
      </c>
      <c r="AX150" t="s">
        <v>727</v>
      </c>
      <c r="AY150">
        <v>2</v>
      </c>
      <c r="AZ150">
        <v>320</v>
      </c>
      <c r="BB150">
        <v>114</v>
      </c>
      <c r="BC150">
        <v>15254</v>
      </c>
      <c r="BD150" t="s">
        <v>4802</v>
      </c>
      <c r="BE150">
        <v>2</v>
      </c>
      <c r="BF150">
        <v>400</v>
      </c>
      <c r="BH150">
        <v>136</v>
      </c>
    </row>
    <row r="151" spans="1:60" ht="13.5" customHeight="1" x14ac:dyDescent="0.35">
      <c r="A151" t="s">
        <v>2080</v>
      </c>
      <c r="B151" t="s">
        <v>3907</v>
      </c>
      <c r="C151" s="1" t="s">
        <v>4889</v>
      </c>
      <c r="D151" t="s">
        <v>6536</v>
      </c>
      <c r="E151" t="s">
        <v>6537</v>
      </c>
      <c r="F151" t="s">
        <v>6538</v>
      </c>
      <c r="G151" t="s">
        <v>6539</v>
      </c>
      <c r="H151" t="s">
        <v>6540</v>
      </c>
      <c r="N151" t="s">
        <v>6541</v>
      </c>
      <c r="O151" t="s">
        <v>6542</v>
      </c>
      <c r="P151" t="s">
        <v>6543</v>
      </c>
      <c r="Q151" t="s">
        <v>6544</v>
      </c>
      <c r="R151" t="s">
        <v>6545</v>
      </c>
      <c r="X151" t="s">
        <v>6546</v>
      </c>
      <c r="Y151" t="s">
        <v>6547</v>
      </c>
      <c r="AA151" t="s">
        <v>6548</v>
      </c>
      <c r="AB151" t="s">
        <v>6549</v>
      </c>
      <c r="AC151" t="s">
        <v>6550</v>
      </c>
      <c r="AD151" t="s">
        <v>6551</v>
      </c>
      <c r="AE151">
        <v>11454</v>
      </c>
      <c r="AF151" t="s">
        <v>728</v>
      </c>
      <c r="AG151">
        <v>2</v>
      </c>
      <c r="AH151">
        <v>243</v>
      </c>
      <c r="AJ151">
        <v>115</v>
      </c>
      <c r="AK151">
        <v>11054</v>
      </c>
      <c r="AL151" t="s">
        <v>727</v>
      </c>
      <c r="AM151">
        <v>2</v>
      </c>
      <c r="AN151">
        <v>320</v>
      </c>
      <c r="AP151">
        <v>114</v>
      </c>
      <c r="AQ151">
        <v>23594</v>
      </c>
      <c r="AR151" t="s">
        <v>6552</v>
      </c>
      <c r="AS151">
        <v>2</v>
      </c>
      <c r="AT151">
        <v>196</v>
      </c>
      <c r="AV151">
        <v>115</v>
      </c>
      <c r="AW151">
        <v>12261</v>
      </c>
      <c r="AX151" t="s">
        <v>6553</v>
      </c>
      <c r="AY151">
        <v>1</v>
      </c>
      <c r="AZ151">
        <v>60</v>
      </c>
      <c r="BB151">
        <v>117</v>
      </c>
      <c r="BC151">
        <v>31866</v>
      </c>
      <c r="BD151" t="s">
        <v>6554</v>
      </c>
      <c r="BE151">
        <v>1</v>
      </c>
      <c r="BF151">
        <v>63</v>
      </c>
      <c r="BH151">
        <v>311</v>
      </c>
    </row>
    <row r="152" spans="1:60" ht="13.5" customHeight="1" x14ac:dyDescent="0.35">
      <c r="A152" t="s">
        <v>2080</v>
      </c>
      <c r="B152" t="s">
        <v>3910</v>
      </c>
      <c r="C152" s="1" t="s">
        <v>4889</v>
      </c>
      <c r="D152" t="s">
        <v>6555</v>
      </c>
      <c r="E152" t="s">
        <v>6556</v>
      </c>
      <c r="F152" t="s">
        <v>6557</v>
      </c>
      <c r="N152" t="s">
        <v>6558</v>
      </c>
      <c r="O152" t="s">
        <v>6559</v>
      </c>
      <c r="P152" t="s">
        <v>6560</v>
      </c>
      <c r="Q152" t="s">
        <v>6561</v>
      </c>
      <c r="R152" t="s">
        <v>6562</v>
      </c>
      <c r="X152" t="s">
        <v>6563</v>
      </c>
      <c r="Y152" t="s">
        <v>5515</v>
      </c>
      <c r="AA152" t="s">
        <v>6564</v>
      </c>
      <c r="AB152" t="s">
        <v>6565</v>
      </c>
      <c r="AC152" t="s">
        <v>6566</v>
      </c>
      <c r="AD152" t="s">
        <v>6567</v>
      </c>
      <c r="AE152">
        <v>13254</v>
      </c>
      <c r="AF152" t="s">
        <v>799</v>
      </c>
      <c r="AG152">
        <v>2</v>
      </c>
      <c r="AH152">
        <v>192</v>
      </c>
      <c r="AJ152">
        <v>128</v>
      </c>
      <c r="AK152">
        <v>13154</v>
      </c>
      <c r="AL152" t="s">
        <v>798</v>
      </c>
      <c r="AM152">
        <v>3</v>
      </c>
      <c r="AN152">
        <v>3548</v>
      </c>
      <c r="AP152">
        <v>122</v>
      </c>
    </row>
    <row r="153" spans="1:60" ht="13.5" customHeight="1" x14ac:dyDescent="0.35">
      <c r="A153" t="s">
        <v>2080</v>
      </c>
      <c r="B153" t="s">
        <v>3915</v>
      </c>
      <c r="C153" s="1" t="s">
        <v>4547</v>
      </c>
      <c r="D153" t="s">
        <v>6568</v>
      </c>
      <c r="E153" t="s">
        <v>6569</v>
      </c>
      <c r="F153" t="s">
        <v>6570</v>
      </c>
      <c r="G153" t="s">
        <v>6571</v>
      </c>
      <c r="H153" t="s">
        <v>6572</v>
      </c>
      <c r="N153" t="s">
        <v>6573</v>
      </c>
      <c r="O153" t="s">
        <v>6574</v>
      </c>
      <c r="P153" t="s">
        <v>6575</v>
      </c>
      <c r="Q153" t="s">
        <v>6576</v>
      </c>
      <c r="R153" t="s">
        <v>6577</v>
      </c>
      <c r="X153" t="s">
        <v>4777</v>
      </c>
      <c r="Y153" t="s">
        <v>6578</v>
      </c>
      <c r="Z153" t="s">
        <v>6579</v>
      </c>
      <c r="AA153" t="s">
        <v>6580</v>
      </c>
      <c r="AB153" t="s">
        <v>6581</v>
      </c>
      <c r="AC153" t="s">
        <v>6582</v>
      </c>
      <c r="AD153" t="s">
        <v>6583</v>
      </c>
      <c r="AE153">
        <v>13254</v>
      </c>
      <c r="AF153" t="s">
        <v>799</v>
      </c>
      <c r="AG153">
        <v>2</v>
      </c>
      <c r="AH153">
        <v>192</v>
      </c>
      <c r="AJ153">
        <v>128</v>
      </c>
      <c r="AK153">
        <v>31894</v>
      </c>
      <c r="AL153" t="s">
        <v>6249</v>
      </c>
      <c r="AM153">
        <v>3</v>
      </c>
      <c r="AN153">
        <v>275</v>
      </c>
      <c r="AP153">
        <v>128</v>
      </c>
      <c r="AQ153">
        <v>31866</v>
      </c>
      <c r="AR153" t="s">
        <v>6554</v>
      </c>
      <c r="AS153">
        <v>1</v>
      </c>
      <c r="AT153">
        <v>63</v>
      </c>
      <c r="AV153">
        <v>311</v>
      </c>
      <c r="AW153">
        <v>11454</v>
      </c>
      <c r="AX153" t="s">
        <v>728</v>
      </c>
      <c r="AY153">
        <v>2</v>
      </c>
      <c r="AZ153">
        <v>243</v>
      </c>
      <c r="BB153">
        <v>115</v>
      </c>
      <c r="BC153">
        <v>31721</v>
      </c>
      <c r="BD153" t="s">
        <v>4568</v>
      </c>
      <c r="BE153">
        <v>2</v>
      </c>
      <c r="BF153">
        <v>429</v>
      </c>
      <c r="BH153">
        <v>311</v>
      </c>
    </row>
    <row r="154" spans="1:60" ht="13.5" customHeight="1" x14ac:dyDescent="0.35">
      <c r="A154" t="s">
        <v>2080</v>
      </c>
      <c r="B154" t="s">
        <v>3919</v>
      </c>
      <c r="C154" s="1" t="s">
        <v>4889</v>
      </c>
      <c r="D154" t="s">
        <v>6584</v>
      </c>
      <c r="E154" t="s">
        <v>6585</v>
      </c>
      <c r="F154" t="s">
        <v>6586</v>
      </c>
      <c r="N154" t="s">
        <v>6587</v>
      </c>
      <c r="O154" t="s">
        <v>6588</v>
      </c>
      <c r="P154" t="s">
        <v>6589</v>
      </c>
      <c r="Q154" t="s">
        <v>6590</v>
      </c>
      <c r="R154" t="s">
        <v>6591</v>
      </c>
      <c r="X154" t="s">
        <v>6592</v>
      </c>
      <c r="Y154" t="s">
        <v>6593</v>
      </c>
      <c r="AA154" t="s">
        <v>6594</v>
      </c>
      <c r="AB154" t="s">
        <v>6595</v>
      </c>
      <c r="AC154" t="s">
        <v>6596</v>
      </c>
      <c r="AD154" t="s">
        <v>6597</v>
      </c>
      <c r="AE154">
        <v>31054</v>
      </c>
      <c r="AF154" t="s">
        <v>5066</v>
      </c>
      <c r="AG154">
        <v>2</v>
      </c>
      <c r="AH154">
        <v>188</v>
      </c>
      <c r="AJ154">
        <v>326</v>
      </c>
      <c r="AK154">
        <v>14256</v>
      </c>
      <c r="AL154" t="s">
        <v>6598</v>
      </c>
      <c r="AM154">
        <v>2</v>
      </c>
      <c r="AN154">
        <v>364</v>
      </c>
      <c r="AP154">
        <v>123</v>
      </c>
      <c r="AQ154">
        <v>32079</v>
      </c>
      <c r="AR154" t="s">
        <v>4582</v>
      </c>
      <c r="AS154">
        <v>2</v>
      </c>
      <c r="AT154">
        <v>263</v>
      </c>
      <c r="AV154">
        <v>310</v>
      </c>
    </row>
    <row r="155" spans="1:60" ht="13.5" customHeight="1" x14ac:dyDescent="0.35">
      <c r="A155" t="s">
        <v>2080</v>
      </c>
      <c r="B155" t="s">
        <v>3923</v>
      </c>
      <c r="C155" s="1" t="s">
        <v>4485</v>
      </c>
      <c r="D155" t="s">
        <v>4877</v>
      </c>
      <c r="E155" t="s">
        <v>6599</v>
      </c>
      <c r="F155" t="s">
        <v>6600</v>
      </c>
      <c r="G155" t="s">
        <v>6601</v>
      </c>
      <c r="H155" t="s">
        <v>6602</v>
      </c>
      <c r="I155" t="s">
        <v>4881</v>
      </c>
      <c r="N155" t="s">
        <v>6603</v>
      </c>
      <c r="O155" t="s">
        <v>6604</v>
      </c>
      <c r="P155" t="s">
        <v>6605</v>
      </c>
      <c r="Q155" t="s">
        <v>6606</v>
      </c>
      <c r="R155" t="s">
        <v>6607</v>
      </c>
      <c r="S155" t="s">
        <v>6608</v>
      </c>
      <c r="T155" t="s">
        <v>6609</v>
      </c>
      <c r="X155" t="s">
        <v>6610</v>
      </c>
      <c r="Y155" t="s">
        <v>6611</v>
      </c>
      <c r="AA155" t="s">
        <v>6612</v>
      </c>
      <c r="AB155" t="s">
        <v>6613</v>
      </c>
      <c r="AC155" t="s">
        <v>6614</v>
      </c>
      <c r="AD155" t="s">
        <v>6615</v>
      </c>
      <c r="AE155">
        <v>15254</v>
      </c>
      <c r="AF155" t="s">
        <v>4802</v>
      </c>
      <c r="AG155">
        <v>2</v>
      </c>
      <c r="AH155">
        <v>400</v>
      </c>
      <c r="AJ155">
        <v>136</v>
      </c>
    </row>
    <row r="156" spans="1:60" ht="13.5" customHeight="1" x14ac:dyDescent="0.35">
      <c r="A156" t="s">
        <v>2080</v>
      </c>
      <c r="B156" t="s">
        <v>3928</v>
      </c>
      <c r="C156" s="1" t="s">
        <v>4485</v>
      </c>
      <c r="D156" t="s">
        <v>6616</v>
      </c>
      <c r="E156" t="s">
        <v>6617</v>
      </c>
      <c r="F156" t="s">
        <v>6618</v>
      </c>
      <c r="G156" t="s">
        <v>6619</v>
      </c>
      <c r="N156" t="s">
        <v>6266</v>
      </c>
      <c r="O156" t="s">
        <v>6620</v>
      </c>
      <c r="P156" t="s">
        <v>6269</v>
      </c>
      <c r="Q156" t="s">
        <v>6621</v>
      </c>
      <c r="R156" t="s">
        <v>6622</v>
      </c>
      <c r="X156" t="s">
        <v>6273</v>
      </c>
      <c r="Y156" t="s">
        <v>6274</v>
      </c>
      <c r="Z156" t="s">
        <v>6623</v>
      </c>
      <c r="AA156" t="s">
        <v>6275</v>
      </c>
      <c r="AB156" t="s">
        <v>6276</v>
      </c>
      <c r="AC156" t="s">
        <v>6277</v>
      </c>
      <c r="AD156" t="s">
        <v>6278</v>
      </c>
      <c r="AE156">
        <v>31889</v>
      </c>
      <c r="AF156" t="s">
        <v>6279</v>
      </c>
      <c r="AG156">
        <v>3</v>
      </c>
      <c r="AH156">
        <v>3640</v>
      </c>
      <c r="AJ156">
        <v>311</v>
      </c>
      <c r="AK156">
        <v>11454</v>
      </c>
      <c r="AL156" t="s">
        <v>728</v>
      </c>
      <c r="AM156">
        <v>2</v>
      </c>
      <c r="AN156">
        <v>243</v>
      </c>
      <c r="AP156">
        <v>115</v>
      </c>
      <c r="AQ156">
        <v>11054</v>
      </c>
      <c r="AR156" t="s">
        <v>727</v>
      </c>
      <c r="AS156">
        <v>2</v>
      </c>
      <c r="AT156">
        <v>320</v>
      </c>
      <c r="AV156">
        <v>114</v>
      </c>
    </row>
    <row r="157" spans="1:60" ht="13.5" customHeight="1" x14ac:dyDescent="0.35">
      <c r="A157" t="s">
        <v>2080</v>
      </c>
      <c r="B157" t="s">
        <v>3882</v>
      </c>
      <c r="C157" s="1" t="s">
        <v>4889</v>
      </c>
      <c r="D157" t="s">
        <v>6624</v>
      </c>
      <c r="E157" t="s">
        <v>6625</v>
      </c>
      <c r="F157" t="s">
        <v>6626</v>
      </c>
      <c r="G157" t="s">
        <v>6627</v>
      </c>
      <c r="H157" t="s">
        <v>6628</v>
      </c>
      <c r="I157" t="s">
        <v>4900</v>
      </c>
      <c r="J157" t="s">
        <v>6629</v>
      </c>
      <c r="N157" t="s">
        <v>6630</v>
      </c>
      <c r="O157" t="s">
        <v>6631</v>
      </c>
      <c r="P157" t="s">
        <v>6632</v>
      </c>
      <c r="Q157" t="s">
        <v>6633</v>
      </c>
      <c r="R157" t="s">
        <v>6634</v>
      </c>
      <c r="X157" t="s">
        <v>6635</v>
      </c>
      <c r="Y157" t="s">
        <v>6636</v>
      </c>
      <c r="AA157" t="s">
        <v>6637</v>
      </c>
      <c r="AB157" t="s">
        <v>6638</v>
      </c>
      <c r="AC157" t="s">
        <v>6639</v>
      </c>
      <c r="AD157" t="s">
        <v>6640</v>
      </c>
      <c r="AE157">
        <v>31862</v>
      </c>
      <c r="AF157" t="s">
        <v>6641</v>
      </c>
      <c r="AG157">
        <v>3</v>
      </c>
      <c r="AH157">
        <v>189</v>
      </c>
      <c r="AJ157">
        <v>311</v>
      </c>
    </row>
    <row r="158" spans="1:60" ht="13.5" customHeight="1" x14ac:dyDescent="0.35">
      <c r="A158" t="s">
        <v>2080</v>
      </c>
      <c r="B158" t="s">
        <v>3934</v>
      </c>
      <c r="C158" s="1" t="s">
        <v>4485</v>
      </c>
      <c r="D158" t="s">
        <v>4877</v>
      </c>
      <c r="E158" t="s">
        <v>6642</v>
      </c>
      <c r="F158" t="s">
        <v>6643</v>
      </c>
      <c r="G158" t="s">
        <v>6601</v>
      </c>
      <c r="H158" t="s">
        <v>6602</v>
      </c>
      <c r="I158" t="s">
        <v>4881</v>
      </c>
      <c r="J158" t="s">
        <v>6644</v>
      </c>
      <c r="N158" t="s">
        <v>6603</v>
      </c>
      <c r="O158" t="s">
        <v>6645</v>
      </c>
      <c r="P158" t="s">
        <v>6605</v>
      </c>
      <c r="Q158" t="s">
        <v>6606</v>
      </c>
      <c r="R158" t="s">
        <v>6646</v>
      </c>
      <c r="S158" t="s">
        <v>6647</v>
      </c>
      <c r="T158" t="s">
        <v>6608</v>
      </c>
      <c r="U158" t="s">
        <v>6648</v>
      </c>
      <c r="X158" t="s">
        <v>4498</v>
      </c>
      <c r="Y158" t="s">
        <v>697</v>
      </c>
      <c r="AA158" t="s">
        <v>6612</v>
      </c>
      <c r="AB158" t="s">
        <v>6613</v>
      </c>
      <c r="AC158" t="s">
        <v>6614</v>
      </c>
      <c r="AD158" t="s">
        <v>6615</v>
      </c>
      <c r="AE158">
        <v>24431</v>
      </c>
      <c r="AF158" t="s">
        <v>6649</v>
      </c>
      <c r="AG158">
        <v>2</v>
      </c>
      <c r="AH158">
        <v>354</v>
      </c>
      <c r="AJ158">
        <v>201</v>
      </c>
      <c r="AK158">
        <v>15254</v>
      </c>
      <c r="AL158" t="s">
        <v>4802</v>
      </c>
      <c r="AM158">
        <v>1</v>
      </c>
      <c r="AN158">
        <v>200</v>
      </c>
      <c r="AP158">
        <v>136</v>
      </c>
    </row>
    <row r="159" spans="1:60" ht="13.5" customHeight="1" x14ac:dyDescent="0.35">
      <c r="A159" t="s">
        <v>2080</v>
      </c>
      <c r="B159" t="s">
        <v>3938</v>
      </c>
      <c r="C159" s="1" t="s">
        <v>4485</v>
      </c>
      <c r="D159" t="s">
        <v>4877</v>
      </c>
      <c r="E159" t="s">
        <v>6642</v>
      </c>
      <c r="F159" t="s">
        <v>6643</v>
      </c>
      <c r="G159" t="s">
        <v>6601</v>
      </c>
      <c r="H159" t="s">
        <v>6602</v>
      </c>
      <c r="I159" t="s">
        <v>4881</v>
      </c>
      <c r="J159" t="s">
        <v>6644</v>
      </c>
      <c r="N159" t="s">
        <v>6603</v>
      </c>
      <c r="O159" t="s">
        <v>6645</v>
      </c>
      <c r="P159" t="s">
        <v>6650</v>
      </c>
      <c r="Q159" t="s">
        <v>6646</v>
      </c>
      <c r="R159" t="s">
        <v>6647</v>
      </c>
      <c r="S159" t="s">
        <v>6608</v>
      </c>
      <c r="T159" t="s">
        <v>6648</v>
      </c>
      <c r="U159" t="s">
        <v>6651</v>
      </c>
      <c r="X159" t="s">
        <v>6610</v>
      </c>
      <c r="Y159" t="s">
        <v>6611</v>
      </c>
      <c r="AA159" t="s">
        <v>6612</v>
      </c>
      <c r="AB159" t="s">
        <v>6613</v>
      </c>
      <c r="AC159" t="s">
        <v>6614</v>
      </c>
      <c r="AD159" t="s">
        <v>6615</v>
      </c>
      <c r="AE159">
        <v>15254</v>
      </c>
      <c r="AF159" t="s">
        <v>4802</v>
      </c>
      <c r="AG159">
        <v>1</v>
      </c>
      <c r="AH159">
        <v>200</v>
      </c>
      <c r="AJ159">
        <v>136</v>
      </c>
    </row>
    <row r="160" spans="1:60" ht="13.5" customHeight="1" x14ac:dyDescent="0.35">
      <c r="A160" t="s">
        <v>2080</v>
      </c>
      <c r="B160" t="s">
        <v>3941</v>
      </c>
      <c r="C160" s="1" t="s">
        <v>4485</v>
      </c>
      <c r="D160" t="s">
        <v>4877</v>
      </c>
      <c r="E160" t="s">
        <v>6643</v>
      </c>
      <c r="F160" t="s">
        <v>6601</v>
      </c>
      <c r="G160" t="s">
        <v>6602</v>
      </c>
      <c r="H160" t="s">
        <v>4881</v>
      </c>
      <c r="N160" t="s">
        <v>6603</v>
      </c>
      <c r="O160" t="s">
        <v>6604</v>
      </c>
      <c r="P160" t="s">
        <v>6605</v>
      </c>
      <c r="Q160" t="s">
        <v>6606</v>
      </c>
      <c r="R160" t="s">
        <v>6607</v>
      </c>
      <c r="S160" t="s">
        <v>6608</v>
      </c>
      <c r="T160" t="s">
        <v>6609</v>
      </c>
      <c r="X160" t="s">
        <v>6610</v>
      </c>
      <c r="Y160" t="s">
        <v>6611</v>
      </c>
      <c r="AA160" t="s">
        <v>6612</v>
      </c>
      <c r="AB160" t="s">
        <v>6613</v>
      </c>
      <c r="AC160" t="s">
        <v>6614</v>
      </c>
      <c r="AD160" t="s">
        <v>6615</v>
      </c>
      <c r="AE160">
        <v>15254</v>
      </c>
      <c r="AF160" t="s">
        <v>4802</v>
      </c>
      <c r="AG160">
        <v>2</v>
      </c>
      <c r="AH160">
        <v>400</v>
      </c>
      <c r="AJ160">
        <v>136</v>
      </c>
    </row>
    <row r="161" spans="1:60" ht="13.5" customHeight="1" x14ac:dyDescent="0.35">
      <c r="A161" t="s">
        <v>2080</v>
      </c>
      <c r="B161" t="s">
        <v>3945</v>
      </c>
      <c r="C161" s="1" t="s">
        <v>4485</v>
      </c>
      <c r="D161" t="s">
        <v>4877</v>
      </c>
      <c r="E161" t="s">
        <v>6652</v>
      </c>
      <c r="F161" t="s">
        <v>6653</v>
      </c>
      <c r="G161" t="s">
        <v>6600</v>
      </c>
      <c r="H161" t="s">
        <v>6601</v>
      </c>
      <c r="I161" t="s">
        <v>6654</v>
      </c>
      <c r="J161" t="s">
        <v>6602</v>
      </c>
      <c r="K161" t="s">
        <v>6655</v>
      </c>
      <c r="N161" t="s">
        <v>6603</v>
      </c>
      <c r="O161" t="s">
        <v>6604</v>
      </c>
      <c r="P161" t="s">
        <v>6605</v>
      </c>
      <c r="Q161" t="s">
        <v>6606</v>
      </c>
      <c r="R161" t="s">
        <v>6607</v>
      </c>
      <c r="S161" t="s">
        <v>6608</v>
      </c>
      <c r="T161" t="s">
        <v>6609</v>
      </c>
      <c r="X161" t="s">
        <v>4498</v>
      </c>
      <c r="Y161" t="s">
        <v>697</v>
      </c>
      <c r="AA161" t="s">
        <v>6612</v>
      </c>
      <c r="AB161" t="s">
        <v>6613</v>
      </c>
      <c r="AC161" t="s">
        <v>6614</v>
      </c>
      <c r="AD161" t="s">
        <v>6615</v>
      </c>
      <c r="AE161">
        <v>15254</v>
      </c>
      <c r="AF161" t="s">
        <v>4802</v>
      </c>
      <c r="AG161">
        <v>2</v>
      </c>
      <c r="AH161">
        <v>400</v>
      </c>
      <c r="AJ161">
        <v>136</v>
      </c>
    </row>
    <row r="162" spans="1:60" ht="13.5" customHeight="1" x14ac:dyDescent="0.35">
      <c r="A162" t="s">
        <v>2080</v>
      </c>
      <c r="B162" t="s">
        <v>3950</v>
      </c>
      <c r="C162" s="1" t="s">
        <v>4667</v>
      </c>
      <c r="D162" t="s">
        <v>6656</v>
      </c>
      <c r="E162" t="s">
        <v>6657</v>
      </c>
      <c r="F162" t="s">
        <v>6658</v>
      </c>
      <c r="G162" t="s">
        <v>6659</v>
      </c>
      <c r="H162" t="s">
        <v>6660</v>
      </c>
      <c r="I162" t="s">
        <v>6661</v>
      </c>
      <c r="J162" t="s">
        <v>6662</v>
      </c>
      <c r="K162" t="s">
        <v>6663</v>
      </c>
      <c r="N162" t="s">
        <v>6664</v>
      </c>
      <c r="O162" t="s">
        <v>6665</v>
      </c>
      <c r="P162" t="s">
        <v>6666</v>
      </c>
      <c r="Q162" t="s">
        <v>6667</v>
      </c>
      <c r="R162" t="s">
        <v>6668</v>
      </c>
      <c r="S162" t="s">
        <v>6669</v>
      </c>
      <c r="T162" t="s">
        <v>6670</v>
      </c>
      <c r="X162" t="s">
        <v>6671</v>
      </c>
      <c r="Y162" t="s">
        <v>6672</v>
      </c>
      <c r="Z162" t="s">
        <v>6611</v>
      </c>
      <c r="AA162" t="s">
        <v>6673</v>
      </c>
      <c r="AB162" t="s">
        <v>6674</v>
      </c>
      <c r="AC162" t="s">
        <v>6675</v>
      </c>
      <c r="AD162" t="s">
        <v>6676</v>
      </c>
      <c r="AE162">
        <v>13254</v>
      </c>
      <c r="AF162" t="s">
        <v>799</v>
      </c>
      <c r="AG162">
        <v>2</v>
      </c>
      <c r="AH162">
        <v>192</v>
      </c>
      <c r="AJ162">
        <v>128</v>
      </c>
      <c r="AK162">
        <v>31084</v>
      </c>
      <c r="AL162" t="s">
        <v>6677</v>
      </c>
      <c r="AM162">
        <v>2</v>
      </c>
      <c r="AN162">
        <v>216</v>
      </c>
      <c r="AP162">
        <v>326</v>
      </c>
      <c r="AQ162">
        <v>23594</v>
      </c>
      <c r="AR162" t="s">
        <v>6552</v>
      </c>
      <c r="AS162">
        <v>3</v>
      </c>
      <c r="AT162">
        <v>416</v>
      </c>
      <c r="AV162">
        <v>115</v>
      </c>
      <c r="AW162">
        <v>32079</v>
      </c>
      <c r="AX162" t="s">
        <v>4582</v>
      </c>
      <c r="AY162">
        <v>2</v>
      </c>
      <c r="AZ162">
        <v>263</v>
      </c>
      <c r="BB162">
        <v>310</v>
      </c>
      <c r="BC162">
        <v>32110</v>
      </c>
      <c r="BD162" t="s">
        <v>4603</v>
      </c>
      <c r="BE162">
        <v>1</v>
      </c>
      <c r="BF162">
        <v>106</v>
      </c>
      <c r="BH162">
        <v>310</v>
      </c>
    </row>
    <row r="163" spans="1:60" ht="13.5" customHeight="1" x14ac:dyDescent="0.35">
      <c r="A163" t="s">
        <v>2080</v>
      </c>
      <c r="B163" t="s">
        <v>3956</v>
      </c>
      <c r="C163" s="1" t="s">
        <v>4547</v>
      </c>
      <c r="D163" t="s">
        <v>6678</v>
      </c>
      <c r="E163" t="s">
        <v>6679</v>
      </c>
      <c r="F163" t="s">
        <v>6680</v>
      </c>
      <c r="G163" t="s">
        <v>6681</v>
      </c>
      <c r="H163" t="s">
        <v>6682</v>
      </c>
      <c r="I163" t="s">
        <v>6683</v>
      </c>
      <c r="J163" t="s">
        <v>6684</v>
      </c>
      <c r="K163" t="s">
        <v>6685</v>
      </c>
      <c r="N163" t="s">
        <v>6686</v>
      </c>
      <c r="O163" t="s">
        <v>6687</v>
      </c>
      <c r="P163" t="s">
        <v>6688</v>
      </c>
      <c r="Q163" t="s">
        <v>6689</v>
      </c>
      <c r="R163" t="s">
        <v>6690</v>
      </c>
      <c r="S163" t="s">
        <v>6691</v>
      </c>
      <c r="T163" t="s">
        <v>6692</v>
      </c>
      <c r="U163" t="s">
        <v>6693</v>
      </c>
      <c r="X163" t="s">
        <v>1604</v>
      </c>
      <c r="Y163" t="s">
        <v>6611</v>
      </c>
      <c r="AA163" t="s">
        <v>6694</v>
      </c>
      <c r="AB163" t="s">
        <v>6695</v>
      </c>
      <c r="AC163" t="s">
        <v>6696</v>
      </c>
      <c r="AD163" t="s">
        <v>6697</v>
      </c>
      <c r="AE163">
        <v>32110</v>
      </c>
      <c r="AF163" t="s">
        <v>4603</v>
      </c>
      <c r="AG163">
        <v>2</v>
      </c>
      <c r="AH163">
        <v>390</v>
      </c>
      <c r="AJ163">
        <v>310</v>
      </c>
    </row>
    <row r="164" spans="1:60" ht="13.5" customHeight="1" x14ac:dyDescent="0.35">
      <c r="A164" t="s">
        <v>2392</v>
      </c>
      <c r="B164" t="s">
        <v>3961</v>
      </c>
      <c r="C164" s="1" t="s">
        <v>4485</v>
      </c>
      <c r="D164" t="s">
        <v>6698</v>
      </c>
      <c r="E164" t="s">
        <v>5183</v>
      </c>
      <c r="F164" t="s">
        <v>6699</v>
      </c>
      <c r="G164" t="s">
        <v>6057</v>
      </c>
      <c r="N164" t="s">
        <v>6058</v>
      </c>
      <c r="O164" t="s">
        <v>5189</v>
      </c>
      <c r="P164" t="s">
        <v>5191</v>
      </c>
      <c r="Q164" t="s">
        <v>6700</v>
      </c>
      <c r="X164" t="s">
        <v>4579</v>
      </c>
      <c r="Y164" t="s">
        <v>6701</v>
      </c>
      <c r="Z164" t="s">
        <v>6702</v>
      </c>
      <c r="AA164" t="s">
        <v>6061</v>
      </c>
      <c r="AB164" t="s">
        <v>6062</v>
      </c>
      <c r="AC164" t="s">
        <v>6063</v>
      </c>
    </row>
    <row r="165" spans="1:60" ht="13.5" customHeight="1" x14ac:dyDescent="0.35">
      <c r="A165" t="s">
        <v>2392</v>
      </c>
      <c r="B165" t="s">
        <v>3967</v>
      </c>
      <c r="C165" s="1" t="s">
        <v>4485</v>
      </c>
      <c r="D165" t="s">
        <v>6703</v>
      </c>
      <c r="E165" t="s">
        <v>5426</v>
      </c>
      <c r="F165" t="s">
        <v>6704</v>
      </c>
      <c r="G165" t="s">
        <v>5428</v>
      </c>
      <c r="H165" t="s">
        <v>5430</v>
      </c>
      <c r="I165" t="s">
        <v>604</v>
      </c>
      <c r="J165" t="s">
        <v>6705</v>
      </c>
      <c r="N165" t="s">
        <v>6706</v>
      </c>
      <c r="O165" t="s">
        <v>5432</v>
      </c>
      <c r="P165" t="s">
        <v>6707</v>
      </c>
      <c r="Q165" t="s">
        <v>6708</v>
      </c>
      <c r="R165" t="s">
        <v>6709</v>
      </c>
      <c r="S165" t="s">
        <v>6710</v>
      </c>
      <c r="X165" t="s">
        <v>6711</v>
      </c>
      <c r="Y165" t="s">
        <v>6712</v>
      </c>
      <c r="Z165" t="s">
        <v>5436</v>
      </c>
      <c r="AA165" t="s">
        <v>6713</v>
      </c>
      <c r="AB165" t="s">
        <v>6714</v>
      </c>
      <c r="AC165" t="s">
        <v>6715</v>
      </c>
      <c r="AE165">
        <v>34597</v>
      </c>
      <c r="AF165" t="s">
        <v>6343</v>
      </c>
      <c r="AG165">
        <v>1</v>
      </c>
      <c r="AH165">
        <v>315</v>
      </c>
      <c r="AJ165">
        <v>312</v>
      </c>
    </row>
    <row r="166" spans="1:60" ht="13.5" customHeight="1" x14ac:dyDescent="0.35">
      <c r="A166" t="s">
        <v>2392</v>
      </c>
      <c r="B166" t="s">
        <v>3973</v>
      </c>
      <c r="C166" s="1" t="s">
        <v>4889</v>
      </c>
      <c r="D166" t="s">
        <v>6716</v>
      </c>
      <c r="E166" t="s">
        <v>6717</v>
      </c>
      <c r="F166" t="s">
        <v>6718</v>
      </c>
      <c r="G166" t="s">
        <v>6719</v>
      </c>
      <c r="H166" t="s">
        <v>5116</v>
      </c>
      <c r="N166" t="s">
        <v>5150</v>
      </c>
      <c r="O166" t="s">
        <v>6720</v>
      </c>
      <c r="P166" t="s">
        <v>6721</v>
      </c>
      <c r="Q166" t="s">
        <v>6722</v>
      </c>
      <c r="R166" t="s">
        <v>6723</v>
      </c>
      <c r="S166" t="s">
        <v>6724</v>
      </c>
      <c r="X166" t="s">
        <v>5152</v>
      </c>
      <c r="Y166" t="s">
        <v>4941</v>
      </c>
      <c r="AA166" t="s">
        <v>6725</v>
      </c>
      <c r="AB166" t="s">
        <v>6726</v>
      </c>
      <c r="AC166" t="s">
        <v>6727</v>
      </c>
      <c r="AE166">
        <v>34085</v>
      </c>
      <c r="AF166" t="s">
        <v>5052</v>
      </c>
      <c r="AG166">
        <v>1</v>
      </c>
      <c r="AH166">
        <v>98</v>
      </c>
      <c r="AJ166">
        <v>312</v>
      </c>
      <c r="AK166">
        <v>13254</v>
      </c>
      <c r="AL166" t="s">
        <v>799</v>
      </c>
      <c r="AM166">
        <v>2</v>
      </c>
      <c r="AN166">
        <v>192</v>
      </c>
      <c r="AP166">
        <v>128</v>
      </c>
      <c r="AQ166">
        <v>13154</v>
      </c>
      <c r="AR166" t="s">
        <v>798</v>
      </c>
      <c r="AS166">
        <v>2</v>
      </c>
      <c r="AT166">
        <v>192</v>
      </c>
      <c r="AV166">
        <v>122</v>
      </c>
    </row>
    <row r="167" spans="1:60" ht="13.5" customHeight="1" x14ac:dyDescent="0.35">
      <c r="A167" t="s">
        <v>2392</v>
      </c>
      <c r="B167" t="s">
        <v>3979</v>
      </c>
      <c r="C167" s="1" t="s">
        <v>4889</v>
      </c>
      <c r="D167" t="s">
        <v>6728</v>
      </c>
      <c r="E167" t="s">
        <v>6729</v>
      </c>
      <c r="F167" t="s">
        <v>6730</v>
      </c>
      <c r="G167" t="s">
        <v>6718</v>
      </c>
      <c r="H167" t="s">
        <v>6719</v>
      </c>
      <c r="I167" t="s">
        <v>6731</v>
      </c>
      <c r="J167" t="s">
        <v>5116</v>
      </c>
      <c r="N167" t="s">
        <v>6732</v>
      </c>
      <c r="O167" t="s">
        <v>6085</v>
      </c>
      <c r="P167" t="s">
        <v>6733</v>
      </c>
      <c r="Q167" t="s">
        <v>6734</v>
      </c>
      <c r="R167" t="s">
        <v>6721</v>
      </c>
      <c r="S167" t="s">
        <v>6087</v>
      </c>
      <c r="T167" t="s">
        <v>6088</v>
      </c>
      <c r="U167" t="s">
        <v>6735</v>
      </c>
      <c r="V167" t="s">
        <v>4897</v>
      </c>
      <c r="X167" t="s">
        <v>5034</v>
      </c>
      <c r="Y167" t="s">
        <v>6150</v>
      </c>
      <c r="Z167" t="s">
        <v>6736</v>
      </c>
      <c r="AA167" t="s">
        <v>6737</v>
      </c>
      <c r="AB167" t="s">
        <v>6738</v>
      </c>
      <c r="AC167" t="s">
        <v>6726</v>
      </c>
      <c r="AE167">
        <v>13254</v>
      </c>
      <c r="AF167" t="s">
        <v>799</v>
      </c>
      <c r="AG167">
        <v>2</v>
      </c>
      <c r="AH167">
        <v>192</v>
      </c>
      <c r="AJ167">
        <v>128</v>
      </c>
      <c r="AK167">
        <v>13154</v>
      </c>
      <c r="AL167" t="s">
        <v>798</v>
      </c>
      <c r="AM167">
        <v>2</v>
      </c>
      <c r="AN167">
        <v>192</v>
      </c>
      <c r="AP167">
        <v>122</v>
      </c>
    </row>
    <row r="168" spans="1:60" ht="13.5" customHeight="1" x14ac:dyDescent="0.35">
      <c r="A168" t="s">
        <v>2392</v>
      </c>
      <c r="B168" t="s">
        <v>3985</v>
      </c>
      <c r="C168" s="1" t="s">
        <v>4485</v>
      </c>
      <c r="D168" t="s">
        <v>6739</v>
      </c>
      <c r="E168" t="s">
        <v>5426</v>
      </c>
      <c r="F168" t="s">
        <v>6704</v>
      </c>
      <c r="G168" t="s">
        <v>5428</v>
      </c>
      <c r="H168" t="s">
        <v>5430</v>
      </c>
      <c r="I168" t="s">
        <v>604</v>
      </c>
      <c r="J168" t="s">
        <v>6705</v>
      </c>
      <c r="N168" t="s">
        <v>6740</v>
      </c>
      <c r="O168" t="s">
        <v>5432</v>
      </c>
      <c r="P168" t="s">
        <v>6741</v>
      </c>
      <c r="Q168" t="s">
        <v>6708</v>
      </c>
      <c r="R168" t="s">
        <v>6709</v>
      </c>
      <c r="S168" t="s">
        <v>6710</v>
      </c>
      <c r="T168" t="s">
        <v>6742</v>
      </c>
      <c r="U168" t="s">
        <v>6743</v>
      </c>
      <c r="X168" t="s">
        <v>6711</v>
      </c>
      <c r="Y168" t="s">
        <v>6712</v>
      </c>
      <c r="Z168" t="s">
        <v>5436</v>
      </c>
      <c r="AA168" t="s">
        <v>6713</v>
      </c>
      <c r="AB168" t="s">
        <v>6714</v>
      </c>
      <c r="AC168" t="s">
        <v>6715</v>
      </c>
      <c r="AE168">
        <v>34597</v>
      </c>
      <c r="AF168" t="s">
        <v>6343</v>
      </c>
      <c r="AG168">
        <v>1</v>
      </c>
      <c r="AH168">
        <v>315</v>
      </c>
      <c r="AJ168">
        <v>312</v>
      </c>
    </row>
    <row r="169" spans="1:60" ht="13.5" customHeight="1" x14ac:dyDescent="0.35">
      <c r="A169" t="s">
        <v>2420</v>
      </c>
      <c r="B169" t="s">
        <v>3989</v>
      </c>
      <c r="C169" s="1" t="s">
        <v>4485</v>
      </c>
      <c r="D169" t="s">
        <v>6744</v>
      </c>
      <c r="E169" t="s">
        <v>6745</v>
      </c>
      <c r="F169" t="s">
        <v>6746</v>
      </c>
      <c r="G169" t="s">
        <v>6747</v>
      </c>
      <c r="N169" t="s">
        <v>6748</v>
      </c>
      <c r="O169" t="s">
        <v>6749</v>
      </c>
      <c r="P169" t="s">
        <v>6750</v>
      </c>
      <c r="Q169" t="s">
        <v>6751</v>
      </c>
      <c r="X169" t="s">
        <v>6752</v>
      </c>
      <c r="Y169" t="s">
        <v>6753</v>
      </c>
      <c r="Z169" t="s">
        <v>665</v>
      </c>
      <c r="AE169">
        <v>31407</v>
      </c>
      <c r="AF169" t="s">
        <v>800</v>
      </c>
      <c r="AG169">
        <v>2</v>
      </c>
      <c r="AH169">
        <v>159</v>
      </c>
      <c r="AJ169">
        <v>200</v>
      </c>
      <c r="AK169">
        <v>31754</v>
      </c>
      <c r="AL169" t="s">
        <v>62</v>
      </c>
      <c r="AM169">
        <v>2</v>
      </c>
      <c r="AN169">
        <v>76</v>
      </c>
      <c r="AP169">
        <v>311</v>
      </c>
    </row>
    <row r="170" spans="1:60" ht="13.5" customHeight="1" x14ac:dyDescent="0.35">
      <c r="A170" t="s">
        <v>2420</v>
      </c>
      <c r="B170" t="s">
        <v>3994</v>
      </c>
      <c r="C170" s="1" t="s">
        <v>4667</v>
      </c>
      <c r="D170" t="s">
        <v>6754</v>
      </c>
      <c r="E170" t="s">
        <v>6755</v>
      </c>
      <c r="F170" t="s">
        <v>4670</v>
      </c>
      <c r="G170" t="s">
        <v>4671</v>
      </c>
      <c r="H170" t="s">
        <v>6756</v>
      </c>
      <c r="I170" t="s">
        <v>4673</v>
      </c>
      <c r="N170" t="s">
        <v>6757</v>
      </c>
      <c r="O170" t="s">
        <v>6758</v>
      </c>
      <c r="P170" t="s">
        <v>6759</v>
      </c>
      <c r="Q170" t="s">
        <v>4677</v>
      </c>
      <c r="R170" t="s">
        <v>4678</v>
      </c>
      <c r="S170" t="s">
        <v>4680</v>
      </c>
      <c r="X170" t="s">
        <v>4681</v>
      </c>
      <c r="Y170" t="s">
        <v>4682</v>
      </c>
      <c r="Z170" t="s">
        <v>6760</v>
      </c>
      <c r="AE170">
        <v>21510</v>
      </c>
      <c r="AF170" t="s">
        <v>6761</v>
      </c>
      <c r="AG170">
        <v>3</v>
      </c>
      <c r="AH170">
        <v>519</v>
      </c>
      <c r="AJ170">
        <v>221</v>
      </c>
      <c r="AK170">
        <v>21054</v>
      </c>
      <c r="AL170" t="s">
        <v>6762</v>
      </c>
      <c r="AM170">
        <v>3</v>
      </c>
      <c r="AN170">
        <v>1521</v>
      </c>
      <c r="AP170">
        <v>210</v>
      </c>
      <c r="AQ170">
        <v>21052</v>
      </c>
      <c r="AR170" t="s">
        <v>5243</v>
      </c>
      <c r="AS170">
        <v>3</v>
      </c>
      <c r="AT170">
        <v>781</v>
      </c>
      <c r="AV170">
        <v>210</v>
      </c>
      <c r="AW170">
        <v>33054</v>
      </c>
      <c r="AX170" t="s">
        <v>5596</v>
      </c>
      <c r="AY170">
        <v>3</v>
      </c>
      <c r="AZ170">
        <v>718</v>
      </c>
      <c r="BB170">
        <v>315</v>
      </c>
      <c r="BC170">
        <v>11054</v>
      </c>
      <c r="BD170" t="s">
        <v>727</v>
      </c>
      <c r="BE170">
        <v>2</v>
      </c>
      <c r="BF170">
        <v>500</v>
      </c>
      <c r="BH170">
        <v>114</v>
      </c>
    </row>
    <row r="171" spans="1:60" ht="13.5" customHeight="1" x14ac:dyDescent="0.35">
      <c r="A171" t="s">
        <v>2420</v>
      </c>
      <c r="B171" t="s">
        <v>4000</v>
      </c>
      <c r="C171" s="1" t="s">
        <v>4485</v>
      </c>
      <c r="D171" t="s">
        <v>6763</v>
      </c>
      <c r="E171" t="s">
        <v>6764</v>
      </c>
      <c r="F171" t="s">
        <v>4670</v>
      </c>
      <c r="G171" t="s">
        <v>6765</v>
      </c>
      <c r="H171" t="s">
        <v>6766</v>
      </c>
      <c r="I171" t="s">
        <v>6767</v>
      </c>
      <c r="J171" t="s">
        <v>6768</v>
      </c>
      <c r="N171" t="s">
        <v>6769</v>
      </c>
      <c r="O171" t="s">
        <v>6770</v>
      </c>
      <c r="P171" t="s">
        <v>6771</v>
      </c>
      <c r="Q171" t="s">
        <v>6772</v>
      </c>
      <c r="R171" t="s">
        <v>6773</v>
      </c>
      <c r="S171" t="s">
        <v>6774</v>
      </c>
      <c r="T171" t="s">
        <v>6775</v>
      </c>
      <c r="X171" t="s">
        <v>4579</v>
      </c>
      <c r="Y171" t="s">
        <v>4777</v>
      </c>
      <c r="AE171">
        <v>21054</v>
      </c>
      <c r="AF171" t="s">
        <v>6762</v>
      </c>
      <c r="AG171">
        <v>3</v>
      </c>
      <c r="AH171">
        <v>1521</v>
      </c>
      <c r="AJ171">
        <v>210</v>
      </c>
      <c r="AK171">
        <v>21059</v>
      </c>
      <c r="AL171" t="s">
        <v>6776</v>
      </c>
      <c r="AM171">
        <v>2</v>
      </c>
      <c r="AN171">
        <v>565</v>
      </c>
      <c r="AP171">
        <v>210</v>
      </c>
      <c r="AQ171">
        <v>32110</v>
      </c>
      <c r="AR171" t="s">
        <v>4603</v>
      </c>
      <c r="AS171">
        <v>2</v>
      </c>
      <c r="AT171">
        <v>390</v>
      </c>
      <c r="AV171">
        <v>310</v>
      </c>
      <c r="AW171">
        <v>21052</v>
      </c>
      <c r="AX171" t="s">
        <v>5243</v>
      </c>
      <c r="AY171">
        <v>2</v>
      </c>
      <c r="AZ171">
        <v>447</v>
      </c>
      <c r="BB171">
        <v>210</v>
      </c>
      <c r="BC171">
        <v>12054</v>
      </c>
      <c r="BD171" t="s">
        <v>5121</v>
      </c>
      <c r="BE171">
        <v>1</v>
      </c>
      <c r="BF171">
        <v>70</v>
      </c>
      <c r="BH171">
        <v>113</v>
      </c>
    </row>
    <row r="172" spans="1:60" ht="13.5" customHeight="1" x14ac:dyDescent="0.35">
      <c r="A172" t="s">
        <v>2420</v>
      </c>
      <c r="B172" t="s">
        <v>4005</v>
      </c>
      <c r="C172" s="1" t="s">
        <v>593</v>
      </c>
      <c r="D172" t="s">
        <v>6777</v>
      </c>
      <c r="E172" t="s">
        <v>6778</v>
      </c>
      <c r="F172" t="s">
        <v>6779</v>
      </c>
      <c r="G172" t="s">
        <v>6780</v>
      </c>
      <c r="N172" t="s">
        <v>6781</v>
      </c>
      <c r="O172" t="s">
        <v>6782</v>
      </c>
      <c r="P172" t="s">
        <v>6783</v>
      </c>
      <c r="Q172" t="s">
        <v>6784</v>
      </c>
      <c r="X172" t="s">
        <v>4681</v>
      </c>
      <c r="Y172" t="s">
        <v>6785</v>
      </c>
      <c r="Z172" t="s">
        <v>716</v>
      </c>
      <c r="AE172">
        <v>21059</v>
      </c>
      <c r="AF172" t="s">
        <v>6776</v>
      </c>
      <c r="AG172">
        <v>2</v>
      </c>
      <c r="AH172">
        <v>565</v>
      </c>
      <c r="AJ172">
        <v>210</v>
      </c>
      <c r="AK172">
        <v>21054</v>
      </c>
      <c r="AL172" t="s">
        <v>6762</v>
      </c>
      <c r="AM172">
        <v>2</v>
      </c>
      <c r="AN172">
        <v>863.14</v>
      </c>
      <c r="AP172">
        <v>210</v>
      </c>
      <c r="AQ172">
        <v>21052</v>
      </c>
      <c r="AR172" t="s">
        <v>5243</v>
      </c>
      <c r="AS172">
        <v>2</v>
      </c>
      <c r="AT172">
        <v>447</v>
      </c>
      <c r="AV172">
        <v>210</v>
      </c>
      <c r="AW172">
        <v>11054</v>
      </c>
      <c r="AX172" t="s">
        <v>727</v>
      </c>
      <c r="AY172">
        <v>1</v>
      </c>
      <c r="AZ172">
        <v>140</v>
      </c>
      <c r="BB172">
        <v>114</v>
      </c>
      <c r="BC172">
        <v>12054</v>
      </c>
      <c r="BD172" t="s">
        <v>5121</v>
      </c>
      <c r="BE172">
        <v>1</v>
      </c>
      <c r="BF172">
        <v>70</v>
      </c>
      <c r="BH172">
        <v>113</v>
      </c>
    </row>
    <row r="173" spans="1:60" ht="13.5" customHeight="1" x14ac:dyDescent="0.35">
      <c r="A173" t="s">
        <v>2420</v>
      </c>
      <c r="B173" t="s">
        <v>4011</v>
      </c>
      <c r="C173" s="1" t="s">
        <v>4485</v>
      </c>
      <c r="D173" t="s">
        <v>6786</v>
      </c>
      <c r="E173" t="s">
        <v>6787</v>
      </c>
      <c r="F173" t="s">
        <v>6788</v>
      </c>
      <c r="G173" t="s">
        <v>6789</v>
      </c>
      <c r="H173" t="s">
        <v>6790</v>
      </c>
      <c r="I173" t="s">
        <v>6791</v>
      </c>
      <c r="J173" t="s">
        <v>6792</v>
      </c>
      <c r="K173" t="s">
        <v>6793</v>
      </c>
      <c r="N173" t="s">
        <v>6794</v>
      </c>
      <c r="O173" t="s">
        <v>6795</v>
      </c>
      <c r="P173" t="s">
        <v>6796</v>
      </c>
      <c r="Q173" t="s">
        <v>6797</v>
      </c>
      <c r="R173" t="s">
        <v>6798</v>
      </c>
      <c r="S173" t="s">
        <v>6799</v>
      </c>
      <c r="T173" t="s">
        <v>6800</v>
      </c>
      <c r="U173" t="s">
        <v>6801</v>
      </c>
      <c r="X173" t="s">
        <v>6802</v>
      </c>
      <c r="Y173" t="s">
        <v>6803</v>
      </c>
      <c r="Z173" t="s">
        <v>4498</v>
      </c>
      <c r="AE173">
        <v>21054</v>
      </c>
      <c r="AF173" t="s">
        <v>6762</v>
      </c>
      <c r="AG173">
        <v>2</v>
      </c>
      <c r="AH173">
        <v>863.14</v>
      </c>
      <c r="AJ173">
        <v>210</v>
      </c>
      <c r="AK173">
        <v>21059</v>
      </c>
      <c r="AL173" t="s">
        <v>6776</v>
      </c>
      <c r="AM173">
        <v>1</v>
      </c>
      <c r="AN173">
        <v>124.3</v>
      </c>
      <c r="AP173">
        <v>210</v>
      </c>
      <c r="AQ173">
        <v>31754</v>
      </c>
      <c r="AR173" t="s">
        <v>62</v>
      </c>
      <c r="AS173">
        <v>2</v>
      </c>
      <c r="AT173">
        <v>76</v>
      </c>
      <c r="AV173">
        <v>311</v>
      </c>
      <c r="AW173">
        <v>12054</v>
      </c>
      <c r="AX173" t="s">
        <v>5121</v>
      </c>
      <c r="AY173">
        <v>1</v>
      </c>
      <c r="AZ173">
        <v>70</v>
      </c>
      <c r="BB173">
        <v>113</v>
      </c>
      <c r="BC173">
        <v>31407</v>
      </c>
      <c r="BD173" t="s">
        <v>800</v>
      </c>
      <c r="BE173">
        <v>2</v>
      </c>
      <c r="BF173">
        <v>159</v>
      </c>
      <c r="BH173">
        <v>200</v>
      </c>
    </row>
    <row r="174" spans="1:60" ht="13.5" customHeight="1" x14ac:dyDescent="0.35">
      <c r="A174" t="s">
        <v>277</v>
      </c>
      <c r="B174" t="s">
        <v>4016</v>
      </c>
      <c r="C174" s="1" t="s">
        <v>4485</v>
      </c>
      <c r="D174" t="s">
        <v>6804</v>
      </c>
      <c r="E174" t="s">
        <v>6805</v>
      </c>
      <c r="F174" t="s">
        <v>4488</v>
      </c>
      <c r="G174" t="s">
        <v>4490</v>
      </c>
      <c r="H174" t="s">
        <v>4826</v>
      </c>
      <c r="N174" t="s">
        <v>6806</v>
      </c>
      <c r="O174" t="s">
        <v>6807</v>
      </c>
      <c r="P174" t="s">
        <v>4494</v>
      </c>
      <c r="Q174" t="s">
        <v>6808</v>
      </c>
      <c r="R174" t="s">
        <v>4496</v>
      </c>
      <c r="S174" t="s">
        <v>4497</v>
      </c>
      <c r="X174" t="s">
        <v>4498</v>
      </c>
      <c r="Y174" t="s">
        <v>6809</v>
      </c>
      <c r="Z174" t="s">
        <v>6810</v>
      </c>
      <c r="AE174">
        <v>21547</v>
      </c>
      <c r="AF174" t="s">
        <v>57</v>
      </c>
      <c r="AG174">
        <v>2</v>
      </c>
      <c r="AH174">
        <v>245</v>
      </c>
      <c r="AJ174">
        <v>221</v>
      </c>
      <c r="AK174">
        <v>21572</v>
      </c>
      <c r="AL174" t="s">
        <v>58</v>
      </c>
      <c r="AM174">
        <v>1</v>
      </c>
      <c r="AN174">
        <v>80</v>
      </c>
      <c r="AP174">
        <v>221</v>
      </c>
      <c r="AQ174">
        <v>21532</v>
      </c>
      <c r="AR174" t="s">
        <v>832</v>
      </c>
      <c r="AS174">
        <v>2</v>
      </c>
      <c r="AT174">
        <v>233.5</v>
      </c>
      <c r="AV174">
        <v>221</v>
      </c>
    </row>
    <row r="175" spans="1:60" ht="13.5" customHeight="1" x14ac:dyDescent="0.35">
      <c r="A175" t="s">
        <v>277</v>
      </c>
      <c r="B175" t="s">
        <v>4025</v>
      </c>
      <c r="C175" s="1" t="s">
        <v>4524</v>
      </c>
      <c r="D175" t="s">
        <v>6811</v>
      </c>
      <c r="E175" t="s">
        <v>6812</v>
      </c>
      <c r="F175" t="s">
        <v>6813</v>
      </c>
      <c r="G175" t="s">
        <v>5336</v>
      </c>
      <c r="H175" t="s">
        <v>5337</v>
      </c>
      <c r="N175" t="s">
        <v>6814</v>
      </c>
      <c r="O175" t="s">
        <v>5340</v>
      </c>
      <c r="P175" t="s">
        <v>6815</v>
      </c>
      <c r="Q175" t="s">
        <v>6816</v>
      </c>
      <c r="R175" t="s">
        <v>5343</v>
      </c>
      <c r="S175" t="s">
        <v>6817</v>
      </c>
      <c r="X175" t="s">
        <v>61</v>
      </c>
      <c r="Y175" t="s">
        <v>5330</v>
      </c>
      <c r="AE175">
        <v>12054</v>
      </c>
      <c r="AF175" t="s">
        <v>5121</v>
      </c>
      <c r="AG175">
        <v>1</v>
      </c>
      <c r="AH175">
        <v>70</v>
      </c>
      <c r="AJ175">
        <v>113</v>
      </c>
      <c r="AK175">
        <v>11554</v>
      </c>
      <c r="AL175" t="s">
        <v>684</v>
      </c>
      <c r="AM175">
        <v>1</v>
      </c>
      <c r="AN175">
        <v>63</v>
      </c>
      <c r="AP175">
        <v>116</v>
      </c>
      <c r="AQ175">
        <v>31436</v>
      </c>
      <c r="AR175" t="s">
        <v>61</v>
      </c>
      <c r="AS175">
        <v>2</v>
      </c>
      <c r="AT175">
        <v>245</v>
      </c>
      <c r="AV175">
        <v>200</v>
      </c>
      <c r="AW175">
        <v>21572</v>
      </c>
      <c r="AX175" t="s">
        <v>58</v>
      </c>
      <c r="AY175">
        <v>2</v>
      </c>
      <c r="AZ175">
        <v>328</v>
      </c>
      <c r="BB175">
        <v>221</v>
      </c>
      <c r="BC175">
        <v>31407</v>
      </c>
      <c r="BD175" t="s">
        <v>800</v>
      </c>
      <c r="BE175">
        <v>2</v>
      </c>
      <c r="BF175">
        <v>159</v>
      </c>
      <c r="BH175">
        <v>200</v>
      </c>
    </row>
    <row r="176" spans="1:60" ht="13.5" customHeight="1" x14ac:dyDescent="0.35">
      <c r="A176" t="s">
        <v>2420</v>
      </c>
      <c r="B176" t="s">
        <v>4034</v>
      </c>
      <c r="C176" s="1" t="s">
        <v>4485</v>
      </c>
      <c r="D176" t="s">
        <v>6818</v>
      </c>
      <c r="E176" t="s">
        <v>4487</v>
      </c>
      <c r="F176" t="s">
        <v>4488</v>
      </c>
      <c r="G176" t="s">
        <v>4817</v>
      </c>
      <c r="H176" t="s">
        <v>6818</v>
      </c>
      <c r="I176" t="s">
        <v>6819</v>
      </c>
      <c r="J176" t="s">
        <v>4836</v>
      </c>
      <c r="N176" t="s">
        <v>6820</v>
      </c>
      <c r="O176" t="s">
        <v>6821</v>
      </c>
      <c r="P176" t="s">
        <v>4494</v>
      </c>
      <c r="Q176" t="s">
        <v>6822</v>
      </c>
      <c r="R176" t="s">
        <v>6823</v>
      </c>
      <c r="S176" t="s">
        <v>6824</v>
      </c>
      <c r="T176" t="s">
        <v>4841</v>
      </c>
      <c r="X176" t="s">
        <v>4498</v>
      </c>
      <c r="Y176" t="s">
        <v>6825</v>
      </c>
      <c r="Z176" t="s">
        <v>4812</v>
      </c>
      <c r="AE176">
        <v>21547</v>
      </c>
      <c r="AF176" t="s">
        <v>57</v>
      </c>
      <c r="AG176">
        <v>2</v>
      </c>
      <c r="AH176">
        <v>245</v>
      </c>
      <c r="AJ176">
        <v>221</v>
      </c>
      <c r="AK176">
        <v>21572</v>
      </c>
      <c r="AL176" t="s">
        <v>58</v>
      </c>
      <c r="AM176">
        <v>1</v>
      </c>
      <c r="AN176">
        <v>80</v>
      </c>
      <c r="AP176">
        <v>221</v>
      </c>
    </row>
    <row r="177" spans="1:60" ht="13.5" customHeight="1" x14ac:dyDescent="0.35">
      <c r="A177" t="s">
        <v>2420</v>
      </c>
      <c r="B177" t="s">
        <v>4037</v>
      </c>
      <c r="C177" s="1" t="s">
        <v>4485</v>
      </c>
      <c r="D177" t="s">
        <v>6826</v>
      </c>
      <c r="E177" t="s">
        <v>6827</v>
      </c>
      <c r="F177" t="s">
        <v>6828</v>
      </c>
      <c r="G177" t="s">
        <v>6829</v>
      </c>
      <c r="H177" t="s">
        <v>6830</v>
      </c>
      <c r="I177" t="s">
        <v>6831</v>
      </c>
      <c r="J177" t="s">
        <v>6832</v>
      </c>
      <c r="N177" t="s">
        <v>6833</v>
      </c>
      <c r="O177" t="s">
        <v>6834</v>
      </c>
      <c r="P177" t="s">
        <v>6835</v>
      </c>
      <c r="Q177" t="s">
        <v>6836</v>
      </c>
      <c r="R177" t="s">
        <v>6837</v>
      </c>
      <c r="S177" t="s">
        <v>6838</v>
      </c>
      <c r="T177" t="s">
        <v>6839</v>
      </c>
      <c r="X177" t="s">
        <v>6840</v>
      </c>
      <c r="Y177" t="s">
        <v>725</v>
      </c>
      <c r="Z177" t="s">
        <v>6841</v>
      </c>
      <c r="AE177">
        <v>21054</v>
      </c>
      <c r="AF177" t="s">
        <v>6762</v>
      </c>
      <c r="AG177">
        <v>2</v>
      </c>
      <c r="AH177">
        <v>863.14</v>
      </c>
      <c r="AJ177">
        <v>210</v>
      </c>
      <c r="AK177">
        <v>21059</v>
      </c>
      <c r="AL177" t="s">
        <v>6776</v>
      </c>
      <c r="AM177">
        <v>1</v>
      </c>
      <c r="AN177">
        <v>124.3</v>
      </c>
      <c r="AP177">
        <v>210</v>
      </c>
      <c r="AQ177">
        <v>31754</v>
      </c>
      <c r="AR177" t="s">
        <v>62</v>
      </c>
      <c r="AS177">
        <v>2</v>
      </c>
      <c r="AT177">
        <v>76</v>
      </c>
      <c r="AV177">
        <v>311</v>
      </c>
      <c r="AW177">
        <v>12054</v>
      </c>
      <c r="AX177" t="s">
        <v>5121</v>
      </c>
      <c r="AY177">
        <v>1</v>
      </c>
      <c r="AZ177">
        <v>70</v>
      </c>
      <c r="BB177">
        <v>113</v>
      </c>
      <c r="BC177">
        <v>31407</v>
      </c>
      <c r="BD177" t="s">
        <v>800</v>
      </c>
      <c r="BE177">
        <v>2</v>
      </c>
      <c r="BF177">
        <v>159</v>
      </c>
      <c r="BH177">
        <v>200</v>
      </c>
    </row>
    <row r="178" spans="1:60" ht="13.5" customHeight="1" x14ac:dyDescent="0.35">
      <c r="A178" t="s">
        <v>2420</v>
      </c>
      <c r="B178" t="s">
        <v>4042</v>
      </c>
      <c r="C178" s="1" t="s">
        <v>4667</v>
      </c>
      <c r="D178" t="s">
        <v>6842</v>
      </c>
      <c r="E178" t="s">
        <v>6843</v>
      </c>
      <c r="F178" t="s">
        <v>6844</v>
      </c>
      <c r="G178" t="s">
        <v>4671</v>
      </c>
      <c r="H178" t="s">
        <v>4672</v>
      </c>
      <c r="I178" t="s">
        <v>4673</v>
      </c>
      <c r="N178" t="s">
        <v>4674</v>
      </c>
      <c r="O178" t="s">
        <v>6845</v>
      </c>
      <c r="P178" t="s">
        <v>6846</v>
      </c>
      <c r="Q178" t="s">
        <v>6847</v>
      </c>
      <c r="R178" t="s">
        <v>6848</v>
      </c>
      <c r="S178" t="s">
        <v>6849</v>
      </c>
      <c r="X178" t="s">
        <v>4580</v>
      </c>
      <c r="Y178" t="s">
        <v>631</v>
      </c>
      <c r="Z178" t="s">
        <v>4681</v>
      </c>
      <c r="AE178">
        <v>21056</v>
      </c>
      <c r="AF178" t="s">
        <v>631</v>
      </c>
      <c r="AG178">
        <v>3</v>
      </c>
      <c r="AJ178">
        <v>212</v>
      </c>
      <c r="AK178">
        <v>21052</v>
      </c>
      <c r="AL178" t="s">
        <v>5243</v>
      </c>
      <c r="AM178">
        <v>2</v>
      </c>
      <c r="AN178">
        <v>447</v>
      </c>
      <c r="AP178">
        <v>210</v>
      </c>
      <c r="AQ178">
        <v>13154</v>
      </c>
      <c r="AR178" t="s">
        <v>798</v>
      </c>
      <c r="AS178">
        <v>1</v>
      </c>
      <c r="AT178">
        <v>42</v>
      </c>
      <c r="AV178">
        <v>122</v>
      </c>
      <c r="AW178">
        <v>13254</v>
      </c>
      <c r="AX178" t="s">
        <v>799</v>
      </c>
      <c r="AY178">
        <v>1</v>
      </c>
      <c r="AZ178">
        <v>42</v>
      </c>
      <c r="BB178">
        <v>128</v>
      </c>
      <c r="BC178">
        <v>12054</v>
      </c>
      <c r="BD178" t="s">
        <v>5121</v>
      </c>
      <c r="BE178">
        <v>1</v>
      </c>
      <c r="BF178">
        <v>70</v>
      </c>
      <c r="BH178">
        <v>113</v>
      </c>
    </row>
    <row r="179" spans="1:60" ht="13.5" customHeight="1" x14ac:dyDescent="0.35">
      <c r="A179" t="s">
        <v>2420</v>
      </c>
      <c r="B179" t="s">
        <v>4053</v>
      </c>
      <c r="C179" s="1" t="s">
        <v>593</v>
      </c>
      <c r="D179" t="s">
        <v>6850</v>
      </c>
      <c r="E179" t="s">
        <v>6851</v>
      </c>
      <c r="F179" t="s">
        <v>6852</v>
      </c>
      <c r="G179" t="s">
        <v>6853</v>
      </c>
      <c r="H179" t="s">
        <v>6854</v>
      </c>
      <c r="I179" t="s">
        <v>6855</v>
      </c>
      <c r="N179" t="s">
        <v>6856</v>
      </c>
      <c r="O179" t="s">
        <v>6857</v>
      </c>
      <c r="P179" t="s">
        <v>6858</v>
      </c>
      <c r="Q179" t="s">
        <v>6859</v>
      </c>
      <c r="R179" t="s">
        <v>6860</v>
      </c>
      <c r="S179" t="s">
        <v>6861</v>
      </c>
      <c r="X179" t="s">
        <v>647</v>
      </c>
      <c r="Y179" t="s">
        <v>6862</v>
      </c>
      <c r="Z179" t="s">
        <v>771</v>
      </c>
      <c r="AE179">
        <v>21056</v>
      </c>
      <c r="AF179" t="s">
        <v>631</v>
      </c>
      <c r="AG179">
        <v>2</v>
      </c>
      <c r="AH179">
        <v>402</v>
      </c>
      <c r="AJ179">
        <v>212</v>
      </c>
      <c r="AK179">
        <v>12054</v>
      </c>
      <c r="AL179" t="s">
        <v>5121</v>
      </c>
      <c r="AM179">
        <v>1</v>
      </c>
      <c r="AN179">
        <v>70</v>
      </c>
      <c r="AP179">
        <v>113</v>
      </c>
      <c r="AQ179">
        <v>31407</v>
      </c>
      <c r="AR179" t="s">
        <v>800</v>
      </c>
      <c r="AS179">
        <v>2</v>
      </c>
      <c r="AT179">
        <v>159</v>
      </c>
      <c r="AV179">
        <v>200</v>
      </c>
    </row>
    <row r="180" spans="1:60" ht="13.5" customHeight="1" x14ac:dyDescent="0.35">
      <c r="A180" t="s">
        <v>2420</v>
      </c>
      <c r="B180" t="s">
        <v>4059</v>
      </c>
      <c r="C180" s="1" t="s">
        <v>593</v>
      </c>
      <c r="D180" t="s">
        <v>6863</v>
      </c>
      <c r="E180" t="s">
        <v>6851</v>
      </c>
      <c r="F180" t="s">
        <v>6852</v>
      </c>
      <c r="G180" t="s">
        <v>6864</v>
      </c>
      <c r="H180" t="s">
        <v>6855</v>
      </c>
      <c r="I180" t="s">
        <v>6865</v>
      </c>
      <c r="N180" t="s">
        <v>6866</v>
      </c>
      <c r="O180" t="s">
        <v>6857</v>
      </c>
      <c r="P180" t="s">
        <v>6867</v>
      </c>
      <c r="Q180" t="s">
        <v>6868</v>
      </c>
      <c r="R180" t="s">
        <v>6869</v>
      </c>
      <c r="S180" t="s">
        <v>6870</v>
      </c>
      <c r="X180" t="s">
        <v>647</v>
      </c>
      <c r="Y180" t="s">
        <v>6871</v>
      </c>
      <c r="Z180" t="s">
        <v>6872</v>
      </c>
      <c r="AE180">
        <v>21056</v>
      </c>
      <c r="AF180" t="s">
        <v>631</v>
      </c>
      <c r="AG180">
        <v>2</v>
      </c>
      <c r="AH180">
        <v>402</v>
      </c>
      <c r="AJ180">
        <v>212</v>
      </c>
      <c r="AK180">
        <v>12054</v>
      </c>
      <c r="AL180" t="s">
        <v>5121</v>
      </c>
      <c r="AM180">
        <v>1</v>
      </c>
      <c r="AN180">
        <v>70</v>
      </c>
      <c r="AP180">
        <v>113</v>
      </c>
      <c r="AQ180">
        <v>31407</v>
      </c>
      <c r="AR180" t="s">
        <v>800</v>
      </c>
      <c r="AS180">
        <v>2</v>
      </c>
      <c r="AT180">
        <v>159</v>
      </c>
      <c r="AV180">
        <v>200</v>
      </c>
    </row>
    <row r="181" spans="1:60" ht="13.5" customHeight="1" x14ac:dyDescent="0.35">
      <c r="A181" t="s">
        <v>2420</v>
      </c>
      <c r="B181" t="s">
        <v>4061</v>
      </c>
      <c r="C181" s="1" t="s">
        <v>4485</v>
      </c>
      <c r="D181" t="s">
        <v>6873</v>
      </c>
      <c r="E181" t="s">
        <v>6874</v>
      </c>
      <c r="F181" t="s">
        <v>6875</v>
      </c>
      <c r="G181" t="s">
        <v>6876</v>
      </c>
      <c r="H181" t="s">
        <v>6877</v>
      </c>
      <c r="I181" t="s">
        <v>6878</v>
      </c>
      <c r="N181" t="s">
        <v>6879</v>
      </c>
      <c r="O181" t="s">
        <v>6880</v>
      </c>
      <c r="P181" t="s">
        <v>6881</v>
      </c>
      <c r="Q181" t="s">
        <v>6882</v>
      </c>
      <c r="R181" t="s">
        <v>6883</v>
      </c>
      <c r="S181" t="s">
        <v>6884</v>
      </c>
      <c r="X181" t="s">
        <v>4498</v>
      </c>
      <c r="Y181" t="s">
        <v>4617</v>
      </c>
      <c r="Z181" t="s">
        <v>6841</v>
      </c>
      <c r="AE181">
        <v>21056</v>
      </c>
      <c r="AF181" t="s">
        <v>631</v>
      </c>
      <c r="AG181">
        <v>2</v>
      </c>
      <c r="AH181">
        <v>402</v>
      </c>
      <c r="AJ181">
        <v>212</v>
      </c>
      <c r="AK181">
        <v>12054</v>
      </c>
      <c r="AL181" t="s">
        <v>5121</v>
      </c>
      <c r="AM181">
        <v>1</v>
      </c>
      <c r="AN181">
        <v>70</v>
      </c>
      <c r="AP181">
        <v>113</v>
      </c>
      <c r="AQ181">
        <v>31407</v>
      </c>
      <c r="AR181" t="s">
        <v>800</v>
      </c>
      <c r="AS181">
        <v>2</v>
      </c>
      <c r="AT181">
        <v>159</v>
      </c>
      <c r="AV181">
        <v>200</v>
      </c>
    </row>
    <row r="182" spans="1:60" ht="13.5" customHeight="1" x14ac:dyDescent="0.35">
      <c r="A182" t="s">
        <v>2420</v>
      </c>
      <c r="B182" t="s">
        <v>4066</v>
      </c>
      <c r="C182" s="1" t="s">
        <v>593</v>
      </c>
      <c r="D182" t="s">
        <v>6885</v>
      </c>
      <c r="E182" t="s">
        <v>6886</v>
      </c>
      <c r="F182" t="s">
        <v>6852</v>
      </c>
      <c r="G182" t="s">
        <v>6887</v>
      </c>
      <c r="H182" t="s">
        <v>6888</v>
      </c>
      <c r="I182" t="s">
        <v>6889</v>
      </c>
      <c r="N182" t="s">
        <v>6890</v>
      </c>
      <c r="O182" t="s">
        <v>6891</v>
      </c>
      <c r="P182" t="s">
        <v>6892</v>
      </c>
      <c r="Q182" t="s">
        <v>6893</v>
      </c>
      <c r="R182" t="s">
        <v>6894</v>
      </c>
      <c r="S182" t="s">
        <v>6895</v>
      </c>
      <c r="X182" t="s">
        <v>647</v>
      </c>
      <c r="Y182" t="s">
        <v>6896</v>
      </c>
      <c r="Z182" t="s">
        <v>6897</v>
      </c>
      <c r="AE182">
        <v>21056</v>
      </c>
      <c r="AF182" t="s">
        <v>631</v>
      </c>
      <c r="AG182">
        <v>2</v>
      </c>
      <c r="AH182">
        <v>402</v>
      </c>
      <c r="AJ182">
        <v>212</v>
      </c>
      <c r="AK182">
        <v>21349</v>
      </c>
      <c r="AL182" t="s">
        <v>6898</v>
      </c>
      <c r="AM182">
        <v>2</v>
      </c>
      <c r="AP182">
        <v>212</v>
      </c>
      <c r="AQ182">
        <v>12054</v>
      </c>
      <c r="AR182" t="s">
        <v>5121</v>
      </c>
      <c r="AS182">
        <v>1</v>
      </c>
      <c r="AT182">
        <v>70</v>
      </c>
      <c r="AV182">
        <v>113</v>
      </c>
      <c r="AW182">
        <v>31407</v>
      </c>
      <c r="AX182" t="s">
        <v>800</v>
      </c>
      <c r="AY182">
        <v>2</v>
      </c>
      <c r="AZ182">
        <v>159</v>
      </c>
      <c r="BB182">
        <v>200</v>
      </c>
    </row>
    <row r="183" spans="1:60" ht="13.5" customHeight="1" x14ac:dyDescent="0.35">
      <c r="A183" t="s">
        <v>2420</v>
      </c>
      <c r="B183" t="s">
        <v>4072</v>
      </c>
      <c r="C183" s="1" t="s">
        <v>4485</v>
      </c>
      <c r="D183" t="s">
        <v>6899</v>
      </c>
      <c r="E183" t="s">
        <v>6900</v>
      </c>
      <c r="F183" t="s">
        <v>6901</v>
      </c>
      <c r="G183" t="s">
        <v>6899</v>
      </c>
      <c r="H183" t="s">
        <v>6902</v>
      </c>
      <c r="N183" t="s">
        <v>6903</v>
      </c>
      <c r="O183" t="s">
        <v>6904</v>
      </c>
      <c r="P183" t="s">
        <v>6905</v>
      </c>
      <c r="Q183" t="s">
        <v>6906</v>
      </c>
      <c r="R183" t="s">
        <v>6907</v>
      </c>
      <c r="X183" t="s">
        <v>4498</v>
      </c>
      <c r="Y183" t="s">
        <v>6908</v>
      </c>
      <c r="Z183" t="s">
        <v>61</v>
      </c>
      <c r="AE183">
        <v>21056</v>
      </c>
      <c r="AF183" t="s">
        <v>631</v>
      </c>
      <c r="AG183">
        <v>2</v>
      </c>
      <c r="AH183">
        <v>402</v>
      </c>
      <c r="AJ183">
        <v>212</v>
      </c>
      <c r="AK183">
        <v>31407</v>
      </c>
      <c r="AL183" t="s">
        <v>800</v>
      </c>
      <c r="AM183">
        <v>2</v>
      </c>
      <c r="AN183">
        <v>159</v>
      </c>
      <c r="AP183">
        <v>200</v>
      </c>
    </row>
    <row r="184" spans="1:60" ht="13.5" customHeight="1" x14ac:dyDescent="0.35">
      <c r="A184" t="s">
        <v>2420</v>
      </c>
      <c r="B184" t="s">
        <v>4077</v>
      </c>
      <c r="C184" s="1" t="s">
        <v>4485</v>
      </c>
      <c r="D184" t="s">
        <v>6909</v>
      </c>
      <c r="E184" t="s">
        <v>6805</v>
      </c>
      <c r="F184" t="s">
        <v>4488</v>
      </c>
      <c r="G184" t="s">
        <v>6910</v>
      </c>
      <c r="H184" t="s">
        <v>4818</v>
      </c>
      <c r="I184" t="s">
        <v>6911</v>
      </c>
      <c r="J184" t="s">
        <v>6912</v>
      </c>
      <c r="N184" t="s">
        <v>6913</v>
      </c>
      <c r="O184" t="s">
        <v>6914</v>
      </c>
      <c r="P184" t="s">
        <v>4494</v>
      </c>
      <c r="Q184" t="s">
        <v>6915</v>
      </c>
      <c r="R184" t="s">
        <v>6916</v>
      </c>
      <c r="S184" t="s">
        <v>4496</v>
      </c>
      <c r="T184" t="s">
        <v>6917</v>
      </c>
      <c r="U184" t="s">
        <v>6918</v>
      </c>
      <c r="X184" t="s">
        <v>4498</v>
      </c>
      <c r="Y184" t="s">
        <v>6825</v>
      </c>
      <c r="Z184" t="s">
        <v>6919</v>
      </c>
      <c r="AE184">
        <v>31620</v>
      </c>
      <c r="AF184" t="s">
        <v>5113</v>
      </c>
      <c r="AG184">
        <v>2</v>
      </c>
      <c r="AH184">
        <v>294</v>
      </c>
      <c r="AJ184">
        <v>200</v>
      </c>
      <c r="AK184">
        <v>21547</v>
      </c>
      <c r="AL184" t="s">
        <v>57</v>
      </c>
      <c r="AM184">
        <v>2</v>
      </c>
      <c r="AN184">
        <v>245</v>
      </c>
      <c r="AP184">
        <v>221</v>
      </c>
      <c r="AQ184">
        <v>31436</v>
      </c>
      <c r="AR184" t="s">
        <v>61</v>
      </c>
      <c r="AS184">
        <v>2</v>
      </c>
      <c r="AT184">
        <v>245</v>
      </c>
      <c r="AV184">
        <v>200</v>
      </c>
    </row>
    <row r="185" spans="1:60" ht="13.5" customHeight="1" x14ac:dyDescent="0.35">
      <c r="A185" t="s">
        <v>2420</v>
      </c>
      <c r="B185" t="s">
        <v>4086</v>
      </c>
      <c r="C185" s="1" t="s">
        <v>4889</v>
      </c>
      <c r="D185" t="s">
        <v>6920</v>
      </c>
      <c r="E185" t="s">
        <v>4891</v>
      </c>
      <c r="F185" t="s">
        <v>5115</v>
      </c>
      <c r="G185" t="s">
        <v>5116</v>
      </c>
      <c r="N185" t="s">
        <v>6921</v>
      </c>
      <c r="O185" t="s">
        <v>6922</v>
      </c>
      <c r="P185" t="s">
        <v>4896</v>
      </c>
      <c r="Q185" t="s">
        <v>4897</v>
      </c>
      <c r="R185" t="s">
        <v>4898</v>
      </c>
      <c r="X185" t="s">
        <v>6923</v>
      </c>
      <c r="Y185" t="s">
        <v>4900</v>
      </c>
      <c r="AE185">
        <v>21510</v>
      </c>
      <c r="AF185" t="s">
        <v>6761</v>
      </c>
      <c r="AG185">
        <v>1</v>
      </c>
      <c r="AH185">
        <v>168</v>
      </c>
      <c r="AJ185">
        <v>221</v>
      </c>
      <c r="AK185">
        <v>31608</v>
      </c>
      <c r="AL185" t="s">
        <v>5111</v>
      </c>
      <c r="AM185">
        <v>2</v>
      </c>
      <c r="AN185">
        <v>235</v>
      </c>
      <c r="AP185">
        <v>200</v>
      </c>
      <c r="AQ185">
        <v>21532</v>
      </c>
      <c r="AR185" t="s">
        <v>832</v>
      </c>
      <c r="AS185">
        <v>1</v>
      </c>
      <c r="AT185">
        <v>55</v>
      </c>
      <c r="AV185">
        <v>221</v>
      </c>
    </row>
    <row r="186" spans="1:60" ht="13.5" customHeight="1" x14ac:dyDescent="0.35">
      <c r="A186" t="s">
        <v>2420</v>
      </c>
      <c r="B186" t="s">
        <v>4090</v>
      </c>
      <c r="C186" s="1" t="s">
        <v>4717</v>
      </c>
      <c r="D186" t="s">
        <v>6924</v>
      </c>
      <c r="E186" t="s">
        <v>6925</v>
      </c>
      <c r="F186" t="s">
        <v>6926</v>
      </c>
      <c r="G186" t="s">
        <v>6927</v>
      </c>
      <c r="H186" t="s">
        <v>6928</v>
      </c>
      <c r="N186" t="s">
        <v>6929</v>
      </c>
      <c r="O186" t="s">
        <v>6930</v>
      </c>
      <c r="P186" t="s">
        <v>6931</v>
      </c>
      <c r="Q186" t="s">
        <v>6932</v>
      </c>
      <c r="R186" t="s">
        <v>6933</v>
      </c>
      <c r="X186" t="s">
        <v>6934</v>
      </c>
      <c r="Y186" t="s">
        <v>6935</v>
      </c>
      <c r="AE186">
        <v>15254</v>
      </c>
      <c r="AF186" t="s">
        <v>4802</v>
      </c>
      <c r="AG186">
        <v>2</v>
      </c>
      <c r="AH186">
        <v>400</v>
      </c>
      <c r="AJ186">
        <v>136</v>
      </c>
      <c r="AK186">
        <v>42686</v>
      </c>
      <c r="AL186" t="s">
        <v>6936</v>
      </c>
      <c r="AM186">
        <v>1</v>
      </c>
      <c r="AN186">
        <v>65.3</v>
      </c>
      <c r="AP186">
        <v>334</v>
      </c>
    </row>
    <row r="187" spans="1:60" ht="13.5" customHeight="1" x14ac:dyDescent="0.35">
      <c r="A187" t="s">
        <v>2420</v>
      </c>
      <c r="B187" t="s">
        <v>4096</v>
      </c>
      <c r="C187" s="1" t="s">
        <v>4889</v>
      </c>
      <c r="D187" t="s">
        <v>6937</v>
      </c>
      <c r="E187" t="s">
        <v>6938</v>
      </c>
      <c r="F187" t="s">
        <v>5116</v>
      </c>
      <c r="G187" t="s">
        <v>6939</v>
      </c>
      <c r="N187" t="s">
        <v>6940</v>
      </c>
      <c r="O187" t="s">
        <v>6941</v>
      </c>
      <c r="P187" t="s">
        <v>6942</v>
      </c>
      <c r="Q187" t="s">
        <v>6943</v>
      </c>
      <c r="R187" t="s">
        <v>6944</v>
      </c>
      <c r="X187" t="s">
        <v>6945</v>
      </c>
      <c r="Y187" t="s">
        <v>6946</v>
      </c>
      <c r="Z187" t="s">
        <v>6947</v>
      </c>
      <c r="AE187">
        <v>13254</v>
      </c>
      <c r="AF187" t="s">
        <v>799</v>
      </c>
      <c r="AG187">
        <v>3</v>
      </c>
      <c r="AH187">
        <v>3451</v>
      </c>
      <c r="AJ187">
        <v>128</v>
      </c>
      <c r="AK187">
        <v>15254</v>
      </c>
      <c r="AL187" t="s">
        <v>4802</v>
      </c>
      <c r="AM187">
        <v>2</v>
      </c>
      <c r="AN187">
        <v>400</v>
      </c>
      <c r="AP187">
        <v>136</v>
      </c>
      <c r="AQ187">
        <v>31859</v>
      </c>
      <c r="AR187" t="s">
        <v>6948</v>
      </c>
      <c r="AS187">
        <v>3</v>
      </c>
      <c r="AT187">
        <v>463.6</v>
      </c>
      <c r="AV187">
        <v>311</v>
      </c>
      <c r="AW187">
        <v>21572</v>
      </c>
      <c r="AX187" t="s">
        <v>58</v>
      </c>
      <c r="AY187">
        <v>1</v>
      </c>
      <c r="AZ187">
        <v>80</v>
      </c>
      <c r="BB187">
        <v>221</v>
      </c>
    </row>
    <row r="188" spans="1:60" ht="13.5" customHeight="1" x14ac:dyDescent="0.35">
      <c r="A188" t="s">
        <v>2420</v>
      </c>
      <c r="B188" t="s">
        <v>4102</v>
      </c>
      <c r="C188" s="1" t="s">
        <v>4485</v>
      </c>
      <c r="D188" t="s">
        <v>6949</v>
      </c>
      <c r="E188" t="s">
        <v>6950</v>
      </c>
      <c r="F188" t="s">
        <v>6951</v>
      </c>
      <c r="G188" t="s">
        <v>6952</v>
      </c>
      <c r="H188" t="s">
        <v>6788</v>
      </c>
      <c r="I188" t="s">
        <v>6953</v>
      </c>
      <c r="N188" t="s">
        <v>6954</v>
      </c>
      <c r="O188" t="s">
        <v>6955</v>
      </c>
      <c r="P188" t="s">
        <v>6956</v>
      </c>
      <c r="Q188" t="s">
        <v>6957</v>
      </c>
      <c r="R188" t="s">
        <v>6796</v>
      </c>
      <c r="S188" t="s">
        <v>6958</v>
      </c>
      <c r="X188" t="s">
        <v>4498</v>
      </c>
      <c r="Y188" t="s">
        <v>6908</v>
      </c>
      <c r="Z188" t="s">
        <v>6803</v>
      </c>
      <c r="AE188">
        <v>21046</v>
      </c>
      <c r="AF188" t="s">
        <v>6959</v>
      </c>
      <c r="AG188">
        <v>2</v>
      </c>
      <c r="AH188">
        <v>389.4</v>
      </c>
      <c r="AJ188">
        <v>214</v>
      </c>
      <c r="AK188">
        <v>31407</v>
      </c>
      <c r="AL188" t="s">
        <v>800</v>
      </c>
      <c r="AM188">
        <v>2</v>
      </c>
      <c r="AN188">
        <v>159</v>
      </c>
      <c r="AP188">
        <v>200</v>
      </c>
      <c r="AQ188">
        <v>11054</v>
      </c>
      <c r="AR188" t="s">
        <v>727</v>
      </c>
      <c r="AS188">
        <v>1</v>
      </c>
      <c r="AT188">
        <v>140</v>
      </c>
      <c r="AV188">
        <v>114</v>
      </c>
    </row>
    <row r="189" spans="1:60" ht="13.5" customHeight="1" x14ac:dyDescent="0.35">
      <c r="A189" t="s">
        <v>2420</v>
      </c>
      <c r="B189" t="s">
        <v>4107</v>
      </c>
      <c r="C189" s="1" t="s">
        <v>4667</v>
      </c>
      <c r="D189" t="s">
        <v>6960</v>
      </c>
      <c r="E189" t="s">
        <v>6961</v>
      </c>
      <c r="F189" t="s">
        <v>6962</v>
      </c>
      <c r="G189" t="s">
        <v>6963</v>
      </c>
      <c r="H189" t="s">
        <v>6964</v>
      </c>
      <c r="N189" t="s">
        <v>6965</v>
      </c>
      <c r="O189" t="s">
        <v>6966</v>
      </c>
      <c r="P189" t="s">
        <v>6967</v>
      </c>
      <c r="Q189" t="s">
        <v>6968</v>
      </c>
      <c r="X189" t="s">
        <v>5207</v>
      </c>
      <c r="Y189" t="s">
        <v>6969</v>
      </c>
      <c r="Z189" t="s">
        <v>6970</v>
      </c>
      <c r="AE189">
        <v>21046</v>
      </c>
      <c r="AF189" t="s">
        <v>6959</v>
      </c>
      <c r="AG189">
        <v>2</v>
      </c>
      <c r="AH189">
        <v>389.4</v>
      </c>
      <c r="AJ189">
        <v>214</v>
      </c>
      <c r="AK189">
        <v>11054</v>
      </c>
      <c r="AL189" t="s">
        <v>727</v>
      </c>
      <c r="AM189">
        <v>1</v>
      </c>
      <c r="AN189">
        <v>140</v>
      </c>
      <c r="AP189">
        <v>114</v>
      </c>
    </row>
    <row r="190" spans="1:60" ht="13.5" customHeight="1" x14ac:dyDescent="0.35">
      <c r="A190" t="s">
        <v>2420</v>
      </c>
      <c r="B190" t="s">
        <v>4112</v>
      </c>
      <c r="C190" s="1" t="s">
        <v>4485</v>
      </c>
      <c r="D190" t="s">
        <v>6971</v>
      </c>
      <c r="E190" t="s">
        <v>6972</v>
      </c>
      <c r="F190" t="s">
        <v>6973</v>
      </c>
      <c r="G190" t="s">
        <v>6974</v>
      </c>
      <c r="H190" t="s">
        <v>6975</v>
      </c>
      <c r="I190" t="s">
        <v>6976</v>
      </c>
      <c r="N190" t="s">
        <v>6977</v>
      </c>
      <c r="O190" t="s">
        <v>6978</v>
      </c>
      <c r="P190" t="s">
        <v>6979</v>
      </c>
      <c r="Q190" t="s">
        <v>6980</v>
      </c>
      <c r="R190" t="s">
        <v>6981</v>
      </c>
      <c r="S190" t="s">
        <v>6982</v>
      </c>
      <c r="X190" t="s">
        <v>4498</v>
      </c>
      <c r="Y190" t="s">
        <v>4579</v>
      </c>
      <c r="Z190" t="s">
        <v>6983</v>
      </c>
      <c r="AE190">
        <v>23684</v>
      </c>
      <c r="AF190" t="s">
        <v>698</v>
      </c>
      <c r="AG190">
        <v>2</v>
      </c>
      <c r="AH190">
        <v>354</v>
      </c>
      <c r="AJ190">
        <v>251</v>
      </c>
      <c r="AK190">
        <v>31407</v>
      </c>
      <c r="AL190" t="s">
        <v>800</v>
      </c>
      <c r="AM190">
        <v>2</v>
      </c>
      <c r="AN190">
        <v>159</v>
      </c>
      <c r="AP190">
        <v>200</v>
      </c>
      <c r="AQ190">
        <v>11054</v>
      </c>
      <c r="AR190" t="s">
        <v>727</v>
      </c>
      <c r="AS190">
        <v>1</v>
      </c>
      <c r="AT190">
        <v>140</v>
      </c>
      <c r="AV190">
        <v>114</v>
      </c>
      <c r="AW190">
        <v>31754</v>
      </c>
      <c r="AX190" t="s">
        <v>62</v>
      </c>
      <c r="AY190">
        <v>2</v>
      </c>
      <c r="AZ190">
        <v>76</v>
      </c>
      <c r="BB190">
        <v>311</v>
      </c>
    </row>
    <row r="191" spans="1:60" ht="13.5" customHeight="1" x14ac:dyDescent="0.35">
      <c r="A191" t="s">
        <v>2420</v>
      </c>
      <c r="B191" t="s">
        <v>4120</v>
      </c>
      <c r="C191" s="1" t="s">
        <v>4524</v>
      </c>
      <c r="D191" t="s">
        <v>6984</v>
      </c>
      <c r="E191" t="s">
        <v>4526</v>
      </c>
      <c r="F191" t="s">
        <v>6985</v>
      </c>
      <c r="G191" t="s">
        <v>6986</v>
      </c>
      <c r="H191" t="s">
        <v>4630</v>
      </c>
      <c r="I191" t="s">
        <v>4530</v>
      </c>
      <c r="J191" t="s">
        <v>4631</v>
      </c>
      <c r="N191" t="s">
        <v>6987</v>
      </c>
      <c r="O191" t="s">
        <v>6988</v>
      </c>
      <c r="P191" t="s">
        <v>6989</v>
      </c>
      <c r="Q191" t="s">
        <v>6990</v>
      </c>
      <c r="R191" t="s">
        <v>4636</v>
      </c>
      <c r="S191" t="s">
        <v>6991</v>
      </c>
      <c r="T191" t="s">
        <v>4638</v>
      </c>
      <c r="X191" t="s">
        <v>4517</v>
      </c>
      <c r="Y191" t="s">
        <v>4639</v>
      </c>
      <c r="Z191" t="s">
        <v>4640</v>
      </c>
      <c r="AE191">
        <v>31754</v>
      </c>
      <c r="AF191" t="s">
        <v>62</v>
      </c>
      <c r="AG191">
        <v>2</v>
      </c>
      <c r="AH191">
        <v>76</v>
      </c>
      <c r="AJ191">
        <v>311</v>
      </c>
      <c r="AK191">
        <v>31436</v>
      </c>
      <c r="AL191" t="s">
        <v>61</v>
      </c>
      <c r="AM191">
        <v>2</v>
      </c>
      <c r="AN191">
        <v>245</v>
      </c>
      <c r="AP191">
        <v>200</v>
      </c>
    </row>
    <row r="192" spans="1:60" ht="13.5" customHeight="1" x14ac:dyDescent="0.35">
      <c r="A192" t="s">
        <v>2420</v>
      </c>
      <c r="B192" t="s">
        <v>4137</v>
      </c>
      <c r="C192" s="1" t="s">
        <v>4889</v>
      </c>
      <c r="D192" t="s">
        <v>6992</v>
      </c>
      <c r="E192" t="s">
        <v>6993</v>
      </c>
      <c r="F192" t="s">
        <v>5116</v>
      </c>
      <c r="G192" t="s">
        <v>5946</v>
      </c>
      <c r="H192" t="s">
        <v>6994</v>
      </c>
      <c r="I192" t="s">
        <v>6995</v>
      </c>
      <c r="J192" t="s">
        <v>6996</v>
      </c>
      <c r="N192" t="s">
        <v>6997</v>
      </c>
      <c r="O192" t="s">
        <v>6998</v>
      </c>
      <c r="P192" t="s">
        <v>6999</v>
      </c>
      <c r="Q192" t="s">
        <v>5952</v>
      </c>
      <c r="R192" t="s">
        <v>7000</v>
      </c>
      <c r="S192" t="s">
        <v>7001</v>
      </c>
      <c r="T192" t="s">
        <v>7002</v>
      </c>
      <c r="X192" t="s">
        <v>5034</v>
      </c>
      <c r="Y192" t="s">
        <v>5610</v>
      </c>
      <c r="Z192" t="s">
        <v>7003</v>
      </c>
      <c r="AE192">
        <v>13254</v>
      </c>
      <c r="AF192" t="s">
        <v>799</v>
      </c>
      <c r="AG192">
        <v>2</v>
      </c>
      <c r="AH192">
        <v>192</v>
      </c>
      <c r="AJ192">
        <v>128</v>
      </c>
      <c r="AK192">
        <v>33024</v>
      </c>
      <c r="AL192" t="s">
        <v>831</v>
      </c>
      <c r="AM192">
        <v>2</v>
      </c>
      <c r="AN192">
        <v>413.65</v>
      </c>
      <c r="AP192">
        <v>314</v>
      </c>
      <c r="AQ192">
        <v>13236</v>
      </c>
      <c r="AR192" t="s">
        <v>7004</v>
      </c>
      <c r="AS192">
        <v>2</v>
      </c>
      <c r="AT192">
        <v>413.65</v>
      </c>
      <c r="AV192">
        <v>128</v>
      </c>
      <c r="AW192">
        <v>35071</v>
      </c>
      <c r="AX192" t="s">
        <v>830</v>
      </c>
      <c r="AY192">
        <v>3</v>
      </c>
      <c r="BB192">
        <v>324</v>
      </c>
    </row>
    <row r="193" spans="1:60" ht="13.5" customHeight="1" x14ac:dyDescent="0.35">
      <c r="A193" t="s">
        <v>2420</v>
      </c>
      <c r="B193" t="s">
        <v>4147</v>
      </c>
      <c r="C193" s="1" t="s">
        <v>4889</v>
      </c>
      <c r="D193" t="s">
        <v>5944</v>
      </c>
      <c r="E193" t="s">
        <v>6993</v>
      </c>
      <c r="F193" t="s">
        <v>5116</v>
      </c>
      <c r="G193" t="s">
        <v>7005</v>
      </c>
      <c r="H193" t="s">
        <v>7006</v>
      </c>
      <c r="I193" t="s">
        <v>7007</v>
      </c>
      <c r="N193" t="s">
        <v>7008</v>
      </c>
      <c r="O193" t="s">
        <v>6998</v>
      </c>
      <c r="P193" t="s">
        <v>5951</v>
      </c>
      <c r="Q193" t="s">
        <v>5952</v>
      </c>
      <c r="R193" t="s">
        <v>7009</v>
      </c>
      <c r="S193" t="s">
        <v>7010</v>
      </c>
      <c r="T193" t="s">
        <v>7011</v>
      </c>
      <c r="X193" t="s">
        <v>5034</v>
      </c>
      <c r="Y193" t="s">
        <v>7012</v>
      </c>
      <c r="Z193" t="s">
        <v>831</v>
      </c>
      <c r="AE193">
        <v>13254</v>
      </c>
      <c r="AF193" t="s">
        <v>799</v>
      </c>
      <c r="AG193">
        <v>4</v>
      </c>
      <c r="AH193">
        <v>5288</v>
      </c>
      <c r="AJ193">
        <v>128</v>
      </c>
      <c r="AK193">
        <v>13236</v>
      </c>
      <c r="AL193" t="s">
        <v>7004</v>
      </c>
      <c r="AM193">
        <v>4</v>
      </c>
      <c r="AN193">
        <v>1365.45</v>
      </c>
      <c r="AP193">
        <v>128</v>
      </c>
    </row>
    <row r="194" spans="1:60" ht="13.5" customHeight="1" x14ac:dyDescent="0.35">
      <c r="A194" t="s">
        <v>2420</v>
      </c>
      <c r="B194" t="s">
        <v>4157</v>
      </c>
      <c r="C194" s="1" t="s">
        <v>4889</v>
      </c>
      <c r="D194" t="s">
        <v>5944</v>
      </c>
      <c r="E194" t="s">
        <v>7013</v>
      </c>
      <c r="F194" t="s">
        <v>5116</v>
      </c>
      <c r="G194" t="s">
        <v>5946</v>
      </c>
      <c r="H194" t="s">
        <v>7014</v>
      </c>
      <c r="N194" t="s">
        <v>7015</v>
      </c>
      <c r="O194" t="s">
        <v>7016</v>
      </c>
      <c r="P194" t="s">
        <v>5951</v>
      </c>
      <c r="Q194" t="s">
        <v>5952</v>
      </c>
      <c r="R194" t="s">
        <v>7017</v>
      </c>
      <c r="X194" t="s">
        <v>5034</v>
      </c>
      <c r="Y194" t="s">
        <v>7012</v>
      </c>
      <c r="AE194">
        <v>13254</v>
      </c>
      <c r="AF194" t="s">
        <v>799</v>
      </c>
      <c r="AG194">
        <v>2</v>
      </c>
      <c r="AH194">
        <v>192</v>
      </c>
      <c r="AJ194">
        <v>128</v>
      </c>
      <c r="AK194">
        <v>32688</v>
      </c>
      <c r="AL194" t="s">
        <v>7018</v>
      </c>
      <c r="AM194">
        <v>3</v>
      </c>
      <c r="AN194">
        <v>610.9</v>
      </c>
      <c r="AP194">
        <v>314</v>
      </c>
      <c r="AQ194">
        <v>33052</v>
      </c>
      <c r="AR194" t="s">
        <v>7019</v>
      </c>
      <c r="AS194">
        <v>3</v>
      </c>
      <c r="AT194">
        <v>392</v>
      </c>
      <c r="AV194">
        <v>315</v>
      </c>
      <c r="AW194">
        <v>33054</v>
      </c>
      <c r="AX194" t="s">
        <v>5596</v>
      </c>
      <c r="AY194">
        <v>2</v>
      </c>
      <c r="AZ194">
        <v>278</v>
      </c>
      <c r="BB194">
        <v>315</v>
      </c>
    </row>
    <row r="195" spans="1:60" ht="13.5" customHeight="1" x14ac:dyDescent="0.35">
      <c r="A195" t="s">
        <v>2420</v>
      </c>
      <c r="B195" t="s">
        <v>4163</v>
      </c>
      <c r="C195" s="1" t="s">
        <v>4667</v>
      </c>
      <c r="D195" t="s">
        <v>7020</v>
      </c>
      <c r="E195" t="s">
        <v>7021</v>
      </c>
      <c r="F195" t="s">
        <v>7022</v>
      </c>
      <c r="G195" t="s">
        <v>7023</v>
      </c>
      <c r="H195" t="s">
        <v>4891</v>
      </c>
      <c r="N195" t="s">
        <v>7024</v>
      </c>
      <c r="O195" t="s">
        <v>7025</v>
      </c>
      <c r="P195" t="s">
        <v>7026</v>
      </c>
      <c r="Q195" t="s">
        <v>7027</v>
      </c>
      <c r="R195" t="s">
        <v>7028</v>
      </c>
      <c r="X195" t="s">
        <v>5898</v>
      </c>
      <c r="Y195" t="s">
        <v>7029</v>
      </c>
      <c r="Z195" t="s">
        <v>7030</v>
      </c>
      <c r="AE195">
        <v>21046</v>
      </c>
      <c r="AF195" t="s">
        <v>6959</v>
      </c>
      <c r="AG195">
        <v>3</v>
      </c>
      <c r="AH195">
        <v>928.19999999999993</v>
      </c>
      <c r="AJ195">
        <v>214</v>
      </c>
      <c r="AK195">
        <v>11054</v>
      </c>
      <c r="AL195" t="s">
        <v>727</v>
      </c>
      <c r="AM195">
        <v>2</v>
      </c>
      <c r="AN195">
        <v>500</v>
      </c>
      <c r="AP195">
        <v>114</v>
      </c>
      <c r="AQ195">
        <v>13154</v>
      </c>
      <c r="AR195" t="s">
        <v>798</v>
      </c>
      <c r="AS195">
        <v>1</v>
      </c>
      <c r="AT195">
        <v>42</v>
      </c>
      <c r="AV195">
        <v>122</v>
      </c>
      <c r="AW195">
        <v>12054</v>
      </c>
      <c r="AX195" t="s">
        <v>5121</v>
      </c>
      <c r="AY195">
        <v>1</v>
      </c>
      <c r="AZ195">
        <v>70</v>
      </c>
      <c r="BB195">
        <v>113</v>
      </c>
    </row>
    <row r="196" spans="1:60" ht="13.5" customHeight="1" x14ac:dyDescent="0.35">
      <c r="A196" t="s">
        <v>2420</v>
      </c>
      <c r="B196" t="s">
        <v>4168</v>
      </c>
      <c r="C196" s="1" t="s">
        <v>4547</v>
      </c>
      <c r="D196" t="s">
        <v>7031</v>
      </c>
      <c r="E196" t="s">
        <v>4585</v>
      </c>
      <c r="F196" t="s">
        <v>4586</v>
      </c>
      <c r="G196" t="s">
        <v>7032</v>
      </c>
      <c r="H196" t="s">
        <v>7033</v>
      </c>
      <c r="N196" t="s">
        <v>7034</v>
      </c>
      <c r="O196" t="s">
        <v>4593</v>
      </c>
      <c r="P196" t="s">
        <v>4595</v>
      </c>
      <c r="Q196" t="s">
        <v>7035</v>
      </c>
      <c r="R196" t="s">
        <v>7036</v>
      </c>
      <c r="X196" t="s">
        <v>4602</v>
      </c>
      <c r="Y196" t="s">
        <v>7037</v>
      </c>
      <c r="Z196" t="s">
        <v>7038</v>
      </c>
      <c r="AE196">
        <v>33054</v>
      </c>
      <c r="AF196" t="s">
        <v>5596</v>
      </c>
      <c r="AG196">
        <v>1</v>
      </c>
      <c r="AH196">
        <v>218</v>
      </c>
      <c r="AJ196">
        <v>315</v>
      </c>
      <c r="AK196">
        <v>32110</v>
      </c>
      <c r="AL196" t="s">
        <v>4603</v>
      </c>
      <c r="AM196">
        <v>2</v>
      </c>
      <c r="AN196">
        <v>390</v>
      </c>
      <c r="AP196">
        <v>310</v>
      </c>
    </row>
    <row r="197" spans="1:60" ht="13.5" customHeight="1" x14ac:dyDescent="0.35">
      <c r="A197" t="s">
        <v>2420</v>
      </c>
      <c r="B197" t="s">
        <v>4173</v>
      </c>
      <c r="C197" s="1" t="s">
        <v>4889</v>
      </c>
      <c r="D197" t="s">
        <v>7039</v>
      </c>
      <c r="E197" t="s">
        <v>7040</v>
      </c>
      <c r="F197" t="s">
        <v>7041</v>
      </c>
      <c r="G197" t="s">
        <v>7042</v>
      </c>
      <c r="N197" t="s">
        <v>7043</v>
      </c>
      <c r="O197" t="s">
        <v>7044</v>
      </c>
      <c r="P197" t="s">
        <v>7045</v>
      </c>
      <c r="Q197" t="s">
        <v>7046</v>
      </c>
      <c r="X197" t="s">
        <v>5034</v>
      </c>
      <c r="Y197" t="s">
        <v>7047</v>
      </c>
      <c r="Z197" t="s">
        <v>5900</v>
      </c>
      <c r="AE197">
        <v>21046</v>
      </c>
      <c r="AF197" t="s">
        <v>6959</v>
      </c>
      <c r="AG197">
        <v>3</v>
      </c>
      <c r="AH197">
        <v>928.19999999999993</v>
      </c>
      <c r="AJ197">
        <v>214</v>
      </c>
      <c r="AK197">
        <v>13254</v>
      </c>
      <c r="AL197" t="s">
        <v>799</v>
      </c>
      <c r="AM197">
        <v>2</v>
      </c>
      <c r="AN197">
        <v>192</v>
      </c>
      <c r="AP197">
        <v>128</v>
      </c>
      <c r="AQ197">
        <v>12054</v>
      </c>
      <c r="AR197" t="s">
        <v>5121</v>
      </c>
      <c r="AS197">
        <v>1</v>
      </c>
      <c r="AT197">
        <v>70</v>
      </c>
      <c r="AV197">
        <v>113</v>
      </c>
    </row>
    <row r="198" spans="1:60" ht="13.5" customHeight="1" x14ac:dyDescent="0.35">
      <c r="A198" t="s">
        <v>2420</v>
      </c>
      <c r="B198" t="s">
        <v>4177</v>
      </c>
      <c r="C198" s="1" t="s">
        <v>593</v>
      </c>
      <c r="D198" t="s">
        <v>7048</v>
      </c>
      <c r="E198" t="s">
        <v>7049</v>
      </c>
      <c r="F198" t="s">
        <v>7050</v>
      </c>
      <c r="G198" t="s">
        <v>7051</v>
      </c>
      <c r="N198" t="s">
        <v>7052</v>
      </c>
      <c r="O198" t="s">
        <v>7053</v>
      </c>
      <c r="P198" t="s">
        <v>7054</v>
      </c>
      <c r="Q198" t="s">
        <v>7055</v>
      </c>
      <c r="X198" t="s">
        <v>7056</v>
      </c>
      <c r="Y198" t="s">
        <v>7057</v>
      </c>
      <c r="Z198" t="s">
        <v>665</v>
      </c>
      <c r="AE198">
        <v>31872</v>
      </c>
      <c r="AF198" t="s">
        <v>7058</v>
      </c>
      <c r="AG198">
        <v>3</v>
      </c>
      <c r="AH198">
        <v>461.5</v>
      </c>
      <c r="AJ198">
        <v>311</v>
      </c>
      <c r="AK198">
        <v>21352</v>
      </c>
      <c r="AL198" t="s">
        <v>7059</v>
      </c>
      <c r="AM198">
        <v>3</v>
      </c>
      <c r="AN198">
        <v>423.6</v>
      </c>
      <c r="AP198">
        <v>213</v>
      </c>
      <c r="AQ198">
        <v>21547</v>
      </c>
      <c r="AR198" t="s">
        <v>57</v>
      </c>
      <c r="AS198">
        <v>2</v>
      </c>
      <c r="AT198">
        <v>245</v>
      </c>
      <c r="AV198">
        <v>221</v>
      </c>
      <c r="AW198">
        <v>21572</v>
      </c>
      <c r="AX198" t="s">
        <v>58</v>
      </c>
      <c r="AY198">
        <v>1</v>
      </c>
      <c r="AZ198">
        <v>80</v>
      </c>
      <c r="BB198">
        <v>221</v>
      </c>
      <c r="BC198">
        <v>31754</v>
      </c>
      <c r="BD198" t="s">
        <v>62</v>
      </c>
      <c r="BE198">
        <v>2</v>
      </c>
      <c r="BF198">
        <v>76</v>
      </c>
      <c r="BH198">
        <v>311</v>
      </c>
    </row>
    <row r="199" spans="1:60" ht="13.5" customHeight="1" x14ac:dyDescent="0.35">
      <c r="A199" t="s">
        <v>2420</v>
      </c>
      <c r="B199" t="s">
        <v>4182</v>
      </c>
      <c r="C199" s="1" t="s">
        <v>4485</v>
      </c>
      <c r="D199" t="s">
        <v>7060</v>
      </c>
      <c r="E199" t="s">
        <v>7061</v>
      </c>
      <c r="F199" t="s">
        <v>7062</v>
      </c>
      <c r="G199" t="s">
        <v>7063</v>
      </c>
      <c r="N199" t="s">
        <v>7064</v>
      </c>
      <c r="O199" t="s">
        <v>7065</v>
      </c>
      <c r="P199" t="s">
        <v>7066</v>
      </c>
      <c r="Q199" t="s">
        <v>7067</v>
      </c>
      <c r="X199" t="s">
        <v>7068</v>
      </c>
      <c r="Y199" t="s">
        <v>7069</v>
      </c>
      <c r="Z199" t="s">
        <v>7070</v>
      </c>
      <c r="AE199">
        <v>21368</v>
      </c>
      <c r="AF199" t="s">
        <v>2747</v>
      </c>
      <c r="AG199">
        <v>2</v>
      </c>
      <c r="AH199">
        <v>642.79999999999995</v>
      </c>
      <c r="AJ199">
        <v>212</v>
      </c>
      <c r="AK199">
        <v>21347</v>
      </c>
      <c r="AL199" t="s">
        <v>2760</v>
      </c>
      <c r="AM199">
        <v>1</v>
      </c>
      <c r="AN199">
        <v>174</v>
      </c>
      <c r="AP199">
        <v>210</v>
      </c>
      <c r="AQ199">
        <v>31754</v>
      </c>
      <c r="AR199" t="s">
        <v>62</v>
      </c>
      <c r="AS199">
        <v>2</v>
      </c>
      <c r="AT199">
        <v>76</v>
      </c>
      <c r="AV199">
        <v>311</v>
      </c>
      <c r="AW199">
        <v>12061</v>
      </c>
      <c r="AX199" t="s">
        <v>7071</v>
      </c>
      <c r="AY199">
        <v>1</v>
      </c>
      <c r="AZ199">
        <v>107.2</v>
      </c>
      <c r="BB199">
        <v>118</v>
      </c>
    </row>
    <row r="200" spans="1:60" ht="13.5" customHeight="1" x14ac:dyDescent="0.35">
      <c r="A200" t="s">
        <v>2420</v>
      </c>
      <c r="B200" t="s">
        <v>4186</v>
      </c>
      <c r="C200" s="1" t="s">
        <v>4502</v>
      </c>
      <c r="D200" t="s">
        <v>7072</v>
      </c>
      <c r="E200" t="s">
        <v>7073</v>
      </c>
      <c r="F200" t="s">
        <v>7074</v>
      </c>
      <c r="G200" t="s">
        <v>7075</v>
      </c>
      <c r="N200" t="s">
        <v>7076</v>
      </c>
      <c r="O200" t="s">
        <v>7077</v>
      </c>
      <c r="P200" t="s">
        <v>7078</v>
      </c>
      <c r="Q200" t="s">
        <v>7079</v>
      </c>
      <c r="X200" t="s">
        <v>7080</v>
      </c>
      <c r="Y200" t="s">
        <v>7081</v>
      </c>
      <c r="Z200" t="s">
        <v>7082</v>
      </c>
      <c r="AE200">
        <v>31663</v>
      </c>
      <c r="AF200" t="s">
        <v>4545</v>
      </c>
      <c r="AG200">
        <v>2</v>
      </c>
      <c r="AH200">
        <v>395</v>
      </c>
      <c r="AJ200">
        <v>311</v>
      </c>
      <c r="AK200">
        <v>21547</v>
      </c>
      <c r="AL200" t="s">
        <v>57</v>
      </c>
      <c r="AM200">
        <v>2</v>
      </c>
      <c r="AN200">
        <v>245</v>
      </c>
      <c r="AP200">
        <v>221</v>
      </c>
      <c r="AQ200">
        <v>21572</v>
      </c>
      <c r="AR200" t="s">
        <v>58</v>
      </c>
      <c r="AS200">
        <v>1</v>
      </c>
      <c r="AT200">
        <v>80</v>
      </c>
      <c r="AV200">
        <v>221</v>
      </c>
    </row>
    <row r="201" spans="1:60" ht="13.5" customHeight="1" x14ac:dyDescent="0.35">
      <c r="A201" t="s">
        <v>2420</v>
      </c>
      <c r="B201" t="s">
        <v>4191</v>
      </c>
      <c r="C201" s="1" t="s">
        <v>4547</v>
      </c>
      <c r="D201" t="s">
        <v>7083</v>
      </c>
      <c r="E201" t="s">
        <v>4585</v>
      </c>
      <c r="F201" t="s">
        <v>4586</v>
      </c>
      <c r="G201" t="s">
        <v>7032</v>
      </c>
      <c r="H201" t="s">
        <v>7033</v>
      </c>
      <c r="N201" t="s">
        <v>7084</v>
      </c>
      <c r="O201" t="s">
        <v>4593</v>
      </c>
      <c r="P201" t="s">
        <v>4595</v>
      </c>
      <c r="Q201" t="s">
        <v>7035</v>
      </c>
      <c r="R201" t="s">
        <v>7036</v>
      </c>
      <c r="X201" t="s">
        <v>4602</v>
      </c>
      <c r="Y201" t="s">
        <v>7037</v>
      </c>
      <c r="Z201" t="s">
        <v>7038</v>
      </c>
      <c r="AE201">
        <v>32110</v>
      </c>
      <c r="AF201" t="s">
        <v>4603</v>
      </c>
      <c r="AG201">
        <v>2</v>
      </c>
      <c r="AH201">
        <v>390</v>
      </c>
      <c r="AJ201">
        <v>310</v>
      </c>
      <c r="AK201">
        <v>13254</v>
      </c>
      <c r="AL201" t="s">
        <v>799</v>
      </c>
      <c r="AM201">
        <v>1</v>
      </c>
      <c r="AN201">
        <v>42</v>
      </c>
      <c r="AP201">
        <v>128</v>
      </c>
    </row>
    <row r="202" spans="1:60" ht="13.5" customHeight="1" x14ac:dyDescent="0.35">
      <c r="A202" t="s">
        <v>2420</v>
      </c>
      <c r="B202" t="s">
        <v>4195</v>
      </c>
      <c r="C202" s="1" t="s">
        <v>4667</v>
      </c>
      <c r="D202" t="s">
        <v>7085</v>
      </c>
      <c r="E202" t="s">
        <v>6843</v>
      </c>
      <c r="F202" t="s">
        <v>6844</v>
      </c>
      <c r="G202" t="s">
        <v>4671</v>
      </c>
      <c r="H202" t="s">
        <v>4672</v>
      </c>
      <c r="I202" t="s">
        <v>4673</v>
      </c>
      <c r="N202" t="s">
        <v>4674</v>
      </c>
      <c r="O202" t="s">
        <v>6845</v>
      </c>
      <c r="P202" t="s">
        <v>6846</v>
      </c>
      <c r="Q202" t="s">
        <v>7086</v>
      </c>
      <c r="R202" t="s">
        <v>7087</v>
      </c>
      <c r="S202" t="s">
        <v>4680</v>
      </c>
      <c r="X202" t="s">
        <v>4681</v>
      </c>
      <c r="Y202" t="s">
        <v>4579</v>
      </c>
      <c r="Z202" t="s">
        <v>7088</v>
      </c>
      <c r="AE202">
        <v>31754</v>
      </c>
      <c r="AF202" t="s">
        <v>62</v>
      </c>
      <c r="AG202">
        <v>3</v>
      </c>
      <c r="AJ202">
        <v>311</v>
      </c>
      <c r="AK202">
        <v>11054</v>
      </c>
      <c r="AL202" t="s">
        <v>727</v>
      </c>
      <c r="AM202">
        <v>2</v>
      </c>
      <c r="AN202">
        <v>500</v>
      </c>
      <c r="AP202">
        <v>114</v>
      </c>
      <c r="AQ202">
        <v>21547</v>
      </c>
      <c r="AR202" t="s">
        <v>57</v>
      </c>
      <c r="AS202">
        <v>2</v>
      </c>
      <c r="AT202">
        <v>245</v>
      </c>
      <c r="AV202">
        <v>221</v>
      </c>
      <c r="AW202">
        <v>21572</v>
      </c>
      <c r="AX202" t="s">
        <v>58</v>
      </c>
      <c r="AY202">
        <v>2</v>
      </c>
      <c r="AZ202">
        <v>328</v>
      </c>
      <c r="BB202">
        <v>221</v>
      </c>
      <c r="BC202">
        <v>32054</v>
      </c>
      <c r="BD202" t="s">
        <v>7089</v>
      </c>
      <c r="BE202">
        <v>2</v>
      </c>
      <c r="BH202">
        <v>310</v>
      </c>
    </row>
    <row r="203" spans="1:60" ht="13.5" customHeight="1" x14ac:dyDescent="0.35">
      <c r="A203" t="s">
        <v>2420</v>
      </c>
      <c r="B203" t="s">
        <v>4200</v>
      </c>
      <c r="C203" s="1" t="s">
        <v>4485</v>
      </c>
      <c r="D203" t="s">
        <v>7090</v>
      </c>
      <c r="E203" t="s">
        <v>7091</v>
      </c>
      <c r="F203" t="s">
        <v>7062</v>
      </c>
      <c r="G203" t="s">
        <v>7063</v>
      </c>
      <c r="N203" t="s">
        <v>7092</v>
      </c>
      <c r="O203" t="s">
        <v>7093</v>
      </c>
      <c r="P203" t="s">
        <v>7094</v>
      </c>
      <c r="Q203" t="s">
        <v>7067</v>
      </c>
      <c r="X203" t="s">
        <v>7068</v>
      </c>
      <c r="Y203" t="s">
        <v>7069</v>
      </c>
      <c r="Z203" t="s">
        <v>7095</v>
      </c>
      <c r="AE203">
        <v>21347</v>
      </c>
      <c r="AF203" t="s">
        <v>2760</v>
      </c>
      <c r="AG203">
        <v>2</v>
      </c>
      <c r="AH203">
        <v>441</v>
      </c>
      <c r="AJ203">
        <v>210</v>
      </c>
      <c r="AK203">
        <v>12061</v>
      </c>
      <c r="AL203" t="s">
        <v>7071</v>
      </c>
      <c r="AM203">
        <v>1</v>
      </c>
      <c r="AN203">
        <v>107.2</v>
      </c>
      <c r="AP203">
        <v>118</v>
      </c>
      <c r="AQ203">
        <v>31754</v>
      </c>
      <c r="AR203" t="s">
        <v>62</v>
      </c>
      <c r="AS203">
        <v>2</v>
      </c>
      <c r="AT203">
        <v>76</v>
      </c>
      <c r="AV203">
        <v>311</v>
      </c>
      <c r="AW203">
        <v>21547</v>
      </c>
      <c r="AX203" t="s">
        <v>57</v>
      </c>
      <c r="AY203">
        <v>2</v>
      </c>
      <c r="AZ203">
        <v>245</v>
      </c>
      <c r="BB203">
        <v>221</v>
      </c>
      <c r="BC203">
        <v>21572</v>
      </c>
      <c r="BD203" t="s">
        <v>58</v>
      </c>
      <c r="BE203">
        <v>1</v>
      </c>
      <c r="BF203">
        <v>80</v>
      </c>
      <c r="BH203">
        <v>221</v>
      </c>
    </row>
    <row r="204" spans="1:60" ht="13.5" customHeight="1" x14ac:dyDescent="0.35">
      <c r="A204" t="s">
        <v>2420</v>
      </c>
      <c r="B204" t="s">
        <v>4204</v>
      </c>
      <c r="C204" s="1" t="s">
        <v>4667</v>
      </c>
      <c r="D204" t="s">
        <v>7096</v>
      </c>
      <c r="E204" t="s">
        <v>6843</v>
      </c>
      <c r="F204" t="s">
        <v>6844</v>
      </c>
      <c r="G204" t="s">
        <v>4671</v>
      </c>
      <c r="H204" t="s">
        <v>4672</v>
      </c>
      <c r="I204" t="s">
        <v>4673</v>
      </c>
      <c r="N204" t="s">
        <v>4674</v>
      </c>
      <c r="O204" t="s">
        <v>6845</v>
      </c>
      <c r="P204" t="s">
        <v>6846</v>
      </c>
      <c r="Q204" t="s">
        <v>7086</v>
      </c>
      <c r="R204" t="s">
        <v>7087</v>
      </c>
      <c r="S204" t="s">
        <v>4680</v>
      </c>
      <c r="X204" t="s">
        <v>4681</v>
      </c>
      <c r="Y204" t="s">
        <v>4579</v>
      </c>
      <c r="Z204" t="s">
        <v>7088</v>
      </c>
      <c r="AE204">
        <v>31754</v>
      </c>
      <c r="AF204" t="s">
        <v>62</v>
      </c>
      <c r="AG204">
        <v>3</v>
      </c>
      <c r="AJ204">
        <v>311</v>
      </c>
      <c r="AK204">
        <v>11054</v>
      </c>
      <c r="AL204" t="s">
        <v>727</v>
      </c>
      <c r="AM204">
        <v>2</v>
      </c>
      <c r="AN204">
        <v>500</v>
      </c>
      <c r="AP204">
        <v>114</v>
      </c>
      <c r="AQ204">
        <v>21547</v>
      </c>
      <c r="AR204" t="s">
        <v>57</v>
      </c>
      <c r="AS204">
        <v>2</v>
      </c>
      <c r="AT204">
        <v>245</v>
      </c>
      <c r="AV204">
        <v>221</v>
      </c>
      <c r="AW204">
        <v>21572</v>
      </c>
      <c r="AX204" t="s">
        <v>58</v>
      </c>
      <c r="AY204">
        <v>2</v>
      </c>
      <c r="AZ204">
        <v>328</v>
      </c>
      <c r="BB204">
        <v>221</v>
      </c>
      <c r="BC204">
        <v>32054</v>
      </c>
      <c r="BD204" t="s">
        <v>7089</v>
      </c>
      <c r="BE204">
        <v>2</v>
      </c>
      <c r="BH204">
        <v>310</v>
      </c>
    </row>
    <row r="205" spans="1:60" ht="13.5" customHeight="1" x14ac:dyDescent="0.35">
      <c r="A205" t="s">
        <v>2420</v>
      </c>
      <c r="B205" t="s">
        <v>4206</v>
      </c>
      <c r="C205" s="1" t="s">
        <v>4485</v>
      </c>
      <c r="D205" t="s">
        <v>5232</v>
      </c>
      <c r="E205" t="s">
        <v>5170</v>
      </c>
      <c r="F205" t="s">
        <v>5930</v>
      </c>
      <c r="G205" t="s">
        <v>5172</v>
      </c>
      <c r="H205" t="s">
        <v>5908</v>
      </c>
      <c r="N205" t="s">
        <v>5931</v>
      </c>
      <c r="O205" t="s">
        <v>5189</v>
      </c>
      <c r="P205" t="s">
        <v>5932</v>
      </c>
      <c r="Q205" t="s">
        <v>5756</v>
      </c>
      <c r="X205" t="s">
        <v>4579</v>
      </c>
      <c r="Y205" t="s">
        <v>4758</v>
      </c>
      <c r="Z205" t="s">
        <v>5390</v>
      </c>
      <c r="AE205">
        <v>33052</v>
      </c>
      <c r="AF205" t="s">
        <v>7019</v>
      </c>
      <c r="AG205">
        <v>2</v>
      </c>
      <c r="AH205">
        <v>120</v>
      </c>
      <c r="AJ205">
        <v>315</v>
      </c>
      <c r="AK205">
        <v>13254</v>
      </c>
      <c r="AL205" t="s">
        <v>799</v>
      </c>
      <c r="AM205">
        <v>2</v>
      </c>
      <c r="AN205">
        <v>192</v>
      </c>
      <c r="AP205">
        <v>128</v>
      </c>
    </row>
    <row r="206" spans="1:60" ht="13.5" customHeight="1" x14ac:dyDescent="0.35">
      <c r="A206" t="s">
        <v>2420</v>
      </c>
      <c r="B206" t="s">
        <v>4210</v>
      </c>
      <c r="C206" s="1" t="s">
        <v>4485</v>
      </c>
      <c r="D206" t="s">
        <v>7097</v>
      </c>
      <c r="E206" t="s">
        <v>7098</v>
      </c>
      <c r="F206" t="s">
        <v>7099</v>
      </c>
      <c r="G206" t="s">
        <v>7100</v>
      </c>
      <c r="H206" t="s">
        <v>7101</v>
      </c>
      <c r="I206" t="s">
        <v>7102</v>
      </c>
      <c r="J206" t="s">
        <v>7103</v>
      </c>
      <c r="K206" t="s">
        <v>6996</v>
      </c>
      <c r="N206" t="s">
        <v>7104</v>
      </c>
      <c r="O206" t="s">
        <v>7105</v>
      </c>
      <c r="P206" t="s">
        <v>7106</v>
      </c>
      <c r="Q206" t="s">
        <v>7107</v>
      </c>
      <c r="R206" t="s">
        <v>7108</v>
      </c>
      <c r="S206" t="s">
        <v>7109</v>
      </c>
      <c r="T206" t="s">
        <v>7110</v>
      </c>
      <c r="U206" t="s">
        <v>7111</v>
      </c>
      <c r="V206" t="s">
        <v>7112</v>
      </c>
      <c r="X206" t="s">
        <v>7113</v>
      </c>
      <c r="Y206" t="s">
        <v>7114</v>
      </c>
      <c r="Z206" t="s">
        <v>7115</v>
      </c>
      <c r="AE206">
        <v>44517</v>
      </c>
      <c r="AF206" t="s">
        <v>5905</v>
      </c>
      <c r="AG206">
        <v>1</v>
      </c>
      <c r="AH206">
        <v>109</v>
      </c>
      <c r="AJ206">
        <v>333</v>
      </c>
      <c r="AK206">
        <v>35071</v>
      </c>
      <c r="AL206" t="s">
        <v>830</v>
      </c>
      <c r="AM206">
        <v>2</v>
      </c>
      <c r="AN206">
        <v>231</v>
      </c>
      <c r="AP206">
        <v>324</v>
      </c>
    </row>
    <row r="207" spans="1:60" ht="13.5" customHeight="1" x14ac:dyDescent="0.35">
      <c r="A207" t="s">
        <v>2420</v>
      </c>
      <c r="B207" t="s">
        <v>4216</v>
      </c>
      <c r="C207" s="1" t="s">
        <v>4889</v>
      </c>
      <c r="D207" t="s">
        <v>7116</v>
      </c>
      <c r="E207" t="s">
        <v>7117</v>
      </c>
      <c r="F207" t="s">
        <v>7118</v>
      </c>
      <c r="G207" t="s">
        <v>7119</v>
      </c>
      <c r="N207" t="s">
        <v>7120</v>
      </c>
      <c r="O207" t="s">
        <v>7121</v>
      </c>
      <c r="P207" t="s">
        <v>7122</v>
      </c>
      <c r="Q207" t="s">
        <v>7123</v>
      </c>
      <c r="R207" t="s">
        <v>7124</v>
      </c>
      <c r="S207" t="s">
        <v>7125</v>
      </c>
      <c r="X207" t="s">
        <v>7126</v>
      </c>
      <c r="Y207" t="s">
        <v>7127</v>
      </c>
      <c r="AE207">
        <v>44517</v>
      </c>
      <c r="AF207" t="s">
        <v>5905</v>
      </c>
      <c r="AG207">
        <v>2</v>
      </c>
      <c r="AH207">
        <v>317</v>
      </c>
      <c r="AJ207">
        <v>333</v>
      </c>
      <c r="AK207">
        <v>33024</v>
      </c>
      <c r="AL207" t="s">
        <v>831</v>
      </c>
      <c r="AM207">
        <v>1</v>
      </c>
      <c r="AN207">
        <v>16.75</v>
      </c>
      <c r="AP207">
        <v>314</v>
      </c>
    </row>
    <row r="208" spans="1:60" ht="13.5" customHeight="1" x14ac:dyDescent="0.35">
      <c r="A208" t="s">
        <v>2420</v>
      </c>
      <c r="B208" t="s">
        <v>4222</v>
      </c>
      <c r="C208" s="1" t="s">
        <v>4524</v>
      </c>
      <c r="D208" t="s">
        <v>7128</v>
      </c>
      <c r="E208" t="s">
        <v>4526</v>
      </c>
      <c r="F208" t="s">
        <v>4628</v>
      </c>
      <c r="G208" t="s">
        <v>4629</v>
      </c>
      <c r="H208" t="s">
        <v>4630</v>
      </c>
      <c r="I208" t="s">
        <v>4530</v>
      </c>
      <c r="J208" t="s">
        <v>4631</v>
      </c>
      <c r="N208" t="s">
        <v>7129</v>
      </c>
      <c r="O208" t="s">
        <v>4511</v>
      </c>
      <c r="P208" t="s">
        <v>5212</v>
      </c>
      <c r="Q208" t="s">
        <v>5213</v>
      </c>
      <c r="R208" t="s">
        <v>5215</v>
      </c>
      <c r="S208" t="s">
        <v>7130</v>
      </c>
      <c r="T208" t="s">
        <v>4638</v>
      </c>
      <c r="X208" t="s">
        <v>4517</v>
      </c>
      <c r="Y208" t="s">
        <v>4639</v>
      </c>
      <c r="Z208" t="s">
        <v>4640</v>
      </c>
      <c r="AE208">
        <v>31754</v>
      </c>
      <c r="AF208" t="s">
        <v>62</v>
      </c>
      <c r="AG208">
        <v>2</v>
      </c>
      <c r="AH208">
        <v>76</v>
      </c>
      <c r="AJ208">
        <v>311</v>
      </c>
      <c r="AK208">
        <v>31721</v>
      </c>
      <c r="AL208" t="s">
        <v>4568</v>
      </c>
      <c r="AM208">
        <v>2</v>
      </c>
      <c r="AN208">
        <v>429</v>
      </c>
      <c r="AP208">
        <v>311</v>
      </c>
      <c r="AQ208">
        <v>21547</v>
      </c>
      <c r="AR208" t="s">
        <v>57</v>
      </c>
      <c r="AS208">
        <v>2</v>
      </c>
      <c r="AT208">
        <v>245</v>
      </c>
      <c r="AV208">
        <v>221</v>
      </c>
      <c r="AW208">
        <v>21572</v>
      </c>
      <c r="AX208" t="s">
        <v>58</v>
      </c>
      <c r="AY208">
        <v>1</v>
      </c>
      <c r="AZ208">
        <v>80</v>
      </c>
      <c r="BB208">
        <v>221</v>
      </c>
    </row>
    <row r="209" spans="1:60" ht="13.5" customHeight="1" x14ac:dyDescent="0.35">
      <c r="A209" t="s">
        <v>2420</v>
      </c>
      <c r="B209" t="s">
        <v>4227</v>
      </c>
      <c r="C209" s="1" t="s">
        <v>4889</v>
      </c>
      <c r="D209" t="s">
        <v>7131</v>
      </c>
      <c r="E209" t="s">
        <v>7132</v>
      </c>
      <c r="F209" t="s">
        <v>5142</v>
      </c>
      <c r="G209" t="s">
        <v>5149</v>
      </c>
      <c r="N209" t="s">
        <v>7133</v>
      </c>
      <c r="O209" t="s">
        <v>7134</v>
      </c>
      <c r="P209" t="s">
        <v>7135</v>
      </c>
      <c r="Q209" t="s">
        <v>5151</v>
      </c>
      <c r="R209" t="s">
        <v>5146</v>
      </c>
      <c r="X209" t="s">
        <v>5152</v>
      </c>
      <c r="Y209" t="s">
        <v>5034</v>
      </c>
      <c r="AE209">
        <v>13154</v>
      </c>
      <c r="AF209" t="s">
        <v>798</v>
      </c>
      <c r="AG209">
        <v>1</v>
      </c>
      <c r="AH209">
        <v>42</v>
      </c>
      <c r="AJ209">
        <v>122</v>
      </c>
      <c r="AK209">
        <v>34085</v>
      </c>
      <c r="AL209" t="s">
        <v>5052</v>
      </c>
      <c r="AM209">
        <v>2</v>
      </c>
      <c r="AN209">
        <v>263</v>
      </c>
      <c r="AP209">
        <v>312</v>
      </c>
      <c r="AQ209">
        <v>32079</v>
      </c>
      <c r="AR209" t="s">
        <v>4582</v>
      </c>
      <c r="AS209">
        <v>1</v>
      </c>
      <c r="AT209">
        <v>132</v>
      </c>
      <c r="AV209">
        <v>310</v>
      </c>
      <c r="AW209">
        <v>34052</v>
      </c>
      <c r="AX209" t="s">
        <v>1473</v>
      </c>
      <c r="AY209">
        <v>1</v>
      </c>
      <c r="AZ209">
        <v>144</v>
      </c>
      <c r="BB209">
        <v>312</v>
      </c>
      <c r="BC209">
        <v>34093</v>
      </c>
      <c r="BD209" t="s">
        <v>4938</v>
      </c>
      <c r="BE209">
        <v>2</v>
      </c>
      <c r="BF209">
        <v>156</v>
      </c>
      <c r="BH209">
        <v>312</v>
      </c>
    </row>
    <row r="210" spans="1:60" ht="13.5" customHeight="1" x14ac:dyDescent="0.35">
      <c r="A210" t="s">
        <v>2420</v>
      </c>
      <c r="B210" t="s">
        <v>4232</v>
      </c>
      <c r="C210" s="1" t="s">
        <v>4889</v>
      </c>
      <c r="D210" t="s">
        <v>7136</v>
      </c>
      <c r="E210" t="s">
        <v>7137</v>
      </c>
      <c r="F210" t="s">
        <v>7138</v>
      </c>
      <c r="G210" t="s">
        <v>7139</v>
      </c>
      <c r="H210" t="s">
        <v>7140</v>
      </c>
      <c r="I210" t="s">
        <v>5116</v>
      </c>
      <c r="N210" t="s">
        <v>7141</v>
      </c>
      <c r="O210" t="s">
        <v>7142</v>
      </c>
      <c r="P210" t="s">
        <v>7143</v>
      </c>
      <c r="Q210" t="s">
        <v>7144</v>
      </c>
      <c r="R210" t="s">
        <v>7145</v>
      </c>
      <c r="X210" t="s">
        <v>5034</v>
      </c>
      <c r="Y210" t="s">
        <v>7146</v>
      </c>
      <c r="Z210" t="s">
        <v>7147</v>
      </c>
      <c r="AE210">
        <v>13154</v>
      </c>
      <c r="AF210" t="s">
        <v>798</v>
      </c>
      <c r="AG210">
        <v>2</v>
      </c>
      <c r="AH210">
        <v>192</v>
      </c>
      <c r="AJ210">
        <v>122</v>
      </c>
      <c r="AK210">
        <v>13254</v>
      </c>
      <c r="AL210" t="s">
        <v>799</v>
      </c>
      <c r="AM210">
        <v>2</v>
      </c>
      <c r="AN210">
        <v>192</v>
      </c>
      <c r="AP210">
        <v>128</v>
      </c>
      <c r="AQ210">
        <v>21572</v>
      </c>
      <c r="AR210" t="s">
        <v>58</v>
      </c>
      <c r="AS210">
        <v>3</v>
      </c>
      <c r="AT210">
        <v>493</v>
      </c>
      <c r="AV210">
        <v>221</v>
      </c>
      <c r="AW210">
        <v>34085</v>
      </c>
      <c r="AX210" t="s">
        <v>5052</v>
      </c>
      <c r="AY210">
        <v>2</v>
      </c>
      <c r="AZ210">
        <v>263</v>
      </c>
      <c r="BB210">
        <v>312</v>
      </c>
    </row>
    <row r="211" spans="1:60" ht="13.5" customHeight="1" x14ac:dyDescent="0.35">
      <c r="A211" t="s">
        <v>2420</v>
      </c>
      <c r="B211" t="s">
        <v>4237</v>
      </c>
      <c r="C211" s="1" t="s">
        <v>4485</v>
      </c>
      <c r="D211" t="s">
        <v>7148</v>
      </c>
      <c r="E211" t="s">
        <v>4487</v>
      </c>
      <c r="F211" t="s">
        <v>4488</v>
      </c>
      <c r="G211" t="s">
        <v>7149</v>
      </c>
      <c r="H211" t="s">
        <v>4491</v>
      </c>
      <c r="N211" t="s">
        <v>7150</v>
      </c>
      <c r="O211" t="s">
        <v>4808</v>
      </c>
      <c r="P211" t="s">
        <v>4494</v>
      </c>
      <c r="Q211" t="s">
        <v>4809</v>
      </c>
      <c r="R211" t="s">
        <v>4496</v>
      </c>
      <c r="S211" t="s">
        <v>4497</v>
      </c>
      <c r="X211" t="s">
        <v>4498</v>
      </c>
      <c r="Y211" t="s">
        <v>716</v>
      </c>
      <c r="Z211" t="s">
        <v>4812</v>
      </c>
      <c r="AE211">
        <v>21547</v>
      </c>
      <c r="AF211" t="s">
        <v>57</v>
      </c>
      <c r="AG211">
        <v>2</v>
      </c>
      <c r="AH211">
        <v>245</v>
      </c>
      <c r="AJ211">
        <v>221</v>
      </c>
      <c r="AK211">
        <v>21572</v>
      </c>
      <c r="AL211" t="s">
        <v>58</v>
      </c>
      <c r="AM211">
        <v>1</v>
      </c>
      <c r="AN211">
        <v>80</v>
      </c>
      <c r="AP211">
        <v>221</v>
      </c>
    </row>
    <row r="212" spans="1:60" ht="13.5" customHeight="1" x14ac:dyDescent="0.35">
      <c r="A212" t="s">
        <v>2420</v>
      </c>
      <c r="B212" t="s">
        <v>4242</v>
      </c>
      <c r="C212" s="1" t="s">
        <v>4889</v>
      </c>
      <c r="D212" t="s">
        <v>7151</v>
      </c>
      <c r="E212" t="s">
        <v>4891</v>
      </c>
      <c r="F212" t="s">
        <v>5115</v>
      </c>
      <c r="G212" t="s">
        <v>5116</v>
      </c>
      <c r="N212" t="s">
        <v>7152</v>
      </c>
      <c r="O212" t="s">
        <v>5129</v>
      </c>
      <c r="P212" t="s">
        <v>4896</v>
      </c>
      <c r="Q212" t="s">
        <v>4897</v>
      </c>
      <c r="R212" t="s">
        <v>4898</v>
      </c>
      <c r="X212" t="s">
        <v>4899</v>
      </c>
      <c r="Y212" t="s">
        <v>4900</v>
      </c>
      <c r="Z212" t="s">
        <v>7153</v>
      </c>
      <c r="AE212">
        <v>32062</v>
      </c>
      <c r="AF212" t="s">
        <v>5112</v>
      </c>
      <c r="AG212">
        <v>3</v>
      </c>
      <c r="AH212">
        <v>854</v>
      </c>
      <c r="AJ212">
        <v>310</v>
      </c>
      <c r="AK212">
        <v>31608</v>
      </c>
      <c r="AL212" t="s">
        <v>5111</v>
      </c>
      <c r="AM212">
        <v>3</v>
      </c>
      <c r="AN212">
        <v>568</v>
      </c>
      <c r="AP212">
        <v>200</v>
      </c>
      <c r="AQ212">
        <v>21572</v>
      </c>
      <c r="AR212" t="s">
        <v>58</v>
      </c>
      <c r="AS212">
        <v>2</v>
      </c>
      <c r="AT212">
        <v>328</v>
      </c>
      <c r="AV212">
        <v>221</v>
      </c>
      <c r="AW212">
        <v>15254</v>
      </c>
      <c r="AX212" t="s">
        <v>4802</v>
      </c>
      <c r="AY212">
        <v>2</v>
      </c>
      <c r="AZ212">
        <v>400</v>
      </c>
      <c r="BB212">
        <v>136</v>
      </c>
      <c r="BC212">
        <v>11054</v>
      </c>
      <c r="BD212" t="s">
        <v>727</v>
      </c>
      <c r="BE212">
        <v>2</v>
      </c>
      <c r="BF212">
        <v>500</v>
      </c>
      <c r="BH212">
        <v>114</v>
      </c>
    </row>
    <row r="213" spans="1:60" ht="13.5" customHeight="1" x14ac:dyDescent="0.35">
      <c r="A213" t="s">
        <v>2420</v>
      </c>
      <c r="B213" t="s">
        <v>4246</v>
      </c>
      <c r="C213" s="1" t="s">
        <v>4667</v>
      </c>
      <c r="D213" t="s">
        <v>7154</v>
      </c>
      <c r="E213" t="s">
        <v>4669</v>
      </c>
      <c r="F213" t="s">
        <v>4670</v>
      </c>
      <c r="G213" t="s">
        <v>4671</v>
      </c>
      <c r="H213" t="s">
        <v>4672</v>
      </c>
      <c r="I213" t="s">
        <v>4673</v>
      </c>
      <c r="N213" t="s">
        <v>4674</v>
      </c>
      <c r="O213" t="s">
        <v>4675</v>
      </c>
      <c r="P213" t="s">
        <v>4676</v>
      </c>
      <c r="Q213" t="s">
        <v>4677</v>
      </c>
      <c r="R213" t="s">
        <v>4678</v>
      </c>
      <c r="S213" t="s">
        <v>4679</v>
      </c>
      <c r="T213" t="s">
        <v>4680</v>
      </c>
      <c r="X213" t="s">
        <v>4681</v>
      </c>
      <c r="Y213" t="s">
        <v>4682</v>
      </c>
      <c r="Z213" t="s">
        <v>4683</v>
      </c>
      <c r="AE213">
        <v>13154</v>
      </c>
      <c r="AF213" t="s">
        <v>798</v>
      </c>
      <c r="AG213">
        <v>2</v>
      </c>
      <c r="AH213">
        <v>192</v>
      </c>
      <c r="AJ213">
        <v>122</v>
      </c>
      <c r="AK213">
        <v>31652</v>
      </c>
      <c r="AL213" t="s">
        <v>4621</v>
      </c>
      <c r="AM213">
        <v>3</v>
      </c>
      <c r="AN213">
        <v>496</v>
      </c>
      <c r="AP213">
        <v>200</v>
      </c>
      <c r="AQ213">
        <v>32079</v>
      </c>
      <c r="AR213" t="s">
        <v>4582</v>
      </c>
      <c r="AS213">
        <v>3</v>
      </c>
      <c r="AT213">
        <v>548</v>
      </c>
      <c r="AV213">
        <v>310</v>
      </c>
    </row>
    <row r="214" spans="1:60" ht="13.5" customHeight="1" x14ac:dyDescent="0.35">
      <c r="A214" t="s">
        <v>2420</v>
      </c>
      <c r="B214" t="s">
        <v>4248</v>
      </c>
      <c r="C214" s="1" t="s">
        <v>4667</v>
      </c>
      <c r="D214" t="s">
        <v>7155</v>
      </c>
      <c r="E214" t="s">
        <v>7156</v>
      </c>
      <c r="F214" t="s">
        <v>7157</v>
      </c>
      <c r="G214" t="s">
        <v>7158</v>
      </c>
      <c r="H214" t="s">
        <v>4670</v>
      </c>
      <c r="N214" t="s">
        <v>7159</v>
      </c>
      <c r="O214" t="s">
        <v>5203</v>
      </c>
      <c r="P214" t="s">
        <v>7160</v>
      </c>
      <c r="Q214" t="s">
        <v>4677</v>
      </c>
      <c r="X214" t="s">
        <v>4660</v>
      </c>
      <c r="Y214" t="s">
        <v>4681</v>
      </c>
      <c r="Z214" t="s">
        <v>4812</v>
      </c>
      <c r="AE214">
        <v>31660</v>
      </c>
      <c r="AF214" t="s">
        <v>4660</v>
      </c>
      <c r="AG214">
        <v>3</v>
      </c>
      <c r="AH214">
        <v>401</v>
      </c>
      <c r="AJ214">
        <v>311</v>
      </c>
      <c r="AK214">
        <v>32079</v>
      </c>
      <c r="AL214" t="s">
        <v>4582</v>
      </c>
      <c r="AM214">
        <v>2</v>
      </c>
      <c r="AN214">
        <v>263</v>
      </c>
      <c r="AP214">
        <v>310</v>
      </c>
      <c r="AQ214">
        <v>34085</v>
      </c>
      <c r="AR214" t="s">
        <v>5052</v>
      </c>
      <c r="AS214">
        <v>1</v>
      </c>
      <c r="AT214">
        <v>98</v>
      </c>
      <c r="AV214">
        <v>312</v>
      </c>
      <c r="AW214">
        <v>13154</v>
      </c>
      <c r="AX214" t="s">
        <v>798</v>
      </c>
      <c r="AY214">
        <v>2</v>
      </c>
      <c r="AZ214">
        <v>192</v>
      </c>
      <c r="BB214">
        <v>122</v>
      </c>
    </row>
    <row r="215" spans="1:60" ht="13.5" customHeight="1" x14ac:dyDescent="0.35">
      <c r="A215" t="s">
        <v>2420</v>
      </c>
      <c r="B215" t="s">
        <v>4252</v>
      </c>
      <c r="C215" s="1" t="s">
        <v>4485</v>
      </c>
      <c r="D215" t="s">
        <v>7161</v>
      </c>
      <c r="E215" t="s">
        <v>5232</v>
      </c>
      <c r="F215" t="s">
        <v>5233</v>
      </c>
      <c r="G215" t="s">
        <v>5234</v>
      </c>
      <c r="H215" t="s">
        <v>5235</v>
      </c>
      <c r="N215" t="s">
        <v>5236</v>
      </c>
      <c r="O215" t="s">
        <v>7162</v>
      </c>
      <c r="P215" t="s">
        <v>7163</v>
      </c>
      <c r="Q215" t="s">
        <v>5239</v>
      </c>
      <c r="R215" t="s">
        <v>5240</v>
      </c>
      <c r="X215" t="s">
        <v>4776</v>
      </c>
      <c r="Y215" t="s">
        <v>5241</v>
      </c>
      <c r="Z215" t="s">
        <v>5242</v>
      </c>
      <c r="AE215">
        <v>13154</v>
      </c>
      <c r="AF215" t="s">
        <v>798</v>
      </c>
      <c r="AG215">
        <v>2</v>
      </c>
      <c r="AH215">
        <v>192</v>
      </c>
      <c r="AJ215">
        <v>122</v>
      </c>
    </row>
    <row r="216" spans="1:60" ht="13.5" customHeight="1" x14ac:dyDescent="0.35">
      <c r="A216" t="s">
        <v>2420</v>
      </c>
      <c r="B216" t="s">
        <v>4259</v>
      </c>
      <c r="C216" s="1" t="s">
        <v>4783</v>
      </c>
      <c r="D216" t="s">
        <v>7164</v>
      </c>
      <c r="E216" t="s">
        <v>7165</v>
      </c>
      <c r="F216" t="s">
        <v>4786</v>
      </c>
      <c r="G216" t="s">
        <v>5445</v>
      </c>
      <c r="H216" t="s">
        <v>4788</v>
      </c>
      <c r="I216" t="s">
        <v>4789</v>
      </c>
      <c r="N216" t="s">
        <v>7166</v>
      </c>
      <c r="O216" t="s">
        <v>7167</v>
      </c>
      <c r="P216" t="s">
        <v>4791</v>
      </c>
      <c r="Q216" t="s">
        <v>4792</v>
      </c>
      <c r="R216" t="s">
        <v>4793</v>
      </c>
      <c r="S216" t="s">
        <v>4794</v>
      </c>
      <c r="X216" t="s">
        <v>4796</v>
      </c>
      <c r="Y216" t="s">
        <v>7168</v>
      </c>
      <c r="AE216">
        <v>13154</v>
      </c>
      <c r="AF216" t="s">
        <v>798</v>
      </c>
      <c r="AG216">
        <v>2</v>
      </c>
      <c r="AH216">
        <v>192</v>
      </c>
      <c r="AJ216">
        <v>122</v>
      </c>
      <c r="AK216">
        <v>13254</v>
      </c>
      <c r="AL216" t="s">
        <v>799</v>
      </c>
      <c r="AM216">
        <v>1</v>
      </c>
      <c r="AN216">
        <v>42</v>
      </c>
      <c r="AP216">
        <v>128</v>
      </c>
      <c r="AQ216">
        <v>15254</v>
      </c>
      <c r="AR216" t="s">
        <v>4802</v>
      </c>
      <c r="AS216">
        <v>2</v>
      </c>
      <c r="AT216">
        <v>400</v>
      </c>
      <c r="AV216">
        <v>136</v>
      </c>
      <c r="AW216">
        <v>34593</v>
      </c>
      <c r="AX216" t="s">
        <v>5195</v>
      </c>
      <c r="AY216">
        <v>2</v>
      </c>
      <c r="AZ216">
        <v>479</v>
      </c>
      <c r="BB216">
        <v>312</v>
      </c>
      <c r="BC216">
        <v>21532</v>
      </c>
      <c r="BD216" t="s">
        <v>832</v>
      </c>
      <c r="BE216">
        <v>1</v>
      </c>
      <c r="BF216">
        <v>55</v>
      </c>
      <c r="BH216">
        <v>221</v>
      </c>
    </row>
    <row r="217" spans="1:60" ht="13.5" customHeight="1" x14ac:dyDescent="0.35">
      <c r="A217" t="s">
        <v>2420</v>
      </c>
      <c r="B217" t="s">
        <v>4263</v>
      </c>
      <c r="C217" s="1" t="s">
        <v>4889</v>
      </c>
      <c r="D217" t="s">
        <v>7169</v>
      </c>
      <c r="E217" t="s">
        <v>4891</v>
      </c>
      <c r="F217" t="s">
        <v>5115</v>
      </c>
      <c r="G217" t="s">
        <v>5116</v>
      </c>
      <c r="N217" t="s">
        <v>7170</v>
      </c>
      <c r="O217" t="s">
        <v>7171</v>
      </c>
      <c r="P217" t="s">
        <v>7172</v>
      </c>
      <c r="Q217" t="s">
        <v>7173</v>
      </c>
      <c r="R217" t="s">
        <v>4897</v>
      </c>
      <c r="S217" t="s">
        <v>4898</v>
      </c>
      <c r="X217" t="s">
        <v>5034</v>
      </c>
      <c r="Y217" t="s">
        <v>7174</v>
      </c>
      <c r="Z217" t="s">
        <v>7175</v>
      </c>
      <c r="AE217">
        <v>13254</v>
      </c>
      <c r="AF217" t="s">
        <v>799</v>
      </c>
      <c r="AG217">
        <v>1</v>
      </c>
      <c r="AH217">
        <v>42</v>
      </c>
      <c r="AJ217">
        <v>128</v>
      </c>
      <c r="AK217">
        <v>32062</v>
      </c>
      <c r="AL217" t="s">
        <v>5112</v>
      </c>
      <c r="AM217">
        <v>2</v>
      </c>
      <c r="AN217">
        <v>607</v>
      </c>
      <c r="AP217">
        <v>310</v>
      </c>
      <c r="AQ217">
        <v>33024</v>
      </c>
      <c r="AR217" t="s">
        <v>831</v>
      </c>
      <c r="AS217">
        <v>2</v>
      </c>
      <c r="AT217">
        <v>413.65</v>
      </c>
      <c r="AV217">
        <v>314</v>
      </c>
    </row>
    <row r="218" spans="1:60" ht="13.5" customHeight="1" x14ac:dyDescent="0.35">
      <c r="A218" t="s">
        <v>2420</v>
      </c>
      <c r="B218" t="s">
        <v>4268</v>
      </c>
      <c r="C218" s="1" t="s">
        <v>4547</v>
      </c>
      <c r="D218" t="s">
        <v>7176</v>
      </c>
      <c r="E218" t="s">
        <v>4585</v>
      </c>
      <c r="F218" t="s">
        <v>4586</v>
      </c>
      <c r="G218" t="s">
        <v>5036</v>
      </c>
      <c r="H218" t="s">
        <v>4588</v>
      </c>
      <c r="I218" t="s">
        <v>4589</v>
      </c>
      <c r="J218" t="s">
        <v>4590</v>
      </c>
      <c r="K218" t="s">
        <v>4591</v>
      </c>
      <c r="N218" t="s">
        <v>7177</v>
      </c>
      <c r="O218" t="s">
        <v>4593</v>
      </c>
      <c r="P218" t="s">
        <v>4594</v>
      </c>
      <c r="Q218" t="s">
        <v>4595</v>
      </c>
      <c r="R218" t="s">
        <v>4596</v>
      </c>
      <c r="S218" t="s">
        <v>4597</v>
      </c>
      <c r="T218" t="s">
        <v>4598</v>
      </c>
      <c r="U218" t="s">
        <v>4599</v>
      </c>
      <c r="V218" t="s">
        <v>4600</v>
      </c>
      <c r="X218" t="s">
        <v>4601</v>
      </c>
      <c r="Y218" t="s">
        <v>4602</v>
      </c>
      <c r="Z218" t="s">
        <v>7038</v>
      </c>
      <c r="AE218">
        <v>32110</v>
      </c>
      <c r="AF218" t="s">
        <v>4603</v>
      </c>
      <c r="AG218">
        <v>2</v>
      </c>
      <c r="AH218">
        <v>390</v>
      </c>
      <c r="AJ218">
        <v>310</v>
      </c>
      <c r="AK218">
        <v>13254</v>
      </c>
      <c r="AL218" t="s">
        <v>799</v>
      </c>
      <c r="AM218">
        <v>1</v>
      </c>
      <c r="AN218">
        <v>42</v>
      </c>
      <c r="AP218">
        <v>128</v>
      </c>
    </row>
    <row r="219" spans="1:60" ht="13.5" customHeight="1" x14ac:dyDescent="0.35">
      <c r="A219" t="s">
        <v>2420</v>
      </c>
      <c r="B219" t="s">
        <v>3417</v>
      </c>
      <c r="C219" s="1" t="s">
        <v>4485</v>
      </c>
      <c r="D219" t="s">
        <v>7178</v>
      </c>
      <c r="E219" t="s">
        <v>6057</v>
      </c>
      <c r="F219" t="s">
        <v>5142</v>
      </c>
      <c r="G219" t="s">
        <v>5184</v>
      </c>
      <c r="H219" t="s">
        <v>7179</v>
      </c>
      <c r="I219" t="s">
        <v>5186</v>
      </c>
      <c r="J219" t="s">
        <v>5149</v>
      </c>
      <c r="N219" t="s">
        <v>7180</v>
      </c>
      <c r="O219" t="s">
        <v>7181</v>
      </c>
      <c r="P219" t="s">
        <v>5145</v>
      </c>
      <c r="Q219" t="s">
        <v>5178</v>
      </c>
      <c r="R219" t="s">
        <v>7182</v>
      </c>
      <c r="S219" t="s">
        <v>5146</v>
      </c>
      <c r="X219" t="s">
        <v>5229</v>
      </c>
      <c r="Y219" t="s">
        <v>7183</v>
      </c>
      <c r="Z219" t="s">
        <v>5152</v>
      </c>
      <c r="AE219">
        <v>13154</v>
      </c>
      <c r="AF219" t="s">
        <v>798</v>
      </c>
      <c r="AG219">
        <v>1</v>
      </c>
      <c r="AH219">
        <v>42</v>
      </c>
      <c r="AJ219">
        <v>122</v>
      </c>
      <c r="AK219">
        <v>34085</v>
      </c>
      <c r="AL219" t="s">
        <v>5052</v>
      </c>
      <c r="AM219">
        <v>2</v>
      </c>
      <c r="AN219">
        <v>263</v>
      </c>
      <c r="AP219">
        <v>312</v>
      </c>
      <c r="AQ219">
        <v>34593</v>
      </c>
      <c r="AR219" t="s">
        <v>5195</v>
      </c>
      <c r="AS219">
        <v>2</v>
      </c>
      <c r="AT219">
        <v>479</v>
      </c>
      <c r="AV219">
        <v>312</v>
      </c>
    </row>
    <row r="220" spans="1:60" ht="13.5" customHeight="1" x14ac:dyDescent="0.35">
      <c r="A220" t="s">
        <v>2420</v>
      </c>
      <c r="B220" t="s">
        <v>4108</v>
      </c>
      <c r="C220" s="1" t="s">
        <v>4485</v>
      </c>
      <c r="D220" t="s">
        <v>7184</v>
      </c>
      <c r="E220" t="s">
        <v>7185</v>
      </c>
      <c r="F220" t="s">
        <v>5172</v>
      </c>
      <c r="G220" t="s">
        <v>5908</v>
      </c>
      <c r="N220" t="s">
        <v>7186</v>
      </c>
      <c r="O220" t="s">
        <v>7187</v>
      </c>
      <c r="P220" t="s">
        <v>7188</v>
      </c>
      <c r="Q220" t="s">
        <v>5756</v>
      </c>
      <c r="X220" t="s">
        <v>4558</v>
      </c>
      <c r="Y220" t="s">
        <v>4758</v>
      </c>
      <c r="Z220" t="s">
        <v>7189</v>
      </c>
      <c r="AE220">
        <v>35071</v>
      </c>
      <c r="AF220" t="s">
        <v>830</v>
      </c>
      <c r="AG220">
        <v>2</v>
      </c>
      <c r="AH220">
        <v>231</v>
      </c>
      <c r="AJ220">
        <v>324</v>
      </c>
    </row>
    <row r="221" spans="1:60" ht="13.5" customHeight="1" x14ac:dyDescent="0.35">
      <c r="A221" t="s">
        <v>2420</v>
      </c>
      <c r="B221" t="s">
        <v>4285</v>
      </c>
      <c r="C221" s="1" t="s">
        <v>4783</v>
      </c>
      <c r="D221" t="s">
        <v>7190</v>
      </c>
      <c r="E221" t="s">
        <v>7165</v>
      </c>
      <c r="F221" t="s">
        <v>7191</v>
      </c>
      <c r="G221" t="s">
        <v>7192</v>
      </c>
      <c r="H221" t="s">
        <v>7193</v>
      </c>
      <c r="I221" t="s">
        <v>7194</v>
      </c>
      <c r="N221" t="s">
        <v>7195</v>
      </c>
      <c r="O221" t="s">
        <v>7167</v>
      </c>
      <c r="P221" t="s">
        <v>7196</v>
      </c>
      <c r="Q221" t="s">
        <v>7197</v>
      </c>
      <c r="R221" t="s">
        <v>7198</v>
      </c>
      <c r="S221" t="s">
        <v>7199</v>
      </c>
      <c r="X221" t="s">
        <v>4796</v>
      </c>
      <c r="Y221" t="s">
        <v>7200</v>
      </c>
      <c r="AE221">
        <v>13154</v>
      </c>
      <c r="AF221" t="s">
        <v>798</v>
      </c>
      <c r="AG221">
        <v>2</v>
      </c>
      <c r="AH221">
        <v>192</v>
      </c>
      <c r="AJ221">
        <v>122</v>
      </c>
      <c r="AK221">
        <v>15254</v>
      </c>
      <c r="AL221" t="s">
        <v>4802</v>
      </c>
      <c r="AM221">
        <v>2</v>
      </c>
      <c r="AN221">
        <v>400</v>
      </c>
      <c r="AP221">
        <v>136</v>
      </c>
      <c r="AQ221">
        <v>34022</v>
      </c>
      <c r="AR221" t="s">
        <v>4798</v>
      </c>
      <c r="AS221">
        <v>2</v>
      </c>
      <c r="AT221">
        <v>393</v>
      </c>
      <c r="AV221">
        <v>312</v>
      </c>
      <c r="AW221">
        <v>34593</v>
      </c>
      <c r="AX221" t="s">
        <v>5195</v>
      </c>
      <c r="AY221">
        <v>2</v>
      </c>
      <c r="AZ221">
        <v>479</v>
      </c>
      <c r="BB221">
        <v>312</v>
      </c>
    </row>
    <row r="222" spans="1:60" ht="13.5" customHeight="1" x14ac:dyDescent="0.35">
      <c r="A222" t="s">
        <v>2420</v>
      </c>
      <c r="B222" t="s">
        <v>4290</v>
      </c>
      <c r="C222" s="1" t="s">
        <v>4667</v>
      </c>
      <c r="D222" t="s">
        <v>7201</v>
      </c>
      <c r="E222" t="s">
        <v>7202</v>
      </c>
      <c r="F222" t="s">
        <v>4670</v>
      </c>
      <c r="G222" t="s">
        <v>5132</v>
      </c>
      <c r="H222" t="s">
        <v>4673</v>
      </c>
      <c r="N222" t="s">
        <v>7203</v>
      </c>
      <c r="O222" t="s">
        <v>7204</v>
      </c>
      <c r="P222" t="s">
        <v>7205</v>
      </c>
      <c r="Q222" t="s">
        <v>4677</v>
      </c>
      <c r="R222" t="s">
        <v>7206</v>
      </c>
      <c r="S222" t="s">
        <v>7207</v>
      </c>
      <c r="T222" t="s">
        <v>5089</v>
      </c>
      <c r="X222" t="s">
        <v>4681</v>
      </c>
      <c r="Y222" t="s">
        <v>5090</v>
      </c>
      <c r="Z222" t="s">
        <v>5138</v>
      </c>
      <c r="AE222">
        <v>32062</v>
      </c>
      <c r="AF222" t="s">
        <v>5112</v>
      </c>
      <c r="AG222">
        <v>3</v>
      </c>
      <c r="AH222">
        <v>854</v>
      </c>
      <c r="AJ222">
        <v>310</v>
      </c>
      <c r="AK222">
        <v>32079</v>
      </c>
      <c r="AL222" t="s">
        <v>4582</v>
      </c>
      <c r="AM222">
        <v>3</v>
      </c>
      <c r="AN222">
        <v>548</v>
      </c>
      <c r="AP222">
        <v>310</v>
      </c>
      <c r="AQ222">
        <v>13154</v>
      </c>
      <c r="AR222" t="s">
        <v>798</v>
      </c>
      <c r="AS222">
        <v>2</v>
      </c>
      <c r="AT222">
        <v>192</v>
      </c>
      <c r="AV222">
        <v>122</v>
      </c>
      <c r="AW222">
        <v>21059</v>
      </c>
      <c r="AX222" t="s">
        <v>6776</v>
      </c>
      <c r="AY222">
        <v>3</v>
      </c>
      <c r="AZ222">
        <v>1010.5</v>
      </c>
      <c r="BB222">
        <v>210</v>
      </c>
    </row>
    <row r="223" spans="1:60" ht="13.5" customHeight="1" x14ac:dyDescent="0.35">
      <c r="A223" t="s">
        <v>2420</v>
      </c>
      <c r="B223" t="s">
        <v>4296</v>
      </c>
      <c r="C223" s="1" t="s">
        <v>4889</v>
      </c>
      <c r="D223" t="s">
        <v>6992</v>
      </c>
      <c r="E223" t="s">
        <v>6993</v>
      </c>
      <c r="F223" t="s">
        <v>5116</v>
      </c>
      <c r="G223" t="s">
        <v>5946</v>
      </c>
      <c r="H223" t="s">
        <v>6994</v>
      </c>
      <c r="I223" t="s">
        <v>6995</v>
      </c>
      <c r="J223" t="s">
        <v>7208</v>
      </c>
      <c r="N223" t="s">
        <v>7209</v>
      </c>
      <c r="O223" t="s">
        <v>6998</v>
      </c>
      <c r="P223" t="s">
        <v>6999</v>
      </c>
      <c r="Q223" t="s">
        <v>5952</v>
      </c>
      <c r="R223" t="s">
        <v>7000</v>
      </c>
      <c r="S223" t="s">
        <v>7001</v>
      </c>
      <c r="T223" t="s">
        <v>7002</v>
      </c>
      <c r="X223" t="s">
        <v>5034</v>
      </c>
      <c r="Y223" t="s">
        <v>5610</v>
      </c>
      <c r="Z223" t="s">
        <v>7003</v>
      </c>
      <c r="AE223">
        <v>13254</v>
      </c>
      <c r="AF223" t="s">
        <v>799</v>
      </c>
      <c r="AG223">
        <v>1</v>
      </c>
      <c r="AH223">
        <v>42</v>
      </c>
      <c r="AJ223">
        <v>128</v>
      </c>
      <c r="AK223">
        <v>13236</v>
      </c>
      <c r="AL223" t="s">
        <v>7004</v>
      </c>
      <c r="AM223">
        <v>1</v>
      </c>
      <c r="AN223">
        <v>16.75</v>
      </c>
      <c r="AP223">
        <v>128</v>
      </c>
      <c r="AQ223">
        <v>35071</v>
      </c>
      <c r="AR223" t="s">
        <v>830</v>
      </c>
      <c r="AS223">
        <v>3</v>
      </c>
      <c r="AV223">
        <v>324</v>
      </c>
      <c r="AW223">
        <v>33024</v>
      </c>
      <c r="AX223" t="s">
        <v>831</v>
      </c>
      <c r="AY223">
        <v>2</v>
      </c>
      <c r="AZ223">
        <v>413.65</v>
      </c>
      <c r="BB223">
        <v>314</v>
      </c>
      <c r="BC223">
        <v>44072</v>
      </c>
      <c r="BD223" t="s">
        <v>7210</v>
      </c>
      <c r="BE223">
        <v>1</v>
      </c>
      <c r="BF223">
        <v>164</v>
      </c>
      <c r="BH223">
        <v>332</v>
      </c>
    </row>
    <row r="224" spans="1:60" ht="13.5" customHeight="1" x14ac:dyDescent="0.35">
      <c r="A224" t="s">
        <v>2420</v>
      </c>
      <c r="B224" t="s">
        <v>4302</v>
      </c>
      <c r="C224" s="1" t="s">
        <v>4485</v>
      </c>
      <c r="D224" t="s">
        <v>7211</v>
      </c>
      <c r="E224" t="s">
        <v>4487</v>
      </c>
      <c r="F224" t="s">
        <v>4488</v>
      </c>
      <c r="G224" t="s">
        <v>4817</v>
      </c>
      <c r="H224" t="s">
        <v>4818</v>
      </c>
      <c r="I224" t="s">
        <v>4836</v>
      </c>
      <c r="N224" t="s">
        <v>7212</v>
      </c>
      <c r="O224" t="s">
        <v>7213</v>
      </c>
      <c r="P224" t="s">
        <v>7214</v>
      </c>
      <c r="Q224" t="s">
        <v>7215</v>
      </c>
      <c r="R224" t="s">
        <v>4496</v>
      </c>
      <c r="S224" t="s">
        <v>4830</v>
      </c>
      <c r="T224" t="s">
        <v>4841</v>
      </c>
      <c r="X224" t="s">
        <v>4498</v>
      </c>
      <c r="Y224" t="s">
        <v>716</v>
      </c>
      <c r="Z224" t="s">
        <v>7216</v>
      </c>
      <c r="AE224">
        <v>21547</v>
      </c>
      <c r="AF224" t="s">
        <v>57</v>
      </c>
      <c r="AG224">
        <v>2</v>
      </c>
      <c r="AH224">
        <v>245</v>
      </c>
      <c r="AJ224">
        <v>221</v>
      </c>
      <c r="AK224">
        <v>21572</v>
      </c>
      <c r="AL224" t="s">
        <v>58</v>
      </c>
      <c r="AM224">
        <v>1</v>
      </c>
      <c r="AN224">
        <v>80</v>
      </c>
      <c r="AP224">
        <v>221</v>
      </c>
    </row>
    <row r="225" spans="1:65" ht="13.5" customHeight="1" x14ac:dyDescent="0.35">
      <c r="A225" t="s">
        <v>2420</v>
      </c>
      <c r="B225" t="s">
        <v>4306</v>
      </c>
      <c r="C225" s="1" t="s">
        <v>4524</v>
      </c>
      <c r="D225" t="s">
        <v>7217</v>
      </c>
      <c r="E225" t="s">
        <v>4526</v>
      </c>
      <c r="F225" t="s">
        <v>4628</v>
      </c>
      <c r="G225" t="s">
        <v>4629</v>
      </c>
      <c r="H225" t="s">
        <v>4630</v>
      </c>
      <c r="I225" t="s">
        <v>4530</v>
      </c>
      <c r="J225" t="s">
        <v>4631</v>
      </c>
      <c r="N225" t="s">
        <v>7129</v>
      </c>
      <c r="O225" t="s">
        <v>4633</v>
      </c>
      <c r="P225" t="s">
        <v>7218</v>
      </c>
      <c r="Q225" t="s">
        <v>7219</v>
      </c>
      <c r="R225" t="s">
        <v>4636</v>
      </c>
      <c r="S225" t="s">
        <v>4637</v>
      </c>
      <c r="T225" t="s">
        <v>4638</v>
      </c>
      <c r="X225" t="s">
        <v>4517</v>
      </c>
      <c r="Y225" t="s">
        <v>4639</v>
      </c>
      <c r="Z225" t="s">
        <v>4640</v>
      </c>
      <c r="AE225">
        <v>31436</v>
      </c>
      <c r="AF225" t="s">
        <v>61</v>
      </c>
      <c r="AG225">
        <v>2</v>
      </c>
      <c r="AH225">
        <v>245</v>
      </c>
      <c r="AJ225">
        <v>200</v>
      </c>
      <c r="AK225">
        <v>21572</v>
      </c>
      <c r="AL225" t="s">
        <v>58</v>
      </c>
      <c r="AM225">
        <v>1</v>
      </c>
      <c r="AN225">
        <v>80</v>
      </c>
      <c r="AP225">
        <v>221</v>
      </c>
    </row>
    <row r="226" spans="1:65" ht="13.5" customHeight="1" x14ac:dyDescent="0.35">
      <c r="A226" t="s">
        <v>2420</v>
      </c>
      <c r="B226" t="s">
        <v>4313</v>
      </c>
      <c r="C226" s="1" t="s">
        <v>4502</v>
      </c>
      <c r="D226" t="s">
        <v>4525</v>
      </c>
      <c r="E226" t="s">
        <v>5300</v>
      </c>
      <c r="F226" t="s">
        <v>5301</v>
      </c>
      <c r="G226" t="s">
        <v>5302</v>
      </c>
      <c r="H226" t="s">
        <v>5303</v>
      </c>
      <c r="I226" t="s">
        <v>5304</v>
      </c>
      <c r="J226" t="s">
        <v>5305</v>
      </c>
      <c r="N226" t="s">
        <v>5306</v>
      </c>
      <c r="O226" t="s">
        <v>5307</v>
      </c>
      <c r="P226" t="s">
        <v>7220</v>
      </c>
      <c r="Q226" t="s">
        <v>5309</v>
      </c>
      <c r="R226" t="s">
        <v>5310</v>
      </c>
      <c r="S226" t="s">
        <v>5311</v>
      </c>
      <c r="T226" t="s">
        <v>5312</v>
      </c>
      <c r="U226" t="s">
        <v>5313</v>
      </c>
      <c r="X226" t="s">
        <v>4525</v>
      </c>
      <c r="Y226" t="s">
        <v>605</v>
      </c>
      <c r="Z226" t="s">
        <v>4640</v>
      </c>
      <c r="AE226">
        <v>31721</v>
      </c>
      <c r="AF226" t="s">
        <v>4568</v>
      </c>
      <c r="AG226">
        <v>1</v>
      </c>
      <c r="AH226">
        <v>300</v>
      </c>
      <c r="AJ226">
        <v>311</v>
      </c>
      <c r="AK226">
        <v>11454</v>
      </c>
      <c r="AL226" t="s">
        <v>728</v>
      </c>
      <c r="AM226">
        <v>1</v>
      </c>
      <c r="AN226">
        <v>63</v>
      </c>
      <c r="AP226">
        <v>115</v>
      </c>
      <c r="AQ226">
        <v>31436</v>
      </c>
      <c r="AR226" t="s">
        <v>61</v>
      </c>
      <c r="AS226">
        <v>2</v>
      </c>
      <c r="AT226">
        <v>245</v>
      </c>
      <c r="AV226">
        <v>200</v>
      </c>
      <c r="AW226">
        <v>21547</v>
      </c>
      <c r="AX226" t="s">
        <v>57</v>
      </c>
      <c r="AY226">
        <v>2</v>
      </c>
      <c r="AZ226">
        <v>245</v>
      </c>
      <c r="BB226">
        <v>221</v>
      </c>
      <c r="BC226">
        <v>21572</v>
      </c>
      <c r="BD226" t="s">
        <v>58</v>
      </c>
      <c r="BE226">
        <v>1</v>
      </c>
      <c r="BF226">
        <v>80</v>
      </c>
      <c r="BH226">
        <v>221</v>
      </c>
    </row>
    <row r="227" spans="1:65" ht="13.5" customHeight="1" x14ac:dyDescent="0.35">
      <c r="A227" t="s">
        <v>2420</v>
      </c>
      <c r="B227" t="s">
        <v>4316</v>
      </c>
      <c r="C227" s="1" t="s">
        <v>4667</v>
      </c>
      <c r="D227" t="s">
        <v>5374</v>
      </c>
      <c r="E227" t="s">
        <v>5375</v>
      </c>
      <c r="F227" t="s">
        <v>5376</v>
      </c>
      <c r="G227" t="s">
        <v>7221</v>
      </c>
      <c r="H227" t="s">
        <v>5378</v>
      </c>
      <c r="I227" t="s">
        <v>5379</v>
      </c>
      <c r="J227" t="s">
        <v>7222</v>
      </c>
      <c r="N227" t="s">
        <v>7223</v>
      </c>
      <c r="O227" t="s">
        <v>5382</v>
      </c>
      <c r="P227" t="s">
        <v>5383</v>
      </c>
      <c r="Q227" t="s">
        <v>5384</v>
      </c>
      <c r="R227" t="s">
        <v>5385</v>
      </c>
      <c r="S227" t="s">
        <v>7224</v>
      </c>
      <c r="T227" t="s">
        <v>7225</v>
      </c>
      <c r="X227" t="s">
        <v>5388</v>
      </c>
      <c r="Y227" t="s">
        <v>5389</v>
      </c>
      <c r="Z227" t="s">
        <v>5390</v>
      </c>
      <c r="AE227">
        <v>21572</v>
      </c>
      <c r="AF227" t="s">
        <v>58</v>
      </c>
      <c r="AG227">
        <v>3</v>
      </c>
      <c r="AH227">
        <v>493</v>
      </c>
      <c r="AJ227">
        <v>221</v>
      </c>
      <c r="AK227">
        <v>31407</v>
      </c>
      <c r="AL227" t="s">
        <v>800</v>
      </c>
      <c r="AM227">
        <v>2</v>
      </c>
      <c r="AN227">
        <v>159</v>
      </c>
      <c r="AP227">
        <v>200</v>
      </c>
      <c r="AQ227">
        <v>42866</v>
      </c>
      <c r="AR227" t="s">
        <v>5358</v>
      </c>
      <c r="AS227">
        <v>3</v>
      </c>
      <c r="AT227">
        <v>543</v>
      </c>
      <c r="AV227">
        <v>344</v>
      </c>
      <c r="AW227">
        <v>12587</v>
      </c>
      <c r="AX227" t="s">
        <v>5331</v>
      </c>
      <c r="AY227">
        <v>3</v>
      </c>
      <c r="AZ227">
        <v>376.9</v>
      </c>
      <c r="BB227">
        <v>341</v>
      </c>
      <c r="BC227">
        <v>11554</v>
      </c>
      <c r="BD227" t="s">
        <v>684</v>
      </c>
      <c r="BE227">
        <v>2</v>
      </c>
      <c r="BF227">
        <v>243</v>
      </c>
      <c r="BH227">
        <v>116</v>
      </c>
    </row>
    <row r="228" spans="1:65" ht="13.5" customHeight="1" x14ac:dyDescent="0.35">
      <c r="A228" t="s">
        <v>2420</v>
      </c>
      <c r="B228" t="s">
        <v>4320</v>
      </c>
      <c r="C228" s="1" t="s">
        <v>4667</v>
      </c>
      <c r="D228" t="s">
        <v>7226</v>
      </c>
      <c r="E228" t="s">
        <v>7227</v>
      </c>
      <c r="F228" t="s">
        <v>4670</v>
      </c>
      <c r="G228" t="s">
        <v>4852</v>
      </c>
      <c r="H228" t="s">
        <v>4853</v>
      </c>
      <c r="I228" t="s">
        <v>4673</v>
      </c>
      <c r="N228" t="s">
        <v>4854</v>
      </c>
      <c r="O228" t="s">
        <v>7228</v>
      </c>
      <c r="P228" t="s">
        <v>4856</v>
      </c>
      <c r="Q228" t="s">
        <v>4677</v>
      </c>
      <c r="R228" t="s">
        <v>4857</v>
      </c>
      <c r="S228" t="s">
        <v>7229</v>
      </c>
      <c r="T228" t="s">
        <v>4680</v>
      </c>
      <c r="X228" t="s">
        <v>4681</v>
      </c>
      <c r="Y228" t="s">
        <v>4858</v>
      </c>
      <c r="Z228" t="s">
        <v>4859</v>
      </c>
      <c r="AE228">
        <v>13154</v>
      </c>
      <c r="AF228" t="s">
        <v>798</v>
      </c>
      <c r="AG228">
        <v>2</v>
      </c>
      <c r="AH228">
        <v>192</v>
      </c>
      <c r="AJ228">
        <v>122</v>
      </c>
      <c r="AK228">
        <v>31854</v>
      </c>
      <c r="AL228" t="s">
        <v>4860</v>
      </c>
      <c r="AM228">
        <v>3</v>
      </c>
      <c r="AN228">
        <v>699</v>
      </c>
      <c r="AP228">
        <v>311</v>
      </c>
      <c r="AQ228">
        <v>31721</v>
      </c>
      <c r="AR228" t="s">
        <v>4568</v>
      </c>
      <c r="AS228">
        <v>3</v>
      </c>
      <c r="AT228">
        <v>663</v>
      </c>
      <c r="AV228">
        <v>311</v>
      </c>
      <c r="AW228">
        <v>31663</v>
      </c>
      <c r="AX228" t="s">
        <v>4545</v>
      </c>
      <c r="AY228">
        <v>3</v>
      </c>
      <c r="AZ228">
        <v>633</v>
      </c>
      <c r="BB228">
        <v>311</v>
      </c>
      <c r="BC228">
        <v>31743</v>
      </c>
      <c r="BD228" t="s">
        <v>4521</v>
      </c>
      <c r="BE228">
        <v>3</v>
      </c>
      <c r="BF228">
        <v>663</v>
      </c>
      <c r="BH228">
        <v>311</v>
      </c>
    </row>
    <row r="229" spans="1:65" ht="13.5" customHeight="1" x14ac:dyDescent="0.35">
      <c r="A229" t="s">
        <v>2420</v>
      </c>
      <c r="B229" t="s">
        <v>4325</v>
      </c>
      <c r="C229" s="1" t="s">
        <v>4547</v>
      </c>
      <c r="D229" t="s">
        <v>7230</v>
      </c>
      <c r="E229" t="s">
        <v>7231</v>
      </c>
      <c r="F229" t="s">
        <v>7232</v>
      </c>
      <c r="G229" t="s">
        <v>7233</v>
      </c>
      <c r="H229" t="s">
        <v>7234</v>
      </c>
      <c r="N229" t="s">
        <v>7235</v>
      </c>
      <c r="O229" t="s">
        <v>7236</v>
      </c>
      <c r="P229" t="s">
        <v>7237</v>
      </c>
      <c r="Q229" t="s">
        <v>7238</v>
      </c>
      <c r="R229" t="s">
        <v>7239</v>
      </c>
      <c r="S229" t="s">
        <v>7240</v>
      </c>
      <c r="X229" t="s">
        <v>7241</v>
      </c>
      <c r="Y229" t="s">
        <v>4579</v>
      </c>
      <c r="Z229" t="s">
        <v>4580</v>
      </c>
      <c r="AE229">
        <v>32079</v>
      </c>
      <c r="AF229" t="s">
        <v>4582</v>
      </c>
      <c r="AG229">
        <v>2</v>
      </c>
      <c r="AH229">
        <v>263</v>
      </c>
      <c r="AJ229">
        <v>310</v>
      </c>
      <c r="AK229">
        <v>13154</v>
      </c>
      <c r="AL229" t="s">
        <v>798</v>
      </c>
      <c r="AM229">
        <v>2</v>
      </c>
      <c r="AN229">
        <v>192</v>
      </c>
      <c r="AP229">
        <v>122</v>
      </c>
      <c r="AQ229">
        <v>42866</v>
      </c>
      <c r="AR229" t="s">
        <v>5358</v>
      </c>
      <c r="AS229">
        <v>2</v>
      </c>
      <c r="AT229">
        <v>296</v>
      </c>
      <c r="AV229">
        <v>344</v>
      </c>
      <c r="AW229">
        <v>42863</v>
      </c>
      <c r="AX229" t="s">
        <v>5357</v>
      </c>
      <c r="AY229">
        <v>2</v>
      </c>
      <c r="AZ229">
        <v>84</v>
      </c>
      <c r="BB229">
        <v>344</v>
      </c>
      <c r="BC229">
        <v>21572</v>
      </c>
      <c r="BD229" t="s">
        <v>58</v>
      </c>
      <c r="BE229">
        <v>2</v>
      </c>
      <c r="BF229">
        <v>328</v>
      </c>
      <c r="BH229">
        <v>221</v>
      </c>
    </row>
    <row r="230" spans="1:65" ht="13.5" customHeight="1" x14ac:dyDescent="0.35">
      <c r="A230" t="s">
        <v>2420</v>
      </c>
      <c r="B230" t="s">
        <v>4331</v>
      </c>
      <c r="C230" s="1" t="s">
        <v>4889</v>
      </c>
      <c r="D230" t="s">
        <v>7242</v>
      </c>
      <c r="E230" t="s">
        <v>7243</v>
      </c>
      <c r="F230" t="s">
        <v>7244</v>
      </c>
      <c r="N230" t="s">
        <v>7245</v>
      </c>
      <c r="O230" t="s">
        <v>7246</v>
      </c>
      <c r="P230" t="s">
        <v>7247</v>
      </c>
      <c r="Q230" t="s">
        <v>7248</v>
      </c>
      <c r="R230" t="s">
        <v>7249</v>
      </c>
      <c r="S230" t="s">
        <v>7250</v>
      </c>
      <c r="X230" t="s">
        <v>7251</v>
      </c>
      <c r="Y230" t="s">
        <v>7252</v>
      </c>
      <c r="Z230" t="s">
        <v>7253</v>
      </c>
      <c r="AE230">
        <v>13254</v>
      </c>
      <c r="AF230" t="s">
        <v>799</v>
      </c>
      <c r="AG230">
        <v>1</v>
      </c>
      <c r="AH230">
        <v>42</v>
      </c>
      <c r="AJ230">
        <v>128</v>
      </c>
      <c r="AK230">
        <v>13154</v>
      </c>
      <c r="AL230" t="s">
        <v>798</v>
      </c>
      <c r="AM230">
        <v>1</v>
      </c>
      <c r="AN230">
        <v>42</v>
      </c>
      <c r="AP230">
        <v>122</v>
      </c>
      <c r="AQ230">
        <v>11054</v>
      </c>
      <c r="AR230" t="s">
        <v>727</v>
      </c>
      <c r="AS230">
        <v>1</v>
      </c>
      <c r="AT230">
        <v>140</v>
      </c>
      <c r="AV230">
        <v>114</v>
      </c>
      <c r="AW230">
        <v>32663</v>
      </c>
      <c r="AX230" t="s">
        <v>7254</v>
      </c>
      <c r="AY230">
        <v>2</v>
      </c>
      <c r="AZ230">
        <v>414</v>
      </c>
      <c r="BB230">
        <v>314</v>
      </c>
      <c r="BC230">
        <v>32650</v>
      </c>
      <c r="BD230" t="s">
        <v>5928</v>
      </c>
      <c r="BE230">
        <v>2</v>
      </c>
      <c r="BF230">
        <v>243</v>
      </c>
      <c r="BH230">
        <v>314</v>
      </c>
    </row>
    <row r="231" spans="1:65" ht="13.5" customHeight="1" x14ac:dyDescent="0.35">
      <c r="A231" t="s">
        <v>2420</v>
      </c>
      <c r="B231" t="s">
        <v>4336</v>
      </c>
      <c r="C231" s="1" t="s">
        <v>4547</v>
      </c>
      <c r="D231" t="s">
        <v>7255</v>
      </c>
      <c r="E231" t="s">
        <v>7256</v>
      </c>
      <c r="F231" t="s">
        <v>7257</v>
      </c>
      <c r="G231" t="s">
        <v>7258</v>
      </c>
      <c r="H231" t="s">
        <v>7259</v>
      </c>
      <c r="I231" t="s">
        <v>7260</v>
      </c>
      <c r="N231" t="s">
        <v>7261</v>
      </c>
      <c r="O231" t="s">
        <v>7262</v>
      </c>
      <c r="P231" t="s">
        <v>4655</v>
      </c>
      <c r="Q231" t="s">
        <v>7263</v>
      </c>
      <c r="R231" t="s">
        <v>7264</v>
      </c>
      <c r="S231" t="s">
        <v>7265</v>
      </c>
      <c r="T231" t="s">
        <v>7266</v>
      </c>
      <c r="X231" t="s">
        <v>4580</v>
      </c>
      <c r="Y231" t="s">
        <v>4661</v>
      </c>
      <c r="AE231">
        <v>11054</v>
      </c>
      <c r="AF231" t="s">
        <v>727</v>
      </c>
      <c r="AG231">
        <v>2</v>
      </c>
      <c r="AH231">
        <v>500</v>
      </c>
      <c r="AJ231">
        <v>114</v>
      </c>
      <c r="AK231">
        <v>31662</v>
      </c>
      <c r="AL231" t="s">
        <v>4619</v>
      </c>
      <c r="AM231">
        <v>3</v>
      </c>
      <c r="AP231">
        <v>200</v>
      </c>
      <c r="AQ231">
        <v>21572</v>
      </c>
      <c r="AR231" t="s">
        <v>58</v>
      </c>
      <c r="AS231">
        <v>2</v>
      </c>
      <c r="AT231">
        <v>328</v>
      </c>
      <c r="AV231">
        <v>221</v>
      </c>
    </row>
    <row r="232" spans="1:65" ht="13.5" customHeight="1" x14ac:dyDescent="0.35">
      <c r="A232" t="s">
        <v>2420</v>
      </c>
      <c r="B232" t="s">
        <v>4341</v>
      </c>
      <c r="C232" s="1" t="s">
        <v>4667</v>
      </c>
      <c r="D232" t="s">
        <v>7267</v>
      </c>
      <c r="E232" t="s">
        <v>7156</v>
      </c>
      <c r="F232" t="s">
        <v>7157</v>
      </c>
      <c r="G232" t="s">
        <v>7268</v>
      </c>
      <c r="H232" t="s">
        <v>7269</v>
      </c>
      <c r="I232" t="s">
        <v>7270</v>
      </c>
      <c r="N232" t="s">
        <v>7271</v>
      </c>
      <c r="O232" t="s">
        <v>5203</v>
      </c>
      <c r="P232" t="s">
        <v>7272</v>
      </c>
      <c r="Q232" t="s">
        <v>7273</v>
      </c>
      <c r="R232" t="s">
        <v>7274</v>
      </c>
      <c r="X232" t="s">
        <v>7275</v>
      </c>
      <c r="Y232" t="s">
        <v>4681</v>
      </c>
      <c r="AE232">
        <v>13154</v>
      </c>
      <c r="AF232" t="s">
        <v>798</v>
      </c>
      <c r="AG232">
        <v>2</v>
      </c>
      <c r="AH232">
        <v>192</v>
      </c>
      <c r="AJ232">
        <v>122</v>
      </c>
      <c r="AK232">
        <v>32079</v>
      </c>
      <c r="AL232" t="s">
        <v>4582</v>
      </c>
      <c r="AM232">
        <v>3</v>
      </c>
      <c r="AN232">
        <v>548</v>
      </c>
      <c r="AP232">
        <v>310</v>
      </c>
      <c r="AQ232">
        <v>34022</v>
      </c>
      <c r="AR232" t="s">
        <v>4798</v>
      </c>
      <c r="AS232">
        <v>3</v>
      </c>
      <c r="AT232">
        <v>547</v>
      </c>
      <c r="AV232">
        <v>312</v>
      </c>
      <c r="AW232">
        <v>13254</v>
      </c>
      <c r="AX232" t="s">
        <v>799</v>
      </c>
      <c r="AY232">
        <v>2</v>
      </c>
      <c r="AZ232">
        <v>192</v>
      </c>
      <c r="BB232">
        <v>128</v>
      </c>
    </row>
    <row r="233" spans="1:65" ht="13.5" customHeight="1" x14ac:dyDescent="0.35">
      <c r="A233" t="s">
        <v>2420</v>
      </c>
      <c r="B233" t="s">
        <v>4346</v>
      </c>
      <c r="C233" s="1" t="s">
        <v>4547</v>
      </c>
      <c r="D233" t="s">
        <v>7276</v>
      </c>
      <c r="E233" t="s">
        <v>7277</v>
      </c>
      <c r="F233" t="s">
        <v>7278</v>
      </c>
      <c r="G233" t="s">
        <v>5976</v>
      </c>
      <c r="H233" t="s">
        <v>5977</v>
      </c>
      <c r="I233" t="s">
        <v>7279</v>
      </c>
      <c r="J233" t="s">
        <v>7280</v>
      </c>
      <c r="N233" t="s">
        <v>7281</v>
      </c>
      <c r="O233" t="s">
        <v>7282</v>
      </c>
      <c r="P233" t="s">
        <v>7283</v>
      </c>
      <c r="Q233" t="s">
        <v>7284</v>
      </c>
      <c r="R233" t="s">
        <v>7285</v>
      </c>
      <c r="S233" t="s">
        <v>7286</v>
      </c>
      <c r="T233" t="s">
        <v>7287</v>
      </c>
      <c r="X233" t="s">
        <v>7288</v>
      </c>
      <c r="Y233" t="s">
        <v>7289</v>
      </c>
      <c r="AE233">
        <v>13254</v>
      </c>
      <c r="AF233" t="s">
        <v>799</v>
      </c>
      <c r="AG233">
        <v>2</v>
      </c>
      <c r="AH233">
        <v>192</v>
      </c>
      <c r="AJ233">
        <v>128</v>
      </c>
      <c r="AK233">
        <v>32110</v>
      </c>
      <c r="AL233" t="s">
        <v>4603</v>
      </c>
      <c r="AM233">
        <v>2</v>
      </c>
      <c r="AN233">
        <v>390</v>
      </c>
      <c r="AP233">
        <v>310</v>
      </c>
    </row>
    <row r="234" spans="1:65" ht="13.5" customHeight="1" x14ac:dyDescent="0.35">
      <c r="A234" t="s">
        <v>2420</v>
      </c>
      <c r="B234" t="s">
        <v>4348</v>
      </c>
      <c r="C234" s="1" t="s">
        <v>4485</v>
      </c>
      <c r="D234" t="s">
        <v>7290</v>
      </c>
      <c r="E234" t="s">
        <v>5170</v>
      </c>
      <c r="F234" t="s">
        <v>5172</v>
      </c>
      <c r="G234" t="s">
        <v>5907</v>
      </c>
      <c r="H234" t="s">
        <v>5908</v>
      </c>
      <c r="N234" t="s">
        <v>7291</v>
      </c>
      <c r="O234" t="s">
        <v>5189</v>
      </c>
      <c r="P234" t="s">
        <v>5910</v>
      </c>
      <c r="Q234" t="s">
        <v>5754</v>
      </c>
      <c r="R234" t="s">
        <v>5755</v>
      </c>
      <c r="S234" t="s">
        <v>5756</v>
      </c>
      <c r="X234" t="s">
        <v>4579</v>
      </c>
      <c r="Y234" t="s">
        <v>4758</v>
      </c>
      <c r="Z234" t="s">
        <v>1963</v>
      </c>
    </row>
    <row r="235" spans="1:65" ht="13.5" customHeight="1" x14ac:dyDescent="0.35">
      <c r="A235" t="s">
        <v>2420</v>
      </c>
      <c r="B235" t="s">
        <v>4352</v>
      </c>
      <c r="C235" s="1" t="s">
        <v>4547</v>
      </c>
      <c r="D235" t="s">
        <v>7292</v>
      </c>
      <c r="E235" t="s">
        <v>7293</v>
      </c>
      <c r="F235" t="s">
        <v>7294</v>
      </c>
      <c r="G235" t="s">
        <v>7295</v>
      </c>
      <c r="N235" t="s">
        <v>7296</v>
      </c>
      <c r="O235" t="s">
        <v>7297</v>
      </c>
      <c r="P235" t="s">
        <v>7298</v>
      </c>
      <c r="Q235" t="s">
        <v>7299</v>
      </c>
      <c r="R235" t="s">
        <v>7300</v>
      </c>
      <c r="S235" t="s">
        <v>7301</v>
      </c>
      <c r="X235" t="s">
        <v>4580</v>
      </c>
      <c r="Y235" t="s">
        <v>7302</v>
      </c>
      <c r="Z235" t="s">
        <v>7303</v>
      </c>
      <c r="AE235">
        <v>34085</v>
      </c>
      <c r="AF235" t="s">
        <v>5052</v>
      </c>
      <c r="AG235">
        <v>1</v>
      </c>
      <c r="AH235">
        <v>98</v>
      </c>
      <c r="AJ235">
        <v>312</v>
      </c>
      <c r="AK235">
        <v>32079</v>
      </c>
      <c r="AL235" t="s">
        <v>4582</v>
      </c>
      <c r="AM235">
        <v>2</v>
      </c>
      <c r="AN235">
        <v>263</v>
      </c>
      <c r="AP235">
        <v>310</v>
      </c>
    </row>
    <row r="236" spans="1:65" ht="13.5" customHeight="1" x14ac:dyDescent="0.35">
      <c r="A236" t="s">
        <v>2420</v>
      </c>
      <c r="B236" t="s">
        <v>4357</v>
      </c>
      <c r="C236" s="1" t="s">
        <v>4889</v>
      </c>
      <c r="D236" t="s">
        <v>7304</v>
      </c>
      <c r="E236" t="s">
        <v>7305</v>
      </c>
      <c r="F236" t="s">
        <v>7306</v>
      </c>
      <c r="G236" t="s">
        <v>7307</v>
      </c>
      <c r="H236" t="s">
        <v>7308</v>
      </c>
      <c r="I236" t="s">
        <v>7309</v>
      </c>
      <c r="N236" t="s">
        <v>7310</v>
      </c>
      <c r="O236" t="s">
        <v>7311</v>
      </c>
      <c r="P236" t="s">
        <v>7312</v>
      </c>
      <c r="Q236" t="s">
        <v>4897</v>
      </c>
      <c r="R236" t="s">
        <v>7313</v>
      </c>
      <c r="S236" t="s">
        <v>7314</v>
      </c>
      <c r="X236" t="s">
        <v>5034</v>
      </c>
      <c r="Y236" t="s">
        <v>1963</v>
      </c>
      <c r="AE236">
        <v>13254</v>
      </c>
      <c r="AF236" t="s">
        <v>799</v>
      </c>
      <c r="AG236">
        <v>2</v>
      </c>
      <c r="AH236">
        <v>192</v>
      </c>
      <c r="AJ236">
        <v>128</v>
      </c>
      <c r="AK236">
        <v>32663</v>
      </c>
      <c r="AL236" t="s">
        <v>7254</v>
      </c>
      <c r="AM236">
        <v>3</v>
      </c>
      <c r="AN236">
        <v>810</v>
      </c>
      <c r="AP236">
        <v>314</v>
      </c>
      <c r="AQ236">
        <v>13366</v>
      </c>
      <c r="AR236" t="s">
        <v>5929</v>
      </c>
      <c r="AS236">
        <v>2</v>
      </c>
      <c r="AT236">
        <v>301</v>
      </c>
      <c r="AV236">
        <v>128</v>
      </c>
    </row>
    <row r="237" spans="1:65" ht="13.5" customHeight="1" x14ac:dyDescent="0.35">
      <c r="A237" t="s">
        <v>2420</v>
      </c>
      <c r="B237" t="s">
        <v>4363</v>
      </c>
      <c r="C237" s="1" t="s">
        <v>4889</v>
      </c>
      <c r="D237" t="s">
        <v>7315</v>
      </c>
      <c r="E237" t="s">
        <v>7316</v>
      </c>
      <c r="F237" t="s">
        <v>5811</v>
      </c>
      <c r="N237" t="s">
        <v>7317</v>
      </c>
      <c r="O237" t="s">
        <v>6368</v>
      </c>
      <c r="P237" t="s">
        <v>7318</v>
      </c>
      <c r="Q237" t="s">
        <v>7319</v>
      </c>
      <c r="R237" t="s">
        <v>7320</v>
      </c>
      <c r="X237" t="s">
        <v>6363</v>
      </c>
      <c r="Y237" t="s">
        <v>6255</v>
      </c>
      <c r="Z237" t="s">
        <v>6364</v>
      </c>
      <c r="AE237">
        <v>11054</v>
      </c>
      <c r="AF237" t="s">
        <v>727</v>
      </c>
      <c r="AG237">
        <v>3</v>
      </c>
      <c r="AH237">
        <v>3575</v>
      </c>
      <c r="AJ237">
        <v>114</v>
      </c>
      <c r="AK237">
        <v>15254</v>
      </c>
      <c r="AL237" t="s">
        <v>4802</v>
      </c>
      <c r="AM237">
        <v>2</v>
      </c>
      <c r="AN237">
        <v>400</v>
      </c>
      <c r="AP237">
        <v>136</v>
      </c>
    </row>
    <row r="238" spans="1:65" ht="13.5" customHeight="1" x14ac:dyDescent="0.35">
      <c r="A238" t="s">
        <v>2420</v>
      </c>
      <c r="B238" t="s">
        <v>4368</v>
      </c>
      <c r="C238" s="1" t="s">
        <v>4485</v>
      </c>
      <c r="D238" t="s">
        <v>7321</v>
      </c>
      <c r="E238" t="s">
        <v>7322</v>
      </c>
      <c r="F238" t="s">
        <v>6012</v>
      </c>
      <c r="G238" t="s">
        <v>7323</v>
      </c>
      <c r="H238" t="s">
        <v>4756</v>
      </c>
      <c r="I238" t="s">
        <v>7324</v>
      </c>
      <c r="N238" t="s">
        <v>7325</v>
      </c>
      <c r="O238" t="s">
        <v>7326</v>
      </c>
      <c r="P238" t="s">
        <v>7327</v>
      </c>
      <c r="Q238" t="s">
        <v>7328</v>
      </c>
      <c r="X238" t="s">
        <v>4579</v>
      </c>
      <c r="Y238" t="s">
        <v>7329</v>
      </c>
    </row>
    <row r="239" spans="1:65" s="58" customFormat="1" ht="13.5" customHeight="1" x14ac:dyDescent="0.35">
      <c r="A239" t="s">
        <v>2420</v>
      </c>
      <c r="B239" t="s">
        <v>4373</v>
      </c>
      <c r="C239" s="1" t="s">
        <v>4485</v>
      </c>
      <c r="D239" t="s">
        <v>7321</v>
      </c>
      <c r="E239" t="s">
        <v>7322</v>
      </c>
      <c r="F239" t="s">
        <v>6012</v>
      </c>
      <c r="G239" t="s">
        <v>7323</v>
      </c>
      <c r="H239" t="s">
        <v>4756</v>
      </c>
      <c r="I239" t="s">
        <v>7324</v>
      </c>
      <c r="J239"/>
      <c r="K239"/>
      <c r="L239"/>
      <c r="M239"/>
      <c r="N239" t="s">
        <v>7325</v>
      </c>
      <c r="O239" t="s">
        <v>7330</v>
      </c>
      <c r="P239" t="s">
        <v>7327</v>
      </c>
      <c r="Q239" t="s">
        <v>7331</v>
      </c>
      <c r="R239"/>
      <c r="S239"/>
      <c r="T239"/>
      <c r="U239"/>
      <c r="V239"/>
      <c r="W239"/>
      <c r="X239" t="s">
        <v>4558</v>
      </c>
      <c r="Y239" t="s">
        <v>7332</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row>
    <row r="240" spans="1:65" ht="13.5" customHeight="1" x14ac:dyDescent="0.35">
      <c r="A240" t="s">
        <v>2420</v>
      </c>
      <c r="B240" t="s">
        <v>4381</v>
      </c>
      <c r="C240" s="1" t="s">
        <v>4889</v>
      </c>
      <c r="D240" t="s">
        <v>7304</v>
      </c>
      <c r="E240" t="s">
        <v>7305</v>
      </c>
      <c r="F240" t="s">
        <v>7333</v>
      </c>
      <c r="G240" t="s">
        <v>7308</v>
      </c>
      <c r="H240" t="s">
        <v>7334</v>
      </c>
      <c r="N240" t="s">
        <v>7335</v>
      </c>
      <c r="O240" t="s">
        <v>7305</v>
      </c>
      <c r="P240" t="s">
        <v>7336</v>
      </c>
      <c r="Q240" t="s">
        <v>7308</v>
      </c>
      <c r="R240" t="s">
        <v>7334</v>
      </c>
      <c r="X240" t="s">
        <v>5034</v>
      </c>
      <c r="Y240" t="s">
        <v>7337</v>
      </c>
      <c r="Z240" t="s">
        <v>7332</v>
      </c>
      <c r="AE240">
        <v>13366</v>
      </c>
      <c r="AF240" t="s">
        <v>5929</v>
      </c>
      <c r="AG240">
        <v>2</v>
      </c>
      <c r="AH240">
        <v>301</v>
      </c>
      <c r="AJ240">
        <v>128</v>
      </c>
      <c r="AK240">
        <v>32663</v>
      </c>
      <c r="AL240" t="s">
        <v>7254</v>
      </c>
      <c r="AM240">
        <v>2</v>
      </c>
      <c r="AN240">
        <v>414</v>
      </c>
      <c r="AP240">
        <v>314</v>
      </c>
      <c r="AQ240">
        <v>42815</v>
      </c>
      <c r="AR240" t="s">
        <v>7338</v>
      </c>
      <c r="AS240">
        <v>3</v>
      </c>
      <c r="AT240">
        <v>459.4</v>
      </c>
      <c r="AV240">
        <v>344</v>
      </c>
    </row>
    <row r="241" spans="1:60" ht="13.5" customHeight="1" x14ac:dyDescent="0.35">
      <c r="A241" t="s">
        <v>2420</v>
      </c>
      <c r="B241" t="s">
        <v>4386</v>
      </c>
      <c r="C241" s="1" t="s">
        <v>4667</v>
      </c>
      <c r="D241" t="s">
        <v>7339</v>
      </c>
      <c r="E241" t="s">
        <v>7340</v>
      </c>
      <c r="F241" t="s">
        <v>7341</v>
      </c>
      <c r="G241" t="s">
        <v>7342</v>
      </c>
      <c r="H241" t="s">
        <v>7343</v>
      </c>
      <c r="I241" t="s">
        <v>7344</v>
      </c>
      <c r="N241" t="s">
        <v>7345</v>
      </c>
      <c r="O241" t="s">
        <v>7346</v>
      </c>
      <c r="P241" t="s">
        <v>7347</v>
      </c>
      <c r="Q241" t="s">
        <v>7348</v>
      </c>
      <c r="R241" t="s">
        <v>7349</v>
      </c>
      <c r="S241" t="s">
        <v>7350</v>
      </c>
      <c r="X241" t="s">
        <v>5610</v>
      </c>
      <c r="Y241" t="s">
        <v>7351</v>
      </c>
      <c r="Z241" t="s">
        <v>7352</v>
      </c>
      <c r="AE241">
        <v>13254</v>
      </c>
      <c r="AF241" t="s">
        <v>799</v>
      </c>
      <c r="AG241">
        <v>2</v>
      </c>
      <c r="AH241">
        <v>192</v>
      </c>
      <c r="AJ241">
        <v>128</v>
      </c>
      <c r="AK241">
        <v>13154</v>
      </c>
      <c r="AL241" t="s">
        <v>798</v>
      </c>
      <c r="AM241">
        <v>1</v>
      </c>
      <c r="AN241">
        <v>42</v>
      </c>
      <c r="AP241">
        <v>122</v>
      </c>
      <c r="AQ241">
        <v>42866</v>
      </c>
      <c r="AR241" t="s">
        <v>5358</v>
      </c>
      <c r="AS241">
        <v>2</v>
      </c>
      <c r="AT241">
        <v>296</v>
      </c>
      <c r="AV241">
        <v>344</v>
      </c>
      <c r="AW241">
        <v>42863</v>
      </c>
      <c r="AX241" t="s">
        <v>5357</v>
      </c>
      <c r="AY241">
        <v>2</v>
      </c>
      <c r="AZ241">
        <v>84</v>
      </c>
      <c r="BB241">
        <v>344</v>
      </c>
      <c r="BC241">
        <v>33024</v>
      </c>
      <c r="BD241" t="s">
        <v>831</v>
      </c>
      <c r="BE241">
        <v>1</v>
      </c>
      <c r="BF241">
        <v>16.75</v>
      </c>
      <c r="BH241">
        <v>314</v>
      </c>
    </row>
    <row r="242" spans="1:60" ht="13.5" customHeight="1" x14ac:dyDescent="0.35">
      <c r="A242" t="s">
        <v>2420</v>
      </c>
      <c r="B242" t="s">
        <v>4392</v>
      </c>
      <c r="C242" s="1" t="s">
        <v>4485</v>
      </c>
      <c r="D242" t="s">
        <v>7353</v>
      </c>
      <c r="E242" t="s">
        <v>7322</v>
      </c>
      <c r="F242" t="s">
        <v>6012</v>
      </c>
      <c r="G242" t="s">
        <v>7323</v>
      </c>
      <c r="H242" t="s">
        <v>4756</v>
      </c>
      <c r="I242" t="s">
        <v>7324</v>
      </c>
      <c r="N242" t="s">
        <v>7354</v>
      </c>
      <c r="O242" t="s">
        <v>7355</v>
      </c>
      <c r="P242" t="s">
        <v>7327</v>
      </c>
      <c r="Q242" t="s">
        <v>7356</v>
      </c>
      <c r="R242" t="s">
        <v>7331</v>
      </c>
      <c r="X242" t="s">
        <v>4579</v>
      </c>
      <c r="Y242" t="s">
        <v>7357</v>
      </c>
      <c r="AE242">
        <v>13254</v>
      </c>
      <c r="AF242" t="s">
        <v>799</v>
      </c>
      <c r="AG242">
        <v>1</v>
      </c>
      <c r="AH242">
        <v>42</v>
      </c>
      <c r="AJ242">
        <v>128</v>
      </c>
      <c r="AK242">
        <v>14454</v>
      </c>
      <c r="AL242" t="s">
        <v>7358</v>
      </c>
      <c r="AM242">
        <v>2</v>
      </c>
      <c r="AN242">
        <v>433.25</v>
      </c>
      <c r="AP242">
        <v>124</v>
      </c>
      <c r="AQ242">
        <v>44008</v>
      </c>
      <c r="AR242" t="s">
        <v>7359</v>
      </c>
      <c r="AS242">
        <v>2</v>
      </c>
      <c r="AT242">
        <v>472.5</v>
      </c>
      <c r="AV242">
        <v>332</v>
      </c>
    </row>
    <row r="243" spans="1:60" ht="13.5" customHeight="1" x14ac:dyDescent="0.35">
      <c r="A243" t="s">
        <v>277</v>
      </c>
      <c r="B243" t="s">
        <v>3145</v>
      </c>
      <c r="C243" s="1" t="s">
        <v>593</v>
      </c>
      <c r="D243" t="s">
        <v>7360</v>
      </c>
      <c r="E243" t="s">
        <v>7361</v>
      </c>
      <c r="F243" t="s">
        <v>7362</v>
      </c>
      <c r="G243" t="s">
        <v>7363</v>
      </c>
      <c r="H243" t="s">
        <v>7364</v>
      </c>
      <c r="I243" t="s">
        <v>7365</v>
      </c>
      <c r="J243" t="s">
        <v>7366</v>
      </c>
      <c r="N243" t="s">
        <v>7367</v>
      </c>
      <c r="O243" t="s">
        <v>7368</v>
      </c>
      <c r="P243" t="s">
        <v>7369</v>
      </c>
      <c r="Q243" t="s">
        <v>7370</v>
      </c>
      <c r="R243" t="s">
        <v>7371</v>
      </c>
      <c r="S243" t="s">
        <v>586</v>
      </c>
      <c r="X243" t="s">
        <v>631</v>
      </c>
      <c r="Y243" t="s">
        <v>6825</v>
      </c>
      <c r="Z243" t="s">
        <v>4581</v>
      </c>
      <c r="AE243">
        <v>21510</v>
      </c>
      <c r="AF243" t="s">
        <v>6761</v>
      </c>
      <c r="AG243">
        <v>2</v>
      </c>
      <c r="AH243">
        <v>280</v>
      </c>
      <c r="AI243" t="s">
        <v>7372</v>
      </c>
      <c r="AJ243">
        <v>211</v>
      </c>
      <c r="AK243">
        <v>11554</v>
      </c>
      <c r="AL243" t="s">
        <v>684</v>
      </c>
      <c r="AM243">
        <v>1</v>
      </c>
      <c r="AN243">
        <v>63</v>
      </c>
      <c r="AO243" t="s">
        <v>7373</v>
      </c>
      <c r="AP243">
        <v>116</v>
      </c>
      <c r="AQ243">
        <v>11454</v>
      </c>
      <c r="AR243" t="s">
        <v>728</v>
      </c>
      <c r="AS243">
        <v>1</v>
      </c>
      <c r="AT243">
        <v>63</v>
      </c>
      <c r="AU243" t="s">
        <v>7374</v>
      </c>
      <c r="AV243">
        <v>115</v>
      </c>
      <c r="AW243">
        <v>21547</v>
      </c>
      <c r="AX243" t="s">
        <v>4500</v>
      </c>
      <c r="AY243">
        <v>2</v>
      </c>
      <c r="AZ243">
        <v>245</v>
      </c>
      <c r="BA243" t="s">
        <v>7375</v>
      </c>
      <c r="BB243">
        <v>221</v>
      </c>
      <c r="BC243">
        <v>31620</v>
      </c>
      <c r="BD243" t="s">
        <v>5113</v>
      </c>
      <c r="BE243">
        <v>2</v>
      </c>
      <c r="BF243">
        <v>364</v>
      </c>
      <c r="BG243" t="s">
        <v>7376</v>
      </c>
      <c r="BH243">
        <v>200</v>
      </c>
    </row>
    <row r="244" spans="1:60" ht="13.5" customHeight="1" x14ac:dyDescent="0.35">
      <c r="A244" t="s">
        <v>277</v>
      </c>
      <c r="B244" t="s">
        <v>3151</v>
      </c>
      <c r="C244" s="1" t="s">
        <v>4524</v>
      </c>
      <c r="D244" t="s">
        <v>7377</v>
      </c>
      <c r="E244" t="s">
        <v>7378</v>
      </c>
      <c r="F244" t="s">
        <v>7379</v>
      </c>
      <c r="G244" t="s">
        <v>7380</v>
      </c>
      <c r="H244" t="s">
        <v>7381</v>
      </c>
      <c r="I244" t="s">
        <v>7382</v>
      </c>
      <c r="J244" t="s">
        <v>7383</v>
      </c>
      <c r="N244" t="s">
        <v>7384</v>
      </c>
      <c r="O244" t="s">
        <v>7384</v>
      </c>
      <c r="P244" t="s">
        <v>7385</v>
      </c>
      <c r="Q244" t="s">
        <v>7386</v>
      </c>
      <c r="R244" t="s">
        <v>7387</v>
      </c>
      <c r="S244" t="s">
        <v>7388</v>
      </c>
      <c r="X244" t="s">
        <v>61</v>
      </c>
      <c r="Y244" t="s">
        <v>7389</v>
      </c>
      <c r="Z244" t="s">
        <v>6405</v>
      </c>
      <c r="AE244">
        <v>31436</v>
      </c>
      <c r="AF244" t="s">
        <v>7390</v>
      </c>
      <c r="AG244">
        <v>2</v>
      </c>
      <c r="AH244">
        <v>245</v>
      </c>
      <c r="AI244" t="s">
        <v>7391</v>
      </c>
      <c r="AJ244">
        <v>200</v>
      </c>
      <c r="AK244">
        <v>21572</v>
      </c>
      <c r="AL244" t="s">
        <v>7392</v>
      </c>
      <c r="AM244">
        <v>1</v>
      </c>
      <c r="AN244">
        <v>80</v>
      </c>
      <c r="AO244" t="s">
        <v>7393</v>
      </c>
      <c r="AP244">
        <v>221</v>
      </c>
      <c r="AQ244">
        <v>12054</v>
      </c>
      <c r="AR244" t="s">
        <v>5121</v>
      </c>
      <c r="AS244">
        <v>1</v>
      </c>
      <c r="AT244">
        <v>70</v>
      </c>
      <c r="AU244" t="s">
        <v>7394</v>
      </c>
      <c r="AV244">
        <v>113</v>
      </c>
    </row>
    <row r="245" spans="1:60" ht="13.5" customHeight="1" x14ac:dyDescent="0.35">
      <c r="A245" t="s">
        <v>1225</v>
      </c>
      <c r="B245" t="s">
        <v>3157</v>
      </c>
      <c r="C245" s="1" t="s">
        <v>4502</v>
      </c>
      <c r="D245" t="s">
        <v>7395</v>
      </c>
      <c r="E245" t="s">
        <v>7396</v>
      </c>
      <c r="F245" t="s">
        <v>7397</v>
      </c>
      <c r="N245" t="s">
        <v>7398</v>
      </c>
      <c r="O245" t="s">
        <v>7399</v>
      </c>
      <c r="P245" t="s">
        <v>7400</v>
      </c>
      <c r="Q245" t="s">
        <v>7401</v>
      </c>
      <c r="R245" t="s">
        <v>7402</v>
      </c>
      <c r="S245" t="s">
        <v>7403</v>
      </c>
      <c r="X245" t="s">
        <v>7404</v>
      </c>
      <c r="AA245" t="s">
        <v>7405</v>
      </c>
      <c r="AB245" t="s">
        <v>7406</v>
      </c>
      <c r="AC245" t="s">
        <v>7407</v>
      </c>
      <c r="AD245" t="s">
        <v>7408</v>
      </c>
      <c r="AE245">
        <v>31721</v>
      </c>
      <c r="AF245" t="s">
        <v>4568</v>
      </c>
      <c r="AG245">
        <v>2</v>
      </c>
      <c r="AH245">
        <v>429</v>
      </c>
      <c r="AI245" t="s">
        <v>7409</v>
      </c>
      <c r="AJ245">
        <v>311</v>
      </c>
      <c r="AK245">
        <v>31663</v>
      </c>
      <c r="AL245" t="s">
        <v>4545</v>
      </c>
      <c r="AM245">
        <v>1</v>
      </c>
      <c r="AN245">
        <v>110</v>
      </c>
      <c r="AO245" t="s">
        <v>4546</v>
      </c>
      <c r="AP245">
        <v>311</v>
      </c>
    </row>
    <row r="246" spans="1:60" ht="13.5" customHeight="1" x14ac:dyDescent="0.35">
      <c r="A246" t="s">
        <v>1225</v>
      </c>
      <c r="B246" t="s">
        <v>3163</v>
      </c>
      <c r="C246" s="1" t="s">
        <v>4889</v>
      </c>
      <c r="D246" t="s">
        <v>7410</v>
      </c>
      <c r="E246" t="s">
        <v>7411</v>
      </c>
      <c r="F246" t="s">
        <v>4572</v>
      </c>
      <c r="G246" t="s">
        <v>7412</v>
      </c>
      <c r="H246" t="s">
        <v>7413</v>
      </c>
      <c r="I246" t="s">
        <v>7414</v>
      </c>
      <c r="J246" t="s">
        <v>7415</v>
      </c>
      <c r="K246" t="s">
        <v>7416</v>
      </c>
      <c r="N246" t="s">
        <v>7417</v>
      </c>
      <c r="O246" t="s">
        <v>7418</v>
      </c>
      <c r="P246" t="s">
        <v>7419</v>
      </c>
      <c r="Q246" t="s">
        <v>7420</v>
      </c>
      <c r="R246" t="s">
        <v>7421</v>
      </c>
      <c r="S246" t="s">
        <v>7422</v>
      </c>
      <c r="T246" t="s">
        <v>7423</v>
      </c>
      <c r="U246" t="s">
        <v>4985</v>
      </c>
      <c r="X246" t="s">
        <v>7424</v>
      </c>
      <c r="Y246" t="s">
        <v>7425</v>
      </c>
      <c r="Z246" t="s">
        <v>1497</v>
      </c>
      <c r="AA246" t="s">
        <v>7426</v>
      </c>
      <c r="AB246" t="s">
        <v>7427</v>
      </c>
      <c r="AC246" t="s">
        <v>7428</v>
      </c>
      <c r="AD246" t="s">
        <v>7429</v>
      </c>
      <c r="AE246">
        <v>32079</v>
      </c>
      <c r="AF246" t="s">
        <v>4582</v>
      </c>
      <c r="AG246">
        <v>2</v>
      </c>
      <c r="AH246">
        <v>263</v>
      </c>
      <c r="AI246" t="s">
        <v>7430</v>
      </c>
      <c r="AJ246">
        <v>310</v>
      </c>
      <c r="AK246">
        <v>13154</v>
      </c>
      <c r="AL246" t="s">
        <v>798</v>
      </c>
      <c r="AM246">
        <v>1</v>
      </c>
      <c r="AN246">
        <v>42</v>
      </c>
      <c r="AO246" t="s">
        <v>4564</v>
      </c>
      <c r="AP246">
        <v>122</v>
      </c>
      <c r="AQ246">
        <v>11054</v>
      </c>
      <c r="AR246" t="s">
        <v>4565</v>
      </c>
      <c r="AS246">
        <v>2</v>
      </c>
      <c r="AT246">
        <v>320</v>
      </c>
      <c r="AU246" t="s">
        <v>4566</v>
      </c>
      <c r="AV246">
        <v>114</v>
      </c>
      <c r="AW246">
        <v>31058</v>
      </c>
      <c r="AX246" t="s">
        <v>4734</v>
      </c>
      <c r="AY246">
        <v>1</v>
      </c>
      <c r="AZ246">
        <v>109</v>
      </c>
      <c r="BA246" t="s">
        <v>7431</v>
      </c>
      <c r="BB246">
        <v>326</v>
      </c>
      <c r="BD246" t="s">
        <v>62</v>
      </c>
      <c r="BE246">
        <v>2</v>
      </c>
      <c r="BF246">
        <v>76</v>
      </c>
      <c r="BH246">
        <v>311</v>
      </c>
    </row>
    <row r="247" spans="1:60" ht="13.5" customHeight="1" x14ac:dyDescent="0.35">
      <c r="A247" t="s">
        <v>277</v>
      </c>
      <c r="B247" t="s">
        <v>3169</v>
      </c>
      <c r="C247" s="1" t="s">
        <v>4547</v>
      </c>
      <c r="D247" t="s">
        <v>7432</v>
      </c>
      <c r="E247" t="s">
        <v>4585</v>
      </c>
      <c r="F247" t="s">
        <v>4586</v>
      </c>
      <c r="G247" t="s">
        <v>4587</v>
      </c>
      <c r="H247" t="s">
        <v>4588</v>
      </c>
      <c r="I247" t="s">
        <v>4589</v>
      </c>
      <c r="J247" t="s">
        <v>4590</v>
      </c>
      <c r="K247" t="s">
        <v>4591</v>
      </c>
      <c r="N247" t="s">
        <v>7433</v>
      </c>
      <c r="O247" t="s">
        <v>4593</v>
      </c>
      <c r="P247" t="s">
        <v>4594</v>
      </c>
      <c r="Q247" t="s">
        <v>4595</v>
      </c>
      <c r="R247" t="s">
        <v>4596</v>
      </c>
      <c r="S247" t="s">
        <v>4597</v>
      </c>
      <c r="T247" t="s">
        <v>4598</v>
      </c>
      <c r="U247" t="s">
        <v>4599</v>
      </c>
      <c r="V247" t="s">
        <v>4600</v>
      </c>
      <c r="X247" t="s">
        <v>4601</v>
      </c>
      <c r="Y247" t="s">
        <v>4602</v>
      </c>
      <c r="Z247" t="s">
        <v>4581</v>
      </c>
      <c r="AE247">
        <v>32110</v>
      </c>
      <c r="AF247" t="s">
        <v>5251</v>
      </c>
      <c r="AG247">
        <v>2</v>
      </c>
      <c r="AH247">
        <v>390</v>
      </c>
      <c r="AI247" t="s">
        <v>7434</v>
      </c>
      <c r="AJ247">
        <v>310</v>
      </c>
    </row>
    <row r="248" spans="1:60" ht="13.5" customHeight="1" x14ac:dyDescent="0.35">
      <c r="A248" t="s">
        <v>277</v>
      </c>
      <c r="B248" t="s">
        <v>3175</v>
      </c>
      <c r="C248" s="1" t="s">
        <v>4547</v>
      </c>
      <c r="D248" t="s">
        <v>7435</v>
      </c>
      <c r="E248" t="s">
        <v>7436</v>
      </c>
      <c r="F248" t="s">
        <v>7437</v>
      </c>
      <c r="G248" t="s">
        <v>7438</v>
      </c>
      <c r="H248" t="s">
        <v>4765</v>
      </c>
      <c r="I248" t="s">
        <v>4766</v>
      </c>
      <c r="J248" t="s">
        <v>7439</v>
      </c>
      <c r="N248" t="s">
        <v>7440</v>
      </c>
      <c r="O248" t="s">
        <v>7441</v>
      </c>
      <c r="P248" t="s">
        <v>7442</v>
      </c>
      <c r="Q248" t="s">
        <v>4773</v>
      </c>
      <c r="R248" t="s">
        <v>7443</v>
      </c>
      <c r="S248" t="s">
        <v>4775</v>
      </c>
      <c r="X248" t="s">
        <v>4579</v>
      </c>
      <c r="Y248" t="s">
        <v>4778</v>
      </c>
      <c r="Z248" t="s">
        <v>4777</v>
      </c>
      <c r="AE248">
        <v>31652</v>
      </c>
      <c r="AF248" t="s">
        <v>4621</v>
      </c>
      <c r="AG248">
        <v>2</v>
      </c>
      <c r="AH248">
        <v>280</v>
      </c>
      <c r="AI248" t="s">
        <v>7444</v>
      </c>
      <c r="AJ248">
        <v>200</v>
      </c>
      <c r="AK248">
        <v>32079</v>
      </c>
      <c r="AL248" t="s">
        <v>4582</v>
      </c>
      <c r="AM248">
        <v>2</v>
      </c>
      <c r="AN248">
        <v>263</v>
      </c>
      <c r="AO248" t="s">
        <v>7445</v>
      </c>
      <c r="AP248">
        <v>310</v>
      </c>
      <c r="AQ248">
        <v>31620</v>
      </c>
      <c r="AR248" t="s">
        <v>5113</v>
      </c>
      <c r="AS248">
        <v>2</v>
      </c>
      <c r="AT248">
        <v>294</v>
      </c>
      <c r="AU248" t="s">
        <v>7446</v>
      </c>
      <c r="AV248">
        <v>200</v>
      </c>
      <c r="AW248">
        <v>13154</v>
      </c>
      <c r="AX248" t="s">
        <v>798</v>
      </c>
      <c r="AY248">
        <v>1</v>
      </c>
      <c r="AZ248">
        <v>42</v>
      </c>
      <c r="BA248" t="s">
        <v>7447</v>
      </c>
      <c r="BB248">
        <v>122</v>
      </c>
      <c r="BC248">
        <v>13254</v>
      </c>
      <c r="BD248" t="s">
        <v>799</v>
      </c>
      <c r="BE248">
        <v>1</v>
      </c>
      <c r="BF248">
        <v>42</v>
      </c>
      <c r="BG248" t="s">
        <v>7448</v>
      </c>
      <c r="BH248">
        <v>128</v>
      </c>
    </row>
    <row r="249" spans="1:60" ht="13.5" customHeight="1" x14ac:dyDescent="0.35">
      <c r="A249" t="s">
        <v>277</v>
      </c>
      <c r="B249" t="s">
        <v>3180</v>
      </c>
      <c r="C249" s="1" t="s">
        <v>4909</v>
      </c>
      <c r="D249" t="s">
        <v>7449</v>
      </c>
      <c r="E249" t="s">
        <v>7450</v>
      </c>
      <c r="F249" t="s">
        <v>7451</v>
      </c>
      <c r="G249" t="s">
        <v>7452</v>
      </c>
      <c r="H249" t="s">
        <v>7453</v>
      </c>
      <c r="I249" t="s">
        <v>7454</v>
      </c>
      <c r="J249" t="s">
        <v>7455</v>
      </c>
      <c r="K249" t="s">
        <v>7456</v>
      </c>
      <c r="L249" t="s">
        <v>7457</v>
      </c>
      <c r="N249" t="s">
        <v>7458</v>
      </c>
      <c r="O249" t="s">
        <v>7459</v>
      </c>
      <c r="P249" t="s">
        <v>7460</v>
      </c>
      <c r="Q249" t="s">
        <v>7461</v>
      </c>
      <c r="R249" t="s">
        <v>7462</v>
      </c>
      <c r="S249" t="s">
        <v>7463</v>
      </c>
      <c r="T249" t="s">
        <v>7464</v>
      </c>
      <c r="U249" t="s">
        <v>7465</v>
      </c>
      <c r="V249" t="s">
        <v>7466</v>
      </c>
      <c r="X249" t="s">
        <v>5712</v>
      </c>
      <c r="Y249" t="s">
        <v>7467</v>
      </c>
      <c r="Z249" t="s">
        <v>7468</v>
      </c>
      <c r="AE249">
        <v>31660</v>
      </c>
      <c r="AF249" t="s">
        <v>4660</v>
      </c>
      <c r="AG249">
        <v>1</v>
      </c>
      <c r="AH249">
        <v>79</v>
      </c>
      <c r="AI249" t="s">
        <v>7469</v>
      </c>
      <c r="AJ249">
        <v>311</v>
      </c>
      <c r="AK249">
        <v>31662</v>
      </c>
      <c r="AL249" t="s">
        <v>4619</v>
      </c>
      <c r="AM249">
        <v>2</v>
      </c>
      <c r="AN249">
        <v>201</v>
      </c>
      <c r="AO249" t="s">
        <v>4620</v>
      </c>
      <c r="AP249">
        <v>200</v>
      </c>
      <c r="AQ249">
        <v>31652</v>
      </c>
      <c r="AR249" t="s">
        <v>4621</v>
      </c>
      <c r="AS249">
        <v>3</v>
      </c>
      <c r="AT249">
        <v>496</v>
      </c>
      <c r="AU249" t="s">
        <v>4622</v>
      </c>
      <c r="AV249">
        <v>200</v>
      </c>
    </row>
    <row r="250" spans="1:60" ht="13.5" customHeight="1" x14ac:dyDescent="0.35">
      <c r="A250" t="s">
        <v>277</v>
      </c>
      <c r="B250" t="s">
        <v>3184</v>
      </c>
      <c r="C250" s="1" t="s">
        <v>4502</v>
      </c>
      <c r="D250" t="s">
        <v>7470</v>
      </c>
      <c r="E250" t="s">
        <v>7471</v>
      </c>
      <c r="F250" t="s">
        <v>7472</v>
      </c>
      <c r="G250" t="s">
        <v>7473</v>
      </c>
      <c r="H250" t="s">
        <v>7474</v>
      </c>
      <c r="I250" t="s">
        <v>7475</v>
      </c>
      <c r="J250" t="s">
        <v>5346</v>
      </c>
      <c r="N250" t="s">
        <v>7476</v>
      </c>
      <c r="O250" t="s">
        <v>7477</v>
      </c>
      <c r="P250" t="s">
        <v>7478</v>
      </c>
      <c r="Q250" t="s">
        <v>7479</v>
      </c>
      <c r="R250" t="s">
        <v>7480</v>
      </c>
      <c r="S250" t="s">
        <v>7481</v>
      </c>
      <c r="T250" t="s">
        <v>7482</v>
      </c>
      <c r="X250" t="s">
        <v>62</v>
      </c>
      <c r="Y250" t="s">
        <v>7483</v>
      </c>
      <c r="Z250" t="s">
        <v>7484</v>
      </c>
      <c r="AE250">
        <v>31754</v>
      </c>
      <c r="AF250" t="s">
        <v>62</v>
      </c>
      <c r="AG250">
        <v>2</v>
      </c>
      <c r="AH250">
        <v>76</v>
      </c>
      <c r="AI250" t="s">
        <v>7485</v>
      </c>
      <c r="AJ250">
        <v>311</v>
      </c>
      <c r="AK250">
        <v>31768</v>
      </c>
      <c r="AL250" t="s">
        <v>4991</v>
      </c>
      <c r="AM250">
        <v>2</v>
      </c>
      <c r="AN250">
        <v>182</v>
      </c>
      <c r="AO250" t="s">
        <v>7486</v>
      </c>
      <c r="AP250">
        <v>311</v>
      </c>
    </row>
    <row r="251" spans="1:60" ht="13.5" customHeight="1" x14ac:dyDescent="0.35">
      <c r="A251" t="s">
        <v>277</v>
      </c>
      <c r="B251" t="s">
        <v>3190</v>
      </c>
      <c r="C251" s="1" t="s">
        <v>4783</v>
      </c>
      <c r="D251" t="s">
        <v>7487</v>
      </c>
      <c r="E251" t="s">
        <v>7488</v>
      </c>
      <c r="F251" t="s">
        <v>7489</v>
      </c>
      <c r="G251" t="s">
        <v>7490</v>
      </c>
      <c r="H251" t="s">
        <v>7491</v>
      </c>
      <c r="I251" t="s">
        <v>7492</v>
      </c>
      <c r="N251" t="s">
        <v>7493</v>
      </c>
      <c r="O251" t="s">
        <v>7494</v>
      </c>
      <c r="P251" t="s">
        <v>7495</v>
      </c>
      <c r="Q251" t="s">
        <v>5464</v>
      </c>
      <c r="R251" t="s">
        <v>7496</v>
      </c>
      <c r="S251" t="s">
        <v>7497</v>
      </c>
      <c r="T251" t="s">
        <v>7498</v>
      </c>
      <c r="X251" t="s">
        <v>5450</v>
      </c>
      <c r="Y251" t="s">
        <v>7499</v>
      </c>
      <c r="Z251" t="s">
        <v>7468</v>
      </c>
      <c r="AE251">
        <v>15254</v>
      </c>
      <c r="AF251" t="s">
        <v>4802</v>
      </c>
      <c r="AG251">
        <v>2</v>
      </c>
      <c r="AH251">
        <v>400</v>
      </c>
      <c r="AI251" t="s">
        <v>7500</v>
      </c>
      <c r="AJ251">
        <v>136</v>
      </c>
      <c r="AK251">
        <v>21572</v>
      </c>
      <c r="AL251" t="s">
        <v>4625</v>
      </c>
      <c r="AM251">
        <v>2</v>
      </c>
      <c r="AN251">
        <v>328</v>
      </c>
      <c r="AO251" t="s">
        <v>7501</v>
      </c>
      <c r="AP251">
        <v>221</v>
      </c>
      <c r="AQ251">
        <v>34005</v>
      </c>
      <c r="AR251" t="s">
        <v>5456</v>
      </c>
      <c r="AS251">
        <v>1</v>
      </c>
      <c r="AT251">
        <v>15</v>
      </c>
      <c r="AU251" t="s">
        <v>7502</v>
      </c>
      <c r="AV251">
        <v>312</v>
      </c>
    </row>
    <row r="252" spans="1:60" ht="13.5" customHeight="1" x14ac:dyDescent="0.35">
      <c r="A252" t="s">
        <v>277</v>
      </c>
      <c r="B252" t="s">
        <v>3195</v>
      </c>
      <c r="C252" s="1" t="s">
        <v>4547</v>
      </c>
      <c r="D252" t="s">
        <v>7503</v>
      </c>
      <c r="E252" t="s">
        <v>7504</v>
      </c>
      <c r="F252" t="s">
        <v>7505</v>
      </c>
      <c r="G252" t="s">
        <v>7506</v>
      </c>
      <c r="N252" t="s">
        <v>7507</v>
      </c>
      <c r="O252" t="s">
        <v>7508</v>
      </c>
      <c r="P252" t="s">
        <v>7509</v>
      </c>
      <c r="Q252" t="s">
        <v>7510</v>
      </c>
      <c r="R252" t="s">
        <v>7511</v>
      </c>
      <c r="X252" t="s">
        <v>4579</v>
      </c>
      <c r="Y252" t="s">
        <v>4777</v>
      </c>
      <c r="AE252">
        <v>31652</v>
      </c>
      <c r="AF252" t="s">
        <v>4621</v>
      </c>
      <c r="AG252">
        <v>3</v>
      </c>
      <c r="AH252">
        <v>496</v>
      </c>
      <c r="AI252" t="s">
        <v>4685</v>
      </c>
      <c r="AJ252">
        <v>200</v>
      </c>
      <c r="AK252">
        <v>32079</v>
      </c>
      <c r="AL252" t="s">
        <v>4582</v>
      </c>
      <c r="AM252">
        <v>3</v>
      </c>
      <c r="AN252">
        <v>548</v>
      </c>
      <c r="AO252" t="s">
        <v>4686</v>
      </c>
      <c r="AP252">
        <v>310</v>
      </c>
      <c r="AQ252">
        <v>31608</v>
      </c>
      <c r="AR252" t="s">
        <v>7512</v>
      </c>
      <c r="AS252">
        <v>3</v>
      </c>
      <c r="AT252">
        <v>568</v>
      </c>
      <c r="AU252" t="s">
        <v>4732</v>
      </c>
      <c r="AV252">
        <v>200</v>
      </c>
      <c r="AW252">
        <v>31436</v>
      </c>
      <c r="AX252" t="s">
        <v>61</v>
      </c>
      <c r="AY252">
        <v>3</v>
      </c>
      <c r="AZ252">
        <v>521</v>
      </c>
      <c r="BA252" t="s">
        <v>7513</v>
      </c>
      <c r="BB252">
        <v>200</v>
      </c>
      <c r="BC252">
        <v>31058</v>
      </c>
      <c r="BD252" t="s">
        <v>4734</v>
      </c>
      <c r="BE252">
        <v>2</v>
      </c>
      <c r="BF252">
        <v>245</v>
      </c>
      <c r="BG252" t="s">
        <v>4735</v>
      </c>
      <c r="BH252">
        <v>326</v>
      </c>
    </row>
    <row r="253" spans="1:60" ht="13.5" customHeight="1" x14ac:dyDescent="0.35">
      <c r="A253" t="s">
        <v>1225</v>
      </c>
      <c r="B253" t="s">
        <v>3201</v>
      </c>
      <c r="C253" s="1" t="s">
        <v>4502</v>
      </c>
      <c r="D253" t="s">
        <v>7514</v>
      </c>
      <c r="E253" t="s">
        <v>7515</v>
      </c>
      <c r="F253" t="s">
        <v>7516</v>
      </c>
      <c r="G253" t="s">
        <v>7517</v>
      </c>
      <c r="N253" t="s">
        <v>7518</v>
      </c>
      <c r="O253" t="s">
        <v>7519</v>
      </c>
      <c r="P253" t="s">
        <v>7520</v>
      </c>
      <c r="Q253" t="s">
        <v>7521</v>
      </c>
      <c r="R253" t="s">
        <v>7522</v>
      </c>
      <c r="S253" t="s">
        <v>7523</v>
      </c>
      <c r="T253" t="s">
        <v>7524</v>
      </c>
      <c r="X253" t="s">
        <v>7525</v>
      </c>
      <c r="Y253" t="s">
        <v>7526</v>
      </c>
      <c r="Z253" t="s">
        <v>7527</v>
      </c>
      <c r="AA253" t="s">
        <v>7528</v>
      </c>
      <c r="AB253" t="s">
        <v>7529</v>
      </c>
      <c r="AC253" t="s">
        <v>7530</v>
      </c>
      <c r="AD253" t="s">
        <v>7531</v>
      </c>
      <c r="AE253">
        <v>31754</v>
      </c>
      <c r="AF253" t="s">
        <v>62</v>
      </c>
      <c r="AG253">
        <v>2</v>
      </c>
      <c r="AH253">
        <v>76</v>
      </c>
      <c r="AI253" t="s">
        <v>7532</v>
      </c>
      <c r="AJ253">
        <v>311</v>
      </c>
    </row>
    <row r="254" spans="1:60" ht="13.5" customHeight="1" x14ac:dyDescent="0.35">
      <c r="A254" t="s">
        <v>277</v>
      </c>
      <c r="B254" t="s">
        <v>3207</v>
      </c>
      <c r="C254" s="1" t="s">
        <v>593</v>
      </c>
      <c r="D254" t="s">
        <v>7533</v>
      </c>
      <c r="E254" t="s">
        <v>7534</v>
      </c>
      <c r="F254" t="s">
        <v>7535</v>
      </c>
      <c r="G254" t="s">
        <v>7536</v>
      </c>
      <c r="H254" t="s">
        <v>7537</v>
      </c>
      <c r="I254" t="s">
        <v>7538</v>
      </c>
      <c r="J254" t="s">
        <v>7539</v>
      </c>
      <c r="N254" t="s">
        <v>7540</v>
      </c>
      <c r="O254" t="s">
        <v>7541</v>
      </c>
      <c r="P254" t="s">
        <v>7542</v>
      </c>
      <c r="Q254" t="s">
        <v>7543</v>
      </c>
      <c r="R254" t="s">
        <v>7544</v>
      </c>
      <c r="S254" t="s">
        <v>7545</v>
      </c>
      <c r="T254" t="s">
        <v>7546</v>
      </c>
      <c r="U254" t="s">
        <v>7547</v>
      </c>
      <c r="X254" t="s">
        <v>7548</v>
      </c>
      <c r="Y254" t="s">
        <v>716</v>
      </c>
      <c r="AE254">
        <v>23684</v>
      </c>
      <c r="AF254" t="s">
        <v>698</v>
      </c>
      <c r="AG254">
        <v>2</v>
      </c>
      <c r="AH254">
        <v>354</v>
      </c>
      <c r="AI254" t="s">
        <v>7549</v>
      </c>
      <c r="AJ254">
        <v>251</v>
      </c>
    </row>
    <row r="255" spans="1:60" ht="13.5" customHeight="1" x14ac:dyDescent="0.35">
      <c r="A255" t="s">
        <v>277</v>
      </c>
      <c r="B255" t="s">
        <v>3213</v>
      </c>
      <c r="C255" s="1" t="s">
        <v>4889</v>
      </c>
      <c r="D255" t="s">
        <v>7550</v>
      </c>
      <c r="E255" t="s">
        <v>7551</v>
      </c>
      <c r="F255" t="s">
        <v>7552</v>
      </c>
      <c r="G255" t="s">
        <v>7553</v>
      </c>
      <c r="H255" t="s">
        <v>7554</v>
      </c>
      <c r="N255" t="s">
        <v>7555</v>
      </c>
      <c r="O255" t="s">
        <v>7556</v>
      </c>
      <c r="P255" t="s">
        <v>7557</v>
      </c>
      <c r="Q255" t="s">
        <v>7558</v>
      </c>
      <c r="R255" t="s">
        <v>7559</v>
      </c>
      <c r="X255" t="s">
        <v>7560</v>
      </c>
      <c r="Y255" t="s">
        <v>7561</v>
      </c>
      <c r="Z255" t="s">
        <v>7562</v>
      </c>
      <c r="AE255">
        <v>31436</v>
      </c>
      <c r="AF255" t="s">
        <v>4641</v>
      </c>
      <c r="AG255">
        <v>2</v>
      </c>
      <c r="AH255">
        <v>245</v>
      </c>
      <c r="AI255" t="s">
        <v>4733</v>
      </c>
      <c r="AJ255">
        <v>200</v>
      </c>
      <c r="AK255">
        <v>31058</v>
      </c>
      <c r="AL255" t="s">
        <v>4734</v>
      </c>
      <c r="AM255">
        <v>2</v>
      </c>
      <c r="AN255">
        <v>245</v>
      </c>
      <c r="AO255" t="s">
        <v>4735</v>
      </c>
      <c r="AP255">
        <v>326</v>
      </c>
      <c r="AQ255">
        <v>21572</v>
      </c>
      <c r="AR255" t="s">
        <v>4625</v>
      </c>
      <c r="AS255">
        <v>2</v>
      </c>
      <c r="AT255">
        <v>328</v>
      </c>
      <c r="AU255" t="s">
        <v>7563</v>
      </c>
      <c r="AV255">
        <v>221</v>
      </c>
      <c r="AW255">
        <v>31652</v>
      </c>
      <c r="AX255" t="s">
        <v>4621</v>
      </c>
      <c r="AY255">
        <v>1</v>
      </c>
      <c r="AZ255">
        <v>78</v>
      </c>
      <c r="BA255" t="s">
        <v>7564</v>
      </c>
      <c r="BB255">
        <v>200</v>
      </c>
    </row>
    <row r="256" spans="1:60" ht="13.5" customHeight="1" x14ac:dyDescent="0.35">
      <c r="A256" t="s">
        <v>277</v>
      </c>
      <c r="B256" t="s">
        <v>3219</v>
      </c>
      <c r="C256" s="1" t="s">
        <v>4502</v>
      </c>
      <c r="D256" t="s">
        <v>7565</v>
      </c>
      <c r="E256" t="s">
        <v>7515</v>
      </c>
      <c r="F256" t="s">
        <v>7516</v>
      </c>
      <c r="G256" t="s">
        <v>7517</v>
      </c>
      <c r="H256" t="s">
        <v>7566</v>
      </c>
      <c r="I256" t="s">
        <v>7474</v>
      </c>
      <c r="N256" t="s">
        <v>7567</v>
      </c>
      <c r="O256" t="s">
        <v>7519</v>
      </c>
      <c r="P256" t="s">
        <v>7520</v>
      </c>
      <c r="Q256" t="s">
        <v>7521</v>
      </c>
      <c r="R256" t="s">
        <v>7522</v>
      </c>
      <c r="S256" t="s">
        <v>7523</v>
      </c>
      <c r="T256" t="s">
        <v>7524</v>
      </c>
      <c r="X256" t="s">
        <v>6752</v>
      </c>
      <c r="Y256" t="s">
        <v>7568</v>
      </c>
      <c r="Z256" t="s">
        <v>62</v>
      </c>
      <c r="AE256">
        <v>31754</v>
      </c>
      <c r="AF256" t="s">
        <v>62</v>
      </c>
      <c r="AG256">
        <v>2</v>
      </c>
      <c r="AH256">
        <v>76</v>
      </c>
      <c r="AI256" t="s">
        <v>7569</v>
      </c>
      <c r="AJ256">
        <v>221</v>
      </c>
    </row>
    <row r="257" spans="1:60" ht="13.5" customHeight="1" x14ac:dyDescent="0.35">
      <c r="A257" t="s">
        <v>277</v>
      </c>
      <c r="B257" t="s">
        <v>3224</v>
      </c>
      <c r="C257" s="1" t="s">
        <v>593</v>
      </c>
      <c r="D257" t="s">
        <v>802</v>
      </c>
      <c r="E257" t="s">
        <v>803</v>
      </c>
      <c r="F257" t="s">
        <v>804</v>
      </c>
      <c r="G257" t="s">
        <v>775</v>
      </c>
      <c r="H257" t="s">
        <v>777</v>
      </c>
      <c r="I257" t="s">
        <v>806</v>
      </c>
      <c r="J257" t="s">
        <v>598</v>
      </c>
      <c r="N257" t="s">
        <v>808</v>
      </c>
      <c r="O257" t="s">
        <v>7570</v>
      </c>
      <c r="P257" t="s">
        <v>811</v>
      </c>
      <c r="Q257" t="s">
        <v>812</v>
      </c>
      <c r="R257" t="s">
        <v>813</v>
      </c>
      <c r="S257" t="s">
        <v>814</v>
      </c>
      <c r="T257" t="s">
        <v>603</v>
      </c>
      <c r="X257" t="s">
        <v>817</v>
      </c>
      <c r="Y257" t="s">
        <v>614</v>
      </c>
      <c r="AE257">
        <v>42093</v>
      </c>
      <c r="AF257" t="s">
        <v>818</v>
      </c>
      <c r="AG257">
        <v>2</v>
      </c>
      <c r="AH257">
        <v>424</v>
      </c>
      <c r="AI257" t="s">
        <v>4759</v>
      </c>
      <c r="AJ257">
        <v>343</v>
      </c>
      <c r="AK257">
        <v>21572</v>
      </c>
      <c r="AL257" t="s">
        <v>4888</v>
      </c>
      <c r="AM257">
        <v>1</v>
      </c>
      <c r="AN257">
        <v>80</v>
      </c>
      <c r="AO257" t="s">
        <v>7571</v>
      </c>
      <c r="AP257">
        <v>221</v>
      </c>
      <c r="AQ257">
        <v>21547</v>
      </c>
      <c r="AR257" t="s">
        <v>4500</v>
      </c>
      <c r="AS257">
        <v>2</v>
      </c>
      <c r="AT257">
        <v>245</v>
      </c>
      <c r="AU257" t="s">
        <v>7572</v>
      </c>
      <c r="AV257">
        <v>221</v>
      </c>
    </row>
    <row r="258" spans="1:60" ht="13.5" customHeight="1" x14ac:dyDescent="0.35">
      <c r="A258" t="s">
        <v>277</v>
      </c>
      <c r="B258" t="s">
        <v>3230</v>
      </c>
      <c r="C258" s="1" t="s">
        <v>4524</v>
      </c>
      <c r="D258" t="s">
        <v>7573</v>
      </c>
      <c r="E258" t="s">
        <v>7574</v>
      </c>
      <c r="F258" t="s">
        <v>7575</v>
      </c>
      <c r="G258" t="s">
        <v>7576</v>
      </c>
      <c r="H258" t="s">
        <v>7577</v>
      </c>
      <c r="I258" t="s">
        <v>7578</v>
      </c>
      <c r="N258" t="s">
        <v>7579</v>
      </c>
      <c r="O258" t="s">
        <v>7580</v>
      </c>
      <c r="P258" t="s">
        <v>7581</v>
      </c>
      <c r="Q258" t="s">
        <v>7582</v>
      </c>
      <c r="R258" t="s">
        <v>7583</v>
      </c>
      <c r="S258" t="s">
        <v>7584</v>
      </c>
      <c r="T258" t="s">
        <v>7585</v>
      </c>
      <c r="X258" t="s">
        <v>7586</v>
      </c>
      <c r="Y258" t="s">
        <v>5969</v>
      </c>
      <c r="Z258" t="s">
        <v>605</v>
      </c>
      <c r="AE258">
        <v>31436</v>
      </c>
      <c r="AF258" t="s">
        <v>7390</v>
      </c>
      <c r="AG258">
        <v>2</v>
      </c>
      <c r="AH258">
        <v>245</v>
      </c>
      <c r="AI258" t="s">
        <v>7587</v>
      </c>
      <c r="AJ258">
        <v>200</v>
      </c>
      <c r="AK258">
        <v>21572</v>
      </c>
      <c r="AL258" t="s">
        <v>7392</v>
      </c>
      <c r="AM258">
        <v>2</v>
      </c>
      <c r="AN258">
        <v>328</v>
      </c>
      <c r="AO258" t="s">
        <v>7588</v>
      </c>
      <c r="AP258">
        <v>221</v>
      </c>
      <c r="AQ258">
        <v>12054</v>
      </c>
      <c r="AR258" t="s">
        <v>5121</v>
      </c>
      <c r="AS258">
        <v>1</v>
      </c>
      <c r="AT258">
        <v>70</v>
      </c>
      <c r="AU258" t="s">
        <v>7589</v>
      </c>
      <c r="AV258">
        <v>113</v>
      </c>
    </row>
    <row r="259" spans="1:60" ht="13.5" customHeight="1" x14ac:dyDescent="0.35">
      <c r="A259" t="s">
        <v>277</v>
      </c>
      <c r="B259" t="s">
        <v>3235</v>
      </c>
      <c r="C259" s="1" t="s">
        <v>4783</v>
      </c>
      <c r="D259" t="s">
        <v>7590</v>
      </c>
      <c r="E259" t="s">
        <v>7591</v>
      </c>
      <c r="F259" t="s">
        <v>7592</v>
      </c>
      <c r="G259" t="s">
        <v>7593</v>
      </c>
      <c r="H259" t="s">
        <v>7594</v>
      </c>
      <c r="I259" t="s">
        <v>7595</v>
      </c>
      <c r="N259" t="s">
        <v>7596</v>
      </c>
      <c r="O259" t="s">
        <v>7597</v>
      </c>
      <c r="P259" t="s">
        <v>7598</v>
      </c>
      <c r="Q259" t="s">
        <v>7599</v>
      </c>
      <c r="R259" t="s">
        <v>7600</v>
      </c>
      <c r="S259" t="s">
        <v>7601</v>
      </c>
      <c r="T259" t="s">
        <v>7602</v>
      </c>
      <c r="X259" t="s">
        <v>7468</v>
      </c>
      <c r="Y259" t="s">
        <v>7603</v>
      </c>
      <c r="Z259" t="s">
        <v>5450</v>
      </c>
      <c r="AE259">
        <v>21572</v>
      </c>
      <c r="AF259" t="s">
        <v>4625</v>
      </c>
      <c r="AG259">
        <v>3</v>
      </c>
      <c r="AH259">
        <v>493</v>
      </c>
      <c r="AI259" t="s">
        <v>4804</v>
      </c>
      <c r="AJ259">
        <v>221</v>
      </c>
      <c r="AK259">
        <v>15254</v>
      </c>
      <c r="AL259" t="s">
        <v>4802</v>
      </c>
      <c r="AM259">
        <v>2</v>
      </c>
      <c r="AN259">
        <v>400</v>
      </c>
      <c r="AO259" t="s">
        <v>4803</v>
      </c>
      <c r="AP259">
        <v>122</v>
      </c>
      <c r="AQ259">
        <v>13254</v>
      </c>
      <c r="AR259" t="s">
        <v>799</v>
      </c>
      <c r="AS259">
        <v>2</v>
      </c>
      <c r="AT259">
        <v>192</v>
      </c>
      <c r="AU259" t="s">
        <v>4805</v>
      </c>
      <c r="AV259">
        <v>128</v>
      </c>
      <c r="AW259">
        <v>34002</v>
      </c>
      <c r="AX259" t="s">
        <v>5520</v>
      </c>
      <c r="AY259">
        <v>3</v>
      </c>
      <c r="AZ259">
        <v>525</v>
      </c>
      <c r="BA259" t="s">
        <v>7604</v>
      </c>
      <c r="BB259">
        <v>312</v>
      </c>
    </row>
    <row r="260" spans="1:60" ht="13.5" customHeight="1" x14ac:dyDescent="0.35">
      <c r="A260" t="s">
        <v>277</v>
      </c>
      <c r="B260" t="s">
        <v>3241</v>
      </c>
      <c r="C260" s="1" t="s">
        <v>593</v>
      </c>
      <c r="D260" t="s">
        <v>7605</v>
      </c>
      <c r="E260" t="s">
        <v>7606</v>
      </c>
      <c r="F260" t="s">
        <v>4489</v>
      </c>
      <c r="G260" t="s">
        <v>7607</v>
      </c>
      <c r="H260" t="s">
        <v>7608</v>
      </c>
      <c r="I260" t="s">
        <v>7609</v>
      </c>
      <c r="J260" t="s">
        <v>7366</v>
      </c>
      <c r="N260" t="s">
        <v>7610</v>
      </c>
      <c r="O260" t="s">
        <v>7611</v>
      </c>
      <c r="P260" t="s">
        <v>7612</v>
      </c>
      <c r="Q260" t="s">
        <v>7369</v>
      </c>
      <c r="R260" t="s">
        <v>7613</v>
      </c>
      <c r="S260" t="s">
        <v>7614</v>
      </c>
      <c r="T260" t="s">
        <v>586</v>
      </c>
      <c r="X260" t="s">
        <v>7615</v>
      </c>
      <c r="Y260" t="s">
        <v>7616</v>
      </c>
      <c r="Z260" t="s">
        <v>7617</v>
      </c>
      <c r="AE260">
        <v>21547</v>
      </c>
      <c r="AF260" t="s">
        <v>57</v>
      </c>
      <c r="AG260">
        <v>2</v>
      </c>
      <c r="AH260">
        <v>245</v>
      </c>
      <c r="AI260" t="s">
        <v>4813</v>
      </c>
      <c r="AJ260">
        <v>221</v>
      </c>
      <c r="AK260">
        <v>21572</v>
      </c>
      <c r="AL260" t="s">
        <v>58</v>
      </c>
      <c r="AM260">
        <v>1</v>
      </c>
      <c r="AN260">
        <v>80</v>
      </c>
      <c r="AO260" t="s">
        <v>7618</v>
      </c>
      <c r="AP260">
        <v>221</v>
      </c>
      <c r="AQ260">
        <v>31620</v>
      </c>
      <c r="AR260" t="s">
        <v>5113</v>
      </c>
      <c r="AS260">
        <v>1</v>
      </c>
      <c r="AT260">
        <v>70</v>
      </c>
      <c r="AU260" t="s">
        <v>7619</v>
      </c>
      <c r="AV260">
        <v>200</v>
      </c>
      <c r="AW260">
        <v>31754</v>
      </c>
      <c r="AX260" t="s">
        <v>62</v>
      </c>
      <c r="AY260">
        <v>2</v>
      </c>
      <c r="AZ260">
        <v>76</v>
      </c>
      <c r="BA260" t="s">
        <v>7620</v>
      </c>
      <c r="BB260">
        <v>311</v>
      </c>
    </row>
    <row r="261" spans="1:60" ht="13.5" customHeight="1" x14ac:dyDescent="0.35">
      <c r="A261" t="s">
        <v>277</v>
      </c>
      <c r="B261" t="s">
        <v>3247</v>
      </c>
      <c r="C261" s="1" t="s">
        <v>593</v>
      </c>
      <c r="D261" t="s">
        <v>7621</v>
      </c>
      <c r="E261" t="s">
        <v>7622</v>
      </c>
      <c r="F261" t="s">
        <v>7623</v>
      </c>
      <c r="G261" t="s">
        <v>7624</v>
      </c>
      <c r="H261" t="s">
        <v>7625</v>
      </c>
      <c r="I261" t="s">
        <v>7626</v>
      </c>
      <c r="N261" t="s">
        <v>7627</v>
      </c>
      <c r="O261" t="s">
        <v>7628</v>
      </c>
      <c r="P261" t="s">
        <v>7629</v>
      </c>
      <c r="Q261" t="s">
        <v>7630</v>
      </c>
      <c r="R261" t="s">
        <v>7631</v>
      </c>
      <c r="S261" t="s">
        <v>7632</v>
      </c>
      <c r="T261" t="s">
        <v>7633</v>
      </c>
      <c r="X261" t="s">
        <v>7634</v>
      </c>
      <c r="Y261" t="s">
        <v>7635</v>
      </c>
      <c r="Z261" t="s">
        <v>7636</v>
      </c>
      <c r="AE261">
        <v>21547</v>
      </c>
      <c r="AF261" t="s">
        <v>57</v>
      </c>
      <c r="AG261">
        <v>2</v>
      </c>
      <c r="AH261">
        <v>245</v>
      </c>
      <c r="AI261" t="s">
        <v>4823</v>
      </c>
      <c r="AJ261">
        <v>221</v>
      </c>
      <c r="AK261">
        <v>21572</v>
      </c>
      <c r="AL261" t="s">
        <v>58</v>
      </c>
      <c r="AM261">
        <v>1</v>
      </c>
      <c r="AN261">
        <v>80</v>
      </c>
      <c r="AO261" t="s">
        <v>4814</v>
      </c>
      <c r="AP261">
        <v>221</v>
      </c>
      <c r="AQ261">
        <v>31620</v>
      </c>
      <c r="AR261" t="s">
        <v>5113</v>
      </c>
      <c r="AS261">
        <v>2</v>
      </c>
      <c r="AT261">
        <v>294</v>
      </c>
      <c r="AU261" t="s">
        <v>7637</v>
      </c>
      <c r="AV261">
        <v>200</v>
      </c>
      <c r="AW261">
        <v>31754</v>
      </c>
      <c r="AX261" t="s">
        <v>62</v>
      </c>
      <c r="AY261">
        <v>2</v>
      </c>
      <c r="AZ261">
        <v>76</v>
      </c>
      <c r="BA261" t="s">
        <v>7638</v>
      </c>
      <c r="BB261">
        <v>311</v>
      </c>
    </row>
    <row r="262" spans="1:60" ht="13.5" customHeight="1" x14ac:dyDescent="0.35">
      <c r="A262" t="s">
        <v>277</v>
      </c>
      <c r="B262" t="s">
        <v>3250</v>
      </c>
      <c r="C262" s="1" t="s">
        <v>593</v>
      </c>
      <c r="D262" t="s">
        <v>7639</v>
      </c>
      <c r="E262" t="s">
        <v>7640</v>
      </c>
      <c r="F262" t="s">
        <v>4489</v>
      </c>
      <c r="G262" t="s">
        <v>7607</v>
      </c>
      <c r="H262" t="s">
        <v>7608</v>
      </c>
      <c r="I262" t="s">
        <v>7641</v>
      </c>
      <c r="J262" t="s">
        <v>7642</v>
      </c>
      <c r="N262" t="s">
        <v>7643</v>
      </c>
      <c r="O262" t="s">
        <v>7644</v>
      </c>
      <c r="P262" t="s">
        <v>7645</v>
      </c>
      <c r="Q262" t="s">
        <v>7646</v>
      </c>
      <c r="R262" t="s">
        <v>7647</v>
      </c>
      <c r="S262" t="s">
        <v>7648</v>
      </c>
      <c r="T262" t="s">
        <v>7649</v>
      </c>
      <c r="X262" t="s">
        <v>7650</v>
      </c>
      <c r="Y262" t="s">
        <v>7651</v>
      </c>
      <c r="Z262" t="s">
        <v>60</v>
      </c>
      <c r="AE262">
        <v>21547</v>
      </c>
      <c r="AF262" t="s">
        <v>57</v>
      </c>
      <c r="AG262">
        <v>2</v>
      </c>
      <c r="AH262">
        <v>245</v>
      </c>
      <c r="AI262" t="s">
        <v>4832</v>
      </c>
      <c r="AJ262">
        <v>221</v>
      </c>
      <c r="AK262">
        <v>21572</v>
      </c>
      <c r="AL262" t="s">
        <v>58</v>
      </c>
      <c r="AM262">
        <v>1</v>
      </c>
      <c r="AN262">
        <v>80</v>
      </c>
      <c r="AO262" t="s">
        <v>4814</v>
      </c>
      <c r="AP262">
        <v>221</v>
      </c>
      <c r="AQ262">
        <v>31620</v>
      </c>
      <c r="AR262" t="s">
        <v>59</v>
      </c>
      <c r="AS262">
        <v>1</v>
      </c>
      <c r="AT262">
        <v>70</v>
      </c>
      <c r="AU262" t="s">
        <v>7619</v>
      </c>
      <c r="AV262">
        <v>200</v>
      </c>
      <c r="AW262">
        <v>21538</v>
      </c>
      <c r="AX262" t="s">
        <v>60</v>
      </c>
      <c r="AY262">
        <v>2</v>
      </c>
      <c r="AZ262">
        <v>272</v>
      </c>
      <c r="BA262" t="s">
        <v>7652</v>
      </c>
      <c r="BB262">
        <v>221</v>
      </c>
      <c r="BG262" t="s">
        <v>7653</v>
      </c>
    </row>
    <row r="263" spans="1:60" ht="13.5" customHeight="1" x14ac:dyDescent="0.35">
      <c r="A263" t="s">
        <v>277</v>
      </c>
      <c r="B263" t="s">
        <v>3254</v>
      </c>
      <c r="C263" s="1" t="s">
        <v>593</v>
      </c>
      <c r="D263" t="s">
        <v>7654</v>
      </c>
      <c r="E263" t="s">
        <v>7655</v>
      </c>
      <c r="F263" t="s">
        <v>7656</v>
      </c>
      <c r="G263" t="s">
        <v>7657</v>
      </c>
      <c r="H263" t="s">
        <v>7364</v>
      </c>
      <c r="I263" t="s">
        <v>7658</v>
      </c>
      <c r="N263" t="s">
        <v>7659</v>
      </c>
      <c r="O263" t="s">
        <v>7660</v>
      </c>
      <c r="P263" t="s">
        <v>7661</v>
      </c>
      <c r="Q263" t="s">
        <v>7631</v>
      </c>
      <c r="R263" t="s">
        <v>7662</v>
      </c>
      <c r="S263" t="s">
        <v>7663</v>
      </c>
      <c r="T263" t="s">
        <v>7664</v>
      </c>
      <c r="U263" t="s">
        <v>7665</v>
      </c>
      <c r="X263" t="s">
        <v>7634</v>
      </c>
      <c r="Y263" t="s">
        <v>7635</v>
      </c>
      <c r="Z263" t="s">
        <v>7666</v>
      </c>
      <c r="AE263">
        <v>21547</v>
      </c>
      <c r="AF263" t="s">
        <v>57</v>
      </c>
      <c r="AG263">
        <v>2</v>
      </c>
      <c r="AH263">
        <v>245</v>
      </c>
      <c r="AJ263">
        <v>221</v>
      </c>
      <c r="AK263">
        <v>21572</v>
      </c>
      <c r="AL263" t="s">
        <v>58</v>
      </c>
      <c r="AM263">
        <v>1</v>
      </c>
      <c r="AN263">
        <v>80</v>
      </c>
      <c r="AP263">
        <v>221</v>
      </c>
      <c r="AQ263">
        <v>31620</v>
      </c>
      <c r="AR263" t="s">
        <v>5113</v>
      </c>
      <c r="AS263">
        <v>2</v>
      </c>
      <c r="AT263">
        <v>294</v>
      </c>
      <c r="AV263">
        <v>200</v>
      </c>
      <c r="AW263">
        <v>31754</v>
      </c>
      <c r="AX263" t="s">
        <v>62</v>
      </c>
      <c r="AY263">
        <v>2</v>
      </c>
      <c r="AZ263">
        <v>76</v>
      </c>
      <c r="BB263">
        <v>311</v>
      </c>
    </row>
    <row r="264" spans="1:60" ht="13.5" customHeight="1" x14ac:dyDescent="0.35">
      <c r="A264" t="s">
        <v>277</v>
      </c>
      <c r="B264" t="s">
        <v>3258</v>
      </c>
      <c r="C264" s="1" t="s">
        <v>593</v>
      </c>
      <c r="D264" t="s">
        <v>7667</v>
      </c>
      <c r="E264" t="s">
        <v>7668</v>
      </c>
      <c r="F264" t="s">
        <v>7669</v>
      </c>
      <c r="G264" t="s">
        <v>7670</v>
      </c>
      <c r="H264" t="s">
        <v>7364</v>
      </c>
      <c r="I264" t="s">
        <v>7658</v>
      </c>
      <c r="N264" t="s">
        <v>7671</v>
      </c>
      <c r="O264" t="s">
        <v>7672</v>
      </c>
      <c r="P264" t="s">
        <v>7673</v>
      </c>
      <c r="Q264" t="s">
        <v>7674</v>
      </c>
      <c r="R264" t="s">
        <v>7675</v>
      </c>
      <c r="S264" t="s">
        <v>7676</v>
      </c>
      <c r="T264" t="s">
        <v>7664</v>
      </c>
      <c r="U264" t="s">
        <v>7665</v>
      </c>
      <c r="X264" t="s">
        <v>7677</v>
      </c>
      <c r="Y264" t="s">
        <v>7678</v>
      </c>
      <c r="AE264">
        <v>21547</v>
      </c>
      <c r="AF264" t="s">
        <v>57</v>
      </c>
      <c r="AG264">
        <v>2</v>
      </c>
      <c r="AH264">
        <v>245</v>
      </c>
      <c r="AJ264">
        <v>221</v>
      </c>
      <c r="AK264">
        <v>31620</v>
      </c>
      <c r="AL264" t="s">
        <v>5113</v>
      </c>
      <c r="AM264">
        <v>2</v>
      </c>
      <c r="AN264">
        <v>294</v>
      </c>
      <c r="AP264">
        <v>200</v>
      </c>
      <c r="AQ264">
        <v>31608</v>
      </c>
      <c r="AR264" t="s">
        <v>7512</v>
      </c>
      <c r="AS264">
        <v>2</v>
      </c>
      <c r="AT264">
        <v>235</v>
      </c>
      <c r="AV264">
        <v>200</v>
      </c>
      <c r="AW264">
        <v>21572</v>
      </c>
      <c r="AX264" t="s">
        <v>58</v>
      </c>
      <c r="AY264">
        <v>1</v>
      </c>
      <c r="AZ264">
        <v>80</v>
      </c>
      <c r="BB264">
        <v>221</v>
      </c>
      <c r="BC264">
        <v>31058</v>
      </c>
      <c r="BD264" t="s">
        <v>4734</v>
      </c>
      <c r="BE264">
        <v>1</v>
      </c>
      <c r="BF264">
        <v>109</v>
      </c>
      <c r="BH264">
        <v>326</v>
      </c>
    </row>
    <row r="265" spans="1:60" ht="13.5" customHeight="1" x14ac:dyDescent="0.35">
      <c r="A265" t="s">
        <v>277</v>
      </c>
      <c r="B265" t="s">
        <v>3263</v>
      </c>
      <c r="C265" s="1" t="s">
        <v>4547</v>
      </c>
      <c r="D265" t="s">
        <v>7679</v>
      </c>
      <c r="E265" t="s">
        <v>7680</v>
      </c>
      <c r="F265" t="s">
        <v>7681</v>
      </c>
      <c r="G265" t="s">
        <v>7682</v>
      </c>
      <c r="H265" t="s">
        <v>7683</v>
      </c>
      <c r="N265" t="s">
        <v>7684</v>
      </c>
      <c r="O265" t="s">
        <v>7685</v>
      </c>
      <c r="P265" t="s">
        <v>7686</v>
      </c>
      <c r="Q265" t="s">
        <v>7687</v>
      </c>
      <c r="R265" t="s">
        <v>7688</v>
      </c>
      <c r="X265" t="s">
        <v>5867</v>
      </c>
      <c r="Y265" t="s">
        <v>7689</v>
      </c>
      <c r="Z265" t="s">
        <v>4777</v>
      </c>
      <c r="AE265">
        <v>32079</v>
      </c>
      <c r="AF265" t="s">
        <v>4582</v>
      </c>
      <c r="AG265">
        <v>1</v>
      </c>
      <c r="AH265">
        <v>132</v>
      </c>
      <c r="AJ265">
        <v>310</v>
      </c>
      <c r="AK265">
        <v>31058</v>
      </c>
      <c r="AL265" t="s">
        <v>4734</v>
      </c>
      <c r="AM265">
        <v>2</v>
      </c>
      <c r="AN265">
        <v>245</v>
      </c>
      <c r="AP265">
        <v>326</v>
      </c>
      <c r="AQ265">
        <v>13154</v>
      </c>
      <c r="AR265" t="s">
        <v>798</v>
      </c>
      <c r="AS265">
        <v>2</v>
      </c>
      <c r="AT265">
        <v>192</v>
      </c>
      <c r="AV265">
        <v>122</v>
      </c>
      <c r="AW265">
        <v>11054</v>
      </c>
      <c r="AX265" t="s">
        <v>4565</v>
      </c>
      <c r="AY265">
        <v>2</v>
      </c>
      <c r="AZ265">
        <v>320</v>
      </c>
      <c r="BB265">
        <v>114</v>
      </c>
    </row>
    <row r="266" spans="1:60" ht="13.5" customHeight="1" x14ac:dyDescent="0.35">
      <c r="A266" t="s">
        <v>277</v>
      </c>
      <c r="B266" t="s">
        <v>3269</v>
      </c>
      <c r="C266" s="1" t="s">
        <v>593</v>
      </c>
      <c r="D266" t="s">
        <v>7690</v>
      </c>
      <c r="E266" t="s">
        <v>7606</v>
      </c>
      <c r="F266" t="s">
        <v>7691</v>
      </c>
      <c r="G266" t="s">
        <v>7607</v>
      </c>
      <c r="H266" t="s">
        <v>7692</v>
      </c>
      <c r="I266" t="s">
        <v>7693</v>
      </c>
      <c r="J266" t="s">
        <v>7366</v>
      </c>
      <c r="K266" t="s">
        <v>580</v>
      </c>
      <c r="N266" t="s">
        <v>7694</v>
      </c>
      <c r="O266" t="s">
        <v>7695</v>
      </c>
      <c r="P266" t="s">
        <v>7696</v>
      </c>
      <c r="Q266" t="s">
        <v>582</v>
      </c>
      <c r="R266" t="s">
        <v>7697</v>
      </c>
      <c r="S266" t="s">
        <v>7698</v>
      </c>
      <c r="T266" t="s">
        <v>586</v>
      </c>
      <c r="U266" t="s">
        <v>7699</v>
      </c>
      <c r="X266" t="s">
        <v>7700</v>
      </c>
      <c r="Y266" t="s">
        <v>589</v>
      </c>
      <c r="AE266">
        <v>21547</v>
      </c>
      <c r="AF266" t="s">
        <v>57</v>
      </c>
      <c r="AG266">
        <v>2</v>
      </c>
      <c r="AH266">
        <v>245</v>
      </c>
      <c r="AJ266">
        <v>221</v>
      </c>
      <c r="AK266">
        <v>21572</v>
      </c>
      <c r="AL266" t="s">
        <v>58</v>
      </c>
      <c r="AM266">
        <v>1</v>
      </c>
      <c r="AN266">
        <v>80</v>
      </c>
      <c r="AP266">
        <v>221</v>
      </c>
      <c r="AQ266">
        <v>21577</v>
      </c>
      <c r="AR266" t="s">
        <v>588</v>
      </c>
      <c r="AS266">
        <v>2</v>
      </c>
      <c r="AT266">
        <v>302</v>
      </c>
      <c r="AV266">
        <v>221</v>
      </c>
      <c r="AW266">
        <v>31754</v>
      </c>
      <c r="AX266" t="s">
        <v>62</v>
      </c>
      <c r="AY266">
        <v>2</v>
      </c>
      <c r="AZ266">
        <v>76</v>
      </c>
      <c r="BB266">
        <v>311</v>
      </c>
    </row>
    <row r="267" spans="1:60" ht="13.5" customHeight="1" x14ac:dyDescent="0.35">
      <c r="A267" t="s">
        <v>277</v>
      </c>
      <c r="B267" t="s">
        <v>3274</v>
      </c>
      <c r="C267" s="1" t="s">
        <v>593</v>
      </c>
      <c r="D267" t="s">
        <v>7701</v>
      </c>
      <c r="E267" t="s">
        <v>7640</v>
      </c>
      <c r="F267" t="s">
        <v>4489</v>
      </c>
      <c r="G267" t="s">
        <v>7607</v>
      </c>
      <c r="H267" t="s">
        <v>7702</v>
      </c>
      <c r="I267" t="s">
        <v>7703</v>
      </c>
      <c r="J267" t="s">
        <v>7366</v>
      </c>
      <c r="N267" t="s">
        <v>7704</v>
      </c>
      <c r="O267" t="s">
        <v>7705</v>
      </c>
      <c r="P267" t="s">
        <v>7706</v>
      </c>
      <c r="Q267" t="s">
        <v>7707</v>
      </c>
      <c r="R267" t="s">
        <v>7708</v>
      </c>
      <c r="S267" t="s">
        <v>7709</v>
      </c>
      <c r="T267" t="s">
        <v>7710</v>
      </c>
      <c r="U267" t="s">
        <v>586</v>
      </c>
      <c r="X267" t="s">
        <v>4870</v>
      </c>
      <c r="Y267" t="s">
        <v>7711</v>
      </c>
      <c r="Z267" t="s">
        <v>7712</v>
      </c>
      <c r="AE267">
        <v>21547</v>
      </c>
      <c r="AF267" t="s">
        <v>57</v>
      </c>
      <c r="AG267">
        <v>2</v>
      </c>
      <c r="AH267">
        <v>245</v>
      </c>
      <c r="AJ267">
        <v>221</v>
      </c>
      <c r="AK267">
        <v>21572</v>
      </c>
      <c r="AL267" t="s">
        <v>58</v>
      </c>
      <c r="AM267">
        <v>1</v>
      </c>
      <c r="AN267">
        <v>80</v>
      </c>
      <c r="AP267">
        <v>221</v>
      </c>
      <c r="AQ267">
        <v>21504</v>
      </c>
      <c r="AR267" t="s">
        <v>4870</v>
      </c>
      <c r="AS267">
        <v>2</v>
      </c>
      <c r="AT267">
        <v>263</v>
      </c>
      <c r="AV267">
        <v>221</v>
      </c>
      <c r="AW267">
        <v>31754</v>
      </c>
      <c r="AX267" t="s">
        <v>62</v>
      </c>
      <c r="AY267">
        <v>2</v>
      </c>
      <c r="AZ267">
        <v>76</v>
      </c>
      <c r="BB267">
        <v>311</v>
      </c>
    </row>
    <row r="268" spans="1:60" ht="13.5" customHeight="1" x14ac:dyDescent="0.35">
      <c r="A268" t="s">
        <v>277</v>
      </c>
      <c r="B268" t="s">
        <v>3277</v>
      </c>
      <c r="C268" s="1" t="s">
        <v>593</v>
      </c>
      <c r="D268" t="s">
        <v>7713</v>
      </c>
      <c r="E268" t="s">
        <v>7714</v>
      </c>
      <c r="F268" t="s">
        <v>4489</v>
      </c>
      <c r="G268" t="s">
        <v>7607</v>
      </c>
      <c r="H268" t="s">
        <v>7715</v>
      </c>
      <c r="I268" t="s">
        <v>7716</v>
      </c>
      <c r="J268" t="s">
        <v>7366</v>
      </c>
      <c r="K268" t="s">
        <v>580</v>
      </c>
      <c r="N268" t="s">
        <v>7717</v>
      </c>
      <c r="O268" t="s">
        <v>7718</v>
      </c>
      <c r="P268" t="s">
        <v>7719</v>
      </c>
      <c r="Q268" t="s">
        <v>7720</v>
      </c>
      <c r="R268" t="s">
        <v>7721</v>
      </c>
      <c r="S268" t="s">
        <v>7722</v>
      </c>
      <c r="T268" t="s">
        <v>586</v>
      </c>
      <c r="U268" t="s">
        <v>7723</v>
      </c>
      <c r="X268" t="s">
        <v>589</v>
      </c>
      <c r="Y268" t="s">
        <v>7724</v>
      </c>
      <c r="Z268" t="s">
        <v>4811</v>
      </c>
      <c r="AE268">
        <v>21547</v>
      </c>
      <c r="AF268" t="s">
        <v>57</v>
      </c>
      <c r="AG268">
        <v>2</v>
      </c>
      <c r="AH268">
        <v>245</v>
      </c>
      <c r="AJ268">
        <v>221</v>
      </c>
      <c r="AK268">
        <v>21572</v>
      </c>
      <c r="AL268" t="s">
        <v>58</v>
      </c>
      <c r="AM268">
        <v>1</v>
      </c>
      <c r="AN268">
        <v>80</v>
      </c>
      <c r="AP268">
        <v>221</v>
      </c>
      <c r="AQ268">
        <v>21567</v>
      </c>
      <c r="AR268" t="s">
        <v>7725</v>
      </c>
      <c r="AS268">
        <v>2</v>
      </c>
      <c r="AT268">
        <v>290</v>
      </c>
      <c r="AV268">
        <v>221</v>
      </c>
      <c r="AW268">
        <v>31754</v>
      </c>
      <c r="AX268" t="s">
        <v>62</v>
      </c>
      <c r="AY268">
        <v>2</v>
      </c>
      <c r="AZ268">
        <v>76</v>
      </c>
      <c r="BB268">
        <v>311</v>
      </c>
    </row>
    <row r="269" spans="1:60" ht="13.5" customHeight="1" x14ac:dyDescent="0.35">
      <c r="A269" t="s">
        <v>277</v>
      </c>
      <c r="B269" t="s">
        <v>3280</v>
      </c>
      <c r="C269" s="1" t="s">
        <v>4524</v>
      </c>
      <c r="D269" t="s">
        <v>7726</v>
      </c>
      <c r="E269" t="s">
        <v>7727</v>
      </c>
      <c r="F269" t="s">
        <v>7728</v>
      </c>
      <c r="G269" t="s">
        <v>7729</v>
      </c>
      <c r="H269" t="s">
        <v>7730</v>
      </c>
      <c r="I269" t="s">
        <v>7731</v>
      </c>
      <c r="N269" t="s">
        <v>7732</v>
      </c>
      <c r="O269" t="s">
        <v>7733</v>
      </c>
      <c r="P269" t="s">
        <v>7734</v>
      </c>
      <c r="Q269" t="s">
        <v>7735</v>
      </c>
      <c r="R269" t="s">
        <v>7736</v>
      </c>
      <c r="S269" t="s">
        <v>5649</v>
      </c>
      <c r="X269" t="s">
        <v>5652</v>
      </c>
      <c r="Y269" t="s">
        <v>7737</v>
      </c>
      <c r="Z269" t="s">
        <v>665</v>
      </c>
      <c r="AE269">
        <v>31624</v>
      </c>
      <c r="AF269" t="s">
        <v>717</v>
      </c>
      <c r="AG269">
        <v>2</v>
      </c>
      <c r="AH269">
        <v>490</v>
      </c>
      <c r="AJ269">
        <v>200</v>
      </c>
      <c r="AK269">
        <v>31058</v>
      </c>
      <c r="AL269" t="s">
        <v>4734</v>
      </c>
      <c r="AM269">
        <v>1</v>
      </c>
      <c r="AN269">
        <v>109</v>
      </c>
      <c r="AP269">
        <v>326</v>
      </c>
      <c r="AQ269">
        <v>21547</v>
      </c>
      <c r="AR269" t="s">
        <v>57</v>
      </c>
      <c r="AS269">
        <v>2</v>
      </c>
      <c r="AT269">
        <v>245</v>
      </c>
      <c r="AV269">
        <v>221</v>
      </c>
      <c r="AW269">
        <v>21572</v>
      </c>
      <c r="AX269" t="s">
        <v>58</v>
      </c>
      <c r="AY269">
        <v>1</v>
      </c>
      <c r="AZ269">
        <v>80</v>
      </c>
      <c r="BB269">
        <v>221</v>
      </c>
    </row>
    <row r="270" spans="1:60" ht="13.5" customHeight="1" x14ac:dyDescent="0.35">
      <c r="A270" t="s">
        <v>277</v>
      </c>
      <c r="B270" t="s">
        <v>3285</v>
      </c>
      <c r="C270" s="1" t="s">
        <v>593</v>
      </c>
      <c r="D270" t="s">
        <v>7738</v>
      </c>
      <c r="E270" t="s">
        <v>7739</v>
      </c>
      <c r="F270" t="s">
        <v>7740</v>
      </c>
      <c r="G270" t="s">
        <v>7741</v>
      </c>
      <c r="H270" t="s">
        <v>7742</v>
      </c>
      <c r="I270" t="s">
        <v>7538</v>
      </c>
      <c r="J270" t="s">
        <v>7539</v>
      </c>
      <c r="N270" t="s">
        <v>7743</v>
      </c>
      <c r="O270" t="s">
        <v>7541</v>
      </c>
      <c r="P270" t="s">
        <v>7744</v>
      </c>
      <c r="Q270" t="s">
        <v>7745</v>
      </c>
      <c r="R270" t="s">
        <v>7746</v>
      </c>
      <c r="S270" t="s">
        <v>7747</v>
      </c>
      <c r="T270" t="s">
        <v>7546</v>
      </c>
      <c r="X270" t="s">
        <v>7548</v>
      </c>
      <c r="Y270" t="s">
        <v>605</v>
      </c>
      <c r="Z270" t="s">
        <v>7748</v>
      </c>
      <c r="AE270">
        <v>31624</v>
      </c>
      <c r="AF270" t="s">
        <v>717</v>
      </c>
      <c r="AG270">
        <v>2</v>
      </c>
      <c r="AH270">
        <v>490</v>
      </c>
      <c r="AJ270">
        <v>200</v>
      </c>
      <c r="AK270">
        <v>23684</v>
      </c>
      <c r="AL270" t="s">
        <v>5617</v>
      </c>
      <c r="AM270">
        <v>3</v>
      </c>
      <c r="AN270">
        <v>616</v>
      </c>
      <c r="AP270">
        <v>251</v>
      </c>
      <c r="AQ270">
        <v>21592</v>
      </c>
      <c r="AR270" t="s">
        <v>7749</v>
      </c>
      <c r="AS270">
        <v>2</v>
      </c>
      <c r="AT270">
        <v>70</v>
      </c>
      <c r="AV270">
        <v>221</v>
      </c>
      <c r="AW270">
        <v>31058</v>
      </c>
      <c r="AX270" t="s">
        <v>4734</v>
      </c>
      <c r="AY270">
        <v>1</v>
      </c>
      <c r="AZ270">
        <v>109</v>
      </c>
      <c r="BB270">
        <v>326</v>
      </c>
    </row>
    <row r="271" spans="1:60" ht="13.5" customHeight="1" x14ac:dyDescent="0.35">
      <c r="A271" t="s">
        <v>277</v>
      </c>
      <c r="B271" t="s">
        <v>3289</v>
      </c>
      <c r="C271" s="1" t="s">
        <v>4524</v>
      </c>
      <c r="D271" t="s">
        <v>7750</v>
      </c>
      <c r="E271" t="s">
        <v>7751</v>
      </c>
      <c r="F271" t="s">
        <v>7728</v>
      </c>
      <c r="G271" t="s">
        <v>7752</v>
      </c>
      <c r="H271" t="s">
        <v>7730</v>
      </c>
      <c r="I271" t="s">
        <v>7731</v>
      </c>
      <c r="N271" t="s">
        <v>7753</v>
      </c>
      <c r="O271" t="s">
        <v>7754</v>
      </c>
      <c r="P271" t="s">
        <v>7734</v>
      </c>
      <c r="Q271" t="s">
        <v>7735</v>
      </c>
      <c r="R271" t="s">
        <v>7755</v>
      </c>
      <c r="S271" t="s">
        <v>5649</v>
      </c>
      <c r="X271" t="s">
        <v>5652</v>
      </c>
      <c r="Y271" t="s">
        <v>7737</v>
      </c>
      <c r="Z271" t="s">
        <v>7756</v>
      </c>
      <c r="AE271">
        <v>31624</v>
      </c>
      <c r="AF271" t="s">
        <v>717</v>
      </c>
      <c r="AG271">
        <v>2</v>
      </c>
      <c r="AH271">
        <v>490</v>
      </c>
      <c r="AJ271">
        <v>200</v>
      </c>
      <c r="AK271">
        <v>24431</v>
      </c>
      <c r="AL271" t="s">
        <v>6649</v>
      </c>
      <c r="AM271">
        <v>3</v>
      </c>
      <c r="AN271">
        <v>979</v>
      </c>
      <c r="AP271">
        <v>201</v>
      </c>
      <c r="AQ271">
        <v>31058</v>
      </c>
      <c r="AR271" t="s">
        <v>4734</v>
      </c>
      <c r="AS271">
        <v>2</v>
      </c>
      <c r="AT271">
        <v>245</v>
      </c>
      <c r="AV271">
        <v>326</v>
      </c>
    </row>
    <row r="272" spans="1:60" ht="13.5" customHeight="1" x14ac:dyDescent="0.35">
      <c r="A272" t="s">
        <v>277</v>
      </c>
      <c r="B272" t="s">
        <v>3293</v>
      </c>
      <c r="C272" s="1" t="s">
        <v>4667</v>
      </c>
      <c r="D272" t="s">
        <v>7757</v>
      </c>
      <c r="E272" t="s">
        <v>7758</v>
      </c>
      <c r="F272" t="s">
        <v>7759</v>
      </c>
      <c r="G272" t="s">
        <v>7760</v>
      </c>
      <c r="H272" t="s">
        <v>7761</v>
      </c>
      <c r="N272" t="s">
        <v>7762</v>
      </c>
      <c r="O272" t="s">
        <v>7763</v>
      </c>
      <c r="P272" t="s">
        <v>7764</v>
      </c>
      <c r="Q272" t="s">
        <v>7765</v>
      </c>
      <c r="R272" t="s">
        <v>7766</v>
      </c>
      <c r="S272" t="s">
        <v>7767</v>
      </c>
      <c r="X272" t="s">
        <v>4965</v>
      </c>
      <c r="Y272" t="s">
        <v>7768</v>
      </c>
      <c r="Z272" t="s">
        <v>7769</v>
      </c>
      <c r="AE272">
        <v>31624</v>
      </c>
      <c r="AF272" t="s">
        <v>717</v>
      </c>
      <c r="AG272">
        <v>3</v>
      </c>
      <c r="AH272">
        <v>997</v>
      </c>
      <c r="AJ272">
        <v>200</v>
      </c>
      <c r="AK272">
        <v>22269</v>
      </c>
      <c r="AL272" t="s">
        <v>4901</v>
      </c>
      <c r="AM272">
        <v>3</v>
      </c>
      <c r="AN272">
        <v>990</v>
      </c>
      <c r="AP272">
        <v>230</v>
      </c>
      <c r="AQ272">
        <v>31058</v>
      </c>
      <c r="AR272" t="s">
        <v>4734</v>
      </c>
      <c r="AS272">
        <v>2</v>
      </c>
      <c r="AT272">
        <v>245</v>
      </c>
      <c r="AV272">
        <v>326</v>
      </c>
      <c r="AW272">
        <v>21572</v>
      </c>
      <c r="AX272" t="s">
        <v>58</v>
      </c>
      <c r="AY272">
        <v>2</v>
      </c>
      <c r="AZ272">
        <v>328</v>
      </c>
      <c r="BB272">
        <v>221</v>
      </c>
    </row>
    <row r="273" spans="1:60" ht="13.5" customHeight="1" x14ac:dyDescent="0.35">
      <c r="A273" t="s">
        <v>277</v>
      </c>
      <c r="B273" t="s">
        <v>3298</v>
      </c>
      <c r="C273" s="1" t="s">
        <v>4889</v>
      </c>
      <c r="D273" t="s">
        <v>7770</v>
      </c>
      <c r="E273" t="s">
        <v>7551</v>
      </c>
      <c r="F273" t="s">
        <v>7552</v>
      </c>
      <c r="G273" t="s">
        <v>7771</v>
      </c>
      <c r="H273" t="s">
        <v>7554</v>
      </c>
      <c r="N273" t="s">
        <v>7772</v>
      </c>
      <c r="O273" t="s">
        <v>7773</v>
      </c>
      <c r="P273" t="s">
        <v>7557</v>
      </c>
      <c r="Q273" t="s">
        <v>7558</v>
      </c>
      <c r="R273" t="s">
        <v>7559</v>
      </c>
      <c r="X273" t="s">
        <v>7560</v>
      </c>
      <c r="Y273" t="s">
        <v>7561</v>
      </c>
      <c r="Z273" t="s">
        <v>7562</v>
      </c>
      <c r="AE273">
        <v>31624</v>
      </c>
      <c r="AF273" t="s">
        <v>717</v>
      </c>
      <c r="AG273">
        <v>3</v>
      </c>
      <c r="AH273">
        <v>997</v>
      </c>
      <c r="AJ273">
        <v>200</v>
      </c>
      <c r="AK273">
        <v>31652</v>
      </c>
      <c r="AL273" t="s">
        <v>4621</v>
      </c>
      <c r="AM273">
        <v>1</v>
      </c>
      <c r="AN273">
        <v>78</v>
      </c>
      <c r="AP273">
        <v>200</v>
      </c>
      <c r="AQ273">
        <v>21547</v>
      </c>
      <c r="AR273" t="s">
        <v>57</v>
      </c>
      <c r="AS273">
        <v>2</v>
      </c>
      <c r="AT273">
        <v>245</v>
      </c>
      <c r="AV273">
        <v>221</v>
      </c>
    </row>
    <row r="274" spans="1:60" ht="13.5" customHeight="1" x14ac:dyDescent="0.35">
      <c r="A274" t="s">
        <v>277</v>
      </c>
      <c r="B274" t="s">
        <v>3303</v>
      </c>
      <c r="C274" s="1" t="s">
        <v>4667</v>
      </c>
      <c r="D274" t="s">
        <v>7774</v>
      </c>
      <c r="E274" t="s">
        <v>7775</v>
      </c>
      <c r="F274" t="s">
        <v>7776</v>
      </c>
      <c r="G274" t="s">
        <v>7777</v>
      </c>
      <c r="H274" t="s">
        <v>7761</v>
      </c>
      <c r="N274" t="s">
        <v>7778</v>
      </c>
      <c r="O274" t="s">
        <v>7779</v>
      </c>
      <c r="P274" t="s">
        <v>7780</v>
      </c>
      <c r="Q274" t="s">
        <v>7781</v>
      </c>
      <c r="R274" t="s">
        <v>7782</v>
      </c>
      <c r="S274" t="s">
        <v>7783</v>
      </c>
      <c r="T274" t="s">
        <v>7784</v>
      </c>
      <c r="X274" t="s">
        <v>7785</v>
      </c>
      <c r="Y274" t="s">
        <v>5676</v>
      </c>
      <c r="Z274" t="s">
        <v>5898</v>
      </c>
      <c r="AE274">
        <v>31624</v>
      </c>
      <c r="AF274" t="s">
        <v>717</v>
      </c>
      <c r="AG274">
        <v>3</v>
      </c>
      <c r="AH274">
        <v>997</v>
      </c>
      <c r="AJ274">
        <v>200</v>
      </c>
      <c r="AK274">
        <v>31620</v>
      </c>
      <c r="AL274" t="s">
        <v>5113</v>
      </c>
      <c r="AM274">
        <v>1</v>
      </c>
      <c r="AN274">
        <v>70</v>
      </c>
      <c r="AP274">
        <v>200</v>
      </c>
      <c r="AQ274">
        <v>31652</v>
      </c>
      <c r="AR274" t="s">
        <v>4621</v>
      </c>
      <c r="AS274">
        <v>1</v>
      </c>
      <c r="AT274">
        <v>78</v>
      </c>
      <c r="AV274">
        <v>200</v>
      </c>
      <c r="AW274">
        <v>31058</v>
      </c>
      <c r="AX274" t="s">
        <v>4734</v>
      </c>
      <c r="AY274">
        <v>2</v>
      </c>
      <c r="AZ274">
        <v>245</v>
      </c>
      <c r="BB274">
        <v>326</v>
      </c>
      <c r="BC274">
        <v>21572</v>
      </c>
      <c r="BD274" t="s">
        <v>4888</v>
      </c>
      <c r="BE274">
        <v>2</v>
      </c>
      <c r="BF274">
        <v>328</v>
      </c>
      <c r="BH274">
        <v>221</v>
      </c>
    </row>
    <row r="275" spans="1:60" ht="13.5" customHeight="1" x14ac:dyDescent="0.35">
      <c r="A275" t="s">
        <v>277</v>
      </c>
      <c r="B275" t="s">
        <v>3307</v>
      </c>
      <c r="C275" s="1" t="s">
        <v>4485</v>
      </c>
      <c r="D275" t="s">
        <v>7786</v>
      </c>
      <c r="E275" t="s">
        <v>7787</v>
      </c>
      <c r="F275" t="s">
        <v>7788</v>
      </c>
      <c r="G275" t="s">
        <v>7789</v>
      </c>
      <c r="H275" t="s">
        <v>7790</v>
      </c>
      <c r="I275" t="s">
        <v>7791</v>
      </c>
      <c r="N275" t="s">
        <v>7792</v>
      </c>
      <c r="O275" t="s">
        <v>7793</v>
      </c>
      <c r="P275" t="s">
        <v>7794</v>
      </c>
      <c r="Q275" t="s">
        <v>7795</v>
      </c>
      <c r="R275" t="s">
        <v>7796</v>
      </c>
      <c r="S275" t="s">
        <v>7797</v>
      </c>
      <c r="T275" t="s">
        <v>7798</v>
      </c>
      <c r="X275" t="s">
        <v>7799</v>
      </c>
      <c r="Y275" t="s">
        <v>7800</v>
      </c>
      <c r="Z275" t="s">
        <v>7768</v>
      </c>
      <c r="AE275">
        <v>46310</v>
      </c>
      <c r="AF275" t="s">
        <v>7801</v>
      </c>
      <c r="AG275">
        <v>2</v>
      </c>
      <c r="AH275">
        <v>334</v>
      </c>
      <c r="AJ275">
        <v>320</v>
      </c>
      <c r="AK275">
        <v>15254</v>
      </c>
      <c r="AL275" t="s">
        <v>4802</v>
      </c>
      <c r="AM275">
        <v>2</v>
      </c>
      <c r="AN275">
        <v>400</v>
      </c>
      <c r="AP275">
        <v>136</v>
      </c>
      <c r="AQ275">
        <v>13154</v>
      </c>
      <c r="AR275" t="s">
        <v>798</v>
      </c>
      <c r="AS275">
        <v>1</v>
      </c>
      <c r="AT275">
        <v>42</v>
      </c>
      <c r="AV275">
        <v>122</v>
      </c>
      <c r="AW275">
        <v>46301</v>
      </c>
      <c r="AX275" t="s">
        <v>4924</v>
      </c>
      <c r="AY275">
        <v>2</v>
      </c>
      <c r="AZ275">
        <v>324</v>
      </c>
      <c r="BB275">
        <v>320</v>
      </c>
    </row>
    <row r="276" spans="1:60" ht="13.5" customHeight="1" x14ac:dyDescent="0.35">
      <c r="A276" t="s">
        <v>277</v>
      </c>
      <c r="B276" t="s">
        <v>3313</v>
      </c>
      <c r="C276" s="1" t="s">
        <v>4667</v>
      </c>
      <c r="D276" t="s">
        <v>7802</v>
      </c>
      <c r="E276" t="s">
        <v>7803</v>
      </c>
      <c r="F276" t="s">
        <v>7804</v>
      </c>
      <c r="G276" t="s">
        <v>4920</v>
      </c>
      <c r="H276" t="s">
        <v>7805</v>
      </c>
      <c r="I276" t="s">
        <v>7806</v>
      </c>
      <c r="N276" t="s">
        <v>7807</v>
      </c>
      <c r="O276" t="s">
        <v>7808</v>
      </c>
      <c r="P276" t="s">
        <v>7809</v>
      </c>
      <c r="Q276" t="s">
        <v>7810</v>
      </c>
      <c r="R276" t="s">
        <v>7811</v>
      </c>
      <c r="S276" t="s">
        <v>7812</v>
      </c>
      <c r="T276" t="s">
        <v>7813</v>
      </c>
      <c r="X276" t="s">
        <v>7814</v>
      </c>
      <c r="Y276" t="s">
        <v>4936</v>
      </c>
      <c r="AE276">
        <v>46319</v>
      </c>
      <c r="AF276" t="s">
        <v>4923</v>
      </c>
      <c r="AG276">
        <v>3</v>
      </c>
      <c r="AH276">
        <v>307</v>
      </c>
      <c r="AJ276">
        <v>320</v>
      </c>
      <c r="AK276">
        <v>34093</v>
      </c>
      <c r="AL276" t="s">
        <v>4938</v>
      </c>
      <c r="AM276">
        <v>1</v>
      </c>
      <c r="AN276">
        <v>65</v>
      </c>
      <c r="AP276">
        <v>312</v>
      </c>
    </row>
    <row r="277" spans="1:60" ht="13.5" customHeight="1" x14ac:dyDescent="0.35">
      <c r="A277" t="s">
        <v>277</v>
      </c>
      <c r="B277" t="s">
        <v>3319</v>
      </c>
      <c r="C277" s="1" t="s">
        <v>4909</v>
      </c>
      <c r="D277" t="s">
        <v>7815</v>
      </c>
      <c r="E277" t="s">
        <v>7816</v>
      </c>
      <c r="F277" t="s">
        <v>7817</v>
      </c>
      <c r="G277" t="s">
        <v>7818</v>
      </c>
      <c r="H277" t="s">
        <v>7819</v>
      </c>
      <c r="N277" t="s">
        <v>7820</v>
      </c>
      <c r="O277" t="s">
        <v>7821</v>
      </c>
      <c r="P277" t="s">
        <v>7822</v>
      </c>
      <c r="Q277" t="s">
        <v>7823</v>
      </c>
      <c r="R277" t="s">
        <v>7824</v>
      </c>
      <c r="S277" t="s">
        <v>7825</v>
      </c>
      <c r="T277" t="s">
        <v>7826</v>
      </c>
      <c r="X277" t="s">
        <v>7827</v>
      </c>
      <c r="Y277" t="s">
        <v>7828</v>
      </c>
      <c r="Z277" t="s">
        <v>7829</v>
      </c>
      <c r="AE277">
        <v>46319</v>
      </c>
      <c r="AF277" t="s">
        <v>4923</v>
      </c>
      <c r="AG277">
        <v>2</v>
      </c>
      <c r="AH277">
        <v>142</v>
      </c>
      <c r="AJ277">
        <v>320</v>
      </c>
      <c r="AK277">
        <v>34052</v>
      </c>
      <c r="AL277" t="s">
        <v>1473</v>
      </c>
      <c r="AM277">
        <v>3</v>
      </c>
      <c r="AN277">
        <v>338</v>
      </c>
      <c r="AP277">
        <v>312</v>
      </c>
      <c r="AQ277">
        <v>34085</v>
      </c>
      <c r="AR277" t="s">
        <v>5021</v>
      </c>
      <c r="AS277">
        <v>2</v>
      </c>
      <c r="AT277">
        <v>263</v>
      </c>
      <c r="AV277">
        <v>312</v>
      </c>
      <c r="AW277">
        <v>34053</v>
      </c>
      <c r="AX277" t="s">
        <v>4966</v>
      </c>
      <c r="AY277">
        <v>3</v>
      </c>
      <c r="AZ277">
        <v>306</v>
      </c>
      <c r="BB277">
        <v>312</v>
      </c>
    </row>
    <row r="278" spans="1:60" ht="13.5" customHeight="1" x14ac:dyDescent="0.35">
      <c r="A278" t="s">
        <v>277</v>
      </c>
      <c r="B278" t="s">
        <v>3324</v>
      </c>
      <c r="C278" s="1" t="s">
        <v>7830</v>
      </c>
      <c r="D278" t="s">
        <v>7831</v>
      </c>
      <c r="E278" t="s">
        <v>7832</v>
      </c>
      <c r="F278" t="s">
        <v>7833</v>
      </c>
      <c r="G278" t="s">
        <v>5036</v>
      </c>
      <c r="N278" t="s">
        <v>7834</v>
      </c>
      <c r="O278" t="s">
        <v>7835</v>
      </c>
      <c r="P278" t="s">
        <v>7836</v>
      </c>
      <c r="Q278" t="s">
        <v>7837</v>
      </c>
      <c r="R278" t="s">
        <v>7838</v>
      </c>
      <c r="X278" t="s">
        <v>7839</v>
      </c>
      <c r="Y278" t="s">
        <v>7840</v>
      </c>
      <c r="Z278" t="s">
        <v>7841</v>
      </c>
      <c r="AE278">
        <v>34053</v>
      </c>
      <c r="AF278" t="s">
        <v>4966</v>
      </c>
      <c r="AG278">
        <v>3</v>
      </c>
      <c r="AH278">
        <v>306</v>
      </c>
      <c r="AJ278">
        <v>312</v>
      </c>
      <c r="AK278">
        <v>34060</v>
      </c>
      <c r="AL278" t="s">
        <v>7839</v>
      </c>
      <c r="AM278">
        <v>3</v>
      </c>
      <c r="AN278">
        <v>230</v>
      </c>
      <c r="AP278">
        <v>312</v>
      </c>
      <c r="AQ278">
        <v>15254</v>
      </c>
      <c r="AR278" t="s">
        <v>4802</v>
      </c>
      <c r="AS278">
        <v>2</v>
      </c>
      <c r="AT278">
        <v>400</v>
      </c>
      <c r="AV278">
        <v>136</v>
      </c>
    </row>
    <row r="279" spans="1:60" ht="13.5" customHeight="1" x14ac:dyDescent="0.35">
      <c r="A279" t="s">
        <v>277</v>
      </c>
      <c r="B279" t="s">
        <v>3329</v>
      </c>
      <c r="C279" s="1" t="s">
        <v>4667</v>
      </c>
      <c r="D279" t="s">
        <v>7842</v>
      </c>
      <c r="E279" t="s">
        <v>7843</v>
      </c>
      <c r="F279" t="s">
        <v>7844</v>
      </c>
      <c r="G279" t="s">
        <v>7845</v>
      </c>
      <c r="H279" t="s">
        <v>7846</v>
      </c>
      <c r="N279" t="s">
        <v>7847</v>
      </c>
      <c r="O279" t="s">
        <v>7848</v>
      </c>
      <c r="P279" t="s">
        <v>7849</v>
      </c>
      <c r="Q279" t="s">
        <v>7850</v>
      </c>
      <c r="R279" t="s">
        <v>7851</v>
      </c>
      <c r="S279" t="s">
        <v>7852</v>
      </c>
      <c r="T279" t="s">
        <v>7853</v>
      </c>
      <c r="U279" t="s">
        <v>7854</v>
      </c>
      <c r="V279" t="s">
        <v>7855</v>
      </c>
      <c r="X279" t="s">
        <v>7856</v>
      </c>
      <c r="Y279" t="s">
        <v>7857</v>
      </c>
      <c r="AE279">
        <v>34593</v>
      </c>
      <c r="AF279" t="s">
        <v>5195</v>
      </c>
      <c r="AG279">
        <v>2</v>
      </c>
      <c r="AH279">
        <v>479</v>
      </c>
      <c r="AJ279">
        <v>312</v>
      </c>
      <c r="AK279">
        <v>34052</v>
      </c>
      <c r="AL279" t="s">
        <v>1473</v>
      </c>
      <c r="AM279">
        <v>3</v>
      </c>
      <c r="AN279">
        <v>338</v>
      </c>
      <c r="AP279">
        <v>312</v>
      </c>
      <c r="AQ279">
        <v>13154</v>
      </c>
      <c r="AR279" t="s">
        <v>798</v>
      </c>
      <c r="AS279">
        <v>2</v>
      </c>
      <c r="AT279">
        <v>192</v>
      </c>
      <c r="AV279">
        <v>122</v>
      </c>
    </row>
    <row r="280" spans="1:60" ht="13.5" customHeight="1" x14ac:dyDescent="0.35">
      <c r="A280" t="s">
        <v>1225</v>
      </c>
      <c r="B280" t="s">
        <v>3334</v>
      </c>
      <c r="C280" s="1" t="s">
        <v>4547</v>
      </c>
      <c r="D280" t="s">
        <v>7858</v>
      </c>
      <c r="E280" t="s">
        <v>7859</v>
      </c>
      <c r="F280" t="s">
        <v>7860</v>
      </c>
      <c r="G280" t="s">
        <v>7861</v>
      </c>
      <c r="H280" t="s">
        <v>7862</v>
      </c>
      <c r="I280" t="s">
        <v>7863</v>
      </c>
      <c r="J280" t="s">
        <v>7864</v>
      </c>
      <c r="N280" t="s">
        <v>7865</v>
      </c>
      <c r="O280" t="s">
        <v>7866</v>
      </c>
      <c r="P280" t="s">
        <v>7867</v>
      </c>
      <c r="Q280" t="s">
        <v>7868</v>
      </c>
      <c r="R280" t="s">
        <v>7869</v>
      </c>
      <c r="S280" t="s">
        <v>7870</v>
      </c>
      <c r="T280" t="s">
        <v>7871</v>
      </c>
      <c r="X280" t="s">
        <v>7872</v>
      </c>
      <c r="Y280" t="s">
        <v>1497</v>
      </c>
      <c r="AA280" t="s">
        <v>7873</v>
      </c>
      <c r="AB280" t="s">
        <v>7874</v>
      </c>
      <c r="AC280" t="s">
        <v>7875</v>
      </c>
      <c r="AD280" t="s">
        <v>7876</v>
      </c>
      <c r="AE280">
        <v>32110</v>
      </c>
      <c r="AF280" t="s">
        <v>4603</v>
      </c>
      <c r="AG280">
        <v>1</v>
      </c>
      <c r="AH280">
        <v>106</v>
      </c>
      <c r="AJ280">
        <v>311</v>
      </c>
      <c r="AK280">
        <v>31663</v>
      </c>
      <c r="AL280" t="s">
        <v>4545</v>
      </c>
      <c r="AM280">
        <v>1</v>
      </c>
      <c r="AN280">
        <v>110</v>
      </c>
      <c r="AP280">
        <v>311</v>
      </c>
    </row>
    <row r="281" spans="1:60" ht="13.5" customHeight="1" x14ac:dyDescent="0.35">
      <c r="A281" t="s">
        <v>277</v>
      </c>
      <c r="B281" t="s">
        <v>3339</v>
      </c>
      <c r="C281" s="1" t="s">
        <v>4547</v>
      </c>
      <c r="D281" t="s">
        <v>7877</v>
      </c>
      <c r="E281" t="s">
        <v>7878</v>
      </c>
      <c r="F281" t="s">
        <v>7879</v>
      </c>
      <c r="G281" t="s">
        <v>7259</v>
      </c>
      <c r="H281" t="s">
        <v>7880</v>
      </c>
      <c r="I281" t="s">
        <v>7881</v>
      </c>
      <c r="J281" t="s">
        <v>7882</v>
      </c>
      <c r="N281" t="s">
        <v>7883</v>
      </c>
      <c r="O281" t="s">
        <v>7884</v>
      </c>
      <c r="P281" t="s">
        <v>7885</v>
      </c>
      <c r="Q281" t="s">
        <v>7886</v>
      </c>
      <c r="R281" t="s">
        <v>7887</v>
      </c>
      <c r="S281" t="s">
        <v>7888</v>
      </c>
      <c r="T281" t="s">
        <v>7889</v>
      </c>
      <c r="X281" t="s">
        <v>4777</v>
      </c>
      <c r="Y281" t="s">
        <v>4580</v>
      </c>
      <c r="Z281" t="s">
        <v>5006</v>
      </c>
      <c r="AE281">
        <v>31652</v>
      </c>
      <c r="AF281" t="s">
        <v>4682</v>
      </c>
      <c r="AG281">
        <v>3</v>
      </c>
      <c r="AH281">
        <v>496</v>
      </c>
      <c r="AJ281">
        <v>200</v>
      </c>
      <c r="AK281">
        <v>31743</v>
      </c>
      <c r="AL281" t="s">
        <v>4521</v>
      </c>
      <c r="AM281">
        <v>3</v>
      </c>
      <c r="AN281">
        <v>663</v>
      </c>
      <c r="AP281">
        <v>311</v>
      </c>
      <c r="AQ281">
        <v>31663</v>
      </c>
      <c r="AR281" t="s">
        <v>4545</v>
      </c>
      <c r="AS281">
        <v>4</v>
      </c>
      <c r="AT281">
        <v>853</v>
      </c>
      <c r="AV281">
        <v>311</v>
      </c>
      <c r="AW281">
        <v>31660</v>
      </c>
      <c r="AX281" t="s">
        <v>4660</v>
      </c>
      <c r="AY281">
        <v>3</v>
      </c>
      <c r="AZ281">
        <v>401</v>
      </c>
      <c r="BB281">
        <v>311</v>
      </c>
      <c r="BC281">
        <v>21572</v>
      </c>
      <c r="BD281" t="s">
        <v>4625</v>
      </c>
      <c r="BE281">
        <v>3</v>
      </c>
      <c r="BF281">
        <v>493</v>
      </c>
      <c r="BH281">
        <v>221</v>
      </c>
    </row>
    <row r="282" spans="1:60" ht="13.5" customHeight="1" x14ac:dyDescent="0.35">
      <c r="A282" t="s">
        <v>277</v>
      </c>
      <c r="B282" t="s">
        <v>3345</v>
      </c>
      <c r="C282" s="1" t="s">
        <v>4547</v>
      </c>
      <c r="D282" t="s">
        <v>7890</v>
      </c>
      <c r="E282" t="s">
        <v>7891</v>
      </c>
      <c r="F282" t="s">
        <v>7892</v>
      </c>
      <c r="G282" t="s">
        <v>7893</v>
      </c>
      <c r="H282" t="s">
        <v>7894</v>
      </c>
      <c r="N282" t="s">
        <v>7895</v>
      </c>
      <c r="O282" t="s">
        <v>7896</v>
      </c>
      <c r="P282" t="s">
        <v>7897</v>
      </c>
      <c r="Q282" t="s">
        <v>7898</v>
      </c>
      <c r="R282" t="s">
        <v>7899</v>
      </c>
      <c r="S282" t="s">
        <v>7900</v>
      </c>
      <c r="T282" t="s">
        <v>7901</v>
      </c>
      <c r="X282" t="s">
        <v>5571</v>
      </c>
      <c r="Y282" t="s">
        <v>4777</v>
      </c>
      <c r="AE282">
        <v>13154</v>
      </c>
      <c r="AF282" t="s">
        <v>798</v>
      </c>
      <c r="AG282">
        <v>2</v>
      </c>
      <c r="AH282">
        <v>192</v>
      </c>
      <c r="AJ282">
        <v>122</v>
      </c>
      <c r="AK282">
        <v>34053</v>
      </c>
      <c r="AL282" t="s">
        <v>4966</v>
      </c>
      <c r="AM282">
        <v>3</v>
      </c>
      <c r="AN282">
        <v>306</v>
      </c>
      <c r="AP282">
        <v>312</v>
      </c>
      <c r="AQ282">
        <v>34093</v>
      </c>
      <c r="AR282" t="s">
        <v>4938</v>
      </c>
      <c r="AS282">
        <v>3</v>
      </c>
      <c r="AT282">
        <v>513</v>
      </c>
      <c r="AV282">
        <v>312</v>
      </c>
      <c r="AW282">
        <v>34593</v>
      </c>
      <c r="AX282" t="s">
        <v>5195</v>
      </c>
      <c r="AY282">
        <v>3</v>
      </c>
      <c r="AZ282">
        <v>851</v>
      </c>
      <c r="BB282">
        <v>312</v>
      </c>
    </row>
    <row r="283" spans="1:60" ht="13.5" customHeight="1" x14ac:dyDescent="0.35">
      <c r="A283" t="s">
        <v>277</v>
      </c>
      <c r="B283" t="s">
        <v>3350</v>
      </c>
      <c r="C283" s="1" t="s">
        <v>4547</v>
      </c>
      <c r="D283" t="s">
        <v>7902</v>
      </c>
      <c r="E283" t="s">
        <v>7903</v>
      </c>
      <c r="F283" t="s">
        <v>7904</v>
      </c>
      <c r="G283" t="s">
        <v>7892</v>
      </c>
      <c r="H283" t="s">
        <v>7894</v>
      </c>
      <c r="N283" t="s">
        <v>7905</v>
      </c>
      <c r="O283" t="s">
        <v>7906</v>
      </c>
      <c r="P283" t="s">
        <v>7907</v>
      </c>
      <c r="Q283" t="s">
        <v>7908</v>
      </c>
      <c r="R283" t="s">
        <v>7909</v>
      </c>
      <c r="S283" t="s">
        <v>7910</v>
      </c>
      <c r="T283" t="s">
        <v>7911</v>
      </c>
      <c r="X283" t="s">
        <v>7912</v>
      </c>
      <c r="Y283" t="s">
        <v>7913</v>
      </c>
      <c r="AE283">
        <v>46347</v>
      </c>
      <c r="AF283" t="s">
        <v>4937</v>
      </c>
      <c r="AG283">
        <v>3</v>
      </c>
      <c r="AH283">
        <v>404</v>
      </c>
      <c r="AJ283">
        <v>321</v>
      </c>
      <c r="AK283">
        <v>34052</v>
      </c>
      <c r="AL283" t="s">
        <v>1473</v>
      </c>
      <c r="AM283">
        <v>2</v>
      </c>
      <c r="AN283">
        <v>210</v>
      </c>
      <c r="AP283">
        <v>312</v>
      </c>
    </row>
    <row r="284" spans="1:60" ht="13.5" customHeight="1" x14ac:dyDescent="0.35">
      <c r="A284" t="s">
        <v>277</v>
      </c>
      <c r="B284" t="s">
        <v>3356</v>
      </c>
      <c r="C284" s="1" t="s">
        <v>4547</v>
      </c>
      <c r="D284" t="s">
        <v>7914</v>
      </c>
      <c r="E284" t="s">
        <v>7411</v>
      </c>
      <c r="F284" t="s">
        <v>4572</v>
      </c>
      <c r="G284" t="s">
        <v>7915</v>
      </c>
      <c r="H284" t="s">
        <v>7916</v>
      </c>
      <c r="I284" t="s">
        <v>7413</v>
      </c>
      <c r="J284" t="s">
        <v>7917</v>
      </c>
      <c r="N284" t="s">
        <v>7918</v>
      </c>
      <c r="O284" t="s">
        <v>7919</v>
      </c>
      <c r="P284" t="s">
        <v>7920</v>
      </c>
      <c r="Q284" t="s">
        <v>7921</v>
      </c>
      <c r="R284" t="s">
        <v>7922</v>
      </c>
      <c r="S284" t="s">
        <v>7420</v>
      </c>
      <c r="T284" t="s">
        <v>7923</v>
      </c>
      <c r="X284" t="s">
        <v>4777</v>
      </c>
      <c r="Y284" t="s">
        <v>4579</v>
      </c>
      <c r="Z284" t="s">
        <v>1390</v>
      </c>
      <c r="AE284">
        <v>11054</v>
      </c>
      <c r="AF284" t="s">
        <v>4565</v>
      </c>
      <c r="AG284">
        <v>1</v>
      </c>
      <c r="AH284">
        <v>140</v>
      </c>
      <c r="AJ284">
        <v>114</v>
      </c>
      <c r="AK284">
        <v>13154</v>
      </c>
      <c r="AL284" t="s">
        <v>798</v>
      </c>
      <c r="AM284">
        <v>1</v>
      </c>
      <c r="AN284">
        <v>42</v>
      </c>
      <c r="AP284">
        <v>122</v>
      </c>
      <c r="AQ284">
        <v>31721</v>
      </c>
      <c r="AR284" t="s">
        <v>4568</v>
      </c>
      <c r="AS284">
        <v>3</v>
      </c>
      <c r="AT284">
        <v>663</v>
      </c>
      <c r="AV284">
        <v>311</v>
      </c>
      <c r="AW284">
        <v>31743</v>
      </c>
      <c r="AX284" t="s">
        <v>4521</v>
      </c>
      <c r="AY284">
        <v>3</v>
      </c>
      <c r="AZ284">
        <v>663</v>
      </c>
      <c r="BB284">
        <v>311</v>
      </c>
      <c r="BC284">
        <v>31663</v>
      </c>
      <c r="BD284" t="s">
        <v>4545</v>
      </c>
      <c r="BE284">
        <v>2</v>
      </c>
      <c r="BF284">
        <v>395</v>
      </c>
      <c r="BH284">
        <v>311</v>
      </c>
    </row>
    <row r="285" spans="1:60" ht="13.5" customHeight="1" x14ac:dyDescent="0.35">
      <c r="A285" t="s">
        <v>277</v>
      </c>
      <c r="B285" t="s">
        <v>3360</v>
      </c>
      <c r="C285" s="1" t="s">
        <v>4889</v>
      </c>
      <c r="D285" t="s">
        <v>7924</v>
      </c>
      <c r="E285" t="s">
        <v>7925</v>
      </c>
      <c r="F285" t="s">
        <v>7926</v>
      </c>
      <c r="G285" t="s">
        <v>7927</v>
      </c>
      <c r="H285" t="s">
        <v>7928</v>
      </c>
      <c r="N285" t="s">
        <v>7929</v>
      </c>
      <c r="O285" t="s">
        <v>7930</v>
      </c>
      <c r="P285" t="s">
        <v>7931</v>
      </c>
      <c r="Q285" t="s">
        <v>7932</v>
      </c>
      <c r="R285" t="s">
        <v>7933</v>
      </c>
      <c r="X285" t="s">
        <v>605</v>
      </c>
      <c r="Y285" t="s">
        <v>7934</v>
      </c>
      <c r="Z285" t="s">
        <v>5051</v>
      </c>
      <c r="AE285">
        <v>11054</v>
      </c>
      <c r="AF285" t="s">
        <v>4565</v>
      </c>
      <c r="AG285">
        <v>3</v>
      </c>
      <c r="AH285">
        <v>3575</v>
      </c>
      <c r="AJ285">
        <v>114</v>
      </c>
      <c r="AK285">
        <v>13154</v>
      </c>
      <c r="AL285" t="s">
        <v>798</v>
      </c>
      <c r="AM285">
        <v>2</v>
      </c>
      <c r="AN285">
        <v>192</v>
      </c>
      <c r="AP285">
        <v>122</v>
      </c>
      <c r="AQ285">
        <v>32079</v>
      </c>
      <c r="AR285" t="s">
        <v>4582</v>
      </c>
      <c r="AS285">
        <v>2</v>
      </c>
      <c r="AT285">
        <v>263</v>
      </c>
      <c r="AV285">
        <v>263</v>
      </c>
      <c r="AW285">
        <v>21572</v>
      </c>
      <c r="AX285" t="s">
        <v>4625</v>
      </c>
      <c r="AY285">
        <v>2</v>
      </c>
      <c r="AZ285">
        <v>328</v>
      </c>
      <c r="BB285">
        <v>221</v>
      </c>
      <c r="BC285">
        <v>31058</v>
      </c>
      <c r="BD285" t="s">
        <v>4734</v>
      </c>
      <c r="BE285">
        <v>2</v>
      </c>
      <c r="BF285">
        <v>245</v>
      </c>
      <c r="BH285">
        <v>326</v>
      </c>
    </row>
    <row r="286" spans="1:60" ht="13.5" customHeight="1" x14ac:dyDescent="0.35">
      <c r="A286" t="s">
        <v>277</v>
      </c>
      <c r="B286" t="s">
        <v>3365</v>
      </c>
      <c r="C286" s="1" t="s">
        <v>593</v>
      </c>
      <c r="D286" t="s">
        <v>7935</v>
      </c>
      <c r="E286" t="s">
        <v>7936</v>
      </c>
      <c r="F286" t="s">
        <v>7937</v>
      </c>
      <c r="G286" t="s">
        <v>7938</v>
      </c>
      <c r="N286" t="s">
        <v>7939</v>
      </c>
      <c r="O286" t="s">
        <v>7940</v>
      </c>
      <c r="P286" t="s">
        <v>7941</v>
      </c>
      <c r="Q286" t="s">
        <v>7942</v>
      </c>
      <c r="R286" t="s">
        <v>5164</v>
      </c>
      <c r="X286" t="s">
        <v>7943</v>
      </c>
      <c r="Y286" t="s">
        <v>7802</v>
      </c>
      <c r="AE286">
        <v>46003</v>
      </c>
      <c r="AF286" t="s">
        <v>5064</v>
      </c>
      <c r="AG286">
        <v>3</v>
      </c>
      <c r="AH286">
        <v>411</v>
      </c>
      <c r="AJ286">
        <v>323</v>
      </c>
      <c r="AK286">
        <v>31010</v>
      </c>
      <c r="AL286" t="s">
        <v>5065</v>
      </c>
      <c r="AM286">
        <v>3</v>
      </c>
      <c r="AN286">
        <v>171</v>
      </c>
      <c r="AP286">
        <v>326</v>
      </c>
      <c r="AQ286">
        <v>31054</v>
      </c>
      <c r="AR286" t="s">
        <v>5066</v>
      </c>
      <c r="AS286">
        <v>2</v>
      </c>
      <c r="AT286">
        <v>188</v>
      </c>
      <c r="AV286">
        <v>326</v>
      </c>
    </row>
    <row r="287" spans="1:60" ht="13.5" customHeight="1" x14ac:dyDescent="0.35">
      <c r="A287" t="s">
        <v>277</v>
      </c>
      <c r="B287" t="s">
        <v>3370</v>
      </c>
      <c r="C287" s="1" t="s">
        <v>4667</v>
      </c>
      <c r="D287" t="s">
        <v>7944</v>
      </c>
      <c r="E287" t="s">
        <v>7945</v>
      </c>
      <c r="F287" t="s">
        <v>7946</v>
      </c>
      <c r="N287" t="s">
        <v>7947</v>
      </c>
      <c r="O287" t="s">
        <v>7948</v>
      </c>
      <c r="P287" t="s">
        <v>7949</v>
      </c>
      <c r="Q287" t="s">
        <v>7950</v>
      </c>
      <c r="R287" t="s">
        <v>7951</v>
      </c>
      <c r="S287" t="s">
        <v>7952</v>
      </c>
      <c r="T287" t="s">
        <v>7953</v>
      </c>
      <c r="X287" t="s">
        <v>7954</v>
      </c>
      <c r="Y287" t="s">
        <v>7955</v>
      </c>
      <c r="AE287">
        <v>46003</v>
      </c>
      <c r="AF287" t="s">
        <v>5064</v>
      </c>
      <c r="AG287">
        <v>3</v>
      </c>
      <c r="AH287">
        <v>411</v>
      </c>
      <c r="AJ287">
        <v>323</v>
      </c>
      <c r="AK287">
        <v>34053</v>
      </c>
      <c r="AL287" t="s">
        <v>4966</v>
      </c>
      <c r="AM287">
        <v>2</v>
      </c>
      <c r="AN287">
        <v>170</v>
      </c>
      <c r="AP287">
        <v>312</v>
      </c>
      <c r="AQ287">
        <v>46301</v>
      </c>
      <c r="AR287" t="s">
        <v>4924</v>
      </c>
      <c r="AS287">
        <v>2</v>
      </c>
      <c r="AT287">
        <v>324</v>
      </c>
      <c r="AV287">
        <v>320</v>
      </c>
    </row>
    <row r="288" spans="1:60" ht="13.5" customHeight="1" x14ac:dyDescent="0.35">
      <c r="A288" t="s">
        <v>277</v>
      </c>
      <c r="B288" t="s">
        <v>3375</v>
      </c>
      <c r="C288" s="1" t="s">
        <v>4547</v>
      </c>
      <c r="D288" t="s">
        <v>7956</v>
      </c>
      <c r="E288" t="s">
        <v>7957</v>
      </c>
      <c r="F288" t="s">
        <v>7958</v>
      </c>
      <c r="G288" t="s">
        <v>7959</v>
      </c>
      <c r="N288" t="s">
        <v>7960</v>
      </c>
      <c r="O288" t="s">
        <v>7961</v>
      </c>
      <c r="P288" t="s">
        <v>7962</v>
      </c>
      <c r="Q288" t="s">
        <v>7963</v>
      </c>
      <c r="R288" t="s">
        <v>7964</v>
      </c>
      <c r="X288" t="s">
        <v>4579</v>
      </c>
      <c r="Y288" t="s">
        <v>4777</v>
      </c>
      <c r="Z288" t="s">
        <v>697</v>
      </c>
      <c r="AE288">
        <v>31624</v>
      </c>
      <c r="AF288" t="s">
        <v>717</v>
      </c>
      <c r="AG288">
        <v>3</v>
      </c>
      <c r="AH288">
        <v>997</v>
      </c>
      <c r="AJ288">
        <v>200</v>
      </c>
      <c r="AK288">
        <v>32079</v>
      </c>
      <c r="AL288" t="s">
        <v>4582</v>
      </c>
      <c r="AM288">
        <v>3</v>
      </c>
      <c r="AN288">
        <v>548</v>
      </c>
      <c r="AP288">
        <v>310</v>
      </c>
      <c r="AQ288">
        <v>31058</v>
      </c>
      <c r="AR288" t="s">
        <v>4734</v>
      </c>
      <c r="AS288">
        <v>2</v>
      </c>
      <c r="AT288">
        <v>245</v>
      </c>
      <c r="AV288">
        <v>326</v>
      </c>
      <c r="AW288">
        <v>13154</v>
      </c>
      <c r="AX288" t="s">
        <v>798</v>
      </c>
      <c r="AY288">
        <v>2</v>
      </c>
      <c r="AZ288">
        <v>192</v>
      </c>
      <c r="BB288">
        <v>122</v>
      </c>
    </row>
    <row r="289" spans="1:60" ht="13.5" customHeight="1" x14ac:dyDescent="0.35">
      <c r="A289" t="s">
        <v>277</v>
      </c>
      <c r="B289" t="s">
        <v>3381</v>
      </c>
      <c r="C289" s="1" t="s">
        <v>4547</v>
      </c>
      <c r="D289" t="s">
        <v>7965</v>
      </c>
      <c r="E289" t="s">
        <v>7436</v>
      </c>
      <c r="F289" t="s">
        <v>7966</v>
      </c>
      <c r="G289" t="s">
        <v>4765</v>
      </c>
      <c r="H289" t="s">
        <v>7967</v>
      </c>
      <c r="I289" t="s">
        <v>7968</v>
      </c>
      <c r="N289" t="s">
        <v>7969</v>
      </c>
      <c r="O289" t="s">
        <v>7970</v>
      </c>
      <c r="P289" t="s">
        <v>7442</v>
      </c>
      <c r="Q289" t="s">
        <v>7971</v>
      </c>
      <c r="R289" t="s">
        <v>7972</v>
      </c>
      <c r="X289" t="s">
        <v>4579</v>
      </c>
      <c r="Y289" t="s">
        <v>4778</v>
      </c>
      <c r="Z289" t="s">
        <v>4777</v>
      </c>
      <c r="AE289">
        <v>32079</v>
      </c>
      <c r="AF289" t="s">
        <v>4582</v>
      </c>
      <c r="AG289">
        <v>2</v>
      </c>
      <c r="AH289">
        <v>263</v>
      </c>
      <c r="AJ289">
        <v>310</v>
      </c>
      <c r="AK289">
        <v>31624</v>
      </c>
      <c r="AL289" t="s">
        <v>717</v>
      </c>
      <c r="AM289">
        <v>3</v>
      </c>
      <c r="AN289">
        <v>997</v>
      </c>
      <c r="AP289">
        <v>200</v>
      </c>
      <c r="AQ289">
        <v>13154</v>
      </c>
      <c r="AR289" t="s">
        <v>798</v>
      </c>
      <c r="AS289">
        <v>1</v>
      </c>
      <c r="AT289">
        <v>42</v>
      </c>
      <c r="AV289">
        <v>122</v>
      </c>
      <c r="AW289">
        <v>13254</v>
      </c>
      <c r="AX289" t="s">
        <v>799</v>
      </c>
      <c r="AY289">
        <v>1</v>
      </c>
      <c r="AZ289">
        <v>42</v>
      </c>
      <c r="BB289">
        <v>128</v>
      </c>
    </row>
    <row r="290" spans="1:60" ht="13.5" customHeight="1" x14ac:dyDescent="0.35">
      <c r="A290" t="s">
        <v>277</v>
      </c>
      <c r="B290" t="s">
        <v>3386</v>
      </c>
      <c r="C290" s="1" t="s">
        <v>7830</v>
      </c>
      <c r="D290" t="s">
        <v>7973</v>
      </c>
      <c r="E290" t="s">
        <v>7974</v>
      </c>
      <c r="F290" t="s">
        <v>7975</v>
      </c>
      <c r="G290" t="s">
        <v>7976</v>
      </c>
      <c r="H290" t="s">
        <v>7977</v>
      </c>
      <c r="I290" t="s">
        <v>5101</v>
      </c>
      <c r="N290" t="s">
        <v>7978</v>
      </c>
      <c r="O290" t="s">
        <v>7979</v>
      </c>
      <c r="P290" t="s">
        <v>7980</v>
      </c>
      <c r="Q290" t="s">
        <v>7981</v>
      </c>
      <c r="R290" t="s">
        <v>7982</v>
      </c>
      <c r="S290" t="s">
        <v>7983</v>
      </c>
      <c r="T290" t="s">
        <v>5106</v>
      </c>
      <c r="U290" t="s">
        <v>5107</v>
      </c>
      <c r="V290" t="s">
        <v>5108</v>
      </c>
      <c r="X290" t="s">
        <v>7829</v>
      </c>
      <c r="Y290" t="s">
        <v>7984</v>
      </c>
      <c r="Z290" t="s">
        <v>7985</v>
      </c>
      <c r="AE290">
        <v>31608</v>
      </c>
      <c r="AF290" t="s">
        <v>5111</v>
      </c>
      <c r="AG290">
        <v>3</v>
      </c>
      <c r="AH290">
        <v>568</v>
      </c>
      <c r="AJ290">
        <v>200</v>
      </c>
      <c r="AK290">
        <v>32062</v>
      </c>
      <c r="AL290" t="s">
        <v>5112</v>
      </c>
      <c r="AM290">
        <v>2</v>
      </c>
      <c r="AN290">
        <v>607</v>
      </c>
      <c r="AP290">
        <v>310</v>
      </c>
      <c r="AQ290">
        <v>31620</v>
      </c>
      <c r="AR290" t="s">
        <v>5113</v>
      </c>
      <c r="AS290">
        <v>2</v>
      </c>
      <c r="AT290">
        <v>294</v>
      </c>
      <c r="AV290">
        <v>200</v>
      </c>
      <c r="AW290">
        <v>31058</v>
      </c>
      <c r="AX290" t="s">
        <v>4734</v>
      </c>
      <c r="AY290">
        <v>2</v>
      </c>
      <c r="AZ290">
        <v>245</v>
      </c>
      <c r="BB290">
        <v>326</v>
      </c>
      <c r="BC290">
        <v>21547</v>
      </c>
      <c r="BD290" t="s">
        <v>57</v>
      </c>
      <c r="BE290">
        <v>2</v>
      </c>
      <c r="BF290">
        <v>245</v>
      </c>
      <c r="BH290">
        <v>221</v>
      </c>
    </row>
    <row r="291" spans="1:60" ht="13.5" customHeight="1" x14ac:dyDescent="0.35">
      <c r="A291" t="s">
        <v>277</v>
      </c>
      <c r="B291" t="s">
        <v>3391</v>
      </c>
      <c r="C291" s="1" t="s">
        <v>4667</v>
      </c>
      <c r="D291" t="s">
        <v>7986</v>
      </c>
      <c r="E291" t="s">
        <v>7987</v>
      </c>
      <c r="F291" t="s">
        <v>7776</v>
      </c>
      <c r="G291" t="s">
        <v>7988</v>
      </c>
      <c r="H291" t="s">
        <v>7989</v>
      </c>
      <c r="N291" t="s">
        <v>7990</v>
      </c>
      <c r="O291" t="s">
        <v>7991</v>
      </c>
      <c r="P291" t="s">
        <v>7992</v>
      </c>
      <c r="Q291" t="s">
        <v>7993</v>
      </c>
      <c r="R291" t="s">
        <v>7994</v>
      </c>
      <c r="S291" t="s">
        <v>7995</v>
      </c>
      <c r="T291" t="s">
        <v>7996</v>
      </c>
      <c r="X291" t="s">
        <v>7997</v>
      </c>
      <c r="Y291" t="s">
        <v>5676</v>
      </c>
      <c r="Z291" t="s">
        <v>7984</v>
      </c>
      <c r="AE291">
        <v>32062</v>
      </c>
      <c r="AF291" t="s">
        <v>5112</v>
      </c>
      <c r="AG291">
        <v>3</v>
      </c>
      <c r="AH291">
        <v>854</v>
      </c>
      <c r="AJ291">
        <v>310</v>
      </c>
      <c r="AK291">
        <v>31608</v>
      </c>
      <c r="AL291" t="s">
        <v>5111</v>
      </c>
      <c r="AM291">
        <v>4</v>
      </c>
      <c r="AN291">
        <v>1148</v>
      </c>
      <c r="AP291">
        <v>200</v>
      </c>
      <c r="AQ291">
        <v>21572</v>
      </c>
      <c r="AR291" t="s">
        <v>4888</v>
      </c>
      <c r="AS291">
        <v>2</v>
      </c>
      <c r="AT291">
        <v>328</v>
      </c>
      <c r="AV291">
        <v>221</v>
      </c>
      <c r="AW291">
        <v>32079</v>
      </c>
      <c r="AX291" t="s">
        <v>4582</v>
      </c>
      <c r="AY291">
        <v>2</v>
      </c>
      <c r="AZ291">
        <v>263</v>
      </c>
      <c r="BB291">
        <v>310</v>
      </c>
      <c r="BC291">
        <v>31058</v>
      </c>
      <c r="BD291" t="s">
        <v>4734</v>
      </c>
      <c r="BE291">
        <v>2</v>
      </c>
      <c r="BF291">
        <v>245</v>
      </c>
      <c r="BH291">
        <v>326</v>
      </c>
    </row>
    <row r="292" spans="1:60" ht="13.5" customHeight="1" x14ac:dyDescent="0.35">
      <c r="A292" t="s">
        <v>277</v>
      </c>
      <c r="B292" t="s">
        <v>3396</v>
      </c>
      <c r="C292" s="1" t="s">
        <v>7830</v>
      </c>
      <c r="D292" t="s">
        <v>7998</v>
      </c>
      <c r="E292" t="s">
        <v>7776</v>
      </c>
      <c r="F292" t="s">
        <v>7999</v>
      </c>
      <c r="G292" t="s">
        <v>7761</v>
      </c>
      <c r="N292" t="s">
        <v>8000</v>
      </c>
      <c r="O292" t="s">
        <v>8001</v>
      </c>
      <c r="P292" t="s">
        <v>8002</v>
      </c>
      <c r="Q292" t="s">
        <v>8003</v>
      </c>
      <c r="R292" t="s">
        <v>8004</v>
      </c>
      <c r="S292" t="s">
        <v>8005</v>
      </c>
      <c r="T292" t="s">
        <v>8006</v>
      </c>
      <c r="U292" t="s">
        <v>7784</v>
      </c>
      <c r="X292" t="s">
        <v>7997</v>
      </c>
      <c r="Y292" t="s">
        <v>5676</v>
      </c>
      <c r="Z292" t="s">
        <v>7984</v>
      </c>
      <c r="AE292">
        <v>32062</v>
      </c>
      <c r="AF292" t="s">
        <v>5112</v>
      </c>
      <c r="AG292">
        <v>3</v>
      </c>
      <c r="AH292">
        <v>854</v>
      </c>
      <c r="AJ292">
        <v>310</v>
      </c>
      <c r="AK292">
        <v>21572</v>
      </c>
      <c r="AL292" t="s">
        <v>58</v>
      </c>
      <c r="AM292">
        <v>2</v>
      </c>
      <c r="AN292">
        <v>328</v>
      </c>
      <c r="AP292">
        <v>221</v>
      </c>
      <c r="AQ292">
        <v>31608</v>
      </c>
      <c r="AR292" t="s">
        <v>5111</v>
      </c>
      <c r="AS292">
        <v>1</v>
      </c>
      <c r="AT292">
        <v>104</v>
      </c>
      <c r="AV292">
        <v>200</v>
      </c>
      <c r="AW292">
        <v>12054</v>
      </c>
      <c r="AX292" t="s">
        <v>5121</v>
      </c>
      <c r="AY292">
        <v>3</v>
      </c>
      <c r="AZ292">
        <v>2805</v>
      </c>
      <c r="BB292">
        <v>113</v>
      </c>
      <c r="BC292">
        <v>31054</v>
      </c>
      <c r="BD292" t="s">
        <v>5066</v>
      </c>
      <c r="BE292">
        <v>2</v>
      </c>
      <c r="BF292">
        <v>188</v>
      </c>
      <c r="BH292">
        <v>326</v>
      </c>
    </row>
    <row r="293" spans="1:60" ht="13.5" customHeight="1" x14ac:dyDescent="0.35">
      <c r="A293" t="s">
        <v>277</v>
      </c>
      <c r="B293" t="s">
        <v>3399</v>
      </c>
      <c r="C293" s="1" t="s">
        <v>4667</v>
      </c>
      <c r="D293" t="s">
        <v>8007</v>
      </c>
      <c r="E293" t="s">
        <v>8008</v>
      </c>
      <c r="F293" t="s">
        <v>8009</v>
      </c>
      <c r="G293" t="s">
        <v>7761</v>
      </c>
      <c r="N293" t="s">
        <v>8010</v>
      </c>
      <c r="O293" t="s">
        <v>8011</v>
      </c>
      <c r="P293" t="s">
        <v>8012</v>
      </c>
      <c r="Q293" t="s">
        <v>8013</v>
      </c>
      <c r="R293" t="s">
        <v>8014</v>
      </c>
      <c r="S293" t="s">
        <v>8015</v>
      </c>
      <c r="T293" t="s">
        <v>8016</v>
      </c>
      <c r="U293" t="s">
        <v>7784</v>
      </c>
      <c r="X293" t="s">
        <v>7997</v>
      </c>
      <c r="Y293" t="s">
        <v>5676</v>
      </c>
      <c r="Z293" t="s">
        <v>7984</v>
      </c>
      <c r="AE293">
        <v>32062</v>
      </c>
      <c r="AF293" t="s">
        <v>5112</v>
      </c>
      <c r="AG293">
        <v>3</v>
      </c>
      <c r="AH293">
        <v>854</v>
      </c>
      <c r="AJ293">
        <v>310</v>
      </c>
      <c r="AK293">
        <v>21572</v>
      </c>
      <c r="AL293" t="s">
        <v>58</v>
      </c>
      <c r="AM293">
        <v>2</v>
      </c>
      <c r="AN293">
        <v>328</v>
      </c>
      <c r="AP293">
        <v>221</v>
      </c>
      <c r="AQ293">
        <v>31608</v>
      </c>
      <c r="AR293" t="s">
        <v>5111</v>
      </c>
      <c r="AS293">
        <v>4</v>
      </c>
      <c r="AT293">
        <v>1148</v>
      </c>
      <c r="AV293">
        <v>200</v>
      </c>
      <c r="AW293">
        <v>11054</v>
      </c>
      <c r="AX293" t="s">
        <v>727</v>
      </c>
      <c r="AY293">
        <v>2</v>
      </c>
      <c r="AZ293">
        <v>320</v>
      </c>
      <c r="BB293">
        <v>114</v>
      </c>
      <c r="BC293">
        <v>31058</v>
      </c>
      <c r="BD293" t="s">
        <v>4734</v>
      </c>
      <c r="BE293">
        <v>2</v>
      </c>
      <c r="BF293">
        <v>245</v>
      </c>
      <c r="BH293">
        <v>326</v>
      </c>
    </row>
    <row r="294" spans="1:60" ht="13.5" customHeight="1" x14ac:dyDescent="0.35">
      <c r="A294" t="s">
        <v>277</v>
      </c>
      <c r="B294" t="s">
        <v>3402</v>
      </c>
      <c r="C294" s="1" t="s">
        <v>4547</v>
      </c>
      <c r="D294" t="s">
        <v>8017</v>
      </c>
      <c r="E294" t="s">
        <v>8018</v>
      </c>
      <c r="F294" t="s">
        <v>8019</v>
      </c>
      <c r="G294" t="s">
        <v>8020</v>
      </c>
      <c r="N294" t="s">
        <v>8021</v>
      </c>
      <c r="O294" t="s">
        <v>8022</v>
      </c>
      <c r="P294" t="s">
        <v>8023</v>
      </c>
      <c r="Q294" t="s">
        <v>8024</v>
      </c>
      <c r="R294" t="s">
        <v>8025</v>
      </c>
      <c r="X294" t="s">
        <v>4579</v>
      </c>
      <c r="Y294" t="s">
        <v>4777</v>
      </c>
      <c r="Z294" t="s">
        <v>5138</v>
      </c>
      <c r="AE294">
        <v>32062</v>
      </c>
      <c r="AF294" t="s">
        <v>5112</v>
      </c>
      <c r="AG294">
        <v>3</v>
      </c>
      <c r="AH294">
        <v>854</v>
      </c>
      <c r="AJ294">
        <v>310</v>
      </c>
      <c r="AK294">
        <v>31608</v>
      </c>
      <c r="AL294" t="s">
        <v>5111</v>
      </c>
      <c r="AM294">
        <v>2</v>
      </c>
      <c r="AN294">
        <v>235</v>
      </c>
      <c r="AP294">
        <v>200</v>
      </c>
      <c r="AQ294">
        <v>32079</v>
      </c>
      <c r="AR294" t="s">
        <v>4582</v>
      </c>
      <c r="AS294">
        <v>3</v>
      </c>
      <c r="AT294">
        <v>548</v>
      </c>
      <c r="AV294">
        <v>310</v>
      </c>
      <c r="AW294">
        <v>31058</v>
      </c>
      <c r="AX294" t="s">
        <v>4734</v>
      </c>
      <c r="AY294">
        <v>2</v>
      </c>
      <c r="AZ294">
        <v>245</v>
      </c>
      <c r="BB294">
        <v>326</v>
      </c>
      <c r="BC294">
        <v>13154</v>
      </c>
      <c r="BD294" t="s">
        <v>798</v>
      </c>
      <c r="BE294">
        <v>2</v>
      </c>
      <c r="BF294">
        <v>192</v>
      </c>
      <c r="BH294">
        <v>122</v>
      </c>
    </row>
    <row r="295" spans="1:60" ht="13.5" customHeight="1" x14ac:dyDescent="0.35">
      <c r="A295" t="s">
        <v>277</v>
      </c>
      <c r="B295" t="s">
        <v>3408</v>
      </c>
      <c r="C295" s="1" t="s">
        <v>7830</v>
      </c>
      <c r="D295" t="s">
        <v>8026</v>
      </c>
      <c r="E295" t="s">
        <v>8027</v>
      </c>
      <c r="F295" t="s">
        <v>8028</v>
      </c>
      <c r="N295" t="s">
        <v>8029</v>
      </c>
      <c r="O295" t="s">
        <v>8030</v>
      </c>
      <c r="P295" t="s">
        <v>8031</v>
      </c>
      <c r="Q295" t="s">
        <v>8032</v>
      </c>
      <c r="R295" t="s">
        <v>8033</v>
      </c>
      <c r="S295" t="s">
        <v>8034</v>
      </c>
      <c r="X295" t="s">
        <v>8035</v>
      </c>
      <c r="Y295" t="s">
        <v>8036</v>
      </c>
      <c r="Z295" t="s">
        <v>8037</v>
      </c>
      <c r="AE295">
        <v>32062</v>
      </c>
      <c r="AF295" t="s">
        <v>5112</v>
      </c>
      <c r="AG295">
        <v>4</v>
      </c>
      <c r="AH295">
        <v>1844</v>
      </c>
      <c r="AJ295">
        <v>310</v>
      </c>
      <c r="AK295">
        <v>12054</v>
      </c>
      <c r="AL295" t="s">
        <v>5121</v>
      </c>
      <c r="AM295">
        <v>4</v>
      </c>
      <c r="AN295">
        <v>3052</v>
      </c>
      <c r="AP295">
        <v>113</v>
      </c>
      <c r="AQ295">
        <v>15254</v>
      </c>
      <c r="AR295" t="s">
        <v>4802</v>
      </c>
      <c r="AS295">
        <v>2</v>
      </c>
      <c r="AT295">
        <v>400</v>
      </c>
      <c r="AV295">
        <v>136</v>
      </c>
      <c r="AW295">
        <v>31054</v>
      </c>
      <c r="AX295" t="s">
        <v>5066</v>
      </c>
      <c r="AY295">
        <v>2</v>
      </c>
      <c r="AZ295">
        <v>188</v>
      </c>
      <c r="BB295">
        <v>326</v>
      </c>
      <c r="BC295">
        <v>46346</v>
      </c>
      <c r="BD295" t="s">
        <v>8038</v>
      </c>
      <c r="BE295">
        <v>3</v>
      </c>
      <c r="BF295">
        <v>412</v>
      </c>
      <c r="BH295">
        <v>325</v>
      </c>
    </row>
    <row r="296" spans="1:60" ht="13.5" customHeight="1" x14ac:dyDescent="0.35">
      <c r="A296" t="s">
        <v>277</v>
      </c>
      <c r="B296" t="s">
        <v>3412</v>
      </c>
      <c r="C296" s="1" t="s">
        <v>4485</v>
      </c>
      <c r="D296" t="s">
        <v>8039</v>
      </c>
      <c r="E296" t="s">
        <v>8040</v>
      </c>
      <c r="F296" t="s">
        <v>5186</v>
      </c>
      <c r="G296" t="s">
        <v>5184</v>
      </c>
      <c r="H296" t="s">
        <v>8041</v>
      </c>
      <c r="N296" t="s">
        <v>8042</v>
      </c>
      <c r="O296" t="s">
        <v>8043</v>
      </c>
      <c r="P296" t="s">
        <v>5178</v>
      </c>
      <c r="Q296" t="s">
        <v>8044</v>
      </c>
      <c r="X296" t="s">
        <v>4617</v>
      </c>
      <c r="Y296" t="s">
        <v>7183</v>
      </c>
      <c r="Z296" t="s">
        <v>8045</v>
      </c>
      <c r="AE296">
        <v>34085</v>
      </c>
      <c r="AF296" t="s">
        <v>5052</v>
      </c>
      <c r="AG296">
        <v>1</v>
      </c>
      <c r="AH296">
        <v>98</v>
      </c>
      <c r="AJ296">
        <v>312</v>
      </c>
      <c r="AK296">
        <v>13154</v>
      </c>
      <c r="AL296" t="s">
        <v>798</v>
      </c>
      <c r="AM296">
        <v>1</v>
      </c>
      <c r="AN296">
        <v>42</v>
      </c>
      <c r="AP296">
        <v>122</v>
      </c>
      <c r="AQ296">
        <v>34593</v>
      </c>
      <c r="AR296" t="s">
        <v>5195</v>
      </c>
      <c r="AS296">
        <v>1</v>
      </c>
      <c r="AT296">
        <v>170</v>
      </c>
      <c r="AV296">
        <v>312</v>
      </c>
    </row>
    <row r="297" spans="1:60" ht="13.5" customHeight="1" x14ac:dyDescent="0.35">
      <c r="A297" t="s">
        <v>277</v>
      </c>
      <c r="B297" t="s">
        <v>3423</v>
      </c>
      <c r="C297" s="1" t="s">
        <v>4783</v>
      </c>
      <c r="D297" t="s">
        <v>8046</v>
      </c>
      <c r="E297" t="s">
        <v>8047</v>
      </c>
      <c r="F297" t="s">
        <v>8048</v>
      </c>
      <c r="N297" t="s">
        <v>8049</v>
      </c>
      <c r="O297" t="s">
        <v>8050</v>
      </c>
      <c r="P297" t="s">
        <v>8051</v>
      </c>
      <c r="Q297" t="s">
        <v>8052</v>
      </c>
      <c r="R297" t="s">
        <v>8053</v>
      </c>
      <c r="S297" t="s">
        <v>8054</v>
      </c>
      <c r="X297" t="s">
        <v>8055</v>
      </c>
      <c r="Y297" t="s">
        <v>8056</v>
      </c>
      <c r="Z297" t="s">
        <v>5167</v>
      </c>
      <c r="AE297">
        <v>34507</v>
      </c>
      <c r="AF297" t="s">
        <v>5168</v>
      </c>
      <c r="AG297">
        <v>3</v>
      </c>
      <c r="AH297">
        <v>409</v>
      </c>
      <c r="AJ297">
        <v>312</v>
      </c>
      <c r="AK297">
        <v>34593</v>
      </c>
      <c r="AL297" t="s">
        <v>5195</v>
      </c>
      <c r="AM297">
        <v>3</v>
      </c>
      <c r="AN297">
        <v>851</v>
      </c>
      <c r="AP297">
        <v>312</v>
      </c>
      <c r="AQ297">
        <v>13154</v>
      </c>
      <c r="AR297" t="s">
        <v>5576</v>
      </c>
      <c r="AS297">
        <v>2</v>
      </c>
      <c r="AT297">
        <v>192</v>
      </c>
      <c r="AV297">
        <v>122</v>
      </c>
      <c r="AW297">
        <v>34085</v>
      </c>
      <c r="AX297" t="s">
        <v>5021</v>
      </c>
      <c r="AY297">
        <v>3</v>
      </c>
      <c r="AZ297">
        <v>445</v>
      </c>
      <c r="BB297">
        <v>312</v>
      </c>
    </row>
    <row r="298" spans="1:60" ht="13.5" customHeight="1" x14ac:dyDescent="0.35">
      <c r="A298" t="s">
        <v>277</v>
      </c>
      <c r="B298" t="s">
        <v>3429</v>
      </c>
      <c r="C298" s="1" t="s">
        <v>4717</v>
      </c>
      <c r="D298" t="s">
        <v>8057</v>
      </c>
      <c r="E298" t="s">
        <v>8058</v>
      </c>
      <c r="F298" t="s">
        <v>8059</v>
      </c>
      <c r="G298" t="s">
        <v>8060</v>
      </c>
      <c r="H298" t="s">
        <v>8061</v>
      </c>
      <c r="N298" t="s">
        <v>8062</v>
      </c>
      <c r="O298" t="s">
        <v>8063</v>
      </c>
      <c r="P298" t="s">
        <v>8064</v>
      </c>
      <c r="Q298" t="s">
        <v>8065</v>
      </c>
      <c r="R298" t="s">
        <v>8066</v>
      </c>
      <c r="S298" t="s">
        <v>8067</v>
      </c>
      <c r="X298" t="s">
        <v>7147</v>
      </c>
      <c r="Y298" t="s">
        <v>5404</v>
      </c>
      <c r="Z298" t="s">
        <v>8068</v>
      </c>
      <c r="AE298">
        <v>34507</v>
      </c>
      <c r="AF298" t="s">
        <v>8069</v>
      </c>
      <c r="AG298">
        <v>2</v>
      </c>
      <c r="AH298">
        <v>280</v>
      </c>
      <c r="AJ298">
        <v>312</v>
      </c>
      <c r="AK298">
        <v>13254</v>
      </c>
      <c r="AL298" t="s">
        <v>799</v>
      </c>
      <c r="AM298">
        <v>1</v>
      </c>
      <c r="AN298">
        <v>42</v>
      </c>
      <c r="AP298">
        <v>128</v>
      </c>
      <c r="AQ298">
        <v>21572</v>
      </c>
      <c r="AR298" t="s">
        <v>4625</v>
      </c>
      <c r="AS298">
        <v>1</v>
      </c>
      <c r="AT298">
        <v>80</v>
      </c>
      <c r="AV298">
        <v>221</v>
      </c>
    </row>
    <row r="299" spans="1:60" ht="13.5" customHeight="1" x14ac:dyDescent="0.35">
      <c r="A299" t="s">
        <v>277</v>
      </c>
      <c r="B299" t="s">
        <v>3434</v>
      </c>
      <c r="C299" s="1" t="s">
        <v>4783</v>
      </c>
      <c r="D299" t="s">
        <v>8070</v>
      </c>
      <c r="E299" t="s">
        <v>8071</v>
      </c>
      <c r="F299" t="s">
        <v>8072</v>
      </c>
      <c r="G299" t="s">
        <v>8073</v>
      </c>
      <c r="H299" t="s">
        <v>8074</v>
      </c>
      <c r="N299" t="s">
        <v>8075</v>
      </c>
      <c r="O299" t="s">
        <v>8076</v>
      </c>
      <c r="P299" t="s">
        <v>8077</v>
      </c>
      <c r="Q299" t="s">
        <v>8078</v>
      </c>
      <c r="R299" t="s">
        <v>8079</v>
      </c>
      <c r="S299" t="s">
        <v>8080</v>
      </c>
      <c r="X299" t="s">
        <v>8081</v>
      </c>
      <c r="Y299" t="s">
        <v>8082</v>
      </c>
      <c r="Z299" t="s">
        <v>4796</v>
      </c>
      <c r="AE299">
        <v>34592</v>
      </c>
      <c r="AF299" t="s">
        <v>6181</v>
      </c>
      <c r="AG299">
        <v>2</v>
      </c>
      <c r="AH299">
        <v>221</v>
      </c>
      <c r="AJ299">
        <v>312</v>
      </c>
      <c r="AK299">
        <v>34593</v>
      </c>
      <c r="AL299" t="s">
        <v>5195</v>
      </c>
      <c r="AM299">
        <v>1</v>
      </c>
      <c r="AN299">
        <v>170</v>
      </c>
      <c r="AP299">
        <v>312</v>
      </c>
    </row>
    <row r="300" spans="1:60" ht="13.5" customHeight="1" x14ac:dyDescent="0.35">
      <c r="A300" t="s">
        <v>277</v>
      </c>
      <c r="B300" t="s">
        <v>3439</v>
      </c>
      <c r="C300" s="1" t="s">
        <v>4547</v>
      </c>
      <c r="D300" t="s">
        <v>8083</v>
      </c>
      <c r="E300" t="s">
        <v>8084</v>
      </c>
      <c r="F300" t="s">
        <v>8085</v>
      </c>
      <c r="G300" t="s">
        <v>8086</v>
      </c>
      <c r="N300" t="s">
        <v>8087</v>
      </c>
      <c r="O300" t="s">
        <v>8088</v>
      </c>
      <c r="P300" t="s">
        <v>8089</v>
      </c>
      <c r="Q300" t="s">
        <v>8090</v>
      </c>
      <c r="R300" t="s">
        <v>8091</v>
      </c>
      <c r="X300" t="s">
        <v>4579</v>
      </c>
      <c r="Y300" t="s">
        <v>4777</v>
      </c>
      <c r="Z300" t="s">
        <v>8092</v>
      </c>
      <c r="AE300">
        <v>13154</v>
      </c>
      <c r="AF300" t="s">
        <v>798</v>
      </c>
      <c r="AG300">
        <v>2</v>
      </c>
      <c r="AH300">
        <v>192</v>
      </c>
      <c r="AJ300">
        <v>122</v>
      </c>
      <c r="AK300">
        <v>32079</v>
      </c>
      <c r="AL300" t="s">
        <v>4582</v>
      </c>
      <c r="AM300">
        <v>3</v>
      </c>
      <c r="AN300">
        <v>548</v>
      </c>
      <c r="AP300">
        <v>310</v>
      </c>
      <c r="AQ300">
        <v>34085</v>
      </c>
      <c r="AR300" t="s">
        <v>5052</v>
      </c>
      <c r="AS300">
        <v>4</v>
      </c>
      <c r="AT300">
        <v>690</v>
      </c>
      <c r="AV300">
        <v>312</v>
      </c>
      <c r="AW300">
        <v>34593</v>
      </c>
      <c r="AX300" t="s">
        <v>5195</v>
      </c>
      <c r="AY300">
        <v>3</v>
      </c>
      <c r="AZ300">
        <v>851</v>
      </c>
      <c r="BB300">
        <v>312</v>
      </c>
      <c r="BC300">
        <v>34582</v>
      </c>
      <c r="BD300" t="s">
        <v>8093</v>
      </c>
      <c r="BE300">
        <v>4</v>
      </c>
      <c r="BF300">
        <v>592</v>
      </c>
      <c r="BH300">
        <v>312</v>
      </c>
    </row>
    <row r="301" spans="1:60" ht="13.5" customHeight="1" x14ac:dyDescent="0.35">
      <c r="A301" t="s">
        <v>277</v>
      </c>
      <c r="B301" t="s">
        <v>3445</v>
      </c>
      <c r="C301" s="1" t="s">
        <v>4502</v>
      </c>
      <c r="D301" t="s">
        <v>8094</v>
      </c>
      <c r="E301" t="s">
        <v>7471</v>
      </c>
      <c r="F301" t="s">
        <v>7472</v>
      </c>
      <c r="G301" t="s">
        <v>8095</v>
      </c>
      <c r="H301" t="s">
        <v>7474</v>
      </c>
      <c r="I301" t="s">
        <v>7475</v>
      </c>
      <c r="J301" t="s">
        <v>5346</v>
      </c>
      <c r="N301" t="s">
        <v>8096</v>
      </c>
      <c r="O301" t="s">
        <v>8097</v>
      </c>
      <c r="P301" t="s">
        <v>7478</v>
      </c>
      <c r="Q301" t="s">
        <v>7479</v>
      </c>
      <c r="R301" t="s">
        <v>7480</v>
      </c>
      <c r="S301" t="s">
        <v>7481</v>
      </c>
      <c r="T301" t="s">
        <v>7482</v>
      </c>
      <c r="X301" t="s">
        <v>62</v>
      </c>
      <c r="Y301" t="s">
        <v>7483</v>
      </c>
      <c r="Z301" t="s">
        <v>7484</v>
      </c>
      <c r="AE301">
        <v>21547</v>
      </c>
      <c r="AF301" t="s">
        <v>4500</v>
      </c>
      <c r="AG301">
        <v>2</v>
      </c>
      <c r="AH301">
        <v>245</v>
      </c>
      <c r="AJ301">
        <v>221</v>
      </c>
      <c r="AK301">
        <v>21572</v>
      </c>
      <c r="AL301" t="s">
        <v>4625</v>
      </c>
      <c r="AM301">
        <v>1</v>
      </c>
      <c r="AN301">
        <v>80</v>
      </c>
      <c r="AP301">
        <v>221</v>
      </c>
      <c r="AQ301">
        <v>31754</v>
      </c>
      <c r="AR301" t="s">
        <v>62</v>
      </c>
      <c r="AS301">
        <v>2</v>
      </c>
      <c r="AT301">
        <v>76</v>
      </c>
      <c r="AV301">
        <v>311</v>
      </c>
    </row>
    <row r="302" spans="1:60" ht="13.5" customHeight="1" x14ac:dyDescent="0.35">
      <c r="A302" t="s">
        <v>277</v>
      </c>
      <c r="B302" t="s">
        <v>3450</v>
      </c>
      <c r="C302" s="1" t="s">
        <v>4889</v>
      </c>
      <c r="D302" t="s">
        <v>6082</v>
      </c>
      <c r="E302" t="s">
        <v>6083</v>
      </c>
      <c r="F302" t="s">
        <v>6044</v>
      </c>
      <c r="G302" t="s">
        <v>8098</v>
      </c>
      <c r="N302" t="s">
        <v>6084</v>
      </c>
      <c r="O302" t="s">
        <v>6085</v>
      </c>
      <c r="P302" t="s">
        <v>6734</v>
      </c>
      <c r="Q302" t="s">
        <v>6087</v>
      </c>
      <c r="R302" t="s">
        <v>6088</v>
      </c>
      <c r="S302" t="s">
        <v>4897</v>
      </c>
      <c r="X302" t="s">
        <v>5034</v>
      </c>
      <c r="Y302" t="s">
        <v>6150</v>
      </c>
      <c r="Z302" t="s">
        <v>5230</v>
      </c>
      <c r="AE302">
        <v>32079</v>
      </c>
      <c r="AF302" t="s">
        <v>4582</v>
      </c>
      <c r="AG302">
        <v>2</v>
      </c>
      <c r="AH302">
        <v>263</v>
      </c>
      <c r="AJ302">
        <v>310</v>
      </c>
      <c r="AK302">
        <v>13154</v>
      </c>
      <c r="AL302" t="s">
        <v>798</v>
      </c>
      <c r="AM302">
        <v>2</v>
      </c>
      <c r="AN302">
        <v>192</v>
      </c>
      <c r="AP302">
        <v>122</v>
      </c>
      <c r="AQ302">
        <v>34085</v>
      </c>
      <c r="AR302" t="s">
        <v>5052</v>
      </c>
      <c r="AS302">
        <v>3</v>
      </c>
      <c r="AT302">
        <v>445</v>
      </c>
      <c r="AV302">
        <v>312</v>
      </c>
      <c r="AW302">
        <v>34593</v>
      </c>
      <c r="AX302" t="s">
        <v>5195</v>
      </c>
      <c r="AY302">
        <v>3</v>
      </c>
      <c r="AZ302">
        <v>851</v>
      </c>
      <c r="BB302">
        <v>312</v>
      </c>
    </row>
    <row r="303" spans="1:60" ht="13.5" customHeight="1" x14ac:dyDescent="0.35">
      <c r="A303" t="s">
        <v>277</v>
      </c>
      <c r="B303" t="s">
        <v>3456</v>
      </c>
      <c r="C303" s="1" t="s">
        <v>4717</v>
      </c>
      <c r="D303" t="s">
        <v>8099</v>
      </c>
      <c r="E303" t="s">
        <v>8100</v>
      </c>
      <c r="F303" t="s">
        <v>8101</v>
      </c>
      <c r="G303" t="s">
        <v>8102</v>
      </c>
      <c r="H303" t="s">
        <v>4728</v>
      </c>
      <c r="I303" t="s">
        <v>8103</v>
      </c>
      <c r="J303" t="s">
        <v>8104</v>
      </c>
      <c r="N303" t="s">
        <v>8105</v>
      </c>
      <c r="O303" t="s">
        <v>8106</v>
      </c>
      <c r="P303" t="s">
        <v>8107</v>
      </c>
      <c r="Q303" t="s">
        <v>8108</v>
      </c>
      <c r="R303" t="s">
        <v>8109</v>
      </c>
      <c r="S303" t="s">
        <v>8110</v>
      </c>
      <c r="T303" t="s">
        <v>8111</v>
      </c>
      <c r="X303" t="s">
        <v>8112</v>
      </c>
      <c r="Y303" t="s">
        <v>5403</v>
      </c>
      <c r="Z303" t="s">
        <v>8113</v>
      </c>
      <c r="AE303">
        <v>21052</v>
      </c>
      <c r="AF303" t="s">
        <v>5243</v>
      </c>
      <c r="AG303">
        <v>2</v>
      </c>
      <c r="AH303">
        <v>447</v>
      </c>
      <c r="AJ303">
        <v>210</v>
      </c>
      <c r="AK303">
        <v>21059</v>
      </c>
      <c r="AL303" t="s">
        <v>6776</v>
      </c>
      <c r="AM303">
        <v>2</v>
      </c>
      <c r="AN303">
        <v>565</v>
      </c>
      <c r="AP303">
        <v>210</v>
      </c>
      <c r="AQ303">
        <v>21056</v>
      </c>
      <c r="AR303" t="s">
        <v>631</v>
      </c>
      <c r="AS303">
        <v>2</v>
      </c>
      <c r="AT303">
        <v>402</v>
      </c>
      <c r="AV303">
        <v>212</v>
      </c>
      <c r="AW303">
        <v>12054</v>
      </c>
      <c r="AX303" t="s">
        <v>5121</v>
      </c>
      <c r="AY303">
        <v>2</v>
      </c>
      <c r="AZ303">
        <v>266</v>
      </c>
      <c r="BB303">
        <v>113</v>
      </c>
      <c r="BC303">
        <v>21572</v>
      </c>
      <c r="BD303" t="s">
        <v>4625</v>
      </c>
      <c r="BE303">
        <v>2</v>
      </c>
      <c r="BF303">
        <v>328</v>
      </c>
      <c r="BH303">
        <v>221</v>
      </c>
    </row>
    <row r="304" spans="1:60" ht="13.5" customHeight="1" x14ac:dyDescent="0.35">
      <c r="A304" t="s">
        <v>277</v>
      </c>
      <c r="B304" t="s">
        <v>3462</v>
      </c>
      <c r="C304" s="1" t="s">
        <v>4547</v>
      </c>
      <c r="D304" t="s">
        <v>8114</v>
      </c>
      <c r="E304" t="s">
        <v>8115</v>
      </c>
      <c r="F304" t="s">
        <v>8116</v>
      </c>
      <c r="G304" t="s">
        <v>8117</v>
      </c>
      <c r="H304" t="s">
        <v>8118</v>
      </c>
      <c r="I304" t="s">
        <v>8119</v>
      </c>
      <c r="N304" t="s">
        <v>8120</v>
      </c>
      <c r="O304" t="s">
        <v>8121</v>
      </c>
      <c r="P304" t="s">
        <v>8122</v>
      </c>
      <c r="Q304" t="s">
        <v>8123</v>
      </c>
      <c r="R304" t="s">
        <v>8124</v>
      </c>
      <c r="S304" t="s">
        <v>8125</v>
      </c>
      <c r="X304" t="s">
        <v>4777</v>
      </c>
      <c r="Y304" t="s">
        <v>8126</v>
      </c>
      <c r="AE304">
        <v>13154</v>
      </c>
      <c r="AF304" t="s">
        <v>798</v>
      </c>
      <c r="AG304">
        <v>2</v>
      </c>
      <c r="AH304">
        <v>192</v>
      </c>
      <c r="AJ304">
        <v>122</v>
      </c>
      <c r="AK304">
        <v>32079</v>
      </c>
      <c r="AL304" t="s">
        <v>4582</v>
      </c>
      <c r="AM304">
        <v>2</v>
      </c>
      <c r="AN304">
        <v>263</v>
      </c>
      <c r="AP304">
        <v>310</v>
      </c>
      <c r="AQ304">
        <v>34085</v>
      </c>
      <c r="AR304" t="s">
        <v>5052</v>
      </c>
      <c r="AS304">
        <v>3</v>
      </c>
      <c r="AT304">
        <v>445</v>
      </c>
      <c r="AV304">
        <v>312</v>
      </c>
      <c r="AW304">
        <v>34593</v>
      </c>
      <c r="AX304" t="s">
        <v>5195</v>
      </c>
      <c r="AY304">
        <v>3</v>
      </c>
      <c r="AZ304">
        <v>851</v>
      </c>
      <c r="BB304">
        <v>312</v>
      </c>
      <c r="BC304">
        <v>34582</v>
      </c>
      <c r="BD304" t="s">
        <v>8093</v>
      </c>
      <c r="BE304">
        <v>3</v>
      </c>
      <c r="BF304">
        <v>427</v>
      </c>
      <c r="BH304">
        <v>312</v>
      </c>
    </row>
    <row r="305" spans="1:60" ht="13.5" customHeight="1" x14ac:dyDescent="0.35">
      <c r="A305" t="s">
        <v>277</v>
      </c>
      <c r="B305" t="s">
        <v>3467</v>
      </c>
      <c r="C305" s="1" t="s">
        <v>4547</v>
      </c>
      <c r="D305" t="s">
        <v>7276</v>
      </c>
      <c r="E305" t="s">
        <v>8127</v>
      </c>
      <c r="F305" t="s">
        <v>8128</v>
      </c>
      <c r="G305" t="s">
        <v>5976</v>
      </c>
      <c r="H305" t="s">
        <v>5977</v>
      </c>
      <c r="I305" t="s">
        <v>5978</v>
      </c>
      <c r="J305" t="s">
        <v>7280</v>
      </c>
      <c r="N305" t="s">
        <v>7281</v>
      </c>
      <c r="O305" t="s">
        <v>7282</v>
      </c>
      <c r="P305" t="s">
        <v>7283</v>
      </c>
      <c r="Q305" t="s">
        <v>7284</v>
      </c>
      <c r="R305" t="s">
        <v>7285</v>
      </c>
      <c r="S305" t="s">
        <v>7286</v>
      </c>
      <c r="T305" t="s">
        <v>7287</v>
      </c>
      <c r="X305" t="s">
        <v>8129</v>
      </c>
      <c r="Y305" t="s">
        <v>7289</v>
      </c>
      <c r="AE305">
        <v>13154</v>
      </c>
      <c r="AF305" t="s">
        <v>798</v>
      </c>
      <c r="AG305">
        <v>2</v>
      </c>
      <c r="AH305">
        <v>192</v>
      </c>
      <c r="AJ305">
        <v>122</v>
      </c>
      <c r="AK305">
        <v>32079</v>
      </c>
      <c r="AL305" t="s">
        <v>4582</v>
      </c>
      <c r="AM305">
        <v>2</v>
      </c>
      <c r="AN305">
        <v>263</v>
      </c>
      <c r="AP305">
        <v>310</v>
      </c>
      <c r="AQ305">
        <v>34085</v>
      </c>
      <c r="AR305" t="s">
        <v>5052</v>
      </c>
      <c r="AS305">
        <v>3</v>
      </c>
      <c r="AT305">
        <v>445</v>
      </c>
      <c r="AV305">
        <v>312</v>
      </c>
      <c r="AW305">
        <v>34593</v>
      </c>
      <c r="AX305" t="s">
        <v>5195</v>
      </c>
      <c r="AY305">
        <v>3</v>
      </c>
      <c r="AZ305">
        <v>851</v>
      </c>
      <c r="BB305">
        <v>312</v>
      </c>
      <c r="BC305">
        <v>34582</v>
      </c>
      <c r="BD305" t="s">
        <v>8093</v>
      </c>
      <c r="BE305">
        <v>3</v>
      </c>
      <c r="BF305">
        <v>427</v>
      </c>
      <c r="BH305">
        <v>312</v>
      </c>
    </row>
    <row r="306" spans="1:60" ht="13.5" customHeight="1" x14ac:dyDescent="0.35">
      <c r="A306" t="s">
        <v>277</v>
      </c>
      <c r="B306" t="s">
        <v>3473</v>
      </c>
      <c r="C306" s="1" t="s">
        <v>4667</v>
      </c>
      <c r="D306" t="s">
        <v>8130</v>
      </c>
      <c r="E306" t="s">
        <v>7341</v>
      </c>
      <c r="F306" t="s">
        <v>8131</v>
      </c>
      <c r="G306" t="s">
        <v>8132</v>
      </c>
      <c r="H306" t="s">
        <v>8133</v>
      </c>
      <c r="I306" t="s">
        <v>8134</v>
      </c>
      <c r="J306" t="s">
        <v>8135</v>
      </c>
      <c r="N306" t="s">
        <v>7345</v>
      </c>
      <c r="O306" t="s">
        <v>8136</v>
      </c>
      <c r="P306" t="s">
        <v>7347</v>
      </c>
      <c r="Q306" t="s">
        <v>8137</v>
      </c>
      <c r="R306" t="s">
        <v>8138</v>
      </c>
      <c r="S306" t="s">
        <v>8139</v>
      </c>
      <c r="T306" t="s">
        <v>8140</v>
      </c>
      <c r="X306" t="s">
        <v>8141</v>
      </c>
      <c r="Y306" t="s">
        <v>5676</v>
      </c>
      <c r="Z306" t="s">
        <v>8142</v>
      </c>
      <c r="AE306">
        <v>32079</v>
      </c>
      <c r="AF306" t="s">
        <v>4582</v>
      </c>
      <c r="AG306">
        <v>2</v>
      </c>
      <c r="AH306">
        <v>263</v>
      </c>
      <c r="AJ306">
        <v>310</v>
      </c>
      <c r="AK306">
        <v>21059</v>
      </c>
      <c r="AL306" t="s">
        <v>6776</v>
      </c>
      <c r="AM306">
        <v>4</v>
      </c>
      <c r="AN306">
        <v>2510</v>
      </c>
      <c r="AP306">
        <v>210</v>
      </c>
      <c r="AQ306">
        <v>12054</v>
      </c>
      <c r="AR306" t="s">
        <v>5121</v>
      </c>
      <c r="AS306">
        <v>2</v>
      </c>
      <c r="AT306">
        <v>266</v>
      </c>
      <c r="AV306">
        <v>113</v>
      </c>
    </row>
    <row r="307" spans="1:60" ht="13.5" customHeight="1" x14ac:dyDescent="0.35">
      <c r="A307" t="s">
        <v>277</v>
      </c>
      <c r="B307" t="s">
        <v>3479</v>
      </c>
      <c r="C307" s="1" t="s">
        <v>4717</v>
      </c>
      <c r="D307" t="s">
        <v>8143</v>
      </c>
      <c r="E307" t="s">
        <v>8144</v>
      </c>
      <c r="F307" t="s">
        <v>8145</v>
      </c>
      <c r="G307" t="s">
        <v>8146</v>
      </c>
      <c r="H307" t="s">
        <v>8147</v>
      </c>
      <c r="I307" t="s">
        <v>8148</v>
      </c>
      <c r="J307" t="s">
        <v>8149</v>
      </c>
      <c r="K307" t="s">
        <v>8150</v>
      </c>
      <c r="N307" t="s">
        <v>8151</v>
      </c>
      <c r="O307" t="s">
        <v>8152</v>
      </c>
      <c r="P307" t="s">
        <v>8153</v>
      </c>
      <c r="Q307" t="s">
        <v>8154</v>
      </c>
      <c r="R307" t="s">
        <v>8155</v>
      </c>
      <c r="S307" t="s">
        <v>8156</v>
      </c>
      <c r="T307" t="s">
        <v>8157</v>
      </c>
      <c r="U307" t="s">
        <v>8158</v>
      </c>
      <c r="X307" t="s">
        <v>5404</v>
      </c>
      <c r="Y307" t="s">
        <v>8159</v>
      </c>
      <c r="Z307" t="s">
        <v>8160</v>
      </c>
      <c r="AE307">
        <v>21547</v>
      </c>
      <c r="AF307" t="s">
        <v>4500</v>
      </c>
      <c r="AG307">
        <v>2</v>
      </c>
      <c r="AH307">
        <v>245</v>
      </c>
      <c r="AJ307">
        <v>221</v>
      </c>
      <c r="AK307">
        <v>21052</v>
      </c>
      <c r="AL307" t="s">
        <v>5243</v>
      </c>
      <c r="AM307">
        <v>1</v>
      </c>
      <c r="AN307">
        <v>95</v>
      </c>
      <c r="AP307">
        <v>210</v>
      </c>
      <c r="AQ307">
        <v>21056</v>
      </c>
      <c r="AR307" t="s">
        <v>631</v>
      </c>
      <c r="AS307">
        <v>2</v>
      </c>
      <c r="AT307">
        <v>402</v>
      </c>
      <c r="AV307">
        <v>212</v>
      </c>
      <c r="AW307">
        <v>13254</v>
      </c>
      <c r="AX307" t="s">
        <v>799</v>
      </c>
      <c r="AY307">
        <v>1</v>
      </c>
      <c r="AZ307">
        <v>42</v>
      </c>
      <c r="BB307">
        <v>128</v>
      </c>
      <c r="BC307">
        <v>21572</v>
      </c>
      <c r="BD307" t="s">
        <v>4625</v>
      </c>
      <c r="BE307">
        <v>2</v>
      </c>
      <c r="BF307">
        <v>328</v>
      </c>
      <c r="BH307">
        <v>221</v>
      </c>
    </row>
    <row r="308" spans="1:60" ht="13.5" customHeight="1" x14ac:dyDescent="0.35">
      <c r="A308" t="s">
        <v>277</v>
      </c>
      <c r="B308" t="s">
        <v>3484</v>
      </c>
      <c r="C308" s="1" t="s">
        <v>4889</v>
      </c>
      <c r="D308" t="s">
        <v>8161</v>
      </c>
      <c r="E308" t="s">
        <v>8162</v>
      </c>
      <c r="F308" t="s">
        <v>8163</v>
      </c>
      <c r="G308" t="s">
        <v>8164</v>
      </c>
      <c r="H308" t="s">
        <v>8165</v>
      </c>
      <c r="N308" t="s">
        <v>8166</v>
      </c>
      <c r="O308" t="s">
        <v>8167</v>
      </c>
      <c r="P308" t="s">
        <v>8168</v>
      </c>
      <c r="Q308" t="s">
        <v>8169</v>
      </c>
      <c r="R308" t="s">
        <v>8170</v>
      </c>
      <c r="X308" t="s">
        <v>8171</v>
      </c>
      <c r="Y308" t="s">
        <v>5218</v>
      </c>
      <c r="Z308" t="s">
        <v>6405</v>
      </c>
      <c r="AE308">
        <v>21547</v>
      </c>
      <c r="AF308" t="s">
        <v>4500</v>
      </c>
      <c r="AG308">
        <v>2</v>
      </c>
      <c r="AH308">
        <v>245</v>
      </c>
      <c r="AJ308">
        <v>221</v>
      </c>
      <c r="AK308">
        <v>21572</v>
      </c>
      <c r="AL308" t="s">
        <v>4715</v>
      </c>
      <c r="AM308">
        <v>1</v>
      </c>
      <c r="AN308">
        <v>80</v>
      </c>
      <c r="AP308">
        <v>221</v>
      </c>
      <c r="AQ308">
        <v>21543</v>
      </c>
      <c r="AR308" t="s">
        <v>8172</v>
      </c>
      <c r="AS308">
        <v>2</v>
      </c>
      <c r="AT308">
        <v>434</v>
      </c>
      <c r="AV308">
        <v>116</v>
      </c>
    </row>
    <row r="309" spans="1:60" ht="13.5" customHeight="1" x14ac:dyDescent="0.35">
      <c r="A309" t="s">
        <v>277</v>
      </c>
      <c r="B309" t="s">
        <v>3490</v>
      </c>
      <c r="C309" s="1" t="s">
        <v>4502</v>
      </c>
      <c r="D309" t="s">
        <v>8173</v>
      </c>
      <c r="E309" t="s">
        <v>4504</v>
      </c>
      <c r="F309" t="s">
        <v>8174</v>
      </c>
      <c r="G309" t="s">
        <v>8175</v>
      </c>
      <c r="H309" t="s">
        <v>8176</v>
      </c>
      <c r="I309" t="s">
        <v>8177</v>
      </c>
      <c r="J309" t="s">
        <v>8178</v>
      </c>
      <c r="N309" t="s">
        <v>8179</v>
      </c>
      <c r="O309" t="s">
        <v>8180</v>
      </c>
      <c r="P309" t="s">
        <v>8181</v>
      </c>
      <c r="Q309" t="s">
        <v>8182</v>
      </c>
      <c r="R309" t="s">
        <v>8183</v>
      </c>
      <c r="S309" t="s">
        <v>8184</v>
      </c>
      <c r="T309" t="s">
        <v>8185</v>
      </c>
      <c r="X309" t="s">
        <v>4517</v>
      </c>
      <c r="Y309" t="s">
        <v>62</v>
      </c>
      <c r="Z309" t="s">
        <v>4518</v>
      </c>
      <c r="AE309">
        <v>21547</v>
      </c>
      <c r="AF309" t="s">
        <v>57</v>
      </c>
      <c r="AG309">
        <v>2</v>
      </c>
      <c r="AH309">
        <v>245</v>
      </c>
      <c r="AJ309">
        <v>221</v>
      </c>
      <c r="AK309">
        <v>24129</v>
      </c>
      <c r="AL309" t="s">
        <v>8186</v>
      </c>
      <c r="AM309">
        <v>3</v>
      </c>
      <c r="AN309">
        <v>600</v>
      </c>
      <c r="AP309">
        <v>227</v>
      </c>
      <c r="AQ309">
        <v>21572</v>
      </c>
      <c r="AR309" t="s">
        <v>4625</v>
      </c>
      <c r="AS309">
        <v>1</v>
      </c>
      <c r="AT309">
        <v>80</v>
      </c>
      <c r="AV309">
        <v>221</v>
      </c>
    </row>
    <row r="310" spans="1:60" ht="13.5" customHeight="1" x14ac:dyDescent="0.35">
      <c r="A310" t="s">
        <v>277</v>
      </c>
      <c r="B310" t="s">
        <v>3496</v>
      </c>
      <c r="C310" s="1" t="s">
        <v>4524</v>
      </c>
      <c r="D310" t="s">
        <v>8187</v>
      </c>
      <c r="E310" t="s">
        <v>8188</v>
      </c>
      <c r="F310" t="s">
        <v>8189</v>
      </c>
      <c r="G310" t="s">
        <v>8190</v>
      </c>
      <c r="H310" t="s">
        <v>7383</v>
      </c>
      <c r="N310" t="s">
        <v>8191</v>
      </c>
      <c r="O310" t="s">
        <v>5340</v>
      </c>
      <c r="P310" t="s">
        <v>8192</v>
      </c>
      <c r="Q310" t="s">
        <v>8193</v>
      </c>
      <c r="R310" t="s">
        <v>8194</v>
      </c>
      <c r="S310" t="s">
        <v>8195</v>
      </c>
      <c r="T310" t="s">
        <v>8196</v>
      </c>
      <c r="X310" t="s">
        <v>8197</v>
      </c>
      <c r="Y310" t="s">
        <v>8198</v>
      </c>
      <c r="AE310">
        <v>31436</v>
      </c>
      <c r="AF310" t="s">
        <v>4641</v>
      </c>
      <c r="AG310">
        <v>2</v>
      </c>
      <c r="AH310">
        <v>245</v>
      </c>
      <c r="AJ310">
        <v>200</v>
      </c>
      <c r="AK310">
        <v>21543</v>
      </c>
      <c r="AL310" t="s">
        <v>8172</v>
      </c>
      <c r="AM310">
        <v>2</v>
      </c>
      <c r="AN310">
        <v>434</v>
      </c>
      <c r="AP310">
        <v>116</v>
      </c>
      <c r="AQ310">
        <v>34005</v>
      </c>
      <c r="AR310" t="s">
        <v>5456</v>
      </c>
      <c r="AS310">
        <v>1</v>
      </c>
      <c r="AT310">
        <v>15</v>
      </c>
      <c r="AV310">
        <v>312</v>
      </c>
      <c r="AW310">
        <v>11554</v>
      </c>
      <c r="AX310" t="s">
        <v>684</v>
      </c>
      <c r="AY310">
        <v>1</v>
      </c>
      <c r="AZ310">
        <v>63</v>
      </c>
      <c r="BB310">
        <v>116</v>
      </c>
      <c r="BC310">
        <v>21572</v>
      </c>
      <c r="BD310" t="s">
        <v>4625</v>
      </c>
      <c r="BE310">
        <v>1</v>
      </c>
      <c r="BF310">
        <v>80</v>
      </c>
      <c r="BH310">
        <v>221</v>
      </c>
    </row>
    <row r="311" spans="1:60" ht="13.5" customHeight="1" x14ac:dyDescent="0.35">
      <c r="A311" t="s">
        <v>277</v>
      </c>
      <c r="B311" t="s">
        <v>3500</v>
      </c>
      <c r="C311" s="1" t="s">
        <v>4667</v>
      </c>
      <c r="D311" t="s">
        <v>8199</v>
      </c>
      <c r="E311" t="s">
        <v>8200</v>
      </c>
      <c r="F311" t="s">
        <v>8201</v>
      </c>
      <c r="G311" t="s">
        <v>8202</v>
      </c>
      <c r="H311" t="s">
        <v>8203</v>
      </c>
      <c r="I311" t="s">
        <v>8204</v>
      </c>
      <c r="J311" t="s">
        <v>8205</v>
      </c>
      <c r="K311" t="s">
        <v>8206</v>
      </c>
      <c r="N311" t="s">
        <v>8207</v>
      </c>
      <c r="O311" t="s">
        <v>8208</v>
      </c>
      <c r="P311" t="s">
        <v>8209</v>
      </c>
      <c r="Q311" t="s">
        <v>8210</v>
      </c>
      <c r="R311" t="s">
        <v>8211</v>
      </c>
      <c r="S311" t="s">
        <v>8212</v>
      </c>
      <c r="T311" t="s">
        <v>8213</v>
      </c>
      <c r="X311" t="s">
        <v>5676</v>
      </c>
      <c r="Y311" t="s">
        <v>8214</v>
      </c>
      <c r="Z311" t="s">
        <v>5034</v>
      </c>
      <c r="AE311">
        <v>21572</v>
      </c>
      <c r="AF311" t="s">
        <v>4625</v>
      </c>
      <c r="AG311">
        <v>2</v>
      </c>
      <c r="AH311">
        <v>328</v>
      </c>
      <c r="AJ311">
        <v>221</v>
      </c>
      <c r="AK311">
        <v>31407</v>
      </c>
      <c r="AL311" t="s">
        <v>800</v>
      </c>
      <c r="AM311">
        <v>2</v>
      </c>
      <c r="AN311">
        <v>159</v>
      </c>
      <c r="AP311">
        <v>200</v>
      </c>
      <c r="AQ311">
        <v>32079</v>
      </c>
      <c r="AR311" t="s">
        <v>4582</v>
      </c>
      <c r="AS311">
        <v>1</v>
      </c>
      <c r="AT311">
        <v>132</v>
      </c>
      <c r="AV311">
        <v>310</v>
      </c>
      <c r="AW311">
        <v>13254</v>
      </c>
      <c r="AX311" t="s">
        <v>799</v>
      </c>
      <c r="AY311">
        <v>2</v>
      </c>
      <c r="AZ311">
        <v>192</v>
      </c>
      <c r="BB311">
        <v>128</v>
      </c>
    </row>
    <row r="312" spans="1:60" ht="13.5" customHeight="1" x14ac:dyDescent="0.35">
      <c r="A312" t="s">
        <v>277</v>
      </c>
      <c r="B312" t="s">
        <v>3505</v>
      </c>
      <c r="C312" s="1" t="s">
        <v>4524</v>
      </c>
      <c r="D312" t="s">
        <v>8215</v>
      </c>
      <c r="E312" t="s">
        <v>8216</v>
      </c>
      <c r="F312" t="s">
        <v>8217</v>
      </c>
      <c r="G312" t="s">
        <v>8218</v>
      </c>
      <c r="H312" t="s">
        <v>8219</v>
      </c>
      <c r="I312" t="s">
        <v>8220</v>
      </c>
      <c r="J312" t="s">
        <v>8221</v>
      </c>
      <c r="N312" t="s">
        <v>8222</v>
      </c>
      <c r="O312" t="s">
        <v>8223</v>
      </c>
      <c r="P312" t="s">
        <v>8224</v>
      </c>
      <c r="Q312" t="s">
        <v>8225</v>
      </c>
      <c r="R312" t="s">
        <v>8226</v>
      </c>
      <c r="S312" t="s">
        <v>8227</v>
      </c>
      <c r="T312" t="s">
        <v>8228</v>
      </c>
      <c r="X312" t="s">
        <v>8229</v>
      </c>
      <c r="Y312" t="s">
        <v>5372</v>
      </c>
      <c r="AE312">
        <v>31436</v>
      </c>
      <c r="AF312" t="s">
        <v>4641</v>
      </c>
      <c r="AG312">
        <v>2</v>
      </c>
      <c r="AH312">
        <v>245</v>
      </c>
      <c r="AJ312">
        <v>200</v>
      </c>
      <c r="AK312">
        <v>31459</v>
      </c>
      <c r="AL312" t="s">
        <v>5332</v>
      </c>
      <c r="AM312">
        <v>2</v>
      </c>
      <c r="AN312">
        <v>217</v>
      </c>
      <c r="AP312">
        <v>200</v>
      </c>
      <c r="AQ312">
        <v>21572</v>
      </c>
      <c r="AR312" t="s">
        <v>4625</v>
      </c>
      <c r="AS312">
        <v>2</v>
      </c>
      <c r="AT312">
        <v>328</v>
      </c>
      <c r="AV312">
        <v>221</v>
      </c>
      <c r="AW312">
        <v>13254</v>
      </c>
      <c r="AX312" t="s">
        <v>799</v>
      </c>
      <c r="AY312">
        <v>2</v>
      </c>
      <c r="AZ312">
        <v>192</v>
      </c>
      <c r="BB312">
        <v>129</v>
      </c>
      <c r="BC312">
        <v>31407</v>
      </c>
      <c r="BD312" t="s">
        <v>800</v>
      </c>
      <c r="BE312">
        <v>2</v>
      </c>
      <c r="BF312">
        <v>159</v>
      </c>
      <c r="BH312">
        <v>200</v>
      </c>
    </row>
    <row r="313" spans="1:60" ht="13.5" customHeight="1" x14ac:dyDescent="0.35">
      <c r="A313" t="s">
        <v>277</v>
      </c>
      <c r="B313" t="s">
        <v>3511</v>
      </c>
      <c r="C313" s="1" t="s">
        <v>4667</v>
      </c>
      <c r="D313" t="s">
        <v>8199</v>
      </c>
      <c r="E313" t="s">
        <v>8200</v>
      </c>
      <c r="F313" t="s">
        <v>8201</v>
      </c>
      <c r="G313" t="s">
        <v>8202</v>
      </c>
      <c r="H313" t="s">
        <v>8230</v>
      </c>
      <c r="I313" t="s">
        <v>8204</v>
      </c>
      <c r="J313" t="s">
        <v>8205</v>
      </c>
      <c r="K313" t="s">
        <v>8231</v>
      </c>
      <c r="N313" t="s">
        <v>8232</v>
      </c>
      <c r="O313" t="s">
        <v>8208</v>
      </c>
      <c r="P313" t="s">
        <v>8233</v>
      </c>
      <c r="Q313" t="s">
        <v>8234</v>
      </c>
      <c r="R313" t="s">
        <v>8235</v>
      </c>
      <c r="S313" t="s">
        <v>8236</v>
      </c>
      <c r="T313" t="s">
        <v>8237</v>
      </c>
      <c r="X313" t="s">
        <v>8238</v>
      </c>
      <c r="Y313" t="s">
        <v>8214</v>
      </c>
      <c r="Z313" t="s">
        <v>5034</v>
      </c>
      <c r="AE313">
        <v>21572</v>
      </c>
      <c r="AF313" t="s">
        <v>4625</v>
      </c>
      <c r="AG313">
        <v>2</v>
      </c>
      <c r="AH313">
        <v>328</v>
      </c>
      <c r="AJ313">
        <v>221</v>
      </c>
      <c r="AK313">
        <v>31407</v>
      </c>
      <c r="AL313" t="s">
        <v>800</v>
      </c>
      <c r="AM313">
        <v>2</v>
      </c>
      <c r="AN313">
        <v>159</v>
      </c>
      <c r="AP313">
        <v>200</v>
      </c>
      <c r="AQ313">
        <v>32079</v>
      </c>
      <c r="AR313" t="s">
        <v>4582</v>
      </c>
      <c r="AS313">
        <v>1</v>
      </c>
      <c r="AT313">
        <v>132</v>
      </c>
      <c r="AV313">
        <v>310</v>
      </c>
      <c r="AW313">
        <v>13254</v>
      </c>
      <c r="AX313" t="s">
        <v>799</v>
      </c>
      <c r="AY313">
        <v>2</v>
      </c>
      <c r="AZ313">
        <v>192</v>
      </c>
      <c r="BB313">
        <v>128</v>
      </c>
      <c r="BC313">
        <v>42866</v>
      </c>
      <c r="BD313" t="s">
        <v>5358</v>
      </c>
      <c r="BE313">
        <v>2</v>
      </c>
      <c r="BF313">
        <v>296</v>
      </c>
      <c r="BH313">
        <v>344</v>
      </c>
    </row>
    <row r="314" spans="1:60" ht="13.5" customHeight="1" x14ac:dyDescent="0.35">
      <c r="A314" t="s">
        <v>277</v>
      </c>
      <c r="B314" t="s">
        <v>3516</v>
      </c>
      <c r="C314" s="1" t="s">
        <v>4667</v>
      </c>
      <c r="D314" t="s">
        <v>8239</v>
      </c>
      <c r="E314" t="s">
        <v>8200</v>
      </c>
      <c r="F314" t="s">
        <v>8201</v>
      </c>
      <c r="G314" t="s">
        <v>8202</v>
      </c>
      <c r="H314" t="s">
        <v>8240</v>
      </c>
      <c r="I314" t="s">
        <v>8241</v>
      </c>
      <c r="J314" t="s">
        <v>8205</v>
      </c>
      <c r="N314" t="s">
        <v>8242</v>
      </c>
      <c r="O314" t="s">
        <v>8208</v>
      </c>
      <c r="P314" t="s">
        <v>8243</v>
      </c>
      <c r="Q314" t="s">
        <v>8244</v>
      </c>
      <c r="R314" t="s">
        <v>8245</v>
      </c>
      <c r="S314" t="s">
        <v>8246</v>
      </c>
      <c r="T314" t="s">
        <v>8247</v>
      </c>
      <c r="X314" t="s">
        <v>5676</v>
      </c>
      <c r="Y314" t="s">
        <v>8248</v>
      </c>
      <c r="AE314">
        <v>31454</v>
      </c>
      <c r="AF314" t="s">
        <v>5373</v>
      </c>
      <c r="AG314">
        <v>3</v>
      </c>
      <c r="AH314">
        <v>516</v>
      </c>
      <c r="AJ314">
        <v>200</v>
      </c>
      <c r="AK314">
        <v>31436</v>
      </c>
      <c r="AL314" t="s">
        <v>4641</v>
      </c>
      <c r="AM314">
        <v>3</v>
      </c>
      <c r="AN314">
        <v>521</v>
      </c>
      <c r="AP314">
        <v>200</v>
      </c>
      <c r="AQ314">
        <v>31407</v>
      </c>
      <c r="AR314" t="s">
        <v>800</v>
      </c>
      <c r="AS314">
        <v>3</v>
      </c>
      <c r="AT314">
        <v>215</v>
      </c>
      <c r="AV314">
        <v>300</v>
      </c>
      <c r="AW314">
        <v>12587</v>
      </c>
      <c r="AX314" t="s">
        <v>5331</v>
      </c>
      <c r="AY314">
        <v>1</v>
      </c>
      <c r="AZ314">
        <v>15</v>
      </c>
      <c r="BB314">
        <v>221</v>
      </c>
    </row>
    <row r="315" spans="1:60" ht="13.5" customHeight="1" x14ac:dyDescent="0.35">
      <c r="A315" t="s">
        <v>277</v>
      </c>
      <c r="B315" t="s">
        <v>3522</v>
      </c>
      <c r="C315" s="1" t="s">
        <v>4547</v>
      </c>
      <c r="D315" t="s">
        <v>8249</v>
      </c>
      <c r="E315" t="s">
        <v>8250</v>
      </c>
      <c r="F315" t="s">
        <v>8251</v>
      </c>
      <c r="G315" t="s">
        <v>8252</v>
      </c>
      <c r="H315" t="s">
        <v>8253</v>
      </c>
      <c r="I315" t="s">
        <v>8254</v>
      </c>
      <c r="J315" t="s">
        <v>8255</v>
      </c>
      <c r="K315" t="s">
        <v>8256</v>
      </c>
      <c r="N315" t="s">
        <v>8257</v>
      </c>
      <c r="O315" t="s">
        <v>8258</v>
      </c>
      <c r="P315" t="s">
        <v>8259</v>
      </c>
      <c r="Q315" t="s">
        <v>8260</v>
      </c>
      <c r="R315" t="s">
        <v>8261</v>
      </c>
      <c r="S315" t="s">
        <v>8262</v>
      </c>
      <c r="T315" t="s">
        <v>8263</v>
      </c>
      <c r="U315" t="s">
        <v>6007</v>
      </c>
      <c r="X315" t="s">
        <v>4580</v>
      </c>
      <c r="Y315" t="s">
        <v>5346</v>
      </c>
      <c r="Z315" t="s">
        <v>8264</v>
      </c>
      <c r="AE315">
        <v>32079</v>
      </c>
      <c r="AF315" t="s">
        <v>4582</v>
      </c>
      <c r="AG315">
        <v>3</v>
      </c>
      <c r="AH315">
        <v>548</v>
      </c>
      <c r="AJ315">
        <v>310</v>
      </c>
      <c r="AK315">
        <v>31454</v>
      </c>
      <c r="AL315" t="s">
        <v>5373</v>
      </c>
      <c r="AM315">
        <v>3</v>
      </c>
      <c r="AN315">
        <v>516</v>
      </c>
      <c r="AP315">
        <v>200</v>
      </c>
      <c r="AQ315">
        <v>31407</v>
      </c>
      <c r="AR315" t="s">
        <v>800</v>
      </c>
      <c r="AS315">
        <v>3</v>
      </c>
      <c r="AT315">
        <v>215</v>
      </c>
      <c r="AV315">
        <v>200</v>
      </c>
      <c r="AW315">
        <v>42866</v>
      </c>
      <c r="AX315" t="s">
        <v>5406</v>
      </c>
      <c r="AY315">
        <v>2</v>
      </c>
      <c r="AZ315">
        <v>296</v>
      </c>
      <c r="BB315">
        <v>344</v>
      </c>
      <c r="BC315">
        <v>12587</v>
      </c>
      <c r="BD315" t="s">
        <v>5331</v>
      </c>
      <c r="BE315">
        <v>2</v>
      </c>
      <c r="BF315">
        <v>154</v>
      </c>
      <c r="BH315">
        <v>341</v>
      </c>
    </row>
    <row r="316" spans="1:60" ht="13.5" customHeight="1" x14ac:dyDescent="0.35">
      <c r="A316" t="s">
        <v>277</v>
      </c>
      <c r="B316" t="s">
        <v>3528</v>
      </c>
      <c r="C316" s="1" t="s">
        <v>4889</v>
      </c>
      <c r="D316" t="s">
        <v>8265</v>
      </c>
      <c r="E316" t="s">
        <v>4900</v>
      </c>
      <c r="F316" t="s">
        <v>7342</v>
      </c>
      <c r="G316" t="s">
        <v>8266</v>
      </c>
      <c r="H316" t="s">
        <v>7344</v>
      </c>
      <c r="N316" t="s">
        <v>8267</v>
      </c>
      <c r="O316" t="s">
        <v>8268</v>
      </c>
      <c r="P316" t="s">
        <v>8269</v>
      </c>
      <c r="Q316" t="s">
        <v>8270</v>
      </c>
      <c r="R316" t="s">
        <v>8271</v>
      </c>
      <c r="S316" t="s">
        <v>8272</v>
      </c>
      <c r="T316" t="s">
        <v>8273</v>
      </c>
      <c r="U316" t="s">
        <v>8274</v>
      </c>
      <c r="V316" t="s">
        <v>8275</v>
      </c>
      <c r="X316" t="s">
        <v>7351</v>
      </c>
      <c r="Y316" t="s">
        <v>5405</v>
      </c>
      <c r="AE316">
        <v>21572</v>
      </c>
      <c r="AF316" t="s">
        <v>4625</v>
      </c>
      <c r="AG316">
        <v>2</v>
      </c>
      <c r="AH316">
        <v>328</v>
      </c>
      <c r="AJ316">
        <v>221</v>
      </c>
      <c r="AK316">
        <v>31407</v>
      </c>
      <c r="AL316" t="s">
        <v>800</v>
      </c>
      <c r="AM316">
        <v>1</v>
      </c>
      <c r="AN316">
        <v>9</v>
      </c>
      <c r="AP316">
        <v>200</v>
      </c>
      <c r="AQ316">
        <v>42866</v>
      </c>
      <c r="AR316" t="s">
        <v>5406</v>
      </c>
      <c r="AS316">
        <v>1</v>
      </c>
      <c r="AT316">
        <v>20</v>
      </c>
      <c r="AV316">
        <v>344</v>
      </c>
      <c r="AW316">
        <v>12587</v>
      </c>
      <c r="AX316" t="s">
        <v>5331</v>
      </c>
      <c r="AY316">
        <v>1</v>
      </c>
      <c r="AZ316">
        <v>15</v>
      </c>
      <c r="BB316">
        <v>341</v>
      </c>
    </row>
    <row r="317" spans="1:60" ht="13.5" customHeight="1" x14ac:dyDescent="0.35">
      <c r="A317" t="s">
        <v>277</v>
      </c>
      <c r="B317" t="s">
        <v>3533</v>
      </c>
      <c r="C317" s="1" t="s">
        <v>4909</v>
      </c>
      <c r="D317" t="s">
        <v>8276</v>
      </c>
      <c r="E317" t="s">
        <v>8277</v>
      </c>
      <c r="F317" t="s">
        <v>8278</v>
      </c>
      <c r="G317" t="s">
        <v>8279</v>
      </c>
      <c r="H317" t="s">
        <v>8280</v>
      </c>
      <c r="I317" t="s">
        <v>8281</v>
      </c>
      <c r="J317" t="s">
        <v>8282</v>
      </c>
      <c r="N317" t="s">
        <v>8283</v>
      </c>
      <c r="O317" t="s">
        <v>8284</v>
      </c>
      <c r="P317" t="s">
        <v>8285</v>
      </c>
      <c r="Q317" t="s">
        <v>8286</v>
      </c>
      <c r="R317" t="s">
        <v>8287</v>
      </c>
      <c r="S317" t="s">
        <v>8288</v>
      </c>
      <c r="T317" t="s">
        <v>8289</v>
      </c>
      <c r="X317" t="s">
        <v>8290</v>
      </c>
      <c r="Y317" t="s">
        <v>4601</v>
      </c>
    </row>
    <row r="318" spans="1:60" ht="13.5" customHeight="1" x14ac:dyDescent="0.35">
      <c r="A318" t="s">
        <v>1225</v>
      </c>
      <c r="B318" t="s">
        <v>3539</v>
      </c>
      <c r="C318" s="1" t="s">
        <v>4889</v>
      </c>
      <c r="D318" t="s">
        <v>8291</v>
      </c>
      <c r="E318" t="s">
        <v>8292</v>
      </c>
      <c r="F318" t="s">
        <v>8293</v>
      </c>
      <c r="G318" t="s">
        <v>8294</v>
      </c>
      <c r="N318" t="s">
        <v>8295</v>
      </c>
      <c r="O318" t="s">
        <v>8296</v>
      </c>
      <c r="P318" t="s">
        <v>8297</v>
      </c>
      <c r="Q318" t="s">
        <v>8298</v>
      </c>
      <c r="X318" t="s">
        <v>8299</v>
      </c>
      <c r="Y318" t="s">
        <v>8300</v>
      </c>
      <c r="AA318" t="s">
        <v>8301</v>
      </c>
      <c r="AB318" t="s">
        <v>8302</v>
      </c>
      <c r="AC318" t="s">
        <v>8303</v>
      </c>
      <c r="AD318" t="s">
        <v>8304</v>
      </c>
      <c r="AE318">
        <v>13154</v>
      </c>
      <c r="AF318" t="s">
        <v>798</v>
      </c>
      <c r="AG318">
        <v>1</v>
      </c>
      <c r="AH318">
        <v>42</v>
      </c>
      <c r="AJ318">
        <v>122</v>
      </c>
    </row>
    <row r="319" spans="1:60" ht="13.5" customHeight="1" x14ac:dyDescent="0.35">
      <c r="A319" t="s">
        <v>1225</v>
      </c>
      <c r="B319" t="s">
        <v>3545</v>
      </c>
      <c r="C319" s="1" t="s">
        <v>4889</v>
      </c>
      <c r="D319" t="s">
        <v>8305</v>
      </c>
      <c r="E319" t="s">
        <v>8306</v>
      </c>
      <c r="F319" t="s">
        <v>8307</v>
      </c>
      <c r="N319" t="s">
        <v>8308</v>
      </c>
      <c r="O319" t="s">
        <v>8309</v>
      </c>
      <c r="P319" t="s">
        <v>8310</v>
      </c>
      <c r="Q319" t="s">
        <v>8311</v>
      </c>
      <c r="R319" t="s">
        <v>8312</v>
      </c>
      <c r="X319" t="s">
        <v>7147</v>
      </c>
      <c r="Y319" t="s">
        <v>8313</v>
      </c>
      <c r="Z319" t="s">
        <v>5515</v>
      </c>
      <c r="AA319" t="s">
        <v>8314</v>
      </c>
      <c r="AB319" t="s">
        <v>8315</v>
      </c>
      <c r="AC319" t="s">
        <v>8316</v>
      </c>
      <c r="AD319" t="s">
        <v>8317</v>
      </c>
      <c r="AE319">
        <v>34085</v>
      </c>
      <c r="AF319" t="s">
        <v>5052</v>
      </c>
      <c r="AG319">
        <v>1</v>
      </c>
      <c r="AH319">
        <v>98</v>
      </c>
      <c r="AJ319">
        <v>312</v>
      </c>
      <c r="AK319">
        <v>34005</v>
      </c>
      <c r="AL319" t="s">
        <v>5456</v>
      </c>
      <c r="AM319">
        <v>2</v>
      </c>
      <c r="AN319">
        <v>150</v>
      </c>
      <c r="AP319">
        <v>312</v>
      </c>
      <c r="AQ319">
        <v>13154</v>
      </c>
      <c r="AR319" t="s">
        <v>798</v>
      </c>
      <c r="AS319">
        <v>2</v>
      </c>
      <c r="AT319">
        <v>192</v>
      </c>
      <c r="AV319">
        <v>122</v>
      </c>
    </row>
    <row r="320" spans="1:60" ht="13.5" customHeight="1" x14ac:dyDescent="0.35">
      <c r="A320" t="s">
        <v>1225</v>
      </c>
      <c r="B320" t="s">
        <v>3550</v>
      </c>
      <c r="C320" s="1" t="s">
        <v>4667</v>
      </c>
      <c r="D320" t="s">
        <v>8318</v>
      </c>
      <c r="E320" t="s">
        <v>8319</v>
      </c>
      <c r="F320" t="s">
        <v>8320</v>
      </c>
      <c r="G320" t="s">
        <v>8321</v>
      </c>
      <c r="N320" t="s">
        <v>8322</v>
      </c>
      <c r="O320" t="s">
        <v>8323</v>
      </c>
      <c r="P320" t="s">
        <v>8324</v>
      </c>
      <c r="Q320" t="s">
        <v>8325</v>
      </c>
      <c r="R320" t="s">
        <v>8326</v>
      </c>
      <c r="S320" t="s">
        <v>8327</v>
      </c>
      <c r="X320" t="s">
        <v>8328</v>
      </c>
      <c r="Y320" t="s">
        <v>8329</v>
      </c>
      <c r="Z320" t="s">
        <v>8330</v>
      </c>
      <c r="AA320" t="s">
        <v>8331</v>
      </c>
      <c r="AB320" t="s">
        <v>8332</v>
      </c>
      <c r="AC320" t="s">
        <v>8333</v>
      </c>
      <c r="AD320" t="s">
        <v>8334</v>
      </c>
      <c r="AE320">
        <v>31663</v>
      </c>
      <c r="AF320" t="s">
        <v>4545</v>
      </c>
      <c r="AG320">
        <v>2</v>
      </c>
      <c r="AH320">
        <v>395</v>
      </c>
      <c r="AJ320">
        <v>311</v>
      </c>
      <c r="AK320">
        <v>11054</v>
      </c>
      <c r="AL320" t="s">
        <v>727</v>
      </c>
      <c r="AM320">
        <v>2</v>
      </c>
      <c r="AN320">
        <v>320</v>
      </c>
      <c r="AP320">
        <v>114</v>
      </c>
      <c r="AQ320">
        <v>31721</v>
      </c>
      <c r="AR320" t="s">
        <v>4568</v>
      </c>
      <c r="AS320">
        <v>3</v>
      </c>
      <c r="AT320">
        <v>663</v>
      </c>
      <c r="AV320">
        <v>311</v>
      </c>
      <c r="AW320">
        <v>31743</v>
      </c>
      <c r="AX320" t="s">
        <v>4781</v>
      </c>
      <c r="AY320">
        <v>3</v>
      </c>
      <c r="AZ320">
        <v>663</v>
      </c>
      <c r="BB320">
        <v>311</v>
      </c>
    </row>
    <row r="321" spans="1:54" ht="13.5" customHeight="1" x14ac:dyDescent="0.35">
      <c r="A321" t="s">
        <v>1225</v>
      </c>
      <c r="B321" t="s">
        <v>3554</v>
      </c>
      <c r="C321" s="1" t="s">
        <v>4783</v>
      </c>
      <c r="D321" t="s">
        <v>7487</v>
      </c>
      <c r="E321" t="s">
        <v>8335</v>
      </c>
      <c r="F321" t="s">
        <v>7491</v>
      </c>
      <c r="G321" t="s">
        <v>7489</v>
      </c>
      <c r="H321" t="s">
        <v>7488</v>
      </c>
      <c r="I321" t="s">
        <v>8336</v>
      </c>
      <c r="J321" t="s">
        <v>7490</v>
      </c>
      <c r="K321" t="s">
        <v>8337</v>
      </c>
      <c r="N321" t="s">
        <v>8338</v>
      </c>
      <c r="O321" t="s">
        <v>7497</v>
      </c>
      <c r="P321" t="s">
        <v>7494</v>
      </c>
      <c r="Q321" t="s">
        <v>8339</v>
      </c>
      <c r="R321" t="s">
        <v>7496</v>
      </c>
      <c r="X321" t="s">
        <v>8340</v>
      </c>
      <c r="Y321" t="s">
        <v>4699</v>
      </c>
      <c r="Z321" t="s">
        <v>8341</v>
      </c>
      <c r="AA321" t="s">
        <v>8342</v>
      </c>
      <c r="AB321" t="s">
        <v>8343</v>
      </c>
      <c r="AC321" t="s">
        <v>8344</v>
      </c>
      <c r="AD321" t="s">
        <v>8345</v>
      </c>
      <c r="AE321">
        <v>31663</v>
      </c>
      <c r="AF321" t="s">
        <v>4545</v>
      </c>
      <c r="AG321">
        <v>2</v>
      </c>
      <c r="AH321">
        <v>395</v>
      </c>
      <c r="AJ321">
        <v>311</v>
      </c>
      <c r="AK321">
        <v>34005</v>
      </c>
      <c r="AL321" t="s">
        <v>5456</v>
      </c>
      <c r="AM321">
        <v>1</v>
      </c>
      <c r="AN321">
        <v>15</v>
      </c>
      <c r="AP321">
        <v>312</v>
      </c>
      <c r="AQ321">
        <v>13254</v>
      </c>
      <c r="AR321" t="s">
        <v>799</v>
      </c>
      <c r="AS321">
        <v>2</v>
      </c>
      <c r="AT321">
        <v>192</v>
      </c>
      <c r="AV321">
        <v>128</v>
      </c>
    </row>
    <row r="322" spans="1:54" ht="13.5" customHeight="1" x14ac:dyDescent="0.35">
      <c r="A322" t="s">
        <v>1225</v>
      </c>
      <c r="B322" t="s">
        <v>3558</v>
      </c>
      <c r="C322" s="1" t="s">
        <v>4502</v>
      </c>
      <c r="D322" t="s">
        <v>5299</v>
      </c>
      <c r="E322" t="s">
        <v>5300</v>
      </c>
      <c r="F322" t="s">
        <v>8346</v>
      </c>
      <c r="G322" t="s">
        <v>5304</v>
      </c>
      <c r="N322" t="s">
        <v>5306</v>
      </c>
      <c r="O322" t="s">
        <v>5307</v>
      </c>
      <c r="P322" t="s">
        <v>5308</v>
      </c>
      <c r="Q322" t="s">
        <v>5309</v>
      </c>
      <c r="R322" t="s">
        <v>5310</v>
      </c>
      <c r="S322" t="s">
        <v>5311</v>
      </c>
      <c r="T322" t="s">
        <v>5312</v>
      </c>
      <c r="X322" t="s">
        <v>4525</v>
      </c>
      <c r="Y322" t="s">
        <v>8347</v>
      </c>
      <c r="Z322" t="s">
        <v>4539</v>
      </c>
      <c r="AA322" t="s">
        <v>8348</v>
      </c>
      <c r="AB322" t="s">
        <v>8349</v>
      </c>
      <c r="AC322" t="s">
        <v>8350</v>
      </c>
      <c r="AD322" t="s">
        <v>8351</v>
      </c>
      <c r="AE322">
        <v>31721</v>
      </c>
      <c r="AF322" t="s">
        <v>4568</v>
      </c>
      <c r="AG322">
        <v>1</v>
      </c>
      <c r="AH322">
        <v>300</v>
      </c>
      <c r="AJ322">
        <v>311</v>
      </c>
      <c r="AK322">
        <v>21572</v>
      </c>
      <c r="AL322" t="s">
        <v>4888</v>
      </c>
      <c r="AM322">
        <v>1</v>
      </c>
      <c r="AN322">
        <v>80</v>
      </c>
      <c r="AP322">
        <v>221</v>
      </c>
    </row>
    <row r="323" spans="1:54" ht="13.5" customHeight="1" x14ac:dyDescent="0.35">
      <c r="A323" t="s">
        <v>1225</v>
      </c>
      <c r="B323" t="s">
        <v>3561</v>
      </c>
      <c r="C323" s="1" t="s">
        <v>4502</v>
      </c>
      <c r="D323" t="s">
        <v>8352</v>
      </c>
      <c r="E323" t="s">
        <v>8353</v>
      </c>
      <c r="F323" t="s">
        <v>8354</v>
      </c>
      <c r="G323" t="s">
        <v>8355</v>
      </c>
      <c r="N323" t="s">
        <v>8356</v>
      </c>
      <c r="O323" t="s">
        <v>8357</v>
      </c>
      <c r="P323" t="s">
        <v>8358</v>
      </c>
      <c r="Q323" t="s">
        <v>8359</v>
      </c>
      <c r="R323" t="s">
        <v>8360</v>
      </c>
      <c r="X323" t="s">
        <v>605</v>
      </c>
      <c r="Y323" t="s">
        <v>8361</v>
      </c>
      <c r="Z323" t="s">
        <v>8362</v>
      </c>
      <c r="AA323" t="s">
        <v>8363</v>
      </c>
      <c r="AB323" t="s">
        <v>8364</v>
      </c>
      <c r="AC323" t="s">
        <v>8365</v>
      </c>
      <c r="AD323" t="s">
        <v>8366</v>
      </c>
      <c r="AE323">
        <v>21572</v>
      </c>
      <c r="AF323" t="s">
        <v>4625</v>
      </c>
      <c r="AG323">
        <v>1</v>
      </c>
      <c r="AH323">
        <v>80</v>
      </c>
      <c r="AJ323">
        <v>221</v>
      </c>
      <c r="AK323">
        <v>34005</v>
      </c>
      <c r="AL323" t="s">
        <v>5456</v>
      </c>
      <c r="AM323">
        <v>2</v>
      </c>
      <c r="AN323">
        <v>150</v>
      </c>
      <c r="AP323">
        <v>312</v>
      </c>
    </row>
    <row r="324" spans="1:54" ht="13.5" customHeight="1" x14ac:dyDescent="0.35">
      <c r="A324" t="s">
        <v>1225</v>
      </c>
      <c r="B324" t="s">
        <v>3567</v>
      </c>
      <c r="C324" s="1" t="s">
        <v>4547</v>
      </c>
      <c r="D324" t="s">
        <v>8367</v>
      </c>
      <c r="E324" t="s">
        <v>8368</v>
      </c>
      <c r="F324" t="s">
        <v>8369</v>
      </c>
      <c r="G324" t="s">
        <v>8370</v>
      </c>
      <c r="H324" t="s">
        <v>8371</v>
      </c>
      <c r="I324" t="s">
        <v>8372</v>
      </c>
      <c r="J324" t="s">
        <v>8373</v>
      </c>
      <c r="K324" t="s">
        <v>8374</v>
      </c>
      <c r="N324" t="s">
        <v>8375</v>
      </c>
      <c r="O324" t="s">
        <v>8376</v>
      </c>
      <c r="P324" t="s">
        <v>8377</v>
      </c>
      <c r="Q324" t="s">
        <v>8378</v>
      </c>
      <c r="R324" t="s">
        <v>8379</v>
      </c>
      <c r="S324" t="s">
        <v>8380</v>
      </c>
      <c r="T324" t="s">
        <v>8381</v>
      </c>
      <c r="U324" t="s">
        <v>8382</v>
      </c>
      <c r="V324" t="s">
        <v>8383</v>
      </c>
      <c r="X324" t="s">
        <v>4559</v>
      </c>
      <c r="Y324" t="s">
        <v>2791</v>
      </c>
      <c r="AA324" t="s">
        <v>8384</v>
      </c>
      <c r="AB324" t="s">
        <v>4561</v>
      </c>
      <c r="AC324" t="s">
        <v>4562</v>
      </c>
      <c r="AD324" t="s">
        <v>8385</v>
      </c>
      <c r="AE324">
        <v>32079</v>
      </c>
      <c r="AF324" t="s">
        <v>4582</v>
      </c>
      <c r="AG324">
        <v>3</v>
      </c>
      <c r="AH324">
        <v>548</v>
      </c>
      <c r="AJ324">
        <v>310</v>
      </c>
      <c r="AK324">
        <v>34005</v>
      </c>
      <c r="AL324" t="s">
        <v>5456</v>
      </c>
      <c r="AM324">
        <v>3</v>
      </c>
      <c r="AN324">
        <v>304</v>
      </c>
      <c r="AP324">
        <v>312</v>
      </c>
      <c r="AQ324">
        <v>13154</v>
      </c>
      <c r="AR324" t="s">
        <v>798</v>
      </c>
      <c r="AS324">
        <v>2</v>
      </c>
      <c r="AT324">
        <v>192</v>
      </c>
      <c r="AV324">
        <v>122</v>
      </c>
    </row>
    <row r="325" spans="1:54" ht="13.5" customHeight="1" x14ac:dyDescent="0.35">
      <c r="A325" t="s">
        <v>1225</v>
      </c>
      <c r="B325" t="s">
        <v>3572</v>
      </c>
      <c r="C325" s="1" t="s">
        <v>4547</v>
      </c>
      <c r="D325" t="s">
        <v>8386</v>
      </c>
      <c r="E325" t="s">
        <v>8387</v>
      </c>
      <c r="F325" t="s">
        <v>8388</v>
      </c>
      <c r="G325" t="s">
        <v>8389</v>
      </c>
      <c r="H325" t="s">
        <v>8390</v>
      </c>
      <c r="I325" t="s">
        <v>8391</v>
      </c>
      <c r="J325" t="s">
        <v>8392</v>
      </c>
      <c r="K325" t="s">
        <v>8393</v>
      </c>
      <c r="N325" t="s">
        <v>8394</v>
      </c>
      <c r="O325" t="s">
        <v>8395</v>
      </c>
      <c r="P325" t="s">
        <v>8396</v>
      </c>
      <c r="Q325" t="s">
        <v>8397</v>
      </c>
      <c r="R325" t="s">
        <v>8398</v>
      </c>
      <c r="S325" t="s">
        <v>8399</v>
      </c>
      <c r="T325" t="s">
        <v>8400</v>
      </c>
      <c r="X325" t="s">
        <v>4559</v>
      </c>
      <c r="Y325" t="s">
        <v>5478</v>
      </c>
      <c r="AA325" t="s">
        <v>8401</v>
      </c>
      <c r="AB325" t="s">
        <v>4561</v>
      </c>
      <c r="AC325" t="s">
        <v>4562</v>
      </c>
      <c r="AD325" t="s">
        <v>8402</v>
      </c>
      <c r="AE325">
        <v>32079</v>
      </c>
      <c r="AF325" t="s">
        <v>4582</v>
      </c>
      <c r="AG325">
        <v>3</v>
      </c>
      <c r="AH325">
        <v>548</v>
      </c>
      <c r="AJ325">
        <v>310</v>
      </c>
      <c r="AK325">
        <v>13154</v>
      </c>
      <c r="AL325" t="s">
        <v>798</v>
      </c>
      <c r="AM325">
        <v>2</v>
      </c>
      <c r="AN325">
        <v>192</v>
      </c>
      <c r="AP325">
        <v>122</v>
      </c>
      <c r="AQ325">
        <v>31663</v>
      </c>
      <c r="AR325" t="s">
        <v>4545</v>
      </c>
      <c r="AS325">
        <v>3</v>
      </c>
      <c r="AT325">
        <v>633</v>
      </c>
      <c r="AV325">
        <v>311</v>
      </c>
      <c r="AW325">
        <v>31660</v>
      </c>
      <c r="AX325" t="s">
        <v>4660</v>
      </c>
      <c r="AY325">
        <v>3</v>
      </c>
      <c r="AZ325">
        <v>401</v>
      </c>
      <c r="BB325">
        <v>311</v>
      </c>
    </row>
    <row r="326" spans="1:54" ht="13.5" customHeight="1" x14ac:dyDescent="0.35">
      <c r="A326" t="s">
        <v>1225</v>
      </c>
      <c r="B326" t="s">
        <v>3578</v>
      </c>
      <c r="C326" s="1" t="s">
        <v>4547</v>
      </c>
      <c r="D326" t="s">
        <v>8403</v>
      </c>
      <c r="E326" t="s">
        <v>8404</v>
      </c>
      <c r="F326" t="s">
        <v>8405</v>
      </c>
      <c r="G326" t="s">
        <v>8406</v>
      </c>
      <c r="H326" t="s">
        <v>8407</v>
      </c>
      <c r="I326" t="s">
        <v>8408</v>
      </c>
      <c r="J326" t="s">
        <v>8409</v>
      </c>
      <c r="K326" t="s">
        <v>8410</v>
      </c>
      <c r="N326" t="s">
        <v>8411</v>
      </c>
      <c r="O326" t="s">
        <v>7896</v>
      </c>
      <c r="P326" t="s">
        <v>8412</v>
      </c>
      <c r="Q326" t="s">
        <v>8413</v>
      </c>
      <c r="R326" t="s">
        <v>8414</v>
      </c>
      <c r="S326" t="s">
        <v>8415</v>
      </c>
      <c r="T326" t="s">
        <v>8416</v>
      </c>
      <c r="U326" t="s">
        <v>8417</v>
      </c>
      <c r="X326" t="s">
        <v>8418</v>
      </c>
      <c r="Y326" t="s">
        <v>8419</v>
      </c>
      <c r="Z326" t="s">
        <v>8420</v>
      </c>
      <c r="AA326" t="s">
        <v>8421</v>
      </c>
      <c r="AB326" t="s">
        <v>8422</v>
      </c>
      <c r="AC326" t="s">
        <v>8423</v>
      </c>
      <c r="AD326" t="s">
        <v>8424</v>
      </c>
      <c r="AE326">
        <v>32079</v>
      </c>
      <c r="AF326" t="s">
        <v>4582</v>
      </c>
      <c r="AG326">
        <v>2</v>
      </c>
      <c r="AH326">
        <v>263</v>
      </c>
      <c r="AJ326">
        <v>310</v>
      </c>
      <c r="AK326">
        <v>34053</v>
      </c>
      <c r="AL326" t="s">
        <v>4966</v>
      </c>
      <c r="AM326">
        <v>3</v>
      </c>
      <c r="AN326">
        <v>306</v>
      </c>
      <c r="AP326">
        <v>312</v>
      </c>
      <c r="AQ326">
        <v>13154</v>
      </c>
      <c r="AR326" t="s">
        <v>5576</v>
      </c>
      <c r="AS326">
        <v>2</v>
      </c>
      <c r="AT326">
        <v>192</v>
      </c>
      <c r="AV326">
        <v>122</v>
      </c>
      <c r="AW326">
        <v>13254</v>
      </c>
      <c r="AX326" t="s">
        <v>799</v>
      </c>
      <c r="AY326">
        <v>2</v>
      </c>
      <c r="AZ326">
        <v>192</v>
      </c>
      <c r="BB326">
        <v>128</v>
      </c>
    </row>
    <row r="327" spans="1:54" ht="13.5" customHeight="1" x14ac:dyDescent="0.35">
      <c r="A327" t="s">
        <v>1225</v>
      </c>
      <c r="B327" t="s">
        <v>3583</v>
      </c>
      <c r="C327" s="1" t="s">
        <v>4547</v>
      </c>
      <c r="D327" t="s">
        <v>8425</v>
      </c>
      <c r="E327" t="s">
        <v>8426</v>
      </c>
      <c r="F327" t="s">
        <v>8427</v>
      </c>
      <c r="G327" t="s">
        <v>8428</v>
      </c>
      <c r="H327" t="s">
        <v>8429</v>
      </c>
      <c r="I327" t="s">
        <v>8430</v>
      </c>
      <c r="J327" t="s">
        <v>8431</v>
      </c>
      <c r="K327" t="s">
        <v>8432</v>
      </c>
      <c r="L327" t="s">
        <v>8433</v>
      </c>
      <c r="N327" t="s">
        <v>8434</v>
      </c>
      <c r="O327" t="s">
        <v>8435</v>
      </c>
      <c r="P327" t="s">
        <v>8436</v>
      </c>
      <c r="Q327" t="s">
        <v>5587</v>
      </c>
      <c r="R327" t="s">
        <v>8437</v>
      </c>
      <c r="S327" t="s">
        <v>8438</v>
      </c>
      <c r="T327" t="s">
        <v>8439</v>
      </c>
      <c r="U327" t="s">
        <v>8440</v>
      </c>
      <c r="V327" t="s">
        <v>8441</v>
      </c>
      <c r="X327" t="s">
        <v>8442</v>
      </c>
      <c r="Y327" t="s">
        <v>8443</v>
      </c>
      <c r="Z327" t="s">
        <v>4589</v>
      </c>
      <c r="AA327" t="s">
        <v>8444</v>
      </c>
      <c r="AB327" t="s">
        <v>8445</v>
      </c>
      <c r="AC327" t="s">
        <v>8446</v>
      </c>
      <c r="AD327" t="s">
        <v>8447</v>
      </c>
      <c r="AE327">
        <v>13254</v>
      </c>
      <c r="AF327" t="s">
        <v>799</v>
      </c>
      <c r="AG327">
        <v>2</v>
      </c>
      <c r="AH327">
        <v>192</v>
      </c>
      <c r="AJ327">
        <v>128</v>
      </c>
      <c r="AK327">
        <v>13154</v>
      </c>
      <c r="AL327" t="s">
        <v>798</v>
      </c>
      <c r="AM327">
        <v>2</v>
      </c>
      <c r="AN327">
        <v>192</v>
      </c>
      <c r="AP327">
        <v>122</v>
      </c>
      <c r="AQ327">
        <v>33054</v>
      </c>
      <c r="AR327" t="s">
        <v>5596</v>
      </c>
      <c r="AS327">
        <v>3</v>
      </c>
      <c r="AT327">
        <v>718</v>
      </c>
      <c r="AV327">
        <v>315</v>
      </c>
      <c r="AW327">
        <v>46301</v>
      </c>
      <c r="AX327" t="s">
        <v>4924</v>
      </c>
      <c r="AY327">
        <v>2</v>
      </c>
      <c r="AZ327">
        <v>324</v>
      </c>
      <c r="BB327">
        <v>320</v>
      </c>
    </row>
    <row r="328" spans="1:54" ht="13.5" customHeight="1" x14ac:dyDescent="0.35">
      <c r="A328" t="s">
        <v>1225</v>
      </c>
      <c r="B328" t="s">
        <v>3588</v>
      </c>
      <c r="C328" s="1" t="s">
        <v>593</v>
      </c>
      <c r="D328" t="s">
        <v>8448</v>
      </c>
      <c r="E328" t="s">
        <v>8449</v>
      </c>
      <c r="F328" t="s">
        <v>8450</v>
      </c>
      <c r="G328" t="s">
        <v>8451</v>
      </c>
      <c r="N328" t="s">
        <v>8452</v>
      </c>
      <c r="O328" t="s">
        <v>8453</v>
      </c>
      <c r="P328" t="s">
        <v>8454</v>
      </c>
      <c r="Q328" t="s">
        <v>8455</v>
      </c>
      <c r="R328" t="s">
        <v>8456</v>
      </c>
      <c r="X328" t="s">
        <v>697</v>
      </c>
      <c r="Y328" t="s">
        <v>8457</v>
      </c>
      <c r="Z328" t="s">
        <v>7095</v>
      </c>
      <c r="AA328" t="s">
        <v>8458</v>
      </c>
      <c r="AB328" t="s">
        <v>8459</v>
      </c>
      <c r="AC328" t="s">
        <v>8460</v>
      </c>
      <c r="AD328" t="s">
        <v>8461</v>
      </c>
      <c r="AE328">
        <v>31624</v>
      </c>
      <c r="AF328" t="s">
        <v>717</v>
      </c>
      <c r="AG328">
        <v>2</v>
      </c>
      <c r="AH328">
        <v>490</v>
      </c>
      <c r="AJ328">
        <v>200</v>
      </c>
    </row>
    <row r="329" spans="1:54" ht="13.5" customHeight="1" x14ac:dyDescent="0.35">
      <c r="A329" t="s">
        <v>1225</v>
      </c>
      <c r="B329" t="s">
        <v>3596</v>
      </c>
      <c r="C329" s="1" t="s">
        <v>4547</v>
      </c>
      <c r="D329" t="s">
        <v>8462</v>
      </c>
      <c r="E329" t="s">
        <v>8463</v>
      </c>
      <c r="F329" t="s">
        <v>8464</v>
      </c>
      <c r="G329" t="s">
        <v>8255</v>
      </c>
      <c r="H329" t="s">
        <v>8251</v>
      </c>
      <c r="I329" t="s">
        <v>8252</v>
      </c>
      <c r="J329" t="s">
        <v>8256</v>
      </c>
      <c r="N329" t="s">
        <v>8465</v>
      </c>
      <c r="O329" t="s">
        <v>8466</v>
      </c>
      <c r="P329" t="s">
        <v>8467</v>
      </c>
      <c r="Q329" t="s">
        <v>8263</v>
      </c>
      <c r="R329" t="s">
        <v>8468</v>
      </c>
      <c r="S329" t="s">
        <v>8260</v>
      </c>
      <c r="T329" t="s">
        <v>6007</v>
      </c>
      <c r="X329" t="s">
        <v>4580</v>
      </c>
      <c r="Y329" t="s">
        <v>8264</v>
      </c>
      <c r="Z329" t="s">
        <v>6010</v>
      </c>
      <c r="AA329" t="s">
        <v>8469</v>
      </c>
      <c r="AB329" t="s">
        <v>8470</v>
      </c>
      <c r="AC329" t="s">
        <v>8471</v>
      </c>
      <c r="AD329" t="s">
        <v>8472</v>
      </c>
      <c r="AE329">
        <v>32079</v>
      </c>
      <c r="AF329" t="s">
        <v>4582</v>
      </c>
      <c r="AG329">
        <v>3</v>
      </c>
      <c r="AH329">
        <v>548</v>
      </c>
      <c r="AJ329">
        <v>310</v>
      </c>
      <c r="AK329">
        <v>31454</v>
      </c>
      <c r="AL329" t="s">
        <v>5373</v>
      </c>
      <c r="AM329">
        <v>3</v>
      </c>
      <c r="AN329">
        <v>516</v>
      </c>
      <c r="AP329">
        <v>200</v>
      </c>
      <c r="AQ329">
        <v>31407</v>
      </c>
      <c r="AR329" t="s">
        <v>800</v>
      </c>
      <c r="AS329">
        <v>3</v>
      </c>
      <c r="AT329">
        <v>215</v>
      </c>
      <c r="AV329">
        <v>200</v>
      </c>
      <c r="AW329">
        <v>12587</v>
      </c>
      <c r="AX329" t="s">
        <v>5331</v>
      </c>
      <c r="AY329">
        <v>2</v>
      </c>
      <c r="AZ329">
        <v>154</v>
      </c>
      <c r="BB329">
        <v>341</v>
      </c>
    </row>
    <row r="330" spans="1:54" ht="13.5" customHeight="1" x14ac:dyDescent="0.35">
      <c r="A330" t="s">
        <v>1225</v>
      </c>
      <c r="B330" t="s">
        <v>3601</v>
      </c>
      <c r="C330" s="1" t="s">
        <v>593</v>
      </c>
      <c r="D330" t="s">
        <v>8473</v>
      </c>
      <c r="E330" t="s">
        <v>8474</v>
      </c>
      <c r="F330" t="s">
        <v>8475</v>
      </c>
      <c r="N330" t="s">
        <v>8476</v>
      </c>
      <c r="O330" t="s">
        <v>8477</v>
      </c>
      <c r="P330" t="s">
        <v>8478</v>
      </c>
      <c r="Q330" t="s">
        <v>8479</v>
      </c>
      <c r="R330" t="s">
        <v>8480</v>
      </c>
      <c r="S330" t="s">
        <v>8481</v>
      </c>
      <c r="X330" t="s">
        <v>8482</v>
      </c>
      <c r="Y330" t="s">
        <v>8483</v>
      </c>
      <c r="AA330" t="s">
        <v>8484</v>
      </c>
      <c r="AB330" t="s">
        <v>8485</v>
      </c>
      <c r="AC330" t="s">
        <v>8486</v>
      </c>
      <c r="AD330" t="s">
        <v>8487</v>
      </c>
      <c r="AE330">
        <v>31054</v>
      </c>
      <c r="AF330" t="s">
        <v>5657</v>
      </c>
      <c r="AG330">
        <v>2</v>
      </c>
      <c r="AH330">
        <v>188</v>
      </c>
      <c r="AJ330">
        <v>326</v>
      </c>
      <c r="AK330">
        <v>31051</v>
      </c>
      <c r="AL330" t="s">
        <v>5658</v>
      </c>
      <c r="AM330">
        <v>2</v>
      </c>
      <c r="AN330">
        <v>200</v>
      </c>
      <c r="AP330">
        <v>326</v>
      </c>
      <c r="AQ330">
        <v>15254</v>
      </c>
      <c r="AR330" t="s">
        <v>4802</v>
      </c>
      <c r="AS330">
        <v>2</v>
      </c>
      <c r="AT330">
        <v>400</v>
      </c>
      <c r="AV330">
        <v>136</v>
      </c>
    </row>
    <row r="331" spans="1:54" ht="13.5" customHeight="1" x14ac:dyDescent="0.35">
      <c r="A331" t="s">
        <v>1225</v>
      </c>
      <c r="B331" t="s">
        <v>3606</v>
      </c>
      <c r="C331" s="1" t="s">
        <v>4547</v>
      </c>
      <c r="D331" t="s">
        <v>8488</v>
      </c>
      <c r="E331" t="s">
        <v>8489</v>
      </c>
      <c r="F331" t="s">
        <v>8490</v>
      </c>
      <c r="G331" t="s">
        <v>8491</v>
      </c>
      <c r="H331" t="s">
        <v>8492</v>
      </c>
      <c r="I331" t="s">
        <v>8493</v>
      </c>
      <c r="J331" t="s">
        <v>7915</v>
      </c>
      <c r="K331" t="s">
        <v>8494</v>
      </c>
      <c r="N331" t="s">
        <v>8495</v>
      </c>
      <c r="O331" t="s">
        <v>8496</v>
      </c>
      <c r="P331" t="s">
        <v>8497</v>
      </c>
      <c r="Q331" t="s">
        <v>8498</v>
      </c>
      <c r="R331" t="s">
        <v>8499</v>
      </c>
      <c r="S331" t="s">
        <v>8500</v>
      </c>
      <c r="T331" t="s">
        <v>8501</v>
      </c>
      <c r="U331" t="s">
        <v>8502</v>
      </c>
      <c r="V331" t="s">
        <v>8503</v>
      </c>
      <c r="W331" t="s">
        <v>8504</v>
      </c>
      <c r="X331" t="s">
        <v>4579</v>
      </c>
      <c r="Y331" t="s">
        <v>5390</v>
      </c>
      <c r="Z331" t="s">
        <v>4778</v>
      </c>
      <c r="AA331" t="s">
        <v>8505</v>
      </c>
      <c r="AB331" t="s">
        <v>8506</v>
      </c>
      <c r="AC331" t="s">
        <v>8507</v>
      </c>
      <c r="AD331" t="s">
        <v>4563</v>
      </c>
      <c r="AE331">
        <v>32079</v>
      </c>
      <c r="AF331" t="s">
        <v>4582</v>
      </c>
      <c r="AG331">
        <v>3</v>
      </c>
      <c r="AH331">
        <v>548</v>
      </c>
      <c r="AJ331">
        <v>310</v>
      </c>
      <c r="AK331">
        <v>13154</v>
      </c>
      <c r="AL331" t="s">
        <v>798</v>
      </c>
      <c r="AM331">
        <v>2</v>
      </c>
      <c r="AN331">
        <v>192</v>
      </c>
      <c r="AP331">
        <v>122</v>
      </c>
    </row>
    <row r="332" spans="1:54" ht="13.5" customHeight="1" x14ac:dyDescent="0.35">
      <c r="A332" t="s">
        <v>1225</v>
      </c>
      <c r="B332" t="s">
        <v>3611</v>
      </c>
      <c r="C332" s="1" t="s">
        <v>4717</v>
      </c>
      <c r="D332" t="s">
        <v>8508</v>
      </c>
      <c r="E332" t="s">
        <v>8509</v>
      </c>
      <c r="F332" t="s">
        <v>8510</v>
      </c>
      <c r="G332" t="s">
        <v>8511</v>
      </c>
      <c r="N332" t="s">
        <v>8512</v>
      </c>
      <c r="O332" t="s">
        <v>8513</v>
      </c>
      <c r="P332" t="s">
        <v>8514</v>
      </c>
      <c r="Q332" t="s">
        <v>8515</v>
      </c>
      <c r="R332" t="s">
        <v>8516</v>
      </c>
      <c r="S332" t="s">
        <v>8517</v>
      </c>
      <c r="T332" t="s">
        <v>8518</v>
      </c>
      <c r="X332" t="s">
        <v>8519</v>
      </c>
      <c r="Y332" t="s">
        <v>8520</v>
      </c>
      <c r="AA332" t="s">
        <v>8521</v>
      </c>
      <c r="AB332" t="s">
        <v>8522</v>
      </c>
      <c r="AC332" t="s">
        <v>8523</v>
      </c>
      <c r="AD332" t="s">
        <v>8524</v>
      </c>
      <c r="AE332">
        <v>34582</v>
      </c>
      <c r="AF332" t="s">
        <v>5700</v>
      </c>
      <c r="AG332">
        <v>2</v>
      </c>
      <c r="AH332">
        <v>300</v>
      </c>
      <c r="AJ332">
        <v>312</v>
      </c>
      <c r="AK332">
        <v>13154</v>
      </c>
      <c r="AL332" t="s">
        <v>5576</v>
      </c>
      <c r="AM332">
        <v>2</v>
      </c>
      <c r="AN332">
        <v>192</v>
      </c>
      <c r="AP332">
        <v>122</v>
      </c>
      <c r="AQ332">
        <v>34592</v>
      </c>
      <c r="AR332" t="s">
        <v>6181</v>
      </c>
      <c r="AS332">
        <v>3</v>
      </c>
      <c r="AT332">
        <v>407</v>
      </c>
      <c r="AV332">
        <v>312</v>
      </c>
    </row>
    <row r="333" spans="1:54" ht="13.5" customHeight="1" x14ac:dyDescent="0.35">
      <c r="A333" t="s">
        <v>1225</v>
      </c>
      <c r="B333" t="s">
        <v>3617</v>
      </c>
      <c r="C333" s="1" t="s">
        <v>4717</v>
      </c>
      <c r="D333" t="s">
        <v>8525</v>
      </c>
      <c r="E333" t="s">
        <v>8526</v>
      </c>
      <c r="F333" t="s">
        <v>8527</v>
      </c>
      <c r="G333" t="s">
        <v>8528</v>
      </c>
      <c r="H333" t="s">
        <v>8529</v>
      </c>
      <c r="I333" t="s">
        <v>8530</v>
      </c>
      <c r="J333" t="s">
        <v>8531</v>
      </c>
      <c r="K333" t="s">
        <v>8532</v>
      </c>
      <c r="N333" t="s">
        <v>8533</v>
      </c>
      <c r="O333" t="s">
        <v>8534</v>
      </c>
      <c r="P333" t="s">
        <v>8535</v>
      </c>
      <c r="Q333" t="s">
        <v>8536</v>
      </c>
      <c r="R333" t="s">
        <v>8537</v>
      </c>
      <c r="S333" t="s">
        <v>8538</v>
      </c>
      <c r="T333" t="s">
        <v>8539</v>
      </c>
      <c r="U333" t="s">
        <v>8540</v>
      </c>
      <c r="V333" t="s">
        <v>8541</v>
      </c>
      <c r="W333" t="s">
        <v>8542</v>
      </c>
      <c r="X333" t="s">
        <v>8543</v>
      </c>
      <c r="Y333" t="s">
        <v>8068</v>
      </c>
      <c r="AA333" t="s">
        <v>8544</v>
      </c>
      <c r="AB333" t="s">
        <v>8545</v>
      </c>
      <c r="AC333" t="s">
        <v>8546</v>
      </c>
      <c r="AD333" t="s">
        <v>8547</v>
      </c>
      <c r="AE333">
        <v>13254</v>
      </c>
      <c r="AF333" t="s">
        <v>799</v>
      </c>
      <c r="AG333">
        <v>1</v>
      </c>
      <c r="AH333">
        <v>42</v>
      </c>
      <c r="AJ333">
        <v>128</v>
      </c>
    </row>
    <row r="334" spans="1:54" ht="13.5" customHeight="1" x14ac:dyDescent="0.35">
      <c r="A334" t="s">
        <v>1225</v>
      </c>
      <c r="B334" t="s">
        <v>3622</v>
      </c>
      <c r="C334" s="1" t="s">
        <v>4547</v>
      </c>
      <c r="D334" t="s">
        <v>8548</v>
      </c>
      <c r="E334" t="s">
        <v>8549</v>
      </c>
      <c r="F334" t="s">
        <v>8550</v>
      </c>
      <c r="G334" t="s">
        <v>8551</v>
      </c>
      <c r="H334" t="s">
        <v>8552</v>
      </c>
      <c r="N334" t="s">
        <v>8553</v>
      </c>
      <c r="O334" t="s">
        <v>8554</v>
      </c>
      <c r="P334" t="s">
        <v>8555</v>
      </c>
      <c r="Q334" t="s">
        <v>8556</v>
      </c>
      <c r="R334" t="s">
        <v>8557</v>
      </c>
      <c r="X334" t="s">
        <v>8418</v>
      </c>
      <c r="Y334" t="s">
        <v>8419</v>
      </c>
      <c r="Z334" t="s">
        <v>8558</v>
      </c>
      <c r="AA334" t="s">
        <v>8421</v>
      </c>
      <c r="AB334" t="s">
        <v>8422</v>
      </c>
      <c r="AC334" t="s">
        <v>8423</v>
      </c>
      <c r="AD334" t="s">
        <v>8424</v>
      </c>
      <c r="AE334">
        <v>32079</v>
      </c>
      <c r="AF334" t="s">
        <v>5701</v>
      </c>
      <c r="AG334">
        <v>3</v>
      </c>
      <c r="AH334">
        <v>548</v>
      </c>
      <c r="AJ334">
        <v>310</v>
      </c>
      <c r="AK334">
        <v>34085</v>
      </c>
      <c r="AL334" t="s">
        <v>5021</v>
      </c>
      <c r="AM334">
        <v>3</v>
      </c>
      <c r="AN334">
        <v>445</v>
      </c>
      <c r="AP334">
        <v>312</v>
      </c>
    </row>
    <row r="335" spans="1:54" ht="13.5" customHeight="1" x14ac:dyDescent="0.35">
      <c r="A335" t="s">
        <v>1225</v>
      </c>
      <c r="B335" t="s">
        <v>3626</v>
      </c>
      <c r="C335" s="1" t="s">
        <v>4485</v>
      </c>
      <c r="D335" t="s">
        <v>8559</v>
      </c>
      <c r="E335" t="s">
        <v>8560</v>
      </c>
      <c r="F335" t="s">
        <v>8561</v>
      </c>
      <c r="N335" t="s">
        <v>8562</v>
      </c>
      <c r="O335" t="s">
        <v>8563</v>
      </c>
      <c r="P335" t="s">
        <v>8564</v>
      </c>
      <c r="Q335" t="s">
        <v>8565</v>
      </c>
      <c r="R335" t="s">
        <v>8566</v>
      </c>
      <c r="S335" t="s">
        <v>8567</v>
      </c>
      <c r="X335" t="s">
        <v>5746</v>
      </c>
      <c r="Y335" t="s">
        <v>7289</v>
      </c>
      <c r="AA335" t="s">
        <v>8568</v>
      </c>
      <c r="AB335" t="s">
        <v>8569</v>
      </c>
      <c r="AC335" t="s">
        <v>8570</v>
      </c>
      <c r="AD335" t="s">
        <v>8571</v>
      </c>
      <c r="AE335">
        <v>34085</v>
      </c>
      <c r="AF335" t="s">
        <v>5021</v>
      </c>
      <c r="AG335">
        <v>2</v>
      </c>
      <c r="AH335">
        <v>263</v>
      </c>
      <c r="AJ335">
        <v>312</v>
      </c>
      <c r="AK335">
        <v>13154</v>
      </c>
      <c r="AL335" t="s">
        <v>5576</v>
      </c>
      <c r="AM335">
        <v>2</v>
      </c>
      <c r="AN335">
        <v>192</v>
      </c>
      <c r="AP335">
        <v>122</v>
      </c>
      <c r="AQ335">
        <v>34593</v>
      </c>
      <c r="AR335" t="s">
        <v>5195</v>
      </c>
      <c r="AS335">
        <v>3</v>
      </c>
      <c r="AT335">
        <v>851</v>
      </c>
      <c r="AV335">
        <v>312</v>
      </c>
      <c r="AW335">
        <v>34053</v>
      </c>
      <c r="AX335" t="s">
        <v>4966</v>
      </c>
      <c r="AY335">
        <v>3</v>
      </c>
      <c r="AZ335">
        <v>306</v>
      </c>
      <c r="BB335">
        <v>312</v>
      </c>
    </row>
    <row r="336" spans="1:54" ht="13.5" customHeight="1" x14ac:dyDescent="0.35">
      <c r="A336" t="s">
        <v>1225</v>
      </c>
      <c r="B336" t="s">
        <v>3631</v>
      </c>
      <c r="C336" s="1" t="s">
        <v>5761</v>
      </c>
      <c r="D336" t="s">
        <v>8572</v>
      </c>
      <c r="E336" t="s">
        <v>8573</v>
      </c>
      <c r="F336" t="s">
        <v>8574</v>
      </c>
      <c r="N336" t="s">
        <v>8575</v>
      </c>
      <c r="O336" t="s">
        <v>8576</v>
      </c>
      <c r="P336" t="s">
        <v>8577</v>
      </c>
      <c r="Q336" t="s">
        <v>8578</v>
      </c>
      <c r="R336" t="s">
        <v>8579</v>
      </c>
      <c r="S336" t="s">
        <v>8580</v>
      </c>
      <c r="T336" t="s">
        <v>8581</v>
      </c>
      <c r="U336" t="s">
        <v>8582</v>
      </c>
      <c r="X336" t="s">
        <v>8583</v>
      </c>
      <c r="Y336" t="s">
        <v>8584</v>
      </c>
      <c r="AA336" t="s">
        <v>8585</v>
      </c>
      <c r="AB336" t="s">
        <v>8586</v>
      </c>
      <c r="AC336" t="s">
        <v>8587</v>
      </c>
      <c r="AD336" t="s">
        <v>8588</v>
      </c>
      <c r="AE336">
        <v>11054</v>
      </c>
      <c r="AF336" t="s">
        <v>727</v>
      </c>
      <c r="AG336">
        <v>2</v>
      </c>
      <c r="AH336">
        <v>320</v>
      </c>
      <c r="AJ336">
        <v>114</v>
      </c>
      <c r="AK336">
        <v>35052</v>
      </c>
      <c r="AL336" t="s">
        <v>6021</v>
      </c>
      <c r="AM336">
        <v>2</v>
      </c>
      <c r="AN336">
        <v>140</v>
      </c>
      <c r="AP336">
        <v>334</v>
      </c>
      <c r="AQ336">
        <v>13154</v>
      </c>
      <c r="AR336" t="s">
        <v>5576</v>
      </c>
      <c r="AS336">
        <v>2</v>
      </c>
      <c r="AT336">
        <v>192</v>
      </c>
      <c r="AV336">
        <v>122</v>
      </c>
    </row>
    <row r="337" spans="1:60" ht="13.5" customHeight="1" x14ac:dyDescent="0.35">
      <c r="A337" t="s">
        <v>1225</v>
      </c>
      <c r="B337" t="s">
        <v>3637</v>
      </c>
      <c r="C337" s="1" t="s">
        <v>4485</v>
      </c>
      <c r="D337" t="s">
        <v>8589</v>
      </c>
      <c r="E337" t="s">
        <v>8590</v>
      </c>
      <c r="F337" t="s">
        <v>8591</v>
      </c>
      <c r="G337" t="s">
        <v>8592</v>
      </c>
      <c r="H337" t="s">
        <v>8593</v>
      </c>
      <c r="N337" t="s">
        <v>8594</v>
      </c>
      <c r="O337" t="s">
        <v>8595</v>
      </c>
      <c r="P337" t="s">
        <v>8596</v>
      </c>
      <c r="Q337" t="s">
        <v>8597</v>
      </c>
      <c r="R337" t="s">
        <v>8598</v>
      </c>
      <c r="S337" t="s">
        <v>8599</v>
      </c>
      <c r="T337" t="s">
        <v>8600</v>
      </c>
      <c r="U337" t="s">
        <v>8601</v>
      </c>
      <c r="V337" t="s">
        <v>8602</v>
      </c>
      <c r="W337" t="s">
        <v>8603</v>
      </c>
      <c r="X337" t="s">
        <v>8443</v>
      </c>
      <c r="AA337" t="s">
        <v>8604</v>
      </c>
      <c r="AB337" t="s">
        <v>8605</v>
      </c>
      <c r="AC337" t="s">
        <v>8606</v>
      </c>
      <c r="AD337" t="s">
        <v>8607</v>
      </c>
      <c r="AE337">
        <v>33054</v>
      </c>
      <c r="AF337" t="s">
        <v>5596</v>
      </c>
      <c r="AG337">
        <v>2</v>
      </c>
      <c r="AH337">
        <v>278</v>
      </c>
      <c r="AJ337">
        <v>315</v>
      </c>
      <c r="AK337">
        <v>13254</v>
      </c>
      <c r="AL337" t="s">
        <v>799</v>
      </c>
      <c r="AM337">
        <v>2</v>
      </c>
      <c r="AN337">
        <v>192</v>
      </c>
      <c r="AP337">
        <v>128</v>
      </c>
    </row>
    <row r="338" spans="1:60" ht="13.5" customHeight="1" x14ac:dyDescent="0.35">
      <c r="A338" t="s">
        <v>1225</v>
      </c>
      <c r="B338" t="s">
        <v>3642</v>
      </c>
      <c r="C338" s="1" t="s">
        <v>4667</v>
      </c>
      <c r="D338" t="s">
        <v>8608</v>
      </c>
      <c r="E338" t="s">
        <v>8609</v>
      </c>
      <c r="F338" t="s">
        <v>8610</v>
      </c>
      <c r="G338" t="s">
        <v>8611</v>
      </c>
      <c r="H338" t="s">
        <v>5580</v>
      </c>
      <c r="N338" t="s">
        <v>8612</v>
      </c>
      <c r="O338" t="s">
        <v>8613</v>
      </c>
      <c r="P338" t="s">
        <v>8614</v>
      </c>
      <c r="Q338" t="s">
        <v>8615</v>
      </c>
      <c r="R338" t="s">
        <v>8616</v>
      </c>
      <c r="S338" t="s">
        <v>8617</v>
      </c>
      <c r="X338" t="s">
        <v>8618</v>
      </c>
      <c r="Y338" t="s">
        <v>5591</v>
      </c>
      <c r="AA338" t="s">
        <v>8619</v>
      </c>
      <c r="AB338" t="s">
        <v>8620</v>
      </c>
      <c r="AC338" t="s">
        <v>5594</v>
      </c>
      <c r="AD338" t="s">
        <v>8621</v>
      </c>
      <c r="AE338">
        <v>13254</v>
      </c>
      <c r="AF338" t="s">
        <v>799</v>
      </c>
      <c r="AG338">
        <v>3</v>
      </c>
      <c r="AH338">
        <v>3451</v>
      </c>
      <c r="AJ338">
        <v>128</v>
      </c>
      <c r="AK338">
        <v>13154</v>
      </c>
      <c r="AL338" t="s">
        <v>5576</v>
      </c>
      <c r="AM338">
        <v>3</v>
      </c>
      <c r="AN338">
        <v>3548</v>
      </c>
      <c r="AP338">
        <v>122</v>
      </c>
      <c r="AQ338">
        <v>33054</v>
      </c>
      <c r="AR338" t="s">
        <v>5596</v>
      </c>
      <c r="AS338">
        <v>2</v>
      </c>
      <c r="AT338">
        <v>278</v>
      </c>
      <c r="AV338">
        <v>315</v>
      </c>
    </row>
    <row r="339" spans="1:60" ht="13.5" customHeight="1" x14ac:dyDescent="0.35">
      <c r="A339" t="s">
        <v>1225</v>
      </c>
      <c r="B339" t="s">
        <v>3650</v>
      </c>
      <c r="C339" s="1" t="s">
        <v>4667</v>
      </c>
      <c r="D339" t="s">
        <v>8622</v>
      </c>
      <c r="E339" t="s">
        <v>8623</v>
      </c>
      <c r="F339" t="s">
        <v>8624</v>
      </c>
      <c r="G339" t="s">
        <v>8625</v>
      </c>
      <c r="N339" t="s">
        <v>8626</v>
      </c>
      <c r="O339" t="s">
        <v>8627</v>
      </c>
      <c r="P339" t="s">
        <v>8628</v>
      </c>
      <c r="Q339" t="s">
        <v>8629</v>
      </c>
      <c r="R339" t="s">
        <v>8630</v>
      </c>
      <c r="S339" t="s">
        <v>8631</v>
      </c>
      <c r="T339" t="s">
        <v>8632</v>
      </c>
      <c r="X339" t="s">
        <v>8442</v>
      </c>
      <c r="AA339" t="s">
        <v>8619</v>
      </c>
      <c r="AB339" t="s">
        <v>8620</v>
      </c>
      <c r="AC339" t="s">
        <v>8633</v>
      </c>
      <c r="AD339" t="s">
        <v>8621</v>
      </c>
      <c r="AE339">
        <v>13254</v>
      </c>
      <c r="AF339" t="s">
        <v>799</v>
      </c>
      <c r="AG339">
        <v>2</v>
      </c>
      <c r="AH339">
        <v>192</v>
      </c>
      <c r="AJ339">
        <v>128</v>
      </c>
      <c r="AK339">
        <v>33054</v>
      </c>
      <c r="AL339" t="s">
        <v>5596</v>
      </c>
      <c r="AM339">
        <v>2</v>
      </c>
      <c r="AN339">
        <v>278</v>
      </c>
      <c r="AP339">
        <v>315</v>
      </c>
      <c r="AQ339">
        <v>32110</v>
      </c>
      <c r="AR339" t="s">
        <v>4603</v>
      </c>
      <c r="AS339">
        <v>3</v>
      </c>
      <c r="AT339">
        <v>1050</v>
      </c>
      <c r="AV339">
        <v>310</v>
      </c>
      <c r="AW339">
        <v>32079</v>
      </c>
      <c r="AX339" t="s">
        <v>4582</v>
      </c>
      <c r="AY339">
        <v>3</v>
      </c>
      <c r="AZ339">
        <v>548</v>
      </c>
      <c r="BB339">
        <v>310</v>
      </c>
    </row>
    <row r="340" spans="1:60" ht="13.5" customHeight="1" x14ac:dyDescent="0.35">
      <c r="A340" t="s">
        <v>1225</v>
      </c>
      <c r="B340" t="s">
        <v>3655</v>
      </c>
      <c r="C340" s="1" t="s">
        <v>4667</v>
      </c>
      <c r="D340" t="s">
        <v>8634</v>
      </c>
      <c r="E340" t="s">
        <v>8635</v>
      </c>
      <c r="F340" t="s">
        <v>8636</v>
      </c>
      <c r="G340" t="s">
        <v>8637</v>
      </c>
      <c r="H340" t="s">
        <v>8638</v>
      </c>
      <c r="I340" t="s">
        <v>8639</v>
      </c>
      <c r="N340" t="s">
        <v>8640</v>
      </c>
      <c r="O340" t="s">
        <v>8641</v>
      </c>
      <c r="P340" t="s">
        <v>8642</v>
      </c>
      <c r="Q340" t="s">
        <v>8643</v>
      </c>
      <c r="R340" t="s">
        <v>8644</v>
      </c>
      <c r="S340" t="s">
        <v>8645</v>
      </c>
      <c r="T340" t="s">
        <v>8646</v>
      </c>
      <c r="U340" t="s">
        <v>8647</v>
      </c>
      <c r="X340" t="s">
        <v>8648</v>
      </c>
      <c r="Y340" t="s">
        <v>5817</v>
      </c>
      <c r="Z340" t="s">
        <v>5818</v>
      </c>
      <c r="AA340" t="s">
        <v>8649</v>
      </c>
      <c r="AB340" t="s">
        <v>8650</v>
      </c>
      <c r="AC340" t="s">
        <v>8651</v>
      </c>
      <c r="AD340" t="s">
        <v>8652</v>
      </c>
      <c r="AE340">
        <v>31023</v>
      </c>
      <c r="AF340" t="s">
        <v>8653</v>
      </c>
      <c r="AG340">
        <v>4</v>
      </c>
      <c r="AH340">
        <v>643</v>
      </c>
      <c r="AJ340">
        <v>326</v>
      </c>
      <c r="AK340">
        <v>11054</v>
      </c>
      <c r="AL340" t="s">
        <v>727</v>
      </c>
      <c r="AM340">
        <v>4</v>
      </c>
      <c r="AN340">
        <v>3917</v>
      </c>
      <c r="AP340">
        <v>114</v>
      </c>
      <c r="AQ340">
        <v>31054</v>
      </c>
      <c r="AR340" t="s">
        <v>5657</v>
      </c>
      <c r="AS340">
        <v>3</v>
      </c>
      <c r="AT340">
        <v>407</v>
      </c>
      <c r="AV340">
        <v>326</v>
      </c>
      <c r="AW340">
        <v>15254</v>
      </c>
      <c r="AX340" t="s">
        <v>4802</v>
      </c>
      <c r="AY340">
        <v>2</v>
      </c>
      <c r="AZ340">
        <v>400</v>
      </c>
      <c r="BB340">
        <v>114</v>
      </c>
      <c r="BC340">
        <v>31036</v>
      </c>
      <c r="BD340" t="s">
        <v>8654</v>
      </c>
      <c r="BE340">
        <v>3</v>
      </c>
      <c r="BF340">
        <v>437</v>
      </c>
      <c r="BH340">
        <v>326</v>
      </c>
    </row>
    <row r="341" spans="1:60" ht="13.5" customHeight="1" x14ac:dyDescent="0.35">
      <c r="A341" t="s">
        <v>1225</v>
      </c>
      <c r="B341" t="s">
        <v>3660</v>
      </c>
      <c r="C341" s="1" t="s">
        <v>4909</v>
      </c>
      <c r="D341" t="s">
        <v>8655</v>
      </c>
      <c r="E341" t="s">
        <v>8656</v>
      </c>
      <c r="F341" t="s">
        <v>8657</v>
      </c>
      <c r="G341" t="s">
        <v>8658</v>
      </c>
      <c r="N341" t="s">
        <v>8659</v>
      </c>
      <c r="O341" t="s">
        <v>8660</v>
      </c>
      <c r="P341" t="s">
        <v>8661</v>
      </c>
      <c r="Q341" t="s">
        <v>8662</v>
      </c>
      <c r="R341" t="s">
        <v>8663</v>
      </c>
      <c r="S341" t="s">
        <v>8664</v>
      </c>
      <c r="T341" t="s">
        <v>8665</v>
      </c>
      <c r="U341" t="s">
        <v>8666</v>
      </c>
      <c r="X341" t="s">
        <v>8667</v>
      </c>
      <c r="Y341" t="s">
        <v>8668</v>
      </c>
      <c r="Z341" t="s">
        <v>5834</v>
      </c>
      <c r="AA341" t="s">
        <v>8669</v>
      </c>
      <c r="AB341" t="s">
        <v>8670</v>
      </c>
      <c r="AC341" t="s">
        <v>8671</v>
      </c>
      <c r="AD341" t="s">
        <v>8672</v>
      </c>
    </row>
    <row r="342" spans="1:60" ht="13.5" customHeight="1" x14ac:dyDescent="0.35">
      <c r="A342" t="s">
        <v>1225</v>
      </c>
      <c r="B342" t="s">
        <v>3663</v>
      </c>
      <c r="C342" s="1" t="s">
        <v>4485</v>
      </c>
      <c r="D342" t="s">
        <v>8673</v>
      </c>
      <c r="E342" t="s">
        <v>8674</v>
      </c>
      <c r="F342" t="s">
        <v>8675</v>
      </c>
      <c r="G342" t="s">
        <v>8676</v>
      </c>
      <c r="H342" t="s">
        <v>8677</v>
      </c>
      <c r="I342" t="s">
        <v>8678</v>
      </c>
      <c r="N342" t="s">
        <v>8679</v>
      </c>
      <c r="O342" t="s">
        <v>8680</v>
      </c>
      <c r="P342" t="s">
        <v>8681</v>
      </c>
      <c r="Q342" t="s">
        <v>8682</v>
      </c>
      <c r="R342" t="s">
        <v>8683</v>
      </c>
      <c r="S342" t="s">
        <v>8684</v>
      </c>
      <c r="T342" t="s">
        <v>8685</v>
      </c>
      <c r="U342" t="s">
        <v>8686</v>
      </c>
      <c r="V342" t="s">
        <v>8687</v>
      </c>
      <c r="X342" t="s">
        <v>8688</v>
      </c>
      <c r="Y342" t="s">
        <v>5467</v>
      </c>
      <c r="Z342" t="s">
        <v>8689</v>
      </c>
      <c r="AA342" t="s">
        <v>8690</v>
      </c>
      <c r="AB342" t="s">
        <v>8691</v>
      </c>
      <c r="AC342" t="s">
        <v>8692</v>
      </c>
      <c r="AD342" t="s">
        <v>8693</v>
      </c>
      <c r="AE342">
        <v>31663</v>
      </c>
      <c r="AF342" t="s">
        <v>4545</v>
      </c>
      <c r="AG342">
        <v>2</v>
      </c>
      <c r="AH342">
        <v>395</v>
      </c>
      <c r="AJ342">
        <v>311</v>
      </c>
      <c r="AK342">
        <v>31624</v>
      </c>
      <c r="AL342" t="s">
        <v>717</v>
      </c>
      <c r="AM342">
        <v>3</v>
      </c>
      <c r="AN342">
        <v>997</v>
      </c>
      <c r="AP342">
        <v>200</v>
      </c>
      <c r="AQ342">
        <v>23684</v>
      </c>
      <c r="AR342" t="s">
        <v>698</v>
      </c>
      <c r="AS342">
        <v>3</v>
      </c>
      <c r="AT342">
        <v>616</v>
      </c>
      <c r="AV342">
        <v>251</v>
      </c>
    </row>
    <row r="343" spans="1:60" ht="13.5" customHeight="1" x14ac:dyDescent="0.35">
      <c r="A343" t="s">
        <v>1225</v>
      </c>
      <c r="B343" t="s">
        <v>3669</v>
      </c>
      <c r="C343" s="1" t="s">
        <v>4889</v>
      </c>
      <c r="D343" t="s">
        <v>5872</v>
      </c>
      <c r="E343" t="s">
        <v>8694</v>
      </c>
      <c r="F343" t="s">
        <v>8695</v>
      </c>
      <c r="G343" t="s">
        <v>8696</v>
      </c>
      <c r="H343" t="s">
        <v>8697</v>
      </c>
      <c r="I343" t="s">
        <v>8698</v>
      </c>
      <c r="N343" t="s">
        <v>8699</v>
      </c>
      <c r="O343" t="s">
        <v>8700</v>
      </c>
      <c r="P343" t="s">
        <v>8701</v>
      </c>
      <c r="Q343" t="s">
        <v>8702</v>
      </c>
      <c r="R343" t="s">
        <v>8703</v>
      </c>
      <c r="S343" t="s">
        <v>8704</v>
      </c>
      <c r="X343" t="s">
        <v>5610</v>
      </c>
      <c r="Y343" t="s">
        <v>8300</v>
      </c>
      <c r="Z343" t="s">
        <v>8705</v>
      </c>
      <c r="AA343" t="s">
        <v>8706</v>
      </c>
      <c r="AB343" t="s">
        <v>8707</v>
      </c>
      <c r="AC343" t="s">
        <v>8708</v>
      </c>
      <c r="AD343" t="s">
        <v>8709</v>
      </c>
      <c r="AE343">
        <v>32650</v>
      </c>
      <c r="AF343" t="s">
        <v>5928</v>
      </c>
      <c r="AG343">
        <v>2</v>
      </c>
      <c r="AH343">
        <v>243</v>
      </c>
      <c r="AJ343">
        <v>314</v>
      </c>
      <c r="AK343">
        <v>32652</v>
      </c>
      <c r="AL343" t="s">
        <v>5873</v>
      </c>
      <c r="AM343">
        <v>3</v>
      </c>
      <c r="AN343">
        <v>618</v>
      </c>
      <c r="AP343">
        <v>314</v>
      </c>
      <c r="AQ343">
        <v>32663</v>
      </c>
      <c r="AR343" t="s">
        <v>7254</v>
      </c>
      <c r="AS343">
        <v>2</v>
      </c>
      <c r="AT343">
        <v>414</v>
      </c>
      <c r="AV343">
        <v>314</v>
      </c>
    </row>
    <row r="344" spans="1:60" ht="13.5" customHeight="1" x14ac:dyDescent="0.35">
      <c r="A344" t="s">
        <v>1225</v>
      </c>
      <c r="B344" t="s">
        <v>3675</v>
      </c>
      <c r="C344" s="1" t="s">
        <v>4717</v>
      </c>
      <c r="D344" t="s">
        <v>8710</v>
      </c>
      <c r="E344" t="s">
        <v>8711</v>
      </c>
      <c r="F344" t="s">
        <v>8712</v>
      </c>
      <c r="G344" t="s">
        <v>8713</v>
      </c>
      <c r="N344" t="s">
        <v>8714</v>
      </c>
      <c r="O344" t="s">
        <v>6930</v>
      </c>
      <c r="P344" t="s">
        <v>8715</v>
      </c>
      <c r="Q344" t="s">
        <v>8716</v>
      </c>
      <c r="X344" t="s">
        <v>6021</v>
      </c>
      <c r="Y344" t="s">
        <v>8717</v>
      </c>
      <c r="AA344" t="s">
        <v>8718</v>
      </c>
      <c r="AB344" t="s">
        <v>8719</v>
      </c>
      <c r="AC344" t="s">
        <v>8720</v>
      </c>
      <c r="AD344" t="s">
        <v>8721</v>
      </c>
      <c r="AE344">
        <v>35052</v>
      </c>
      <c r="AF344" t="s">
        <v>6021</v>
      </c>
      <c r="AG344">
        <v>2</v>
      </c>
      <c r="AH344">
        <v>140</v>
      </c>
      <c r="AJ344">
        <v>334</v>
      </c>
    </row>
    <row r="345" spans="1:60" ht="13.5" customHeight="1" x14ac:dyDescent="0.35">
      <c r="A345" t="s">
        <v>1225</v>
      </c>
      <c r="B345" t="s">
        <v>3681</v>
      </c>
      <c r="C345" s="1" t="s">
        <v>4909</v>
      </c>
      <c r="D345" t="s">
        <v>8722</v>
      </c>
      <c r="E345" t="s">
        <v>8723</v>
      </c>
      <c r="F345" t="s">
        <v>8724</v>
      </c>
      <c r="N345" t="s">
        <v>8725</v>
      </c>
      <c r="O345" t="s">
        <v>8726</v>
      </c>
      <c r="P345" t="s">
        <v>8727</v>
      </c>
      <c r="Q345" t="s">
        <v>8728</v>
      </c>
      <c r="R345" t="s">
        <v>8729</v>
      </c>
      <c r="S345" t="s">
        <v>8730</v>
      </c>
      <c r="X345" t="s">
        <v>4601</v>
      </c>
      <c r="Y345" t="s">
        <v>5899</v>
      </c>
      <c r="Z345" t="s">
        <v>5900</v>
      </c>
      <c r="AA345" t="s">
        <v>8731</v>
      </c>
      <c r="AB345" t="s">
        <v>8732</v>
      </c>
      <c r="AC345" t="s">
        <v>8733</v>
      </c>
      <c r="AD345" t="s">
        <v>8734</v>
      </c>
      <c r="AE345">
        <v>44517</v>
      </c>
      <c r="AF345" t="s">
        <v>5905</v>
      </c>
      <c r="AG345">
        <v>2</v>
      </c>
      <c r="AH345">
        <v>317</v>
      </c>
      <c r="AJ345">
        <v>333</v>
      </c>
    </row>
    <row r="346" spans="1:60" ht="13.5" customHeight="1" x14ac:dyDescent="0.35">
      <c r="A346" t="s">
        <v>1225</v>
      </c>
      <c r="B346" t="s">
        <v>3687</v>
      </c>
      <c r="C346" s="1" t="s">
        <v>5761</v>
      </c>
      <c r="D346" t="s">
        <v>8735</v>
      </c>
      <c r="E346" t="s">
        <v>8736</v>
      </c>
      <c r="F346" t="s">
        <v>8737</v>
      </c>
      <c r="G346" t="s">
        <v>8738</v>
      </c>
      <c r="H346" t="s">
        <v>8739</v>
      </c>
      <c r="I346" t="s">
        <v>8740</v>
      </c>
      <c r="J346" t="s">
        <v>8741</v>
      </c>
      <c r="N346" t="s">
        <v>8742</v>
      </c>
      <c r="O346" t="s">
        <v>8743</v>
      </c>
      <c r="P346" t="s">
        <v>8744</v>
      </c>
      <c r="Q346" t="s">
        <v>8745</v>
      </c>
      <c r="R346" t="s">
        <v>8746</v>
      </c>
      <c r="S346" t="s">
        <v>8747</v>
      </c>
      <c r="X346" t="s">
        <v>8748</v>
      </c>
      <c r="Y346" t="s">
        <v>8347</v>
      </c>
      <c r="AA346" t="s">
        <v>8749</v>
      </c>
      <c r="AB346" t="s">
        <v>8750</v>
      </c>
      <c r="AC346" t="s">
        <v>8751</v>
      </c>
      <c r="AD346" t="s">
        <v>8752</v>
      </c>
      <c r="AE346">
        <v>11054</v>
      </c>
      <c r="AF346" t="s">
        <v>4565</v>
      </c>
      <c r="AG346">
        <v>1</v>
      </c>
      <c r="AH346">
        <v>140</v>
      </c>
      <c r="AJ346">
        <v>114</v>
      </c>
      <c r="AK346">
        <v>32079</v>
      </c>
      <c r="AL346" t="s">
        <v>4582</v>
      </c>
      <c r="AM346">
        <v>1</v>
      </c>
      <c r="AN346">
        <v>132</v>
      </c>
      <c r="AP346">
        <v>310</v>
      </c>
      <c r="AQ346">
        <v>32650</v>
      </c>
      <c r="AR346" t="s">
        <v>5928</v>
      </c>
      <c r="AS346">
        <v>1</v>
      </c>
      <c r="AT346">
        <v>157</v>
      </c>
      <c r="AV346">
        <v>314</v>
      </c>
    </row>
    <row r="347" spans="1:60" ht="13.5" customHeight="1" x14ac:dyDescent="0.35">
      <c r="A347" t="s">
        <v>1225</v>
      </c>
      <c r="B347" t="s">
        <v>3693</v>
      </c>
      <c r="C347" s="1" t="s">
        <v>4547</v>
      </c>
      <c r="D347" t="s">
        <v>8753</v>
      </c>
      <c r="E347" t="s">
        <v>8754</v>
      </c>
      <c r="F347" t="s">
        <v>7413</v>
      </c>
      <c r="G347" t="s">
        <v>7414</v>
      </c>
      <c r="H347" t="s">
        <v>8755</v>
      </c>
      <c r="I347" t="s">
        <v>7295</v>
      </c>
      <c r="J347" t="s">
        <v>8756</v>
      </c>
      <c r="N347" t="s">
        <v>8757</v>
      </c>
      <c r="O347" t="s">
        <v>8758</v>
      </c>
      <c r="P347" t="s">
        <v>8759</v>
      </c>
      <c r="Q347" t="s">
        <v>8760</v>
      </c>
      <c r="R347" t="s">
        <v>8761</v>
      </c>
      <c r="S347" t="s">
        <v>8381</v>
      </c>
      <c r="T347" t="s">
        <v>8762</v>
      </c>
      <c r="X347" t="s">
        <v>8763</v>
      </c>
      <c r="Y347" t="s">
        <v>8764</v>
      </c>
      <c r="AA347" t="s">
        <v>8765</v>
      </c>
      <c r="AB347" t="s">
        <v>8766</v>
      </c>
      <c r="AC347" t="s">
        <v>8767</v>
      </c>
      <c r="AD347" t="s">
        <v>8768</v>
      </c>
      <c r="AE347">
        <v>32079</v>
      </c>
      <c r="AF347" t="s">
        <v>4582</v>
      </c>
      <c r="AG347">
        <v>3</v>
      </c>
      <c r="AH347">
        <v>548</v>
      </c>
      <c r="AJ347">
        <v>310</v>
      </c>
      <c r="AK347">
        <v>32650</v>
      </c>
      <c r="AL347" t="s">
        <v>5928</v>
      </c>
      <c r="AM347">
        <v>3</v>
      </c>
      <c r="AN347">
        <v>603</v>
      </c>
      <c r="AP347">
        <v>314</v>
      </c>
      <c r="AQ347">
        <v>32652</v>
      </c>
      <c r="AR347" t="s">
        <v>5873</v>
      </c>
      <c r="AS347">
        <v>2</v>
      </c>
      <c r="AT347">
        <v>222</v>
      </c>
      <c r="AV347">
        <v>314</v>
      </c>
      <c r="AW347">
        <v>13154</v>
      </c>
      <c r="AX347" t="s">
        <v>798</v>
      </c>
      <c r="AY347">
        <v>2</v>
      </c>
      <c r="AZ347">
        <v>192</v>
      </c>
      <c r="BB347">
        <v>122</v>
      </c>
      <c r="BC347">
        <v>11054</v>
      </c>
      <c r="BD347" t="s">
        <v>4565</v>
      </c>
      <c r="BE347">
        <v>2</v>
      </c>
      <c r="BF347">
        <v>320</v>
      </c>
      <c r="BH347">
        <v>114</v>
      </c>
    </row>
    <row r="348" spans="1:60" ht="13.5" customHeight="1" x14ac:dyDescent="0.35">
      <c r="A348" t="s">
        <v>1225</v>
      </c>
      <c r="B348" t="s">
        <v>3699</v>
      </c>
      <c r="C348" s="1" t="s">
        <v>4889</v>
      </c>
      <c r="D348" t="s">
        <v>8769</v>
      </c>
      <c r="E348" t="s">
        <v>8770</v>
      </c>
      <c r="F348" t="s">
        <v>8771</v>
      </c>
      <c r="G348" t="s">
        <v>8772</v>
      </c>
      <c r="H348" t="s">
        <v>8773</v>
      </c>
      <c r="I348" t="s">
        <v>8774</v>
      </c>
      <c r="N348" t="s">
        <v>8775</v>
      </c>
      <c r="O348" t="s">
        <v>8776</v>
      </c>
      <c r="P348" t="s">
        <v>8777</v>
      </c>
      <c r="Q348" t="s">
        <v>8778</v>
      </c>
      <c r="R348" t="s">
        <v>8779</v>
      </c>
      <c r="S348" t="s">
        <v>8780</v>
      </c>
      <c r="X348" t="s">
        <v>8781</v>
      </c>
      <c r="Y348" t="s">
        <v>8782</v>
      </c>
      <c r="Z348" t="s">
        <v>8783</v>
      </c>
      <c r="AA348" t="s">
        <v>8784</v>
      </c>
      <c r="AB348" t="s">
        <v>8785</v>
      </c>
      <c r="AC348" t="s">
        <v>8786</v>
      </c>
      <c r="AD348" t="s">
        <v>8787</v>
      </c>
      <c r="AE348">
        <v>32688</v>
      </c>
      <c r="AF348" t="s">
        <v>7018</v>
      </c>
      <c r="AG348">
        <v>2</v>
      </c>
      <c r="AH348">
        <v>371</v>
      </c>
      <c r="AJ348">
        <v>314</v>
      </c>
      <c r="AK348">
        <v>13254</v>
      </c>
      <c r="AL348" t="s">
        <v>799</v>
      </c>
      <c r="AM348">
        <v>2</v>
      </c>
      <c r="AN348">
        <v>192</v>
      </c>
      <c r="AP348">
        <v>128</v>
      </c>
    </row>
    <row r="349" spans="1:60" ht="13.5" customHeight="1" x14ac:dyDescent="0.35">
      <c r="A349" t="s">
        <v>277</v>
      </c>
      <c r="B349" t="s">
        <v>3705</v>
      </c>
      <c r="C349" s="1" t="s">
        <v>5761</v>
      </c>
      <c r="D349" t="s">
        <v>8788</v>
      </c>
      <c r="E349" t="s">
        <v>8789</v>
      </c>
      <c r="F349" t="s">
        <v>8790</v>
      </c>
      <c r="G349" t="s">
        <v>8791</v>
      </c>
      <c r="H349" t="s">
        <v>8792</v>
      </c>
      <c r="I349" t="s">
        <v>8793</v>
      </c>
      <c r="J349" t="s">
        <v>8794</v>
      </c>
      <c r="N349" t="s">
        <v>8795</v>
      </c>
      <c r="O349" t="s">
        <v>8796</v>
      </c>
      <c r="P349" t="s">
        <v>8797</v>
      </c>
      <c r="Q349" t="s">
        <v>8798</v>
      </c>
      <c r="R349" t="s">
        <v>8799</v>
      </c>
      <c r="S349" t="s">
        <v>8800</v>
      </c>
      <c r="T349" t="s">
        <v>8801</v>
      </c>
      <c r="AA349" t="s">
        <v>8802</v>
      </c>
      <c r="AB349" t="s">
        <v>8803</v>
      </c>
      <c r="AC349" t="s">
        <v>8804</v>
      </c>
      <c r="AE349">
        <v>35071</v>
      </c>
      <c r="AF349" t="s">
        <v>830</v>
      </c>
      <c r="AG349">
        <v>2</v>
      </c>
      <c r="AH349">
        <v>231</v>
      </c>
      <c r="AJ349">
        <v>324</v>
      </c>
      <c r="AK349">
        <v>32663</v>
      </c>
      <c r="AL349" t="s">
        <v>7254</v>
      </c>
      <c r="AM349">
        <v>2</v>
      </c>
      <c r="AN349">
        <v>414</v>
      </c>
      <c r="AP349">
        <v>314</v>
      </c>
      <c r="AQ349">
        <v>32650</v>
      </c>
      <c r="AR349" t="s">
        <v>5928</v>
      </c>
      <c r="AS349">
        <v>1</v>
      </c>
      <c r="AT349">
        <v>157</v>
      </c>
      <c r="AV349">
        <v>314</v>
      </c>
      <c r="AW349">
        <v>11054</v>
      </c>
      <c r="AX349" t="s">
        <v>4565</v>
      </c>
      <c r="AY349">
        <v>1</v>
      </c>
      <c r="AZ349">
        <v>140</v>
      </c>
      <c r="BB349">
        <v>114</v>
      </c>
    </row>
    <row r="350" spans="1:60" ht="13.5" customHeight="1" x14ac:dyDescent="0.35">
      <c r="A350" t="s">
        <v>277</v>
      </c>
      <c r="B350" t="s">
        <v>3711</v>
      </c>
      <c r="C350" s="1" t="s">
        <v>4717</v>
      </c>
      <c r="D350" t="s">
        <v>8805</v>
      </c>
      <c r="E350" t="s">
        <v>8806</v>
      </c>
      <c r="F350" t="s">
        <v>8807</v>
      </c>
      <c r="G350" t="s">
        <v>8808</v>
      </c>
      <c r="H350" t="s">
        <v>8809</v>
      </c>
      <c r="I350" t="s">
        <v>8810</v>
      </c>
      <c r="N350" t="s">
        <v>8811</v>
      </c>
      <c r="O350" t="s">
        <v>8812</v>
      </c>
      <c r="P350" t="s">
        <v>8813</v>
      </c>
      <c r="Q350" t="s">
        <v>8814</v>
      </c>
      <c r="R350" t="s">
        <v>8815</v>
      </c>
      <c r="S350" t="s">
        <v>8816</v>
      </c>
      <c r="T350" t="s">
        <v>8817</v>
      </c>
      <c r="X350" t="s">
        <v>5404</v>
      </c>
      <c r="Y350" t="s">
        <v>8818</v>
      </c>
      <c r="Z350" t="s">
        <v>6996</v>
      </c>
      <c r="AE350">
        <v>13154</v>
      </c>
      <c r="AF350" t="s">
        <v>798</v>
      </c>
      <c r="AG350">
        <v>2</v>
      </c>
      <c r="AH350">
        <v>192</v>
      </c>
      <c r="AJ350">
        <v>122</v>
      </c>
      <c r="AK350">
        <v>13366</v>
      </c>
      <c r="AL350" t="s">
        <v>5929</v>
      </c>
      <c r="AM350">
        <v>2</v>
      </c>
      <c r="AN350">
        <v>301</v>
      </c>
      <c r="AP350">
        <v>128</v>
      </c>
      <c r="AQ350">
        <v>13254</v>
      </c>
      <c r="AR350" t="s">
        <v>799</v>
      </c>
      <c r="AS350">
        <v>4</v>
      </c>
      <c r="AT350">
        <v>5288</v>
      </c>
      <c r="AV350">
        <v>128</v>
      </c>
    </row>
    <row r="351" spans="1:60" ht="13.5" customHeight="1" x14ac:dyDescent="0.35">
      <c r="A351" t="s">
        <v>277</v>
      </c>
      <c r="B351" t="s">
        <v>3718</v>
      </c>
      <c r="C351" s="1" t="s">
        <v>4889</v>
      </c>
      <c r="D351" t="s">
        <v>8819</v>
      </c>
      <c r="E351" t="s">
        <v>8820</v>
      </c>
      <c r="F351" t="s">
        <v>8821</v>
      </c>
      <c r="G351" t="s">
        <v>8822</v>
      </c>
      <c r="H351" t="s">
        <v>8823</v>
      </c>
      <c r="I351" t="s">
        <v>8824</v>
      </c>
      <c r="J351" t="s">
        <v>8825</v>
      </c>
      <c r="N351" t="s">
        <v>8826</v>
      </c>
      <c r="O351" t="s">
        <v>8827</v>
      </c>
      <c r="P351" t="s">
        <v>8828</v>
      </c>
      <c r="Q351" t="s">
        <v>8829</v>
      </c>
      <c r="R351" t="s">
        <v>8830</v>
      </c>
      <c r="S351" t="s">
        <v>8831</v>
      </c>
      <c r="T351" t="s">
        <v>8832</v>
      </c>
      <c r="X351" t="s">
        <v>8833</v>
      </c>
      <c r="Y351" t="s">
        <v>5610</v>
      </c>
      <c r="Z351" t="s">
        <v>8834</v>
      </c>
      <c r="AE351">
        <v>32079</v>
      </c>
      <c r="AF351" t="s">
        <v>4582</v>
      </c>
      <c r="AG351">
        <v>2</v>
      </c>
      <c r="AH351">
        <v>263</v>
      </c>
      <c r="AJ351">
        <v>310</v>
      </c>
      <c r="AK351">
        <v>11054</v>
      </c>
      <c r="AL351" t="s">
        <v>4565</v>
      </c>
      <c r="AM351">
        <v>2</v>
      </c>
      <c r="AN351">
        <v>320</v>
      </c>
      <c r="AP351">
        <v>114</v>
      </c>
      <c r="AQ351">
        <v>32663</v>
      </c>
      <c r="AR351" t="s">
        <v>7254</v>
      </c>
      <c r="AS351">
        <v>2</v>
      </c>
      <c r="AT351">
        <v>414</v>
      </c>
      <c r="AV351">
        <v>314</v>
      </c>
      <c r="AW351">
        <v>13366</v>
      </c>
      <c r="AX351" t="s">
        <v>5929</v>
      </c>
      <c r="AY351">
        <v>3</v>
      </c>
      <c r="AZ351">
        <v>649</v>
      </c>
      <c r="BB351">
        <v>128</v>
      </c>
      <c r="BC351">
        <v>32611</v>
      </c>
      <c r="BD351" t="s">
        <v>5972</v>
      </c>
      <c r="BE351">
        <v>3</v>
      </c>
      <c r="BF351">
        <v>448</v>
      </c>
      <c r="BH351">
        <v>313</v>
      </c>
    </row>
    <row r="352" spans="1:60" ht="13.5" customHeight="1" x14ac:dyDescent="0.35">
      <c r="A352" t="s">
        <v>1225</v>
      </c>
      <c r="B352" t="s">
        <v>3724</v>
      </c>
      <c r="C352" s="1" t="s">
        <v>4547</v>
      </c>
      <c r="D352" t="s">
        <v>8835</v>
      </c>
      <c r="E352" t="s">
        <v>8836</v>
      </c>
      <c r="F352" t="s">
        <v>8837</v>
      </c>
      <c r="G352" t="s">
        <v>8838</v>
      </c>
      <c r="H352" t="s">
        <v>8839</v>
      </c>
      <c r="I352" t="s">
        <v>8840</v>
      </c>
      <c r="N352" t="s">
        <v>8841</v>
      </c>
      <c r="O352" t="s">
        <v>8842</v>
      </c>
      <c r="P352" t="s">
        <v>8843</v>
      </c>
      <c r="Q352" t="s">
        <v>8844</v>
      </c>
      <c r="R352" t="s">
        <v>8845</v>
      </c>
      <c r="S352" t="s">
        <v>8846</v>
      </c>
      <c r="T352" t="s">
        <v>8847</v>
      </c>
      <c r="X352" t="s">
        <v>8848</v>
      </c>
      <c r="Y352" t="s">
        <v>8849</v>
      </c>
      <c r="Z352" t="s">
        <v>8850</v>
      </c>
      <c r="AA352" t="s">
        <v>8851</v>
      </c>
      <c r="AB352" t="s">
        <v>8852</v>
      </c>
      <c r="AC352" t="s">
        <v>8853</v>
      </c>
      <c r="AD352" t="s">
        <v>8854</v>
      </c>
      <c r="AE352">
        <v>34582</v>
      </c>
      <c r="AF352" t="s">
        <v>5700</v>
      </c>
      <c r="AG352">
        <v>3</v>
      </c>
      <c r="AH352">
        <v>427</v>
      </c>
      <c r="AJ352">
        <v>312</v>
      </c>
      <c r="AK352">
        <v>34592</v>
      </c>
      <c r="AL352" t="s">
        <v>6181</v>
      </c>
      <c r="AM352">
        <v>3</v>
      </c>
      <c r="AN352">
        <v>407</v>
      </c>
      <c r="AP352">
        <v>312</v>
      </c>
      <c r="AQ352">
        <v>13154</v>
      </c>
      <c r="AR352" t="s">
        <v>5576</v>
      </c>
      <c r="AS352">
        <v>2</v>
      </c>
      <c r="AT352">
        <v>192</v>
      </c>
      <c r="AV352">
        <v>122</v>
      </c>
      <c r="AW352">
        <v>13254</v>
      </c>
      <c r="AX352" t="s">
        <v>799</v>
      </c>
      <c r="AY352">
        <v>2</v>
      </c>
      <c r="AZ352">
        <v>192</v>
      </c>
      <c r="BB352">
        <v>128</v>
      </c>
      <c r="BC352">
        <v>32130</v>
      </c>
      <c r="BD352" t="s">
        <v>8855</v>
      </c>
      <c r="BE352">
        <v>2</v>
      </c>
      <c r="BF352">
        <v>180</v>
      </c>
      <c r="BH352">
        <v>413</v>
      </c>
    </row>
    <row r="353" spans="1:60" ht="13.5" customHeight="1" x14ac:dyDescent="0.35">
      <c r="A353" t="s">
        <v>277</v>
      </c>
      <c r="B353" t="s">
        <v>3728</v>
      </c>
      <c r="C353" s="1" t="s">
        <v>4909</v>
      </c>
      <c r="D353" t="s">
        <v>8856</v>
      </c>
      <c r="E353" t="s">
        <v>8857</v>
      </c>
      <c r="F353" t="s">
        <v>8858</v>
      </c>
      <c r="G353" t="s">
        <v>8859</v>
      </c>
      <c r="H353" t="s">
        <v>8860</v>
      </c>
      <c r="I353" t="s">
        <v>8861</v>
      </c>
      <c r="N353" t="s">
        <v>8862</v>
      </c>
      <c r="O353" t="s">
        <v>8863</v>
      </c>
      <c r="P353" t="s">
        <v>8864</v>
      </c>
      <c r="Q353" t="s">
        <v>8865</v>
      </c>
      <c r="R353" t="s">
        <v>8866</v>
      </c>
      <c r="S353" t="s">
        <v>8867</v>
      </c>
      <c r="X353" t="s">
        <v>8868</v>
      </c>
      <c r="Y353" t="s">
        <v>7352</v>
      </c>
      <c r="Z353" t="s">
        <v>8869</v>
      </c>
      <c r="AE353">
        <v>32650</v>
      </c>
      <c r="AF353" t="s">
        <v>5928</v>
      </c>
      <c r="AG353">
        <v>2</v>
      </c>
      <c r="AH353">
        <v>243</v>
      </c>
      <c r="AJ353">
        <v>314</v>
      </c>
      <c r="AK353">
        <v>32079</v>
      </c>
      <c r="AL353" t="s">
        <v>4582</v>
      </c>
      <c r="AM353">
        <v>1</v>
      </c>
      <c r="AN353">
        <v>132</v>
      </c>
      <c r="AP353">
        <v>310</v>
      </c>
      <c r="AQ353">
        <v>13154</v>
      </c>
      <c r="AR353" t="s">
        <v>798</v>
      </c>
      <c r="AS353">
        <v>2</v>
      </c>
      <c r="AT353">
        <v>192</v>
      </c>
      <c r="AV353">
        <v>122</v>
      </c>
    </row>
    <row r="354" spans="1:60" ht="13.5" customHeight="1" x14ac:dyDescent="0.35">
      <c r="A354" t="s">
        <v>277</v>
      </c>
      <c r="B354" t="s">
        <v>3734</v>
      </c>
      <c r="C354" s="1" t="s">
        <v>4717</v>
      </c>
      <c r="D354" t="s">
        <v>8870</v>
      </c>
      <c r="E354" t="s">
        <v>8711</v>
      </c>
      <c r="F354" t="s">
        <v>8871</v>
      </c>
      <c r="G354" t="s">
        <v>6926</v>
      </c>
      <c r="H354" t="s">
        <v>6927</v>
      </c>
      <c r="N354" t="s">
        <v>8872</v>
      </c>
      <c r="O354" t="s">
        <v>6930</v>
      </c>
      <c r="P354" t="s">
        <v>8873</v>
      </c>
      <c r="Q354" t="s">
        <v>6931</v>
      </c>
      <c r="R354" t="s">
        <v>6932</v>
      </c>
      <c r="X354" t="s">
        <v>6934</v>
      </c>
      <c r="Y354" t="s">
        <v>6934</v>
      </c>
      <c r="AE354">
        <v>35052</v>
      </c>
      <c r="AF354" t="s">
        <v>6021</v>
      </c>
      <c r="AG354">
        <v>2</v>
      </c>
      <c r="AH354">
        <v>140</v>
      </c>
      <c r="AJ354">
        <v>334</v>
      </c>
      <c r="AL354" t="s">
        <v>125</v>
      </c>
    </row>
    <row r="355" spans="1:60" ht="13.5" customHeight="1" x14ac:dyDescent="0.35">
      <c r="A355" t="s">
        <v>277</v>
      </c>
      <c r="B355" t="s">
        <v>3739</v>
      </c>
      <c r="C355" s="1" t="s">
        <v>593</v>
      </c>
      <c r="D355" t="s">
        <v>8874</v>
      </c>
      <c r="E355" t="s">
        <v>8875</v>
      </c>
      <c r="F355" t="s">
        <v>8876</v>
      </c>
      <c r="G355" t="s">
        <v>8877</v>
      </c>
      <c r="H355" t="s">
        <v>8878</v>
      </c>
      <c r="I355" t="s">
        <v>8879</v>
      </c>
      <c r="N355" t="s">
        <v>8880</v>
      </c>
      <c r="O355" t="s">
        <v>8881</v>
      </c>
      <c r="P355" t="s">
        <v>8882</v>
      </c>
      <c r="Q355" t="s">
        <v>8883</v>
      </c>
      <c r="R355" t="s">
        <v>8880</v>
      </c>
      <c r="S355" t="s">
        <v>8884</v>
      </c>
      <c r="X355" t="s">
        <v>8885</v>
      </c>
      <c r="Y355" t="s">
        <v>8886</v>
      </c>
      <c r="AE355">
        <v>15254</v>
      </c>
      <c r="AF355" t="s">
        <v>4802</v>
      </c>
      <c r="AG355">
        <v>2</v>
      </c>
      <c r="AH355">
        <v>400</v>
      </c>
      <c r="AJ355">
        <v>136</v>
      </c>
      <c r="AK355">
        <v>31054</v>
      </c>
      <c r="AL355" t="s">
        <v>5657</v>
      </c>
      <c r="AM355">
        <v>2</v>
      </c>
      <c r="AN355">
        <v>188</v>
      </c>
      <c r="AP355">
        <v>326</v>
      </c>
      <c r="AQ355">
        <v>31051</v>
      </c>
      <c r="AR355" t="s">
        <v>5658</v>
      </c>
      <c r="AS355">
        <v>2</v>
      </c>
      <c r="AT355">
        <v>200</v>
      </c>
      <c r="AV355">
        <v>326</v>
      </c>
    </row>
    <row r="356" spans="1:60" ht="13.5" customHeight="1" x14ac:dyDescent="0.35">
      <c r="A356" t="s">
        <v>1225</v>
      </c>
      <c r="B356" t="s">
        <v>3741</v>
      </c>
      <c r="C356" s="1" t="s">
        <v>4547</v>
      </c>
      <c r="D356" t="s">
        <v>8887</v>
      </c>
      <c r="E356" t="s">
        <v>8888</v>
      </c>
      <c r="F356" t="s">
        <v>8889</v>
      </c>
      <c r="G356" t="s">
        <v>5976</v>
      </c>
      <c r="H356" t="s">
        <v>5977</v>
      </c>
      <c r="I356" t="s">
        <v>5978</v>
      </c>
      <c r="J356" t="s">
        <v>5979</v>
      </c>
      <c r="K356" t="s">
        <v>7280</v>
      </c>
      <c r="N356" t="s">
        <v>8890</v>
      </c>
      <c r="O356" t="s">
        <v>7282</v>
      </c>
      <c r="P356" t="s">
        <v>7283</v>
      </c>
      <c r="Q356" t="s">
        <v>7284</v>
      </c>
      <c r="R356" t="s">
        <v>8891</v>
      </c>
      <c r="S356" t="s">
        <v>7286</v>
      </c>
      <c r="X356" t="s">
        <v>5988</v>
      </c>
      <c r="Y356" t="s">
        <v>5989</v>
      </c>
      <c r="AA356" t="s">
        <v>8892</v>
      </c>
      <c r="AB356" t="s">
        <v>8893</v>
      </c>
      <c r="AC356" t="s">
        <v>8894</v>
      </c>
      <c r="AD356" t="s">
        <v>8895</v>
      </c>
      <c r="AE356">
        <v>34593</v>
      </c>
      <c r="AF356" t="s">
        <v>5195</v>
      </c>
      <c r="AG356">
        <v>3</v>
      </c>
      <c r="AH356">
        <v>851</v>
      </c>
      <c r="AJ356">
        <v>312</v>
      </c>
      <c r="AK356">
        <v>13154</v>
      </c>
      <c r="AL356" t="s">
        <v>5576</v>
      </c>
      <c r="AM356">
        <v>2</v>
      </c>
      <c r="AN356">
        <v>192</v>
      </c>
      <c r="AP356">
        <v>122</v>
      </c>
      <c r="AQ356">
        <v>13254</v>
      </c>
      <c r="AR356" t="s">
        <v>799</v>
      </c>
      <c r="AS356">
        <v>2</v>
      </c>
      <c r="AT356">
        <v>192</v>
      </c>
      <c r="AV356">
        <v>128</v>
      </c>
      <c r="AW356">
        <v>32079</v>
      </c>
      <c r="AX356" t="s">
        <v>4582</v>
      </c>
      <c r="AY356">
        <v>2</v>
      </c>
      <c r="AZ356">
        <v>263</v>
      </c>
      <c r="BB356">
        <v>312</v>
      </c>
      <c r="BC356">
        <v>34085</v>
      </c>
      <c r="BD356" t="s">
        <v>5021</v>
      </c>
      <c r="BE356">
        <v>2</v>
      </c>
      <c r="BF356">
        <v>263</v>
      </c>
      <c r="BH356">
        <v>312</v>
      </c>
    </row>
    <row r="357" spans="1:60" ht="13.5" customHeight="1" x14ac:dyDescent="0.35">
      <c r="A357" t="s">
        <v>1225</v>
      </c>
      <c r="B357" t="s">
        <v>3744</v>
      </c>
      <c r="C357" s="1" t="s">
        <v>4909</v>
      </c>
      <c r="D357" t="s">
        <v>8896</v>
      </c>
      <c r="E357" t="s">
        <v>8897</v>
      </c>
      <c r="F357" t="s">
        <v>8898</v>
      </c>
      <c r="G357" t="s">
        <v>8899</v>
      </c>
      <c r="N357" t="s">
        <v>8900</v>
      </c>
      <c r="O357" t="s">
        <v>8901</v>
      </c>
      <c r="P357" t="s">
        <v>8053</v>
      </c>
      <c r="Q357" t="s">
        <v>8902</v>
      </c>
      <c r="R357" t="s">
        <v>8903</v>
      </c>
      <c r="S357" t="s">
        <v>8904</v>
      </c>
      <c r="X357" t="s">
        <v>8905</v>
      </c>
      <c r="Y357" t="s">
        <v>8906</v>
      </c>
      <c r="Z357" t="s">
        <v>8907</v>
      </c>
      <c r="AA357" t="s">
        <v>8908</v>
      </c>
      <c r="AB357" t="s">
        <v>8909</v>
      </c>
      <c r="AC357" t="s">
        <v>8910</v>
      </c>
      <c r="AD357" t="s">
        <v>8911</v>
      </c>
      <c r="AE357">
        <v>34093</v>
      </c>
      <c r="AF357" t="s">
        <v>4938</v>
      </c>
      <c r="AG357">
        <v>3</v>
      </c>
      <c r="AH357">
        <v>513</v>
      </c>
      <c r="AJ357">
        <v>312</v>
      </c>
      <c r="AK357">
        <v>46319</v>
      </c>
      <c r="AL357" t="s">
        <v>8912</v>
      </c>
      <c r="AM357">
        <v>3</v>
      </c>
      <c r="AN357">
        <v>307</v>
      </c>
      <c r="AP357">
        <v>320</v>
      </c>
      <c r="AQ357">
        <v>13154</v>
      </c>
      <c r="AR357" t="s">
        <v>798</v>
      </c>
      <c r="AS357">
        <v>2</v>
      </c>
      <c r="AT357">
        <v>192</v>
      </c>
      <c r="AV357">
        <v>122</v>
      </c>
      <c r="AW357">
        <v>13254</v>
      </c>
      <c r="AX357" t="s">
        <v>799</v>
      </c>
      <c r="AY357">
        <v>2</v>
      </c>
      <c r="AZ357">
        <v>192</v>
      </c>
      <c r="BB357">
        <v>128</v>
      </c>
      <c r="BH357">
        <v>310</v>
      </c>
    </row>
    <row r="358" spans="1:60" ht="13.5" customHeight="1" x14ac:dyDescent="0.35">
      <c r="A358" t="s">
        <v>1225</v>
      </c>
      <c r="B358" t="s">
        <v>3749</v>
      </c>
      <c r="C358" s="1" t="s">
        <v>4889</v>
      </c>
      <c r="D358" t="s">
        <v>8913</v>
      </c>
      <c r="E358" t="s">
        <v>8059</v>
      </c>
      <c r="F358" t="s">
        <v>8914</v>
      </c>
      <c r="G358" t="s">
        <v>8915</v>
      </c>
      <c r="H358" t="s">
        <v>8916</v>
      </c>
      <c r="I358" t="s">
        <v>8294</v>
      </c>
      <c r="N358" t="s">
        <v>8917</v>
      </c>
      <c r="O358" t="s">
        <v>8918</v>
      </c>
      <c r="P358" t="s">
        <v>8065</v>
      </c>
      <c r="Q358" t="s">
        <v>8297</v>
      </c>
      <c r="R358" t="s">
        <v>8919</v>
      </c>
      <c r="X358" t="s">
        <v>8920</v>
      </c>
      <c r="Y358" t="s">
        <v>8921</v>
      </c>
      <c r="Z358" t="s">
        <v>8300</v>
      </c>
      <c r="AA358" t="s">
        <v>8922</v>
      </c>
      <c r="AB358" t="s">
        <v>8302</v>
      </c>
      <c r="AC358" t="s">
        <v>8923</v>
      </c>
      <c r="AD358" t="s">
        <v>8924</v>
      </c>
      <c r="AE358">
        <v>34507</v>
      </c>
      <c r="AF358" t="s">
        <v>5168</v>
      </c>
      <c r="AG358">
        <v>2</v>
      </c>
      <c r="AH358">
        <v>280</v>
      </c>
      <c r="AJ358">
        <v>312</v>
      </c>
      <c r="AK358">
        <v>13154</v>
      </c>
      <c r="AL358" t="s">
        <v>798</v>
      </c>
      <c r="AM358">
        <v>1</v>
      </c>
      <c r="AN358">
        <v>42</v>
      </c>
      <c r="AP358">
        <v>122</v>
      </c>
    </row>
    <row r="359" spans="1:60" ht="13.5" customHeight="1" x14ac:dyDescent="0.35">
      <c r="A359" t="s">
        <v>1225</v>
      </c>
      <c r="B359" t="s">
        <v>3751</v>
      </c>
      <c r="C359" s="1" t="s">
        <v>8925</v>
      </c>
      <c r="D359" t="s">
        <v>8926</v>
      </c>
      <c r="E359" t="s">
        <v>8927</v>
      </c>
      <c r="F359" t="s">
        <v>8928</v>
      </c>
      <c r="G359" t="s">
        <v>8929</v>
      </c>
      <c r="N359" t="s">
        <v>8930</v>
      </c>
      <c r="O359" t="s">
        <v>8121</v>
      </c>
      <c r="P359" t="s">
        <v>8931</v>
      </c>
      <c r="Q359" t="s">
        <v>7286</v>
      </c>
      <c r="X359" t="s">
        <v>5988</v>
      </c>
      <c r="Y359" t="s">
        <v>5989</v>
      </c>
      <c r="AA359" t="s">
        <v>8932</v>
      </c>
      <c r="AB359" t="s">
        <v>8933</v>
      </c>
      <c r="AC359" t="s">
        <v>8934</v>
      </c>
      <c r="AD359" t="s">
        <v>8935</v>
      </c>
      <c r="AE359">
        <v>34593</v>
      </c>
      <c r="AF359" t="s">
        <v>5195</v>
      </c>
      <c r="AG359">
        <v>3</v>
      </c>
      <c r="AH359">
        <v>851</v>
      </c>
      <c r="AJ359">
        <v>312</v>
      </c>
      <c r="AK359">
        <v>13154</v>
      </c>
      <c r="AL359" t="s">
        <v>5576</v>
      </c>
      <c r="AM359">
        <v>2</v>
      </c>
      <c r="AN359">
        <v>192</v>
      </c>
      <c r="AP359">
        <v>122</v>
      </c>
      <c r="AQ359">
        <v>13254</v>
      </c>
      <c r="AR359" t="s">
        <v>799</v>
      </c>
      <c r="AS359">
        <v>2</v>
      </c>
      <c r="AT359">
        <v>192</v>
      </c>
      <c r="AV359">
        <v>128</v>
      </c>
      <c r="AW359">
        <v>34582</v>
      </c>
      <c r="AX359" t="s">
        <v>5700</v>
      </c>
      <c r="AY359">
        <v>3</v>
      </c>
      <c r="AZ359">
        <v>427</v>
      </c>
      <c r="BB359">
        <v>312</v>
      </c>
      <c r="BC359">
        <v>34592</v>
      </c>
      <c r="BD359" t="s">
        <v>6181</v>
      </c>
      <c r="BE359">
        <v>3</v>
      </c>
      <c r="BF359">
        <v>407</v>
      </c>
      <c r="BH359">
        <v>312</v>
      </c>
    </row>
    <row r="360" spans="1:60" ht="13.5" customHeight="1" x14ac:dyDescent="0.35">
      <c r="A360" t="s">
        <v>1225</v>
      </c>
      <c r="B360" t="s">
        <v>3755</v>
      </c>
      <c r="C360" s="1" t="s">
        <v>4485</v>
      </c>
      <c r="D360" t="s">
        <v>8936</v>
      </c>
      <c r="E360" t="s">
        <v>8937</v>
      </c>
      <c r="F360" t="s">
        <v>8938</v>
      </c>
      <c r="G360" t="s">
        <v>8939</v>
      </c>
      <c r="H360" t="s">
        <v>8940</v>
      </c>
      <c r="I360" t="s">
        <v>8941</v>
      </c>
      <c r="J360" t="s">
        <v>8942</v>
      </c>
      <c r="K360" t="s">
        <v>8294</v>
      </c>
      <c r="N360" t="s">
        <v>8943</v>
      </c>
      <c r="O360" t="s">
        <v>8944</v>
      </c>
      <c r="P360" t="s">
        <v>8945</v>
      </c>
      <c r="Q360" t="s">
        <v>8946</v>
      </c>
      <c r="R360" t="s">
        <v>8947</v>
      </c>
      <c r="S360" t="s">
        <v>8948</v>
      </c>
      <c r="T360" t="s">
        <v>8949</v>
      </c>
      <c r="X360" t="s">
        <v>5229</v>
      </c>
      <c r="Y360" t="s">
        <v>5513</v>
      </c>
      <c r="Z360" t="s">
        <v>8950</v>
      </c>
      <c r="AA360" t="s">
        <v>8951</v>
      </c>
      <c r="AB360" t="s">
        <v>8952</v>
      </c>
      <c r="AC360" t="s">
        <v>8953</v>
      </c>
      <c r="AD360" t="s">
        <v>8954</v>
      </c>
      <c r="AE360">
        <v>34593</v>
      </c>
      <c r="AF360" t="s">
        <v>5195</v>
      </c>
      <c r="AG360">
        <v>2</v>
      </c>
      <c r="AH360">
        <v>479</v>
      </c>
      <c r="AJ360">
        <v>312</v>
      </c>
      <c r="AK360">
        <v>13154</v>
      </c>
      <c r="AL360" t="s">
        <v>5576</v>
      </c>
      <c r="AM360">
        <v>2</v>
      </c>
      <c r="AN360">
        <v>192</v>
      </c>
      <c r="AP360">
        <v>122</v>
      </c>
    </row>
    <row r="361" spans="1:60" ht="13.5" customHeight="1" x14ac:dyDescent="0.35">
      <c r="A361" t="s">
        <v>1225</v>
      </c>
      <c r="B361" t="s">
        <v>3758</v>
      </c>
      <c r="C361" s="1" t="s">
        <v>4485</v>
      </c>
      <c r="D361" t="s">
        <v>5219</v>
      </c>
      <c r="E361" t="s">
        <v>8955</v>
      </c>
      <c r="F361" t="s">
        <v>8956</v>
      </c>
      <c r="G361" t="s">
        <v>5221</v>
      </c>
      <c r="H361" t="s">
        <v>5222</v>
      </c>
      <c r="N361" t="s">
        <v>5223</v>
      </c>
      <c r="O361" t="s">
        <v>5224</v>
      </c>
      <c r="P361" t="s">
        <v>5225</v>
      </c>
      <c r="Q361" t="s">
        <v>5226</v>
      </c>
      <c r="R361" t="s">
        <v>5227</v>
      </c>
      <c r="S361" t="s">
        <v>5228</v>
      </c>
      <c r="X361" t="s">
        <v>5229</v>
      </c>
      <c r="Y361" t="s">
        <v>8957</v>
      </c>
      <c r="Z361" t="s">
        <v>8958</v>
      </c>
      <c r="AA361" t="s">
        <v>8959</v>
      </c>
      <c r="AB361" t="s">
        <v>8960</v>
      </c>
      <c r="AC361" t="s">
        <v>8961</v>
      </c>
      <c r="AD361" t="s">
        <v>8962</v>
      </c>
      <c r="AE361">
        <v>34593</v>
      </c>
      <c r="AF361" t="s">
        <v>5195</v>
      </c>
      <c r="AG361">
        <v>3</v>
      </c>
      <c r="AH361">
        <v>851</v>
      </c>
      <c r="AJ361">
        <v>312</v>
      </c>
      <c r="AK361">
        <v>32079</v>
      </c>
      <c r="AL361" t="s">
        <v>4582</v>
      </c>
      <c r="AM361">
        <v>2</v>
      </c>
      <c r="AN361">
        <v>263</v>
      </c>
      <c r="AP361">
        <v>310</v>
      </c>
    </row>
    <row r="362" spans="1:60" ht="13.5" customHeight="1" x14ac:dyDescent="0.35">
      <c r="A362" t="s">
        <v>2080</v>
      </c>
      <c r="B362" t="s">
        <v>3764</v>
      </c>
      <c r="C362" s="1" t="s">
        <v>4717</v>
      </c>
      <c r="D362" t="s">
        <v>8963</v>
      </c>
      <c r="E362" t="s">
        <v>8964</v>
      </c>
      <c r="F362" t="s">
        <v>8965</v>
      </c>
      <c r="G362" t="s">
        <v>8966</v>
      </c>
      <c r="N362" t="s">
        <v>8967</v>
      </c>
      <c r="O362" t="s">
        <v>8968</v>
      </c>
      <c r="P362" t="s">
        <v>8969</v>
      </c>
      <c r="Q362" t="s">
        <v>8970</v>
      </c>
      <c r="R362" t="s">
        <v>8971</v>
      </c>
      <c r="S362" t="s">
        <v>8972</v>
      </c>
      <c r="T362" t="s">
        <v>8973</v>
      </c>
      <c r="U362" t="s">
        <v>8974</v>
      </c>
      <c r="X362" t="s">
        <v>8848</v>
      </c>
      <c r="Y362" t="s">
        <v>8975</v>
      </c>
      <c r="Z362" t="s">
        <v>8976</v>
      </c>
      <c r="AA362" t="s">
        <v>8977</v>
      </c>
      <c r="AB362" t="s">
        <v>8978</v>
      </c>
      <c r="AC362" t="s">
        <v>8979</v>
      </c>
      <c r="AD362" t="s">
        <v>8980</v>
      </c>
      <c r="AE362">
        <v>35052</v>
      </c>
      <c r="AF362" t="s">
        <v>6021</v>
      </c>
      <c r="AG362">
        <v>2</v>
      </c>
      <c r="AH362">
        <v>140</v>
      </c>
      <c r="AJ362">
        <v>334</v>
      </c>
      <c r="AK362">
        <v>15254</v>
      </c>
      <c r="AL362" t="s">
        <v>4802</v>
      </c>
      <c r="AM362">
        <v>2</v>
      </c>
      <c r="AN362">
        <v>400</v>
      </c>
      <c r="AP362">
        <v>136</v>
      </c>
    </row>
    <row r="363" spans="1:60" ht="13.5" customHeight="1" x14ac:dyDescent="0.35">
      <c r="A363" t="s">
        <v>2080</v>
      </c>
      <c r="B363" t="s">
        <v>3770</v>
      </c>
      <c r="C363" s="1" t="s">
        <v>4547</v>
      </c>
      <c r="D363" t="s">
        <v>8981</v>
      </c>
      <c r="E363" t="s">
        <v>8982</v>
      </c>
      <c r="F363" t="s">
        <v>8983</v>
      </c>
      <c r="G363" t="s">
        <v>8984</v>
      </c>
      <c r="H363" t="s">
        <v>8985</v>
      </c>
      <c r="I363" t="s">
        <v>8986</v>
      </c>
      <c r="N363" t="s">
        <v>8987</v>
      </c>
      <c r="O363" t="s">
        <v>8988</v>
      </c>
      <c r="P363" t="s">
        <v>8989</v>
      </c>
      <c r="Q363" t="s">
        <v>8990</v>
      </c>
      <c r="R363" t="s">
        <v>8991</v>
      </c>
      <c r="S363" t="s">
        <v>8992</v>
      </c>
      <c r="X363" t="s">
        <v>6122</v>
      </c>
      <c r="Y363" t="s">
        <v>8993</v>
      </c>
      <c r="Z363" t="s">
        <v>8994</v>
      </c>
      <c r="AA363" t="s">
        <v>8995</v>
      </c>
      <c r="AB363" t="s">
        <v>8996</v>
      </c>
      <c r="AC363" t="s">
        <v>8997</v>
      </c>
      <c r="AD363" t="s">
        <v>8998</v>
      </c>
      <c r="AE363">
        <v>42661</v>
      </c>
      <c r="AF363" t="s">
        <v>8999</v>
      </c>
      <c r="AG363">
        <v>3</v>
      </c>
      <c r="AH363">
        <v>1155</v>
      </c>
      <c r="AJ363">
        <v>334</v>
      </c>
      <c r="AK363">
        <v>32079</v>
      </c>
      <c r="AL363" t="s">
        <v>4582</v>
      </c>
      <c r="AM363">
        <v>2</v>
      </c>
      <c r="AN363">
        <v>263</v>
      </c>
      <c r="AP363">
        <v>310</v>
      </c>
      <c r="AQ363">
        <v>11054</v>
      </c>
      <c r="AR363" t="s">
        <v>727</v>
      </c>
      <c r="AS363">
        <v>2</v>
      </c>
      <c r="AT363">
        <v>320</v>
      </c>
      <c r="AV363">
        <v>114</v>
      </c>
      <c r="AW363">
        <v>34052</v>
      </c>
      <c r="AX363" t="s">
        <v>1473</v>
      </c>
      <c r="AY363">
        <v>3</v>
      </c>
      <c r="AZ363">
        <v>338</v>
      </c>
      <c r="BB363">
        <v>312</v>
      </c>
      <c r="BC363">
        <v>34593</v>
      </c>
      <c r="BD363" t="s">
        <v>5195</v>
      </c>
      <c r="BE363">
        <v>3</v>
      </c>
      <c r="BF363">
        <v>851</v>
      </c>
      <c r="BH363">
        <v>312</v>
      </c>
    </row>
    <row r="364" spans="1:60" ht="13.5" customHeight="1" x14ac:dyDescent="0.35">
      <c r="A364" t="s">
        <v>2080</v>
      </c>
      <c r="B364" t="s">
        <v>3775</v>
      </c>
      <c r="C364" s="1" t="s">
        <v>4717</v>
      </c>
      <c r="D364" t="s">
        <v>9000</v>
      </c>
      <c r="E364" t="s">
        <v>9001</v>
      </c>
      <c r="F364" t="s">
        <v>9002</v>
      </c>
      <c r="G364" t="s">
        <v>9003</v>
      </c>
      <c r="H364" t="s">
        <v>9004</v>
      </c>
      <c r="I364" t="s">
        <v>9005</v>
      </c>
      <c r="J364" t="s">
        <v>9006</v>
      </c>
      <c r="K364" t="s">
        <v>9007</v>
      </c>
      <c r="N364" t="s">
        <v>9008</v>
      </c>
      <c r="O364" t="s">
        <v>9009</v>
      </c>
      <c r="P364" t="s">
        <v>9010</v>
      </c>
      <c r="Q364" t="s">
        <v>9011</v>
      </c>
      <c r="R364" t="s">
        <v>9012</v>
      </c>
      <c r="S364" t="s">
        <v>9013</v>
      </c>
      <c r="X364" t="s">
        <v>9014</v>
      </c>
      <c r="Y364" t="s">
        <v>6136</v>
      </c>
      <c r="Z364" t="s">
        <v>6137</v>
      </c>
      <c r="AA364" t="s">
        <v>9015</v>
      </c>
      <c r="AB364" t="s">
        <v>9016</v>
      </c>
      <c r="AC364" t="s">
        <v>9017</v>
      </c>
      <c r="AD364" t="s">
        <v>9018</v>
      </c>
      <c r="AE364">
        <v>34593</v>
      </c>
      <c r="AF364" t="s">
        <v>5195</v>
      </c>
      <c r="AG364">
        <v>1</v>
      </c>
      <c r="AH364">
        <v>170</v>
      </c>
      <c r="AJ364">
        <v>312</v>
      </c>
      <c r="AK364">
        <v>34592</v>
      </c>
      <c r="AL364" t="s">
        <v>6181</v>
      </c>
      <c r="AM364">
        <v>2</v>
      </c>
      <c r="AN364">
        <v>170</v>
      </c>
      <c r="AP364">
        <v>312</v>
      </c>
      <c r="AQ364">
        <v>15254</v>
      </c>
      <c r="AR364" t="s">
        <v>4802</v>
      </c>
      <c r="AS364">
        <v>2</v>
      </c>
      <c r="AT364">
        <v>221</v>
      </c>
      <c r="AV364">
        <v>312</v>
      </c>
      <c r="AW364">
        <v>34507</v>
      </c>
      <c r="AX364" t="s">
        <v>5168</v>
      </c>
      <c r="AY364">
        <v>2</v>
      </c>
      <c r="AZ364">
        <v>400</v>
      </c>
      <c r="BB364">
        <v>136</v>
      </c>
      <c r="BC364">
        <v>34582</v>
      </c>
      <c r="BD364" t="s">
        <v>5700</v>
      </c>
      <c r="BE364">
        <v>1</v>
      </c>
      <c r="BF364">
        <v>280</v>
      </c>
      <c r="BH364">
        <v>312</v>
      </c>
    </row>
    <row r="365" spans="1:60" ht="13.5" customHeight="1" x14ac:dyDescent="0.35">
      <c r="A365" t="s">
        <v>2080</v>
      </c>
      <c r="B365" t="s">
        <v>3779</v>
      </c>
      <c r="C365" s="1" t="s">
        <v>4485</v>
      </c>
      <c r="D365" t="s">
        <v>9019</v>
      </c>
      <c r="E365" t="s">
        <v>9020</v>
      </c>
      <c r="F365" t="s">
        <v>9021</v>
      </c>
      <c r="G365" t="s">
        <v>9022</v>
      </c>
      <c r="H365" t="s">
        <v>9023</v>
      </c>
      <c r="I365" t="s">
        <v>9024</v>
      </c>
      <c r="J365" t="s">
        <v>9025</v>
      </c>
      <c r="N365" t="s">
        <v>9026</v>
      </c>
      <c r="O365" t="s">
        <v>9027</v>
      </c>
      <c r="P365" t="s">
        <v>9028</v>
      </c>
      <c r="Q365" t="s">
        <v>9029</v>
      </c>
      <c r="R365" t="s">
        <v>9030</v>
      </c>
      <c r="S365" t="s">
        <v>9031</v>
      </c>
      <c r="T365" t="s">
        <v>8948</v>
      </c>
      <c r="U365" t="s">
        <v>9032</v>
      </c>
      <c r="X365" t="s">
        <v>5229</v>
      </c>
      <c r="Y365" t="s">
        <v>5229</v>
      </c>
      <c r="Z365" t="s">
        <v>8950</v>
      </c>
      <c r="AA365" t="s">
        <v>9033</v>
      </c>
      <c r="AB365" t="s">
        <v>9034</v>
      </c>
      <c r="AC365" t="s">
        <v>9035</v>
      </c>
      <c r="AD365" t="s">
        <v>9036</v>
      </c>
      <c r="AE365">
        <v>34085</v>
      </c>
      <c r="AF365" t="s">
        <v>5021</v>
      </c>
      <c r="AG365">
        <v>2</v>
      </c>
      <c r="AH365">
        <v>263</v>
      </c>
      <c r="AJ365">
        <v>312</v>
      </c>
      <c r="AK365">
        <v>32079</v>
      </c>
      <c r="AL365" t="s">
        <v>4582</v>
      </c>
      <c r="AM365">
        <v>2</v>
      </c>
      <c r="AN365">
        <v>263</v>
      </c>
      <c r="AP365">
        <v>310</v>
      </c>
      <c r="AQ365">
        <v>13154</v>
      </c>
      <c r="AR365" t="s">
        <v>798</v>
      </c>
      <c r="AS365">
        <v>2</v>
      </c>
      <c r="AT365">
        <v>192</v>
      </c>
      <c r="AV365">
        <v>122</v>
      </c>
    </row>
    <row r="366" spans="1:60" ht="13.5" customHeight="1" x14ac:dyDescent="0.35">
      <c r="A366" t="s">
        <v>2080</v>
      </c>
      <c r="B366" t="s">
        <v>3784</v>
      </c>
      <c r="C366" s="1" t="s">
        <v>4909</v>
      </c>
      <c r="D366" t="s">
        <v>9037</v>
      </c>
      <c r="E366" t="s">
        <v>9038</v>
      </c>
      <c r="F366" t="s">
        <v>8898</v>
      </c>
      <c r="G366" t="s">
        <v>9039</v>
      </c>
      <c r="H366" t="s">
        <v>9040</v>
      </c>
      <c r="N366" t="s">
        <v>9041</v>
      </c>
      <c r="O366" t="s">
        <v>8053</v>
      </c>
      <c r="P366" t="s">
        <v>8902</v>
      </c>
      <c r="Q366" t="s">
        <v>8903</v>
      </c>
      <c r="R366" t="s">
        <v>8904</v>
      </c>
      <c r="S366" t="s">
        <v>9042</v>
      </c>
      <c r="X366" t="s">
        <v>8905</v>
      </c>
      <c r="Y366" t="s">
        <v>8906</v>
      </c>
      <c r="Z366" t="s">
        <v>8907</v>
      </c>
      <c r="AA366" t="s">
        <v>9043</v>
      </c>
      <c r="AB366" t="s">
        <v>9044</v>
      </c>
      <c r="AC366" t="s">
        <v>9045</v>
      </c>
      <c r="AD366" t="s">
        <v>9046</v>
      </c>
      <c r="AE366">
        <v>34093</v>
      </c>
      <c r="AF366" t="s">
        <v>4938</v>
      </c>
      <c r="AG366">
        <v>3</v>
      </c>
      <c r="AH366">
        <v>513</v>
      </c>
      <c r="AJ366">
        <v>312</v>
      </c>
      <c r="AK366">
        <v>46319</v>
      </c>
      <c r="AL366" t="s">
        <v>4923</v>
      </c>
      <c r="AM366">
        <v>3</v>
      </c>
      <c r="AN366">
        <v>307</v>
      </c>
      <c r="AP366">
        <v>320</v>
      </c>
      <c r="AQ366">
        <v>13154</v>
      </c>
      <c r="AR366" t="s">
        <v>5576</v>
      </c>
      <c r="AS366">
        <v>2</v>
      </c>
      <c r="AT366">
        <v>192</v>
      </c>
      <c r="AV366">
        <v>122</v>
      </c>
      <c r="AW366">
        <v>13254</v>
      </c>
      <c r="AX366" t="s">
        <v>799</v>
      </c>
      <c r="AY366">
        <v>2</v>
      </c>
      <c r="AZ366">
        <v>192</v>
      </c>
      <c r="BB366">
        <v>128</v>
      </c>
    </row>
    <row r="367" spans="1:60" ht="13.5" customHeight="1" x14ac:dyDescent="0.35">
      <c r="A367" t="s">
        <v>2080</v>
      </c>
      <c r="B367" t="s">
        <v>3787</v>
      </c>
      <c r="C367" s="1" t="s">
        <v>4783</v>
      </c>
      <c r="D367" t="s">
        <v>9047</v>
      </c>
      <c r="E367" t="s">
        <v>9048</v>
      </c>
      <c r="F367" t="s">
        <v>9049</v>
      </c>
      <c r="N367" t="s">
        <v>9050</v>
      </c>
      <c r="O367" t="s">
        <v>9051</v>
      </c>
      <c r="P367" t="s">
        <v>9052</v>
      </c>
      <c r="Q367" t="s">
        <v>9053</v>
      </c>
      <c r="R367" t="s">
        <v>9054</v>
      </c>
      <c r="S367" t="s">
        <v>9055</v>
      </c>
      <c r="T367" t="s">
        <v>9056</v>
      </c>
      <c r="U367" t="s">
        <v>9057</v>
      </c>
      <c r="X367" t="s">
        <v>6176</v>
      </c>
      <c r="Y367" t="s">
        <v>9058</v>
      </c>
      <c r="Z367" t="s">
        <v>9059</v>
      </c>
      <c r="AA367" t="s">
        <v>9060</v>
      </c>
      <c r="AB367" t="s">
        <v>9061</v>
      </c>
      <c r="AC367" t="s">
        <v>9062</v>
      </c>
      <c r="AD367" t="s">
        <v>9063</v>
      </c>
      <c r="AE367">
        <v>34582</v>
      </c>
      <c r="AF367" t="s">
        <v>5700</v>
      </c>
      <c r="AG367">
        <v>2</v>
      </c>
      <c r="AH367">
        <v>300</v>
      </c>
      <c r="AJ367">
        <v>312</v>
      </c>
      <c r="AK367">
        <v>34507</v>
      </c>
      <c r="AL367" t="s">
        <v>5168</v>
      </c>
      <c r="AM367">
        <v>2</v>
      </c>
      <c r="AN367">
        <v>280</v>
      </c>
      <c r="AP367">
        <v>312</v>
      </c>
      <c r="AQ367">
        <v>34592</v>
      </c>
      <c r="AR367" t="s">
        <v>6181</v>
      </c>
      <c r="AS367">
        <v>2</v>
      </c>
      <c r="AT367">
        <v>221</v>
      </c>
      <c r="AV367">
        <v>312</v>
      </c>
      <c r="AW367">
        <v>15254</v>
      </c>
      <c r="AX367" t="s">
        <v>4802</v>
      </c>
      <c r="AY367">
        <v>2</v>
      </c>
      <c r="AZ367">
        <v>400</v>
      </c>
      <c r="BB367">
        <v>136</v>
      </c>
    </row>
    <row r="368" spans="1:60" ht="13.5" customHeight="1" x14ac:dyDescent="0.35">
      <c r="A368" t="s">
        <v>2080</v>
      </c>
      <c r="B368" t="s">
        <v>3791</v>
      </c>
      <c r="C368" s="1" t="s">
        <v>4547</v>
      </c>
      <c r="D368" t="s">
        <v>9064</v>
      </c>
      <c r="E368" t="s">
        <v>9065</v>
      </c>
      <c r="F368" t="s">
        <v>9066</v>
      </c>
      <c r="G368" t="s">
        <v>9067</v>
      </c>
      <c r="N368" t="s">
        <v>9068</v>
      </c>
      <c r="O368" t="s">
        <v>9069</v>
      </c>
      <c r="P368" t="s">
        <v>9070</v>
      </c>
      <c r="Q368" t="s">
        <v>9071</v>
      </c>
      <c r="R368" t="s">
        <v>9072</v>
      </c>
      <c r="S368" t="s">
        <v>9073</v>
      </c>
      <c r="T368" t="s">
        <v>9074</v>
      </c>
      <c r="X368" t="s">
        <v>9075</v>
      </c>
      <c r="Y368" t="s">
        <v>9076</v>
      </c>
      <c r="Z368" t="s">
        <v>9077</v>
      </c>
      <c r="AA368" t="s">
        <v>9078</v>
      </c>
      <c r="AB368" t="s">
        <v>9079</v>
      </c>
      <c r="AC368" t="s">
        <v>9080</v>
      </c>
      <c r="AD368" t="s">
        <v>9081</v>
      </c>
    </row>
    <row r="369" spans="1:60" ht="13.5" customHeight="1" x14ac:dyDescent="0.35">
      <c r="A369" t="s">
        <v>2080</v>
      </c>
      <c r="B369" t="s">
        <v>3788</v>
      </c>
      <c r="C369" s="1" t="s">
        <v>4909</v>
      </c>
      <c r="D369" t="s">
        <v>9082</v>
      </c>
      <c r="E369" t="s">
        <v>9083</v>
      </c>
      <c r="N369" t="s">
        <v>9084</v>
      </c>
      <c r="O369" t="s">
        <v>9085</v>
      </c>
      <c r="P369" t="s">
        <v>9086</v>
      </c>
      <c r="Q369" t="s">
        <v>9087</v>
      </c>
      <c r="X369" t="s">
        <v>9088</v>
      </c>
      <c r="Y369" t="s">
        <v>9089</v>
      </c>
      <c r="Z369" t="s">
        <v>9090</v>
      </c>
      <c r="AA369" t="s">
        <v>9091</v>
      </c>
      <c r="AB369" t="s">
        <v>9092</v>
      </c>
      <c r="AC369" t="s">
        <v>9093</v>
      </c>
      <c r="AD369" t="s">
        <v>9094</v>
      </c>
    </row>
    <row r="370" spans="1:60" ht="13.5" customHeight="1" x14ac:dyDescent="0.35">
      <c r="A370" t="s">
        <v>2080</v>
      </c>
      <c r="B370" t="s">
        <v>3797</v>
      </c>
      <c r="C370" s="1" t="s">
        <v>4547</v>
      </c>
      <c r="D370" t="s">
        <v>9095</v>
      </c>
      <c r="E370" t="s">
        <v>9096</v>
      </c>
      <c r="F370" t="s">
        <v>9097</v>
      </c>
      <c r="G370" t="s">
        <v>9098</v>
      </c>
      <c r="H370" t="s">
        <v>9099</v>
      </c>
      <c r="I370" t="s">
        <v>9100</v>
      </c>
      <c r="J370" t="s">
        <v>9101</v>
      </c>
      <c r="N370" t="s">
        <v>9102</v>
      </c>
      <c r="O370" t="s">
        <v>9103</v>
      </c>
      <c r="P370" t="s">
        <v>9104</v>
      </c>
      <c r="Q370" t="s">
        <v>9105</v>
      </c>
      <c r="R370" t="s">
        <v>9106</v>
      </c>
      <c r="S370" t="s">
        <v>9107</v>
      </c>
      <c r="T370" t="s">
        <v>9108</v>
      </c>
      <c r="U370" t="s">
        <v>6693</v>
      </c>
      <c r="X370" t="s">
        <v>9109</v>
      </c>
      <c r="Y370" t="s">
        <v>4558</v>
      </c>
      <c r="Z370" t="s">
        <v>1604</v>
      </c>
      <c r="AA370" t="s">
        <v>8851</v>
      </c>
      <c r="AB370" t="s">
        <v>8852</v>
      </c>
      <c r="AC370" t="s">
        <v>8853</v>
      </c>
      <c r="AD370" t="s">
        <v>8854</v>
      </c>
      <c r="AE370">
        <v>32130</v>
      </c>
      <c r="AF370" t="s">
        <v>8855</v>
      </c>
      <c r="AG370">
        <v>2</v>
      </c>
      <c r="AH370">
        <v>180</v>
      </c>
      <c r="AJ370">
        <v>413</v>
      </c>
      <c r="AK370">
        <v>32079</v>
      </c>
      <c r="AL370" t="s">
        <v>4582</v>
      </c>
      <c r="AM370">
        <v>2</v>
      </c>
      <c r="AN370">
        <v>263</v>
      </c>
      <c r="AP370">
        <v>310</v>
      </c>
      <c r="AQ370">
        <v>13254</v>
      </c>
      <c r="AR370" t="s">
        <v>799</v>
      </c>
      <c r="AS370">
        <v>2</v>
      </c>
      <c r="AT370">
        <v>192</v>
      </c>
      <c r="AV370">
        <v>128</v>
      </c>
      <c r="AW370">
        <v>34592</v>
      </c>
      <c r="AX370" t="s">
        <v>6181</v>
      </c>
      <c r="AY370">
        <v>3</v>
      </c>
      <c r="AZ370">
        <v>408</v>
      </c>
      <c r="BB370">
        <v>312</v>
      </c>
      <c r="BC370">
        <v>34582</v>
      </c>
      <c r="BD370" t="s">
        <v>5700</v>
      </c>
      <c r="BE370">
        <v>3</v>
      </c>
      <c r="BF370">
        <v>427</v>
      </c>
      <c r="BH370">
        <v>312</v>
      </c>
    </row>
    <row r="371" spans="1:60" ht="13.5" customHeight="1" x14ac:dyDescent="0.35">
      <c r="A371" t="s">
        <v>2080</v>
      </c>
      <c r="B371" t="s">
        <v>3800</v>
      </c>
      <c r="C371" s="1" t="s">
        <v>4547</v>
      </c>
      <c r="D371" t="s">
        <v>9110</v>
      </c>
      <c r="E371" t="s">
        <v>9111</v>
      </c>
      <c r="F371" t="s">
        <v>9112</v>
      </c>
      <c r="G371" t="s">
        <v>9113</v>
      </c>
      <c r="H371" t="s">
        <v>9114</v>
      </c>
      <c r="N371" t="s">
        <v>9115</v>
      </c>
      <c r="O371" t="s">
        <v>9116</v>
      </c>
      <c r="P371" t="s">
        <v>9117</v>
      </c>
      <c r="Q371" t="s">
        <v>9118</v>
      </c>
      <c r="X371" t="s">
        <v>9119</v>
      </c>
      <c r="Y371" t="s">
        <v>9120</v>
      </c>
      <c r="Z371" t="s">
        <v>6243</v>
      </c>
      <c r="AA371" t="s">
        <v>9121</v>
      </c>
      <c r="AB371" t="s">
        <v>9122</v>
      </c>
      <c r="AC371" t="s">
        <v>9123</v>
      </c>
      <c r="AD371" t="s">
        <v>9124</v>
      </c>
      <c r="AE371">
        <v>13154</v>
      </c>
      <c r="AF371" t="s">
        <v>798</v>
      </c>
      <c r="AG371">
        <v>2</v>
      </c>
      <c r="AH371">
        <v>192</v>
      </c>
      <c r="AJ371">
        <v>122</v>
      </c>
      <c r="AK371">
        <v>32650</v>
      </c>
      <c r="AL371" t="s">
        <v>9119</v>
      </c>
      <c r="AM371">
        <v>3</v>
      </c>
      <c r="AN371">
        <v>603</v>
      </c>
      <c r="AP371">
        <v>314</v>
      </c>
    </row>
    <row r="372" spans="1:60" ht="13.5" customHeight="1" x14ac:dyDescent="0.35">
      <c r="A372" t="s">
        <v>2080</v>
      </c>
      <c r="B372" t="s">
        <v>3805</v>
      </c>
      <c r="C372" s="1" t="s">
        <v>4667</v>
      </c>
      <c r="D372" t="s">
        <v>9125</v>
      </c>
      <c r="E372" t="s">
        <v>8635</v>
      </c>
      <c r="F372" t="s">
        <v>8636</v>
      </c>
      <c r="G372" t="s">
        <v>8637</v>
      </c>
      <c r="H372" t="s">
        <v>8638</v>
      </c>
      <c r="I372" t="s">
        <v>8639</v>
      </c>
      <c r="N372" t="s">
        <v>9126</v>
      </c>
      <c r="O372" t="s">
        <v>9127</v>
      </c>
      <c r="P372" t="s">
        <v>8642</v>
      </c>
      <c r="Q372" t="s">
        <v>8643</v>
      </c>
      <c r="R372" t="s">
        <v>8644</v>
      </c>
      <c r="S372" t="s">
        <v>8645</v>
      </c>
      <c r="T372" t="s">
        <v>8646</v>
      </c>
      <c r="U372" t="s">
        <v>8647</v>
      </c>
      <c r="X372" t="s">
        <v>9128</v>
      </c>
      <c r="Y372" t="s">
        <v>5817</v>
      </c>
      <c r="Z372" t="s">
        <v>5818</v>
      </c>
      <c r="AA372" t="s">
        <v>8649</v>
      </c>
      <c r="AB372" t="s">
        <v>8650</v>
      </c>
      <c r="AC372" t="s">
        <v>8651</v>
      </c>
      <c r="AD372" t="s">
        <v>8652</v>
      </c>
      <c r="AE372">
        <v>31023</v>
      </c>
      <c r="AF372" t="s">
        <v>8653</v>
      </c>
      <c r="AG372">
        <v>4</v>
      </c>
      <c r="AH372">
        <v>643</v>
      </c>
      <c r="AJ372">
        <v>326</v>
      </c>
      <c r="AK372">
        <v>11054</v>
      </c>
      <c r="AL372" t="s">
        <v>727</v>
      </c>
      <c r="AM372">
        <v>4</v>
      </c>
      <c r="AN372">
        <v>3917</v>
      </c>
      <c r="AP372">
        <v>114</v>
      </c>
      <c r="AQ372">
        <v>31054</v>
      </c>
      <c r="AR372" t="s">
        <v>5066</v>
      </c>
      <c r="AS372">
        <v>3</v>
      </c>
      <c r="AT372">
        <v>407</v>
      </c>
      <c r="AV372">
        <v>326</v>
      </c>
      <c r="AW372">
        <v>15254</v>
      </c>
      <c r="AX372" t="s">
        <v>4802</v>
      </c>
      <c r="AY372">
        <v>2</v>
      </c>
      <c r="AZ372">
        <v>400</v>
      </c>
      <c r="BB372">
        <v>136</v>
      </c>
      <c r="BC372">
        <v>31036</v>
      </c>
      <c r="BD372" t="s">
        <v>8654</v>
      </c>
      <c r="BE372">
        <v>3</v>
      </c>
      <c r="BF372">
        <v>437</v>
      </c>
      <c r="BH372">
        <v>326</v>
      </c>
    </row>
    <row r="373" spans="1:60" ht="13.5" customHeight="1" x14ac:dyDescent="0.35">
      <c r="A373" t="s">
        <v>2080</v>
      </c>
      <c r="B373" t="s">
        <v>3810</v>
      </c>
      <c r="C373" s="1" t="s">
        <v>4502</v>
      </c>
      <c r="D373" t="s">
        <v>9129</v>
      </c>
      <c r="E373" t="s">
        <v>9130</v>
      </c>
      <c r="F373" t="s">
        <v>9131</v>
      </c>
      <c r="G373" t="s">
        <v>9132</v>
      </c>
      <c r="H373" t="s">
        <v>9133</v>
      </c>
      <c r="I373" t="s">
        <v>9134</v>
      </c>
      <c r="J373" t="s">
        <v>9135</v>
      </c>
      <c r="K373" t="s">
        <v>9136</v>
      </c>
      <c r="N373" t="s">
        <v>9137</v>
      </c>
      <c r="O373" t="s">
        <v>9138</v>
      </c>
      <c r="P373" t="s">
        <v>9139</v>
      </c>
      <c r="Q373" t="s">
        <v>9140</v>
      </c>
      <c r="R373" t="s">
        <v>9141</v>
      </c>
      <c r="X373" t="s">
        <v>9142</v>
      </c>
      <c r="Y373" t="s">
        <v>9143</v>
      </c>
      <c r="Z373" t="s">
        <v>9144</v>
      </c>
      <c r="AA373" t="s">
        <v>9145</v>
      </c>
      <c r="AB373" t="s">
        <v>9146</v>
      </c>
      <c r="AC373" t="s">
        <v>9147</v>
      </c>
      <c r="AD373" t="s">
        <v>9148</v>
      </c>
      <c r="AE373">
        <v>15254</v>
      </c>
      <c r="AF373" t="s">
        <v>4802</v>
      </c>
      <c r="AG373">
        <v>3</v>
      </c>
      <c r="AH373">
        <v>700</v>
      </c>
      <c r="AJ373">
        <v>136</v>
      </c>
      <c r="AK373">
        <v>31889</v>
      </c>
      <c r="AL373" t="s">
        <v>6279</v>
      </c>
      <c r="AM373">
        <v>3</v>
      </c>
      <c r="AN373">
        <v>3640</v>
      </c>
      <c r="AP373">
        <v>311</v>
      </c>
      <c r="AQ373">
        <v>11454</v>
      </c>
      <c r="AR373" t="s">
        <v>728</v>
      </c>
      <c r="AS373">
        <v>2</v>
      </c>
      <c r="AT373">
        <v>243</v>
      </c>
      <c r="AV373">
        <v>115</v>
      </c>
      <c r="AW373">
        <v>11054</v>
      </c>
      <c r="AX373" t="s">
        <v>727</v>
      </c>
      <c r="AY373">
        <v>2</v>
      </c>
      <c r="AZ373">
        <v>320</v>
      </c>
      <c r="BB373">
        <v>114</v>
      </c>
    </row>
    <row r="374" spans="1:60" ht="13.5" customHeight="1" x14ac:dyDescent="0.35">
      <c r="A374" t="s">
        <v>2080</v>
      </c>
      <c r="B374" t="s">
        <v>3813</v>
      </c>
      <c r="C374" s="1" t="s">
        <v>4717</v>
      </c>
      <c r="D374" t="s">
        <v>9149</v>
      </c>
      <c r="E374" t="s">
        <v>9150</v>
      </c>
      <c r="F374" t="s">
        <v>9151</v>
      </c>
      <c r="G374" t="s">
        <v>9152</v>
      </c>
      <c r="H374" t="s">
        <v>9153</v>
      </c>
      <c r="I374" t="s">
        <v>9154</v>
      </c>
      <c r="J374" t="s">
        <v>9155</v>
      </c>
      <c r="N374" t="s">
        <v>9156</v>
      </c>
      <c r="O374" t="s">
        <v>9157</v>
      </c>
      <c r="P374" t="s">
        <v>9158</v>
      </c>
      <c r="Q374" t="s">
        <v>9159</v>
      </c>
      <c r="R374" t="s">
        <v>9160</v>
      </c>
      <c r="S374" t="s">
        <v>9161</v>
      </c>
      <c r="T374" t="s">
        <v>9162</v>
      </c>
      <c r="U374" t="s">
        <v>6208</v>
      </c>
      <c r="X374" t="s">
        <v>9163</v>
      </c>
      <c r="Y374" t="s">
        <v>6298</v>
      </c>
      <c r="AA374" t="s">
        <v>9164</v>
      </c>
      <c r="AB374" t="s">
        <v>9165</v>
      </c>
      <c r="AC374" t="s">
        <v>9166</v>
      </c>
      <c r="AD374" t="s">
        <v>9167</v>
      </c>
      <c r="AE374">
        <v>31879</v>
      </c>
      <c r="AF374" t="s">
        <v>6303</v>
      </c>
      <c r="AG374">
        <v>3</v>
      </c>
      <c r="AH374">
        <v>140</v>
      </c>
      <c r="AJ374">
        <v>311</v>
      </c>
      <c r="AK374">
        <v>35052</v>
      </c>
      <c r="AL374" t="s">
        <v>6021</v>
      </c>
      <c r="AM374">
        <v>2</v>
      </c>
      <c r="AN374">
        <v>140</v>
      </c>
      <c r="AP374">
        <v>334</v>
      </c>
      <c r="AQ374">
        <v>34592</v>
      </c>
      <c r="AR374" t="s">
        <v>6181</v>
      </c>
      <c r="AS374">
        <v>2</v>
      </c>
      <c r="AT374">
        <v>221</v>
      </c>
      <c r="AV374">
        <v>312</v>
      </c>
    </row>
    <row r="375" spans="1:60" ht="13.5" customHeight="1" x14ac:dyDescent="0.35">
      <c r="A375" t="s">
        <v>277</v>
      </c>
      <c r="B375" t="s">
        <v>3819</v>
      </c>
      <c r="C375" s="1" t="s">
        <v>4547</v>
      </c>
      <c r="D375" t="s">
        <v>9168</v>
      </c>
      <c r="E375" t="s">
        <v>9169</v>
      </c>
      <c r="F375" t="s">
        <v>9170</v>
      </c>
      <c r="G375" t="s">
        <v>9171</v>
      </c>
      <c r="H375" t="s">
        <v>9172</v>
      </c>
      <c r="I375" t="s">
        <v>9173</v>
      </c>
      <c r="J375" t="s">
        <v>7894</v>
      </c>
      <c r="N375" t="s">
        <v>9174</v>
      </c>
      <c r="O375" t="s">
        <v>9175</v>
      </c>
      <c r="P375" t="s">
        <v>9176</v>
      </c>
      <c r="Q375" t="s">
        <v>9177</v>
      </c>
      <c r="R375" t="s">
        <v>9178</v>
      </c>
      <c r="S375" t="s">
        <v>9179</v>
      </c>
      <c r="T375" t="s">
        <v>9180</v>
      </c>
      <c r="X375" t="s">
        <v>9181</v>
      </c>
      <c r="Y375" t="s">
        <v>9182</v>
      </c>
      <c r="AE375">
        <v>13254</v>
      </c>
      <c r="AF375" t="s">
        <v>799</v>
      </c>
      <c r="AG375">
        <v>2</v>
      </c>
      <c r="AH375">
        <v>192</v>
      </c>
      <c r="AJ375">
        <v>128</v>
      </c>
      <c r="AK375">
        <v>13154</v>
      </c>
      <c r="AL375" t="s">
        <v>798</v>
      </c>
      <c r="AM375">
        <v>2</v>
      </c>
      <c r="AN375">
        <v>192</v>
      </c>
      <c r="AP375">
        <v>122</v>
      </c>
      <c r="AQ375">
        <v>32008</v>
      </c>
      <c r="AR375" t="s">
        <v>6314</v>
      </c>
      <c r="AS375">
        <v>3</v>
      </c>
      <c r="AT375">
        <v>798</v>
      </c>
      <c r="AV375">
        <v>310</v>
      </c>
    </row>
    <row r="376" spans="1:60" ht="13.5" customHeight="1" x14ac:dyDescent="0.35">
      <c r="A376" t="s">
        <v>277</v>
      </c>
      <c r="B376" t="s">
        <v>3825</v>
      </c>
      <c r="C376" s="1" t="s">
        <v>4717</v>
      </c>
      <c r="D376" t="s">
        <v>9183</v>
      </c>
      <c r="E376" t="s">
        <v>9184</v>
      </c>
      <c r="F376" t="s">
        <v>9185</v>
      </c>
      <c r="G376" t="s">
        <v>9186</v>
      </c>
      <c r="H376" t="s">
        <v>9187</v>
      </c>
      <c r="I376" t="s">
        <v>9188</v>
      </c>
      <c r="J376" t="s">
        <v>9189</v>
      </c>
      <c r="K376" t="s">
        <v>9190</v>
      </c>
      <c r="N376" t="s">
        <v>9191</v>
      </c>
      <c r="O376" t="s">
        <v>9192</v>
      </c>
      <c r="P376" t="s">
        <v>9193</v>
      </c>
      <c r="Q376" t="s">
        <v>9194</v>
      </c>
      <c r="R376" t="s">
        <v>9195</v>
      </c>
      <c r="S376" t="s">
        <v>9196</v>
      </c>
      <c r="T376" t="s">
        <v>9197</v>
      </c>
      <c r="U376" t="s">
        <v>9198</v>
      </c>
      <c r="X376" t="s">
        <v>9199</v>
      </c>
      <c r="Y376" t="s">
        <v>9200</v>
      </c>
      <c r="AE376">
        <v>21056</v>
      </c>
      <c r="AF376" t="s">
        <v>631</v>
      </c>
      <c r="AG376">
        <v>2</v>
      </c>
      <c r="AH376">
        <v>402</v>
      </c>
      <c r="AJ376">
        <v>212</v>
      </c>
      <c r="AK376">
        <v>21052</v>
      </c>
      <c r="AL376" t="s">
        <v>5243</v>
      </c>
      <c r="AM376">
        <v>1</v>
      </c>
      <c r="AN376">
        <v>95</v>
      </c>
      <c r="AP376">
        <v>210</v>
      </c>
      <c r="AQ376">
        <v>21572</v>
      </c>
      <c r="AR376" t="s">
        <v>4625</v>
      </c>
      <c r="AS376">
        <v>1</v>
      </c>
      <c r="AT376">
        <v>80</v>
      </c>
      <c r="AV376">
        <v>221</v>
      </c>
    </row>
    <row r="377" spans="1:60" ht="13.5" customHeight="1" x14ac:dyDescent="0.35">
      <c r="A377" t="s">
        <v>277</v>
      </c>
      <c r="B377" t="s">
        <v>3831</v>
      </c>
      <c r="C377" s="1" t="s">
        <v>4717</v>
      </c>
      <c r="D377" t="s">
        <v>9201</v>
      </c>
      <c r="E377" t="s">
        <v>9202</v>
      </c>
      <c r="F377" t="s">
        <v>9203</v>
      </c>
      <c r="G377" t="s">
        <v>9204</v>
      </c>
      <c r="H377" t="s">
        <v>9205</v>
      </c>
      <c r="I377" t="s">
        <v>9206</v>
      </c>
      <c r="J377" t="s">
        <v>9207</v>
      </c>
      <c r="N377" t="s">
        <v>9208</v>
      </c>
      <c r="O377" t="s">
        <v>9209</v>
      </c>
      <c r="P377" t="s">
        <v>9210</v>
      </c>
      <c r="Q377" t="s">
        <v>9211</v>
      </c>
      <c r="R377" t="s">
        <v>9212</v>
      </c>
      <c r="S377" t="s">
        <v>9213</v>
      </c>
      <c r="T377" t="s">
        <v>9214</v>
      </c>
      <c r="X377" t="s">
        <v>9215</v>
      </c>
      <c r="Y377" t="s">
        <v>5404</v>
      </c>
      <c r="Z377" t="s">
        <v>9216</v>
      </c>
      <c r="AE377">
        <v>34592</v>
      </c>
      <c r="AF377" t="s">
        <v>6181</v>
      </c>
      <c r="AG377">
        <v>2</v>
      </c>
      <c r="AH377">
        <v>221</v>
      </c>
      <c r="AJ377">
        <v>312</v>
      </c>
      <c r="AK377">
        <v>15254</v>
      </c>
      <c r="AL377" t="s">
        <v>4802</v>
      </c>
      <c r="AM377">
        <v>1</v>
      </c>
      <c r="AN377">
        <v>200</v>
      </c>
      <c r="AP377">
        <v>136</v>
      </c>
      <c r="AQ377">
        <v>21572</v>
      </c>
      <c r="AR377" t="s">
        <v>4625</v>
      </c>
      <c r="AS377">
        <v>1</v>
      </c>
      <c r="AT377">
        <v>80</v>
      </c>
      <c r="AV377">
        <v>221</v>
      </c>
      <c r="AW377">
        <v>21510</v>
      </c>
      <c r="AX377" t="s">
        <v>6761</v>
      </c>
      <c r="AY377">
        <v>2</v>
      </c>
      <c r="AZ377">
        <v>280</v>
      </c>
      <c r="BB377">
        <v>211</v>
      </c>
    </row>
    <row r="378" spans="1:60" ht="13.5" customHeight="1" x14ac:dyDescent="0.35">
      <c r="A378" t="s">
        <v>277</v>
      </c>
      <c r="B378" t="s">
        <v>3837</v>
      </c>
      <c r="C378" s="1" t="s">
        <v>593</v>
      </c>
      <c r="D378" t="s">
        <v>9217</v>
      </c>
      <c r="E378" t="s">
        <v>9218</v>
      </c>
      <c r="F378" t="s">
        <v>9219</v>
      </c>
      <c r="G378" t="s">
        <v>9220</v>
      </c>
      <c r="H378" t="s">
        <v>9221</v>
      </c>
      <c r="I378" t="s">
        <v>9222</v>
      </c>
      <c r="N378" t="s">
        <v>9223</v>
      </c>
      <c r="O378" t="s">
        <v>9224</v>
      </c>
      <c r="P378" t="s">
        <v>9225</v>
      </c>
      <c r="Q378" t="s">
        <v>9226</v>
      </c>
      <c r="R378" t="s">
        <v>9227</v>
      </c>
      <c r="S378" t="s">
        <v>9228</v>
      </c>
      <c r="T378" t="s">
        <v>9229</v>
      </c>
      <c r="U378" t="s">
        <v>9230</v>
      </c>
      <c r="X378" t="s">
        <v>9231</v>
      </c>
      <c r="Y378" t="s">
        <v>9232</v>
      </c>
      <c r="AE378">
        <v>31054</v>
      </c>
      <c r="AF378" t="s">
        <v>5066</v>
      </c>
      <c r="AG378">
        <v>2</v>
      </c>
      <c r="AH378">
        <v>188</v>
      </c>
      <c r="AJ378">
        <v>326</v>
      </c>
      <c r="AK378">
        <v>11054</v>
      </c>
      <c r="AL378" t="s">
        <v>727</v>
      </c>
      <c r="AM378">
        <v>2</v>
      </c>
      <c r="AN378">
        <v>320</v>
      </c>
      <c r="AP378">
        <v>114</v>
      </c>
      <c r="AQ378">
        <v>15254</v>
      </c>
      <c r="AR378" t="s">
        <v>4802</v>
      </c>
      <c r="AS378">
        <v>2</v>
      </c>
      <c r="AT378">
        <v>400</v>
      </c>
      <c r="AV378">
        <v>136</v>
      </c>
    </row>
    <row r="379" spans="1:60" ht="13.5" customHeight="1" x14ac:dyDescent="0.35">
      <c r="A379" t="s">
        <v>277</v>
      </c>
      <c r="B379" t="s">
        <v>3842</v>
      </c>
      <c r="C379" s="1" t="s">
        <v>4667</v>
      </c>
      <c r="D379" t="s">
        <v>9125</v>
      </c>
      <c r="E379" t="s">
        <v>9233</v>
      </c>
      <c r="F379" t="s">
        <v>8636</v>
      </c>
      <c r="G379" t="s">
        <v>9234</v>
      </c>
      <c r="N379" t="s">
        <v>9235</v>
      </c>
      <c r="O379" t="s">
        <v>9127</v>
      </c>
      <c r="P379" t="s">
        <v>8642</v>
      </c>
      <c r="Q379" t="s">
        <v>8643</v>
      </c>
      <c r="R379" t="s">
        <v>8644</v>
      </c>
      <c r="S379" t="s">
        <v>8645</v>
      </c>
      <c r="X379" t="s">
        <v>8648</v>
      </c>
      <c r="Y379" t="s">
        <v>9236</v>
      </c>
      <c r="AE379">
        <v>31036</v>
      </c>
      <c r="AF379" t="s">
        <v>8654</v>
      </c>
      <c r="AG379">
        <v>3</v>
      </c>
      <c r="AH379">
        <v>437</v>
      </c>
      <c r="AJ379">
        <v>326</v>
      </c>
      <c r="AK379">
        <v>15254</v>
      </c>
      <c r="AL379" t="s">
        <v>4802</v>
      </c>
      <c r="AM379">
        <v>2</v>
      </c>
      <c r="AN379">
        <v>400</v>
      </c>
      <c r="AP379">
        <v>114</v>
      </c>
      <c r="AQ379">
        <v>31054</v>
      </c>
      <c r="AR379" t="s">
        <v>5066</v>
      </c>
      <c r="AS379">
        <v>3</v>
      </c>
      <c r="AT379">
        <v>407</v>
      </c>
      <c r="AV379">
        <v>326</v>
      </c>
      <c r="AW379">
        <v>31023</v>
      </c>
      <c r="AX379" t="s">
        <v>8653</v>
      </c>
      <c r="AY379">
        <v>4</v>
      </c>
      <c r="AZ379">
        <v>643</v>
      </c>
      <c r="BB379">
        <v>326</v>
      </c>
      <c r="BC379">
        <v>11054</v>
      </c>
      <c r="BD379" t="s">
        <v>727</v>
      </c>
      <c r="BE379">
        <v>4</v>
      </c>
      <c r="BF379">
        <v>3917</v>
      </c>
      <c r="BH379">
        <v>114</v>
      </c>
    </row>
    <row r="380" spans="1:60" ht="13.5" customHeight="1" x14ac:dyDescent="0.35">
      <c r="A380" t="s">
        <v>277</v>
      </c>
      <c r="B380" t="s">
        <v>3852</v>
      </c>
      <c r="C380" s="1" t="s">
        <v>4667</v>
      </c>
      <c r="D380" t="s">
        <v>9237</v>
      </c>
      <c r="E380" t="s">
        <v>9238</v>
      </c>
      <c r="F380" t="s">
        <v>9239</v>
      </c>
      <c r="G380" t="s">
        <v>9240</v>
      </c>
      <c r="H380" t="s">
        <v>9241</v>
      </c>
      <c r="N380" t="s">
        <v>9242</v>
      </c>
      <c r="O380" t="s">
        <v>9243</v>
      </c>
      <c r="P380" t="s">
        <v>9244</v>
      </c>
      <c r="Q380" t="s">
        <v>9245</v>
      </c>
      <c r="R380" t="s">
        <v>9246</v>
      </c>
      <c r="S380" t="s">
        <v>4677</v>
      </c>
      <c r="T380" t="s">
        <v>9247</v>
      </c>
      <c r="X380" t="s">
        <v>9248</v>
      </c>
      <c r="AE380">
        <v>13254</v>
      </c>
      <c r="AF380" t="s">
        <v>799</v>
      </c>
      <c r="AG380">
        <v>2</v>
      </c>
      <c r="AH380">
        <v>192</v>
      </c>
      <c r="AJ380">
        <v>128</v>
      </c>
      <c r="AK380">
        <v>13154</v>
      </c>
      <c r="AL380" t="s">
        <v>798</v>
      </c>
      <c r="AM380">
        <v>2</v>
      </c>
      <c r="AN380">
        <v>192</v>
      </c>
      <c r="AP380">
        <v>122</v>
      </c>
      <c r="AQ380">
        <v>31054</v>
      </c>
      <c r="AR380" t="s">
        <v>5066</v>
      </c>
      <c r="AS380">
        <v>3</v>
      </c>
      <c r="AT380">
        <v>407</v>
      </c>
      <c r="AV380">
        <v>326</v>
      </c>
    </row>
    <row r="381" spans="1:60" ht="13.5" customHeight="1" x14ac:dyDescent="0.35">
      <c r="A381" t="s">
        <v>277</v>
      </c>
      <c r="B381" t="s">
        <v>3859</v>
      </c>
      <c r="C381" s="1" t="s">
        <v>4547</v>
      </c>
      <c r="D381" t="s">
        <v>9249</v>
      </c>
      <c r="E381" t="s">
        <v>9250</v>
      </c>
      <c r="F381" t="s">
        <v>9251</v>
      </c>
      <c r="G381" t="s">
        <v>9173</v>
      </c>
      <c r="H381" t="s">
        <v>7894</v>
      </c>
      <c r="N381" t="s">
        <v>9252</v>
      </c>
      <c r="O381" t="s">
        <v>9253</v>
      </c>
      <c r="P381" t="s">
        <v>9254</v>
      </c>
      <c r="Q381" t="s">
        <v>9179</v>
      </c>
      <c r="R381" t="s">
        <v>9255</v>
      </c>
      <c r="X381" t="s">
        <v>9256</v>
      </c>
      <c r="Y381" t="s">
        <v>9119</v>
      </c>
      <c r="AE381">
        <v>31054</v>
      </c>
      <c r="AF381" t="s">
        <v>5066</v>
      </c>
      <c r="AG381">
        <v>3</v>
      </c>
      <c r="AH381">
        <v>407</v>
      </c>
      <c r="AJ381">
        <v>326</v>
      </c>
      <c r="AK381">
        <v>13154</v>
      </c>
      <c r="AL381" t="s">
        <v>798</v>
      </c>
      <c r="AM381">
        <v>2</v>
      </c>
      <c r="AN381">
        <v>192</v>
      </c>
      <c r="AP381">
        <v>122</v>
      </c>
      <c r="AQ381">
        <v>15254</v>
      </c>
      <c r="AR381" t="s">
        <v>4802</v>
      </c>
      <c r="AS381">
        <v>2</v>
      </c>
      <c r="AT381">
        <v>400</v>
      </c>
      <c r="AV381">
        <v>136</v>
      </c>
      <c r="AW381">
        <v>11054</v>
      </c>
      <c r="AX381" t="s">
        <v>727</v>
      </c>
      <c r="AY381">
        <v>3</v>
      </c>
      <c r="AZ381">
        <v>102</v>
      </c>
      <c r="BB381">
        <v>114</v>
      </c>
    </row>
    <row r="382" spans="1:60" ht="13.5" customHeight="1" x14ac:dyDescent="0.35">
      <c r="A382" t="s">
        <v>2080</v>
      </c>
      <c r="B382" t="s">
        <v>3863</v>
      </c>
      <c r="C382" s="1" t="s">
        <v>593</v>
      </c>
      <c r="D382" t="s">
        <v>9257</v>
      </c>
      <c r="E382" t="s">
        <v>9258</v>
      </c>
      <c r="F382" t="s">
        <v>9259</v>
      </c>
      <c r="G382" t="s">
        <v>9260</v>
      </c>
      <c r="H382" t="s">
        <v>9261</v>
      </c>
      <c r="I382" t="s">
        <v>9262</v>
      </c>
      <c r="J382" t="s">
        <v>9263</v>
      </c>
      <c r="K382" t="s">
        <v>9264</v>
      </c>
      <c r="N382" t="s">
        <v>9265</v>
      </c>
      <c r="O382" t="s">
        <v>9266</v>
      </c>
      <c r="P382" t="s">
        <v>9267</v>
      </c>
      <c r="Q382" t="s">
        <v>9268</v>
      </c>
      <c r="X382" t="s">
        <v>9269</v>
      </c>
      <c r="Y382" t="s">
        <v>6243</v>
      </c>
      <c r="AA382" t="s">
        <v>9270</v>
      </c>
      <c r="AB382" t="s">
        <v>9271</v>
      </c>
      <c r="AC382" t="s">
        <v>9272</v>
      </c>
      <c r="AD382" t="s">
        <v>9273</v>
      </c>
      <c r="AE382">
        <v>31754</v>
      </c>
      <c r="AF382" t="s">
        <v>62</v>
      </c>
      <c r="AG382">
        <v>2</v>
      </c>
      <c r="AH382">
        <v>76</v>
      </c>
      <c r="AJ382">
        <v>311</v>
      </c>
    </row>
    <row r="383" spans="1:60" ht="13.5" customHeight="1" x14ac:dyDescent="0.35">
      <c r="A383" t="s">
        <v>2080</v>
      </c>
      <c r="B383" t="s">
        <v>3869</v>
      </c>
      <c r="C383" s="1" t="s">
        <v>4524</v>
      </c>
      <c r="D383" t="s">
        <v>9274</v>
      </c>
      <c r="E383" t="s">
        <v>9275</v>
      </c>
      <c r="F383" t="s">
        <v>9276</v>
      </c>
      <c r="G383" t="s">
        <v>9277</v>
      </c>
      <c r="H383" t="s">
        <v>9278</v>
      </c>
      <c r="I383" t="s">
        <v>9279</v>
      </c>
      <c r="J383" t="s">
        <v>9280</v>
      </c>
      <c r="K383" t="s">
        <v>9281</v>
      </c>
      <c r="N383" t="s">
        <v>9282</v>
      </c>
      <c r="O383" t="s">
        <v>9283</v>
      </c>
      <c r="P383" t="s">
        <v>9284</v>
      </c>
      <c r="Q383" t="s">
        <v>9285</v>
      </c>
      <c r="R383" t="s">
        <v>9286</v>
      </c>
      <c r="X383" t="s">
        <v>9287</v>
      </c>
      <c r="Y383" t="s">
        <v>9288</v>
      </c>
      <c r="AA383" t="s">
        <v>9289</v>
      </c>
      <c r="AB383" t="s">
        <v>9290</v>
      </c>
      <c r="AC383" t="s">
        <v>9291</v>
      </c>
      <c r="AD383" t="s">
        <v>9292</v>
      </c>
      <c r="AE383">
        <v>31876</v>
      </c>
      <c r="AF383" t="s">
        <v>9293</v>
      </c>
      <c r="AG383">
        <v>1</v>
      </c>
      <c r="AH383">
        <v>182</v>
      </c>
      <c r="AJ383">
        <v>311</v>
      </c>
      <c r="AK383">
        <v>31436</v>
      </c>
      <c r="AL383" t="s">
        <v>61</v>
      </c>
      <c r="AM383">
        <v>1</v>
      </c>
      <c r="AN383">
        <v>70</v>
      </c>
      <c r="AP383">
        <v>200</v>
      </c>
      <c r="AQ383">
        <v>31721</v>
      </c>
      <c r="AR383" t="s">
        <v>4568</v>
      </c>
      <c r="AS383">
        <v>2</v>
      </c>
      <c r="AT383">
        <v>429</v>
      </c>
      <c r="AV383">
        <v>311</v>
      </c>
      <c r="AW383">
        <v>31759</v>
      </c>
      <c r="AX383" t="s">
        <v>9294</v>
      </c>
      <c r="AY383">
        <v>2</v>
      </c>
      <c r="AZ383">
        <v>63</v>
      </c>
      <c r="BB383">
        <v>311</v>
      </c>
    </row>
    <row r="384" spans="1:60" ht="13.5" customHeight="1" x14ac:dyDescent="0.35">
      <c r="A384" t="s">
        <v>2080</v>
      </c>
      <c r="B384" t="s">
        <v>3873</v>
      </c>
      <c r="C384" s="1" t="s">
        <v>593</v>
      </c>
      <c r="D384" t="s">
        <v>9295</v>
      </c>
      <c r="E384" t="s">
        <v>9296</v>
      </c>
      <c r="F384" t="s">
        <v>9297</v>
      </c>
      <c r="G384" t="s">
        <v>9298</v>
      </c>
      <c r="H384" t="s">
        <v>9299</v>
      </c>
      <c r="I384" t="s">
        <v>9300</v>
      </c>
      <c r="J384" t="s">
        <v>9301</v>
      </c>
      <c r="N384" t="s">
        <v>9302</v>
      </c>
      <c r="O384" t="s">
        <v>9303</v>
      </c>
      <c r="P384" t="s">
        <v>9304</v>
      </c>
      <c r="Q384" t="s">
        <v>9305</v>
      </c>
      <c r="R384" t="s">
        <v>9306</v>
      </c>
      <c r="S384" t="s">
        <v>9307</v>
      </c>
      <c r="T384" t="s">
        <v>9308</v>
      </c>
      <c r="U384" t="s">
        <v>9309</v>
      </c>
      <c r="X384" t="s">
        <v>9310</v>
      </c>
      <c r="AA384" t="s">
        <v>9311</v>
      </c>
      <c r="AB384" t="s">
        <v>9312</v>
      </c>
      <c r="AC384" t="s">
        <v>9313</v>
      </c>
      <c r="AD384" t="s">
        <v>9314</v>
      </c>
      <c r="AE384">
        <v>42093</v>
      </c>
      <c r="AF384" t="s">
        <v>818</v>
      </c>
      <c r="AG384">
        <v>2</v>
      </c>
      <c r="AH384">
        <v>424</v>
      </c>
      <c r="AJ384">
        <v>343</v>
      </c>
      <c r="AK384">
        <v>31754</v>
      </c>
      <c r="AL384" t="s">
        <v>62</v>
      </c>
      <c r="AM384">
        <v>2</v>
      </c>
      <c r="AN384">
        <v>76</v>
      </c>
      <c r="AP384">
        <v>311</v>
      </c>
    </row>
    <row r="385" spans="1:60" ht="13.5" customHeight="1" x14ac:dyDescent="0.35">
      <c r="A385" t="s">
        <v>2080</v>
      </c>
      <c r="B385" t="s">
        <v>3875</v>
      </c>
      <c r="C385" s="1" t="s">
        <v>4909</v>
      </c>
      <c r="D385" t="s">
        <v>9315</v>
      </c>
      <c r="E385" t="s">
        <v>9316</v>
      </c>
      <c r="F385" t="s">
        <v>9317</v>
      </c>
      <c r="G385" t="s">
        <v>9318</v>
      </c>
      <c r="N385" t="s">
        <v>9319</v>
      </c>
      <c r="O385" t="s">
        <v>9320</v>
      </c>
      <c r="P385" t="s">
        <v>9321</v>
      </c>
      <c r="Q385" t="s">
        <v>9322</v>
      </c>
      <c r="R385" t="s">
        <v>9323</v>
      </c>
      <c r="S385" t="s">
        <v>9324</v>
      </c>
      <c r="T385" t="s">
        <v>9325</v>
      </c>
      <c r="U385" t="s">
        <v>9326</v>
      </c>
      <c r="V385" t="s">
        <v>9327</v>
      </c>
      <c r="X385" t="s">
        <v>9328</v>
      </c>
      <c r="Y385" t="s">
        <v>9329</v>
      </c>
      <c r="Z385" t="s">
        <v>9330</v>
      </c>
      <c r="AA385" t="s">
        <v>9331</v>
      </c>
      <c r="AB385" t="s">
        <v>9332</v>
      </c>
      <c r="AC385" t="s">
        <v>9333</v>
      </c>
      <c r="AD385" t="s">
        <v>9334</v>
      </c>
    </row>
    <row r="386" spans="1:60" ht="13.5" customHeight="1" x14ac:dyDescent="0.35">
      <c r="A386" t="s">
        <v>2080</v>
      </c>
      <c r="B386" t="s">
        <v>3880</v>
      </c>
      <c r="C386" s="1" t="s">
        <v>4547</v>
      </c>
      <c r="D386" t="s">
        <v>9335</v>
      </c>
      <c r="E386" t="s">
        <v>9336</v>
      </c>
      <c r="F386" t="s">
        <v>9337</v>
      </c>
      <c r="N386" t="s">
        <v>9338</v>
      </c>
      <c r="O386" t="s">
        <v>9339</v>
      </c>
      <c r="P386" t="s">
        <v>9340</v>
      </c>
      <c r="Q386" t="s">
        <v>9341</v>
      </c>
      <c r="R386" t="s">
        <v>9342</v>
      </c>
      <c r="S386" t="s">
        <v>9343</v>
      </c>
      <c r="X386" t="s">
        <v>9344</v>
      </c>
      <c r="Y386" t="s">
        <v>9345</v>
      </c>
      <c r="Z386" t="s">
        <v>9346</v>
      </c>
      <c r="AA386" t="s">
        <v>9347</v>
      </c>
      <c r="AB386" t="s">
        <v>9348</v>
      </c>
      <c r="AC386" t="s">
        <v>9349</v>
      </c>
      <c r="AD386" t="s">
        <v>9350</v>
      </c>
      <c r="AE386">
        <v>32079</v>
      </c>
      <c r="AF386" t="s">
        <v>4582</v>
      </c>
      <c r="AG386">
        <v>2</v>
      </c>
      <c r="AH386">
        <v>263</v>
      </c>
      <c r="AJ386">
        <v>310</v>
      </c>
    </row>
    <row r="387" spans="1:60" ht="13.5" customHeight="1" x14ac:dyDescent="0.35">
      <c r="A387" t="s">
        <v>2080</v>
      </c>
      <c r="B387" t="s">
        <v>3888</v>
      </c>
      <c r="C387" s="1" t="s">
        <v>593</v>
      </c>
      <c r="D387" t="s">
        <v>9351</v>
      </c>
      <c r="E387" t="s">
        <v>9352</v>
      </c>
      <c r="F387" t="s">
        <v>9353</v>
      </c>
      <c r="N387" t="s">
        <v>9354</v>
      </c>
      <c r="O387" t="s">
        <v>9355</v>
      </c>
      <c r="P387" t="s">
        <v>9356</v>
      </c>
      <c r="Q387" t="s">
        <v>9357</v>
      </c>
      <c r="R387" t="s">
        <v>9358</v>
      </c>
      <c r="S387" t="s">
        <v>9359</v>
      </c>
      <c r="X387" t="s">
        <v>9360</v>
      </c>
      <c r="AA387" t="s">
        <v>9361</v>
      </c>
      <c r="AB387" t="s">
        <v>9362</v>
      </c>
      <c r="AC387" t="s">
        <v>9363</v>
      </c>
      <c r="AD387" t="s">
        <v>9364</v>
      </c>
      <c r="AE387">
        <v>31862</v>
      </c>
      <c r="AF387" t="s">
        <v>6641</v>
      </c>
      <c r="AG387">
        <v>3</v>
      </c>
      <c r="AH387">
        <v>189</v>
      </c>
      <c r="AJ387">
        <v>311</v>
      </c>
    </row>
    <row r="388" spans="1:60" ht="13.5" customHeight="1" x14ac:dyDescent="0.35">
      <c r="A388" t="s">
        <v>277</v>
      </c>
      <c r="B388" t="s">
        <v>3892</v>
      </c>
      <c r="C388" s="1" t="s">
        <v>4667</v>
      </c>
      <c r="D388" t="s">
        <v>9365</v>
      </c>
      <c r="E388" t="s">
        <v>9366</v>
      </c>
      <c r="F388" t="s">
        <v>9367</v>
      </c>
      <c r="G388" t="s">
        <v>9368</v>
      </c>
      <c r="N388" t="s">
        <v>9369</v>
      </c>
      <c r="O388" t="s">
        <v>9370</v>
      </c>
      <c r="P388" t="s">
        <v>9371</v>
      </c>
      <c r="Q388" t="s">
        <v>9372</v>
      </c>
      <c r="R388" t="s">
        <v>9373</v>
      </c>
      <c r="X388" t="s">
        <v>9374</v>
      </c>
      <c r="Y388" t="s">
        <v>9367</v>
      </c>
      <c r="AE388">
        <v>31054</v>
      </c>
      <c r="AF388" t="s">
        <v>5066</v>
      </c>
      <c r="AG388">
        <v>2</v>
      </c>
      <c r="AH388">
        <v>188</v>
      </c>
      <c r="AJ388">
        <v>326</v>
      </c>
      <c r="AK388">
        <v>30854</v>
      </c>
      <c r="AL388" t="s">
        <v>6511</v>
      </c>
      <c r="AM388">
        <v>2</v>
      </c>
      <c r="AN388">
        <v>326</v>
      </c>
      <c r="AP388">
        <v>326</v>
      </c>
      <c r="AQ388">
        <v>31067</v>
      </c>
      <c r="AR388" t="s">
        <v>9375</v>
      </c>
      <c r="AS388">
        <v>3</v>
      </c>
      <c r="AT388">
        <v>742</v>
      </c>
      <c r="AV388">
        <v>326</v>
      </c>
      <c r="AW388">
        <v>11054</v>
      </c>
      <c r="AX388" t="s">
        <v>727</v>
      </c>
      <c r="AY388">
        <v>2</v>
      </c>
      <c r="AZ388">
        <v>320</v>
      </c>
      <c r="BB388">
        <v>114</v>
      </c>
    </row>
    <row r="389" spans="1:60" ht="13.5" customHeight="1" x14ac:dyDescent="0.35">
      <c r="A389" t="s">
        <v>277</v>
      </c>
      <c r="B389" t="s">
        <v>3899</v>
      </c>
      <c r="C389" s="1" t="s">
        <v>593</v>
      </c>
      <c r="D389" t="s">
        <v>9376</v>
      </c>
      <c r="E389" t="s">
        <v>9377</v>
      </c>
      <c r="F389" t="s">
        <v>7691</v>
      </c>
      <c r="G389" t="s">
        <v>7607</v>
      </c>
      <c r="H389" t="s">
        <v>9378</v>
      </c>
      <c r="I389" t="s">
        <v>9379</v>
      </c>
      <c r="J389" t="s">
        <v>7366</v>
      </c>
      <c r="K389" t="s">
        <v>580</v>
      </c>
      <c r="N389" t="s">
        <v>9380</v>
      </c>
      <c r="O389" t="s">
        <v>9381</v>
      </c>
      <c r="P389" t="s">
        <v>7707</v>
      </c>
      <c r="Q389" t="s">
        <v>9382</v>
      </c>
      <c r="R389" t="s">
        <v>9383</v>
      </c>
      <c r="S389" t="s">
        <v>9384</v>
      </c>
      <c r="T389" t="s">
        <v>586</v>
      </c>
      <c r="U389" t="s">
        <v>7699</v>
      </c>
      <c r="X389" t="s">
        <v>7700</v>
      </c>
      <c r="Y389" t="s">
        <v>589</v>
      </c>
      <c r="AE389">
        <v>21547</v>
      </c>
      <c r="AF389" t="s">
        <v>57</v>
      </c>
      <c r="AG389">
        <v>2</v>
      </c>
      <c r="AH389">
        <v>315</v>
      </c>
      <c r="AJ389">
        <v>221</v>
      </c>
      <c r="AK389">
        <v>21572</v>
      </c>
      <c r="AL389" t="s">
        <v>58</v>
      </c>
      <c r="AM389">
        <v>1</v>
      </c>
      <c r="AN389">
        <v>80</v>
      </c>
      <c r="AP389">
        <v>221</v>
      </c>
      <c r="AQ389">
        <v>21577</v>
      </c>
      <c r="AR389" t="s">
        <v>588</v>
      </c>
      <c r="AS389">
        <v>2</v>
      </c>
      <c r="AT389">
        <v>302</v>
      </c>
      <c r="AV389">
        <v>221</v>
      </c>
      <c r="AW389">
        <v>31754</v>
      </c>
      <c r="AX389" t="s">
        <v>62</v>
      </c>
      <c r="AY389">
        <v>2</v>
      </c>
      <c r="AZ389">
        <v>76</v>
      </c>
      <c r="BB389">
        <v>311</v>
      </c>
    </row>
    <row r="390" spans="1:60" ht="13.5" customHeight="1" x14ac:dyDescent="0.35">
      <c r="A390" t="s">
        <v>2080</v>
      </c>
      <c r="B390" t="s">
        <v>3901</v>
      </c>
      <c r="C390" s="1" t="s">
        <v>4485</v>
      </c>
      <c r="D390" t="s">
        <v>9385</v>
      </c>
      <c r="E390" t="s">
        <v>9386</v>
      </c>
      <c r="F390" t="s">
        <v>9387</v>
      </c>
      <c r="G390" t="s">
        <v>9388</v>
      </c>
      <c r="H390" t="s">
        <v>9389</v>
      </c>
      <c r="I390" t="s">
        <v>9390</v>
      </c>
      <c r="J390" t="s">
        <v>9391</v>
      </c>
      <c r="N390" t="s">
        <v>9392</v>
      </c>
      <c r="O390" t="s">
        <v>9303</v>
      </c>
      <c r="P390" t="s">
        <v>9393</v>
      </c>
      <c r="Q390" t="s">
        <v>9306</v>
      </c>
      <c r="R390" t="s">
        <v>9308</v>
      </c>
      <c r="S390" t="s">
        <v>9309</v>
      </c>
      <c r="X390" t="s">
        <v>9310</v>
      </c>
      <c r="AA390" t="s">
        <v>9394</v>
      </c>
      <c r="AB390" t="s">
        <v>9395</v>
      </c>
      <c r="AC390" t="s">
        <v>9396</v>
      </c>
      <c r="AD390" t="s">
        <v>9397</v>
      </c>
      <c r="AE390">
        <v>31754</v>
      </c>
      <c r="AF390" t="s">
        <v>62</v>
      </c>
      <c r="AG390">
        <v>2</v>
      </c>
      <c r="AH390">
        <v>76</v>
      </c>
      <c r="AJ390">
        <v>311</v>
      </c>
      <c r="AK390">
        <v>21572</v>
      </c>
      <c r="AL390" t="s">
        <v>58</v>
      </c>
      <c r="AM390">
        <v>1</v>
      </c>
      <c r="AN390">
        <v>80</v>
      </c>
      <c r="AP390">
        <v>221</v>
      </c>
      <c r="AQ390">
        <v>31436</v>
      </c>
      <c r="AR390" t="s">
        <v>61</v>
      </c>
      <c r="AS390">
        <v>1</v>
      </c>
      <c r="AT390">
        <v>70</v>
      </c>
      <c r="AV390">
        <v>200</v>
      </c>
      <c r="AW390">
        <v>31807</v>
      </c>
      <c r="AX390" t="s">
        <v>4706</v>
      </c>
      <c r="AY390">
        <v>2</v>
      </c>
      <c r="AZ390">
        <v>209</v>
      </c>
      <c r="BB390">
        <v>311</v>
      </c>
    </row>
    <row r="391" spans="1:60" ht="13.5" customHeight="1" x14ac:dyDescent="0.35">
      <c r="A391" t="s">
        <v>2080</v>
      </c>
      <c r="B391" t="s">
        <v>3903</v>
      </c>
      <c r="C391" s="1" t="s">
        <v>4547</v>
      </c>
      <c r="D391" t="s">
        <v>9398</v>
      </c>
      <c r="E391" t="s">
        <v>9399</v>
      </c>
      <c r="F391" t="s">
        <v>9400</v>
      </c>
      <c r="G391" t="s">
        <v>9401</v>
      </c>
      <c r="H391" t="s">
        <v>9402</v>
      </c>
      <c r="N391" t="s">
        <v>9403</v>
      </c>
      <c r="O391" t="s">
        <v>9404</v>
      </c>
      <c r="P391" t="s">
        <v>9405</v>
      </c>
      <c r="Q391" t="s">
        <v>9406</v>
      </c>
      <c r="X391" t="s">
        <v>5835</v>
      </c>
      <c r="Y391" t="s">
        <v>9407</v>
      </c>
      <c r="AA391" t="s">
        <v>9408</v>
      </c>
      <c r="AB391" t="s">
        <v>9409</v>
      </c>
      <c r="AC391" t="s">
        <v>9410</v>
      </c>
      <c r="AD391" t="s">
        <v>9411</v>
      </c>
      <c r="AE391">
        <v>42661</v>
      </c>
      <c r="AF391" t="s">
        <v>8999</v>
      </c>
      <c r="AG391">
        <v>3</v>
      </c>
      <c r="AH391">
        <v>1155</v>
      </c>
      <c r="AJ391">
        <v>334</v>
      </c>
      <c r="AK391">
        <v>11054</v>
      </c>
      <c r="AL391" t="s">
        <v>727</v>
      </c>
      <c r="AM391">
        <v>2</v>
      </c>
      <c r="AN391">
        <v>320</v>
      </c>
      <c r="AP391">
        <v>114</v>
      </c>
      <c r="AQ391">
        <v>34085</v>
      </c>
      <c r="AR391" t="s">
        <v>5021</v>
      </c>
      <c r="AS391">
        <v>3</v>
      </c>
      <c r="AT391">
        <v>445</v>
      </c>
      <c r="AV391">
        <v>312</v>
      </c>
    </row>
    <row r="392" spans="1:60" ht="13.5" customHeight="1" x14ac:dyDescent="0.35">
      <c r="A392" t="s">
        <v>2080</v>
      </c>
      <c r="B392" t="s">
        <v>3908</v>
      </c>
      <c r="C392" s="1" t="s">
        <v>4889</v>
      </c>
      <c r="D392" t="s">
        <v>9412</v>
      </c>
      <c r="E392" t="s">
        <v>9413</v>
      </c>
      <c r="F392" t="s">
        <v>9414</v>
      </c>
      <c r="G392" t="s">
        <v>9415</v>
      </c>
      <c r="H392" t="s">
        <v>9416</v>
      </c>
      <c r="N392" t="s">
        <v>9417</v>
      </c>
      <c r="O392" t="s">
        <v>9418</v>
      </c>
      <c r="P392" t="s">
        <v>9419</v>
      </c>
      <c r="Q392" t="s">
        <v>9420</v>
      </c>
      <c r="R392" t="s">
        <v>9421</v>
      </c>
      <c r="X392" t="s">
        <v>9422</v>
      </c>
      <c r="Y392" t="s">
        <v>9423</v>
      </c>
      <c r="AA392" t="s">
        <v>9424</v>
      </c>
      <c r="AB392" t="s">
        <v>9425</v>
      </c>
      <c r="AC392" t="s">
        <v>9426</v>
      </c>
      <c r="AD392" t="s">
        <v>9427</v>
      </c>
      <c r="AE392">
        <v>13254</v>
      </c>
      <c r="AF392" t="s">
        <v>799</v>
      </c>
      <c r="AG392">
        <v>2</v>
      </c>
      <c r="AH392">
        <v>192</v>
      </c>
      <c r="AJ392">
        <v>128</v>
      </c>
      <c r="AK392">
        <v>31894</v>
      </c>
      <c r="AL392" t="s">
        <v>6249</v>
      </c>
      <c r="AM392">
        <v>3</v>
      </c>
      <c r="AN392">
        <v>275</v>
      </c>
      <c r="AP392">
        <v>128</v>
      </c>
      <c r="AQ392">
        <v>13154</v>
      </c>
      <c r="AR392" t="s">
        <v>798</v>
      </c>
      <c r="AS392">
        <v>2</v>
      </c>
      <c r="AT392">
        <v>192</v>
      </c>
      <c r="AV392">
        <v>122</v>
      </c>
      <c r="AW392">
        <v>32079</v>
      </c>
      <c r="AX392" t="s">
        <v>5701</v>
      </c>
      <c r="AY392">
        <v>2</v>
      </c>
      <c r="AZ392">
        <v>263</v>
      </c>
      <c r="BB392">
        <v>310</v>
      </c>
      <c r="BC392">
        <v>23594</v>
      </c>
      <c r="BD392" t="s">
        <v>6552</v>
      </c>
      <c r="BF392">
        <v>196</v>
      </c>
      <c r="BH392">
        <v>115</v>
      </c>
    </row>
    <row r="393" spans="1:60" ht="13.5" customHeight="1" x14ac:dyDescent="0.35">
      <c r="A393" t="s">
        <v>2080</v>
      </c>
      <c r="B393" t="s">
        <v>3911</v>
      </c>
      <c r="C393" s="1" t="s">
        <v>4667</v>
      </c>
      <c r="D393" t="s">
        <v>9428</v>
      </c>
      <c r="E393" t="s">
        <v>9429</v>
      </c>
      <c r="F393" t="s">
        <v>9430</v>
      </c>
      <c r="G393" t="s">
        <v>9431</v>
      </c>
      <c r="H393" t="s">
        <v>9432</v>
      </c>
      <c r="I393" t="s">
        <v>9433</v>
      </c>
      <c r="J393" t="s">
        <v>9434</v>
      </c>
      <c r="K393" t="s">
        <v>9435</v>
      </c>
      <c r="N393" t="s">
        <v>9436</v>
      </c>
      <c r="O393" t="s">
        <v>9437</v>
      </c>
      <c r="P393" t="s">
        <v>9438</v>
      </c>
      <c r="X393" t="s">
        <v>9439</v>
      </c>
      <c r="Y393" t="s">
        <v>9440</v>
      </c>
      <c r="AA393" t="s">
        <v>9441</v>
      </c>
      <c r="AB393" t="s">
        <v>9442</v>
      </c>
      <c r="AC393" t="s">
        <v>9443</v>
      </c>
      <c r="AD393" t="s">
        <v>9444</v>
      </c>
      <c r="AE393">
        <v>31894</v>
      </c>
      <c r="AF393" t="s">
        <v>6249</v>
      </c>
      <c r="AG393">
        <v>3</v>
      </c>
      <c r="AH393">
        <v>275</v>
      </c>
      <c r="AJ393">
        <v>128</v>
      </c>
      <c r="AK393">
        <v>23613</v>
      </c>
      <c r="AL393" t="s">
        <v>9445</v>
      </c>
      <c r="AM393">
        <v>3</v>
      </c>
      <c r="AN393">
        <v>436</v>
      </c>
      <c r="AP393">
        <v>253</v>
      </c>
    </row>
    <row r="394" spans="1:60" ht="13.5" customHeight="1" x14ac:dyDescent="0.35">
      <c r="A394" t="s">
        <v>2080</v>
      </c>
      <c r="B394" t="s">
        <v>3916</v>
      </c>
      <c r="C394" s="1" t="s">
        <v>4547</v>
      </c>
      <c r="D394" t="s">
        <v>9446</v>
      </c>
      <c r="E394" t="s">
        <v>9447</v>
      </c>
      <c r="F394" t="s">
        <v>9448</v>
      </c>
      <c r="G394" t="s">
        <v>9449</v>
      </c>
      <c r="H394" t="s">
        <v>8142</v>
      </c>
      <c r="N394" t="s">
        <v>9450</v>
      </c>
      <c r="O394" t="s">
        <v>9451</v>
      </c>
      <c r="P394" t="s">
        <v>9452</v>
      </c>
      <c r="Q394" t="s">
        <v>9453</v>
      </c>
      <c r="R394" t="s">
        <v>9454</v>
      </c>
      <c r="S394" t="s">
        <v>9455</v>
      </c>
      <c r="X394" t="s">
        <v>9456</v>
      </c>
      <c r="Y394" t="s">
        <v>9457</v>
      </c>
      <c r="AA394" t="s">
        <v>9458</v>
      </c>
      <c r="AB394" t="s">
        <v>9459</v>
      </c>
      <c r="AC394" t="s">
        <v>9460</v>
      </c>
      <c r="AD394" t="s">
        <v>9461</v>
      </c>
      <c r="AE394">
        <v>32079</v>
      </c>
      <c r="AF394" t="s">
        <v>5701</v>
      </c>
      <c r="AG394">
        <v>2</v>
      </c>
      <c r="AH394">
        <v>263</v>
      </c>
      <c r="AJ394">
        <v>310</v>
      </c>
      <c r="AK394">
        <v>13154</v>
      </c>
      <c r="AL394" t="s">
        <v>798</v>
      </c>
      <c r="AM394">
        <v>2</v>
      </c>
      <c r="AN394">
        <v>192</v>
      </c>
      <c r="AP394">
        <v>122</v>
      </c>
      <c r="AQ394">
        <v>11054</v>
      </c>
      <c r="AR394" t="s">
        <v>727</v>
      </c>
      <c r="AS394">
        <v>2</v>
      </c>
      <c r="AT394">
        <v>320</v>
      </c>
      <c r="AV394">
        <v>114</v>
      </c>
    </row>
    <row r="395" spans="1:60" ht="13.5" customHeight="1" x14ac:dyDescent="0.35">
      <c r="A395" t="s">
        <v>2080</v>
      </c>
      <c r="B395" t="s">
        <v>3920</v>
      </c>
      <c r="C395" s="1" t="s">
        <v>4667</v>
      </c>
      <c r="D395" t="s">
        <v>9462</v>
      </c>
      <c r="E395" t="s">
        <v>9463</v>
      </c>
      <c r="F395" t="s">
        <v>9464</v>
      </c>
      <c r="G395" t="s">
        <v>9465</v>
      </c>
      <c r="H395" t="s">
        <v>6923</v>
      </c>
      <c r="N395" t="s">
        <v>9466</v>
      </c>
      <c r="O395" t="s">
        <v>9467</v>
      </c>
      <c r="P395" t="s">
        <v>9468</v>
      </c>
      <c r="Q395" t="s">
        <v>9469</v>
      </c>
      <c r="R395" t="s">
        <v>9470</v>
      </c>
      <c r="S395" t="s">
        <v>9471</v>
      </c>
      <c r="T395" t="s">
        <v>9472</v>
      </c>
      <c r="X395" t="s">
        <v>9473</v>
      </c>
      <c r="Y395" t="s">
        <v>9474</v>
      </c>
      <c r="Z395" t="s">
        <v>9475</v>
      </c>
      <c r="AA395" t="s">
        <v>9476</v>
      </c>
      <c r="AB395" t="s">
        <v>9477</v>
      </c>
      <c r="AC395" t="s">
        <v>9478</v>
      </c>
      <c r="AD395" t="s">
        <v>9479</v>
      </c>
      <c r="AE395">
        <v>13254</v>
      </c>
      <c r="AF395" t="s">
        <v>799</v>
      </c>
      <c r="AG395">
        <v>2</v>
      </c>
      <c r="AH395">
        <v>192</v>
      </c>
      <c r="AJ395">
        <v>128</v>
      </c>
      <c r="AK395">
        <v>14256</v>
      </c>
      <c r="AL395" t="s">
        <v>6598</v>
      </c>
      <c r="AM395">
        <v>2</v>
      </c>
      <c r="AN395">
        <v>364</v>
      </c>
      <c r="AP395">
        <v>123</v>
      </c>
      <c r="AQ395">
        <v>15254</v>
      </c>
      <c r="AR395" t="s">
        <v>4802</v>
      </c>
      <c r="AS395">
        <v>2</v>
      </c>
      <c r="AT395">
        <v>400</v>
      </c>
      <c r="AV395">
        <v>136</v>
      </c>
      <c r="AW395">
        <v>34085</v>
      </c>
      <c r="AX395" t="s">
        <v>5021</v>
      </c>
      <c r="AY395">
        <v>2</v>
      </c>
      <c r="AZ395">
        <v>263</v>
      </c>
      <c r="BB395">
        <v>312</v>
      </c>
      <c r="BC395">
        <v>31054</v>
      </c>
      <c r="BD395" t="s">
        <v>5066</v>
      </c>
      <c r="BE395">
        <v>2</v>
      </c>
      <c r="BF395">
        <v>188</v>
      </c>
      <c r="BH395">
        <v>326</v>
      </c>
    </row>
    <row r="396" spans="1:60" ht="13.5" customHeight="1" x14ac:dyDescent="0.35">
      <c r="A396" t="s">
        <v>2080</v>
      </c>
      <c r="B396" t="s">
        <v>3924</v>
      </c>
      <c r="C396" s="1" t="s">
        <v>4524</v>
      </c>
      <c r="D396" t="s">
        <v>9480</v>
      </c>
      <c r="E396" t="s">
        <v>9481</v>
      </c>
      <c r="F396" t="s">
        <v>9482</v>
      </c>
      <c r="G396" t="s">
        <v>9483</v>
      </c>
      <c r="H396" t="s">
        <v>9484</v>
      </c>
      <c r="I396" t="s">
        <v>9485</v>
      </c>
      <c r="N396" t="s">
        <v>9486</v>
      </c>
      <c r="O396" t="s">
        <v>9487</v>
      </c>
      <c r="P396" t="s">
        <v>9488</v>
      </c>
      <c r="Q396" t="s">
        <v>9359</v>
      </c>
      <c r="X396" t="s">
        <v>9489</v>
      </c>
      <c r="Y396" t="s">
        <v>9490</v>
      </c>
      <c r="AA396" t="s">
        <v>9491</v>
      </c>
      <c r="AB396" t="s">
        <v>9492</v>
      </c>
      <c r="AC396" t="s">
        <v>9493</v>
      </c>
      <c r="AD396" t="s">
        <v>9494</v>
      </c>
      <c r="AE396">
        <v>31886</v>
      </c>
      <c r="AF396" t="s">
        <v>9495</v>
      </c>
      <c r="AG396">
        <v>2</v>
      </c>
      <c r="AH396">
        <v>465</v>
      </c>
      <c r="AJ396">
        <v>253</v>
      </c>
      <c r="AK396">
        <v>31084</v>
      </c>
      <c r="AL396" t="s">
        <v>6677</v>
      </c>
      <c r="AM396">
        <v>1</v>
      </c>
      <c r="AN396">
        <v>144</v>
      </c>
      <c r="AP396">
        <v>326</v>
      </c>
    </row>
    <row r="397" spans="1:60" ht="13.5" customHeight="1" x14ac:dyDescent="0.35">
      <c r="A397" t="s">
        <v>2080</v>
      </c>
      <c r="B397" t="s">
        <v>3929</v>
      </c>
      <c r="C397" s="1" t="s">
        <v>4502</v>
      </c>
      <c r="D397" t="s">
        <v>9496</v>
      </c>
      <c r="E397" t="s">
        <v>9132</v>
      </c>
      <c r="F397" t="s">
        <v>9133</v>
      </c>
      <c r="G397" t="s">
        <v>9497</v>
      </c>
      <c r="H397" t="s">
        <v>9498</v>
      </c>
      <c r="I397" t="s">
        <v>9136</v>
      </c>
      <c r="N397" t="s">
        <v>9137</v>
      </c>
      <c r="O397" t="s">
        <v>9138</v>
      </c>
      <c r="P397" t="s">
        <v>9499</v>
      </c>
      <c r="Q397" t="s">
        <v>9500</v>
      </c>
      <c r="R397" t="s">
        <v>9140</v>
      </c>
      <c r="X397" t="s">
        <v>9142</v>
      </c>
      <c r="Y397" t="s">
        <v>9143</v>
      </c>
      <c r="Z397" t="s">
        <v>9144</v>
      </c>
      <c r="AE397">
        <v>15254</v>
      </c>
      <c r="AF397" t="s">
        <v>4802</v>
      </c>
      <c r="AG397">
        <v>3</v>
      </c>
      <c r="AH397">
        <v>700</v>
      </c>
      <c r="AJ397">
        <v>136</v>
      </c>
      <c r="AK397">
        <v>31889</v>
      </c>
      <c r="AL397" t="s">
        <v>6279</v>
      </c>
      <c r="AM397">
        <v>3</v>
      </c>
      <c r="AN397">
        <v>3640</v>
      </c>
      <c r="AP397">
        <v>311</v>
      </c>
      <c r="AQ397">
        <v>11454</v>
      </c>
      <c r="AR397" t="s">
        <v>728</v>
      </c>
      <c r="AS397">
        <v>2</v>
      </c>
      <c r="AT397">
        <v>243</v>
      </c>
      <c r="AV397">
        <v>115</v>
      </c>
      <c r="AW397">
        <v>11054</v>
      </c>
      <c r="AX397" t="s">
        <v>727</v>
      </c>
      <c r="AY397">
        <v>2</v>
      </c>
      <c r="AZ397">
        <v>320</v>
      </c>
      <c r="BB397">
        <v>114</v>
      </c>
    </row>
    <row r="398" spans="1:60" ht="13.5" customHeight="1" x14ac:dyDescent="0.35">
      <c r="A398" t="s">
        <v>2080</v>
      </c>
      <c r="B398" t="s">
        <v>3931</v>
      </c>
      <c r="C398" s="1" t="s">
        <v>593</v>
      </c>
      <c r="D398" t="s">
        <v>9501</v>
      </c>
      <c r="E398" t="s">
        <v>9502</v>
      </c>
      <c r="F398" t="s">
        <v>9503</v>
      </c>
      <c r="G398" t="s">
        <v>9504</v>
      </c>
      <c r="H398" t="s">
        <v>9505</v>
      </c>
      <c r="I398" t="s">
        <v>9506</v>
      </c>
      <c r="J398" t="s">
        <v>9507</v>
      </c>
      <c r="K398" t="s">
        <v>9508</v>
      </c>
      <c r="L398" t="s">
        <v>9509</v>
      </c>
      <c r="N398" t="s">
        <v>9510</v>
      </c>
      <c r="O398" t="s">
        <v>9511</v>
      </c>
      <c r="P398" t="s">
        <v>9512</v>
      </c>
      <c r="Q398" t="s">
        <v>9513</v>
      </c>
      <c r="R398" t="s">
        <v>9514</v>
      </c>
      <c r="S398" t="s">
        <v>9515</v>
      </c>
      <c r="X398" t="s">
        <v>9516</v>
      </c>
      <c r="Y398" t="s">
        <v>9517</v>
      </c>
      <c r="AA398" t="s">
        <v>9518</v>
      </c>
      <c r="AB398" t="s">
        <v>9519</v>
      </c>
      <c r="AC398" t="s">
        <v>9520</v>
      </c>
      <c r="AD398" t="s">
        <v>9521</v>
      </c>
    </row>
    <row r="399" spans="1:60" ht="13.5" customHeight="1" x14ac:dyDescent="0.35">
      <c r="A399" t="s">
        <v>2080</v>
      </c>
      <c r="B399" t="s">
        <v>3935</v>
      </c>
      <c r="C399" s="1" t="s">
        <v>593</v>
      </c>
      <c r="D399" t="s">
        <v>9522</v>
      </c>
      <c r="E399" t="s">
        <v>9523</v>
      </c>
      <c r="F399" t="s">
        <v>9524</v>
      </c>
      <c r="G399" t="s">
        <v>9525</v>
      </c>
      <c r="H399" t="s">
        <v>9526</v>
      </c>
      <c r="I399" t="s">
        <v>9527</v>
      </c>
      <c r="J399" t="s">
        <v>6483</v>
      </c>
      <c r="K399" t="s">
        <v>9528</v>
      </c>
      <c r="N399" t="s">
        <v>9529</v>
      </c>
      <c r="O399" t="s">
        <v>9530</v>
      </c>
      <c r="P399" t="s">
        <v>9359</v>
      </c>
      <c r="Q399" t="s">
        <v>9531</v>
      </c>
      <c r="R399" t="s">
        <v>9532</v>
      </c>
      <c r="S399" t="s">
        <v>9533</v>
      </c>
      <c r="T399" t="s">
        <v>9534</v>
      </c>
      <c r="U399" t="s">
        <v>6491</v>
      </c>
      <c r="X399" t="s">
        <v>6611</v>
      </c>
      <c r="Y399" t="s">
        <v>9535</v>
      </c>
      <c r="AA399" t="s">
        <v>9536</v>
      </c>
      <c r="AB399" t="s">
        <v>9537</v>
      </c>
      <c r="AC399" t="s">
        <v>9538</v>
      </c>
      <c r="AD399" t="s">
        <v>9539</v>
      </c>
      <c r="AE399">
        <v>24354</v>
      </c>
      <c r="AF399" t="s">
        <v>6499</v>
      </c>
      <c r="AG399">
        <v>2</v>
      </c>
      <c r="AH399">
        <v>119</v>
      </c>
      <c r="AJ399">
        <v>255</v>
      </c>
      <c r="AK399">
        <v>24054</v>
      </c>
      <c r="AL399" t="s">
        <v>6498</v>
      </c>
      <c r="AM399">
        <v>2</v>
      </c>
      <c r="AN399">
        <v>354</v>
      </c>
      <c r="AP399">
        <v>255</v>
      </c>
      <c r="AQ399">
        <v>24052</v>
      </c>
      <c r="AR399" t="s">
        <v>9540</v>
      </c>
      <c r="AS399">
        <v>2</v>
      </c>
      <c r="AT399">
        <v>384</v>
      </c>
      <c r="AV399">
        <v>255</v>
      </c>
      <c r="AW399">
        <v>23684</v>
      </c>
      <c r="AX399" t="s">
        <v>5617</v>
      </c>
      <c r="AY399">
        <v>2</v>
      </c>
      <c r="AZ399">
        <v>354</v>
      </c>
      <c r="BB399">
        <v>251</v>
      </c>
      <c r="BC399">
        <v>22654</v>
      </c>
      <c r="BD399" t="s">
        <v>9541</v>
      </c>
      <c r="BE399">
        <v>2</v>
      </c>
      <c r="BF399">
        <v>581</v>
      </c>
      <c r="BH399">
        <v>227</v>
      </c>
    </row>
    <row r="400" spans="1:60" ht="13.5" customHeight="1" x14ac:dyDescent="0.35">
      <c r="A400" t="s">
        <v>2080</v>
      </c>
      <c r="B400" t="s">
        <v>3939</v>
      </c>
      <c r="C400" s="1" t="s">
        <v>593</v>
      </c>
      <c r="D400" t="s">
        <v>9542</v>
      </c>
      <c r="E400" t="s">
        <v>9543</v>
      </c>
      <c r="F400" t="s">
        <v>9544</v>
      </c>
      <c r="G400" t="s">
        <v>9545</v>
      </c>
      <c r="H400" t="s">
        <v>9546</v>
      </c>
      <c r="I400" t="s">
        <v>6482</v>
      </c>
      <c r="J400" t="s">
        <v>6483</v>
      </c>
      <c r="K400" t="s">
        <v>9528</v>
      </c>
      <c r="N400" t="s">
        <v>9547</v>
      </c>
      <c r="O400" t="s">
        <v>9548</v>
      </c>
      <c r="P400" t="s">
        <v>9359</v>
      </c>
      <c r="Q400" t="s">
        <v>9531</v>
      </c>
      <c r="R400" t="s">
        <v>9532</v>
      </c>
      <c r="S400" t="s">
        <v>9533</v>
      </c>
      <c r="T400" t="s">
        <v>9534</v>
      </c>
      <c r="U400" t="s">
        <v>6491</v>
      </c>
      <c r="X400" t="s">
        <v>6611</v>
      </c>
      <c r="Y400" t="s">
        <v>9549</v>
      </c>
      <c r="Z400" t="s">
        <v>9550</v>
      </c>
      <c r="AA400" t="s">
        <v>9536</v>
      </c>
      <c r="AB400" t="s">
        <v>9537</v>
      </c>
      <c r="AC400" t="s">
        <v>9538</v>
      </c>
      <c r="AD400" t="s">
        <v>9551</v>
      </c>
      <c r="AE400">
        <v>22024</v>
      </c>
      <c r="AF400" t="s">
        <v>9552</v>
      </c>
      <c r="AG400">
        <v>2</v>
      </c>
      <c r="AH400">
        <v>240</v>
      </c>
      <c r="AJ400">
        <v>231</v>
      </c>
      <c r="AK400">
        <v>22062</v>
      </c>
      <c r="AL400" t="s">
        <v>9553</v>
      </c>
      <c r="AM400">
        <v>2</v>
      </c>
      <c r="AN400">
        <v>198</v>
      </c>
      <c r="AP400">
        <v>231</v>
      </c>
      <c r="AQ400">
        <v>22654</v>
      </c>
      <c r="AR400" t="s">
        <v>9541</v>
      </c>
      <c r="AS400">
        <v>2</v>
      </c>
      <c r="AT400">
        <v>581</v>
      </c>
      <c r="AV400">
        <v>227</v>
      </c>
      <c r="AW400">
        <v>22254</v>
      </c>
      <c r="AX400" t="s">
        <v>9554</v>
      </c>
      <c r="AY400">
        <v>1</v>
      </c>
      <c r="AZ400">
        <v>93</v>
      </c>
      <c r="BB400">
        <v>230</v>
      </c>
    </row>
    <row r="401" spans="1:60" ht="13.5" customHeight="1" x14ac:dyDescent="0.35">
      <c r="A401" t="s">
        <v>2080</v>
      </c>
      <c r="B401" t="s">
        <v>3942</v>
      </c>
      <c r="C401" s="1" t="s">
        <v>4524</v>
      </c>
      <c r="D401" t="s">
        <v>9555</v>
      </c>
      <c r="E401" t="s">
        <v>9556</v>
      </c>
      <c r="F401" t="s">
        <v>9557</v>
      </c>
      <c r="G401" t="s">
        <v>9485</v>
      </c>
      <c r="N401" t="s">
        <v>9558</v>
      </c>
      <c r="O401" t="s">
        <v>9559</v>
      </c>
      <c r="P401" t="s">
        <v>9560</v>
      </c>
      <c r="Q401" t="s">
        <v>9359</v>
      </c>
      <c r="X401" t="s">
        <v>9489</v>
      </c>
      <c r="Y401" t="s">
        <v>9561</v>
      </c>
      <c r="AA401" t="s">
        <v>9491</v>
      </c>
      <c r="AB401" t="s">
        <v>9492</v>
      </c>
      <c r="AC401" t="s">
        <v>9493</v>
      </c>
      <c r="AD401" t="s">
        <v>9562</v>
      </c>
      <c r="AE401">
        <v>31886</v>
      </c>
      <c r="AF401" t="s">
        <v>9495</v>
      </c>
      <c r="AG401">
        <v>2</v>
      </c>
      <c r="AH401">
        <v>465</v>
      </c>
      <c r="AJ401">
        <v>253</v>
      </c>
      <c r="AK401">
        <v>31084</v>
      </c>
      <c r="AL401" t="s">
        <v>6677</v>
      </c>
      <c r="AM401">
        <v>1</v>
      </c>
      <c r="AN401">
        <v>144</v>
      </c>
      <c r="AP401">
        <v>326</v>
      </c>
    </row>
    <row r="402" spans="1:60" ht="13.5" customHeight="1" x14ac:dyDescent="0.35">
      <c r="A402" t="s">
        <v>2080</v>
      </c>
      <c r="B402" t="s">
        <v>3946</v>
      </c>
      <c r="C402" s="1" t="s">
        <v>593</v>
      </c>
      <c r="D402" t="s">
        <v>9563</v>
      </c>
      <c r="E402" t="s">
        <v>9564</v>
      </c>
      <c r="F402" t="s">
        <v>9565</v>
      </c>
      <c r="G402" t="s">
        <v>9566</v>
      </c>
      <c r="N402" t="s">
        <v>9567</v>
      </c>
      <c r="O402" t="s">
        <v>9568</v>
      </c>
      <c r="P402" t="s">
        <v>9569</v>
      </c>
      <c r="Q402" t="s">
        <v>9570</v>
      </c>
      <c r="R402" t="s">
        <v>9571</v>
      </c>
      <c r="S402" t="s">
        <v>9572</v>
      </c>
      <c r="T402" t="s">
        <v>9573</v>
      </c>
      <c r="X402" t="s">
        <v>9574</v>
      </c>
      <c r="Y402" t="s">
        <v>9575</v>
      </c>
      <c r="Z402" t="s">
        <v>9576</v>
      </c>
      <c r="AA402" t="s">
        <v>9577</v>
      </c>
      <c r="AB402" t="s">
        <v>9578</v>
      </c>
      <c r="AC402" t="s">
        <v>9579</v>
      </c>
      <c r="AD402" t="s">
        <v>9580</v>
      </c>
      <c r="AE402">
        <v>23086</v>
      </c>
      <c r="AF402" t="s">
        <v>9581</v>
      </c>
      <c r="AG402">
        <v>2</v>
      </c>
      <c r="AH402">
        <v>119</v>
      </c>
      <c r="AJ402">
        <v>254</v>
      </c>
      <c r="AK402">
        <v>23613</v>
      </c>
      <c r="AL402" t="s">
        <v>9445</v>
      </c>
      <c r="AM402">
        <v>2</v>
      </c>
      <c r="AN402">
        <v>230</v>
      </c>
      <c r="AP402">
        <v>253</v>
      </c>
    </row>
    <row r="403" spans="1:60" ht="13.5" customHeight="1" x14ac:dyDescent="0.35">
      <c r="A403" t="s">
        <v>2080</v>
      </c>
      <c r="B403" t="s">
        <v>3951</v>
      </c>
      <c r="C403" s="1" t="s">
        <v>7830</v>
      </c>
      <c r="D403" t="s">
        <v>9582</v>
      </c>
      <c r="E403" t="s">
        <v>9583</v>
      </c>
      <c r="F403" t="s">
        <v>9584</v>
      </c>
      <c r="G403" t="s">
        <v>9585</v>
      </c>
      <c r="H403" t="s">
        <v>9586</v>
      </c>
      <c r="I403" t="s">
        <v>9587</v>
      </c>
      <c r="J403" t="s">
        <v>9588</v>
      </c>
      <c r="K403" t="s">
        <v>9589</v>
      </c>
      <c r="N403" t="s">
        <v>9590</v>
      </c>
      <c r="O403" t="s">
        <v>9591</v>
      </c>
      <c r="P403" t="s">
        <v>9592</v>
      </c>
      <c r="Q403" t="s">
        <v>9593</v>
      </c>
      <c r="R403" t="s">
        <v>9594</v>
      </c>
      <c r="S403" t="s">
        <v>9595</v>
      </c>
      <c r="X403" t="s">
        <v>9596</v>
      </c>
      <c r="Y403" t="s">
        <v>9597</v>
      </c>
      <c r="Z403" t="s">
        <v>6611</v>
      </c>
      <c r="AA403" t="s">
        <v>9598</v>
      </c>
      <c r="AB403" t="s">
        <v>9599</v>
      </c>
      <c r="AC403" t="s">
        <v>9600</v>
      </c>
      <c r="AD403" t="s">
        <v>9601</v>
      </c>
      <c r="AE403">
        <v>31886</v>
      </c>
      <c r="AF403" t="s">
        <v>9495</v>
      </c>
      <c r="AG403">
        <v>3</v>
      </c>
      <c r="AH403">
        <v>1012</v>
      </c>
      <c r="AJ403">
        <v>253</v>
      </c>
      <c r="AK403">
        <v>11454</v>
      </c>
      <c r="AL403" t="s">
        <v>728</v>
      </c>
      <c r="AM403">
        <v>2</v>
      </c>
      <c r="AN403">
        <v>243</v>
      </c>
      <c r="AP403">
        <v>115</v>
      </c>
      <c r="AQ403">
        <v>11054</v>
      </c>
      <c r="AR403" t="s">
        <v>727</v>
      </c>
      <c r="AS403">
        <v>2</v>
      </c>
      <c r="AT403">
        <v>320</v>
      </c>
      <c r="AV403">
        <v>114</v>
      </c>
    </row>
    <row r="404" spans="1:60" ht="13.5" customHeight="1" x14ac:dyDescent="0.35">
      <c r="A404" t="s">
        <v>2080</v>
      </c>
      <c r="B404" t="s">
        <v>3957</v>
      </c>
      <c r="C404" s="1" t="s">
        <v>4547</v>
      </c>
      <c r="D404" t="s">
        <v>9602</v>
      </c>
      <c r="E404" t="s">
        <v>9603</v>
      </c>
      <c r="F404" t="s">
        <v>9604</v>
      </c>
      <c r="G404" t="s">
        <v>9605</v>
      </c>
      <c r="H404" t="s">
        <v>9606</v>
      </c>
      <c r="I404" t="s">
        <v>9607</v>
      </c>
      <c r="J404" t="s">
        <v>9608</v>
      </c>
      <c r="K404" t="s">
        <v>9609</v>
      </c>
      <c r="N404" t="s">
        <v>9610</v>
      </c>
      <c r="O404" t="s">
        <v>9611</v>
      </c>
      <c r="P404" t="s">
        <v>9612</v>
      </c>
      <c r="Q404" t="s">
        <v>9613</v>
      </c>
      <c r="R404" t="s">
        <v>9614</v>
      </c>
      <c r="S404" t="s">
        <v>9615</v>
      </c>
      <c r="T404" t="s">
        <v>9616</v>
      </c>
      <c r="U404" t="s">
        <v>9617</v>
      </c>
      <c r="X404" t="s">
        <v>4558</v>
      </c>
      <c r="Y404" t="s">
        <v>6611</v>
      </c>
      <c r="AA404" t="s">
        <v>9618</v>
      </c>
      <c r="AB404" t="s">
        <v>9619</v>
      </c>
      <c r="AC404" t="s">
        <v>4561</v>
      </c>
      <c r="AD404" t="s">
        <v>4562</v>
      </c>
      <c r="AE404">
        <v>24346</v>
      </c>
      <c r="AF404" t="s">
        <v>9620</v>
      </c>
      <c r="AG404">
        <v>2</v>
      </c>
      <c r="AH404">
        <v>102</v>
      </c>
      <c r="AJ404">
        <v>255</v>
      </c>
      <c r="AK404">
        <v>23613</v>
      </c>
      <c r="AL404" t="s">
        <v>9445</v>
      </c>
      <c r="AM404">
        <v>2</v>
      </c>
      <c r="AN404">
        <v>230</v>
      </c>
      <c r="AP404">
        <v>253</v>
      </c>
      <c r="AQ404">
        <v>31886</v>
      </c>
      <c r="AR404" t="s">
        <v>9495</v>
      </c>
      <c r="AS404">
        <v>2</v>
      </c>
      <c r="AT404">
        <v>465</v>
      </c>
      <c r="AV404">
        <v>253</v>
      </c>
      <c r="AW404">
        <v>11454</v>
      </c>
      <c r="AX404" t="s">
        <v>728</v>
      </c>
      <c r="AY404">
        <v>1</v>
      </c>
      <c r="AZ404">
        <v>63</v>
      </c>
      <c r="BB404">
        <v>115</v>
      </c>
      <c r="BC404">
        <v>11054</v>
      </c>
      <c r="BD404" t="s">
        <v>727</v>
      </c>
      <c r="BE404">
        <v>1</v>
      </c>
      <c r="BF404">
        <v>140</v>
      </c>
      <c r="BH404">
        <v>114</v>
      </c>
    </row>
    <row r="405" spans="1:60" ht="13.5" customHeight="1" x14ac:dyDescent="0.35">
      <c r="A405" t="s">
        <v>2392</v>
      </c>
      <c r="B405" t="s">
        <v>3962</v>
      </c>
      <c r="C405" s="1" t="s">
        <v>4889</v>
      </c>
      <c r="D405" t="s">
        <v>9621</v>
      </c>
      <c r="E405" t="s">
        <v>8059</v>
      </c>
      <c r="F405" t="s">
        <v>9622</v>
      </c>
      <c r="G405" t="s">
        <v>8914</v>
      </c>
      <c r="H405" t="s">
        <v>9623</v>
      </c>
      <c r="N405" t="s">
        <v>9624</v>
      </c>
      <c r="O405" t="s">
        <v>9625</v>
      </c>
      <c r="P405" t="s">
        <v>9626</v>
      </c>
      <c r="Q405" t="s">
        <v>9627</v>
      </c>
      <c r="R405" t="s">
        <v>9628</v>
      </c>
      <c r="S405" t="s">
        <v>9629</v>
      </c>
      <c r="X405" t="s">
        <v>5173</v>
      </c>
      <c r="Y405" t="s">
        <v>8920</v>
      </c>
      <c r="AA405" t="s">
        <v>8922</v>
      </c>
      <c r="AB405" t="s">
        <v>8302</v>
      </c>
      <c r="AC405" t="s">
        <v>8923</v>
      </c>
      <c r="AE405">
        <v>13154</v>
      </c>
      <c r="AF405" t="s">
        <v>798</v>
      </c>
      <c r="AG405">
        <v>1</v>
      </c>
      <c r="AH405">
        <v>42</v>
      </c>
      <c r="AJ405">
        <v>122</v>
      </c>
    </row>
    <row r="406" spans="1:60" ht="13.5" customHeight="1" x14ac:dyDescent="0.35">
      <c r="A406" t="s">
        <v>2392</v>
      </c>
      <c r="B406" t="s">
        <v>3968</v>
      </c>
      <c r="C406" s="1" t="s">
        <v>4717</v>
      </c>
      <c r="D406" t="s">
        <v>9630</v>
      </c>
      <c r="E406" t="s">
        <v>9631</v>
      </c>
      <c r="F406" t="s">
        <v>9632</v>
      </c>
      <c r="G406" t="s">
        <v>8292</v>
      </c>
      <c r="N406" t="s">
        <v>9633</v>
      </c>
      <c r="O406" t="s">
        <v>9634</v>
      </c>
      <c r="P406" t="s">
        <v>9635</v>
      </c>
      <c r="Q406" t="s">
        <v>9636</v>
      </c>
      <c r="R406" t="s">
        <v>9637</v>
      </c>
      <c r="S406" t="s">
        <v>9638</v>
      </c>
      <c r="T406" t="s">
        <v>9639</v>
      </c>
      <c r="X406" t="s">
        <v>9640</v>
      </c>
      <c r="Y406" t="s">
        <v>7147</v>
      </c>
      <c r="AA406" t="s">
        <v>9641</v>
      </c>
      <c r="AB406" t="s">
        <v>9642</v>
      </c>
      <c r="AC406" t="s">
        <v>9643</v>
      </c>
    </row>
    <row r="407" spans="1:60" ht="13.5" customHeight="1" x14ac:dyDescent="0.35">
      <c r="A407" t="s">
        <v>2392</v>
      </c>
      <c r="B407" t="s">
        <v>3974</v>
      </c>
      <c r="C407" s="1" t="s">
        <v>4485</v>
      </c>
      <c r="D407" t="s">
        <v>9644</v>
      </c>
      <c r="E407" t="s">
        <v>8937</v>
      </c>
      <c r="F407" t="s">
        <v>8940</v>
      </c>
      <c r="G407" t="s">
        <v>8939</v>
      </c>
      <c r="H407" t="s">
        <v>9645</v>
      </c>
      <c r="N407" t="s">
        <v>9646</v>
      </c>
      <c r="O407" t="s">
        <v>9647</v>
      </c>
      <c r="P407" t="s">
        <v>9648</v>
      </c>
      <c r="Q407" t="s">
        <v>9629</v>
      </c>
      <c r="R407" t="s">
        <v>8946</v>
      </c>
      <c r="S407" t="s">
        <v>9649</v>
      </c>
      <c r="X407" t="s">
        <v>4796</v>
      </c>
      <c r="Y407" t="s">
        <v>9650</v>
      </c>
      <c r="AA407" t="s">
        <v>9651</v>
      </c>
      <c r="AB407" t="s">
        <v>9652</v>
      </c>
      <c r="AC407" t="s">
        <v>9653</v>
      </c>
      <c r="AE407">
        <v>34085</v>
      </c>
      <c r="AF407" t="s">
        <v>5052</v>
      </c>
      <c r="AG407">
        <v>1</v>
      </c>
      <c r="AH407">
        <v>98</v>
      </c>
      <c r="AJ407">
        <v>312</v>
      </c>
    </row>
    <row r="408" spans="1:60" ht="13.5" customHeight="1" x14ac:dyDescent="0.35">
      <c r="A408" t="s">
        <v>2392</v>
      </c>
      <c r="B408" t="s">
        <v>3980</v>
      </c>
      <c r="C408" s="1" t="s">
        <v>4485</v>
      </c>
      <c r="D408" t="s">
        <v>5219</v>
      </c>
      <c r="E408" t="s">
        <v>8955</v>
      </c>
      <c r="F408" t="s">
        <v>8956</v>
      </c>
      <c r="G408" t="s">
        <v>5221</v>
      </c>
      <c r="H408" t="s">
        <v>5222</v>
      </c>
      <c r="N408" t="s">
        <v>5223</v>
      </c>
      <c r="O408" t="s">
        <v>5224</v>
      </c>
      <c r="P408" t="s">
        <v>5225</v>
      </c>
      <c r="Q408" t="s">
        <v>5226</v>
      </c>
      <c r="R408" t="s">
        <v>5227</v>
      </c>
      <c r="S408" t="s">
        <v>5228</v>
      </c>
      <c r="T408" t="s">
        <v>9654</v>
      </c>
      <c r="X408" t="s">
        <v>5229</v>
      </c>
      <c r="Y408" t="s">
        <v>9655</v>
      </c>
      <c r="Z408" t="s">
        <v>9656</v>
      </c>
      <c r="AA408" t="s">
        <v>8959</v>
      </c>
      <c r="AB408" t="s">
        <v>8960</v>
      </c>
      <c r="AC408" t="s">
        <v>8961</v>
      </c>
      <c r="AE408">
        <v>34593</v>
      </c>
      <c r="AF408" t="s">
        <v>5195</v>
      </c>
      <c r="AG408">
        <v>3</v>
      </c>
      <c r="AH408">
        <v>851</v>
      </c>
      <c r="AJ408">
        <v>312</v>
      </c>
    </row>
    <row r="409" spans="1:60" ht="13.5" customHeight="1" x14ac:dyDescent="0.35">
      <c r="A409" t="s">
        <v>2392</v>
      </c>
      <c r="B409" t="s">
        <v>3986</v>
      </c>
      <c r="C409" s="1" t="s">
        <v>4717</v>
      </c>
      <c r="D409" t="s">
        <v>9657</v>
      </c>
      <c r="E409" t="s">
        <v>9658</v>
      </c>
      <c r="F409" t="s">
        <v>9632</v>
      </c>
      <c r="G409" t="s">
        <v>9659</v>
      </c>
      <c r="N409" t="s">
        <v>9660</v>
      </c>
      <c r="O409" t="s">
        <v>9661</v>
      </c>
      <c r="P409" t="s">
        <v>9662</v>
      </c>
      <c r="Q409" t="s">
        <v>9635</v>
      </c>
      <c r="R409" t="s">
        <v>9663</v>
      </c>
      <c r="S409" t="s">
        <v>9664</v>
      </c>
      <c r="T409" t="s">
        <v>9639</v>
      </c>
      <c r="X409" t="s">
        <v>6934</v>
      </c>
      <c r="Y409" t="s">
        <v>7147</v>
      </c>
      <c r="Z409" t="s">
        <v>9665</v>
      </c>
      <c r="AA409" t="s">
        <v>9666</v>
      </c>
      <c r="AB409" t="s">
        <v>9667</v>
      </c>
      <c r="AC409" t="s">
        <v>9668</v>
      </c>
    </row>
    <row r="410" spans="1:60" ht="13.5" customHeight="1" x14ac:dyDescent="0.35">
      <c r="A410" t="s">
        <v>2420</v>
      </c>
      <c r="B410" t="s">
        <v>3990</v>
      </c>
      <c r="C410" s="1" t="s">
        <v>4502</v>
      </c>
      <c r="D410" t="s">
        <v>9669</v>
      </c>
      <c r="E410" t="s">
        <v>9670</v>
      </c>
      <c r="F410" t="s">
        <v>9671</v>
      </c>
      <c r="G410" t="s">
        <v>9672</v>
      </c>
      <c r="H410" t="s">
        <v>9673</v>
      </c>
      <c r="N410" t="s">
        <v>9674</v>
      </c>
      <c r="O410" t="s">
        <v>9675</v>
      </c>
      <c r="P410" t="s">
        <v>9676</v>
      </c>
      <c r="Q410" t="s">
        <v>9677</v>
      </c>
      <c r="R410" t="s">
        <v>7055</v>
      </c>
      <c r="X410" t="s">
        <v>9678</v>
      </c>
      <c r="Y410" t="s">
        <v>9679</v>
      </c>
      <c r="Z410" t="s">
        <v>7056</v>
      </c>
      <c r="AE410">
        <v>31407</v>
      </c>
      <c r="AF410" t="s">
        <v>800</v>
      </c>
      <c r="AG410">
        <v>2</v>
      </c>
      <c r="AH410">
        <v>159</v>
      </c>
      <c r="AJ410">
        <v>200</v>
      </c>
      <c r="AK410">
        <v>31872</v>
      </c>
      <c r="AL410" t="s">
        <v>7058</v>
      </c>
      <c r="AM410">
        <v>2</v>
      </c>
      <c r="AN410">
        <v>181.5</v>
      </c>
      <c r="AP410">
        <v>311</v>
      </c>
      <c r="AQ410">
        <v>11054</v>
      </c>
      <c r="AR410" t="s">
        <v>727</v>
      </c>
      <c r="AS410">
        <v>1</v>
      </c>
      <c r="AT410">
        <v>140</v>
      </c>
      <c r="AV410">
        <v>114</v>
      </c>
    </row>
    <row r="411" spans="1:60" ht="13.5" customHeight="1" x14ac:dyDescent="0.35">
      <c r="A411" t="s">
        <v>2420</v>
      </c>
      <c r="B411" t="s">
        <v>3995</v>
      </c>
      <c r="C411" s="1" t="s">
        <v>4547</v>
      </c>
      <c r="D411" t="s">
        <v>9680</v>
      </c>
      <c r="E411" t="s">
        <v>9681</v>
      </c>
      <c r="F411" t="s">
        <v>9682</v>
      </c>
      <c r="G411" t="s">
        <v>9683</v>
      </c>
      <c r="N411" t="s">
        <v>9684</v>
      </c>
      <c r="O411" t="s">
        <v>9685</v>
      </c>
      <c r="P411" t="s">
        <v>9686</v>
      </c>
      <c r="Q411" t="s">
        <v>9687</v>
      </c>
      <c r="X411" t="s">
        <v>4579</v>
      </c>
      <c r="Y411" t="s">
        <v>4777</v>
      </c>
      <c r="AE411">
        <v>21052</v>
      </c>
      <c r="AF411" t="s">
        <v>5243</v>
      </c>
      <c r="AG411">
        <v>3</v>
      </c>
      <c r="AH411">
        <v>781</v>
      </c>
      <c r="AJ411">
        <v>210</v>
      </c>
      <c r="AK411">
        <v>32079</v>
      </c>
      <c r="AL411" t="s">
        <v>4582</v>
      </c>
      <c r="AM411">
        <v>3</v>
      </c>
      <c r="AN411">
        <v>548</v>
      </c>
      <c r="AP411">
        <v>310</v>
      </c>
      <c r="AQ411">
        <v>33054</v>
      </c>
      <c r="AR411" t="s">
        <v>5596</v>
      </c>
      <c r="AS411">
        <v>3</v>
      </c>
      <c r="AT411">
        <v>718</v>
      </c>
      <c r="AV411">
        <v>315</v>
      </c>
    </row>
    <row r="412" spans="1:60" ht="13.5" customHeight="1" x14ac:dyDescent="0.35">
      <c r="A412" t="s">
        <v>2420</v>
      </c>
      <c r="B412" t="s">
        <v>4001</v>
      </c>
      <c r="C412" s="1" t="s">
        <v>4547</v>
      </c>
      <c r="D412" t="s">
        <v>9688</v>
      </c>
      <c r="E412" t="s">
        <v>9689</v>
      </c>
      <c r="F412" t="s">
        <v>4585</v>
      </c>
      <c r="G412" t="s">
        <v>9690</v>
      </c>
      <c r="H412" t="s">
        <v>7032</v>
      </c>
      <c r="I412" t="s">
        <v>7033</v>
      </c>
      <c r="N412" t="s">
        <v>9691</v>
      </c>
      <c r="O412" t="s">
        <v>9692</v>
      </c>
      <c r="P412" t="s">
        <v>4593</v>
      </c>
      <c r="Q412" t="s">
        <v>9693</v>
      </c>
      <c r="R412" t="s">
        <v>7035</v>
      </c>
      <c r="S412" t="s">
        <v>7036</v>
      </c>
      <c r="X412" t="s">
        <v>4602</v>
      </c>
      <c r="Y412" t="s">
        <v>7037</v>
      </c>
      <c r="Z412" t="s">
        <v>7038</v>
      </c>
      <c r="AE412">
        <v>32110</v>
      </c>
      <c r="AF412" t="s">
        <v>4603</v>
      </c>
      <c r="AG412">
        <v>2</v>
      </c>
      <c r="AH412">
        <v>390</v>
      </c>
      <c r="AJ412">
        <v>310</v>
      </c>
      <c r="AK412">
        <v>21052</v>
      </c>
      <c r="AL412" t="s">
        <v>5243</v>
      </c>
      <c r="AM412">
        <v>2</v>
      </c>
      <c r="AN412">
        <v>447</v>
      </c>
      <c r="AP412">
        <v>210</v>
      </c>
      <c r="AQ412">
        <v>13254</v>
      </c>
      <c r="AR412" t="s">
        <v>799</v>
      </c>
      <c r="AS412">
        <v>1</v>
      </c>
      <c r="AT412">
        <v>42</v>
      </c>
      <c r="AV412">
        <v>128</v>
      </c>
    </row>
    <row r="413" spans="1:60" ht="13.5" customHeight="1" x14ac:dyDescent="0.35">
      <c r="A413" t="s">
        <v>2420</v>
      </c>
      <c r="B413" t="s">
        <v>4006</v>
      </c>
      <c r="C413" s="1" t="s">
        <v>4667</v>
      </c>
      <c r="D413" t="s">
        <v>9694</v>
      </c>
      <c r="E413" t="s">
        <v>9695</v>
      </c>
      <c r="F413" t="s">
        <v>9696</v>
      </c>
      <c r="G413" t="s">
        <v>9697</v>
      </c>
      <c r="H413" t="s">
        <v>9698</v>
      </c>
      <c r="N413" t="s">
        <v>9699</v>
      </c>
      <c r="O413" t="s">
        <v>9700</v>
      </c>
      <c r="P413" t="s">
        <v>9701</v>
      </c>
      <c r="Q413" t="s">
        <v>9702</v>
      </c>
      <c r="X413" t="s">
        <v>9703</v>
      </c>
      <c r="Y413" t="s">
        <v>9704</v>
      </c>
      <c r="Z413" t="s">
        <v>9705</v>
      </c>
      <c r="AE413">
        <v>21054</v>
      </c>
      <c r="AF413" t="s">
        <v>6762</v>
      </c>
      <c r="AG413">
        <v>2</v>
      </c>
      <c r="AH413">
        <v>863.14</v>
      </c>
      <c r="AJ413">
        <v>210</v>
      </c>
      <c r="AK413">
        <v>21052</v>
      </c>
      <c r="AL413" t="s">
        <v>5243</v>
      </c>
      <c r="AM413">
        <v>2</v>
      </c>
      <c r="AN413">
        <v>447</v>
      </c>
      <c r="AP413">
        <v>210</v>
      </c>
      <c r="AQ413">
        <v>13254</v>
      </c>
      <c r="AR413" t="s">
        <v>799</v>
      </c>
      <c r="AS413">
        <v>1</v>
      </c>
      <c r="AT413">
        <v>42</v>
      </c>
      <c r="AV413">
        <v>128</v>
      </c>
      <c r="AW413">
        <v>11054</v>
      </c>
      <c r="AX413" t="s">
        <v>727</v>
      </c>
      <c r="AY413">
        <v>1</v>
      </c>
      <c r="AZ413">
        <v>140</v>
      </c>
      <c r="BB413">
        <v>114</v>
      </c>
    </row>
    <row r="414" spans="1:60" ht="13.5" customHeight="1" x14ac:dyDescent="0.35">
      <c r="A414" t="s">
        <v>2420</v>
      </c>
      <c r="B414" t="s">
        <v>4012</v>
      </c>
      <c r="C414" s="1" t="s">
        <v>593</v>
      </c>
      <c r="D414" t="s">
        <v>9706</v>
      </c>
      <c r="E414" t="s">
        <v>6952</v>
      </c>
      <c r="F414" t="s">
        <v>9707</v>
      </c>
      <c r="G414" t="s">
        <v>9708</v>
      </c>
      <c r="H414" t="s">
        <v>9709</v>
      </c>
      <c r="N414" t="s">
        <v>9710</v>
      </c>
      <c r="O414" t="s">
        <v>9711</v>
      </c>
      <c r="P414" t="s">
        <v>9712</v>
      </c>
      <c r="Q414" t="s">
        <v>9713</v>
      </c>
      <c r="R414" t="s">
        <v>9714</v>
      </c>
      <c r="X414" t="s">
        <v>9715</v>
      </c>
      <c r="Y414" t="s">
        <v>9716</v>
      </c>
      <c r="AE414">
        <v>21054</v>
      </c>
      <c r="AF414" t="s">
        <v>6762</v>
      </c>
      <c r="AG414">
        <v>2</v>
      </c>
      <c r="AH414">
        <v>863.14</v>
      </c>
      <c r="AJ414">
        <v>210</v>
      </c>
      <c r="AK414">
        <v>31754</v>
      </c>
      <c r="AL414" t="s">
        <v>62</v>
      </c>
      <c r="AM414">
        <v>2</v>
      </c>
      <c r="AN414">
        <v>76</v>
      </c>
      <c r="AP414">
        <v>311</v>
      </c>
      <c r="AQ414">
        <v>31407</v>
      </c>
      <c r="AR414" t="s">
        <v>800</v>
      </c>
      <c r="AS414">
        <v>2</v>
      </c>
      <c r="AT414">
        <v>159</v>
      </c>
      <c r="AV414">
        <v>200</v>
      </c>
      <c r="AW414">
        <v>12054</v>
      </c>
      <c r="AX414" t="s">
        <v>5121</v>
      </c>
      <c r="AY414">
        <v>1</v>
      </c>
      <c r="AZ414">
        <v>70</v>
      </c>
      <c r="BB414">
        <v>113</v>
      </c>
    </row>
    <row r="415" spans="1:60" ht="13.5" customHeight="1" x14ac:dyDescent="0.35">
      <c r="A415" t="s">
        <v>277</v>
      </c>
      <c r="B415" t="s">
        <v>4017</v>
      </c>
      <c r="C415" s="1" t="s">
        <v>593</v>
      </c>
      <c r="D415" t="s">
        <v>9717</v>
      </c>
      <c r="E415" t="s">
        <v>9718</v>
      </c>
      <c r="F415" t="s">
        <v>4489</v>
      </c>
      <c r="G415" t="s">
        <v>9719</v>
      </c>
      <c r="H415" t="s">
        <v>9720</v>
      </c>
      <c r="I415" t="s">
        <v>7626</v>
      </c>
      <c r="N415" t="s">
        <v>9721</v>
      </c>
      <c r="O415" t="s">
        <v>7611</v>
      </c>
      <c r="P415" t="s">
        <v>9722</v>
      </c>
      <c r="Q415" t="s">
        <v>9723</v>
      </c>
      <c r="R415" t="s">
        <v>9724</v>
      </c>
      <c r="S415" t="s">
        <v>7614</v>
      </c>
      <c r="T415" t="s">
        <v>586</v>
      </c>
      <c r="X415" t="s">
        <v>6809</v>
      </c>
      <c r="Y415" t="s">
        <v>9725</v>
      </c>
      <c r="Z415" t="s">
        <v>9726</v>
      </c>
      <c r="AE415">
        <v>21547</v>
      </c>
      <c r="AF415" t="s">
        <v>57</v>
      </c>
      <c r="AG415">
        <v>2</v>
      </c>
      <c r="AH415">
        <v>245</v>
      </c>
      <c r="AJ415">
        <v>221</v>
      </c>
      <c r="AK415">
        <v>21572</v>
      </c>
      <c r="AL415" t="s">
        <v>58</v>
      </c>
      <c r="AM415">
        <v>1</v>
      </c>
      <c r="AN415">
        <v>80</v>
      </c>
      <c r="AP415">
        <v>221</v>
      </c>
      <c r="AQ415">
        <v>31620</v>
      </c>
      <c r="AR415" t="s">
        <v>5113</v>
      </c>
      <c r="AS415">
        <v>1</v>
      </c>
      <c r="AT415">
        <v>70</v>
      </c>
      <c r="AV415">
        <v>200</v>
      </c>
      <c r="AW415">
        <v>31754</v>
      </c>
      <c r="AX415" t="s">
        <v>62</v>
      </c>
      <c r="AY415">
        <v>2</v>
      </c>
      <c r="AZ415">
        <v>76</v>
      </c>
      <c r="BB415">
        <v>311</v>
      </c>
      <c r="BC415">
        <v>21532</v>
      </c>
      <c r="BD415" t="s">
        <v>832</v>
      </c>
      <c r="BE415">
        <v>2</v>
      </c>
      <c r="BF415">
        <v>233.5</v>
      </c>
      <c r="BH415">
        <v>221</v>
      </c>
    </row>
    <row r="416" spans="1:60" ht="13.5" customHeight="1" x14ac:dyDescent="0.35">
      <c r="A416" t="s">
        <v>277</v>
      </c>
      <c r="B416" t="s">
        <v>4021</v>
      </c>
      <c r="C416" s="1" t="s">
        <v>593</v>
      </c>
      <c r="D416" t="s">
        <v>9727</v>
      </c>
      <c r="E416" t="s">
        <v>9728</v>
      </c>
      <c r="F416" t="s">
        <v>7669</v>
      </c>
      <c r="G416" t="s">
        <v>7670</v>
      </c>
      <c r="H416" t="s">
        <v>7364</v>
      </c>
      <c r="I416" t="s">
        <v>7626</v>
      </c>
      <c r="N416" t="s">
        <v>9729</v>
      </c>
      <c r="O416" t="s">
        <v>7672</v>
      </c>
      <c r="P416" t="s">
        <v>7673</v>
      </c>
      <c r="Q416" t="s">
        <v>7674</v>
      </c>
      <c r="R416" t="s">
        <v>9730</v>
      </c>
      <c r="S416" t="s">
        <v>7676</v>
      </c>
      <c r="T416" t="s">
        <v>7664</v>
      </c>
      <c r="U416" t="s">
        <v>7665</v>
      </c>
      <c r="X416" t="s">
        <v>4660</v>
      </c>
      <c r="Y416" t="s">
        <v>7677</v>
      </c>
      <c r="Z416" t="s">
        <v>7678</v>
      </c>
      <c r="AE416">
        <v>21547</v>
      </c>
      <c r="AF416" t="s">
        <v>57</v>
      </c>
      <c r="AG416">
        <v>2</v>
      </c>
      <c r="AH416">
        <v>245</v>
      </c>
      <c r="AJ416">
        <v>221</v>
      </c>
      <c r="AK416">
        <v>31620</v>
      </c>
      <c r="AL416" t="s">
        <v>5113</v>
      </c>
      <c r="AM416">
        <v>2</v>
      </c>
      <c r="AN416">
        <v>294</v>
      </c>
      <c r="AP416">
        <v>200</v>
      </c>
      <c r="AQ416">
        <v>31608</v>
      </c>
      <c r="AR416" t="s">
        <v>5111</v>
      </c>
      <c r="AS416">
        <v>2</v>
      </c>
      <c r="AT416">
        <v>235</v>
      </c>
      <c r="AV416">
        <v>200</v>
      </c>
      <c r="AW416">
        <v>21572</v>
      </c>
      <c r="AX416" t="s">
        <v>58</v>
      </c>
      <c r="AY416">
        <v>1</v>
      </c>
      <c r="AZ416">
        <v>80</v>
      </c>
      <c r="BB416">
        <v>221</v>
      </c>
      <c r="BC416">
        <v>21532</v>
      </c>
      <c r="BD416" t="s">
        <v>832</v>
      </c>
      <c r="BE416">
        <v>2</v>
      </c>
      <c r="BF416">
        <v>233.5</v>
      </c>
      <c r="BH416">
        <v>221</v>
      </c>
    </row>
    <row r="417" spans="1:60" ht="13.5" customHeight="1" x14ac:dyDescent="0.35">
      <c r="A417" t="s">
        <v>277</v>
      </c>
      <c r="B417" t="s">
        <v>4026</v>
      </c>
      <c r="C417" s="1" t="s">
        <v>4524</v>
      </c>
      <c r="D417" t="s">
        <v>8215</v>
      </c>
      <c r="E417" t="s">
        <v>8216</v>
      </c>
      <c r="F417" t="s">
        <v>8217</v>
      </c>
      <c r="G417" t="s">
        <v>8218</v>
      </c>
      <c r="H417" t="s">
        <v>8221</v>
      </c>
      <c r="N417" t="s">
        <v>9731</v>
      </c>
      <c r="O417" t="s">
        <v>8223</v>
      </c>
      <c r="P417" t="s">
        <v>9732</v>
      </c>
      <c r="Q417" t="s">
        <v>9733</v>
      </c>
      <c r="R417" t="s">
        <v>9734</v>
      </c>
      <c r="S417" t="s">
        <v>8228</v>
      </c>
      <c r="X417" t="s">
        <v>8229</v>
      </c>
      <c r="Y417" t="s">
        <v>5372</v>
      </c>
      <c r="Z417" t="s">
        <v>8229</v>
      </c>
      <c r="AE417">
        <v>31459</v>
      </c>
      <c r="AF417" t="s">
        <v>5332</v>
      </c>
      <c r="AG417">
        <v>2</v>
      </c>
      <c r="AH417">
        <v>217</v>
      </c>
      <c r="AJ417">
        <v>200</v>
      </c>
      <c r="AK417">
        <v>21572</v>
      </c>
      <c r="AL417" t="s">
        <v>58</v>
      </c>
      <c r="AM417">
        <v>2</v>
      </c>
      <c r="AN417">
        <v>328</v>
      </c>
      <c r="AP417">
        <v>221</v>
      </c>
      <c r="AQ417">
        <v>31407</v>
      </c>
      <c r="AR417" t="s">
        <v>800</v>
      </c>
      <c r="AS417">
        <v>2</v>
      </c>
      <c r="AT417">
        <v>159</v>
      </c>
      <c r="AV417">
        <v>200</v>
      </c>
      <c r="AW417">
        <v>21532</v>
      </c>
      <c r="AX417" t="s">
        <v>832</v>
      </c>
      <c r="AY417">
        <v>2</v>
      </c>
      <c r="AZ417">
        <v>233.5</v>
      </c>
      <c r="BB417">
        <v>221</v>
      </c>
    </row>
    <row r="418" spans="1:60" ht="13.5" customHeight="1" x14ac:dyDescent="0.35">
      <c r="A418" t="s">
        <v>277</v>
      </c>
      <c r="B418" t="s">
        <v>4031</v>
      </c>
      <c r="C418" s="1" t="s">
        <v>4524</v>
      </c>
      <c r="D418" t="s">
        <v>9735</v>
      </c>
      <c r="E418" t="s">
        <v>9736</v>
      </c>
      <c r="F418" t="s">
        <v>9737</v>
      </c>
      <c r="G418" t="s">
        <v>9738</v>
      </c>
      <c r="H418" t="s">
        <v>9739</v>
      </c>
      <c r="I418" t="s">
        <v>9740</v>
      </c>
      <c r="N418" t="s">
        <v>9741</v>
      </c>
      <c r="O418" t="s">
        <v>9742</v>
      </c>
      <c r="P418" t="s">
        <v>9743</v>
      </c>
      <c r="Q418" t="s">
        <v>9744</v>
      </c>
      <c r="R418" t="s">
        <v>9745</v>
      </c>
      <c r="S418" t="s">
        <v>9746</v>
      </c>
      <c r="X418" t="s">
        <v>5652</v>
      </c>
      <c r="Y418" t="s">
        <v>7737</v>
      </c>
      <c r="Z418" t="s">
        <v>9747</v>
      </c>
      <c r="AE418">
        <v>11054</v>
      </c>
      <c r="AF418" t="s">
        <v>727</v>
      </c>
      <c r="AG418">
        <v>2</v>
      </c>
      <c r="AH418">
        <v>500</v>
      </c>
      <c r="AJ418">
        <v>114</v>
      </c>
      <c r="AK418">
        <v>23622</v>
      </c>
      <c r="AL418" t="s">
        <v>9748</v>
      </c>
      <c r="AM418">
        <v>3</v>
      </c>
      <c r="AN418">
        <v>1150.3</v>
      </c>
      <c r="AP418">
        <v>254</v>
      </c>
      <c r="AQ418">
        <v>11454</v>
      </c>
      <c r="AR418" t="s">
        <v>728</v>
      </c>
      <c r="AS418">
        <v>2</v>
      </c>
      <c r="AT418">
        <v>243</v>
      </c>
      <c r="AV418">
        <v>115</v>
      </c>
    </row>
    <row r="419" spans="1:60" ht="13.5" customHeight="1" x14ac:dyDescent="0.35">
      <c r="A419" t="s">
        <v>2420</v>
      </c>
      <c r="B419" t="s">
        <v>4013</v>
      </c>
      <c r="C419" s="1" t="s">
        <v>593</v>
      </c>
      <c r="D419" t="s">
        <v>9749</v>
      </c>
      <c r="E419" t="s">
        <v>9750</v>
      </c>
      <c r="F419" t="s">
        <v>9751</v>
      </c>
      <c r="G419" t="s">
        <v>9752</v>
      </c>
      <c r="H419" t="s">
        <v>9753</v>
      </c>
      <c r="N419" t="s">
        <v>9754</v>
      </c>
      <c r="O419" t="s">
        <v>9755</v>
      </c>
      <c r="P419" t="s">
        <v>9756</v>
      </c>
      <c r="Q419" t="s">
        <v>9757</v>
      </c>
      <c r="R419" t="s">
        <v>9758</v>
      </c>
      <c r="X419" t="s">
        <v>9759</v>
      </c>
      <c r="Y419" t="s">
        <v>664</v>
      </c>
      <c r="Z419" t="s">
        <v>9760</v>
      </c>
      <c r="AE419">
        <v>21054</v>
      </c>
      <c r="AF419" t="s">
        <v>6762</v>
      </c>
      <c r="AG419">
        <v>2</v>
      </c>
      <c r="AH419">
        <v>863.14</v>
      </c>
      <c r="AJ419">
        <v>210</v>
      </c>
      <c r="AK419">
        <v>31754</v>
      </c>
      <c r="AL419" t="s">
        <v>62</v>
      </c>
      <c r="AM419">
        <v>2</v>
      </c>
      <c r="AN419">
        <v>76</v>
      </c>
      <c r="AP419">
        <v>311</v>
      </c>
      <c r="AQ419">
        <v>31407</v>
      </c>
      <c r="AR419" t="s">
        <v>800</v>
      </c>
      <c r="AS419">
        <v>2</v>
      </c>
      <c r="AT419">
        <v>159</v>
      </c>
      <c r="AV419">
        <v>200</v>
      </c>
      <c r="AW419">
        <v>12054</v>
      </c>
      <c r="AX419" t="s">
        <v>5121</v>
      </c>
      <c r="AY419">
        <v>1</v>
      </c>
      <c r="AZ419">
        <v>70</v>
      </c>
      <c r="BB419">
        <v>113</v>
      </c>
    </row>
    <row r="420" spans="1:60" ht="13.5" customHeight="1" x14ac:dyDescent="0.35">
      <c r="A420" t="s">
        <v>2420</v>
      </c>
      <c r="B420" t="s">
        <v>4038</v>
      </c>
      <c r="C420" s="1" t="s">
        <v>4502</v>
      </c>
      <c r="D420" t="s">
        <v>9761</v>
      </c>
      <c r="E420" t="s">
        <v>9762</v>
      </c>
      <c r="F420" t="s">
        <v>9763</v>
      </c>
      <c r="N420" t="s">
        <v>9764</v>
      </c>
      <c r="O420" t="s">
        <v>9765</v>
      </c>
      <c r="P420" t="s">
        <v>9766</v>
      </c>
      <c r="X420" t="s">
        <v>714</v>
      </c>
      <c r="Y420" t="s">
        <v>9767</v>
      </c>
      <c r="Z420" t="s">
        <v>9768</v>
      </c>
      <c r="AE420">
        <v>31754</v>
      </c>
      <c r="AF420" t="s">
        <v>62</v>
      </c>
      <c r="AG420">
        <v>2</v>
      </c>
      <c r="AH420">
        <v>76</v>
      </c>
      <c r="AJ420">
        <v>311</v>
      </c>
      <c r="AK420">
        <v>31407</v>
      </c>
      <c r="AL420" t="s">
        <v>800</v>
      </c>
      <c r="AM420">
        <v>2</v>
      </c>
      <c r="AN420">
        <v>159</v>
      </c>
      <c r="AP420">
        <v>200</v>
      </c>
      <c r="AQ420">
        <v>21054</v>
      </c>
      <c r="AR420" t="s">
        <v>6762</v>
      </c>
      <c r="AS420">
        <v>2</v>
      </c>
      <c r="AT420">
        <v>863.14</v>
      </c>
      <c r="AV420">
        <v>210</v>
      </c>
    </row>
    <row r="421" spans="1:60" ht="13.5" customHeight="1" x14ac:dyDescent="0.35">
      <c r="A421" t="s">
        <v>2420</v>
      </c>
      <c r="B421" t="s">
        <v>4043</v>
      </c>
      <c r="C421" s="1" t="s">
        <v>4547</v>
      </c>
      <c r="D421" t="s">
        <v>9769</v>
      </c>
      <c r="E421" t="s">
        <v>9770</v>
      </c>
      <c r="F421" t="s">
        <v>9771</v>
      </c>
      <c r="G421" t="s">
        <v>9772</v>
      </c>
      <c r="H421" t="s">
        <v>9773</v>
      </c>
      <c r="I421" t="s">
        <v>9774</v>
      </c>
      <c r="J421" t="s">
        <v>9775</v>
      </c>
      <c r="N421" t="s">
        <v>9776</v>
      </c>
      <c r="O421" t="s">
        <v>9777</v>
      </c>
      <c r="P421" t="s">
        <v>9778</v>
      </c>
      <c r="Q421" t="s">
        <v>9779</v>
      </c>
      <c r="R421" t="s">
        <v>9780</v>
      </c>
      <c r="S421" t="s">
        <v>9781</v>
      </c>
      <c r="T421" t="s">
        <v>9782</v>
      </c>
      <c r="X421" t="s">
        <v>4777</v>
      </c>
      <c r="Y421" t="s">
        <v>631</v>
      </c>
      <c r="Z421" t="s">
        <v>4580</v>
      </c>
      <c r="AE421">
        <v>21056</v>
      </c>
      <c r="AF421" t="s">
        <v>631</v>
      </c>
      <c r="AG421">
        <v>3</v>
      </c>
      <c r="AJ421">
        <v>212</v>
      </c>
      <c r="AK421">
        <v>21052</v>
      </c>
      <c r="AL421" t="s">
        <v>5243</v>
      </c>
      <c r="AM421">
        <v>2</v>
      </c>
      <c r="AN421">
        <v>447</v>
      </c>
      <c r="AP421">
        <v>210</v>
      </c>
      <c r="AQ421">
        <v>32110</v>
      </c>
      <c r="AR421" t="s">
        <v>4603</v>
      </c>
      <c r="AS421">
        <v>2</v>
      </c>
      <c r="AT421">
        <v>390</v>
      </c>
      <c r="AV421">
        <v>310</v>
      </c>
      <c r="AW421">
        <v>11054</v>
      </c>
      <c r="AX421" t="s">
        <v>727</v>
      </c>
      <c r="AY421">
        <v>1</v>
      </c>
      <c r="AZ421">
        <v>140</v>
      </c>
      <c r="BB421">
        <v>114</v>
      </c>
    </row>
    <row r="422" spans="1:60" ht="13.5" customHeight="1" x14ac:dyDescent="0.35">
      <c r="A422" t="s">
        <v>2420</v>
      </c>
      <c r="B422" t="s">
        <v>4048</v>
      </c>
      <c r="C422" s="1" t="s">
        <v>593</v>
      </c>
      <c r="D422" t="s">
        <v>9783</v>
      </c>
      <c r="E422" t="s">
        <v>9784</v>
      </c>
      <c r="F422" t="s">
        <v>9785</v>
      </c>
      <c r="G422" t="s">
        <v>6855</v>
      </c>
      <c r="H422" t="s">
        <v>9786</v>
      </c>
      <c r="I422" t="s">
        <v>9787</v>
      </c>
      <c r="J422" t="s">
        <v>9788</v>
      </c>
      <c r="K422" t="s">
        <v>9789</v>
      </c>
      <c r="N422" t="s">
        <v>9790</v>
      </c>
      <c r="O422" t="s">
        <v>9791</v>
      </c>
      <c r="P422" t="s">
        <v>9792</v>
      </c>
      <c r="Q422" t="s">
        <v>6861</v>
      </c>
      <c r="R422" t="s">
        <v>9793</v>
      </c>
      <c r="S422" t="s">
        <v>9794</v>
      </c>
      <c r="T422" t="s">
        <v>9795</v>
      </c>
      <c r="U422" t="s">
        <v>9796</v>
      </c>
      <c r="V422" t="s">
        <v>9797</v>
      </c>
      <c r="X422" t="s">
        <v>9798</v>
      </c>
      <c r="Y422" t="s">
        <v>6872</v>
      </c>
      <c r="Z422" t="s">
        <v>9799</v>
      </c>
      <c r="AE422">
        <v>21056</v>
      </c>
      <c r="AF422" t="s">
        <v>631</v>
      </c>
      <c r="AG422">
        <v>3</v>
      </c>
      <c r="AJ422">
        <v>212</v>
      </c>
      <c r="AK422">
        <v>12054</v>
      </c>
      <c r="AL422" t="s">
        <v>5121</v>
      </c>
      <c r="AM422">
        <v>1</v>
      </c>
      <c r="AN422">
        <v>70</v>
      </c>
      <c r="AP422">
        <v>113</v>
      </c>
      <c r="AQ422">
        <v>31407</v>
      </c>
      <c r="AR422" t="s">
        <v>800</v>
      </c>
      <c r="AS422">
        <v>2</v>
      </c>
      <c r="AT422">
        <v>159</v>
      </c>
      <c r="AV422">
        <v>200</v>
      </c>
    </row>
    <row r="423" spans="1:60" ht="13.5" customHeight="1" x14ac:dyDescent="0.35">
      <c r="A423" t="s">
        <v>2420</v>
      </c>
      <c r="B423" t="s">
        <v>4054</v>
      </c>
      <c r="C423" s="1" t="s">
        <v>593</v>
      </c>
      <c r="D423" t="s">
        <v>9800</v>
      </c>
      <c r="E423" t="s">
        <v>9801</v>
      </c>
      <c r="F423" t="s">
        <v>9788</v>
      </c>
      <c r="G423" t="s">
        <v>9802</v>
      </c>
      <c r="H423" t="s">
        <v>9803</v>
      </c>
      <c r="N423" t="s">
        <v>9804</v>
      </c>
      <c r="O423" t="s">
        <v>9805</v>
      </c>
      <c r="P423" t="s">
        <v>9795</v>
      </c>
      <c r="Q423" t="s">
        <v>9796</v>
      </c>
      <c r="R423" t="s">
        <v>9806</v>
      </c>
      <c r="S423" t="s">
        <v>9807</v>
      </c>
      <c r="X423" t="s">
        <v>9799</v>
      </c>
      <c r="Y423" t="s">
        <v>9808</v>
      </c>
      <c r="Z423" t="s">
        <v>6872</v>
      </c>
      <c r="AE423">
        <v>21056</v>
      </c>
      <c r="AF423" t="s">
        <v>631</v>
      </c>
      <c r="AG423">
        <v>2</v>
      </c>
      <c r="AH423">
        <v>402</v>
      </c>
      <c r="AJ423">
        <v>212</v>
      </c>
      <c r="AK423">
        <v>31407</v>
      </c>
      <c r="AL423" t="s">
        <v>800</v>
      </c>
      <c r="AM423">
        <v>2</v>
      </c>
      <c r="AN423">
        <v>159</v>
      </c>
      <c r="AP423">
        <v>200</v>
      </c>
    </row>
    <row r="424" spans="1:60" ht="13.5" customHeight="1" x14ac:dyDescent="0.35">
      <c r="A424" t="s">
        <v>2420</v>
      </c>
      <c r="B424" t="s">
        <v>4062</v>
      </c>
      <c r="C424" s="1" t="s">
        <v>593</v>
      </c>
      <c r="D424" t="s">
        <v>9809</v>
      </c>
      <c r="E424" t="s">
        <v>9810</v>
      </c>
      <c r="F424" t="s">
        <v>9811</v>
      </c>
      <c r="G424" t="s">
        <v>9812</v>
      </c>
      <c r="H424" t="s">
        <v>9813</v>
      </c>
      <c r="I424" t="s">
        <v>9814</v>
      </c>
      <c r="J424" t="s">
        <v>9815</v>
      </c>
      <c r="N424" t="s">
        <v>9816</v>
      </c>
      <c r="O424" t="s">
        <v>9817</v>
      </c>
      <c r="P424" t="s">
        <v>9818</v>
      </c>
      <c r="Q424" t="s">
        <v>9819</v>
      </c>
      <c r="R424" t="s">
        <v>9820</v>
      </c>
      <c r="S424" t="s">
        <v>9821</v>
      </c>
      <c r="T424" t="s">
        <v>9822</v>
      </c>
      <c r="X424" t="s">
        <v>9823</v>
      </c>
      <c r="Y424" t="s">
        <v>9824</v>
      </c>
      <c r="Z424" t="s">
        <v>9825</v>
      </c>
      <c r="AE424">
        <v>21056</v>
      </c>
      <c r="AF424" t="s">
        <v>631</v>
      </c>
      <c r="AG424">
        <v>2</v>
      </c>
      <c r="AH424">
        <v>402</v>
      </c>
      <c r="AJ424">
        <v>212</v>
      </c>
      <c r="AK424">
        <v>31407</v>
      </c>
      <c r="AL424" t="s">
        <v>800</v>
      </c>
      <c r="AM424">
        <v>2</v>
      </c>
      <c r="AN424">
        <v>159</v>
      </c>
      <c r="AP424">
        <v>200</v>
      </c>
    </row>
    <row r="425" spans="1:60" ht="13.5" customHeight="1" x14ac:dyDescent="0.35">
      <c r="A425" t="s">
        <v>2420</v>
      </c>
      <c r="B425" t="s">
        <v>4067</v>
      </c>
      <c r="C425" s="1" t="s">
        <v>593</v>
      </c>
      <c r="D425" t="s">
        <v>9826</v>
      </c>
      <c r="E425" t="s">
        <v>9827</v>
      </c>
      <c r="F425" t="s">
        <v>9828</v>
      </c>
      <c r="G425" t="s">
        <v>9829</v>
      </c>
      <c r="H425" t="s">
        <v>9830</v>
      </c>
      <c r="N425" t="s">
        <v>9831</v>
      </c>
      <c r="O425" t="s">
        <v>9832</v>
      </c>
      <c r="P425" t="s">
        <v>9833</v>
      </c>
      <c r="Q425" t="s">
        <v>9834</v>
      </c>
      <c r="R425" t="s">
        <v>9835</v>
      </c>
      <c r="X425" t="s">
        <v>664</v>
      </c>
      <c r="Y425" t="s">
        <v>697</v>
      </c>
      <c r="Z425" t="s">
        <v>614</v>
      </c>
      <c r="AE425">
        <v>31407</v>
      </c>
      <c r="AF425" t="s">
        <v>800</v>
      </c>
      <c r="AG425">
        <v>2</v>
      </c>
      <c r="AH425">
        <v>159</v>
      </c>
      <c r="AJ425">
        <v>200</v>
      </c>
      <c r="AK425">
        <v>23684</v>
      </c>
      <c r="AL425" t="s">
        <v>698</v>
      </c>
      <c r="AM425">
        <v>2</v>
      </c>
      <c r="AN425">
        <v>354</v>
      </c>
      <c r="AP425">
        <v>251</v>
      </c>
      <c r="AQ425">
        <v>31754</v>
      </c>
      <c r="AR425" t="s">
        <v>62</v>
      </c>
      <c r="AS425">
        <v>2</v>
      </c>
      <c r="AT425">
        <v>76</v>
      </c>
      <c r="AV425">
        <v>311</v>
      </c>
    </row>
    <row r="426" spans="1:60" ht="13.5" customHeight="1" x14ac:dyDescent="0.35">
      <c r="A426" t="s">
        <v>2420</v>
      </c>
      <c r="B426" t="s">
        <v>4073</v>
      </c>
      <c r="C426" s="1" t="s">
        <v>593</v>
      </c>
      <c r="D426" t="s">
        <v>9836</v>
      </c>
      <c r="E426" t="s">
        <v>9837</v>
      </c>
      <c r="F426" t="s">
        <v>9838</v>
      </c>
      <c r="N426" t="s">
        <v>9839</v>
      </c>
      <c r="O426" t="s">
        <v>9840</v>
      </c>
      <c r="P426" t="s">
        <v>9841</v>
      </c>
      <c r="X426" t="s">
        <v>9842</v>
      </c>
      <c r="Y426" t="s">
        <v>6752</v>
      </c>
      <c r="Z426" t="s">
        <v>9843</v>
      </c>
      <c r="AE426">
        <v>21056</v>
      </c>
      <c r="AF426" t="s">
        <v>631</v>
      </c>
      <c r="AG426">
        <v>2</v>
      </c>
      <c r="AH426">
        <v>402</v>
      </c>
      <c r="AJ426">
        <v>212</v>
      </c>
      <c r="AK426">
        <v>21572</v>
      </c>
      <c r="AL426" t="s">
        <v>58</v>
      </c>
      <c r="AM426">
        <v>1</v>
      </c>
      <c r="AN426">
        <v>80</v>
      </c>
      <c r="AP426">
        <v>221</v>
      </c>
      <c r="AQ426">
        <v>21547</v>
      </c>
      <c r="AR426" t="s">
        <v>57</v>
      </c>
      <c r="AS426">
        <v>2</v>
      </c>
      <c r="AT426">
        <v>245</v>
      </c>
      <c r="AV426">
        <v>221</v>
      </c>
      <c r="AW426">
        <v>12054</v>
      </c>
      <c r="AX426" t="s">
        <v>5121</v>
      </c>
      <c r="AY426">
        <v>1</v>
      </c>
      <c r="AZ426">
        <v>70</v>
      </c>
      <c r="BB426">
        <v>113</v>
      </c>
    </row>
    <row r="427" spans="1:60" ht="13.5" customHeight="1" x14ac:dyDescent="0.35">
      <c r="A427" t="s">
        <v>2420</v>
      </c>
      <c r="B427" t="s">
        <v>4078</v>
      </c>
      <c r="C427" s="1" t="s">
        <v>593</v>
      </c>
      <c r="D427" t="s">
        <v>9844</v>
      </c>
      <c r="E427" t="s">
        <v>9845</v>
      </c>
      <c r="F427" t="s">
        <v>9846</v>
      </c>
      <c r="G427" t="s">
        <v>9847</v>
      </c>
      <c r="H427" t="s">
        <v>7364</v>
      </c>
      <c r="I427" t="s">
        <v>7626</v>
      </c>
      <c r="J427" t="s">
        <v>9848</v>
      </c>
      <c r="N427" t="s">
        <v>9849</v>
      </c>
      <c r="O427" t="s">
        <v>9850</v>
      </c>
      <c r="P427" t="s">
        <v>9851</v>
      </c>
      <c r="Q427" t="s">
        <v>9852</v>
      </c>
      <c r="R427" t="s">
        <v>7631</v>
      </c>
      <c r="S427" t="s">
        <v>9853</v>
      </c>
      <c r="T427" t="s">
        <v>7663</v>
      </c>
      <c r="U427" t="s">
        <v>7664</v>
      </c>
      <c r="X427" t="s">
        <v>7678</v>
      </c>
      <c r="Y427" t="s">
        <v>4660</v>
      </c>
      <c r="Z427" t="s">
        <v>7666</v>
      </c>
      <c r="AE427">
        <v>31620</v>
      </c>
      <c r="AF427" t="s">
        <v>5113</v>
      </c>
      <c r="AG427">
        <v>2</v>
      </c>
      <c r="AH427">
        <v>294</v>
      </c>
      <c r="AJ427">
        <v>200</v>
      </c>
      <c r="AK427">
        <v>21547</v>
      </c>
      <c r="AL427" t="s">
        <v>57</v>
      </c>
      <c r="AM427">
        <v>2</v>
      </c>
      <c r="AN427">
        <v>245</v>
      </c>
      <c r="AP427">
        <v>221</v>
      </c>
      <c r="AQ427">
        <v>31754</v>
      </c>
      <c r="AR427" t="s">
        <v>62</v>
      </c>
      <c r="AS427">
        <v>2</v>
      </c>
      <c r="AT427">
        <v>76</v>
      </c>
      <c r="AV427">
        <v>311</v>
      </c>
      <c r="AW427">
        <v>21532</v>
      </c>
      <c r="AX427" t="s">
        <v>832</v>
      </c>
      <c r="AY427">
        <v>1</v>
      </c>
      <c r="AZ427">
        <v>55</v>
      </c>
      <c r="BB427">
        <v>221</v>
      </c>
      <c r="BC427">
        <v>21572</v>
      </c>
      <c r="BD427" t="s">
        <v>58</v>
      </c>
      <c r="BE427">
        <v>2</v>
      </c>
      <c r="BF427">
        <v>328</v>
      </c>
      <c r="BH427">
        <v>221</v>
      </c>
    </row>
    <row r="428" spans="1:60" ht="13.5" customHeight="1" x14ac:dyDescent="0.35">
      <c r="A428" t="s">
        <v>2420</v>
      </c>
      <c r="B428" t="s">
        <v>4080</v>
      </c>
      <c r="C428" s="1" t="s">
        <v>4667</v>
      </c>
      <c r="D428" t="s">
        <v>9854</v>
      </c>
      <c r="E428" t="s">
        <v>9855</v>
      </c>
      <c r="F428" t="s">
        <v>9856</v>
      </c>
      <c r="G428" t="s">
        <v>9857</v>
      </c>
      <c r="H428" t="s">
        <v>9858</v>
      </c>
      <c r="I428" t="s">
        <v>9859</v>
      </c>
      <c r="N428" t="s">
        <v>9860</v>
      </c>
      <c r="O428" t="s">
        <v>9861</v>
      </c>
      <c r="P428" t="s">
        <v>9862</v>
      </c>
      <c r="Q428" t="s">
        <v>9863</v>
      </c>
      <c r="R428" t="s">
        <v>9864</v>
      </c>
      <c r="S428" t="s">
        <v>9865</v>
      </c>
      <c r="T428" t="s">
        <v>9866</v>
      </c>
      <c r="X428" t="s">
        <v>9867</v>
      </c>
      <c r="Y428" t="s">
        <v>9868</v>
      </c>
      <c r="AE428">
        <v>12054</v>
      </c>
      <c r="AF428" t="s">
        <v>5121</v>
      </c>
      <c r="AG428">
        <v>2</v>
      </c>
      <c r="AH428">
        <v>266</v>
      </c>
      <c r="AJ428">
        <v>113</v>
      </c>
      <c r="AK428">
        <v>21543</v>
      </c>
      <c r="AL428" t="s">
        <v>8172</v>
      </c>
      <c r="AM428">
        <v>2</v>
      </c>
      <c r="AN428">
        <v>434</v>
      </c>
      <c r="AP428">
        <v>116</v>
      </c>
      <c r="AQ428">
        <v>21510</v>
      </c>
      <c r="AR428" t="s">
        <v>6761</v>
      </c>
      <c r="AS428">
        <v>2</v>
      </c>
      <c r="AT428">
        <v>280</v>
      </c>
      <c r="AV428">
        <v>221</v>
      </c>
      <c r="AW428">
        <v>32062</v>
      </c>
      <c r="AX428" t="s">
        <v>5112</v>
      </c>
      <c r="AY428">
        <v>2</v>
      </c>
      <c r="AZ428">
        <v>607</v>
      </c>
      <c r="BB428">
        <v>310</v>
      </c>
      <c r="BC428">
        <v>21547</v>
      </c>
      <c r="BD428" t="s">
        <v>57</v>
      </c>
      <c r="BE428">
        <v>2</v>
      </c>
      <c r="BF428">
        <v>245</v>
      </c>
      <c r="BH428">
        <v>221</v>
      </c>
    </row>
    <row r="429" spans="1:60" ht="13.5" customHeight="1" x14ac:dyDescent="0.35">
      <c r="A429" t="s">
        <v>2420</v>
      </c>
      <c r="B429" t="s">
        <v>3579</v>
      </c>
      <c r="C429" s="1" t="s">
        <v>4909</v>
      </c>
      <c r="D429" t="s">
        <v>9869</v>
      </c>
      <c r="E429" t="s">
        <v>9870</v>
      </c>
      <c r="F429" t="s">
        <v>9871</v>
      </c>
      <c r="G429" t="s">
        <v>9872</v>
      </c>
      <c r="H429" t="s">
        <v>9873</v>
      </c>
      <c r="I429" t="s">
        <v>9874</v>
      </c>
      <c r="J429" t="s">
        <v>9875</v>
      </c>
      <c r="N429" t="s">
        <v>9876</v>
      </c>
      <c r="O429" t="s">
        <v>9877</v>
      </c>
      <c r="P429" t="s">
        <v>9878</v>
      </c>
      <c r="Q429" t="s">
        <v>9879</v>
      </c>
      <c r="R429" t="s">
        <v>9880</v>
      </c>
      <c r="S429" t="s">
        <v>9881</v>
      </c>
      <c r="T429" t="s">
        <v>9882</v>
      </c>
      <c r="X429" t="s">
        <v>4920</v>
      </c>
      <c r="Y429" t="s">
        <v>4921</v>
      </c>
      <c r="Z429" t="s">
        <v>9883</v>
      </c>
      <c r="AE429">
        <v>34053</v>
      </c>
      <c r="AF429" t="s">
        <v>4966</v>
      </c>
      <c r="AG429">
        <v>3</v>
      </c>
      <c r="AH429">
        <v>306</v>
      </c>
      <c r="AJ429">
        <v>312</v>
      </c>
      <c r="AK429">
        <v>15254</v>
      </c>
      <c r="AL429" t="s">
        <v>4802</v>
      </c>
      <c r="AM429">
        <v>2</v>
      </c>
      <c r="AN429">
        <v>400</v>
      </c>
      <c r="AP429">
        <v>136</v>
      </c>
      <c r="AQ429">
        <v>34060</v>
      </c>
      <c r="AR429" t="s">
        <v>7839</v>
      </c>
      <c r="AS429">
        <v>3</v>
      </c>
      <c r="AT429">
        <v>230</v>
      </c>
      <c r="AV429">
        <v>312</v>
      </c>
    </row>
    <row r="430" spans="1:60" ht="13.5" customHeight="1" x14ac:dyDescent="0.35">
      <c r="A430" t="s">
        <v>2420</v>
      </c>
      <c r="B430" t="s">
        <v>4087</v>
      </c>
      <c r="C430" s="1" t="s">
        <v>7830</v>
      </c>
      <c r="D430" t="s">
        <v>9884</v>
      </c>
      <c r="E430" t="s">
        <v>9885</v>
      </c>
      <c r="F430" t="s">
        <v>9886</v>
      </c>
      <c r="G430" t="s">
        <v>9887</v>
      </c>
      <c r="H430" t="s">
        <v>9888</v>
      </c>
      <c r="N430" t="s">
        <v>9889</v>
      </c>
      <c r="O430" t="s">
        <v>9890</v>
      </c>
      <c r="P430" t="s">
        <v>9891</v>
      </c>
      <c r="Q430" t="s">
        <v>9892</v>
      </c>
      <c r="R430" t="s">
        <v>9893</v>
      </c>
      <c r="S430" t="s">
        <v>9894</v>
      </c>
      <c r="T430" t="s">
        <v>9895</v>
      </c>
      <c r="X430" t="s">
        <v>9896</v>
      </c>
      <c r="Y430" t="s">
        <v>9759</v>
      </c>
      <c r="AE430">
        <v>11454</v>
      </c>
      <c r="AF430" t="s">
        <v>728</v>
      </c>
      <c r="AG430">
        <v>2</v>
      </c>
      <c r="AH430">
        <v>243</v>
      </c>
      <c r="AJ430">
        <v>115</v>
      </c>
      <c r="AK430">
        <v>11054</v>
      </c>
      <c r="AL430" t="s">
        <v>727</v>
      </c>
      <c r="AM430">
        <v>2</v>
      </c>
      <c r="AN430">
        <v>500</v>
      </c>
      <c r="AP430">
        <v>114</v>
      </c>
      <c r="AQ430">
        <v>31608</v>
      </c>
      <c r="AR430" t="s">
        <v>5111</v>
      </c>
      <c r="AS430">
        <v>2</v>
      </c>
      <c r="AT430">
        <v>235</v>
      </c>
      <c r="AV430">
        <v>200</v>
      </c>
      <c r="AW430">
        <v>21572</v>
      </c>
      <c r="AX430" t="s">
        <v>58</v>
      </c>
      <c r="AY430">
        <v>2</v>
      </c>
      <c r="AZ430">
        <v>328</v>
      </c>
      <c r="BB430">
        <v>221</v>
      </c>
    </row>
    <row r="431" spans="1:60" ht="13.5" customHeight="1" x14ac:dyDescent="0.35">
      <c r="A431" t="s">
        <v>2420</v>
      </c>
      <c r="B431" t="s">
        <v>4091</v>
      </c>
      <c r="C431" s="1" t="s">
        <v>4485</v>
      </c>
      <c r="D431" t="s">
        <v>6327</v>
      </c>
      <c r="E431" t="s">
        <v>6328</v>
      </c>
      <c r="F431" t="s">
        <v>9897</v>
      </c>
      <c r="G431" t="s">
        <v>6330</v>
      </c>
      <c r="H431" t="s">
        <v>6331</v>
      </c>
      <c r="I431" t="s">
        <v>6335</v>
      </c>
      <c r="J431" t="s">
        <v>6334</v>
      </c>
      <c r="N431" t="s">
        <v>6336</v>
      </c>
      <c r="O431" t="s">
        <v>9898</v>
      </c>
      <c r="P431" t="s">
        <v>6338</v>
      </c>
      <c r="Q431" t="s">
        <v>6339</v>
      </c>
      <c r="R431" t="s">
        <v>9899</v>
      </c>
      <c r="S431" t="s">
        <v>6341</v>
      </c>
      <c r="T431" t="s">
        <v>9900</v>
      </c>
      <c r="U431" t="s">
        <v>9901</v>
      </c>
      <c r="V431" t="s">
        <v>9902</v>
      </c>
      <c r="X431" t="s">
        <v>6343</v>
      </c>
      <c r="Y431" t="s">
        <v>9903</v>
      </c>
      <c r="Z431" t="s">
        <v>9904</v>
      </c>
      <c r="AE431">
        <v>31663</v>
      </c>
      <c r="AF431" t="s">
        <v>4545</v>
      </c>
      <c r="AG431">
        <v>1</v>
      </c>
      <c r="AH431">
        <v>110</v>
      </c>
      <c r="AJ431">
        <v>311</v>
      </c>
      <c r="AK431">
        <v>21547</v>
      </c>
      <c r="AL431" t="s">
        <v>57</v>
      </c>
      <c r="AM431">
        <v>2</v>
      </c>
      <c r="AN431">
        <v>245</v>
      </c>
      <c r="AP431">
        <v>221</v>
      </c>
      <c r="AQ431">
        <v>21572</v>
      </c>
      <c r="AR431" t="s">
        <v>58</v>
      </c>
      <c r="AS431">
        <v>1</v>
      </c>
      <c r="AT431">
        <v>80</v>
      </c>
      <c r="AV431">
        <v>221</v>
      </c>
    </row>
    <row r="432" spans="1:60" ht="13.5" customHeight="1" x14ac:dyDescent="0.35">
      <c r="A432" t="s">
        <v>2420</v>
      </c>
      <c r="B432" t="s">
        <v>4097</v>
      </c>
      <c r="C432" s="1" t="s">
        <v>4547</v>
      </c>
      <c r="D432" t="s">
        <v>9905</v>
      </c>
      <c r="E432" t="s">
        <v>9906</v>
      </c>
      <c r="F432" t="s">
        <v>9907</v>
      </c>
      <c r="G432" t="s">
        <v>9908</v>
      </c>
      <c r="H432" t="s">
        <v>9909</v>
      </c>
      <c r="N432" t="s">
        <v>9910</v>
      </c>
      <c r="O432" t="s">
        <v>9911</v>
      </c>
      <c r="P432" t="s">
        <v>9912</v>
      </c>
      <c r="Q432" t="s">
        <v>9913</v>
      </c>
      <c r="R432" t="s">
        <v>4596</v>
      </c>
      <c r="X432" t="s">
        <v>4579</v>
      </c>
      <c r="Y432" t="s">
        <v>4601</v>
      </c>
      <c r="Z432" t="s">
        <v>9914</v>
      </c>
      <c r="AE432">
        <v>32110</v>
      </c>
      <c r="AF432" t="s">
        <v>4603</v>
      </c>
      <c r="AG432">
        <v>2</v>
      </c>
      <c r="AH432">
        <v>390</v>
      </c>
      <c r="AJ432">
        <v>310</v>
      </c>
    </row>
    <row r="433" spans="1:60" ht="13.5" customHeight="1" x14ac:dyDescent="0.35">
      <c r="A433" t="s">
        <v>2420</v>
      </c>
      <c r="B433" t="s">
        <v>4103</v>
      </c>
      <c r="C433" s="1" t="s">
        <v>4485</v>
      </c>
      <c r="D433" t="s">
        <v>9915</v>
      </c>
      <c r="E433" t="s">
        <v>9916</v>
      </c>
      <c r="F433" t="s">
        <v>9917</v>
      </c>
      <c r="G433" t="s">
        <v>9918</v>
      </c>
      <c r="N433" t="s">
        <v>9919</v>
      </c>
      <c r="O433" t="s">
        <v>9920</v>
      </c>
      <c r="P433" t="s">
        <v>9921</v>
      </c>
      <c r="Q433" t="s">
        <v>9922</v>
      </c>
      <c r="X433" t="s">
        <v>9923</v>
      </c>
      <c r="Y433" t="s">
        <v>6803</v>
      </c>
      <c r="Z433" t="s">
        <v>9924</v>
      </c>
      <c r="AE433">
        <v>21046</v>
      </c>
      <c r="AF433" t="s">
        <v>6959</v>
      </c>
      <c r="AG433">
        <v>2</v>
      </c>
      <c r="AH433">
        <v>389.4</v>
      </c>
      <c r="AJ433">
        <v>214</v>
      </c>
      <c r="AK433">
        <v>31407</v>
      </c>
      <c r="AL433" t="s">
        <v>800</v>
      </c>
      <c r="AM433">
        <v>2</v>
      </c>
      <c r="AN433">
        <v>159</v>
      </c>
      <c r="AP433">
        <v>200</v>
      </c>
      <c r="AQ433">
        <v>31754</v>
      </c>
      <c r="AR433" t="s">
        <v>62</v>
      </c>
      <c r="AS433">
        <v>2</v>
      </c>
      <c r="AT433">
        <v>76</v>
      </c>
      <c r="AV433">
        <v>311</v>
      </c>
    </row>
    <row r="434" spans="1:60" ht="13.5" customHeight="1" x14ac:dyDescent="0.35">
      <c r="A434" t="s">
        <v>2420</v>
      </c>
      <c r="B434" t="s">
        <v>4113</v>
      </c>
      <c r="C434" s="1" t="s">
        <v>593</v>
      </c>
      <c r="D434" t="s">
        <v>9925</v>
      </c>
      <c r="E434" t="s">
        <v>9926</v>
      </c>
      <c r="F434" t="s">
        <v>9927</v>
      </c>
      <c r="G434" t="s">
        <v>9928</v>
      </c>
      <c r="N434" t="s">
        <v>9929</v>
      </c>
      <c r="O434" t="s">
        <v>9930</v>
      </c>
      <c r="P434" t="s">
        <v>9931</v>
      </c>
      <c r="Q434" t="s">
        <v>9932</v>
      </c>
      <c r="X434" t="s">
        <v>7068</v>
      </c>
      <c r="Y434" t="s">
        <v>9933</v>
      </c>
      <c r="Z434" t="s">
        <v>9934</v>
      </c>
      <c r="AE434">
        <v>21046</v>
      </c>
      <c r="AF434" t="s">
        <v>6959</v>
      </c>
      <c r="AG434">
        <v>2</v>
      </c>
      <c r="AH434">
        <v>389.4</v>
      </c>
      <c r="AJ434">
        <v>214</v>
      </c>
      <c r="AK434">
        <v>22062</v>
      </c>
      <c r="AL434" t="s">
        <v>9553</v>
      </c>
      <c r="AM434">
        <v>2</v>
      </c>
      <c r="AN434">
        <v>198</v>
      </c>
      <c r="AP434">
        <v>231</v>
      </c>
      <c r="AQ434">
        <v>31754</v>
      </c>
      <c r="AR434" t="s">
        <v>62</v>
      </c>
      <c r="AS434">
        <v>2</v>
      </c>
      <c r="AT434">
        <v>76</v>
      </c>
      <c r="AV434">
        <v>311</v>
      </c>
      <c r="AW434">
        <v>31407</v>
      </c>
      <c r="AX434" t="s">
        <v>800</v>
      </c>
      <c r="AY434">
        <v>2</v>
      </c>
      <c r="AZ434">
        <v>159</v>
      </c>
      <c r="BB434">
        <v>200</v>
      </c>
    </row>
    <row r="435" spans="1:60" ht="13.5" customHeight="1" x14ac:dyDescent="0.35">
      <c r="A435" t="s">
        <v>2420</v>
      </c>
      <c r="B435" t="s">
        <v>4117</v>
      </c>
      <c r="C435" s="1" t="s">
        <v>593</v>
      </c>
      <c r="D435" t="s">
        <v>9935</v>
      </c>
      <c r="E435" t="s">
        <v>9926</v>
      </c>
      <c r="F435" t="s">
        <v>9927</v>
      </c>
      <c r="G435" t="s">
        <v>9928</v>
      </c>
      <c r="N435" t="s">
        <v>9936</v>
      </c>
      <c r="O435" t="s">
        <v>9937</v>
      </c>
      <c r="P435" t="s">
        <v>9931</v>
      </c>
      <c r="Q435" t="s">
        <v>9932</v>
      </c>
      <c r="X435" t="s">
        <v>7068</v>
      </c>
      <c r="Y435" t="s">
        <v>9938</v>
      </c>
      <c r="Z435" t="s">
        <v>9934</v>
      </c>
      <c r="AE435">
        <v>21046</v>
      </c>
      <c r="AF435" t="s">
        <v>6959</v>
      </c>
      <c r="AG435">
        <v>2</v>
      </c>
      <c r="AH435">
        <v>389.4</v>
      </c>
      <c r="AJ435">
        <v>214</v>
      </c>
      <c r="AK435">
        <v>31754</v>
      </c>
      <c r="AL435" t="s">
        <v>62</v>
      </c>
      <c r="AM435">
        <v>2</v>
      </c>
      <c r="AN435">
        <v>76</v>
      </c>
      <c r="AP435">
        <v>311</v>
      </c>
      <c r="AQ435">
        <v>31407</v>
      </c>
      <c r="AR435" t="s">
        <v>800</v>
      </c>
      <c r="AS435">
        <v>2</v>
      </c>
      <c r="AT435">
        <v>159</v>
      </c>
      <c r="AV435">
        <v>200</v>
      </c>
    </row>
    <row r="436" spans="1:60" ht="13.5" customHeight="1" x14ac:dyDescent="0.35">
      <c r="A436" t="s">
        <v>2420</v>
      </c>
      <c r="B436" t="s">
        <v>4121</v>
      </c>
      <c r="C436" s="1" t="s">
        <v>4502</v>
      </c>
      <c r="D436" t="s">
        <v>9939</v>
      </c>
      <c r="E436" t="s">
        <v>9940</v>
      </c>
      <c r="F436" t="s">
        <v>7472</v>
      </c>
      <c r="G436" t="s">
        <v>9941</v>
      </c>
      <c r="H436" t="s">
        <v>7474</v>
      </c>
      <c r="I436" t="s">
        <v>9942</v>
      </c>
      <c r="J436" t="s">
        <v>5338</v>
      </c>
      <c r="N436" t="s">
        <v>9943</v>
      </c>
      <c r="O436" t="s">
        <v>9944</v>
      </c>
      <c r="P436" t="s">
        <v>7478</v>
      </c>
      <c r="Q436" t="s">
        <v>9945</v>
      </c>
      <c r="R436" t="s">
        <v>7480</v>
      </c>
      <c r="S436" t="s">
        <v>9946</v>
      </c>
      <c r="T436" t="s">
        <v>7482</v>
      </c>
      <c r="X436" t="s">
        <v>62</v>
      </c>
      <c r="Y436" t="s">
        <v>7483</v>
      </c>
      <c r="Z436" t="s">
        <v>7484</v>
      </c>
      <c r="AE436">
        <v>31754</v>
      </c>
      <c r="AF436" t="s">
        <v>62</v>
      </c>
      <c r="AG436">
        <v>2</v>
      </c>
      <c r="AH436">
        <v>76</v>
      </c>
      <c r="AJ436">
        <v>311</v>
      </c>
      <c r="AK436">
        <v>31768</v>
      </c>
      <c r="AL436" t="s">
        <v>4991</v>
      </c>
      <c r="AM436">
        <v>2</v>
      </c>
      <c r="AN436">
        <v>182</v>
      </c>
      <c r="AP436">
        <v>311</v>
      </c>
      <c r="AQ436">
        <v>21572</v>
      </c>
      <c r="AR436" t="s">
        <v>58</v>
      </c>
      <c r="AS436">
        <v>1</v>
      </c>
      <c r="AT436">
        <v>80</v>
      </c>
      <c r="AV436">
        <v>221</v>
      </c>
      <c r="AW436">
        <v>21547</v>
      </c>
      <c r="AX436" t="s">
        <v>57</v>
      </c>
      <c r="AY436">
        <v>2</v>
      </c>
      <c r="AZ436">
        <v>245</v>
      </c>
      <c r="BB436">
        <v>221</v>
      </c>
    </row>
    <row r="437" spans="1:60" ht="13.5" customHeight="1" x14ac:dyDescent="0.35">
      <c r="A437" t="s">
        <v>2420</v>
      </c>
      <c r="B437" t="s">
        <v>4124</v>
      </c>
      <c r="C437" s="1" t="s">
        <v>4889</v>
      </c>
      <c r="D437" t="s">
        <v>9947</v>
      </c>
      <c r="E437" t="s">
        <v>9948</v>
      </c>
      <c r="F437" t="s">
        <v>9949</v>
      </c>
      <c r="G437" t="s">
        <v>9950</v>
      </c>
      <c r="H437" t="s">
        <v>9951</v>
      </c>
      <c r="N437" t="s">
        <v>9952</v>
      </c>
      <c r="O437" t="s">
        <v>9953</v>
      </c>
      <c r="P437" t="s">
        <v>9954</v>
      </c>
      <c r="Q437" t="s">
        <v>9955</v>
      </c>
      <c r="R437" t="s">
        <v>9956</v>
      </c>
      <c r="X437" t="s">
        <v>5610</v>
      </c>
      <c r="Y437" t="s">
        <v>9957</v>
      </c>
      <c r="Z437" t="s">
        <v>9950</v>
      </c>
      <c r="AE437">
        <v>13254</v>
      </c>
      <c r="AF437" t="s">
        <v>799</v>
      </c>
      <c r="AG437">
        <v>1</v>
      </c>
      <c r="AH437">
        <v>42</v>
      </c>
      <c r="AJ437">
        <v>128</v>
      </c>
      <c r="AK437">
        <v>13154</v>
      </c>
      <c r="AL437" t="s">
        <v>798</v>
      </c>
      <c r="AM437">
        <v>1</v>
      </c>
      <c r="AN437">
        <v>42</v>
      </c>
      <c r="AP437">
        <v>122</v>
      </c>
      <c r="AQ437">
        <v>11054</v>
      </c>
      <c r="AR437" t="s">
        <v>727</v>
      </c>
      <c r="AS437">
        <v>1</v>
      </c>
      <c r="AT437">
        <v>140</v>
      </c>
      <c r="AV437">
        <v>114</v>
      </c>
      <c r="AW437">
        <v>33024</v>
      </c>
      <c r="AX437" t="s">
        <v>831</v>
      </c>
      <c r="AY437">
        <v>2</v>
      </c>
      <c r="AZ437">
        <v>413.65</v>
      </c>
      <c r="BB437">
        <v>314</v>
      </c>
      <c r="BC437">
        <v>32650</v>
      </c>
      <c r="BD437" t="s">
        <v>5928</v>
      </c>
      <c r="BE437">
        <v>1</v>
      </c>
      <c r="BF437">
        <v>157</v>
      </c>
      <c r="BH437">
        <v>314</v>
      </c>
    </row>
    <row r="438" spans="1:60" ht="13.5" customHeight="1" x14ac:dyDescent="0.35">
      <c r="A438" t="s">
        <v>2420</v>
      </c>
      <c r="B438" t="s">
        <v>4129</v>
      </c>
      <c r="C438" s="1" t="s">
        <v>4889</v>
      </c>
      <c r="D438" t="s">
        <v>9958</v>
      </c>
      <c r="E438" t="s">
        <v>9948</v>
      </c>
      <c r="F438" t="s">
        <v>9949</v>
      </c>
      <c r="G438" t="s">
        <v>9950</v>
      </c>
      <c r="H438" t="s">
        <v>9951</v>
      </c>
      <c r="N438" t="s">
        <v>9959</v>
      </c>
      <c r="O438" t="s">
        <v>9960</v>
      </c>
      <c r="P438" t="s">
        <v>9954</v>
      </c>
      <c r="Q438" t="s">
        <v>9961</v>
      </c>
      <c r="R438" t="s">
        <v>9962</v>
      </c>
      <c r="S438" t="s">
        <v>9955</v>
      </c>
      <c r="T438" t="s">
        <v>9956</v>
      </c>
      <c r="X438" t="s">
        <v>5610</v>
      </c>
      <c r="Y438" t="s">
        <v>9957</v>
      </c>
      <c r="Z438" t="s">
        <v>9950</v>
      </c>
      <c r="AE438">
        <v>13254</v>
      </c>
      <c r="AF438" t="s">
        <v>799</v>
      </c>
      <c r="AG438">
        <v>1</v>
      </c>
      <c r="AH438">
        <v>42</v>
      </c>
      <c r="AJ438">
        <v>128</v>
      </c>
      <c r="AK438">
        <v>13154</v>
      </c>
      <c r="AL438" t="s">
        <v>798</v>
      </c>
      <c r="AM438">
        <v>1</v>
      </c>
      <c r="AN438">
        <v>42</v>
      </c>
      <c r="AP438">
        <v>122</v>
      </c>
      <c r="AQ438">
        <v>11054</v>
      </c>
      <c r="AR438" t="s">
        <v>727</v>
      </c>
      <c r="AS438">
        <v>1</v>
      </c>
      <c r="AT438">
        <v>140</v>
      </c>
      <c r="AV438">
        <v>114</v>
      </c>
      <c r="AW438">
        <v>33024</v>
      </c>
      <c r="AX438" t="s">
        <v>831</v>
      </c>
      <c r="AY438">
        <v>2</v>
      </c>
      <c r="AZ438">
        <v>413.65</v>
      </c>
      <c r="BB438">
        <v>314</v>
      </c>
      <c r="BC438">
        <v>33054</v>
      </c>
      <c r="BD438" t="s">
        <v>5596</v>
      </c>
      <c r="BE438">
        <v>2</v>
      </c>
      <c r="BF438">
        <v>278</v>
      </c>
      <c r="BH438">
        <v>315</v>
      </c>
    </row>
    <row r="439" spans="1:60" ht="13.5" customHeight="1" x14ac:dyDescent="0.35">
      <c r="A439" t="s">
        <v>2420</v>
      </c>
      <c r="B439" t="s">
        <v>4132</v>
      </c>
      <c r="C439" s="1" t="s">
        <v>4889</v>
      </c>
      <c r="D439" t="s">
        <v>9963</v>
      </c>
      <c r="E439" t="s">
        <v>9948</v>
      </c>
      <c r="F439" t="s">
        <v>9949</v>
      </c>
      <c r="G439" t="s">
        <v>9950</v>
      </c>
      <c r="H439" t="s">
        <v>9951</v>
      </c>
      <c r="I439" t="s">
        <v>9964</v>
      </c>
      <c r="N439" t="s">
        <v>9965</v>
      </c>
      <c r="O439" t="s">
        <v>9966</v>
      </c>
      <c r="P439" t="s">
        <v>9967</v>
      </c>
      <c r="Q439" t="s">
        <v>9968</v>
      </c>
      <c r="R439" t="s">
        <v>9955</v>
      </c>
      <c r="S439" t="s">
        <v>9969</v>
      </c>
      <c r="X439" t="s">
        <v>5610</v>
      </c>
      <c r="Y439" t="s">
        <v>9957</v>
      </c>
      <c r="Z439" t="s">
        <v>9950</v>
      </c>
      <c r="AE439">
        <v>13254</v>
      </c>
      <c r="AF439" t="s">
        <v>799</v>
      </c>
      <c r="AG439">
        <v>1</v>
      </c>
      <c r="AH439">
        <v>42</v>
      </c>
      <c r="AJ439">
        <v>128</v>
      </c>
      <c r="AK439">
        <v>13154</v>
      </c>
      <c r="AL439" t="s">
        <v>798</v>
      </c>
      <c r="AM439">
        <v>1</v>
      </c>
      <c r="AN439">
        <v>42</v>
      </c>
      <c r="AP439">
        <v>122</v>
      </c>
      <c r="AQ439">
        <v>11054</v>
      </c>
      <c r="AR439" t="s">
        <v>727</v>
      </c>
      <c r="AS439">
        <v>1</v>
      </c>
      <c r="AT439">
        <v>140</v>
      </c>
      <c r="AV439">
        <v>114</v>
      </c>
      <c r="AW439">
        <v>33024</v>
      </c>
      <c r="AX439" t="s">
        <v>831</v>
      </c>
      <c r="AY439">
        <v>1</v>
      </c>
      <c r="AZ439">
        <v>16.75</v>
      </c>
      <c r="BB439">
        <v>314</v>
      </c>
      <c r="BC439">
        <v>42815</v>
      </c>
      <c r="BD439" t="s">
        <v>7338</v>
      </c>
      <c r="BE439">
        <v>1</v>
      </c>
      <c r="BF439">
        <v>62.4</v>
      </c>
      <c r="BH439">
        <v>344</v>
      </c>
    </row>
    <row r="440" spans="1:60" ht="13.5" customHeight="1" x14ac:dyDescent="0.35">
      <c r="A440" t="s">
        <v>2420</v>
      </c>
      <c r="B440" t="s">
        <v>4138</v>
      </c>
      <c r="C440" s="1" t="s">
        <v>4717</v>
      </c>
      <c r="D440" t="s">
        <v>9970</v>
      </c>
      <c r="E440" t="s">
        <v>9971</v>
      </c>
      <c r="F440" t="s">
        <v>9972</v>
      </c>
      <c r="G440" t="s">
        <v>9973</v>
      </c>
      <c r="H440" t="s">
        <v>9974</v>
      </c>
      <c r="N440" t="s">
        <v>9975</v>
      </c>
      <c r="O440" t="s">
        <v>9976</v>
      </c>
      <c r="P440" t="s">
        <v>9977</v>
      </c>
      <c r="Q440" t="s">
        <v>9978</v>
      </c>
      <c r="R440" t="s">
        <v>9979</v>
      </c>
      <c r="S440" t="s">
        <v>9980</v>
      </c>
      <c r="T440" t="s">
        <v>9981</v>
      </c>
      <c r="X440" t="s">
        <v>9982</v>
      </c>
      <c r="Y440" t="s">
        <v>9983</v>
      </c>
      <c r="AE440">
        <v>33024</v>
      </c>
      <c r="AF440" t="s">
        <v>831</v>
      </c>
      <c r="AG440">
        <v>2</v>
      </c>
      <c r="AH440">
        <v>413.65</v>
      </c>
      <c r="AJ440">
        <v>314</v>
      </c>
      <c r="AK440">
        <v>13236</v>
      </c>
      <c r="AL440" t="s">
        <v>7004</v>
      </c>
      <c r="AM440">
        <v>2</v>
      </c>
      <c r="AN440">
        <v>413.65</v>
      </c>
      <c r="AP440">
        <v>128</v>
      </c>
      <c r="AQ440">
        <v>35071</v>
      </c>
      <c r="AR440" t="s">
        <v>830</v>
      </c>
      <c r="AS440">
        <v>3</v>
      </c>
      <c r="AV440">
        <v>324</v>
      </c>
    </row>
    <row r="441" spans="1:60" ht="13.5" customHeight="1" x14ac:dyDescent="0.35">
      <c r="A441" t="s">
        <v>2420</v>
      </c>
      <c r="B441" t="s">
        <v>4143</v>
      </c>
      <c r="C441" s="1" t="s">
        <v>4909</v>
      </c>
      <c r="D441" t="s">
        <v>9984</v>
      </c>
      <c r="E441" t="s">
        <v>9985</v>
      </c>
      <c r="F441" t="s">
        <v>9986</v>
      </c>
      <c r="G441" t="s">
        <v>9987</v>
      </c>
      <c r="H441" t="s">
        <v>9988</v>
      </c>
      <c r="N441" t="s">
        <v>9989</v>
      </c>
      <c r="O441" t="s">
        <v>9990</v>
      </c>
      <c r="P441" t="s">
        <v>9991</v>
      </c>
      <c r="Q441" t="s">
        <v>9992</v>
      </c>
      <c r="R441" t="s">
        <v>9993</v>
      </c>
      <c r="S441" t="s">
        <v>9994</v>
      </c>
      <c r="X441" t="s">
        <v>9995</v>
      </c>
      <c r="Y441" t="s">
        <v>9996</v>
      </c>
      <c r="AE441">
        <v>13254</v>
      </c>
      <c r="AF441" t="s">
        <v>799</v>
      </c>
      <c r="AG441">
        <v>3</v>
      </c>
      <c r="AH441">
        <v>3451</v>
      </c>
      <c r="AJ441">
        <v>128</v>
      </c>
      <c r="AK441">
        <v>13236</v>
      </c>
      <c r="AL441" t="s">
        <v>7004</v>
      </c>
      <c r="AM441">
        <v>3</v>
      </c>
      <c r="AN441">
        <v>1170.4000000000001</v>
      </c>
      <c r="AP441">
        <v>128</v>
      </c>
    </row>
    <row r="442" spans="1:60" ht="13.5" customHeight="1" x14ac:dyDescent="0.35">
      <c r="A442" t="s">
        <v>2420</v>
      </c>
      <c r="B442" t="s">
        <v>4148</v>
      </c>
      <c r="C442" s="1" t="s">
        <v>4667</v>
      </c>
      <c r="D442" t="s">
        <v>9997</v>
      </c>
      <c r="E442" t="s">
        <v>9998</v>
      </c>
      <c r="F442" t="s">
        <v>9999</v>
      </c>
      <c r="G442" t="s">
        <v>8241</v>
      </c>
      <c r="H442" t="s">
        <v>10000</v>
      </c>
      <c r="I442" t="s">
        <v>10001</v>
      </c>
      <c r="N442" t="s">
        <v>10002</v>
      </c>
      <c r="O442" t="s">
        <v>10003</v>
      </c>
      <c r="P442" t="s">
        <v>10004</v>
      </c>
      <c r="Q442" t="s">
        <v>10005</v>
      </c>
      <c r="R442" t="s">
        <v>10006</v>
      </c>
      <c r="S442" t="s">
        <v>10007</v>
      </c>
      <c r="T442" t="s">
        <v>10008</v>
      </c>
      <c r="U442" t="s">
        <v>10009</v>
      </c>
      <c r="V442" t="s">
        <v>10010</v>
      </c>
      <c r="X442" t="s">
        <v>10011</v>
      </c>
      <c r="Y442" t="s">
        <v>10012</v>
      </c>
      <c r="AE442">
        <v>13254</v>
      </c>
      <c r="AF442" t="s">
        <v>799</v>
      </c>
      <c r="AG442">
        <v>4</v>
      </c>
      <c r="AH442">
        <v>5288</v>
      </c>
      <c r="AJ442">
        <v>128</v>
      </c>
      <c r="AK442">
        <v>13236</v>
      </c>
      <c r="AL442" t="s">
        <v>7004</v>
      </c>
      <c r="AM442">
        <v>4</v>
      </c>
      <c r="AN442">
        <v>1365.45</v>
      </c>
      <c r="AP442">
        <v>128</v>
      </c>
      <c r="AQ442">
        <v>13154</v>
      </c>
      <c r="AR442" t="s">
        <v>798</v>
      </c>
      <c r="AS442">
        <v>2</v>
      </c>
      <c r="AT442">
        <v>192</v>
      </c>
      <c r="AV442">
        <v>122</v>
      </c>
    </row>
    <row r="443" spans="1:60" ht="13.5" customHeight="1" x14ac:dyDescent="0.35">
      <c r="A443" t="s">
        <v>2420</v>
      </c>
      <c r="B443" t="s">
        <v>4153</v>
      </c>
      <c r="C443" s="1" t="s">
        <v>4717</v>
      </c>
      <c r="D443" t="s">
        <v>10013</v>
      </c>
      <c r="E443" t="s">
        <v>10014</v>
      </c>
      <c r="F443" t="s">
        <v>8871</v>
      </c>
      <c r="G443" t="s">
        <v>6926</v>
      </c>
      <c r="H443" t="s">
        <v>6927</v>
      </c>
      <c r="N443" t="s">
        <v>10015</v>
      </c>
      <c r="O443" t="s">
        <v>10016</v>
      </c>
      <c r="P443" t="s">
        <v>8873</v>
      </c>
      <c r="Q443" t="s">
        <v>6931</v>
      </c>
      <c r="R443" t="s">
        <v>6932</v>
      </c>
      <c r="X443" t="s">
        <v>6934</v>
      </c>
      <c r="Y443" t="s">
        <v>6935</v>
      </c>
      <c r="AE443">
        <v>35052</v>
      </c>
      <c r="AF443" t="s">
        <v>6021</v>
      </c>
      <c r="AG443">
        <v>2</v>
      </c>
      <c r="AH443">
        <v>140</v>
      </c>
      <c r="AJ443">
        <v>334</v>
      </c>
    </row>
    <row r="444" spans="1:60" ht="13.5" customHeight="1" x14ac:dyDescent="0.35">
      <c r="A444" t="s">
        <v>2420</v>
      </c>
      <c r="B444" t="s">
        <v>4158</v>
      </c>
      <c r="C444" s="1" t="s">
        <v>4667</v>
      </c>
      <c r="D444" t="s">
        <v>10017</v>
      </c>
      <c r="E444" t="s">
        <v>10018</v>
      </c>
      <c r="F444" t="s">
        <v>10019</v>
      </c>
      <c r="G444" t="s">
        <v>10020</v>
      </c>
      <c r="H444" t="s">
        <v>10021</v>
      </c>
      <c r="N444" t="s">
        <v>10022</v>
      </c>
      <c r="O444" t="s">
        <v>10023</v>
      </c>
      <c r="P444" t="s">
        <v>10024</v>
      </c>
      <c r="Q444" t="s">
        <v>10025</v>
      </c>
      <c r="R444" t="s">
        <v>10026</v>
      </c>
      <c r="S444" t="s">
        <v>10027</v>
      </c>
      <c r="T444" t="s">
        <v>10028</v>
      </c>
      <c r="U444" t="s">
        <v>10029</v>
      </c>
      <c r="X444" t="s">
        <v>5969</v>
      </c>
      <c r="Y444" t="s">
        <v>10030</v>
      </c>
      <c r="AE444">
        <v>32688</v>
      </c>
      <c r="AF444" t="s">
        <v>7018</v>
      </c>
      <c r="AG444">
        <v>3</v>
      </c>
      <c r="AH444">
        <v>610.9</v>
      </c>
      <c r="AJ444">
        <v>314</v>
      </c>
      <c r="AK444">
        <v>33052</v>
      </c>
      <c r="AL444" t="s">
        <v>7019</v>
      </c>
      <c r="AM444">
        <v>3</v>
      </c>
      <c r="AN444">
        <v>392</v>
      </c>
      <c r="AP444">
        <v>315</v>
      </c>
    </row>
    <row r="445" spans="1:60" ht="13.5" customHeight="1" x14ac:dyDescent="0.35">
      <c r="A445" t="s">
        <v>2420</v>
      </c>
      <c r="B445" t="s">
        <v>4164</v>
      </c>
      <c r="C445" s="1" t="s">
        <v>4485</v>
      </c>
      <c r="D445" t="s">
        <v>10031</v>
      </c>
      <c r="E445" t="s">
        <v>10032</v>
      </c>
      <c r="F445" t="s">
        <v>10033</v>
      </c>
      <c r="G445" t="s">
        <v>10034</v>
      </c>
      <c r="H445" t="s">
        <v>10035</v>
      </c>
      <c r="N445" t="s">
        <v>10036</v>
      </c>
      <c r="O445" t="s">
        <v>10037</v>
      </c>
      <c r="P445" t="s">
        <v>10038</v>
      </c>
      <c r="Q445" t="s">
        <v>10039</v>
      </c>
      <c r="R445" t="s">
        <v>10040</v>
      </c>
      <c r="X445" t="s">
        <v>4498</v>
      </c>
      <c r="Y445" t="s">
        <v>4617</v>
      </c>
      <c r="Z445" t="s">
        <v>10041</v>
      </c>
      <c r="AE445">
        <v>33054</v>
      </c>
      <c r="AF445" t="s">
        <v>5596</v>
      </c>
      <c r="AG445">
        <v>1</v>
      </c>
      <c r="AH445">
        <v>218</v>
      </c>
      <c r="AJ445">
        <v>315</v>
      </c>
      <c r="AK445">
        <v>13254</v>
      </c>
      <c r="AL445" t="s">
        <v>799</v>
      </c>
      <c r="AM445">
        <v>1</v>
      </c>
      <c r="AN445">
        <v>42</v>
      </c>
      <c r="AP445">
        <v>128</v>
      </c>
    </row>
    <row r="446" spans="1:60" ht="13.5" customHeight="1" x14ac:dyDescent="0.35">
      <c r="A446" t="s">
        <v>2420</v>
      </c>
      <c r="B446" t="s">
        <v>4169</v>
      </c>
      <c r="C446" s="1" t="s">
        <v>4547</v>
      </c>
      <c r="D446" t="s">
        <v>10042</v>
      </c>
      <c r="E446" t="s">
        <v>10043</v>
      </c>
      <c r="F446" t="s">
        <v>10044</v>
      </c>
      <c r="G446" t="s">
        <v>10045</v>
      </c>
      <c r="H446" t="s">
        <v>6766</v>
      </c>
      <c r="I446" t="s">
        <v>10046</v>
      </c>
      <c r="N446" t="s">
        <v>10047</v>
      </c>
      <c r="O446" t="s">
        <v>10048</v>
      </c>
      <c r="P446" t="s">
        <v>10049</v>
      </c>
      <c r="Q446" t="s">
        <v>10050</v>
      </c>
      <c r="R446" t="s">
        <v>10051</v>
      </c>
      <c r="S446" t="s">
        <v>6775</v>
      </c>
      <c r="X446" t="s">
        <v>4579</v>
      </c>
      <c r="Y446" t="s">
        <v>4777</v>
      </c>
      <c r="Z446" t="s">
        <v>7038</v>
      </c>
      <c r="AE446">
        <v>32110</v>
      </c>
      <c r="AF446" t="s">
        <v>4603</v>
      </c>
      <c r="AG446">
        <v>2</v>
      </c>
      <c r="AH446">
        <v>390</v>
      </c>
      <c r="AJ446">
        <v>310</v>
      </c>
      <c r="AK446">
        <v>21046</v>
      </c>
      <c r="AL446" t="s">
        <v>6959</v>
      </c>
      <c r="AM446">
        <v>2</v>
      </c>
      <c r="AN446">
        <v>389.4</v>
      </c>
      <c r="AP446">
        <v>214</v>
      </c>
      <c r="AQ446">
        <v>31407</v>
      </c>
      <c r="AR446" t="s">
        <v>800</v>
      </c>
      <c r="AS446">
        <v>2</v>
      </c>
      <c r="AT446">
        <v>159</v>
      </c>
      <c r="AV446">
        <v>200</v>
      </c>
      <c r="AW446">
        <v>12054</v>
      </c>
      <c r="AX446" t="s">
        <v>5121</v>
      </c>
      <c r="AY446">
        <v>1</v>
      </c>
      <c r="AZ446">
        <v>70</v>
      </c>
      <c r="BB446">
        <v>113</v>
      </c>
    </row>
    <row r="447" spans="1:60" ht="13.5" customHeight="1" x14ac:dyDescent="0.35">
      <c r="A447" t="s">
        <v>2420</v>
      </c>
      <c r="B447" t="s">
        <v>3509</v>
      </c>
      <c r="C447" s="1" t="s">
        <v>4667</v>
      </c>
      <c r="D447" t="s">
        <v>10052</v>
      </c>
      <c r="E447" t="s">
        <v>7021</v>
      </c>
      <c r="F447" t="s">
        <v>7022</v>
      </c>
      <c r="G447" t="s">
        <v>7023</v>
      </c>
      <c r="H447" t="s">
        <v>10053</v>
      </c>
      <c r="N447" t="s">
        <v>10054</v>
      </c>
      <c r="O447" t="s">
        <v>10055</v>
      </c>
      <c r="P447" t="s">
        <v>10056</v>
      </c>
      <c r="Q447" t="s">
        <v>7027</v>
      </c>
      <c r="R447" t="s">
        <v>10057</v>
      </c>
      <c r="X447" t="s">
        <v>5898</v>
      </c>
      <c r="Y447" t="s">
        <v>10058</v>
      </c>
      <c r="Z447" t="s">
        <v>10059</v>
      </c>
      <c r="AE447">
        <v>21046</v>
      </c>
      <c r="AF447" t="s">
        <v>6959</v>
      </c>
      <c r="AG447">
        <v>3</v>
      </c>
      <c r="AH447">
        <v>928.19999999999993</v>
      </c>
      <c r="AJ447">
        <v>214</v>
      </c>
      <c r="AK447">
        <v>13254</v>
      </c>
      <c r="AL447" t="s">
        <v>799</v>
      </c>
      <c r="AM447">
        <v>2</v>
      </c>
      <c r="AN447">
        <v>192</v>
      </c>
      <c r="AP447">
        <v>128</v>
      </c>
      <c r="AQ447">
        <v>13154</v>
      </c>
      <c r="AR447" t="s">
        <v>798</v>
      </c>
      <c r="AS447">
        <v>1</v>
      </c>
      <c r="AT447">
        <v>42</v>
      </c>
      <c r="AV447">
        <v>122</v>
      </c>
    </row>
    <row r="448" spans="1:60" ht="13.5" customHeight="1" x14ac:dyDescent="0.35">
      <c r="A448" t="s">
        <v>2420</v>
      </c>
      <c r="B448" t="s">
        <v>4183</v>
      </c>
      <c r="C448" s="1" t="s">
        <v>593</v>
      </c>
      <c r="D448" t="s">
        <v>10060</v>
      </c>
      <c r="E448" t="s">
        <v>10061</v>
      </c>
      <c r="F448" t="s">
        <v>10062</v>
      </c>
      <c r="G448" t="s">
        <v>10063</v>
      </c>
      <c r="H448" t="s">
        <v>10064</v>
      </c>
      <c r="N448" t="s">
        <v>10065</v>
      </c>
      <c r="O448" t="s">
        <v>10066</v>
      </c>
      <c r="P448" t="s">
        <v>10067</v>
      </c>
      <c r="Q448" t="s">
        <v>10068</v>
      </c>
      <c r="R448" t="s">
        <v>9835</v>
      </c>
      <c r="X448" t="s">
        <v>664</v>
      </c>
      <c r="Y448" t="s">
        <v>697</v>
      </c>
      <c r="Z448" t="s">
        <v>716</v>
      </c>
      <c r="AE448">
        <v>21368</v>
      </c>
      <c r="AF448" t="s">
        <v>2747</v>
      </c>
      <c r="AG448">
        <v>2</v>
      </c>
      <c r="AH448">
        <v>642.79999999999995</v>
      </c>
      <c r="AJ448">
        <v>212</v>
      </c>
      <c r="AK448">
        <v>12061</v>
      </c>
      <c r="AL448" t="s">
        <v>7071</v>
      </c>
      <c r="AM448">
        <v>1</v>
      </c>
      <c r="AN448">
        <v>107.2</v>
      </c>
      <c r="AP448">
        <v>118</v>
      </c>
      <c r="AQ448">
        <v>21547</v>
      </c>
      <c r="AR448" t="s">
        <v>57</v>
      </c>
      <c r="AS448">
        <v>2</v>
      </c>
      <c r="AT448">
        <v>245</v>
      </c>
      <c r="AV448">
        <v>221</v>
      </c>
      <c r="AW448">
        <v>21572</v>
      </c>
      <c r="AX448" t="s">
        <v>58</v>
      </c>
      <c r="AY448">
        <v>1</v>
      </c>
      <c r="AZ448">
        <v>80</v>
      </c>
      <c r="BB448">
        <v>221</v>
      </c>
    </row>
    <row r="449" spans="1:60" ht="13.5" customHeight="1" x14ac:dyDescent="0.35">
      <c r="A449" t="s">
        <v>2420</v>
      </c>
      <c r="B449" t="s">
        <v>4187</v>
      </c>
      <c r="C449" s="1" t="s">
        <v>573</v>
      </c>
      <c r="D449" t="s">
        <v>10069</v>
      </c>
      <c r="E449" t="s">
        <v>10070</v>
      </c>
      <c r="F449" t="s">
        <v>10071</v>
      </c>
      <c r="G449" t="s">
        <v>10072</v>
      </c>
      <c r="H449" t="s">
        <v>10073</v>
      </c>
      <c r="N449" t="s">
        <v>10074</v>
      </c>
      <c r="O449" t="s">
        <v>10075</v>
      </c>
      <c r="P449" t="s">
        <v>10076</v>
      </c>
      <c r="Q449" t="s">
        <v>10077</v>
      </c>
      <c r="R449" t="s">
        <v>10078</v>
      </c>
      <c r="X449" t="s">
        <v>4498</v>
      </c>
      <c r="Y449" t="s">
        <v>614</v>
      </c>
      <c r="Z449" t="s">
        <v>10079</v>
      </c>
      <c r="AE449">
        <v>42759</v>
      </c>
      <c r="AF449" t="s">
        <v>10080</v>
      </c>
      <c r="AG449">
        <v>2</v>
      </c>
      <c r="AH449">
        <v>455.9</v>
      </c>
      <c r="AJ449">
        <v>334</v>
      </c>
      <c r="AK449">
        <v>42752</v>
      </c>
      <c r="AL449" t="s">
        <v>10081</v>
      </c>
      <c r="AM449">
        <v>1</v>
      </c>
      <c r="AN449">
        <v>125</v>
      </c>
      <c r="AP449">
        <v>221</v>
      </c>
      <c r="AQ449">
        <v>21547</v>
      </c>
      <c r="AR449" t="s">
        <v>57</v>
      </c>
      <c r="AS449">
        <v>2</v>
      </c>
      <c r="AT449">
        <v>245</v>
      </c>
      <c r="AV449">
        <v>221</v>
      </c>
      <c r="AW449">
        <v>21572</v>
      </c>
      <c r="AX449" t="s">
        <v>58</v>
      </c>
      <c r="AY449">
        <v>1</v>
      </c>
      <c r="AZ449">
        <v>80</v>
      </c>
      <c r="BB449">
        <v>221</v>
      </c>
    </row>
    <row r="450" spans="1:60" ht="13.5" customHeight="1" x14ac:dyDescent="0.35">
      <c r="A450" t="s">
        <v>2420</v>
      </c>
      <c r="B450" t="s">
        <v>4192</v>
      </c>
      <c r="C450" s="1" t="s">
        <v>4547</v>
      </c>
      <c r="D450" t="s">
        <v>10042</v>
      </c>
      <c r="E450" t="s">
        <v>10043</v>
      </c>
      <c r="F450" t="s">
        <v>10044</v>
      </c>
      <c r="G450" t="s">
        <v>10045</v>
      </c>
      <c r="H450" t="s">
        <v>6766</v>
      </c>
      <c r="I450" t="s">
        <v>10046</v>
      </c>
      <c r="N450" t="s">
        <v>10047</v>
      </c>
      <c r="O450" t="s">
        <v>10048</v>
      </c>
      <c r="P450" t="s">
        <v>10049</v>
      </c>
      <c r="Q450" t="s">
        <v>10050</v>
      </c>
      <c r="R450" t="s">
        <v>10051</v>
      </c>
      <c r="S450" t="s">
        <v>6775</v>
      </c>
      <c r="X450" t="s">
        <v>4579</v>
      </c>
      <c r="Y450" t="s">
        <v>4777</v>
      </c>
      <c r="Z450" t="s">
        <v>7038</v>
      </c>
      <c r="AE450">
        <v>21368</v>
      </c>
      <c r="AF450" t="s">
        <v>2747</v>
      </c>
      <c r="AG450">
        <v>3</v>
      </c>
      <c r="AH450">
        <v>1147.0999999999999</v>
      </c>
      <c r="AJ450">
        <v>212</v>
      </c>
      <c r="AK450">
        <v>21347</v>
      </c>
      <c r="AL450" t="s">
        <v>2760</v>
      </c>
      <c r="AM450">
        <v>1</v>
      </c>
      <c r="AN450">
        <v>174</v>
      </c>
      <c r="AP450">
        <v>210</v>
      </c>
      <c r="AQ450">
        <v>21567</v>
      </c>
      <c r="AR450" t="s">
        <v>7725</v>
      </c>
      <c r="AS450">
        <v>1</v>
      </c>
      <c r="AT450">
        <v>150</v>
      </c>
      <c r="AV450">
        <v>221</v>
      </c>
      <c r="AW450">
        <v>21547</v>
      </c>
      <c r="AX450" t="s">
        <v>57</v>
      </c>
      <c r="AY450">
        <v>2</v>
      </c>
      <c r="AZ450">
        <v>245</v>
      </c>
      <c r="BB450">
        <v>221</v>
      </c>
      <c r="BC450">
        <v>21572</v>
      </c>
      <c r="BD450" t="s">
        <v>58</v>
      </c>
      <c r="BE450">
        <v>2</v>
      </c>
      <c r="BF450">
        <v>328</v>
      </c>
      <c r="BH450">
        <v>221</v>
      </c>
    </row>
    <row r="451" spans="1:60" ht="13.5" customHeight="1" x14ac:dyDescent="0.35">
      <c r="A451" t="s">
        <v>2420</v>
      </c>
      <c r="B451" t="s">
        <v>4196</v>
      </c>
      <c r="C451" s="1" t="s">
        <v>4485</v>
      </c>
      <c r="D451" t="s">
        <v>10082</v>
      </c>
      <c r="E451" t="s">
        <v>10083</v>
      </c>
      <c r="F451" t="s">
        <v>10084</v>
      </c>
      <c r="G451" t="s">
        <v>10085</v>
      </c>
      <c r="N451" t="s">
        <v>10086</v>
      </c>
      <c r="O451" t="s">
        <v>10087</v>
      </c>
      <c r="P451" t="s">
        <v>10088</v>
      </c>
      <c r="Q451" t="s">
        <v>10089</v>
      </c>
      <c r="X451" t="s">
        <v>4580</v>
      </c>
      <c r="Y451" t="s">
        <v>4777</v>
      </c>
      <c r="Z451" t="s">
        <v>716</v>
      </c>
      <c r="AE451">
        <v>31754</v>
      </c>
      <c r="AF451" t="s">
        <v>62</v>
      </c>
      <c r="AG451">
        <v>3</v>
      </c>
      <c r="AJ451">
        <v>311</v>
      </c>
      <c r="AK451">
        <v>32110</v>
      </c>
      <c r="AL451" t="s">
        <v>4603</v>
      </c>
      <c r="AM451">
        <v>2</v>
      </c>
      <c r="AN451">
        <v>390</v>
      </c>
      <c r="AP451">
        <v>310</v>
      </c>
      <c r="AQ451">
        <v>31436</v>
      </c>
      <c r="AR451" t="s">
        <v>61</v>
      </c>
      <c r="AS451">
        <v>2</v>
      </c>
      <c r="AT451">
        <v>245</v>
      </c>
      <c r="AV451">
        <v>200</v>
      </c>
      <c r="AW451">
        <v>21547</v>
      </c>
      <c r="AX451" t="s">
        <v>57</v>
      </c>
      <c r="AY451">
        <v>2</v>
      </c>
      <c r="AZ451">
        <v>245</v>
      </c>
      <c r="BB451">
        <v>221</v>
      </c>
      <c r="BC451">
        <v>21572</v>
      </c>
      <c r="BD451" t="s">
        <v>58</v>
      </c>
      <c r="BE451">
        <v>2</v>
      </c>
      <c r="BF451">
        <v>328</v>
      </c>
      <c r="BH451">
        <v>221</v>
      </c>
    </row>
    <row r="452" spans="1:60" ht="13.5" customHeight="1" x14ac:dyDescent="0.35">
      <c r="A452" t="s">
        <v>2420</v>
      </c>
      <c r="B452" t="s">
        <v>4201</v>
      </c>
      <c r="C452" s="1" t="s">
        <v>593</v>
      </c>
      <c r="D452" t="s">
        <v>10090</v>
      </c>
      <c r="E452" t="s">
        <v>10061</v>
      </c>
      <c r="F452" t="s">
        <v>10062</v>
      </c>
      <c r="G452" t="s">
        <v>10063</v>
      </c>
      <c r="H452" t="s">
        <v>10064</v>
      </c>
      <c r="N452" t="s">
        <v>10065</v>
      </c>
      <c r="O452" t="s">
        <v>10091</v>
      </c>
      <c r="P452" t="s">
        <v>10067</v>
      </c>
      <c r="Q452" t="s">
        <v>10092</v>
      </c>
      <c r="R452" t="s">
        <v>9835</v>
      </c>
      <c r="X452" t="s">
        <v>664</v>
      </c>
      <c r="Y452" t="s">
        <v>697</v>
      </c>
      <c r="Z452" t="s">
        <v>716</v>
      </c>
      <c r="AE452">
        <v>21347</v>
      </c>
      <c r="AF452" t="s">
        <v>2760</v>
      </c>
      <c r="AG452">
        <v>2</v>
      </c>
      <c r="AH452">
        <v>441</v>
      </c>
      <c r="AJ452">
        <v>210</v>
      </c>
      <c r="AK452">
        <v>12061</v>
      </c>
      <c r="AL452" t="s">
        <v>7071</v>
      </c>
      <c r="AM452">
        <v>1</v>
      </c>
      <c r="AN452">
        <v>107.2</v>
      </c>
      <c r="AP452">
        <v>118</v>
      </c>
      <c r="AQ452">
        <v>21547</v>
      </c>
      <c r="AR452" t="s">
        <v>57</v>
      </c>
      <c r="AS452">
        <v>2</v>
      </c>
      <c r="AT452">
        <v>245</v>
      </c>
      <c r="AV452">
        <v>221</v>
      </c>
      <c r="AW452">
        <v>21572</v>
      </c>
      <c r="AX452" t="s">
        <v>58</v>
      </c>
      <c r="AY452">
        <v>1</v>
      </c>
      <c r="AZ452">
        <v>80</v>
      </c>
      <c r="BB452">
        <v>221</v>
      </c>
    </row>
    <row r="453" spans="1:60" ht="13.5" customHeight="1" x14ac:dyDescent="0.35">
      <c r="A453" t="s">
        <v>2420</v>
      </c>
      <c r="B453" t="s">
        <v>4205</v>
      </c>
      <c r="C453" s="1" t="s">
        <v>4485</v>
      </c>
      <c r="D453" t="s">
        <v>10093</v>
      </c>
      <c r="E453" t="s">
        <v>10094</v>
      </c>
      <c r="F453" t="s">
        <v>10095</v>
      </c>
      <c r="G453" t="s">
        <v>10085</v>
      </c>
      <c r="N453" t="s">
        <v>10096</v>
      </c>
      <c r="O453" t="s">
        <v>10097</v>
      </c>
      <c r="P453" t="s">
        <v>10098</v>
      </c>
      <c r="Q453" t="s">
        <v>10099</v>
      </c>
      <c r="X453" t="s">
        <v>4580</v>
      </c>
      <c r="Y453" t="s">
        <v>4777</v>
      </c>
      <c r="Z453" t="s">
        <v>716</v>
      </c>
      <c r="AE453">
        <v>31754</v>
      </c>
      <c r="AF453" t="s">
        <v>62</v>
      </c>
      <c r="AG453">
        <v>3</v>
      </c>
      <c r="AJ453">
        <v>311</v>
      </c>
      <c r="AK453">
        <v>32110</v>
      </c>
      <c r="AL453" t="s">
        <v>4603</v>
      </c>
      <c r="AM453">
        <v>2</v>
      </c>
      <c r="AN453">
        <v>390</v>
      </c>
      <c r="AP453">
        <v>310</v>
      </c>
      <c r="AQ453">
        <v>31436</v>
      </c>
      <c r="AR453" t="s">
        <v>61</v>
      </c>
      <c r="AS453">
        <v>2</v>
      </c>
      <c r="AT453">
        <v>245</v>
      </c>
      <c r="AV453">
        <v>200</v>
      </c>
      <c r="AW453">
        <v>21547</v>
      </c>
      <c r="AX453" t="s">
        <v>57</v>
      </c>
      <c r="AY453">
        <v>2</v>
      </c>
      <c r="AZ453">
        <v>245</v>
      </c>
      <c r="BB453">
        <v>221</v>
      </c>
      <c r="BC453">
        <v>21572</v>
      </c>
      <c r="BD453" t="s">
        <v>58</v>
      </c>
      <c r="BE453">
        <v>2</v>
      </c>
      <c r="BF453">
        <v>328</v>
      </c>
      <c r="BH453">
        <v>221</v>
      </c>
    </row>
    <row r="454" spans="1:60" ht="13.5" customHeight="1" x14ac:dyDescent="0.35">
      <c r="A454" t="s">
        <v>2420</v>
      </c>
      <c r="B454" t="s">
        <v>4211</v>
      </c>
      <c r="C454" s="1" t="s">
        <v>4717</v>
      </c>
      <c r="D454" t="s">
        <v>10100</v>
      </c>
      <c r="E454" t="s">
        <v>10101</v>
      </c>
      <c r="F454" t="s">
        <v>10102</v>
      </c>
      <c r="G454" t="s">
        <v>10103</v>
      </c>
      <c r="H454" t="s">
        <v>10104</v>
      </c>
      <c r="N454" t="s">
        <v>10105</v>
      </c>
      <c r="O454" t="s">
        <v>10106</v>
      </c>
      <c r="P454" t="s">
        <v>10107</v>
      </c>
      <c r="Q454" t="s">
        <v>10108</v>
      </c>
      <c r="R454" t="s">
        <v>10109</v>
      </c>
      <c r="S454" t="s">
        <v>10110</v>
      </c>
      <c r="X454" t="s">
        <v>10111</v>
      </c>
      <c r="Y454" t="s">
        <v>10112</v>
      </c>
      <c r="Z454" t="s">
        <v>5899</v>
      </c>
      <c r="AE454">
        <v>35052</v>
      </c>
      <c r="AF454" t="s">
        <v>6021</v>
      </c>
      <c r="AG454">
        <v>1</v>
      </c>
      <c r="AH454">
        <v>85.5</v>
      </c>
      <c r="AJ454">
        <v>334</v>
      </c>
      <c r="AK454">
        <v>13254</v>
      </c>
      <c r="AL454" t="s">
        <v>799</v>
      </c>
      <c r="AM454">
        <v>1</v>
      </c>
      <c r="AN454">
        <v>42</v>
      </c>
      <c r="AP454">
        <v>128</v>
      </c>
      <c r="AQ454">
        <v>33054</v>
      </c>
      <c r="AR454" t="s">
        <v>5596</v>
      </c>
      <c r="AS454">
        <v>1</v>
      </c>
      <c r="AT454">
        <v>218</v>
      </c>
      <c r="AV454">
        <v>315</v>
      </c>
    </row>
    <row r="455" spans="1:60" ht="13.5" customHeight="1" x14ac:dyDescent="0.35">
      <c r="A455" t="s">
        <v>2420</v>
      </c>
      <c r="B455" t="s">
        <v>4217</v>
      </c>
      <c r="C455" s="1" t="s">
        <v>4547</v>
      </c>
      <c r="D455" t="s">
        <v>10113</v>
      </c>
      <c r="E455" t="s">
        <v>10114</v>
      </c>
      <c r="F455" t="s">
        <v>10115</v>
      </c>
      <c r="G455" t="s">
        <v>10116</v>
      </c>
      <c r="H455" t="s">
        <v>5200</v>
      </c>
      <c r="N455" t="s">
        <v>10117</v>
      </c>
      <c r="O455" t="s">
        <v>10118</v>
      </c>
      <c r="P455" t="s">
        <v>10119</v>
      </c>
      <c r="Q455" t="s">
        <v>10120</v>
      </c>
      <c r="R455" t="s">
        <v>10121</v>
      </c>
      <c r="S455" t="s">
        <v>10122</v>
      </c>
      <c r="X455" t="s">
        <v>7126</v>
      </c>
      <c r="Y455" t="s">
        <v>7127</v>
      </c>
      <c r="AE455">
        <v>13254</v>
      </c>
      <c r="AF455" t="s">
        <v>799</v>
      </c>
      <c r="AG455">
        <v>1</v>
      </c>
      <c r="AH455">
        <v>42</v>
      </c>
      <c r="AJ455">
        <v>128</v>
      </c>
      <c r="AK455">
        <v>13154</v>
      </c>
      <c r="AL455" t="s">
        <v>798</v>
      </c>
      <c r="AM455">
        <v>1</v>
      </c>
      <c r="AN455">
        <v>42</v>
      </c>
      <c r="AP455">
        <v>122</v>
      </c>
      <c r="AQ455">
        <v>44517</v>
      </c>
      <c r="AR455" t="s">
        <v>5905</v>
      </c>
      <c r="AS455">
        <v>2</v>
      </c>
      <c r="AT455">
        <v>317</v>
      </c>
      <c r="AV455">
        <v>333</v>
      </c>
      <c r="AW455">
        <v>32650</v>
      </c>
      <c r="AX455" t="s">
        <v>5928</v>
      </c>
      <c r="AY455">
        <v>2</v>
      </c>
      <c r="AZ455">
        <v>243</v>
      </c>
      <c r="BB455">
        <v>314</v>
      </c>
    </row>
    <row r="456" spans="1:60" ht="13.5" customHeight="1" x14ac:dyDescent="0.35">
      <c r="A456" t="s">
        <v>2420</v>
      </c>
      <c r="B456" t="s">
        <v>4223</v>
      </c>
      <c r="C456" s="1" t="s">
        <v>4502</v>
      </c>
      <c r="D456" t="s">
        <v>10123</v>
      </c>
      <c r="E456" t="s">
        <v>7471</v>
      </c>
      <c r="F456" t="s">
        <v>7472</v>
      </c>
      <c r="G456" t="s">
        <v>8095</v>
      </c>
      <c r="H456" t="s">
        <v>7474</v>
      </c>
      <c r="I456" t="s">
        <v>7475</v>
      </c>
      <c r="J456" t="s">
        <v>5346</v>
      </c>
      <c r="N456" t="s">
        <v>10124</v>
      </c>
      <c r="O456" t="s">
        <v>10125</v>
      </c>
      <c r="P456" t="s">
        <v>7478</v>
      </c>
      <c r="Q456" t="s">
        <v>7479</v>
      </c>
      <c r="R456" t="s">
        <v>7480</v>
      </c>
      <c r="S456" t="s">
        <v>7481</v>
      </c>
      <c r="T456" t="s">
        <v>7482</v>
      </c>
      <c r="X456" t="s">
        <v>62</v>
      </c>
      <c r="Y456" t="s">
        <v>7483</v>
      </c>
      <c r="Z456" t="s">
        <v>7484</v>
      </c>
      <c r="AE456">
        <v>31754</v>
      </c>
      <c r="AF456" t="s">
        <v>62</v>
      </c>
      <c r="AG456">
        <v>2</v>
      </c>
      <c r="AH456">
        <v>76</v>
      </c>
      <c r="AJ456">
        <v>311</v>
      </c>
      <c r="AK456">
        <v>21547</v>
      </c>
      <c r="AL456" t="s">
        <v>57</v>
      </c>
      <c r="AM456">
        <v>2</v>
      </c>
      <c r="AN456">
        <v>245</v>
      </c>
      <c r="AP456">
        <v>221</v>
      </c>
      <c r="AQ456">
        <v>21572</v>
      </c>
      <c r="AR456" t="s">
        <v>58</v>
      </c>
      <c r="AS456">
        <v>1</v>
      </c>
      <c r="AT456">
        <v>80</v>
      </c>
      <c r="AV456">
        <v>221</v>
      </c>
    </row>
    <row r="457" spans="1:60" ht="13.5" customHeight="1" x14ac:dyDescent="0.35">
      <c r="A457" t="s">
        <v>2420</v>
      </c>
      <c r="B457" t="s">
        <v>4228</v>
      </c>
      <c r="C457" s="1" t="s">
        <v>4485</v>
      </c>
      <c r="D457" t="s">
        <v>10126</v>
      </c>
      <c r="E457" t="s">
        <v>6057</v>
      </c>
      <c r="F457" t="s">
        <v>10127</v>
      </c>
      <c r="G457" t="s">
        <v>5156</v>
      </c>
      <c r="H457" t="s">
        <v>5186</v>
      </c>
      <c r="N457" t="s">
        <v>10128</v>
      </c>
      <c r="O457" t="s">
        <v>10129</v>
      </c>
      <c r="P457" t="s">
        <v>10130</v>
      </c>
      <c r="Q457" t="s">
        <v>5178</v>
      </c>
      <c r="X457" t="s">
        <v>5229</v>
      </c>
      <c r="Y457" t="s">
        <v>10131</v>
      </c>
      <c r="AE457">
        <v>32079</v>
      </c>
      <c r="AF457" t="s">
        <v>4582</v>
      </c>
      <c r="AG457">
        <v>1</v>
      </c>
      <c r="AH457">
        <v>132</v>
      </c>
      <c r="AJ457">
        <v>310</v>
      </c>
      <c r="AK457">
        <v>34593</v>
      </c>
      <c r="AL457" t="s">
        <v>5195</v>
      </c>
      <c r="AM457">
        <v>2</v>
      </c>
      <c r="AN457">
        <v>479</v>
      </c>
      <c r="AP457">
        <v>312</v>
      </c>
    </row>
    <row r="458" spans="1:60" ht="13.5" customHeight="1" x14ac:dyDescent="0.35">
      <c r="A458" t="s">
        <v>2420</v>
      </c>
      <c r="B458" t="s">
        <v>4233</v>
      </c>
      <c r="C458" s="1" t="s">
        <v>4783</v>
      </c>
      <c r="D458" t="s">
        <v>10132</v>
      </c>
      <c r="E458" t="s">
        <v>10133</v>
      </c>
      <c r="F458" t="s">
        <v>7592</v>
      </c>
      <c r="G458" t="s">
        <v>7593</v>
      </c>
      <c r="H458" t="s">
        <v>7594</v>
      </c>
      <c r="I458" t="s">
        <v>7595</v>
      </c>
      <c r="N458" t="s">
        <v>10134</v>
      </c>
      <c r="O458" t="s">
        <v>7597</v>
      </c>
      <c r="P458" t="s">
        <v>7599</v>
      </c>
      <c r="Q458" t="s">
        <v>10135</v>
      </c>
      <c r="R458" t="s">
        <v>7601</v>
      </c>
      <c r="X458" t="s">
        <v>7468</v>
      </c>
      <c r="Y458" t="s">
        <v>7603</v>
      </c>
      <c r="Z458" t="s">
        <v>5450</v>
      </c>
      <c r="AE458">
        <v>21572</v>
      </c>
      <c r="AF458" t="s">
        <v>58</v>
      </c>
      <c r="AG458">
        <v>3</v>
      </c>
      <c r="AH458">
        <v>493</v>
      </c>
      <c r="AJ458">
        <v>221</v>
      </c>
      <c r="AK458">
        <v>34022</v>
      </c>
      <c r="AL458" t="s">
        <v>4798</v>
      </c>
      <c r="AM458">
        <v>3</v>
      </c>
      <c r="AN458">
        <v>547</v>
      </c>
      <c r="AP458">
        <v>312</v>
      </c>
      <c r="AQ458">
        <v>34002</v>
      </c>
      <c r="AR458" t="s">
        <v>5520</v>
      </c>
      <c r="AS458">
        <v>3</v>
      </c>
      <c r="AT458">
        <v>525</v>
      </c>
      <c r="AV458">
        <v>312</v>
      </c>
      <c r="AW458">
        <v>34005</v>
      </c>
      <c r="AX458" t="s">
        <v>5501</v>
      </c>
      <c r="AY458">
        <v>2</v>
      </c>
      <c r="AZ458">
        <v>150</v>
      </c>
      <c r="BB458">
        <v>312</v>
      </c>
      <c r="BC458">
        <v>15254</v>
      </c>
      <c r="BD458" t="s">
        <v>4802</v>
      </c>
      <c r="BE458">
        <v>3</v>
      </c>
      <c r="BF458">
        <v>700</v>
      </c>
      <c r="BH458">
        <v>136</v>
      </c>
    </row>
    <row r="459" spans="1:60" ht="13.5" customHeight="1" x14ac:dyDescent="0.35">
      <c r="A459" t="s">
        <v>2420</v>
      </c>
      <c r="B459" t="s">
        <v>4238</v>
      </c>
      <c r="C459" s="1" t="s">
        <v>593</v>
      </c>
      <c r="D459" t="s">
        <v>10136</v>
      </c>
      <c r="E459" t="s">
        <v>10137</v>
      </c>
      <c r="F459" t="s">
        <v>4489</v>
      </c>
      <c r="G459" t="s">
        <v>7607</v>
      </c>
      <c r="H459" t="s">
        <v>7608</v>
      </c>
      <c r="I459" t="s">
        <v>7609</v>
      </c>
      <c r="J459" t="s">
        <v>7366</v>
      </c>
      <c r="N459" t="s">
        <v>10138</v>
      </c>
      <c r="O459" t="s">
        <v>7611</v>
      </c>
      <c r="P459" t="s">
        <v>7612</v>
      </c>
      <c r="Q459" t="s">
        <v>7369</v>
      </c>
      <c r="R459" t="s">
        <v>10139</v>
      </c>
      <c r="S459" t="s">
        <v>7614</v>
      </c>
      <c r="T459" t="s">
        <v>586</v>
      </c>
      <c r="X459" t="s">
        <v>6809</v>
      </c>
      <c r="Y459" t="s">
        <v>6825</v>
      </c>
      <c r="Z459" t="s">
        <v>7548</v>
      </c>
      <c r="AE459">
        <v>21547</v>
      </c>
      <c r="AF459" t="s">
        <v>57</v>
      </c>
      <c r="AG459">
        <v>2</v>
      </c>
      <c r="AH459">
        <v>245</v>
      </c>
      <c r="AJ459">
        <v>221</v>
      </c>
      <c r="AK459">
        <v>21572</v>
      </c>
      <c r="AL459" t="s">
        <v>58</v>
      </c>
      <c r="AM459">
        <v>1</v>
      </c>
      <c r="AN459">
        <v>80</v>
      </c>
      <c r="AP459">
        <v>221</v>
      </c>
      <c r="AQ459">
        <v>31620</v>
      </c>
      <c r="AR459" t="s">
        <v>5113</v>
      </c>
      <c r="AS459">
        <v>1</v>
      </c>
      <c r="AT459">
        <v>70</v>
      </c>
      <c r="AV459">
        <v>200</v>
      </c>
      <c r="AW459">
        <v>31754</v>
      </c>
      <c r="AX459" t="s">
        <v>62</v>
      </c>
      <c r="AY459">
        <v>2</v>
      </c>
      <c r="AZ459">
        <v>76</v>
      </c>
      <c r="BB459">
        <v>311</v>
      </c>
    </row>
    <row r="460" spans="1:60" ht="13.5" customHeight="1" x14ac:dyDescent="0.35">
      <c r="A460" t="s">
        <v>2420</v>
      </c>
      <c r="B460" t="s">
        <v>4243</v>
      </c>
      <c r="C460" s="1" t="s">
        <v>4667</v>
      </c>
      <c r="D460" t="s">
        <v>10140</v>
      </c>
      <c r="E460" t="s">
        <v>10141</v>
      </c>
      <c r="F460" t="s">
        <v>10142</v>
      </c>
      <c r="G460" t="s">
        <v>7761</v>
      </c>
      <c r="N460" t="s">
        <v>10143</v>
      </c>
      <c r="O460" t="s">
        <v>10144</v>
      </c>
      <c r="P460" t="s">
        <v>10145</v>
      </c>
      <c r="Q460" t="s">
        <v>8014</v>
      </c>
      <c r="R460" t="s">
        <v>8015</v>
      </c>
      <c r="S460" t="s">
        <v>10146</v>
      </c>
      <c r="T460" t="s">
        <v>7784</v>
      </c>
      <c r="X460" t="s">
        <v>10147</v>
      </c>
      <c r="Y460" t="s">
        <v>5898</v>
      </c>
      <c r="Z460" t="s">
        <v>7984</v>
      </c>
      <c r="AE460">
        <v>32062</v>
      </c>
      <c r="AF460" t="s">
        <v>5112</v>
      </c>
      <c r="AG460">
        <v>2</v>
      </c>
      <c r="AH460">
        <v>607</v>
      </c>
      <c r="AJ460">
        <v>310</v>
      </c>
      <c r="AK460">
        <v>21572</v>
      </c>
      <c r="AL460" t="s">
        <v>58</v>
      </c>
      <c r="AM460">
        <v>2</v>
      </c>
      <c r="AN460">
        <v>328</v>
      </c>
      <c r="AP460">
        <v>221</v>
      </c>
      <c r="AQ460">
        <v>31608</v>
      </c>
      <c r="AR460" t="s">
        <v>5111</v>
      </c>
      <c r="AS460">
        <v>3</v>
      </c>
      <c r="AT460">
        <v>568</v>
      </c>
      <c r="AV460">
        <v>200</v>
      </c>
      <c r="AW460">
        <v>11054</v>
      </c>
      <c r="AX460" t="s">
        <v>727</v>
      </c>
      <c r="AY460">
        <v>2</v>
      </c>
      <c r="AZ460">
        <v>500</v>
      </c>
      <c r="BB460">
        <v>114</v>
      </c>
    </row>
    <row r="461" spans="1:60" ht="13.5" customHeight="1" x14ac:dyDescent="0.35">
      <c r="A461" t="s">
        <v>2420</v>
      </c>
      <c r="B461" t="s">
        <v>4247</v>
      </c>
      <c r="C461" s="1" t="s">
        <v>4547</v>
      </c>
      <c r="D461" t="s">
        <v>10148</v>
      </c>
      <c r="E461" t="s">
        <v>7504</v>
      </c>
      <c r="F461" t="s">
        <v>7505</v>
      </c>
      <c r="G461" t="s">
        <v>7506</v>
      </c>
      <c r="H461" t="s">
        <v>10149</v>
      </c>
      <c r="N461" t="s">
        <v>10150</v>
      </c>
      <c r="O461" t="s">
        <v>7508</v>
      </c>
      <c r="P461" t="s">
        <v>7509</v>
      </c>
      <c r="Q461" t="s">
        <v>7510</v>
      </c>
      <c r="R461" t="s">
        <v>7511</v>
      </c>
      <c r="S461" t="s">
        <v>10151</v>
      </c>
      <c r="X461" t="s">
        <v>4579</v>
      </c>
      <c r="Y461" t="s">
        <v>4777</v>
      </c>
      <c r="Z461" t="s">
        <v>716</v>
      </c>
      <c r="AE461">
        <v>31652</v>
      </c>
      <c r="AF461" t="s">
        <v>4621</v>
      </c>
      <c r="AG461">
        <v>3</v>
      </c>
      <c r="AH461">
        <v>496</v>
      </c>
      <c r="AJ461">
        <v>200</v>
      </c>
      <c r="AK461">
        <v>32079</v>
      </c>
      <c r="AL461" t="s">
        <v>4582</v>
      </c>
      <c r="AM461">
        <v>3</v>
      </c>
      <c r="AN461">
        <v>548</v>
      </c>
      <c r="AP461">
        <v>310</v>
      </c>
      <c r="AQ461">
        <v>31608</v>
      </c>
      <c r="AR461" t="s">
        <v>5111</v>
      </c>
      <c r="AS461">
        <v>3</v>
      </c>
      <c r="AT461">
        <v>568</v>
      </c>
      <c r="AV461">
        <v>200</v>
      </c>
      <c r="AW461">
        <v>31436</v>
      </c>
      <c r="AX461" t="s">
        <v>61</v>
      </c>
      <c r="AY461">
        <v>2</v>
      </c>
      <c r="AZ461">
        <v>245</v>
      </c>
      <c r="BB461">
        <v>200</v>
      </c>
      <c r="BC461">
        <v>31058</v>
      </c>
      <c r="BD461" t="s">
        <v>4734</v>
      </c>
      <c r="BE461">
        <v>2</v>
      </c>
      <c r="BF461">
        <v>245</v>
      </c>
      <c r="BH461">
        <v>326</v>
      </c>
    </row>
    <row r="462" spans="1:60" ht="13.5" customHeight="1" x14ac:dyDescent="0.35">
      <c r="A462" t="s">
        <v>2420</v>
      </c>
      <c r="B462" t="s">
        <v>4249</v>
      </c>
      <c r="C462" s="1" t="s">
        <v>4547</v>
      </c>
      <c r="D462" t="s">
        <v>10152</v>
      </c>
      <c r="E462" t="s">
        <v>10153</v>
      </c>
      <c r="F462" t="s">
        <v>10154</v>
      </c>
      <c r="G462" t="s">
        <v>4649</v>
      </c>
      <c r="H462" t="s">
        <v>7881</v>
      </c>
      <c r="I462" t="s">
        <v>7882</v>
      </c>
      <c r="N462" t="s">
        <v>10155</v>
      </c>
      <c r="O462" t="s">
        <v>10156</v>
      </c>
      <c r="P462" t="s">
        <v>4653</v>
      </c>
      <c r="Q462" t="s">
        <v>10157</v>
      </c>
      <c r="R462" t="s">
        <v>7888</v>
      </c>
      <c r="S462" t="s">
        <v>10158</v>
      </c>
      <c r="X462" t="s">
        <v>4579</v>
      </c>
      <c r="Y462" t="s">
        <v>4777</v>
      </c>
      <c r="Z462" t="s">
        <v>4660</v>
      </c>
      <c r="AE462">
        <v>31660</v>
      </c>
      <c r="AF462" t="s">
        <v>4660</v>
      </c>
      <c r="AG462">
        <v>3</v>
      </c>
      <c r="AH462">
        <v>401</v>
      </c>
      <c r="AJ462">
        <v>311</v>
      </c>
      <c r="AK462">
        <v>32079</v>
      </c>
      <c r="AL462" t="s">
        <v>4582</v>
      </c>
      <c r="AM462">
        <v>2</v>
      </c>
      <c r="AN462">
        <v>263</v>
      </c>
      <c r="AP462">
        <v>310</v>
      </c>
      <c r="AQ462">
        <v>11054</v>
      </c>
      <c r="AR462" t="s">
        <v>727</v>
      </c>
      <c r="AS462">
        <v>2</v>
      </c>
      <c r="AT462">
        <v>500</v>
      </c>
      <c r="AV462">
        <v>114</v>
      </c>
      <c r="AW462">
        <v>21572</v>
      </c>
      <c r="AX462" t="s">
        <v>58</v>
      </c>
      <c r="AY462">
        <v>2</v>
      </c>
      <c r="AZ462">
        <v>328</v>
      </c>
      <c r="BB462">
        <v>221</v>
      </c>
    </row>
    <row r="463" spans="1:60" ht="13.5" customHeight="1" x14ac:dyDescent="0.35">
      <c r="A463" t="s">
        <v>2420</v>
      </c>
      <c r="B463" t="s">
        <v>4253</v>
      </c>
      <c r="C463" s="1" t="s">
        <v>4717</v>
      </c>
      <c r="D463" t="s">
        <v>8099</v>
      </c>
      <c r="E463" t="s">
        <v>8100</v>
      </c>
      <c r="F463" t="s">
        <v>8101</v>
      </c>
      <c r="G463" t="s">
        <v>8102</v>
      </c>
      <c r="H463" t="s">
        <v>4728</v>
      </c>
      <c r="I463" t="s">
        <v>8103</v>
      </c>
      <c r="J463" t="s">
        <v>8104</v>
      </c>
      <c r="N463" t="s">
        <v>8105</v>
      </c>
      <c r="O463" t="s">
        <v>10159</v>
      </c>
      <c r="P463" t="s">
        <v>8107</v>
      </c>
      <c r="Q463" t="s">
        <v>10160</v>
      </c>
      <c r="R463" t="s">
        <v>10161</v>
      </c>
      <c r="S463" t="s">
        <v>8110</v>
      </c>
      <c r="T463" t="s">
        <v>8111</v>
      </c>
      <c r="X463" t="s">
        <v>8112</v>
      </c>
      <c r="Y463" t="s">
        <v>5403</v>
      </c>
      <c r="Z463" t="s">
        <v>8113</v>
      </c>
      <c r="AE463">
        <v>21052</v>
      </c>
      <c r="AF463" t="s">
        <v>5243</v>
      </c>
      <c r="AG463">
        <v>2</v>
      </c>
      <c r="AH463">
        <v>447</v>
      </c>
      <c r="AJ463">
        <v>210</v>
      </c>
      <c r="AK463">
        <v>21059</v>
      </c>
      <c r="AL463" t="s">
        <v>6776</v>
      </c>
      <c r="AM463">
        <v>2</v>
      </c>
      <c r="AN463">
        <v>565</v>
      </c>
      <c r="AP463">
        <v>210</v>
      </c>
      <c r="AQ463">
        <v>12054</v>
      </c>
      <c r="AR463" t="s">
        <v>5121</v>
      </c>
      <c r="AS463">
        <v>2</v>
      </c>
      <c r="AT463">
        <v>266</v>
      </c>
      <c r="AV463">
        <v>113</v>
      </c>
      <c r="AW463">
        <v>21572</v>
      </c>
      <c r="AX463" t="s">
        <v>58</v>
      </c>
      <c r="AY463">
        <v>2</v>
      </c>
      <c r="AZ463">
        <v>328</v>
      </c>
      <c r="BB463">
        <v>221</v>
      </c>
    </row>
    <row r="464" spans="1:60" ht="13.5" customHeight="1" x14ac:dyDescent="0.35">
      <c r="A464" t="s">
        <v>2420</v>
      </c>
      <c r="B464" t="s">
        <v>4256</v>
      </c>
      <c r="C464" s="1" t="s">
        <v>4783</v>
      </c>
      <c r="D464" t="s">
        <v>10162</v>
      </c>
      <c r="E464" t="s">
        <v>10163</v>
      </c>
      <c r="F464" t="s">
        <v>10164</v>
      </c>
      <c r="G464" t="s">
        <v>10165</v>
      </c>
      <c r="H464" t="s">
        <v>10166</v>
      </c>
      <c r="N464" t="s">
        <v>10167</v>
      </c>
      <c r="O464" t="s">
        <v>10168</v>
      </c>
      <c r="P464" t="s">
        <v>10169</v>
      </c>
      <c r="Q464" t="s">
        <v>10170</v>
      </c>
      <c r="R464" t="s">
        <v>10171</v>
      </c>
      <c r="X464" t="s">
        <v>10172</v>
      </c>
      <c r="Y464" t="s">
        <v>5403</v>
      </c>
      <c r="Z464" t="s">
        <v>8113</v>
      </c>
      <c r="AE464">
        <v>13154</v>
      </c>
      <c r="AF464" t="s">
        <v>798</v>
      </c>
      <c r="AG464">
        <v>2</v>
      </c>
      <c r="AH464">
        <v>192</v>
      </c>
      <c r="AJ464">
        <v>122</v>
      </c>
      <c r="AK464">
        <v>13254</v>
      </c>
      <c r="AL464" t="s">
        <v>799</v>
      </c>
      <c r="AM464">
        <v>1</v>
      </c>
      <c r="AN464">
        <v>42</v>
      </c>
      <c r="AP464">
        <v>128</v>
      </c>
      <c r="AQ464">
        <v>21052</v>
      </c>
      <c r="AR464" t="s">
        <v>5243</v>
      </c>
      <c r="AS464">
        <v>2</v>
      </c>
      <c r="AT464">
        <v>447</v>
      </c>
      <c r="AV464">
        <v>210</v>
      </c>
    </row>
    <row r="465" spans="1:60" ht="13.5" customHeight="1" x14ac:dyDescent="0.35">
      <c r="A465" t="s">
        <v>2420</v>
      </c>
      <c r="B465" t="s">
        <v>4260</v>
      </c>
      <c r="C465" s="1" t="s">
        <v>4783</v>
      </c>
      <c r="D465" t="s">
        <v>7590</v>
      </c>
      <c r="E465" t="s">
        <v>10173</v>
      </c>
      <c r="F465" t="s">
        <v>7592</v>
      </c>
      <c r="G465" t="s">
        <v>7593</v>
      </c>
      <c r="H465" t="s">
        <v>10174</v>
      </c>
      <c r="I465" t="s">
        <v>10175</v>
      </c>
      <c r="J465" t="s">
        <v>7594</v>
      </c>
      <c r="K465" t="s">
        <v>7595</v>
      </c>
      <c r="N465" t="s">
        <v>10176</v>
      </c>
      <c r="O465" t="s">
        <v>10177</v>
      </c>
      <c r="P465" t="s">
        <v>10178</v>
      </c>
      <c r="Q465" t="s">
        <v>7599</v>
      </c>
      <c r="R465" t="s">
        <v>10135</v>
      </c>
      <c r="S465" t="s">
        <v>10179</v>
      </c>
      <c r="T465" t="s">
        <v>7602</v>
      </c>
      <c r="U465" t="s">
        <v>10180</v>
      </c>
      <c r="V465" t="s">
        <v>10181</v>
      </c>
      <c r="X465" t="s">
        <v>7468</v>
      </c>
      <c r="Y465" t="s">
        <v>7603</v>
      </c>
      <c r="Z465" t="s">
        <v>10182</v>
      </c>
      <c r="AE465">
        <v>13154</v>
      </c>
      <c r="AF465" t="s">
        <v>798</v>
      </c>
      <c r="AG465">
        <v>2</v>
      </c>
      <c r="AH465">
        <v>192</v>
      </c>
      <c r="AJ465">
        <v>122</v>
      </c>
      <c r="AK465">
        <v>13254</v>
      </c>
      <c r="AL465" t="s">
        <v>799</v>
      </c>
      <c r="AM465">
        <v>1</v>
      </c>
      <c r="AN465">
        <v>42</v>
      </c>
      <c r="AP465">
        <v>128</v>
      </c>
      <c r="AQ465">
        <v>15254</v>
      </c>
      <c r="AR465" t="s">
        <v>4802</v>
      </c>
      <c r="AS465">
        <v>2</v>
      </c>
      <c r="AT465">
        <v>400</v>
      </c>
      <c r="AV465">
        <v>136</v>
      </c>
      <c r="AW465">
        <v>34582</v>
      </c>
      <c r="AX465" t="s">
        <v>5700</v>
      </c>
      <c r="AY465">
        <v>3</v>
      </c>
      <c r="AZ465">
        <v>427</v>
      </c>
      <c r="BB465">
        <v>312</v>
      </c>
      <c r="BC465">
        <v>34022</v>
      </c>
      <c r="BD465" t="s">
        <v>4798</v>
      </c>
      <c r="BE465">
        <v>2</v>
      </c>
      <c r="BF465">
        <v>393</v>
      </c>
      <c r="BH465">
        <v>312</v>
      </c>
    </row>
    <row r="466" spans="1:60" ht="13.5" customHeight="1" x14ac:dyDescent="0.35">
      <c r="A466" t="s">
        <v>2420</v>
      </c>
      <c r="B466" t="s">
        <v>4262</v>
      </c>
      <c r="C466" s="1" t="s">
        <v>4547</v>
      </c>
      <c r="D466" t="s">
        <v>7877</v>
      </c>
      <c r="E466" t="s">
        <v>7878</v>
      </c>
      <c r="F466" t="s">
        <v>7879</v>
      </c>
      <c r="G466" t="s">
        <v>7259</v>
      </c>
      <c r="H466" t="s">
        <v>7880</v>
      </c>
      <c r="I466" t="s">
        <v>7881</v>
      </c>
      <c r="J466" t="s">
        <v>7882</v>
      </c>
      <c r="N466" t="s">
        <v>7883</v>
      </c>
      <c r="O466" t="s">
        <v>7884</v>
      </c>
      <c r="P466" t="s">
        <v>7885</v>
      </c>
      <c r="Q466" t="s">
        <v>7886</v>
      </c>
      <c r="R466" t="s">
        <v>7887</v>
      </c>
      <c r="S466" t="s">
        <v>7888</v>
      </c>
      <c r="T466" t="s">
        <v>7889</v>
      </c>
      <c r="X466" t="s">
        <v>4777</v>
      </c>
      <c r="Y466" t="s">
        <v>4580</v>
      </c>
      <c r="Z466" t="s">
        <v>5006</v>
      </c>
      <c r="AE466">
        <v>31652</v>
      </c>
      <c r="AF466" t="s">
        <v>4621</v>
      </c>
      <c r="AG466">
        <v>3</v>
      </c>
      <c r="AH466">
        <v>496</v>
      </c>
      <c r="AJ466">
        <v>200</v>
      </c>
      <c r="AK466">
        <v>31743</v>
      </c>
      <c r="AL466" t="s">
        <v>4521</v>
      </c>
      <c r="AM466">
        <v>3</v>
      </c>
      <c r="AN466">
        <v>663</v>
      </c>
      <c r="AP466">
        <v>311</v>
      </c>
      <c r="AQ466">
        <v>31663</v>
      </c>
      <c r="AR466" t="s">
        <v>4545</v>
      </c>
      <c r="AS466">
        <v>4</v>
      </c>
      <c r="AT466">
        <v>853</v>
      </c>
      <c r="AV466">
        <v>311</v>
      </c>
      <c r="AW466">
        <v>31660</v>
      </c>
      <c r="AX466" t="s">
        <v>4660</v>
      </c>
      <c r="AY466">
        <v>3</v>
      </c>
      <c r="AZ466">
        <v>401</v>
      </c>
      <c r="BB466">
        <v>311</v>
      </c>
      <c r="BC466">
        <v>21572</v>
      </c>
      <c r="BD466" t="s">
        <v>58</v>
      </c>
      <c r="BE466">
        <v>3</v>
      </c>
      <c r="BF466">
        <v>493</v>
      </c>
      <c r="BH466">
        <v>221</v>
      </c>
    </row>
    <row r="467" spans="1:60" ht="13.5" customHeight="1" x14ac:dyDescent="0.35">
      <c r="A467" t="s">
        <v>2420</v>
      </c>
      <c r="B467" t="s">
        <v>4264</v>
      </c>
      <c r="C467" s="1" t="s">
        <v>4667</v>
      </c>
      <c r="D467" t="s">
        <v>10183</v>
      </c>
      <c r="E467" t="s">
        <v>10184</v>
      </c>
      <c r="F467" t="s">
        <v>7776</v>
      </c>
      <c r="G467" t="s">
        <v>7989</v>
      </c>
      <c r="N467" t="s">
        <v>10185</v>
      </c>
      <c r="O467" t="s">
        <v>10186</v>
      </c>
      <c r="P467" t="s">
        <v>10187</v>
      </c>
      <c r="Q467" t="s">
        <v>10188</v>
      </c>
      <c r="R467" t="s">
        <v>7996</v>
      </c>
      <c r="X467" t="s">
        <v>10189</v>
      </c>
      <c r="Y467" t="s">
        <v>6969</v>
      </c>
      <c r="Z467" t="s">
        <v>10190</v>
      </c>
      <c r="AE467">
        <v>32062</v>
      </c>
      <c r="AF467" t="s">
        <v>5112</v>
      </c>
      <c r="AG467">
        <v>2</v>
      </c>
      <c r="AH467">
        <v>607</v>
      </c>
      <c r="AJ467">
        <v>310</v>
      </c>
      <c r="AK467">
        <v>33024</v>
      </c>
      <c r="AL467" t="s">
        <v>831</v>
      </c>
      <c r="AM467">
        <v>2</v>
      </c>
      <c r="AN467">
        <v>413.65</v>
      </c>
      <c r="AP467">
        <v>314</v>
      </c>
      <c r="AQ467">
        <v>32079</v>
      </c>
      <c r="AR467" t="s">
        <v>4582</v>
      </c>
      <c r="AS467">
        <v>2</v>
      </c>
      <c r="AT467">
        <v>263</v>
      </c>
      <c r="AV467">
        <v>310</v>
      </c>
    </row>
    <row r="468" spans="1:60" ht="13.5" customHeight="1" x14ac:dyDescent="0.35">
      <c r="A468" t="s">
        <v>2420</v>
      </c>
      <c r="B468" t="s">
        <v>4269</v>
      </c>
      <c r="C468" s="1" t="s">
        <v>4547</v>
      </c>
      <c r="D468" t="s">
        <v>10191</v>
      </c>
      <c r="E468" t="s">
        <v>7436</v>
      </c>
      <c r="F468" t="s">
        <v>10192</v>
      </c>
      <c r="G468" t="s">
        <v>4765</v>
      </c>
      <c r="H468" t="s">
        <v>4766</v>
      </c>
      <c r="I468" t="s">
        <v>10193</v>
      </c>
      <c r="N468" t="s">
        <v>10194</v>
      </c>
      <c r="O468" t="s">
        <v>10195</v>
      </c>
      <c r="P468" t="s">
        <v>10196</v>
      </c>
      <c r="Q468" t="s">
        <v>7971</v>
      </c>
      <c r="R468" t="s">
        <v>10197</v>
      </c>
      <c r="X468" t="s">
        <v>4579</v>
      </c>
      <c r="Y468" t="s">
        <v>4778</v>
      </c>
      <c r="Z468" t="s">
        <v>4777</v>
      </c>
      <c r="AE468">
        <v>32079</v>
      </c>
      <c r="AF468" t="s">
        <v>4582</v>
      </c>
      <c r="AG468">
        <v>1</v>
      </c>
      <c r="AH468">
        <v>132</v>
      </c>
      <c r="AJ468">
        <v>310</v>
      </c>
      <c r="AK468">
        <v>13154</v>
      </c>
      <c r="AL468" t="s">
        <v>798</v>
      </c>
      <c r="AM468">
        <v>1</v>
      </c>
      <c r="AN468">
        <v>42</v>
      </c>
      <c r="AP468">
        <v>122</v>
      </c>
    </row>
    <row r="469" spans="1:60" ht="13.5" customHeight="1" x14ac:dyDescent="0.35">
      <c r="A469" t="s">
        <v>2420</v>
      </c>
      <c r="B469" t="s">
        <v>4257</v>
      </c>
      <c r="C469" s="1" t="s">
        <v>4547</v>
      </c>
      <c r="D469" t="s">
        <v>10198</v>
      </c>
      <c r="E469" t="s">
        <v>10199</v>
      </c>
      <c r="F469" t="s">
        <v>10200</v>
      </c>
      <c r="G469" t="s">
        <v>10201</v>
      </c>
      <c r="N469" t="s">
        <v>10202</v>
      </c>
      <c r="O469" t="s">
        <v>10203</v>
      </c>
      <c r="P469" t="s">
        <v>10204</v>
      </c>
      <c r="Q469" t="s">
        <v>10205</v>
      </c>
      <c r="X469" t="s">
        <v>4580</v>
      </c>
      <c r="Y469" t="s">
        <v>4777</v>
      </c>
      <c r="Z469" t="s">
        <v>10206</v>
      </c>
      <c r="AE469">
        <v>32079</v>
      </c>
      <c r="AF469" t="s">
        <v>4582</v>
      </c>
      <c r="AG469">
        <v>3</v>
      </c>
      <c r="AH469">
        <v>548</v>
      </c>
      <c r="AJ469">
        <v>310</v>
      </c>
      <c r="AK469">
        <v>13154</v>
      </c>
      <c r="AL469" t="s">
        <v>798</v>
      </c>
      <c r="AM469">
        <v>2</v>
      </c>
      <c r="AN469">
        <v>192</v>
      </c>
      <c r="AP469">
        <v>122</v>
      </c>
      <c r="AQ469">
        <v>13254</v>
      </c>
      <c r="AR469" t="s">
        <v>799</v>
      </c>
      <c r="AS469">
        <v>2</v>
      </c>
      <c r="AT469">
        <v>192</v>
      </c>
      <c r="AV469">
        <v>128</v>
      </c>
      <c r="AW469">
        <v>32650</v>
      </c>
      <c r="AX469" t="s">
        <v>5928</v>
      </c>
      <c r="AY469">
        <v>3</v>
      </c>
      <c r="AZ469">
        <v>603</v>
      </c>
      <c r="BB469">
        <v>314</v>
      </c>
      <c r="BC469">
        <v>11054</v>
      </c>
      <c r="BD469" t="s">
        <v>727</v>
      </c>
      <c r="BE469">
        <v>2</v>
      </c>
      <c r="BF469">
        <v>500</v>
      </c>
      <c r="BH469">
        <v>114</v>
      </c>
    </row>
    <row r="470" spans="1:60" ht="13.5" customHeight="1" x14ac:dyDescent="0.35">
      <c r="A470" t="s">
        <v>2420</v>
      </c>
      <c r="B470" t="s">
        <v>3418</v>
      </c>
      <c r="C470" s="1" t="s">
        <v>4783</v>
      </c>
      <c r="D470" t="s">
        <v>10207</v>
      </c>
      <c r="E470" t="s">
        <v>8072</v>
      </c>
      <c r="F470" t="s">
        <v>10208</v>
      </c>
      <c r="G470" t="s">
        <v>10209</v>
      </c>
      <c r="H470" t="s">
        <v>8073</v>
      </c>
      <c r="N470" t="s">
        <v>10210</v>
      </c>
      <c r="O470" t="s">
        <v>8063</v>
      </c>
      <c r="P470" t="s">
        <v>10211</v>
      </c>
      <c r="Q470" t="s">
        <v>10212</v>
      </c>
      <c r="R470" t="s">
        <v>8079</v>
      </c>
      <c r="X470" t="s">
        <v>10213</v>
      </c>
      <c r="Y470" t="s">
        <v>10214</v>
      </c>
      <c r="AE470">
        <v>34593</v>
      </c>
      <c r="AF470" t="s">
        <v>5195</v>
      </c>
      <c r="AG470">
        <v>2</v>
      </c>
      <c r="AH470">
        <v>479</v>
      </c>
      <c r="AJ470">
        <v>312</v>
      </c>
      <c r="AK470">
        <v>34592</v>
      </c>
      <c r="AL470" t="s">
        <v>6181</v>
      </c>
      <c r="AM470">
        <v>3</v>
      </c>
      <c r="AN470">
        <v>407</v>
      </c>
      <c r="AP470">
        <v>312</v>
      </c>
    </row>
    <row r="471" spans="1:60" ht="13.5" customHeight="1" x14ac:dyDescent="0.35">
      <c r="A471" t="s">
        <v>2420</v>
      </c>
      <c r="B471" t="s">
        <v>4280</v>
      </c>
      <c r="C471" s="1" t="s">
        <v>4889</v>
      </c>
      <c r="D471" t="s">
        <v>10215</v>
      </c>
      <c r="E471" t="s">
        <v>9948</v>
      </c>
      <c r="F471" t="s">
        <v>9949</v>
      </c>
      <c r="G471" t="s">
        <v>9950</v>
      </c>
      <c r="H471" t="s">
        <v>9951</v>
      </c>
      <c r="N471" t="s">
        <v>10216</v>
      </c>
      <c r="O471" t="s">
        <v>9953</v>
      </c>
      <c r="P471" t="s">
        <v>10217</v>
      </c>
      <c r="Q471" t="s">
        <v>9955</v>
      </c>
      <c r="R471" t="s">
        <v>9956</v>
      </c>
      <c r="X471" t="s">
        <v>5610</v>
      </c>
      <c r="Y471" t="s">
        <v>10218</v>
      </c>
      <c r="Z471" t="s">
        <v>9950</v>
      </c>
      <c r="AE471">
        <v>13254</v>
      </c>
      <c r="AF471" t="s">
        <v>799</v>
      </c>
      <c r="AG471">
        <v>1</v>
      </c>
      <c r="AH471">
        <v>42</v>
      </c>
      <c r="AJ471">
        <v>128</v>
      </c>
      <c r="AK471">
        <v>13154</v>
      </c>
      <c r="AL471" t="s">
        <v>798</v>
      </c>
      <c r="AM471">
        <v>1</v>
      </c>
      <c r="AN471">
        <v>42</v>
      </c>
      <c r="AP471">
        <v>122</v>
      </c>
      <c r="AQ471">
        <v>11054</v>
      </c>
      <c r="AR471" t="s">
        <v>727</v>
      </c>
      <c r="AS471">
        <v>1</v>
      </c>
      <c r="AT471">
        <v>140</v>
      </c>
      <c r="AV471">
        <v>114</v>
      </c>
      <c r="AW471">
        <v>33024</v>
      </c>
      <c r="AX471" t="s">
        <v>831</v>
      </c>
      <c r="AY471">
        <v>1</v>
      </c>
      <c r="AZ471">
        <v>16.75</v>
      </c>
      <c r="BB471">
        <v>314</v>
      </c>
      <c r="BC471">
        <v>44072</v>
      </c>
      <c r="BD471" t="s">
        <v>7210</v>
      </c>
      <c r="BE471">
        <v>1</v>
      </c>
      <c r="BF471">
        <v>164</v>
      </c>
      <c r="BH471">
        <v>332</v>
      </c>
    </row>
    <row r="472" spans="1:60" ht="13.5" customHeight="1" x14ac:dyDescent="0.35">
      <c r="A472" t="s">
        <v>2420</v>
      </c>
      <c r="B472" t="s">
        <v>4286</v>
      </c>
      <c r="C472" s="1" t="s">
        <v>4783</v>
      </c>
      <c r="D472" t="s">
        <v>10219</v>
      </c>
      <c r="E472" t="s">
        <v>10220</v>
      </c>
      <c r="F472" t="s">
        <v>7592</v>
      </c>
      <c r="G472" t="s">
        <v>7593</v>
      </c>
      <c r="H472" t="s">
        <v>7594</v>
      </c>
      <c r="I472" t="s">
        <v>10221</v>
      </c>
      <c r="J472" t="s">
        <v>7595</v>
      </c>
      <c r="K472" t="s">
        <v>10222</v>
      </c>
      <c r="N472" t="s">
        <v>10223</v>
      </c>
      <c r="O472" t="s">
        <v>10224</v>
      </c>
      <c r="P472" t="s">
        <v>10178</v>
      </c>
      <c r="Q472" t="s">
        <v>10225</v>
      </c>
      <c r="R472" t="s">
        <v>10226</v>
      </c>
      <c r="S472" t="s">
        <v>10227</v>
      </c>
      <c r="T472" t="s">
        <v>7602</v>
      </c>
      <c r="U472" t="s">
        <v>10228</v>
      </c>
      <c r="V472" t="s">
        <v>10229</v>
      </c>
      <c r="X472" t="s">
        <v>7468</v>
      </c>
      <c r="Y472" t="s">
        <v>7603</v>
      </c>
      <c r="Z472" t="s">
        <v>10182</v>
      </c>
      <c r="AE472">
        <v>13154</v>
      </c>
      <c r="AF472" t="s">
        <v>798</v>
      </c>
      <c r="AG472">
        <v>2</v>
      </c>
      <c r="AH472">
        <v>192</v>
      </c>
      <c r="AJ472">
        <v>122</v>
      </c>
      <c r="AK472">
        <v>13254</v>
      </c>
      <c r="AL472" t="s">
        <v>799</v>
      </c>
      <c r="AM472">
        <v>1</v>
      </c>
      <c r="AN472">
        <v>42</v>
      </c>
      <c r="AP472">
        <v>128</v>
      </c>
      <c r="AQ472">
        <v>34582</v>
      </c>
      <c r="AR472" t="s">
        <v>5700</v>
      </c>
      <c r="AS472">
        <v>3</v>
      </c>
      <c r="AT472">
        <v>427</v>
      </c>
      <c r="AV472">
        <v>312</v>
      </c>
      <c r="AW472">
        <v>34085</v>
      </c>
      <c r="AX472" t="s">
        <v>5052</v>
      </c>
      <c r="AY472">
        <v>1</v>
      </c>
      <c r="AZ472">
        <v>98</v>
      </c>
      <c r="BB472">
        <v>312</v>
      </c>
    </row>
    <row r="473" spans="1:60" ht="13.5" customHeight="1" x14ac:dyDescent="0.35">
      <c r="A473" t="s">
        <v>2420</v>
      </c>
      <c r="B473" t="s">
        <v>4291</v>
      </c>
      <c r="C473" s="1" t="s">
        <v>4547</v>
      </c>
      <c r="D473" t="s">
        <v>10230</v>
      </c>
      <c r="E473" t="s">
        <v>10231</v>
      </c>
      <c r="F473" t="s">
        <v>10232</v>
      </c>
      <c r="G473" t="s">
        <v>10233</v>
      </c>
      <c r="N473" t="s">
        <v>10234</v>
      </c>
      <c r="O473" t="s">
        <v>10235</v>
      </c>
      <c r="P473" t="s">
        <v>10236</v>
      </c>
      <c r="Q473" t="s">
        <v>10237</v>
      </c>
      <c r="X473" t="s">
        <v>4579</v>
      </c>
      <c r="Y473" t="s">
        <v>4777</v>
      </c>
      <c r="Z473" t="s">
        <v>5138</v>
      </c>
      <c r="AE473">
        <v>32062</v>
      </c>
      <c r="AF473" t="s">
        <v>5112</v>
      </c>
      <c r="AG473">
        <v>3</v>
      </c>
      <c r="AH473">
        <v>854</v>
      </c>
      <c r="AJ473">
        <v>310</v>
      </c>
      <c r="AK473">
        <v>21059</v>
      </c>
      <c r="AL473" t="s">
        <v>6776</v>
      </c>
      <c r="AM473">
        <v>3</v>
      </c>
      <c r="AN473">
        <v>1010.5</v>
      </c>
      <c r="AP473">
        <v>210</v>
      </c>
      <c r="AQ473">
        <v>32079</v>
      </c>
      <c r="AR473" t="s">
        <v>4582</v>
      </c>
      <c r="AS473">
        <v>3</v>
      </c>
      <c r="AT473">
        <v>548</v>
      </c>
      <c r="AV473">
        <v>310</v>
      </c>
      <c r="AW473">
        <v>31058</v>
      </c>
      <c r="AX473" t="s">
        <v>4734</v>
      </c>
      <c r="AY473">
        <v>2</v>
      </c>
      <c r="AZ473">
        <v>245</v>
      </c>
      <c r="BB473">
        <v>326</v>
      </c>
      <c r="BC473">
        <v>13154</v>
      </c>
      <c r="BD473" t="s">
        <v>798</v>
      </c>
      <c r="BE473">
        <v>2</v>
      </c>
      <c r="BF473">
        <v>192</v>
      </c>
      <c r="BH473">
        <v>122</v>
      </c>
    </row>
    <row r="474" spans="1:60" ht="13.5" customHeight="1" x14ac:dyDescent="0.35">
      <c r="A474" t="s">
        <v>2420</v>
      </c>
      <c r="B474" t="s">
        <v>4297</v>
      </c>
      <c r="C474" s="1" t="s">
        <v>4717</v>
      </c>
      <c r="D474" t="s">
        <v>9970</v>
      </c>
      <c r="E474" t="s">
        <v>9971</v>
      </c>
      <c r="F474" t="s">
        <v>9972</v>
      </c>
      <c r="G474" t="s">
        <v>9973</v>
      </c>
      <c r="H474" t="s">
        <v>9974</v>
      </c>
      <c r="N474" t="s">
        <v>10238</v>
      </c>
      <c r="O474" t="s">
        <v>9976</v>
      </c>
      <c r="P474" t="s">
        <v>9977</v>
      </c>
      <c r="Q474" t="s">
        <v>9978</v>
      </c>
      <c r="R474" t="s">
        <v>9979</v>
      </c>
      <c r="S474" t="s">
        <v>9980</v>
      </c>
      <c r="T474" t="s">
        <v>9981</v>
      </c>
      <c r="X474" t="s">
        <v>9982</v>
      </c>
      <c r="Y474" t="s">
        <v>9983</v>
      </c>
      <c r="AE474">
        <v>13236</v>
      </c>
      <c r="AF474" t="s">
        <v>7004</v>
      </c>
      <c r="AG474">
        <v>1</v>
      </c>
      <c r="AH474">
        <v>16.75</v>
      </c>
      <c r="AJ474">
        <v>128</v>
      </c>
      <c r="AK474">
        <v>35071</v>
      </c>
      <c r="AL474" t="s">
        <v>830</v>
      </c>
      <c r="AM474">
        <v>3</v>
      </c>
      <c r="AP474">
        <v>324</v>
      </c>
      <c r="AQ474">
        <v>33024</v>
      </c>
      <c r="AR474" t="s">
        <v>831</v>
      </c>
      <c r="AS474">
        <v>2</v>
      </c>
      <c r="AT474">
        <v>413.65</v>
      </c>
      <c r="AV474">
        <v>314</v>
      </c>
      <c r="AW474">
        <v>44072</v>
      </c>
      <c r="AX474" t="s">
        <v>7210</v>
      </c>
      <c r="AY474">
        <v>1</v>
      </c>
      <c r="AZ474">
        <v>164</v>
      </c>
      <c r="BB474">
        <v>332</v>
      </c>
    </row>
    <row r="475" spans="1:60" ht="13.5" customHeight="1" x14ac:dyDescent="0.35">
      <c r="A475" t="s">
        <v>2420</v>
      </c>
      <c r="B475" t="s">
        <v>4303</v>
      </c>
      <c r="C475" s="1" t="s">
        <v>593</v>
      </c>
      <c r="D475" t="s">
        <v>7654</v>
      </c>
      <c r="E475" t="s">
        <v>10239</v>
      </c>
      <c r="F475" t="s">
        <v>7656</v>
      </c>
      <c r="G475" t="s">
        <v>7657</v>
      </c>
      <c r="H475" t="s">
        <v>7364</v>
      </c>
      <c r="I475" t="s">
        <v>7626</v>
      </c>
      <c r="N475" t="s">
        <v>7659</v>
      </c>
      <c r="O475" t="s">
        <v>10240</v>
      </c>
      <c r="P475" t="s">
        <v>7661</v>
      </c>
      <c r="Q475" t="s">
        <v>7631</v>
      </c>
      <c r="R475" t="s">
        <v>9853</v>
      </c>
      <c r="S475" t="s">
        <v>7663</v>
      </c>
      <c r="T475" t="s">
        <v>7664</v>
      </c>
      <c r="U475" t="s">
        <v>7665</v>
      </c>
      <c r="X475" t="s">
        <v>7678</v>
      </c>
      <c r="Y475" t="s">
        <v>4660</v>
      </c>
      <c r="Z475" t="s">
        <v>10241</v>
      </c>
      <c r="AE475">
        <v>21547</v>
      </c>
      <c r="AF475" t="s">
        <v>57</v>
      </c>
      <c r="AG475">
        <v>2</v>
      </c>
      <c r="AH475">
        <v>245</v>
      </c>
      <c r="AJ475">
        <v>221</v>
      </c>
      <c r="AK475">
        <v>21572</v>
      </c>
      <c r="AL475" t="s">
        <v>58</v>
      </c>
      <c r="AM475">
        <v>1</v>
      </c>
      <c r="AN475">
        <v>80</v>
      </c>
      <c r="AP475">
        <v>221</v>
      </c>
      <c r="AQ475">
        <v>31620</v>
      </c>
      <c r="AR475" t="s">
        <v>5113</v>
      </c>
      <c r="AS475">
        <v>2</v>
      </c>
      <c r="AT475">
        <v>294</v>
      </c>
      <c r="AV475">
        <v>200</v>
      </c>
      <c r="AW475">
        <v>31754</v>
      </c>
      <c r="AX475" t="s">
        <v>62</v>
      </c>
      <c r="AY475">
        <v>2</v>
      </c>
      <c r="AZ475">
        <v>76</v>
      </c>
      <c r="BB475">
        <v>311</v>
      </c>
    </row>
    <row r="476" spans="1:60" ht="13.5" customHeight="1" x14ac:dyDescent="0.35">
      <c r="A476" t="s">
        <v>2420</v>
      </c>
      <c r="B476" t="s">
        <v>4307</v>
      </c>
      <c r="C476" s="1" t="s">
        <v>4502</v>
      </c>
      <c r="D476" t="s">
        <v>10242</v>
      </c>
      <c r="E476" t="s">
        <v>7471</v>
      </c>
      <c r="F476" t="s">
        <v>7472</v>
      </c>
      <c r="G476" t="s">
        <v>7473</v>
      </c>
      <c r="H476" t="s">
        <v>7474</v>
      </c>
      <c r="I476" t="s">
        <v>7475</v>
      </c>
      <c r="J476" t="s">
        <v>5346</v>
      </c>
      <c r="N476" t="s">
        <v>10243</v>
      </c>
      <c r="O476" t="s">
        <v>7477</v>
      </c>
      <c r="P476" t="s">
        <v>7478</v>
      </c>
      <c r="Q476" t="s">
        <v>10244</v>
      </c>
      <c r="R476" t="s">
        <v>7480</v>
      </c>
      <c r="S476" t="s">
        <v>7481</v>
      </c>
      <c r="T476" t="s">
        <v>7482</v>
      </c>
      <c r="X476" t="s">
        <v>62</v>
      </c>
      <c r="Y476" t="s">
        <v>7483</v>
      </c>
      <c r="Z476" t="s">
        <v>7484</v>
      </c>
      <c r="AE476">
        <v>31754</v>
      </c>
      <c r="AF476" t="s">
        <v>62</v>
      </c>
      <c r="AG476">
        <v>2</v>
      </c>
      <c r="AH476">
        <v>76</v>
      </c>
      <c r="AJ476">
        <v>311</v>
      </c>
      <c r="AK476">
        <v>31768</v>
      </c>
      <c r="AL476" t="s">
        <v>4991</v>
      </c>
      <c r="AM476">
        <v>2</v>
      </c>
      <c r="AN476">
        <v>182</v>
      </c>
      <c r="AP476">
        <v>311</v>
      </c>
    </row>
    <row r="477" spans="1:60" ht="13.5" customHeight="1" x14ac:dyDescent="0.35">
      <c r="A477" t="s">
        <v>2420</v>
      </c>
      <c r="B477" t="s">
        <v>4311</v>
      </c>
      <c r="C477" s="1" t="s">
        <v>4889</v>
      </c>
      <c r="D477" t="s">
        <v>10245</v>
      </c>
      <c r="E477" t="s">
        <v>5142</v>
      </c>
      <c r="F477" t="s">
        <v>5149</v>
      </c>
      <c r="N477" t="s">
        <v>10246</v>
      </c>
      <c r="O477" t="s">
        <v>5145</v>
      </c>
      <c r="P477" t="s">
        <v>10247</v>
      </c>
      <c r="X477" t="s">
        <v>4973</v>
      </c>
      <c r="Y477" t="s">
        <v>10248</v>
      </c>
      <c r="Z477" t="s">
        <v>5034</v>
      </c>
      <c r="AE477">
        <v>13154</v>
      </c>
      <c r="AF477" t="s">
        <v>798</v>
      </c>
      <c r="AG477">
        <v>2</v>
      </c>
      <c r="AH477">
        <v>192</v>
      </c>
      <c r="AJ477">
        <v>122</v>
      </c>
      <c r="AK477">
        <v>13254</v>
      </c>
      <c r="AL477" t="s">
        <v>799</v>
      </c>
      <c r="AM477">
        <v>1</v>
      </c>
      <c r="AN477">
        <v>42</v>
      </c>
      <c r="AP477">
        <v>128</v>
      </c>
      <c r="AQ477">
        <v>34085</v>
      </c>
      <c r="AR477" t="s">
        <v>5052</v>
      </c>
      <c r="AS477">
        <v>1</v>
      </c>
      <c r="AT477">
        <v>98</v>
      </c>
      <c r="AV477">
        <v>312</v>
      </c>
      <c r="AW477">
        <v>34593</v>
      </c>
      <c r="AX477" t="s">
        <v>5195</v>
      </c>
      <c r="AY477">
        <v>2</v>
      </c>
      <c r="AZ477">
        <v>479</v>
      </c>
      <c r="BB477">
        <v>312</v>
      </c>
    </row>
    <row r="478" spans="1:60" ht="13.5" customHeight="1" x14ac:dyDescent="0.35">
      <c r="A478" t="s">
        <v>2420</v>
      </c>
      <c r="B478" t="s">
        <v>4314</v>
      </c>
      <c r="C478" s="1" t="s">
        <v>4524</v>
      </c>
      <c r="D478" t="s">
        <v>10249</v>
      </c>
      <c r="E478" t="s">
        <v>8188</v>
      </c>
      <c r="F478" t="s">
        <v>8189</v>
      </c>
      <c r="G478" t="s">
        <v>8190</v>
      </c>
      <c r="H478" t="s">
        <v>7383</v>
      </c>
      <c r="N478" t="s">
        <v>10250</v>
      </c>
      <c r="O478" t="s">
        <v>5340</v>
      </c>
      <c r="P478" t="s">
        <v>8192</v>
      </c>
      <c r="Q478" t="s">
        <v>8193</v>
      </c>
      <c r="R478" t="s">
        <v>8194</v>
      </c>
      <c r="S478" t="s">
        <v>8195</v>
      </c>
      <c r="T478" t="s">
        <v>8196</v>
      </c>
      <c r="X478" t="s">
        <v>8197</v>
      </c>
      <c r="Y478" t="s">
        <v>8198</v>
      </c>
      <c r="Z478" t="s">
        <v>6405</v>
      </c>
      <c r="AE478">
        <v>31436</v>
      </c>
      <c r="AF478" t="s">
        <v>61</v>
      </c>
      <c r="AG478">
        <v>2</v>
      </c>
      <c r="AH478">
        <v>245</v>
      </c>
      <c r="AJ478">
        <v>200</v>
      </c>
      <c r="AK478">
        <v>21543</v>
      </c>
      <c r="AL478" t="s">
        <v>8172</v>
      </c>
      <c r="AM478">
        <v>2</v>
      </c>
      <c r="AN478">
        <v>434</v>
      </c>
      <c r="AP478">
        <v>116</v>
      </c>
      <c r="AQ478">
        <v>34005</v>
      </c>
      <c r="AR478" t="s">
        <v>5501</v>
      </c>
      <c r="AS478">
        <v>1</v>
      </c>
      <c r="AT478">
        <v>15</v>
      </c>
      <c r="AV478">
        <v>312</v>
      </c>
      <c r="AW478">
        <v>11554</v>
      </c>
      <c r="AX478" t="s">
        <v>684</v>
      </c>
      <c r="AY478">
        <v>1</v>
      </c>
      <c r="AZ478">
        <v>63</v>
      </c>
      <c r="BB478">
        <v>116</v>
      </c>
      <c r="BC478">
        <v>21572</v>
      </c>
      <c r="BD478" t="s">
        <v>58</v>
      </c>
      <c r="BE478">
        <v>1</v>
      </c>
      <c r="BF478">
        <v>80</v>
      </c>
      <c r="BH478">
        <v>221</v>
      </c>
    </row>
    <row r="479" spans="1:60" ht="13.5" customHeight="1" x14ac:dyDescent="0.35">
      <c r="A479" t="s">
        <v>2420</v>
      </c>
      <c r="B479" t="s">
        <v>4317</v>
      </c>
      <c r="C479" s="1" t="s">
        <v>4547</v>
      </c>
      <c r="D479" t="s">
        <v>8249</v>
      </c>
      <c r="E479" t="s">
        <v>10251</v>
      </c>
      <c r="F479" t="s">
        <v>8251</v>
      </c>
      <c r="G479" t="s">
        <v>8252</v>
      </c>
      <c r="H479" t="s">
        <v>10252</v>
      </c>
      <c r="I479" t="s">
        <v>8254</v>
      </c>
      <c r="J479" t="s">
        <v>8255</v>
      </c>
      <c r="K479" t="s">
        <v>8256</v>
      </c>
      <c r="N479" t="s">
        <v>8257</v>
      </c>
      <c r="O479" t="s">
        <v>10253</v>
      </c>
      <c r="P479" t="s">
        <v>10254</v>
      </c>
      <c r="Q479" t="s">
        <v>10255</v>
      </c>
      <c r="R479" t="s">
        <v>10256</v>
      </c>
      <c r="S479" t="s">
        <v>8262</v>
      </c>
      <c r="T479" t="s">
        <v>10257</v>
      </c>
      <c r="U479" t="s">
        <v>10258</v>
      </c>
      <c r="X479" t="s">
        <v>10259</v>
      </c>
      <c r="Y479" t="s">
        <v>5346</v>
      </c>
      <c r="Z479" t="s">
        <v>10260</v>
      </c>
      <c r="AE479">
        <v>21572</v>
      </c>
      <c r="AF479" t="s">
        <v>58</v>
      </c>
      <c r="AG479">
        <v>3</v>
      </c>
      <c r="AH479">
        <v>493</v>
      </c>
      <c r="AJ479">
        <v>221</v>
      </c>
      <c r="AK479">
        <v>31407</v>
      </c>
      <c r="AL479" t="s">
        <v>800</v>
      </c>
      <c r="AM479">
        <v>2</v>
      </c>
      <c r="AN479">
        <v>159</v>
      </c>
      <c r="AP479">
        <v>200</v>
      </c>
      <c r="AQ479">
        <v>32079</v>
      </c>
      <c r="AR479" t="s">
        <v>4582</v>
      </c>
      <c r="AS479">
        <v>3</v>
      </c>
      <c r="AT479">
        <v>548</v>
      </c>
      <c r="AV479">
        <v>310</v>
      </c>
      <c r="AW479">
        <v>12587</v>
      </c>
      <c r="AX479" t="s">
        <v>5331</v>
      </c>
      <c r="AY479">
        <v>3</v>
      </c>
      <c r="AZ479">
        <v>376.9</v>
      </c>
      <c r="BB479">
        <v>341</v>
      </c>
    </row>
    <row r="480" spans="1:60" ht="13.5" customHeight="1" x14ac:dyDescent="0.35">
      <c r="A480" t="s">
        <v>2420</v>
      </c>
      <c r="B480" t="s">
        <v>4321</v>
      </c>
      <c r="C480" s="1" t="s">
        <v>4547</v>
      </c>
      <c r="D480" t="s">
        <v>7679</v>
      </c>
      <c r="E480" t="s">
        <v>7680</v>
      </c>
      <c r="F480" t="s">
        <v>10261</v>
      </c>
      <c r="G480" t="s">
        <v>10262</v>
      </c>
      <c r="H480" t="s">
        <v>7683</v>
      </c>
      <c r="N480" t="s">
        <v>10263</v>
      </c>
      <c r="O480" t="s">
        <v>7685</v>
      </c>
      <c r="P480" t="s">
        <v>7686</v>
      </c>
      <c r="Q480" t="s">
        <v>10264</v>
      </c>
      <c r="R480" t="s">
        <v>7688</v>
      </c>
      <c r="X480" t="s">
        <v>5867</v>
      </c>
      <c r="Y480" t="s">
        <v>7689</v>
      </c>
      <c r="Z480" t="s">
        <v>4777</v>
      </c>
      <c r="AE480">
        <v>32079</v>
      </c>
      <c r="AF480" t="s">
        <v>4582</v>
      </c>
      <c r="AG480">
        <v>3</v>
      </c>
      <c r="AH480">
        <v>548</v>
      </c>
      <c r="AJ480">
        <v>310</v>
      </c>
      <c r="AK480">
        <v>31058</v>
      </c>
      <c r="AL480" t="s">
        <v>4734</v>
      </c>
      <c r="AM480">
        <v>2</v>
      </c>
      <c r="AN480">
        <v>245</v>
      </c>
      <c r="AP480">
        <v>326</v>
      </c>
      <c r="AQ480">
        <v>13154</v>
      </c>
      <c r="AR480" t="s">
        <v>798</v>
      </c>
      <c r="AS480">
        <v>2</v>
      </c>
      <c r="AT480">
        <v>192</v>
      </c>
      <c r="AV480">
        <v>122</v>
      </c>
      <c r="AW480">
        <v>11054</v>
      </c>
      <c r="AX480" t="s">
        <v>727</v>
      </c>
      <c r="AY480">
        <v>2</v>
      </c>
      <c r="AZ480">
        <v>500</v>
      </c>
      <c r="BB480">
        <v>114</v>
      </c>
    </row>
    <row r="481" spans="1:60" ht="13.5" customHeight="1" x14ac:dyDescent="0.35">
      <c r="A481" t="s">
        <v>2420</v>
      </c>
      <c r="B481" t="s">
        <v>4326</v>
      </c>
      <c r="C481" s="1" t="s">
        <v>4667</v>
      </c>
      <c r="D481" t="s">
        <v>10265</v>
      </c>
      <c r="E481" t="s">
        <v>8200</v>
      </c>
      <c r="F481" t="s">
        <v>8201</v>
      </c>
      <c r="G481" t="s">
        <v>8202</v>
      </c>
      <c r="H481" t="s">
        <v>8230</v>
      </c>
      <c r="I481" t="s">
        <v>8204</v>
      </c>
      <c r="J481" t="s">
        <v>8205</v>
      </c>
      <c r="K481" t="s">
        <v>8231</v>
      </c>
      <c r="N481" t="s">
        <v>10266</v>
      </c>
      <c r="O481" t="s">
        <v>8208</v>
      </c>
      <c r="P481" t="s">
        <v>8233</v>
      </c>
      <c r="Q481" t="s">
        <v>8234</v>
      </c>
      <c r="R481" t="s">
        <v>8235</v>
      </c>
      <c r="S481" t="s">
        <v>8236</v>
      </c>
      <c r="T481" t="s">
        <v>8237</v>
      </c>
      <c r="X481" t="s">
        <v>4579</v>
      </c>
      <c r="Y481" t="s">
        <v>4777</v>
      </c>
      <c r="Z481" t="s">
        <v>716</v>
      </c>
      <c r="AE481">
        <v>32079</v>
      </c>
      <c r="AF481" t="s">
        <v>4582</v>
      </c>
      <c r="AG481">
        <v>2</v>
      </c>
      <c r="AH481">
        <v>263</v>
      </c>
      <c r="AJ481">
        <v>310</v>
      </c>
      <c r="AK481">
        <v>11554</v>
      </c>
      <c r="AL481" t="s">
        <v>684</v>
      </c>
      <c r="AM481">
        <v>1</v>
      </c>
      <c r="AN481">
        <v>63</v>
      </c>
      <c r="AP481">
        <v>116</v>
      </c>
      <c r="AQ481">
        <v>42866</v>
      </c>
      <c r="AR481" t="s">
        <v>5358</v>
      </c>
      <c r="AS481">
        <v>2</v>
      </c>
      <c r="AT481">
        <v>296</v>
      </c>
      <c r="AV481">
        <v>344</v>
      </c>
      <c r="AW481">
        <v>42863</v>
      </c>
      <c r="AX481" t="s">
        <v>5357</v>
      </c>
      <c r="AY481">
        <v>2</v>
      </c>
      <c r="AZ481">
        <v>84</v>
      </c>
      <c r="BB481">
        <v>344</v>
      </c>
    </row>
    <row r="482" spans="1:60" ht="13.5" customHeight="1" x14ac:dyDescent="0.35">
      <c r="A482" t="s">
        <v>2420</v>
      </c>
      <c r="B482" t="s">
        <v>4332</v>
      </c>
      <c r="C482" s="1" t="s">
        <v>593</v>
      </c>
      <c r="D482" t="s">
        <v>10267</v>
      </c>
      <c r="E482" t="s">
        <v>10268</v>
      </c>
      <c r="F482" t="s">
        <v>10269</v>
      </c>
      <c r="G482" t="s">
        <v>10270</v>
      </c>
      <c r="N482" t="s">
        <v>10271</v>
      </c>
      <c r="O482" t="s">
        <v>10272</v>
      </c>
      <c r="P482" t="s">
        <v>10273</v>
      </c>
      <c r="Q482" t="s">
        <v>10274</v>
      </c>
      <c r="R482" t="s">
        <v>10275</v>
      </c>
      <c r="X482" t="s">
        <v>4579</v>
      </c>
      <c r="Y482" t="s">
        <v>7252</v>
      </c>
      <c r="Z482" t="s">
        <v>10276</v>
      </c>
      <c r="AE482">
        <v>32663</v>
      </c>
      <c r="AF482" t="s">
        <v>7254</v>
      </c>
      <c r="AG482">
        <v>2</v>
      </c>
      <c r="AH482">
        <v>414</v>
      </c>
      <c r="AJ482">
        <v>314</v>
      </c>
      <c r="AK482">
        <v>32650</v>
      </c>
      <c r="AL482" t="s">
        <v>5928</v>
      </c>
      <c r="AM482">
        <v>2</v>
      </c>
      <c r="AN482">
        <v>243</v>
      </c>
      <c r="AP482">
        <v>314</v>
      </c>
      <c r="AQ482">
        <v>35071</v>
      </c>
      <c r="AR482" t="s">
        <v>830</v>
      </c>
      <c r="AS482">
        <v>2</v>
      </c>
      <c r="AT482">
        <v>231</v>
      </c>
      <c r="AV482">
        <v>324</v>
      </c>
      <c r="AW482">
        <v>13254</v>
      </c>
      <c r="AX482" t="s">
        <v>799</v>
      </c>
      <c r="AY482">
        <v>1</v>
      </c>
      <c r="AZ482">
        <v>42</v>
      </c>
      <c r="BB482">
        <v>128</v>
      </c>
      <c r="BC482">
        <v>11054</v>
      </c>
      <c r="BD482" t="s">
        <v>727</v>
      </c>
      <c r="BE482">
        <v>1</v>
      </c>
      <c r="BF482">
        <v>140</v>
      </c>
      <c r="BH482">
        <v>114</v>
      </c>
    </row>
    <row r="483" spans="1:60" ht="13.5" customHeight="1" x14ac:dyDescent="0.35">
      <c r="A483" t="s">
        <v>2420</v>
      </c>
      <c r="B483" t="s">
        <v>4337</v>
      </c>
      <c r="C483" s="1" t="s">
        <v>4485</v>
      </c>
      <c r="D483" t="s">
        <v>10277</v>
      </c>
      <c r="E483" t="s">
        <v>10278</v>
      </c>
      <c r="F483" t="s">
        <v>10279</v>
      </c>
      <c r="G483" t="s">
        <v>4608</v>
      </c>
      <c r="H483" t="s">
        <v>10280</v>
      </c>
      <c r="N483" t="s">
        <v>10281</v>
      </c>
      <c r="O483" t="s">
        <v>10282</v>
      </c>
      <c r="P483" t="s">
        <v>10283</v>
      </c>
      <c r="Q483" t="s">
        <v>10284</v>
      </c>
      <c r="R483" t="s">
        <v>10285</v>
      </c>
      <c r="S483" t="s">
        <v>10286</v>
      </c>
      <c r="X483" t="s">
        <v>4617</v>
      </c>
      <c r="Y483" t="s">
        <v>4619</v>
      </c>
      <c r="Z483" t="s">
        <v>4706</v>
      </c>
      <c r="AE483">
        <v>31662</v>
      </c>
      <c r="AF483" t="s">
        <v>4619</v>
      </c>
      <c r="AG483">
        <v>3</v>
      </c>
      <c r="AJ483">
        <v>200</v>
      </c>
      <c r="AK483">
        <v>31660</v>
      </c>
      <c r="AL483" t="s">
        <v>4660</v>
      </c>
      <c r="AM483">
        <v>2</v>
      </c>
      <c r="AN483">
        <v>227</v>
      </c>
      <c r="AP483">
        <v>311</v>
      </c>
      <c r="AQ483">
        <v>11054</v>
      </c>
      <c r="AR483" t="s">
        <v>727</v>
      </c>
      <c r="AS483">
        <v>2</v>
      </c>
      <c r="AT483">
        <v>500</v>
      </c>
      <c r="AV483">
        <v>114</v>
      </c>
      <c r="AW483">
        <v>13154</v>
      </c>
      <c r="AX483" t="s">
        <v>798</v>
      </c>
      <c r="AY483">
        <v>2</v>
      </c>
      <c r="AZ483">
        <v>192</v>
      </c>
      <c r="BB483">
        <v>122</v>
      </c>
    </row>
    <row r="484" spans="1:60" ht="13.5" customHeight="1" x14ac:dyDescent="0.35">
      <c r="A484" t="s">
        <v>2420</v>
      </c>
      <c r="B484" t="s">
        <v>4342</v>
      </c>
      <c r="C484" s="1" t="s">
        <v>4547</v>
      </c>
      <c r="D484" t="s">
        <v>10287</v>
      </c>
      <c r="E484" t="s">
        <v>10288</v>
      </c>
      <c r="F484" t="s">
        <v>10289</v>
      </c>
      <c r="G484" t="s">
        <v>10290</v>
      </c>
      <c r="H484" t="s">
        <v>10291</v>
      </c>
      <c r="I484" t="s">
        <v>7881</v>
      </c>
      <c r="J484" t="s">
        <v>7882</v>
      </c>
      <c r="K484" t="s">
        <v>10292</v>
      </c>
      <c r="N484" t="s">
        <v>10293</v>
      </c>
      <c r="O484" t="s">
        <v>10294</v>
      </c>
      <c r="P484" t="s">
        <v>10295</v>
      </c>
      <c r="Q484" t="s">
        <v>10296</v>
      </c>
      <c r="R484" t="s">
        <v>10297</v>
      </c>
      <c r="S484" t="s">
        <v>7888</v>
      </c>
      <c r="T484" t="s">
        <v>7889</v>
      </c>
      <c r="U484" t="s">
        <v>8383</v>
      </c>
      <c r="X484" t="s">
        <v>4579</v>
      </c>
      <c r="Y484" t="s">
        <v>4777</v>
      </c>
      <c r="Z484" t="s">
        <v>10298</v>
      </c>
      <c r="AE484">
        <v>34002</v>
      </c>
      <c r="AF484" t="s">
        <v>5520</v>
      </c>
      <c r="AG484">
        <v>3</v>
      </c>
      <c r="AH484">
        <v>525</v>
      </c>
      <c r="AJ484">
        <v>312</v>
      </c>
      <c r="AK484">
        <v>13254</v>
      </c>
      <c r="AL484" t="s">
        <v>799</v>
      </c>
      <c r="AM484">
        <v>2</v>
      </c>
      <c r="AN484">
        <v>192</v>
      </c>
      <c r="AP484">
        <v>128</v>
      </c>
      <c r="AQ484">
        <v>34005</v>
      </c>
      <c r="AR484" t="s">
        <v>5501</v>
      </c>
      <c r="AS484">
        <v>3</v>
      </c>
      <c r="AT484">
        <v>304</v>
      </c>
      <c r="AV484">
        <v>312</v>
      </c>
      <c r="AW484">
        <v>34593</v>
      </c>
      <c r="AX484" t="s">
        <v>5195</v>
      </c>
      <c r="AY484">
        <v>3</v>
      </c>
      <c r="AZ484">
        <v>851</v>
      </c>
      <c r="BB484">
        <v>312</v>
      </c>
      <c r="BC484">
        <v>13154</v>
      </c>
      <c r="BD484" t="s">
        <v>798</v>
      </c>
      <c r="BE484">
        <v>2</v>
      </c>
      <c r="BF484">
        <v>192</v>
      </c>
      <c r="BH484">
        <v>122</v>
      </c>
    </row>
    <row r="485" spans="1:60" ht="13.5" customHeight="1" x14ac:dyDescent="0.35">
      <c r="A485" t="s">
        <v>2420</v>
      </c>
      <c r="B485" t="s">
        <v>4347</v>
      </c>
      <c r="C485" s="1" t="s">
        <v>4547</v>
      </c>
      <c r="D485" t="s">
        <v>5252</v>
      </c>
      <c r="E485" t="s">
        <v>4585</v>
      </c>
      <c r="F485" t="s">
        <v>4586</v>
      </c>
      <c r="G485" t="s">
        <v>5036</v>
      </c>
      <c r="H485" t="s">
        <v>4588</v>
      </c>
      <c r="I485" t="s">
        <v>4589</v>
      </c>
      <c r="J485" t="s">
        <v>4590</v>
      </c>
      <c r="K485" t="s">
        <v>4591</v>
      </c>
      <c r="N485" t="s">
        <v>5253</v>
      </c>
      <c r="O485" t="s">
        <v>4593</v>
      </c>
      <c r="P485" t="s">
        <v>4594</v>
      </c>
      <c r="Q485" t="s">
        <v>4595</v>
      </c>
      <c r="R485" t="s">
        <v>4596</v>
      </c>
      <c r="S485" t="s">
        <v>4597</v>
      </c>
      <c r="T485" t="s">
        <v>4598</v>
      </c>
      <c r="U485" t="s">
        <v>4599</v>
      </c>
      <c r="V485" t="s">
        <v>4600</v>
      </c>
      <c r="X485" t="s">
        <v>4602</v>
      </c>
      <c r="Y485" t="s">
        <v>5254</v>
      </c>
      <c r="AE485">
        <v>13154</v>
      </c>
      <c r="AF485" t="s">
        <v>798</v>
      </c>
      <c r="AG485">
        <v>2</v>
      </c>
      <c r="AH485">
        <v>192</v>
      </c>
      <c r="AJ485">
        <v>122</v>
      </c>
      <c r="AK485">
        <v>32079</v>
      </c>
      <c r="AL485" t="s">
        <v>4582</v>
      </c>
      <c r="AM485">
        <v>2</v>
      </c>
      <c r="AN485">
        <v>263</v>
      </c>
      <c r="AP485">
        <v>310</v>
      </c>
      <c r="AQ485">
        <v>34085</v>
      </c>
      <c r="AR485" t="s">
        <v>5052</v>
      </c>
      <c r="AS485">
        <v>3</v>
      </c>
      <c r="AT485">
        <v>445</v>
      </c>
      <c r="AV485">
        <v>312</v>
      </c>
      <c r="AW485">
        <v>34593</v>
      </c>
      <c r="AX485" t="s">
        <v>5195</v>
      </c>
      <c r="AY485">
        <v>3</v>
      </c>
      <c r="AZ485">
        <v>851</v>
      </c>
      <c r="BB485">
        <v>312</v>
      </c>
      <c r="BC485">
        <v>34582</v>
      </c>
      <c r="BD485" t="s">
        <v>5700</v>
      </c>
      <c r="BE485">
        <v>3</v>
      </c>
      <c r="BF485">
        <v>427</v>
      </c>
      <c r="BH485">
        <v>312</v>
      </c>
    </row>
    <row r="486" spans="1:60" ht="13.5" customHeight="1" x14ac:dyDescent="0.35">
      <c r="A486" t="s">
        <v>2420</v>
      </c>
      <c r="B486" t="s">
        <v>4353</v>
      </c>
      <c r="C486" s="1" t="s">
        <v>4547</v>
      </c>
      <c r="D486" t="s">
        <v>10299</v>
      </c>
      <c r="E486" t="s">
        <v>10300</v>
      </c>
      <c r="F486" t="s">
        <v>10301</v>
      </c>
      <c r="G486" t="s">
        <v>10302</v>
      </c>
      <c r="H486" t="s">
        <v>10303</v>
      </c>
      <c r="I486" t="s">
        <v>10304</v>
      </c>
      <c r="N486" t="s">
        <v>10305</v>
      </c>
      <c r="O486" t="s">
        <v>10306</v>
      </c>
      <c r="P486" t="s">
        <v>10307</v>
      </c>
      <c r="Q486" t="s">
        <v>10308</v>
      </c>
      <c r="R486" t="s">
        <v>10309</v>
      </c>
      <c r="S486" t="s">
        <v>10310</v>
      </c>
      <c r="T486" t="s">
        <v>10311</v>
      </c>
      <c r="X486" t="s">
        <v>10312</v>
      </c>
      <c r="Y486" t="s">
        <v>10313</v>
      </c>
      <c r="AE486">
        <v>13254</v>
      </c>
      <c r="AF486" t="s">
        <v>799</v>
      </c>
      <c r="AG486">
        <v>1</v>
      </c>
      <c r="AH486">
        <v>42</v>
      </c>
      <c r="AJ486">
        <v>128</v>
      </c>
      <c r="AK486">
        <v>34085</v>
      </c>
      <c r="AL486" t="s">
        <v>5052</v>
      </c>
      <c r="AM486">
        <v>1</v>
      </c>
      <c r="AN486">
        <v>98</v>
      </c>
      <c r="AP486">
        <v>312</v>
      </c>
      <c r="AQ486">
        <v>42686</v>
      </c>
      <c r="AR486" t="s">
        <v>6936</v>
      </c>
      <c r="AS486">
        <v>2</v>
      </c>
      <c r="AT486">
        <v>211</v>
      </c>
      <c r="AV486">
        <v>334</v>
      </c>
      <c r="AW486">
        <v>21547</v>
      </c>
      <c r="AX486" t="s">
        <v>57</v>
      </c>
      <c r="AY486">
        <v>2</v>
      </c>
      <c r="AZ486">
        <v>245</v>
      </c>
      <c r="BB486">
        <v>221</v>
      </c>
      <c r="BC486">
        <v>21572</v>
      </c>
      <c r="BD486" t="s">
        <v>58</v>
      </c>
      <c r="BE486">
        <v>1</v>
      </c>
      <c r="BF486">
        <v>80</v>
      </c>
      <c r="BH486">
        <v>221</v>
      </c>
    </row>
    <row r="487" spans="1:60" ht="13.5" customHeight="1" x14ac:dyDescent="0.35">
      <c r="A487" t="s">
        <v>2420</v>
      </c>
      <c r="B487" t="s">
        <v>4358</v>
      </c>
      <c r="C487" s="1" t="s">
        <v>4667</v>
      </c>
      <c r="D487" t="s">
        <v>10314</v>
      </c>
      <c r="E487" t="s">
        <v>10315</v>
      </c>
      <c r="F487" t="s">
        <v>10316</v>
      </c>
      <c r="G487" t="s">
        <v>10317</v>
      </c>
      <c r="H487" t="s">
        <v>10318</v>
      </c>
      <c r="I487" t="s">
        <v>10319</v>
      </c>
      <c r="N487" t="s">
        <v>10320</v>
      </c>
      <c r="O487" t="s">
        <v>10321</v>
      </c>
      <c r="P487" t="s">
        <v>10322</v>
      </c>
      <c r="Q487" t="s">
        <v>10323</v>
      </c>
      <c r="R487" t="s">
        <v>10324</v>
      </c>
      <c r="S487" t="s">
        <v>10325</v>
      </c>
      <c r="X487" t="s">
        <v>10326</v>
      </c>
      <c r="Y487" t="s">
        <v>10327</v>
      </c>
      <c r="AE487">
        <v>13254</v>
      </c>
      <c r="AF487" t="s">
        <v>799</v>
      </c>
      <c r="AG487">
        <v>2</v>
      </c>
      <c r="AH487">
        <v>192</v>
      </c>
      <c r="AJ487">
        <v>128</v>
      </c>
      <c r="AK487">
        <v>32663</v>
      </c>
      <c r="AL487" t="s">
        <v>7254</v>
      </c>
      <c r="AM487">
        <v>3</v>
      </c>
      <c r="AN487">
        <v>810</v>
      </c>
      <c r="AP487">
        <v>314</v>
      </c>
      <c r="AQ487">
        <v>32650</v>
      </c>
      <c r="AR487" t="s">
        <v>5928</v>
      </c>
      <c r="AS487">
        <v>2</v>
      </c>
      <c r="AT487">
        <v>243</v>
      </c>
      <c r="AV487">
        <v>314</v>
      </c>
      <c r="AW487">
        <v>11054</v>
      </c>
      <c r="AX487" t="s">
        <v>727</v>
      </c>
      <c r="AY487">
        <v>1</v>
      </c>
      <c r="AZ487">
        <v>140</v>
      </c>
      <c r="BB487">
        <v>114</v>
      </c>
    </row>
    <row r="488" spans="1:60" ht="13.5" customHeight="1" x14ac:dyDescent="0.35">
      <c r="A488" t="s">
        <v>2420</v>
      </c>
      <c r="B488" t="s">
        <v>4369</v>
      </c>
      <c r="C488" s="1" t="s">
        <v>4524</v>
      </c>
      <c r="D488" t="s">
        <v>10328</v>
      </c>
      <c r="E488" t="s">
        <v>10329</v>
      </c>
      <c r="F488" t="s">
        <v>10330</v>
      </c>
      <c r="G488" t="s">
        <v>10331</v>
      </c>
      <c r="H488" t="s">
        <v>10332</v>
      </c>
      <c r="I488" t="s">
        <v>10333</v>
      </c>
      <c r="J488" t="s">
        <v>10334</v>
      </c>
      <c r="K488" t="s">
        <v>10335</v>
      </c>
      <c r="N488" t="s">
        <v>10336</v>
      </c>
      <c r="O488" t="s">
        <v>10337</v>
      </c>
      <c r="P488" t="s">
        <v>10337</v>
      </c>
      <c r="Q488" t="s">
        <v>10338</v>
      </c>
      <c r="R488" t="s">
        <v>10339</v>
      </c>
      <c r="S488" t="s">
        <v>10340</v>
      </c>
      <c r="T488" t="s">
        <v>10341</v>
      </c>
      <c r="X488" t="s">
        <v>10342</v>
      </c>
      <c r="Y488" t="s">
        <v>10343</v>
      </c>
      <c r="AE488">
        <v>32663</v>
      </c>
      <c r="AF488" t="s">
        <v>7254</v>
      </c>
      <c r="AG488">
        <v>2</v>
      </c>
      <c r="AH488">
        <v>414</v>
      </c>
      <c r="AJ488">
        <v>314</v>
      </c>
      <c r="AK488">
        <v>33035</v>
      </c>
      <c r="AL488" t="s">
        <v>10344</v>
      </c>
      <c r="AM488">
        <v>2</v>
      </c>
      <c r="AP488">
        <v>315</v>
      </c>
      <c r="AQ488">
        <v>32650</v>
      </c>
      <c r="AR488" t="s">
        <v>5928</v>
      </c>
      <c r="AS488">
        <v>1</v>
      </c>
      <c r="AT488">
        <v>157</v>
      </c>
      <c r="AV488">
        <v>314</v>
      </c>
      <c r="AW488">
        <v>13366</v>
      </c>
      <c r="AX488" t="s">
        <v>5929</v>
      </c>
      <c r="AY488">
        <v>2</v>
      </c>
      <c r="AZ488">
        <v>301</v>
      </c>
      <c r="BB488">
        <v>128</v>
      </c>
      <c r="BC488">
        <v>13254</v>
      </c>
      <c r="BD488" t="s">
        <v>799</v>
      </c>
      <c r="BE488">
        <v>2</v>
      </c>
      <c r="BF488">
        <v>192</v>
      </c>
      <c r="BH488">
        <v>128</v>
      </c>
    </row>
    <row r="489" spans="1:60" ht="13.5" customHeight="1" x14ac:dyDescent="0.35">
      <c r="A489" t="s">
        <v>2420</v>
      </c>
      <c r="B489" t="s">
        <v>4374</v>
      </c>
      <c r="C489" s="1" t="s">
        <v>4524</v>
      </c>
      <c r="D489" t="s">
        <v>10345</v>
      </c>
      <c r="E489" t="s">
        <v>10346</v>
      </c>
      <c r="F489" t="s">
        <v>10347</v>
      </c>
      <c r="G489" t="s">
        <v>10348</v>
      </c>
      <c r="H489" t="s">
        <v>10332</v>
      </c>
      <c r="I489" t="s">
        <v>10333</v>
      </c>
      <c r="J489" t="s">
        <v>10334</v>
      </c>
      <c r="K489" t="s">
        <v>10335</v>
      </c>
      <c r="N489" t="s">
        <v>10349</v>
      </c>
      <c r="O489" t="s">
        <v>10350</v>
      </c>
      <c r="P489" t="s">
        <v>10351</v>
      </c>
      <c r="Q489" t="s">
        <v>10338</v>
      </c>
      <c r="R489" t="s">
        <v>10339</v>
      </c>
      <c r="S489" t="s">
        <v>10340</v>
      </c>
      <c r="T489" t="s">
        <v>10352</v>
      </c>
      <c r="X489" t="s">
        <v>10342</v>
      </c>
      <c r="Y489" t="s">
        <v>7332</v>
      </c>
      <c r="Z489" t="s">
        <v>7337</v>
      </c>
      <c r="AE489">
        <v>32650</v>
      </c>
      <c r="AF489" t="s">
        <v>5928</v>
      </c>
      <c r="AG489">
        <v>2</v>
      </c>
      <c r="AH489">
        <v>243</v>
      </c>
      <c r="AJ489">
        <v>314</v>
      </c>
      <c r="AK489">
        <v>13366</v>
      </c>
      <c r="AL489" t="s">
        <v>5929</v>
      </c>
      <c r="AM489">
        <v>2</v>
      </c>
      <c r="AN489">
        <v>301</v>
      </c>
      <c r="AP489">
        <v>128</v>
      </c>
      <c r="AQ489">
        <v>32663</v>
      </c>
      <c r="AR489" t="s">
        <v>7254</v>
      </c>
      <c r="AS489">
        <v>2</v>
      </c>
      <c r="AT489">
        <v>414</v>
      </c>
      <c r="AV489">
        <v>314</v>
      </c>
      <c r="AW489">
        <v>13254</v>
      </c>
      <c r="AX489" t="s">
        <v>799</v>
      </c>
      <c r="AY489">
        <v>2</v>
      </c>
      <c r="AZ489">
        <v>192</v>
      </c>
      <c r="BB489">
        <v>128</v>
      </c>
    </row>
    <row r="490" spans="1:60" ht="13.5" customHeight="1" x14ac:dyDescent="0.35">
      <c r="A490" t="s">
        <v>2420</v>
      </c>
      <c r="B490" t="s">
        <v>4377</v>
      </c>
      <c r="C490" s="1" t="s">
        <v>4889</v>
      </c>
      <c r="D490" t="s">
        <v>10353</v>
      </c>
      <c r="E490" t="s">
        <v>8694</v>
      </c>
      <c r="F490" t="s">
        <v>8695</v>
      </c>
      <c r="G490" t="s">
        <v>10354</v>
      </c>
      <c r="N490" t="s">
        <v>8699</v>
      </c>
      <c r="O490" t="s">
        <v>8700</v>
      </c>
      <c r="P490" t="s">
        <v>8701</v>
      </c>
      <c r="Q490" t="s">
        <v>8702</v>
      </c>
      <c r="X490" t="s">
        <v>5610</v>
      </c>
      <c r="Y490" t="s">
        <v>8833</v>
      </c>
      <c r="Z490" t="s">
        <v>10355</v>
      </c>
      <c r="AE490">
        <v>13154</v>
      </c>
      <c r="AF490" t="s">
        <v>798</v>
      </c>
      <c r="AG490">
        <v>2</v>
      </c>
      <c r="AH490">
        <v>192</v>
      </c>
      <c r="AJ490">
        <v>122</v>
      </c>
      <c r="AK490">
        <v>11054</v>
      </c>
      <c r="AL490" t="s">
        <v>727</v>
      </c>
      <c r="AM490">
        <v>2</v>
      </c>
      <c r="AN490">
        <v>500</v>
      </c>
      <c r="AP490">
        <v>114</v>
      </c>
      <c r="AQ490">
        <v>32650</v>
      </c>
      <c r="AR490" t="s">
        <v>5928</v>
      </c>
      <c r="AS490">
        <v>2</v>
      </c>
      <c r="AT490">
        <v>243</v>
      </c>
      <c r="AV490">
        <v>314</v>
      </c>
    </row>
    <row r="491" spans="1:60" ht="13.5" customHeight="1" x14ac:dyDescent="0.35">
      <c r="A491" t="s">
        <v>2420</v>
      </c>
      <c r="B491" t="s">
        <v>4382</v>
      </c>
      <c r="C491" s="1" t="s">
        <v>4667</v>
      </c>
      <c r="D491" t="s">
        <v>10356</v>
      </c>
      <c r="E491" t="s">
        <v>5956</v>
      </c>
      <c r="F491" t="s">
        <v>10357</v>
      </c>
      <c r="G491" t="s">
        <v>5958</v>
      </c>
      <c r="H491" t="s">
        <v>10358</v>
      </c>
      <c r="N491" t="s">
        <v>10359</v>
      </c>
      <c r="O491" t="s">
        <v>5963</v>
      </c>
      <c r="P491" t="s">
        <v>10360</v>
      </c>
      <c r="Q491" t="s">
        <v>5965</v>
      </c>
      <c r="R491" t="s">
        <v>10361</v>
      </c>
      <c r="X491" t="s">
        <v>7332</v>
      </c>
      <c r="Y491" t="s">
        <v>5969</v>
      </c>
      <c r="Z491" t="s">
        <v>7337</v>
      </c>
      <c r="AE491">
        <v>42815</v>
      </c>
      <c r="AF491" t="s">
        <v>7338</v>
      </c>
      <c r="AG491">
        <v>3</v>
      </c>
      <c r="AH491">
        <v>459.4</v>
      </c>
      <c r="AJ491">
        <v>344</v>
      </c>
      <c r="AK491">
        <v>13366</v>
      </c>
      <c r="AL491" t="s">
        <v>5929</v>
      </c>
      <c r="AM491">
        <v>2</v>
      </c>
      <c r="AN491">
        <v>301</v>
      </c>
      <c r="AP491">
        <v>128</v>
      </c>
      <c r="AQ491">
        <v>32663</v>
      </c>
      <c r="AR491" t="s">
        <v>7254</v>
      </c>
      <c r="AS491">
        <v>2</v>
      </c>
      <c r="AT491">
        <v>414</v>
      </c>
      <c r="AV491">
        <v>314</v>
      </c>
      <c r="AW491">
        <v>32650</v>
      </c>
      <c r="AX491" t="s">
        <v>5928</v>
      </c>
      <c r="AY491">
        <v>3</v>
      </c>
      <c r="AZ491">
        <v>603</v>
      </c>
      <c r="BB491">
        <v>314</v>
      </c>
      <c r="BC491">
        <v>13154</v>
      </c>
      <c r="BD491" t="s">
        <v>798</v>
      </c>
      <c r="BE491">
        <v>2</v>
      </c>
      <c r="BF491">
        <v>192</v>
      </c>
      <c r="BH491">
        <v>122</v>
      </c>
    </row>
    <row r="492" spans="1:60" ht="13.5" customHeight="1" x14ac:dyDescent="0.35">
      <c r="A492" t="s">
        <v>2420</v>
      </c>
      <c r="B492" t="s">
        <v>4387</v>
      </c>
      <c r="C492" s="1" t="s">
        <v>4717</v>
      </c>
      <c r="D492" t="s">
        <v>8099</v>
      </c>
      <c r="E492" t="s">
        <v>10362</v>
      </c>
      <c r="F492" t="s">
        <v>10363</v>
      </c>
      <c r="G492" t="s">
        <v>10364</v>
      </c>
      <c r="H492" t="s">
        <v>10365</v>
      </c>
      <c r="N492" t="s">
        <v>10366</v>
      </c>
      <c r="O492" t="s">
        <v>10367</v>
      </c>
      <c r="P492" t="s">
        <v>10368</v>
      </c>
      <c r="Q492" t="s">
        <v>10369</v>
      </c>
      <c r="R492" t="s">
        <v>10370</v>
      </c>
      <c r="S492" t="s">
        <v>10371</v>
      </c>
      <c r="X492" t="s">
        <v>4728</v>
      </c>
      <c r="Y492" t="s">
        <v>8431</v>
      </c>
      <c r="Z492" t="s">
        <v>7352</v>
      </c>
      <c r="AE492">
        <v>42866</v>
      </c>
      <c r="AF492" t="s">
        <v>5358</v>
      </c>
      <c r="AG492">
        <v>2</v>
      </c>
      <c r="AH492">
        <v>296</v>
      </c>
      <c r="AJ492">
        <v>344</v>
      </c>
      <c r="AK492">
        <v>42863</v>
      </c>
      <c r="AL492" t="s">
        <v>5357</v>
      </c>
      <c r="AM492">
        <v>2</v>
      </c>
      <c r="AN492">
        <v>84</v>
      </c>
      <c r="AP492">
        <v>344</v>
      </c>
      <c r="AQ492">
        <v>21052</v>
      </c>
      <c r="AR492" t="s">
        <v>5243</v>
      </c>
      <c r="AS492">
        <v>1</v>
      </c>
      <c r="AT492">
        <v>95</v>
      </c>
      <c r="AV492">
        <v>210</v>
      </c>
    </row>
    <row r="493" spans="1:60" ht="13.5" customHeight="1" x14ac:dyDescent="0.35">
      <c r="A493" t="s">
        <v>2420</v>
      </c>
      <c r="B493" t="s">
        <v>4393</v>
      </c>
      <c r="C493" s="1" t="s">
        <v>4717</v>
      </c>
      <c r="D493" t="s">
        <v>10372</v>
      </c>
      <c r="E493" t="s">
        <v>10373</v>
      </c>
      <c r="F493" t="s">
        <v>10374</v>
      </c>
      <c r="G493" t="s">
        <v>10375</v>
      </c>
      <c r="H493" t="s">
        <v>10376</v>
      </c>
      <c r="I493" t="s">
        <v>10377</v>
      </c>
      <c r="N493" t="s">
        <v>10378</v>
      </c>
      <c r="O493" t="s">
        <v>10379</v>
      </c>
      <c r="P493" t="s">
        <v>10380</v>
      </c>
      <c r="Q493" t="s">
        <v>10381</v>
      </c>
      <c r="R493" t="s">
        <v>10382</v>
      </c>
      <c r="S493" t="s">
        <v>10383</v>
      </c>
      <c r="X493" t="s">
        <v>5404</v>
      </c>
      <c r="Y493" t="s">
        <v>10384</v>
      </c>
      <c r="Z493" t="s">
        <v>10385</v>
      </c>
      <c r="AE493">
        <v>13254</v>
      </c>
      <c r="AF493" t="s">
        <v>799</v>
      </c>
      <c r="AG493">
        <v>1</v>
      </c>
      <c r="AH493">
        <v>42</v>
      </c>
      <c r="AJ493">
        <v>128</v>
      </c>
      <c r="AK493">
        <v>14454</v>
      </c>
      <c r="AL493" t="s">
        <v>7358</v>
      </c>
      <c r="AM493">
        <v>2</v>
      </c>
      <c r="AN493">
        <v>433.25</v>
      </c>
      <c r="AP493">
        <v>124</v>
      </c>
      <c r="AQ493">
        <v>33024</v>
      </c>
      <c r="AR493" t="s">
        <v>831</v>
      </c>
      <c r="AS493">
        <v>1</v>
      </c>
      <c r="AT493">
        <v>16.75</v>
      </c>
      <c r="AV493">
        <v>314</v>
      </c>
      <c r="AW493">
        <v>44008</v>
      </c>
      <c r="AX493" t="s">
        <v>7359</v>
      </c>
      <c r="AY493">
        <v>2</v>
      </c>
      <c r="AZ493">
        <v>472.5</v>
      </c>
      <c r="BB493">
        <v>332</v>
      </c>
      <c r="BC493">
        <v>44072</v>
      </c>
      <c r="BD493" t="s">
        <v>7210</v>
      </c>
      <c r="BE493">
        <v>2</v>
      </c>
      <c r="BF493">
        <v>463</v>
      </c>
      <c r="BH493">
        <v>332</v>
      </c>
    </row>
    <row r="494" spans="1:60" ht="13.5" customHeight="1" x14ac:dyDescent="0.35">
      <c r="A494" t="s">
        <v>277</v>
      </c>
      <c r="B494" t="s">
        <v>3146</v>
      </c>
      <c r="C494" s="1" t="s">
        <v>4524</v>
      </c>
      <c r="D494" t="s">
        <v>10386</v>
      </c>
      <c r="E494" t="s">
        <v>8188</v>
      </c>
      <c r="F494" t="s">
        <v>8189</v>
      </c>
      <c r="G494" t="s">
        <v>8190</v>
      </c>
      <c r="H494" t="s">
        <v>10387</v>
      </c>
      <c r="N494" t="s">
        <v>10388</v>
      </c>
      <c r="O494" t="s">
        <v>10389</v>
      </c>
      <c r="P494" t="s">
        <v>10390</v>
      </c>
      <c r="Q494" t="s">
        <v>10391</v>
      </c>
      <c r="R494" t="s">
        <v>10392</v>
      </c>
      <c r="X494" t="s">
        <v>10393</v>
      </c>
      <c r="Y494" t="s">
        <v>61</v>
      </c>
      <c r="Z494" t="s">
        <v>4581</v>
      </c>
      <c r="AE494">
        <v>21510</v>
      </c>
      <c r="AF494" t="s">
        <v>6761</v>
      </c>
      <c r="AG494">
        <v>2</v>
      </c>
      <c r="AH494">
        <v>280</v>
      </c>
      <c r="AI494" t="s">
        <v>7372</v>
      </c>
      <c r="AJ494">
        <v>211</v>
      </c>
      <c r="AK494">
        <v>11554</v>
      </c>
      <c r="AL494" t="s">
        <v>684</v>
      </c>
      <c r="AM494">
        <v>1</v>
      </c>
      <c r="AN494">
        <v>63</v>
      </c>
      <c r="AO494" t="s">
        <v>7373</v>
      </c>
      <c r="AP494">
        <v>116</v>
      </c>
      <c r="AQ494">
        <v>11454</v>
      </c>
      <c r="AR494" t="s">
        <v>728</v>
      </c>
      <c r="AS494">
        <v>1</v>
      </c>
      <c r="AT494">
        <v>63</v>
      </c>
      <c r="AU494" t="s">
        <v>7374</v>
      </c>
      <c r="AV494">
        <v>115</v>
      </c>
      <c r="AW494">
        <v>31436</v>
      </c>
      <c r="AX494" t="s">
        <v>4641</v>
      </c>
      <c r="AY494">
        <v>2</v>
      </c>
      <c r="AZ494">
        <v>245</v>
      </c>
      <c r="BA494" t="s">
        <v>10394</v>
      </c>
      <c r="BB494">
        <v>200</v>
      </c>
    </row>
    <row r="495" spans="1:60" ht="13.5" customHeight="1" x14ac:dyDescent="0.35">
      <c r="A495" t="s">
        <v>277</v>
      </c>
      <c r="B495" t="s">
        <v>3152</v>
      </c>
      <c r="C495" s="1" t="s">
        <v>593</v>
      </c>
      <c r="D495" t="s">
        <v>10395</v>
      </c>
      <c r="E495" t="s">
        <v>10396</v>
      </c>
      <c r="F495" t="s">
        <v>10397</v>
      </c>
      <c r="G495" t="s">
        <v>10398</v>
      </c>
      <c r="H495" t="s">
        <v>10399</v>
      </c>
      <c r="I495" t="s">
        <v>10400</v>
      </c>
      <c r="N495" t="s">
        <v>10401</v>
      </c>
      <c r="O495" t="s">
        <v>10402</v>
      </c>
      <c r="P495" t="s">
        <v>10403</v>
      </c>
      <c r="Q495" t="s">
        <v>10404</v>
      </c>
      <c r="R495" t="s">
        <v>10405</v>
      </c>
      <c r="S495" t="s">
        <v>10406</v>
      </c>
      <c r="T495" t="s">
        <v>10407</v>
      </c>
      <c r="X495" t="s">
        <v>10408</v>
      </c>
      <c r="Y495" t="s">
        <v>10409</v>
      </c>
      <c r="Z495" t="s">
        <v>10410</v>
      </c>
      <c r="AE495">
        <v>31620</v>
      </c>
      <c r="AF495" t="s">
        <v>10411</v>
      </c>
      <c r="AG495">
        <v>2</v>
      </c>
      <c r="AH495">
        <v>294</v>
      </c>
      <c r="AI495" t="s">
        <v>10412</v>
      </c>
      <c r="AJ495">
        <v>200</v>
      </c>
      <c r="AK495">
        <v>21547</v>
      </c>
      <c r="AL495" t="s">
        <v>4500</v>
      </c>
      <c r="AM495">
        <v>2</v>
      </c>
      <c r="AN495">
        <v>245</v>
      </c>
      <c r="AO495" t="s">
        <v>4523</v>
      </c>
      <c r="AP495">
        <v>221</v>
      </c>
      <c r="AQ495">
        <v>31624</v>
      </c>
      <c r="AR495" t="s">
        <v>717</v>
      </c>
      <c r="AS495">
        <v>1</v>
      </c>
      <c r="AT495">
        <v>70</v>
      </c>
      <c r="AU495" t="s">
        <v>10413</v>
      </c>
      <c r="AV495">
        <v>200</v>
      </c>
      <c r="AW495">
        <v>12054</v>
      </c>
      <c r="AX495" t="s">
        <v>5121</v>
      </c>
      <c r="AY495">
        <v>1</v>
      </c>
      <c r="AZ495">
        <v>70</v>
      </c>
      <c r="BA495" t="s">
        <v>7394</v>
      </c>
      <c r="BB495">
        <v>113</v>
      </c>
      <c r="BC495">
        <v>31754</v>
      </c>
      <c r="BD495" t="s">
        <v>62</v>
      </c>
      <c r="BE495">
        <v>2</v>
      </c>
      <c r="BF495">
        <v>76</v>
      </c>
      <c r="BH495">
        <v>311</v>
      </c>
    </row>
    <row r="496" spans="1:60" ht="13.5" customHeight="1" x14ac:dyDescent="0.35">
      <c r="A496" t="s">
        <v>1225</v>
      </c>
      <c r="B496" t="s">
        <v>3158</v>
      </c>
      <c r="C496" s="1" t="s">
        <v>4502</v>
      </c>
      <c r="D496" t="s">
        <v>10123</v>
      </c>
      <c r="E496" t="s">
        <v>10414</v>
      </c>
      <c r="F496" t="s">
        <v>7474</v>
      </c>
      <c r="G496" t="s">
        <v>10415</v>
      </c>
      <c r="N496" t="s">
        <v>10416</v>
      </c>
      <c r="O496" t="s">
        <v>10417</v>
      </c>
      <c r="P496" t="s">
        <v>10418</v>
      </c>
      <c r="Q496" t="s">
        <v>10419</v>
      </c>
      <c r="R496" t="s">
        <v>10420</v>
      </c>
      <c r="S496" t="s">
        <v>10421</v>
      </c>
      <c r="T496" t="s">
        <v>7480</v>
      </c>
      <c r="U496" t="s">
        <v>10422</v>
      </c>
      <c r="V496" t="s">
        <v>10423</v>
      </c>
      <c r="X496" t="s">
        <v>4986</v>
      </c>
      <c r="Y496" t="s">
        <v>10424</v>
      </c>
      <c r="Z496" t="s">
        <v>10425</v>
      </c>
      <c r="AA496" t="s">
        <v>10426</v>
      </c>
      <c r="AB496" t="s">
        <v>10427</v>
      </c>
      <c r="AC496" t="s">
        <v>10428</v>
      </c>
      <c r="AD496" t="s">
        <v>10429</v>
      </c>
      <c r="AE496">
        <v>31754</v>
      </c>
      <c r="AF496" t="s">
        <v>62</v>
      </c>
      <c r="AG496">
        <v>2</v>
      </c>
      <c r="AH496">
        <v>76</v>
      </c>
      <c r="AI496" t="s">
        <v>7485</v>
      </c>
      <c r="AJ496">
        <v>311</v>
      </c>
      <c r="AK496">
        <v>31768</v>
      </c>
      <c r="AL496" t="s">
        <v>4991</v>
      </c>
      <c r="AM496">
        <v>2</v>
      </c>
      <c r="AN496">
        <v>182</v>
      </c>
      <c r="AO496" t="s">
        <v>7486</v>
      </c>
      <c r="AP496">
        <v>311</v>
      </c>
    </row>
    <row r="497" spans="1:60" ht="13.5" customHeight="1" x14ac:dyDescent="0.35">
      <c r="A497" t="s">
        <v>1225</v>
      </c>
      <c r="B497" t="s">
        <v>3164</v>
      </c>
      <c r="C497" s="1" t="s">
        <v>4547</v>
      </c>
      <c r="D497" t="s">
        <v>10430</v>
      </c>
      <c r="E497" t="s">
        <v>4585</v>
      </c>
      <c r="F497" t="s">
        <v>4586</v>
      </c>
      <c r="G497" t="s">
        <v>4588</v>
      </c>
      <c r="H497" t="s">
        <v>5036</v>
      </c>
      <c r="I497" t="s">
        <v>4589</v>
      </c>
      <c r="J497" t="s">
        <v>4590</v>
      </c>
      <c r="K497" t="s">
        <v>4591</v>
      </c>
      <c r="N497" t="s">
        <v>10431</v>
      </c>
      <c r="O497" t="s">
        <v>10432</v>
      </c>
      <c r="P497" t="s">
        <v>10433</v>
      </c>
      <c r="Q497" t="s">
        <v>4599</v>
      </c>
      <c r="R497" t="s">
        <v>10434</v>
      </c>
      <c r="S497" t="s">
        <v>10435</v>
      </c>
      <c r="T497" t="s">
        <v>10436</v>
      </c>
      <c r="U497" t="s">
        <v>4596</v>
      </c>
      <c r="X497" t="s">
        <v>10437</v>
      </c>
      <c r="Y497" t="s">
        <v>10438</v>
      </c>
      <c r="Z497" t="s">
        <v>1497</v>
      </c>
      <c r="AA497" t="s">
        <v>6694</v>
      </c>
      <c r="AB497" t="s">
        <v>6695</v>
      </c>
      <c r="AC497" t="s">
        <v>10439</v>
      </c>
      <c r="AD497" t="s">
        <v>6696</v>
      </c>
      <c r="AE497">
        <v>32110</v>
      </c>
      <c r="AF497" t="s">
        <v>5251</v>
      </c>
      <c r="AG497">
        <v>2</v>
      </c>
      <c r="AH497">
        <v>390</v>
      </c>
      <c r="AI497" t="s">
        <v>10440</v>
      </c>
      <c r="AJ497">
        <v>310</v>
      </c>
      <c r="AK497">
        <v>13254</v>
      </c>
      <c r="AL497" t="s">
        <v>799</v>
      </c>
      <c r="AM497">
        <v>1</v>
      </c>
      <c r="AN497">
        <v>42</v>
      </c>
      <c r="AO497" t="s">
        <v>10441</v>
      </c>
      <c r="AP497">
        <v>128</v>
      </c>
    </row>
    <row r="498" spans="1:60" ht="13.5" customHeight="1" x14ac:dyDescent="0.35">
      <c r="A498" t="s">
        <v>277</v>
      </c>
      <c r="B498" t="s">
        <v>3170</v>
      </c>
      <c r="C498" s="1" t="s">
        <v>593</v>
      </c>
      <c r="D498" t="s">
        <v>10442</v>
      </c>
      <c r="E498" t="s">
        <v>10443</v>
      </c>
      <c r="F498" t="s">
        <v>10444</v>
      </c>
      <c r="G498" t="s">
        <v>10445</v>
      </c>
      <c r="H498" t="s">
        <v>10446</v>
      </c>
      <c r="I498" t="s">
        <v>10447</v>
      </c>
      <c r="N498" t="s">
        <v>10448</v>
      </c>
      <c r="O498" t="s">
        <v>10449</v>
      </c>
      <c r="P498" t="s">
        <v>10450</v>
      </c>
      <c r="Q498" t="s">
        <v>10451</v>
      </c>
      <c r="R498" t="s">
        <v>10452</v>
      </c>
      <c r="S498" t="s">
        <v>10453</v>
      </c>
      <c r="X498" t="s">
        <v>10447</v>
      </c>
      <c r="Y498" t="s">
        <v>5207</v>
      </c>
      <c r="Z498" t="s">
        <v>4581</v>
      </c>
      <c r="AE498">
        <v>21510</v>
      </c>
      <c r="AF498" t="s">
        <v>6761</v>
      </c>
      <c r="AG498">
        <v>3</v>
      </c>
      <c r="AH498">
        <v>519</v>
      </c>
      <c r="AI498" t="s">
        <v>10454</v>
      </c>
      <c r="AJ498">
        <v>211</v>
      </c>
      <c r="AK498">
        <v>11554</v>
      </c>
      <c r="AL498" t="s">
        <v>684</v>
      </c>
      <c r="AM498">
        <v>2</v>
      </c>
      <c r="AN498">
        <v>243</v>
      </c>
      <c r="AO498" t="s">
        <v>10455</v>
      </c>
      <c r="AP498">
        <v>116</v>
      </c>
      <c r="AQ498">
        <v>11454</v>
      </c>
      <c r="AR498" t="s">
        <v>728</v>
      </c>
      <c r="AS498">
        <v>2</v>
      </c>
      <c r="AT498">
        <v>243</v>
      </c>
      <c r="AU498" t="s">
        <v>10456</v>
      </c>
      <c r="AV498">
        <v>115</v>
      </c>
      <c r="AW498">
        <v>21572</v>
      </c>
      <c r="AX498" t="s">
        <v>4625</v>
      </c>
      <c r="AY498">
        <v>2</v>
      </c>
      <c r="AZ498">
        <v>328</v>
      </c>
      <c r="BA498" t="s">
        <v>4626</v>
      </c>
      <c r="BB498">
        <v>221</v>
      </c>
      <c r="BC498">
        <v>31620</v>
      </c>
      <c r="BD498" t="s">
        <v>5113</v>
      </c>
      <c r="BE498">
        <v>2</v>
      </c>
      <c r="BF498">
        <v>294</v>
      </c>
      <c r="BG498" t="s">
        <v>10457</v>
      </c>
      <c r="BH498">
        <v>200</v>
      </c>
    </row>
    <row r="499" spans="1:60" ht="13.5" customHeight="1" x14ac:dyDescent="0.35">
      <c r="A499" t="s">
        <v>277</v>
      </c>
      <c r="B499" t="s">
        <v>3176</v>
      </c>
      <c r="C499" s="1" t="s">
        <v>4889</v>
      </c>
      <c r="D499" t="s">
        <v>10458</v>
      </c>
      <c r="E499" t="s">
        <v>10459</v>
      </c>
      <c r="F499" t="s">
        <v>10460</v>
      </c>
      <c r="G499" t="s">
        <v>4575</v>
      </c>
      <c r="H499" t="s">
        <v>10461</v>
      </c>
      <c r="I499" t="s">
        <v>7414</v>
      </c>
      <c r="J499" t="s">
        <v>10462</v>
      </c>
      <c r="N499" t="s">
        <v>10463</v>
      </c>
      <c r="O499" t="s">
        <v>10464</v>
      </c>
      <c r="P499" t="s">
        <v>10465</v>
      </c>
      <c r="Q499" t="s">
        <v>10466</v>
      </c>
      <c r="R499" t="s">
        <v>7420</v>
      </c>
      <c r="S499" t="s">
        <v>10467</v>
      </c>
      <c r="T499" t="s">
        <v>10468</v>
      </c>
      <c r="X499" t="s">
        <v>10469</v>
      </c>
      <c r="Y499" t="s">
        <v>5610</v>
      </c>
      <c r="AE499">
        <v>32079</v>
      </c>
      <c r="AF499" t="s">
        <v>4582</v>
      </c>
      <c r="AG499">
        <v>2</v>
      </c>
      <c r="AH499">
        <v>263</v>
      </c>
      <c r="AI499" t="s">
        <v>7445</v>
      </c>
      <c r="AJ499">
        <v>310</v>
      </c>
      <c r="AK499">
        <v>31058</v>
      </c>
      <c r="AL499" t="s">
        <v>4734</v>
      </c>
      <c r="AM499">
        <v>1</v>
      </c>
      <c r="AN499">
        <v>109</v>
      </c>
      <c r="AO499" t="s">
        <v>10470</v>
      </c>
      <c r="AP499">
        <v>326</v>
      </c>
      <c r="AQ499">
        <v>31624</v>
      </c>
      <c r="AR499" t="s">
        <v>717</v>
      </c>
      <c r="AS499">
        <v>1</v>
      </c>
      <c r="AT499">
        <v>70</v>
      </c>
      <c r="AU499" t="s">
        <v>10471</v>
      </c>
      <c r="AV499">
        <v>200</v>
      </c>
    </row>
    <row r="500" spans="1:60" ht="13.5" customHeight="1" x14ac:dyDescent="0.35">
      <c r="A500" t="s">
        <v>277</v>
      </c>
      <c r="B500" t="s">
        <v>3181</v>
      </c>
      <c r="C500" s="1" t="s">
        <v>4889</v>
      </c>
      <c r="D500" t="s">
        <v>10472</v>
      </c>
      <c r="E500" t="s">
        <v>10473</v>
      </c>
      <c r="F500" t="s">
        <v>10474</v>
      </c>
      <c r="G500" t="s">
        <v>7413</v>
      </c>
      <c r="H500" t="s">
        <v>10475</v>
      </c>
      <c r="N500" t="s">
        <v>10476</v>
      </c>
      <c r="O500" t="s">
        <v>10477</v>
      </c>
      <c r="P500" t="s">
        <v>10478</v>
      </c>
      <c r="Q500" t="s">
        <v>10479</v>
      </c>
      <c r="R500" t="s">
        <v>10480</v>
      </c>
      <c r="X500" t="s">
        <v>605</v>
      </c>
      <c r="Y500" t="s">
        <v>7934</v>
      </c>
      <c r="Z500" t="s">
        <v>10481</v>
      </c>
      <c r="AE500">
        <v>31662</v>
      </c>
      <c r="AF500" t="s">
        <v>4619</v>
      </c>
      <c r="AG500">
        <v>2</v>
      </c>
      <c r="AH500">
        <v>201</v>
      </c>
      <c r="AI500" t="s">
        <v>4620</v>
      </c>
      <c r="AJ500">
        <v>200</v>
      </c>
      <c r="AK500">
        <v>31652</v>
      </c>
      <c r="AL500" t="s">
        <v>4621</v>
      </c>
      <c r="AM500">
        <v>3</v>
      </c>
      <c r="AN500">
        <v>496</v>
      </c>
      <c r="AO500" t="s">
        <v>4622</v>
      </c>
      <c r="AP500">
        <v>200</v>
      </c>
      <c r="AQ500">
        <v>12054</v>
      </c>
      <c r="AR500" t="s">
        <v>5121</v>
      </c>
      <c r="AS500">
        <v>2</v>
      </c>
      <c r="AT500">
        <v>266</v>
      </c>
      <c r="AU500" t="s">
        <v>10482</v>
      </c>
      <c r="AV500">
        <v>113</v>
      </c>
    </row>
    <row r="501" spans="1:60" ht="13.5" customHeight="1" x14ac:dyDescent="0.35">
      <c r="A501" t="s">
        <v>277</v>
      </c>
      <c r="B501" t="s">
        <v>3185</v>
      </c>
      <c r="C501" s="1" t="s">
        <v>4502</v>
      </c>
      <c r="D501" t="s">
        <v>10483</v>
      </c>
      <c r="E501" t="s">
        <v>10484</v>
      </c>
      <c r="F501" t="s">
        <v>10485</v>
      </c>
      <c r="G501" t="s">
        <v>10486</v>
      </c>
      <c r="H501" t="s">
        <v>10487</v>
      </c>
      <c r="I501" t="s">
        <v>10488</v>
      </c>
      <c r="J501" t="s">
        <v>10489</v>
      </c>
      <c r="K501" t="s">
        <v>10490</v>
      </c>
      <c r="N501" t="s">
        <v>10491</v>
      </c>
      <c r="O501" t="s">
        <v>10492</v>
      </c>
      <c r="P501" t="s">
        <v>10493</v>
      </c>
      <c r="Q501" t="s">
        <v>10494</v>
      </c>
      <c r="R501" t="s">
        <v>10495</v>
      </c>
      <c r="S501" t="s">
        <v>10496</v>
      </c>
      <c r="T501" t="s">
        <v>10497</v>
      </c>
      <c r="U501" t="s">
        <v>10498</v>
      </c>
      <c r="X501" t="s">
        <v>10499</v>
      </c>
      <c r="Y501" t="s">
        <v>4568</v>
      </c>
      <c r="Z501" t="s">
        <v>9904</v>
      </c>
      <c r="AE501">
        <v>31721</v>
      </c>
      <c r="AF501" t="s">
        <v>4568</v>
      </c>
      <c r="AG501">
        <v>2</v>
      </c>
      <c r="AH501">
        <v>429</v>
      </c>
      <c r="AI501" t="s">
        <v>7409</v>
      </c>
      <c r="AJ501">
        <v>311</v>
      </c>
      <c r="AK501">
        <v>31663</v>
      </c>
      <c r="AL501" t="s">
        <v>4545</v>
      </c>
      <c r="AM501">
        <v>1</v>
      </c>
      <c r="AN501">
        <v>110</v>
      </c>
      <c r="AO501" t="s">
        <v>4546</v>
      </c>
      <c r="AP501">
        <v>311</v>
      </c>
      <c r="AQ501">
        <v>21547</v>
      </c>
      <c r="AR501" t="s">
        <v>4500</v>
      </c>
      <c r="AS501">
        <v>2</v>
      </c>
      <c r="AT501">
        <v>245</v>
      </c>
      <c r="AU501" t="s">
        <v>10500</v>
      </c>
      <c r="AV501">
        <v>221</v>
      </c>
    </row>
    <row r="502" spans="1:60" ht="13.5" customHeight="1" x14ac:dyDescent="0.35">
      <c r="A502" t="s">
        <v>277</v>
      </c>
      <c r="B502" t="s">
        <v>3191</v>
      </c>
      <c r="C502" s="1" t="s">
        <v>4889</v>
      </c>
      <c r="D502" t="s">
        <v>10501</v>
      </c>
      <c r="E502" t="s">
        <v>7551</v>
      </c>
      <c r="F502" t="s">
        <v>10502</v>
      </c>
      <c r="G502" t="s">
        <v>10503</v>
      </c>
      <c r="H502" t="s">
        <v>10504</v>
      </c>
      <c r="I502" t="s">
        <v>10505</v>
      </c>
      <c r="N502" t="s">
        <v>10506</v>
      </c>
      <c r="O502" t="s">
        <v>10507</v>
      </c>
      <c r="P502" t="s">
        <v>10508</v>
      </c>
      <c r="Q502" t="s">
        <v>10509</v>
      </c>
      <c r="R502" t="s">
        <v>10510</v>
      </c>
      <c r="S502" t="s">
        <v>7558</v>
      </c>
      <c r="T502" t="s">
        <v>7559</v>
      </c>
      <c r="X502" t="s">
        <v>10511</v>
      </c>
      <c r="Y502" t="s">
        <v>4660</v>
      </c>
      <c r="Z502" t="s">
        <v>10512</v>
      </c>
      <c r="AE502">
        <v>31663</v>
      </c>
      <c r="AF502" t="s">
        <v>4545</v>
      </c>
      <c r="AG502">
        <v>2</v>
      </c>
      <c r="AH502">
        <v>395</v>
      </c>
      <c r="AI502" t="s">
        <v>4664</v>
      </c>
      <c r="AJ502">
        <v>311</v>
      </c>
      <c r="AK502">
        <v>11054</v>
      </c>
      <c r="AL502" t="s">
        <v>4565</v>
      </c>
      <c r="AM502">
        <v>2</v>
      </c>
      <c r="AN502">
        <v>320</v>
      </c>
      <c r="AO502" t="s">
        <v>10513</v>
      </c>
      <c r="AP502">
        <v>114</v>
      </c>
      <c r="AQ502">
        <v>13154</v>
      </c>
      <c r="AR502" t="s">
        <v>798</v>
      </c>
      <c r="AS502">
        <v>2</v>
      </c>
      <c r="AT502">
        <v>192</v>
      </c>
      <c r="AU502" t="s">
        <v>10514</v>
      </c>
      <c r="AV502">
        <v>122</v>
      </c>
      <c r="AW502">
        <v>21572</v>
      </c>
      <c r="AX502" t="s">
        <v>4625</v>
      </c>
      <c r="AY502">
        <v>2</v>
      </c>
      <c r="AZ502">
        <v>328</v>
      </c>
      <c r="BA502" t="s">
        <v>7501</v>
      </c>
      <c r="BB502">
        <v>221</v>
      </c>
      <c r="BC502">
        <v>31058</v>
      </c>
      <c r="BD502" t="s">
        <v>4734</v>
      </c>
      <c r="BE502">
        <v>2</v>
      </c>
      <c r="BF502">
        <v>245</v>
      </c>
      <c r="BG502" t="s">
        <v>10515</v>
      </c>
      <c r="BH502">
        <v>326</v>
      </c>
    </row>
    <row r="503" spans="1:60" ht="13.5" customHeight="1" x14ac:dyDescent="0.35">
      <c r="A503" t="s">
        <v>277</v>
      </c>
      <c r="B503" t="s">
        <v>3196</v>
      </c>
      <c r="C503" s="1" t="s">
        <v>4524</v>
      </c>
      <c r="D503" t="s">
        <v>10516</v>
      </c>
      <c r="E503" t="s">
        <v>10517</v>
      </c>
      <c r="F503" t="s">
        <v>10518</v>
      </c>
      <c r="G503" t="s">
        <v>10519</v>
      </c>
      <c r="H503" t="s">
        <v>10520</v>
      </c>
      <c r="I503" t="s">
        <v>10521</v>
      </c>
      <c r="J503" t="s">
        <v>7438</v>
      </c>
      <c r="K503" t="s">
        <v>10522</v>
      </c>
      <c r="N503" t="s">
        <v>10523</v>
      </c>
      <c r="O503" t="s">
        <v>10524</v>
      </c>
      <c r="P503" t="s">
        <v>10525</v>
      </c>
      <c r="Q503" t="s">
        <v>10526</v>
      </c>
      <c r="R503" t="s">
        <v>10527</v>
      </c>
      <c r="S503" t="s">
        <v>10528</v>
      </c>
      <c r="T503" t="s">
        <v>10529</v>
      </c>
      <c r="X503" t="s">
        <v>61</v>
      </c>
      <c r="Y503" t="s">
        <v>8160</v>
      </c>
      <c r="AE503">
        <v>31436</v>
      </c>
      <c r="AF503" t="s">
        <v>61</v>
      </c>
      <c r="AG503">
        <v>2</v>
      </c>
      <c r="AH503">
        <v>245</v>
      </c>
      <c r="AI503" t="s">
        <v>10530</v>
      </c>
      <c r="AJ503">
        <v>200</v>
      </c>
      <c r="AK503">
        <v>13254</v>
      </c>
      <c r="AL503" t="s">
        <v>799</v>
      </c>
      <c r="AM503">
        <v>2</v>
      </c>
      <c r="AN503">
        <v>192</v>
      </c>
      <c r="AO503" t="s">
        <v>4623</v>
      </c>
      <c r="AP503">
        <v>128</v>
      </c>
      <c r="AQ503">
        <v>12054</v>
      </c>
      <c r="AR503" t="s">
        <v>5121</v>
      </c>
      <c r="AS503">
        <v>2</v>
      </c>
      <c r="AT503">
        <v>266</v>
      </c>
      <c r="AU503" t="s">
        <v>10531</v>
      </c>
      <c r="AV503">
        <v>113</v>
      </c>
    </row>
    <row r="504" spans="1:60" ht="13.5" customHeight="1" x14ac:dyDescent="0.35">
      <c r="A504" t="s">
        <v>1225</v>
      </c>
      <c r="B504" t="s">
        <v>3202</v>
      </c>
      <c r="C504" s="1" t="s">
        <v>593</v>
      </c>
      <c r="D504" t="s">
        <v>10532</v>
      </c>
      <c r="E504" t="s">
        <v>748</v>
      </c>
      <c r="F504" t="s">
        <v>10533</v>
      </c>
      <c r="G504" t="s">
        <v>750</v>
      </c>
      <c r="N504" t="s">
        <v>751</v>
      </c>
      <c r="O504" t="s">
        <v>10534</v>
      </c>
      <c r="P504" t="s">
        <v>10535</v>
      </c>
      <c r="Q504" t="s">
        <v>10536</v>
      </c>
      <c r="X504" t="s">
        <v>10537</v>
      </c>
      <c r="Y504" t="s">
        <v>8347</v>
      </c>
      <c r="Z504" t="s">
        <v>6611</v>
      </c>
      <c r="AA504" t="s">
        <v>10538</v>
      </c>
      <c r="AB504" t="s">
        <v>10539</v>
      </c>
      <c r="AC504" t="s">
        <v>10540</v>
      </c>
      <c r="AD504" t="s">
        <v>10541</v>
      </c>
      <c r="AE504">
        <v>31833</v>
      </c>
      <c r="AF504" t="s">
        <v>758</v>
      </c>
      <c r="AG504">
        <v>2</v>
      </c>
      <c r="AH504">
        <v>480</v>
      </c>
      <c r="AI504" t="s">
        <v>10542</v>
      </c>
      <c r="AJ504">
        <v>311</v>
      </c>
    </row>
    <row r="505" spans="1:60" ht="13.5" customHeight="1" x14ac:dyDescent="0.35">
      <c r="A505" t="s">
        <v>277</v>
      </c>
      <c r="B505" t="s">
        <v>3208</v>
      </c>
      <c r="C505" s="1" t="s">
        <v>4524</v>
      </c>
      <c r="D505" t="s">
        <v>10543</v>
      </c>
      <c r="E505" t="s">
        <v>10544</v>
      </c>
      <c r="F505" t="s">
        <v>10545</v>
      </c>
      <c r="G505" t="s">
        <v>10546</v>
      </c>
      <c r="H505" t="s">
        <v>10547</v>
      </c>
      <c r="I505" t="s">
        <v>10548</v>
      </c>
      <c r="N505" t="s">
        <v>10549</v>
      </c>
      <c r="O505" t="s">
        <v>10550</v>
      </c>
      <c r="P505" t="s">
        <v>10551</v>
      </c>
      <c r="Q505" t="s">
        <v>10552</v>
      </c>
      <c r="R505" t="s">
        <v>10553</v>
      </c>
      <c r="S505" t="s">
        <v>10554</v>
      </c>
      <c r="X505" t="s">
        <v>10555</v>
      </c>
      <c r="Y505" t="s">
        <v>10556</v>
      </c>
      <c r="AE505">
        <v>31436</v>
      </c>
      <c r="AF505" t="s">
        <v>61</v>
      </c>
      <c r="AG505">
        <v>2</v>
      </c>
      <c r="AH505">
        <v>245</v>
      </c>
      <c r="AI505" t="s">
        <v>10557</v>
      </c>
      <c r="AJ505">
        <v>200</v>
      </c>
    </row>
    <row r="506" spans="1:60" ht="13.5" customHeight="1" x14ac:dyDescent="0.35">
      <c r="A506" t="s">
        <v>277</v>
      </c>
      <c r="B506" t="s">
        <v>3214</v>
      </c>
      <c r="C506" s="1" t="s">
        <v>4889</v>
      </c>
      <c r="D506" t="s">
        <v>10558</v>
      </c>
      <c r="E506" t="s">
        <v>10559</v>
      </c>
      <c r="F506" t="s">
        <v>10560</v>
      </c>
      <c r="G506" t="s">
        <v>5116</v>
      </c>
      <c r="N506" t="s">
        <v>10561</v>
      </c>
      <c r="O506" t="s">
        <v>10562</v>
      </c>
      <c r="P506" t="s">
        <v>4896</v>
      </c>
      <c r="Q506" t="s">
        <v>4897</v>
      </c>
      <c r="R506" t="s">
        <v>4898</v>
      </c>
      <c r="X506" t="s">
        <v>10563</v>
      </c>
      <c r="Y506" t="s">
        <v>5610</v>
      </c>
      <c r="AE506">
        <v>31608</v>
      </c>
      <c r="AF506" t="s">
        <v>4731</v>
      </c>
      <c r="AG506">
        <v>3</v>
      </c>
      <c r="AH506">
        <v>568</v>
      </c>
      <c r="AI506" t="s">
        <v>4732</v>
      </c>
      <c r="AJ506">
        <v>200</v>
      </c>
      <c r="AK506">
        <v>31620</v>
      </c>
      <c r="AL506" t="s">
        <v>5113</v>
      </c>
      <c r="AM506">
        <v>3</v>
      </c>
      <c r="AN506">
        <v>454</v>
      </c>
      <c r="AO506" t="s">
        <v>10564</v>
      </c>
      <c r="AP506">
        <v>200</v>
      </c>
      <c r="AQ506">
        <v>32079</v>
      </c>
      <c r="AR506" t="s">
        <v>4582</v>
      </c>
      <c r="AS506">
        <v>2</v>
      </c>
      <c r="AT506">
        <v>263</v>
      </c>
      <c r="AU506" t="s">
        <v>10565</v>
      </c>
      <c r="AV506">
        <v>310</v>
      </c>
      <c r="AW506">
        <v>12054</v>
      </c>
      <c r="AX506" t="s">
        <v>5121</v>
      </c>
      <c r="AY506">
        <v>2</v>
      </c>
      <c r="AZ506">
        <v>266</v>
      </c>
      <c r="BA506" t="s">
        <v>10566</v>
      </c>
      <c r="BB506">
        <v>113</v>
      </c>
      <c r="BC506">
        <v>11454</v>
      </c>
      <c r="BD506" t="s">
        <v>728</v>
      </c>
      <c r="BE506">
        <v>2</v>
      </c>
      <c r="BF506">
        <v>243</v>
      </c>
      <c r="BG506" t="s">
        <v>10567</v>
      </c>
      <c r="BH506">
        <v>115</v>
      </c>
    </row>
    <row r="507" spans="1:60" ht="13.5" customHeight="1" x14ac:dyDescent="0.35">
      <c r="A507" t="s">
        <v>277</v>
      </c>
      <c r="B507" t="s">
        <v>3220</v>
      </c>
      <c r="C507" s="1" t="s">
        <v>4502</v>
      </c>
      <c r="D507" t="s">
        <v>10568</v>
      </c>
      <c r="E507" t="s">
        <v>10569</v>
      </c>
      <c r="F507" t="s">
        <v>10570</v>
      </c>
      <c r="G507" t="s">
        <v>10571</v>
      </c>
      <c r="H507" t="s">
        <v>10572</v>
      </c>
      <c r="I507" t="s">
        <v>10573</v>
      </c>
      <c r="J507" t="s">
        <v>10574</v>
      </c>
      <c r="N507" t="s">
        <v>10575</v>
      </c>
      <c r="O507" t="s">
        <v>10576</v>
      </c>
      <c r="P507" t="s">
        <v>10577</v>
      </c>
      <c r="Q507" t="s">
        <v>10578</v>
      </c>
      <c r="R507" t="s">
        <v>10579</v>
      </c>
      <c r="S507" t="s">
        <v>10580</v>
      </c>
      <c r="T507" t="s">
        <v>10581</v>
      </c>
      <c r="X507" t="s">
        <v>4706</v>
      </c>
      <c r="Y507" t="s">
        <v>10582</v>
      </c>
      <c r="Z507" t="s">
        <v>4640</v>
      </c>
      <c r="AE507">
        <v>31807</v>
      </c>
      <c r="AF507" t="s">
        <v>4706</v>
      </c>
      <c r="AG507">
        <v>2</v>
      </c>
      <c r="AH507">
        <v>209</v>
      </c>
      <c r="AI507" t="s">
        <v>10583</v>
      </c>
      <c r="AJ507">
        <v>311</v>
      </c>
      <c r="AK507">
        <v>21572</v>
      </c>
      <c r="AL507" t="s">
        <v>4625</v>
      </c>
      <c r="AM507">
        <v>1</v>
      </c>
      <c r="AN507">
        <v>80</v>
      </c>
      <c r="AO507" t="s">
        <v>7376</v>
      </c>
      <c r="AP507">
        <v>221</v>
      </c>
      <c r="AQ507">
        <v>31436</v>
      </c>
      <c r="AR507" t="s">
        <v>4641</v>
      </c>
      <c r="AS507">
        <v>1</v>
      </c>
      <c r="AT507">
        <v>70</v>
      </c>
      <c r="AU507" t="s">
        <v>10584</v>
      </c>
      <c r="AV507">
        <v>200</v>
      </c>
    </row>
    <row r="508" spans="1:60" ht="13.5" customHeight="1" x14ac:dyDescent="0.35">
      <c r="A508" t="s">
        <v>277</v>
      </c>
      <c r="B508" t="s">
        <v>3225</v>
      </c>
      <c r="C508" s="1" t="s">
        <v>593</v>
      </c>
      <c r="D508" t="s">
        <v>10585</v>
      </c>
      <c r="E508" t="s">
        <v>10586</v>
      </c>
      <c r="F508" t="s">
        <v>10587</v>
      </c>
      <c r="G508" t="s">
        <v>10588</v>
      </c>
      <c r="H508" t="s">
        <v>10589</v>
      </c>
      <c r="N508" t="s">
        <v>10590</v>
      </c>
      <c r="O508" t="s">
        <v>10591</v>
      </c>
      <c r="P508" t="s">
        <v>10592</v>
      </c>
      <c r="Q508" t="s">
        <v>10593</v>
      </c>
      <c r="R508" t="s">
        <v>10594</v>
      </c>
      <c r="X508" t="s">
        <v>10595</v>
      </c>
      <c r="Y508" t="s">
        <v>10596</v>
      </c>
      <c r="Z508" t="s">
        <v>10597</v>
      </c>
      <c r="AE508">
        <v>23684</v>
      </c>
      <c r="AF508" t="s">
        <v>698</v>
      </c>
      <c r="AG508">
        <v>1</v>
      </c>
      <c r="AH508">
        <v>144</v>
      </c>
      <c r="AI508" t="s">
        <v>10598</v>
      </c>
      <c r="AJ508">
        <v>251</v>
      </c>
      <c r="AK508">
        <v>31624</v>
      </c>
      <c r="AL508" t="s">
        <v>717</v>
      </c>
      <c r="AM508">
        <v>1</v>
      </c>
      <c r="AN508">
        <v>70</v>
      </c>
      <c r="AO508" t="s">
        <v>10599</v>
      </c>
      <c r="AP508">
        <v>200</v>
      </c>
    </row>
    <row r="509" spans="1:60" ht="13.5" customHeight="1" x14ac:dyDescent="0.35">
      <c r="A509" t="s">
        <v>277</v>
      </c>
      <c r="B509" t="s">
        <v>3231</v>
      </c>
      <c r="C509" s="1" t="s">
        <v>4547</v>
      </c>
      <c r="D509" t="s">
        <v>10600</v>
      </c>
      <c r="E509" t="s">
        <v>4585</v>
      </c>
      <c r="F509" t="s">
        <v>4586</v>
      </c>
      <c r="G509" t="s">
        <v>5036</v>
      </c>
      <c r="H509" t="s">
        <v>4588</v>
      </c>
      <c r="I509" t="s">
        <v>4589</v>
      </c>
      <c r="J509" t="s">
        <v>4590</v>
      </c>
      <c r="K509" t="s">
        <v>4591</v>
      </c>
      <c r="N509" t="s">
        <v>10601</v>
      </c>
      <c r="O509" t="s">
        <v>4593</v>
      </c>
      <c r="P509" t="s">
        <v>4594</v>
      </c>
      <c r="Q509" t="s">
        <v>4595</v>
      </c>
      <c r="R509" t="s">
        <v>4596</v>
      </c>
      <c r="S509" t="s">
        <v>4597</v>
      </c>
      <c r="T509" t="s">
        <v>4598</v>
      </c>
      <c r="U509" t="s">
        <v>4599</v>
      </c>
      <c r="V509" t="s">
        <v>4600</v>
      </c>
      <c r="X509" t="s">
        <v>4589</v>
      </c>
      <c r="Y509" t="s">
        <v>10602</v>
      </c>
      <c r="Z509" t="s">
        <v>10603</v>
      </c>
      <c r="AE509">
        <v>32110</v>
      </c>
      <c r="AF509" t="s">
        <v>5251</v>
      </c>
      <c r="AG509">
        <v>1</v>
      </c>
      <c r="AH509">
        <v>106</v>
      </c>
      <c r="AI509" t="s">
        <v>10604</v>
      </c>
      <c r="AJ509">
        <v>310</v>
      </c>
    </row>
    <row r="510" spans="1:60" ht="13.5" customHeight="1" x14ac:dyDescent="0.35">
      <c r="A510" t="s">
        <v>277</v>
      </c>
      <c r="B510" t="s">
        <v>3236</v>
      </c>
      <c r="C510" s="1" t="s">
        <v>4889</v>
      </c>
      <c r="D510" t="s">
        <v>10605</v>
      </c>
      <c r="E510" t="s">
        <v>10606</v>
      </c>
      <c r="F510" t="s">
        <v>10607</v>
      </c>
      <c r="G510" t="s">
        <v>10461</v>
      </c>
      <c r="H510" t="s">
        <v>10462</v>
      </c>
      <c r="I510" t="s">
        <v>10608</v>
      </c>
      <c r="N510" t="s">
        <v>10609</v>
      </c>
      <c r="O510" t="s">
        <v>10610</v>
      </c>
      <c r="P510" t="s">
        <v>10611</v>
      </c>
      <c r="Q510" t="s">
        <v>10612</v>
      </c>
      <c r="R510" t="s">
        <v>7420</v>
      </c>
      <c r="S510" t="s">
        <v>10468</v>
      </c>
      <c r="T510" t="s">
        <v>10613</v>
      </c>
      <c r="X510" t="s">
        <v>5610</v>
      </c>
      <c r="Y510" t="s">
        <v>5867</v>
      </c>
      <c r="Z510" t="s">
        <v>10614</v>
      </c>
      <c r="AE510">
        <v>21572</v>
      </c>
      <c r="AF510" t="s">
        <v>4625</v>
      </c>
      <c r="AG510">
        <v>3</v>
      </c>
      <c r="AH510">
        <v>493</v>
      </c>
      <c r="AI510" t="s">
        <v>4804</v>
      </c>
      <c r="AJ510">
        <v>221</v>
      </c>
      <c r="AK510">
        <v>34005</v>
      </c>
      <c r="AL510" t="s">
        <v>4800</v>
      </c>
      <c r="AM510">
        <v>2</v>
      </c>
      <c r="AN510">
        <v>150</v>
      </c>
      <c r="AO510" t="s">
        <v>4801</v>
      </c>
      <c r="AP510">
        <v>312</v>
      </c>
    </row>
    <row r="511" spans="1:60" ht="13.5" customHeight="1" x14ac:dyDescent="0.35">
      <c r="A511" t="s">
        <v>277</v>
      </c>
      <c r="B511" t="s">
        <v>3242</v>
      </c>
      <c r="C511" s="1" t="s">
        <v>4524</v>
      </c>
      <c r="D511" t="s">
        <v>10615</v>
      </c>
      <c r="E511" t="s">
        <v>8188</v>
      </c>
      <c r="F511" t="s">
        <v>10616</v>
      </c>
      <c r="G511" t="s">
        <v>10617</v>
      </c>
      <c r="H511" t="s">
        <v>10618</v>
      </c>
      <c r="N511" t="s">
        <v>10619</v>
      </c>
      <c r="O511" t="s">
        <v>10620</v>
      </c>
      <c r="P511" t="s">
        <v>10621</v>
      </c>
      <c r="Q511" t="s">
        <v>10622</v>
      </c>
      <c r="R511" t="s">
        <v>10623</v>
      </c>
      <c r="S511" t="s">
        <v>10624</v>
      </c>
      <c r="X511" t="s">
        <v>10625</v>
      </c>
      <c r="Y511" t="s">
        <v>8171</v>
      </c>
      <c r="AE511">
        <v>31436</v>
      </c>
      <c r="AF511" t="s">
        <v>61</v>
      </c>
      <c r="AG511">
        <v>2</v>
      </c>
      <c r="AH511">
        <v>245</v>
      </c>
      <c r="AI511" t="s">
        <v>10626</v>
      </c>
      <c r="AJ511">
        <v>200</v>
      </c>
      <c r="AK511">
        <v>21547</v>
      </c>
      <c r="AL511" t="s">
        <v>57</v>
      </c>
      <c r="AM511">
        <v>2</v>
      </c>
      <c r="AN511">
        <v>245</v>
      </c>
      <c r="AO511" t="s">
        <v>4823</v>
      </c>
      <c r="AP511">
        <v>221</v>
      </c>
      <c r="AQ511">
        <v>21572</v>
      </c>
      <c r="AR511" t="s">
        <v>58</v>
      </c>
      <c r="AS511">
        <v>1</v>
      </c>
      <c r="AT511">
        <v>80</v>
      </c>
      <c r="AU511" t="s">
        <v>4814</v>
      </c>
      <c r="AV511">
        <v>221</v>
      </c>
    </row>
    <row r="512" spans="1:60" ht="13.5" customHeight="1" x14ac:dyDescent="0.35">
      <c r="A512" t="s">
        <v>277</v>
      </c>
      <c r="B512" t="s">
        <v>3251</v>
      </c>
      <c r="C512" s="1" t="s">
        <v>4524</v>
      </c>
      <c r="D512" t="s">
        <v>10615</v>
      </c>
      <c r="E512" t="s">
        <v>8188</v>
      </c>
      <c r="F512" t="s">
        <v>10627</v>
      </c>
      <c r="G512" t="s">
        <v>10628</v>
      </c>
      <c r="H512" t="s">
        <v>10629</v>
      </c>
      <c r="N512" t="s">
        <v>10630</v>
      </c>
      <c r="O512" t="s">
        <v>10620</v>
      </c>
      <c r="P512" t="s">
        <v>10631</v>
      </c>
      <c r="Q512" t="s">
        <v>10622</v>
      </c>
      <c r="R512" t="s">
        <v>10632</v>
      </c>
      <c r="S512" t="s">
        <v>10624</v>
      </c>
      <c r="X512" t="s">
        <v>10633</v>
      </c>
      <c r="Y512" t="s">
        <v>8198</v>
      </c>
      <c r="Z512" t="s">
        <v>10634</v>
      </c>
      <c r="AE512">
        <v>31436</v>
      </c>
      <c r="AF512" t="s">
        <v>61</v>
      </c>
      <c r="AG512">
        <v>2</v>
      </c>
      <c r="AH512">
        <v>245</v>
      </c>
      <c r="AI512" t="s">
        <v>10635</v>
      </c>
      <c r="AJ512">
        <v>200</v>
      </c>
      <c r="AK512">
        <v>21547</v>
      </c>
      <c r="AL512" t="s">
        <v>57</v>
      </c>
      <c r="AM512">
        <v>2</v>
      </c>
      <c r="AN512">
        <v>245</v>
      </c>
      <c r="AO512" t="s">
        <v>4832</v>
      </c>
      <c r="AP512">
        <v>221</v>
      </c>
      <c r="AQ512">
        <v>21572</v>
      </c>
      <c r="AR512" t="s">
        <v>58</v>
      </c>
      <c r="AS512">
        <v>1</v>
      </c>
      <c r="AT512">
        <v>80</v>
      </c>
      <c r="AU512" t="s">
        <v>4814</v>
      </c>
      <c r="AV512">
        <v>221</v>
      </c>
    </row>
    <row r="513" spans="1:60" ht="13.5" customHeight="1" x14ac:dyDescent="0.35">
      <c r="A513" t="s">
        <v>277</v>
      </c>
      <c r="B513" t="s">
        <v>3259</v>
      </c>
      <c r="C513" s="1" t="s">
        <v>4524</v>
      </c>
      <c r="D513" t="s">
        <v>10636</v>
      </c>
      <c r="E513" t="s">
        <v>10637</v>
      </c>
      <c r="F513" t="s">
        <v>10627</v>
      </c>
      <c r="G513" t="s">
        <v>10628</v>
      </c>
      <c r="H513" t="s">
        <v>10629</v>
      </c>
      <c r="N513" t="s">
        <v>10638</v>
      </c>
      <c r="O513" t="s">
        <v>10620</v>
      </c>
      <c r="P513" t="s">
        <v>10639</v>
      </c>
      <c r="Q513" t="s">
        <v>10640</v>
      </c>
      <c r="R513" t="s">
        <v>10641</v>
      </c>
      <c r="S513" t="s">
        <v>10642</v>
      </c>
      <c r="X513" t="s">
        <v>10625</v>
      </c>
      <c r="Y513" t="s">
        <v>8171</v>
      </c>
      <c r="AE513">
        <v>21547</v>
      </c>
      <c r="AF513" t="s">
        <v>57</v>
      </c>
      <c r="AG513">
        <v>2</v>
      </c>
      <c r="AH513">
        <v>245</v>
      </c>
      <c r="AJ513">
        <v>221</v>
      </c>
      <c r="AK513">
        <v>21572</v>
      </c>
      <c r="AL513" t="s">
        <v>58</v>
      </c>
      <c r="AM513">
        <v>1</v>
      </c>
      <c r="AN513">
        <v>80</v>
      </c>
      <c r="AP513">
        <v>221</v>
      </c>
      <c r="AQ513">
        <v>31436</v>
      </c>
      <c r="AR513" t="s">
        <v>61</v>
      </c>
      <c r="AS513">
        <v>2</v>
      </c>
      <c r="AT513">
        <v>245</v>
      </c>
      <c r="AV513">
        <v>200</v>
      </c>
      <c r="AW513">
        <v>31608</v>
      </c>
      <c r="AX513" t="s">
        <v>7512</v>
      </c>
      <c r="AY513">
        <v>2</v>
      </c>
      <c r="AZ513">
        <v>235</v>
      </c>
      <c r="BB513">
        <v>200</v>
      </c>
      <c r="BC513">
        <v>31058</v>
      </c>
      <c r="BD513" t="s">
        <v>4734</v>
      </c>
      <c r="BE513">
        <v>1</v>
      </c>
      <c r="BF513">
        <v>109</v>
      </c>
      <c r="BH513">
        <v>326</v>
      </c>
    </row>
    <row r="514" spans="1:60" ht="13.5" customHeight="1" x14ac:dyDescent="0.35">
      <c r="A514" t="s">
        <v>277</v>
      </c>
      <c r="B514" t="s">
        <v>3264</v>
      </c>
      <c r="C514" s="1" t="s">
        <v>4547</v>
      </c>
      <c r="D514" t="s">
        <v>10643</v>
      </c>
      <c r="E514" t="s">
        <v>9906</v>
      </c>
      <c r="F514" t="s">
        <v>10644</v>
      </c>
      <c r="G514" t="s">
        <v>9908</v>
      </c>
      <c r="H514" t="s">
        <v>10645</v>
      </c>
      <c r="N514" t="s">
        <v>10646</v>
      </c>
      <c r="O514" t="s">
        <v>10647</v>
      </c>
      <c r="P514" t="s">
        <v>10648</v>
      </c>
      <c r="Q514" t="s">
        <v>10649</v>
      </c>
      <c r="R514" t="s">
        <v>10650</v>
      </c>
      <c r="S514" t="s">
        <v>4596</v>
      </c>
      <c r="T514" t="s">
        <v>10651</v>
      </c>
      <c r="X514" t="s">
        <v>4602</v>
      </c>
      <c r="Y514" t="s">
        <v>10652</v>
      </c>
      <c r="Z514" t="s">
        <v>4601</v>
      </c>
      <c r="AE514">
        <v>32110</v>
      </c>
      <c r="AF514" t="s">
        <v>5251</v>
      </c>
      <c r="AG514">
        <v>3</v>
      </c>
      <c r="AH514">
        <v>1050</v>
      </c>
      <c r="AJ514">
        <v>310</v>
      </c>
      <c r="AK514">
        <v>13254</v>
      </c>
      <c r="AL514" t="s">
        <v>799</v>
      </c>
      <c r="AM514">
        <v>2</v>
      </c>
      <c r="AN514">
        <v>192</v>
      </c>
      <c r="AP514">
        <v>128</v>
      </c>
    </row>
    <row r="515" spans="1:60" ht="13.5" customHeight="1" x14ac:dyDescent="0.35">
      <c r="A515" t="s">
        <v>277</v>
      </c>
      <c r="B515" t="s">
        <v>3270</v>
      </c>
      <c r="C515" s="1" t="s">
        <v>4524</v>
      </c>
      <c r="D515" t="s">
        <v>10615</v>
      </c>
      <c r="E515" t="s">
        <v>8188</v>
      </c>
      <c r="F515" t="s">
        <v>10627</v>
      </c>
      <c r="G515" t="s">
        <v>10653</v>
      </c>
      <c r="H515" t="s">
        <v>10618</v>
      </c>
      <c r="N515" t="s">
        <v>10630</v>
      </c>
      <c r="O515" t="s">
        <v>10654</v>
      </c>
      <c r="P515" t="s">
        <v>10655</v>
      </c>
      <c r="Q515" t="s">
        <v>10622</v>
      </c>
      <c r="R515" t="s">
        <v>10656</v>
      </c>
      <c r="S515" t="s">
        <v>10624</v>
      </c>
      <c r="X515" t="s">
        <v>10625</v>
      </c>
      <c r="Y515" t="s">
        <v>8171</v>
      </c>
      <c r="AE515">
        <v>31436</v>
      </c>
      <c r="AF515" t="s">
        <v>61</v>
      </c>
      <c r="AG515">
        <v>2</v>
      </c>
      <c r="AH515">
        <v>245</v>
      </c>
      <c r="AJ515">
        <v>200</v>
      </c>
      <c r="AK515">
        <v>21547</v>
      </c>
      <c r="AL515" t="s">
        <v>57</v>
      </c>
      <c r="AM515">
        <v>2</v>
      </c>
      <c r="AN515">
        <v>245</v>
      </c>
      <c r="AP515">
        <v>221</v>
      </c>
      <c r="AQ515">
        <v>21572</v>
      </c>
      <c r="AR515" t="s">
        <v>58</v>
      </c>
      <c r="AS515">
        <v>1</v>
      </c>
      <c r="AT515">
        <v>80</v>
      </c>
      <c r="AV515">
        <v>221</v>
      </c>
    </row>
    <row r="516" spans="1:60" ht="13.5" customHeight="1" x14ac:dyDescent="0.35">
      <c r="A516" t="s">
        <v>277</v>
      </c>
      <c r="B516" t="s">
        <v>3275</v>
      </c>
      <c r="C516" s="1" t="s">
        <v>4524</v>
      </c>
      <c r="D516" t="s">
        <v>10615</v>
      </c>
      <c r="E516" t="s">
        <v>10637</v>
      </c>
      <c r="F516" t="s">
        <v>10627</v>
      </c>
      <c r="G516" t="s">
        <v>10653</v>
      </c>
      <c r="H516" t="s">
        <v>10629</v>
      </c>
      <c r="N516" t="s">
        <v>10630</v>
      </c>
      <c r="O516" t="s">
        <v>10654</v>
      </c>
      <c r="P516" t="s">
        <v>10657</v>
      </c>
      <c r="Q516" t="s">
        <v>10658</v>
      </c>
      <c r="R516" t="s">
        <v>10659</v>
      </c>
      <c r="S516" t="s">
        <v>10660</v>
      </c>
      <c r="X516" t="s">
        <v>10661</v>
      </c>
      <c r="Y516" t="s">
        <v>10662</v>
      </c>
      <c r="AE516">
        <v>31436</v>
      </c>
      <c r="AF516" t="s">
        <v>61</v>
      </c>
      <c r="AG516">
        <v>2</v>
      </c>
      <c r="AH516">
        <v>245</v>
      </c>
      <c r="AJ516">
        <v>200</v>
      </c>
      <c r="AK516">
        <v>21547</v>
      </c>
      <c r="AL516" t="s">
        <v>57</v>
      </c>
      <c r="AM516">
        <v>2</v>
      </c>
      <c r="AN516">
        <v>245</v>
      </c>
      <c r="AP516">
        <v>221</v>
      </c>
      <c r="AQ516">
        <v>21572</v>
      </c>
      <c r="AR516" t="s">
        <v>58</v>
      </c>
      <c r="AS516">
        <v>1</v>
      </c>
      <c r="AT516">
        <v>80</v>
      </c>
      <c r="AV516">
        <v>221</v>
      </c>
    </row>
    <row r="517" spans="1:60" ht="13.5" customHeight="1" x14ac:dyDescent="0.35">
      <c r="A517" t="s">
        <v>277</v>
      </c>
      <c r="B517" t="s">
        <v>3278</v>
      </c>
      <c r="C517" s="1" t="s">
        <v>4524</v>
      </c>
      <c r="D517" t="s">
        <v>10615</v>
      </c>
      <c r="E517" t="s">
        <v>8188</v>
      </c>
      <c r="F517" t="s">
        <v>10616</v>
      </c>
      <c r="G517" t="s">
        <v>10653</v>
      </c>
      <c r="H517" t="s">
        <v>10618</v>
      </c>
      <c r="N517" t="s">
        <v>10619</v>
      </c>
      <c r="O517" t="s">
        <v>10654</v>
      </c>
      <c r="P517" t="s">
        <v>10663</v>
      </c>
      <c r="Q517" t="s">
        <v>10622</v>
      </c>
      <c r="R517" t="s">
        <v>10656</v>
      </c>
      <c r="S517" t="s">
        <v>10624</v>
      </c>
      <c r="X517" t="s">
        <v>10625</v>
      </c>
      <c r="Y517" t="s">
        <v>8171</v>
      </c>
      <c r="AE517">
        <v>31436</v>
      </c>
      <c r="AF517" t="s">
        <v>61</v>
      </c>
      <c r="AG517">
        <v>2</v>
      </c>
      <c r="AH517">
        <v>245</v>
      </c>
      <c r="AJ517">
        <v>200</v>
      </c>
      <c r="AK517">
        <v>21547</v>
      </c>
      <c r="AL517" t="s">
        <v>57</v>
      </c>
      <c r="AM517">
        <v>2</v>
      </c>
      <c r="AN517">
        <v>245</v>
      </c>
      <c r="AP517">
        <v>221</v>
      </c>
      <c r="AQ517">
        <v>21572</v>
      </c>
      <c r="AR517" t="s">
        <v>58</v>
      </c>
      <c r="AS517">
        <v>1</v>
      </c>
      <c r="AT517">
        <v>80</v>
      </c>
      <c r="AV517">
        <v>221</v>
      </c>
    </row>
    <row r="518" spans="1:60" ht="13.5" customHeight="1" x14ac:dyDescent="0.35">
      <c r="A518" t="s">
        <v>277</v>
      </c>
      <c r="B518" t="s">
        <v>3281</v>
      </c>
      <c r="C518" s="1" t="s">
        <v>4524</v>
      </c>
      <c r="D518" t="s">
        <v>10664</v>
      </c>
      <c r="E518" t="s">
        <v>10665</v>
      </c>
      <c r="F518" t="s">
        <v>10666</v>
      </c>
      <c r="N518" t="s">
        <v>10667</v>
      </c>
      <c r="O518" t="s">
        <v>10668</v>
      </c>
      <c r="P518" t="s">
        <v>10669</v>
      </c>
      <c r="Q518" t="s">
        <v>10670</v>
      </c>
      <c r="X518" t="s">
        <v>605</v>
      </c>
      <c r="Y518" t="s">
        <v>726</v>
      </c>
      <c r="Z518" t="s">
        <v>10671</v>
      </c>
      <c r="AE518">
        <v>31624</v>
      </c>
      <c r="AF518" t="s">
        <v>717</v>
      </c>
      <c r="AG518">
        <v>2</v>
      </c>
      <c r="AH518">
        <v>490</v>
      </c>
      <c r="AJ518">
        <v>200</v>
      </c>
      <c r="AK518">
        <v>23684</v>
      </c>
      <c r="AL518" t="s">
        <v>5617</v>
      </c>
      <c r="AM518">
        <v>3</v>
      </c>
      <c r="AN518">
        <v>616</v>
      </c>
      <c r="AP518">
        <v>251</v>
      </c>
      <c r="AQ518">
        <v>31058</v>
      </c>
      <c r="AR518" t="s">
        <v>4734</v>
      </c>
      <c r="AS518">
        <v>1</v>
      </c>
      <c r="AT518">
        <v>109</v>
      </c>
      <c r="AV518">
        <v>326</v>
      </c>
    </row>
    <row r="519" spans="1:60" ht="13.5" customHeight="1" x14ac:dyDescent="0.35">
      <c r="A519" t="s">
        <v>277</v>
      </c>
      <c r="B519" t="s">
        <v>3287</v>
      </c>
      <c r="C519" s="1" t="s">
        <v>4524</v>
      </c>
      <c r="D519" t="s">
        <v>10672</v>
      </c>
      <c r="E519" t="s">
        <v>10673</v>
      </c>
      <c r="F519" t="s">
        <v>10666</v>
      </c>
      <c r="N519" t="s">
        <v>10674</v>
      </c>
      <c r="O519" t="s">
        <v>10668</v>
      </c>
      <c r="P519" t="s">
        <v>10669</v>
      </c>
      <c r="Q519" t="s">
        <v>10670</v>
      </c>
      <c r="X519" t="s">
        <v>605</v>
      </c>
      <c r="Y519" t="s">
        <v>726</v>
      </c>
      <c r="Z519" t="s">
        <v>10675</v>
      </c>
      <c r="AE519">
        <v>31624</v>
      </c>
      <c r="AF519" t="s">
        <v>717</v>
      </c>
      <c r="AG519">
        <v>2</v>
      </c>
      <c r="AH519">
        <v>490</v>
      </c>
      <c r="AJ519">
        <v>200</v>
      </c>
      <c r="AK519">
        <v>23684</v>
      </c>
      <c r="AL519" t="s">
        <v>5617</v>
      </c>
      <c r="AM519">
        <v>2</v>
      </c>
      <c r="AN519">
        <v>354</v>
      </c>
      <c r="AP519">
        <v>251</v>
      </c>
      <c r="AQ519">
        <v>24054</v>
      </c>
      <c r="AR519" t="s">
        <v>6498</v>
      </c>
      <c r="AS519">
        <v>3</v>
      </c>
      <c r="AT519">
        <v>616</v>
      </c>
      <c r="AV519">
        <v>255</v>
      </c>
      <c r="AW519">
        <v>24052</v>
      </c>
      <c r="AX519" t="s">
        <v>9540</v>
      </c>
      <c r="AY519">
        <v>3</v>
      </c>
      <c r="AZ519">
        <v>646</v>
      </c>
      <c r="BB519">
        <v>255</v>
      </c>
      <c r="BC519">
        <v>31058</v>
      </c>
      <c r="BD519" t="s">
        <v>4734</v>
      </c>
      <c r="BE519">
        <v>1</v>
      </c>
      <c r="BF519">
        <v>109</v>
      </c>
      <c r="BH519">
        <v>326</v>
      </c>
    </row>
    <row r="520" spans="1:60" ht="13.5" customHeight="1" x14ac:dyDescent="0.35">
      <c r="A520" t="s">
        <v>277</v>
      </c>
      <c r="B520" t="s">
        <v>3290</v>
      </c>
      <c r="C520" s="1" t="s">
        <v>593</v>
      </c>
      <c r="D520" t="s">
        <v>730</v>
      </c>
      <c r="E520" t="s">
        <v>10676</v>
      </c>
      <c r="F520" t="s">
        <v>10677</v>
      </c>
      <c r="G520" t="s">
        <v>10678</v>
      </c>
      <c r="H520" t="s">
        <v>10679</v>
      </c>
      <c r="I520" t="s">
        <v>10680</v>
      </c>
      <c r="J520" t="s">
        <v>598</v>
      </c>
      <c r="N520" t="s">
        <v>10681</v>
      </c>
      <c r="O520" t="s">
        <v>10682</v>
      </c>
      <c r="P520" t="s">
        <v>10683</v>
      </c>
      <c r="Q520" t="s">
        <v>10684</v>
      </c>
      <c r="R520" t="s">
        <v>10685</v>
      </c>
      <c r="S520" t="s">
        <v>10686</v>
      </c>
      <c r="T520" t="s">
        <v>10687</v>
      </c>
      <c r="X520" t="s">
        <v>697</v>
      </c>
      <c r="Y520" t="s">
        <v>10688</v>
      </c>
      <c r="Z520" t="s">
        <v>7756</v>
      </c>
      <c r="AE520">
        <v>31624</v>
      </c>
      <c r="AF520" t="s">
        <v>717</v>
      </c>
      <c r="AG520">
        <v>2</v>
      </c>
      <c r="AH520">
        <v>490</v>
      </c>
      <c r="AJ520">
        <v>200</v>
      </c>
      <c r="AK520">
        <v>24431</v>
      </c>
      <c r="AL520" t="s">
        <v>6649</v>
      </c>
      <c r="AM520">
        <v>3</v>
      </c>
      <c r="AN520">
        <v>979</v>
      </c>
      <c r="AP520">
        <v>201</v>
      </c>
      <c r="AQ520">
        <v>31058</v>
      </c>
      <c r="AR520" t="s">
        <v>4734</v>
      </c>
      <c r="AS520">
        <v>2</v>
      </c>
      <c r="AT520">
        <v>245</v>
      </c>
      <c r="AV520">
        <v>326</v>
      </c>
      <c r="AW520">
        <v>21547</v>
      </c>
      <c r="AX520" t="s">
        <v>57</v>
      </c>
      <c r="AY520">
        <v>2</v>
      </c>
      <c r="AZ520">
        <v>245</v>
      </c>
      <c r="BB520">
        <v>221</v>
      </c>
    </row>
    <row r="521" spans="1:60" ht="13.5" customHeight="1" x14ac:dyDescent="0.35">
      <c r="A521" t="s">
        <v>277</v>
      </c>
      <c r="B521" t="s">
        <v>3294</v>
      </c>
      <c r="C521" s="1" t="s">
        <v>4547</v>
      </c>
      <c r="D521" t="s">
        <v>10689</v>
      </c>
      <c r="E521" t="s">
        <v>10690</v>
      </c>
      <c r="F521" t="s">
        <v>10691</v>
      </c>
      <c r="G521" t="s">
        <v>10692</v>
      </c>
      <c r="H521" t="s">
        <v>10693</v>
      </c>
      <c r="I521" t="s">
        <v>10694</v>
      </c>
      <c r="N521" t="s">
        <v>10695</v>
      </c>
      <c r="O521" t="s">
        <v>10696</v>
      </c>
      <c r="P521" t="s">
        <v>10697</v>
      </c>
      <c r="Q521" t="s">
        <v>10698</v>
      </c>
      <c r="R521" t="s">
        <v>10699</v>
      </c>
      <c r="X521" t="s">
        <v>10700</v>
      </c>
      <c r="Y521" t="s">
        <v>10701</v>
      </c>
      <c r="AE521">
        <v>31624</v>
      </c>
      <c r="AF521" t="s">
        <v>717</v>
      </c>
      <c r="AG521">
        <v>3</v>
      </c>
      <c r="AH521">
        <v>997</v>
      </c>
      <c r="AJ521">
        <v>200</v>
      </c>
      <c r="AK521">
        <v>22269</v>
      </c>
      <c r="AL521" t="s">
        <v>4901</v>
      </c>
      <c r="AM521">
        <v>3</v>
      </c>
      <c r="AN521">
        <v>990</v>
      </c>
      <c r="AP521">
        <v>230</v>
      </c>
      <c r="AQ521">
        <v>31058</v>
      </c>
      <c r="AR521" t="s">
        <v>4734</v>
      </c>
      <c r="AS521">
        <v>2</v>
      </c>
      <c r="AT521">
        <v>245</v>
      </c>
      <c r="AV521">
        <v>326</v>
      </c>
      <c r="AW521">
        <v>21572</v>
      </c>
      <c r="AX521" t="s">
        <v>4888</v>
      </c>
      <c r="AY521">
        <v>2</v>
      </c>
      <c r="AZ521">
        <v>328</v>
      </c>
      <c r="BB521">
        <v>221</v>
      </c>
      <c r="BC521">
        <v>32110</v>
      </c>
      <c r="BD521" t="s">
        <v>4603</v>
      </c>
      <c r="BE521">
        <v>2</v>
      </c>
      <c r="BF521">
        <v>390</v>
      </c>
      <c r="BH521">
        <v>310</v>
      </c>
    </row>
    <row r="522" spans="1:60" ht="13.5" customHeight="1" x14ac:dyDescent="0.35">
      <c r="A522" t="s">
        <v>277</v>
      </c>
      <c r="B522" t="s">
        <v>3299</v>
      </c>
      <c r="C522" s="1" t="s">
        <v>4667</v>
      </c>
      <c r="D522" t="s">
        <v>10702</v>
      </c>
      <c r="E522" t="s">
        <v>10703</v>
      </c>
      <c r="F522" t="s">
        <v>10704</v>
      </c>
      <c r="G522" t="s">
        <v>10705</v>
      </c>
      <c r="N522" t="s">
        <v>10706</v>
      </c>
      <c r="O522" t="s">
        <v>10707</v>
      </c>
      <c r="P522" t="s">
        <v>10708</v>
      </c>
      <c r="Q522" t="s">
        <v>10709</v>
      </c>
      <c r="R522" t="s">
        <v>10710</v>
      </c>
      <c r="X522" t="s">
        <v>5676</v>
      </c>
      <c r="Y522" t="s">
        <v>10711</v>
      </c>
      <c r="Z522" t="s">
        <v>8142</v>
      </c>
      <c r="AE522">
        <v>31624</v>
      </c>
      <c r="AF522" t="s">
        <v>717</v>
      </c>
      <c r="AG522">
        <v>3</v>
      </c>
      <c r="AH522">
        <v>997</v>
      </c>
      <c r="AJ522">
        <v>200</v>
      </c>
      <c r="AK522">
        <v>31058</v>
      </c>
      <c r="AL522" t="s">
        <v>4734</v>
      </c>
      <c r="AM522">
        <v>2</v>
      </c>
      <c r="AN522">
        <v>245</v>
      </c>
      <c r="AP522">
        <v>326</v>
      </c>
      <c r="AQ522">
        <v>32079</v>
      </c>
      <c r="AR522" t="s">
        <v>4582</v>
      </c>
      <c r="AS522">
        <v>2</v>
      </c>
      <c r="AT522">
        <v>263</v>
      </c>
      <c r="AV522">
        <v>310</v>
      </c>
      <c r="AW522">
        <v>31620</v>
      </c>
      <c r="AX522" t="s">
        <v>10712</v>
      </c>
      <c r="AY522">
        <v>1</v>
      </c>
      <c r="AZ522">
        <v>70</v>
      </c>
      <c r="BB522">
        <v>200</v>
      </c>
      <c r="BC522">
        <v>21547</v>
      </c>
      <c r="BD522" t="s">
        <v>57</v>
      </c>
      <c r="BE522">
        <v>2</v>
      </c>
      <c r="BF522">
        <v>245</v>
      </c>
      <c r="BH522">
        <v>221</v>
      </c>
    </row>
    <row r="523" spans="1:60" ht="13.5" customHeight="1" x14ac:dyDescent="0.35">
      <c r="A523" t="s">
        <v>277</v>
      </c>
      <c r="B523" t="s">
        <v>3304</v>
      </c>
      <c r="C523" s="1" t="s">
        <v>4547</v>
      </c>
      <c r="D523" t="s">
        <v>10713</v>
      </c>
      <c r="E523" t="s">
        <v>10714</v>
      </c>
      <c r="F523" t="s">
        <v>10715</v>
      </c>
      <c r="G523" t="s">
        <v>10716</v>
      </c>
      <c r="H523" t="s">
        <v>10717</v>
      </c>
      <c r="N523" t="s">
        <v>10718</v>
      </c>
      <c r="O523" t="s">
        <v>10719</v>
      </c>
      <c r="P523" t="s">
        <v>10720</v>
      </c>
      <c r="Q523" t="s">
        <v>10698</v>
      </c>
      <c r="R523" t="s">
        <v>10721</v>
      </c>
      <c r="X523" t="s">
        <v>4580</v>
      </c>
      <c r="Y523" t="s">
        <v>7068</v>
      </c>
      <c r="Z523" t="s">
        <v>7785</v>
      </c>
      <c r="AE523">
        <v>31624</v>
      </c>
      <c r="AF523" t="s">
        <v>717</v>
      </c>
      <c r="AG523">
        <v>3</v>
      </c>
      <c r="AH523">
        <v>997</v>
      </c>
      <c r="AJ523">
        <v>200</v>
      </c>
      <c r="AK523">
        <v>31058</v>
      </c>
      <c r="AL523" t="s">
        <v>4734</v>
      </c>
      <c r="AM523">
        <v>2</v>
      </c>
      <c r="AN523">
        <v>245</v>
      </c>
      <c r="AP523">
        <v>326</v>
      </c>
      <c r="AQ523">
        <v>32079</v>
      </c>
      <c r="AR523" t="s">
        <v>4582</v>
      </c>
      <c r="AS523">
        <v>1</v>
      </c>
      <c r="AT523">
        <v>132</v>
      </c>
      <c r="AV523">
        <v>310</v>
      </c>
      <c r="AW523">
        <v>31620</v>
      </c>
      <c r="AX523" t="s">
        <v>5113</v>
      </c>
      <c r="AY523">
        <v>1</v>
      </c>
      <c r="AZ523">
        <v>70</v>
      </c>
      <c r="BB523">
        <v>200</v>
      </c>
      <c r="BC523">
        <v>21547</v>
      </c>
      <c r="BD523" t="s">
        <v>57</v>
      </c>
      <c r="BE523">
        <v>2</v>
      </c>
      <c r="BF523">
        <v>245</v>
      </c>
      <c r="BH523">
        <v>221</v>
      </c>
    </row>
    <row r="524" spans="1:60" ht="13.5" customHeight="1" x14ac:dyDescent="0.35">
      <c r="A524" t="s">
        <v>277</v>
      </c>
      <c r="B524" t="s">
        <v>3308</v>
      </c>
      <c r="C524" s="1" t="s">
        <v>4909</v>
      </c>
      <c r="D524" t="s">
        <v>10722</v>
      </c>
      <c r="E524" t="s">
        <v>10723</v>
      </c>
      <c r="F524" t="s">
        <v>10724</v>
      </c>
      <c r="G524" t="s">
        <v>10725</v>
      </c>
      <c r="H524" t="s">
        <v>10726</v>
      </c>
      <c r="N524" t="s">
        <v>10727</v>
      </c>
      <c r="O524" t="s">
        <v>4932</v>
      </c>
      <c r="P524" t="s">
        <v>10728</v>
      </c>
      <c r="Q524" t="s">
        <v>10729</v>
      </c>
      <c r="R524" t="s">
        <v>10730</v>
      </c>
      <c r="S524" t="s">
        <v>10731</v>
      </c>
      <c r="T524" t="s">
        <v>10732</v>
      </c>
      <c r="X524" t="s">
        <v>10722</v>
      </c>
      <c r="AE524">
        <v>34093</v>
      </c>
      <c r="AF524" t="s">
        <v>4938</v>
      </c>
      <c r="AG524">
        <v>1</v>
      </c>
      <c r="AH524">
        <v>65</v>
      </c>
      <c r="AJ524">
        <v>312</v>
      </c>
      <c r="AK524">
        <v>46347</v>
      </c>
      <c r="AL524" t="s">
        <v>4937</v>
      </c>
      <c r="AM524">
        <v>2</v>
      </c>
      <c r="AN524">
        <v>322</v>
      </c>
      <c r="AP524">
        <v>321</v>
      </c>
      <c r="AQ524">
        <v>46301</v>
      </c>
      <c r="AR524" t="s">
        <v>4924</v>
      </c>
      <c r="AS524">
        <v>2</v>
      </c>
      <c r="AT524">
        <v>324</v>
      </c>
      <c r="AV524">
        <v>320</v>
      </c>
    </row>
    <row r="525" spans="1:60" ht="13.5" customHeight="1" x14ac:dyDescent="0.35">
      <c r="A525" t="s">
        <v>277</v>
      </c>
      <c r="B525" t="s">
        <v>3314</v>
      </c>
      <c r="C525" s="1" t="s">
        <v>4909</v>
      </c>
      <c r="D525" t="s">
        <v>10733</v>
      </c>
      <c r="E525" t="s">
        <v>10734</v>
      </c>
      <c r="F525" t="s">
        <v>10735</v>
      </c>
      <c r="G525" t="s">
        <v>10736</v>
      </c>
      <c r="H525" t="s">
        <v>10737</v>
      </c>
      <c r="I525" t="s">
        <v>10726</v>
      </c>
      <c r="N525" t="s">
        <v>10727</v>
      </c>
      <c r="O525" t="s">
        <v>10738</v>
      </c>
      <c r="P525" t="s">
        <v>10739</v>
      </c>
      <c r="Q525" t="s">
        <v>10740</v>
      </c>
      <c r="R525" t="s">
        <v>10731</v>
      </c>
      <c r="S525" t="s">
        <v>10741</v>
      </c>
      <c r="X525" t="s">
        <v>10742</v>
      </c>
      <c r="Y525" t="s">
        <v>10743</v>
      </c>
      <c r="AE525">
        <v>46347</v>
      </c>
      <c r="AF525" t="s">
        <v>4937</v>
      </c>
      <c r="AG525">
        <v>2</v>
      </c>
      <c r="AH525">
        <v>322</v>
      </c>
      <c r="AJ525">
        <v>321</v>
      </c>
      <c r="AK525">
        <v>34093</v>
      </c>
      <c r="AL525" t="s">
        <v>4938</v>
      </c>
      <c r="AM525">
        <v>1</v>
      </c>
      <c r="AN525">
        <v>65</v>
      </c>
      <c r="AP525">
        <v>312</v>
      </c>
      <c r="AQ525">
        <v>46301</v>
      </c>
      <c r="AR525" t="s">
        <v>4924</v>
      </c>
      <c r="AS525">
        <v>2</v>
      </c>
      <c r="AT525">
        <v>324</v>
      </c>
      <c r="AV525">
        <v>320</v>
      </c>
      <c r="AW525">
        <v>13254</v>
      </c>
      <c r="AX525" t="s">
        <v>799</v>
      </c>
      <c r="AY525">
        <v>1</v>
      </c>
      <c r="AZ525">
        <v>42</v>
      </c>
      <c r="BB525">
        <v>128</v>
      </c>
      <c r="BC525">
        <v>15254</v>
      </c>
      <c r="BD525" t="s">
        <v>4802</v>
      </c>
      <c r="BE525">
        <v>2</v>
      </c>
      <c r="BF525">
        <v>400</v>
      </c>
      <c r="BH525">
        <v>136</v>
      </c>
    </row>
    <row r="526" spans="1:60" ht="13.5" customHeight="1" x14ac:dyDescent="0.35">
      <c r="A526" t="s">
        <v>277</v>
      </c>
      <c r="B526" t="s">
        <v>3320</v>
      </c>
      <c r="C526" s="1" t="s">
        <v>4485</v>
      </c>
      <c r="D526" t="s">
        <v>10744</v>
      </c>
      <c r="E526" t="s">
        <v>5735</v>
      </c>
      <c r="F526" t="s">
        <v>5745</v>
      </c>
      <c r="G526" t="s">
        <v>10745</v>
      </c>
      <c r="N526" t="s">
        <v>10746</v>
      </c>
      <c r="O526" t="s">
        <v>10747</v>
      </c>
      <c r="P526" t="s">
        <v>10748</v>
      </c>
      <c r="Q526" t="s">
        <v>10749</v>
      </c>
      <c r="R526" t="s">
        <v>10750</v>
      </c>
      <c r="S526" t="s">
        <v>8563</v>
      </c>
      <c r="T526" t="s">
        <v>8564</v>
      </c>
      <c r="U526" t="s">
        <v>8565</v>
      </c>
      <c r="X526" t="s">
        <v>5744</v>
      </c>
      <c r="Y526" t="s">
        <v>5745</v>
      </c>
      <c r="Z526" t="s">
        <v>5746</v>
      </c>
      <c r="AE526">
        <v>34085</v>
      </c>
      <c r="AF526" t="s">
        <v>5021</v>
      </c>
      <c r="AG526">
        <v>2</v>
      </c>
      <c r="AH526">
        <v>263</v>
      </c>
      <c r="AJ526">
        <v>312</v>
      </c>
      <c r="AK526">
        <v>34593</v>
      </c>
      <c r="AL526" t="s">
        <v>5195</v>
      </c>
      <c r="AM526">
        <v>2</v>
      </c>
      <c r="AN526">
        <v>479</v>
      </c>
      <c r="AP526">
        <v>312</v>
      </c>
      <c r="AQ526">
        <v>13154</v>
      </c>
      <c r="AR526" t="s">
        <v>798</v>
      </c>
      <c r="AS526">
        <v>2</v>
      </c>
      <c r="AT526">
        <v>192</v>
      </c>
      <c r="AV526">
        <v>122</v>
      </c>
    </row>
    <row r="527" spans="1:60" ht="13.5" customHeight="1" x14ac:dyDescent="0.35">
      <c r="A527" t="s">
        <v>277</v>
      </c>
      <c r="B527" t="s">
        <v>3325</v>
      </c>
      <c r="C527" s="1" t="s">
        <v>4889</v>
      </c>
      <c r="D527" t="s">
        <v>10751</v>
      </c>
      <c r="E527" t="s">
        <v>10752</v>
      </c>
      <c r="F527" t="s">
        <v>10753</v>
      </c>
      <c r="G527" t="s">
        <v>10754</v>
      </c>
      <c r="H527" t="s">
        <v>10755</v>
      </c>
      <c r="N527" t="s">
        <v>10756</v>
      </c>
      <c r="O527" t="s">
        <v>10757</v>
      </c>
      <c r="P527" t="s">
        <v>10758</v>
      </c>
      <c r="Q527" t="s">
        <v>10759</v>
      </c>
      <c r="R527" t="s">
        <v>10760</v>
      </c>
      <c r="S527" t="s">
        <v>10761</v>
      </c>
      <c r="T527" t="s">
        <v>10762</v>
      </c>
      <c r="X527" t="s">
        <v>10763</v>
      </c>
      <c r="Y527" t="s">
        <v>5019</v>
      </c>
      <c r="AE527">
        <v>11054</v>
      </c>
      <c r="AF527" t="s">
        <v>727</v>
      </c>
      <c r="AG527">
        <v>2</v>
      </c>
      <c r="AH527">
        <v>320</v>
      </c>
      <c r="AJ527">
        <v>114</v>
      </c>
      <c r="AK527">
        <v>46319</v>
      </c>
      <c r="AL527" t="s">
        <v>4923</v>
      </c>
      <c r="AM527">
        <v>2</v>
      </c>
      <c r="AN527">
        <v>142</v>
      </c>
      <c r="AP527">
        <v>320</v>
      </c>
    </row>
    <row r="528" spans="1:60" ht="13.5" customHeight="1" x14ac:dyDescent="0.35">
      <c r="A528" t="s">
        <v>277</v>
      </c>
      <c r="B528" t="s">
        <v>3330</v>
      </c>
      <c r="C528" s="1" t="s">
        <v>4547</v>
      </c>
      <c r="D528" t="s">
        <v>10764</v>
      </c>
      <c r="E528" t="s">
        <v>10765</v>
      </c>
      <c r="F528" t="s">
        <v>10766</v>
      </c>
      <c r="G528" t="s">
        <v>5036</v>
      </c>
      <c r="N528" t="s">
        <v>10767</v>
      </c>
      <c r="O528" t="s">
        <v>4595</v>
      </c>
      <c r="P528" t="s">
        <v>10768</v>
      </c>
      <c r="Q528" t="s">
        <v>10769</v>
      </c>
      <c r="R528" t="s">
        <v>4596</v>
      </c>
      <c r="S528" t="s">
        <v>4594</v>
      </c>
      <c r="T528" t="s">
        <v>10770</v>
      </c>
      <c r="X528" t="s">
        <v>7857</v>
      </c>
      <c r="Y528" t="s">
        <v>4966</v>
      </c>
      <c r="Z528" t="s">
        <v>10771</v>
      </c>
      <c r="AE528">
        <v>34053</v>
      </c>
      <c r="AF528" t="s">
        <v>10772</v>
      </c>
      <c r="AG528">
        <v>3</v>
      </c>
      <c r="AH528">
        <v>306</v>
      </c>
      <c r="AJ528">
        <v>312</v>
      </c>
      <c r="AK528">
        <v>46301</v>
      </c>
      <c r="AL528" t="s">
        <v>4924</v>
      </c>
      <c r="AM528">
        <v>2</v>
      </c>
      <c r="AN528">
        <v>324</v>
      </c>
      <c r="AP528">
        <v>320</v>
      </c>
      <c r="AQ528">
        <v>46319</v>
      </c>
      <c r="AR528" t="s">
        <v>4923</v>
      </c>
      <c r="AS528">
        <v>3</v>
      </c>
      <c r="AT528">
        <v>307</v>
      </c>
      <c r="AV528">
        <v>320</v>
      </c>
      <c r="AW528">
        <v>34093</v>
      </c>
      <c r="AX528" t="s">
        <v>4938</v>
      </c>
      <c r="AY528">
        <v>3</v>
      </c>
      <c r="AZ528">
        <v>513</v>
      </c>
      <c r="BB528">
        <v>312</v>
      </c>
      <c r="BC528">
        <v>15254</v>
      </c>
      <c r="BD528" t="s">
        <v>4802</v>
      </c>
      <c r="BE528">
        <v>2</v>
      </c>
      <c r="BF528">
        <v>400</v>
      </c>
      <c r="BH528">
        <v>136</v>
      </c>
    </row>
    <row r="529" spans="1:60" ht="13.5" customHeight="1" x14ac:dyDescent="0.35">
      <c r="A529" t="s">
        <v>1225</v>
      </c>
      <c r="B529" t="s">
        <v>3335</v>
      </c>
      <c r="C529" s="1" t="s">
        <v>4909</v>
      </c>
      <c r="D529" t="s">
        <v>10773</v>
      </c>
      <c r="E529" t="s">
        <v>10774</v>
      </c>
      <c r="F529" t="s">
        <v>10775</v>
      </c>
      <c r="G529" t="s">
        <v>10776</v>
      </c>
      <c r="N529" t="s">
        <v>10777</v>
      </c>
      <c r="O529" t="s">
        <v>10778</v>
      </c>
      <c r="P529" t="s">
        <v>10779</v>
      </c>
      <c r="Q529" t="s">
        <v>10780</v>
      </c>
      <c r="R529" t="s">
        <v>10781</v>
      </c>
      <c r="S529" t="s">
        <v>10782</v>
      </c>
      <c r="T529" t="s">
        <v>10783</v>
      </c>
      <c r="U529" t="s">
        <v>10784</v>
      </c>
      <c r="X529" t="s">
        <v>1604</v>
      </c>
      <c r="Y529" t="s">
        <v>10785</v>
      </c>
      <c r="Z529" t="s">
        <v>1497</v>
      </c>
      <c r="AA529" t="s">
        <v>10786</v>
      </c>
      <c r="AB529" t="s">
        <v>10787</v>
      </c>
      <c r="AC529" t="s">
        <v>10788</v>
      </c>
      <c r="AD529" t="s">
        <v>10789</v>
      </c>
      <c r="AE529">
        <v>32110</v>
      </c>
      <c r="AF529" t="s">
        <v>5251</v>
      </c>
      <c r="AG529">
        <v>1</v>
      </c>
      <c r="AH529">
        <v>106</v>
      </c>
      <c r="AJ529">
        <v>311</v>
      </c>
    </row>
    <row r="530" spans="1:60" ht="13.5" customHeight="1" x14ac:dyDescent="0.35">
      <c r="A530" t="s">
        <v>277</v>
      </c>
      <c r="B530" t="s">
        <v>3340</v>
      </c>
      <c r="C530" s="1" t="s">
        <v>4667</v>
      </c>
      <c r="D530" t="s">
        <v>10790</v>
      </c>
      <c r="E530" t="s">
        <v>10791</v>
      </c>
      <c r="F530" t="s">
        <v>10792</v>
      </c>
      <c r="G530" t="s">
        <v>7414</v>
      </c>
      <c r="H530" t="s">
        <v>7295</v>
      </c>
      <c r="I530" t="s">
        <v>8755</v>
      </c>
      <c r="J530" t="s">
        <v>10793</v>
      </c>
      <c r="N530" t="s">
        <v>10794</v>
      </c>
      <c r="O530" t="s">
        <v>10795</v>
      </c>
      <c r="P530" t="s">
        <v>10796</v>
      </c>
      <c r="Q530" t="s">
        <v>10797</v>
      </c>
      <c r="R530" t="s">
        <v>10798</v>
      </c>
      <c r="S530" t="s">
        <v>10799</v>
      </c>
      <c r="T530" t="s">
        <v>10800</v>
      </c>
      <c r="U530" t="s">
        <v>10801</v>
      </c>
      <c r="X530" t="s">
        <v>8142</v>
      </c>
      <c r="Y530" t="s">
        <v>5006</v>
      </c>
      <c r="Z530" t="s">
        <v>10802</v>
      </c>
      <c r="AE530">
        <v>32079</v>
      </c>
      <c r="AF530" t="s">
        <v>4582</v>
      </c>
      <c r="AG530">
        <v>3</v>
      </c>
      <c r="AH530">
        <v>548</v>
      </c>
      <c r="AJ530">
        <v>310</v>
      </c>
      <c r="AK530">
        <v>31058</v>
      </c>
      <c r="AL530" t="s">
        <v>4734</v>
      </c>
      <c r="AM530">
        <v>2</v>
      </c>
      <c r="AN530">
        <v>245</v>
      </c>
      <c r="AP530">
        <v>326</v>
      </c>
      <c r="AQ530">
        <v>31743</v>
      </c>
      <c r="AR530" t="s">
        <v>4521</v>
      </c>
      <c r="AS530">
        <v>3</v>
      </c>
      <c r="AT530">
        <v>663</v>
      </c>
      <c r="AV530">
        <v>311</v>
      </c>
      <c r="AW530">
        <v>31663</v>
      </c>
      <c r="AX530" t="s">
        <v>4545</v>
      </c>
      <c r="AY530">
        <v>4</v>
      </c>
      <c r="AZ530">
        <v>853</v>
      </c>
      <c r="BB530">
        <v>311</v>
      </c>
      <c r="BC530">
        <v>31660</v>
      </c>
      <c r="BD530" t="s">
        <v>4660</v>
      </c>
      <c r="BE530">
        <v>3</v>
      </c>
      <c r="BF530">
        <v>401</v>
      </c>
      <c r="BH530">
        <v>311</v>
      </c>
    </row>
    <row r="531" spans="1:60" ht="13.5" customHeight="1" x14ac:dyDescent="0.35">
      <c r="A531" t="s">
        <v>277</v>
      </c>
      <c r="B531" t="s">
        <v>3346</v>
      </c>
      <c r="C531" s="1" t="s">
        <v>4667</v>
      </c>
      <c r="D531" t="s">
        <v>10803</v>
      </c>
      <c r="E531" t="s">
        <v>10804</v>
      </c>
      <c r="F531" t="s">
        <v>10805</v>
      </c>
      <c r="N531" t="s">
        <v>10806</v>
      </c>
      <c r="O531" t="s">
        <v>10807</v>
      </c>
      <c r="P531" t="s">
        <v>10808</v>
      </c>
      <c r="Q531" t="s">
        <v>8414</v>
      </c>
      <c r="R531" t="s">
        <v>10809</v>
      </c>
      <c r="S531" t="s">
        <v>10810</v>
      </c>
      <c r="T531" t="s">
        <v>10811</v>
      </c>
      <c r="X531" t="s">
        <v>8142</v>
      </c>
      <c r="Y531" t="s">
        <v>10812</v>
      </c>
      <c r="AE531">
        <v>32079</v>
      </c>
      <c r="AF531" t="s">
        <v>5090</v>
      </c>
      <c r="AG531">
        <v>3</v>
      </c>
      <c r="AH531">
        <v>548</v>
      </c>
      <c r="AJ531">
        <v>310</v>
      </c>
      <c r="AK531">
        <v>13154</v>
      </c>
      <c r="AL531" t="s">
        <v>798</v>
      </c>
      <c r="AM531">
        <v>2</v>
      </c>
      <c r="AN531">
        <v>192</v>
      </c>
      <c r="AP531">
        <v>122</v>
      </c>
    </row>
    <row r="532" spans="1:60" ht="13.5" customHeight="1" x14ac:dyDescent="0.35">
      <c r="A532" t="s">
        <v>277</v>
      </c>
      <c r="B532" t="s">
        <v>3351</v>
      </c>
      <c r="C532" s="1" t="s">
        <v>4909</v>
      </c>
      <c r="D532" t="s">
        <v>10813</v>
      </c>
      <c r="E532" t="s">
        <v>10814</v>
      </c>
      <c r="F532" t="s">
        <v>10815</v>
      </c>
      <c r="G532" t="s">
        <v>10816</v>
      </c>
      <c r="H532" t="s">
        <v>10817</v>
      </c>
      <c r="N532" t="s">
        <v>10818</v>
      </c>
      <c r="O532" t="s">
        <v>10819</v>
      </c>
      <c r="P532" t="s">
        <v>10820</v>
      </c>
      <c r="Q532" t="s">
        <v>10821</v>
      </c>
      <c r="R532" t="s">
        <v>10822</v>
      </c>
      <c r="S532" t="s">
        <v>10823</v>
      </c>
      <c r="X532" t="s">
        <v>10824</v>
      </c>
      <c r="Y532" t="s">
        <v>4924</v>
      </c>
      <c r="AE532">
        <v>15254</v>
      </c>
      <c r="AF532" t="s">
        <v>4802</v>
      </c>
      <c r="AG532">
        <v>2</v>
      </c>
      <c r="AH532">
        <v>400</v>
      </c>
      <c r="AJ532">
        <v>136</v>
      </c>
      <c r="AK532">
        <v>46301</v>
      </c>
      <c r="AL532" t="s">
        <v>4924</v>
      </c>
      <c r="AM532">
        <v>4</v>
      </c>
      <c r="AN532">
        <v>601</v>
      </c>
      <c r="AP532">
        <v>320</v>
      </c>
      <c r="AQ532">
        <v>46310</v>
      </c>
      <c r="AR532" t="s">
        <v>7801</v>
      </c>
      <c r="AS532">
        <v>3</v>
      </c>
      <c r="AT532">
        <v>417</v>
      </c>
      <c r="AV532">
        <v>320</v>
      </c>
    </row>
    <row r="533" spans="1:60" ht="13.5" customHeight="1" x14ac:dyDescent="0.35">
      <c r="A533" t="s">
        <v>277</v>
      </c>
      <c r="B533" t="s">
        <v>3357</v>
      </c>
      <c r="C533" s="1" t="s">
        <v>4889</v>
      </c>
      <c r="D533" t="s">
        <v>10825</v>
      </c>
      <c r="E533" t="s">
        <v>10826</v>
      </c>
      <c r="F533" t="s">
        <v>10606</v>
      </c>
      <c r="G533" t="s">
        <v>4575</v>
      </c>
      <c r="H533" t="s">
        <v>10461</v>
      </c>
      <c r="I533" t="s">
        <v>7414</v>
      </c>
      <c r="J533" t="s">
        <v>10462</v>
      </c>
      <c r="N533" t="s">
        <v>10827</v>
      </c>
      <c r="O533" t="s">
        <v>10828</v>
      </c>
      <c r="P533" t="s">
        <v>10829</v>
      </c>
      <c r="Q533" t="s">
        <v>10466</v>
      </c>
      <c r="R533" t="s">
        <v>7420</v>
      </c>
      <c r="S533" t="s">
        <v>10830</v>
      </c>
      <c r="T533" t="s">
        <v>10468</v>
      </c>
      <c r="X533" t="s">
        <v>7561</v>
      </c>
      <c r="Y533" t="s">
        <v>5867</v>
      </c>
      <c r="Z533" t="s">
        <v>1390</v>
      </c>
      <c r="AE533">
        <v>32079</v>
      </c>
      <c r="AF533" t="s">
        <v>4582</v>
      </c>
      <c r="AG533">
        <v>2</v>
      </c>
      <c r="AH533">
        <v>263</v>
      </c>
      <c r="AJ533">
        <v>310</v>
      </c>
      <c r="AK533">
        <v>31058</v>
      </c>
      <c r="AL533" t="s">
        <v>4734</v>
      </c>
      <c r="AM533">
        <v>1</v>
      </c>
      <c r="AN533">
        <v>109</v>
      </c>
      <c r="AP533">
        <v>326</v>
      </c>
      <c r="AQ533">
        <v>11054</v>
      </c>
      <c r="AR533" t="s">
        <v>4565</v>
      </c>
      <c r="AS533">
        <v>1</v>
      </c>
      <c r="AT533">
        <v>140</v>
      </c>
      <c r="AV533">
        <v>114</v>
      </c>
      <c r="AW533">
        <v>13154</v>
      </c>
      <c r="AX533" t="s">
        <v>798</v>
      </c>
      <c r="AY533">
        <v>1</v>
      </c>
      <c r="AZ533">
        <v>42</v>
      </c>
      <c r="BB533">
        <v>122</v>
      </c>
    </row>
    <row r="534" spans="1:60" ht="13.5" customHeight="1" x14ac:dyDescent="0.35">
      <c r="A534" t="s">
        <v>277</v>
      </c>
      <c r="B534" t="s">
        <v>3361</v>
      </c>
      <c r="C534" s="1" t="s">
        <v>4909</v>
      </c>
      <c r="D534" t="s">
        <v>7449</v>
      </c>
      <c r="E534" t="s">
        <v>10831</v>
      </c>
      <c r="F534" t="s">
        <v>10832</v>
      </c>
      <c r="G534" t="s">
        <v>10833</v>
      </c>
      <c r="H534" t="s">
        <v>10834</v>
      </c>
      <c r="I534" t="s">
        <v>10835</v>
      </c>
      <c r="N534" t="s">
        <v>10836</v>
      </c>
      <c r="O534" t="s">
        <v>10837</v>
      </c>
      <c r="P534" t="s">
        <v>10838</v>
      </c>
      <c r="Q534" t="s">
        <v>7466</v>
      </c>
      <c r="R534" t="s">
        <v>7464</v>
      </c>
      <c r="S534" t="s">
        <v>10839</v>
      </c>
      <c r="X534" t="s">
        <v>5712</v>
      </c>
      <c r="Y534" t="s">
        <v>7467</v>
      </c>
      <c r="Z534" t="s">
        <v>5051</v>
      </c>
    </row>
    <row r="535" spans="1:60" ht="13.5" customHeight="1" x14ac:dyDescent="0.35">
      <c r="A535" t="s">
        <v>277</v>
      </c>
      <c r="B535" t="s">
        <v>3366</v>
      </c>
      <c r="C535" s="1" t="s">
        <v>4524</v>
      </c>
      <c r="D535" t="s">
        <v>10840</v>
      </c>
      <c r="E535" t="s">
        <v>10841</v>
      </c>
      <c r="F535" t="s">
        <v>10842</v>
      </c>
      <c r="N535" t="s">
        <v>10843</v>
      </c>
      <c r="O535" t="s">
        <v>10844</v>
      </c>
      <c r="P535" t="s">
        <v>10845</v>
      </c>
      <c r="Q535" t="s">
        <v>10846</v>
      </c>
      <c r="R535" t="s">
        <v>10847</v>
      </c>
      <c r="S535" t="s">
        <v>10848</v>
      </c>
      <c r="T535" t="s">
        <v>10849</v>
      </c>
      <c r="X535" t="s">
        <v>10850</v>
      </c>
      <c r="Y535" t="s">
        <v>10851</v>
      </c>
      <c r="Z535" t="s">
        <v>7560</v>
      </c>
      <c r="AE535">
        <v>31054</v>
      </c>
      <c r="AF535" t="s">
        <v>5066</v>
      </c>
      <c r="AG535">
        <v>2</v>
      </c>
      <c r="AH535">
        <v>188</v>
      </c>
      <c r="AJ535">
        <v>326</v>
      </c>
      <c r="AK535">
        <v>34052</v>
      </c>
      <c r="AL535" t="s">
        <v>1473</v>
      </c>
      <c r="AM535">
        <v>1</v>
      </c>
      <c r="AN535">
        <v>144</v>
      </c>
      <c r="AP535">
        <v>312</v>
      </c>
    </row>
    <row r="536" spans="1:60" ht="13.5" customHeight="1" x14ac:dyDescent="0.35">
      <c r="A536" t="s">
        <v>277</v>
      </c>
      <c r="B536" t="s">
        <v>3371</v>
      </c>
      <c r="C536" s="1" t="s">
        <v>4667</v>
      </c>
      <c r="D536" t="s">
        <v>10852</v>
      </c>
      <c r="E536" t="s">
        <v>10853</v>
      </c>
      <c r="F536" t="s">
        <v>10854</v>
      </c>
      <c r="G536" t="s">
        <v>10855</v>
      </c>
      <c r="N536" t="s">
        <v>10856</v>
      </c>
      <c r="O536" t="s">
        <v>10857</v>
      </c>
      <c r="P536" t="s">
        <v>10858</v>
      </c>
      <c r="Q536" t="s">
        <v>10859</v>
      </c>
      <c r="R536" t="s">
        <v>10860</v>
      </c>
      <c r="S536" t="s">
        <v>10861</v>
      </c>
      <c r="T536" t="s">
        <v>10862</v>
      </c>
      <c r="U536" t="s">
        <v>10863</v>
      </c>
      <c r="X536" t="s">
        <v>10864</v>
      </c>
      <c r="Y536" t="s">
        <v>10865</v>
      </c>
      <c r="AE536">
        <v>46003</v>
      </c>
      <c r="AF536" t="s">
        <v>5064</v>
      </c>
      <c r="AG536">
        <v>3</v>
      </c>
      <c r="AH536">
        <v>411</v>
      </c>
      <c r="AJ536">
        <v>323</v>
      </c>
      <c r="AK536">
        <v>31054</v>
      </c>
      <c r="AL536" t="s">
        <v>5066</v>
      </c>
      <c r="AM536">
        <v>2</v>
      </c>
      <c r="AN536">
        <v>188</v>
      </c>
      <c r="AP536">
        <v>326</v>
      </c>
    </row>
    <row r="537" spans="1:60" ht="13.5" customHeight="1" x14ac:dyDescent="0.35">
      <c r="A537" t="s">
        <v>277</v>
      </c>
      <c r="B537" t="s">
        <v>3376</v>
      </c>
      <c r="C537" s="1" t="s">
        <v>4547</v>
      </c>
      <c r="D537" t="s">
        <v>10866</v>
      </c>
      <c r="E537" t="s">
        <v>9906</v>
      </c>
      <c r="F537" t="s">
        <v>10867</v>
      </c>
      <c r="G537" t="s">
        <v>9908</v>
      </c>
      <c r="H537" t="s">
        <v>10868</v>
      </c>
      <c r="N537" t="s">
        <v>10869</v>
      </c>
      <c r="O537" t="s">
        <v>10870</v>
      </c>
      <c r="P537" t="s">
        <v>10648</v>
      </c>
      <c r="Q537" t="s">
        <v>10871</v>
      </c>
      <c r="R537" t="s">
        <v>10650</v>
      </c>
      <c r="S537" t="s">
        <v>8631</v>
      </c>
      <c r="T537" t="s">
        <v>4596</v>
      </c>
      <c r="X537" t="s">
        <v>4579</v>
      </c>
      <c r="Y537" t="s">
        <v>4601</v>
      </c>
      <c r="Z537" t="s">
        <v>697</v>
      </c>
      <c r="AE537">
        <v>32110</v>
      </c>
      <c r="AF537" t="s">
        <v>4603</v>
      </c>
      <c r="AG537">
        <v>3</v>
      </c>
      <c r="AH537">
        <v>1050</v>
      </c>
      <c r="AJ537">
        <v>310</v>
      </c>
      <c r="AK537">
        <v>13254</v>
      </c>
      <c r="AL537" t="s">
        <v>799</v>
      </c>
      <c r="AM537">
        <v>2</v>
      </c>
      <c r="AN537">
        <v>192</v>
      </c>
      <c r="AP537">
        <v>128</v>
      </c>
    </row>
    <row r="538" spans="1:60" ht="13.5" customHeight="1" x14ac:dyDescent="0.35">
      <c r="A538" t="s">
        <v>277</v>
      </c>
      <c r="B538" t="s">
        <v>3382</v>
      </c>
      <c r="C538" s="1" t="s">
        <v>4889</v>
      </c>
      <c r="D538" t="s">
        <v>10872</v>
      </c>
      <c r="E538" t="s">
        <v>10873</v>
      </c>
      <c r="F538" t="s">
        <v>10874</v>
      </c>
      <c r="G538" t="s">
        <v>7412</v>
      </c>
      <c r="H538" t="s">
        <v>10875</v>
      </c>
      <c r="I538" t="s">
        <v>7414</v>
      </c>
      <c r="J538" t="s">
        <v>10462</v>
      </c>
      <c r="N538" t="s">
        <v>10876</v>
      </c>
      <c r="O538" t="s">
        <v>10877</v>
      </c>
      <c r="P538" t="s">
        <v>10878</v>
      </c>
      <c r="Q538" t="s">
        <v>10466</v>
      </c>
      <c r="R538" t="s">
        <v>10879</v>
      </c>
      <c r="S538" t="s">
        <v>10880</v>
      </c>
      <c r="T538" t="s">
        <v>10468</v>
      </c>
      <c r="X538" t="s">
        <v>10469</v>
      </c>
      <c r="Y538" t="s">
        <v>5610</v>
      </c>
      <c r="Z538" t="s">
        <v>697</v>
      </c>
      <c r="AE538">
        <v>32079</v>
      </c>
      <c r="AF538" t="s">
        <v>4582</v>
      </c>
      <c r="AG538">
        <v>2</v>
      </c>
      <c r="AH538">
        <v>263</v>
      </c>
      <c r="AJ538">
        <v>310</v>
      </c>
      <c r="AK538">
        <v>31058</v>
      </c>
      <c r="AL538" t="s">
        <v>4734</v>
      </c>
      <c r="AM538">
        <v>1</v>
      </c>
      <c r="AN538">
        <v>109</v>
      </c>
      <c r="AP538">
        <v>326</v>
      </c>
      <c r="AQ538">
        <v>31624</v>
      </c>
      <c r="AR538" t="s">
        <v>717</v>
      </c>
      <c r="AS538">
        <v>3</v>
      </c>
      <c r="AT538">
        <v>997</v>
      </c>
      <c r="AV538">
        <v>200</v>
      </c>
    </row>
    <row r="539" spans="1:60" ht="13.5" customHeight="1" x14ac:dyDescent="0.35">
      <c r="A539" t="s">
        <v>277</v>
      </c>
      <c r="B539" t="s">
        <v>3387</v>
      </c>
      <c r="C539" s="1" t="s">
        <v>4524</v>
      </c>
      <c r="D539" t="s">
        <v>10881</v>
      </c>
      <c r="E539" t="s">
        <v>10882</v>
      </c>
      <c r="F539" t="s">
        <v>8188</v>
      </c>
      <c r="G539" t="s">
        <v>10616</v>
      </c>
      <c r="H539" t="s">
        <v>5101</v>
      </c>
      <c r="N539" t="s">
        <v>10883</v>
      </c>
      <c r="O539" t="s">
        <v>10884</v>
      </c>
      <c r="P539" t="s">
        <v>10620</v>
      </c>
      <c r="Q539" t="s">
        <v>10885</v>
      </c>
      <c r="R539" t="s">
        <v>10886</v>
      </c>
      <c r="S539" t="s">
        <v>10887</v>
      </c>
      <c r="T539" t="s">
        <v>5107</v>
      </c>
      <c r="U539" t="s">
        <v>10888</v>
      </c>
      <c r="X539" t="s">
        <v>61</v>
      </c>
      <c r="Y539" t="s">
        <v>8171</v>
      </c>
      <c r="Z539" t="s">
        <v>10889</v>
      </c>
      <c r="AE539">
        <v>32062</v>
      </c>
      <c r="AF539" t="s">
        <v>5112</v>
      </c>
      <c r="AG539">
        <v>2</v>
      </c>
      <c r="AH539">
        <v>607</v>
      </c>
      <c r="AJ539">
        <v>310</v>
      </c>
      <c r="AK539">
        <v>31436</v>
      </c>
      <c r="AL539" t="s">
        <v>61</v>
      </c>
      <c r="AM539">
        <v>2</v>
      </c>
      <c r="AN539">
        <v>245</v>
      </c>
      <c r="AP539">
        <v>200</v>
      </c>
      <c r="AQ539">
        <v>21547</v>
      </c>
      <c r="AR539" t="s">
        <v>57</v>
      </c>
      <c r="AS539">
        <v>2</v>
      </c>
      <c r="AT539">
        <v>245</v>
      </c>
      <c r="AV539">
        <v>221</v>
      </c>
      <c r="AW539">
        <v>21572</v>
      </c>
      <c r="AX539" t="s">
        <v>4888</v>
      </c>
      <c r="AY539">
        <v>2</v>
      </c>
      <c r="AZ539">
        <v>328</v>
      </c>
      <c r="BB539">
        <v>221</v>
      </c>
    </row>
    <row r="540" spans="1:60" ht="13.5" customHeight="1" x14ac:dyDescent="0.35">
      <c r="A540" t="s">
        <v>277</v>
      </c>
      <c r="B540" t="s">
        <v>3392</v>
      </c>
      <c r="C540" s="1" t="s">
        <v>4547</v>
      </c>
      <c r="D540" t="s">
        <v>10890</v>
      </c>
      <c r="E540" t="s">
        <v>10891</v>
      </c>
      <c r="F540" t="s">
        <v>10892</v>
      </c>
      <c r="G540" t="s">
        <v>10893</v>
      </c>
      <c r="N540" t="s">
        <v>10894</v>
      </c>
      <c r="O540" t="s">
        <v>10895</v>
      </c>
      <c r="P540" t="s">
        <v>10896</v>
      </c>
      <c r="Q540" t="s">
        <v>10897</v>
      </c>
      <c r="R540" t="s">
        <v>10898</v>
      </c>
      <c r="S540" t="s">
        <v>10899</v>
      </c>
      <c r="T540" t="s">
        <v>10900</v>
      </c>
      <c r="X540" t="s">
        <v>10901</v>
      </c>
      <c r="Y540" t="s">
        <v>7303</v>
      </c>
      <c r="Z540" t="s">
        <v>4683</v>
      </c>
      <c r="AE540">
        <v>32062</v>
      </c>
      <c r="AF540" t="s">
        <v>5112</v>
      </c>
      <c r="AG540">
        <v>3</v>
      </c>
      <c r="AH540">
        <v>854</v>
      </c>
      <c r="AJ540">
        <v>310</v>
      </c>
      <c r="AK540">
        <v>31608</v>
      </c>
      <c r="AL540" t="s">
        <v>5111</v>
      </c>
      <c r="AM540">
        <v>4</v>
      </c>
      <c r="AN540">
        <v>1148</v>
      </c>
      <c r="AP540">
        <v>200</v>
      </c>
      <c r="AQ540">
        <v>21572</v>
      </c>
      <c r="AR540" t="s">
        <v>58</v>
      </c>
      <c r="AS540">
        <v>2</v>
      </c>
      <c r="AT540">
        <v>328</v>
      </c>
      <c r="AV540">
        <v>221</v>
      </c>
      <c r="AW540">
        <v>32079</v>
      </c>
      <c r="AX540" t="s">
        <v>4582</v>
      </c>
      <c r="AY540">
        <v>2</v>
      </c>
      <c r="AZ540">
        <v>263</v>
      </c>
      <c r="BB540">
        <v>310</v>
      </c>
      <c r="BC540">
        <v>31058</v>
      </c>
      <c r="BD540" t="s">
        <v>4734</v>
      </c>
      <c r="BE540">
        <v>2</v>
      </c>
      <c r="BF540">
        <v>245</v>
      </c>
      <c r="BH540">
        <v>326</v>
      </c>
    </row>
    <row r="541" spans="1:60" ht="13.5" customHeight="1" x14ac:dyDescent="0.35">
      <c r="A541" t="s">
        <v>277</v>
      </c>
      <c r="B541" t="s">
        <v>3397</v>
      </c>
      <c r="C541" s="1" t="s">
        <v>4547</v>
      </c>
      <c r="D541" t="s">
        <v>10902</v>
      </c>
      <c r="E541" t="s">
        <v>10903</v>
      </c>
      <c r="F541" t="s">
        <v>10904</v>
      </c>
      <c r="N541" t="s">
        <v>10905</v>
      </c>
      <c r="O541" t="s">
        <v>10906</v>
      </c>
      <c r="P541" t="s">
        <v>10907</v>
      </c>
      <c r="Q541" t="s">
        <v>10908</v>
      </c>
      <c r="R541" t="s">
        <v>10909</v>
      </c>
      <c r="S541" t="s">
        <v>10910</v>
      </c>
      <c r="T541" t="s">
        <v>10911</v>
      </c>
      <c r="U541" t="s">
        <v>10912</v>
      </c>
      <c r="X541" t="s">
        <v>10913</v>
      </c>
      <c r="Y541" t="s">
        <v>7303</v>
      </c>
      <c r="Z541" t="s">
        <v>4683</v>
      </c>
      <c r="AE541">
        <v>32062</v>
      </c>
      <c r="AF541" t="s">
        <v>5112</v>
      </c>
      <c r="AG541">
        <v>3</v>
      </c>
      <c r="AH541">
        <v>854</v>
      </c>
      <c r="AJ541">
        <v>310</v>
      </c>
      <c r="AK541">
        <v>21572</v>
      </c>
      <c r="AL541" t="s">
        <v>58</v>
      </c>
      <c r="AM541">
        <v>2</v>
      </c>
      <c r="AN541">
        <v>328</v>
      </c>
      <c r="AP541">
        <v>221</v>
      </c>
      <c r="AQ541">
        <v>31608</v>
      </c>
      <c r="AR541" t="s">
        <v>5111</v>
      </c>
      <c r="AS541">
        <v>1</v>
      </c>
      <c r="AT541">
        <v>104</v>
      </c>
      <c r="AV541">
        <v>200</v>
      </c>
      <c r="AW541">
        <v>12054</v>
      </c>
      <c r="AX541" t="s">
        <v>5121</v>
      </c>
      <c r="AY541">
        <v>3</v>
      </c>
      <c r="AZ541">
        <v>2805</v>
      </c>
      <c r="BB541">
        <v>113</v>
      </c>
      <c r="BC541">
        <v>32079</v>
      </c>
      <c r="BD541" t="s">
        <v>4582</v>
      </c>
      <c r="BE541">
        <v>2</v>
      </c>
      <c r="BF541">
        <v>263</v>
      </c>
      <c r="BH541">
        <v>310</v>
      </c>
    </row>
    <row r="542" spans="1:60" ht="13.5" customHeight="1" x14ac:dyDescent="0.35">
      <c r="A542" t="s">
        <v>277</v>
      </c>
      <c r="B542" t="s">
        <v>3400</v>
      </c>
      <c r="C542" s="1" t="s">
        <v>4547</v>
      </c>
      <c r="D542" t="s">
        <v>10914</v>
      </c>
      <c r="E542" t="s">
        <v>10903</v>
      </c>
      <c r="F542" t="s">
        <v>10904</v>
      </c>
      <c r="N542" t="s">
        <v>10915</v>
      </c>
      <c r="O542" t="s">
        <v>10916</v>
      </c>
      <c r="P542" t="s">
        <v>10907</v>
      </c>
      <c r="Q542" t="s">
        <v>10908</v>
      </c>
      <c r="R542" t="s">
        <v>10917</v>
      </c>
      <c r="S542" t="s">
        <v>10911</v>
      </c>
      <c r="T542" t="s">
        <v>10910</v>
      </c>
      <c r="X542" t="s">
        <v>10913</v>
      </c>
      <c r="Y542" t="s">
        <v>7303</v>
      </c>
      <c r="Z542" t="s">
        <v>10918</v>
      </c>
      <c r="AE542">
        <v>32062</v>
      </c>
      <c r="AF542" t="s">
        <v>5112</v>
      </c>
      <c r="AG542">
        <v>3</v>
      </c>
      <c r="AH542">
        <v>854</v>
      </c>
      <c r="AJ542">
        <v>310</v>
      </c>
      <c r="AK542">
        <v>21572</v>
      </c>
      <c r="AL542" t="s">
        <v>58</v>
      </c>
      <c r="AM542">
        <v>2</v>
      </c>
      <c r="AN542">
        <v>328</v>
      </c>
      <c r="AP542">
        <v>221</v>
      </c>
      <c r="AQ542">
        <v>31608</v>
      </c>
      <c r="AR542" t="s">
        <v>5111</v>
      </c>
      <c r="AS542">
        <v>4</v>
      </c>
      <c r="AT542">
        <v>1148</v>
      </c>
      <c r="AV542">
        <v>200</v>
      </c>
      <c r="AW542">
        <v>32079</v>
      </c>
      <c r="AX542" t="s">
        <v>4582</v>
      </c>
      <c r="AY542">
        <v>2</v>
      </c>
      <c r="AZ542">
        <v>263</v>
      </c>
      <c r="BB542">
        <v>310</v>
      </c>
      <c r="BC542">
        <v>31620</v>
      </c>
      <c r="BD542" t="s">
        <v>5113</v>
      </c>
      <c r="BE542">
        <v>1</v>
      </c>
      <c r="BF542">
        <v>70</v>
      </c>
      <c r="BH542">
        <v>200</v>
      </c>
    </row>
    <row r="543" spans="1:60" ht="13.5" customHeight="1" x14ac:dyDescent="0.35">
      <c r="A543" t="s">
        <v>277</v>
      </c>
      <c r="B543" t="s">
        <v>3403</v>
      </c>
      <c r="C543" s="1" t="s">
        <v>4547</v>
      </c>
      <c r="D543" t="s">
        <v>10919</v>
      </c>
      <c r="E543" t="s">
        <v>9906</v>
      </c>
      <c r="F543" t="s">
        <v>10920</v>
      </c>
      <c r="G543" t="s">
        <v>9908</v>
      </c>
      <c r="H543" t="s">
        <v>10921</v>
      </c>
      <c r="N543" t="s">
        <v>10922</v>
      </c>
      <c r="O543" t="s">
        <v>10923</v>
      </c>
      <c r="P543" t="s">
        <v>10648</v>
      </c>
      <c r="Q543" t="s">
        <v>10924</v>
      </c>
      <c r="R543" t="s">
        <v>10925</v>
      </c>
      <c r="S543" t="s">
        <v>10926</v>
      </c>
      <c r="T543" t="s">
        <v>4596</v>
      </c>
      <c r="X543" t="s">
        <v>4579</v>
      </c>
      <c r="Y543" t="s">
        <v>4601</v>
      </c>
      <c r="Z543" t="s">
        <v>5138</v>
      </c>
      <c r="AE543">
        <v>32110</v>
      </c>
      <c r="AF543" t="s">
        <v>4603</v>
      </c>
      <c r="AG543">
        <v>3</v>
      </c>
      <c r="AH543">
        <v>1050</v>
      </c>
      <c r="AJ543">
        <v>310</v>
      </c>
      <c r="AK543">
        <v>13254</v>
      </c>
      <c r="AL543" t="s">
        <v>799</v>
      </c>
      <c r="AM543">
        <v>2</v>
      </c>
      <c r="AN543">
        <v>192</v>
      </c>
      <c r="AP543">
        <v>128</v>
      </c>
    </row>
    <row r="544" spans="1:60" ht="13.5" customHeight="1" x14ac:dyDescent="0.35">
      <c r="A544" t="s">
        <v>277</v>
      </c>
      <c r="B544" t="s">
        <v>3409</v>
      </c>
      <c r="C544" s="1" t="s">
        <v>4909</v>
      </c>
      <c r="D544" t="s">
        <v>10927</v>
      </c>
      <c r="E544" t="s">
        <v>10928</v>
      </c>
      <c r="N544" t="s">
        <v>10929</v>
      </c>
      <c r="O544" t="s">
        <v>10930</v>
      </c>
      <c r="P544" t="s">
        <v>10931</v>
      </c>
      <c r="Q544" t="s">
        <v>10932</v>
      </c>
      <c r="R544" t="s">
        <v>10933</v>
      </c>
      <c r="X544" t="s">
        <v>10934</v>
      </c>
      <c r="Y544" t="s">
        <v>10935</v>
      </c>
      <c r="AE544">
        <v>32062</v>
      </c>
      <c r="AF544" t="s">
        <v>5112</v>
      </c>
      <c r="AG544">
        <v>4</v>
      </c>
      <c r="AH544">
        <v>1844</v>
      </c>
      <c r="AJ544">
        <v>310</v>
      </c>
      <c r="AK544">
        <v>12054</v>
      </c>
      <c r="AL544" t="s">
        <v>5121</v>
      </c>
      <c r="AM544">
        <v>4</v>
      </c>
      <c r="AN544">
        <v>3052</v>
      </c>
      <c r="AP544">
        <v>113</v>
      </c>
      <c r="AQ544">
        <v>21572</v>
      </c>
      <c r="AR544" t="s">
        <v>58</v>
      </c>
      <c r="AS544">
        <v>2</v>
      </c>
      <c r="AT544">
        <v>328</v>
      </c>
      <c r="AV544">
        <v>221</v>
      </c>
      <c r="AW544">
        <v>31054</v>
      </c>
      <c r="AX544" t="s">
        <v>5066</v>
      </c>
      <c r="AY544">
        <v>2</v>
      </c>
      <c r="AZ544">
        <v>188</v>
      </c>
      <c r="BB544">
        <v>326</v>
      </c>
      <c r="BC544">
        <v>11054</v>
      </c>
      <c r="BD544" t="s">
        <v>727</v>
      </c>
      <c r="BE544">
        <v>2</v>
      </c>
      <c r="BF544">
        <v>320</v>
      </c>
      <c r="BH544">
        <v>114</v>
      </c>
    </row>
    <row r="545" spans="1:60" ht="13.5" customHeight="1" x14ac:dyDescent="0.35">
      <c r="A545" t="s">
        <v>277</v>
      </c>
      <c r="B545" t="s">
        <v>3413</v>
      </c>
      <c r="C545" s="1" t="s">
        <v>4667</v>
      </c>
      <c r="D545" t="s">
        <v>10936</v>
      </c>
      <c r="E545" t="s">
        <v>10937</v>
      </c>
      <c r="F545" t="s">
        <v>10938</v>
      </c>
      <c r="G545" t="s">
        <v>10939</v>
      </c>
      <c r="H545" t="s">
        <v>10940</v>
      </c>
      <c r="I545" t="s">
        <v>10941</v>
      </c>
      <c r="J545" t="s">
        <v>10942</v>
      </c>
      <c r="N545" t="s">
        <v>10943</v>
      </c>
      <c r="O545" t="s">
        <v>10944</v>
      </c>
      <c r="P545" t="s">
        <v>10945</v>
      </c>
      <c r="Q545" t="s">
        <v>10946</v>
      </c>
      <c r="R545" t="s">
        <v>10947</v>
      </c>
      <c r="S545" t="s">
        <v>10948</v>
      </c>
      <c r="T545" t="s">
        <v>10949</v>
      </c>
      <c r="X545" t="s">
        <v>5676</v>
      </c>
      <c r="Y545" t="s">
        <v>10950</v>
      </c>
      <c r="AE545">
        <v>34597</v>
      </c>
      <c r="AF545" t="s">
        <v>6343</v>
      </c>
      <c r="AG545">
        <v>2</v>
      </c>
      <c r="AH545">
        <v>441</v>
      </c>
      <c r="AJ545">
        <v>312</v>
      </c>
      <c r="AK545">
        <v>34052</v>
      </c>
      <c r="AL545" t="s">
        <v>1473</v>
      </c>
      <c r="AM545">
        <v>1</v>
      </c>
      <c r="AN545">
        <v>144</v>
      </c>
      <c r="AP545">
        <v>312</v>
      </c>
      <c r="AQ545">
        <v>21572</v>
      </c>
      <c r="AR545" t="s">
        <v>4625</v>
      </c>
      <c r="AS545">
        <v>1</v>
      </c>
      <c r="AT545">
        <v>80</v>
      </c>
      <c r="AV545">
        <v>221</v>
      </c>
      <c r="AW545">
        <v>34593</v>
      </c>
      <c r="AX545" t="s">
        <v>5195</v>
      </c>
      <c r="AY545">
        <v>1</v>
      </c>
      <c r="AZ545">
        <v>170</v>
      </c>
      <c r="BB545">
        <v>312</v>
      </c>
      <c r="BC545">
        <v>34592</v>
      </c>
      <c r="BD545" t="s">
        <v>6181</v>
      </c>
      <c r="BE545">
        <v>2</v>
      </c>
      <c r="BF545">
        <v>221</v>
      </c>
      <c r="BH545">
        <v>312</v>
      </c>
    </row>
    <row r="546" spans="1:60" ht="13.5" customHeight="1" x14ac:dyDescent="0.35">
      <c r="A546" t="s">
        <v>277</v>
      </c>
      <c r="B546" t="s">
        <v>3424</v>
      </c>
      <c r="C546" s="1" t="s">
        <v>4667</v>
      </c>
      <c r="D546" t="s">
        <v>10951</v>
      </c>
      <c r="E546" t="s">
        <v>10952</v>
      </c>
      <c r="F546" t="s">
        <v>10953</v>
      </c>
      <c r="G546" t="s">
        <v>7453</v>
      </c>
      <c r="H546" t="s">
        <v>10954</v>
      </c>
      <c r="N546" t="s">
        <v>10955</v>
      </c>
      <c r="O546" t="s">
        <v>10956</v>
      </c>
      <c r="P546" t="s">
        <v>10957</v>
      </c>
      <c r="Q546" t="s">
        <v>10958</v>
      </c>
      <c r="R546" t="s">
        <v>10959</v>
      </c>
      <c r="S546" t="s">
        <v>10960</v>
      </c>
      <c r="X546" t="s">
        <v>7560</v>
      </c>
      <c r="Y546" t="s">
        <v>5166</v>
      </c>
      <c r="Z546" t="s">
        <v>10961</v>
      </c>
      <c r="AE546">
        <v>32079</v>
      </c>
      <c r="AF546" t="s">
        <v>4582</v>
      </c>
      <c r="AG546">
        <v>2</v>
      </c>
      <c r="AH546">
        <v>263</v>
      </c>
      <c r="AJ546">
        <v>310</v>
      </c>
      <c r="AK546">
        <v>13154</v>
      </c>
      <c r="AL546" t="s">
        <v>5576</v>
      </c>
      <c r="AM546">
        <v>2</v>
      </c>
      <c r="AN546">
        <v>192</v>
      </c>
      <c r="AP546">
        <v>122</v>
      </c>
    </row>
    <row r="547" spans="1:60" ht="13.5" customHeight="1" x14ac:dyDescent="0.35">
      <c r="A547" t="s">
        <v>277</v>
      </c>
      <c r="B547" t="s">
        <v>3430</v>
      </c>
      <c r="C547" s="1" t="s">
        <v>4783</v>
      </c>
      <c r="D547" t="s">
        <v>10962</v>
      </c>
      <c r="E547" t="s">
        <v>8916</v>
      </c>
      <c r="F547" t="s">
        <v>10963</v>
      </c>
      <c r="G547" t="s">
        <v>10964</v>
      </c>
      <c r="H547" t="s">
        <v>10965</v>
      </c>
      <c r="I547" t="s">
        <v>10966</v>
      </c>
      <c r="N547" t="s">
        <v>10967</v>
      </c>
      <c r="O547" t="s">
        <v>10968</v>
      </c>
      <c r="P547" t="s">
        <v>10969</v>
      </c>
      <c r="Q547" t="s">
        <v>10970</v>
      </c>
      <c r="R547" t="s">
        <v>10971</v>
      </c>
      <c r="S547" t="s">
        <v>10972</v>
      </c>
      <c r="T547" t="s">
        <v>10973</v>
      </c>
      <c r="X547" t="s">
        <v>8916</v>
      </c>
      <c r="Y547" t="s">
        <v>10974</v>
      </c>
      <c r="Z547" t="s">
        <v>10975</v>
      </c>
      <c r="AE547">
        <v>13254</v>
      </c>
      <c r="AF547" t="s">
        <v>799</v>
      </c>
      <c r="AG547">
        <v>1</v>
      </c>
      <c r="AH547">
        <v>42</v>
      </c>
      <c r="AJ547">
        <v>128</v>
      </c>
      <c r="AK547">
        <v>34056</v>
      </c>
      <c r="AL547" t="s">
        <v>5181</v>
      </c>
      <c r="AM547">
        <v>2</v>
      </c>
      <c r="AN547">
        <v>429</v>
      </c>
      <c r="AP547">
        <v>312</v>
      </c>
      <c r="AQ547">
        <v>31743</v>
      </c>
      <c r="AR547" t="s">
        <v>4521</v>
      </c>
      <c r="AS547">
        <v>1</v>
      </c>
      <c r="AT547">
        <v>300</v>
      </c>
      <c r="AV547">
        <v>311</v>
      </c>
    </row>
    <row r="548" spans="1:60" ht="13.5" customHeight="1" x14ac:dyDescent="0.35">
      <c r="A548" t="s">
        <v>277</v>
      </c>
      <c r="B548" t="s">
        <v>3435</v>
      </c>
      <c r="C548" s="1" t="s">
        <v>4717</v>
      </c>
      <c r="D548" t="s">
        <v>8057</v>
      </c>
      <c r="E548" t="s">
        <v>10976</v>
      </c>
      <c r="F548" t="s">
        <v>8059</v>
      </c>
      <c r="G548" t="s">
        <v>10977</v>
      </c>
      <c r="H548" t="s">
        <v>8061</v>
      </c>
      <c r="N548" t="s">
        <v>10978</v>
      </c>
      <c r="O548" t="s">
        <v>8063</v>
      </c>
      <c r="P548" t="s">
        <v>8918</v>
      </c>
      <c r="Q548" t="s">
        <v>8065</v>
      </c>
      <c r="R548" t="s">
        <v>8066</v>
      </c>
      <c r="S548" t="s">
        <v>10979</v>
      </c>
      <c r="T548" t="s">
        <v>10980</v>
      </c>
      <c r="X548" t="s">
        <v>7147</v>
      </c>
      <c r="Y548" t="s">
        <v>5404</v>
      </c>
      <c r="Z548" t="s">
        <v>8068</v>
      </c>
      <c r="AE548">
        <v>34592</v>
      </c>
      <c r="AF548" t="s">
        <v>6181</v>
      </c>
      <c r="AG548">
        <v>2</v>
      </c>
      <c r="AH548">
        <v>221</v>
      </c>
      <c r="AJ548">
        <v>312</v>
      </c>
      <c r="AK548">
        <v>34507</v>
      </c>
      <c r="AL548" t="s">
        <v>8069</v>
      </c>
      <c r="AM548">
        <v>2</v>
      </c>
      <c r="AN548">
        <v>280</v>
      </c>
      <c r="AP548">
        <v>312</v>
      </c>
      <c r="AQ548">
        <v>13254</v>
      </c>
      <c r="AR548" t="s">
        <v>799</v>
      </c>
      <c r="AS548">
        <v>1</v>
      </c>
      <c r="AT548">
        <v>42</v>
      </c>
      <c r="AV548">
        <v>128</v>
      </c>
      <c r="AW548">
        <v>21572</v>
      </c>
      <c r="AX548" t="s">
        <v>4625</v>
      </c>
      <c r="AY548">
        <v>1</v>
      </c>
      <c r="AZ548">
        <v>80</v>
      </c>
      <c r="BB548">
        <v>221</v>
      </c>
    </row>
    <row r="549" spans="1:60" ht="13.5" customHeight="1" x14ac:dyDescent="0.35">
      <c r="A549" t="s">
        <v>277</v>
      </c>
      <c r="B549" t="s">
        <v>3440</v>
      </c>
      <c r="C549" s="1" t="s">
        <v>4547</v>
      </c>
      <c r="D549" t="s">
        <v>10981</v>
      </c>
      <c r="E549" t="s">
        <v>10982</v>
      </c>
      <c r="F549" t="s">
        <v>10983</v>
      </c>
      <c r="G549" t="s">
        <v>9908</v>
      </c>
      <c r="N549" t="s">
        <v>10984</v>
      </c>
      <c r="O549" t="s">
        <v>10985</v>
      </c>
      <c r="P549" t="s">
        <v>10648</v>
      </c>
      <c r="Q549" t="s">
        <v>10651</v>
      </c>
      <c r="R549" t="s">
        <v>4596</v>
      </c>
      <c r="X549" t="s">
        <v>4602</v>
      </c>
      <c r="Y549" t="s">
        <v>4601</v>
      </c>
      <c r="Z549" t="s">
        <v>5254</v>
      </c>
      <c r="AE549">
        <v>13254</v>
      </c>
      <c r="AF549" t="s">
        <v>799</v>
      </c>
      <c r="AG549">
        <v>2</v>
      </c>
      <c r="AH549">
        <v>192</v>
      </c>
      <c r="AJ549">
        <v>128</v>
      </c>
      <c r="AK549">
        <v>32110</v>
      </c>
      <c r="AL549" t="s">
        <v>5251</v>
      </c>
      <c r="AM549">
        <v>3</v>
      </c>
      <c r="AN549">
        <v>1050</v>
      </c>
      <c r="AP549">
        <v>310</v>
      </c>
    </row>
    <row r="550" spans="1:60" ht="13.5" customHeight="1" x14ac:dyDescent="0.35">
      <c r="A550" t="s">
        <v>277</v>
      </c>
      <c r="B550" t="s">
        <v>3446</v>
      </c>
      <c r="C550" s="1" t="s">
        <v>4485</v>
      </c>
      <c r="D550" t="s">
        <v>10986</v>
      </c>
      <c r="E550" t="s">
        <v>10987</v>
      </c>
      <c r="F550" t="s">
        <v>10988</v>
      </c>
      <c r="G550" t="s">
        <v>6343</v>
      </c>
      <c r="H550" t="s">
        <v>6335</v>
      </c>
      <c r="I550" t="s">
        <v>10989</v>
      </c>
      <c r="J550" t="s">
        <v>6334</v>
      </c>
      <c r="K550" t="s">
        <v>6330</v>
      </c>
      <c r="N550" t="s">
        <v>10990</v>
      </c>
      <c r="O550" t="s">
        <v>10991</v>
      </c>
      <c r="P550" t="s">
        <v>10992</v>
      </c>
      <c r="Q550" t="s">
        <v>10993</v>
      </c>
      <c r="R550" t="s">
        <v>9900</v>
      </c>
      <c r="S550" t="s">
        <v>10994</v>
      </c>
      <c r="T550" t="s">
        <v>9901</v>
      </c>
      <c r="U550" t="s">
        <v>9902</v>
      </c>
      <c r="X550" t="s">
        <v>6343</v>
      </c>
      <c r="Y550" t="s">
        <v>9903</v>
      </c>
      <c r="Z550" t="s">
        <v>9904</v>
      </c>
      <c r="AE550">
        <v>21547</v>
      </c>
      <c r="AF550" t="s">
        <v>4500</v>
      </c>
      <c r="AG550">
        <v>2</v>
      </c>
      <c r="AH550">
        <v>245</v>
      </c>
      <c r="AJ550">
        <v>221</v>
      </c>
      <c r="AK550">
        <v>21572</v>
      </c>
      <c r="AL550" t="s">
        <v>4625</v>
      </c>
      <c r="AM550">
        <v>1</v>
      </c>
      <c r="AN550">
        <v>80</v>
      </c>
      <c r="AP550">
        <v>221</v>
      </c>
      <c r="AQ550">
        <v>34597</v>
      </c>
      <c r="AR550" t="s">
        <v>6343</v>
      </c>
      <c r="AS550">
        <v>1</v>
      </c>
      <c r="AT550">
        <v>315</v>
      </c>
      <c r="AV550">
        <v>312</v>
      </c>
    </row>
    <row r="551" spans="1:60" ht="13.5" customHeight="1" x14ac:dyDescent="0.35">
      <c r="A551" t="s">
        <v>277</v>
      </c>
      <c r="B551" t="s">
        <v>3451</v>
      </c>
      <c r="C551" s="1" t="s">
        <v>4717</v>
      </c>
      <c r="D551" t="s">
        <v>10995</v>
      </c>
      <c r="E551" t="s">
        <v>10996</v>
      </c>
      <c r="F551" t="s">
        <v>10997</v>
      </c>
      <c r="G551" t="s">
        <v>10998</v>
      </c>
      <c r="H551" t="s">
        <v>10999</v>
      </c>
      <c r="N551" t="s">
        <v>11000</v>
      </c>
      <c r="O551" t="s">
        <v>11001</v>
      </c>
      <c r="P551" t="s">
        <v>10212</v>
      </c>
      <c r="Q551" t="s">
        <v>11002</v>
      </c>
      <c r="R551" t="s">
        <v>11003</v>
      </c>
      <c r="S551" t="s">
        <v>11004</v>
      </c>
      <c r="T551" t="s">
        <v>11005</v>
      </c>
      <c r="X551" t="s">
        <v>11006</v>
      </c>
      <c r="Y551" t="s">
        <v>11007</v>
      </c>
      <c r="Z551" t="s">
        <v>11008</v>
      </c>
      <c r="AE551">
        <v>34593</v>
      </c>
      <c r="AF551" t="s">
        <v>5195</v>
      </c>
      <c r="AG551">
        <v>3</v>
      </c>
      <c r="AH551">
        <v>851</v>
      </c>
      <c r="AJ551">
        <v>312</v>
      </c>
      <c r="AK551">
        <v>34592</v>
      </c>
      <c r="AL551" t="s">
        <v>6181</v>
      </c>
      <c r="AM551">
        <v>3</v>
      </c>
      <c r="AN551">
        <v>407</v>
      </c>
      <c r="AP551">
        <v>312</v>
      </c>
    </row>
    <row r="552" spans="1:60" ht="13.5" customHeight="1" x14ac:dyDescent="0.35">
      <c r="A552" t="s">
        <v>277</v>
      </c>
      <c r="B552" t="s">
        <v>3457</v>
      </c>
      <c r="C552" s="1" t="s">
        <v>4889</v>
      </c>
      <c r="D552" t="s">
        <v>11009</v>
      </c>
      <c r="E552" t="s">
        <v>11010</v>
      </c>
      <c r="F552" t="s">
        <v>11011</v>
      </c>
      <c r="G552" t="s">
        <v>11012</v>
      </c>
      <c r="H552" t="s">
        <v>11013</v>
      </c>
      <c r="I552" t="s">
        <v>11014</v>
      </c>
      <c r="N552" t="s">
        <v>11015</v>
      </c>
      <c r="O552" t="s">
        <v>11016</v>
      </c>
      <c r="P552" t="s">
        <v>11017</v>
      </c>
      <c r="Q552" t="s">
        <v>11018</v>
      </c>
      <c r="R552" t="s">
        <v>11019</v>
      </c>
      <c r="S552" t="s">
        <v>11020</v>
      </c>
      <c r="X552" t="s">
        <v>11021</v>
      </c>
      <c r="Y552" t="s">
        <v>11022</v>
      </c>
      <c r="Z552" t="s">
        <v>11023</v>
      </c>
      <c r="AE552">
        <v>32079</v>
      </c>
      <c r="AF552" t="s">
        <v>4582</v>
      </c>
      <c r="AG552">
        <v>1</v>
      </c>
      <c r="AH552">
        <v>132</v>
      </c>
      <c r="AJ552">
        <v>310</v>
      </c>
      <c r="AK552">
        <v>21052</v>
      </c>
      <c r="AL552" t="s">
        <v>5243</v>
      </c>
      <c r="AM552">
        <v>2</v>
      </c>
      <c r="AN552">
        <v>447</v>
      </c>
      <c r="AP552">
        <v>210</v>
      </c>
    </row>
    <row r="553" spans="1:60" ht="13.5" customHeight="1" x14ac:dyDescent="0.35">
      <c r="A553" t="s">
        <v>277</v>
      </c>
      <c r="B553" t="s">
        <v>3463</v>
      </c>
      <c r="C553" s="1" t="s">
        <v>4889</v>
      </c>
      <c r="D553" t="s">
        <v>11024</v>
      </c>
      <c r="E553" t="s">
        <v>6024</v>
      </c>
      <c r="F553" t="s">
        <v>6025</v>
      </c>
      <c r="G553" t="s">
        <v>6026</v>
      </c>
      <c r="H553" t="s">
        <v>11025</v>
      </c>
      <c r="N553" t="s">
        <v>11026</v>
      </c>
      <c r="O553" t="s">
        <v>6029</v>
      </c>
      <c r="P553" t="s">
        <v>6030</v>
      </c>
      <c r="Q553" t="s">
        <v>6031</v>
      </c>
      <c r="R553" t="s">
        <v>6032</v>
      </c>
      <c r="X553" t="s">
        <v>5034</v>
      </c>
      <c r="Y553" t="s">
        <v>6150</v>
      </c>
      <c r="Z553" t="s">
        <v>5229</v>
      </c>
      <c r="AE553">
        <v>32079</v>
      </c>
      <c r="AF553" t="s">
        <v>4582</v>
      </c>
      <c r="AG553">
        <v>2</v>
      </c>
      <c r="AH553">
        <v>263</v>
      </c>
      <c r="AJ553">
        <v>310</v>
      </c>
      <c r="AK553">
        <v>34593</v>
      </c>
      <c r="AL553" t="s">
        <v>5195</v>
      </c>
      <c r="AM553">
        <v>3</v>
      </c>
      <c r="AN553">
        <v>851</v>
      </c>
      <c r="AP553">
        <v>312</v>
      </c>
      <c r="AQ553">
        <v>13154</v>
      </c>
      <c r="AR553" t="s">
        <v>798</v>
      </c>
      <c r="AS553">
        <v>2</v>
      </c>
      <c r="AT553">
        <v>192</v>
      </c>
      <c r="AV553">
        <v>122</v>
      </c>
    </row>
    <row r="554" spans="1:60" ht="13.5" customHeight="1" x14ac:dyDescent="0.35">
      <c r="A554" t="s">
        <v>277</v>
      </c>
      <c r="B554" t="s">
        <v>3468</v>
      </c>
      <c r="C554" s="1" t="s">
        <v>4547</v>
      </c>
      <c r="D554" t="s">
        <v>11027</v>
      </c>
      <c r="E554" t="s">
        <v>8836</v>
      </c>
      <c r="F554" t="s">
        <v>11028</v>
      </c>
      <c r="G554" t="s">
        <v>8838</v>
      </c>
      <c r="H554" t="s">
        <v>8839</v>
      </c>
      <c r="I554" t="s">
        <v>11029</v>
      </c>
      <c r="N554" t="s">
        <v>11030</v>
      </c>
      <c r="O554" t="s">
        <v>11031</v>
      </c>
      <c r="P554" t="s">
        <v>11032</v>
      </c>
      <c r="Q554" t="s">
        <v>11033</v>
      </c>
      <c r="R554" t="s">
        <v>11034</v>
      </c>
      <c r="S554" t="s">
        <v>11035</v>
      </c>
      <c r="T554" t="s">
        <v>8846</v>
      </c>
      <c r="U554" t="s">
        <v>11036</v>
      </c>
      <c r="X554" t="s">
        <v>8848</v>
      </c>
      <c r="Y554" t="s">
        <v>11037</v>
      </c>
      <c r="Z554" t="s">
        <v>4601</v>
      </c>
      <c r="AE554">
        <v>32130</v>
      </c>
      <c r="AF554" t="s">
        <v>11038</v>
      </c>
      <c r="AG554">
        <v>2</v>
      </c>
      <c r="AH554">
        <v>180</v>
      </c>
      <c r="AJ554">
        <v>413</v>
      </c>
      <c r="AK554">
        <v>32079</v>
      </c>
      <c r="AL554" t="s">
        <v>4582</v>
      </c>
      <c r="AM554">
        <v>2</v>
      </c>
      <c r="AN554">
        <v>263</v>
      </c>
      <c r="AP554">
        <v>310</v>
      </c>
    </row>
    <row r="555" spans="1:60" ht="13.5" customHeight="1" x14ac:dyDescent="0.35">
      <c r="A555" t="s">
        <v>277</v>
      </c>
      <c r="B555" t="s">
        <v>3474</v>
      </c>
      <c r="C555" s="1" t="s">
        <v>4717</v>
      </c>
      <c r="D555" t="s">
        <v>11039</v>
      </c>
      <c r="E555" t="s">
        <v>11040</v>
      </c>
      <c r="F555" t="s">
        <v>11041</v>
      </c>
      <c r="G555" t="s">
        <v>8431</v>
      </c>
      <c r="H555" t="s">
        <v>10164</v>
      </c>
      <c r="I555" t="s">
        <v>11042</v>
      </c>
      <c r="N555" t="s">
        <v>11043</v>
      </c>
      <c r="O555" t="s">
        <v>11044</v>
      </c>
      <c r="P555" t="s">
        <v>11045</v>
      </c>
      <c r="Q555" t="s">
        <v>11046</v>
      </c>
      <c r="R555" t="s">
        <v>8155</v>
      </c>
      <c r="S555" t="s">
        <v>11047</v>
      </c>
      <c r="X555" t="s">
        <v>11048</v>
      </c>
      <c r="Y555" t="s">
        <v>6908</v>
      </c>
      <c r="Z555" t="s">
        <v>11049</v>
      </c>
      <c r="AE555">
        <v>34592</v>
      </c>
      <c r="AF555" t="s">
        <v>6181</v>
      </c>
      <c r="AG555">
        <v>1</v>
      </c>
      <c r="AH555">
        <v>107</v>
      </c>
      <c r="AJ555">
        <v>312</v>
      </c>
      <c r="AK555">
        <v>21059</v>
      </c>
      <c r="AL555" t="s">
        <v>6776</v>
      </c>
      <c r="AM555">
        <v>4</v>
      </c>
      <c r="AN555">
        <v>2510</v>
      </c>
      <c r="AP555">
        <v>210</v>
      </c>
      <c r="AQ555">
        <v>12054</v>
      </c>
      <c r="AR555" t="s">
        <v>5121</v>
      </c>
      <c r="AS555">
        <v>2</v>
      </c>
      <c r="AT555">
        <v>266</v>
      </c>
      <c r="AV555">
        <v>113</v>
      </c>
      <c r="AW555">
        <v>21052</v>
      </c>
      <c r="AX555" t="s">
        <v>5243</v>
      </c>
      <c r="AY555">
        <v>3</v>
      </c>
      <c r="AZ555">
        <v>781</v>
      </c>
      <c r="BB555">
        <v>210</v>
      </c>
    </row>
    <row r="556" spans="1:60" ht="13.5" customHeight="1" x14ac:dyDescent="0.35">
      <c r="A556" t="s">
        <v>277</v>
      </c>
      <c r="B556" t="s">
        <v>3480</v>
      </c>
      <c r="C556" s="1" t="s">
        <v>4485</v>
      </c>
      <c r="D556" t="s">
        <v>7353</v>
      </c>
      <c r="E556" t="s">
        <v>11050</v>
      </c>
      <c r="F556" t="s">
        <v>7323</v>
      </c>
      <c r="G556" t="s">
        <v>11051</v>
      </c>
      <c r="H556" t="s">
        <v>11052</v>
      </c>
      <c r="I556" t="s">
        <v>11053</v>
      </c>
      <c r="N556" t="s">
        <v>7354</v>
      </c>
      <c r="O556" t="s">
        <v>11054</v>
      </c>
      <c r="P556" t="s">
        <v>11055</v>
      </c>
      <c r="Q556" t="s">
        <v>11056</v>
      </c>
      <c r="R556" t="s">
        <v>11057</v>
      </c>
      <c r="S556" t="s">
        <v>11058</v>
      </c>
      <c r="T556" t="s">
        <v>11059</v>
      </c>
      <c r="X556" t="s">
        <v>11060</v>
      </c>
      <c r="Y556" t="s">
        <v>6513</v>
      </c>
      <c r="Z556" t="s">
        <v>6908</v>
      </c>
      <c r="AE556">
        <v>42022</v>
      </c>
      <c r="AF556" t="s">
        <v>5278</v>
      </c>
      <c r="AG556">
        <v>4</v>
      </c>
      <c r="AH556">
        <v>4470</v>
      </c>
      <c r="AJ556">
        <v>212</v>
      </c>
    </row>
    <row r="557" spans="1:60" ht="13.5" customHeight="1" x14ac:dyDescent="0.35">
      <c r="A557" t="s">
        <v>277</v>
      </c>
      <c r="B557" t="s">
        <v>3485</v>
      </c>
      <c r="C557" s="1" t="s">
        <v>4524</v>
      </c>
      <c r="D557" t="s">
        <v>11061</v>
      </c>
      <c r="E557" t="s">
        <v>11062</v>
      </c>
      <c r="F557" t="s">
        <v>11063</v>
      </c>
      <c r="G557" t="s">
        <v>11064</v>
      </c>
      <c r="H557" t="s">
        <v>11065</v>
      </c>
      <c r="I557" t="s">
        <v>11066</v>
      </c>
      <c r="N557" t="s">
        <v>11067</v>
      </c>
      <c r="O557" t="s">
        <v>11068</v>
      </c>
      <c r="P557" t="s">
        <v>11069</v>
      </c>
      <c r="Q557" t="s">
        <v>11070</v>
      </c>
      <c r="R557" t="s">
        <v>11071</v>
      </c>
      <c r="S557" t="s">
        <v>11072</v>
      </c>
      <c r="X557" t="s">
        <v>9868</v>
      </c>
      <c r="Y557" t="s">
        <v>11073</v>
      </c>
      <c r="Z557" t="s">
        <v>605</v>
      </c>
      <c r="AE557">
        <v>12054</v>
      </c>
      <c r="AF557" t="s">
        <v>5121</v>
      </c>
      <c r="AG557">
        <v>2</v>
      </c>
      <c r="AH557">
        <v>266</v>
      </c>
      <c r="AJ557">
        <v>113</v>
      </c>
      <c r="AK557">
        <v>21543</v>
      </c>
      <c r="AL557" t="s">
        <v>8172</v>
      </c>
      <c r="AM557">
        <v>2</v>
      </c>
      <c r="AN557">
        <v>434</v>
      </c>
      <c r="AP557">
        <v>116</v>
      </c>
      <c r="AQ557">
        <v>21572</v>
      </c>
      <c r="AR557" t="s">
        <v>4715</v>
      </c>
      <c r="AS557">
        <v>1</v>
      </c>
      <c r="AT557">
        <v>80</v>
      </c>
      <c r="AV557">
        <v>221</v>
      </c>
      <c r="AW557">
        <v>21547</v>
      </c>
      <c r="AX557" t="s">
        <v>4500</v>
      </c>
      <c r="AY557">
        <v>2</v>
      </c>
      <c r="AZ557">
        <v>245</v>
      </c>
      <c r="BB557">
        <v>221</v>
      </c>
    </row>
    <row r="558" spans="1:60" ht="13.5" customHeight="1" x14ac:dyDescent="0.35">
      <c r="A558" t="s">
        <v>277</v>
      </c>
      <c r="B558" t="s">
        <v>3491</v>
      </c>
      <c r="C558" s="1" t="s">
        <v>4524</v>
      </c>
      <c r="D558" t="s">
        <v>11074</v>
      </c>
      <c r="E558" t="s">
        <v>11075</v>
      </c>
      <c r="F558" t="s">
        <v>11076</v>
      </c>
      <c r="G558" t="s">
        <v>11077</v>
      </c>
      <c r="H558" t="s">
        <v>11078</v>
      </c>
      <c r="I558" t="s">
        <v>11079</v>
      </c>
      <c r="J558" t="s">
        <v>11080</v>
      </c>
      <c r="K558" t="s">
        <v>11081</v>
      </c>
      <c r="N558" t="s">
        <v>11082</v>
      </c>
      <c r="O558" t="s">
        <v>11083</v>
      </c>
      <c r="P558" t="s">
        <v>11084</v>
      </c>
      <c r="Q558" t="s">
        <v>11085</v>
      </c>
      <c r="R558" t="s">
        <v>11086</v>
      </c>
      <c r="S558" t="s">
        <v>11087</v>
      </c>
      <c r="T558" t="s">
        <v>11088</v>
      </c>
      <c r="U558" t="s">
        <v>11089</v>
      </c>
      <c r="X558" t="s">
        <v>11090</v>
      </c>
      <c r="Y558" t="s">
        <v>11091</v>
      </c>
      <c r="Z558" t="s">
        <v>11092</v>
      </c>
      <c r="AE558">
        <v>24129</v>
      </c>
      <c r="AF558" t="s">
        <v>8186</v>
      </c>
      <c r="AG558">
        <v>3</v>
      </c>
      <c r="AH558">
        <v>600</v>
      </c>
      <c r="AJ558">
        <v>227</v>
      </c>
      <c r="AK558">
        <v>12054</v>
      </c>
      <c r="AL558" t="s">
        <v>5121</v>
      </c>
      <c r="AM558">
        <v>1</v>
      </c>
      <c r="AN558">
        <v>70</v>
      </c>
      <c r="AP558">
        <v>113</v>
      </c>
      <c r="AQ558">
        <v>21547</v>
      </c>
      <c r="AR558" t="s">
        <v>4500</v>
      </c>
      <c r="AS558">
        <v>2</v>
      </c>
      <c r="AT558">
        <v>245</v>
      </c>
      <c r="AV558">
        <v>221</v>
      </c>
      <c r="AW558">
        <v>21572</v>
      </c>
      <c r="AX558" t="s">
        <v>4625</v>
      </c>
      <c r="AY558">
        <v>1</v>
      </c>
      <c r="AZ558">
        <v>80</v>
      </c>
      <c r="BB558">
        <v>221</v>
      </c>
    </row>
    <row r="559" spans="1:60" ht="13.5" customHeight="1" x14ac:dyDescent="0.35">
      <c r="A559" t="s">
        <v>277</v>
      </c>
      <c r="B559" t="s">
        <v>3497</v>
      </c>
      <c r="C559" s="1" t="s">
        <v>593</v>
      </c>
      <c r="D559" t="s">
        <v>11093</v>
      </c>
      <c r="E559" t="s">
        <v>11094</v>
      </c>
      <c r="F559" t="s">
        <v>11095</v>
      </c>
      <c r="G559" t="s">
        <v>11096</v>
      </c>
      <c r="H559" t="s">
        <v>6923</v>
      </c>
      <c r="N559" t="s">
        <v>11097</v>
      </c>
      <c r="O559" t="s">
        <v>11098</v>
      </c>
      <c r="P559" t="s">
        <v>11099</v>
      </c>
      <c r="Q559" t="s">
        <v>11100</v>
      </c>
      <c r="R559" t="s">
        <v>11101</v>
      </c>
      <c r="S559" t="s">
        <v>11102</v>
      </c>
      <c r="X559" t="s">
        <v>697</v>
      </c>
      <c r="Y559" t="s">
        <v>11103</v>
      </c>
      <c r="AE559">
        <v>21547</v>
      </c>
      <c r="AF559" t="s">
        <v>4500</v>
      </c>
      <c r="AG559">
        <v>2</v>
      </c>
      <c r="AH559">
        <v>245</v>
      </c>
      <c r="AJ559">
        <v>221</v>
      </c>
    </row>
    <row r="560" spans="1:60" ht="13.5" customHeight="1" x14ac:dyDescent="0.35">
      <c r="A560" t="s">
        <v>277</v>
      </c>
      <c r="B560" t="s">
        <v>3501</v>
      </c>
      <c r="C560" s="1" t="s">
        <v>4909</v>
      </c>
      <c r="D560" t="s">
        <v>7449</v>
      </c>
      <c r="E560" t="s">
        <v>11104</v>
      </c>
      <c r="F560" t="s">
        <v>11105</v>
      </c>
      <c r="G560" t="s">
        <v>7450</v>
      </c>
      <c r="H560" t="s">
        <v>11106</v>
      </c>
      <c r="I560" t="s">
        <v>7454</v>
      </c>
      <c r="J560" t="s">
        <v>7455</v>
      </c>
      <c r="N560" t="s">
        <v>11107</v>
      </c>
      <c r="O560" t="s">
        <v>11108</v>
      </c>
      <c r="P560" t="s">
        <v>7459</v>
      </c>
      <c r="Q560" t="s">
        <v>11109</v>
      </c>
      <c r="R560" t="s">
        <v>7461</v>
      </c>
      <c r="S560" t="s">
        <v>11110</v>
      </c>
      <c r="T560" t="s">
        <v>7464</v>
      </c>
      <c r="X560" t="s">
        <v>5712</v>
      </c>
      <c r="Y560" t="s">
        <v>11111</v>
      </c>
      <c r="Z560" t="s">
        <v>11112</v>
      </c>
    </row>
    <row r="561" spans="1:60" ht="13.5" customHeight="1" x14ac:dyDescent="0.35">
      <c r="A561" t="s">
        <v>277</v>
      </c>
      <c r="B561" t="s">
        <v>3506</v>
      </c>
      <c r="C561" s="1" t="s">
        <v>4889</v>
      </c>
      <c r="D561" t="s">
        <v>11113</v>
      </c>
      <c r="E561" t="s">
        <v>5315</v>
      </c>
      <c r="F561" t="s">
        <v>5316</v>
      </c>
      <c r="G561" t="s">
        <v>11114</v>
      </c>
      <c r="H561" t="s">
        <v>5319</v>
      </c>
      <c r="I561" t="s">
        <v>5320</v>
      </c>
      <c r="N561" t="s">
        <v>11115</v>
      </c>
      <c r="O561" t="s">
        <v>11116</v>
      </c>
      <c r="P561" t="s">
        <v>5323</v>
      </c>
      <c r="Q561" t="s">
        <v>11117</v>
      </c>
      <c r="R561" t="s">
        <v>11118</v>
      </c>
      <c r="S561" t="s">
        <v>5327</v>
      </c>
      <c r="X561" t="s">
        <v>5328</v>
      </c>
      <c r="Y561" t="s">
        <v>5329</v>
      </c>
      <c r="Z561" t="s">
        <v>5330</v>
      </c>
      <c r="AE561">
        <v>31459</v>
      </c>
      <c r="AF561" t="s">
        <v>5332</v>
      </c>
      <c r="AG561">
        <v>2</v>
      </c>
      <c r="AH561">
        <v>217</v>
      </c>
      <c r="AJ561">
        <v>200</v>
      </c>
      <c r="AK561">
        <v>21572</v>
      </c>
      <c r="AL561" t="s">
        <v>4625</v>
      </c>
      <c r="AM561">
        <v>2</v>
      </c>
      <c r="AN561">
        <v>328</v>
      </c>
      <c r="AP561">
        <v>221</v>
      </c>
      <c r="AQ561">
        <v>31407</v>
      </c>
      <c r="AR561" t="s">
        <v>800</v>
      </c>
      <c r="AS561">
        <v>2</v>
      </c>
      <c r="AT561">
        <v>159</v>
      </c>
      <c r="AV561">
        <v>200</v>
      </c>
      <c r="AW561">
        <v>32079</v>
      </c>
      <c r="AX561" t="s">
        <v>4582</v>
      </c>
      <c r="AY561">
        <v>1</v>
      </c>
      <c r="AZ561">
        <v>132</v>
      </c>
      <c r="BB561">
        <v>310</v>
      </c>
    </row>
    <row r="562" spans="1:60" ht="13.5" customHeight="1" x14ac:dyDescent="0.35">
      <c r="A562" t="s">
        <v>277</v>
      </c>
      <c r="B562" t="s">
        <v>3512</v>
      </c>
      <c r="C562" s="1" t="s">
        <v>4909</v>
      </c>
      <c r="D562" t="s">
        <v>7449</v>
      </c>
      <c r="E562" t="s">
        <v>11119</v>
      </c>
      <c r="F562" t="s">
        <v>11105</v>
      </c>
      <c r="G562" t="s">
        <v>7450</v>
      </c>
      <c r="H562" t="s">
        <v>11106</v>
      </c>
      <c r="I562" t="s">
        <v>7454</v>
      </c>
      <c r="J562" t="s">
        <v>10834</v>
      </c>
      <c r="N562" t="s">
        <v>11107</v>
      </c>
      <c r="O562" t="s">
        <v>11120</v>
      </c>
      <c r="P562" t="s">
        <v>7459</v>
      </c>
      <c r="Q562" t="s">
        <v>11109</v>
      </c>
      <c r="R562" t="s">
        <v>7461</v>
      </c>
      <c r="S562" t="s">
        <v>11121</v>
      </c>
      <c r="T562" t="s">
        <v>7464</v>
      </c>
      <c r="X562" t="s">
        <v>5712</v>
      </c>
      <c r="Y562" t="s">
        <v>11111</v>
      </c>
      <c r="Z562" t="s">
        <v>11112</v>
      </c>
    </row>
    <row r="563" spans="1:60" ht="13.5" customHeight="1" x14ac:dyDescent="0.35">
      <c r="A563" t="s">
        <v>277</v>
      </c>
      <c r="B563" t="s">
        <v>3517</v>
      </c>
      <c r="C563" s="1" t="s">
        <v>4889</v>
      </c>
      <c r="D563" t="s">
        <v>11122</v>
      </c>
      <c r="E563" t="s">
        <v>11123</v>
      </c>
      <c r="F563" t="s">
        <v>11124</v>
      </c>
      <c r="G563" t="s">
        <v>11125</v>
      </c>
      <c r="H563" t="s">
        <v>11126</v>
      </c>
      <c r="I563" t="s">
        <v>11127</v>
      </c>
      <c r="J563" t="s">
        <v>11128</v>
      </c>
      <c r="K563" t="s">
        <v>11129</v>
      </c>
      <c r="L563" t="s">
        <v>11130</v>
      </c>
      <c r="N563" t="s">
        <v>11131</v>
      </c>
      <c r="O563" t="s">
        <v>11132</v>
      </c>
      <c r="P563" t="s">
        <v>11133</v>
      </c>
      <c r="Q563" t="s">
        <v>11134</v>
      </c>
      <c r="R563" t="s">
        <v>11135</v>
      </c>
      <c r="S563" t="s">
        <v>11136</v>
      </c>
      <c r="T563" t="s">
        <v>11137</v>
      </c>
      <c r="U563" t="s">
        <v>11138</v>
      </c>
      <c r="V563" t="s">
        <v>11139</v>
      </c>
      <c r="X563" t="s">
        <v>5610</v>
      </c>
      <c r="Y563" t="s">
        <v>11023</v>
      </c>
      <c r="Z563" t="s">
        <v>5330</v>
      </c>
      <c r="AE563">
        <v>31454</v>
      </c>
      <c r="AF563" t="s">
        <v>5373</v>
      </c>
      <c r="AG563">
        <v>3</v>
      </c>
      <c r="AH563">
        <v>516</v>
      </c>
      <c r="AJ563">
        <v>200</v>
      </c>
      <c r="AK563">
        <v>31436</v>
      </c>
      <c r="AL563" t="s">
        <v>4641</v>
      </c>
      <c r="AM563">
        <v>3</v>
      </c>
      <c r="AN563">
        <v>521</v>
      </c>
      <c r="AP563">
        <v>200</v>
      </c>
      <c r="AQ563">
        <v>13154</v>
      </c>
      <c r="AR563" t="s">
        <v>798</v>
      </c>
      <c r="AS563">
        <v>2</v>
      </c>
      <c r="AT563">
        <v>192</v>
      </c>
      <c r="AV563">
        <v>122</v>
      </c>
    </row>
    <row r="564" spans="1:60" ht="13.5" customHeight="1" x14ac:dyDescent="0.35">
      <c r="A564" t="s">
        <v>277</v>
      </c>
      <c r="B564" t="s">
        <v>3523</v>
      </c>
      <c r="C564" s="1" t="s">
        <v>4667</v>
      </c>
      <c r="D564" t="s">
        <v>11140</v>
      </c>
      <c r="E564" t="s">
        <v>11141</v>
      </c>
      <c r="F564" t="s">
        <v>11142</v>
      </c>
      <c r="G564" t="s">
        <v>11143</v>
      </c>
      <c r="H564" t="s">
        <v>5629</v>
      </c>
      <c r="I564" t="s">
        <v>11144</v>
      </c>
      <c r="J564" t="s">
        <v>11145</v>
      </c>
      <c r="N564" t="s">
        <v>11146</v>
      </c>
      <c r="O564" t="s">
        <v>11147</v>
      </c>
      <c r="P564" t="s">
        <v>11148</v>
      </c>
      <c r="Q564" t="s">
        <v>11149</v>
      </c>
      <c r="R564" t="s">
        <v>11150</v>
      </c>
      <c r="S564" t="s">
        <v>11151</v>
      </c>
      <c r="X564" t="s">
        <v>8142</v>
      </c>
      <c r="Y564" t="s">
        <v>5969</v>
      </c>
      <c r="Z564" t="s">
        <v>5034</v>
      </c>
      <c r="AE564">
        <v>21572</v>
      </c>
      <c r="AF564" t="s">
        <v>4625</v>
      </c>
      <c r="AG564">
        <v>3</v>
      </c>
      <c r="AH564">
        <v>493</v>
      </c>
      <c r="AJ564">
        <v>221</v>
      </c>
      <c r="AK564">
        <v>11554</v>
      </c>
      <c r="AL564" t="s">
        <v>684</v>
      </c>
      <c r="AM564">
        <v>2</v>
      </c>
      <c r="AN564">
        <v>243</v>
      </c>
      <c r="AP564">
        <v>116</v>
      </c>
      <c r="AQ564">
        <v>12054</v>
      </c>
      <c r="AR564" t="s">
        <v>5121</v>
      </c>
      <c r="AS564">
        <v>2</v>
      </c>
      <c r="AT564">
        <v>266</v>
      </c>
      <c r="AV564">
        <v>113</v>
      </c>
      <c r="AW564">
        <v>31407</v>
      </c>
      <c r="AX564" t="s">
        <v>800</v>
      </c>
      <c r="AY564">
        <v>3</v>
      </c>
      <c r="AZ564">
        <v>215</v>
      </c>
      <c r="BB564">
        <v>200</v>
      </c>
      <c r="BC564">
        <v>31454</v>
      </c>
      <c r="BD564" t="s">
        <v>5373</v>
      </c>
      <c r="BE564">
        <v>3</v>
      </c>
      <c r="BF564">
        <v>516</v>
      </c>
      <c r="BH564">
        <v>200</v>
      </c>
    </row>
    <row r="565" spans="1:60" ht="13.5" customHeight="1" x14ac:dyDescent="0.35">
      <c r="A565" t="s">
        <v>277</v>
      </c>
      <c r="B565" t="s">
        <v>3529</v>
      </c>
      <c r="C565" s="1" t="s">
        <v>4909</v>
      </c>
      <c r="D565" t="s">
        <v>11152</v>
      </c>
      <c r="E565" t="s">
        <v>11153</v>
      </c>
      <c r="F565" t="s">
        <v>11154</v>
      </c>
      <c r="G565" t="s">
        <v>11155</v>
      </c>
      <c r="H565" t="s">
        <v>11156</v>
      </c>
      <c r="I565" t="s">
        <v>11157</v>
      </c>
      <c r="N565" t="s">
        <v>11158</v>
      </c>
      <c r="O565" t="s">
        <v>11159</v>
      </c>
      <c r="P565" t="s">
        <v>11160</v>
      </c>
      <c r="Q565" t="s">
        <v>11161</v>
      </c>
      <c r="R565" t="s">
        <v>11162</v>
      </c>
      <c r="S565" t="s">
        <v>11163</v>
      </c>
      <c r="X565" t="s">
        <v>8160</v>
      </c>
      <c r="Y565" t="s">
        <v>11049</v>
      </c>
      <c r="AE565">
        <v>21547</v>
      </c>
      <c r="AF565" t="s">
        <v>4500</v>
      </c>
      <c r="AG565">
        <v>2</v>
      </c>
      <c r="AH565">
        <v>245</v>
      </c>
      <c r="AJ565">
        <v>221</v>
      </c>
      <c r="AK565">
        <v>31407</v>
      </c>
      <c r="AL565" t="s">
        <v>800</v>
      </c>
      <c r="AM565">
        <v>1</v>
      </c>
      <c r="AN565">
        <v>9</v>
      </c>
      <c r="AP565">
        <v>200</v>
      </c>
      <c r="AQ565">
        <v>42866</v>
      </c>
      <c r="AR565" t="s">
        <v>5406</v>
      </c>
      <c r="AS565">
        <v>1</v>
      </c>
      <c r="AT565">
        <v>20</v>
      </c>
      <c r="AV565">
        <v>344</v>
      </c>
      <c r="AW565">
        <v>12587</v>
      </c>
      <c r="AX565" t="s">
        <v>5331</v>
      </c>
      <c r="AY565">
        <v>1</v>
      </c>
      <c r="AZ565">
        <v>15</v>
      </c>
      <c r="BB565">
        <v>341</v>
      </c>
      <c r="BC565">
        <v>21572</v>
      </c>
      <c r="BD565" t="s">
        <v>4625</v>
      </c>
      <c r="BE565">
        <v>2</v>
      </c>
      <c r="BF565">
        <v>328</v>
      </c>
      <c r="BH565">
        <v>221</v>
      </c>
    </row>
    <row r="566" spans="1:60" ht="13.5" customHeight="1" x14ac:dyDescent="0.35">
      <c r="A566" t="s">
        <v>277</v>
      </c>
      <c r="B566" t="s">
        <v>3534</v>
      </c>
      <c r="C566" s="1" t="s">
        <v>4667</v>
      </c>
      <c r="D566" t="s">
        <v>11164</v>
      </c>
      <c r="E566" t="s">
        <v>11165</v>
      </c>
      <c r="F566" t="s">
        <v>11166</v>
      </c>
      <c r="G566" t="s">
        <v>11167</v>
      </c>
      <c r="H566" t="s">
        <v>11168</v>
      </c>
      <c r="I566" t="s">
        <v>11169</v>
      </c>
      <c r="J566" t="s">
        <v>10318</v>
      </c>
      <c r="K566" t="s">
        <v>11170</v>
      </c>
      <c r="L566" t="s">
        <v>11171</v>
      </c>
      <c r="N566" t="s">
        <v>11172</v>
      </c>
      <c r="O566" t="s">
        <v>11173</v>
      </c>
      <c r="P566" t="s">
        <v>11174</v>
      </c>
      <c r="Q566" t="s">
        <v>11175</v>
      </c>
      <c r="R566" t="s">
        <v>11176</v>
      </c>
      <c r="S566" t="s">
        <v>11177</v>
      </c>
      <c r="T566" t="s">
        <v>11178</v>
      </c>
      <c r="U566" t="s">
        <v>11179</v>
      </c>
      <c r="X566" t="s">
        <v>11180</v>
      </c>
      <c r="Y566" t="s">
        <v>11181</v>
      </c>
      <c r="Z566" t="s">
        <v>11182</v>
      </c>
      <c r="AE566">
        <v>31459</v>
      </c>
      <c r="AF566" t="s">
        <v>5332</v>
      </c>
      <c r="AG566">
        <v>2</v>
      </c>
      <c r="AH566">
        <v>217</v>
      </c>
      <c r="AJ566">
        <v>200</v>
      </c>
      <c r="AK566">
        <v>31486</v>
      </c>
      <c r="AL566" t="s">
        <v>11183</v>
      </c>
      <c r="AM566">
        <v>2</v>
      </c>
      <c r="AN566">
        <v>513</v>
      </c>
      <c r="AP566">
        <v>200</v>
      </c>
      <c r="AQ566">
        <v>31407</v>
      </c>
      <c r="AR566" t="s">
        <v>800</v>
      </c>
      <c r="AS566">
        <v>2</v>
      </c>
      <c r="AT566">
        <v>159</v>
      </c>
      <c r="AV566">
        <v>200</v>
      </c>
      <c r="AW566">
        <v>21572</v>
      </c>
      <c r="AX566" t="s">
        <v>4625</v>
      </c>
      <c r="AY566">
        <v>2</v>
      </c>
      <c r="AZ566">
        <v>328</v>
      </c>
      <c r="BB566">
        <v>221</v>
      </c>
    </row>
    <row r="567" spans="1:60" ht="13.5" customHeight="1" x14ac:dyDescent="0.35">
      <c r="A567" t="s">
        <v>1225</v>
      </c>
      <c r="B567" t="s">
        <v>3540</v>
      </c>
      <c r="C567" s="1" t="s">
        <v>4717</v>
      </c>
      <c r="D567" t="s">
        <v>11184</v>
      </c>
      <c r="E567" t="s">
        <v>9631</v>
      </c>
      <c r="N567" t="s">
        <v>11185</v>
      </c>
      <c r="O567" t="s">
        <v>11186</v>
      </c>
      <c r="P567" t="s">
        <v>9635</v>
      </c>
      <c r="X567" t="s">
        <v>11187</v>
      </c>
      <c r="Y567" t="s">
        <v>11188</v>
      </c>
      <c r="AA567" t="s">
        <v>11189</v>
      </c>
      <c r="AB567" t="s">
        <v>11190</v>
      </c>
      <c r="AC567" t="s">
        <v>11191</v>
      </c>
      <c r="AD567" t="s">
        <v>11192</v>
      </c>
    </row>
    <row r="568" spans="1:60" ht="13.5" customHeight="1" x14ac:dyDescent="0.35">
      <c r="A568" t="s">
        <v>1225</v>
      </c>
      <c r="B568" t="s">
        <v>3546</v>
      </c>
      <c r="C568" s="1" t="s">
        <v>4783</v>
      </c>
      <c r="D568" t="s">
        <v>11193</v>
      </c>
      <c r="E568" t="s">
        <v>10133</v>
      </c>
      <c r="F568" t="s">
        <v>7592</v>
      </c>
      <c r="G568" t="s">
        <v>7593</v>
      </c>
      <c r="H568" t="s">
        <v>7594</v>
      </c>
      <c r="I568" t="s">
        <v>7595</v>
      </c>
      <c r="N568" t="s">
        <v>11194</v>
      </c>
      <c r="O568" t="s">
        <v>7597</v>
      </c>
      <c r="P568" t="s">
        <v>7598</v>
      </c>
      <c r="Q568" t="s">
        <v>11195</v>
      </c>
      <c r="R568" t="s">
        <v>7599</v>
      </c>
      <c r="S568" t="s">
        <v>10135</v>
      </c>
      <c r="T568" t="s">
        <v>7602</v>
      </c>
      <c r="X568" t="s">
        <v>11196</v>
      </c>
      <c r="Y568" t="s">
        <v>5514</v>
      </c>
      <c r="Z568" t="s">
        <v>2791</v>
      </c>
      <c r="AA568" t="s">
        <v>11197</v>
      </c>
      <c r="AB568" t="s">
        <v>11198</v>
      </c>
      <c r="AC568" t="s">
        <v>11199</v>
      </c>
      <c r="AD568" t="s">
        <v>11200</v>
      </c>
      <c r="AE568">
        <v>13254</v>
      </c>
      <c r="AF568" t="s">
        <v>799</v>
      </c>
      <c r="AG568">
        <v>2</v>
      </c>
      <c r="AH568">
        <v>192</v>
      </c>
      <c r="AJ568">
        <v>128</v>
      </c>
      <c r="AK568">
        <v>34002</v>
      </c>
      <c r="AL568" t="s">
        <v>5520</v>
      </c>
      <c r="AM568">
        <v>3</v>
      </c>
      <c r="AN568">
        <v>525</v>
      </c>
      <c r="AP568">
        <v>312</v>
      </c>
    </row>
    <row r="569" spans="1:60" ht="13.5" customHeight="1" x14ac:dyDescent="0.35">
      <c r="A569" t="s">
        <v>1225</v>
      </c>
      <c r="B569" t="s">
        <v>3551</v>
      </c>
      <c r="C569" s="1" t="s">
        <v>4889</v>
      </c>
      <c r="D569" t="s">
        <v>11201</v>
      </c>
      <c r="E569" t="s">
        <v>10504</v>
      </c>
      <c r="F569" t="s">
        <v>11202</v>
      </c>
      <c r="G569" t="s">
        <v>11203</v>
      </c>
      <c r="H569" t="s">
        <v>11204</v>
      </c>
      <c r="I569" t="s">
        <v>11205</v>
      </c>
      <c r="N569" t="s">
        <v>11206</v>
      </c>
      <c r="O569" t="s">
        <v>11207</v>
      </c>
      <c r="P569" t="s">
        <v>11208</v>
      </c>
      <c r="Q569" t="s">
        <v>11209</v>
      </c>
      <c r="R569" t="s">
        <v>11210</v>
      </c>
      <c r="S569" t="s">
        <v>11211</v>
      </c>
      <c r="T569" t="s">
        <v>11212</v>
      </c>
      <c r="X569" t="s">
        <v>4580</v>
      </c>
      <c r="Y569" t="s">
        <v>11213</v>
      </c>
      <c r="Z569" t="s">
        <v>11214</v>
      </c>
      <c r="AA569" t="s">
        <v>11215</v>
      </c>
      <c r="AB569" t="s">
        <v>11216</v>
      </c>
      <c r="AC569" t="s">
        <v>11217</v>
      </c>
      <c r="AD569" t="s">
        <v>11218</v>
      </c>
      <c r="AE569">
        <v>31663</v>
      </c>
      <c r="AF569" t="s">
        <v>4545</v>
      </c>
      <c r="AG569">
        <v>2</v>
      </c>
      <c r="AH569">
        <v>395</v>
      </c>
      <c r="AJ569">
        <v>311</v>
      </c>
      <c r="AK569">
        <v>11054</v>
      </c>
      <c r="AL569" t="s">
        <v>727</v>
      </c>
      <c r="AM569">
        <v>2</v>
      </c>
      <c r="AN569">
        <v>320</v>
      </c>
      <c r="AP569">
        <v>114</v>
      </c>
    </row>
    <row r="570" spans="1:60" ht="13.5" customHeight="1" x14ac:dyDescent="0.35">
      <c r="A570" t="s">
        <v>1225</v>
      </c>
      <c r="B570" t="s">
        <v>3555</v>
      </c>
      <c r="C570" s="1" t="s">
        <v>4889</v>
      </c>
      <c r="D570" t="s">
        <v>11219</v>
      </c>
      <c r="E570" t="s">
        <v>11220</v>
      </c>
      <c r="F570" t="s">
        <v>11221</v>
      </c>
      <c r="G570" t="s">
        <v>11222</v>
      </c>
      <c r="H570" t="s">
        <v>11204</v>
      </c>
      <c r="I570" t="s">
        <v>11223</v>
      </c>
      <c r="N570" t="s">
        <v>11224</v>
      </c>
      <c r="O570" t="s">
        <v>11225</v>
      </c>
      <c r="P570" t="s">
        <v>11226</v>
      </c>
      <c r="Q570" t="s">
        <v>11227</v>
      </c>
      <c r="R570" t="s">
        <v>11228</v>
      </c>
      <c r="S570" t="s">
        <v>11229</v>
      </c>
      <c r="T570" t="s">
        <v>11230</v>
      </c>
      <c r="U570" t="s">
        <v>11231</v>
      </c>
      <c r="X570" t="s">
        <v>11232</v>
      </c>
      <c r="Y570" t="s">
        <v>5479</v>
      </c>
      <c r="Z570" t="s">
        <v>11233</v>
      </c>
      <c r="AA570" t="s">
        <v>11234</v>
      </c>
      <c r="AB570" t="s">
        <v>11235</v>
      </c>
      <c r="AC570" t="s">
        <v>11236</v>
      </c>
      <c r="AD570" t="s">
        <v>11237</v>
      </c>
      <c r="AE570">
        <v>31663</v>
      </c>
      <c r="AF570" t="s">
        <v>4545</v>
      </c>
      <c r="AG570">
        <v>2</v>
      </c>
      <c r="AH570">
        <v>395</v>
      </c>
      <c r="AJ570">
        <v>311</v>
      </c>
      <c r="AK570">
        <v>32079</v>
      </c>
      <c r="AL570" t="s">
        <v>4582</v>
      </c>
      <c r="AM570">
        <v>2</v>
      </c>
      <c r="AN570">
        <v>263</v>
      </c>
      <c r="AP570">
        <v>310</v>
      </c>
    </row>
    <row r="571" spans="1:60" ht="13.5" customHeight="1" x14ac:dyDescent="0.35">
      <c r="A571" t="s">
        <v>1225</v>
      </c>
      <c r="B571" t="s">
        <v>3559</v>
      </c>
      <c r="C571" s="1" t="s">
        <v>4524</v>
      </c>
      <c r="D571" t="s">
        <v>8187</v>
      </c>
      <c r="E571" t="s">
        <v>8188</v>
      </c>
      <c r="F571" t="s">
        <v>8189</v>
      </c>
      <c r="G571" t="s">
        <v>8190</v>
      </c>
      <c r="H571" t="s">
        <v>7383</v>
      </c>
      <c r="I571" t="s">
        <v>11238</v>
      </c>
      <c r="N571" t="s">
        <v>8191</v>
      </c>
      <c r="O571" t="s">
        <v>5340</v>
      </c>
      <c r="P571" t="s">
        <v>8192</v>
      </c>
      <c r="Q571" t="s">
        <v>8194</v>
      </c>
      <c r="R571" t="s">
        <v>8195</v>
      </c>
      <c r="S571" t="s">
        <v>8196</v>
      </c>
      <c r="X571" t="s">
        <v>11239</v>
      </c>
      <c r="Y571" t="s">
        <v>11240</v>
      </c>
      <c r="AA571" t="s">
        <v>11241</v>
      </c>
      <c r="AB571" t="s">
        <v>11242</v>
      </c>
      <c r="AC571" t="s">
        <v>11243</v>
      </c>
      <c r="AD571" t="s">
        <v>11244</v>
      </c>
      <c r="AE571">
        <v>21543</v>
      </c>
      <c r="AF571" t="s">
        <v>8172</v>
      </c>
      <c r="AG571">
        <v>2</v>
      </c>
      <c r="AH571">
        <v>434</v>
      </c>
      <c r="AJ571">
        <v>116</v>
      </c>
      <c r="AK571">
        <v>31436</v>
      </c>
      <c r="AL571" t="s">
        <v>61</v>
      </c>
      <c r="AM571">
        <v>2</v>
      </c>
      <c r="AN571">
        <v>245</v>
      </c>
      <c r="AP571">
        <v>200</v>
      </c>
      <c r="AQ571">
        <v>11554</v>
      </c>
      <c r="AR571" t="s">
        <v>684</v>
      </c>
      <c r="AS571">
        <v>1</v>
      </c>
      <c r="AT571">
        <v>63</v>
      </c>
      <c r="AV571">
        <v>116</v>
      </c>
      <c r="AW571">
        <v>11454</v>
      </c>
      <c r="AX571" t="s">
        <v>728</v>
      </c>
      <c r="AY571">
        <v>1</v>
      </c>
      <c r="AZ571">
        <v>63</v>
      </c>
      <c r="BB571">
        <v>115</v>
      </c>
    </row>
    <row r="572" spans="1:60" ht="13.5" customHeight="1" x14ac:dyDescent="0.35">
      <c r="A572" t="s">
        <v>1225</v>
      </c>
      <c r="B572" t="s">
        <v>3562</v>
      </c>
      <c r="C572" s="1" t="s">
        <v>4547</v>
      </c>
      <c r="D572" t="s">
        <v>11245</v>
      </c>
      <c r="E572" t="s">
        <v>11246</v>
      </c>
      <c r="F572" t="s">
        <v>11247</v>
      </c>
      <c r="G572" t="s">
        <v>11248</v>
      </c>
      <c r="H572" t="s">
        <v>11249</v>
      </c>
      <c r="I572" t="s">
        <v>11250</v>
      </c>
      <c r="J572" t="s">
        <v>11251</v>
      </c>
      <c r="N572" t="s">
        <v>11252</v>
      </c>
      <c r="O572" t="s">
        <v>11253</v>
      </c>
      <c r="P572" t="s">
        <v>11254</v>
      </c>
      <c r="Q572" t="s">
        <v>11255</v>
      </c>
      <c r="R572" t="s">
        <v>11256</v>
      </c>
      <c r="S572" t="s">
        <v>11257</v>
      </c>
      <c r="T572" t="s">
        <v>11258</v>
      </c>
      <c r="X572" t="s">
        <v>11259</v>
      </c>
      <c r="Y572" t="s">
        <v>11260</v>
      </c>
      <c r="Z572" t="s">
        <v>11261</v>
      </c>
      <c r="AA572" t="s">
        <v>11262</v>
      </c>
      <c r="AB572" t="s">
        <v>11263</v>
      </c>
      <c r="AC572" t="s">
        <v>11264</v>
      </c>
      <c r="AD572" t="s">
        <v>11265</v>
      </c>
      <c r="AE572">
        <v>34005</v>
      </c>
      <c r="AF572" t="s">
        <v>4800</v>
      </c>
      <c r="AG572">
        <v>2</v>
      </c>
      <c r="AH572">
        <v>150</v>
      </c>
      <c r="AJ572">
        <v>312</v>
      </c>
      <c r="AK572">
        <v>21572</v>
      </c>
      <c r="AL572" t="s">
        <v>4625</v>
      </c>
      <c r="AM572">
        <v>1</v>
      </c>
      <c r="AN572">
        <v>80</v>
      </c>
      <c r="AP572">
        <v>221</v>
      </c>
    </row>
    <row r="573" spans="1:60" ht="13.5" customHeight="1" x14ac:dyDescent="0.35">
      <c r="A573" t="s">
        <v>1225</v>
      </c>
      <c r="B573" t="s">
        <v>3568</v>
      </c>
      <c r="C573" s="1" t="s">
        <v>4909</v>
      </c>
      <c r="D573" t="s">
        <v>11266</v>
      </c>
      <c r="E573" t="s">
        <v>11267</v>
      </c>
      <c r="F573" t="s">
        <v>11268</v>
      </c>
      <c r="G573" t="s">
        <v>11269</v>
      </c>
      <c r="N573" t="s">
        <v>11270</v>
      </c>
      <c r="O573" t="s">
        <v>11271</v>
      </c>
      <c r="P573" t="s">
        <v>11272</v>
      </c>
      <c r="Q573" t="s">
        <v>8662</v>
      </c>
      <c r="R573" t="s">
        <v>11273</v>
      </c>
      <c r="S573" t="s">
        <v>11274</v>
      </c>
      <c r="X573" t="s">
        <v>11275</v>
      </c>
      <c r="Y573" t="s">
        <v>2791</v>
      </c>
      <c r="AA573" t="s">
        <v>11276</v>
      </c>
      <c r="AB573" t="s">
        <v>11277</v>
      </c>
      <c r="AC573" t="s">
        <v>11278</v>
      </c>
      <c r="AD573" t="s">
        <v>11279</v>
      </c>
    </row>
    <row r="574" spans="1:60" ht="13.5" customHeight="1" x14ac:dyDescent="0.35">
      <c r="A574" t="s">
        <v>1225</v>
      </c>
      <c r="B574" t="s">
        <v>3573</v>
      </c>
      <c r="C574" s="1" t="s">
        <v>4502</v>
      </c>
      <c r="D574" t="s">
        <v>11280</v>
      </c>
      <c r="E574" t="s">
        <v>11281</v>
      </c>
      <c r="F574" t="s">
        <v>10504</v>
      </c>
      <c r="G574" t="s">
        <v>10503</v>
      </c>
      <c r="H574" t="s">
        <v>10502</v>
      </c>
      <c r="N574" t="s">
        <v>11282</v>
      </c>
      <c r="O574" t="s">
        <v>11283</v>
      </c>
      <c r="P574" t="s">
        <v>11284</v>
      </c>
      <c r="Q574" t="s">
        <v>4655</v>
      </c>
      <c r="R574" t="s">
        <v>10509</v>
      </c>
      <c r="S574" t="s">
        <v>10508</v>
      </c>
      <c r="T574" t="s">
        <v>11285</v>
      </c>
      <c r="X574" t="s">
        <v>5479</v>
      </c>
      <c r="Y574" t="s">
        <v>11259</v>
      </c>
      <c r="Z574" t="s">
        <v>5467</v>
      </c>
      <c r="AA574" t="s">
        <v>11286</v>
      </c>
      <c r="AB574" t="s">
        <v>11287</v>
      </c>
      <c r="AC574" t="s">
        <v>11288</v>
      </c>
      <c r="AD574" t="s">
        <v>11289</v>
      </c>
      <c r="AE574">
        <v>32079</v>
      </c>
      <c r="AF574" t="s">
        <v>4582</v>
      </c>
      <c r="AG574">
        <v>3</v>
      </c>
      <c r="AH574">
        <v>548</v>
      </c>
      <c r="AJ574">
        <v>310</v>
      </c>
      <c r="AK574">
        <v>13154</v>
      </c>
      <c r="AL574" t="s">
        <v>798</v>
      </c>
      <c r="AM574">
        <v>2</v>
      </c>
      <c r="AN574">
        <v>192</v>
      </c>
      <c r="AP574">
        <v>122</v>
      </c>
      <c r="AQ574">
        <v>31660</v>
      </c>
      <c r="AR574" t="s">
        <v>4660</v>
      </c>
      <c r="AS574">
        <v>3</v>
      </c>
      <c r="AT574">
        <v>401</v>
      </c>
      <c r="AV574">
        <v>311</v>
      </c>
      <c r="AW574">
        <v>31663</v>
      </c>
      <c r="AX574" t="s">
        <v>4545</v>
      </c>
      <c r="AY574">
        <v>3</v>
      </c>
      <c r="AZ574">
        <v>633</v>
      </c>
      <c r="BB574">
        <v>311</v>
      </c>
    </row>
    <row r="575" spans="1:60" ht="13.5" customHeight="1" x14ac:dyDescent="0.35">
      <c r="A575" t="s">
        <v>1225</v>
      </c>
      <c r="B575" t="s">
        <v>3584</v>
      </c>
      <c r="C575" s="1" t="s">
        <v>4909</v>
      </c>
      <c r="D575" t="s">
        <v>11290</v>
      </c>
      <c r="E575" t="s">
        <v>11291</v>
      </c>
      <c r="F575" t="s">
        <v>11292</v>
      </c>
      <c r="G575" t="s">
        <v>11293</v>
      </c>
      <c r="N575" t="s">
        <v>11294</v>
      </c>
      <c r="O575" t="s">
        <v>11295</v>
      </c>
      <c r="P575" t="s">
        <v>11296</v>
      </c>
      <c r="Q575" t="s">
        <v>11297</v>
      </c>
      <c r="R575" t="s">
        <v>11298</v>
      </c>
      <c r="S575" t="s">
        <v>11299</v>
      </c>
      <c r="X575" t="s">
        <v>11300</v>
      </c>
      <c r="Y575" t="s">
        <v>11301</v>
      </c>
      <c r="Z575" t="s">
        <v>11302</v>
      </c>
      <c r="AA575" t="s">
        <v>11303</v>
      </c>
      <c r="AB575" t="s">
        <v>11304</v>
      </c>
      <c r="AC575" t="s">
        <v>11305</v>
      </c>
      <c r="AD575" t="s">
        <v>11306</v>
      </c>
      <c r="AE575">
        <v>46301</v>
      </c>
      <c r="AF575" t="s">
        <v>4924</v>
      </c>
      <c r="AG575">
        <v>2</v>
      </c>
      <c r="AH575">
        <v>324</v>
      </c>
      <c r="AJ575">
        <v>320</v>
      </c>
      <c r="AK575">
        <v>13254</v>
      </c>
      <c r="AL575" t="s">
        <v>799</v>
      </c>
      <c r="AM575">
        <v>2</v>
      </c>
      <c r="AN575">
        <v>192</v>
      </c>
      <c r="AP575">
        <v>128</v>
      </c>
    </row>
    <row r="576" spans="1:60" ht="13.5" customHeight="1" x14ac:dyDescent="0.35">
      <c r="A576" t="s">
        <v>1225</v>
      </c>
      <c r="B576" t="s">
        <v>3589</v>
      </c>
      <c r="C576" s="1" t="s">
        <v>4889</v>
      </c>
      <c r="D576" t="s">
        <v>11307</v>
      </c>
      <c r="E576" t="s">
        <v>11308</v>
      </c>
      <c r="F576" t="s">
        <v>11309</v>
      </c>
      <c r="G576" t="s">
        <v>11310</v>
      </c>
      <c r="H576" t="s">
        <v>11311</v>
      </c>
      <c r="N576" t="s">
        <v>11312</v>
      </c>
      <c r="O576" t="s">
        <v>11313</v>
      </c>
      <c r="P576" t="s">
        <v>11314</v>
      </c>
      <c r="Q576" t="s">
        <v>11315</v>
      </c>
      <c r="R576" t="s">
        <v>11316</v>
      </c>
      <c r="X576" t="s">
        <v>6405</v>
      </c>
      <c r="Y576" t="s">
        <v>11317</v>
      </c>
      <c r="Z576" t="s">
        <v>10614</v>
      </c>
      <c r="AA576" t="s">
        <v>11318</v>
      </c>
      <c r="AB576" t="s">
        <v>11319</v>
      </c>
      <c r="AC576" t="s">
        <v>11320</v>
      </c>
      <c r="AD576" t="s">
        <v>11321</v>
      </c>
    </row>
    <row r="577" spans="1:54" ht="13.5" customHeight="1" x14ac:dyDescent="0.35">
      <c r="A577" t="s">
        <v>1225</v>
      </c>
      <c r="B577" t="s">
        <v>3594</v>
      </c>
      <c r="C577" s="1" t="s">
        <v>4547</v>
      </c>
      <c r="D577" t="s">
        <v>11322</v>
      </c>
      <c r="E577" t="s">
        <v>11323</v>
      </c>
      <c r="F577" t="s">
        <v>8838</v>
      </c>
      <c r="G577" t="s">
        <v>4585</v>
      </c>
      <c r="H577" t="s">
        <v>11324</v>
      </c>
      <c r="I577" t="s">
        <v>11325</v>
      </c>
      <c r="J577" t="s">
        <v>5036</v>
      </c>
      <c r="K577" t="s">
        <v>11326</v>
      </c>
      <c r="L577" t="s">
        <v>4590</v>
      </c>
      <c r="M577" t="s">
        <v>4591</v>
      </c>
      <c r="N577" t="s">
        <v>11327</v>
      </c>
      <c r="O577" t="s">
        <v>11328</v>
      </c>
      <c r="P577" t="s">
        <v>11329</v>
      </c>
      <c r="Q577" t="s">
        <v>10433</v>
      </c>
      <c r="R577" t="s">
        <v>4599</v>
      </c>
      <c r="S577" t="s">
        <v>11330</v>
      </c>
      <c r="T577" t="s">
        <v>11331</v>
      </c>
      <c r="U577" t="s">
        <v>11332</v>
      </c>
      <c r="V577" t="s">
        <v>11333</v>
      </c>
      <c r="W577" t="s">
        <v>11334</v>
      </c>
      <c r="X577" t="s">
        <v>4602</v>
      </c>
      <c r="Y577" t="s">
        <v>4601</v>
      </c>
      <c r="Z577" t="s">
        <v>5254</v>
      </c>
      <c r="AA577" t="s">
        <v>6694</v>
      </c>
      <c r="AB577" t="s">
        <v>6695</v>
      </c>
      <c r="AC577" t="s">
        <v>10439</v>
      </c>
      <c r="AD577" t="s">
        <v>6696</v>
      </c>
      <c r="AE577">
        <v>32110</v>
      </c>
      <c r="AF577" t="s">
        <v>4603</v>
      </c>
      <c r="AG577">
        <v>3</v>
      </c>
      <c r="AH577">
        <v>1050</v>
      </c>
      <c r="AJ577">
        <v>310</v>
      </c>
      <c r="AK577">
        <v>13254</v>
      </c>
      <c r="AL577" t="s">
        <v>799</v>
      </c>
      <c r="AM577">
        <v>2</v>
      </c>
      <c r="AN577">
        <v>192</v>
      </c>
      <c r="AP577">
        <v>128</v>
      </c>
    </row>
    <row r="578" spans="1:54" ht="13.5" customHeight="1" x14ac:dyDescent="0.35">
      <c r="A578" t="s">
        <v>1225</v>
      </c>
      <c r="B578" t="s">
        <v>3597</v>
      </c>
      <c r="C578" s="1" t="s">
        <v>4909</v>
      </c>
      <c r="D578" t="s">
        <v>11335</v>
      </c>
      <c r="E578" t="s">
        <v>11336</v>
      </c>
      <c r="F578" t="s">
        <v>11337</v>
      </c>
      <c r="G578" t="s">
        <v>11338</v>
      </c>
      <c r="H578" t="s">
        <v>11339</v>
      </c>
      <c r="N578" t="s">
        <v>11340</v>
      </c>
      <c r="O578" t="s">
        <v>11341</v>
      </c>
      <c r="P578" t="s">
        <v>11342</v>
      </c>
      <c r="Q578" t="s">
        <v>11343</v>
      </c>
      <c r="R578" t="s">
        <v>11344</v>
      </c>
      <c r="S578" t="s">
        <v>11345</v>
      </c>
      <c r="T578" t="s">
        <v>11346</v>
      </c>
      <c r="X578" t="s">
        <v>8160</v>
      </c>
      <c r="Y578" t="s">
        <v>11347</v>
      </c>
      <c r="Z578" t="s">
        <v>5969</v>
      </c>
      <c r="AA578" t="s">
        <v>11348</v>
      </c>
      <c r="AB578" t="s">
        <v>11349</v>
      </c>
      <c r="AC578" t="s">
        <v>11350</v>
      </c>
      <c r="AD578" t="s">
        <v>11351</v>
      </c>
      <c r="AE578">
        <v>21572</v>
      </c>
      <c r="AF578" t="s">
        <v>4625</v>
      </c>
      <c r="AG578">
        <v>3</v>
      </c>
      <c r="AH578">
        <v>493</v>
      </c>
      <c r="AJ578">
        <v>221</v>
      </c>
      <c r="AK578">
        <v>31407</v>
      </c>
      <c r="AL578" t="s">
        <v>800</v>
      </c>
      <c r="AM578">
        <v>3</v>
      </c>
      <c r="AN578">
        <v>215</v>
      </c>
      <c r="AP578">
        <v>200</v>
      </c>
      <c r="AQ578">
        <v>12587</v>
      </c>
      <c r="AR578" t="s">
        <v>5331</v>
      </c>
      <c r="AS578">
        <v>2</v>
      </c>
      <c r="AT578">
        <v>154</v>
      </c>
      <c r="AV578">
        <v>341</v>
      </c>
    </row>
    <row r="579" spans="1:54" ht="13.5" customHeight="1" x14ac:dyDescent="0.35">
      <c r="A579" t="s">
        <v>1225</v>
      </c>
      <c r="B579" t="s">
        <v>3602</v>
      </c>
      <c r="C579" s="1" t="s">
        <v>593</v>
      </c>
      <c r="D579" t="s">
        <v>11352</v>
      </c>
      <c r="E579" t="s">
        <v>11353</v>
      </c>
      <c r="F579" t="s">
        <v>11354</v>
      </c>
      <c r="G579" t="s">
        <v>11355</v>
      </c>
      <c r="N579" t="s">
        <v>11356</v>
      </c>
      <c r="O579" t="s">
        <v>11357</v>
      </c>
      <c r="P579" t="s">
        <v>11358</v>
      </c>
      <c r="Q579" t="s">
        <v>11359</v>
      </c>
      <c r="R579" t="s">
        <v>11360</v>
      </c>
      <c r="S579" t="s">
        <v>11361</v>
      </c>
      <c r="X579" t="s">
        <v>11362</v>
      </c>
      <c r="Y579" t="s">
        <v>11363</v>
      </c>
      <c r="Z579" t="s">
        <v>664</v>
      </c>
      <c r="AA579" t="s">
        <v>11364</v>
      </c>
      <c r="AB579" t="s">
        <v>11365</v>
      </c>
      <c r="AC579" t="s">
        <v>11366</v>
      </c>
      <c r="AD579" t="s">
        <v>11367</v>
      </c>
      <c r="AE579">
        <v>31054</v>
      </c>
      <c r="AF579" t="s">
        <v>5657</v>
      </c>
      <c r="AG579">
        <v>2</v>
      </c>
      <c r="AH579">
        <v>188</v>
      </c>
      <c r="AJ579">
        <v>326</v>
      </c>
      <c r="AK579">
        <v>15254</v>
      </c>
      <c r="AL579" t="s">
        <v>4802</v>
      </c>
      <c r="AM579">
        <v>2</v>
      </c>
      <c r="AN579">
        <v>400</v>
      </c>
      <c r="AP579">
        <v>136</v>
      </c>
    </row>
    <row r="580" spans="1:54" ht="13.5" customHeight="1" x14ac:dyDescent="0.35">
      <c r="A580" t="s">
        <v>1225</v>
      </c>
      <c r="B580" t="s">
        <v>3612</v>
      </c>
      <c r="C580" s="1" t="s">
        <v>7830</v>
      </c>
      <c r="D580" t="s">
        <v>11368</v>
      </c>
      <c r="E580" t="s">
        <v>11369</v>
      </c>
      <c r="F580" t="s">
        <v>11370</v>
      </c>
      <c r="G580" t="s">
        <v>11371</v>
      </c>
      <c r="N580" t="s">
        <v>11372</v>
      </c>
      <c r="O580" t="s">
        <v>11373</v>
      </c>
      <c r="P580" t="s">
        <v>11374</v>
      </c>
      <c r="Q580" t="s">
        <v>11375</v>
      </c>
      <c r="R580" t="s">
        <v>11376</v>
      </c>
      <c r="X580" t="s">
        <v>11377</v>
      </c>
      <c r="Y580" t="s">
        <v>11378</v>
      </c>
      <c r="Z580" t="s">
        <v>11379</v>
      </c>
      <c r="AA580" t="s">
        <v>11380</v>
      </c>
      <c r="AB580" t="s">
        <v>11381</v>
      </c>
      <c r="AC580" t="s">
        <v>11382</v>
      </c>
      <c r="AD580" t="s">
        <v>11383</v>
      </c>
    </row>
    <row r="581" spans="1:54" ht="13.5" customHeight="1" x14ac:dyDescent="0.35">
      <c r="A581" t="s">
        <v>1225</v>
      </c>
      <c r="B581" t="s">
        <v>3618</v>
      </c>
      <c r="C581" s="1" t="s">
        <v>4717</v>
      </c>
      <c r="D581" t="s">
        <v>11384</v>
      </c>
      <c r="E581" t="s">
        <v>11385</v>
      </c>
      <c r="F581" t="s">
        <v>11386</v>
      </c>
      <c r="G581" t="s">
        <v>11387</v>
      </c>
      <c r="N581" t="s">
        <v>11388</v>
      </c>
      <c r="O581" t="s">
        <v>11389</v>
      </c>
      <c r="P581" t="s">
        <v>11390</v>
      </c>
      <c r="Q581" t="s">
        <v>11391</v>
      </c>
      <c r="R581" t="s">
        <v>11392</v>
      </c>
      <c r="S581" t="s">
        <v>11393</v>
      </c>
      <c r="T581" t="s">
        <v>11394</v>
      </c>
      <c r="X581" t="s">
        <v>7147</v>
      </c>
      <c r="Y581" t="s">
        <v>5404</v>
      </c>
      <c r="Z581" t="s">
        <v>8068</v>
      </c>
      <c r="AA581" t="s">
        <v>11395</v>
      </c>
      <c r="AB581" t="s">
        <v>11396</v>
      </c>
      <c r="AC581" t="s">
        <v>11397</v>
      </c>
      <c r="AD581" t="s">
        <v>11398</v>
      </c>
      <c r="AE581">
        <v>34507</v>
      </c>
      <c r="AF581" t="s">
        <v>5168</v>
      </c>
      <c r="AG581">
        <v>2</v>
      </c>
      <c r="AH581">
        <v>280</v>
      </c>
      <c r="AJ581">
        <v>312</v>
      </c>
      <c r="AK581">
        <v>34085</v>
      </c>
      <c r="AL581" t="s">
        <v>5021</v>
      </c>
      <c r="AM581">
        <v>1</v>
      </c>
      <c r="AN581">
        <v>98</v>
      </c>
      <c r="AP581">
        <v>312</v>
      </c>
      <c r="AQ581">
        <v>34592</v>
      </c>
      <c r="AR581" t="s">
        <v>6181</v>
      </c>
      <c r="AS581">
        <v>2</v>
      </c>
      <c r="AT581">
        <v>221</v>
      </c>
      <c r="AV581">
        <v>312</v>
      </c>
      <c r="AW581">
        <v>35052</v>
      </c>
      <c r="AX581" t="s">
        <v>6021</v>
      </c>
      <c r="AY581">
        <v>2</v>
      </c>
      <c r="AZ581">
        <v>140</v>
      </c>
      <c r="BB581">
        <v>334</v>
      </c>
    </row>
    <row r="582" spans="1:54" ht="13.5" customHeight="1" x14ac:dyDescent="0.35">
      <c r="A582" t="s">
        <v>1225</v>
      </c>
      <c r="B582" t="s">
        <v>3623</v>
      </c>
      <c r="C582" s="1" t="s">
        <v>4547</v>
      </c>
      <c r="D582" t="s">
        <v>11399</v>
      </c>
      <c r="E582" t="s">
        <v>11400</v>
      </c>
      <c r="F582" t="s">
        <v>11401</v>
      </c>
      <c r="G582" t="s">
        <v>11402</v>
      </c>
      <c r="N582" t="s">
        <v>11403</v>
      </c>
      <c r="O582" t="s">
        <v>11404</v>
      </c>
      <c r="P582" t="s">
        <v>11405</v>
      </c>
      <c r="Q582" t="s">
        <v>11406</v>
      </c>
      <c r="R582" t="s">
        <v>11407</v>
      </c>
      <c r="X582" t="s">
        <v>9075</v>
      </c>
      <c r="Y582" t="s">
        <v>11408</v>
      </c>
      <c r="Z582" t="s">
        <v>11409</v>
      </c>
      <c r="AA582" t="s">
        <v>11410</v>
      </c>
      <c r="AB582" t="s">
        <v>11411</v>
      </c>
      <c r="AC582" t="s">
        <v>11412</v>
      </c>
      <c r="AD582" t="s">
        <v>11413</v>
      </c>
    </row>
    <row r="583" spans="1:54" ht="13.5" customHeight="1" x14ac:dyDescent="0.35">
      <c r="A583" t="s">
        <v>1225</v>
      </c>
      <c r="B583" t="s">
        <v>3627</v>
      </c>
      <c r="C583" s="1" t="s">
        <v>4783</v>
      </c>
      <c r="D583" t="s">
        <v>11414</v>
      </c>
      <c r="E583" t="s">
        <v>11415</v>
      </c>
      <c r="F583" t="s">
        <v>11416</v>
      </c>
      <c r="G583" t="s">
        <v>11417</v>
      </c>
      <c r="N583" t="s">
        <v>11418</v>
      </c>
      <c r="O583" t="s">
        <v>11419</v>
      </c>
      <c r="P583" t="s">
        <v>11420</v>
      </c>
      <c r="Q583" t="s">
        <v>11421</v>
      </c>
      <c r="R583" t="s">
        <v>11422</v>
      </c>
      <c r="S583" t="s">
        <v>11423</v>
      </c>
      <c r="T583" t="s">
        <v>11424</v>
      </c>
      <c r="X583" t="s">
        <v>11425</v>
      </c>
      <c r="AA583" t="s">
        <v>11426</v>
      </c>
      <c r="AB583" t="s">
        <v>11427</v>
      </c>
      <c r="AC583" t="s">
        <v>5518</v>
      </c>
      <c r="AD583" t="s">
        <v>5519</v>
      </c>
      <c r="AE583">
        <v>15254</v>
      </c>
      <c r="AF583" t="s">
        <v>4802</v>
      </c>
      <c r="AG583">
        <v>2</v>
      </c>
      <c r="AH583">
        <v>400</v>
      </c>
      <c r="AJ583">
        <v>136</v>
      </c>
      <c r="AK583">
        <v>34582</v>
      </c>
      <c r="AL583" t="s">
        <v>5700</v>
      </c>
      <c r="AM583">
        <v>2</v>
      </c>
      <c r="AN583">
        <v>300</v>
      </c>
      <c r="AP583">
        <v>312</v>
      </c>
    </row>
    <row r="584" spans="1:54" ht="13.5" customHeight="1" x14ac:dyDescent="0.35">
      <c r="A584" t="s">
        <v>1225</v>
      </c>
      <c r="B584" t="s">
        <v>3632</v>
      </c>
      <c r="C584" s="1" t="s">
        <v>4889</v>
      </c>
      <c r="D584" t="s">
        <v>11428</v>
      </c>
      <c r="E584" t="s">
        <v>11429</v>
      </c>
      <c r="F584" t="s">
        <v>11430</v>
      </c>
      <c r="N584" t="s">
        <v>11431</v>
      </c>
      <c r="O584" t="s">
        <v>11432</v>
      </c>
      <c r="P584" t="s">
        <v>11433</v>
      </c>
      <c r="Q584" t="s">
        <v>11434</v>
      </c>
      <c r="R584" t="s">
        <v>11435</v>
      </c>
      <c r="S584" t="s">
        <v>11436</v>
      </c>
      <c r="X584" t="s">
        <v>11437</v>
      </c>
      <c r="Y584" t="s">
        <v>11438</v>
      </c>
      <c r="AA584" t="s">
        <v>11439</v>
      </c>
      <c r="AB584" t="s">
        <v>11440</v>
      </c>
      <c r="AC584" t="s">
        <v>11441</v>
      </c>
      <c r="AD584" t="s">
        <v>11442</v>
      </c>
    </row>
    <row r="585" spans="1:54" ht="13.5" customHeight="1" x14ac:dyDescent="0.35">
      <c r="A585" t="s">
        <v>1225</v>
      </c>
      <c r="B585" t="s">
        <v>3638</v>
      </c>
      <c r="C585" s="1" t="s">
        <v>593</v>
      </c>
      <c r="D585" t="s">
        <v>11443</v>
      </c>
      <c r="E585" t="s">
        <v>11444</v>
      </c>
      <c r="F585" t="s">
        <v>11445</v>
      </c>
      <c r="N585" t="s">
        <v>11446</v>
      </c>
      <c r="O585" t="s">
        <v>11447</v>
      </c>
      <c r="P585" t="s">
        <v>11448</v>
      </c>
      <c r="Q585" t="s">
        <v>11449</v>
      </c>
      <c r="R585" t="s">
        <v>11450</v>
      </c>
      <c r="S585" t="s">
        <v>11451</v>
      </c>
      <c r="X585" t="s">
        <v>5899</v>
      </c>
      <c r="Y585" t="s">
        <v>11452</v>
      </c>
      <c r="AA585" t="s">
        <v>11453</v>
      </c>
      <c r="AB585" t="s">
        <v>11454</v>
      </c>
      <c r="AC585" t="s">
        <v>11455</v>
      </c>
      <c r="AD585" t="s">
        <v>11456</v>
      </c>
      <c r="AE585">
        <v>33054</v>
      </c>
      <c r="AF585" t="s">
        <v>5596</v>
      </c>
      <c r="AG585">
        <v>2</v>
      </c>
      <c r="AH585">
        <v>278</v>
      </c>
      <c r="AJ585">
        <v>315</v>
      </c>
      <c r="AK585">
        <v>13154</v>
      </c>
      <c r="AL585" t="s">
        <v>5576</v>
      </c>
      <c r="AM585">
        <v>1</v>
      </c>
      <c r="AN585">
        <v>42</v>
      </c>
      <c r="AP585">
        <v>122</v>
      </c>
    </row>
    <row r="586" spans="1:54" ht="13.5" customHeight="1" x14ac:dyDescent="0.35">
      <c r="A586" t="s">
        <v>1225</v>
      </c>
      <c r="B586" t="s">
        <v>3643</v>
      </c>
      <c r="C586" s="1" t="s">
        <v>4667</v>
      </c>
      <c r="D586" t="s">
        <v>11457</v>
      </c>
      <c r="E586" t="s">
        <v>11458</v>
      </c>
      <c r="F586" t="s">
        <v>11459</v>
      </c>
      <c r="G586" t="s">
        <v>11460</v>
      </c>
      <c r="N586" t="s">
        <v>11461</v>
      </c>
      <c r="O586" t="s">
        <v>11462</v>
      </c>
      <c r="P586" t="s">
        <v>11463</v>
      </c>
      <c r="Q586" t="s">
        <v>11464</v>
      </c>
      <c r="R586" t="s">
        <v>11465</v>
      </c>
      <c r="S586" t="s">
        <v>11466</v>
      </c>
      <c r="T586" t="s">
        <v>11467</v>
      </c>
      <c r="U586" t="s">
        <v>11468</v>
      </c>
      <c r="X586" t="s">
        <v>11469</v>
      </c>
      <c r="Y586" t="s">
        <v>11470</v>
      </c>
      <c r="AA586" t="s">
        <v>11471</v>
      </c>
      <c r="AB586" t="s">
        <v>11472</v>
      </c>
      <c r="AC586" t="s">
        <v>11473</v>
      </c>
      <c r="AD586" t="s">
        <v>11474</v>
      </c>
      <c r="AE586">
        <v>13254</v>
      </c>
      <c r="AF586" t="s">
        <v>799</v>
      </c>
      <c r="AG586">
        <v>3</v>
      </c>
      <c r="AH586">
        <v>3451</v>
      </c>
      <c r="AJ586">
        <v>128</v>
      </c>
      <c r="AK586">
        <v>33054</v>
      </c>
      <c r="AL586" t="s">
        <v>5596</v>
      </c>
      <c r="AM586">
        <v>2</v>
      </c>
      <c r="AN586">
        <v>278</v>
      </c>
      <c r="AP586">
        <v>315</v>
      </c>
      <c r="AQ586">
        <v>46301</v>
      </c>
      <c r="AR586" t="s">
        <v>4924</v>
      </c>
      <c r="AS586">
        <v>3</v>
      </c>
      <c r="AT586">
        <v>419</v>
      </c>
      <c r="AV586">
        <v>320</v>
      </c>
    </row>
    <row r="587" spans="1:54" ht="13.5" customHeight="1" x14ac:dyDescent="0.35">
      <c r="A587" t="s">
        <v>1225</v>
      </c>
      <c r="B587" t="s">
        <v>3651</v>
      </c>
      <c r="C587" s="1" t="s">
        <v>5761</v>
      </c>
      <c r="D587" t="s">
        <v>11475</v>
      </c>
      <c r="E587" t="s">
        <v>11476</v>
      </c>
      <c r="F587" t="s">
        <v>11477</v>
      </c>
      <c r="G587" t="s">
        <v>11478</v>
      </c>
      <c r="N587" t="s">
        <v>11479</v>
      </c>
      <c r="O587" t="s">
        <v>11480</v>
      </c>
      <c r="P587" t="s">
        <v>11481</v>
      </c>
      <c r="Q587" t="s">
        <v>11482</v>
      </c>
      <c r="R587" t="s">
        <v>11483</v>
      </c>
      <c r="S587" t="s">
        <v>11484</v>
      </c>
      <c r="T587" t="s">
        <v>11485</v>
      </c>
      <c r="U587" t="s">
        <v>11486</v>
      </c>
      <c r="X587" t="s">
        <v>1963</v>
      </c>
      <c r="Y587" t="s">
        <v>11487</v>
      </c>
      <c r="Z587" t="s">
        <v>11488</v>
      </c>
      <c r="AA587" t="s">
        <v>11489</v>
      </c>
      <c r="AB587" t="s">
        <v>11490</v>
      </c>
      <c r="AC587" t="s">
        <v>11491</v>
      </c>
      <c r="AD587" t="s">
        <v>11492</v>
      </c>
      <c r="AE587">
        <v>13154</v>
      </c>
      <c r="AF587" t="s">
        <v>5576</v>
      </c>
      <c r="AG587">
        <v>2</v>
      </c>
      <c r="AH587">
        <v>192</v>
      </c>
      <c r="AJ587">
        <v>122</v>
      </c>
      <c r="AK587">
        <v>32650</v>
      </c>
      <c r="AL587" t="s">
        <v>9119</v>
      </c>
      <c r="AM587">
        <v>3</v>
      </c>
      <c r="AN587">
        <v>603</v>
      </c>
      <c r="AP587">
        <v>314</v>
      </c>
    </row>
    <row r="588" spans="1:54" ht="13.5" customHeight="1" x14ac:dyDescent="0.35">
      <c r="A588" t="s">
        <v>1225</v>
      </c>
      <c r="B588" t="s">
        <v>3656</v>
      </c>
      <c r="C588" s="1" t="s">
        <v>4889</v>
      </c>
      <c r="D588" t="s">
        <v>11493</v>
      </c>
      <c r="E588" t="s">
        <v>11494</v>
      </c>
      <c r="F588" t="s">
        <v>11495</v>
      </c>
      <c r="G588" t="s">
        <v>11496</v>
      </c>
      <c r="N588" t="s">
        <v>11497</v>
      </c>
      <c r="O588" t="s">
        <v>11498</v>
      </c>
      <c r="P588" t="s">
        <v>11499</v>
      </c>
      <c r="Q588" t="s">
        <v>11500</v>
      </c>
      <c r="X588" t="s">
        <v>11501</v>
      </c>
      <c r="Y588" t="s">
        <v>11502</v>
      </c>
      <c r="AA588" t="s">
        <v>11503</v>
      </c>
      <c r="AB588" t="s">
        <v>11504</v>
      </c>
      <c r="AC588" t="s">
        <v>11505</v>
      </c>
      <c r="AD588" t="s">
        <v>11506</v>
      </c>
      <c r="AE588">
        <v>31023</v>
      </c>
      <c r="AF588" t="s">
        <v>8653</v>
      </c>
      <c r="AG588">
        <v>4</v>
      </c>
      <c r="AH588">
        <v>643</v>
      </c>
      <c r="AJ588">
        <v>326</v>
      </c>
      <c r="AK588">
        <v>11054</v>
      </c>
      <c r="AL588" t="s">
        <v>727</v>
      </c>
      <c r="AM588">
        <v>4</v>
      </c>
      <c r="AN588">
        <v>3917</v>
      </c>
      <c r="AP588">
        <v>114</v>
      </c>
    </row>
    <row r="589" spans="1:54" ht="13.5" customHeight="1" x14ac:dyDescent="0.35">
      <c r="A589" t="s">
        <v>1225</v>
      </c>
      <c r="B589" t="s">
        <v>3661</v>
      </c>
      <c r="C589" s="1" t="s">
        <v>4667</v>
      </c>
      <c r="D589" t="s">
        <v>11507</v>
      </c>
      <c r="E589" t="s">
        <v>11508</v>
      </c>
      <c r="F589" t="s">
        <v>11509</v>
      </c>
      <c r="G589" t="s">
        <v>11510</v>
      </c>
      <c r="N589" t="s">
        <v>11511</v>
      </c>
      <c r="O589" t="s">
        <v>11512</v>
      </c>
      <c r="P589" t="s">
        <v>11513</v>
      </c>
      <c r="Q589" t="s">
        <v>11514</v>
      </c>
      <c r="X589" t="s">
        <v>11515</v>
      </c>
      <c r="Y589" t="s">
        <v>11516</v>
      </c>
      <c r="AA589" t="s">
        <v>11517</v>
      </c>
      <c r="AB589" t="s">
        <v>11518</v>
      </c>
      <c r="AC589" t="s">
        <v>11519</v>
      </c>
      <c r="AD589" t="s">
        <v>11520</v>
      </c>
      <c r="AE589">
        <v>34052</v>
      </c>
      <c r="AF589" t="s">
        <v>1473</v>
      </c>
      <c r="AG589">
        <v>3</v>
      </c>
      <c r="AH589">
        <v>338</v>
      </c>
      <c r="AJ589">
        <v>312</v>
      </c>
      <c r="AK589">
        <v>42661</v>
      </c>
      <c r="AL589" t="s">
        <v>8999</v>
      </c>
      <c r="AM589">
        <v>3</v>
      </c>
      <c r="AN589">
        <v>1155</v>
      </c>
      <c r="AP589">
        <v>334</v>
      </c>
      <c r="AQ589">
        <v>13154</v>
      </c>
      <c r="AR589" t="s">
        <v>798</v>
      </c>
      <c r="AS589">
        <v>3</v>
      </c>
      <c r="AT589">
        <v>3548</v>
      </c>
      <c r="AV589">
        <v>122</v>
      </c>
      <c r="AW589">
        <v>32079</v>
      </c>
      <c r="AX589" t="s">
        <v>5701</v>
      </c>
      <c r="AY589">
        <v>3</v>
      </c>
      <c r="AZ589">
        <v>548</v>
      </c>
      <c r="BB589">
        <v>310</v>
      </c>
    </row>
    <row r="590" spans="1:54" ht="13.5" customHeight="1" x14ac:dyDescent="0.35">
      <c r="A590" t="s">
        <v>1225</v>
      </c>
      <c r="B590" t="s">
        <v>3664</v>
      </c>
      <c r="C590" s="1" t="s">
        <v>4717</v>
      </c>
      <c r="D590" t="s">
        <v>11521</v>
      </c>
      <c r="E590" t="s">
        <v>9215</v>
      </c>
      <c r="F590" t="s">
        <v>11522</v>
      </c>
      <c r="G590" t="s">
        <v>11523</v>
      </c>
      <c r="H590" t="s">
        <v>11524</v>
      </c>
      <c r="I590" t="s">
        <v>11525</v>
      </c>
      <c r="J590" t="s">
        <v>11526</v>
      </c>
      <c r="N590" t="s">
        <v>11527</v>
      </c>
      <c r="O590" t="s">
        <v>11528</v>
      </c>
      <c r="P590" t="s">
        <v>11529</v>
      </c>
      <c r="Q590" t="s">
        <v>11530</v>
      </c>
      <c r="R590" t="s">
        <v>11531</v>
      </c>
      <c r="S590" t="s">
        <v>11532</v>
      </c>
      <c r="T590" t="s">
        <v>11533</v>
      </c>
      <c r="U590" t="s">
        <v>11534</v>
      </c>
      <c r="V590" t="s">
        <v>11535</v>
      </c>
      <c r="X590" t="s">
        <v>11536</v>
      </c>
      <c r="Y590" t="s">
        <v>7872</v>
      </c>
      <c r="Z590" t="s">
        <v>6431</v>
      </c>
      <c r="AA590" t="s">
        <v>11537</v>
      </c>
      <c r="AB590" t="s">
        <v>11538</v>
      </c>
      <c r="AC590" t="s">
        <v>11539</v>
      </c>
      <c r="AD590" t="s">
        <v>11540</v>
      </c>
      <c r="AE590">
        <v>32110</v>
      </c>
      <c r="AF590" t="s">
        <v>5251</v>
      </c>
      <c r="AG590">
        <v>3</v>
      </c>
      <c r="AH590">
        <v>1050</v>
      </c>
      <c r="AJ590">
        <v>310</v>
      </c>
    </row>
    <row r="591" spans="1:54" ht="13.5" customHeight="1" x14ac:dyDescent="0.35">
      <c r="A591" t="s">
        <v>1225</v>
      </c>
      <c r="B591" t="s">
        <v>3670</v>
      </c>
      <c r="C591" s="1" t="s">
        <v>4909</v>
      </c>
      <c r="D591" t="s">
        <v>11541</v>
      </c>
      <c r="E591" t="s">
        <v>11542</v>
      </c>
      <c r="F591" t="s">
        <v>11543</v>
      </c>
      <c r="G591" t="s">
        <v>11544</v>
      </c>
      <c r="H591" t="s">
        <v>11545</v>
      </c>
      <c r="N591" t="s">
        <v>11546</v>
      </c>
      <c r="O591" t="s">
        <v>11547</v>
      </c>
      <c r="P591" t="s">
        <v>11548</v>
      </c>
      <c r="Q591" t="s">
        <v>11549</v>
      </c>
      <c r="R591" t="s">
        <v>11550</v>
      </c>
      <c r="S591" t="s">
        <v>11551</v>
      </c>
      <c r="X591" t="s">
        <v>11552</v>
      </c>
      <c r="Y591" t="s">
        <v>11553</v>
      </c>
      <c r="Z591" t="s">
        <v>11554</v>
      </c>
      <c r="AA591" t="s">
        <v>11555</v>
      </c>
      <c r="AB591" t="s">
        <v>11556</v>
      </c>
      <c r="AC591" t="s">
        <v>11557</v>
      </c>
      <c r="AD591" t="s">
        <v>11558</v>
      </c>
      <c r="AE591">
        <v>13154</v>
      </c>
      <c r="AF591" t="s">
        <v>798</v>
      </c>
      <c r="AG591">
        <v>2</v>
      </c>
      <c r="AH591">
        <v>192</v>
      </c>
      <c r="AJ591">
        <v>122</v>
      </c>
    </row>
    <row r="592" spans="1:54" ht="13.5" customHeight="1" x14ac:dyDescent="0.35">
      <c r="A592" t="s">
        <v>1225</v>
      </c>
      <c r="B592" t="s">
        <v>3676</v>
      </c>
      <c r="C592" s="1" t="s">
        <v>4909</v>
      </c>
      <c r="D592" t="s">
        <v>11559</v>
      </c>
      <c r="E592" t="s">
        <v>11560</v>
      </c>
      <c r="F592" t="s">
        <v>11561</v>
      </c>
      <c r="G592" t="s">
        <v>11562</v>
      </c>
      <c r="H592" t="s">
        <v>11563</v>
      </c>
      <c r="I592" t="s">
        <v>11564</v>
      </c>
      <c r="N592" t="s">
        <v>11565</v>
      </c>
      <c r="O592" t="s">
        <v>11566</v>
      </c>
      <c r="P592" t="s">
        <v>11567</v>
      </c>
      <c r="Q592" t="s">
        <v>11568</v>
      </c>
      <c r="R592" t="s">
        <v>11569</v>
      </c>
      <c r="S592" t="s">
        <v>11570</v>
      </c>
      <c r="X592" t="s">
        <v>11571</v>
      </c>
      <c r="Y592" t="s">
        <v>11572</v>
      </c>
      <c r="Z592" t="s">
        <v>11573</v>
      </c>
      <c r="AA592" t="s">
        <v>11574</v>
      </c>
      <c r="AB592" t="s">
        <v>11575</v>
      </c>
      <c r="AC592" t="s">
        <v>11576</v>
      </c>
      <c r="AD592" t="s">
        <v>11577</v>
      </c>
      <c r="AE592">
        <v>35071</v>
      </c>
      <c r="AF592" t="s">
        <v>830</v>
      </c>
      <c r="AG592">
        <v>2</v>
      </c>
      <c r="AH592">
        <v>231</v>
      </c>
      <c r="AJ592">
        <v>324</v>
      </c>
    </row>
    <row r="593" spans="1:60" ht="13.5" customHeight="1" x14ac:dyDescent="0.35">
      <c r="A593" t="s">
        <v>1225</v>
      </c>
      <c r="B593" t="s">
        <v>3682</v>
      </c>
      <c r="C593" s="1" t="s">
        <v>4889</v>
      </c>
      <c r="D593" t="s">
        <v>7116</v>
      </c>
      <c r="E593" t="s">
        <v>11578</v>
      </c>
      <c r="F593" t="s">
        <v>11579</v>
      </c>
      <c r="G593" t="s">
        <v>7118</v>
      </c>
      <c r="N593" t="s">
        <v>11580</v>
      </c>
      <c r="O593" t="s">
        <v>11581</v>
      </c>
      <c r="P593" t="s">
        <v>11582</v>
      </c>
      <c r="Q593" t="s">
        <v>7124</v>
      </c>
      <c r="R593" t="s">
        <v>11583</v>
      </c>
      <c r="S593" t="s">
        <v>11584</v>
      </c>
      <c r="X593" t="s">
        <v>5859</v>
      </c>
      <c r="Y593" t="s">
        <v>11585</v>
      </c>
      <c r="Z593" t="s">
        <v>11586</v>
      </c>
      <c r="AA593" t="s">
        <v>11587</v>
      </c>
      <c r="AB593" t="s">
        <v>11588</v>
      </c>
      <c r="AC593" t="s">
        <v>11589</v>
      </c>
      <c r="AD593" t="s">
        <v>11590</v>
      </c>
      <c r="AE593">
        <v>44517</v>
      </c>
      <c r="AF593" t="s">
        <v>5905</v>
      </c>
      <c r="AG593">
        <v>2</v>
      </c>
      <c r="AH593">
        <v>317</v>
      </c>
      <c r="AJ593">
        <v>333</v>
      </c>
      <c r="AK593">
        <v>31624</v>
      </c>
      <c r="AL593" t="s">
        <v>717</v>
      </c>
      <c r="AM593">
        <v>3</v>
      </c>
      <c r="AN593">
        <v>997</v>
      </c>
      <c r="AP593">
        <v>200</v>
      </c>
      <c r="AQ593">
        <v>23684</v>
      </c>
      <c r="AR593" t="s">
        <v>5617</v>
      </c>
      <c r="AS593">
        <v>2</v>
      </c>
      <c r="AT593">
        <v>354</v>
      </c>
      <c r="AV593">
        <v>251</v>
      </c>
    </row>
    <row r="594" spans="1:60" ht="13.5" customHeight="1" x14ac:dyDescent="0.35">
      <c r="A594" t="s">
        <v>1225</v>
      </c>
      <c r="B594" t="s">
        <v>3688</v>
      </c>
      <c r="C594" s="1" t="s">
        <v>5761</v>
      </c>
      <c r="D594" t="s">
        <v>11591</v>
      </c>
      <c r="E594" t="s">
        <v>11592</v>
      </c>
      <c r="F594" t="s">
        <v>11593</v>
      </c>
      <c r="G594" t="s">
        <v>11594</v>
      </c>
      <c r="H594" t="s">
        <v>11595</v>
      </c>
      <c r="I594" t="s">
        <v>11596</v>
      </c>
      <c r="N594" t="s">
        <v>11597</v>
      </c>
      <c r="O594" t="s">
        <v>11598</v>
      </c>
      <c r="P594" t="s">
        <v>11599</v>
      </c>
      <c r="Q594" t="s">
        <v>11600</v>
      </c>
      <c r="R594" t="s">
        <v>11601</v>
      </c>
      <c r="X594" t="s">
        <v>8748</v>
      </c>
      <c r="Y594" t="s">
        <v>8347</v>
      </c>
      <c r="AA594" t="s">
        <v>11602</v>
      </c>
      <c r="AB594" t="s">
        <v>11603</v>
      </c>
      <c r="AC594" t="s">
        <v>11604</v>
      </c>
      <c r="AD594" t="s">
        <v>11605</v>
      </c>
      <c r="AE594">
        <v>32650</v>
      </c>
      <c r="AF594" t="s">
        <v>5928</v>
      </c>
      <c r="AG594">
        <v>1</v>
      </c>
      <c r="AH594">
        <v>157</v>
      </c>
      <c r="AJ594">
        <v>314</v>
      </c>
      <c r="AK594">
        <v>11054</v>
      </c>
      <c r="AL594" t="s">
        <v>4565</v>
      </c>
      <c r="AM594">
        <v>1</v>
      </c>
      <c r="AN594">
        <v>140</v>
      </c>
      <c r="AP594">
        <v>114</v>
      </c>
      <c r="AQ594">
        <v>32663</v>
      </c>
      <c r="AR594" t="s">
        <v>7254</v>
      </c>
      <c r="AS594">
        <v>2</v>
      </c>
      <c r="AT594">
        <v>414</v>
      </c>
      <c r="AV594">
        <v>314</v>
      </c>
      <c r="AW594">
        <v>13366</v>
      </c>
      <c r="AX594" t="s">
        <v>5929</v>
      </c>
      <c r="AY594">
        <v>2</v>
      </c>
      <c r="AZ594">
        <v>301</v>
      </c>
      <c r="BB594">
        <v>128</v>
      </c>
    </row>
    <row r="595" spans="1:60" ht="13.5" customHeight="1" x14ac:dyDescent="0.35">
      <c r="A595" t="s">
        <v>1225</v>
      </c>
      <c r="B595" t="s">
        <v>3694</v>
      </c>
      <c r="C595" s="1" t="s">
        <v>4547</v>
      </c>
      <c r="D595" t="s">
        <v>11606</v>
      </c>
      <c r="E595" t="s">
        <v>11607</v>
      </c>
      <c r="F595" t="s">
        <v>8838</v>
      </c>
      <c r="G595" t="s">
        <v>4585</v>
      </c>
      <c r="H595" t="s">
        <v>11608</v>
      </c>
      <c r="I595" t="s">
        <v>7859</v>
      </c>
      <c r="J595" t="s">
        <v>11609</v>
      </c>
      <c r="K595" t="s">
        <v>5036</v>
      </c>
      <c r="L595" t="s">
        <v>11326</v>
      </c>
      <c r="M595" t="s">
        <v>4590</v>
      </c>
      <c r="N595" t="s">
        <v>11610</v>
      </c>
      <c r="O595" t="s">
        <v>11611</v>
      </c>
      <c r="P595" t="s">
        <v>11329</v>
      </c>
      <c r="Q595" t="s">
        <v>10433</v>
      </c>
      <c r="R595" t="s">
        <v>4599</v>
      </c>
      <c r="S595" t="s">
        <v>11330</v>
      </c>
      <c r="T595" t="s">
        <v>11331</v>
      </c>
      <c r="U595" t="s">
        <v>11332</v>
      </c>
      <c r="V595" t="s">
        <v>11333</v>
      </c>
      <c r="W595" t="s">
        <v>11334</v>
      </c>
      <c r="X595" t="s">
        <v>11612</v>
      </c>
      <c r="Y595" t="s">
        <v>11613</v>
      </c>
      <c r="Z595" t="s">
        <v>11614</v>
      </c>
      <c r="AA595" t="s">
        <v>6694</v>
      </c>
      <c r="AB595" t="s">
        <v>6695</v>
      </c>
      <c r="AC595" t="s">
        <v>10439</v>
      </c>
      <c r="AD595" t="s">
        <v>6696</v>
      </c>
      <c r="AE595">
        <v>32110</v>
      </c>
      <c r="AF595" t="s">
        <v>5251</v>
      </c>
      <c r="AG595">
        <v>3</v>
      </c>
      <c r="AH595">
        <v>1050</v>
      </c>
      <c r="AJ595">
        <v>310</v>
      </c>
      <c r="AK595">
        <v>13254</v>
      </c>
      <c r="AL595" t="s">
        <v>799</v>
      </c>
      <c r="AM595">
        <v>2</v>
      </c>
      <c r="AN595">
        <v>192</v>
      </c>
      <c r="AP595">
        <v>128</v>
      </c>
    </row>
    <row r="596" spans="1:60" ht="13.5" customHeight="1" x14ac:dyDescent="0.35">
      <c r="A596" t="s">
        <v>1225</v>
      </c>
      <c r="B596" t="s">
        <v>3700</v>
      </c>
      <c r="C596" s="1" t="s">
        <v>5761</v>
      </c>
      <c r="D596" t="s">
        <v>11615</v>
      </c>
      <c r="E596" t="s">
        <v>11616</v>
      </c>
      <c r="F596" t="s">
        <v>11617</v>
      </c>
      <c r="G596" t="s">
        <v>11618</v>
      </c>
      <c r="H596" t="s">
        <v>11619</v>
      </c>
      <c r="I596" t="s">
        <v>11620</v>
      </c>
      <c r="J596" t="s">
        <v>11621</v>
      </c>
      <c r="N596" t="s">
        <v>11622</v>
      </c>
      <c r="O596" t="s">
        <v>11623</v>
      </c>
      <c r="P596" t="s">
        <v>11624</v>
      </c>
      <c r="Q596" t="s">
        <v>11625</v>
      </c>
      <c r="R596" t="s">
        <v>11626</v>
      </c>
      <c r="S596" t="s">
        <v>11627</v>
      </c>
      <c r="T596" t="s">
        <v>11628</v>
      </c>
      <c r="X596" t="s">
        <v>11629</v>
      </c>
      <c r="Y596" t="s">
        <v>11630</v>
      </c>
      <c r="Z596" t="s">
        <v>11631</v>
      </c>
      <c r="AA596" t="s">
        <v>11632</v>
      </c>
      <c r="AB596" t="s">
        <v>11633</v>
      </c>
      <c r="AC596" t="s">
        <v>11634</v>
      </c>
      <c r="AD596" t="s">
        <v>11635</v>
      </c>
      <c r="AE596">
        <v>32688</v>
      </c>
      <c r="AF596" t="s">
        <v>7018</v>
      </c>
      <c r="AG596">
        <v>2</v>
      </c>
      <c r="AH596">
        <v>371</v>
      </c>
      <c r="AJ596">
        <v>314</v>
      </c>
      <c r="AK596">
        <v>13254</v>
      </c>
      <c r="AL596" t="s">
        <v>799</v>
      </c>
      <c r="AM596">
        <v>2</v>
      </c>
      <c r="AN596">
        <v>192</v>
      </c>
      <c r="AP596">
        <v>128</v>
      </c>
      <c r="AQ596">
        <v>33054</v>
      </c>
      <c r="AR596" t="s">
        <v>5596</v>
      </c>
      <c r="AS596">
        <v>1</v>
      </c>
      <c r="AT596">
        <v>218</v>
      </c>
      <c r="AV596">
        <v>315</v>
      </c>
      <c r="AW596">
        <v>11054</v>
      </c>
      <c r="AX596" t="s">
        <v>4565</v>
      </c>
      <c r="AY596">
        <v>1</v>
      </c>
      <c r="AZ596">
        <v>140</v>
      </c>
      <c r="BB596">
        <v>114</v>
      </c>
      <c r="BC596">
        <v>32663</v>
      </c>
      <c r="BD596" t="s">
        <v>7254</v>
      </c>
      <c r="BE596">
        <v>1</v>
      </c>
      <c r="BF596">
        <v>71</v>
      </c>
      <c r="BH596">
        <v>314</v>
      </c>
    </row>
    <row r="597" spans="1:60" ht="13.5" customHeight="1" x14ac:dyDescent="0.35">
      <c r="A597" t="s">
        <v>277</v>
      </c>
      <c r="B597" t="s">
        <v>3706</v>
      </c>
      <c r="C597" s="1" t="s">
        <v>4889</v>
      </c>
      <c r="D597" t="s">
        <v>11636</v>
      </c>
      <c r="E597" t="s">
        <v>11637</v>
      </c>
      <c r="F597" t="s">
        <v>11638</v>
      </c>
      <c r="G597" t="s">
        <v>11639</v>
      </c>
      <c r="H597" t="s">
        <v>11640</v>
      </c>
      <c r="I597" t="s">
        <v>11641</v>
      </c>
      <c r="N597" t="s">
        <v>11642</v>
      </c>
      <c r="O597" t="s">
        <v>11643</v>
      </c>
      <c r="P597" t="s">
        <v>11644</v>
      </c>
      <c r="Q597" t="s">
        <v>11645</v>
      </c>
      <c r="R597" t="s">
        <v>11646</v>
      </c>
      <c r="S597" t="s">
        <v>11647</v>
      </c>
      <c r="X597" t="s">
        <v>10355</v>
      </c>
      <c r="Y597" t="s">
        <v>5610</v>
      </c>
      <c r="Z597" t="s">
        <v>5034</v>
      </c>
      <c r="AE597">
        <v>13154</v>
      </c>
      <c r="AF597" t="s">
        <v>798</v>
      </c>
      <c r="AG597">
        <v>1</v>
      </c>
      <c r="AH597">
        <v>42</v>
      </c>
      <c r="AJ597">
        <v>122</v>
      </c>
      <c r="AK597">
        <v>32079</v>
      </c>
      <c r="AL597" t="s">
        <v>4582</v>
      </c>
      <c r="AM597">
        <v>2</v>
      </c>
      <c r="AN597">
        <v>263</v>
      </c>
      <c r="AP597">
        <v>310</v>
      </c>
    </row>
    <row r="598" spans="1:60" ht="13.5" customHeight="1" x14ac:dyDescent="0.35">
      <c r="A598" t="s">
        <v>277</v>
      </c>
      <c r="B598" t="s">
        <v>3712</v>
      </c>
      <c r="C598" s="1" t="s">
        <v>4909</v>
      </c>
      <c r="D598" t="s">
        <v>11648</v>
      </c>
      <c r="E598" t="s">
        <v>11649</v>
      </c>
      <c r="F598" t="s">
        <v>11650</v>
      </c>
      <c r="G598" t="s">
        <v>11651</v>
      </c>
      <c r="H598" t="s">
        <v>11652</v>
      </c>
      <c r="I598" t="s">
        <v>11653</v>
      </c>
      <c r="N598" t="s">
        <v>11654</v>
      </c>
      <c r="O598" t="s">
        <v>11655</v>
      </c>
      <c r="P598" t="s">
        <v>11656</v>
      </c>
      <c r="Q598" t="s">
        <v>11657</v>
      </c>
      <c r="R598" t="s">
        <v>11658</v>
      </c>
      <c r="S598" t="s">
        <v>11659</v>
      </c>
      <c r="T598" t="s">
        <v>11660</v>
      </c>
      <c r="U598" t="s">
        <v>11661</v>
      </c>
      <c r="V598" t="s">
        <v>11662</v>
      </c>
      <c r="X598" t="s">
        <v>9995</v>
      </c>
      <c r="Y598" t="s">
        <v>11663</v>
      </c>
      <c r="Z598" t="s">
        <v>7468</v>
      </c>
      <c r="AE598">
        <v>13254</v>
      </c>
      <c r="AF598" t="s">
        <v>799</v>
      </c>
      <c r="AG598">
        <v>4</v>
      </c>
      <c r="AH598">
        <v>5288</v>
      </c>
      <c r="AJ598">
        <v>128</v>
      </c>
    </row>
    <row r="599" spans="1:60" ht="13.5" customHeight="1" x14ac:dyDescent="0.35">
      <c r="A599" t="s">
        <v>277</v>
      </c>
      <c r="B599" t="s">
        <v>3716</v>
      </c>
      <c r="C599" s="1" t="s">
        <v>5761</v>
      </c>
      <c r="D599" t="s">
        <v>11664</v>
      </c>
      <c r="E599" t="s">
        <v>11665</v>
      </c>
      <c r="F599" t="s">
        <v>11666</v>
      </c>
      <c r="G599" t="s">
        <v>11667</v>
      </c>
      <c r="H599" t="s">
        <v>11668</v>
      </c>
      <c r="I599" t="s">
        <v>11621</v>
      </c>
      <c r="J599" t="s">
        <v>11669</v>
      </c>
      <c r="N599" t="s">
        <v>11670</v>
      </c>
      <c r="O599" t="s">
        <v>11671</v>
      </c>
      <c r="P599" t="s">
        <v>11624</v>
      </c>
      <c r="Q599" t="s">
        <v>11625</v>
      </c>
      <c r="R599" t="s">
        <v>11627</v>
      </c>
      <c r="S599" t="s">
        <v>11626</v>
      </c>
      <c r="T599" t="s">
        <v>11672</v>
      </c>
      <c r="X599" t="s">
        <v>11629</v>
      </c>
      <c r="Y599" t="s">
        <v>11630</v>
      </c>
      <c r="Z599" t="s">
        <v>11631</v>
      </c>
      <c r="AE599">
        <v>32688</v>
      </c>
      <c r="AF599" t="s">
        <v>7018</v>
      </c>
      <c r="AG599">
        <v>2</v>
      </c>
      <c r="AH599">
        <v>371</v>
      </c>
      <c r="AJ599">
        <v>314</v>
      </c>
      <c r="AK599">
        <v>13254</v>
      </c>
      <c r="AL599" t="s">
        <v>799</v>
      </c>
      <c r="AM599">
        <v>2</v>
      </c>
      <c r="AN599">
        <v>192</v>
      </c>
      <c r="AP599">
        <v>128</v>
      </c>
      <c r="AQ599">
        <v>33054</v>
      </c>
      <c r="AR599" t="s">
        <v>5596</v>
      </c>
      <c r="AS599">
        <v>1</v>
      </c>
      <c r="AT599">
        <v>218</v>
      </c>
      <c r="AV599">
        <v>315</v>
      </c>
      <c r="AW599">
        <v>11054</v>
      </c>
      <c r="AX599" t="s">
        <v>4565</v>
      </c>
      <c r="AY599">
        <v>1</v>
      </c>
      <c r="AZ599">
        <v>140</v>
      </c>
      <c r="BB599">
        <v>114</v>
      </c>
      <c r="BC599">
        <v>32663</v>
      </c>
      <c r="BD599" t="s">
        <v>7254</v>
      </c>
      <c r="BE599">
        <v>1</v>
      </c>
      <c r="BF599">
        <v>71</v>
      </c>
      <c r="BH599">
        <v>314</v>
      </c>
    </row>
    <row r="600" spans="1:60" ht="13.5" customHeight="1" x14ac:dyDescent="0.35">
      <c r="A600" t="s">
        <v>277</v>
      </c>
      <c r="B600" t="s">
        <v>3719</v>
      </c>
      <c r="C600" s="1" t="s">
        <v>4547</v>
      </c>
      <c r="D600" t="s">
        <v>11673</v>
      </c>
      <c r="E600" t="s">
        <v>11674</v>
      </c>
      <c r="F600" t="s">
        <v>11675</v>
      </c>
      <c r="G600" t="s">
        <v>11676</v>
      </c>
      <c r="H600" t="s">
        <v>11677</v>
      </c>
      <c r="I600" t="s">
        <v>11678</v>
      </c>
      <c r="J600" t="s">
        <v>11679</v>
      </c>
      <c r="N600" t="s">
        <v>11680</v>
      </c>
      <c r="O600" t="s">
        <v>11681</v>
      </c>
      <c r="P600" t="s">
        <v>11682</v>
      </c>
      <c r="Q600" t="s">
        <v>11683</v>
      </c>
      <c r="R600" t="s">
        <v>11684</v>
      </c>
      <c r="S600" t="s">
        <v>11685</v>
      </c>
      <c r="T600" t="s">
        <v>11686</v>
      </c>
      <c r="X600" t="s">
        <v>11687</v>
      </c>
      <c r="Y600" t="s">
        <v>5970</v>
      </c>
      <c r="Z600" t="s">
        <v>11688</v>
      </c>
      <c r="AE600">
        <v>32079</v>
      </c>
      <c r="AF600" t="s">
        <v>4582</v>
      </c>
      <c r="AG600">
        <v>2</v>
      </c>
      <c r="AH600">
        <v>263</v>
      </c>
      <c r="AJ600">
        <v>310</v>
      </c>
      <c r="AK600">
        <v>13154</v>
      </c>
      <c r="AL600" t="s">
        <v>798</v>
      </c>
      <c r="AM600">
        <v>2</v>
      </c>
      <c r="AN600">
        <v>192</v>
      </c>
      <c r="AP600">
        <v>122</v>
      </c>
      <c r="AQ600">
        <v>13254</v>
      </c>
      <c r="AR600" t="s">
        <v>799</v>
      </c>
      <c r="AS600">
        <v>2</v>
      </c>
      <c r="AT600">
        <v>192</v>
      </c>
      <c r="AV600">
        <v>128</v>
      </c>
      <c r="AW600">
        <v>32611</v>
      </c>
      <c r="AX600" t="s">
        <v>5972</v>
      </c>
      <c r="AY600">
        <v>3</v>
      </c>
      <c r="AZ600">
        <v>448</v>
      </c>
      <c r="BB600">
        <v>313</v>
      </c>
      <c r="BC600">
        <v>11054</v>
      </c>
      <c r="BD600" t="s">
        <v>4565</v>
      </c>
      <c r="BE600">
        <v>2</v>
      </c>
      <c r="BF600">
        <v>320</v>
      </c>
      <c r="BH600">
        <v>114</v>
      </c>
    </row>
    <row r="601" spans="1:60" ht="13.5" customHeight="1" x14ac:dyDescent="0.35">
      <c r="A601" t="s">
        <v>1225</v>
      </c>
      <c r="B601" t="s">
        <v>3427</v>
      </c>
      <c r="C601" s="1" t="s">
        <v>4547</v>
      </c>
      <c r="D601" t="s">
        <v>11689</v>
      </c>
      <c r="E601" t="s">
        <v>4585</v>
      </c>
      <c r="F601" t="s">
        <v>7859</v>
      </c>
      <c r="G601" t="s">
        <v>11325</v>
      </c>
      <c r="H601" t="s">
        <v>5036</v>
      </c>
      <c r="I601" t="s">
        <v>11690</v>
      </c>
      <c r="J601" t="s">
        <v>11691</v>
      </c>
      <c r="K601" t="s">
        <v>5245</v>
      </c>
      <c r="N601" t="s">
        <v>11692</v>
      </c>
      <c r="O601" t="s">
        <v>11329</v>
      </c>
      <c r="P601" t="s">
        <v>10433</v>
      </c>
      <c r="Q601" t="s">
        <v>11693</v>
      </c>
      <c r="R601" t="s">
        <v>11331</v>
      </c>
      <c r="S601" t="s">
        <v>11332</v>
      </c>
      <c r="T601" t="s">
        <v>11333</v>
      </c>
      <c r="U601" t="s">
        <v>5247</v>
      </c>
      <c r="X601" t="s">
        <v>11694</v>
      </c>
      <c r="Y601" t="s">
        <v>11695</v>
      </c>
      <c r="AA601" t="s">
        <v>11696</v>
      </c>
      <c r="AB601" t="s">
        <v>11697</v>
      </c>
      <c r="AC601" t="s">
        <v>11698</v>
      </c>
      <c r="AD601" t="s">
        <v>11699</v>
      </c>
      <c r="AE601">
        <v>32110</v>
      </c>
      <c r="AF601" t="s">
        <v>4603</v>
      </c>
      <c r="AG601">
        <v>2</v>
      </c>
      <c r="AH601">
        <v>390</v>
      </c>
      <c r="AJ601">
        <v>310</v>
      </c>
      <c r="AK601">
        <v>32130</v>
      </c>
      <c r="AL601" t="s">
        <v>8855</v>
      </c>
      <c r="AM601">
        <v>2</v>
      </c>
      <c r="AN601">
        <v>180</v>
      </c>
      <c r="AP601">
        <v>413</v>
      </c>
    </row>
    <row r="602" spans="1:60" ht="13.5" customHeight="1" x14ac:dyDescent="0.35">
      <c r="A602" t="s">
        <v>277</v>
      </c>
      <c r="B602" t="s">
        <v>3729</v>
      </c>
      <c r="C602" s="1" t="s">
        <v>4524</v>
      </c>
      <c r="D602" t="s">
        <v>11700</v>
      </c>
      <c r="E602" t="s">
        <v>11701</v>
      </c>
      <c r="F602" t="s">
        <v>11702</v>
      </c>
      <c r="G602" t="s">
        <v>11703</v>
      </c>
      <c r="H602" t="s">
        <v>11704</v>
      </c>
      <c r="I602" t="s">
        <v>11705</v>
      </c>
      <c r="J602" t="s">
        <v>5704</v>
      </c>
      <c r="N602" t="s">
        <v>11706</v>
      </c>
      <c r="O602" t="s">
        <v>11707</v>
      </c>
      <c r="P602" t="s">
        <v>11708</v>
      </c>
      <c r="Q602" t="s">
        <v>11709</v>
      </c>
      <c r="R602" t="s">
        <v>11710</v>
      </c>
      <c r="S602" t="s">
        <v>11711</v>
      </c>
      <c r="T602" t="s">
        <v>11712</v>
      </c>
      <c r="X602" t="s">
        <v>11713</v>
      </c>
      <c r="Y602" t="s">
        <v>5652</v>
      </c>
      <c r="Z602" t="s">
        <v>11714</v>
      </c>
      <c r="AE602">
        <v>31625</v>
      </c>
      <c r="AF602" t="s">
        <v>6011</v>
      </c>
      <c r="AG602">
        <v>3</v>
      </c>
      <c r="AH602">
        <v>630</v>
      </c>
      <c r="AJ602">
        <v>200</v>
      </c>
      <c r="AK602">
        <v>32110</v>
      </c>
      <c r="AL602" t="s">
        <v>5251</v>
      </c>
      <c r="AM602">
        <v>1</v>
      </c>
      <c r="AN602">
        <v>106</v>
      </c>
      <c r="AP602">
        <v>310</v>
      </c>
      <c r="AQ602">
        <v>13254</v>
      </c>
      <c r="AR602" t="s">
        <v>799</v>
      </c>
      <c r="AS602">
        <v>2</v>
      </c>
      <c r="AT602">
        <v>192</v>
      </c>
      <c r="AV602">
        <v>128</v>
      </c>
    </row>
    <row r="603" spans="1:60" ht="13.5" customHeight="1" x14ac:dyDescent="0.35">
      <c r="A603" t="s">
        <v>277</v>
      </c>
      <c r="B603" t="s">
        <v>3735</v>
      </c>
      <c r="C603" s="1" t="s">
        <v>4717</v>
      </c>
      <c r="D603" t="s">
        <v>11715</v>
      </c>
      <c r="E603" t="s">
        <v>11716</v>
      </c>
      <c r="F603" t="s">
        <v>11717</v>
      </c>
      <c r="G603" t="s">
        <v>11718</v>
      </c>
      <c r="H603" t="s">
        <v>11719</v>
      </c>
      <c r="I603" t="s">
        <v>8713</v>
      </c>
      <c r="N603" t="s">
        <v>11720</v>
      </c>
      <c r="O603" t="s">
        <v>11721</v>
      </c>
      <c r="P603" t="s">
        <v>8715</v>
      </c>
      <c r="Q603" t="s">
        <v>11722</v>
      </c>
      <c r="R603" t="s">
        <v>11723</v>
      </c>
      <c r="S603" t="s">
        <v>11724</v>
      </c>
      <c r="X603" t="s">
        <v>11725</v>
      </c>
      <c r="Y603" t="s">
        <v>11726</v>
      </c>
      <c r="AE603">
        <v>35052</v>
      </c>
      <c r="AF603" t="s">
        <v>6021</v>
      </c>
      <c r="AG603">
        <v>2</v>
      </c>
      <c r="AH603">
        <v>140</v>
      </c>
      <c r="AJ603">
        <v>334</v>
      </c>
      <c r="AK603">
        <v>13154</v>
      </c>
      <c r="AL603" t="s">
        <v>799</v>
      </c>
      <c r="AM603">
        <v>1</v>
      </c>
      <c r="AN603">
        <v>42</v>
      </c>
      <c r="AP603">
        <v>122</v>
      </c>
    </row>
    <row r="604" spans="1:60" ht="13.5" customHeight="1" x14ac:dyDescent="0.35">
      <c r="A604" t="s">
        <v>1225</v>
      </c>
      <c r="B604" t="s">
        <v>3742</v>
      </c>
      <c r="C604" s="1" t="s">
        <v>4547</v>
      </c>
      <c r="D604" t="s">
        <v>11727</v>
      </c>
      <c r="E604" t="s">
        <v>8836</v>
      </c>
      <c r="F604" t="s">
        <v>11028</v>
      </c>
      <c r="G604" t="s">
        <v>8838</v>
      </c>
      <c r="H604" t="s">
        <v>8839</v>
      </c>
      <c r="I604" t="s">
        <v>11029</v>
      </c>
      <c r="N604" t="s">
        <v>11728</v>
      </c>
      <c r="O604" t="s">
        <v>11031</v>
      </c>
      <c r="P604" t="s">
        <v>11032</v>
      </c>
      <c r="Q604" t="s">
        <v>11033</v>
      </c>
      <c r="R604" t="s">
        <v>11034</v>
      </c>
      <c r="S604" t="s">
        <v>11035</v>
      </c>
      <c r="T604" t="s">
        <v>8846</v>
      </c>
      <c r="U604" t="s">
        <v>11036</v>
      </c>
      <c r="X604" t="s">
        <v>8848</v>
      </c>
      <c r="Y604" t="s">
        <v>8849</v>
      </c>
      <c r="Z604" t="s">
        <v>8850</v>
      </c>
      <c r="AA604" t="s">
        <v>11729</v>
      </c>
      <c r="AB604" t="s">
        <v>11730</v>
      </c>
      <c r="AC604" t="s">
        <v>8853</v>
      </c>
      <c r="AD604" t="s">
        <v>11731</v>
      </c>
      <c r="AE604">
        <v>34582</v>
      </c>
      <c r="AF604" t="s">
        <v>5700</v>
      </c>
      <c r="AG604">
        <v>3</v>
      </c>
      <c r="AH604">
        <v>427</v>
      </c>
      <c r="AJ604">
        <v>312</v>
      </c>
      <c r="AK604">
        <v>34592</v>
      </c>
      <c r="AL604" t="s">
        <v>6181</v>
      </c>
      <c r="AM604">
        <v>3</v>
      </c>
      <c r="AN604">
        <v>407</v>
      </c>
      <c r="AP604">
        <v>312</v>
      </c>
      <c r="AQ604">
        <v>13154</v>
      </c>
      <c r="AR604" t="s">
        <v>5576</v>
      </c>
      <c r="AS604">
        <v>2</v>
      </c>
      <c r="AT604">
        <v>192</v>
      </c>
      <c r="AV604">
        <v>122</v>
      </c>
      <c r="AW604">
        <v>13254</v>
      </c>
      <c r="AX604" t="s">
        <v>799</v>
      </c>
      <c r="AY604">
        <v>2</v>
      </c>
      <c r="AZ604">
        <v>192</v>
      </c>
      <c r="BB604">
        <v>128</v>
      </c>
      <c r="BC604">
        <v>32130</v>
      </c>
      <c r="BD604" t="s">
        <v>8855</v>
      </c>
      <c r="BE604">
        <v>2</v>
      </c>
      <c r="BF604">
        <v>180</v>
      </c>
      <c r="BH604">
        <v>312</v>
      </c>
    </row>
    <row r="605" spans="1:60" ht="13.5" customHeight="1" x14ac:dyDescent="0.35">
      <c r="A605" t="s">
        <v>1225</v>
      </c>
      <c r="B605" t="s">
        <v>3745</v>
      </c>
      <c r="C605" s="1" t="s">
        <v>4547</v>
      </c>
      <c r="D605" t="s">
        <v>11732</v>
      </c>
      <c r="E605" t="s">
        <v>9065</v>
      </c>
      <c r="F605" t="s">
        <v>11733</v>
      </c>
      <c r="G605" t="s">
        <v>9067</v>
      </c>
      <c r="N605" t="s">
        <v>11734</v>
      </c>
      <c r="O605" t="s">
        <v>9069</v>
      </c>
      <c r="P605" t="s">
        <v>11735</v>
      </c>
      <c r="Q605" t="s">
        <v>11736</v>
      </c>
      <c r="R605" t="s">
        <v>9074</v>
      </c>
      <c r="X605" t="s">
        <v>9075</v>
      </c>
      <c r="Y605" t="s">
        <v>9076</v>
      </c>
      <c r="Z605" t="s">
        <v>9077</v>
      </c>
      <c r="AA605" t="s">
        <v>11410</v>
      </c>
      <c r="AB605" t="s">
        <v>11411</v>
      </c>
      <c r="AC605" t="s">
        <v>11412</v>
      </c>
      <c r="AD605" t="s">
        <v>11413</v>
      </c>
      <c r="AE605">
        <v>32079</v>
      </c>
      <c r="AF605" t="s">
        <v>4582</v>
      </c>
      <c r="AG605">
        <v>2</v>
      </c>
      <c r="AH605">
        <v>263</v>
      </c>
      <c r="AJ605">
        <v>310</v>
      </c>
    </row>
    <row r="606" spans="1:60" ht="13.5" customHeight="1" x14ac:dyDescent="0.35">
      <c r="A606" t="s">
        <v>1225</v>
      </c>
      <c r="B606" t="s">
        <v>3541</v>
      </c>
      <c r="C606" s="1" t="s">
        <v>4717</v>
      </c>
      <c r="D606" t="s">
        <v>8057</v>
      </c>
      <c r="E606" t="s">
        <v>11737</v>
      </c>
      <c r="F606" t="s">
        <v>11738</v>
      </c>
      <c r="N606" t="s">
        <v>11739</v>
      </c>
      <c r="O606" t="s">
        <v>11740</v>
      </c>
      <c r="P606" t="s">
        <v>11741</v>
      </c>
      <c r="X606" t="s">
        <v>4728</v>
      </c>
      <c r="Y606" t="s">
        <v>11742</v>
      </c>
      <c r="Z606" t="s">
        <v>5166</v>
      </c>
      <c r="AA606" t="s">
        <v>11743</v>
      </c>
      <c r="AB606" t="s">
        <v>11744</v>
      </c>
      <c r="AC606" t="s">
        <v>11745</v>
      </c>
      <c r="AD606" t="s">
        <v>11746</v>
      </c>
      <c r="AE606">
        <v>34592</v>
      </c>
      <c r="AF606" t="s">
        <v>6181</v>
      </c>
      <c r="AG606">
        <v>2</v>
      </c>
      <c r="AH606">
        <v>221</v>
      </c>
      <c r="AJ606">
        <v>312</v>
      </c>
      <c r="AK606" s="57">
        <v>34582</v>
      </c>
      <c r="AL606" t="s">
        <v>5700</v>
      </c>
      <c r="AM606">
        <v>2</v>
      </c>
      <c r="AN606">
        <v>300</v>
      </c>
      <c r="AP606">
        <v>312</v>
      </c>
    </row>
    <row r="607" spans="1:60" ht="13.5" customHeight="1" x14ac:dyDescent="0.35">
      <c r="A607" t="s">
        <v>1225</v>
      </c>
      <c r="B607" t="s">
        <v>3752</v>
      </c>
      <c r="C607" s="1" t="s">
        <v>11747</v>
      </c>
      <c r="D607" t="s">
        <v>11748</v>
      </c>
      <c r="E607" t="s">
        <v>11749</v>
      </c>
      <c r="F607" t="s">
        <v>11750</v>
      </c>
      <c r="G607" t="s">
        <v>11751</v>
      </c>
      <c r="H607" t="s">
        <v>11752</v>
      </c>
      <c r="I607" t="s">
        <v>11753</v>
      </c>
      <c r="J607" t="s">
        <v>11754</v>
      </c>
      <c r="N607" t="s">
        <v>11755</v>
      </c>
      <c r="O607" t="s">
        <v>11756</v>
      </c>
      <c r="P607" t="s">
        <v>11757</v>
      </c>
      <c r="Q607" t="s">
        <v>11758</v>
      </c>
      <c r="R607" t="s">
        <v>11759</v>
      </c>
      <c r="S607" t="s">
        <v>11760</v>
      </c>
      <c r="X607" t="s">
        <v>10511</v>
      </c>
      <c r="Y607" t="s">
        <v>11232</v>
      </c>
      <c r="Z607" t="s">
        <v>11761</v>
      </c>
      <c r="AA607" t="s">
        <v>11762</v>
      </c>
      <c r="AB607" t="s">
        <v>11763</v>
      </c>
      <c r="AC607" t="s">
        <v>11764</v>
      </c>
      <c r="AD607" t="s">
        <v>11765</v>
      </c>
      <c r="AE607">
        <v>31663</v>
      </c>
      <c r="AF607" t="s">
        <v>4545</v>
      </c>
      <c r="AG607">
        <v>1</v>
      </c>
      <c r="AH607">
        <v>110</v>
      </c>
      <c r="AJ607">
        <v>311</v>
      </c>
    </row>
    <row r="608" spans="1:60" ht="13.5" customHeight="1" x14ac:dyDescent="0.35">
      <c r="A608" t="s">
        <v>1225</v>
      </c>
      <c r="B608" t="s">
        <v>3756</v>
      </c>
      <c r="C608" s="1" t="s">
        <v>4783</v>
      </c>
      <c r="D608" t="s">
        <v>11766</v>
      </c>
      <c r="E608" t="s">
        <v>11767</v>
      </c>
      <c r="F608" t="s">
        <v>11768</v>
      </c>
      <c r="N608" t="s">
        <v>11769</v>
      </c>
      <c r="O608" t="s">
        <v>11770</v>
      </c>
      <c r="P608" t="s">
        <v>11771</v>
      </c>
      <c r="Q608" t="s">
        <v>11772</v>
      </c>
      <c r="X608" t="s">
        <v>8055</v>
      </c>
      <c r="Y608" t="s">
        <v>11773</v>
      </c>
      <c r="Z608" t="s">
        <v>5514</v>
      </c>
      <c r="AA608" t="s">
        <v>11774</v>
      </c>
      <c r="AB608" t="s">
        <v>11775</v>
      </c>
      <c r="AC608" t="s">
        <v>11776</v>
      </c>
      <c r="AD608" t="s">
        <v>11777</v>
      </c>
      <c r="AE608">
        <v>13254</v>
      </c>
      <c r="AF608" t="s">
        <v>799</v>
      </c>
      <c r="AG608">
        <v>2</v>
      </c>
      <c r="AH608">
        <v>192</v>
      </c>
      <c r="AJ608">
        <v>128</v>
      </c>
      <c r="AK608" s="57">
        <v>34582</v>
      </c>
      <c r="AL608" t="s">
        <v>5700</v>
      </c>
      <c r="AM608">
        <v>2</v>
      </c>
      <c r="AN608">
        <v>300</v>
      </c>
      <c r="AP608">
        <v>312</v>
      </c>
    </row>
    <row r="609" spans="1:54" ht="13.5" customHeight="1" x14ac:dyDescent="0.35">
      <c r="A609" t="s">
        <v>1225</v>
      </c>
      <c r="B609" t="s">
        <v>3759</v>
      </c>
      <c r="C609" s="1" t="s">
        <v>4717</v>
      </c>
      <c r="D609" t="s">
        <v>11778</v>
      </c>
      <c r="E609" t="s">
        <v>10997</v>
      </c>
      <c r="F609" t="s">
        <v>10996</v>
      </c>
      <c r="N609" t="s">
        <v>11000</v>
      </c>
      <c r="O609" t="s">
        <v>11001</v>
      </c>
      <c r="P609" t="s">
        <v>11003</v>
      </c>
      <c r="Q609" t="s">
        <v>11004</v>
      </c>
      <c r="R609" t="s">
        <v>11779</v>
      </c>
      <c r="S609" t="s">
        <v>11780</v>
      </c>
      <c r="T609" t="s">
        <v>11002</v>
      </c>
      <c r="X609" t="s">
        <v>4797</v>
      </c>
      <c r="Y609" t="s">
        <v>11781</v>
      </c>
      <c r="Z609" t="s">
        <v>11782</v>
      </c>
      <c r="AA609" t="s">
        <v>11783</v>
      </c>
      <c r="AB609" t="s">
        <v>11784</v>
      </c>
      <c r="AC609" t="s">
        <v>11785</v>
      </c>
      <c r="AD609" t="s">
        <v>11786</v>
      </c>
      <c r="AE609">
        <v>34593</v>
      </c>
      <c r="AF609" t="s">
        <v>5195</v>
      </c>
      <c r="AG609">
        <v>3</v>
      </c>
      <c r="AH609">
        <v>851</v>
      </c>
      <c r="AJ609">
        <v>312</v>
      </c>
      <c r="AK609">
        <v>13154</v>
      </c>
      <c r="AL609" t="s">
        <v>798</v>
      </c>
      <c r="AM609">
        <v>2</v>
      </c>
      <c r="AN609">
        <v>192</v>
      </c>
      <c r="AP609">
        <v>122</v>
      </c>
    </row>
    <row r="610" spans="1:54" ht="13.5" customHeight="1" x14ac:dyDescent="0.35">
      <c r="A610" t="s">
        <v>2080</v>
      </c>
      <c r="B610" t="s">
        <v>3765</v>
      </c>
      <c r="C610" s="1" t="s">
        <v>4783</v>
      </c>
      <c r="D610" t="s">
        <v>11787</v>
      </c>
      <c r="E610" t="s">
        <v>11788</v>
      </c>
      <c r="F610" t="s">
        <v>11789</v>
      </c>
      <c r="G610" t="s">
        <v>11790</v>
      </c>
      <c r="N610" t="s">
        <v>11791</v>
      </c>
      <c r="O610" t="s">
        <v>11792</v>
      </c>
      <c r="P610" t="s">
        <v>11793</v>
      </c>
      <c r="Q610" t="s">
        <v>11794</v>
      </c>
      <c r="R610" t="s">
        <v>11795</v>
      </c>
      <c r="S610" t="s">
        <v>11796</v>
      </c>
      <c r="T610" t="s">
        <v>9056</v>
      </c>
      <c r="U610" t="s">
        <v>9057</v>
      </c>
      <c r="X610" t="s">
        <v>11797</v>
      </c>
      <c r="Y610" t="s">
        <v>11798</v>
      </c>
      <c r="Z610" t="s">
        <v>11799</v>
      </c>
      <c r="AA610" t="s">
        <v>11800</v>
      </c>
      <c r="AB610" t="s">
        <v>11801</v>
      </c>
      <c r="AC610" t="s">
        <v>11802</v>
      </c>
      <c r="AD610" t="s">
        <v>11803</v>
      </c>
      <c r="AE610">
        <v>34592</v>
      </c>
      <c r="AF610" t="s">
        <v>6181</v>
      </c>
      <c r="AG610">
        <v>2</v>
      </c>
      <c r="AH610">
        <v>221</v>
      </c>
      <c r="AJ610">
        <v>312</v>
      </c>
    </row>
    <row r="611" spans="1:54" ht="13.5" customHeight="1" x14ac:dyDescent="0.35">
      <c r="A611" t="s">
        <v>2080</v>
      </c>
      <c r="B611" t="s">
        <v>3771</v>
      </c>
      <c r="C611" s="1" t="s">
        <v>4889</v>
      </c>
      <c r="D611" t="s">
        <v>11804</v>
      </c>
      <c r="E611" t="s">
        <v>11805</v>
      </c>
      <c r="F611" t="s">
        <v>11806</v>
      </c>
      <c r="N611" t="s">
        <v>11807</v>
      </c>
      <c r="O611" t="s">
        <v>11808</v>
      </c>
      <c r="P611" t="s">
        <v>11809</v>
      </c>
      <c r="X611" t="s">
        <v>11810</v>
      </c>
      <c r="Y611" t="s">
        <v>11811</v>
      </c>
      <c r="AA611" t="s">
        <v>11812</v>
      </c>
      <c r="AB611" t="s">
        <v>11813</v>
      </c>
      <c r="AC611" t="s">
        <v>11814</v>
      </c>
      <c r="AD611" t="s">
        <v>11815</v>
      </c>
    </row>
    <row r="612" spans="1:54" ht="13.5" customHeight="1" x14ac:dyDescent="0.35">
      <c r="A612" t="s">
        <v>2080</v>
      </c>
      <c r="B612" t="s">
        <v>3776</v>
      </c>
      <c r="C612" s="1" t="s">
        <v>5761</v>
      </c>
      <c r="D612" t="s">
        <v>11816</v>
      </c>
      <c r="E612" t="s">
        <v>11817</v>
      </c>
      <c r="F612" t="s">
        <v>11818</v>
      </c>
      <c r="G612" t="s">
        <v>11819</v>
      </c>
      <c r="H612" t="s">
        <v>11820</v>
      </c>
      <c r="I612" t="s">
        <v>11821</v>
      </c>
      <c r="J612" t="s">
        <v>11822</v>
      </c>
      <c r="N612" t="s">
        <v>11823</v>
      </c>
      <c r="O612" t="s">
        <v>11824</v>
      </c>
      <c r="P612" t="s">
        <v>11825</v>
      </c>
      <c r="Q612" t="s">
        <v>11826</v>
      </c>
      <c r="R612" t="s">
        <v>11827</v>
      </c>
      <c r="X612" t="s">
        <v>11828</v>
      </c>
      <c r="Y612" t="s">
        <v>6136</v>
      </c>
      <c r="Z612" t="s">
        <v>11829</v>
      </c>
      <c r="AA612" t="s">
        <v>11830</v>
      </c>
      <c r="AB612" t="s">
        <v>11831</v>
      </c>
      <c r="AC612" t="s">
        <v>11832</v>
      </c>
      <c r="AD612" t="s">
        <v>11833</v>
      </c>
      <c r="AE612">
        <v>35071</v>
      </c>
      <c r="AF612" t="s">
        <v>830</v>
      </c>
      <c r="AG612">
        <v>2</v>
      </c>
      <c r="AH612">
        <v>231</v>
      </c>
      <c r="AJ612">
        <v>324</v>
      </c>
      <c r="AK612">
        <v>13154</v>
      </c>
      <c r="AL612" t="s">
        <v>798</v>
      </c>
      <c r="AM612">
        <v>1</v>
      </c>
      <c r="AN612">
        <v>42</v>
      </c>
      <c r="AP612">
        <v>128</v>
      </c>
    </row>
    <row r="613" spans="1:54" ht="13.5" customHeight="1" x14ac:dyDescent="0.35">
      <c r="A613" t="s">
        <v>2080</v>
      </c>
      <c r="B613" t="s">
        <v>3780</v>
      </c>
      <c r="C613" s="1" t="s">
        <v>4783</v>
      </c>
      <c r="D613" t="s">
        <v>11834</v>
      </c>
      <c r="E613" t="s">
        <v>11835</v>
      </c>
      <c r="F613" t="s">
        <v>11836</v>
      </c>
      <c r="G613" t="s">
        <v>11837</v>
      </c>
      <c r="H613" t="s">
        <v>11838</v>
      </c>
      <c r="I613" t="s">
        <v>11839</v>
      </c>
      <c r="N613" t="s">
        <v>11840</v>
      </c>
      <c r="O613" t="s">
        <v>11841</v>
      </c>
      <c r="P613" t="s">
        <v>11842</v>
      </c>
      <c r="Q613" t="s">
        <v>11843</v>
      </c>
      <c r="R613" t="s">
        <v>11844</v>
      </c>
      <c r="S613" t="s">
        <v>11845</v>
      </c>
      <c r="T613" t="s">
        <v>11846</v>
      </c>
      <c r="X613" t="s">
        <v>6137</v>
      </c>
      <c r="Y613" t="s">
        <v>11847</v>
      </c>
      <c r="Z613" t="s">
        <v>5513</v>
      </c>
      <c r="AA613" t="s">
        <v>11848</v>
      </c>
      <c r="AB613" t="s">
        <v>11849</v>
      </c>
      <c r="AC613" t="s">
        <v>11850</v>
      </c>
      <c r="AD613" t="s">
        <v>11851</v>
      </c>
      <c r="AE613">
        <v>34593</v>
      </c>
      <c r="AF613" t="s">
        <v>5195</v>
      </c>
      <c r="AG613">
        <v>2</v>
      </c>
      <c r="AH613">
        <v>479</v>
      </c>
      <c r="AJ613">
        <v>312</v>
      </c>
      <c r="AK613">
        <v>34592</v>
      </c>
      <c r="AL613" t="s">
        <v>6181</v>
      </c>
      <c r="AM613">
        <v>2</v>
      </c>
      <c r="AN613">
        <v>221</v>
      </c>
      <c r="AP613">
        <v>312</v>
      </c>
      <c r="AQ613">
        <v>15254</v>
      </c>
      <c r="AR613" t="s">
        <v>4802</v>
      </c>
      <c r="AS613">
        <v>2</v>
      </c>
      <c r="AT613">
        <v>400</v>
      </c>
      <c r="AV613">
        <v>136</v>
      </c>
    </row>
    <row r="614" spans="1:54" ht="13.5" customHeight="1" x14ac:dyDescent="0.35">
      <c r="A614" t="s">
        <v>2080</v>
      </c>
      <c r="B614" t="s">
        <v>3785</v>
      </c>
      <c r="C614" s="1" t="s">
        <v>4547</v>
      </c>
      <c r="D614" t="s">
        <v>9064</v>
      </c>
      <c r="E614" t="s">
        <v>9065</v>
      </c>
      <c r="F614" t="s">
        <v>9066</v>
      </c>
      <c r="G614" t="s">
        <v>9067</v>
      </c>
      <c r="N614" t="s">
        <v>9068</v>
      </c>
      <c r="O614" t="s">
        <v>9069</v>
      </c>
      <c r="P614" t="s">
        <v>9070</v>
      </c>
      <c r="Q614" t="s">
        <v>9071</v>
      </c>
      <c r="R614" t="s">
        <v>9072</v>
      </c>
      <c r="S614" t="s">
        <v>9073</v>
      </c>
      <c r="T614" t="s">
        <v>9074</v>
      </c>
      <c r="X614" t="s">
        <v>11852</v>
      </c>
      <c r="Y614" t="s">
        <v>9076</v>
      </c>
      <c r="Z614" t="s">
        <v>9077</v>
      </c>
      <c r="AA614" t="s">
        <v>11853</v>
      </c>
      <c r="AB614" t="s">
        <v>9079</v>
      </c>
      <c r="AC614" t="s">
        <v>9080</v>
      </c>
      <c r="AD614" t="s">
        <v>11854</v>
      </c>
      <c r="AE614">
        <v>13254</v>
      </c>
      <c r="AF614" t="s">
        <v>799</v>
      </c>
      <c r="AG614">
        <v>2</v>
      </c>
      <c r="AH614">
        <v>192</v>
      </c>
      <c r="AJ614">
        <v>128</v>
      </c>
      <c r="AK614">
        <v>15254</v>
      </c>
      <c r="AL614" t="s">
        <v>4802</v>
      </c>
      <c r="AM614">
        <v>2</v>
      </c>
      <c r="AN614">
        <v>400</v>
      </c>
      <c r="AP614">
        <v>136</v>
      </c>
    </row>
    <row r="615" spans="1:54" ht="13.5" customHeight="1" x14ac:dyDescent="0.35">
      <c r="A615" t="s">
        <v>2080</v>
      </c>
      <c r="B615" t="s">
        <v>3792</v>
      </c>
      <c r="C615" s="1" t="s">
        <v>4667</v>
      </c>
      <c r="D615" t="s">
        <v>11855</v>
      </c>
      <c r="E615" t="s">
        <v>11856</v>
      </c>
      <c r="F615" t="s">
        <v>11857</v>
      </c>
      <c r="G615" t="s">
        <v>11858</v>
      </c>
      <c r="N615" t="s">
        <v>11859</v>
      </c>
      <c r="O615" t="s">
        <v>11860</v>
      </c>
      <c r="P615" t="s">
        <v>11861</v>
      </c>
      <c r="Q615" t="s">
        <v>11862</v>
      </c>
      <c r="R615" t="s">
        <v>11863</v>
      </c>
      <c r="S615" t="s">
        <v>11864</v>
      </c>
      <c r="X615" t="s">
        <v>11865</v>
      </c>
      <c r="Y615" t="s">
        <v>11866</v>
      </c>
      <c r="Z615" t="s">
        <v>11867</v>
      </c>
      <c r="AA615" t="s">
        <v>11868</v>
      </c>
      <c r="AB615" t="s">
        <v>11869</v>
      </c>
      <c r="AC615" t="s">
        <v>11870</v>
      </c>
      <c r="AD615" t="s">
        <v>11871</v>
      </c>
      <c r="AE615">
        <v>34052</v>
      </c>
      <c r="AF615" t="s">
        <v>1473</v>
      </c>
      <c r="AG615">
        <v>3</v>
      </c>
      <c r="AH615">
        <v>338</v>
      </c>
      <c r="AJ615">
        <v>312</v>
      </c>
      <c r="AK615">
        <v>34053</v>
      </c>
      <c r="AL615" t="s">
        <v>4966</v>
      </c>
      <c r="AM615">
        <v>2</v>
      </c>
      <c r="AN615">
        <v>170</v>
      </c>
      <c r="AP615">
        <v>312</v>
      </c>
      <c r="AQ615">
        <v>34085</v>
      </c>
      <c r="AR615" t="s">
        <v>5021</v>
      </c>
      <c r="AS615">
        <v>2</v>
      </c>
      <c r="AT615">
        <v>263</v>
      </c>
      <c r="AV615">
        <v>312</v>
      </c>
      <c r="AW615">
        <v>34093</v>
      </c>
      <c r="AX615" t="s">
        <v>4938</v>
      </c>
      <c r="AY615">
        <v>2</v>
      </c>
      <c r="AZ615">
        <v>156</v>
      </c>
      <c r="BB615">
        <v>312</v>
      </c>
    </row>
    <row r="616" spans="1:54" ht="13.5" customHeight="1" x14ac:dyDescent="0.35">
      <c r="A616" t="s">
        <v>2080</v>
      </c>
      <c r="B616" t="s">
        <v>3798</v>
      </c>
      <c r="C616" s="1" t="s">
        <v>4547</v>
      </c>
      <c r="D616" t="s">
        <v>11689</v>
      </c>
      <c r="E616" t="s">
        <v>4585</v>
      </c>
      <c r="F616" t="s">
        <v>11325</v>
      </c>
      <c r="G616" t="s">
        <v>11690</v>
      </c>
      <c r="H616" t="s">
        <v>11872</v>
      </c>
      <c r="I616" t="s">
        <v>11873</v>
      </c>
      <c r="N616" t="s">
        <v>11874</v>
      </c>
      <c r="O616" t="s">
        <v>11329</v>
      </c>
      <c r="P616" t="s">
        <v>10433</v>
      </c>
      <c r="Q616" t="s">
        <v>11875</v>
      </c>
      <c r="R616" t="s">
        <v>11876</v>
      </c>
      <c r="S616" t="s">
        <v>11877</v>
      </c>
      <c r="T616" t="s">
        <v>11333</v>
      </c>
      <c r="X616" t="s">
        <v>4558</v>
      </c>
      <c r="Y616" t="s">
        <v>1604</v>
      </c>
      <c r="Z616" t="s">
        <v>6225</v>
      </c>
      <c r="AA616" t="s">
        <v>11696</v>
      </c>
      <c r="AB616" t="s">
        <v>11697</v>
      </c>
      <c r="AC616" t="s">
        <v>11698</v>
      </c>
      <c r="AD616" t="s">
        <v>11699</v>
      </c>
      <c r="AE616">
        <v>32110</v>
      </c>
      <c r="AF616" t="s">
        <v>4603</v>
      </c>
      <c r="AG616">
        <v>2</v>
      </c>
      <c r="AH616">
        <v>390</v>
      </c>
      <c r="AJ616">
        <v>310</v>
      </c>
      <c r="AK616">
        <v>15254</v>
      </c>
      <c r="AL616" t="s">
        <v>4802</v>
      </c>
      <c r="AM616">
        <v>2</v>
      </c>
      <c r="AN616">
        <v>400</v>
      </c>
      <c r="AP616">
        <v>136</v>
      </c>
    </row>
    <row r="617" spans="1:54" ht="13.5" customHeight="1" x14ac:dyDescent="0.35">
      <c r="A617" t="s">
        <v>2080</v>
      </c>
      <c r="B617" t="s">
        <v>3801</v>
      </c>
      <c r="C617" s="1" t="s">
        <v>4547</v>
      </c>
      <c r="D617" t="s">
        <v>11878</v>
      </c>
      <c r="E617" t="s">
        <v>9065</v>
      </c>
      <c r="F617" t="s">
        <v>9066</v>
      </c>
      <c r="G617" t="s">
        <v>9067</v>
      </c>
      <c r="N617" t="s">
        <v>11879</v>
      </c>
      <c r="O617" t="s">
        <v>11880</v>
      </c>
      <c r="P617" t="s">
        <v>11881</v>
      </c>
      <c r="Q617" t="s">
        <v>11882</v>
      </c>
      <c r="R617" t="s">
        <v>11883</v>
      </c>
      <c r="X617" t="s">
        <v>9075</v>
      </c>
      <c r="Y617" t="s">
        <v>9076</v>
      </c>
      <c r="Z617" t="s">
        <v>9077</v>
      </c>
      <c r="AA617" t="s">
        <v>9078</v>
      </c>
      <c r="AB617" t="s">
        <v>9079</v>
      </c>
      <c r="AC617" t="s">
        <v>9080</v>
      </c>
      <c r="AD617" t="s">
        <v>11854</v>
      </c>
      <c r="AE617">
        <v>34085</v>
      </c>
      <c r="AF617" t="s">
        <v>5021</v>
      </c>
      <c r="AG617">
        <v>3</v>
      </c>
      <c r="AH617">
        <v>445</v>
      </c>
      <c r="AJ617">
        <v>312</v>
      </c>
      <c r="AK617">
        <v>31894</v>
      </c>
      <c r="AL617" t="s">
        <v>6249</v>
      </c>
      <c r="AM617">
        <v>3</v>
      </c>
      <c r="AN617">
        <v>275</v>
      </c>
      <c r="AP617">
        <v>128</v>
      </c>
    </row>
    <row r="618" spans="1:54" ht="13.5" customHeight="1" x14ac:dyDescent="0.35">
      <c r="A618" t="s">
        <v>2080</v>
      </c>
      <c r="B618" t="s">
        <v>3806</v>
      </c>
      <c r="C618" s="1" t="s">
        <v>4889</v>
      </c>
      <c r="D618" t="s">
        <v>11884</v>
      </c>
      <c r="E618" t="s">
        <v>11494</v>
      </c>
      <c r="F618" t="s">
        <v>11495</v>
      </c>
      <c r="G618" t="s">
        <v>11496</v>
      </c>
      <c r="N618" t="s">
        <v>11885</v>
      </c>
      <c r="O618" t="s">
        <v>11498</v>
      </c>
      <c r="P618" t="s">
        <v>11886</v>
      </c>
      <c r="Q618" t="s">
        <v>11887</v>
      </c>
      <c r="X618" t="s">
        <v>11501</v>
      </c>
      <c r="Y618" t="s">
        <v>11502</v>
      </c>
      <c r="AA618" t="s">
        <v>11503</v>
      </c>
      <c r="AB618" t="s">
        <v>11504</v>
      </c>
      <c r="AC618" t="s">
        <v>11505</v>
      </c>
      <c r="AD618" t="s">
        <v>11888</v>
      </c>
      <c r="AE618">
        <v>31023</v>
      </c>
      <c r="AF618" t="s">
        <v>8653</v>
      </c>
      <c r="AG618">
        <v>4</v>
      </c>
      <c r="AH618">
        <v>643</v>
      </c>
      <c r="AJ618">
        <v>326</v>
      </c>
      <c r="AK618">
        <v>11054</v>
      </c>
      <c r="AL618" t="s">
        <v>727</v>
      </c>
      <c r="AM618">
        <v>4</v>
      </c>
      <c r="AN618">
        <v>3917</v>
      </c>
      <c r="AP618">
        <v>114</v>
      </c>
    </row>
    <row r="619" spans="1:54" ht="13.5" customHeight="1" x14ac:dyDescent="0.35">
      <c r="A619" t="s">
        <v>2080</v>
      </c>
      <c r="B619" t="s">
        <v>3811</v>
      </c>
      <c r="C619" s="1" t="s">
        <v>4909</v>
      </c>
      <c r="D619" t="s">
        <v>11889</v>
      </c>
      <c r="E619" t="s">
        <v>11890</v>
      </c>
      <c r="F619" t="s">
        <v>11891</v>
      </c>
      <c r="G619" t="s">
        <v>11892</v>
      </c>
      <c r="H619" t="s">
        <v>11893</v>
      </c>
      <c r="I619" t="s">
        <v>11894</v>
      </c>
      <c r="J619" t="s">
        <v>11895</v>
      </c>
      <c r="N619" t="s">
        <v>11896</v>
      </c>
      <c r="O619" t="s">
        <v>11897</v>
      </c>
      <c r="P619" t="s">
        <v>11898</v>
      </c>
      <c r="Q619" t="s">
        <v>11899</v>
      </c>
      <c r="R619" t="s">
        <v>11900</v>
      </c>
      <c r="S619" t="s">
        <v>11901</v>
      </c>
      <c r="T619" t="s">
        <v>11902</v>
      </c>
      <c r="X619" t="s">
        <v>11903</v>
      </c>
      <c r="Y619" t="s">
        <v>11904</v>
      </c>
      <c r="Z619" t="s">
        <v>11905</v>
      </c>
      <c r="AA619" t="s">
        <v>11906</v>
      </c>
      <c r="AB619" t="s">
        <v>11907</v>
      </c>
      <c r="AC619" t="s">
        <v>11908</v>
      </c>
      <c r="AD619" t="s">
        <v>11909</v>
      </c>
      <c r="AE619">
        <v>32110</v>
      </c>
      <c r="AF619" t="s">
        <v>4603</v>
      </c>
      <c r="AG619">
        <v>2</v>
      </c>
      <c r="AH619">
        <v>390</v>
      </c>
      <c r="AJ619">
        <v>310</v>
      </c>
      <c r="AK619">
        <v>15254</v>
      </c>
      <c r="AL619" t="s">
        <v>4802</v>
      </c>
      <c r="AM619">
        <v>3</v>
      </c>
      <c r="AN619">
        <v>700</v>
      </c>
      <c r="AP619">
        <v>136</v>
      </c>
    </row>
    <row r="620" spans="1:54" ht="13.5" customHeight="1" x14ac:dyDescent="0.35">
      <c r="A620" t="s">
        <v>2080</v>
      </c>
      <c r="B620" t="s">
        <v>3814</v>
      </c>
      <c r="C620" s="1" t="s">
        <v>4783</v>
      </c>
      <c r="D620" t="s">
        <v>11910</v>
      </c>
      <c r="E620" t="s">
        <v>11911</v>
      </c>
      <c r="F620" t="s">
        <v>11912</v>
      </c>
      <c r="N620" t="s">
        <v>11913</v>
      </c>
      <c r="O620" t="s">
        <v>11914</v>
      </c>
      <c r="P620" t="s">
        <v>11793</v>
      </c>
      <c r="Q620" t="s">
        <v>11915</v>
      </c>
      <c r="R620" t="s">
        <v>11916</v>
      </c>
      <c r="S620" t="s">
        <v>11796</v>
      </c>
      <c r="T620" t="s">
        <v>9056</v>
      </c>
      <c r="U620" t="s">
        <v>9057</v>
      </c>
      <c r="X620" t="s">
        <v>11797</v>
      </c>
      <c r="Y620" t="s">
        <v>11798</v>
      </c>
      <c r="Z620" t="s">
        <v>11799</v>
      </c>
      <c r="AA620" t="s">
        <v>11800</v>
      </c>
      <c r="AB620" t="s">
        <v>11801</v>
      </c>
      <c r="AC620" t="s">
        <v>11802</v>
      </c>
      <c r="AD620" t="s">
        <v>11803</v>
      </c>
      <c r="AE620">
        <v>42757</v>
      </c>
      <c r="AF620" t="s">
        <v>11917</v>
      </c>
      <c r="AG620">
        <v>1</v>
      </c>
      <c r="AH620">
        <v>150</v>
      </c>
      <c r="AJ620">
        <v>334</v>
      </c>
      <c r="AK620">
        <v>34592</v>
      </c>
      <c r="AL620" t="s">
        <v>6181</v>
      </c>
      <c r="AM620">
        <v>2</v>
      </c>
      <c r="AN620">
        <v>221</v>
      </c>
      <c r="AP620">
        <v>312</v>
      </c>
    </row>
    <row r="621" spans="1:54" ht="13.5" customHeight="1" x14ac:dyDescent="0.35">
      <c r="A621" t="s">
        <v>277</v>
      </c>
      <c r="B621" t="s">
        <v>3820</v>
      </c>
      <c r="C621" s="1" t="s">
        <v>4889</v>
      </c>
      <c r="D621" t="s">
        <v>11918</v>
      </c>
      <c r="E621" t="s">
        <v>8408</v>
      </c>
      <c r="F621" t="s">
        <v>11919</v>
      </c>
      <c r="G621" t="s">
        <v>11920</v>
      </c>
      <c r="H621" t="s">
        <v>11921</v>
      </c>
      <c r="N621" t="s">
        <v>11922</v>
      </c>
      <c r="O621" t="s">
        <v>11923</v>
      </c>
      <c r="P621" t="s">
        <v>11924</v>
      </c>
      <c r="Q621" t="s">
        <v>11925</v>
      </c>
      <c r="R621" t="s">
        <v>11926</v>
      </c>
      <c r="S621" t="s">
        <v>11927</v>
      </c>
      <c r="T621" t="s">
        <v>11928</v>
      </c>
      <c r="X621" t="s">
        <v>11929</v>
      </c>
      <c r="Y621" t="s">
        <v>11930</v>
      </c>
      <c r="Z621" t="s">
        <v>9119</v>
      </c>
      <c r="AE621">
        <v>13154</v>
      </c>
      <c r="AF621" t="s">
        <v>798</v>
      </c>
      <c r="AG621">
        <v>2</v>
      </c>
      <c r="AH621">
        <v>192</v>
      </c>
      <c r="AJ621">
        <v>122</v>
      </c>
      <c r="AK621">
        <v>32079</v>
      </c>
      <c r="AL621" t="s">
        <v>4582</v>
      </c>
      <c r="AM621">
        <v>3</v>
      </c>
      <c r="AN621">
        <v>548</v>
      </c>
      <c r="AP621">
        <v>310</v>
      </c>
    </row>
    <row r="622" spans="1:54" ht="13.5" customHeight="1" x14ac:dyDescent="0.35">
      <c r="A622" t="s">
        <v>277</v>
      </c>
      <c r="B622" t="s">
        <v>3826</v>
      </c>
      <c r="C622" s="1" t="s">
        <v>593</v>
      </c>
      <c r="D622" t="s">
        <v>11931</v>
      </c>
      <c r="E622" t="s">
        <v>11932</v>
      </c>
      <c r="F622" t="s">
        <v>11933</v>
      </c>
      <c r="G622" t="s">
        <v>11934</v>
      </c>
      <c r="H622" t="s">
        <v>11935</v>
      </c>
      <c r="I622" t="s">
        <v>11936</v>
      </c>
      <c r="J622" t="s">
        <v>11937</v>
      </c>
      <c r="K622" t="s">
        <v>11938</v>
      </c>
      <c r="N622" t="s">
        <v>11939</v>
      </c>
      <c r="O622" t="s">
        <v>11940</v>
      </c>
      <c r="P622" t="s">
        <v>11941</v>
      </c>
      <c r="Q622" t="s">
        <v>11942</v>
      </c>
      <c r="R622" t="s">
        <v>11943</v>
      </c>
      <c r="S622" t="s">
        <v>11944</v>
      </c>
      <c r="T622" t="s">
        <v>11945</v>
      </c>
      <c r="U622" t="s">
        <v>11946</v>
      </c>
      <c r="X622" t="s">
        <v>11947</v>
      </c>
      <c r="Y622" t="s">
        <v>11948</v>
      </c>
      <c r="Z622" t="s">
        <v>11949</v>
      </c>
      <c r="AE622">
        <v>21008</v>
      </c>
      <c r="AF622" t="s">
        <v>11950</v>
      </c>
      <c r="AG622">
        <v>3</v>
      </c>
      <c r="AH622">
        <v>400</v>
      </c>
      <c r="AJ622">
        <v>212</v>
      </c>
      <c r="AK622">
        <v>12054</v>
      </c>
      <c r="AL622" t="s">
        <v>5121</v>
      </c>
      <c r="AM622">
        <v>2</v>
      </c>
      <c r="AN622">
        <v>266</v>
      </c>
      <c r="AP622">
        <v>113</v>
      </c>
      <c r="AQ622">
        <v>21547</v>
      </c>
      <c r="AR622" t="s">
        <v>11951</v>
      </c>
      <c r="AS622">
        <v>2</v>
      </c>
      <c r="AT622">
        <v>245</v>
      </c>
      <c r="AV622">
        <v>221</v>
      </c>
      <c r="AW622">
        <v>42022</v>
      </c>
      <c r="AX622" t="s">
        <v>5278</v>
      </c>
      <c r="AY622">
        <v>1</v>
      </c>
      <c r="AZ622">
        <v>435</v>
      </c>
      <c r="BB622">
        <v>212</v>
      </c>
    </row>
    <row r="623" spans="1:54" ht="13.5" customHeight="1" x14ac:dyDescent="0.35">
      <c r="A623" t="s">
        <v>277</v>
      </c>
      <c r="B623" t="s">
        <v>3832</v>
      </c>
      <c r="C623" s="1" t="s">
        <v>4783</v>
      </c>
      <c r="D623" t="s">
        <v>11952</v>
      </c>
      <c r="E623" t="s">
        <v>11953</v>
      </c>
      <c r="F623" t="s">
        <v>11954</v>
      </c>
      <c r="G623" t="s">
        <v>11955</v>
      </c>
      <c r="H623" t="s">
        <v>11956</v>
      </c>
      <c r="I623" t="s">
        <v>11957</v>
      </c>
      <c r="J623" t="s">
        <v>11958</v>
      </c>
      <c r="N623" t="s">
        <v>11959</v>
      </c>
      <c r="O623" t="s">
        <v>11960</v>
      </c>
      <c r="P623" t="s">
        <v>11961</v>
      </c>
      <c r="Q623" t="s">
        <v>11962</v>
      </c>
      <c r="R623" t="s">
        <v>11963</v>
      </c>
      <c r="S623" t="s">
        <v>11964</v>
      </c>
      <c r="T623" t="s">
        <v>11965</v>
      </c>
      <c r="U623" t="s">
        <v>11966</v>
      </c>
      <c r="X623" t="s">
        <v>10214</v>
      </c>
      <c r="Y623" t="s">
        <v>11967</v>
      </c>
      <c r="AE623">
        <v>34592</v>
      </c>
      <c r="AF623" t="s">
        <v>6181</v>
      </c>
      <c r="AG623">
        <v>2</v>
      </c>
      <c r="AH623">
        <v>221</v>
      </c>
      <c r="AJ623">
        <v>312</v>
      </c>
      <c r="AK623">
        <v>15254</v>
      </c>
      <c r="AL623" t="s">
        <v>4802</v>
      </c>
      <c r="AM623">
        <v>1</v>
      </c>
      <c r="AN623">
        <v>200</v>
      </c>
      <c r="AP623">
        <v>136</v>
      </c>
    </row>
    <row r="624" spans="1:54" ht="13.5" customHeight="1" x14ac:dyDescent="0.35">
      <c r="A624" t="s">
        <v>277</v>
      </c>
      <c r="B624" t="s">
        <v>3838</v>
      </c>
      <c r="C624" s="1" t="s">
        <v>593</v>
      </c>
      <c r="D624" t="s">
        <v>11968</v>
      </c>
      <c r="E624" t="s">
        <v>11969</v>
      </c>
      <c r="F624" t="s">
        <v>11970</v>
      </c>
      <c r="G624" t="s">
        <v>11971</v>
      </c>
      <c r="N624" t="s">
        <v>11972</v>
      </c>
      <c r="O624" t="s">
        <v>8477</v>
      </c>
      <c r="P624" t="s">
        <v>11973</v>
      </c>
      <c r="Q624" t="s">
        <v>8478</v>
      </c>
      <c r="R624" t="s">
        <v>8480</v>
      </c>
      <c r="S624" t="s">
        <v>8481</v>
      </c>
      <c r="T624" t="s">
        <v>11974</v>
      </c>
      <c r="X624" t="s">
        <v>11975</v>
      </c>
      <c r="Y624" t="s">
        <v>11976</v>
      </c>
      <c r="AE624">
        <v>31051</v>
      </c>
      <c r="AF624" t="s">
        <v>5658</v>
      </c>
      <c r="AG624">
        <v>2</v>
      </c>
      <c r="AH624">
        <v>200</v>
      </c>
      <c r="AJ624">
        <v>326</v>
      </c>
      <c r="AK624">
        <v>31054</v>
      </c>
      <c r="AL624" t="s">
        <v>5066</v>
      </c>
      <c r="AM624">
        <v>2</v>
      </c>
      <c r="AN624">
        <v>188</v>
      </c>
      <c r="AP624">
        <v>326</v>
      </c>
    </row>
    <row r="625" spans="1:54" ht="13.5" customHeight="1" x14ac:dyDescent="0.35">
      <c r="A625" t="s">
        <v>277</v>
      </c>
      <c r="B625" t="s">
        <v>3843</v>
      </c>
      <c r="C625" s="1" t="s">
        <v>4667</v>
      </c>
      <c r="D625" t="s">
        <v>11977</v>
      </c>
      <c r="E625" t="s">
        <v>11978</v>
      </c>
      <c r="F625" t="s">
        <v>11979</v>
      </c>
      <c r="G625" t="s">
        <v>11496</v>
      </c>
      <c r="N625" t="s">
        <v>11980</v>
      </c>
      <c r="O625" t="s">
        <v>11981</v>
      </c>
      <c r="P625" t="s">
        <v>11982</v>
      </c>
      <c r="Q625" t="s">
        <v>11983</v>
      </c>
      <c r="R625" t="s">
        <v>11984</v>
      </c>
      <c r="S625" t="s">
        <v>11500</v>
      </c>
      <c r="X625" t="s">
        <v>11501</v>
      </c>
      <c r="Y625" t="s">
        <v>11985</v>
      </c>
      <c r="AE625">
        <v>31036</v>
      </c>
      <c r="AF625" t="s">
        <v>8654</v>
      </c>
      <c r="AG625">
        <v>3</v>
      </c>
      <c r="AH625">
        <v>437</v>
      </c>
      <c r="AJ625">
        <v>326</v>
      </c>
      <c r="AK625">
        <v>31054</v>
      </c>
      <c r="AL625" t="s">
        <v>5066</v>
      </c>
      <c r="AM625">
        <v>3</v>
      </c>
      <c r="AN625">
        <v>407</v>
      </c>
      <c r="AP625">
        <v>326</v>
      </c>
    </row>
    <row r="626" spans="1:54" ht="13.5" customHeight="1" x14ac:dyDescent="0.35">
      <c r="A626" t="s">
        <v>277</v>
      </c>
      <c r="B626" t="s">
        <v>3848</v>
      </c>
      <c r="C626" s="1" t="s">
        <v>4889</v>
      </c>
      <c r="D626" t="s">
        <v>11986</v>
      </c>
      <c r="E626" t="s">
        <v>11987</v>
      </c>
      <c r="F626" t="s">
        <v>11988</v>
      </c>
      <c r="N626" t="s">
        <v>11989</v>
      </c>
      <c r="O626" t="s">
        <v>11990</v>
      </c>
      <c r="P626" t="s">
        <v>11991</v>
      </c>
      <c r="Q626" t="s">
        <v>11992</v>
      </c>
      <c r="X626" t="s">
        <v>11993</v>
      </c>
      <c r="AE626">
        <v>31036</v>
      </c>
      <c r="AF626" t="s">
        <v>8654</v>
      </c>
      <c r="AG626">
        <v>3</v>
      </c>
      <c r="AH626">
        <v>437</v>
      </c>
      <c r="AJ626">
        <v>326</v>
      </c>
      <c r="AK626">
        <v>31054</v>
      </c>
      <c r="AL626" t="s">
        <v>5066</v>
      </c>
      <c r="AM626">
        <v>3</v>
      </c>
      <c r="AN626">
        <v>407</v>
      </c>
      <c r="AP626">
        <v>326</v>
      </c>
      <c r="AQ626">
        <v>15254</v>
      </c>
      <c r="AR626" t="s">
        <v>4802</v>
      </c>
      <c r="AS626">
        <v>2</v>
      </c>
      <c r="AT626">
        <v>400</v>
      </c>
      <c r="AV626">
        <v>136</v>
      </c>
    </row>
    <row r="627" spans="1:54" ht="13.5" customHeight="1" x14ac:dyDescent="0.35">
      <c r="A627" t="s">
        <v>277</v>
      </c>
      <c r="B627" t="s">
        <v>3853</v>
      </c>
      <c r="C627" s="1" t="s">
        <v>4547</v>
      </c>
      <c r="D627" t="s">
        <v>11994</v>
      </c>
      <c r="E627" t="s">
        <v>11995</v>
      </c>
      <c r="F627" t="s">
        <v>11996</v>
      </c>
      <c r="G627" t="s">
        <v>9171</v>
      </c>
      <c r="H627" t="s">
        <v>9173</v>
      </c>
      <c r="N627" t="s">
        <v>11997</v>
      </c>
      <c r="O627" t="s">
        <v>11998</v>
      </c>
      <c r="P627" t="s">
        <v>11999</v>
      </c>
      <c r="Q627" t="s">
        <v>12000</v>
      </c>
      <c r="R627" t="s">
        <v>12001</v>
      </c>
      <c r="S627" t="s">
        <v>9179</v>
      </c>
      <c r="X627" t="s">
        <v>12002</v>
      </c>
      <c r="Y627" t="s">
        <v>8431</v>
      </c>
      <c r="AE627">
        <v>32135</v>
      </c>
      <c r="AF627" t="s">
        <v>12003</v>
      </c>
      <c r="AG627">
        <v>2</v>
      </c>
      <c r="AH627">
        <v>299</v>
      </c>
      <c r="AJ627">
        <v>300</v>
      </c>
      <c r="AK627">
        <v>13254</v>
      </c>
      <c r="AL627" t="s">
        <v>799</v>
      </c>
      <c r="AM627">
        <v>2</v>
      </c>
      <c r="AN627">
        <v>192</v>
      </c>
      <c r="AP627">
        <v>128</v>
      </c>
      <c r="AQ627">
        <v>15254</v>
      </c>
      <c r="AR627" t="s">
        <v>4802</v>
      </c>
      <c r="AS627">
        <v>2</v>
      </c>
      <c r="AT627">
        <v>400</v>
      </c>
      <c r="AV627">
        <v>136</v>
      </c>
      <c r="AW627">
        <v>46301</v>
      </c>
      <c r="AX627" t="s">
        <v>4924</v>
      </c>
      <c r="AY627">
        <v>2</v>
      </c>
      <c r="AZ627">
        <v>324</v>
      </c>
      <c r="BB627">
        <v>320</v>
      </c>
    </row>
    <row r="628" spans="1:54" ht="13.5" customHeight="1" x14ac:dyDescent="0.35">
      <c r="A628" t="s">
        <v>277</v>
      </c>
      <c r="B628" t="s">
        <v>3860</v>
      </c>
      <c r="C628" s="1" t="s">
        <v>4667</v>
      </c>
      <c r="D628" t="s">
        <v>12004</v>
      </c>
      <c r="E628" t="s">
        <v>12005</v>
      </c>
      <c r="F628" t="s">
        <v>12006</v>
      </c>
      <c r="G628" t="s">
        <v>12007</v>
      </c>
      <c r="N628" t="s">
        <v>12008</v>
      </c>
      <c r="O628" t="s">
        <v>12009</v>
      </c>
      <c r="P628" t="s">
        <v>12010</v>
      </c>
      <c r="Q628" t="s">
        <v>12011</v>
      </c>
      <c r="R628" t="s">
        <v>12012</v>
      </c>
      <c r="S628" t="s">
        <v>12013</v>
      </c>
      <c r="X628" t="s">
        <v>12014</v>
      </c>
      <c r="AE628">
        <v>13254</v>
      </c>
      <c r="AF628" t="s">
        <v>799</v>
      </c>
      <c r="AG628">
        <v>2</v>
      </c>
      <c r="AH628">
        <v>192</v>
      </c>
      <c r="AJ628">
        <v>128</v>
      </c>
      <c r="AK628">
        <v>11054</v>
      </c>
      <c r="AL628" t="s">
        <v>727</v>
      </c>
      <c r="AM628">
        <v>3</v>
      </c>
      <c r="AN628">
        <v>102</v>
      </c>
      <c r="AP628">
        <v>114</v>
      </c>
    </row>
    <row r="629" spans="1:54" ht="13.5" customHeight="1" x14ac:dyDescent="0.35">
      <c r="A629" t="s">
        <v>2080</v>
      </c>
      <c r="B629" t="s">
        <v>3864</v>
      </c>
      <c r="C629" s="1" t="s">
        <v>593</v>
      </c>
      <c r="D629" t="s">
        <v>12015</v>
      </c>
      <c r="E629" t="s">
        <v>12016</v>
      </c>
      <c r="F629" t="s">
        <v>12017</v>
      </c>
      <c r="G629" t="s">
        <v>12018</v>
      </c>
      <c r="H629" t="s">
        <v>12019</v>
      </c>
      <c r="I629" t="s">
        <v>12020</v>
      </c>
      <c r="J629" t="s">
        <v>12021</v>
      </c>
      <c r="K629" t="s">
        <v>12022</v>
      </c>
      <c r="N629" t="s">
        <v>12023</v>
      </c>
      <c r="O629" t="s">
        <v>12024</v>
      </c>
      <c r="P629" t="s">
        <v>9267</v>
      </c>
      <c r="Q629" t="s">
        <v>12025</v>
      </c>
      <c r="R629" t="s">
        <v>12026</v>
      </c>
      <c r="X629" t="s">
        <v>12027</v>
      </c>
      <c r="Y629" t="s">
        <v>6243</v>
      </c>
      <c r="AA629" t="s">
        <v>12028</v>
      </c>
      <c r="AB629" t="s">
        <v>12029</v>
      </c>
      <c r="AC629" t="s">
        <v>12030</v>
      </c>
      <c r="AD629" t="s">
        <v>12031</v>
      </c>
      <c r="AE629">
        <v>31759</v>
      </c>
      <c r="AF629" t="s">
        <v>9294</v>
      </c>
      <c r="AG629">
        <v>2</v>
      </c>
      <c r="AH629">
        <v>36</v>
      </c>
      <c r="AJ629">
        <v>311</v>
      </c>
    </row>
    <row r="630" spans="1:54" ht="13.5" customHeight="1" x14ac:dyDescent="0.35">
      <c r="A630" t="s">
        <v>2080</v>
      </c>
      <c r="B630" t="s">
        <v>3870</v>
      </c>
      <c r="C630" s="1" t="s">
        <v>4547</v>
      </c>
      <c r="D630" t="s">
        <v>12032</v>
      </c>
      <c r="E630" t="s">
        <v>12033</v>
      </c>
      <c r="F630" t="s">
        <v>12034</v>
      </c>
      <c r="G630" t="s">
        <v>12035</v>
      </c>
      <c r="H630" t="s">
        <v>12036</v>
      </c>
      <c r="I630" t="s">
        <v>12037</v>
      </c>
      <c r="N630" t="s">
        <v>12038</v>
      </c>
      <c r="O630" t="s">
        <v>12039</v>
      </c>
      <c r="P630" t="s">
        <v>12040</v>
      </c>
      <c r="Q630" t="s">
        <v>12041</v>
      </c>
      <c r="R630" t="s">
        <v>12042</v>
      </c>
      <c r="X630" t="s">
        <v>12043</v>
      </c>
      <c r="Y630" t="s">
        <v>12044</v>
      </c>
      <c r="AA630" t="s">
        <v>12045</v>
      </c>
      <c r="AB630" t="s">
        <v>12046</v>
      </c>
      <c r="AC630" t="s">
        <v>12047</v>
      </c>
      <c r="AD630" t="s">
        <v>12048</v>
      </c>
      <c r="AE630">
        <v>32110</v>
      </c>
      <c r="AF630" t="s">
        <v>4603</v>
      </c>
      <c r="AG630">
        <v>2</v>
      </c>
      <c r="AH630">
        <v>390</v>
      </c>
      <c r="AJ630">
        <v>310</v>
      </c>
      <c r="AK630">
        <v>32079</v>
      </c>
      <c r="AL630" t="s">
        <v>5701</v>
      </c>
      <c r="AM630">
        <v>2</v>
      </c>
      <c r="AN630">
        <v>263</v>
      </c>
      <c r="AP630">
        <v>310</v>
      </c>
    </row>
    <row r="631" spans="1:54" ht="13.5" customHeight="1" x14ac:dyDescent="0.35">
      <c r="A631" t="s">
        <v>2080</v>
      </c>
      <c r="B631" t="s">
        <v>3865</v>
      </c>
      <c r="C631" s="1" t="s">
        <v>4502</v>
      </c>
      <c r="D631" t="s">
        <v>12049</v>
      </c>
      <c r="E631" t="s">
        <v>12050</v>
      </c>
      <c r="N631" t="s">
        <v>12051</v>
      </c>
      <c r="O631" t="s">
        <v>12052</v>
      </c>
      <c r="P631" t="s">
        <v>12053</v>
      </c>
      <c r="Q631" t="s">
        <v>12054</v>
      </c>
      <c r="R631" t="s">
        <v>12055</v>
      </c>
      <c r="X631" t="s">
        <v>12056</v>
      </c>
      <c r="Y631" t="s">
        <v>12057</v>
      </c>
      <c r="Z631" t="s">
        <v>6243</v>
      </c>
      <c r="AA631" t="s">
        <v>12058</v>
      </c>
      <c r="AB631" t="s">
        <v>12059</v>
      </c>
      <c r="AC631" t="s">
        <v>12060</v>
      </c>
      <c r="AD631" t="s">
        <v>12061</v>
      </c>
    </row>
    <row r="632" spans="1:54" ht="13.5" customHeight="1" x14ac:dyDescent="0.35">
      <c r="A632" t="s">
        <v>2080</v>
      </c>
      <c r="B632" t="s">
        <v>3876</v>
      </c>
      <c r="C632" s="1" t="s">
        <v>4502</v>
      </c>
      <c r="D632" t="s">
        <v>12062</v>
      </c>
      <c r="E632" t="s">
        <v>12063</v>
      </c>
      <c r="F632" t="s">
        <v>12064</v>
      </c>
      <c r="G632" t="s">
        <v>12065</v>
      </c>
      <c r="H632" t="s">
        <v>12066</v>
      </c>
      <c r="N632" t="s">
        <v>12067</v>
      </c>
      <c r="O632" t="s">
        <v>9358</v>
      </c>
      <c r="P632" t="s">
        <v>12068</v>
      </c>
      <c r="Q632" t="s">
        <v>12069</v>
      </c>
      <c r="R632" t="s">
        <v>12070</v>
      </c>
      <c r="S632" t="s">
        <v>12071</v>
      </c>
      <c r="X632" t="s">
        <v>12072</v>
      </c>
      <c r="AA632" t="s">
        <v>12073</v>
      </c>
      <c r="AB632" t="s">
        <v>12074</v>
      </c>
      <c r="AC632" t="s">
        <v>12075</v>
      </c>
      <c r="AD632" t="s">
        <v>12076</v>
      </c>
      <c r="AE632">
        <v>31862</v>
      </c>
      <c r="AF632" t="s">
        <v>6641</v>
      </c>
      <c r="AG632">
        <v>3</v>
      </c>
      <c r="AH632">
        <v>189</v>
      </c>
      <c r="AJ632">
        <v>311</v>
      </c>
    </row>
    <row r="633" spans="1:54" ht="13.5" customHeight="1" x14ac:dyDescent="0.35">
      <c r="A633" t="s">
        <v>2080</v>
      </c>
      <c r="B633" t="s">
        <v>3871</v>
      </c>
      <c r="C633" s="1" t="s">
        <v>4909</v>
      </c>
      <c r="D633" t="s">
        <v>12077</v>
      </c>
      <c r="E633" t="s">
        <v>12078</v>
      </c>
      <c r="F633" t="s">
        <v>12079</v>
      </c>
      <c r="G633" t="s">
        <v>12080</v>
      </c>
      <c r="H633" t="s">
        <v>12081</v>
      </c>
      <c r="N633" t="s">
        <v>12082</v>
      </c>
      <c r="O633" t="s">
        <v>12083</v>
      </c>
      <c r="P633" t="s">
        <v>12084</v>
      </c>
      <c r="Q633" t="s">
        <v>12085</v>
      </c>
      <c r="X633" t="s">
        <v>5007</v>
      </c>
      <c r="Y633" t="s">
        <v>12086</v>
      </c>
      <c r="AA633" t="s">
        <v>12087</v>
      </c>
      <c r="AB633" t="s">
        <v>12088</v>
      </c>
      <c r="AC633" t="s">
        <v>12089</v>
      </c>
      <c r="AD633" t="s">
        <v>12090</v>
      </c>
      <c r="AE633">
        <v>15254</v>
      </c>
      <c r="AF633" t="s">
        <v>4802</v>
      </c>
      <c r="AG633">
        <v>2</v>
      </c>
      <c r="AH633">
        <v>400</v>
      </c>
      <c r="AJ633">
        <v>136</v>
      </c>
    </row>
    <row r="634" spans="1:54" ht="13.5" customHeight="1" x14ac:dyDescent="0.35">
      <c r="A634" t="s">
        <v>2080</v>
      </c>
      <c r="B634" t="s">
        <v>3883</v>
      </c>
      <c r="C634" s="1" t="s">
        <v>4909</v>
      </c>
      <c r="D634" t="s">
        <v>12091</v>
      </c>
      <c r="E634" t="s">
        <v>12092</v>
      </c>
      <c r="F634" t="s">
        <v>12093</v>
      </c>
      <c r="G634" t="s">
        <v>12094</v>
      </c>
      <c r="H634" t="s">
        <v>12095</v>
      </c>
      <c r="I634" t="s">
        <v>12096</v>
      </c>
      <c r="N634" t="s">
        <v>12097</v>
      </c>
      <c r="O634" t="s">
        <v>12098</v>
      </c>
      <c r="P634" t="s">
        <v>12099</v>
      </c>
      <c r="X634" t="s">
        <v>12100</v>
      </c>
      <c r="Y634" t="s">
        <v>12101</v>
      </c>
      <c r="Z634" t="s">
        <v>12102</v>
      </c>
      <c r="AA634" t="s">
        <v>12103</v>
      </c>
      <c r="AB634" t="s">
        <v>12104</v>
      </c>
      <c r="AC634" t="s">
        <v>12105</v>
      </c>
      <c r="AD634" t="s">
        <v>12106</v>
      </c>
      <c r="AE634">
        <v>31862</v>
      </c>
      <c r="AF634" t="s">
        <v>6641</v>
      </c>
      <c r="AG634">
        <v>3</v>
      </c>
      <c r="AH634">
        <v>189</v>
      </c>
      <c r="AJ634">
        <v>311</v>
      </c>
    </row>
    <row r="635" spans="1:54" ht="13.5" customHeight="1" x14ac:dyDescent="0.35">
      <c r="A635" t="s">
        <v>2080</v>
      </c>
      <c r="B635" t="s">
        <v>3889</v>
      </c>
      <c r="C635" s="1" t="s">
        <v>4502</v>
      </c>
      <c r="D635" t="s">
        <v>12107</v>
      </c>
      <c r="E635" t="s">
        <v>12108</v>
      </c>
      <c r="F635" t="s">
        <v>12109</v>
      </c>
      <c r="G635" t="s">
        <v>12110</v>
      </c>
      <c r="H635" t="s">
        <v>6464</v>
      </c>
      <c r="N635" t="s">
        <v>12111</v>
      </c>
      <c r="O635" t="s">
        <v>12112</v>
      </c>
      <c r="P635" t="s">
        <v>12113</v>
      </c>
      <c r="X635" t="s">
        <v>12114</v>
      </c>
      <c r="Y635" t="s">
        <v>12115</v>
      </c>
      <c r="AA635" t="s">
        <v>12116</v>
      </c>
      <c r="AB635" t="s">
        <v>12117</v>
      </c>
      <c r="AC635" t="s">
        <v>12118</v>
      </c>
      <c r="AD635" t="s">
        <v>12119</v>
      </c>
      <c r="AE635">
        <v>31663</v>
      </c>
      <c r="AF635" t="s">
        <v>4545</v>
      </c>
      <c r="AG635">
        <v>2</v>
      </c>
      <c r="AH635">
        <v>395</v>
      </c>
      <c r="AJ635">
        <v>311</v>
      </c>
    </row>
    <row r="636" spans="1:54" ht="13.5" customHeight="1" x14ac:dyDescent="0.35">
      <c r="A636" t="s">
        <v>277</v>
      </c>
      <c r="B636" t="s">
        <v>3893</v>
      </c>
      <c r="C636" s="1" t="s">
        <v>4524</v>
      </c>
      <c r="D636" t="s">
        <v>12120</v>
      </c>
      <c r="E636" t="s">
        <v>12121</v>
      </c>
      <c r="F636" t="s">
        <v>12122</v>
      </c>
      <c r="G636" t="s">
        <v>12123</v>
      </c>
      <c r="N636" t="s">
        <v>12124</v>
      </c>
      <c r="O636" t="s">
        <v>12125</v>
      </c>
      <c r="P636" t="s">
        <v>12126</v>
      </c>
      <c r="Q636" t="s">
        <v>12127</v>
      </c>
      <c r="R636" t="s">
        <v>12128</v>
      </c>
      <c r="S636" t="s">
        <v>12129</v>
      </c>
      <c r="X636" t="s">
        <v>7829</v>
      </c>
      <c r="AE636">
        <v>31054</v>
      </c>
      <c r="AF636" t="s">
        <v>5066</v>
      </c>
      <c r="AG636">
        <v>2</v>
      </c>
      <c r="AH636">
        <v>188</v>
      </c>
      <c r="AJ636">
        <v>326</v>
      </c>
      <c r="AK636">
        <v>30854</v>
      </c>
      <c r="AL636" t="s">
        <v>6511</v>
      </c>
      <c r="AM636">
        <v>2</v>
      </c>
      <c r="AN636">
        <v>326</v>
      </c>
      <c r="AP636">
        <v>326</v>
      </c>
      <c r="AQ636">
        <v>31067</v>
      </c>
      <c r="AR636" t="s">
        <v>9375</v>
      </c>
      <c r="AS636">
        <v>3</v>
      </c>
      <c r="AT636">
        <v>742</v>
      </c>
      <c r="AV636">
        <v>326</v>
      </c>
      <c r="AW636">
        <v>11054</v>
      </c>
      <c r="AX636" t="s">
        <v>727</v>
      </c>
      <c r="AY636">
        <v>2</v>
      </c>
      <c r="AZ636">
        <v>320</v>
      </c>
      <c r="BB636">
        <v>114</v>
      </c>
    </row>
    <row r="637" spans="1:54" ht="13.5" customHeight="1" x14ac:dyDescent="0.35">
      <c r="A637" t="s">
        <v>277</v>
      </c>
      <c r="B637" t="s">
        <v>3900</v>
      </c>
      <c r="C637" s="1" t="s">
        <v>4524</v>
      </c>
      <c r="D637" t="s">
        <v>10615</v>
      </c>
      <c r="E637" t="s">
        <v>10627</v>
      </c>
      <c r="F637" t="s">
        <v>10653</v>
      </c>
      <c r="G637" t="s">
        <v>10618</v>
      </c>
      <c r="N637" t="s">
        <v>12130</v>
      </c>
      <c r="O637" t="s">
        <v>12131</v>
      </c>
      <c r="P637" t="s">
        <v>12132</v>
      </c>
      <c r="Q637" t="s">
        <v>12133</v>
      </c>
      <c r="R637" t="s">
        <v>10624</v>
      </c>
      <c r="X637" t="s">
        <v>10625</v>
      </c>
      <c r="Y637" t="s">
        <v>8171</v>
      </c>
      <c r="AE637">
        <v>31436</v>
      </c>
      <c r="AF637" t="s">
        <v>61</v>
      </c>
      <c r="AG637">
        <v>2</v>
      </c>
      <c r="AH637">
        <v>245</v>
      </c>
      <c r="AJ637">
        <v>200</v>
      </c>
      <c r="AK637">
        <v>21547</v>
      </c>
      <c r="AL637" t="s">
        <v>57</v>
      </c>
      <c r="AM637">
        <v>2</v>
      </c>
      <c r="AN637">
        <v>315</v>
      </c>
      <c r="AP637">
        <v>221</v>
      </c>
      <c r="AQ637">
        <v>21572</v>
      </c>
      <c r="AR637" t="s">
        <v>58</v>
      </c>
      <c r="AS637">
        <v>1</v>
      </c>
      <c r="AT637">
        <v>80</v>
      </c>
      <c r="AV637">
        <v>221</v>
      </c>
    </row>
    <row r="638" spans="1:54" ht="13.5" customHeight="1" x14ac:dyDescent="0.35">
      <c r="A638" t="s">
        <v>2080</v>
      </c>
      <c r="B638" t="s">
        <v>3904</v>
      </c>
      <c r="C638" s="1" t="s">
        <v>4547</v>
      </c>
      <c r="D638" t="s">
        <v>12134</v>
      </c>
      <c r="E638" t="s">
        <v>12135</v>
      </c>
      <c r="F638" t="s">
        <v>12136</v>
      </c>
      <c r="G638" t="s">
        <v>12137</v>
      </c>
      <c r="N638" t="s">
        <v>12138</v>
      </c>
      <c r="O638" t="s">
        <v>12139</v>
      </c>
      <c r="P638" t="s">
        <v>12140</v>
      </c>
      <c r="Q638" t="s">
        <v>12141</v>
      </c>
      <c r="R638" t="s">
        <v>12142</v>
      </c>
      <c r="S638" t="s">
        <v>12143</v>
      </c>
      <c r="X638" t="s">
        <v>5835</v>
      </c>
      <c r="Y638" t="s">
        <v>12144</v>
      </c>
      <c r="Z638" t="s">
        <v>12145</v>
      </c>
      <c r="AA638" t="s">
        <v>12146</v>
      </c>
      <c r="AB638" t="s">
        <v>12147</v>
      </c>
      <c r="AC638" t="s">
        <v>12148</v>
      </c>
      <c r="AD638" t="s">
        <v>12149</v>
      </c>
      <c r="AE638">
        <v>42661</v>
      </c>
      <c r="AF638" t="s">
        <v>8999</v>
      </c>
      <c r="AG638">
        <v>3</v>
      </c>
      <c r="AH638">
        <v>1155</v>
      </c>
      <c r="AJ638">
        <v>334</v>
      </c>
      <c r="AK638">
        <v>11054</v>
      </c>
      <c r="AL638" t="s">
        <v>727</v>
      </c>
      <c r="AM638">
        <v>2</v>
      </c>
      <c r="AN638">
        <v>320</v>
      </c>
      <c r="AP638">
        <v>114</v>
      </c>
      <c r="AQ638">
        <v>34085</v>
      </c>
      <c r="AR638" t="s">
        <v>5021</v>
      </c>
      <c r="AS638">
        <v>3</v>
      </c>
      <c r="AT638">
        <v>445</v>
      </c>
      <c r="AV638">
        <v>312</v>
      </c>
    </row>
    <row r="639" spans="1:54" ht="13.5" customHeight="1" x14ac:dyDescent="0.35">
      <c r="A639" t="s">
        <v>2080</v>
      </c>
      <c r="B639" t="s">
        <v>3909</v>
      </c>
      <c r="C639" s="1" t="s">
        <v>4909</v>
      </c>
      <c r="D639" t="s">
        <v>12150</v>
      </c>
      <c r="E639" t="s">
        <v>12151</v>
      </c>
      <c r="F639" t="s">
        <v>12152</v>
      </c>
      <c r="G639" t="s">
        <v>12153</v>
      </c>
      <c r="H639" t="s">
        <v>12154</v>
      </c>
      <c r="I639" t="s">
        <v>12155</v>
      </c>
      <c r="J639" t="s">
        <v>12156</v>
      </c>
      <c r="N639" t="s">
        <v>12157</v>
      </c>
      <c r="O639" t="s">
        <v>12158</v>
      </c>
      <c r="P639" t="s">
        <v>12159</v>
      </c>
      <c r="Q639" t="s">
        <v>12160</v>
      </c>
      <c r="R639" t="s">
        <v>12161</v>
      </c>
      <c r="X639" t="s">
        <v>12162</v>
      </c>
      <c r="AA639" t="s">
        <v>12163</v>
      </c>
      <c r="AB639" t="s">
        <v>12164</v>
      </c>
      <c r="AC639" t="s">
        <v>12165</v>
      </c>
      <c r="AD639" t="s">
        <v>12166</v>
      </c>
      <c r="AE639">
        <v>15254</v>
      </c>
      <c r="AF639" t="s">
        <v>4802</v>
      </c>
      <c r="AG639">
        <v>3</v>
      </c>
      <c r="AH639">
        <v>700</v>
      </c>
      <c r="AJ639">
        <v>136</v>
      </c>
    </row>
    <row r="640" spans="1:54" ht="13.5" customHeight="1" x14ac:dyDescent="0.35">
      <c r="A640" t="s">
        <v>2080</v>
      </c>
      <c r="B640" t="s">
        <v>3912</v>
      </c>
      <c r="C640" s="1" t="s">
        <v>4547</v>
      </c>
      <c r="D640" t="s">
        <v>12167</v>
      </c>
      <c r="E640" t="s">
        <v>12168</v>
      </c>
      <c r="F640" t="s">
        <v>12169</v>
      </c>
      <c r="N640" t="s">
        <v>12170</v>
      </c>
      <c r="O640" t="s">
        <v>12171</v>
      </c>
      <c r="P640" t="s">
        <v>12172</v>
      </c>
      <c r="Q640" t="s">
        <v>12173</v>
      </c>
      <c r="X640" t="s">
        <v>12174</v>
      </c>
      <c r="Y640" t="s">
        <v>12175</v>
      </c>
      <c r="AA640" t="s">
        <v>12176</v>
      </c>
      <c r="AB640" t="s">
        <v>12177</v>
      </c>
      <c r="AC640" t="s">
        <v>12178</v>
      </c>
      <c r="AD640" t="s">
        <v>12179</v>
      </c>
      <c r="AE640">
        <v>32079</v>
      </c>
      <c r="AF640" t="s">
        <v>4582</v>
      </c>
      <c r="AG640">
        <v>3</v>
      </c>
      <c r="AH640">
        <v>548</v>
      </c>
      <c r="AJ640">
        <v>310</v>
      </c>
      <c r="AK640">
        <v>13154</v>
      </c>
      <c r="AL640" t="s">
        <v>798</v>
      </c>
      <c r="AM640">
        <v>3</v>
      </c>
      <c r="AN640">
        <v>3548</v>
      </c>
      <c r="AP640">
        <v>122</v>
      </c>
      <c r="AQ640">
        <v>34085</v>
      </c>
      <c r="AR640" t="s">
        <v>5021</v>
      </c>
      <c r="AS640">
        <v>3</v>
      </c>
      <c r="AT640">
        <v>445</v>
      </c>
      <c r="AV640">
        <v>312</v>
      </c>
      <c r="AW640">
        <v>15254</v>
      </c>
      <c r="AX640" t="s">
        <v>4802</v>
      </c>
      <c r="AY640">
        <v>2</v>
      </c>
      <c r="AZ640">
        <v>400</v>
      </c>
      <c r="BB640">
        <v>136</v>
      </c>
    </row>
    <row r="641" spans="1:60" ht="13.5" customHeight="1" x14ac:dyDescent="0.35">
      <c r="A641" t="s">
        <v>2080</v>
      </c>
      <c r="B641" t="s">
        <v>3917</v>
      </c>
      <c r="C641" s="1" t="s">
        <v>4547</v>
      </c>
      <c r="D641" t="s">
        <v>11689</v>
      </c>
      <c r="E641" t="s">
        <v>4585</v>
      </c>
      <c r="F641" t="s">
        <v>12180</v>
      </c>
      <c r="G641" t="s">
        <v>4572</v>
      </c>
      <c r="H641" t="s">
        <v>7859</v>
      </c>
      <c r="I641" t="s">
        <v>11325</v>
      </c>
      <c r="J641" t="s">
        <v>5036</v>
      </c>
      <c r="K641" t="s">
        <v>11326</v>
      </c>
      <c r="L641" t="s">
        <v>11690</v>
      </c>
      <c r="N641" t="s">
        <v>11692</v>
      </c>
      <c r="O641" t="s">
        <v>11329</v>
      </c>
      <c r="P641" t="s">
        <v>10433</v>
      </c>
      <c r="Q641" t="s">
        <v>4599</v>
      </c>
      <c r="R641" t="s">
        <v>11330</v>
      </c>
      <c r="S641" t="s">
        <v>12181</v>
      </c>
      <c r="T641" t="s">
        <v>11331</v>
      </c>
      <c r="U641" t="s">
        <v>11332</v>
      </c>
      <c r="V641" t="s">
        <v>11333</v>
      </c>
      <c r="W641" t="s">
        <v>11334</v>
      </c>
      <c r="AA641" t="s">
        <v>12182</v>
      </c>
      <c r="AB641" t="s">
        <v>12183</v>
      </c>
      <c r="AC641" t="s">
        <v>12184</v>
      </c>
      <c r="AD641" t="s">
        <v>12185</v>
      </c>
      <c r="AE641">
        <v>32110</v>
      </c>
      <c r="AF641" t="s">
        <v>4603</v>
      </c>
      <c r="AG641">
        <v>2</v>
      </c>
      <c r="AH641">
        <v>390</v>
      </c>
      <c r="AJ641">
        <v>310</v>
      </c>
      <c r="AK641">
        <v>32079</v>
      </c>
      <c r="AL641" t="s">
        <v>5701</v>
      </c>
      <c r="AM641">
        <v>2</v>
      </c>
      <c r="AN641">
        <v>263</v>
      </c>
      <c r="AP641">
        <v>310</v>
      </c>
    </row>
    <row r="642" spans="1:60" ht="13.5" customHeight="1" x14ac:dyDescent="0.35">
      <c r="A642" t="s">
        <v>2080</v>
      </c>
      <c r="B642" t="s">
        <v>3921</v>
      </c>
      <c r="C642" s="1" t="s">
        <v>4909</v>
      </c>
      <c r="D642" t="s">
        <v>12186</v>
      </c>
      <c r="E642" t="s">
        <v>12187</v>
      </c>
      <c r="F642" t="s">
        <v>12188</v>
      </c>
      <c r="N642" t="s">
        <v>12189</v>
      </c>
      <c r="O642" t="s">
        <v>12190</v>
      </c>
      <c r="P642" t="s">
        <v>12191</v>
      </c>
      <c r="Q642" t="s">
        <v>8662</v>
      </c>
      <c r="R642" t="s">
        <v>12192</v>
      </c>
      <c r="S642" t="s">
        <v>12193</v>
      </c>
      <c r="T642" t="s">
        <v>12194</v>
      </c>
      <c r="X642" t="s">
        <v>8667</v>
      </c>
      <c r="Y642" t="s">
        <v>12195</v>
      </c>
      <c r="AA642" t="s">
        <v>8669</v>
      </c>
      <c r="AB642" t="s">
        <v>8670</v>
      </c>
      <c r="AC642" t="s">
        <v>8671</v>
      </c>
      <c r="AD642" t="s">
        <v>8672</v>
      </c>
    </row>
    <row r="643" spans="1:60" ht="13.5" customHeight="1" x14ac:dyDescent="0.35">
      <c r="A643" t="s">
        <v>2080</v>
      </c>
      <c r="B643" t="s">
        <v>3925</v>
      </c>
      <c r="C643" s="1" t="s">
        <v>593</v>
      </c>
      <c r="D643" t="s">
        <v>12196</v>
      </c>
      <c r="E643" t="s">
        <v>12197</v>
      </c>
      <c r="F643" t="s">
        <v>12198</v>
      </c>
      <c r="G643" t="s">
        <v>9544</v>
      </c>
      <c r="H643" t="s">
        <v>12199</v>
      </c>
      <c r="I643" t="s">
        <v>6483</v>
      </c>
      <c r="J643" t="s">
        <v>12200</v>
      </c>
      <c r="N643" t="s">
        <v>12201</v>
      </c>
      <c r="O643" t="s">
        <v>12202</v>
      </c>
      <c r="P643" t="s">
        <v>12203</v>
      </c>
      <c r="Q643" t="s">
        <v>12204</v>
      </c>
      <c r="R643" t="s">
        <v>12205</v>
      </c>
      <c r="S643" t="s">
        <v>12206</v>
      </c>
      <c r="X643" t="s">
        <v>6611</v>
      </c>
      <c r="Y643" t="s">
        <v>9490</v>
      </c>
      <c r="AA643" t="s">
        <v>9536</v>
      </c>
      <c r="AB643" t="s">
        <v>9536</v>
      </c>
      <c r="AC643" t="s">
        <v>9538</v>
      </c>
      <c r="AD643" t="s">
        <v>12207</v>
      </c>
      <c r="AE643">
        <v>24054</v>
      </c>
      <c r="AF643" t="s">
        <v>6498</v>
      </c>
      <c r="AG643">
        <v>2</v>
      </c>
      <c r="AH643">
        <v>354</v>
      </c>
      <c r="AJ643">
        <v>255</v>
      </c>
      <c r="AK643">
        <v>24346</v>
      </c>
      <c r="AL643" t="s">
        <v>9620</v>
      </c>
      <c r="AM643">
        <v>2</v>
      </c>
      <c r="AN643">
        <v>102</v>
      </c>
      <c r="AP643">
        <v>255</v>
      </c>
      <c r="AQ643">
        <v>23684</v>
      </c>
      <c r="AR643" t="s">
        <v>5617</v>
      </c>
      <c r="AS643">
        <v>2</v>
      </c>
      <c r="AT643">
        <v>354</v>
      </c>
      <c r="AV643">
        <v>251</v>
      </c>
      <c r="AW643">
        <v>24354</v>
      </c>
      <c r="AX643" t="s">
        <v>6499</v>
      </c>
      <c r="AY643">
        <v>2</v>
      </c>
      <c r="AZ643">
        <v>119</v>
      </c>
      <c r="BB643">
        <v>255</v>
      </c>
    </row>
    <row r="644" spans="1:60" ht="13.5" customHeight="1" x14ac:dyDescent="0.35">
      <c r="A644" t="s">
        <v>2080</v>
      </c>
      <c r="B644" t="s">
        <v>3930</v>
      </c>
      <c r="C644" s="1" t="s">
        <v>4909</v>
      </c>
      <c r="D644" t="s">
        <v>12208</v>
      </c>
      <c r="E644" t="s">
        <v>12209</v>
      </c>
      <c r="F644" t="s">
        <v>11891</v>
      </c>
      <c r="G644" t="s">
        <v>11892</v>
      </c>
      <c r="H644" t="s">
        <v>12210</v>
      </c>
      <c r="N644" t="s">
        <v>12211</v>
      </c>
      <c r="O644" t="s">
        <v>12212</v>
      </c>
      <c r="P644" t="s">
        <v>11899</v>
      </c>
      <c r="Q644" t="s">
        <v>12213</v>
      </c>
      <c r="R644" t="s">
        <v>12214</v>
      </c>
      <c r="S644" t="s">
        <v>11902</v>
      </c>
      <c r="X644" t="s">
        <v>11903</v>
      </c>
      <c r="Y644" t="s">
        <v>11904</v>
      </c>
      <c r="Z644" t="s">
        <v>11905</v>
      </c>
      <c r="AA644" t="s">
        <v>12215</v>
      </c>
      <c r="AB644" t="s">
        <v>11907</v>
      </c>
      <c r="AC644" t="s">
        <v>11908</v>
      </c>
      <c r="AD644" t="s">
        <v>11909</v>
      </c>
      <c r="AE644">
        <v>32110</v>
      </c>
      <c r="AF644" t="s">
        <v>4603</v>
      </c>
      <c r="AG644">
        <v>2</v>
      </c>
      <c r="AH644">
        <v>390</v>
      </c>
      <c r="AJ644">
        <v>310</v>
      </c>
      <c r="AK644">
        <v>15254</v>
      </c>
      <c r="AL644" t="s">
        <v>4802</v>
      </c>
      <c r="AM644">
        <v>3</v>
      </c>
      <c r="AN644">
        <v>700</v>
      </c>
      <c r="AP644">
        <v>136</v>
      </c>
    </row>
    <row r="645" spans="1:60" ht="13.5" customHeight="1" x14ac:dyDescent="0.35">
      <c r="A645" t="s">
        <v>2080</v>
      </c>
      <c r="B645" t="s">
        <v>3932</v>
      </c>
      <c r="C645" s="1" t="s">
        <v>4909</v>
      </c>
      <c r="D645" t="s">
        <v>12216</v>
      </c>
      <c r="E645" t="s">
        <v>12217</v>
      </c>
      <c r="F645" t="s">
        <v>12218</v>
      </c>
      <c r="N645" t="s">
        <v>12219</v>
      </c>
      <c r="O645" t="s">
        <v>9321</v>
      </c>
      <c r="P645" t="s">
        <v>9322</v>
      </c>
      <c r="Q645" t="s">
        <v>12220</v>
      </c>
      <c r="X645" t="s">
        <v>12221</v>
      </c>
      <c r="Y645" t="s">
        <v>12222</v>
      </c>
      <c r="Z645" t="s">
        <v>6636</v>
      </c>
      <c r="AA645" t="s">
        <v>12223</v>
      </c>
      <c r="AB645" t="s">
        <v>12224</v>
      </c>
      <c r="AC645" t="s">
        <v>12225</v>
      </c>
      <c r="AD645" t="s">
        <v>12226</v>
      </c>
    </row>
    <row r="646" spans="1:60" ht="13.5" customHeight="1" x14ac:dyDescent="0.35">
      <c r="A646" t="s">
        <v>2080</v>
      </c>
      <c r="B646" t="s">
        <v>3936</v>
      </c>
      <c r="C646" s="1" t="s">
        <v>4889</v>
      </c>
      <c r="D646" t="s">
        <v>12227</v>
      </c>
      <c r="E646" t="s">
        <v>12228</v>
      </c>
      <c r="F646" t="s">
        <v>12229</v>
      </c>
      <c r="G646" t="s">
        <v>12230</v>
      </c>
      <c r="H646" t="s">
        <v>12231</v>
      </c>
      <c r="N646" t="s">
        <v>12232</v>
      </c>
      <c r="O646" t="s">
        <v>12233</v>
      </c>
      <c r="P646" t="s">
        <v>12234</v>
      </c>
      <c r="Q646" t="s">
        <v>12235</v>
      </c>
      <c r="R646" t="s">
        <v>12236</v>
      </c>
      <c r="X646" t="s">
        <v>5884</v>
      </c>
      <c r="Y646" t="s">
        <v>6611</v>
      </c>
      <c r="AA646" t="s">
        <v>12237</v>
      </c>
      <c r="AB646" t="s">
        <v>12238</v>
      </c>
      <c r="AC646" t="s">
        <v>12239</v>
      </c>
      <c r="AD646" t="s">
        <v>12240</v>
      </c>
      <c r="AE646">
        <v>13254</v>
      </c>
      <c r="AF646" t="s">
        <v>799</v>
      </c>
      <c r="AG646">
        <v>1</v>
      </c>
      <c r="AH646">
        <v>42</v>
      </c>
      <c r="AJ646">
        <v>128</v>
      </c>
      <c r="AK646">
        <v>15254</v>
      </c>
      <c r="AL646" t="s">
        <v>4802</v>
      </c>
      <c r="AM646">
        <v>1</v>
      </c>
      <c r="AN646">
        <v>200</v>
      </c>
      <c r="AP646">
        <v>136</v>
      </c>
      <c r="AQ646">
        <v>31084</v>
      </c>
      <c r="AR646" t="s">
        <v>6677</v>
      </c>
      <c r="AS646">
        <v>1</v>
      </c>
      <c r="AT646">
        <v>144</v>
      </c>
      <c r="AV646">
        <v>326</v>
      </c>
    </row>
    <row r="647" spans="1:60" ht="13.5" customHeight="1" x14ac:dyDescent="0.35">
      <c r="A647" t="s">
        <v>2080</v>
      </c>
      <c r="B647" t="s">
        <v>3943</v>
      </c>
      <c r="C647" s="1" t="s">
        <v>593</v>
      </c>
      <c r="D647" t="s">
        <v>12241</v>
      </c>
      <c r="E647" t="s">
        <v>12197</v>
      </c>
      <c r="F647" t="s">
        <v>12198</v>
      </c>
      <c r="G647" t="s">
        <v>9544</v>
      </c>
      <c r="H647" t="s">
        <v>12199</v>
      </c>
      <c r="I647" t="s">
        <v>9527</v>
      </c>
      <c r="J647" t="s">
        <v>6483</v>
      </c>
      <c r="N647" t="s">
        <v>12242</v>
      </c>
      <c r="O647" t="s">
        <v>12202</v>
      </c>
      <c r="P647" t="s">
        <v>12203</v>
      </c>
      <c r="Q647" t="s">
        <v>12204</v>
      </c>
      <c r="R647" t="s">
        <v>12205</v>
      </c>
      <c r="S647" t="s">
        <v>9534</v>
      </c>
      <c r="T647" t="s">
        <v>12206</v>
      </c>
      <c r="X647" t="s">
        <v>697</v>
      </c>
      <c r="Y647" t="s">
        <v>9561</v>
      </c>
      <c r="AA647" t="s">
        <v>9536</v>
      </c>
      <c r="AB647" t="s">
        <v>12243</v>
      </c>
      <c r="AC647" t="s">
        <v>9538</v>
      </c>
      <c r="AD647" t="s">
        <v>12244</v>
      </c>
      <c r="AE647">
        <v>24054</v>
      </c>
      <c r="AF647" t="s">
        <v>6498</v>
      </c>
      <c r="AG647">
        <v>2</v>
      </c>
      <c r="AH647">
        <v>354</v>
      </c>
      <c r="AJ647">
        <v>255</v>
      </c>
      <c r="AK647">
        <v>24346</v>
      </c>
      <c r="AL647" t="s">
        <v>9620</v>
      </c>
      <c r="AM647">
        <v>2</v>
      </c>
      <c r="AN647">
        <v>102</v>
      </c>
      <c r="AP647">
        <v>255</v>
      </c>
      <c r="AQ647">
        <v>23684</v>
      </c>
      <c r="AR647" t="s">
        <v>5617</v>
      </c>
      <c r="AS647">
        <v>2</v>
      </c>
      <c r="AT647">
        <v>354</v>
      </c>
      <c r="AV647">
        <v>251</v>
      </c>
      <c r="AW647">
        <v>24354</v>
      </c>
      <c r="AX647" t="s">
        <v>6499</v>
      </c>
      <c r="AY647">
        <v>2</v>
      </c>
      <c r="AZ647">
        <v>119</v>
      </c>
      <c r="BB647">
        <v>255</v>
      </c>
    </row>
    <row r="648" spans="1:60" ht="13.5" customHeight="1" x14ac:dyDescent="0.35">
      <c r="A648" t="s">
        <v>2080</v>
      </c>
      <c r="B648" t="s">
        <v>3947</v>
      </c>
      <c r="C648" s="1" t="s">
        <v>593</v>
      </c>
      <c r="D648" t="s">
        <v>12245</v>
      </c>
      <c r="E648" t="s">
        <v>12197</v>
      </c>
      <c r="F648" t="s">
        <v>12246</v>
      </c>
      <c r="G648" t="s">
        <v>12247</v>
      </c>
      <c r="H648" t="s">
        <v>12248</v>
      </c>
      <c r="I648" t="s">
        <v>12249</v>
      </c>
      <c r="J648" t="s">
        <v>12250</v>
      </c>
      <c r="K648" t="s">
        <v>6483</v>
      </c>
      <c r="N648" t="s">
        <v>12251</v>
      </c>
      <c r="O648" t="s">
        <v>12252</v>
      </c>
      <c r="P648" t="s">
        <v>12253</v>
      </c>
      <c r="Q648" t="s">
        <v>12254</v>
      </c>
      <c r="R648" t="s">
        <v>12204</v>
      </c>
      <c r="S648" t="s">
        <v>12205</v>
      </c>
      <c r="T648" t="s">
        <v>12255</v>
      </c>
      <c r="U648" t="s">
        <v>12206</v>
      </c>
      <c r="X648" t="s">
        <v>6611</v>
      </c>
      <c r="Y648" t="s">
        <v>9575</v>
      </c>
      <c r="AA648" t="s">
        <v>9536</v>
      </c>
      <c r="AB648" t="s">
        <v>12243</v>
      </c>
      <c r="AC648" t="s">
        <v>9538</v>
      </c>
      <c r="AD648" t="s">
        <v>12256</v>
      </c>
      <c r="AE648">
        <v>25052</v>
      </c>
      <c r="AF648" t="s">
        <v>6498</v>
      </c>
      <c r="AG648">
        <v>1</v>
      </c>
      <c r="AH648">
        <v>140</v>
      </c>
      <c r="AJ648">
        <v>255</v>
      </c>
      <c r="AK648">
        <v>23584</v>
      </c>
      <c r="AL648" t="s">
        <v>5617</v>
      </c>
      <c r="AM648">
        <v>2</v>
      </c>
      <c r="AN648">
        <v>354</v>
      </c>
      <c r="AP648">
        <v>251</v>
      </c>
    </row>
    <row r="649" spans="1:60" ht="13.5" customHeight="1" x14ac:dyDescent="0.35">
      <c r="A649" t="s">
        <v>2080</v>
      </c>
      <c r="B649" t="s">
        <v>3952</v>
      </c>
      <c r="C649" s="1" t="s">
        <v>4547</v>
      </c>
      <c r="D649" t="s">
        <v>12257</v>
      </c>
      <c r="E649" t="s">
        <v>12258</v>
      </c>
      <c r="F649" t="s">
        <v>12259</v>
      </c>
      <c r="G649" t="s">
        <v>12260</v>
      </c>
      <c r="H649" t="s">
        <v>12261</v>
      </c>
      <c r="I649" t="s">
        <v>12262</v>
      </c>
      <c r="J649" t="s">
        <v>12263</v>
      </c>
      <c r="N649" t="s">
        <v>12264</v>
      </c>
      <c r="O649" t="s">
        <v>12265</v>
      </c>
      <c r="P649" t="s">
        <v>12266</v>
      </c>
      <c r="Q649" t="s">
        <v>12267</v>
      </c>
      <c r="R649" t="s">
        <v>12268</v>
      </c>
      <c r="X649" t="s">
        <v>12269</v>
      </c>
      <c r="AA649" t="s">
        <v>12270</v>
      </c>
      <c r="AB649" t="s">
        <v>12271</v>
      </c>
      <c r="AC649" t="s">
        <v>12272</v>
      </c>
      <c r="AD649" t="s">
        <v>12273</v>
      </c>
      <c r="AE649">
        <v>23613</v>
      </c>
      <c r="AF649" t="s">
        <v>9445</v>
      </c>
      <c r="AG649">
        <v>3</v>
      </c>
      <c r="AH649">
        <v>436</v>
      </c>
      <c r="AJ649">
        <v>253</v>
      </c>
      <c r="AK649">
        <v>24346</v>
      </c>
      <c r="AL649" t="s">
        <v>9620</v>
      </c>
      <c r="AM649">
        <v>3</v>
      </c>
      <c r="AN649">
        <v>126</v>
      </c>
      <c r="AP649">
        <v>255</v>
      </c>
      <c r="AQ649">
        <v>23684</v>
      </c>
      <c r="AR649" t="s">
        <v>5617</v>
      </c>
      <c r="AS649">
        <v>2</v>
      </c>
      <c r="AT649">
        <v>354</v>
      </c>
      <c r="AV649">
        <v>251</v>
      </c>
      <c r="AW649">
        <v>24054</v>
      </c>
      <c r="AX649" t="s">
        <v>6498</v>
      </c>
      <c r="AY649">
        <v>2</v>
      </c>
      <c r="AZ649">
        <v>354</v>
      </c>
      <c r="BB649">
        <v>255</v>
      </c>
      <c r="BC649">
        <v>24354</v>
      </c>
      <c r="BD649" t="s">
        <v>6499</v>
      </c>
      <c r="BE649">
        <v>2</v>
      </c>
      <c r="BF649">
        <v>119</v>
      </c>
      <c r="BH649">
        <v>255</v>
      </c>
    </row>
    <row r="650" spans="1:60" ht="13.5" customHeight="1" x14ac:dyDescent="0.35">
      <c r="A650" t="s">
        <v>2080</v>
      </c>
      <c r="B650" t="s">
        <v>3958</v>
      </c>
      <c r="C650" s="1" t="s">
        <v>4547</v>
      </c>
      <c r="D650" t="s">
        <v>12274</v>
      </c>
      <c r="E650" t="s">
        <v>12275</v>
      </c>
      <c r="F650" t="s">
        <v>12276</v>
      </c>
      <c r="G650" t="s">
        <v>12277</v>
      </c>
      <c r="H650" t="s">
        <v>12278</v>
      </c>
      <c r="N650" t="s">
        <v>12279</v>
      </c>
      <c r="O650" t="s">
        <v>12280</v>
      </c>
      <c r="P650" t="s">
        <v>12281</v>
      </c>
      <c r="X650" t="s">
        <v>12282</v>
      </c>
      <c r="AA650" t="s">
        <v>12283</v>
      </c>
      <c r="AB650" t="s">
        <v>12284</v>
      </c>
      <c r="AC650" t="s">
        <v>12285</v>
      </c>
      <c r="AD650" t="s">
        <v>12286</v>
      </c>
      <c r="AE650">
        <v>13254</v>
      </c>
      <c r="AF650" t="s">
        <v>799</v>
      </c>
      <c r="AG650">
        <v>2</v>
      </c>
      <c r="AH650">
        <v>192</v>
      </c>
      <c r="AJ650">
        <v>128</v>
      </c>
      <c r="AK650">
        <v>34022</v>
      </c>
      <c r="AL650" t="s">
        <v>4798</v>
      </c>
      <c r="AM650">
        <v>2</v>
      </c>
      <c r="AN650">
        <v>393</v>
      </c>
      <c r="AP650">
        <v>312</v>
      </c>
      <c r="AQ650">
        <v>32079</v>
      </c>
      <c r="AR650" t="s">
        <v>4582</v>
      </c>
      <c r="AS650">
        <v>2</v>
      </c>
      <c r="AT650">
        <v>263</v>
      </c>
      <c r="AV650">
        <v>310</v>
      </c>
    </row>
    <row r="651" spans="1:60" ht="13.5" customHeight="1" x14ac:dyDescent="0.35">
      <c r="A651" t="s">
        <v>2392</v>
      </c>
      <c r="B651" t="s">
        <v>3963</v>
      </c>
      <c r="C651" s="1" t="s">
        <v>4783</v>
      </c>
      <c r="D651" t="s">
        <v>12287</v>
      </c>
      <c r="E651" t="s">
        <v>12288</v>
      </c>
      <c r="F651" t="s">
        <v>8072</v>
      </c>
      <c r="G651" t="s">
        <v>5700</v>
      </c>
      <c r="H651" t="s">
        <v>10208</v>
      </c>
      <c r="I651" t="s">
        <v>8073</v>
      </c>
      <c r="N651" t="s">
        <v>12289</v>
      </c>
      <c r="O651" t="s">
        <v>12290</v>
      </c>
      <c r="P651" t="s">
        <v>12291</v>
      </c>
      <c r="Q651" t="s">
        <v>12292</v>
      </c>
      <c r="R651" t="s">
        <v>12293</v>
      </c>
      <c r="S651" t="s">
        <v>12294</v>
      </c>
      <c r="T651" t="s">
        <v>12295</v>
      </c>
      <c r="U651" t="s">
        <v>12296</v>
      </c>
      <c r="V651" t="s">
        <v>8079</v>
      </c>
      <c r="X651" t="s">
        <v>10214</v>
      </c>
      <c r="Y651" t="s">
        <v>7147</v>
      </c>
      <c r="AA651" t="s">
        <v>12297</v>
      </c>
      <c r="AB651" t="s">
        <v>12298</v>
      </c>
      <c r="AC651" t="s">
        <v>12299</v>
      </c>
      <c r="AE651">
        <v>34592</v>
      </c>
      <c r="AF651" t="s">
        <v>6181</v>
      </c>
      <c r="AG651">
        <v>2</v>
      </c>
      <c r="AH651">
        <v>221</v>
      </c>
      <c r="AJ651">
        <v>312</v>
      </c>
      <c r="AK651">
        <v>34507</v>
      </c>
      <c r="AL651" t="s">
        <v>5168</v>
      </c>
      <c r="AM651">
        <v>2</v>
      </c>
      <c r="AN651">
        <v>280</v>
      </c>
      <c r="AP651">
        <v>312</v>
      </c>
    </row>
    <row r="652" spans="1:60" ht="13.5" customHeight="1" x14ac:dyDescent="0.35">
      <c r="A652" t="s">
        <v>2392</v>
      </c>
      <c r="B652" t="s">
        <v>3969</v>
      </c>
      <c r="C652" s="1" t="s">
        <v>4717</v>
      </c>
      <c r="D652" t="s">
        <v>12300</v>
      </c>
      <c r="E652" t="s">
        <v>12301</v>
      </c>
      <c r="F652" t="s">
        <v>12302</v>
      </c>
      <c r="G652" t="s">
        <v>11737</v>
      </c>
      <c r="H652" t="s">
        <v>12303</v>
      </c>
      <c r="I652" t="s">
        <v>12304</v>
      </c>
      <c r="J652" t="s">
        <v>11767</v>
      </c>
      <c r="K652" t="s">
        <v>12305</v>
      </c>
      <c r="L652" t="s">
        <v>12306</v>
      </c>
      <c r="M652" t="s">
        <v>8583</v>
      </c>
      <c r="N652" t="s">
        <v>12307</v>
      </c>
      <c r="O652" t="s">
        <v>12308</v>
      </c>
      <c r="P652" t="s">
        <v>12309</v>
      </c>
      <c r="Q652" t="s">
        <v>12310</v>
      </c>
      <c r="R652" t="s">
        <v>12311</v>
      </c>
      <c r="S652" t="s">
        <v>12312</v>
      </c>
      <c r="T652" t="s">
        <v>12313</v>
      </c>
      <c r="U652" t="s">
        <v>12314</v>
      </c>
      <c r="V652" t="s">
        <v>12315</v>
      </c>
      <c r="W652" t="s">
        <v>12316</v>
      </c>
      <c r="X652" t="s">
        <v>12317</v>
      </c>
      <c r="Y652" t="s">
        <v>12318</v>
      </c>
      <c r="AA652" t="s">
        <v>12319</v>
      </c>
      <c r="AB652" t="s">
        <v>12320</v>
      </c>
      <c r="AC652" t="s">
        <v>12321</v>
      </c>
      <c r="AE652">
        <v>34592</v>
      </c>
      <c r="AF652" t="s">
        <v>6181</v>
      </c>
      <c r="AG652">
        <v>2</v>
      </c>
      <c r="AH652">
        <v>221</v>
      </c>
      <c r="AJ652">
        <v>312</v>
      </c>
    </row>
    <row r="653" spans="1:60" ht="13.5" customHeight="1" x14ac:dyDescent="0.35">
      <c r="A653" t="s">
        <v>2392</v>
      </c>
      <c r="B653" t="s">
        <v>3975</v>
      </c>
      <c r="C653" s="1" t="s">
        <v>4783</v>
      </c>
      <c r="D653" t="s">
        <v>12287</v>
      </c>
      <c r="E653" t="s">
        <v>12322</v>
      </c>
      <c r="F653" t="s">
        <v>8072</v>
      </c>
      <c r="G653" t="s">
        <v>5700</v>
      </c>
      <c r="H653" t="s">
        <v>10208</v>
      </c>
      <c r="I653" t="s">
        <v>8073</v>
      </c>
      <c r="N653" t="s">
        <v>12289</v>
      </c>
      <c r="O653" t="s">
        <v>8063</v>
      </c>
      <c r="P653" t="s">
        <v>12323</v>
      </c>
      <c r="Q653" t="s">
        <v>12324</v>
      </c>
      <c r="R653" t="s">
        <v>12325</v>
      </c>
      <c r="S653" t="s">
        <v>12326</v>
      </c>
      <c r="T653" t="s">
        <v>12327</v>
      </c>
      <c r="U653" t="s">
        <v>12295</v>
      </c>
      <c r="V653" t="s">
        <v>8079</v>
      </c>
      <c r="X653" t="s">
        <v>10214</v>
      </c>
      <c r="Y653" t="s">
        <v>7147</v>
      </c>
      <c r="AA653" t="s">
        <v>12328</v>
      </c>
      <c r="AB653" t="s">
        <v>12329</v>
      </c>
      <c r="AC653" t="s">
        <v>12330</v>
      </c>
      <c r="AE653">
        <v>34592</v>
      </c>
      <c r="AF653" t="s">
        <v>6181</v>
      </c>
      <c r="AG653">
        <v>2</v>
      </c>
      <c r="AH653">
        <v>221</v>
      </c>
      <c r="AJ653">
        <v>312</v>
      </c>
      <c r="AK653">
        <v>34593</v>
      </c>
      <c r="AL653" t="s">
        <v>5195</v>
      </c>
      <c r="AM653">
        <v>2</v>
      </c>
      <c r="AN653">
        <v>479</v>
      </c>
      <c r="AP653">
        <v>312</v>
      </c>
      <c r="AQ653">
        <v>34582</v>
      </c>
      <c r="AR653" t="s">
        <v>5700</v>
      </c>
      <c r="AS653">
        <v>2</v>
      </c>
      <c r="AT653">
        <v>300</v>
      </c>
      <c r="AV653">
        <v>312</v>
      </c>
    </row>
    <row r="654" spans="1:60" ht="13.5" customHeight="1" x14ac:dyDescent="0.35">
      <c r="A654" t="s">
        <v>2392</v>
      </c>
      <c r="B654" t="s">
        <v>3981</v>
      </c>
      <c r="C654" s="1" t="s">
        <v>4783</v>
      </c>
      <c r="D654" t="s">
        <v>12331</v>
      </c>
      <c r="E654" t="s">
        <v>12332</v>
      </c>
      <c r="F654" t="s">
        <v>12333</v>
      </c>
      <c r="G654" t="s">
        <v>12334</v>
      </c>
      <c r="N654" t="s">
        <v>12335</v>
      </c>
      <c r="O654" t="s">
        <v>12336</v>
      </c>
      <c r="P654" t="s">
        <v>12337</v>
      </c>
      <c r="Q654" t="s">
        <v>12338</v>
      </c>
      <c r="X654" t="s">
        <v>12339</v>
      </c>
      <c r="Y654" t="s">
        <v>12340</v>
      </c>
      <c r="Z654" t="s">
        <v>12341</v>
      </c>
      <c r="AA654" t="s">
        <v>12342</v>
      </c>
      <c r="AB654" t="s">
        <v>12343</v>
      </c>
      <c r="AC654" t="s">
        <v>12344</v>
      </c>
      <c r="AE654">
        <v>13254</v>
      </c>
      <c r="AF654" t="s">
        <v>799</v>
      </c>
      <c r="AG654">
        <v>2</v>
      </c>
      <c r="AH654">
        <v>192</v>
      </c>
      <c r="AJ654">
        <v>128</v>
      </c>
    </row>
    <row r="655" spans="1:60" ht="13.5" customHeight="1" x14ac:dyDescent="0.35">
      <c r="A655" t="s">
        <v>2392</v>
      </c>
      <c r="B655" t="s">
        <v>3987</v>
      </c>
      <c r="C655" s="1" t="s">
        <v>4717</v>
      </c>
      <c r="D655" t="s">
        <v>12345</v>
      </c>
      <c r="E655" t="s">
        <v>12301</v>
      </c>
      <c r="F655" t="s">
        <v>12346</v>
      </c>
      <c r="G655" t="s">
        <v>12304</v>
      </c>
      <c r="H655" t="s">
        <v>12305</v>
      </c>
      <c r="I655" t="s">
        <v>12347</v>
      </c>
      <c r="J655" t="s">
        <v>12306</v>
      </c>
      <c r="K655" t="s">
        <v>8583</v>
      </c>
      <c r="N655" t="s">
        <v>12348</v>
      </c>
      <c r="O655" t="s">
        <v>12349</v>
      </c>
      <c r="P655" t="s">
        <v>12350</v>
      </c>
      <c r="Q655" t="s">
        <v>12351</v>
      </c>
      <c r="R655" t="s">
        <v>12352</v>
      </c>
      <c r="S655" t="s">
        <v>12353</v>
      </c>
      <c r="T655" t="s">
        <v>12315</v>
      </c>
      <c r="U655" t="s">
        <v>12354</v>
      </c>
      <c r="V655" t="s">
        <v>8079</v>
      </c>
      <c r="W655" t="s">
        <v>12355</v>
      </c>
      <c r="X655" t="s">
        <v>4728</v>
      </c>
      <c r="Y655" t="s">
        <v>12356</v>
      </c>
      <c r="AA655" t="s">
        <v>12357</v>
      </c>
      <c r="AB655" t="s">
        <v>12358</v>
      </c>
      <c r="AC655" t="s">
        <v>12359</v>
      </c>
      <c r="AE655">
        <v>34592</v>
      </c>
      <c r="AF655" t="s">
        <v>6181</v>
      </c>
      <c r="AG655">
        <v>2</v>
      </c>
      <c r="AH655">
        <v>221</v>
      </c>
      <c r="AJ655">
        <v>312</v>
      </c>
    </row>
    <row r="656" spans="1:60" ht="13.5" customHeight="1" x14ac:dyDescent="0.35">
      <c r="A656" t="s">
        <v>2420</v>
      </c>
      <c r="B656" t="s">
        <v>3991</v>
      </c>
      <c r="C656" s="1" t="s">
        <v>593</v>
      </c>
      <c r="D656" t="s">
        <v>12360</v>
      </c>
      <c r="E656" t="s">
        <v>12361</v>
      </c>
      <c r="F656" t="s">
        <v>12362</v>
      </c>
      <c r="G656" t="s">
        <v>12363</v>
      </c>
      <c r="H656" t="s">
        <v>12364</v>
      </c>
      <c r="N656" t="s">
        <v>12365</v>
      </c>
      <c r="O656" t="s">
        <v>12366</v>
      </c>
      <c r="P656" t="s">
        <v>12367</v>
      </c>
      <c r="Q656" t="s">
        <v>12368</v>
      </c>
      <c r="R656" t="s">
        <v>12369</v>
      </c>
      <c r="X656" t="s">
        <v>7059</v>
      </c>
      <c r="Y656" t="s">
        <v>628</v>
      </c>
      <c r="Z656" t="s">
        <v>12370</v>
      </c>
      <c r="AE656">
        <v>21352</v>
      </c>
      <c r="AF656" t="s">
        <v>7059</v>
      </c>
      <c r="AG656">
        <v>2</v>
      </c>
      <c r="AH656">
        <v>265.7</v>
      </c>
      <c r="AJ656">
        <v>213</v>
      </c>
      <c r="AK656">
        <v>21547</v>
      </c>
      <c r="AL656" t="s">
        <v>57</v>
      </c>
      <c r="AM656">
        <v>2</v>
      </c>
      <c r="AN656">
        <v>245</v>
      </c>
      <c r="AP656">
        <v>221</v>
      </c>
      <c r="AQ656">
        <v>21572</v>
      </c>
      <c r="AR656" t="s">
        <v>58</v>
      </c>
      <c r="AS656">
        <v>1</v>
      </c>
      <c r="AT656">
        <v>80</v>
      </c>
      <c r="AV656">
        <v>221</v>
      </c>
    </row>
    <row r="657" spans="1:60" ht="13.5" customHeight="1" x14ac:dyDescent="0.35">
      <c r="A657" t="s">
        <v>2420</v>
      </c>
      <c r="B657" t="s">
        <v>3996</v>
      </c>
      <c r="C657" s="1" t="s">
        <v>4524</v>
      </c>
      <c r="D657" t="s">
        <v>12371</v>
      </c>
      <c r="E657" t="s">
        <v>10519</v>
      </c>
      <c r="F657" t="s">
        <v>12372</v>
      </c>
      <c r="G657" t="s">
        <v>10520</v>
      </c>
      <c r="H657" t="s">
        <v>10521</v>
      </c>
      <c r="I657" t="s">
        <v>12373</v>
      </c>
      <c r="J657" t="s">
        <v>10522</v>
      </c>
      <c r="N657" t="s">
        <v>12374</v>
      </c>
      <c r="O657" t="s">
        <v>12375</v>
      </c>
      <c r="P657" t="s">
        <v>12376</v>
      </c>
      <c r="Q657" t="s">
        <v>10527</v>
      </c>
      <c r="R657" t="s">
        <v>12377</v>
      </c>
      <c r="S657" t="s">
        <v>10529</v>
      </c>
      <c r="X657" t="s">
        <v>61</v>
      </c>
      <c r="Y657" t="s">
        <v>8160</v>
      </c>
      <c r="AE657">
        <v>21510</v>
      </c>
      <c r="AF657" t="s">
        <v>6761</v>
      </c>
      <c r="AG657">
        <v>3</v>
      </c>
      <c r="AH657">
        <v>519</v>
      </c>
      <c r="AJ657">
        <v>221</v>
      </c>
      <c r="AK657">
        <v>21054</v>
      </c>
      <c r="AL657" t="s">
        <v>6762</v>
      </c>
      <c r="AM657">
        <v>3</v>
      </c>
      <c r="AN657">
        <v>1521</v>
      </c>
      <c r="AP657">
        <v>210</v>
      </c>
      <c r="AQ657">
        <v>33054</v>
      </c>
      <c r="AR657" t="s">
        <v>5596</v>
      </c>
      <c r="AS657">
        <v>3</v>
      </c>
      <c r="AT657">
        <v>718</v>
      </c>
      <c r="AV657">
        <v>315</v>
      </c>
      <c r="AW657">
        <v>13254</v>
      </c>
      <c r="AX657" t="s">
        <v>799</v>
      </c>
      <c r="AY657">
        <v>2</v>
      </c>
      <c r="AZ657">
        <v>192</v>
      </c>
      <c r="BB657">
        <v>128</v>
      </c>
    </row>
    <row r="658" spans="1:60" ht="13.5" customHeight="1" x14ac:dyDescent="0.35">
      <c r="A658" t="s">
        <v>2420</v>
      </c>
      <c r="B658" t="s">
        <v>4002</v>
      </c>
      <c r="C658" s="1" t="s">
        <v>4667</v>
      </c>
      <c r="D658" t="s">
        <v>12378</v>
      </c>
      <c r="E658" t="s">
        <v>12379</v>
      </c>
      <c r="F658" t="s">
        <v>12380</v>
      </c>
      <c r="G658" t="s">
        <v>7414</v>
      </c>
      <c r="H658" t="s">
        <v>7295</v>
      </c>
      <c r="I658" t="s">
        <v>10793</v>
      </c>
      <c r="N658" t="s">
        <v>12381</v>
      </c>
      <c r="O658" t="s">
        <v>12382</v>
      </c>
      <c r="P658" t="s">
        <v>12383</v>
      </c>
      <c r="Q658" t="s">
        <v>12384</v>
      </c>
      <c r="R658" t="s">
        <v>12385</v>
      </c>
      <c r="S658" t="s">
        <v>12386</v>
      </c>
      <c r="X658" t="s">
        <v>10011</v>
      </c>
      <c r="Y658" t="s">
        <v>10802</v>
      </c>
      <c r="Z658" t="s">
        <v>12387</v>
      </c>
      <c r="AE658">
        <v>32110</v>
      </c>
      <c r="AF658" t="s">
        <v>4603</v>
      </c>
      <c r="AG658">
        <v>2</v>
      </c>
      <c r="AH658">
        <v>390</v>
      </c>
      <c r="AJ658">
        <v>310</v>
      </c>
      <c r="AK658">
        <v>21054</v>
      </c>
      <c r="AL658" t="s">
        <v>6762</v>
      </c>
      <c r="AM658">
        <v>3</v>
      </c>
      <c r="AN658">
        <v>1521</v>
      </c>
      <c r="AP658">
        <v>210</v>
      </c>
      <c r="AQ658">
        <v>21059</v>
      </c>
      <c r="AR658" t="s">
        <v>6776</v>
      </c>
      <c r="AS658">
        <v>2</v>
      </c>
      <c r="AT658">
        <v>565</v>
      </c>
      <c r="AV658">
        <v>210</v>
      </c>
      <c r="AW658">
        <v>12054</v>
      </c>
      <c r="AX658" t="s">
        <v>5121</v>
      </c>
      <c r="AY658">
        <v>1</v>
      </c>
      <c r="AZ658">
        <v>70</v>
      </c>
      <c r="BB658">
        <v>113</v>
      </c>
      <c r="BC658">
        <v>31754</v>
      </c>
      <c r="BD658" t="s">
        <v>62</v>
      </c>
      <c r="BE658">
        <v>2</v>
      </c>
      <c r="BF658">
        <v>76</v>
      </c>
      <c r="BH658">
        <v>311</v>
      </c>
    </row>
    <row r="659" spans="1:60" ht="13.5" customHeight="1" x14ac:dyDescent="0.35">
      <c r="A659" t="s">
        <v>2420</v>
      </c>
      <c r="B659" t="s">
        <v>4007</v>
      </c>
      <c r="C659" s="1" t="s">
        <v>593</v>
      </c>
      <c r="D659" t="s">
        <v>12388</v>
      </c>
      <c r="E659" t="s">
        <v>12389</v>
      </c>
      <c r="F659" t="s">
        <v>12390</v>
      </c>
      <c r="G659" t="s">
        <v>12391</v>
      </c>
      <c r="H659" t="s">
        <v>12392</v>
      </c>
      <c r="I659" t="s">
        <v>12393</v>
      </c>
      <c r="N659" t="s">
        <v>12394</v>
      </c>
      <c r="O659" t="s">
        <v>12395</v>
      </c>
      <c r="P659" t="s">
        <v>12396</v>
      </c>
      <c r="Q659" t="s">
        <v>12397</v>
      </c>
      <c r="R659" t="s">
        <v>12398</v>
      </c>
      <c r="S659" t="s">
        <v>12399</v>
      </c>
      <c r="X659" t="s">
        <v>12400</v>
      </c>
      <c r="Y659" t="s">
        <v>9760</v>
      </c>
      <c r="Z659" t="s">
        <v>7561</v>
      </c>
      <c r="AE659">
        <v>21054</v>
      </c>
      <c r="AF659" t="s">
        <v>6762</v>
      </c>
      <c r="AG659">
        <v>2</v>
      </c>
      <c r="AH659">
        <v>863.14</v>
      </c>
      <c r="AJ659">
        <v>210</v>
      </c>
      <c r="AK659">
        <v>12054</v>
      </c>
      <c r="AL659" t="s">
        <v>5121</v>
      </c>
      <c r="AM659">
        <v>1</v>
      </c>
      <c r="AN659">
        <v>70</v>
      </c>
      <c r="AP659">
        <v>113</v>
      </c>
      <c r="AQ659">
        <v>31754</v>
      </c>
      <c r="AR659" t="s">
        <v>62</v>
      </c>
      <c r="AS659">
        <v>2</v>
      </c>
      <c r="AT659">
        <v>76</v>
      </c>
      <c r="AV659">
        <v>311</v>
      </c>
      <c r="AW659">
        <v>23684</v>
      </c>
      <c r="AX659" t="s">
        <v>698</v>
      </c>
      <c r="AY659">
        <v>2</v>
      </c>
      <c r="AZ659">
        <v>354</v>
      </c>
      <c r="BB659">
        <v>251</v>
      </c>
      <c r="BC659">
        <v>21547</v>
      </c>
      <c r="BD659" t="s">
        <v>57</v>
      </c>
      <c r="BE659">
        <v>2</v>
      </c>
      <c r="BF659">
        <v>245</v>
      </c>
      <c r="BH659">
        <v>221</v>
      </c>
    </row>
    <row r="660" spans="1:60" ht="13.5" customHeight="1" x14ac:dyDescent="0.35">
      <c r="A660" t="s">
        <v>277</v>
      </c>
      <c r="B660" t="s">
        <v>4018</v>
      </c>
      <c r="C660" s="1" t="s">
        <v>4524</v>
      </c>
      <c r="D660" t="s">
        <v>12401</v>
      </c>
      <c r="E660" t="s">
        <v>8188</v>
      </c>
      <c r="F660" t="s">
        <v>12402</v>
      </c>
      <c r="G660" t="s">
        <v>10617</v>
      </c>
      <c r="H660" t="s">
        <v>10618</v>
      </c>
      <c r="N660" t="s">
        <v>12403</v>
      </c>
      <c r="O660" t="s">
        <v>10620</v>
      </c>
      <c r="P660" t="s">
        <v>12404</v>
      </c>
      <c r="Q660" t="s">
        <v>12405</v>
      </c>
      <c r="R660" t="s">
        <v>12406</v>
      </c>
      <c r="S660" t="s">
        <v>10624</v>
      </c>
      <c r="X660" t="s">
        <v>10625</v>
      </c>
      <c r="Y660" t="s">
        <v>8171</v>
      </c>
      <c r="AE660">
        <v>31436</v>
      </c>
      <c r="AF660" t="s">
        <v>61</v>
      </c>
      <c r="AG660">
        <v>2</v>
      </c>
      <c r="AH660">
        <v>245</v>
      </c>
      <c r="AJ660">
        <v>200</v>
      </c>
      <c r="AK660">
        <v>21547</v>
      </c>
      <c r="AL660" t="s">
        <v>57</v>
      </c>
      <c r="AM660">
        <v>2</v>
      </c>
      <c r="AN660">
        <v>245</v>
      </c>
      <c r="AP660">
        <v>221</v>
      </c>
      <c r="AQ660">
        <v>21572</v>
      </c>
      <c r="AR660" t="s">
        <v>58</v>
      </c>
      <c r="AS660">
        <v>1</v>
      </c>
      <c r="AT660">
        <v>80</v>
      </c>
      <c r="AV660">
        <v>221</v>
      </c>
      <c r="AW660">
        <v>21532</v>
      </c>
      <c r="AX660" t="s">
        <v>832</v>
      </c>
      <c r="AY660">
        <v>2</v>
      </c>
      <c r="AZ660">
        <v>233.5</v>
      </c>
      <c r="BB660">
        <v>221</v>
      </c>
    </row>
    <row r="661" spans="1:60" ht="13.5" customHeight="1" x14ac:dyDescent="0.35">
      <c r="A661" t="s">
        <v>277</v>
      </c>
      <c r="B661" t="s">
        <v>4022</v>
      </c>
      <c r="C661" s="1" t="s">
        <v>4524</v>
      </c>
      <c r="D661" t="s">
        <v>10615</v>
      </c>
      <c r="E661" t="s">
        <v>8188</v>
      </c>
      <c r="F661" t="s">
        <v>12407</v>
      </c>
      <c r="G661" t="s">
        <v>12408</v>
      </c>
      <c r="H661" t="s">
        <v>10618</v>
      </c>
      <c r="N661" t="s">
        <v>12409</v>
      </c>
      <c r="O661" t="s">
        <v>10620</v>
      </c>
      <c r="P661" t="s">
        <v>12410</v>
      </c>
      <c r="Q661" t="s">
        <v>10622</v>
      </c>
      <c r="R661" t="s">
        <v>12411</v>
      </c>
      <c r="S661" t="s">
        <v>10642</v>
      </c>
      <c r="X661" t="s">
        <v>10625</v>
      </c>
      <c r="Y661" t="s">
        <v>8171</v>
      </c>
      <c r="AE661">
        <v>21547</v>
      </c>
      <c r="AF661" t="s">
        <v>57</v>
      </c>
      <c r="AG661">
        <v>2</v>
      </c>
      <c r="AH661">
        <v>245</v>
      </c>
      <c r="AJ661">
        <v>221</v>
      </c>
      <c r="AK661">
        <v>21572</v>
      </c>
      <c r="AL661" t="s">
        <v>58</v>
      </c>
      <c r="AM661">
        <v>1</v>
      </c>
      <c r="AN661">
        <v>80</v>
      </c>
      <c r="AP661">
        <v>221</v>
      </c>
      <c r="AQ661">
        <v>31436</v>
      </c>
      <c r="AR661" t="s">
        <v>61</v>
      </c>
      <c r="AS661">
        <v>2</v>
      </c>
      <c r="AT661">
        <v>245</v>
      </c>
      <c r="AV661">
        <v>200</v>
      </c>
      <c r="AW661">
        <v>31608</v>
      </c>
      <c r="AX661" t="s">
        <v>5111</v>
      </c>
      <c r="AY661">
        <v>2</v>
      </c>
      <c r="AZ661">
        <v>235</v>
      </c>
      <c r="BB661">
        <v>200</v>
      </c>
      <c r="BC661">
        <v>21532</v>
      </c>
      <c r="BD661" t="s">
        <v>832</v>
      </c>
      <c r="BE661">
        <v>2</v>
      </c>
      <c r="BF661">
        <v>233.5</v>
      </c>
      <c r="BH661">
        <v>221</v>
      </c>
    </row>
    <row r="662" spans="1:60" ht="13.5" customHeight="1" x14ac:dyDescent="0.35">
      <c r="A662" t="s">
        <v>277</v>
      </c>
      <c r="B662" t="s">
        <v>4027</v>
      </c>
      <c r="C662" s="1" t="s">
        <v>4889</v>
      </c>
      <c r="D662" t="s">
        <v>12412</v>
      </c>
      <c r="E662" t="s">
        <v>5315</v>
      </c>
      <c r="F662" t="s">
        <v>5316</v>
      </c>
      <c r="G662" t="s">
        <v>11114</v>
      </c>
      <c r="H662" t="s">
        <v>5319</v>
      </c>
      <c r="I662" t="s">
        <v>5320</v>
      </c>
      <c r="N662" t="s">
        <v>12413</v>
      </c>
      <c r="O662" t="s">
        <v>12414</v>
      </c>
      <c r="P662" t="s">
        <v>5323</v>
      </c>
      <c r="Q662" t="s">
        <v>12415</v>
      </c>
      <c r="R662" t="s">
        <v>11118</v>
      </c>
      <c r="S662" t="s">
        <v>5327</v>
      </c>
      <c r="X662" t="s">
        <v>5329</v>
      </c>
      <c r="Y662" t="s">
        <v>5330</v>
      </c>
      <c r="AE662">
        <v>31436</v>
      </c>
      <c r="AF662" t="s">
        <v>61</v>
      </c>
      <c r="AG662">
        <v>2</v>
      </c>
      <c r="AH662">
        <v>245</v>
      </c>
      <c r="AJ662">
        <v>200</v>
      </c>
      <c r="AK662">
        <v>21572</v>
      </c>
      <c r="AL662" t="s">
        <v>58</v>
      </c>
      <c r="AM662">
        <v>2</v>
      </c>
      <c r="AN662">
        <v>328</v>
      </c>
      <c r="AP662">
        <v>221</v>
      </c>
      <c r="AQ662">
        <v>31407</v>
      </c>
      <c r="AR662" t="s">
        <v>800</v>
      </c>
      <c r="AS662">
        <v>2</v>
      </c>
      <c r="AT662">
        <v>159</v>
      </c>
      <c r="AV662">
        <v>200</v>
      </c>
      <c r="AW662">
        <v>21532</v>
      </c>
      <c r="AX662" t="s">
        <v>832</v>
      </c>
      <c r="AY662">
        <v>2</v>
      </c>
      <c r="AZ662">
        <v>233.5</v>
      </c>
      <c r="BB662">
        <v>221</v>
      </c>
    </row>
    <row r="663" spans="1:60" ht="13.5" customHeight="1" x14ac:dyDescent="0.35">
      <c r="A663" t="s">
        <v>277</v>
      </c>
      <c r="B663" t="s">
        <v>4032</v>
      </c>
      <c r="C663" s="1" t="s">
        <v>593</v>
      </c>
      <c r="D663" t="s">
        <v>12416</v>
      </c>
      <c r="E663" t="s">
        <v>12417</v>
      </c>
      <c r="F663" t="s">
        <v>12418</v>
      </c>
      <c r="G663" t="s">
        <v>12419</v>
      </c>
      <c r="H663" t="s">
        <v>12420</v>
      </c>
      <c r="I663" t="s">
        <v>12421</v>
      </c>
      <c r="J663" t="s">
        <v>12422</v>
      </c>
      <c r="N663" t="s">
        <v>12423</v>
      </c>
      <c r="O663" t="s">
        <v>12424</v>
      </c>
      <c r="P663" t="s">
        <v>12425</v>
      </c>
      <c r="Q663" t="s">
        <v>12426</v>
      </c>
      <c r="R663" t="s">
        <v>12427</v>
      </c>
      <c r="S663" t="s">
        <v>12428</v>
      </c>
      <c r="T663" t="s">
        <v>12429</v>
      </c>
      <c r="X663" t="s">
        <v>697</v>
      </c>
      <c r="Y663" t="s">
        <v>744</v>
      </c>
      <c r="Z663" t="s">
        <v>745</v>
      </c>
      <c r="AE663">
        <v>21547</v>
      </c>
      <c r="AF663" t="s">
        <v>57</v>
      </c>
      <c r="AG663">
        <v>2</v>
      </c>
      <c r="AH663">
        <v>245</v>
      </c>
      <c r="AJ663">
        <v>221</v>
      </c>
      <c r="AK663">
        <v>21572</v>
      </c>
      <c r="AL663" t="s">
        <v>58</v>
      </c>
      <c r="AM663">
        <v>1</v>
      </c>
      <c r="AN663">
        <v>80</v>
      </c>
      <c r="AP663">
        <v>221</v>
      </c>
      <c r="AQ663">
        <v>11054</v>
      </c>
      <c r="AR663" t="s">
        <v>727</v>
      </c>
      <c r="AS663">
        <v>2</v>
      </c>
      <c r="AT663">
        <v>500</v>
      </c>
      <c r="AV663">
        <v>114</v>
      </c>
      <c r="AW663">
        <v>23622</v>
      </c>
      <c r="AX663" t="s">
        <v>9748</v>
      </c>
      <c r="AY663">
        <v>3</v>
      </c>
      <c r="AZ663">
        <v>1150.3</v>
      </c>
      <c r="BB663">
        <v>254</v>
      </c>
      <c r="BC663">
        <v>11454</v>
      </c>
      <c r="BD663" t="s">
        <v>728</v>
      </c>
      <c r="BE663">
        <v>2</v>
      </c>
      <c r="BF663">
        <v>243</v>
      </c>
      <c r="BH663">
        <v>115</v>
      </c>
    </row>
    <row r="664" spans="1:60" ht="13.5" customHeight="1" x14ac:dyDescent="0.35">
      <c r="A664" t="s">
        <v>2420</v>
      </c>
      <c r="B664" t="s">
        <v>4014</v>
      </c>
      <c r="C664" s="1" t="s">
        <v>593</v>
      </c>
      <c r="D664" t="s">
        <v>12430</v>
      </c>
      <c r="E664" t="s">
        <v>12431</v>
      </c>
      <c r="F664" t="s">
        <v>12432</v>
      </c>
      <c r="G664" t="s">
        <v>12433</v>
      </c>
      <c r="H664" t="s">
        <v>12434</v>
      </c>
      <c r="I664" t="s">
        <v>12435</v>
      </c>
      <c r="J664" t="s">
        <v>12436</v>
      </c>
      <c r="N664" t="s">
        <v>12437</v>
      </c>
      <c r="O664" t="s">
        <v>12438</v>
      </c>
      <c r="P664" t="s">
        <v>12439</v>
      </c>
      <c r="Q664" t="s">
        <v>12440</v>
      </c>
      <c r="R664" t="s">
        <v>12441</v>
      </c>
      <c r="S664" t="s">
        <v>12442</v>
      </c>
      <c r="T664" t="s">
        <v>12443</v>
      </c>
      <c r="X664" t="s">
        <v>12444</v>
      </c>
      <c r="Y664" t="s">
        <v>12445</v>
      </c>
      <c r="Z664" t="s">
        <v>6825</v>
      </c>
      <c r="AE664">
        <v>21054</v>
      </c>
      <c r="AF664" t="s">
        <v>6762</v>
      </c>
      <c r="AG664">
        <v>2</v>
      </c>
      <c r="AH664">
        <v>863.14</v>
      </c>
      <c r="AJ664">
        <v>210</v>
      </c>
      <c r="AK664">
        <v>31754</v>
      </c>
      <c r="AL664" t="s">
        <v>62</v>
      </c>
      <c r="AM664">
        <v>2</v>
      </c>
      <c r="AN664">
        <v>76</v>
      </c>
      <c r="AP664">
        <v>311</v>
      </c>
      <c r="AQ664">
        <v>21547</v>
      </c>
      <c r="AR664" t="s">
        <v>57</v>
      </c>
      <c r="AS664">
        <v>2</v>
      </c>
      <c r="AT664">
        <v>245</v>
      </c>
      <c r="AV664">
        <v>221</v>
      </c>
      <c r="AW664">
        <v>21572</v>
      </c>
      <c r="AX664" t="s">
        <v>58</v>
      </c>
      <c r="AY664">
        <v>1</v>
      </c>
      <c r="AZ664">
        <v>80</v>
      </c>
      <c r="BB664">
        <v>221</v>
      </c>
    </row>
    <row r="665" spans="1:60" ht="13.5" customHeight="1" x14ac:dyDescent="0.35">
      <c r="A665" t="s">
        <v>2420</v>
      </c>
      <c r="B665" t="s">
        <v>4036</v>
      </c>
      <c r="C665" s="1" t="s">
        <v>593</v>
      </c>
      <c r="D665" t="s">
        <v>12446</v>
      </c>
      <c r="E665" t="s">
        <v>12431</v>
      </c>
      <c r="F665" t="s">
        <v>12447</v>
      </c>
      <c r="G665" t="s">
        <v>12435</v>
      </c>
      <c r="H665" t="s">
        <v>12448</v>
      </c>
      <c r="I665" t="s">
        <v>12449</v>
      </c>
      <c r="J665" t="s">
        <v>12434</v>
      </c>
      <c r="N665" t="s">
        <v>12450</v>
      </c>
      <c r="O665" t="s">
        <v>12451</v>
      </c>
      <c r="P665" t="s">
        <v>12452</v>
      </c>
      <c r="Q665" t="s">
        <v>12453</v>
      </c>
      <c r="R665" t="s">
        <v>12454</v>
      </c>
      <c r="S665" t="s">
        <v>12455</v>
      </c>
      <c r="T665" t="s">
        <v>12456</v>
      </c>
      <c r="X665" t="s">
        <v>12444</v>
      </c>
      <c r="Y665" t="s">
        <v>12445</v>
      </c>
      <c r="Z665" t="s">
        <v>6825</v>
      </c>
      <c r="AE665">
        <v>31754</v>
      </c>
      <c r="AF665" t="s">
        <v>62</v>
      </c>
      <c r="AG665">
        <v>2</v>
      </c>
      <c r="AH665">
        <v>76</v>
      </c>
      <c r="AJ665">
        <v>311</v>
      </c>
      <c r="AK665">
        <v>21510</v>
      </c>
      <c r="AL665" t="s">
        <v>6761</v>
      </c>
      <c r="AM665">
        <v>2</v>
      </c>
      <c r="AN665">
        <v>280</v>
      </c>
      <c r="AP665">
        <v>221</v>
      </c>
      <c r="AQ665">
        <v>21547</v>
      </c>
      <c r="AR665" t="s">
        <v>57</v>
      </c>
      <c r="AS665">
        <v>2</v>
      </c>
      <c r="AT665">
        <v>245</v>
      </c>
      <c r="AV665">
        <v>221</v>
      </c>
      <c r="AW665">
        <v>21572</v>
      </c>
      <c r="AX665" t="s">
        <v>58</v>
      </c>
      <c r="AY665">
        <v>1</v>
      </c>
      <c r="AZ665">
        <v>80</v>
      </c>
      <c r="BB665">
        <v>221</v>
      </c>
    </row>
    <row r="666" spans="1:60" ht="13.5" customHeight="1" x14ac:dyDescent="0.35">
      <c r="A666" t="s">
        <v>2420</v>
      </c>
      <c r="B666" t="s">
        <v>4039</v>
      </c>
      <c r="C666" s="1" t="s">
        <v>593</v>
      </c>
      <c r="D666" t="s">
        <v>12457</v>
      </c>
      <c r="E666" t="s">
        <v>12458</v>
      </c>
      <c r="F666" t="s">
        <v>12459</v>
      </c>
      <c r="G666" t="s">
        <v>12460</v>
      </c>
      <c r="H666" t="s">
        <v>12461</v>
      </c>
      <c r="I666" t="s">
        <v>12462</v>
      </c>
      <c r="N666" t="s">
        <v>12463</v>
      </c>
      <c r="O666" t="s">
        <v>7735</v>
      </c>
      <c r="P666" t="s">
        <v>12464</v>
      </c>
      <c r="Q666" t="s">
        <v>12465</v>
      </c>
      <c r="R666" t="s">
        <v>12466</v>
      </c>
      <c r="S666" t="s">
        <v>12467</v>
      </c>
      <c r="T666" t="s">
        <v>12468</v>
      </c>
      <c r="X666" t="s">
        <v>697</v>
      </c>
      <c r="Y666" t="s">
        <v>12469</v>
      </c>
      <c r="Z666" t="s">
        <v>12470</v>
      </c>
      <c r="AE666">
        <v>31754</v>
      </c>
      <c r="AF666" t="s">
        <v>62</v>
      </c>
      <c r="AG666">
        <v>2</v>
      </c>
      <c r="AH666">
        <v>76</v>
      </c>
      <c r="AJ666">
        <v>311</v>
      </c>
      <c r="AK666">
        <v>21547</v>
      </c>
      <c r="AL666" t="s">
        <v>57</v>
      </c>
      <c r="AM666">
        <v>2</v>
      </c>
      <c r="AN666">
        <v>245</v>
      </c>
      <c r="AP666">
        <v>221</v>
      </c>
      <c r="AQ666">
        <v>21572</v>
      </c>
      <c r="AR666" t="s">
        <v>58</v>
      </c>
      <c r="AS666">
        <v>1</v>
      </c>
      <c r="AT666">
        <v>80</v>
      </c>
      <c r="AV666">
        <v>221</v>
      </c>
      <c r="AW666">
        <v>23684</v>
      </c>
      <c r="AX666" t="s">
        <v>698</v>
      </c>
      <c r="AY666">
        <v>2</v>
      </c>
      <c r="AZ666">
        <v>354</v>
      </c>
      <c r="BB666">
        <v>251</v>
      </c>
    </row>
    <row r="667" spans="1:60" ht="13.5" customHeight="1" x14ac:dyDescent="0.35">
      <c r="A667" t="s">
        <v>2420</v>
      </c>
      <c r="B667" t="s">
        <v>4044</v>
      </c>
      <c r="C667" s="1" t="s">
        <v>4524</v>
      </c>
      <c r="D667" t="s">
        <v>12471</v>
      </c>
      <c r="E667" t="s">
        <v>10517</v>
      </c>
      <c r="F667" t="s">
        <v>12472</v>
      </c>
      <c r="G667" t="s">
        <v>12473</v>
      </c>
      <c r="H667" t="s">
        <v>12474</v>
      </c>
      <c r="I667" t="s">
        <v>12475</v>
      </c>
      <c r="J667" t="s">
        <v>12476</v>
      </c>
      <c r="K667" t="s">
        <v>12477</v>
      </c>
      <c r="N667" t="s">
        <v>12478</v>
      </c>
      <c r="O667" t="s">
        <v>12479</v>
      </c>
      <c r="P667" t="s">
        <v>12480</v>
      </c>
      <c r="Q667" t="s">
        <v>12481</v>
      </c>
      <c r="R667" t="s">
        <v>12482</v>
      </c>
      <c r="S667" t="s">
        <v>12483</v>
      </c>
      <c r="T667" t="s">
        <v>12484</v>
      </c>
      <c r="X667" t="s">
        <v>5969</v>
      </c>
      <c r="Y667" t="s">
        <v>12485</v>
      </c>
      <c r="Z667" t="s">
        <v>6872</v>
      </c>
      <c r="AE667">
        <v>21572</v>
      </c>
      <c r="AF667" t="s">
        <v>58</v>
      </c>
      <c r="AG667">
        <v>1</v>
      </c>
      <c r="AH667">
        <v>80</v>
      </c>
      <c r="AJ667">
        <v>221</v>
      </c>
      <c r="AK667">
        <v>21547</v>
      </c>
      <c r="AL667" t="s">
        <v>57</v>
      </c>
      <c r="AM667">
        <v>2</v>
      </c>
      <c r="AN667">
        <v>245</v>
      </c>
      <c r="AP667">
        <v>221</v>
      </c>
      <c r="AQ667">
        <v>12054</v>
      </c>
      <c r="AR667" t="s">
        <v>5121</v>
      </c>
      <c r="AS667">
        <v>1</v>
      </c>
      <c r="AT667">
        <v>70</v>
      </c>
      <c r="AV667">
        <v>113</v>
      </c>
    </row>
    <row r="668" spans="1:60" ht="13.5" customHeight="1" x14ac:dyDescent="0.35">
      <c r="A668" t="s">
        <v>2420</v>
      </c>
      <c r="B668" t="s">
        <v>4049</v>
      </c>
      <c r="C668" s="1" t="s">
        <v>593</v>
      </c>
      <c r="D668" t="s">
        <v>12486</v>
      </c>
      <c r="E668" t="s">
        <v>12487</v>
      </c>
      <c r="F668" t="s">
        <v>12488</v>
      </c>
      <c r="G668" t="s">
        <v>12489</v>
      </c>
      <c r="N668" t="s">
        <v>12490</v>
      </c>
      <c r="O668" t="s">
        <v>12491</v>
      </c>
      <c r="P668" t="s">
        <v>12492</v>
      </c>
      <c r="Q668" t="s">
        <v>12493</v>
      </c>
      <c r="X668" t="s">
        <v>647</v>
      </c>
      <c r="Y668" t="s">
        <v>12494</v>
      </c>
      <c r="Z668" t="s">
        <v>665</v>
      </c>
      <c r="AE668">
        <v>21056</v>
      </c>
      <c r="AF668" t="s">
        <v>631</v>
      </c>
      <c r="AG668">
        <v>3</v>
      </c>
      <c r="AJ668">
        <v>212</v>
      </c>
      <c r="AK668">
        <v>12054</v>
      </c>
      <c r="AL668" t="s">
        <v>5121</v>
      </c>
      <c r="AM668">
        <v>1</v>
      </c>
      <c r="AN668">
        <v>70</v>
      </c>
      <c r="AP668">
        <v>113</v>
      </c>
      <c r="AQ668">
        <v>11054</v>
      </c>
      <c r="AR668" t="s">
        <v>727</v>
      </c>
      <c r="AS668">
        <v>1</v>
      </c>
      <c r="AT668">
        <v>140</v>
      </c>
      <c r="AV668">
        <v>114</v>
      </c>
    </row>
    <row r="669" spans="1:60" ht="13.5" customHeight="1" x14ac:dyDescent="0.35">
      <c r="A669" t="s">
        <v>2420</v>
      </c>
      <c r="B669" t="s">
        <v>4055</v>
      </c>
      <c r="C669" s="1" t="s">
        <v>4502</v>
      </c>
      <c r="D669" t="s">
        <v>12495</v>
      </c>
      <c r="E669" t="s">
        <v>12496</v>
      </c>
      <c r="F669" t="s">
        <v>12497</v>
      </c>
      <c r="G669" t="s">
        <v>12498</v>
      </c>
      <c r="H669" t="s">
        <v>12499</v>
      </c>
      <c r="N669" t="s">
        <v>12500</v>
      </c>
      <c r="O669" t="s">
        <v>12501</v>
      </c>
      <c r="P669" t="s">
        <v>12502</v>
      </c>
      <c r="Q669" t="s">
        <v>12503</v>
      </c>
      <c r="R669" t="s">
        <v>12504</v>
      </c>
      <c r="X669" t="s">
        <v>12505</v>
      </c>
      <c r="Y669" t="s">
        <v>714</v>
      </c>
      <c r="Z669" t="s">
        <v>614</v>
      </c>
      <c r="AE669">
        <v>31407</v>
      </c>
      <c r="AF669" t="s">
        <v>800</v>
      </c>
      <c r="AG669">
        <v>2</v>
      </c>
      <c r="AH669">
        <v>159</v>
      </c>
      <c r="AJ669">
        <v>200</v>
      </c>
      <c r="AK669">
        <v>23684</v>
      </c>
      <c r="AL669" t="s">
        <v>698</v>
      </c>
      <c r="AM669">
        <v>2</v>
      </c>
      <c r="AN669">
        <v>354</v>
      </c>
      <c r="AP669">
        <v>251</v>
      </c>
      <c r="AQ669">
        <v>31754</v>
      </c>
      <c r="AR669" t="s">
        <v>62</v>
      </c>
      <c r="AS669">
        <v>2</v>
      </c>
      <c r="AT669">
        <v>76</v>
      </c>
      <c r="AV669">
        <v>311</v>
      </c>
    </row>
    <row r="670" spans="1:60" ht="13.5" customHeight="1" x14ac:dyDescent="0.35">
      <c r="A670" t="s">
        <v>2420</v>
      </c>
      <c r="B670" t="s">
        <v>4060</v>
      </c>
      <c r="C670" s="1" t="s">
        <v>593</v>
      </c>
      <c r="D670" t="s">
        <v>12506</v>
      </c>
      <c r="E670" t="s">
        <v>6787</v>
      </c>
      <c r="F670" t="s">
        <v>12507</v>
      </c>
      <c r="G670" t="s">
        <v>12508</v>
      </c>
      <c r="H670" t="s">
        <v>12499</v>
      </c>
      <c r="I670" t="s">
        <v>12509</v>
      </c>
      <c r="J670" t="s">
        <v>12510</v>
      </c>
      <c r="N670" t="s">
        <v>12511</v>
      </c>
      <c r="O670" t="s">
        <v>12512</v>
      </c>
      <c r="P670" t="s">
        <v>12502</v>
      </c>
      <c r="Q670" t="s">
        <v>12513</v>
      </c>
      <c r="R670" t="s">
        <v>12504</v>
      </c>
      <c r="S670" t="s">
        <v>12514</v>
      </c>
      <c r="T670" t="s">
        <v>12515</v>
      </c>
      <c r="X670" t="s">
        <v>664</v>
      </c>
      <c r="Y670" t="s">
        <v>12516</v>
      </c>
      <c r="Z670" t="s">
        <v>8160</v>
      </c>
      <c r="AE670">
        <v>31407</v>
      </c>
      <c r="AF670" t="s">
        <v>800</v>
      </c>
      <c r="AG670">
        <v>2</v>
      </c>
      <c r="AH670">
        <v>159</v>
      </c>
      <c r="AJ670">
        <v>200</v>
      </c>
      <c r="AK670">
        <v>23684</v>
      </c>
      <c r="AL670" t="s">
        <v>698</v>
      </c>
      <c r="AM670">
        <v>2</v>
      </c>
      <c r="AN670">
        <v>354</v>
      </c>
      <c r="AP670">
        <v>251</v>
      </c>
      <c r="AQ670">
        <v>31754</v>
      </c>
      <c r="AR670" t="s">
        <v>62</v>
      </c>
      <c r="AS670">
        <v>2</v>
      </c>
      <c r="AT670">
        <v>76</v>
      </c>
      <c r="AV670">
        <v>311</v>
      </c>
    </row>
    <row r="671" spans="1:60" ht="13.5" customHeight="1" x14ac:dyDescent="0.35">
      <c r="A671" t="s">
        <v>2420</v>
      </c>
      <c r="B671" t="s">
        <v>4063</v>
      </c>
      <c r="C671" s="1" t="s">
        <v>593</v>
      </c>
      <c r="D671" t="s">
        <v>12517</v>
      </c>
      <c r="E671" t="s">
        <v>12518</v>
      </c>
      <c r="F671" t="s">
        <v>9785</v>
      </c>
      <c r="G671" t="s">
        <v>12519</v>
      </c>
      <c r="H671" t="s">
        <v>12520</v>
      </c>
      <c r="I671" t="s">
        <v>6855</v>
      </c>
      <c r="J671" t="s">
        <v>12521</v>
      </c>
      <c r="K671" t="s">
        <v>12522</v>
      </c>
      <c r="N671" t="s">
        <v>12523</v>
      </c>
      <c r="O671" t="s">
        <v>12524</v>
      </c>
      <c r="P671" t="s">
        <v>12525</v>
      </c>
      <c r="Q671" t="s">
        <v>12526</v>
      </c>
      <c r="R671" t="s">
        <v>12527</v>
      </c>
      <c r="S671" t="s">
        <v>12528</v>
      </c>
      <c r="T671" t="s">
        <v>12529</v>
      </c>
      <c r="X671" t="s">
        <v>8160</v>
      </c>
      <c r="Y671" t="s">
        <v>9823</v>
      </c>
      <c r="Z671" t="s">
        <v>9798</v>
      </c>
      <c r="AE671">
        <v>31407</v>
      </c>
      <c r="AF671" t="s">
        <v>800</v>
      </c>
      <c r="AG671">
        <v>2</v>
      </c>
      <c r="AH671">
        <v>159</v>
      </c>
      <c r="AJ671">
        <v>200</v>
      </c>
      <c r="AK671">
        <v>21056</v>
      </c>
      <c r="AL671" t="s">
        <v>631</v>
      </c>
      <c r="AM671">
        <v>2</v>
      </c>
      <c r="AN671">
        <v>402</v>
      </c>
      <c r="AP671">
        <v>212</v>
      </c>
    </row>
    <row r="672" spans="1:60" ht="13.5" customHeight="1" x14ac:dyDescent="0.35">
      <c r="A672" t="s">
        <v>2420</v>
      </c>
      <c r="B672" t="s">
        <v>4068</v>
      </c>
      <c r="C672" s="1" t="s">
        <v>4889</v>
      </c>
      <c r="D672" t="s">
        <v>12530</v>
      </c>
      <c r="E672" t="s">
        <v>12531</v>
      </c>
      <c r="F672" t="s">
        <v>12532</v>
      </c>
      <c r="N672" t="s">
        <v>12533</v>
      </c>
      <c r="O672" t="s">
        <v>12534</v>
      </c>
      <c r="P672" t="s">
        <v>12535</v>
      </c>
      <c r="X672" t="s">
        <v>12536</v>
      </c>
      <c r="Y672" t="s">
        <v>10614</v>
      </c>
      <c r="Z672" t="s">
        <v>9216</v>
      </c>
      <c r="AE672">
        <v>31407</v>
      </c>
      <c r="AF672" t="s">
        <v>800</v>
      </c>
      <c r="AG672">
        <v>2</v>
      </c>
      <c r="AH672">
        <v>159</v>
      </c>
      <c r="AJ672">
        <v>200</v>
      </c>
    </row>
    <row r="673" spans="1:60" ht="13.5" customHeight="1" x14ac:dyDescent="0.35">
      <c r="A673" t="s">
        <v>2420</v>
      </c>
      <c r="B673" t="s">
        <v>4074</v>
      </c>
      <c r="C673" s="1" t="s">
        <v>593</v>
      </c>
      <c r="D673" t="s">
        <v>12537</v>
      </c>
      <c r="E673" t="s">
        <v>12538</v>
      </c>
      <c r="F673" t="s">
        <v>12539</v>
      </c>
      <c r="G673" t="s">
        <v>12540</v>
      </c>
      <c r="H673" t="s">
        <v>12541</v>
      </c>
      <c r="I673" t="s">
        <v>12542</v>
      </c>
      <c r="N673" t="s">
        <v>12543</v>
      </c>
      <c r="O673" t="s">
        <v>12544</v>
      </c>
      <c r="P673" t="s">
        <v>12545</v>
      </c>
      <c r="Q673" t="s">
        <v>12546</v>
      </c>
      <c r="R673" t="s">
        <v>12547</v>
      </c>
      <c r="S673" t="s">
        <v>12548</v>
      </c>
      <c r="X673" t="s">
        <v>649</v>
      </c>
      <c r="Y673" t="s">
        <v>9843</v>
      </c>
      <c r="Z673" t="s">
        <v>12445</v>
      </c>
      <c r="AE673">
        <v>21056</v>
      </c>
      <c r="AF673" t="s">
        <v>631</v>
      </c>
      <c r="AG673">
        <v>2</v>
      </c>
      <c r="AH673">
        <v>402</v>
      </c>
      <c r="AJ673">
        <v>212</v>
      </c>
      <c r="AK673">
        <v>31407</v>
      </c>
      <c r="AL673" t="s">
        <v>800</v>
      </c>
      <c r="AM673">
        <v>2</v>
      </c>
      <c r="AN673">
        <v>159</v>
      </c>
      <c r="AP673">
        <v>200</v>
      </c>
      <c r="AQ673">
        <v>12054</v>
      </c>
      <c r="AR673" t="s">
        <v>5121</v>
      </c>
      <c r="AS673">
        <v>1</v>
      </c>
      <c r="AT673">
        <v>70</v>
      </c>
      <c r="AV673">
        <v>113</v>
      </c>
    </row>
    <row r="674" spans="1:60" ht="13.5" customHeight="1" x14ac:dyDescent="0.35">
      <c r="A674" t="s">
        <v>2420</v>
      </c>
      <c r="B674" t="s">
        <v>4079</v>
      </c>
      <c r="C674" s="1" t="s">
        <v>4524</v>
      </c>
      <c r="D674" t="s">
        <v>10615</v>
      </c>
      <c r="E674" t="s">
        <v>8188</v>
      </c>
      <c r="F674" t="s">
        <v>12407</v>
      </c>
      <c r="G674" t="s">
        <v>12408</v>
      </c>
      <c r="H674" t="s">
        <v>10618</v>
      </c>
      <c r="N674" t="s">
        <v>12549</v>
      </c>
      <c r="O674" t="s">
        <v>12550</v>
      </c>
      <c r="P674" t="s">
        <v>12551</v>
      </c>
      <c r="Q674" t="s">
        <v>12405</v>
      </c>
      <c r="R674" t="s">
        <v>12552</v>
      </c>
      <c r="S674" t="s">
        <v>10624</v>
      </c>
      <c r="X674" t="s">
        <v>10625</v>
      </c>
      <c r="AE674">
        <v>31436</v>
      </c>
      <c r="AF674" t="s">
        <v>61</v>
      </c>
      <c r="AG674">
        <v>2</v>
      </c>
      <c r="AH674">
        <v>245</v>
      </c>
      <c r="AJ674">
        <v>200</v>
      </c>
      <c r="AK674">
        <v>21572</v>
      </c>
      <c r="AL674" t="s">
        <v>58</v>
      </c>
      <c r="AM674">
        <v>1</v>
      </c>
      <c r="AN674">
        <v>80</v>
      </c>
      <c r="AP674">
        <v>221</v>
      </c>
      <c r="AQ674">
        <v>21532</v>
      </c>
      <c r="AR674" t="s">
        <v>832</v>
      </c>
      <c r="AS674">
        <v>1</v>
      </c>
      <c r="AT674">
        <v>55</v>
      </c>
      <c r="AV674">
        <v>221</v>
      </c>
    </row>
    <row r="675" spans="1:60" ht="13.5" customHeight="1" x14ac:dyDescent="0.35">
      <c r="A675" t="s">
        <v>2420</v>
      </c>
      <c r="B675" t="s">
        <v>4081</v>
      </c>
      <c r="C675" s="1" t="s">
        <v>4524</v>
      </c>
      <c r="D675" t="s">
        <v>12553</v>
      </c>
      <c r="E675" t="s">
        <v>11062</v>
      </c>
      <c r="F675" t="s">
        <v>11063</v>
      </c>
      <c r="G675" t="s">
        <v>11064</v>
      </c>
      <c r="H675" t="s">
        <v>11065</v>
      </c>
      <c r="I675" t="s">
        <v>11066</v>
      </c>
      <c r="N675" t="s">
        <v>12554</v>
      </c>
      <c r="O675" t="s">
        <v>12555</v>
      </c>
      <c r="P675" t="s">
        <v>11069</v>
      </c>
      <c r="Q675" t="s">
        <v>12556</v>
      </c>
      <c r="R675" t="s">
        <v>12557</v>
      </c>
      <c r="S675" t="s">
        <v>11072</v>
      </c>
      <c r="X675" t="s">
        <v>9868</v>
      </c>
      <c r="Y675" t="s">
        <v>11073</v>
      </c>
      <c r="Z675" t="s">
        <v>605</v>
      </c>
      <c r="AE675">
        <v>21543</v>
      </c>
      <c r="AF675" t="s">
        <v>8172</v>
      </c>
      <c r="AG675">
        <v>2</v>
      </c>
      <c r="AH675">
        <v>434</v>
      </c>
      <c r="AJ675">
        <v>116</v>
      </c>
      <c r="AK675">
        <v>31436</v>
      </c>
      <c r="AL675" t="s">
        <v>61</v>
      </c>
      <c r="AM675">
        <v>2</v>
      </c>
      <c r="AN675">
        <v>245</v>
      </c>
      <c r="AP675">
        <v>200</v>
      </c>
      <c r="AQ675">
        <v>21532</v>
      </c>
      <c r="AR675" t="s">
        <v>832</v>
      </c>
      <c r="AS675">
        <v>2</v>
      </c>
      <c r="AT675">
        <v>233.5</v>
      </c>
      <c r="AV675">
        <v>221</v>
      </c>
      <c r="AW675">
        <v>21510</v>
      </c>
      <c r="AX675" t="s">
        <v>6761</v>
      </c>
      <c r="AY675">
        <v>2</v>
      </c>
      <c r="AZ675">
        <v>280</v>
      </c>
      <c r="BB675">
        <v>221</v>
      </c>
    </row>
    <row r="676" spans="1:60" ht="13.5" customHeight="1" x14ac:dyDescent="0.35">
      <c r="A676" t="s">
        <v>2420</v>
      </c>
      <c r="B676" t="s">
        <v>4082</v>
      </c>
      <c r="C676" s="1" t="s">
        <v>4667</v>
      </c>
      <c r="D676" t="s">
        <v>12558</v>
      </c>
      <c r="E676" t="s">
        <v>12559</v>
      </c>
      <c r="F676" t="s">
        <v>12560</v>
      </c>
      <c r="G676" t="s">
        <v>12561</v>
      </c>
      <c r="H676" t="s">
        <v>12562</v>
      </c>
      <c r="I676" t="s">
        <v>12563</v>
      </c>
      <c r="N676" t="s">
        <v>12564</v>
      </c>
      <c r="O676" t="s">
        <v>12565</v>
      </c>
      <c r="P676" t="s">
        <v>12566</v>
      </c>
      <c r="Q676" t="s">
        <v>12567</v>
      </c>
      <c r="R676" t="s">
        <v>12568</v>
      </c>
      <c r="S676" t="s">
        <v>12569</v>
      </c>
      <c r="X676" t="s">
        <v>12570</v>
      </c>
      <c r="Y676" t="s">
        <v>12571</v>
      </c>
      <c r="Z676" t="s">
        <v>12572</v>
      </c>
      <c r="AE676">
        <v>11054</v>
      </c>
      <c r="AF676" t="s">
        <v>727</v>
      </c>
      <c r="AG676">
        <v>2</v>
      </c>
      <c r="AH676">
        <v>500</v>
      </c>
      <c r="AJ676">
        <v>114</v>
      </c>
      <c r="AK676">
        <v>46319</v>
      </c>
      <c r="AL676" t="s">
        <v>4923</v>
      </c>
      <c r="AM676">
        <v>2</v>
      </c>
      <c r="AN676">
        <v>142</v>
      </c>
      <c r="AP676">
        <v>320</v>
      </c>
    </row>
    <row r="677" spans="1:60" ht="13.5" customHeight="1" x14ac:dyDescent="0.35">
      <c r="A677" t="s">
        <v>2420</v>
      </c>
      <c r="B677" t="s">
        <v>4088</v>
      </c>
      <c r="C677" s="1" t="s">
        <v>4667</v>
      </c>
      <c r="D677" t="s">
        <v>12573</v>
      </c>
      <c r="E677" t="s">
        <v>12574</v>
      </c>
      <c r="F677" t="s">
        <v>12575</v>
      </c>
      <c r="G677" t="s">
        <v>12576</v>
      </c>
      <c r="N677" t="s">
        <v>12577</v>
      </c>
      <c r="O677" t="s">
        <v>12578</v>
      </c>
      <c r="P677" t="s">
        <v>12579</v>
      </c>
      <c r="Q677" t="s">
        <v>12580</v>
      </c>
      <c r="R677" t="s">
        <v>12581</v>
      </c>
      <c r="X677" t="s">
        <v>5898</v>
      </c>
      <c r="Y677" t="s">
        <v>6969</v>
      </c>
      <c r="Z677" t="s">
        <v>5676</v>
      </c>
      <c r="AE677">
        <v>31652</v>
      </c>
      <c r="AF677" t="s">
        <v>4621</v>
      </c>
      <c r="AG677">
        <v>1</v>
      </c>
      <c r="AH677">
        <v>78</v>
      </c>
      <c r="AJ677">
        <v>200</v>
      </c>
      <c r="AK677">
        <v>32079</v>
      </c>
      <c r="AL677" t="s">
        <v>4582</v>
      </c>
      <c r="AM677">
        <v>2</v>
      </c>
      <c r="AN677">
        <v>263</v>
      </c>
      <c r="AP677">
        <v>310</v>
      </c>
      <c r="AQ677">
        <v>31624</v>
      </c>
      <c r="AR677" t="s">
        <v>717</v>
      </c>
      <c r="AS677">
        <v>3</v>
      </c>
      <c r="AT677">
        <v>997</v>
      </c>
      <c r="AV677">
        <v>200</v>
      </c>
      <c r="AW677">
        <v>31058</v>
      </c>
      <c r="AX677" t="s">
        <v>4734</v>
      </c>
      <c r="AY677">
        <v>1</v>
      </c>
      <c r="AZ677">
        <v>109</v>
      </c>
      <c r="BB677">
        <v>326</v>
      </c>
      <c r="BC677">
        <v>21547</v>
      </c>
      <c r="BD677" t="s">
        <v>57</v>
      </c>
      <c r="BE677">
        <v>2</v>
      </c>
      <c r="BF677">
        <v>245</v>
      </c>
      <c r="BH677">
        <v>221</v>
      </c>
    </row>
    <row r="678" spans="1:60" ht="13.5" customHeight="1" x14ac:dyDescent="0.35">
      <c r="A678" t="s">
        <v>2420</v>
      </c>
      <c r="B678" t="s">
        <v>4092</v>
      </c>
      <c r="C678" s="1" t="s">
        <v>4717</v>
      </c>
      <c r="D678" t="s">
        <v>12582</v>
      </c>
      <c r="E678" t="s">
        <v>12583</v>
      </c>
      <c r="F678" t="s">
        <v>12584</v>
      </c>
      <c r="G678" t="s">
        <v>12585</v>
      </c>
      <c r="H678" t="s">
        <v>12586</v>
      </c>
      <c r="N678" t="s">
        <v>12587</v>
      </c>
      <c r="O678" t="s">
        <v>12588</v>
      </c>
      <c r="P678" t="s">
        <v>12589</v>
      </c>
      <c r="Q678" t="s">
        <v>12590</v>
      </c>
      <c r="R678" t="s">
        <v>12591</v>
      </c>
      <c r="S678" t="s">
        <v>12592</v>
      </c>
      <c r="T678" t="s">
        <v>12593</v>
      </c>
      <c r="X678" t="s">
        <v>12594</v>
      </c>
      <c r="Y678" t="s">
        <v>12595</v>
      </c>
      <c r="Z678" t="s">
        <v>12596</v>
      </c>
      <c r="AE678">
        <v>21510</v>
      </c>
      <c r="AF678" t="s">
        <v>6761</v>
      </c>
      <c r="AG678">
        <v>1</v>
      </c>
      <c r="AH678">
        <v>168</v>
      </c>
      <c r="AJ678">
        <v>221</v>
      </c>
      <c r="AK678">
        <v>21053</v>
      </c>
      <c r="AL678" t="s">
        <v>2434</v>
      </c>
      <c r="AM678">
        <v>1</v>
      </c>
      <c r="AN678">
        <v>167.6</v>
      </c>
      <c r="AP678">
        <v>211</v>
      </c>
      <c r="AQ678">
        <v>21547</v>
      </c>
      <c r="AR678" t="s">
        <v>57</v>
      </c>
      <c r="AS678">
        <v>2</v>
      </c>
      <c r="AT678">
        <v>245</v>
      </c>
      <c r="AV678">
        <v>221</v>
      </c>
      <c r="AW678">
        <v>34592</v>
      </c>
      <c r="AX678" t="s">
        <v>6181</v>
      </c>
      <c r="AY678">
        <v>2</v>
      </c>
      <c r="AZ678">
        <v>221</v>
      </c>
      <c r="BB678">
        <v>312</v>
      </c>
      <c r="BC678">
        <v>34584</v>
      </c>
      <c r="BD678" t="s">
        <v>12597</v>
      </c>
      <c r="BE678">
        <v>2</v>
      </c>
      <c r="BF678">
        <v>216.4</v>
      </c>
      <c r="BH678">
        <v>312</v>
      </c>
    </row>
    <row r="679" spans="1:60" ht="13.5" customHeight="1" x14ac:dyDescent="0.35">
      <c r="A679" t="s">
        <v>2420</v>
      </c>
      <c r="B679" t="s">
        <v>4098</v>
      </c>
      <c r="C679" s="1" t="s">
        <v>5761</v>
      </c>
      <c r="D679" t="s">
        <v>12598</v>
      </c>
      <c r="E679" t="s">
        <v>12599</v>
      </c>
      <c r="F679" t="s">
        <v>12600</v>
      </c>
      <c r="G679" t="s">
        <v>12601</v>
      </c>
      <c r="H679" t="s">
        <v>12602</v>
      </c>
      <c r="N679" t="s">
        <v>12603</v>
      </c>
      <c r="O679" t="s">
        <v>12604</v>
      </c>
      <c r="P679" t="s">
        <v>12605</v>
      </c>
      <c r="Q679" t="s">
        <v>12606</v>
      </c>
      <c r="R679" t="s">
        <v>12607</v>
      </c>
      <c r="S679" t="s">
        <v>12608</v>
      </c>
      <c r="T679" t="s">
        <v>12609</v>
      </c>
      <c r="X679" t="s">
        <v>12610</v>
      </c>
      <c r="Y679" t="s">
        <v>12611</v>
      </c>
      <c r="Z679" t="s">
        <v>12612</v>
      </c>
      <c r="AE679">
        <v>31859</v>
      </c>
      <c r="AF679" t="s">
        <v>6948</v>
      </c>
      <c r="AG679">
        <v>3</v>
      </c>
      <c r="AH679">
        <v>463.6</v>
      </c>
      <c r="AJ679">
        <v>311</v>
      </c>
      <c r="AK679">
        <v>15254</v>
      </c>
      <c r="AL679" t="s">
        <v>4802</v>
      </c>
      <c r="AM679">
        <v>2</v>
      </c>
      <c r="AN679">
        <v>400</v>
      </c>
      <c r="AP679">
        <v>136</v>
      </c>
      <c r="AQ679">
        <v>34254</v>
      </c>
      <c r="AR679" t="s">
        <v>12613</v>
      </c>
      <c r="AS679">
        <v>2</v>
      </c>
      <c r="AT679">
        <v>368.1</v>
      </c>
      <c r="AV679">
        <v>312</v>
      </c>
      <c r="AW679">
        <v>21532</v>
      </c>
      <c r="AX679" t="s">
        <v>832</v>
      </c>
      <c r="AY679">
        <v>1</v>
      </c>
      <c r="AZ679">
        <v>55</v>
      </c>
      <c r="BB679">
        <v>221</v>
      </c>
      <c r="BC679">
        <v>21510</v>
      </c>
      <c r="BD679" t="s">
        <v>6761</v>
      </c>
      <c r="BE679">
        <v>1</v>
      </c>
      <c r="BF679">
        <v>168</v>
      </c>
      <c r="BH679">
        <v>221</v>
      </c>
    </row>
    <row r="680" spans="1:60" ht="13.5" customHeight="1" x14ac:dyDescent="0.35">
      <c r="A680" t="s">
        <v>2420</v>
      </c>
      <c r="B680" t="s">
        <v>4104</v>
      </c>
      <c r="C680" s="1" t="s">
        <v>593</v>
      </c>
      <c r="D680" t="s">
        <v>12614</v>
      </c>
      <c r="E680" t="s">
        <v>12615</v>
      </c>
      <c r="F680" t="s">
        <v>12616</v>
      </c>
      <c r="G680" t="s">
        <v>12617</v>
      </c>
      <c r="H680" t="s">
        <v>12618</v>
      </c>
      <c r="N680" t="s">
        <v>12619</v>
      </c>
      <c r="O680" t="s">
        <v>12620</v>
      </c>
      <c r="P680" t="s">
        <v>12621</v>
      </c>
      <c r="Q680" t="s">
        <v>12622</v>
      </c>
      <c r="R680" t="s">
        <v>12623</v>
      </c>
      <c r="X680" t="s">
        <v>12624</v>
      </c>
      <c r="Y680" t="s">
        <v>591</v>
      </c>
      <c r="Z680" t="s">
        <v>6803</v>
      </c>
      <c r="AE680">
        <v>21046</v>
      </c>
      <c r="AF680" t="s">
        <v>6959</v>
      </c>
      <c r="AG680">
        <v>2</v>
      </c>
      <c r="AH680">
        <v>389.4</v>
      </c>
      <c r="AJ680">
        <v>214</v>
      </c>
      <c r="AK680">
        <v>31407</v>
      </c>
      <c r="AL680" t="s">
        <v>800</v>
      </c>
      <c r="AM680">
        <v>2</v>
      </c>
      <c r="AN680">
        <v>159</v>
      </c>
      <c r="AP680">
        <v>200</v>
      </c>
      <c r="AQ680">
        <v>12054</v>
      </c>
      <c r="AR680" t="s">
        <v>5121</v>
      </c>
      <c r="AS680">
        <v>1</v>
      </c>
      <c r="AT680">
        <v>70</v>
      </c>
      <c r="AV680">
        <v>113</v>
      </c>
    </row>
    <row r="681" spans="1:60" ht="13.5" customHeight="1" x14ac:dyDescent="0.35">
      <c r="A681" t="s">
        <v>2420</v>
      </c>
      <c r="B681" t="s">
        <v>4109</v>
      </c>
      <c r="C681" s="1" t="s">
        <v>593</v>
      </c>
      <c r="D681" t="s">
        <v>12625</v>
      </c>
      <c r="E681" t="s">
        <v>12626</v>
      </c>
      <c r="F681" t="s">
        <v>12627</v>
      </c>
      <c r="G681" t="s">
        <v>12628</v>
      </c>
      <c r="H681" t="s">
        <v>12629</v>
      </c>
      <c r="N681" t="s">
        <v>12630</v>
      </c>
      <c r="O681" t="s">
        <v>12631</v>
      </c>
      <c r="P681" t="s">
        <v>12632</v>
      </c>
      <c r="Q681" t="s">
        <v>12633</v>
      </c>
      <c r="R681" t="s">
        <v>12634</v>
      </c>
      <c r="X681" t="s">
        <v>7769</v>
      </c>
      <c r="Y681" t="s">
        <v>7095</v>
      </c>
      <c r="Z681" t="s">
        <v>665</v>
      </c>
      <c r="AE681">
        <v>21046</v>
      </c>
      <c r="AF681" t="s">
        <v>6959</v>
      </c>
      <c r="AG681">
        <v>2</v>
      </c>
      <c r="AH681">
        <v>389.4</v>
      </c>
      <c r="AJ681">
        <v>214</v>
      </c>
      <c r="AK681">
        <v>22062</v>
      </c>
      <c r="AL681" t="s">
        <v>9553</v>
      </c>
      <c r="AM681">
        <v>2</v>
      </c>
      <c r="AN681">
        <v>198</v>
      </c>
      <c r="AP681">
        <v>231</v>
      </c>
      <c r="AQ681">
        <v>24054</v>
      </c>
      <c r="AR681" t="s">
        <v>6498</v>
      </c>
      <c r="AS681">
        <v>1</v>
      </c>
      <c r="AT681">
        <v>140</v>
      </c>
      <c r="AV681">
        <v>255</v>
      </c>
      <c r="AW681">
        <v>31407</v>
      </c>
      <c r="AX681" t="s">
        <v>800</v>
      </c>
      <c r="AY681">
        <v>2</v>
      </c>
      <c r="AZ681">
        <v>159</v>
      </c>
      <c r="BB681">
        <v>200</v>
      </c>
    </row>
    <row r="682" spans="1:60" ht="13.5" customHeight="1" x14ac:dyDescent="0.35">
      <c r="A682" t="s">
        <v>2420</v>
      </c>
      <c r="B682" t="s">
        <v>4114</v>
      </c>
      <c r="C682" s="1" t="s">
        <v>593</v>
      </c>
      <c r="D682" t="s">
        <v>12635</v>
      </c>
      <c r="E682" t="s">
        <v>12636</v>
      </c>
      <c r="F682" t="s">
        <v>12637</v>
      </c>
      <c r="G682" t="s">
        <v>12638</v>
      </c>
      <c r="H682" t="s">
        <v>12639</v>
      </c>
      <c r="N682" t="s">
        <v>12640</v>
      </c>
      <c r="O682" t="s">
        <v>12641</v>
      </c>
      <c r="P682" t="s">
        <v>12642</v>
      </c>
      <c r="Q682" t="s">
        <v>12643</v>
      </c>
      <c r="R682" t="s">
        <v>12644</v>
      </c>
      <c r="X682" t="s">
        <v>12645</v>
      </c>
      <c r="Y682" t="s">
        <v>10537</v>
      </c>
      <c r="Z682" t="s">
        <v>12646</v>
      </c>
      <c r="AE682">
        <v>21046</v>
      </c>
      <c r="AF682" t="s">
        <v>6959</v>
      </c>
      <c r="AG682">
        <v>2</v>
      </c>
      <c r="AH682">
        <v>389.4</v>
      </c>
      <c r="AJ682">
        <v>214</v>
      </c>
      <c r="AK682">
        <v>31754</v>
      </c>
      <c r="AL682" t="s">
        <v>62</v>
      </c>
      <c r="AM682">
        <v>2</v>
      </c>
      <c r="AN682">
        <v>76</v>
      </c>
      <c r="AP682">
        <v>311</v>
      </c>
      <c r="AQ682">
        <v>31407</v>
      </c>
      <c r="AR682" t="s">
        <v>800</v>
      </c>
      <c r="AS682">
        <v>2</v>
      </c>
      <c r="AT682">
        <v>159</v>
      </c>
      <c r="AV682">
        <v>200</v>
      </c>
      <c r="AW682">
        <v>22334</v>
      </c>
      <c r="AX682" t="s">
        <v>12647</v>
      </c>
      <c r="AY682">
        <v>2</v>
      </c>
      <c r="BB682">
        <v>232</v>
      </c>
      <c r="BC682">
        <v>11054</v>
      </c>
      <c r="BD682" t="s">
        <v>727</v>
      </c>
      <c r="BE682">
        <v>1</v>
      </c>
      <c r="BF682">
        <v>140</v>
      </c>
      <c r="BH682">
        <v>114</v>
      </c>
    </row>
    <row r="683" spans="1:60" ht="13.5" customHeight="1" x14ac:dyDescent="0.35">
      <c r="A683" t="s">
        <v>2420</v>
      </c>
      <c r="B683" t="s">
        <v>4118</v>
      </c>
      <c r="C683" s="1" t="s">
        <v>593</v>
      </c>
      <c r="D683" t="s">
        <v>12648</v>
      </c>
      <c r="E683" t="s">
        <v>12649</v>
      </c>
      <c r="F683" t="s">
        <v>12650</v>
      </c>
      <c r="G683" t="s">
        <v>12651</v>
      </c>
      <c r="H683" t="s">
        <v>12652</v>
      </c>
      <c r="N683" t="s">
        <v>12653</v>
      </c>
      <c r="O683" t="s">
        <v>12654</v>
      </c>
      <c r="P683" t="s">
        <v>12655</v>
      </c>
      <c r="Q683" t="s">
        <v>12656</v>
      </c>
      <c r="R683" t="s">
        <v>12643</v>
      </c>
      <c r="X683" t="s">
        <v>9938</v>
      </c>
      <c r="Y683" t="s">
        <v>9934</v>
      </c>
      <c r="Z683" t="s">
        <v>12657</v>
      </c>
      <c r="AE683">
        <v>21046</v>
      </c>
      <c r="AF683" t="s">
        <v>6959</v>
      </c>
      <c r="AG683">
        <v>2</v>
      </c>
      <c r="AH683">
        <v>389.4</v>
      </c>
      <c r="AJ683">
        <v>214</v>
      </c>
      <c r="AK683">
        <v>31754</v>
      </c>
      <c r="AL683" t="s">
        <v>62</v>
      </c>
      <c r="AM683">
        <v>2</v>
      </c>
      <c r="AN683">
        <v>76</v>
      </c>
      <c r="AP683">
        <v>311</v>
      </c>
      <c r="AQ683">
        <v>31407</v>
      </c>
      <c r="AR683" t="s">
        <v>800</v>
      </c>
      <c r="AS683">
        <v>2</v>
      </c>
      <c r="AT683">
        <v>159</v>
      </c>
      <c r="AV683">
        <v>200</v>
      </c>
      <c r="AW683">
        <v>11054</v>
      </c>
      <c r="AX683" t="s">
        <v>727</v>
      </c>
      <c r="AY683">
        <v>1</v>
      </c>
      <c r="AZ683">
        <v>140</v>
      </c>
      <c r="BB683">
        <v>114</v>
      </c>
    </row>
    <row r="684" spans="1:60" ht="13.5" customHeight="1" x14ac:dyDescent="0.35">
      <c r="A684" t="s">
        <v>2420</v>
      </c>
      <c r="B684" t="s">
        <v>4122</v>
      </c>
      <c r="C684" s="1" t="s">
        <v>4502</v>
      </c>
      <c r="D684" t="s">
        <v>12658</v>
      </c>
      <c r="E684" t="s">
        <v>12659</v>
      </c>
      <c r="F684" t="s">
        <v>12660</v>
      </c>
      <c r="G684" t="s">
        <v>10486</v>
      </c>
      <c r="H684" t="s">
        <v>12661</v>
      </c>
      <c r="I684" t="s">
        <v>12662</v>
      </c>
      <c r="J684" t="s">
        <v>10489</v>
      </c>
      <c r="K684" t="s">
        <v>12663</v>
      </c>
      <c r="N684" t="s">
        <v>12664</v>
      </c>
      <c r="O684" t="s">
        <v>12665</v>
      </c>
      <c r="P684" t="s">
        <v>12666</v>
      </c>
      <c r="Q684" t="s">
        <v>12667</v>
      </c>
      <c r="R684" t="s">
        <v>12668</v>
      </c>
      <c r="S684" t="s">
        <v>12669</v>
      </c>
      <c r="T684" t="s">
        <v>10497</v>
      </c>
      <c r="U684" t="s">
        <v>12670</v>
      </c>
      <c r="X684" t="s">
        <v>10499</v>
      </c>
      <c r="Y684" t="s">
        <v>4568</v>
      </c>
      <c r="Z684" t="s">
        <v>9904</v>
      </c>
      <c r="AE684">
        <v>31436</v>
      </c>
      <c r="AF684" t="s">
        <v>61</v>
      </c>
      <c r="AG684">
        <v>2</v>
      </c>
      <c r="AH684">
        <v>245</v>
      </c>
      <c r="AJ684">
        <v>200</v>
      </c>
      <c r="AK684">
        <v>31742</v>
      </c>
      <c r="AL684" t="s">
        <v>9904</v>
      </c>
      <c r="AM684">
        <v>2</v>
      </c>
      <c r="AN684">
        <v>14</v>
      </c>
      <c r="AP684">
        <v>311</v>
      </c>
      <c r="AQ684">
        <v>31734</v>
      </c>
      <c r="AR684" t="s">
        <v>12671</v>
      </c>
      <c r="AS684">
        <v>2</v>
      </c>
      <c r="AV684">
        <v>311</v>
      </c>
      <c r="AW684">
        <v>31663</v>
      </c>
      <c r="AX684" t="s">
        <v>4545</v>
      </c>
      <c r="AY684">
        <v>2</v>
      </c>
      <c r="AZ684">
        <v>395</v>
      </c>
      <c r="BB684">
        <v>311</v>
      </c>
    </row>
    <row r="685" spans="1:60" ht="13.5" customHeight="1" x14ac:dyDescent="0.35">
      <c r="A685" t="s">
        <v>2420</v>
      </c>
      <c r="B685" t="s">
        <v>4125</v>
      </c>
      <c r="C685" s="1" t="s">
        <v>5761</v>
      </c>
      <c r="D685" t="s">
        <v>12672</v>
      </c>
      <c r="E685" t="s">
        <v>12673</v>
      </c>
      <c r="F685" t="s">
        <v>12674</v>
      </c>
      <c r="G685" t="s">
        <v>12675</v>
      </c>
      <c r="H685" t="s">
        <v>12676</v>
      </c>
      <c r="N685" t="s">
        <v>12677</v>
      </c>
      <c r="O685" t="s">
        <v>12678</v>
      </c>
      <c r="P685" t="s">
        <v>12679</v>
      </c>
      <c r="Q685" t="s">
        <v>12680</v>
      </c>
      <c r="R685" t="s">
        <v>12681</v>
      </c>
      <c r="S685" t="s">
        <v>12682</v>
      </c>
      <c r="T685" t="s">
        <v>12683</v>
      </c>
      <c r="X685" t="s">
        <v>12684</v>
      </c>
      <c r="Y685" t="s">
        <v>12685</v>
      </c>
      <c r="Z685" t="s">
        <v>7561</v>
      </c>
      <c r="AE685">
        <v>13154</v>
      </c>
      <c r="AF685" t="s">
        <v>798</v>
      </c>
      <c r="AG685">
        <v>1</v>
      </c>
      <c r="AH685">
        <v>42</v>
      </c>
      <c r="AJ685">
        <v>122</v>
      </c>
      <c r="AK685">
        <v>35071</v>
      </c>
      <c r="AL685" t="s">
        <v>830</v>
      </c>
      <c r="AM685">
        <v>2</v>
      </c>
      <c r="AN685">
        <v>231</v>
      </c>
      <c r="AP685">
        <v>324</v>
      </c>
      <c r="AQ685">
        <v>33024</v>
      </c>
      <c r="AR685" t="s">
        <v>831</v>
      </c>
      <c r="AS685">
        <v>2</v>
      </c>
      <c r="AT685">
        <v>413.65</v>
      </c>
      <c r="AV685">
        <v>314</v>
      </c>
      <c r="AW685">
        <v>32650</v>
      </c>
      <c r="AX685" t="s">
        <v>5928</v>
      </c>
      <c r="AY685">
        <v>1</v>
      </c>
      <c r="AZ685">
        <v>157</v>
      </c>
      <c r="BB685">
        <v>314</v>
      </c>
    </row>
    <row r="686" spans="1:60" ht="13.5" customHeight="1" x14ac:dyDescent="0.35">
      <c r="A686" t="s">
        <v>2420</v>
      </c>
      <c r="B686" t="s">
        <v>4130</v>
      </c>
      <c r="C686" s="1" t="s">
        <v>5761</v>
      </c>
      <c r="D686" t="s">
        <v>12686</v>
      </c>
      <c r="E686" t="s">
        <v>12673</v>
      </c>
      <c r="F686" t="s">
        <v>12674</v>
      </c>
      <c r="G686" t="s">
        <v>12687</v>
      </c>
      <c r="H686" t="s">
        <v>12688</v>
      </c>
      <c r="I686" t="s">
        <v>12689</v>
      </c>
      <c r="N686" t="s">
        <v>12690</v>
      </c>
      <c r="O686" t="s">
        <v>12691</v>
      </c>
      <c r="P686" t="s">
        <v>12692</v>
      </c>
      <c r="Q686" t="s">
        <v>12693</v>
      </c>
      <c r="R686" t="s">
        <v>12680</v>
      </c>
      <c r="S686" t="s">
        <v>12694</v>
      </c>
      <c r="T686" t="s">
        <v>12681</v>
      </c>
      <c r="U686" t="s">
        <v>12695</v>
      </c>
      <c r="V686" t="s">
        <v>12696</v>
      </c>
      <c r="W686" t="s">
        <v>12697</v>
      </c>
      <c r="X686" t="s">
        <v>12684</v>
      </c>
      <c r="Y686" t="s">
        <v>12685</v>
      </c>
      <c r="Z686" t="s">
        <v>7561</v>
      </c>
      <c r="AE686">
        <v>33024</v>
      </c>
      <c r="AF686" t="s">
        <v>831</v>
      </c>
      <c r="AG686">
        <v>2</v>
      </c>
      <c r="AH686">
        <v>413.65</v>
      </c>
      <c r="AJ686">
        <v>314</v>
      </c>
      <c r="AK686">
        <v>33054</v>
      </c>
      <c r="AL686" t="s">
        <v>5596</v>
      </c>
      <c r="AM686">
        <v>2</v>
      </c>
      <c r="AN686">
        <v>278</v>
      </c>
      <c r="AP686">
        <v>315</v>
      </c>
      <c r="AQ686">
        <v>32650</v>
      </c>
      <c r="AR686" t="s">
        <v>5928</v>
      </c>
      <c r="AS686">
        <v>1</v>
      </c>
      <c r="AT686">
        <v>157</v>
      </c>
      <c r="AV686">
        <v>314</v>
      </c>
      <c r="AW686">
        <v>35071</v>
      </c>
      <c r="AX686" t="s">
        <v>830</v>
      </c>
      <c r="AY686">
        <v>2</v>
      </c>
      <c r="AZ686">
        <v>231</v>
      </c>
      <c r="BB686">
        <v>324</v>
      </c>
    </row>
    <row r="687" spans="1:60" ht="13.5" customHeight="1" x14ac:dyDescent="0.35">
      <c r="A687" t="s">
        <v>2420</v>
      </c>
      <c r="B687" t="s">
        <v>4133</v>
      </c>
      <c r="C687" s="1" t="s">
        <v>593</v>
      </c>
      <c r="D687" t="s">
        <v>12698</v>
      </c>
      <c r="E687" t="s">
        <v>12674</v>
      </c>
      <c r="F687" t="s">
        <v>12699</v>
      </c>
      <c r="G687" t="s">
        <v>12700</v>
      </c>
      <c r="N687" t="s">
        <v>12701</v>
      </c>
      <c r="O687" t="s">
        <v>12702</v>
      </c>
      <c r="P687" t="s">
        <v>12680</v>
      </c>
      <c r="Q687" t="s">
        <v>12703</v>
      </c>
      <c r="R687" t="s">
        <v>12704</v>
      </c>
      <c r="S687" t="s">
        <v>12683</v>
      </c>
      <c r="T687" t="s">
        <v>12705</v>
      </c>
      <c r="U687" t="s">
        <v>12706</v>
      </c>
      <c r="V687" t="s">
        <v>12707</v>
      </c>
      <c r="X687" t="s">
        <v>12708</v>
      </c>
      <c r="Y687" t="s">
        <v>12709</v>
      </c>
      <c r="Z687" t="s">
        <v>7561</v>
      </c>
      <c r="AE687">
        <v>32663</v>
      </c>
      <c r="AF687" t="s">
        <v>7254</v>
      </c>
      <c r="AG687">
        <v>2</v>
      </c>
      <c r="AH687">
        <v>414</v>
      </c>
      <c r="AJ687">
        <v>314</v>
      </c>
      <c r="AK687">
        <v>32650</v>
      </c>
      <c r="AL687" t="s">
        <v>5928</v>
      </c>
      <c r="AM687">
        <v>2</v>
      </c>
      <c r="AN687">
        <v>243</v>
      </c>
      <c r="AP687">
        <v>314</v>
      </c>
      <c r="AQ687">
        <v>35071</v>
      </c>
      <c r="AR687" t="s">
        <v>830</v>
      </c>
      <c r="AS687">
        <v>2</v>
      </c>
      <c r="AT687">
        <v>231</v>
      </c>
      <c r="AV687">
        <v>324</v>
      </c>
      <c r="AW687">
        <v>13254</v>
      </c>
      <c r="AX687" t="s">
        <v>799</v>
      </c>
      <c r="AY687">
        <v>1</v>
      </c>
      <c r="AZ687">
        <v>42</v>
      </c>
      <c r="BB687">
        <v>128</v>
      </c>
    </row>
    <row r="688" spans="1:60" ht="13.5" customHeight="1" x14ac:dyDescent="0.35">
      <c r="A688" t="s">
        <v>2420</v>
      </c>
      <c r="B688" t="s">
        <v>4139</v>
      </c>
      <c r="C688" s="1" t="s">
        <v>4524</v>
      </c>
      <c r="D688" t="s">
        <v>12710</v>
      </c>
      <c r="E688" t="s">
        <v>12711</v>
      </c>
      <c r="F688" t="s">
        <v>12712</v>
      </c>
      <c r="G688" t="s">
        <v>12713</v>
      </c>
      <c r="N688" t="s">
        <v>12714</v>
      </c>
      <c r="O688" t="s">
        <v>12715</v>
      </c>
      <c r="P688" t="s">
        <v>12716</v>
      </c>
      <c r="Q688" t="s">
        <v>12717</v>
      </c>
      <c r="R688" t="s">
        <v>12718</v>
      </c>
      <c r="X688" t="s">
        <v>7332</v>
      </c>
      <c r="Y688" t="s">
        <v>12719</v>
      </c>
      <c r="Z688" t="s">
        <v>12720</v>
      </c>
      <c r="AE688">
        <v>13154</v>
      </c>
      <c r="AF688" t="s">
        <v>798</v>
      </c>
      <c r="AG688">
        <v>1</v>
      </c>
      <c r="AH688">
        <v>42</v>
      </c>
      <c r="AJ688">
        <v>122</v>
      </c>
      <c r="AK688">
        <v>13236</v>
      </c>
      <c r="AL688" t="s">
        <v>7004</v>
      </c>
      <c r="AM688">
        <v>2</v>
      </c>
      <c r="AN688">
        <v>413.65</v>
      </c>
      <c r="AP688">
        <v>128</v>
      </c>
    </row>
    <row r="689" spans="1:54" ht="13.5" customHeight="1" x14ac:dyDescent="0.35">
      <c r="A689" t="s">
        <v>2420</v>
      </c>
      <c r="B689" t="s">
        <v>4144</v>
      </c>
      <c r="C689" s="1" t="s">
        <v>4783</v>
      </c>
      <c r="D689" t="s">
        <v>12721</v>
      </c>
      <c r="E689" t="s">
        <v>12722</v>
      </c>
      <c r="F689" t="s">
        <v>12723</v>
      </c>
      <c r="G689" t="s">
        <v>12724</v>
      </c>
      <c r="N689" t="s">
        <v>12725</v>
      </c>
      <c r="O689" t="s">
        <v>12726</v>
      </c>
      <c r="P689" t="s">
        <v>12727</v>
      </c>
      <c r="Q689" t="s">
        <v>12728</v>
      </c>
      <c r="R689" t="s">
        <v>12729</v>
      </c>
      <c r="X689" t="s">
        <v>7468</v>
      </c>
      <c r="Y689" t="s">
        <v>12730</v>
      </c>
      <c r="Z689" t="s">
        <v>12731</v>
      </c>
      <c r="AE689">
        <v>13236</v>
      </c>
      <c r="AF689" t="s">
        <v>7004</v>
      </c>
      <c r="AG689">
        <v>3</v>
      </c>
      <c r="AH689">
        <v>1170.4000000000001</v>
      </c>
      <c r="AJ689">
        <v>128</v>
      </c>
    </row>
    <row r="690" spans="1:54" ht="13.5" customHeight="1" x14ac:dyDescent="0.35">
      <c r="A690" t="s">
        <v>2420</v>
      </c>
      <c r="B690" t="s">
        <v>4149</v>
      </c>
      <c r="C690" s="1" t="s">
        <v>4717</v>
      </c>
      <c r="D690" t="s">
        <v>12732</v>
      </c>
      <c r="E690" t="s">
        <v>12733</v>
      </c>
      <c r="F690" t="s">
        <v>8807</v>
      </c>
      <c r="G690" t="s">
        <v>12734</v>
      </c>
      <c r="H690" t="s">
        <v>8809</v>
      </c>
      <c r="I690" t="s">
        <v>8810</v>
      </c>
      <c r="N690" t="s">
        <v>12735</v>
      </c>
      <c r="O690" t="s">
        <v>12736</v>
      </c>
      <c r="P690" t="s">
        <v>12737</v>
      </c>
      <c r="Q690" t="s">
        <v>12738</v>
      </c>
      <c r="R690" t="s">
        <v>12739</v>
      </c>
      <c r="X690" t="s">
        <v>5404</v>
      </c>
      <c r="Y690" t="s">
        <v>8818</v>
      </c>
      <c r="Z690" t="s">
        <v>6996</v>
      </c>
      <c r="AE690">
        <v>13254</v>
      </c>
      <c r="AF690" t="s">
        <v>799</v>
      </c>
      <c r="AG690">
        <v>4</v>
      </c>
      <c r="AH690">
        <v>5288</v>
      </c>
      <c r="AJ690">
        <v>128</v>
      </c>
      <c r="AK690">
        <v>13236</v>
      </c>
      <c r="AL690" t="s">
        <v>7004</v>
      </c>
      <c r="AM690">
        <v>4</v>
      </c>
      <c r="AN690">
        <v>1365.45</v>
      </c>
      <c r="AP690">
        <v>128</v>
      </c>
      <c r="AQ690">
        <v>13154</v>
      </c>
      <c r="AR690" t="s">
        <v>798</v>
      </c>
      <c r="AS690">
        <v>2</v>
      </c>
      <c r="AT690">
        <v>192</v>
      </c>
      <c r="AV690">
        <v>122</v>
      </c>
    </row>
    <row r="691" spans="1:54" ht="13.5" customHeight="1" x14ac:dyDescent="0.35">
      <c r="A691" t="s">
        <v>2420</v>
      </c>
      <c r="B691" t="s">
        <v>4154</v>
      </c>
      <c r="C691" s="1" t="s">
        <v>4717</v>
      </c>
      <c r="D691" t="s">
        <v>12740</v>
      </c>
      <c r="E691" t="s">
        <v>12741</v>
      </c>
      <c r="F691" t="s">
        <v>12742</v>
      </c>
      <c r="G691" t="s">
        <v>12743</v>
      </c>
      <c r="H691" t="s">
        <v>12744</v>
      </c>
      <c r="N691" t="s">
        <v>12745</v>
      </c>
      <c r="O691" t="s">
        <v>12746</v>
      </c>
      <c r="P691" t="s">
        <v>12747</v>
      </c>
      <c r="Q691" t="s">
        <v>12748</v>
      </c>
      <c r="R691" t="s">
        <v>12749</v>
      </c>
      <c r="S691" t="s">
        <v>12750</v>
      </c>
      <c r="X691" t="s">
        <v>11725</v>
      </c>
      <c r="Y691" t="s">
        <v>11726</v>
      </c>
      <c r="AE691">
        <v>13154</v>
      </c>
      <c r="AF691" t="s">
        <v>798</v>
      </c>
      <c r="AG691">
        <v>1</v>
      </c>
      <c r="AH691">
        <v>42</v>
      </c>
      <c r="AJ691">
        <v>122</v>
      </c>
      <c r="AK691">
        <v>33024</v>
      </c>
      <c r="AL691" t="s">
        <v>831</v>
      </c>
      <c r="AM691">
        <v>1</v>
      </c>
      <c r="AN691">
        <v>16.75</v>
      </c>
      <c r="AP691">
        <v>314</v>
      </c>
      <c r="AQ691">
        <v>44072</v>
      </c>
      <c r="AR691" t="s">
        <v>7210</v>
      </c>
      <c r="AS691">
        <v>1</v>
      </c>
      <c r="AT691">
        <v>164</v>
      </c>
      <c r="AV691">
        <v>332</v>
      </c>
    </row>
    <row r="692" spans="1:54" ht="13.5" customHeight="1" x14ac:dyDescent="0.35">
      <c r="A692" t="s">
        <v>2420</v>
      </c>
      <c r="B692" t="s">
        <v>4159</v>
      </c>
      <c r="C692" s="1" t="s">
        <v>4717</v>
      </c>
      <c r="D692" t="s">
        <v>12751</v>
      </c>
      <c r="E692" t="s">
        <v>12752</v>
      </c>
      <c r="F692" t="s">
        <v>12753</v>
      </c>
      <c r="G692" t="s">
        <v>12754</v>
      </c>
      <c r="N692" t="s">
        <v>12755</v>
      </c>
      <c r="O692" t="s">
        <v>12756</v>
      </c>
      <c r="P692" t="s">
        <v>12757</v>
      </c>
      <c r="Q692" t="s">
        <v>12758</v>
      </c>
      <c r="R692" t="s">
        <v>12759</v>
      </c>
      <c r="X692" t="s">
        <v>5403</v>
      </c>
      <c r="Y692" t="s">
        <v>5404</v>
      </c>
      <c r="Z692" t="s">
        <v>12760</v>
      </c>
      <c r="AE692">
        <v>32688</v>
      </c>
      <c r="AF692" t="s">
        <v>7018</v>
      </c>
      <c r="AG692">
        <v>3</v>
      </c>
      <c r="AH692">
        <v>610.9</v>
      </c>
      <c r="AJ692">
        <v>314</v>
      </c>
      <c r="AK692">
        <v>33052</v>
      </c>
      <c r="AL692" t="s">
        <v>7019</v>
      </c>
      <c r="AM692">
        <v>3</v>
      </c>
      <c r="AN692">
        <v>392</v>
      </c>
      <c r="AP692">
        <v>315</v>
      </c>
      <c r="AQ692">
        <v>32663</v>
      </c>
      <c r="AR692" t="s">
        <v>7254</v>
      </c>
      <c r="AS692">
        <v>2</v>
      </c>
      <c r="AT692">
        <v>414</v>
      </c>
      <c r="AV692">
        <v>314</v>
      </c>
    </row>
    <row r="693" spans="1:54" ht="13.5" customHeight="1" x14ac:dyDescent="0.35">
      <c r="A693" t="s">
        <v>2420</v>
      </c>
      <c r="B693" t="s">
        <v>4165</v>
      </c>
      <c r="C693" s="1" t="s">
        <v>4547</v>
      </c>
      <c r="D693" t="s">
        <v>12761</v>
      </c>
      <c r="E693" t="s">
        <v>12762</v>
      </c>
      <c r="F693" t="s">
        <v>12763</v>
      </c>
      <c r="G693" t="s">
        <v>12764</v>
      </c>
      <c r="H693" t="s">
        <v>12765</v>
      </c>
      <c r="N693" t="s">
        <v>12766</v>
      </c>
      <c r="O693" t="s">
        <v>12767</v>
      </c>
      <c r="P693" t="s">
        <v>12768</v>
      </c>
      <c r="Q693" t="s">
        <v>12769</v>
      </c>
      <c r="R693" t="s">
        <v>12770</v>
      </c>
      <c r="X693" t="s">
        <v>12771</v>
      </c>
      <c r="Y693" t="s">
        <v>4602</v>
      </c>
      <c r="Z693" t="s">
        <v>12772</v>
      </c>
      <c r="AE693">
        <v>32110</v>
      </c>
      <c r="AF693" t="s">
        <v>4603</v>
      </c>
      <c r="AG693">
        <v>2</v>
      </c>
      <c r="AH693">
        <v>390</v>
      </c>
      <c r="AJ693">
        <v>310</v>
      </c>
      <c r="AK693">
        <v>13254</v>
      </c>
      <c r="AL693" t="s">
        <v>799</v>
      </c>
      <c r="AM693">
        <v>1</v>
      </c>
      <c r="AN693">
        <v>42</v>
      </c>
      <c r="AP693">
        <v>128</v>
      </c>
      <c r="AQ693">
        <v>31407</v>
      </c>
      <c r="AR693" t="s">
        <v>800</v>
      </c>
      <c r="AS693">
        <v>2</v>
      </c>
      <c r="AT693">
        <v>159</v>
      </c>
      <c r="AV693">
        <v>200</v>
      </c>
    </row>
    <row r="694" spans="1:54" ht="13.5" customHeight="1" x14ac:dyDescent="0.35">
      <c r="A694" t="s">
        <v>2420</v>
      </c>
      <c r="B694" t="s">
        <v>4170</v>
      </c>
      <c r="C694" s="1" t="s">
        <v>4889</v>
      </c>
      <c r="D694" t="s">
        <v>12773</v>
      </c>
      <c r="E694" t="s">
        <v>12774</v>
      </c>
      <c r="F694" t="s">
        <v>12775</v>
      </c>
      <c r="G694" t="s">
        <v>7414</v>
      </c>
      <c r="H694" t="s">
        <v>12776</v>
      </c>
      <c r="N694" t="s">
        <v>12777</v>
      </c>
      <c r="O694" t="s">
        <v>12778</v>
      </c>
      <c r="P694" t="s">
        <v>10464</v>
      </c>
      <c r="Q694" t="s">
        <v>12779</v>
      </c>
      <c r="R694" t="s">
        <v>12780</v>
      </c>
      <c r="X694" t="s">
        <v>12781</v>
      </c>
      <c r="Y694" t="s">
        <v>681</v>
      </c>
      <c r="Z694" t="s">
        <v>5867</v>
      </c>
      <c r="AE694">
        <v>12054</v>
      </c>
      <c r="AF694" t="s">
        <v>5121</v>
      </c>
      <c r="AG694">
        <v>2</v>
      </c>
      <c r="AH694">
        <v>266</v>
      </c>
      <c r="AJ694">
        <v>113</v>
      </c>
      <c r="AK694">
        <v>11054</v>
      </c>
      <c r="AL694" t="s">
        <v>727</v>
      </c>
      <c r="AM694">
        <v>1</v>
      </c>
      <c r="AN694">
        <v>140</v>
      </c>
      <c r="AP694">
        <v>114</v>
      </c>
    </row>
    <row r="695" spans="1:54" ht="13.5" customHeight="1" x14ac:dyDescent="0.35">
      <c r="A695" t="s">
        <v>2420</v>
      </c>
      <c r="B695" t="s">
        <v>4174</v>
      </c>
      <c r="C695" s="1" t="s">
        <v>4909</v>
      </c>
      <c r="D695" t="s">
        <v>12782</v>
      </c>
      <c r="E695" t="s">
        <v>12783</v>
      </c>
      <c r="F695" t="s">
        <v>12784</v>
      </c>
      <c r="G695" t="s">
        <v>12785</v>
      </c>
      <c r="N695" t="s">
        <v>12786</v>
      </c>
      <c r="O695" t="s">
        <v>12787</v>
      </c>
      <c r="P695" t="s">
        <v>12788</v>
      </c>
      <c r="Q695" t="s">
        <v>12789</v>
      </c>
      <c r="X695" t="s">
        <v>12790</v>
      </c>
      <c r="Y695" t="s">
        <v>12791</v>
      </c>
      <c r="Z695" t="s">
        <v>12792</v>
      </c>
      <c r="AE695">
        <v>13254</v>
      </c>
      <c r="AF695" t="s">
        <v>799</v>
      </c>
      <c r="AG695">
        <v>2</v>
      </c>
      <c r="AH695">
        <v>192</v>
      </c>
      <c r="AJ695">
        <v>128</v>
      </c>
      <c r="AK695">
        <v>32135</v>
      </c>
      <c r="AL695" t="s">
        <v>12003</v>
      </c>
      <c r="AM695">
        <v>2</v>
      </c>
      <c r="AN695">
        <v>299</v>
      </c>
      <c r="AP695">
        <v>300</v>
      </c>
    </row>
    <row r="696" spans="1:54" ht="13.5" customHeight="1" x14ac:dyDescent="0.35">
      <c r="A696" t="s">
        <v>2420</v>
      </c>
      <c r="B696" t="s">
        <v>4178</v>
      </c>
      <c r="C696" s="1" t="s">
        <v>4485</v>
      </c>
      <c r="D696" t="s">
        <v>12793</v>
      </c>
      <c r="E696" t="s">
        <v>12794</v>
      </c>
      <c r="F696" t="s">
        <v>12795</v>
      </c>
      <c r="G696" t="s">
        <v>12796</v>
      </c>
      <c r="N696" t="s">
        <v>12797</v>
      </c>
      <c r="O696" t="s">
        <v>12798</v>
      </c>
      <c r="P696" t="s">
        <v>12799</v>
      </c>
      <c r="Q696" t="s">
        <v>12800</v>
      </c>
      <c r="X696" t="s">
        <v>4617</v>
      </c>
      <c r="Y696" t="s">
        <v>12801</v>
      </c>
      <c r="Z696" t="s">
        <v>7059</v>
      </c>
      <c r="AE696">
        <v>21352</v>
      </c>
      <c r="AF696" t="s">
        <v>7059</v>
      </c>
      <c r="AG696">
        <v>3</v>
      </c>
      <c r="AH696">
        <v>423.6</v>
      </c>
      <c r="AJ696">
        <v>213</v>
      </c>
      <c r="AK696">
        <v>21547</v>
      </c>
      <c r="AL696" t="s">
        <v>57</v>
      </c>
      <c r="AM696">
        <v>2</v>
      </c>
      <c r="AN696">
        <v>245</v>
      </c>
      <c r="AP696">
        <v>221</v>
      </c>
      <c r="AQ696">
        <v>21572</v>
      </c>
      <c r="AR696" t="s">
        <v>58</v>
      </c>
      <c r="AS696">
        <v>1</v>
      </c>
      <c r="AT696">
        <v>80</v>
      </c>
      <c r="AV696">
        <v>221</v>
      </c>
      <c r="AW696">
        <v>13254</v>
      </c>
      <c r="AX696" t="s">
        <v>799</v>
      </c>
      <c r="AY696">
        <v>2</v>
      </c>
      <c r="AZ696">
        <v>192</v>
      </c>
      <c r="BB696">
        <v>128</v>
      </c>
    </row>
    <row r="697" spans="1:54" ht="13.5" customHeight="1" x14ac:dyDescent="0.35">
      <c r="A697" t="s">
        <v>2420</v>
      </c>
      <c r="B697" t="s">
        <v>4184</v>
      </c>
      <c r="C697" s="1" t="s">
        <v>593</v>
      </c>
      <c r="D697" t="s">
        <v>12802</v>
      </c>
      <c r="E697" t="s">
        <v>12803</v>
      </c>
      <c r="F697" t="s">
        <v>12804</v>
      </c>
      <c r="G697" t="s">
        <v>12805</v>
      </c>
      <c r="N697" t="s">
        <v>12806</v>
      </c>
      <c r="O697" t="s">
        <v>12807</v>
      </c>
      <c r="P697" t="s">
        <v>12808</v>
      </c>
      <c r="Q697" t="s">
        <v>12809</v>
      </c>
      <c r="X697" t="s">
        <v>12810</v>
      </c>
      <c r="Y697" t="s">
        <v>9760</v>
      </c>
      <c r="Z697" t="s">
        <v>12811</v>
      </c>
      <c r="AE697">
        <v>21368</v>
      </c>
      <c r="AF697" t="s">
        <v>2747</v>
      </c>
      <c r="AG697">
        <v>2</v>
      </c>
      <c r="AH697">
        <v>642.79999999999995</v>
      </c>
      <c r="AJ697">
        <v>212</v>
      </c>
      <c r="AK697">
        <v>12061</v>
      </c>
      <c r="AL697" t="s">
        <v>7071</v>
      </c>
      <c r="AM697">
        <v>1</v>
      </c>
      <c r="AN697">
        <v>107.2</v>
      </c>
      <c r="AP697">
        <v>118</v>
      </c>
      <c r="AQ697">
        <v>21547</v>
      </c>
      <c r="AR697" t="s">
        <v>57</v>
      </c>
      <c r="AS697">
        <v>2</v>
      </c>
      <c r="AT697">
        <v>245</v>
      </c>
      <c r="AV697">
        <v>221</v>
      </c>
      <c r="AW697">
        <v>21572</v>
      </c>
      <c r="AX697" t="s">
        <v>58</v>
      </c>
      <c r="AY697">
        <v>1</v>
      </c>
      <c r="AZ697">
        <v>80</v>
      </c>
      <c r="BB697">
        <v>221</v>
      </c>
    </row>
    <row r="698" spans="1:54" ht="13.5" customHeight="1" x14ac:dyDescent="0.35">
      <c r="A698" t="s">
        <v>2420</v>
      </c>
      <c r="B698" t="s">
        <v>4188</v>
      </c>
      <c r="C698" s="1" t="s">
        <v>4783</v>
      </c>
      <c r="D698" t="s">
        <v>12812</v>
      </c>
      <c r="E698" t="s">
        <v>9215</v>
      </c>
      <c r="F698" t="s">
        <v>12813</v>
      </c>
      <c r="G698" t="s">
        <v>12814</v>
      </c>
      <c r="H698" t="s">
        <v>12815</v>
      </c>
      <c r="I698" t="s">
        <v>12816</v>
      </c>
      <c r="N698" t="s">
        <v>12817</v>
      </c>
      <c r="O698" t="s">
        <v>12818</v>
      </c>
      <c r="P698" t="s">
        <v>12819</v>
      </c>
      <c r="Q698" t="s">
        <v>12820</v>
      </c>
      <c r="R698" t="s">
        <v>12821</v>
      </c>
      <c r="S698" t="s">
        <v>12822</v>
      </c>
      <c r="X698" t="s">
        <v>6021</v>
      </c>
      <c r="Y698" t="s">
        <v>12823</v>
      </c>
      <c r="Z698" t="s">
        <v>12824</v>
      </c>
      <c r="AE698">
        <v>34525</v>
      </c>
      <c r="AF698" t="s">
        <v>12825</v>
      </c>
      <c r="AG698">
        <v>2</v>
      </c>
      <c r="AH698">
        <v>287</v>
      </c>
      <c r="AJ698">
        <v>312</v>
      </c>
      <c r="AK698">
        <v>42757</v>
      </c>
      <c r="AL698" t="s">
        <v>11917</v>
      </c>
      <c r="AM698">
        <v>1</v>
      </c>
      <c r="AN698">
        <v>150</v>
      </c>
      <c r="AP698">
        <v>334</v>
      </c>
    </row>
    <row r="699" spans="1:54" ht="13.5" customHeight="1" x14ac:dyDescent="0.35">
      <c r="A699" t="s">
        <v>2420</v>
      </c>
      <c r="B699" t="s">
        <v>4193</v>
      </c>
      <c r="C699" s="1" t="s">
        <v>4889</v>
      </c>
      <c r="D699" t="s">
        <v>12826</v>
      </c>
      <c r="E699" t="s">
        <v>12774</v>
      </c>
      <c r="F699" t="s">
        <v>12775</v>
      </c>
      <c r="G699" t="s">
        <v>7414</v>
      </c>
      <c r="H699" t="s">
        <v>12776</v>
      </c>
      <c r="N699" t="s">
        <v>10463</v>
      </c>
      <c r="O699" t="s">
        <v>12778</v>
      </c>
      <c r="P699" t="s">
        <v>10464</v>
      </c>
      <c r="Q699" t="s">
        <v>12779</v>
      </c>
      <c r="R699" t="s">
        <v>12780</v>
      </c>
      <c r="X699" t="s">
        <v>12781</v>
      </c>
      <c r="Y699" t="s">
        <v>681</v>
      </c>
      <c r="Z699" t="s">
        <v>5867</v>
      </c>
      <c r="AE699">
        <v>21572</v>
      </c>
      <c r="AF699" t="s">
        <v>58</v>
      </c>
      <c r="AG699">
        <v>1</v>
      </c>
      <c r="AH699">
        <v>80</v>
      </c>
      <c r="AJ699">
        <v>221</v>
      </c>
      <c r="AK699">
        <v>11054</v>
      </c>
      <c r="AL699" t="s">
        <v>727</v>
      </c>
      <c r="AM699">
        <v>1</v>
      </c>
      <c r="AN699">
        <v>140</v>
      </c>
      <c r="AP699">
        <v>114</v>
      </c>
    </row>
    <row r="700" spans="1:54" ht="13.5" customHeight="1" x14ac:dyDescent="0.35">
      <c r="A700" t="s">
        <v>2420</v>
      </c>
      <c r="B700" t="s">
        <v>4197</v>
      </c>
      <c r="C700" s="1" t="s">
        <v>4524</v>
      </c>
      <c r="D700" t="s">
        <v>10516</v>
      </c>
      <c r="E700" t="s">
        <v>10517</v>
      </c>
      <c r="F700" t="s">
        <v>12827</v>
      </c>
      <c r="G700" t="s">
        <v>12828</v>
      </c>
      <c r="H700" t="s">
        <v>10520</v>
      </c>
      <c r="I700" t="s">
        <v>10521</v>
      </c>
      <c r="J700" t="s">
        <v>12829</v>
      </c>
      <c r="K700" t="s">
        <v>10522</v>
      </c>
      <c r="N700" t="s">
        <v>12830</v>
      </c>
      <c r="O700" t="s">
        <v>10526</v>
      </c>
      <c r="P700" t="s">
        <v>12831</v>
      </c>
      <c r="Q700" t="s">
        <v>10525</v>
      </c>
      <c r="R700" t="s">
        <v>12482</v>
      </c>
      <c r="S700" t="s">
        <v>12832</v>
      </c>
      <c r="T700" t="s">
        <v>10529</v>
      </c>
      <c r="X700" t="s">
        <v>12833</v>
      </c>
      <c r="Y700" t="s">
        <v>605</v>
      </c>
      <c r="Z700" t="s">
        <v>12485</v>
      </c>
      <c r="AE700">
        <v>21547</v>
      </c>
      <c r="AF700" t="s">
        <v>57</v>
      </c>
      <c r="AG700">
        <v>2</v>
      </c>
      <c r="AH700">
        <v>245</v>
      </c>
      <c r="AJ700">
        <v>221</v>
      </c>
      <c r="AK700">
        <v>21572</v>
      </c>
      <c r="AL700" t="s">
        <v>58</v>
      </c>
      <c r="AM700">
        <v>2</v>
      </c>
      <c r="AN700">
        <v>328</v>
      </c>
      <c r="AP700">
        <v>221</v>
      </c>
    </row>
    <row r="701" spans="1:54" ht="13.5" customHeight="1" x14ac:dyDescent="0.35">
      <c r="A701" t="s">
        <v>2420</v>
      </c>
      <c r="B701" t="s">
        <v>4202</v>
      </c>
      <c r="C701" s="1" t="s">
        <v>593</v>
      </c>
      <c r="D701" t="s">
        <v>12834</v>
      </c>
      <c r="E701" t="s">
        <v>12835</v>
      </c>
      <c r="F701" t="s">
        <v>12836</v>
      </c>
      <c r="G701" t="s">
        <v>12837</v>
      </c>
      <c r="N701" t="s">
        <v>12838</v>
      </c>
      <c r="O701" t="s">
        <v>12839</v>
      </c>
      <c r="P701" t="s">
        <v>12840</v>
      </c>
      <c r="Q701" t="s">
        <v>12841</v>
      </c>
      <c r="X701" t="s">
        <v>12842</v>
      </c>
      <c r="Y701" t="s">
        <v>716</v>
      </c>
      <c r="Z701" t="s">
        <v>12843</v>
      </c>
      <c r="AE701">
        <v>21347</v>
      </c>
      <c r="AF701" t="s">
        <v>2760</v>
      </c>
      <c r="AG701">
        <v>2</v>
      </c>
      <c r="AH701">
        <v>441</v>
      </c>
      <c r="AJ701">
        <v>210</v>
      </c>
      <c r="AK701">
        <v>12061</v>
      </c>
      <c r="AL701" t="s">
        <v>7071</v>
      </c>
      <c r="AM701">
        <v>1</v>
      </c>
      <c r="AN701">
        <v>107.2</v>
      </c>
      <c r="AP701">
        <v>118</v>
      </c>
      <c r="AQ701">
        <v>21547</v>
      </c>
      <c r="AR701" t="s">
        <v>57</v>
      </c>
      <c r="AS701">
        <v>2</v>
      </c>
      <c r="AT701">
        <v>245</v>
      </c>
      <c r="AV701">
        <v>221</v>
      </c>
      <c r="AW701">
        <v>21572</v>
      </c>
      <c r="AX701" t="s">
        <v>58</v>
      </c>
      <c r="AY701">
        <v>1</v>
      </c>
      <c r="AZ701">
        <v>80</v>
      </c>
      <c r="BB701">
        <v>221</v>
      </c>
    </row>
    <row r="702" spans="1:54" ht="13.5" customHeight="1" x14ac:dyDescent="0.35">
      <c r="A702" t="s">
        <v>2420</v>
      </c>
      <c r="B702" t="s">
        <v>4207</v>
      </c>
      <c r="C702" s="1" t="s">
        <v>5761</v>
      </c>
      <c r="D702" t="s">
        <v>12844</v>
      </c>
      <c r="E702" t="s">
        <v>11665</v>
      </c>
      <c r="F702" t="s">
        <v>11666</v>
      </c>
      <c r="G702" t="s">
        <v>11667</v>
      </c>
      <c r="H702" t="s">
        <v>11668</v>
      </c>
      <c r="I702" t="s">
        <v>11621</v>
      </c>
      <c r="J702" t="s">
        <v>11669</v>
      </c>
      <c r="N702" t="s">
        <v>12845</v>
      </c>
      <c r="O702" t="s">
        <v>12846</v>
      </c>
      <c r="P702" t="s">
        <v>11627</v>
      </c>
      <c r="Q702" t="s">
        <v>11626</v>
      </c>
      <c r="R702" t="s">
        <v>11672</v>
      </c>
      <c r="X702" t="s">
        <v>12847</v>
      </c>
      <c r="Y702" t="s">
        <v>12685</v>
      </c>
      <c r="AE702">
        <v>33052</v>
      </c>
      <c r="AF702" t="s">
        <v>7019</v>
      </c>
      <c r="AG702">
        <v>2</v>
      </c>
      <c r="AH702">
        <v>120</v>
      </c>
      <c r="AJ702">
        <v>315</v>
      </c>
      <c r="AK702">
        <v>13254</v>
      </c>
      <c r="AL702" t="s">
        <v>799</v>
      </c>
      <c r="AM702">
        <v>2</v>
      </c>
      <c r="AN702">
        <v>192</v>
      </c>
      <c r="AP702">
        <v>128</v>
      </c>
      <c r="AQ702">
        <v>33054</v>
      </c>
      <c r="AR702" t="s">
        <v>5596</v>
      </c>
      <c r="AS702">
        <v>1</v>
      </c>
      <c r="AT702">
        <v>218</v>
      </c>
      <c r="AV702">
        <v>315</v>
      </c>
      <c r="AW702">
        <v>11054</v>
      </c>
      <c r="AX702" t="s">
        <v>727</v>
      </c>
      <c r="AY702">
        <v>1</v>
      </c>
      <c r="AZ702">
        <v>140</v>
      </c>
      <c r="BB702">
        <v>114</v>
      </c>
    </row>
    <row r="703" spans="1:54" ht="13.5" customHeight="1" x14ac:dyDescent="0.35">
      <c r="A703" t="s">
        <v>2420</v>
      </c>
      <c r="B703" t="s">
        <v>4212</v>
      </c>
      <c r="C703" t="s">
        <v>4909</v>
      </c>
      <c r="D703" t="s">
        <v>12848</v>
      </c>
      <c r="E703" t="s">
        <v>12849</v>
      </c>
      <c r="F703" t="s">
        <v>12850</v>
      </c>
      <c r="N703" t="s">
        <v>12851</v>
      </c>
      <c r="O703" t="s">
        <v>12852</v>
      </c>
      <c r="P703" t="s">
        <v>12853</v>
      </c>
      <c r="Q703" t="s">
        <v>12854</v>
      </c>
      <c r="R703" t="s">
        <v>12855</v>
      </c>
      <c r="X703" t="s">
        <v>11552</v>
      </c>
      <c r="Y703" t="s">
        <v>12856</v>
      </c>
      <c r="AE703">
        <v>35052</v>
      </c>
      <c r="AF703" t="s">
        <v>6021</v>
      </c>
      <c r="AG703">
        <v>1</v>
      </c>
      <c r="AH703">
        <v>85.5</v>
      </c>
      <c r="AJ703">
        <v>334</v>
      </c>
      <c r="AK703">
        <v>33054</v>
      </c>
      <c r="AL703" t="s">
        <v>5596</v>
      </c>
      <c r="AM703">
        <v>1</v>
      </c>
      <c r="AN703">
        <v>218</v>
      </c>
      <c r="AP703">
        <v>315</v>
      </c>
    </row>
    <row r="704" spans="1:54" ht="13.5" customHeight="1" x14ac:dyDescent="0.35">
      <c r="A704" t="s">
        <v>2420</v>
      </c>
      <c r="B704" t="s">
        <v>4218</v>
      </c>
      <c r="C704" t="s">
        <v>4717</v>
      </c>
      <c r="D704" t="s">
        <v>12857</v>
      </c>
      <c r="E704" t="s">
        <v>12858</v>
      </c>
      <c r="F704" t="s">
        <v>12859</v>
      </c>
      <c r="G704" t="s">
        <v>12860</v>
      </c>
      <c r="H704" t="s">
        <v>12861</v>
      </c>
      <c r="N704" t="s">
        <v>12862</v>
      </c>
      <c r="O704" t="s">
        <v>12863</v>
      </c>
      <c r="P704" t="s">
        <v>12864</v>
      </c>
      <c r="Q704" t="s">
        <v>12865</v>
      </c>
      <c r="R704" t="s">
        <v>12866</v>
      </c>
      <c r="S704" t="s">
        <v>12867</v>
      </c>
      <c r="T704" t="s">
        <v>12868</v>
      </c>
      <c r="X704" t="s">
        <v>12869</v>
      </c>
      <c r="Y704" t="s">
        <v>12870</v>
      </c>
      <c r="AE704">
        <v>44517</v>
      </c>
      <c r="AF704" t="s">
        <v>5905</v>
      </c>
      <c r="AG704">
        <v>2</v>
      </c>
      <c r="AH704">
        <v>317</v>
      </c>
      <c r="AJ704">
        <v>333</v>
      </c>
      <c r="AK704">
        <v>33054</v>
      </c>
      <c r="AL704" t="s">
        <v>5596</v>
      </c>
      <c r="AM704">
        <v>2</v>
      </c>
      <c r="AN704">
        <v>278</v>
      </c>
      <c r="AP704">
        <v>315</v>
      </c>
      <c r="AQ704">
        <v>33024</v>
      </c>
      <c r="AR704" t="s">
        <v>831</v>
      </c>
      <c r="AS704">
        <v>1</v>
      </c>
      <c r="AT704">
        <v>16.75</v>
      </c>
      <c r="AV704">
        <v>314</v>
      </c>
    </row>
    <row r="705" spans="1:60" ht="13.5" customHeight="1" x14ac:dyDescent="0.35">
      <c r="A705" t="s">
        <v>2420</v>
      </c>
      <c r="B705" t="s">
        <v>4224</v>
      </c>
      <c r="C705" t="s">
        <v>4485</v>
      </c>
      <c r="D705" t="s">
        <v>12871</v>
      </c>
      <c r="E705" t="s">
        <v>12872</v>
      </c>
      <c r="F705" t="s">
        <v>10988</v>
      </c>
      <c r="G705" t="s">
        <v>6343</v>
      </c>
      <c r="H705" t="s">
        <v>6335</v>
      </c>
      <c r="I705" t="s">
        <v>10989</v>
      </c>
      <c r="J705" t="s">
        <v>6334</v>
      </c>
      <c r="K705" t="s">
        <v>6330</v>
      </c>
      <c r="N705" t="s">
        <v>12873</v>
      </c>
      <c r="O705" t="s">
        <v>10991</v>
      </c>
      <c r="P705" t="s">
        <v>10992</v>
      </c>
      <c r="Q705" t="s">
        <v>10993</v>
      </c>
      <c r="R705" t="s">
        <v>9900</v>
      </c>
      <c r="S705" t="s">
        <v>12874</v>
      </c>
      <c r="T705" t="s">
        <v>12875</v>
      </c>
      <c r="X705" t="s">
        <v>6343</v>
      </c>
      <c r="Y705" t="s">
        <v>9903</v>
      </c>
      <c r="Z705" t="s">
        <v>9904</v>
      </c>
      <c r="AE705">
        <v>34597</v>
      </c>
      <c r="AF705" t="s">
        <v>6343</v>
      </c>
      <c r="AG705">
        <v>1</v>
      </c>
      <c r="AH705">
        <v>315</v>
      </c>
      <c r="AJ705">
        <v>312</v>
      </c>
      <c r="AK705">
        <v>21547</v>
      </c>
      <c r="AL705" t="s">
        <v>57</v>
      </c>
      <c r="AM705">
        <v>2</v>
      </c>
      <c r="AN705">
        <v>245</v>
      </c>
      <c r="AP705">
        <v>221</v>
      </c>
      <c r="AQ705">
        <v>21572</v>
      </c>
      <c r="AR705" t="s">
        <v>58</v>
      </c>
      <c r="AS705">
        <v>1</v>
      </c>
      <c r="AT705">
        <v>80</v>
      </c>
      <c r="AV705">
        <v>221</v>
      </c>
    </row>
    <row r="706" spans="1:60" ht="13.5" customHeight="1" x14ac:dyDescent="0.35">
      <c r="A706" t="s">
        <v>2420</v>
      </c>
      <c r="B706" t="s">
        <v>4229</v>
      </c>
      <c r="C706" t="s">
        <v>4889</v>
      </c>
      <c r="D706" t="s">
        <v>12876</v>
      </c>
      <c r="E706" t="s">
        <v>12877</v>
      </c>
      <c r="F706" t="s">
        <v>12878</v>
      </c>
      <c r="G706" t="s">
        <v>12879</v>
      </c>
      <c r="H706" t="s">
        <v>12880</v>
      </c>
      <c r="I706" t="s">
        <v>12881</v>
      </c>
      <c r="N706" t="s">
        <v>12882</v>
      </c>
      <c r="O706" t="s">
        <v>12883</v>
      </c>
      <c r="P706" t="s">
        <v>12884</v>
      </c>
      <c r="Q706" t="s">
        <v>12885</v>
      </c>
      <c r="R706" t="s">
        <v>12886</v>
      </c>
      <c r="S706" t="s">
        <v>11927</v>
      </c>
      <c r="X706" t="s">
        <v>5867</v>
      </c>
      <c r="Y706" t="s">
        <v>5728</v>
      </c>
      <c r="Z706" t="s">
        <v>10011</v>
      </c>
      <c r="AE706">
        <v>13154</v>
      </c>
      <c r="AF706" t="s">
        <v>798</v>
      </c>
      <c r="AG706">
        <v>1</v>
      </c>
      <c r="AH706">
        <v>42</v>
      </c>
      <c r="AJ706">
        <v>122</v>
      </c>
      <c r="AK706">
        <v>32079</v>
      </c>
      <c r="AL706" t="s">
        <v>4582</v>
      </c>
      <c r="AM706">
        <v>1</v>
      </c>
      <c r="AN706">
        <v>132</v>
      </c>
      <c r="AP706">
        <v>310</v>
      </c>
      <c r="AQ706">
        <v>34507</v>
      </c>
      <c r="AR706" t="s">
        <v>5168</v>
      </c>
      <c r="AS706">
        <v>2</v>
      </c>
      <c r="AT706">
        <v>280</v>
      </c>
      <c r="AV706">
        <v>312</v>
      </c>
      <c r="AW706">
        <v>34052</v>
      </c>
      <c r="AX706" t="s">
        <v>1473</v>
      </c>
      <c r="AY706">
        <v>1</v>
      </c>
      <c r="AZ706">
        <v>144</v>
      </c>
      <c r="BB706">
        <v>312</v>
      </c>
      <c r="BC706">
        <v>34093</v>
      </c>
      <c r="BD706" t="s">
        <v>4938</v>
      </c>
      <c r="BE706">
        <v>2</v>
      </c>
      <c r="BF706">
        <v>156</v>
      </c>
      <c r="BH706">
        <v>312</v>
      </c>
    </row>
    <row r="707" spans="1:60" ht="13.5" customHeight="1" x14ac:dyDescent="0.35">
      <c r="A707" t="s">
        <v>2420</v>
      </c>
      <c r="B707" t="s">
        <v>4234</v>
      </c>
      <c r="C707" t="s">
        <v>4783</v>
      </c>
      <c r="D707" t="s">
        <v>12887</v>
      </c>
      <c r="E707" t="s">
        <v>12888</v>
      </c>
      <c r="F707" t="s">
        <v>12889</v>
      </c>
      <c r="G707" t="s">
        <v>12890</v>
      </c>
      <c r="N707" t="s">
        <v>12891</v>
      </c>
      <c r="O707" t="s">
        <v>12892</v>
      </c>
      <c r="P707" t="s">
        <v>12893</v>
      </c>
      <c r="Q707" t="s">
        <v>12894</v>
      </c>
      <c r="R707" t="s">
        <v>12895</v>
      </c>
      <c r="S707" t="s">
        <v>12896</v>
      </c>
      <c r="X707" t="s">
        <v>12897</v>
      </c>
      <c r="Y707" t="s">
        <v>5700</v>
      </c>
      <c r="AE707">
        <v>34085</v>
      </c>
      <c r="AF707" t="s">
        <v>5052</v>
      </c>
      <c r="AG707">
        <v>2</v>
      </c>
      <c r="AH707">
        <v>263</v>
      </c>
      <c r="AJ707">
        <v>312</v>
      </c>
      <c r="AK707">
        <v>34592</v>
      </c>
      <c r="AL707" t="s">
        <v>6181</v>
      </c>
      <c r="AM707">
        <v>2</v>
      </c>
      <c r="AN707">
        <v>221</v>
      </c>
      <c r="AP707">
        <v>312</v>
      </c>
      <c r="AQ707">
        <v>34593</v>
      </c>
      <c r="AR707" t="s">
        <v>5195</v>
      </c>
      <c r="AS707">
        <v>2</v>
      </c>
      <c r="AT707">
        <v>479</v>
      </c>
      <c r="AV707">
        <v>312</v>
      </c>
      <c r="AW707">
        <v>34582</v>
      </c>
      <c r="AX707" t="s">
        <v>5700</v>
      </c>
      <c r="AY707">
        <v>2</v>
      </c>
      <c r="AZ707">
        <v>300</v>
      </c>
      <c r="BB707">
        <v>312</v>
      </c>
      <c r="BC707">
        <v>15254</v>
      </c>
      <c r="BD707" t="s">
        <v>4802</v>
      </c>
      <c r="BE707">
        <v>3</v>
      </c>
      <c r="BF707">
        <v>700</v>
      </c>
      <c r="BH707">
        <v>136</v>
      </c>
    </row>
    <row r="708" spans="1:60" ht="13.5" customHeight="1" x14ac:dyDescent="0.35">
      <c r="A708" t="s">
        <v>2420</v>
      </c>
      <c r="B708" t="s">
        <v>4239</v>
      </c>
      <c r="C708" t="s">
        <v>4524</v>
      </c>
      <c r="D708" t="s">
        <v>10615</v>
      </c>
      <c r="E708" t="s">
        <v>8188</v>
      </c>
      <c r="F708" t="s">
        <v>10616</v>
      </c>
      <c r="G708" t="s">
        <v>10617</v>
      </c>
      <c r="H708" t="s">
        <v>10618</v>
      </c>
      <c r="N708" t="s">
        <v>10619</v>
      </c>
      <c r="O708" t="s">
        <v>10620</v>
      </c>
      <c r="P708" t="s">
        <v>10390</v>
      </c>
      <c r="Q708" t="s">
        <v>10622</v>
      </c>
      <c r="R708" t="s">
        <v>12406</v>
      </c>
      <c r="S708" t="s">
        <v>10624</v>
      </c>
      <c r="X708" t="s">
        <v>605</v>
      </c>
      <c r="Y708" t="s">
        <v>5372</v>
      </c>
      <c r="Z708" t="s">
        <v>12898</v>
      </c>
      <c r="AE708">
        <v>31436</v>
      </c>
      <c r="AF708" t="s">
        <v>61</v>
      </c>
      <c r="AG708">
        <v>2</v>
      </c>
      <c r="AH708">
        <v>245</v>
      </c>
      <c r="AJ708">
        <v>200</v>
      </c>
      <c r="AK708">
        <v>21547</v>
      </c>
      <c r="AL708" t="s">
        <v>57</v>
      </c>
      <c r="AM708">
        <v>2</v>
      </c>
      <c r="AN708">
        <v>245</v>
      </c>
      <c r="AP708">
        <v>221</v>
      </c>
      <c r="AQ708">
        <v>21572</v>
      </c>
      <c r="AR708" t="s">
        <v>58</v>
      </c>
      <c r="AS708">
        <v>1</v>
      </c>
      <c r="AT708">
        <v>80</v>
      </c>
      <c r="AV708">
        <v>221</v>
      </c>
    </row>
    <row r="709" spans="1:60" ht="13.5" customHeight="1" x14ac:dyDescent="0.35">
      <c r="A709" t="s">
        <v>2420</v>
      </c>
      <c r="B709" t="s">
        <v>3575</v>
      </c>
      <c r="C709" t="s">
        <v>4547</v>
      </c>
      <c r="D709" t="s">
        <v>12899</v>
      </c>
      <c r="E709" t="s">
        <v>9906</v>
      </c>
      <c r="F709" t="s">
        <v>12900</v>
      </c>
      <c r="G709" t="s">
        <v>9908</v>
      </c>
      <c r="N709" t="s">
        <v>12901</v>
      </c>
      <c r="O709" t="s">
        <v>12902</v>
      </c>
      <c r="P709" t="s">
        <v>10648</v>
      </c>
      <c r="Q709" t="s">
        <v>12903</v>
      </c>
      <c r="R709" t="s">
        <v>10651</v>
      </c>
      <c r="S709" t="s">
        <v>4596</v>
      </c>
      <c r="X709" t="s">
        <v>4602</v>
      </c>
      <c r="Y709" t="s">
        <v>7603</v>
      </c>
      <c r="AE709">
        <v>32079</v>
      </c>
      <c r="AF709" t="s">
        <v>4582</v>
      </c>
      <c r="AG709">
        <v>2</v>
      </c>
      <c r="AH709">
        <v>263</v>
      </c>
      <c r="AJ709">
        <v>310</v>
      </c>
      <c r="AK709">
        <v>32110</v>
      </c>
      <c r="AL709" t="s">
        <v>4603</v>
      </c>
      <c r="AM709">
        <v>2</v>
      </c>
      <c r="AN709">
        <v>390</v>
      </c>
      <c r="AP709">
        <v>310</v>
      </c>
    </row>
    <row r="710" spans="1:60" ht="13.5" customHeight="1" x14ac:dyDescent="0.35">
      <c r="A710" t="s">
        <v>2420</v>
      </c>
      <c r="B710" t="s">
        <v>4254</v>
      </c>
      <c r="C710" t="s">
        <v>4889</v>
      </c>
      <c r="D710" t="s">
        <v>11009</v>
      </c>
      <c r="E710" t="s">
        <v>11010</v>
      </c>
      <c r="F710" t="s">
        <v>12904</v>
      </c>
      <c r="G710" t="s">
        <v>11012</v>
      </c>
      <c r="H710" t="s">
        <v>11013</v>
      </c>
      <c r="I710" t="s">
        <v>11014</v>
      </c>
      <c r="N710" t="s">
        <v>11015</v>
      </c>
      <c r="O710" t="s">
        <v>11016</v>
      </c>
      <c r="P710" t="s">
        <v>11017</v>
      </c>
      <c r="Q710" t="s">
        <v>11018</v>
      </c>
      <c r="R710" t="s">
        <v>11019</v>
      </c>
      <c r="S710" t="s">
        <v>11020</v>
      </c>
      <c r="X710" t="s">
        <v>11021</v>
      </c>
      <c r="Y710" t="s">
        <v>11022</v>
      </c>
      <c r="Z710" t="s">
        <v>11023</v>
      </c>
      <c r="AE710">
        <v>32079</v>
      </c>
      <c r="AF710" t="s">
        <v>4582</v>
      </c>
      <c r="AG710">
        <v>1</v>
      </c>
      <c r="AH710">
        <v>132</v>
      </c>
      <c r="AJ710">
        <v>310</v>
      </c>
      <c r="AK710">
        <v>21052</v>
      </c>
      <c r="AL710" t="s">
        <v>5243</v>
      </c>
      <c r="AM710">
        <v>2</v>
      </c>
      <c r="AN710">
        <v>447</v>
      </c>
      <c r="AP710">
        <v>210</v>
      </c>
    </row>
    <row r="711" spans="1:60" ht="13.5" customHeight="1" x14ac:dyDescent="0.35">
      <c r="A711" t="s">
        <v>2420</v>
      </c>
      <c r="B711" t="s">
        <v>4261</v>
      </c>
      <c r="C711" t="s">
        <v>4889</v>
      </c>
      <c r="D711" t="s">
        <v>12905</v>
      </c>
      <c r="E711" t="s">
        <v>12906</v>
      </c>
      <c r="F711" t="s">
        <v>10607</v>
      </c>
      <c r="G711" t="s">
        <v>12907</v>
      </c>
      <c r="H711" t="s">
        <v>10462</v>
      </c>
      <c r="I711" t="s">
        <v>12908</v>
      </c>
      <c r="N711" t="s">
        <v>12909</v>
      </c>
      <c r="O711" t="s">
        <v>12910</v>
      </c>
      <c r="P711" t="s">
        <v>10611</v>
      </c>
      <c r="Q711" t="s">
        <v>10612</v>
      </c>
      <c r="R711" t="s">
        <v>7420</v>
      </c>
      <c r="S711" t="s">
        <v>10468</v>
      </c>
      <c r="T711" t="s">
        <v>10613</v>
      </c>
      <c r="X711" t="s">
        <v>10469</v>
      </c>
      <c r="Y711" t="s">
        <v>5610</v>
      </c>
      <c r="Z711" t="s">
        <v>7603</v>
      </c>
      <c r="AE711">
        <v>31436</v>
      </c>
      <c r="AF711" t="s">
        <v>61</v>
      </c>
      <c r="AG711">
        <v>2</v>
      </c>
      <c r="AH711">
        <v>245</v>
      </c>
      <c r="AJ711">
        <v>200</v>
      </c>
      <c r="AK711">
        <v>21532</v>
      </c>
      <c r="AL711" t="s">
        <v>832</v>
      </c>
      <c r="AM711">
        <v>1</v>
      </c>
      <c r="AN711">
        <v>55</v>
      </c>
      <c r="AP711">
        <v>221</v>
      </c>
    </row>
    <row r="712" spans="1:60" ht="13.5" customHeight="1" x14ac:dyDescent="0.35">
      <c r="A712" t="s">
        <v>2420</v>
      </c>
      <c r="B712" t="s">
        <v>4265</v>
      </c>
      <c r="C712" t="s">
        <v>4547</v>
      </c>
      <c r="D712" t="s">
        <v>12911</v>
      </c>
      <c r="E712" t="s">
        <v>10891</v>
      </c>
      <c r="F712" t="s">
        <v>12912</v>
      </c>
      <c r="G712" t="s">
        <v>10904</v>
      </c>
      <c r="N712" t="s">
        <v>12913</v>
      </c>
      <c r="O712" t="s">
        <v>12914</v>
      </c>
      <c r="P712" t="s">
        <v>12915</v>
      </c>
      <c r="Q712" t="s">
        <v>12916</v>
      </c>
      <c r="R712" t="s">
        <v>12917</v>
      </c>
      <c r="S712" t="s">
        <v>12918</v>
      </c>
      <c r="T712" t="s">
        <v>12919</v>
      </c>
      <c r="X712" t="s">
        <v>12920</v>
      </c>
      <c r="Y712" t="s">
        <v>12921</v>
      </c>
      <c r="AE712">
        <v>32062</v>
      </c>
      <c r="AF712" t="s">
        <v>5112</v>
      </c>
      <c r="AG712">
        <v>2</v>
      </c>
      <c r="AH712">
        <v>607</v>
      </c>
      <c r="AJ712">
        <v>310</v>
      </c>
      <c r="AK712">
        <v>33024</v>
      </c>
      <c r="AL712" t="s">
        <v>831</v>
      </c>
      <c r="AM712">
        <v>2</v>
      </c>
      <c r="AN712">
        <v>413.65</v>
      </c>
      <c r="AP712">
        <v>314</v>
      </c>
      <c r="AQ712">
        <v>32079</v>
      </c>
      <c r="AR712" t="s">
        <v>4582</v>
      </c>
      <c r="AS712">
        <v>2</v>
      </c>
      <c r="AT712">
        <v>263</v>
      </c>
      <c r="AV712">
        <v>310</v>
      </c>
      <c r="AW712">
        <v>32650</v>
      </c>
      <c r="AX712" t="s">
        <v>5928</v>
      </c>
      <c r="AY712">
        <v>1</v>
      </c>
      <c r="AZ712">
        <v>157</v>
      </c>
      <c r="BB712">
        <v>314</v>
      </c>
      <c r="BC712">
        <v>11054</v>
      </c>
      <c r="BD712" t="s">
        <v>727</v>
      </c>
      <c r="BE712">
        <v>2</v>
      </c>
      <c r="BF712">
        <v>500</v>
      </c>
      <c r="BH712">
        <v>114</v>
      </c>
    </row>
    <row r="713" spans="1:60" ht="13.5" customHeight="1" x14ac:dyDescent="0.35">
      <c r="A713" t="s">
        <v>2420</v>
      </c>
      <c r="B713" t="s">
        <v>4270</v>
      </c>
      <c r="C713" t="s">
        <v>4889</v>
      </c>
      <c r="D713" t="s">
        <v>12922</v>
      </c>
      <c r="E713" t="s">
        <v>12923</v>
      </c>
      <c r="F713" t="s">
        <v>12924</v>
      </c>
      <c r="G713" t="s">
        <v>7412</v>
      </c>
      <c r="H713" t="s">
        <v>10875</v>
      </c>
      <c r="I713" t="s">
        <v>7414</v>
      </c>
      <c r="J713" t="s">
        <v>10462</v>
      </c>
      <c r="N713" t="s">
        <v>12925</v>
      </c>
      <c r="O713" t="s">
        <v>12926</v>
      </c>
      <c r="P713" t="s">
        <v>12927</v>
      </c>
      <c r="Q713" t="s">
        <v>10466</v>
      </c>
      <c r="R713" t="s">
        <v>10879</v>
      </c>
      <c r="S713" t="s">
        <v>12928</v>
      </c>
      <c r="T713" t="s">
        <v>10468</v>
      </c>
      <c r="X713" t="s">
        <v>7561</v>
      </c>
      <c r="Y713" t="s">
        <v>5610</v>
      </c>
      <c r="Z713" t="s">
        <v>5867</v>
      </c>
      <c r="AE713">
        <v>32079</v>
      </c>
      <c r="AF713" t="s">
        <v>4582</v>
      </c>
      <c r="AG713">
        <v>2</v>
      </c>
      <c r="AH713">
        <v>263</v>
      </c>
      <c r="AJ713">
        <v>310</v>
      </c>
    </row>
    <row r="714" spans="1:60" ht="13.5" customHeight="1" x14ac:dyDescent="0.35">
      <c r="A714" t="s">
        <v>2420</v>
      </c>
      <c r="B714" t="s">
        <v>4273</v>
      </c>
      <c r="C714" t="s">
        <v>4547</v>
      </c>
      <c r="D714" t="s">
        <v>8624</v>
      </c>
      <c r="E714" t="s">
        <v>12929</v>
      </c>
      <c r="F714" t="s">
        <v>12930</v>
      </c>
      <c r="G714" t="s">
        <v>9908</v>
      </c>
      <c r="H714" t="s">
        <v>12931</v>
      </c>
      <c r="N714" t="s">
        <v>12932</v>
      </c>
      <c r="O714" t="s">
        <v>12902</v>
      </c>
      <c r="P714" t="s">
        <v>10648</v>
      </c>
      <c r="Q714" t="s">
        <v>12933</v>
      </c>
      <c r="R714" t="s">
        <v>12934</v>
      </c>
      <c r="S714" t="s">
        <v>8631</v>
      </c>
      <c r="T714" t="s">
        <v>4596</v>
      </c>
      <c r="X714" t="s">
        <v>4579</v>
      </c>
      <c r="Y714" t="s">
        <v>4601</v>
      </c>
      <c r="Z714" t="s">
        <v>10206</v>
      </c>
      <c r="AE714">
        <v>32110</v>
      </c>
      <c r="AF714" t="s">
        <v>4603</v>
      </c>
      <c r="AG714">
        <v>3</v>
      </c>
      <c r="AH714">
        <v>1050</v>
      </c>
      <c r="AJ714">
        <v>310</v>
      </c>
      <c r="AK714">
        <v>13254</v>
      </c>
      <c r="AL714" t="s">
        <v>799</v>
      </c>
      <c r="AM714">
        <v>2</v>
      </c>
      <c r="AN714">
        <v>192</v>
      </c>
      <c r="AP714">
        <v>128</v>
      </c>
    </row>
    <row r="715" spans="1:60" ht="13.5" customHeight="1" x14ac:dyDescent="0.35">
      <c r="A715" t="s">
        <v>2420</v>
      </c>
      <c r="B715" t="s">
        <v>4276</v>
      </c>
      <c r="C715" t="s">
        <v>4783</v>
      </c>
      <c r="D715" t="s">
        <v>12935</v>
      </c>
      <c r="E715" t="s">
        <v>11767</v>
      </c>
      <c r="F715" t="s">
        <v>12936</v>
      </c>
      <c r="G715" t="s">
        <v>12937</v>
      </c>
      <c r="H715" t="s">
        <v>12890</v>
      </c>
      <c r="N715" t="s">
        <v>12938</v>
      </c>
      <c r="O715" t="s">
        <v>12939</v>
      </c>
      <c r="P715" t="s">
        <v>11770</v>
      </c>
      <c r="Q715" t="s">
        <v>12326</v>
      </c>
      <c r="R715" t="s">
        <v>11771</v>
      </c>
      <c r="S715" t="s">
        <v>11772</v>
      </c>
      <c r="X715" t="s">
        <v>12897</v>
      </c>
      <c r="Y715" t="s">
        <v>7468</v>
      </c>
      <c r="AE715">
        <v>34593</v>
      </c>
      <c r="AF715" t="s">
        <v>5195</v>
      </c>
      <c r="AG715">
        <v>2</v>
      </c>
      <c r="AH715">
        <v>479</v>
      </c>
      <c r="AJ715">
        <v>312</v>
      </c>
      <c r="AK715">
        <v>34592</v>
      </c>
      <c r="AL715" t="s">
        <v>6181</v>
      </c>
      <c r="AM715">
        <v>3</v>
      </c>
      <c r="AN715">
        <v>407</v>
      </c>
      <c r="AP715">
        <v>312</v>
      </c>
      <c r="AQ715">
        <v>34582</v>
      </c>
      <c r="AR715" t="s">
        <v>5700</v>
      </c>
      <c r="AS715">
        <v>2</v>
      </c>
      <c r="AT715">
        <v>300</v>
      </c>
      <c r="AV715">
        <v>312</v>
      </c>
      <c r="AW715">
        <v>13154</v>
      </c>
      <c r="AX715" t="s">
        <v>798</v>
      </c>
      <c r="AY715">
        <v>1</v>
      </c>
      <c r="AZ715">
        <v>42</v>
      </c>
      <c r="BB715">
        <v>122</v>
      </c>
      <c r="BC715">
        <v>13254</v>
      </c>
      <c r="BD715" t="s">
        <v>799</v>
      </c>
      <c r="BE715">
        <v>1</v>
      </c>
      <c r="BF715">
        <v>42</v>
      </c>
      <c r="BH715">
        <v>128</v>
      </c>
    </row>
    <row r="716" spans="1:60" ht="13.5" customHeight="1" x14ac:dyDescent="0.35">
      <c r="A716" t="s">
        <v>2420</v>
      </c>
      <c r="B716" t="s">
        <v>4281</v>
      </c>
      <c r="C716" t="s">
        <v>5761</v>
      </c>
      <c r="D716" t="s">
        <v>12940</v>
      </c>
      <c r="E716" t="s">
        <v>12673</v>
      </c>
      <c r="F716" t="s">
        <v>12674</v>
      </c>
      <c r="G716" t="s">
        <v>12941</v>
      </c>
      <c r="N716" t="s">
        <v>12942</v>
      </c>
      <c r="O716" t="s">
        <v>12691</v>
      </c>
      <c r="P716" t="s">
        <v>12679</v>
      </c>
      <c r="Q716" t="s">
        <v>12680</v>
      </c>
      <c r="R716" t="s">
        <v>12681</v>
      </c>
      <c r="X716" t="s">
        <v>12684</v>
      </c>
      <c r="Y716" t="s">
        <v>12685</v>
      </c>
      <c r="Z716" t="s">
        <v>7561</v>
      </c>
      <c r="AE716">
        <v>33024</v>
      </c>
      <c r="AF716" t="s">
        <v>831</v>
      </c>
      <c r="AG716">
        <v>1</v>
      </c>
      <c r="AH716">
        <v>16.75</v>
      </c>
      <c r="AJ716">
        <v>314</v>
      </c>
      <c r="AK716">
        <v>44072</v>
      </c>
      <c r="AL716" t="s">
        <v>7210</v>
      </c>
      <c r="AM716">
        <v>1</v>
      </c>
      <c r="AN716">
        <v>164</v>
      </c>
      <c r="AP716">
        <v>332</v>
      </c>
      <c r="AQ716">
        <v>32650</v>
      </c>
      <c r="AR716" t="s">
        <v>5928</v>
      </c>
      <c r="AS716">
        <v>1</v>
      </c>
      <c r="AT716">
        <v>157</v>
      </c>
      <c r="AV716">
        <v>314</v>
      </c>
      <c r="AW716">
        <v>35071</v>
      </c>
      <c r="AX716" t="s">
        <v>830</v>
      </c>
      <c r="AY716">
        <v>2</v>
      </c>
      <c r="AZ716">
        <v>231</v>
      </c>
      <c r="BB716">
        <v>324</v>
      </c>
    </row>
    <row r="717" spans="1:60" ht="13.5" customHeight="1" x14ac:dyDescent="0.35">
      <c r="A717" t="s">
        <v>2420</v>
      </c>
      <c r="B717" t="s">
        <v>4287</v>
      </c>
      <c r="C717" t="s">
        <v>4889</v>
      </c>
      <c r="D717" t="s">
        <v>12905</v>
      </c>
      <c r="E717" t="s">
        <v>12906</v>
      </c>
      <c r="F717" t="s">
        <v>10607</v>
      </c>
      <c r="G717" t="s">
        <v>12943</v>
      </c>
      <c r="H717" t="s">
        <v>10462</v>
      </c>
      <c r="I717" t="s">
        <v>12908</v>
      </c>
      <c r="N717" t="s">
        <v>12944</v>
      </c>
      <c r="O717" t="s">
        <v>12910</v>
      </c>
      <c r="P717" t="s">
        <v>12945</v>
      </c>
      <c r="Q717" t="s">
        <v>10612</v>
      </c>
      <c r="R717" t="s">
        <v>7420</v>
      </c>
      <c r="S717" t="s">
        <v>10468</v>
      </c>
      <c r="T717" t="s">
        <v>10613</v>
      </c>
      <c r="X717" t="s">
        <v>10469</v>
      </c>
      <c r="Y717" t="s">
        <v>5610</v>
      </c>
      <c r="Z717" t="s">
        <v>7603</v>
      </c>
      <c r="AE717">
        <v>31436</v>
      </c>
      <c r="AF717" t="s">
        <v>61</v>
      </c>
      <c r="AG717">
        <v>2</v>
      </c>
      <c r="AH717">
        <v>245</v>
      </c>
      <c r="AJ717">
        <v>200</v>
      </c>
    </row>
    <row r="718" spans="1:60" ht="13.5" customHeight="1" x14ac:dyDescent="0.35">
      <c r="A718" t="s">
        <v>2420</v>
      </c>
      <c r="B718" t="s">
        <v>4292</v>
      </c>
      <c r="C718" t="s">
        <v>4547</v>
      </c>
      <c r="D718" t="s">
        <v>12946</v>
      </c>
      <c r="E718" t="s">
        <v>9906</v>
      </c>
      <c r="F718" t="s">
        <v>12947</v>
      </c>
      <c r="G718" t="s">
        <v>9908</v>
      </c>
      <c r="H718" t="s">
        <v>12948</v>
      </c>
      <c r="N718" t="s">
        <v>10922</v>
      </c>
      <c r="O718" t="s">
        <v>12902</v>
      </c>
      <c r="P718" t="s">
        <v>10648</v>
      </c>
      <c r="Q718" t="s">
        <v>12949</v>
      </c>
      <c r="R718" t="s">
        <v>8630</v>
      </c>
      <c r="S718" t="s">
        <v>12950</v>
      </c>
      <c r="T718" t="s">
        <v>4596</v>
      </c>
      <c r="X718" t="s">
        <v>4579</v>
      </c>
      <c r="Y718" t="s">
        <v>4601</v>
      </c>
      <c r="Z718" t="s">
        <v>5138</v>
      </c>
      <c r="AE718">
        <v>32110</v>
      </c>
      <c r="AF718" t="s">
        <v>4603</v>
      </c>
      <c r="AG718">
        <v>3</v>
      </c>
      <c r="AH718">
        <v>1050</v>
      </c>
      <c r="AJ718">
        <v>310</v>
      </c>
      <c r="AK718">
        <v>13254</v>
      </c>
      <c r="AL718" t="s">
        <v>799</v>
      </c>
      <c r="AM718">
        <v>2</v>
      </c>
      <c r="AN718">
        <v>192</v>
      </c>
      <c r="AP718">
        <v>128</v>
      </c>
    </row>
    <row r="719" spans="1:60" ht="13.5" customHeight="1" x14ac:dyDescent="0.35">
      <c r="A719" t="s">
        <v>2420</v>
      </c>
      <c r="B719" t="s">
        <v>4298</v>
      </c>
      <c r="C719" t="s">
        <v>4524</v>
      </c>
      <c r="D719" t="s">
        <v>12710</v>
      </c>
      <c r="E719" t="s">
        <v>12711</v>
      </c>
      <c r="F719" t="s">
        <v>12712</v>
      </c>
      <c r="G719" t="s">
        <v>12713</v>
      </c>
      <c r="N719" t="s">
        <v>12714</v>
      </c>
      <c r="O719" t="s">
        <v>12715</v>
      </c>
      <c r="P719" t="s">
        <v>12716</v>
      </c>
      <c r="Q719" t="s">
        <v>12717</v>
      </c>
      <c r="R719" t="s">
        <v>12951</v>
      </c>
      <c r="X719" t="s">
        <v>7332</v>
      </c>
      <c r="Y719" t="s">
        <v>12719</v>
      </c>
      <c r="Z719" t="s">
        <v>12720</v>
      </c>
      <c r="AE719">
        <v>13154</v>
      </c>
      <c r="AF719" t="s">
        <v>798</v>
      </c>
      <c r="AG719">
        <v>1</v>
      </c>
      <c r="AH719">
        <v>42</v>
      </c>
      <c r="AJ719">
        <v>122</v>
      </c>
      <c r="AK719">
        <v>33024</v>
      </c>
      <c r="AL719" t="s">
        <v>831</v>
      </c>
      <c r="AM719">
        <v>2</v>
      </c>
      <c r="AN719">
        <v>413.65</v>
      </c>
      <c r="AP719">
        <v>314</v>
      </c>
      <c r="AQ719">
        <v>44072</v>
      </c>
      <c r="AR719" t="s">
        <v>7210</v>
      </c>
      <c r="AS719">
        <v>1</v>
      </c>
      <c r="AT719">
        <v>164</v>
      </c>
      <c r="AV719">
        <v>332</v>
      </c>
    </row>
    <row r="720" spans="1:60" ht="13.5" customHeight="1" x14ac:dyDescent="0.35">
      <c r="A720" t="s">
        <v>2420</v>
      </c>
      <c r="B720" t="s">
        <v>4308</v>
      </c>
      <c r="C720" t="s">
        <v>4502</v>
      </c>
      <c r="D720" t="s">
        <v>12952</v>
      </c>
      <c r="E720" t="s">
        <v>12953</v>
      </c>
      <c r="F720" t="s">
        <v>12954</v>
      </c>
      <c r="G720" t="s">
        <v>10486</v>
      </c>
      <c r="H720" t="s">
        <v>7397</v>
      </c>
      <c r="I720" t="s">
        <v>10488</v>
      </c>
      <c r="J720" t="s">
        <v>10489</v>
      </c>
      <c r="K720" t="s">
        <v>12955</v>
      </c>
      <c r="N720" t="s">
        <v>12956</v>
      </c>
      <c r="O720" t="s">
        <v>12957</v>
      </c>
      <c r="P720" t="s">
        <v>12958</v>
      </c>
      <c r="Q720" t="s">
        <v>7400</v>
      </c>
      <c r="R720" t="s">
        <v>12959</v>
      </c>
      <c r="S720" t="s">
        <v>12960</v>
      </c>
      <c r="T720" t="s">
        <v>10497</v>
      </c>
      <c r="U720" t="s">
        <v>12961</v>
      </c>
      <c r="X720" t="s">
        <v>10499</v>
      </c>
      <c r="Y720" t="s">
        <v>4568</v>
      </c>
      <c r="Z720" t="s">
        <v>9904</v>
      </c>
      <c r="AE720">
        <v>31721</v>
      </c>
      <c r="AF720" t="s">
        <v>4568</v>
      </c>
      <c r="AG720">
        <v>2</v>
      </c>
      <c r="AH720">
        <v>429</v>
      </c>
      <c r="AJ720">
        <v>311</v>
      </c>
      <c r="AK720">
        <v>31633</v>
      </c>
      <c r="AL720" t="s">
        <v>12962</v>
      </c>
      <c r="AM720">
        <v>1</v>
      </c>
      <c r="AP720">
        <v>200</v>
      </c>
      <c r="AQ720">
        <v>21547</v>
      </c>
      <c r="AR720" t="s">
        <v>57</v>
      </c>
      <c r="AS720">
        <v>2</v>
      </c>
      <c r="AT720">
        <v>245</v>
      </c>
      <c r="AV720">
        <v>221</v>
      </c>
    </row>
    <row r="721" spans="1:60" ht="13.5" customHeight="1" x14ac:dyDescent="0.35">
      <c r="A721" t="s">
        <v>2420</v>
      </c>
      <c r="B721" t="s">
        <v>4315</v>
      </c>
      <c r="C721" t="s">
        <v>593</v>
      </c>
      <c r="D721" t="s">
        <v>11093</v>
      </c>
      <c r="E721" t="s">
        <v>11094</v>
      </c>
      <c r="F721" t="s">
        <v>11095</v>
      </c>
      <c r="G721" t="s">
        <v>11096</v>
      </c>
      <c r="H721" t="s">
        <v>6923</v>
      </c>
      <c r="N721" t="s">
        <v>11097</v>
      </c>
      <c r="O721" t="s">
        <v>11098</v>
      </c>
      <c r="P721" t="s">
        <v>11099</v>
      </c>
      <c r="Q721" t="s">
        <v>11100</v>
      </c>
      <c r="R721" t="s">
        <v>11101</v>
      </c>
      <c r="S721" t="s">
        <v>11102</v>
      </c>
      <c r="X721" t="s">
        <v>697</v>
      </c>
      <c r="Y721" t="s">
        <v>12963</v>
      </c>
      <c r="AE721">
        <v>21547</v>
      </c>
      <c r="AF721" t="s">
        <v>57</v>
      </c>
      <c r="AG721">
        <v>2</v>
      </c>
      <c r="AH721">
        <v>245</v>
      </c>
      <c r="AJ721">
        <v>221</v>
      </c>
      <c r="AK721">
        <v>21572</v>
      </c>
      <c r="AL721" t="s">
        <v>58</v>
      </c>
      <c r="AM721">
        <v>1</v>
      </c>
      <c r="AN721">
        <v>80</v>
      </c>
      <c r="AP721">
        <v>221</v>
      </c>
      <c r="AQ721">
        <v>11454</v>
      </c>
      <c r="AR721" t="s">
        <v>728</v>
      </c>
      <c r="AS721">
        <v>1</v>
      </c>
      <c r="AT721">
        <v>63</v>
      </c>
      <c r="AV721">
        <v>115</v>
      </c>
    </row>
    <row r="722" spans="1:60" ht="13.5" customHeight="1" x14ac:dyDescent="0.35">
      <c r="A722" t="s">
        <v>2420</v>
      </c>
      <c r="B722" t="s">
        <v>4318</v>
      </c>
      <c r="C722" t="s">
        <v>4667</v>
      </c>
      <c r="D722" t="s">
        <v>12964</v>
      </c>
      <c r="E722" t="s">
        <v>11141</v>
      </c>
      <c r="F722" t="s">
        <v>11142</v>
      </c>
      <c r="G722" t="s">
        <v>11143</v>
      </c>
      <c r="H722" t="s">
        <v>5629</v>
      </c>
      <c r="I722" t="s">
        <v>11144</v>
      </c>
      <c r="N722" t="s">
        <v>12965</v>
      </c>
      <c r="O722" t="s">
        <v>12966</v>
      </c>
      <c r="P722" t="s">
        <v>12967</v>
      </c>
      <c r="Q722" t="s">
        <v>12968</v>
      </c>
      <c r="R722" t="s">
        <v>11150</v>
      </c>
      <c r="S722" t="s">
        <v>12969</v>
      </c>
      <c r="X722" t="s">
        <v>8142</v>
      </c>
      <c r="Y722" t="s">
        <v>5969</v>
      </c>
      <c r="Z722" t="s">
        <v>5034</v>
      </c>
      <c r="AE722">
        <v>21572</v>
      </c>
      <c r="AF722" t="s">
        <v>58</v>
      </c>
      <c r="AG722">
        <v>3</v>
      </c>
      <c r="AH722">
        <v>493</v>
      </c>
      <c r="AJ722">
        <v>221</v>
      </c>
      <c r="AK722">
        <v>31407</v>
      </c>
      <c r="AL722" t="s">
        <v>800</v>
      </c>
      <c r="AM722">
        <v>2</v>
      </c>
      <c r="AN722">
        <v>159</v>
      </c>
      <c r="AP722">
        <v>200</v>
      </c>
      <c r="AQ722">
        <v>42866</v>
      </c>
      <c r="AR722" t="s">
        <v>5358</v>
      </c>
      <c r="AS722">
        <v>3</v>
      </c>
      <c r="AT722">
        <v>543</v>
      </c>
      <c r="AV722">
        <v>344</v>
      </c>
      <c r="AW722">
        <v>12587</v>
      </c>
      <c r="AX722" t="s">
        <v>5331</v>
      </c>
      <c r="AY722">
        <v>3</v>
      </c>
      <c r="AZ722">
        <v>376.9</v>
      </c>
      <c r="BB722">
        <v>341</v>
      </c>
      <c r="BC722">
        <v>12054</v>
      </c>
      <c r="BD722" t="s">
        <v>5121</v>
      </c>
      <c r="BE722">
        <v>2</v>
      </c>
      <c r="BF722">
        <v>266</v>
      </c>
      <c r="BH722">
        <v>113</v>
      </c>
    </row>
    <row r="723" spans="1:60" ht="13.5" customHeight="1" x14ac:dyDescent="0.35">
      <c r="A723" t="s">
        <v>2420</v>
      </c>
      <c r="B723" t="s">
        <v>4327</v>
      </c>
      <c r="C723" t="s">
        <v>4909</v>
      </c>
      <c r="D723" t="s">
        <v>7449</v>
      </c>
      <c r="E723" t="s">
        <v>12970</v>
      </c>
      <c r="F723" t="s">
        <v>11105</v>
      </c>
      <c r="G723" t="s">
        <v>7450</v>
      </c>
      <c r="H723" t="s">
        <v>11106</v>
      </c>
      <c r="I723" t="s">
        <v>7454</v>
      </c>
      <c r="J723" t="s">
        <v>10834</v>
      </c>
      <c r="N723" t="s">
        <v>11107</v>
      </c>
      <c r="O723" t="s">
        <v>11120</v>
      </c>
      <c r="P723" t="s">
        <v>7459</v>
      </c>
      <c r="Q723" t="s">
        <v>11109</v>
      </c>
      <c r="R723" t="s">
        <v>7461</v>
      </c>
      <c r="S723" t="s">
        <v>11121</v>
      </c>
      <c r="T723" t="s">
        <v>7464</v>
      </c>
      <c r="X723" t="s">
        <v>5712</v>
      </c>
      <c r="Y723" t="s">
        <v>11111</v>
      </c>
      <c r="Z723" t="s">
        <v>11112</v>
      </c>
      <c r="AE723">
        <v>42866</v>
      </c>
      <c r="AF723" t="s">
        <v>5358</v>
      </c>
      <c r="AG723">
        <v>2</v>
      </c>
      <c r="AH723">
        <v>296</v>
      </c>
      <c r="AJ723">
        <v>344</v>
      </c>
      <c r="AK723">
        <v>31407</v>
      </c>
      <c r="AL723" t="s">
        <v>800</v>
      </c>
      <c r="AM723">
        <v>1</v>
      </c>
      <c r="AN723">
        <v>9</v>
      </c>
      <c r="AP723">
        <v>200</v>
      </c>
    </row>
    <row r="724" spans="1:60" ht="13.5" customHeight="1" x14ac:dyDescent="0.35">
      <c r="A724" t="s">
        <v>2420</v>
      </c>
      <c r="B724" t="s">
        <v>4333</v>
      </c>
      <c r="C724" t="s">
        <v>4717</v>
      </c>
      <c r="D724" t="s">
        <v>12971</v>
      </c>
      <c r="E724" t="s">
        <v>12972</v>
      </c>
      <c r="F724" t="s">
        <v>7468</v>
      </c>
      <c r="G724" t="s">
        <v>12973</v>
      </c>
      <c r="N724" t="s">
        <v>12974</v>
      </c>
      <c r="O724" t="s">
        <v>12975</v>
      </c>
      <c r="P724" t="s">
        <v>12976</v>
      </c>
      <c r="Q724" t="s">
        <v>12977</v>
      </c>
      <c r="R724" t="s">
        <v>12978</v>
      </c>
      <c r="S724" t="s">
        <v>12979</v>
      </c>
      <c r="T724" t="s">
        <v>12980</v>
      </c>
      <c r="U724" t="s">
        <v>12981</v>
      </c>
      <c r="V724" t="s">
        <v>12982</v>
      </c>
      <c r="X724" t="s">
        <v>7468</v>
      </c>
      <c r="Y724" t="s">
        <v>12983</v>
      </c>
      <c r="Z724" t="s">
        <v>12984</v>
      </c>
      <c r="AE724">
        <v>13254</v>
      </c>
      <c r="AF724" t="s">
        <v>799</v>
      </c>
      <c r="AG724">
        <v>1</v>
      </c>
      <c r="AH724">
        <v>42</v>
      </c>
      <c r="AJ724">
        <v>128</v>
      </c>
      <c r="AK724">
        <v>32650</v>
      </c>
      <c r="AL724" t="s">
        <v>5928</v>
      </c>
      <c r="AM724">
        <v>2</v>
      </c>
      <c r="AN724">
        <v>243</v>
      </c>
      <c r="AP724">
        <v>314</v>
      </c>
      <c r="AQ724">
        <v>32663</v>
      </c>
      <c r="AR724" t="s">
        <v>7254</v>
      </c>
      <c r="AS724">
        <v>2</v>
      </c>
      <c r="AT724">
        <v>414</v>
      </c>
      <c r="AV724">
        <v>314</v>
      </c>
      <c r="AW724">
        <v>35071</v>
      </c>
      <c r="AX724" t="s">
        <v>830</v>
      </c>
      <c r="AY724">
        <v>2</v>
      </c>
      <c r="AZ724">
        <v>231</v>
      </c>
      <c r="BB724">
        <v>324</v>
      </c>
    </row>
    <row r="725" spans="1:60" ht="13.5" customHeight="1" x14ac:dyDescent="0.35">
      <c r="A725" t="s">
        <v>2420</v>
      </c>
      <c r="B725" t="s">
        <v>4338</v>
      </c>
      <c r="C725" t="s">
        <v>4889</v>
      </c>
      <c r="D725" t="s">
        <v>12985</v>
      </c>
      <c r="E725" t="s">
        <v>12986</v>
      </c>
      <c r="F725" t="s">
        <v>10474</v>
      </c>
      <c r="G725" t="s">
        <v>7413</v>
      </c>
      <c r="H725" t="s">
        <v>12987</v>
      </c>
      <c r="N725" t="s">
        <v>12988</v>
      </c>
      <c r="O725" t="s">
        <v>12989</v>
      </c>
      <c r="P725" t="s">
        <v>10478</v>
      </c>
      <c r="Q725" t="s">
        <v>10479</v>
      </c>
      <c r="R725" t="s">
        <v>10480</v>
      </c>
      <c r="X725" t="s">
        <v>605</v>
      </c>
      <c r="Y725" t="s">
        <v>12990</v>
      </c>
      <c r="Z725" t="s">
        <v>4706</v>
      </c>
      <c r="AE725">
        <v>31662</v>
      </c>
      <c r="AF725" t="s">
        <v>4619</v>
      </c>
      <c r="AG725">
        <v>3</v>
      </c>
      <c r="AJ725">
        <v>200</v>
      </c>
      <c r="AK725">
        <v>21572</v>
      </c>
      <c r="AL725" t="s">
        <v>58</v>
      </c>
      <c r="AM725">
        <v>2</v>
      </c>
      <c r="AN725">
        <v>328</v>
      </c>
      <c r="AP725">
        <v>221</v>
      </c>
      <c r="AQ725">
        <v>32079</v>
      </c>
      <c r="AR725" t="s">
        <v>4582</v>
      </c>
      <c r="AS725">
        <v>1</v>
      </c>
      <c r="AT725">
        <v>132</v>
      </c>
      <c r="AV725">
        <v>310</v>
      </c>
    </row>
    <row r="726" spans="1:60" ht="13.5" customHeight="1" x14ac:dyDescent="0.35">
      <c r="A726" t="s">
        <v>2420</v>
      </c>
      <c r="B726" t="s">
        <v>4343</v>
      </c>
      <c r="C726" t="s">
        <v>4547</v>
      </c>
      <c r="D726" t="s">
        <v>12991</v>
      </c>
      <c r="E726" t="s">
        <v>9906</v>
      </c>
      <c r="F726" t="s">
        <v>12992</v>
      </c>
      <c r="G726" t="s">
        <v>9908</v>
      </c>
      <c r="H726" t="s">
        <v>12993</v>
      </c>
      <c r="I726" t="s">
        <v>12994</v>
      </c>
      <c r="N726" t="s">
        <v>12995</v>
      </c>
      <c r="O726" t="s">
        <v>12996</v>
      </c>
      <c r="P726" t="s">
        <v>10648</v>
      </c>
      <c r="Q726" t="s">
        <v>12997</v>
      </c>
      <c r="R726" t="s">
        <v>12998</v>
      </c>
      <c r="S726" t="s">
        <v>12999</v>
      </c>
      <c r="T726" t="s">
        <v>13000</v>
      </c>
      <c r="X726" t="s">
        <v>4602</v>
      </c>
      <c r="Y726" t="s">
        <v>4777</v>
      </c>
      <c r="Z726" t="s">
        <v>4601</v>
      </c>
      <c r="AE726">
        <v>32079</v>
      </c>
      <c r="AF726" t="s">
        <v>4582</v>
      </c>
      <c r="AG726">
        <v>3</v>
      </c>
      <c r="AH726">
        <v>548</v>
      </c>
      <c r="AJ726">
        <v>310</v>
      </c>
      <c r="AK726">
        <v>32110</v>
      </c>
      <c r="AL726" t="s">
        <v>4603</v>
      </c>
      <c r="AM726">
        <v>3</v>
      </c>
      <c r="AN726">
        <v>1050</v>
      </c>
      <c r="AP726">
        <v>310</v>
      </c>
    </row>
    <row r="727" spans="1:60" ht="13.5" customHeight="1" x14ac:dyDescent="0.35">
      <c r="A727" t="s">
        <v>2420</v>
      </c>
      <c r="B727" t="s">
        <v>4349</v>
      </c>
      <c r="C727" t="s">
        <v>5761</v>
      </c>
      <c r="D727" t="s">
        <v>13001</v>
      </c>
      <c r="E727" t="s">
        <v>11593</v>
      </c>
      <c r="F727" t="s">
        <v>11594</v>
      </c>
      <c r="G727" t="s">
        <v>7307</v>
      </c>
      <c r="H727" t="s">
        <v>11595</v>
      </c>
      <c r="I727" t="s">
        <v>11596</v>
      </c>
      <c r="N727" t="s">
        <v>11597</v>
      </c>
      <c r="O727" t="s">
        <v>11598</v>
      </c>
      <c r="P727" t="s">
        <v>11599</v>
      </c>
      <c r="Q727" t="s">
        <v>11600</v>
      </c>
      <c r="R727" t="s">
        <v>11601</v>
      </c>
      <c r="X727" t="s">
        <v>13002</v>
      </c>
      <c r="Y727" t="s">
        <v>13003</v>
      </c>
      <c r="AE727">
        <v>13254</v>
      </c>
      <c r="AF727" t="s">
        <v>799</v>
      </c>
      <c r="AG727">
        <v>2</v>
      </c>
      <c r="AH727">
        <v>192</v>
      </c>
      <c r="AJ727">
        <v>128</v>
      </c>
      <c r="AK727">
        <v>32663</v>
      </c>
      <c r="AL727" t="s">
        <v>7254</v>
      </c>
      <c r="AM727">
        <v>2</v>
      </c>
      <c r="AN727">
        <v>414</v>
      </c>
      <c r="AP727">
        <v>314</v>
      </c>
    </row>
    <row r="728" spans="1:60" ht="13.5" customHeight="1" x14ac:dyDescent="0.35">
      <c r="A728" t="s">
        <v>2420</v>
      </c>
      <c r="B728" t="s">
        <v>4354</v>
      </c>
      <c r="C728" t="s">
        <v>4485</v>
      </c>
      <c r="D728" t="s">
        <v>13004</v>
      </c>
      <c r="E728" t="s">
        <v>13005</v>
      </c>
      <c r="F728" t="s">
        <v>13006</v>
      </c>
      <c r="G728" t="s">
        <v>13007</v>
      </c>
      <c r="H728" t="s">
        <v>13008</v>
      </c>
      <c r="I728" t="s">
        <v>13009</v>
      </c>
      <c r="J728" t="s">
        <v>13010</v>
      </c>
      <c r="N728" t="s">
        <v>13011</v>
      </c>
      <c r="O728" t="s">
        <v>13012</v>
      </c>
      <c r="P728" t="s">
        <v>13013</v>
      </c>
      <c r="Q728" t="s">
        <v>13014</v>
      </c>
      <c r="R728" t="s">
        <v>13015</v>
      </c>
      <c r="S728" t="s">
        <v>12592</v>
      </c>
      <c r="T728" t="s">
        <v>13016</v>
      </c>
      <c r="X728" t="s">
        <v>4579</v>
      </c>
      <c r="Y728" t="s">
        <v>13017</v>
      </c>
      <c r="Z728" t="s">
        <v>13018</v>
      </c>
      <c r="AE728">
        <v>21510</v>
      </c>
      <c r="AF728" t="s">
        <v>6761</v>
      </c>
      <c r="AG728">
        <v>1</v>
      </c>
      <c r="AH728">
        <v>168</v>
      </c>
      <c r="AJ728">
        <v>221</v>
      </c>
      <c r="AK728">
        <v>21053</v>
      </c>
      <c r="AL728" t="s">
        <v>2434</v>
      </c>
      <c r="AM728">
        <v>1</v>
      </c>
      <c r="AN728">
        <v>167.6</v>
      </c>
      <c r="AP728">
        <v>211</v>
      </c>
      <c r="AQ728">
        <v>34085</v>
      </c>
      <c r="AR728" t="s">
        <v>5052</v>
      </c>
      <c r="AS728">
        <v>1</v>
      </c>
      <c r="AT728">
        <v>98</v>
      </c>
      <c r="AV728">
        <v>312</v>
      </c>
      <c r="AW728">
        <v>42686</v>
      </c>
      <c r="AX728" t="s">
        <v>6936</v>
      </c>
      <c r="AY728">
        <v>2</v>
      </c>
      <c r="AZ728">
        <v>211</v>
      </c>
      <c r="BB728">
        <v>334</v>
      </c>
      <c r="BC728">
        <v>34584</v>
      </c>
      <c r="BD728" t="s">
        <v>12597</v>
      </c>
      <c r="BE728">
        <v>2</v>
      </c>
      <c r="BF728">
        <v>216.4</v>
      </c>
      <c r="BH728">
        <v>312</v>
      </c>
    </row>
    <row r="729" spans="1:60" ht="13.5" customHeight="1" x14ac:dyDescent="0.35">
      <c r="A729" t="s">
        <v>2420</v>
      </c>
      <c r="B729" t="s">
        <v>4359</v>
      </c>
      <c r="C729" t="s">
        <v>4717</v>
      </c>
      <c r="D729" t="s">
        <v>13019</v>
      </c>
      <c r="E729" t="s">
        <v>13020</v>
      </c>
      <c r="F729" t="s">
        <v>13021</v>
      </c>
      <c r="G729" t="s">
        <v>13022</v>
      </c>
      <c r="H729" t="s">
        <v>13023</v>
      </c>
      <c r="I729" t="s">
        <v>13024</v>
      </c>
      <c r="N729" t="s">
        <v>13025</v>
      </c>
      <c r="O729" t="s">
        <v>13026</v>
      </c>
      <c r="P729" t="s">
        <v>13027</v>
      </c>
      <c r="Q729" t="s">
        <v>13028</v>
      </c>
      <c r="R729" t="s">
        <v>13029</v>
      </c>
      <c r="X729" t="s">
        <v>13030</v>
      </c>
      <c r="Y729" t="s">
        <v>12731</v>
      </c>
    </row>
    <row r="730" spans="1:60" ht="13.5" customHeight="1" x14ac:dyDescent="0.35">
      <c r="A730" t="s">
        <v>2420</v>
      </c>
      <c r="B730" t="s">
        <v>4364</v>
      </c>
      <c r="C730" t="s">
        <v>4667</v>
      </c>
      <c r="D730" t="s">
        <v>11977</v>
      </c>
      <c r="E730" t="s">
        <v>11978</v>
      </c>
      <c r="F730" t="s">
        <v>11979</v>
      </c>
      <c r="G730" t="s">
        <v>13031</v>
      </c>
      <c r="N730" t="s">
        <v>11980</v>
      </c>
      <c r="O730" t="s">
        <v>11981</v>
      </c>
      <c r="P730" t="s">
        <v>13032</v>
      </c>
      <c r="Q730" t="s">
        <v>11983</v>
      </c>
      <c r="R730" t="s">
        <v>11984</v>
      </c>
      <c r="S730" t="s">
        <v>13033</v>
      </c>
      <c r="X730" t="s">
        <v>11501</v>
      </c>
      <c r="Y730" t="s">
        <v>11985</v>
      </c>
      <c r="AE730">
        <v>31036</v>
      </c>
      <c r="AF730" t="s">
        <v>8654</v>
      </c>
      <c r="AG730">
        <v>3</v>
      </c>
      <c r="AH730">
        <v>437</v>
      </c>
      <c r="AJ730">
        <v>326</v>
      </c>
      <c r="AK730">
        <v>31054</v>
      </c>
      <c r="AL730" t="s">
        <v>5066</v>
      </c>
      <c r="AM730">
        <v>3</v>
      </c>
      <c r="AN730">
        <v>407</v>
      </c>
      <c r="AP730">
        <v>326</v>
      </c>
      <c r="AQ730">
        <v>15254</v>
      </c>
      <c r="AR730" t="s">
        <v>4802</v>
      </c>
      <c r="AS730">
        <v>2</v>
      </c>
      <c r="AT730">
        <v>400</v>
      </c>
      <c r="AV730">
        <v>136</v>
      </c>
    </row>
    <row r="731" spans="1:60" ht="13.5" customHeight="1" x14ac:dyDescent="0.35">
      <c r="A731" t="s">
        <v>2420</v>
      </c>
      <c r="B731" t="s">
        <v>4370</v>
      </c>
      <c r="C731" t="s">
        <v>4717</v>
      </c>
      <c r="D731" t="s">
        <v>13034</v>
      </c>
      <c r="E731" t="s">
        <v>13035</v>
      </c>
      <c r="F731" t="s">
        <v>13036</v>
      </c>
      <c r="G731" t="s">
        <v>13037</v>
      </c>
      <c r="H731" t="s">
        <v>13038</v>
      </c>
      <c r="N731" t="s">
        <v>13039</v>
      </c>
      <c r="O731" t="s">
        <v>13040</v>
      </c>
      <c r="P731" t="s">
        <v>13041</v>
      </c>
      <c r="Q731" t="s">
        <v>13042</v>
      </c>
      <c r="R731" t="s">
        <v>13043</v>
      </c>
      <c r="X731" t="s">
        <v>13044</v>
      </c>
      <c r="Y731" t="s">
        <v>5404</v>
      </c>
      <c r="Z731" t="s">
        <v>10343</v>
      </c>
      <c r="AE731">
        <v>13254</v>
      </c>
      <c r="AF731" t="s">
        <v>799</v>
      </c>
      <c r="AG731">
        <v>2</v>
      </c>
      <c r="AH731">
        <v>192</v>
      </c>
      <c r="AJ731">
        <v>128</v>
      </c>
      <c r="AK731">
        <v>13154</v>
      </c>
      <c r="AL731" t="s">
        <v>798</v>
      </c>
      <c r="AM731">
        <v>1</v>
      </c>
      <c r="AN731">
        <v>42</v>
      </c>
      <c r="AP731">
        <v>122</v>
      </c>
      <c r="AQ731">
        <v>32650</v>
      </c>
      <c r="AR731" t="s">
        <v>5928</v>
      </c>
      <c r="AS731">
        <v>1</v>
      </c>
      <c r="AT731">
        <v>157</v>
      </c>
      <c r="AV731">
        <v>314</v>
      </c>
      <c r="AW731">
        <v>13366</v>
      </c>
      <c r="AX731" t="s">
        <v>5929</v>
      </c>
      <c r="AY731">
        <v>2</v>
      </c>
      <c r="AZ731">
        <v>301</v>
      </c>
      <c r="BB731">
        <v>128</v>
      </c>
    </row>
    <row r="732" spans="1:60" ht="13.5" customHeight="1" x14ac:dyDescent="0.35">
      <c r="A732" t="s">
        <v>2420</v>
      </c>
      <c r="B732" t="s">
        <v>4375</v>
      </c>
      <c r="C732" t="s">
        <v>4717</v>
      </c>
      <c r="D732" t="s">
        <v>13045</v>
      </c>
      <c r="E732" t="s">
        <v>13046</v>
      </c>
      <c r="F732" t="s">
        <v>13047</v>
      </c>
      <c r="G732" t="s">
        <v>13048</v>
      </c>
      <c r="N732" t="s">
        <v>13049</v>
      </c>
      <c r="O732" t="s">
        <v>13050</v>
      </c>
      <c r="P732" t="s">
        <v>13051</v>
      </c>
      <c r="Q732" t="s">
        <v>13052</v>
      </c>
      <c r="R732" t="s">
        <v>13053</v>
      </c>
      <c r="X732" t="s">
        <v>13054</v>
      </c>
      <c r="Y732" t="s">
        <v>13055</v>
      </c>
      <c r="AE732">
        <v>42815</v>
      </c>
      <c r="AF732" t="s">
        <v>7338</v>
      </c>
      <c r="AG732">
        <v>1</v>
      </c>
      <c r="AH732">
        <v>62.4</v>
      </c>
      <c r="AJ732">
        <v>344</v>
      </c>
      <c r="AK732">
        <v>13154</v>
      </c>
      <c r="AL732" t="s">
        <v>798</v>
      </c>
      <c r="AM732">
        <v>2</v>
      </c>
      <c r="AN732">
        <v>192</v>
      </c>
      <c r="AP732">
        <v>122</v>
      </c>
      <c r="AQ732">
        <v>11054</v>
      </c>
      <c r="AR732" t="s">
        <v>727</v>
      </c>
      <c r="AS732">
        <v>1</v>
      </c>
      <c r="AT732">
        <v>140</v>
      </c>
      <c r="AV732">
        <v>114</v>
      </c>
      <c r="AW732">
        <v>13366</v>
      </c>
      <c r="AX732" t="s">
        <v>5929</v>
      </c>
      <c r="AY732">
        <v>2</v>
      </c>
      <c r="AZ732">
        <v>301</v>
      </c>
      <c r="BB732">
        <v>128</v>
      </c>
    </row>
    <row r="733" spans="1:60" ht="13.5" customHeight="1" x14ac:dyDescent="0.35">
      <c r="A733" t="s">
        <v>2420</v>
      </c>
      <c r="B733" t="s">
        <v>4378</v>
      </c>
      <c r="C733" t="s">
        <v>4909</v>
      </c>
      <c r="D733" t="s">
        <v>13056</v>
      </c>
      <c r="E733" t="s">
        <v>11542</v>
      </c>
      <c r="F733" t="s">
        <v>13057</v>
      </c>
      <c r="G733" t="s">
        <v>11544</v>
      </c>
      <c r="H733" t="s">
        <v>11545</v>
      </c>
      <c r="N733" t="s">
        <v>13058</v>
      </c>
      <c r="O733" t="s">
        <v>11547</v>
      </c>
      <c r="P733" t="s">
        <v>11548</v>
      </c>
      <c r="Q733" t="s">
        <v>11549</v>
      </c>
      <c r="R733" t="s">
        <v>13059</v>
      </c>
      <c r="S733" t="s">
        <v>11551</v>
      </c>
      <c r="X733" t="s">
        <v>11552</v>
      </c>
      <c r="Y733" t="s">
        <v>13060</v>
      </c>
      <c r="Z733" t="s">
        <v>13061</v>
      </c>
      <c r="AE733">
        <v>13154</v>
      </c>
      <c r="AF733" t="s">
        <v>798</v>
      </c>
      <c r="AG733">
        <v>2</v>
      </c>
      <c r="AH733">
        <v>192</v>
      </c>
      <c r="AJ733">
        <v>122</v>
      </c>
    </row>
    <row r="734" spans="1:60" ht="13.5" customHeight="1" x14ac:dyDescent="0.35">
      <c r="A734" t="s">
        <v>2420</v>
      </c>
      <c r="B734" t="s">
        <v>4383</v>
      </c>
      <c r="C734" t="s">
        <v>4524</v>
      </c>
      <c r="D734" t="s">
        <v>13062</v>
      </c>
      <c r="E734" t="s">
        <v>13063</v>
      </c>
      <c r="F734" t="s">
        <v>13064</v>
      </c>
      <c r="G734" t="s">
        <v>13065</v>
      </c>
      <c r="H734" t="s">
        <v>13066</v>
      </c>
      <c r="I734" t="s">
        <v>13067</v>
      </c>
      <c r="N734" t="s">
        <v>13068</v>
      </c>
      <c r="O734" t="s">
        <v>13069</v>
      </c>
      <c r="P734" t="s">
        <v>13070</v>
      </c>
      <c r="Q734" t="s">
        <v>13071</v>
      </c>
      <c r="R734" t="s">
        <v>13072</v>
      </c>
      <c r="S734" t="s">
        <v>13073</v>
      </c>
      <c r="T734" t="s">
        <v>13074</v>
      </c>
      <c r="X734" t="s">
        <v>7332</v>
      </c>
      <c r="Y734" t="s">
        <v>4777</v>
      </c>
      <c r="Z734" t="s">
        <v>13075</v>
      </c>
      <c r="AE734">
        <v>13254</v>
      </c>
      <c r="AF734" t="s">
        <v>799</v>
      </c>
      <c r="AG734">
        <v>2</v>
      </c>
      <c r="AH734">
        <v>192</v>
      </c>
      <c r="AJ734">
        <v>128</v>
      </c>
      <c r="AK734">
        <v>13366</v>
      </c>
      <c r="AL734" t="s">
        <v>5929</v>
      </c>
      <c r="AM734">
        <v>2</v>
      </c>
      <c r="AN734">
        <v>301</v>
      </c>
      <c r="AP734">
        <v>128</v>
      </c>
      <c r="AQ734">
        <v>32663</v>
      </c>
      <c r="AR734" t="s">
        <v>7254</v>
      </c>
      <c r="AS734">
        <v>2</v>
      </c>
      <c r="AT734">
        <v>414</v>
      </c>
      <c r="AV734">
        <v>314</v>
      </c>
      <c r="AW734">
        <v>32650</v>
      </c>
      <c r="AX734" t="s">
        <v>5928</v>
      </c>
      <c r="AY734">
        <v>3</v>
      </c>
      <c r="AZ734">
        <v>603</v>
      </c>
      <c r="BB734">
        <v>314</v>
      </c>
    </row>
    <row r="735" spans="1:60" ht="13.5" customHeight="1" x14ac:dyDescent="0.35">
      <c r="A735" t="s">
        <v>2420</v>
      </c>
      <c r="B735" t="s">
        <v>4388</v>
      </c>
      <c r="C735" t="s">
        <v>4909</v>
      </c>
      <c r="D735" t="s">
        <v>13076</v>
      </c>
      <c r="E735" t="s">
        <v>13077</v>
      </c>
      <c r="F735" t="s">
        <v>13078</v>
      </c>
      <c r="G735" t="s">
        <v>13079</v>
      </c>
      <c r="H735" t="s">
        <v>13080</v>
      </c>
      <c r="I735" t="s">
        <v>13081</v>
      </c>
      <c r="N735" t="s">
        <v>13082</v>
      </c>
      <c r="O735" t="s">
        <v>13083</v>
      </c>
      <c r="P735" t="s">
        <v>13084</v>
      </c>
      <c r="Q735" t="s">
        <v>13085</v>
      </c>
      <c r="R735" t="s">
        <v>13086</v>
      </c>
      <c r="S735" t="s">
        <v>13087</v>
      </c>
      <c r="X735" t="s">
        <v>11049</v>
      </c>
      <c r="Y735" t="s">
        <v>13088</v>
      </c>
      <c r="Z735" t="s">
        <v>13089</v>
      </c>
      <c r="AE735">
        <v>31407</v>
      </c>
      <c r="AF735" t="s">
        <v>800</v>
      </c>
      <c r="AG735">
        <v>1</v>
      </c>
      <c r="AH735">
        <v>9</v>
      </c>
      <c r="AJ735">
        <v>200</v>
      </c>
      <c r="AK735">
        <v>44517</v>
      </c>
      <c r="AL735" t="s">
        <v>5905</v>
      </c>
      <c r="AM735">
        <v>2</v>
      </c>
      <c r="AN735">
        <v>317</v>
      </c>
      <c r="AP735">
        <v>333</v>
      </c>
      <c r="AQ735">
        <v>42866</v>
      </c>
      <c r="AR735" t="s">
        <v>5358</v>
      </c>
      <c r="AS735">
        <v>2</v>
      </c>
      <c r="AT735">
        <v>296</v>
      </c>
      <c r="AV735">
        <v>344</v>
      </c>
      <c r="AW735">
        <v>33024</v>
      </c>
      <c r="AX735" t="s">
        <v>831</v>
      </c>
      <c r="AY735">
        <v>1</v>
      </c>
      <c r="AZ735">
        <v>16.75</v>
      </c>
      <c r="BB735">
        <v>314</v>
      </c>
    </row>
    <row r="736" spans="1:60" ht="13.5" customHeight="1" x14ac:dyDescent="0.35">
      <c r="A736" t="s">
        <v>2420</v>
      </c>
      <c r="B736" t="s">
        <v>4394</v>
      </c>
      <c r="C736" t="s">
        <v>4909</v>
      </c>
      <c r="D736" t="s">
        <v>13090</v>
      </c>
      <c r="E736" t="s">
        <v>13091</v>
      </c>
      <c r="F736" t="s">
        <v>13092</v>
      </c>
      <c r="G736" t="s">
        <v>13093</v>
      </c>
      <c r="H736" t="s">
        <v>13094</v>
      </c>
      <c r="I736" t="s">
        <v>8280</v>
      </c>
      <c r="J736" t="s">
        <v>8281</v>
      </c>
      <c r="K736" t="s">
        <v>13095</v>
      </c>
      <c r="N736" t="s">
        <v>13096</v>
      </c>
      <c r="O736" t="s">
        <v>13097</v>
      </c>
      <c r="P736" t="s">
        <v>13098</v>
      </c>
      <c r="Q736" t="s">
        <v>13099</v>
      </c>
      <c r="R736" t="s">
        <v>8287</v>
      </c>
      <c r="S736" t="s">
        <v>8288</v>
      </c>
      <c r="T736" t="s">
        <v>13100</v>
      </c>
      <c r="X736" t="s">
        <v>4601</v>
      </c>
      <c r="Y736" t="s">
        <v>13101</v>
      </c>
      <c r="Z736" t="s">
        <v>13102</v>
      </c>
      <c r="AE736">
        <v>44008</v>
      </c>
      <c r="AF736" t="s">
        <v>7359</v>
      </c>
      <c r="AG736">
        <v>2</v>
      </c>
      <c r="AH736">
        <v>472.5</v>
      </c>
      <c r="AJ736">
        <v>332</v>
      </c>
    </row>
    <row r="737" spans="1:60" ht="13.5" customHeight="1" x14ac:dyDescent="0.35">
      <c r="A737" t="s">
        <v>277</v>
      </c>
      <c r="B737" t="s">
        <v>3147</v>
      </c>
      <c r="C737" t="s">
        <v>4889</v>
      </c>
      <c r="D737" t="s">
        <v>13103</v>
      </c>
      <c r="E737" t="s">
        <v>13104</v>
      </c>
      <c r="F737" t="s">
        <v>13105</v>
      </c>
      <c r="G737" t="s">
        <v>13106</v>
      </c>
      <c r="H737" t="s">
        <v>13107</v>
      </c>
      <c r="N737" t="s">
        <v>13108</v>
      </c>
      <c r="O737" t="s">
        <v>13109</v>
      </c>
      <c r="P737" t="s">
        <v>13110</v>
      </c>
      <c r="Q737" t="s">
        <v>13111</v>
      </c>
      <c r="R737" t="s">
        <v>13112</v>
      </c>
      <c r="X737" t="s">
        <v>6405</v>
      </c>
      <c r="Y737" t="s">
        <v>13113</v>
      </c>
      <c r="Z737" t="s">
        <v>13114</v>
      </c>
      <c r="AE737">
        <v>21572</v>
      </c>
      <c r="AF737" t="s">
        <v>4625</v>
      </c>
      <c r="AG737">
        <v>1</v>
      </c>
      <c r="AH737">
        <v>80</v>
      </c>
      <c r="AI737" t="s">
        <v>7376</v>
      </c>
      <c r="AJ737">
        <v>221</v>
      </c>
      <c r="AK737">
        <v>31436</v>
      </c>
      <c r="AL737" t="s">
        <v>4641</v>
      </c>
      <c r="AM737">
        <v>2</v>
      </c>
      <c r="AN737">
        <v>245</v>
      </c>
      <c r="AO737" t="s">
        <v>10394</v>
      </c>
      <c r="AP737">
        <v>200</v>
      </c>
    </row>
    <row r="738" spans="1:60" ht="13.5" customHeight="1" x14ac:dyDescent="0.35">
      <c r="A738" t="s">
        <v>277</v>
      </c>
      <c r="B738" t="s">
        <v>3153</v>
      </c>
      <c r="C738" t="s">
        <v>4889</v>
      </c>
      <c r="D738" t="s">
        <v>13115</v>
      </c>
      <c r="E738" t="s">
        <v>13116</v>
      </c>
      <c r="F738" t="s">
        <v>13117</v>
      </c>
      <c r="G738" t="s">
        <v>13106</v>
      </c>
      <c r="H738" t="s">
        <v>13107</v>
      </c>
      <c r="N738" t="s">
        <v>13118</v>
      </c>
      <c r="O738" t="s">
        <v>13119</v>
      </c>
      <c r="P738" t="s">
        <v>13110</v>
      </c>
      <c r="Q738" t="s">
        <v>13111</v>
      </c>
      <c r="R738" t="s">
        <v>13112</v>
      </c>
      <c r="X738" t="s">
        <v>6405</v>
      </c>
      <c r="Y738" t="s">
        <v>13120</v>
      </c>
      <c r="Z738" t="s">
        <v>5330</v>
      </c>
      <c r="AE738">
        <v>21572</v>
      </c>
      <c r="AF738" t="s">
        <v>7392</v>
      </c>
      <c r="AG738">
        <v>1</v>
      </c>
      <c r="AH738">
        <v>80</v>
      </c>
      <c r="AI738" t="s">
        <v>7393</v>
      </c>
      <c r="AJ738">
        <v>221</v>
      </c>
    </row>
    <row r="739" spans="1:60" ht="13.5" customHeight="1" x14ac:dyDescent="0.35">
      <c r="A739" t="s">
        <v>1225</v>
      </c>
      <c r="B739" t="s">
        <v>3159</v>
      </c>
      <c r="C739" t="s">
        <v>4502</v>
      </c>
      <c r="D739" t="s">
        <v>13121</v>
      </c>
      <c r="E739" t="s">
        <v>13122</v>
      </c>
      <c r="F739" t="s">
        <v>13123</v>
      </c>
      <c r="G739" t="s">
        <v>13124</v>
      </c>
      <c r="H739" t="s">
        <v>13125</v>
      </c>
      <c r="I739" t="s">
        <v>13126</v>
      </c>
      <c r="J739" t="s">
        <v>13127</v>
      </c>
      <c r="K739" t="s">
        <v>13128</v>
      </c>
      <c r="L739" t="s">
        <v>13129</v>
      </c>
      <c r="N739" t="s">
        <v>13130</v>
      </c>
      <c r="O739" t="s">
        <v>13131</v>
      </c>
      <c r="P739" t="s">
        <v>13132</v>
      </c>
      <c r="Q739" t="s">
        <v>13133</v>
      </c>
      <c r="R739" t="s">
        <v>13134</v>
      </c>
      <c r="S739" t="s">
        <v>13135</v>
      </c>
      <c r="X739" t="s">
        <v>13136</v>
      </c>
      <c r="Y739" t="s">
        <v>13137</v>
      </c>
      <c r="Z739" t="s">
        <v>13138</v>
      </c>
      <c r="AA739" t="s">
        <v>13139</v>
      </c>
      <c r="AB739" t="s">
        <v>13140</v>
      </c>
      <c r="AC739" t="s">
        <v>13141</v>
      </c>
      <c r="AD739" t="s">
        <v>13142</v>
      </c>
      <c r="AE739">
        <v>31743</v>
      </c>
      <c r="AF739" t="s">
        <v>4781</v>
      </c>
      <c r="AG739">
        <v>2</v>
      </c>
      <c r="AH739">
        <v>429</v>
      </c>
      <c r="AI739" t="s">
        <v>13143</v>
      </c>
      <c r="AJ739">
        <v>311</v>
      </c>
      <c r="AK739">
        <v>31754</v>
      </c>
      <c r="AL739" t="s">
        <v>62</v>
      </c>
      <c r="AM739">
        <v>2</v>
      </c>
      <c r="AN739">
        <v>76</v>
      </c>
      <c r="AO739" t="s">
        <v>7485</v>
      </c>
      <c r="AP739">
        <v>311</v>
      </c>
    </row>
    <row r="740" spans="1:60" ht="13.5" customHeight="1" x14ac:dyDescent="0.35">
      <c r="A740" t="s">
        <v>1225</v>
      </c>
      <c r="B740" t="s">
        <v>3165</v>
      </c>
      <c r="C740" t="s">
        <v>4524</v>
      </c>
      <c r="D740" t="s">
        <v>13144</v>
      </c>
      <c r="E740" t="s">
        <v>13145</v>
      </c>
      <c r="F740" t="s">
        <v>13146</v>
      </c>
      <c r="G740" t="s">
        <v>13147</v>
      </c>
      <c r="H740" t="s">
        <v>7578</v>
      </c>
      <c r="N740" t="s">
        <v>13148</v>
      </c>
      <c r="O740" t="s">
        <v>13149</v>
      </c>
      <c r="P740" t="s">
        <v>10529</v>
      </c>
      <c r="Q740" t="s">
        <v>13150</v>
      </c>
      <c r="X740" t="s">
        <v>11260</v>
      </c>
      <c r="Y740" t="s">
        <v>1497</v>
      </c>
      <c r="AA740" t="s">
        <v>13151</v>
      </c>
      <c r="AB740" t="s">
        <v>13152</v>
      </c>
      <c r="AC740" t="s">
        <v>13153</v>
      </c>
      <c r="AD740" t="s">
        <v>13154</v>
      </c>
      <c r="AE740">
        <v>31436</v>
      </c>
      <c r="AF740" t="s">
        <v>13155</v>
      </c>
      <c r="AG740">
        <v>2</v>
      </c>
      <c r="AH740">
        <v>245</v>
      </c>
      <c r="AI740" t="s">
        <v>13156</v>
      </c>
      <c r="AJ740">
        <v>200</v>
      </c>
    </row>
    <row r="741" spans="1:60" ht="13.5" customHeight="1" x14ac:dyDescent="0.35">
      <c r="A741" t="s">
        <v>277</v>
      </c>
      <c r="B741" t="s">
        <v>3171</v>
      </c>
      <c r="C741" t="s">
        <v>4524</v>
      </c>
      <c r="D741" t="s">
        <v>13157</v>
      </c>
      <c r="E741" t="s">
        <v>8188</v>
      </c>
      <c r="F741" t="s">
        <v>13158</v>
      </c>
      <c r="G741" t="s">
        <v>13159</v>
      </c>
      <c r="H741" t="s">
        <v>8190</v>
      </c>
      <c r="I741" t="s">
        <v>13160</v>
      </c>
      <c r="J741" t="s">
        <v>7344</v>
      </c>
      <c r="K741" t="s">
        <v>7383</v>
      </c>
      <c r="N741" t="s">
        <v>13161</v>
      </c>
      <c r="O741" t="s">
        <v>13162</v>
      </c>
      <c r="P741" t="s">
        <v>8192</v>
      </c>
      <c r="Q741" t="s">
        <v>13163</v>
      </c>
      <c r="R741" t="s">
        <v>8194</v>
      </c>
      <c r="S741" t="s">
        <v>13164</v>
      </c>
      <c r="T741" t="s">
        <v>8196</v>
      </c>
      <c r="X741" t="s">
        <v>61</v>
      </c>
      <c r="Y741" t="s">
        <v>13165</v>
      </c>
      <c r="Z741" t="s">
        <v>4499</v>
      </c>
      <c r="AE741">
        <v>21510</v>
      </c>
      <c r="AF741" t="s">
        <v>6761</v>
      </c>
      <c r="AG741">
        <v>3</v>
      </c>
      <c r="AH741">
        <v>519</v>
      </c>
      <c r="AI741" t="s">
        <v>10454</v>
      </c>
      <c r="AJ741">
        <v>211</v>
      </c>
      <c r="AK741">
        <v>11554</v>
      </c>
      <c r="AL741" t="s">
        <v>684</v>
      </c>
      <c r="AM741">
        <v>2</v>
      </c>
      <c r="AN741">
        <v>243</v>
      </c>
      <c r="AO741" t="s">
        <v>10455</v>
      </c>
      <c r="AP741">
        <v>116</v>
      </c>
      <c r="AQ741">
        <v>11454</v>
      </c>
      <c r="AR741" t="s">
        <v>728</v>
      </c>
      <c r="AS741">
        <v>2</v>
      </c>
      <c r="AT741">
        <v>243</v>
      </c>
      <c r="AU741" t="s">
        <v>10456</v>
      </c>
      <c r="AV741">
        <v>115</v>
      </c>
      <c r="AW741">
        <v>31436</v>
      </c>
      <c r="AX741" t="s">
        <v>4641</v>
      </c>
      <c r="AY741">
        <v>2</v>
      </c>
      <c r="AZ741">
        <v>245</v>
      </c>
      <c r="BA741" t="s">
        <v>13166</v>
      </c>
      <c r="BB741">
        <v>200</v>
      </c>
    </row>
    <row r="742" spans="1:60" ht="13.5" customHeight="1" x14ac:dyDescent="0.35">
      <c r="A742" t="s">
        <v>277</v>
      </c>
      <c r="B742" t="s">
        <v>3177</v>
      </c>
      <c r="C742" t="s">
        <v>4524</v>
      </c>
      <c r="D742" t="s">
        <v>13167</v>
      </c>
      <c r="E742" t="s">
        <v>10521</v>
      </c>
      <c r="F742" t="s">
        <v>13168</v>
      </c>
      <c r="G742" t="s">
        <v>13169</v>
      </c>
      <c r="N742" t="s">
        <v>13170</v>
      </c>
      <c r="O742" t="s">
        <v>13171</v>
      </c>
      <c r="P742" t="s">
        <v>13172</v>
      </c>
      <c r="Q742" t="s">
        <v>10529</v>
      </c>
      <c r="X742" t="s">
        <v>61</v>
      </c>
      <c r="Y742" t="s">
        <v>716</v>
      </c>
      <c r="AE742">
        <v>31436</v>
      </c>
      <c r="AF742" t="s">
        <v>61</v>
      </c>
      <c r="AG742">
        <v>2</v>
      </c>
      <c r="AH742">
        <v>245</v>
      </c>
      <c r="AI742" t="s">
        <v>13173</v>
      </c>
      <c r="AJ742">
        <v>200</v>
      </c>
      <c r="AK742">
        <v>21572</v>
      </c>
      <c r="AL742" t="s">
        <v>4715</v>
      </c>
      <c r="AM742">
        <v>2</v>
      </c>
      <c r="AN742">
        <v>328</v>
      </c>
      <c r="AO742" t="s">
        <v>13174</v>
      </c>
      <c r="AP742">
        <v>221</v>
      </c>
      <c r="AQ742">
        <v>12054</v>
      </c>
      <c r="AR742" t="s">
        <v>5121</v>
      </c>
      <c r="AS742">
        <v>1</v>
      </c>
      <c r="AT742">
        <v>70</v>
      </c>
      <c r="AU742" t="s">
        <v>7589</v>
      </c>
      <c r="AV742">
        <v>113</v>
      </c>
      <c r="AW742">
        <v>11454</v>
      </c>
      <c r="AX742" t="s">
        <v>728</v>
      </c>
      <c r="AY742">
        <v>1</v>
      </c>
      <c r="AZ742">
        <v>63</v>
      </c>
      <c r="BA742" t="s">
        <v>13175</v>
      </c>
      <c r="BB742">
        <v>115</v>
      </c>
    </row>
    <row r="743" spans="1:60" ht="13.5" customHeight="1" x14ac:dyDescent="0.35">
      <c r="A743" t="s">
        <v>277</v>
      </c>
      <c r="B743" t="s">
        <v>3182</v>
      </c>
      <c r="C743" t="s">
        <v>4667</v>
      </c>
      <c r="D743" t="s">
        <v>13176</v>
      </c>
      <c r="E743" t="s">
        <v>13177</v>
      </c>
      <c r="F743" t="s">
        <v>13178</v>
      </c>
      <c r="G743" t="s">
        <v>13179</v>
      </c>
      <c r="H743" t="s">
        <v>13180</v>
      </c>
      <c r="N743" t="s">
        <v>13181</v>
      </c>
      <c r="O743" t="s">
        <v>5670</v>
      </c>
      <c r="P743" t="s">
        <v>13182</v>
      </c>
      <c r="Q743" t="s">
        <v>10810</v>
      </c>
      <c r="R743" t="s">
        <v>13183</v>
      </c>
      <c r="S743" t="s">
        <v>13184</v>
      </c>
      <c r="X743" t="s">
        <v>5610</v>
      </c>
      <c r="Y743" t="s">
        <v>4747</v>
      </c>
      <c r="Z743" t="s">
        <v>8142</v>
      </c>
      <c r="AE743">
        <v>31662</v>
      </c>
      <c r="AF743" t="s">
        <v>4619</v>
      </c>
      <c r="AG743">
        <v>2</v>
      </c>
      <c r="AH743">
        <v>201</v>
      </c>
      <c r="AI743" t="s">
        <v>4620</v>
      </c>
      <c r="AJ743">
        <v>200</v>
      </c>
      <c r="AK743">
        <v>31652</v>
      </c>
      <c r="AL743" t="s">
        <v>4621</v>
      </c>
      <c r="AM743">
        <v>3</v>
      </c>
      <c r="AN743">
        <v>496</v>
      </c>
      <c r="AO743" t="s">
        <v>13185</v>
      </c>
      <c r="AP743">
        <v>200</v>
      </c>
      <c r="AQ743">
        <v>32079</v>
      </c>
      <c r="AR743" t="s">
        <v>4582</v>
      </c>
      <c r="AS743">
        <v>2</v>
      </c>
      <c r="AT743">
        <v>263</v>
      </c>
      <c r="AU743" t="s">
        <v>10565</v>
      </c>
      <c r="AV743">
        <v>310</v>
      </c>
    </row>
    <row r="744" spans="1:60" ht="13.5" customHeight="1" x14ac:dyDescent="0.35">
      <c r="A744" t="s">
        <v>277</v>
      </c>
      <c r="B744" t="s">
        <v>3186</v>
      </c>
      <c r="C744" t="s">
        <v>4909</v>
      </c>
      <c r="D744" t="s">
        <v>13186</v>
      </c>
      <c r="E744" t="s">
        <v>13187</v>
      </c>
      <c r="F744" t="s">
        <v>13188</v>
      </c>
      <c r="G744" t="s">
        <v>13189</v>
      </c>
      <c r="H744" t="s">
        <v>13190</v>
      </c>
      <c r="I744" t="s">
        <v>13191</v>
      </c>
      <c r="J744" t="s">
        <v>13192</v>
      </c>
      <c r="N744" t="s">
        <v>13193</v>
      </c>
      <c r="O744" t="s">
        <v>13194</v>
      </c>
      <c r="P744" t="s">
        <v>13195</v>
      </c>
      <c r="Q744" t="s">
        <v>13196</v>
      </c>
      <c r="R744" t="s">
        <v>13197</v>
      </c>
      <c r="S744" t="s">
        <v>13198</v>
      </c>
      <c r="T744" t="s">
        <v>13199</v>
      </c>
      <c r="X744" t="s">
        <v>6405</v>
      </c>
      <c r="Y744" t="s">
        <v>13113</v>
      </c>
      <c r="Z744" t="s">
        <v>10614</v>
      </c>
      <c r="AE744">
        <v>21547</v>
      </c>
      <c r="AF744" t="s">
        <v>4500</v>
      </c>
      <c r="AG744">
        <v>2</v>
      </c>
      <c r="AH744">
        <v>245</v>
      </c>
      <c r="AJ744">
        <v>221</v>
      </c>
    </row>
    <row r="745" spans="1:60" ht="13.5" customHeight="1" x14ac:dyDescent="0.35">
      <c r="A745" t="s">
        <v>277</v>
      </c>
      <c r="B745" t="s">
        <v>3192</v>
      </c>
      <c r="C745" t="s">
        <v>4889</v>
      </c>
      <c r="D745" t="s">
        <v>13200</v>
      </c>
      <c r="E745" t="s">
        <v>13201</v>
      </c>
      <c r="F745" t="s">
        <v>5115</v>
      </c>
      <c r="G745" t="s">
        <v>13202</v>
      </c>
      <c r="H745" t="s">
        <v>7308</v>
      </c>
      <c r="I745" t="s">
        <v>13203</v>
      </c>
      <c r="N745" t="s">
        <v>13204</v>
      </c>
      <c r="O745" t="s">
        <v>13205</v>
      </c>
      <c r="P745" t="s">
        <v>13206</v>
      </c>
      <c r="Q745" t="s">
        <v>13207</v>
      </c>
      <c r="R745" t="s">
        <v>13208</v>
      </c>
      <c r="S745" t="s">
        <v>13209</v>
      </c>
      <c r="X745" t="s">
        <v>13210</v>
      </c>
      <c r="Y745" t="s">
        <v>5610</v>
      </c>
      <c r="Z745" t="s">
        <v>13211</v>
      </c>
      <c r="AE745">
        <v>15254</v>
      </c>
      <c r="AF745" t="s">
        <v>4802</v>
      </c>
      <c r="AG745">
        <v>2</v>
      </c>
      <c r="AH745">
        <v>400</v>
      </c>
      <c r="AI745" t="s">
        <v>7500</v>
      </c>
      <c r="AJ745">
        <v>136</v>
      </c>
      <c r="AK745">
        <v>21572</v>
      </c>
      <c r="AL745" t="s">
        <v>4625</v>
      </c>
      <c r="AM745">
        <v>2</v>
      </c>
      <c r="AN745">
        <v>328</v>
      </c>
      <c r="AO745" t="s">
        <v>7501</v>
      </c>
      <c r="AP745">
        <v>221</v>
      </c>
    </row>
    <row r="746" spans="1:60" ht="13.5" customHeight="1" x14ac:dyDescent="0.35">
      <c r="A746" t="s">
        <v>277</v>
      </c>
      <c r="B746" t="s">
        <v>3197</v>
      </c>
      <c r="C746" t="s">
        <v>4667</v>
      </c>
      <c r="D746" t="s">
        <v>13212</v>
      </c>
      <c r="E746" t="s">
        <v>13213</v>
      </c>
      <c r="F746" t="s">
        <v>13214</v>
      </c>
      <c r="G746" t="s">
        <v>7295</v>
      </c>
      <c r="H746" t="s">
        <v>13215</v>
      </c>
      <c r="I746" t="s">
        <v>10793</v>
      </c>
      <c r="N746" t="s">
        <v>13216</v>
      </c>
      <c r="O746" t="s">
        <v>13217</v>
      </c>
      <c r="P746" t="s">
        <v>13218</v>
      </c>
      <c r="Q746" t="s">
        <v>12385</v>
      </c>
      <c r="R746" t="s">
        <v>10799</v>
      </c>
      <c r="S746" t="s">
        <v>10800</v>
      </c>
      <c r="T746" t="s">
        <v>13219</v>
      </c>
      <c r="X746" t="s">
        <v>10011</v>
      </c>
      <c r="Y746" t="s">
        <v>10802</v>
      </c>
      <c r="Z746" t="s">
        <v>12387</v>
      </c>
      <c r="AE746">
        <v>31058</v>
      </c>
      <c r="AF746" t="s">
        <v>4734</v>
      </c>
      <c r="AG746">
        <v>2</v>
      </c>
      <c r="AH746">
        <v>245</v>
      </c>
      <c r="AI746" t="s">
        <v>13220</v>
      </c>
      <c r="AJ746">
        <v>326</v>
      </c>
      <c r="AK746">
        <v>32079</v>
      </c>
      <c r="AL746" t="s">
        <v>4582</v>
      </c>
      <c r="AM746">
        <v>3</v>
      </c>
      <c r="AN746">
        <v>548</v>
      </c>
      <c r="AO746" t="s">
        <v>4686</v>
      </c>
      <c r="AP746">
        <v>310</v>
      </c>
      <c r="AQ746">
        <v>31608</v>
      </c>
      <c r="AR746" t="s">
        <v>7512</v>
      </c>
      <c r="AS746">
        <v>3</v>
      </c>
      <c r="AT746">
        <v>568</v>
      </c>
      <c r="AU746" t="s">
        <v>13221</v>
      </c>
      <c r="AV746">
        <v>200</v>
      </c>
      <c r="AW746">
        <v>12054</v>
      </c>
      <c r="AX746" t="s">
        <v>5121</v>
      </c>
      <c r="AY746">
        <v>2</v>
      </c>
      <c r="AZ746">
        <v>266</v>
      </c>
      <c r="BA746" t="s">
        <v>10531</v>
      </c>
      <c r="BB746">
        <v>113</v>
      </c>
      <c r="BC746">
        <v>11454</v>
      </c>
      <c r="BD746" t="s">
        <v>728</v>
      </c>
      <c r="BE746">
        <v>2</v>
      </c>
      <c r="BF746">
        <v>243</v>
      </c>
      <c r="BG746" t="s">
        <v>10456</v>
      </c>
      <c r="BH746">
        <v>115</v>
      </c>
    </row>
    <row r="747" spans="1:60" ht="13.5" customHeight="1" x14ac:dyDescent="0.35">
      <c r="A747" t="s">
        <v>1225</v>
      </c>
      <c r="B747" t="s">
        <v>3203</v>
      </c>
      <c r="C747" t="s">
        <v>4502</v>
      </c>
      <c r="D747" t="s">
        <v>13222</v>
      </c>
      <c r="E747" t="s">
        <v>4738</v>
      </c>
      <c r="N747" t="s">
        <v>4740</v>
      </c>
      <c r="O747" t="s">
        <v>4741</v>
      </c>
      <c r="P747" t="s">
        <v>4742</v>
      </c>
      <c r="Q747" t="s">
        <v>4743</v>
      </c>
      <c r="R747" t="s">
        <v>13223</v>
      </c>
      <c r="S747" t="s">
        <v>4746</v>
      </c>
      <c r="X747" t="s">
        <v>13224</v>
      </c>
      <c r="Y747" t="s">
        <v>7527</v>
      </c>
      <c r="Z747" t="s">
        <v>4699</v>
      </c>
      <c r="AA747" t="s">
        <v>13225</v>
      </c>
      <c r="AB747" t="s">
        <v>13226</v>
      </c>
      <c r="AC747" t="s">
        <v>13227</v>
      </c>
      <c r="AD747" t="s">
        <v>13228</v>
      </c>
      <c r="AE747">
        <v>31833</v>
      </c>
      <c r="AF747" t="s">
        <v>758</v>
      </c>
      <c r="AG747">
        <v>2</v>
      </c>
      <c r="AH747">
        <v>480</v>
      </c>
      <c r="AI747" t="s">
        <v>10542</v>
      </c>
      <c r="AJ747">
        <v>311</v>
      </c>
    </row>
    <row r="748" spans="1:60" ht="13.5" customHeight="1" x14ac:dyDescent="0.35">
      <c r="A748" t="s">
        <v>277</v>
      </c>
      <c r="B748" t="s">
        <v>3209</v>
      </c>
      <c r="C748" t="s">
        <v>593</v>
      </c>
      <c r="D748" t="s">
        <v>13229</v>
      </c>
      <c r="E748" t="s">
        <v>775</v>
      </c>
      <c r="F748" t="s">
        <v>13230</v>
      </c>
      <c r="G748" t="s">
        <v>13231</v>
      </c>
      <c r="H748" t="s">
        <v>13232</v>
      </c>
      <c r="I748" t="s">
        <v>13233</v>
      </c>
      <c r="N748" t="s">
        <v>13234</v>
      </c>
      <c r="O748" t="s">
        <v>13235</v>
      </c>
      <c r="P748" t="s">
        <v>13236</v>
      </c>
      <c r="Q748" t="s">
        <v>13237</v>
      </c>
      <c r="R748" t="s">
        <v>13238</v>
      </c>
      <c r="S748" t="s">
        <v>13239</v>
      </c>
      <c r="T748" t="s">
        <v>10407</v>
      </c>
      <c r="U748" t="s">
        <v>13240</v>
      </c>
      <c r="X748" t="s">
        <v>13241</v>
      </c>
      <c r="Y748" t="s">
        <v>697</v>
      </c>
      <c r="AE748">
        <v>23684</v>
      </c>
      <c r="AF748" t="s">
        <v>698</v>
      </c>
      <c r="AG748">
        <v>2</v>
      </c>
      <c r="AH748">
        <v>354</v>
      </c>
      <c r="AI748" t="s">
        <v>7549</v>
      </c>
      <c r="AJ748">
        <v>251</v>
      </c>
      <c r="AK748">
        <v>31624</v>
      </c>
      <c r="AL748" t="s">
        <v>13242</v>
      </c>
      <c r="AM748">
        <v>1</v>
      </c>
      <c r="AN748">
        <v>70</v>
      </c>
      <c r="AO748" t="s">
        <v>13243</v>
      </c>
      <c r="AP748">
        <v>200</v>
      </c>
    </row>
    <row r="749" spans="1:60" ht="13.5" customHeight="1" x14ac:dyDescent="0.35">
      <c r="A749" t="s">
        <v>277</v>
      </c>
      <c r="B749" t="s">
        <v>3215</v>
      </c>
      <c r="C749" t="s">
        <v>4667</v>
      </c>
      <c r="D749" t="s">
        <v>13244</v>
      </c>
      <c r="E749" t="s">
        <v>13245</v>
      </c>
      <c r="F749" t="s">
        <v>13246</v>
      </c>
      <c r="G749" t="s">
        <v>13247</v>
      </c>
      <c r="N749" t="s">
        <v>13248</v>
      </c>
      <c r="O749" t="s">
        <v>13249</v>
      </c>
      <c r="P749" t="s">
        <v>13250</v>
      </c>
      <c r="Q749" t="s">
        <v>13251</v>
      </c>
      <c r="R749" t="s">
        <v>13252</v>
      </c>
      <c r="X749" t="s">
        <v>8141</v>
      </c>
      <c r="Y749" t="s">
        <v>5676</v>
      </c>
      <c r="Z749" t="s">
        <v>8142</v>
      </c>
      <c r="AE749">
        <v>31608</v>
      </c>
      <c r="AF749" t="s">
        <v>4731</v>
      </c>
      <c r="AG749">
        <v>3</v>
      </c>
      <c r="AH749">
        <v>568</v>
      </c>
      <c r="AI749" t="s">
        <v>4732</v>
      </c>
      <c r="AJ749">
        <v>200</v>
      </c>
      <c r="AK749">
        <v>31620</v>
      </c>
      <c r="AL749" t="s">
        <v>5113</v>
      </c>
      <c r="AM749">
        <v>3</v>
      </c>
      <c r="AN749">
        <v>454</v>
      </c>
      <c r="AO749" t="s">
        <v>10564</v>
      </c>
      <c r="AP749">
        <v>200</v>
      </c>
      <c r="AQ749">
        <v>31436</v>
      </c>
      <c r="AR749" t="s">
        <v>4641</v>
      </c>
      <c r="AS749">
        <v>2</v>
      </c>
      <c r="AT749">
        <v>245</v>
      </c>
      <c r="AU749" t="s">
        <v>4733</v>
      </c>
      <c r="AV749">
        <v>200</v>
      </c>
      <c r="AW749">
        <v>32079</v>
      </c>
      <c r="AX749" t="s">
        <v>4582</v>
      </c>
      <c r="AY749">
        <v>2</v>
      </c>
      <c r="AZ749">
        <v>263</v>
      </c>
      <c r="BA749" t="s">
        <v>10565</v>
      </c>
      <c r="BB749">
        <v>310</v>
      </c>
      <c r="BC749">
        <v>12054</v>
      </c>
      <c r="BD749" t="s">
        <v>5121</v>
      </c>
      <c r="BE749">
        <v>2</v>
      </c>
      <c r="BF749">
        <v>266</v>
      </c>
      <c r="BG749" t="s">
        <v>10566</v>
      </c>
      <c r="BH749">
        <v>113</v>
      </c>
    </row>
    <row r="750" spans="1:60" ht="13.5" customHeight="1" x14ac:dyDescent="0.35">
      <c r="A750" t="s">
        <v>277</v>
      </c>
      <c r="B750" t="s">
        <v>3221</v>
      </c>
      <c r="C750" t="s">
        <v>593</v>
      </c>
      <c r="D750" t="s">
        <v>13253</v>
      </c>
      <c r="E750" t="s">
        <v>748</v>
      </c>
      <c r="F750" t="s">
        <v>10533</v>
      </c>
      <c r="G750" t="s">
        <v>750</v>
      </c>
      <c r="N750" t="s">
        <v>13254</v>
      </c>
      <c r="O750" t="s">
        <v>752</v>
      </c>
      <c r="P750" t="s">
        <v>13255</v>
      </c>
      <c r="Q750" t="s">
        <v>10536</v>
      </c>
      <c r="X750" t="s">
        <v>664</v>
      </c>
      <c r="Y750" t="s">
        <v>697</v>
      </c>
      <c r="Z750" t="s">
        <v>13256</v>
      </c>
    </row>
    <row r="751" spans="1:60" ht="13.5" customHeight="1" x14ac:dyDescent="0.35">
      <c r="A751" t="s">
        <v>277</v>
      </c>
      <c r="B751" t="s">
        <v>3226</v>
      </c>
      <c r="C751" t="s">
        <v>4524</v>
      </c>
      <c r="D751" t="s">
        <v>13257</v>
      </c>
      <c r="E751" t="s">
        <v>13258</v>
      </c>
      <c r="F751" t="s">
        <v>13259</v>
      </c>
      <c r="G751" t="s">
        <v>13260</v>
      </c>
      <c r="N751" t="s">
        <v>13261</v>
      </c>
      <c r="O751" t="s">
        <v>13262</v>
      </c>
      <c r="P751" t="s">
        <v>13263</v>
      </c>
      <c r="Q751" t="s">
        <v>13264</v>
      </c>
      <c r="X751" t="s">
        <v>605</v>
      </c>
      <c r="Y751" t="s">
        <v>10556</v>
      </c>
      <c r="AE751">
        <v>31624</v>
      </c>
      <c r="AF751" t="s">
        <v>717</v>
      </c>
      <c r="AG751">
        <v>1</v>
      </c>
      <c r="AH751">
        <v>70</v>
      </c>
      <c r="AI751" t="s">
        <v>10599</v>
      </c>
      <c r="AJ751">
        <v>200</v>
      </c>
    </row>
    <row r="752" spans="1:60" ht="13.5" customHeight="1" x14ac:dyDescent="0.35">
      <c r="A752" t="s">
        <v>277</v>
      </c>
      <c r="B752" t="s">
        <v>3232</v>
      </c>
      <c r="C752" t="s">
        <v>4717</v>
      </c>
      <c r="D752" t="s">
        <v>13265</v>
      </c>
      <c r="E752" t="s">
        <v>8068</v>
      </c>
      <c r="F752" t="s">
        <v>13266</v>
      </c>
      <c r="G752" t="s">
        <v>13267</v>
      </c>
      <c r="H752" t="s">
        <v>13268</v>
      </c>
      <c r="I752" t="s">
        <v>13269</v>
      </c>
      <c r="J752" t="s">
        <v>13270</v>
      </c>
      <c r="N752" t="s">
        <v>13271</v>
      </c>
      <c r="O752" t="s">
        <v>13272</v>
      </c>
      <c r="P752" t="s">
        <v>13273</v>
      </c>
      <c r="Q752" t="s">
        <v>13274</v>
      </c>
      <c r="R752" t="s">
        <v>13275</v>
      </c>
      <c r="S752" t="s">
        <v>13276</v>
      </c>
      <c r="T752" t="s">
        <v>13277</v>
      </c>
      <c r="X752" t="s">
        <v>8068</v>
      </c>
      <c r="Y752" t="s">
        <v>13278</v>
      </c>
      <c r="Z752" t="s">
        <v>13279</v>
      </c>
      <c r="AE752">
        <v>34592</v>
      </c>
      <c r="AF752" t="s">
        <v>6181</v>
      </c>
      <c r="AG752">
        <v>1</v>
      </c>
      <c r="AH752">
        <v>107</v>
      </c>
      <c r="AI752" t="s">
        <v>13280</v>
      </c>
      <c r="AJ752">
        <v>312</v>
      </c>
    </row>
    <row r="753" spans="1:60" ht="13.5" customHeight="1" x14ac:dyDescent="0.35">
      <c r="A753" t="s">
        <v>277</v>
      </c>
      <c r="B753" t="s">
        <v>3237</v>
      </c>
      <c r="C753" t="s">
        <v>4889</v>
      </c>
      <c r="D753" t="s">
        <v>13281</v>
      </c>
      <c r="E753" t="s">
        <v>13282</v>
      </c>
      <c r="F753" t="s">
        <v>7138</v>
      </c>
      <c r="G753" t="s">
        <v>7139</v>
      </c>
      <c r="H753" t="s">
        <v>7140</v>
      </c>
      <c r="I753" t="s">
        <v>5116</v>
      </c>
      <c r="J753" t="s">
        <v>8307</v>
      </c>
      <c r="N753" t="s">
        <v>13283</v>
      </c>
      <c r="O753" t="s">
        <v>8309</v>
      </c>
      <c r="P753" t="s">
        <v>13284</v>
      </c>
      <c r="Q753" t="s">
        <v>13285</v>
      </c>
      <c r="R753" t="s">
        <v>13286</v>
      </c>
      <c r="S753" t="s">
        <v>13287</v>
      </c>
      <c r="T753" t="s">
        <v>13288</v>
      </c>
      <c r="U753" t="s">
        <v>8312</v>
      </c>
      <c r="X753" t="s">
        <v>7147</v>
      </c>
      <c r="Y753" t="s">
        <v>5034</v>
      </c>
      <c r="Z753" t="s">
        <v>4965</v>
      </c>
      <c r="AE753">
        <v>13154</v>
      </c>
      <c r="AF753" t="s">
        <v>798</v>
      </c>
      <c r="AG753">
        <v>2</v>
      </c>
      <c r="AH753">
        <v>192</v>
      </c>
      <c r="AI753" t="s">
        <v>13289</v>
      </c>
      <c r="AJ753">
        <v>122</v>
      </c>
      <c r="AK753">
        <v>34085</v>
      </c>
      <c r="AL753" t="s">
        <v>5052</v>
      </c>
      <c r="AM753">
        <v>1</v>
      </c>
      <c r="AN753">
        <v>98</v>
      </c>
      <c r="AO753" t="s">
        <v>13290</v>
      </c>
      <c r="AP753">
        <v>312</v>
      </c>
    </row>
    <row r="754" spans="1:60" ht="13.5" customHeight="1" x14ac:dyDescent="0.35">
      <c r="A754" t="s">
        <v>277</v>
      </c>
      <c r="B754" t="s">
        <v>3243</v>
      </c>
      <c r="C754" t="s">
        <v>4889</v>
      </c>
      <c r="D754" t="s">
        <v>13291</v>
      </c>
      <c r="E754" t="s">
        <v>13292</v>
      </c>
      <c r="F754" t="s">
        <v>13293</v>
      </c>
      <c r="G754" t="s">
        <v>13106</v>
      </c>
      <c r="H754" t="s">
        <v>13107</v>
      </c>
      <c r="N754" t="s">
        <v>13294</v>
      </c>
      <c r="O754" t="s">
        <v>13109</v>
      </c>
      <c r="P754" t="s">
        <v>13110</v>
      </c>
      <c r="Q754" t="s">
        <v>13111</v>
      </c>
      <c r="R754" t="s">
        <v>13112</v>
      </c>
      <c r="X754" t="s">
        <v>13295</v>
      </c>
      <c r="Y754" t="s">
        <v>13113</v>
      </c>
      <c r="Z754" t="s">
        <v>13296</v>
      </c>
      <c r="AE754">
        <v>21572</v>
      </c>
      <c r="AF754" t="s">
        <v>58</v>
      </c>
      <c r="AG754">
        <v>1</v>
      </c>
      <c r="AH754">
        <v>80</v>
      </c>
      <c r="AI754" t="s">
        <v>4814</v>
      </c>
      <c r="AJ754">
        <v>221</v>
      </c>
      <c r="AK754">
        <v>21547</v>
      </c>
      <c r="AL754" t="s">
        <v>57</v>
      </c>
      <c r="AM754">
        <v>2</v>
      </c>
      <c r="AN754">
        <v>245</v>
      </c>
      <c r="AO754" t="s">
        <v>4823</v>
      </c>
      <c r="AP754">
        <v>221</v>
      </c>
    </row>
    <row r="755" spans="1:60" ht="13.5" customHeight="1" x14ac:dyDescent="0.35">
      <c r="A755" t="s">
        <v>277</v>
      </c>
      <c r="B755" t="s">
        <v>3265</v>
      </c>
      <c r="C755" t="s">
        <v>4667</v>
      </c>
      <c r="D755" t="s">
        <v>13297</v>
      </c>
      <c r="E755" t="s">
        <v>13298</v>
      </c>
      <c r="F755" t="s">
        <v>7414</v>
      </c>
      <c r="G755" t="s">
        <v>7295</v>
      </c>
      <c r="H755" t="s">
        <v>13299</v>
      </c>
      <c r="I755" t="s">
        <v>10793</v>
      </c>
      <c r="N755" t="s">
        <v>13300</v>
      </c>
      <c r="O755" t="s">
        <v>13301</v>
      </c>
      <c r="P755" t="s">
        <v>13302</v>
      </c>
      <c r="Q755" t="s">
        <v>13303</v>
      </c>
      <c r="R755" t="s">
        <v>12385</v>
      </c>
      <c r="S755" t="s">
        <v>10799</v>
      </c>
      <c r="T755" t="s">
        <v>10800</v>
      </c>
      <c r="U755" t="s">
        <v>13219</v>
      </c>
      <c r="X755" t="s">
        <v>5034</v>
      </c>
      <c r="Y755" t="s">
        <v>10011</v>
      </c>
      <c r="Z755" t="s">
        <v>1390</v>
      </c>
      <c r="AE755">
        <v>32079</v>
      </c>
      <c r="AF755" t="s">
        <v>4582</v>
      </c>
      <c r="AG755">
        <v>1</v>
      </c>
      <c r="AH755">
        <v>132</v>
      </c>
      <c r="AJ755">
        <v>310</v>
      </c>
      <c r="AK755">
        <v>31721</v>
      </c>
      <c r="AL755" t="s">
        <v>4568</v>
      </c>
      <c r="AM755">
        <v>3</v>
      </c>
      <c r="AN755">
        <v>663</v>
      </c>
      <c r="AP755">
        <v>311</v>
      </c>
      <c r="AQ755">
        <v>31663</v>
      </c>
      <c r="AR755" t="s">
        <v>4545</v>
      </c>
      <c r="AS755">
        <v>3</v>
      </c>
      <c r="AT755">
        <v>633</v>
      </c>
      <c r="AV755">
        <v>311</v>
      </c>
      <c r="AW755">
        <v>31743</v>
      </c>
      <c r="AX755" t="s">
        <v>4521</v>
      </c>
      <c r="AY755">
        <v>3</v>
      </c>
      <c r="AZ755">
        <v>663</v>
      </c>
      <c r="BB755">
        <v>311</v>
      </c>
      <c r="BC755">
        <v>31854</v>
      </c>
      <c r="BD755" t="s">
        <v>4860</v>
      </c>
      <c r="BE755">
        <v>3</v>
      </c>
      <c r="BF755">
        <v>699</v>
      </c>
      <c r="BH755">
        <v>311</v>
      </c>
    </row>
    <row r="756" spans="1:60" ht="13.5" customHeight="1" x14ac:dyDescent="0.35">
      <c r="A756" t="s">
        <v>277</v>
      </c>
      <c r="B756" t="s">
        <v>3282</v>
      </c>
      <c r="C756" t="s">
        <v>593</v>
      </c>
      <c r="D756" t="s">
        <v>13304</v>
      </c>
      <c r="E756" t="s">
        <v>10676</v>
      </c>
      <c r="F756" t="s">
        <v>13305</v>
      </c>
      <c r="G756" t="s">
        <v>13306</v>
      </c>
      <c r="H756" t="s">
        <v>9527</v>
      </c>
      <c r="I756" t="s">
        <v>10679</v>
      </c>
      <c r="J756" t="s">
        <v>10680</v>
      </c>
      <c r="K756" t="s">
        <v>598</v>
      </c>
      <c r="N756" t="s">
        <v>13307</v>
      </c>
      <c r="O756" t="s">
        <v>13308</v>
      </c>
      <c r="P756" t="s">
        <v>13309</v>
      </c>
      <c r="Q756" t="s">
        <v>13310</v>
      </c>
      <c r="R756" t="s">
        <v>13311</v>
      </c>
      <c r="S756" t="s">
        <v>13312</v>
      </c>
      <c r="T756" t="s">
        <v>13313</v>
      </c>
      <c r="X756" t="s">
        <v>697</v>
      </c>
      <c r="Y756" t="s">
        <v>13314</v>
      </c>
      <c r="Z756" t="s">
        <v>10688</v>
      </c>
      <c r="AE756">
        <v>31624</v>
      </c>
      <c r="AF756" t="s">
        <v>717</v>
      </c>
      <c r="AG756">
        <v>2</v>
      </c>
      <c r="AH756">
        <v>490</v>
      </c>
      <c r="AJ756">
        <v>200</v>
      </c>
      <c r="AK756">
        <v>23684</v>
      </c>
      <c r="AL756" t="s">
        <v>5617</v>
      </c>
      <c r="AM756">
        <v>3</v>
      </c>
      <c r="AN756">
        <v>616</v>
      </c>
      <c r="AP756">
        <v>251</v>
      </c>
      <c r="AQ756">
        <v>21547</v>
      </c>
      <c r="AR756" t="s">
        <v>57</v>
      </c>
      <c r="AS756">
        <v>2</v>
      </c>
      <c r="AT756">
        <v>245</v>
      </c>
      <c r="AV756">
        <v>221</v>
      </c>
    </row>
    <row r="757" spans="1:60" ht="13.5" customHeight="1" x14ac:dyDescent="0.35">
      <c r="A757" t="s">
        <v>277</v>
      </c>
      <c r="B757" t="s">
        <v>3286</v>
      </c>
      <c r="C757" t="s">
        <v>593</v>
      </c>
      <c r="D757" t="s">
        <v>13315</v>
      </c>
      <c r="E757" t="s">
        <v>10676</v>
      </c>
      <c r="F757" t="s">
        <v>13316</v>
      </c>
      <c r="G757" t="s">
        <v>13305</v>
      </c>
      <c r="H757" t="s">
        <v>13306</v>
      </c>
      <c r="I757" t="s">
        <v>9527</v>
      </c>
      <c r="J757" t="s">
        <v>10679</v>
      </c>
      <c r="K757" t="s">
        <v>10680</v>
      </c>
      <c r="L757" t="s">
        <v>598</v>
      </c>
      <c r="N757" t="s">
        <v>13317</v>
      </c>
      <c r="O757" t="s">
        <v>13318</v>
      </c>
      <c r="P757" t="s">
        <v>13309</v>
      </c>
      <c r="Q757" t="s">
        <v>13310</v>
      </c>
      <c r="R757" t="s">
        <v>13311</v>
      </c>
      <c r="S757" t="s">
        <v>13312</v>
      </c>
      <c r="T757" t="s">
        <v>13319</v>
      </c>
      <c r="X757" t="s">
        <v>697</v>
      </c>
      <c r="Y757" t="s">
        <v>13314</v>
      </c>
      <c r="Z757" t="s">
        <v>10688</v>
      </c>
      <c r="AE757">
        <v>31624</v>
      </c>
      <c r="AF757" t="s">
        <v>717</v>
      </c>
      <c r="AG757">
        <v>2</v>
      </c>
      <c r="AH757">
        <v>490</v>
      </c>
      <c r="AJ757">
        <v>200</v>
      </c>
      <c r="AK757">
        <v>23684</v>
      </c>
      <c r="AL757" t="s">
        <v>5617</v>
      </c>
      <c r="AM757">
        <v>3</v>
      </c>
      <c r="AN757">
        <v>616</v>
      </c>
      <c r="AP757">
        <v>251</v>
      </c>
      <c r="AQ757">
        <v>21547</v>
      </c>
      <c r="AR757" t="s">
        <v>57</v>
      </c>
      <c r="AS757">
        <v>2</v>
      </c>
      <c r="AT757">
        <v>245</v>
      </c>
      <c r="AV757">
        <v>221</v>
      </c>
    </row>
    <row r="758" spans="1:60" ht="13.5" customHeight="1" x14ac:dyDescent="0.35">
      <c r="A758" t="s">
        <v>277</v>
      </c>
      <c r="B758" t="s">
        <v>3288</v>
      </c>
      <c r="C758" t="s">
        <v>593</v>
      </c>
      <c r="D758" t="s">
        <v>13320</v>
      </c>
      <c r="E758" t="s">
        <v>10676</v>
      </c>
      <c r="F758" t="s">
        <v>13305</v>
      </c>
      <c r="G758" t="s">
        <v>9527</v>
      </c>
      <c r="H758" t="s">
        <v>10679</v>
      </c>
      <c r="I758" t="s">
        <v>10680</v>
      </c>
      <c r="J758" t="s">
        <v>598</v>
      </c>
      <c r="N758" t="s">
        <v>13321</v>
      </c>
      <c r="O758" t="s">
        <v>13308</v>
      </c>
      <c r="P758" t="s">
        <v>13309</v>
      </c>
      <c r="Q758" t="s">
        <v>13311</v>
      </c>
      <c r="R758" t="s">
        <v>13312</v>
      </c>
      <c r="S758" t="s">
        <v>13322</v>
      </c>
      <c r="T758" t="s">
        <v>603</v>
      </c>
      <c r="X758" t="s">
        <v>697</v>
      </c>
      <c r="Y758" t="s">
        <v>13323</v>
      </c>
      <c r="Z758" t="s">
        <v>10688</v>
      </c>
      <c r="AE758">
        <v>31624</v>
      </c>
      <c r="AF758" t="s">
        <v>717</v>
      </c>
      <c r="AG758">
        <v>2</v>
      </c>
      <c r="AH758">
        <v>490</v>
      </c>
      <c r="AJ758">
        <v>200</v>
      </c>
      <c r="AK758">
        <v>23684</v>
      </c>
      <c r="AL758" t="s">
        <v>5617</v>
      </c>
      <c r="AM758">
        <v>2</v>
      </c>
      <c r="AN758">
        <v>354</v>
      </c>
      <c r="AP758">
        <v>251</v>
      </c>
      <c r="AQ758">
        <v>24054</v>
      </c>
      <c r="AR758" t="s">
        <v>6498</v>
      </c>
      <c r="AS758">
        <v>3</v>
      </c>
      <c r="AT758">
        <v>616</v>
      </c>
      <c r="AV758">
        <v>255</v>
      </c>
      <c r="AW758">
        <v>24052</v>
      </c>
      <c r="AX758" t="s">
        <v>9540</v>
      </c>
      <c r="AY758">
        <v>3</v>
      </c>
      <c r="AZ758">
        <v>646</v>
      </c>
      <c r="BB758">
        <v>255</v>
      </c>
      <c r="BC758">
        <v>21547</v>
      </c>
      <c r="BD758" t="s">
        <v>57</v>
      </c>
      <c r="BE758">
        <v>2</v>
      </c>
      <c r="BF758">
        <v>245</v>
      </c>
      <c r="BH758">
        <v>221</v>
      </c>
    </row>
    <row r="759" spans="1:60" ht="13.5" customHeight="1" x14ac:dyDescent="0.35">
      <c r="A759" t="s">
        <v>277</v>
      </c>
      <c r="B759" t="s">
        <v>3291</v>
      </c>
      <c r="C759" t="s">
        <v>593</v>
      </c>
      <c r="D759" t="s">
        <v>13324</v>
      </c>
      <c r="E759" t="s">
        <v>13325</v>
      </c>
      <c r="F759" t="s">
        <v>13326</v>
      </c>
      <c r="G759" t="s">
        <v>13327</v>
      </c>
      <c r="H759" t="s">
        <v>10666</v>
      </c>
      <c r="N759" t="s">
        <v>13328</v>
      </c>
      <c r="O759" t="s">
        <v>13329</v>
      </c>
      <c r="P759" t="s">
        <v>13330</v>
      </c>
      <c r="Q759" t="s">
        <v>13331</v>
      </c>
      <c r="R759" t="s">
        <v>13332</v>
      </c>
      <c r="S759" t="s">
        <v>10669</v>
      </c>
      <c r="T759" t="s">
        <v>10670</v>
      </c>
      <c r="X759" t="s">
        <v>7095</v>
      </c>
      <c r="Y759" t="s">
        <v>13333</v>
      </c>
      <c r="Z759" t="s">
        <v>7756</v>
      </c>
      <c r="AE759">
        <v>31624</v>
      </c>
      <c r="AF759" t="s">
        <v>717</v>
      </c>
      <c r="AG759">
        <v>2</v>
      </c>
      <c r="AH759">
        <v>490</v>
      </c>
      <c r="AJ759">
        <v>200</v>
      </c>
      <c r="AK759">
        <v>24431</v>
      </c>
      <c r="AL759" t="s">
        <v>6649</v>
      </c>
      <c r="AM759">
        <v>3</v>
      </c>
      <c r="AN759">
        <v>979</v>
      </c>
      <c r="AP759">
        <v>201</v>
      </c>
      <c r="AQ759">
        <v>31058</v>
      </c>
      <c r="AR759" t="s">
        <v>4734</v>
      </c>
      <c r="AS759">
        <v>2</v>
      </c>
      <c r="AT759">
        <v>245</v>
      </c>
      <c r="AV759">
        <v>326</v>
      </c>
      <c r="AW759">
        <v>21547</v>
      </c>
      <c r="AX759" t="s">
        <v>57</v>
      </c>
      <c r="AY759">
        <v>2</v>
      </c>
      <c r="AZ759">
        <v>245</v>
      </c>
      <c r="BB759">
        <v>221</v>
      </c>
    </row>
    <row r="760" spans="1:60" ht="13.5" customHeight="1" x14ac:dyDescent="0.35">
      <c r="A760" t="s">
        <v>277</v>
      </c>
      <c r="B760" t="s">
        <v>3295</v>
      </c>
      <c r="C760" t="s">
        <v>4547</v>
      </c>
      <c r="D760" t="s">
        <v>13334</v>
      </c>
      <c r="E760" t="s">
        <v>13335</v>
      </c>
      <c r="F760" t="s">
        <v>7859</v>
      </c>
      <c r="G760" t="s">
        <v>13336</v>
      </c>
      <c r="H760" t="s">
        <v>13337</v>
      </c>
      <c r="N760" t="s">
        <v>13338</v>
      </c>
      <c r="O760" t="s">
        <v>13339</v>
      </c>
      <c r="P760" t="s">
        <v>11331</v>
      </c>
      <c r="Q760" t="s">
        <v>13340</v>
      </c>
      <c r="R760" t="s">
        <v>13341</v>
      </c>
      <c r="S760" t="s">
        <v>11333</v>
      </c>
      <c r="X760" t="s">
        <v>4579</v>
      </c>
      <c r="Y760" t="s">
        <v>4601</v>
      </c>
      <c r="AE760">
        <v>32110</v>
      </c>
      <c r="AF760" t="s">
        <v>4603</v>
      </c>
      <c r="AG760">
        <v>2</v>
      </c>
      <c r="AH760">
        <v>390</v>
      </c>
      <c r="AJ760">
        <v>310</v>
      </c>
    </row>
    <row r="761" spans="1:60" ht="13.5" customHeight="1" x14ac:dyDescent="0.35">
      <c r="A761" t="s">
        <v>277</v>
      </c>
      <c r="B761" t="s">
        <v>3300</v>
      </c>
      <c r="C761" t="s">
        <v>4667</v>
      </c>
      <c r="D761" t="s">
        <v>13342</v>
      </c>
      <c r="E761" t="s">
        <v>13343</v>
      </c>
      <c r="F761" t="s">
        <v>13344</v>
      </c>
      <c r="G761" t="s">
        <v>13345</v>
      </c>
      <c r="H761" t="s">
        <v>13346</v>
      </c>
      <c r="I761" t="s">
        <v>13347</v>
      </c>
      <c r="N761" t="s">
        <v>13348</v>
      </c>
      <c r="O761" t="s">
        <v>13349</v>
      </c>
      <c r="P761" t="s">
        <v>13350</v>
      </c>
      <c r="Q761" t="s">
        <v>13351</v>
      </c>
      <c r="R761" t="s">
        <v>13352</v>
      </c>
      <c r="S761" t="s">
        <v>13353</v>
      </c>
      <c r="X761" t="s">
        <v>13354</v>
      </c>
      <c r="Y761" t="s">
        <v>7785</v>
      </c>
      <c r="Z761" t="s">
        <v>13355</v>
      </c>
      <c r="AE761">
        <v>31624</v>
      </c>
      <c r="AF761" t="s">
        <v>717</v>
      </c>
      <c r="AG761">
        <v>3</v>
      </c>
      <c r="AH761">
        <v>997</v>
      </c>
      <c r="AJ761">
        <v>200</v>
      </c>
      <c r="AK761">
        <v>31058</v>
      </c>
      <c r="AL761" t="s">
        <v>4734</v>
      </c>
      <c r="AM761">
        <v>2</v>
      </c>
      <c r="AN761">
        <v>245</v>
      </c>
      <c r="AP761">
        <v>326</v>
      </c>
      <c r="AQ761">
        <v>31652</v>
      </c>
      <c r="AR761" t="s">
        <v>4621</v>
      </c>
      <c r="AS761">
        <v>1</v>
      </c>
      <c r="AT761">
        <v>78</v>
      </c>
      <c r="AV761">
        <v>200</v>
      </c>
      <c r="AW761">
        <v>31620</v>
      </c>
      <c r="AX761" t="s">
        <v>5113</v>
      </c>
      <c r="AY761">
        <v>1</v>
      </c>
      <c r="AZ761">
        <v>70</v>
      </c>
      <c r="BB761">
        <v>200</v>
      </c>
      <c r="BC761">
        <v>21547</v>
      </c>
      <c r="BD761" t="s">
        <v>57</v>
      </c>
      <c r="BE761">
        <v>2</v>
      </c>
      <c r="BF761">
        <v>245</v>
      </c>
      <c r="BH761">
        <v>221</v>
      </c>
    </row>
    <row r="762" spans="1:60" ht="13.5" customHeight="1" x14ac:dyDescent="0.35">
      <c r="A762" t="s">
        <v>277</v>
      </c>
      <c r="B762" t="s">
        <v>3305</v>
      </c>
      <c r="C762" t="s">
        <v>4547</v>
      </c>
      <c r="D762" t="s">
        <v>13356</v>
      </c>
      <c r="E762" t="s">
        <v>13357</v>
      </c>
      <c r="F762" t="s">
        <v>7859</v>
      </c>
      <c r="G762" t="s">
        <v>13358</v>
      </c>
      <c r="H762" t="s">
        <v>13337</v>
      </c>
      <c r="N762" t="s">
        <v>13359</v>
      </c>
      <c r="O762" t="s">
        <v>13339</v>
      </c>
      <c r="P762" t="s">
        <v>11331</v>
      </c>
      <c r="Q762" t="s">
        <v>13340</v>
      </c>
      <c r="R762" t="s">
        <v>13341</v>
      </c>
      <c r="S762" t="s">
        <v>11333</v>
      </c>
      <c r="X762" t="s">
        <v>4579</v>
      </c>
      <c r="Y762" t="s">
        <v>4601</v>
      </c>
      <c r="Z762" t="s">
        <v>697</v>
      </c>
      <c r="AE762">
        <v>32079</v>
      </c>
      <c r="AF762" t="s">
        <v>4582</v>
      </c>
      <c r="AG762">
        <v>1</v>
      </c>
      <c r="AH762">
        <v>132</v>
      </c>
      <c r="AJ762">
        <v>310</v>
      </c>
      <c r="AK762">
        <v>32110</v>
      </c>
      <c r="AL762" t="s">
        <v>4603</v>
      </c>
      <c r="AM762">
        <v>2</v>
      </c>
      <c r="AN762">
        <v>390</v>
      </c>
      <c r="AP762">
        <v>310</v>
      </c>
    </row>
    <row r="763" spans="1:60" ht="13.5" customHeight="1" x14ac:dyDescent="0.35">
      <c r="A763" t="s">
        <v>277</v>
      </c>
      <c r="B763" t="s">
        <v>3309</v>
      </c>
      <c r="C763" t="s">
        <v>4909</v>
      </c>
      <c r="D763" t="s">
        <v>13360</v>
      </c>
      <c r="E763" t="s">
        <v>13361</v>
      </c>
      <c r="F763" t="s">
        <v>13362</v>
      </c>
      <c r="N763" t="s">
        <v>13363</v>
      </c>
      <c r="O763" t="s">
        <v>13364</v>
      </c>
      <c r="P763" t="s">
        <v>13365</v>
      </c>
      <c r="Q763" t="s">
        <v>13366</v>
      </c>
      <c r="X763" t="s">
        <v>13367</v>
      </c>
      <c r="Y763" t="s">
        <v>5712</v>
      </c>
      <c r="AE763">
        <v>46301</v>
      </c>
      <c r="AF763" t="s">
        <v>4924</v>
      </c>
      <c r="AG763">
        <v>2</v>
      </c>
      <c r="AH763">
        <v>324</v>
      </c>
      <c r="AJ763">
        <v>320</v>
      </c>
      <c r="AK763">
        <v>13254</v>
      </c>
      <c r="AL763" t="s">
        <v>799</v>
      </c>
      <c r="AM763">
        <v>1</v>
      </c>
      <c r="AN763">
        <v>42</v>
      </c>
      <c r="AP763">
        <v>128</v>
      </c>
      <c r="AQ763">
        <v>46319</v>
      </c>
      <c r="AR763" t="s">
        <v>4923</v>
      </c>
      <c r="AS763">
        <v>3</v>
      </c>
      <c r="AT763">
        <v>307</v>
      </c>
      <c r="AV763">
        <v>320</v>
      </c>
    </row>
    <row r="764" spans="1:60" ht="13.5" customHeight="1" x14ac:dyDescent="0.35">
      <c r="A764" t="s">
        <v>277</v>
      </c>
      <c r="B764" t="s">
        <v>3315</v>
      </c>
      <c r="C764" t="s">
        <v>4889</v>
      </c>
      <c r="D764" t="s">
        <v>13368</v>
      </c>
      <c r="E764" t="s">
        <v>13369</v>
      </c>
      <c r="F764" t="s">
        <v>13370</v>
      </c>
      <c r="G764" t="s">
        <v>13371</v>
      </c>
      <c r="H764" t="s">
        <v>13372</v>
      </c>
      <c r="N764" t="s">
        <v>13373</v>
      </c>
      <c r="O764" t="s">
        <v>13374</v>
      </c>
      <c r="P764" t="s">
        <v>13375</v>
      </c>
      <c r="Q764" t="s">
        <v>13376</v>
      </c>
      <c r="R764" t="s">
        <v>13377</v>
      </c>
      <c r="S764" t="s">
        <v>13378</v>
      </c>
      <c r="T764" t="s">
        <v>13379</v>
      </c>
      <c r="X764" t="s">
        <v>13380</v>
      </c>
      <c r="Y764" t="s">
        <v>7689</v>
      </c>
      <c r="AE764">
        <v>34052</v>
      </c>
      <c r="AF764" t="s">
        <v>1473</v>
      </c>
      <c r="AG764">
        <v>1</v>
      </c>
      <c r="AH764">
        <v>144</v>
      </c>
      <c r="AJ764">
        <v>312</v>
      </c>
      <c r="AK764">
        <v>46319</v>
      </c>
      <c r="AL764" t="s">
        <v>4923</v>
      </c>
      <c r="AM764">
        <v>3</v>
      </c>
      <c r="AN764">
        <v>307</v>
      </c>
      <c r="AP764">
        <v>320</v>
      </c>
    </row>
    <row r="765" spans="1:60" ht="13.5" customHeight="1" x14ac:dyDescent="0.35">
      <c r="A765" t="s">
        <v>277</v>
      </c>
      <c r="B765" t="s">
        <v>3321</v>
      </c>
      <c r="C765" t="s">
        <v>4485</v>
      </c>
      <c r="D765" t="s">
        <v>13381</v>
      </c>
      <c r="E765" t="s">
        <v>13382</v>
      </c>
      <c r="F765" t="s">
        <v>13383</v>
      </c>
      <c r="N765" t="s">
        <v>13384</v>
      </c>
      <c r="O765" t="s">
        <v>13385</v>
      </c>
      <c r="P765" t="s">
        <v>13386</v>
      </c>
      <c r="Q765" t="s">
        <v>13387</v>
      </c>
      <c r="X765" t="s">
        <v>13388</v>
      </c>
      <c r="Y765" t="s">
        <v>13389</v>
      </c>
      <c r="AE765">
        <v>34093</v>
      </c>
      <c r="AF765" t="s">
        <v>4938</v>
      </c>
      <c r="AG765">
        <v>1</v>
      </c>
      <c r="AH765">
        <v>65</v>
      </c>
      <c r="AJ765">
        <v>312</v>
      </c>
      <c r="AK765">
        <v>34085</v>
      </c>
      <c r="AL765" t="s">
        <v>5021</v>
      </c>
      <c r="AM765">
        <v>2</v>
      </c>
      <c r="AN765">
        <v>263</v>
      </c>
      <c r="AP765">
        <v>312</v>
      </c>
      <c r="AQ765">
        <v>46301</v>
      </c>
      <c r="AR765" t="s">
        <v>4924</v>
      </c>
      <c r="AS765">
        <v>2</v>
      </c>
      <c r="AT765">
        <v>324</v>
      </c>
      <c r="AV765">
        <v>320</v>
      </c>
      <c r="AW765">
        <v>15254</v>
      </c>
      <c r="AX765" t="s">
        <v>4802</v>
      </c>
      <c r="AY765">
        <v>2</v>
      </c>
      <c r="AZ765">
        <v>400</v>
      </c>
      <c r="BB765">
        <v>136</v>
      </c>
      <c r="BC765">
        <v>34053</v>
      </c>
      <c r="BD765" t="s">
        <v>4966</v>
      </c>
      <c r="BE765">
        <v>3</v>
      </c>
      <c r="BF765">
        <v>306</v>
      </c>
      <c r="BH765">
        <v>312</v>
      </c>
    </row>
    <row r="766" spans="1:60" ht="13.5" customHeight="1" x14ac:dyDescent="0.35">
      <c r="A766" t="s">
        <v>277</v>
      </c>
      <c r="B766" t="s">
        <v>3326</v>
      </c>
      <c r="C766" t="s">
        <v>4547</v>
      </c>
      <c r="D766" t="s">
        <v>13390</v>
      </c>
      <c r="E766" t="s">
        <v>11401</v>
      </c>
      <c r="F766" t="s">
        <v>13391</v>
      </c>
      <c r="N766" t="s">
        <v>13392</v>
      </c>
      <c r="O766" t="s">
        <v>13393</v>
      </c>
      <c r="P766" t="s">
        <v>11405</v>
      </c>
      <c r="Q766" t="s">
        <v>13394</v>
      </c>
      <c r="R766" t="s">
        <v>13395</v>
      </c>
      <c r="X766" t="s">
        <v>9075</v>
      </c>
      <c r="Y766" t="s">
        <v>11408</v>
      </c>
      <c r="Z766" t="s">
        <v>11409</v>
      </c>
      <c r="AE766">
        <v>13254</v>
      </c>
      <c r="AF766" t="s">
        <v>799</v>
      </c>
      <c r="AG766">
        <v>1</v>
      </c>
      <c r="AH766">
        <v>42</v>
      </c>
      <c r="AJ766">
        <v>128</v>
      </c>
      <c r="AK766">
        <v>13154</v>
      </c>
      <c r="AL766" t="s">
        <v>798</v>
      </c>
      <c r="AM766">
        <v>1</v>
      </c>
      <c r="AN766">
        <v>42</v>
      </c>
      <c r="AP766">
        <v>122</v>
      </c>
    </row>
    <row r="767" spans="1:60" ht="13.5" customHeight="1" x14ac:dyDescent="0.35">
      <c r="A767" t="s">
        <v>277</v>
      </c>
      <c r="B767" t="s">
        <v>3331</v>
      </c>
      <c r="C767" t="s">
        <v>4547</v>
      </c>
      <c r="D767" t="s">
        <v>13396</v>
      </c>
      <c r="E767" t="s">
        <v>9065</v>
      </c>
      <c r="F767" t="s">
        <v>11733</v>
      </c>
      <c r="G767" t="s">
        <v>13397</v>
      </c>
      <c r="N767" t="s">
        <v>13398</v>
      </c>
      <c r="O767" t="s">
        <v>9069</v>
      </c>
      <c r="P767" t="s">
        <v>11405</v>
      </c>
      <c r="Q767" t="s">
        <v>11407</v>
      </c>
      <c r="R767" t="s">
        <v>9074</v>
      </c>
      <c r="X767" t="s">
        <v>9075</v>
      </c>
      <c r="Y767" t="s">
        <v>13399</v>
      </c>
      <c r="AE767">
        <v>34053</v>
      </c>
      <c r="AF767" t="s">
        <v>4966</v>
      </c>
      <c r="AG767">
        <v>3</v>
      </c>
      <c r="AH767">
        <v>306</v>
      </c>
      <c r="AJ767">
        <v>312</v>
      </c>
      <c r="AK767">
        <v>46319</v>
      </c>
      <c r="AL767" t="s">
        <v>4923</v>
      </c>
      <c r="AM767">
        <v>3</v>
      </c>
      <c r="AN767">
        <v>307</v>
      </c>
      <c r="AP767">
        <v>320</v>
      </c>
    </row>
    <row r="768" spans="1:60" ht="13.5" customHeight="1" x14ac:dyDescent="0.35">
      <c r="A768" t="s">
        <v>1225</v>
      </c>
      <c r="B768" t="s">
        <v>3336</v>
      </c>
      <c r="C768" t="s">
        <v>4524</v>
      </c>
      <c r="D768" t="s">
        <v>13400</v>
      </c>
      <c r="E768" t="s">
        <v>13401</v>
      </c>
      <c r="F768" t="s">
        <v>13402</v>
      </c>
      <c r="G768" t="s">
        <v>7578</v>
      </c>
      <c r="N768" t="s">
        <v>13148</v>
      </c>
      <c r="O768" t="s">
        <v>13149</v>
      </c>
      <c r="P768" t="s">
        <v>10529</v>
      </c>
      <c r="Q768" t="s">
        <v>13150</v>
      </c>
      <c r="X768" t="s">
        <v>11260</v>
      </c>
      <c r="Y768" t="s">
        <v>1497</v>
      </c>
      <c r="AA768" t="s">
        <v>13151</v>
      </c>
      <c r="AB768" t="s">
        <v>13152</v>
      </c>
      <c r="AC768" t="s">
        <v>13153</v>
      </c>
      <c r="AD768" t="s">
        <v>13154</v>
      </c>
      <c r="AE768">
        <v>31436</v>
      </c>
      <c r="AF768" t="s">
        <v>61</v>
      </c>
      <c r="AG768">
        <v>1</v>
      </c>
      <c r="AH768">
        <v>70</v>
      </c>
      <c r="AJ768">
        <v>200</v>
      </c>
    </row>
    <row r="769" spans="1:60" ht="13.5" customHeight="1" x14ac:dyDescent="0.35">
      <c r="A769" t="s">
        <v>277</v>
      </c>
      <c r="B769" t="s">
        <v>3341</v>
      </c>
      <c r="C769" t="s">
        <v>4547</v>
      </c>
      <c r="D769" t="s">
        <v>13403</v>
      </c>
      <c r="E769" t="s">
        <v>9906</v>
      </c>
      <c r="F769" t="s">
        <v>10644</v>
      </c>
      <c r="G769" t="s">
        <v>9908</v>
      </c>
      <c r="H769" t="s">
        <v>10645</v>
      </c>
      <c r="N769" t="s">
        <v>13404</v>
      </c>
      <c r="O769" t="s">
        <v>13405</v>
      </c>
      <c r="P769" t="s">
        <v>10648</v>
      </c>
      <c r="Q769" t="s">
        <v>12933</v>
      </c>
      <c r="R769" t="s">
        <v>10650</v>
      </c>
      <c r="S769" t="s">
        <v>10651</v>
      </c>
      <c r="T769" t="s">
        <v>4596</v>
      </c>
      <c r="X769" t="s">
        <v>4602</v>
      </c>
      <c r="Y769" t="s">
        <v>5006</v>
      </c>
      <c r="Z769" t="s">
        <v>4601</v>
      </c>
      <c r="AE769">
        <v>32110</v>
      </c>
      <c r="AF769" t="s">
        <v>5251</v>
      </c>
      <c r="AG769">
        <v>3</v>
      </c>
      <c r="AH769">
        <v>1050</v>
      </c>
      <c r="AJ769">
        <v>310</v>
      </c>
      <c r="AK769">
        <v>13254</v>
      </c>
      <c r="AL769" t="s">
        <v>799</v>
      </c>
      <c r="AM769">
        <v>2</v>
      </c>
      <c r="AN769">
        <v>192</v>
      </c>
      <c r="AP769">
        <v>128</v>
      </c>
    </row>
    <row r="770" spans="1:60" ht="13.5" customHeight="1" x14ac:dyDescent="0.35">
      <c r="A770" t="s">
        <v>277</v>
      </c>
      <c r="B770" t="s">
        <v>3347</v>
      </c>
      <c r="C770" t="s">
        <v>4547</v>
      </c>
      <c r="D770" t="s">
        <v>13406</v>
      </c>
      <c r="E770" t="s">
        <v>9906</v>
      </c>
      <c r="F770" t="s">
        <v>13407</v>
      </c>
      <c r="G770" t="s">
        <v>13408</v>
      </c>
      <c r="N770" t="s">
        <v>13409</v>
      </c>
      <c r="O770" t="s">
        <v>13410</v>
      </c>
      <c r="P770" t="s">
        <v>10648</v>
      </c>
      <c r="Q770" t="s">
        <v>13411</v>
      </c>
      <c r="R770" t="s">
        <v>8631</v>
      </c>
      <c r="S770" t="s">
        <v>4596</v>
      </c>
      <c r="X770" t="s">
        <v>4602</v>
      </c>
      <c r="Y770" t="s">
        <v>13412</v>
      </c>
      <c r="AE770">
        <v>32110</v>
      </c>
      <c r="AF770" t="s">
        <v>4603</v>
      </c>
      <c r="AG770">
        <v>3</v>
      </c>
      <c r="AH770">
        <v>1050</v>
      </c>
      <c r="AJ770">
        <v>310</v>
      </c>
      <c r="AK770">
        <v>13254</v>
      </c>
      <c r="AL770" t="s">
        <v>799</v>
      </c>
      <c r="AM770">
        <v>2</v>
      </c>
      <c r="AN770">
        <v>192</v>
      </c>
      <c r="AP770">
        <v>128</v>
      </c>
    </row>
    <row r="771" spans="1:60" ht="13.5" customHeight="1" x14ac:dyDescent="0.35">
      <c r="A771" t="s">
        <v>277</v>
      </c>
      <c r="B771" t="s">
        <v>3352</v>
      </c>
      <c r="C771" t="s">
        <v>4547</v>
      </c>
      <c r="D771" t="s">
        <v>13413</v>
      </c>
      <c r="E771" t="s">
        <v>9906</v>
      </c>
      <c r="F771" t="s">
        <v>13414</v>
      </c>
      <c r="G771" t="s">
        <v>13408</v>
      </c>
      <c r="H771" t="s">
        <v>13415</v>
      </c>
      <c r="N771" t="s">
        <v>13416</v>
      </c>
      <c r="O771" t="s">
        <v>13417</v>
      </c>
      <c r="P771" t="s">
        <v>10648</v>
      </c>
      <c r="Q771" t="s">
        <v>13418</v>
      </c>
      <c r="R771" t="s">
        <v>8630</v>
      </c>
      <c r="S771" t="s">
        <v>8631</v>
      </c>
      <c r="X771" t="s">
        <v>4602</v>
      </c>
      <c r="Y771" t="s">
        <v>13412</v>
      </c>
      <c r="AE771">
        <v>13254</v>
      </c>
      <c r="AF771" t="s">
        <v>799</v>
      </c>
      <c r="AG771">
        <v>2</v>
      </c>
      <c r="AH771">
        <v>192</v>
      </c>
      <c r="AJ771">
        <v>128</v>
      </c>
      <c r="AK771">
        <v>32110</v>
      </c>
      <c r="AL771" t="s">
        <v>4603</v>
      </c>
      <c r="AM771">
        <v>3</v>
      </c>
      <c r="AN771">
        <v>1050</v>
      </c>
      <c r="AP771">
        <v>310</v>
      </c>
    </row>
    <row r="772" spans="1:60" ht="13.5" customHeight="1" x14ac:dyDescent="0.35">
      <c r="A772" t="s">
        <v>277</v>
      </c>
      <c r="B772" t="s">
        <v>3358</v>
      </c>
      <c r="C772" t="s">
        <v>4524</v>
      </c>
      <c r="D772" t="s">
        <v>13419</v>
      </c>
      <c r="E772" t="s">
        <v>10521</v>
      </c>
      <c r="F772" t="s">
        <v>13168</v>
      </c>
      <c r="G772" t="s">
        <v>13420</v>
      </c>
      <c r="N772" t="s">
        <v>13421</v>
      </c>
      <c r="O772" t="s">
        <v>13422</v>
      </c>
      <c r="P772" t="s">
        <v>13423</v>
      </c>
      <c r="Q772" t="s">
        <v>10529</v>
      </c>
      <c r="X772" t="s">
        <v>61</v>
      </c>
      <c r="Y772" t="s">
        <v>1390</v>
      </c>
      <c r="AE772">
        <v>31436</v>
      </c>
      <c r="AF772" t="s">
        <v>61</v>
      </c>
      <c r="AG772">
        <v>2</v>
      </c>
      <c r="AH772">
        <v>245</v>
      </c>
      <c r="AJ772">
        <v>200</v>
      </c>
      <c r="AK772">
        <v>21572</v>
      </c>
      <c r="AL772" t="s">
        <v>4715</v>
      </c>
      <c r="AM772">
        <v>2</v>
      </c>
      <c r="AN772">
        <v>328</v>
      </c>
      <c r="AP772">
        <v>221</v>
      </c>
    </row>
    <row r="773" spans="1:60" ht="13.5" customHeight="1" x14ac:dyDescent="0.35">
      <c r="A773" t="s">
        <v>277</v>
      </c>
      <c r="B773" t="s">
        <v>3362</v>
      </c>
      <c r="C773" t="s">
        <v>4667</v>
      </c>
      <c r="D773" t="s">
        <v>13424</v>
      </c>
      <c r="E773" t="s">
        <v>13425</v>
      </c>
      <c r="F773" t="s">
        <v>13177</v>
      </c>
      <c r="G773" t="s">
        <v>13426</v>
      </c>
      <c r="H773" t="s">
        <v>13179</v>
      </c>
      <c r="I773" t="s">
        <v>13427</v>
      </c>
      <c r="N773" t="s">
        <v>13428</v>
      </c>
      <c r="O773" t="s">
        <v>13429</v>
      </c>
      <c r="P773" t="s">
        <v>13430</v>
      </c>
      <c r="Q773" t="s">
        <v>13431</v>
      </c>
      <c r="R773" t="s">
        <v>13432</v>
      </c>
      <c r="S773" t="s">
        <v>13183</v>
      </c>
      <c r="X773" t="s">
        <v>5610</v>
      </c>
      <c r="Y773" t="s">
        <v>13433</v>
      </c>
      <c r="Z773" t="s">
        <v>5676</v>
      </c>
      <c r="AE773">
        <v>15254</v>
      </c>
      <c r="AF773" t="s">
        <v>4802</v>
      </c>
      <c r="AG773">
        <v>2</v>
      </c>
      <c r="AH773">
        <v>400</v>
      </c>
      <c r="AJ773">
        <v>221</v>
      </c>
      <c r="AK773">
        <v>11054</v>
      </c>
      <c r="AL773" t="s">
        <v>4565</v>
      </c>
      <c r="AM773">
        <v>3</v>
      </c>
      <c r="AN773">
        <v>3575</v>
      </c>
      <c r="AP773">
        <v>114</v>
      </c>
      <c r="AQ773">
        <v>31663</v>
      </c>
      <c r="AR773" t="s">
        <v>4545</v>
      </c>
      <c r="AS773">
        <v>3</v>
      </c>
      <c r="AT773">
        <v>633</v>
      </c>
      <c r="AV773">
        <v>311</v>
      </c>
      <c r="AW773">
        <v>31660</v>
      </c>
      <c r="AX773" t="s">
        <v>4660</v>
      </c>
      <c r="AY773">
        <v>3</v>
      </c>
      <c r="AZ773">
        <v>401</v>
      </c>
      <c r="BB773">
        <v>311</v>
      </c>
    </row>
    <row r="774" spans="1:60" ht="13.5" customHeight="1" x14ac:dyDescent="0.35">
      <c r="A774" t="s">
        <v>277</v>
      </c>
      <c r="B774" t="s">
        <v>3367</v>
      </c>
      <c r="C774" t="s">
        <v>593</v>
      </c>
      <c r="D774" t="s">
        <v>13434</v>
      </c>
      <c r="E774" t="s">
        <v>13435</v>
      </c>
      <c r="F774" t="s">
        <v>13436</v>
      </c>
      <c r="G774" t="s">
        <v>13437</v>
      </c>
      <c r="N774" t="s">
        <v>13438</v>
      </c>
      <c r="O774" t="s">
        <v>10407</v>
      </c>
      <c r="P774" t="s">
        <v>13439</v>
      </c>
      <c r="Q774" t="s">
        <v>13440</v>
      </c>
      <c r="R774" t="s">
        <v>13441</v>
      </c>
      <c r="X774" t="s">
        <v>13442</v>
      </c>
      <c r="AE774">
        <v>46003</v>
      </c>
      <c r="AF774" t="s">
        <v>5064</v>
      </c>
      <c r="AG774">
        <v>3</v>
      </c>
      <c r="AH774">
        <v>411</v>
      </c>
      <c r="AJ774">
        <v>323</v>
      </c>
      <c r="AK774">
        <v>31010</v>
      </c>
      <c r="AL774" t="s">
        <v>5065</v>
      </c>
      <c r="AM774">
        <v>3</v>
      </c>
      <c r="AN774">
        <v>171</v>
      </c>
      <c r="AP774">
        <v>326</v>
      </c>
      <c r="AQ774">
        <v>31054</v>
      </c>
      <c r="AR774" t="s">
        <v>5066</v>
      </c>
      <c r="AS774">
        <v>2</v>
      </c>
      <c r="AT774">
        <v>188</v>
      </c>
      <c r="AV774">
        <v>326</v>
      </c>
    </row>
    <row r="775" spans="1:60" ht="13.5" customHeight="1" x14ac:dyDescent="0.35">
      <c r="A775" t="s">
        <v>277</v>
      </c>
      <c r="B775" t="s">
        <v>3372</v>
      </c>
      <c r="C775" t="s">
        <v>4909</v>
      </c>
      <c r="D775" t="s">
        <v>7449</v>
      </c>
      <c r="E775" t="s">
        <v>7450</v>
      </c>
      <c r="F775" t="s">
        <v>13443</v>
      </c>
      <c r="G775" t="s">
        <v>13444</v>
      </c>
      <c r="N775" t="s">
        <v>13445</v>
      </c>
      <c r="O775" t="s">
        <v>13446</v>
      </c>
      <c r="P775" t="s">
        <v>7462</v>
      </c>
      <c r="Q775" t="s">
        <v>13447</v>
      </c>
      <c r="R775" t="s">
        <v>13448</v>
      </c>
      <c r="X775" t="s">
        <v>13449</v>
      </c>
      <c r="Y775" t="s">
        <v>11552</v>
      </c>
      <c r="Z775" t="s">
        <v>13296</v>
      </c>
      <c r="AE775">
        <v>46301</v>
      </c>
      <c r="AF775" t="s">
        <v>4924</v>
      </c>
      <c r="AG775">
        <v>2</v>
      </c>
      <c r="AH775">
        <v>324</v>
      </c>
      <c r="AJ775">
        <v>320</v>
      </c>
      <c r="AK775">
        <v>15254</v>
      </c>
      <c r="AL775" t="s">
        <v>4802</v>
      </c>
      <c r="AM775">
        <v>1</v>
      </c>
      <c r="AN775">
        <v>200</v>
      </c>
      <c r="AP775">
        <v>136</v>
      </c>
    </row>
    <row r="776" spans="1:60" ht="13.5" customHeight="1" x14ac:dyDescent="0.35">
      <c r="A776" t="s">
        <v>277</v>
      </c>
      <c r="B776" t="s">
        <v>3377</v>
      </c>
      <c r="C776" t="s">
        <v>4667</v>
      </c>
      <c r="D776" t="s">
        <v>13450</v>
      </c>
      <c r="E776" t="s">
        <v>13213</v>
      </c>
      <c r="F776" t="s">
        <v>7414</v>
      </c>
      <c r="G776" t="s">
        <v>7295</v>
      </c>
      <c r="H776" t="s">
        <v>8755</v>
      </c>
      <c r="I776" t="s">
        <v>10793</v>
      </c>
      <c r="N776" t="s">
        <v>13451</v>
      </c>
      <c r="O776" t="s">
        <v>13452</v>
      </c>
      <c r="P776" t="s">
        <v>13453</v>
      </c>
      <c r="Q776" t="s">
        <v>12385</v>
      </c>
      <c r="R776" t="s">
        <v>10799</v>
      </c>
      <c r="S776" t="s">
        <v>10800</v>
      </c>
      <c r="T776" t="s">
        <v>13219</v>
      </c>
      <c r="X776" t="s">
        <v>10011</v>
      </c>
      <c r="Y776" t="s">
        <v>10802</v>
      </c>
      <c r="Z776" t="s">
        <v>5676</v>
      </c>
      <c r="AE776">
        <v>11454</v>
      </c>
      <c r="AF776" t="s">
        <v>728</v>
      </c>
      <c r="AG776">
        <v>2</v>
      </c>
      <c r="AH776">
        <v>243</v>
      </c>
      <c r="AJ776">
        <v>115</v>
      </c>
      <c r="AK776">
        <v>11054</v>
      </c>
      <c r="AL776" t="s">
        <v>727</v>
      </c>
      <c r="AM776">
        <v>2</v>
      </c>
      <c r="AN776">
        <v>320</v>
      </c>
      <c r="AP776">
        <v>114</v>
      </c>
      <c r="AQ776">
        <v>31058</v>
      </c>
      <c r="AR776" t="s">
        <v>4734</v>
      </c>
      <c r="AS776">
        <v>2</v>
      </c>
      <c r="AT776">
        <v>245</v>
      </c>
      <c r="AV776">
        <v>326</v>
      </c>
      <c r="AW776">
        <v>32079</v>
      </c>
      <c r="AX776" t="s">
        <v>4582</v>
      </c>
      <c r="AY776">
        <v>3</v>
      </c>
      <c r="AZ776">
        <v>548</v>
      </c>
      <c r="BB776">
        <v>310</v>
      </c>
    </row>
    <row r="777" spans="1:60" ht="13.5" customHeight="1" x14ac:dyDescent="0.35">
      <c r="A777" t="s">
        <v>277</v>
      </c>
      <c r="B777" t="s">
        <v>3383</v>
      </c>
      <c r="C777" t="s">
        <v>4524</v>
      </c>
      <c r="D777" t="s">
        <v>10328</v>
      </c>
      <c r="E777" t="s">
        <v>10521</v>
      </c>
      <c r="F777" t="s">
        <v>13168</v>
      </c>
      <c r="G777" t="s">
        <v>13454</v>
      </c>
      <c r="N777" t="s">
        <v>13455</v>
      </c>
      <c r="O777" t="s">
        <v>13456</v>
      </c>
      <c r="P777" t="s">
        <v>13172</v>
      </c>
      <c r="Q777" t="s">
        <v>10529</v>
      </c>
      <c r="X777" t="s">
        <v>605</v>
      </c>
      <c r="Y777" t="s">
        <v>5969</v>
      </c>
      <c r="Z777" t="s">
        <v>697</v>
      </c>
      <c r="AE777">
        <v>21572</v>
      </c>
      <c r="AF777" t="s">
        <v>58</v>
      </c>
      <c r="AG777">
        <v>2</v>
      </c>
      <c r="AH777">
        <v>328</v>
      </c>
      <c r="AJ777">
        <v>221</v>
      </c>
    </row>
    <row r="778" spans="1:60" ht="13.5" customHeight="1" x14ac:dyDescent="0.35">
      <c r="A778" t="s">
        <v>277</v>
      </c>
      <c r="B778" t="s">
        <v>3388</v>
      </c>
      <c r="C778" t="s">
        <v>593</v>
      </c>
      <c r="D778" t="s">
        <v>13457</v>
      </c>
      <c r="E778" t="s">
        <v>775</v>
      </c>
      <c r="F778" t="s">
        <v>776</v>
      </c>
      <c r="G778" t="s">
        <v>13458</v>
      </c>
      <c r="H778" t="s">
        <v>13459</v>
      </c>
      <c r="I778" t="s">
        <v>13232</v>
      </c>
      <c r="J778" t="s">
        <v>13233</v>
      </c>
      <c r="K778" t="s">
        <v>598</v>
      </c>
      <c r="N778" t="s">
        <v>13460</v>
      </c>
      <c r="O778" t="s">
        <v>13235</v>
      </c>
      <c r="P778" t="s">
        <v>13461</v>
      </c>
      <c r="Q778" t="s">
        <v>13462</v>
      </c>
      <c r="R778" t="s">
        <v>13463</v>
      </c>
      <c r="S778" t="s">
        <v>10407</v>
      </c>
      <c r="T778" t="s">
        <v>13464</v>
      </c>
      <c r="U778" t="s">
        <v>603</v>
      </c>
      <c r="X778" t="s">
        <v>13465</v>
      </c>
      <c r="Y778" t="s">
        <v>13466</v>
      </c>
      <c r="Z778" t="s">
        <v>13467</v>
      </c>
      <c r="AE778">
        <v>31624</v>
      </c>
      <c r="AF778" t="s">
        <v>717</v>
      </c>
      <c r="AG778">
        <v>1</v>
      </c>
      <c r="AH778">
        <v>70</v>
      </c>
      <c r="AJ778">
        <v>200</v>
      </c>
      <c r="AK778">
        <v>23684</v>
      </c>
      <c r="AL778" t="s">
        <v>5617</v>
      </c>
      <c r="AM778">
        <v>1</v>
      </c>
      <c r="AN778">
        <v>144</v>
      </c>
      <c r="AP778">
        <v>251</v>
      </c>
      <c r="AQ778">
        <v>21547</v>
      </c>
      <c r="AR778" t="s">
        <v>57</v>
      </c>
      <c r="AS778">
        <v>2</v>
      </c>
      <c r="AT778">
        <v>245</v>
      </c>
      <c r="AV778">
        <v>221</v>
      </c>
      <c r="AW778">
        <v>21572</v>
      </c>
      <c r="AX778" t="s">
        <v>4888</v>
      </c>
      <c r="AY778">
        <v>2</v>
      </c>
      <c r="AZ778">
        <v>328</v>
      </c>
      <c r="BB778">
        <v>221</v>
      </c>
    </row>
    <row r="779" spans="1:60" ht="13.5" customHeight="1" x14ac:dyDescent="0.35">
      <c r="A779" t="s">
        <v>277</v>
      </c>
      <c r="B779" t="s">
        <v>3393</v>
      </c>
      <c r="C779" t="s">
        <v>4547</v>
      </c>
      <c r="D779" t="s">
        <v>13356</v>
      </c>
      <c r="E779" t="s">
        <v>13357</v>
      </c>
      <c r="F779" t="s">
        <v>7859</v>
      </c>
      <c r="G779" t="s">
        <v>13358</v>
      </c>
      <c r="H779" t="s">
        <v>13337</v>
      </c>
      <c r="N779" t="s">
        <v>13359</v>
      </c>
      <c r="O779" t="s">
        <v>13339</v>
      </c>
      <c r="P779" t="s">
        <v>11331</v>
      </c>
      <c r="Q779" t="s">
        <v>13340</v>
      </c>
      <c r="R779" t="s">
        <v>13341</v>
      </c>
      <c r="S779" t="s">
        <v>11333</v>
      </c>
      <c r="X779" t="s">
        <v>4579</v>
      </c>
      <c r="Y779" t="s">
        <v>4601</v>
      </c>
      <c r="Z779" t="s">
        <v>1574</v>
      </c>
      <c r="AE779">
        <v>32062</v>
      </c>
      <c r="AF779" t="s">
        <v>5112</v>
      </c>
      <c r="AG779">
        <v>3</v>
      </c>
      <c r="AH779">
        <v>854</v>
      </c>
      <c r="AJ779">
        <v>310</v>
      </c>
      <c r="AK779">
        <v>32110</v>
      </c>
      <c r="AL779" t="s">
        <v>4603</v>
      </c>
      <c r="AM779">
        <v>2</v>
      </c>
      <c r="AN779">
        <v>390</v>
      </c>
      <c r="AP779">
        <v>310</v>
      </c>
    </row>
    <row r="780" spans="1:60" ht="13.5" customHeight="1" x14ac:dyDescent="0.35">
      <c r="A780" t="s">
        <v>277</v>
      </c>
      <c r="B780" t="s">
        <v>3394</v>
      </c>
      <c r="C780" t="s">
        <v>4909</v>
      </c>
      <c r="D780" t="s">
        <v>7449</v>
      </c>
      <c r="E780" t="s">
        <v>7450</v>
      </c>
      <c r="F780" t="s">
        <v>10832</v>
      </c>
      <c r="G780" t="s">
        <v>7453</v>
      </c>
      <c r="H780" t="s">
        <v>7454</v>
      </c>
      <c r="I780" t="s">
        <v>10834</v>
      </c>
      <c r="N780" t="s">
        <v>13445</v>
      </c>
      <c r="O780" t="s">
        <v>7459</v>
      </c>
      <c r="P780" t="s">
        <v>7460</v>
      </c>
      <c r="Q780" t="s">
        <v>7461</v>
      </c>
      <c r="R780" t="s">
        <v>7462</v>
      </c>
      <c r="S780" t="s">
        <v>7463</v>
      </c>
      <c r="T780" t="s">
        <v>7464</v>
      </c>
      <c r="X780" t="s">
        <v>5007</v>
      </c>
      <c r="Y780" t="s">
        <v>5712</v>
      </c>
      <c r="Z780" t="s">
        <v>6405</v>
      </c>
    </row>
    <row r="781" spans="1:60" ht="13.5" customHeight="1" x14ac:dyDescent="0.35">
      <c r="A781" t="s">
        <v>277</v>
      </c>
      <c r="B781" t="s">
        <v>3404</v>
      </c>
      <c r="C781" t="s">
        <v>4667</v>
      </c>
      <c r="D781" t="s">
        <v>13468</v>
      </c>
      <c r="E781" t="s">
        <v>13469</v>
      </c>
      <c r="F781" t="s">
        <v>7414</v>
      </c>
      <c r="G781" t="s">
        <v>7295</v>
      </c>
      <c r="H781" t="s">
        <v>13470</v>
      </c>
      <c r="I781" t="s">
        <v>10793</v>
      </c>
      <c r="N781" t="s">
        <v>13471</v>
      </c>
      <c r="O781" t="s">
        <v>13472</v>
      </c>
      <c r="P781" t="s">
        <v>13473</v>
      </c>
      <c r="Q781" t="s">
        <v>12385</v>
      </c>
      <c r="R781" t="s">
        <v>10799</v>
      </c>
      <c r="S781" t="s">
        <v>10800</v>
      </c>
      <c r="T781" t="s">
        <v>13474</v>
      </c>
      <c r="X781" t="s">
        <v>10011</v>
      </c>
      <c r="Y781" t="s">
        <v>13475</v>
      </c>
      <c r="Z781" t="s">
        <v>5676</v>
      </c>
      <c r="AE781">
        <v>12054</v>
      </c>
      <c r="AF781" t="s">
        <v>5121</v>
      </c>
      <c r="AG781">
        <v>2</v>
      </c>
      <c r="AH781">
        <v>266</v>
      </c>
      <c r="AJ781">
        <v>115</v>
      </c>
      <c r="AK781">
        <v>11054</v>
      </c>
      <c r="AL781" t="s">
        <v>727</v>
      </c>
      <c r="AM781">
        <v>2</v>
      </c>
      <c r="AN781">
        <v>320</v>
      </c>
      <c r="AP781">
        <v>114</v>
      </c>
      <c r="AQ781">
        <v>15254</v>
      </c>
      <c r="AR781" t="s">
        <v>4802</v>
      </c>
      <c r="AS781">
        <v>2</v>
      </c>
      <c r="AT781">
        <v>400</v>
      </c>
      <c r="AV781">
        <v>136</v>
      </c>
      <c r="AW781">
        <v>31058</v>
      </c>
      <c r="AX781" t="s">
        <v>4734</v>
      </c>
      <c r="AY781">
        <v>2</v>
      </c>
      <c r="AZ781">
        <v>245</v>
      </c>
      <c r="BB781">
        <v>326</v>
      </c>
      <c r="BC781">
        <v>32079</v>
      </c>
      <c r="BD781" t="s">
        <v>4582</v>
      </c>
      <c r="BE781">
        <v>3</v>
      </c>
      <c r="BF781">
        <v>548</v>
      </c>
      <c r="BH781">
        <v>310</v>
      </c>
    </row>
    <row r="782" spans="1:60" ht="13.5" customHeight="1" x14ac:dyDescent="0.35">
      <c r="A782" t="s">
        <v>277</v>
      </c>
      <c r="B782" t="s">
        <v>3410</v>
      </c>
      <c r="C782" t="s">
        <v>4909</v>
      </c>
      <c r="D782" t="s">
        <v>7449</v>
      </c>
      <c r="E782" t="s">
        <v>7450</v>
      </c>
      <c r="F782" t="s">
        <v>10832</v>
      </c>
      <c r="G782" t="s">
        <v>7453</v>
      </c>
      <c r="H782" t="s">
        <v>7454</v>
      </c>
      <c r="I782" t="s">
        <v>10834</v>
      </c>
      <c r="N782" t="s">
        <v>13445</v>
      </c>
      <c r="O782" t="s">
        <v>7459</v>
      </c>
      <c r="P782" t="s">
        <v>7460</v>
      </c>
      <c r="Q782" t="s">
        <v>7461</v>
      </c>
      <c r="R782" t="s">
        <v>7462</v>
      </c>
      <c r="S782" t="s">
        <v>7463</v>
      </c>
      <c r="T782" t="s">
        <v>7464</v>
      </c>
      <c r="X782" t="s">
        <v>5007</v>
      </c>
      <c r="Y782" t="s">
        <v>5712</v>
      </c>
      <c r="Z782" t="s">
        <v>6405</v>
      </c>
    </row>
    <row r="783" spans="1:60" ht="13.5" customHeight="1" x14ac:dyDescent="0.35">
      <c r="A783" t="s">
        <v>277</v>
      </c>
      <c r="B783" t="s">
        <v>3414</v>
      </c>
      <c r="C783" t="s">
        <v>4485</v>
      </c>
      <c r="D783" t="s">
        <v>13476</v>
      </c>
      <c r="E783" t="s">
        <v>13477</v>
      </c>
      <c r="F783" t="s">
        <v>13478</v>
      </c>
      <c r="G783" t="s">
        <v>13479</v>
      </c>
      <c r="H783" t="s">
        <v>13480</v>
      </c>
      <c r="I783" t="s">
        <v>13481</v>
      </c>
      <c r="N783" t="s">
        <v>13482</v>
      </c>
      <c r="O783" t="s">
        <v>13483</v>
      </c>
      <c r="P783" t="s">
        <v>13484</v>
      </c>
      <c r="Q783" t="s">
        <v>9902</v>
      </c>
      <c r="R783" t="s">
        <v>13485</v>
      </c>
      <c r="S783" t="s">
        <v>13486</v>
      </c>
      <c r="X783" t="s">
        <v>6343</v>
      </c>
      <c r="Y783" t="s">
        <v>6344</v>
      </c>
      <c r="Z783" t="s">
        <v>13487</v>
      </c>
      <c r="AE783">
        <v>34597</v>
      </c>
      <c r="AF783" t="s">
        <v>6343</v>
      </c>
      <c r="AG783">
        <v>2</v>
      </c>
      <c r="AH783">
        <v>441</v>
      </c>
      <c r="AJ783">
        <v>312</v>
      </c>
      <c r="AK783">
        <v>21572</v>
      </c>
      <c r="AL783" t="s">
        <v>4625</v>
      </c>
      <c r="AM783">
        <v>1</v>
      </c>
      <c r="AN783">
        <v>80</v>
      </c>
      <c r="AP783">
        <v>221</v>
      </c>
      <c r="AQ783">
        <v>21547</v>
      </c>
      <c r="AR783" t="s">
        <v>4500</v>
      </c>
      <c r="AS783">
        <v>2</v>
      </c>
      <c r="AT783">
        <v>245</v>
      </c>
      <c r="AV783">
        <v>221</v>
      </c>
    </row>
    <row r="784" spans="1:60" ht="13.5" customHeight="1" x14ac:dyDescent="0.35">
      <c r="A784" t="s">
        <v>277</v>
      </c>
      <c r="B784" t="s">
        <v>3419</v>
      </c>
      <c r="C784" t="s">
        <v>4783</v>
      </c>
      <c r="D784" t="s">
        <v>13488</v>
      </c>
      <c r="E784" t="s">
        <v>11767</v>
      </c>
      <c r="F784" t="s">
        <v>12936</v>
      </c>
      <c r="G784" t="s">
        <v>12937</v>
      </c>
      <c r="H784" t="s">
        <v>12890</v>
      </c>
      <c r="N784" t="s">
        <v>13489</v>
      </c>
      <c r="O784" t="s">
        <v>12939</v>
      </c>
      <c r="P784" t="s">
        <v>11770</v>
      </c>
      <c r="Q784" t="s">
        <v>12326</v>
      </c>
      <c r="R784" t="s">
        <v>11771</v>
      </c>
      <c r="S784" t="s">
        <v>11772</v>
      </c>
      <c r="X784" t="s">
        <v>12897</v>
      </c>
      <c r="Y784" t="s">
        <v>7468</v>
      </c>
      <c r="AE784">
        <v>34593</v>
      </c>
      <c r="AF784" t="s">
        <v>5195</v>
      </c>
      <c r="AG784">
        <v>2</v>
      </c>
      <c r="AH784">
        <v>479</v>
      </c>
      <c r="AJ784">
        <v>312</v>
      </c>
      <c r="AK784">
        <v>34592</v>
      </c>
      <c r="AL784" t="s">
        <v>6181</v>
      </c>
      <c r="AM784">
        <v>3</v>
      </c>
      <c r="AN784">
        <v>407</v>
      </c>
      <c r="AP784">
        <v>312</v>
      </c>
      <c r="AQ784">
        <v>34582</v>
      </c>
      <c r="AR784" t="s">
        <v>8093</v>
      </c>
      <c r="AS784">
        <v>2</v>
      </c>
      <c r="AT784">
        <v>300</v>
      </c>
      <c r="AV784">
        <v>312</v>
      </c>
      <c r="AW784">
        <v>13154</v>
      </c>
      <c r="AX784" t="s">
        <v>798</v>
      </c>
      <c r="AY784">
        <v>1</v>
      </c>
      <c r="AZ784">
        <v>42</v>
      </c>
      <c r="BB784">
        <v>122</v>
      </c>
      <c r="BC784">
        <v>13254</v>
      </c>
      <c r="BD784" t="s">
        <v>799</v>
      </c>
      <c r="BE784">
        <v>1</v>
      </c>
      <c r="BF784">
        <v>42</v>
      </c>
      <c r="BH784">
        <v>128</v>
      </c>
    </row>
    <row r="785" spans="1:60" ht="13.5" customHeight="1" x14ac:dyDescent="0.35">
      <c r="A785" t="s">
        <v>277</v>
      </c>
      <c r="B785" t="s">
        <v>3425</v>
      </c>
      <c r="C785" t="s">
        <v>4889</v>
      </c>
      <c r="D785" t="s">
        <v>13490</v>
      </c>
      <c r="E785" t="s">
        <v>7132</v>
      </c>
      <c r="F785" t="s">
        <v>6719</v>
      </c>
      <c r="G785" t="s">
        <v>5115</v>
      </c>
      <c r="H785" t="s">
        <v>13491</v>
      </c>
      <c r="I785" t="s">
        <v>5116</v>
      </c>
      <c r="N785" t="s">
        <v>13492</v>
      </c>
      <c r="O785" t="s">
        <v>13493</v>
      </c>
      <c r="P785" t="s">
        <v>13494</v>
      </c>
      <c r="Q785" t="s">
        <v>13495</v>
      </c>
      <c r="R785" t="s">
        <v>13496</v>
      </c>
      <c r="S785" t="s">
        <v>4897</v>
      </c>
      <c r="T785" t="s">
        <v>4898</v>
      </c>
      <c r="X785" t="s">
        <v>11377</v>
      </c>
      <c r="Y785" t="s">
        <v>7340</v>
      </c>
      <c r="Z785" t="s">
        <v>4941</v>
      </c>
      <c r="AE785">
        <v>34052</v>
      </c>
      <c r="AF785" t="s">
        <v>1473</v>
      </c>
      <c r="AG785">
        <v>2</v>
      </c>
      <c r="AH785">
        <v>210</v>
      </c>
      <c r="AJ785">
        <v>312</v>
      </c>
      <c r="AK785">
        <v>13254</v>
      </c>
      <c r="AL785" t="s">
        <v>799</v>
      </c>
      <c r="AM785">
        <v>2</v>
      </c>
      <c r="AN785">
        <v>192</v>
      </c>
      <c r="AP785">
        <v>128</v>
      </c>
      <c r="AQ785">
        <v>21572</v>
      </c>
      <c r="AR785" t="s">
        <v>58</v>
      </c>
      <c r="AS785">
        <v>2</v>
      </c>
      <c r="AT785">
        <v>328</v>
      </c>
      <c r="AV785">
        <v>221</v>
      </c>
    </row>
    <row r="786" spans="1:60" ht="13.5" customHeight="1" x14ac:dyDescent="0.35">
      <c r="A786" t="s">
        <v>277</v>
      </c>
      <c r="B786" t="s">
        <v>3431</v>
      </c>
      <c r="C786" t="s">
        <v>4717</v>
      </c>
      <c r="D786" t="s">
        <v>13497</v>
      </c>
      <c r="E786" t="s">
        <v>13498</v>
      </c>
      <c r="F786" t="s">
        <v>13499</v>
      </c>
      <c r="G786" t="s">
        <v>13500</v>
      </c>
      <c r="H786" t="s">
        <v>13501</v>
      </c>
      <c r="I786" t="s">
        <v>13502</v>
      </c>
      <c r="N786" t="s">
        <v>13503</v>
      </c>
      <c r="O786" t="s">
        <v>11005</v>
      </c>
      <c r="P786" t="s">
        <v>13504</v>
      </c>
      <c r="Q786" t="s">
        <v>13505</v>
      </c>
      <c r="R786" t="s">
        <v>13506</v>
      </c>
      <c r="S786" t="s">
        <v>13507</v>
      </c>
      <c r="X786" t="s">
        <v>13278</v>
      </c>
      <c r="Y786" t="s">
        <v>13508</v>
      </c>
      <c r="Z786" t="s">
        <v>13509</v>
      </c>
      <c r="AE786">
        <v>13154</v>
      </c>
      <c r="AF786" t="s">
        <v>798</v>
      </c>
      <c r="AG786">
        <v>1</v>
      </c>
      <c r="AH786">
        <v>42</v>
      </c>
      <c r="AJ786">
        <v>122</v>
      </c>
      <c r="AK786">
        <v>13254</v>
      </c>
      <c r="AL786" t="s">
        <v>799</v>
      </c>
      <c r="AM786">
        <v>1</v>
      </c>
      <c r="AN786">
        <v>42</v>
      </c>
      <c r="AP786">
        <v>128</v>
      </c>
      <c r="AQ786">
        <v>34056</v>
      </c>
      <c r="AR786" t="s">
        <v>5181</v>
      </c>
      <c r="AS786">
        <v>2</v>
      </c>
      <c r="AT786">
        <v>429</v>
      </c>
      <c r="AV786">
        <v>312</v>
      </c>
      <c r="AW786">
        <v>34507</v>
      </c>
      <c r="AX786" t="s">
        <v>8069</v>
      </c>
      <c r="AY786">
        <v>2</v>
      </c>
      <c r="AZ786">
        <v>280</v>
      </c>
      <c r="BB786">
        <v>312</v>
      </c>
    </row>
    <row r="787" spans="1:60" ht="13.5" customHeight="1" x14ac:dyDescent="0.35">
      <c r="A787" t="s">
        <v>277</v>
      </c>
      <c r="B787" t="s">
        <v>3436</v>
      </c>
      <c r="C787" t="s">
        <v>4717</v>
      </c>
      <c r="D787" t="s">
        <v>13510</v>
      </c>
      <c r="E787" t="s">
        <v>13498</v>
      </c>
      <c r="F787" t="s">
        <v>13499</v>
      </c>
      <c r="G787" t="s">
        <v>13502</v>
      </c>
      <c r="N787" t="s">
        <v>13503</v>
      </c>
      <c r="O787" t="s">
        <v>11005</v>
      </c>
      <c r="P787" t="s">
        <v>13504</v>
      </c>
      <c r="Q787" t="s">
        <v>13511</v>
      </c>
      <c r="R787" t="s">
        <v>13512</v>
      </c>
      <c r="S787" t="s">
        <v>13507</v>
      </c>
      <c r="X787" t="s">
        <v>13278</v>
      </c>
      <c r="Y787" t="s">
        <v>13508</v>
      </c>
      <c r="Z787" t="s">
        <v>13509</v>
      </c>
      <c r="AE787">
        <v>34592</v>
      </c>
      <c r="AF787" t="s">
        <v>6181</v>
      </c>
      <c r="AG787">
        <v>2</v>
      </c>
      <c r="AH787">
        <v>221</v>
      </c>
      <c r="AJ787">
        <v>312</v>
      </c>
      <c r="AK787">
        <v>34507</v>
      </c>
      <c r="AL787" t="s">
        <v>8069</v>
      </c>
      <c r="AM787">
        <v>2</v>
      </c>
      <c r="AN787">
        <v>280</v>
      </c>
      <c r="AP787">
        <v>312</v>
      </c>
      <c r="AQ787">
        <v>13154</v>
      </c>
      <c r="AR787" t="s">
        <v>798</v>
      </c>
      <c r="AS787">
        <v>1</v>
      </c>
      <c r="AT787">
        <v>42</v>
      </c>
      <c r="AV787">
        <v>122</v>
      </c>
    </row>
    <row r="788" spans="1:60" ht="13.5" customHeight="1" x14ac:dyDescent="0.35">
      <c r="A788" t="s">
        <v>277</v>
      </c>
      <c r="B788" t="s">
        <v>3441</v>
      </c>
      <c r="C788" t="s">
        <v>4547</v>
      </c>
      <c r="D788" t="s">
        <v>13513</v>
      </c>
      <c r="E788" t="s">
        <v>13514</v>
      </c>
      <c r="F788" t="s">
        <v>13515</v>
      </c>
      <c r="G788" t="s">
        <v>13516</v>
      </c>
      <c r="H788" t="s">
        <v>13517</v>
      </c>
      <c r="N788" t="s">
        <v>13518</v>
      </c>
      <c r="O788" t="s">
        <v>13519</v>
      </c>
      <c r="P788" t="s">
        <v>13520</v>
      </c>
      <c r="Q788" t="s">
        <v>13521</v>
      </c>
      <c r="R788" t="s">
        <v>13522</v>
      </c>
      <c r="X788" t="s">
        <v>11037</v>
      </c>
      <c r="Y788" t="s">
        <v>13523</v>
      </c>
      <c r="Z788" t="s">
        <v>13524</v>
      </c>
      <c r="AE788">
        <v>32130</v>
      </c>
      <c r="AF788" t="s">
        <v>11038</v>
      </c>
      <c r="AG788">
        <v>3</v>
      </c>
      <c r="AH788">
        <v>414</v>
      </c>
      <c r="AJ788">
        <v>413</v>
      </c>
      <c r="AK788">
        <v>32079</v>
      </c>
      <c r="AL788" t="s">
        <v>4582</v>
      </c>
      <c r="AM788">
        <v>3</v>
      </c>
      <c r="AN788">
        <v>548</v>
      </c>
      <c r="AP788">
        <v>310</v>
      </c>
    </row>
    <row r="789" spans="1:60" ht="13.5" customHeight="1" x14ac:dyDescent="0.35">
      <c r="A789" t="s">
        <v>277</v>
      </c>
      <c r="B789" t="s">
        <v>3447</v>
      </c>
      <c r="C789" t="s">
        <v>4717</v>
      </c>
      <c r="D789" t="s">
        <v>9201</v>
      </c>
      <c r="E789" t="s">
        <v>13525</v>
      </c>
      <c r="F789" t="s">
        <v>13526</v>
      </c>
      <c r="G789" t="s">
        <v>13527</v>
      </c>
      <c r="H789" t="s">
        <v>13528</v>
      </c>
      <c r="I789" t="s">
        <v>13529</v>
      </c>
      <c r="N789" t="s">
        <v>13530</v>
      </c>
      <c r="O789" t="s">
        <v>9209</v>
      </c>
      <c r="P789" t="s">
        <v>13531</v>
      </c>
      <c r="Q789" t="s">
        <v>13532</v>
      </c>
      <c r="R789" t="s">
        <v>13533</v>
      </c>
      <c r="S789" t="s">
        <v>13534</v>
      </c>
      <c r="X789" t="s">
        <v>9215</v>
      </c>
      <c r="Y789" t="s">
        <v>5404</v>
      </c>
      <c r="Z789" t="s">
        <v>9216</v>
      </c>
      <c r="AE789">
        <v>21572</v>
      </c>
      <c r="AF789" t="s">
        <v>4625</v>
      </c>
      <c r="AG789">
        <v>1</v>
      </c>
      <c r="AH789">
        <v>80</v>
      </c>
      <c r="AJ789">
        <v>221</v>
      </c>
      <c r="AK789">
        <v>34592</v>
      </c>
      <c r="AL789" t="s">
        <v>6181</v>
      </c>
      <c r="AM789">
        <v>2</v>
      </c>
      <c r="AN789">
        <v>221</v>
      </c>
      <c r="AP789">
        <v>312</v>
      </c>
    </row>
    <row r="790" spans="1:60" ht="13.5" customHeight="1" x14ac:dyDescent="0.35">
      <c r="A790" t="s">
        <v>277</v>
      </c>
      <c r="B790" t="s">
        <v>3452</v>
      </c>
      <c r="C790" t="s">
        <v>4783</v>
      </c>
      <c r="D790" t="s">
        <v>13535</v>
      </c>
      <c r="E790" t="s">
        <v>12333</v>
      </c>
      <c r="F790" t="s">
        <v>13536</v>
      </c>
      <c r="G790" t="s">
        <v>12334</v>
      </c>
      <c r="N790" t="s">
        <v>13537</v>
      </c>
      <c r="O790" t="s">
        <v>13538</v>
      </c>
      <c r="P790" t="s">
        <v>13539</v>
      </c>
      <c r="Q790" t="s">
        <v>13540</v>
      </c>
      <c r="X790" t="s">
        <v>12897</v>
      </c>
      <c r="Y790" t="s">
        <v>5230</v>
      </c>
      <c r="AE790">
        <v>34593</v>
      </c>
      <c r="AF790" t="s">
        <v>5195</v>
      </c>
      <c r="AG790">
        <v>3</v>
      </c>
      <c r="AH790">
        <v>851</v>
      </c>
      <c r="AJ790">
        <v>312</v>
      </c>
      <c r="AK790">
        <v>34582</v>
      </c>
      <c r="AL790" t="s">
        <v>8093</v>
      </c>
      <c r="AM790">
        <v>3</v>
      </c>
      <c r="AN790">
        <v>427</v>
      </c>
      <c r="AP790">
        <v>312</v>
      </c>
      <c r="AQ790">
        <v>34592</v>
      </c>
      <c r="AR790" t="s">
        <v>6181</v>
      </c>
      <c r="AS790">
        <v>3</v>
      </c>
      <c r="AT790">
        <v>407</v>
      </c>
      <c r="AV790">
        <v>312</v>
      </c>
      <c r="AW790">
        <v>21572</v>
      </c>
      <c r="AX790" t="s">
        <v>4625</v>
      </c>
      <c r="AY790">
        <v>2</v>
      </c>
      <c r="AZ790">
        <v>328</v>
      </c>
      <c r="BB790">
        <v>221</v>
      </c>
    </row>
    <row r="791" spans="1:60" ht="13.5" customHeight="1" x14ac:dyDescent="0.35">
      <c r="A791" t="s">
        <v>277</v>
      </c>
      <c r="B791" t="s">
        <v>3458</v>
      </c>
      <c r="C791" t="s">
        <v>4547</v>
      </c>
      <c r="D791" t="s">
        <v>13541</v>
      </c>
      <c r="E791" t="s">
        <v>13542</v>
      </c>
      <c r="F791" t="s">
        <v>13543</v>
      </c>
      <c r="G791" t="s">
        <v>10164</v>
      </c>
      <c r="H791" t="s">
        <v>13544</v>
      </c>
      <c r="I791" t="s">
        <v>13545</v>
      </c>
      <c r="J791" t="s">
        <v>10166</v>
      </c>
      <c r="N791" t="s">
        <v>13546</v>
      </c>
      <c r="O791" t="s">
        <v>13547</v>
      </c>
      <c r="P791" t="s">
        <v>13548</v>
      </c>
      <c r="Q791" t="s">
        <v>8155</v>
      </c>
      <c r="R791" t="s">
        <v>13549</v>
      </c>
      <c r="S791" t="s">
        <v>13550</v>
      </c>
      <c r="T791" t="s">
        <v>13551</v>
      </c>
      <c r="X791" t="s">
        <v>8431</v>
      </c>
      <c r="Y791" t="s">
        <v>11048</v>
      </c>
      <c r="Z791" t="s">
        <v>13552</v>
      </c>
      <c r="AE791">
        <v>21052</v>
      </c>
      <c r="AF791" t="s">
        <v>5243</v>
      </c>
      <c r="AG791">
        <v>2</v>
      </c>
      <c r="AH791">
        <v>447</v>
      </c>
      <c r="AJ791">
        <v>210</v>
      </c>
      <c r="AK791">
        <v>21572</v>
      </c>
      <c r="AL791" t="s">
        <v>4625</v>
      </c>
      <c r="AM791">
        <v>2</v>
      </c>
      <c r="AN791">
        <v>328</v>
      </c>
      <c r="AP791">
        <v>221</v>
      </c>
    </row>
    <row r="792" spans="1:60" ht="13.5" customHeight="1" x14ac:dyDescent="0.35">
      <c r="A792" t="s">
        <v>277</v>
      </c>
      <c r="B792" t="s">
        <v>3464</v>
      </c>
      <c r="C792" t="s">
        <v>4502</v>
      </c>
      <c r="D792" t="s">
        <v>13553</v>
      </c>
      <c r="E792" t="s">
        <v>11749</v>
      </c>
      <c r="F792" t="s">
        <v>11750</v>
      </c>
      <c r="G792" t="s">
        <v>11751</v>
      </c>
      <c r="H792" t="s">
        <v>11752</v>
      </c>
      <c r="I792" t="s">
        <v>11753</v>
      </c>
      <c r="J792" t="s">
        <v>11754</v>
      </c>
      <c r="N792" t="s">
        <v>13554</v>
      </c>
      <c r="O792" t="s">
        <v>11756</v>
      </c>
      <c r="P792" t="s">
        <v>11757</v>
      </c>
      <c r="Q792" t="s">
        <v>11758</v>
      </c>
      <c r="R792" t="s">
        <v>11759</v>
      </c>
      <c r="S792" t="s">
        <v>11760</v>
      </c>
      <c r="X792" t="s">
        <v>10511</v>
      </c>
      <c r="Y792" t="s">
        <v>5450</v>
      </c>
      <c r="Z792" t="s">
        <v>13555</v>
      </c>
      <c r="AE792">
        <v>31663</v>
      </c>
      <c r="AF792" t="s">
        <v>13556</v>
      </c>
      <c r="AG792">
        <v>2</v>
      </c>
      <c r="AH792">
        <v>395</v>
      </c>
      <c r="AJ792">
        <v>311</v>
      </c>
      <c r="AK792">
        <v>32079</v>
      </c>
      <c r="AL792" t="s">
        <v>4582</v>
      </c>
      <c r="AM792">
        <v>2</v>
      </c>
      <c r="AN792">
        <v>263</v>
      </c>
      <c r="AP792">
        <v>310</v>
      </c>
      <c r="AQ792">
        <v>21572</v>
      </c>
      <c r="AR792" t="s">
        <v>4625</v>
      </c>
      <c r="AS792">
        <v>2</v>
      </c>
      <c r="AT792">
        <v>328</v>
      </c>
      <c r="AV792">
        <v>221</v>
      </c>
    </row>
    <row r="793" spans="1:60" ht="13.5" customHeight="1" x14ac:dyDescent="0.35">
      <c r="A793" t="s">
        <v>277</v>
      </c>
      <c r="B793" t="s">
        <v>3469</v>
      </c>
      <c r="C793" t="s">
        <v>4889</v>
      </c>
      <c r="D793" t="s">
        <v>13557</v>
      </c>
      <c r="E793" t="s">
        <v>6024</v>
      </c>
      <c r="F793" t="s">
        <v>6025</v>
      </c>
      <c r="G793" t="s">
        <v>6026</v>
      </c>
      <c r="H793" t="s">
        <v>6027</v>
      </c>
      <c r="N793" t="s">
        <v>6028</v>
      </c>
      <c r="O793" t="s">
        <v>6029</v>
      </c>
      <c r="P793" t="s">
        <v>6030</v>
      </c>
      <c r="Q793" t="s">
        <v>6031</v>
      </c>
      <c r="R793" t="s">
        <v>6032</v>
      </c>
      <c r="X793" t="s">
        <v>5034</v>
      </c>
      <c r="Y793" t="s">
        <v>6150</v>
      </c>
      <c r="Z793" t="s">
        <v>5229</v>
      </c>
      <c r="AE793">
        <v>32079</v>
      </c>
      <c r="AF793" t="s">
        <v>4582</v>
      </c>
      <c r="AG793">
        <v>2</v>
      </c>
      <c r="AH793">
        <v>263</v>
      </c>
      <c r="AJ793">
        <v>310</v>
      </c>
      <c r="AK793">
        <v>13154</v>
      </c>
      <c r="AL793" t="s">
        <v>798</v>
      </c>
      <c r="AM793">
        <v>2</v>
      </c>
      <c r="AN793">
        <v>192</v>
      </c>
      <c r="AP793">
        <v>122</v>
      </c>
      <c r="AQ793">
        <v>34085</v>
      </c>
      <c r="AR793" t="s">
        <v>5052</v>
      </c>
      <c r="AS793">
        <v>3</v>
      </c>
      <c r="AT793">
        <v>445</v>
      </c>
      <c r="AV793">
        <v>312</v>
      </c>
      <c r="AW793">
        <v>34593</v>
      </c>
      <c r="AX793" t="s">
        <v>5195</v>
      </c>
      <c r="AY793">
        <v>3</v>
      </c>
      <c r="AZ793">
        <v>851</v>
      </c>
      <c r="BB793">
        <v>312</v>
      </c>
    </row>
    <row r="794" spans="1:60" ht="13.5" customHeight="1" x14ac:dyDescent="0.35">
      <c r="A794" t="s">
        <v>277</v>
      </c>
      <c r="B794" t="s">
        <v>3475</v>
      </c>
      <c r="C794" t="s">
        <v>5761</v>
      </c>
      <c r="D794" t="s">
        <v>13558</v>
      </c>
      <c r="E794" t="s">
        <v>13559</v>
      </c>
      <c r="F794" t="s">
        <v>13560</v>
      </c>
      <c r="G794" t="s">
        <v>13561</v>
      </c>
      <c r="H794" t="s">
        <v>13562</v>
      </c>
      <c r="N794" t="s">
        <v>13563</v>
      </c>
      <c r="O794" t="s">
        <v>13564</v>
      </c>
      <c r="P794" t="s">
        <v>13565</v>
      </c>
      <c r="Q794" t="s">
        <v>13548</v>
      </c>
      <c r="R794" t="s">
        <v>13566</v>
      </c>
      <c r="X794" t="s">
        <v>13567</v>
      </c>
      <c r="Y794" t="s">
        <v>13568</v>
      </c>
      <c r="Z794" t="s">
        <v>5899</v>
      </c>
      <c r="AE794">
        <v>13254</v>
      </c>
      <c r="AF794" t="s">
        <v>799</v>
      </c>
      <c r="AG794">
        <v>2</v>
      </c>
      <c r="AH794">
        <v>192</v>
      </c>
      <c r="AJ794">
        <v>128</v>
      </c>
      <c r="AK794">
        <v>21052</v>
      </c>
      <c r="AL794" t="s">
        <v>5243</v>
      </c>
      <c r="AM794">
        <v>3</v>
      </c>
      <c r="AN794">
        <v>781</v>
      </c>
      <c r="AP794">
        <v>210</v>
      </c>
      <c r="AQ794">
        <v>21572</v>
      </c>
      <c r="AR794" t="s">
        <v>4625</v>
      </c>
      <c r="AS794">
        <v>3</v>
      </c>
      <c r="AT794">
        <v>493</v>
      </c>
      <c r="AV794">
        <v>221</v>
      </c>
    </row>
    <row r="795" spans="1:60" ht="13.5" customHeight="1" x14ac:dyDescent="0.35">
      <c r="A795" t="s">
        <v>277</v>
      </c>
      <c r="B795" t="s">
        <v>3481</v>
      </c>
      <c r="C795" t="s">
        <v>5761</v>
      </c>
      <c r="D795" t="s">
        <v>13569</v>
      </c>
      <c r="E795" t="s">
        <v>13570</v>
      </c>
      <c r="F795" t="s">
        <v>13571</v>
      </c>
      <c r="G795" t="s">
        <v>13572</v>
      </c>
      <c r="H795" t="s">
        <v>13573</v>
      </c>
      <c r="I795" t="s">
        <v>13574</v>
      </c>
      <c r="N795" t="s">
        <v>13575</v>
      </c>
      <c r="O795" t="s">
        <v>13576</v>
      </c>
      <c r="P795" t="s">
        <v>13577</v>
      </c>
      <c r="Q795" t="s">
        <v>13578</v>
      </c>
      <c r="R795" t="s">
        <v>13579</v>
      </c>
      <c r="S795" t="s">
        <v>13580</v>
      </c>
      <c r="X795" t="s">
        <v>6405</v>
      </c>
      <c r="Y795" t="s">
        <v>13581</v>
      </c>
      <c r="Z795" t="s">
        <v>13582</v>
      </c>
      <c r="AE795">
        <v>21572</v>
      </c>
      <c r="AF795" t="s">
        <v>4625</v>
      </c>
      <c r="AG795">
        <v>2</v>
      </c>
      <c r="AH795">
        <v>328</v>
      </c>
      <c r="AJ795">
        <v>221</v>
      </c>
    </row>
    <row r="796" spans="1:60" ht="13.5" customHeight="1" x14ac:dyDescent="0.35">
      <c r="A796" t="s">
        <v>277</v>
      </c>
      <c r="B796" t="s">
        <v>3486</v>
      </c>
      <c r="C796" t="s">
        <v>4524</v>
      </c>
      <c r="D796" t="s">
        <v>13583</v>
      </c>
      <c r="E796" t="s">
        <v>13584</v>
      </c>
      <c r="F796" t="s">
        <v>13585</v>
      </c>
      <c r="G796" t="s">
        <v>13586</v>
      </c>
      <c r="H796" t="s">
        <v>13587</v>
      </c>
      <c r="I796" t="s">
        <v>13588</v>
      </c>
      <c r="N796" t="s">
        <v>13589</v>
      </c>
      <c r="O796" t="s">
        <v>13590</v>
      </c>
      <c r="P796" t="s">
        <v>13591</v>
      </c>
      <c r="Q796" t="s">
        <v>13592</v>
      </c>
      <c r="R796" t="s">
        <v>13593</v>
      </c>
      <c r="S796" t="s">
        <v>13594</v>
      </c>
      <c r="X796" t="s">
        <v>13584</v>
      </c>
      <c r="Y796" t="s">
        <v>13595</v>
      </c>
      <c r="AE796">
        <v>12054</v>
      </c>
      <c r="AF796" t="s">
        <v>5121</v>
      </c>
      <c r="AG796">
        <v>2</v>
      </c>
      <c r="AH796">
        <v>266</v>
      </c>
      <c r="AJ796">
        <v>113</v>
      </c>
      <c r="AK796">
        <v>21543</v>
      </c>
      <c r="AL796" t="s">
        <v>8172</v>
      </c>
      <c r="AM796">
        <v>2</v>
      </c>
      <c r="AN796">
        <v>434</v>
      </c>
      <c r="AP796">
        <v>116</v>
      </c>
      <c r="AQ796">
        <v>21572</v>
      </c>
      <c r="AR796" t="s">
        <v>4715</v>
      </c>
      <c r="AS796">
        <v>1</v>
      </c>
      <c r="AT796">
        <v>80</v>
      </c>
      <c r="AV796">
        <v>221</v>
      </c>
      <c r="AW796">
        <v>21547</v>
      </c>
      <c r="AX796" t="s">
        <v>4500</v>
      </c>
      <c r="AY796">
        <v>2</v>
      </c>
      <c r="AZ796">
        <v>245</v>
      </c>
      <c r="BB796">
        <v>221</v>
      </c>
      <c r="BC796">
        <v>31436</v>
      </c>
      <c r="BD796" t="s">
        <v>61</v>
      </c>
      <c r="BE796">
        <v>2</v>
      </c>
      <c r="BF796">
        <v>245</v>
      </c>
      <c r="BH796">
        <v>200</v>
      </c>
    </row>
    <row r="797" spans="1:60" ht="13.5" customHeight="1" x14ac:dyDescent="0.35">
      <c r="A797" t="s">
        <v>277</v>
      </c>
      <c r="B797" t="s">
        <v>3492</v>
      </c>
      <c r="C797" t="s">
        <v>593</v>
      </c>
      <c r="D797" t="s">
        <v>13596</v>
      </c>
      <c r="E797" t="s">
        <v>13597</v>
      </c>
      <c r="F797" t="s">
        <v>13598</v>
      </c>
      <c r="G797" t="s">
        <v>10398</v>
      </c>
      <c r="H797" t="s">
        <v>13599</v>
      </c>
      <c r="I797" t="s">
        <v>13600</v>
      </c>
      <c r="J797" t="s">
        <v>13601</v>
      </c>
      <c r="K797" t="s">
        <v>13602</v>
      </c>
      <c r="N797" t="s">
        <v>13603</v>
      </c>
      <c r="O797" t="s">
        <v>13604</v>
      </c>
      <c r="P797" t="s">
        <v>13605</v>
      </c>
      <c r="Q797" t="s">
        <v>13606</v>
      </c>
      <c r="R797" t="s">
        <v>13607</v>
      </c>
      <c r="S797" t="s">
        <v>13608</v>
      </c>
      <c r="T797" t="s">
        <v>13609</v>
      </c>
      <c r="U797" t="s">
        <v>10407</v>
      </c>
      <c r="X797" t="s">
        <v>13610</v>
      </c>
      <c r="Y797" t="s">
        <v>13611</v>
      </c>
      <c r="Z797" t="s">
        <v>2440</v>
      </c>
      <c r="AE797">
        <v>31620</v>
      </c>
      <c r="AF797" t="s">
        <v>5113</v>
      </c>
      <c r="AG797">
        <v>2</v>
      </c>
      <c r="AH797">
        <v>294</v>
      </c>
      <c r="AJ797">
        <v>200</v>
      </c>
      <c r="AK797">
        <v>24129</v>
      </c>
      <c r="AL797" t="s">
        <v>8186</v>
      </c>
      <c r="AM797">
        <v>3</v>
      </c>
      <c r="AN797">
        <v>600</v>
      </c>
      <c r="AP797">
        <v>227</v>
      </c>
      <c r="AQ797">
        <v>21547</v>
      </c>
      <c r="AR797" t="s">
        <v>4500</v>
      </c>
      <c r="AS797">
        <v>2</v>
      </c>
      <c r="AT797">
        <v>245</v>
      </c>
      <c r="AV797">
        <v>221</v>
      </c>
      <c r="AW797">
        <v>12054</v>
      </c>
      <c r="AX797" t="s">
        <v>5121</v>
      </c>
      <c r="AY797">
        <v>1</v>
      </c>
      <c r="AZ797">
        <v>70</v>
      </c>
      <c r="BB797">
        <v>113</v>
      </c>
    </row>
    <row r="798" spans="1:60" ht="13.5" customHeight="1" x14ac:dyDescent="0.35">
      <c r="A798" t="s">
        <v>277</v>
      </c>
      <c r="B798" t="s">
        <v>3502</v>
      </c>
      <c r="C798" t="s">
        <v>4667</v>
      </c>
      <c r="D798" t="s">
        <v>13612</v>
      </c>
      <c r="E798" t="s">
        <v>13613</v>
      </c>
      <c r="F798" t="s">
        <v>13614</v>
      </c>
      <c r="G798" t="s">
        <v>13615</v>
      </c>
      <c r="H798" t="s">
        <v>13616</v>
      </c>
      <c r="I798" t="s">
        <v>13617</v>
      </c>
      <c r="N798" t="s">
        <v>13618</v>
      </c>
      <c r="O798" t="s">
        <v>13619</v>
      </c>
      <c r="P798" t="s">
        <v>13620</v>
      </c>
      <c r="Q798" t="s">
        <v>13621</v>
      </c>
      <c r="R798" t="s">
        <v>13622</v>
      </c>
      <c r="S798" t="s">
        <v>13623</v>
      </c>
      <c r="X798" t="s">
        <v>11049</v>
      </c>
      <c r="Y798" t="s">
        <v>13088</v>
      </c>
      <c r="Z798" t="s">
        <v>13624</v>
      </c>
      <c r="AE798">
        <v>44517</v>
      </c>
      <c r="AF798" t="s">
        <v>5905</v>
      </c>
      <c r="AG798">
        <v>2</v>
      </c>
      <c r="AH798">
        <v>317</v>
      </c>
      <c r="AJ798">
        <v>333</v>
      </c>
    </row>
    <row r="799" spans="1:60" ht="13.5" customHeight="1" x14ac:dyDescent="0.35">
      <c r="A799" t="s">
        <v>277</v>
      </c>
      <c r="B799" t="s">
        <v>3507</v>
      </c>
      <c r="C799" t="s">
        <v>4667</v>
      </c>
      <c r="D799" t="s">
        <v>8199</v>
      </c>
      <c r="E799" t="s">
        <v>8200</v>
      </c>
      <c r="F799" t="s">
        <v>13625</v>
      </c>
      <c r="G799" t="s">
        <v>8240</v>
      </c>
      <c r="H799" t="s">
        <v>13626</v>
      </c>
      <c r="I799" t="s">
        <v>8205</v>
      </c>
      <c r="J799" t="s">
        <v>13627</v>
      </c>
      <c r="N799" t="s">
        <v>13628</v>
      </c>
      <c r="O799" t="s">
        <v>8208</v>
      </c>
      <c r="P799" t="s">
        <v>13629</v>
      </c>
      <c r="Q799" t="s">
        <v>8245</v>
      </c>
      <c r="R799" t="s">
        <v>8246</v>
      </c>
      <c r="S799" t="s">
        <v>8247</v>
      </c>
      <c r="X799" t="s">
        <v>5676</v>
      </c>
      <c r="Y799" t="s">
        <v>8214</v>
      </c>
      <c r="Z799" t="s">
        <v>5034</v>
      </c>
      <c r="AE799">
        <v>13154</v>
      </c>
      <c r="AF799" t="s">
        <v>798</v>
      </c>
      <c r="AG799">
        <v>2</v>
      </c>
      <c r="AH799">
        <v>192</v>
      </c>
      <c r="AJ799">
        <v>122</v>
      </c>
      <c r="AK799">
        <v>21572</v>
      </c>
      <c r="AL799" t="s">
        <v>4625</v>
      </c>
      <c r="AM799">
        <v>2</v>
      </c>
      <c r="AN799">
        <v>328</v>
      </c>
      <c r="AP799">
        <v>221</v>
      </c>
      <c r="AQ799">
        <v>31407</v>
      </c>
      <c r="AR799" t="s">
        <v>800</v>
      </c>
      <c r="AS799">
        <v>2</v>
      </c>
      <c r="AT799">
        <v>159</v>
      </c>
      <c r="AV799">
        <v>200</v>
      </c>
      <c r="AW799">
        <v>32079</v>
      </c>
      <c r="AX799" t="s">
        <v>4582</v>
      </c>
      <c r="AY799">
        <v>1</v>
      </c>
      <c r="AZ799">
        <v>132</v>
      </c>
      <c r="BB799">
        <v>310</v>
      </c>
    </row>
    <row r="800" spans="1:60" ht="13.5" customHeight="1" x14ac:dyDescent="0.35">
      <c r="A800" t="s">
        <v>277</v>
      </c>
      <c r="B800" t="s">
        <v>3513</v>
      </c>
      <c r="C800" t="s">
        <v>4667</v>
      </c>
      <c r="D800" t="s">
        <v>13630</v>
      </c>
      <c r="E800" t="s">
        <v>13077</v>
      </c>
      <c r="F800" t="s">
        <v>13078</v>
      </c>
      <c r="G800" t="s">
        <v>13079</v>
      </c>
      <c r="H800" t="s">
        <v>13080</v>
      </c>
      <c r="I800" t="s">
        <v>13081</v>
      </c>
      <c r="N800" t="s">
        <v>13631</v>
      </c>
      <c r="O800" t="s">
        <v>13083</v>
      </c>
      <c r="P800" t="s">
        <v>13632</v>
      </c>
      <c r="Q800" t="s">
        <v>13085</v>
      </c>
      <c r="R800" t="s">
        <v>13086</v>
      </c>
      <c r="S800" t="s">
        <v>13087</v>
      </c>
      <c r="X800" t="s">
        <v>11049</v>
      </c>
      <c r="Y800" t="s">
        <v>13088</v>
      </c>
      <c r="Z800" t="s">
        <v>13624</v>
      </c>
      <c r="AE800">
        <v>44517</v>
      </c>
      <c r="AF800" t="s">
        <v>5905</v>
      </c>
      <c r="AG800">
        <v>2</v>
      </c>
      <c r="AH800">
        <v>317</v>
      </c>
      <c r="AJ800">
        <v>333</v>
      </c>
    </row>
    <row r="801" spans="1:60" ht="13.5" customHeight="1" x14ac:dyDescent="0.35">
      <c r="A801" t="s">
        <v>277</v>
      </c>
      <c r="B801" t="s">
        <v>3518</v>
      </c>
      <c r="C801" t="s">
        <v>4889</v>
      </c>
      <c r="D801" t="s">
        <v>13633</v>
      </c>
      <c r="E801" t="s">
        <v>13634</v>
      </c>
      <c r="F801" t="s">
        <v>13635</v>
      </c>
      <c r="G801" t="s">
        <v>13636</v>
      </c>
      <c r="H801" t="s">
        <v>5116</v>
      </c>
      <c r="N801" t="s">
        <v>13637</v>
      </c>
      <c r="O801" t="s">
        <v>13638</v>
      </c>
      <c r="P801" t="s">
        <v>13639</v>
      </c>
      <c r="Q801" t="s">
        <v>4897</v>
      </c>
      <c r="R801" t="s">
        <v>4898</v>
      </c>
      <c r="X801" t="s">
        <v>13640</v>
      </c>
      <c r="Y801" t="s">
        <v>13641</v>
      </c>
      <c r="Z801" t="s">
        <v>13642</v>
      </c>
      <c r="AE801">
        <v>15254</v>
      </c>
      <c r="AF801" t="s">
        <v>4802</v>
      </c>
      <c r="AG801">
        <v>2</v>
      </c>
      <c r="AH801">
        <v>400</v>
      </c>
      <c r="AJ801">
        <v>136</v>
      </c>
      <c r="AK801">
        <v>11554</v>
      </c>
      <c r="AL801" t="s">
        <v>684</v>
      </c>
      <c r="AM801">
        <v>2</v>
      </c>
      <c r="AN801">
        <v>243</v>
      </c>
      <c r="AP801">
        <v>116</v>
      </c>
      <c r="AQ801">
        <v>12054</v>
      </c>
      <c r="AR801" t="s">
        <v>5121</v>
      </c>
      <c r="AS801">
        <v>2</v>
      </c>
      <c r="AT801">
        <v>266</v>
      </c>
      <c r="AV801">
        <v>113</v>
      </c>
    </row>
    <row r="802" spans="1:60" ht="13.5" customHeight="1" x14ac:dyDescent="0.35">
      <c r="A802" t="s">
        <v>277</v>
      </c>
      <c r="B802" t="s">
        <v>3524</v>
      </c>
      <c r="C802" t="s">
        <v>4909</v>
      </c>
      <c r="D802" t="s">
        <v>13643</v>
      </c>
      <c r="E802" t="s">
        <v>13644</v>
      </c>
      <c r="F802" t="s">
        <v>13645</v>
      </c>
      <c r="G802" t="s">
        <v>13646</v>
      </c>
      <c r="H802" t="s">
        <v>13647</v>
      </c>
      <c r="N802" t="s">
        <v>13648</v>
      </c>
      <c r="O802" t="s">
        <v>13649</v>
      </c>
      <c r="P802" t="s">
        <v>13650</v>
      </c>
      <c r="Q802" t="s">
        <v>13651</v>
      </c>
      <c r="R802" t="s">
        <v>13652</v>
      </c>
      <c r="X802" t="s">
        <v>13653</v>
      </c>
      <c r="Y802" t="s">
        <v>13654</v>
      </c>
      <c r="AE802">
        <v>15254</v>
      </c>
      <c r="AF802" t="s">
        <v>4802</v>
      </c>
      <c r="AG802">
        <v>2</v>
      </c>
      <c r="AH802">
        <v>400</v>
      </c>
      <c r="AJ802">
        <v>136</v>
      </c>
    </row>
    <row r="803" spans="1:60" ht="13.5" customHeight="1" x14ac:dyDescent="0.35">
      <c r="A803" t="s">
        <v>277</v>
      </c>
      <c r="B803" t="s">
        <v>3530</v>
      </c>
      <c r="C803" t="s">
        <v>4909</v>
      </c>
      <c r="D803" t="s">
        <v>13655</v>
      </c>
      <c r="E803" t="s">
        <v>8277</v>
      </c>
      <c r="F803" t="s">
        <v>8278</v>
      </c>
      <c r="G803" t="s">
        <v>8279</v>
      </c>
      <c r="H803" t="s">
        <v>8280</v>
      </c>
      <c r="I803" t="s">
        <v>8281</v>
      </c>
      <c r="J803" t="s">
        <v>8282</v>
      </c>
      <c r="N803" t="s">
        <v>13656</v>
      </c>
      <c r="O803" t="s">
        <v>8284</v>
      </c>
      <c r="P803" t="s">
        <v>8285</v>
      </c>
      <c r="Q803" t="s">
        <v>8286</v>
      </c>
      <c r="R803" t="s">
        <v>8287</v>
      </c>
      <c r="S803" t="s">
        <v>8288</v>
      </c>
      <c r="T803" t="s">
        <v>8289</v>
      </c>
      <c r="X803" t="s">
        <v>8290</v>
      </c>
      <c r="Y803" t="s">
        <v>13657</v>
      </c>
      <c r="Z803" t="s">
        <v>4601</v>
      </c>
    </row>
    <row r="804" spans="1:60" ht="13.5" customHeight="1" x14ac:dyDescent="0.35">
      <c r="A804" t="s">
        <v>277</v>
      </c>
      <c r="B804" t="s">
        <v>3535</v>
      </c>
      <c r="C804" t="s">
        <v>4547</v>
      </c>
      <c r="D804" t="s">
        <v>13658</v>
      </c>
      <c r="E804" t="s">
        <v>13659</v>
      </c>
      <c r="F804" t="s">
        <v>13660</v>
      </c>
      <c r="G804" t="s">
        <v>13661</v>
      </c>
      <c r="H804" t="s">
        <v>8431</v>
      </c>
      <c r="I804" t="s">
        <v>7415</v>
      </c>
      <c r="J804" t="s">
        <v>13662</v>
      </c>
      <c r="K804" t="s">
        <v>13663</v>
      </c>
      <c r="N804" t="s">
        <v>13664</v>
      </c>
      <c r="O804" t="s">
        <v>13665</v>
      </c>
      <c r="P804" t="s">
        <v>13666</v>
      </c>
      <c r="Q804" t="s">
        <v>13667</v>
      </c>
      <c r="R804" t="s">
        <v>13668</v>
      </c>
      <c r="S804" t="s">
        <v>13669</v>
      </c>
      <c r="T804" t="s">
        <v>13670</v>
      </c>
      <c r="U804" t="s">
        <v>13671</v>
      </c>
      <c r="X804" t="s">
        <v>4580</v>
      </c>
      <c r="Y804" t="s">
        <v>13672</v>
      </c>
      <c r="Z804" t="s">
        <v>8431</v>
      </c>
      <c r="AE804">
        <v>31486</v>
      </c>
      <c r="AF804" t="s">
        <v>11183</v>
      </c>
      <c r="AG804">
        <v>2</v>
      </c>
      <c r="AH804">
        <v>513</v>
      </c>
      <c r="AJ804">
        <v>200</v>
      </c>
      <c r="AK804">
        <v>21572</v>
      </c>
      <c r="AL804" t="s">
        <v>4625</v>
      </c>
      <c r="AM804">
        <v>2</v>
      </c>
      <c r="AN804">
        <v>328</v>
      </c>
      <c r="AP804">
        <v>221</v>
      </c>
      <c r="AQ804">
        <v>31407</v>
      </c>
      <c r="AR804" t="s">
        <v>800</v>
      </c>
      <c r="AS804">
        <v>2</v>
      </c>
      <c r="AT804">
        <v>159</v>
      </c>
      <c r="AV804">
        <v>200</v>
      </c>
      <c r="AW804">
        <v>32079</v>
      </c>
      <c r="AX804" t="s">
        <v>4582</v>
      </c>
      <c r="AY804">
        <v>2</v>
      </c>
      <c r="AZ804">
        <v>263</v>
      </c>
      <c r="BB804">
        <v>310</v>
      </c>
      <c r="BC804">
        <v>31652</v>
      </c>
      <c r="BD804" t="s">
        <v>4621</v>
      </c>
      <c r="BE804">
        <v>1</v>
      </c>
      <c r="BF804">
        <v>78</v>
      </c>
      <c r="BH804">
        <v>200</v>
      </c>
    </row>
    <row r="805" spans="1:60" ht="13.5" customHeight="1" x14ac:dyDescent="0.35">
      <c r="A805" t="s">
        <v>1225</v>
      </c>
      <c r="B805" t="s">
        <v>3547</v>
      </c>
      <c r="C805" t="s">
        <v>4667</v>
      </c>
      <c r="D805" t="s">
        <v>13673</v>
      </c>
      <c r="E805" t="s">
        <v>13674</v>
      </c>
      <c r="F805" t="s">
        <v>10607</v>
      </c>
      <c r="G805" t="s">
        <v>8833</v>
      </c>
      <c r="H805" t="s">
        <v>13675</v>
      </c>
      <c r="N805" t="s">
        <v>13676</v>
      </c>
      <c r="O805" t="s">
        <v>13677</v>
      </c>
      <c r="P805" t="s">
        <v>13678</v>
      </c>
      <c r="Q805" t="s">
        <v>13679</v>
      </c>
      <c r="R805" t="s">
        <v>13680</v>
      </c>
      <c r="X805" t="s">
        <v>9457</v>
      </c>
      <c r="Y805" t="s">
        <v>8300</v>
      </c>
      <c r="Z805" t="s">
        <v>5515</v>
      </c>
      <c r="AA805" t="s">
        <v>8384</v>
      </c>
      <c r="AB805" t="s">
        <v>13681</v>
      </c>
      <c r="AC805" t="s">
        <v>13682</v>
      </c>
      <c r="AD805" t="s">
        <v>13683</v>
      </c>
      <c r="AE805">
        <v>13154</v>
      </c>
      <c r="AF805" t="s">
        <v>798</v>
      </c>
      <c r="AG805">
        <v>2</v>
      </c>
      <c r="AH805">
        <v>192</v>
      </c>
      <c r="AJ805">
        <v>122</v>
      </c>
      <c r="AK805">
        <v>34005</v>
      </c>
      <c r="AL805" t="s">
        <v>5456</v>
      </c>
      <c r="AM805">
        <v>2</v>
      </c>
      <c r="AN805">
        <v>150</v>
      </c>
      <c r="AP805">
        <v>312</v>
      </c>
      <c r="AQ805">
        <v>34085</v>
      </c>
      <c r="AR805" t="s">
        <v>13684</v>
      </c>
      <c r="AS805">
        <v>1</v>
      </c>
      <c r="AT805">
        <v>98</v>
      </c>
      <c r="AV805">
        <v>312</v>
      </c>
      <c r="AW805">
        <v>32079</v>
      </c>
      <c r="AX805" t="s">
        <v>4582</v>
      </c>
      <c r="AY805">
        <v>2</v>
      </c>
      <c r="AZ805">
        <v>263</v>
      </c>
      <c r="BB805">
        <v>310</v>
      </c>
    </row>
    <row r="806" spans="1:60" ht="13.5" customHeight="1" x14ac:dyDescent="0.35">
      <c r="A806" t="s">
        <v>1225</v>
      </c>
      <c r="B806" t="s">
        <v>3552</v>
      </c>
      <c r="C806" t="s">
        <v>4909</v>
      </c>
      <c r="D806" t="s">
        <v>5712</v>
      </c>
      <c r="E806" t="s">
        <v>13685</v>
      </c>
      <c r="N806" t="s">
        <v>13686</v>
      </c>
      <c r="O806" t="s">
        <v>13687</v>
      </c>
      <c r="P806" t="s">
        <v>13688</v>
      </c>
      <c r="Q806" t="s">
        <v>13689</v>
      </c>
      <c r="R806" t="s">
        <v>13690</v>
      </c>
      <c r="S806" t="s">
        <v>13691</v>
      </c>
      <c r="X806" t="s">
        <v>13692</v>
      </c>
      <c r="Y806" t="s">
        <v>13693</v>
      </c>
      <c r="Z806" t="s">
        <v>13694</v>
      </c>
      <c r="AA806" t="s">
        <v>13695</v>
      </c>
      <c r="AB806" t="s">
        <v>13696</v>
      </c>
      <c r="AC806" t="s">
        <v>13697</v>
      </c>
      <c r="AD806" t="s">
        <v>13698</v>
      </c>
    </row>
    <row r="807" spans="1:60" ht="13.5" customHeight="1" x14ac:dyDescent="0.35">
      <c r="A807" t="s">
        <v>1225</v>
      </c>
      <c r="B807" t="s">
        <v>3556</v>
      </c>
      <c r="C807" t="s">
        <v>4909</v>
      </c>
      <c r="D807" t="s">
        <v>13699</v>
      </c>
      <c r="E807" t="s">
        <v>4647</v>
      </c>
      <c r="F807" t="s">
        <v>12906</v>
      </c>
      <c r="G807" t="s">
        <v>13700</v>
      </c>
      <c r="H807" t="s">
        <v>13701</v>
      </c>
      <c r="N807" t="s">
        <v>13702</v>
      </c>
      <c r="O807" t="s">
        <v>13703</v>
      </c>
      <c r="P807" t="s">
        <v>13704</v>
      </c>
      <c r="Q807" t="s">
        <v>13705</v>
      </c>
      <c r="R807" t="s">
        <v>8208</v>
      </c>
      <c r="X807" t="s">
        <v>13706</v>
      </c>
      <c r="Y807" t="s">
        <v>6431</v>
      </c>
      <c r="Z807" t="s">
        <v>7425</v>
      </c>
      <c r="AA807" t="s">
        <v>13707</v>
      </c>
      <c r="AB807" t="s">
        <v>13708</v>
      </c>
      <c r="AC807" t="s">
        <v>13709</v>
      </c>
      <c r="AD807" t="s">
        <v>13710</v>
      </c>
    </row>
    <row r="808" spans="1:60" ht="13.5" customHeight="1" x14ac:dyDescent="0.35">
      <c r="A808" t="s">
        <v>1225</v>
      </c>
      <c r="B808" t="s">
        <v>3563</v>
      </c>
      <c r="C808" t="s">
        <v>4485</v>
      </c>
      <c r="D808" t="s">
        <v>13711</v>
      </c>
      <c r="E808" t="s">
        <v>13712</v>
      </c>
      <c r="F808" t="s">
        <v>6344</v>
      </c>
      <c r="N808" t="s">
        <v>13713</v>
      </c>
      <c r="O808" t="s">
        <v>13714</v>
      </c>
      <c r="P808" t="s">
        <v>13715</v>
      </c>
      <c r="Q808" t="s">
        <v>13716</v>
      </c>
      <c r="X808" t="s">
        <v>13717</v>
      </c>
      <c r="Y808" t="s">
        <v>13718</v>
      </c>
      <c r="Z808" t="s">
        <v>4579</v>
      </c>
      <c r="AA808" t="s">
        <v>13719</v>
      </c>
      <c r="AB808" t="s">
        <v>13720</v>
      </c>
      <c r="AC808" t="s">
        <v>13721</v>
      </c>
      <c r="AD808" t="s">
        <v>13722</v>
      </c>
      <c r="AE808">
        <v>34597</v>
      </c>
      <c r="AF808" t="s">
        <v>6343</v>
      </c>
      <c r="AG808">
        <v>2</v>
      </c>
      <c r="AH808">
        <v>441</v>
      </c>
      <c r="AJ808">
        <v>312</v>
      </c>
    </row>
    <row r="809" spans="1:60" ht="13.5" customHeight="1" x14ac:dyDescent="0.35">
      <c r="A809" t="s">
        <v>1225</v>
      </c>
      <c r="B809" t="s">
        <v>3569</v>
      </c>
      <c r="C809" t="s">
        <v>4783</v>
      </c>
      <c r="D809" t="s">
        <v>13723</v>
      </c>
      <c r="E809" t="s">
        <v>13724</v>
      </c>
      <c r="F809" t="s">
        <v>13725</v>
      </c>
      <c r="G809" t="s">
        <v>13726</v>
      </c>
      <c r="N809" t="s">
        <v>13727</v>
      </c>
      <c r="O809" t="s">
        <v>13728</v>
      </c>
      <c r="P809" t="s">
        <v>13729</v>
      </c>
      <c r="Q809" t="s">
        <v>13730</v>
      </c>
      <c r="R809" t="s">
        <v>13731</v>
      </c>
      <c r="S809" t="s">
        <v>13732</v>
      </c>
      <c r="T809" t="s">
        <v>13733</v>
      </c>
      <c r="U809" t="s">
        <v>13734</v>
      </c>
      <c r="X809" t="s">
        <v>13735</v>
      </c>
      <c r="Y809" t="s">
        <v>13736</v>
      </c>
      <c r="AA809" t="s">
        <v>13737</v>
      </c>
      <c r="AB809" t="s">
        <v>13738</v>
      </c>
      <c r="AC809" t="s">
        <v>13739</v>
      </c>
      <c r="AD809" t="s">
        <v>13740</v>
      </c>
      <c r="AE809">
        <v>34022</v>
      </c>
      <c r="AF809" t="s">
        <v>4798</v>
      </c>
      <c r="AG809">
        <v>3</v>
      </c>
      <c r="AH809">
        <v>547</v>
      </c>
      <c r="AJ809">
        <v>312</v>
      </c>
      <c r="AK809">
        <v>34005</v>
      </c>
      <c r="AL809" t="s">
        <v>5456</v>
      </c>
      <c r="AM809">
        <v>3</v>
      </c>
      <c r="AN809">
        <v>304</v>
      </c>
      <c r="AP809">
        <v>312</v>
      </c>
      <c r="AQ809">
        <v>34002</v>
      </c>
      <c r="AR809" t="s">
        <v>5520</v>
      </c>
      <c r="AS809">
        <v>3</v>
      </c>
      <c r="AT809">
        <v>525</v>
      </c>
      <c r="AV809">
        <v>312</v>
      </c>
      <c r="AW809">
        <v>13254</v>
      </c>
      <c r="AX809" t="s">
        <v>799</v>
      </c>
      <c r="AY809">
        <v>2</v>
      </c>
      <c r="AZ809">
        <v>192</v>
      </c>
      <c r="BB809">
        <v>128</v>
      </c>
    </row>
    <row r="810" spans="1:60" ht="13.5" customHeight="1" x14ac:dyDescent="0.35">
      <c r="A810" t="s">
        <v>1225</v>
      </c>
      <c r="B810" t="s">
        <v>3574</v>
      </c>
      <c r="C810" t="s">
        <v>4783</v>
      </c>
      <c r="D810" t="s">
        <v>13741</v>
      </c>
      <c r="E810" t="s">
        <v>13742</v>
      </c>
      <c r="F810" t="s">
        <v>13743</v>
      </c>
      <c r="G810" t="s">
        <v>13744</v>
      </c>
      <c r="H810" t="s">
        <v>13745</v>
      </c>
      <c r="N810" t="s">
        <v>13746</v>
      </c>
      <c r="O810" t="s">
        <v>13747</v>
      </c>
      <c r="P810" t="s">
        <v>13748</v>
      </c>
      <c r="Q810" t="s">
        <v>13749</v>
      </c>
      <c r="R810" t="s">
        <v>13750</v>
      </c>
      <c r="S810" t="s">
        <v>13751</v>
      </c>
      <c r="T810" t="s">
        <v>13752</v>
      </c>
      <c r="U810" t="s">
        <v>13753</v>
      </c>
      <c r="X810" t="s">
        <v>13754</v>
      </c>
      <c r="Y810" t="s">
        <v>8341</v>
      </c>
      <c r="Z810" t="s">
        <v>13755</v>
      </c>
      <c r="AA810" t="s">
        <v>13756</v>
      </c>
      <c r="AB810" t="s">
        <v>13757</v>
      </c>
      <c r="AC810" t="s">
        <v>13758</v>
      </c>
      <c r="AD810" t="s">
        <v>13759</v>
      </c>
      <c r="AE810">
        <v>13154</v>
      </c>
      <c r="AF810" t="s">
        <v>798</v>
      </c>
      <c r="AG810">
        <v>2</v>
      </c>
      <c r="AH810">
        <v>192</v>
      </c>
      <c r="AJ810">
        <v>122</v>
      </c>
      <c r="AK810">
        <v>13254</v>
      </c>
      <c r="AL810" t="s">
        <v>799</v>
      </c>
      <c r="AM810">
        <v>2</v>
      </c>
      <c r="AN810">
        <v>192</v>
      </c>
      <c r="AP810">
        <v>128</v>
      </c>
      <c r="AQ810">
        <v>31660</v>
      </c>
      <c r="AR810" t="s">
        <v>4660</v>
      </c>
      <c r="AS810">
        <v>3</v>
      </c>
      <c r="AT810">
        <v>401</v>
      </c>
      <c r="AV810">
        <v>311</v>
      </c>
      <c r="AW810">
        <v>34005</v>
      </c>
      <c r="AX810" t="s">
        <v>4800</v>
      </c>
      <c r="AY810">
        <v>2</v>
      </c>
      <c r="AZ810">
        <v>150</v>
      </c>
      <c r="BB810">
        <v>312</v>
      </c>
    </row>
    <row r="811" spans="1:60" ht="13.5" customHeight="1" x14ac:dyDescent="0.35">
      <c r="A811" t="s">
        <v>1225</v>
      </c>
      <c r="B811" t="s">
        <v>3580</v>
      </c>
      <c r="C811" t="s">
        <v>4547</v>
      </c>
      <c r="D811" t="s">
        <v>13760</v>
      </c>
      <c r="E811" t="s">
        <v>13761</v>
      </c>
      <c r="F811" t="s">
        <v>13762</v>
      </c>
      <c r="G811" t="s">
        <v>11402</v>
      </c>
      <c r="N811" t="s">
        <v>13763</v>
      </c>
      <c r="O811" t="s">
        <v>11404</v>
      </c>
      <c r="P811" t="s">
        <v>11405</v>
      </c>
      <c r="Q811" t="s">
        <v>11406</v>
      </c>
      <c r="R811" t="s">
        <v>11407</v>
      </c>
      <c r="X811" t="s">
        <v>9075</v>
      </c>
      <c r="Y811" t="s">
        <v>11408</v>
      </c>
      <c r="Z811" t="s">
        <v>11409</v>
      </c>
      <c r="AA811" t="s">
        <v>11410</v>
      </c>
      <c r="AB811" t="s">
        <v>11411</v>
      </c>
      <c r="AC811" t="s">
        <v>11412</v>
      </c>
      <c r="AD811" t="s">
        <v>11413</v>
      </c>
      <c r="AE811">
        <v>32079</v>
      </c>
      <c r="AF811" t="s">
        <v>4582</v>
      </c>
      <c r="AG811">
        <v>2</v>
      </c>
      <c r="AH811">
        <v>263</v>
      </c>
      <c r="AJ811">
        <v>310</v>
      </c>
    </row>
    <row r="812" spans="1:60" ht="13.5" customHeight="1" x14ac:dyDescent="0.35">
      <c r="A812" t="s">
        <v>1225</v>
      </c>
      <c r="B812" t="s">
        <v>3585</v>
      </c>
      <c r="C812" t="s">
        <v>4667</v>
      </c>
      <c r="D812" t="s">
        <v>13764</v>
      </c>
      <c r="E812" t="s">
        <v>13765</v>
      </c>
      <c r="F812" t="s">
        <v>13766</v>
      </c>
      <c r="G812" t="s">
        <v>13767</v>
      </c>
      <c r="H812" t="s">
        <v>13768</v>
      </c>
      <c r="I812" t="s">
        <v>13769</v>
      </c>
      <c r="N812" t="s">
        <v>13770</v>
      </c>
      <c r="O812" t="s">
        <v>13771</v>
      </c>
      <c r="P812" t="s">
        <v>13772</v>
      </c>
      <c r="Q812" t="s">
        <v>13773</v>
      </c>
      <c r="R812" t="s">
        <v>13774</v>
      </c>
      <c r="S812" t="s">
        <v>13775</v>
      </c>
      <c r="T812" t="s">
        <v>13776</v>
      </c>
      <c r="U812" t="s">
        <v>13777</v>
      </c>
      <c r="X812" t="s">
        <v>11469</v>
      </c>
      <c r="AA812" t="s">
        <v>13778</v>
      </c>
      <c r="AB812" t="s">
        <v>13779</v>
      </c>
      <c r="AC812" t="s">
        <v>13780</v>
      </c>
      <c r="AD812" t="s">
        <v>13781</v>
      </c>
      <c r="AE812">
        <v>13254</v>
      </c>
      <c r="AF812" t="s">
        <v>799</v>
      </c>
      <c r="AG812">
        <v>2</v>
      </c>
      <c r="AH812">
        <v>192</v>
      </c>
      <c r="AJ812">
        <v>128</v>
      </c>
    </row>
    <row r="813" spans="1:60" ht="13.5" customHeight="1" x14ac:dyDescent="0.35">
      <c r="A813" t="s">
        <v>1225</v>
      </c>
      <c r="B813" t="s">
        <v>3590</v>
      </c>
      <c r="C813" t="s">
        <v>4485</v>
      </c>
      <c r="D813" t="s">
        <v>13782</v>
      </c>
      <c r="E813" t="s">
        <v>6702</v>
      </c>
      <c r="F813" t="s">
        <v>13783</v>
      </c>
      <c r="G813" t="s">
        <v>13784</v>
      </c>
      <c r="N813" t="s">
        <v>13785</v>
      </c>
      <c r="O813" t="s">
        <v>13786</v>
      </c>
      <c r="P813" t="s">
        <v>13787</v>
      </c>
      <c r="Q813" t="s">
        <v>13788</v>
      </c>
      <c r="R813" t="s">
        <v>13789</v>
      </c>
      <c r="S813" t="s">
        <v>13790</v>
      </c>
      <c r="T813" t="s">
        <v>13791</v>
      </c>
      <c r="X813" t="s">
        <v>4579</v>
      </c>
      <c r="Y813" t="s">
        <v>13333</v>
      </c>
      <c r="Z813" t="s">
        <v>4498</v>
      </c>
      <c r="AA813" t="s">
        <v>13792</v>
      </c>
      <c r="AB813" t="s">
        <v>13793</v>
      </c>
      <c r="AC813" t="s">
        <v>13794</v>
      </c>
      <c r="AD813" t="s">
        <v>5760</v>
      </c>
    </row>
    <row r="814" spans="1:60" ht="13.5" customHeight="1" x14ac:dyDescent="0.35">
      <c r="A814" t="s">
        <v>1225</v>
      </c>
      <c r="B814" t="s">
        <v>3598</v>
      </c>
      <c r="C814" t="s">
        <v>4547</v>
      </c>
      <c r="D814" t="s">
        <v>13795</v>
      </c>
      <c r="E814" t="s">
        <v>9906</v>
      </c>
      <c r="F814" t="s">
        <v>13796</v>
      </c>
      <c r="G814" t="s">
        <v>9908</v>
      </c>
      <c r="H814" t="s">
        <v>13797</v>
      </c>
      <c r="N814" t="s">
        <v>13798</v>
      </c>
      <c r="O814" t="s">
        <v>12902</v>
      </c>
      <c r="P814" t="s">
        <v>10648</v>
      </c>
      <c r="Q814" t="s">
        <v>13799</v>
      </c>
      <c r="R814" t="s">
        <v>4596</v>
      </c>
      <c r="S814" t="s">
        <v>8630</v>
      </c>
      <c r="T814" t="s">
        <v>8631</v>
      </c>
      <c r="X814" t="s">
        <v>4579</v>
      </c>
      <c r="Y814" t="s">
        <v>4601</v>
      </c>
      <c r="Z814" t="s">
        <v>4602</v>
      </c>
      <c r="AA814" t="s">
        <v>13800</v>
      </c>
      <c r="AB814" t="s">
        <v>13801</v>
      </c>
      <c r="AC814" t="s">
        <v>13802</v>
      </c>
      <c r="AD814" t="s">
        <v>13803</v>
      </c>
      <c r="AE814">
        <v>32110</v>
      </c>
      <c r="AF814" t="s">
        <v>5251</v>
      </c>
      <c r="AG814">
        <v>3</v>
      </c>
      <c r="AH814">
        <v>1050</v>
      </c>
      <c r="AJ814">
        <v>310</v>
      </c>
    </row>
    <row r="815" spans="1:60" ht="13.5" customHeight="1" x14ac:dyDescent="0.35">
      <c r="A815" t="s">
        <v>1225</v>
      </c>
      <c r="B815" t="s">
        <v>3603</v>
      </c>
      <c r="C815" t="s">
        <v>4547</v>
      </c>
      <c r="D815" t="s">
        <v>13804</v>
      </c>
      <c r="E815" t="s">
        <v>13805</v>
      </c>
      <c r="F815" t="s">
        <v>13806</v>
      </c>
      <c r="G815" t="s">
        <v>13807</v>
      </c>
      <c r="H815" t="s">
        <v>13808</v>
      </c>
      <c r="N815" t="s">
        <v>13809</v>
      </c>
      <c r="O815" t="s">
        <v>13810</v>
      </c>
      <c r="P815" t="s">
        <v>13811</v>
      </c>
      <c r="Q815" t="s">
        <v>13812</v>
      </c>
      <c r="R815" t="s">
        <v>13813</v>
      </c>
      <c r="X815" t="s">
        <v>13814</v>
      </c>
      <c r="Y815" t="s">
        <v>13815</v>
      </c>
      <c r="Z815" t="s">
        <v>13816</v>
      </c>
      <c r="AA815" t="s">
        <v>13817</v>
      </c>
      <c r="AB815" t="s">
        <v>13818</v>
      </c>
      <c r="AC815" t="s">
        <v>13819</v>
      </c>
      <c r="AD815" t="s">
        <v>13820</v>
      </c>
    </row>
    <row r="816" spans="1:60" ht="13.5" customHeight="1" x14ac:dyDescent="0.35">
      <c r="A816" t="s">
        <v>1225</v>
      </c>
      <c r="B816" t="s">
        <v>3607</v>
      </c>
      <c r="C816" t="s">
        <v>4524</v>
      </c>
      <c r="D816" t="s">
        <v>13821</v>
      </c>
      <c r="E816" t="s">
        <v>13822</v>
      </c>
      <c r="F816" t="s">
        <v>10519</v>
      </c>
      <c r="G816" t="s">
        <v>10520</v>
      </c>
      <c r="H816" t="s">
        <v>10521</v>
      </c>
      <c r="I816" t="s">
        <v>7438</v>
      </c>
      <c r="J816" t="s">
        <v>10522</v>
      </c>
      <c r="N816" t="s">
        <v>13823</v>
      </c>
      <c r="O816" t="s">
        <v>13824</v>
      </c>
      <c r="P816" t="s">
        <v>13825</v>
      </c>
      <c r="Q816" t="s">
        <v>10525</v>
      </c>
      <c r="R816" t="s">
        <v>13826</v>
      </c>
      <c r="S816" t="s">
        <v>10528</v>
      </c>
      <c r="T816" t="s">
        <v>10529</v>
      </c>
      <c r="X816" t="s">
        <v>61</v>
      </c>
      <c r="Y816" t="s">
        <v>8160</v>
      </c>
      <c r="AA816" t="s">
        <v>13827</v>
      </c>
      <c r="AB816" t="s">
        <v>13828</v>
      </c>
      <c r="AC816" t="s">
        <v>13829</v>
      </c>
      <c r="AD816" t="s">
        <v>13830</v>
      </c>
      <c r="AE816">
        <v>31436</v>
      </c>
      <c r="AF816" t="s">
        <v>4641</v>
      </c>
      <c r="AG816">
        <v>3</v>
      </c>
      <c r="AH816">
        <v>521</v>
      </c>
      <c r="AJ816">
        <v>200</v>
      </c>
    </row>
    <row r="817" spans="1:60" ht="13.5" customHeight="1" x14ac:dyDescent="0.35">
      <c r="A817" t="s">
        <v>1225</v>
      </c>
      <c r="B817" t="s">
        <v>3613</v>
      </c>
      <c r="C817" t="s">
        <v>4909</v>
      </c>
      <c r="D817" t="s">
        <v>13831</v>
      </c>
      <c r="E817" t="s">
        <v>13832</v>
      </c>
      <c r="F817" t="s">
        <v>13833</v>
      </c>
      <c r="N817" t="s">
        <v>13834</v>
      </c>
      <c r="O817" t="s">
        <v>13835</v>
      </c>
      <c r="P817" t="s">
        <v>13836</v>
      </c>
      <c r="X817" t="s">
        <v>13837</v>
      </c>
      <c r="Y817" t="s">
        <v>13838</v>
      </c>
      <c r="Z817" t="s">
        <v>13839</v>
      </c>
      <c r="AA817" t="s">
        <v>13840</v>
      </c>
      <c r="AB817" t="s">
        <v>13841</v>
      </c>
      <c r="AC817" t="s">
        <v>13842</v>
      </c>
      <c r="AD817" t="s">
        <v>13843</v>
      </c>
      <c r="AE817">
        <v>46319</v>
      </c>
      <c r="AF817" t="s">
        <v>4923</v>
      </c>
      <c r="AG817">
        <v>2</v>
      </c>
      <c r="AH817">
        <v>142</v>
      </c>
      <c r="AJ817">
        <v>320</v>
      </c>
    </row>
    <row r="818" spans="1:60" ht="13.5" customHeight="1" x14ac:dyDescent="0.35">
      <c r="A818" t="s">
        <v>1225</v>
      </c>
      <c r="B818" t="s">
        <v>3619</v>
      </c>
      <c r="C818" t="s">
        <v>4485</v>
      </c>
      <c r="D818" t="s">
        <v>13844</v>
      </c>
      <c r="E818" t="s">
        <v>13845</v>
      </c>
      <c r="F818" t="s">
        <v>5173</v>
      </c>
      <c r="N818" t="s">
        <v>5174</v>
      </c>
      <c r="O818" t="s">
        <v>5189</v>
      </c>
      <c r="P818" t="s">
        <v>13846</v>
      </c>
      <c r="Q818" t="s">
        <v>13847</v>
      </c>
      <c r="R818" t="s">
        <v>13848</v>
      </c>
      <c r="X818" t="s">
        <v>4756</v>
      </c>
      <c r="Y818" t="s">
        <v>13849</v>
      </c>
      <c r="AA818" t="s">
        <v>13850</v>
      </c>
      <c r="AB818" t="s">
        <v>13851</v>
      </c>
      <c r="AC818" t="s">
        <v>13852</v>
      </c>
      <c r="AD818" t="s">
        <v>13853</v>
      </c>
      <c r="AE818">
        <v>34056</v>
      </c>
      <c r="AF818" t="s">
        <v>5181</v>
      </c>
      <c r="AG818">
        <v>2</v>
      </c>
      <c r="AH818">
        <v>429</v>
      </c>
      <c r="AJ818">
        <v>312</v>
      </c>
    </row>
    <row r="819" spans="1:60" ht="13.5" customHeight="1" x14ac:dyDescent="0.35">
      <c r="A819" t="s">
        <v>1225</v>
      </c>
      <c r="B819" t="s">
        <v>3624</v>
      </c>
      <c r="C819" t="s">
        <v>4547</v>
      </c>
      <c r="D819" t="s">
        <v>13854</v>
      </c>
      <c r="E819" t="s">
        <v>13855</v>
      </c>
      <c r="F819" t="s">
        <v>13856</v>
      </c>
      <c r="G819" t="s">
        <v>13857</v>
      </c>
      <c r="N819" t="s">
        <v>13858</v>
      </c>
      <c r="O819" t="s">
        <v>13859</v>
      </c>
      <c r="P819" t="s">
        <v>13860</v>
      </c>
      <c r="Q819" t="s">
        <v>13861</v>
      </c>
      <c r="R819" t="s">
        <v>13862</v>
      </c>
      <c r="S819" t="s">
        <v>13863</v>
      </c>
      <c r="X819" t="s">
        <v>13864</v>
      </c>
      <c r="Y819" t="s">
        <v>13865</v>
      </c>
      <c r="Z819" t="s">
        <v>13866</v>
      </c>
      <c r="AA819" t="s">
        <v>13867</v>
      </c>
      <c r="AB819" t="s">
        <v>13868</v>
      </c>
      <c r="AC819" t="s">
        <v>13869</v>
      </c>
      <c r="AD819" t="s">
        <v>13870</v>
      </c>
      <c r="AE819">
        <v>34582</v>
      </c>
      <c r="AF819" t="s">
        <v>5700</v>
      </c>
      <c r="AG819">
        <v>4</v>
      </c>
      <c r="AH819">
        <v>592</v>
      </c>
      <c r="AJ819">
        <v>312</v>
      </c>
      <c r="AK819">
        <v>34593</v>
      </c>
      <c r="AL819" t="s">
        <v>5195</v>
      </c>
      <c r="AM819">
        <v>4</v>
      </c>
      <c r="AN819">
        <v>1264</v>
      </c>
      <c r="AP819">
        <v>312</v>
      </c>
      <c r="AQ819">
        <v>32130</v>
      </c>
      <c r="AR819" t="s">
        <v>13871</v>
      </c>
      <c r="AS819">
        <v>2</v>
      </c>
      <c r="AT819">
        <v>180</v>
      </c>
      <c r="AV819">
        <v>413</v>
      </c>
    </row>
    <row r="820" spans="1:60" ht="13.5" customHeight="1" x14ac:dyDescent="0.35">
      <c r="A820" t="s">
        <v>1225</v>
      </c>
      <c r="B820" t="s">
        <v>3628</v>
      </c>
      <c r="C820" t="s">
        <v>4667</v>
      </c>
      <c r="D820" t="s">
        <v>13872</v>
      </c>
      <c r="E820" t="s">
        <v>13873</v>
      </c>
      <c r="F820" t="s">
        <v>13874</v>
      </c>
      <c r="G820" t="s">
        <v>13875</v>
      </c>
      <c r="N820" t="s">
        <v>13876</v>
      </c>
      <c r="O820" t="s">
        <v>13877</v>
      </c>
      <c r="P820" t="s">
        <v>13878</v>
      </c>
      <c r="Q820" t="s">
        <v>13879</v>
      </c>
      <c r="R820" t="s">
        <v>13880</v>
      </c>
      <c r="S820" t="s">
        <v>13881</v>
      </c>
      <c r="T820" t="s">
        <v>5740</v>
      </c>
      <c r="X820" t="s">
        <v>13882</v>
      </c>
      <c r="Y820" t="s">
        <v>13883</v>
      </c>
      <c r="AA820" t="s">
        <v>13884</v>
      </c>
      <c r="AB820" t="s">
        <v>13885</v>
      </c>
      <c r="AC820" t="s">
        <v>13886</v>
      </c>
      <c r="AD820" t="s">
        <v>13887</v>
      </c>
      <c r="AE820">
        <v>13154</v>
      </c>
      <c r="AF820" t="s">
        <v>5576</v>
      </c>
      <c r="AG820">
        <v>2</v>
      </c>
      <c r="AH820">
        <v>192</v>
      </c>
      <c r="AJ820">
        <v>122</v>
      </c>
      <c r="AK820">
        <v>32079</v>
      </c>
      <c r="AL820" t="s">
        <v>4582</v>
      </c>
      <c r="AM820">
        <v>2</v>
      </c>
      <c r="AN820">
        <v>263</v>
      </c>
      <c r="AP820">
        <v>310</v>
      </c>
    </row>
    <row r="821" spans="1:60" ht="13.5" customHeight="1" x14ac:dyDescent="0.35">
      <c r="A821" t="s">
        <v>1225</v>
      </c>
      <c r="B821" t="s">
        <v>3633</v>
      </c>
      <c r="C821" t="s">
        <v>5761</v>
      </c>
      <c r="D821" t="s">
        <v>13888</v>
      </c>
      <c r="E821" t="s">
        <v>13889</v>
      </c>
      <c r="F821" t="s">
        <v>13890</v>
      </c>
      <c r="G821" t="s">
        <v>13891</v>
      </c>
      <c r="N821" t="s">
        <v>13892</v>
      </c>
      <c r="O821" t="s">
        <v>13893</v>
      </c>
      <c r="P821" t="s">
        <v>13894</v>
      </c>
      <c r="Q821" t="s">
        <v>13895</v>
      </c>
      <c r="R821" t="s">
        <v>13896</v>
      </c>
      <c r="S821" t="s">
        <v>13897</v>
      </c>
      <c r="X821" t="s">
        <v>13898</v>
      </c>
      <c r="Y821" t="s">
        <v>13899</v>
      </c>
      <c r="Z821" t="s">
        <v>13900</v>
      </c>
      <c r="AA821" t="s">
        <v>13901</v>
      </c>
      <c r="AB821" t="s">
        <v>13902</v>
      </c>
      <c r="AC821" t="s">
        <v>13903</v>
      </c>
      <c r="AD821" t="s">
        <v>13904</v>
      </c>
      <c r="AE821">
        <v>34056</v>
      </c>
      <c r="AF821" t="s">
        <v>5181</v>
      </c>
      <c r="AG821">
        <v>1</v>
      </c>
      <c r="AH821">
        <v>178</v>
      </c>
      <c r="AJ821">
        <v>312</v>
      </c>
    </row>
    <row r="822" spans="1:60" ht="13.5" customHeight="1" x14ac:dyDescent="0.35">
      <c r="A822" t="s">
        <v>1225</v>
      </c>
      <c r="B822" t="s">
        <v>3639</v>
      </c>
      <c r="C822" t="s">
        <v>4909</v>
      </c>
      <c r="D822" t="s">
        <v>13905</v>
      </c>
      <c r="E822" t="s">
        <v>13906</v>
      </c>
      <c r="F822" t="s">
        <v>13907</v>
      </c>
      <c r="G822" t="s">
        <v>13908</v>
      </c>
      <c r="N822" t="s">
        <v>13909</v>
      </c>
      <c r="O822" t="s">
        <v>13910</v>
      </c>
      <c r="P822" t="s">
        <v>13911</v>
      </c>
      <c r="Q822" t="s">
        <v>13912</v>
      </c>
      <c r="X822" t="s">
        <v>5712</v>
      </c>
      <c r="Y822" t="s">
        <v>13913</v>
      </c>
      <c r="AA822" t="s">
        <v>13914</v>
      </c>
      <c r="AB822" t="s">
        <v>13915</v>
      </c>
      <c r="AC822" t="s">
        <v>13916</v>
      </c>
      <c r="AD822" t="s">
        <v>13917</v>
      </c>
      <c r="AE822">
        <v>46301</v>
      </c>
      <c r="AF822" t="s">
        <v>4924</v>
      </c>
      <c r="AG822">
        <v>1</v>
      </c>
      <c r="AH822">
        <v>159</v>
      </c>
      <c r="AJ822">
        <v>320</v>
      </c>
    </row>
    <row r="823" spans="1:60" ht="13.5" customHeight="1" x14ac:dyDescent="0.35">
      <c r="A823" t="s">
        <v>1225</v>
      </c>
      <c r="B823" t="s">
        <v>3644</v>
      </c>
      <c r="C823" t="s">
        <v>4889</v>
      </c>
      <c r="D823" t="s">
        <v>13918</v>
      </c>
      <c r="E823" t="s">
        <v>13919</v>
      </c>
      <c r="F823" t="s">
        <v>13920</v>
      </c>
      <c r="G823" t="s">
        <v>13921</v>
      </c>
      <c r="N823" t="s">
        <v>13922</v>
      </c>
      <c r="O823" t="s">
        <v>13923</v>
      </c>
      <c r="P823" t="s">
        <v>13924</v>
      </c>
      <c r="Q823" t="s">
        <v>13925</v>
      </c>
      <c r="R823" t="s">
        <v>13926</v>
      </c>
      <c r="S823" t="s">
        <v>13927</v>
      </c>
      <c r="T823" t="s">
        <v>13928</v>
      </c>
      <c r="U823" t="s">
        <v>13929</v>
      </c>
      <c r="X823" t="s">
        <v>1963</v>
      </c>
      <c r="Y823" t="s">
        <v>13930</v>
      </c>
      <c r="AA823" t="s">
        <v>13931</v>
      </c>
      <c r="AB823" t="s">
        <v>13932</v>
      </c>
      <c r="AC823" t="s">
        <v>13933</v>
      </c>
      <c r="AD823" t="s">
        <v>13934</v>
      </c>
      <c r="AE823">
        <v>13154</v>
      </c>
      <c r="AF823" t="s">
        <v>5576</v>
      </c>
      <c r="AG823">
        <v>3</v>
      </c>
      <c r="AH823">
        <v>3548</v>
      </c>
      <c r="AJ823">
        <v>122</v>
      </c>
      <c r="AK823">
        <v>32650</v>
      </c>
      <c r="AL823" t="s">
        <v>9119</v>
      </c>
      <c r="AM823">
        <v>3</v>
      </c>
      <c r="AN823">
        <v>603</v>
      </c>
      <c r="AP823">
        <v>314</v>
      </c>
    </row>
    <row r="824" spans="1:60" ht="13.5" customHeight="1" x14ac:dyDescent="0.35">
      <c r="A824" t="s">
        <v>1225</v>
      </c>
      <c r="B824" t="s">
        <v>3647</v>
      </c>
      <c r="C824" t="s">
        <v>4547</v>
      </c>
      <c r="D824" t="s">
        <v>13935</v>
      </c>
      <c r="E824" t="s">
        <v>13936</v>
      </c>
      <c r="F824" t="s">
        <v>8838</v>
      </c>
      <c r="G824" t="s">
        <v>4585</v>
      </c>
      <c r="H824" t="s">
        <v>11324</v>
      </c>
      <c r="I824" t="s">
        <v>11325</v>
      </c>
      <c r="J824" t="s">
        <v>5036</v>
      </c>
      <c r="K824" t="s">
        <v>11326</v>
      </c>
      <c r="L824" t="s">
        <v>4590</v>
      </c>
      <c r="M824" t="s">
        <v>4591</v>
      </c>
      <c r="N824" t="s">
        <v>13937</v>
      </c>
      <c r="O824" t="s">
        <v>13938</v>
      </c>
      <c r="P824" t="s">
        <v>11329</v>
      </c>
      <c r="Q824" t="s">
        <v>10433</v>
      </c>
      <c r="R824" t="s">
        <v>4599</v>
      </c>
      <c r="S824" t="s">
        <v>11330</v>
      </c>
      <c r="T824" t="s">
        <v>11331</v>
      </c>
      <c r="U824" t="s">
        <v>11332</v>
      </c>
      <c r="V824" t="s">
        <v>11333</v>
      </c>
      <c r="W824" t="s">
        <v>11334</v>
      </c>
      <c r="X824" t="s">
        <v>4602</v>
      </c>
      <c r="Y824" t="s">
        <v>13939</v>
      </c>
      <c r="AA824" t="s">
        <v>6694</v>
      </c>
      <c r="AB824" t="s">
        <v>6695</v>
      </c>
      <c r="AC824" t="s">
        <v>10439</v>
      </c>
      <c r="AD824" t="s">
        <v>6696</v>
      </c>
      <c r="AE824">
        <v>32110</v>
      </c>
      <c r="AF824" t="s">
        <v>4603</v>
      </c>
      <c r="AG824">
        <v>3</v>
      </c>
      <c r="AH824">
        <v>1050</v>
      </c>
      <c r="AJ824">
        <v>310</v>
      </c>
      <c r="AK824">
        <v>13254</v>
      </c>
      <c r="AL824" t="s">
        <v>799</v>
      </c>
      <c r="AM824">
        <v>2</v>
      </c>
      <c r="AN824">
        <v>192</v>
      </c>
      <c r="AP824">
        <v>128</v>
      </c>
    </row>
    <row r="825" spans="1:60" ht="13.5" customHeight="1" x14ac:dyDescent="0.35">
      <c r="A825" t="s">
        <v>1225</v>
      </c>
      <c r="B825" t="s">
        <v>3652</v>
      </c>
      <c r="C825" t="s">
        <v>4783</v>
      </c>
      <c r="D825" t="s">
        <v>13940</v>
      </c>
      <c r="E825" t="s">
        <v>13941</v>
      </c>
      <c r="F825" t="s">
        <v>11477</v>
      </c>
      <c r="N825" t="s">
        <v>13942</v>
      </c>
      <c r="O825" t="s">
        <v>13943</v>
      </c>
      <c r="P825" t="s">
        <v>13944</v>
      </c>
      <c r="Q825" t="s">
        <v>13945</v>
      </c>
      <c r="R825" t="s">
        <v>13946</v>
      </c>
      <c r="X825" t="s">
        <v>7603</v>
      </c>
      <c r="Y825" t="s">
        <v>8341</v>
      </c>
      <c r="Z825" t="s">
        <v>5514</v>
      </c>
      <c r="AA825" t="s">
        <v>11426</v>
      </c>
      <c r="AB825" t="s">
        <v>11427</v>
      </c>
      <c r="AC825" t="s">
        <v>5518</v>
      </c>
      <c r="AD825" t="s">
        <v>5519</v>
      </c>
      <c r="AE825">
        <v>46301</v>
      </c>
      <c r="AF825" t="s">
        <v>4924</v>
      </c>
      <c r="AG825">
        <v>2</v>
      </c>
      <c r="AH825">
        <v>324</v>
      </c>
      <c r="AJ825">
        <v>320</v>
      </c>
      <c r="AK825">
        <v>15254</v>
      </c>
      <c r="AL825" t="s">
        <v>4802</v>
      </c>
      <c r="AM825">
        <v>2</v>
      </c>
      <c r="AN825">
        <v>400</v>
      </c>
      <c r="AP825">
        <v>136</v>
      </c>
    </row>
    <row r="826" spans="1:60" ht="13.5" customHeight="1" x14ac:dyDescent="0.35">
      <c r="A826" t="s">
        <v>1225</v>
      </c>
      <c r="B826" t="s">
        <v>3657</v>
      </c>
      <c r="C826" t="s">
        <v>4909</v>
      </c>
      <c r="D826" t="s">
        <v>13947</v>
      </c>
      <c r="E826" t="s">
        <v>13948</v>
      </c>
      <c r="F826" t="s">
        <v>13949</v>
      </c>
      <c r="G826" t="s">
        <v>13950</v>
      </c>
      <c r="N826" t="s">
        <v>13951</v>
      </c>
      <c r="O826" t="s">
        <v>13952</v>
      </c>
      <c r="P826" t="s">
        <v>13953</v>
      </c>
      <c r="Q826" t="s">
        <v>8662</v>
      </c>
      <c r="R826" t="s">
        <v>13954</v>
      </c>
      <c r="S826" t="s">
        <v>13955</v>
      </c>
      <c r="X826" t="s">
        <v>8667</v>
      </c>
      <c r="Y826" t="s">
        <v>13956</v>
      </c>
      <c r="AA826" t="s">
        <v>8669</v>
      </c>
      <c r="AB826" t="s">
        <v>8670</v>
      </c>
      <c r="AC826" t="s">
        <v>8671</v>
      </c>
      <c r="AD826" t="s">
        <v>8672</v>
      </c>
      <c r="AE826">
        <v>11054</v>
      </c>
      <c r="AF826" t="s">
        <v>727</v>
      </c>
      <c r="AG826">
        <v>4</v>
      </c>
      <c r="AH826">
        <v>3917</v>
      </c>
      <c r="AJ826">
        <v>114</v>
      </c>
      <c r="AK826">
        <v>31023</v>
      </c>
      <c r="AL826" t="s">
        <v>8653</v>
      </c>
      <c r="AM826">
        <v>4</v>
      </c>
      <c r="AN826">
        <v>643</v>
      </c>
      <c r="AP826">
        <v>326</v>
      </c>
    </row>
    <row r="827" spans="1:60" ht="13.5" customHeight="1" x14ac:dyDescent="0.35">
      <c r="A827" t="s">
        <v>1225</v>
      </c>
      <c r="B827" t="s">
        <v>3665</v>
      </c>
      <c r="C827" t="s">
        <v>4547</v>
      </c>
      <c r="D827" t="s">
        <v>11689</v>
      </c>
      <c r="E827" t="s">
        <v>4585</v>
      </c>
      <c r="F827" t="s">
        <v>12180</v>
      </c>
      <c r="G827" t="s">
        <v>4572</v>
      </c>
      <c r="H827" t="s">
        <v>7859</v>
      </c>
      <c r="I827" t="s">
        <v>11325</v>
      </c>
      <c r="J827" t="s">
        <v>5036</v>
      </c>
      <c r="K827" t="s">
        <v>11326</v>
      </c>
      <c r="L827" t="s">
        <v>11690</v>
      </c>
      <c r="N827" t="s">
        <v>13957</v>
      </c>
      <c r="O827" t="s">
        <v>11329</v>
      </c>
      <c r="P827" t="s">
        <v>10433</v>
      </c>
      <c r="Q827" t="s">
        <v>4599</v>
      </c>
      <c r="R827" t="s">
        <v>11330</v>
      </c>
      <c r="S827" t="s">
        <v>12181</v>
      </c>
      <c r="T827" t="s">
        <v>11331</v>
      </c>
      <c r="U827" t="s">
        <v>11332</v>
      </c>
      <c r="V827" t="s">
        <v>11333</v>
      </c>
      <c r="W827" t="s">
        <v>11334</v>
      </c>
      <c r="X827" t="s">
        <v>13958</v>
      </c>
      <c r="Y827" t="s">
        <v>10437</v>
      </c>
      <c r="Z827" t="s">
        <v>13959</v>
      </c>
      <c r="AA827" t="s">
        <v>12182</v>
      </c>
      <c r="AB827" t="s">
        <v>12183</v>
      </c>
      <c r="AC827" t="s">
        <v>12184</v>
      </c>
      <c r="AD827" t="s">
        <v>12185</v>
      </c>
      <c r="AE827">
        <v>32110</v>
      </c>
      <c r="AF827" t="s">
        <v>5251</v>
      </c>
      <c r="AG827">
        <v>3</v>
      </c>
      <c r="AH827">
        <v>1050</v>
      </c>
      <c r="AJ827">
        <v>310</v>
      </c>
    </row>
    <row r="828" spans="1:60" ht="13.5" customHeight="1" x14ac:dyDescent="0.35">
      <c r="A828" t="s">
        <v>1225</v>
      </c>
      <c r="B828" t="s">
        <v>3671</v>
      </c>
      <c r="C828" t="s">
        <v>4547</v>
      </c>
      <c r="D828" t="s">
        <v>13960</v>
      </c>
      <c r="E828" t="s">
        <v>13961</v>
      </c>
      <c r="F828" t="s">
        <v>13962</v>
      </c>
      <c r="G828" t="s">
        <v>13963</v>
      </c>
      <c r="H828" t="s">
        <v>11676</v>
      </c>
      <c r="I828" t="s">
        <v>13964</v>
      </c>
      <c r="N828" t="s">
        <v>13965</v>
      </c>
      <c r="O828" t="s">
        <v>13966</v>
      </c>
      <c r="P828" t="s">
        <v>13967</v>
      </c>
      <c r="Q828" t="s">
        <v>13968</v>
      </c>
      <c r="R828" t="s">
        <v>13969</v>
      </c>
      <c r="S828" t="s">
        <v>13970</v>
      </c>
      <c r="X828" t="s">
        <v>13971</v>
      </c>
      <c r="Y828" t="s">
        <v>13972</v>
      </c>
      <c r="Z828" t="s">
        <v>13973</v>
      </c>
      <c r="AA828" t="s">
        <v>13974</v>
      </c>
      <c r="AB828" t="s">
        <v>13975</v>
      </c>
      <c r="AC828" t="s">
        <v>13976</v>
      </c>
      <c r="AD828" t="s">
        <v>13977</v>
      </c>
      <c r="AE828">
        <v>13154</v>
      </c>
      <c r="AF828" t="s">
        <v>798</v>
      </c>
      <c r="AG828">
        <v>2</v>
      </c>
      <c r="AH828">
        <v>192</v>
      </c>
      <c r="AJ828">
        <v>122</v>
      </c>
      <c r="AK828">
        <v>13254</v>
      </c>
      <c r="AL828" t="s">
        <v>799</v>
      </c>
      <c r="AM828">
        <v>2</v>
      </c>
      <c r="AN828">
        <v>192</v>
      </c>
      <c r="AP828">
        <v>128</v>
      </c>
      <c r="AQ828">
        <v>32650</v>
      </c>
      <c r="AR828" t="s">
        <v>5928</v>
      </c>
      <c r="AS828">
        <v>2</v>
      </c>
      <c r="AT828">
        <v>243</v>
      </c>
      <c r="AV828">
        <v>314</v>
      </c>
      <c r="AW828">
        <v>32079</v>
      </c>
      <c r="AX828" t="s">
        <v>4582</v>
      </c>
      <c r="AY828">
        <v>2</v>
      </c>
      <c r="AZ828">
        <v>263</v>
      </c>
      <c r="BB828">
        <v>310</v>
      </c>
      <c r="BC828">
        <v>11054</v>
      </c>
      <c r="BD828" t="s">
        <v>4565</v>
      </c>
      <c r="BE828">
        <v>2</v>
      </c>
      <c r="BF828">
        <v>320</v>
      </c>
      <c r="BH828">
        <v>114</v>
      </c>
    </row>
    <row r="829" spans="1:60" ht="13.5" customHeight="1" x14ac:dyDescent="0.35">
      <c r="A829" t="s">
        <v>1225</v>
      </c>
      <c r="B829" t="s">
        <v>3677</v>
      </c>
      <c r="C829" t="s">
        <v>4889</v>
      </c>
      <c r="D829" t="s">
        <v>13978</v>
      </c>
      <c r="E829" t="s">
        <v>13979</v>
      </c>
      <c r="F829" t="s">
        <v>13980</v>
      </c>
      <c r="G829" t="s">
        <v>13981</v>
      </c>
      <c r="H829" t="s">
        <v>13982</v>
      </c>
      <c r="I829" t="s">
        <v>13983</v>
      </c>
      <c r="N829" t="s">
        <v>13984</v>
      </c>
      <c r="O829" t="s">
        <v>13985</v>
      </c>
      <c r="P829" t="s">
        <v>13986</v>
      </c>
      <c r="Q829" t="s">
        <v>13987</v>
      </c>
      <c r="R829" t="s">
        <v>13988</v>
      </c>
      <c r="S829" t="s">
        <v>13989</v>
      </c>
      <c r="X829" t="s">
        <v>13990</v>
      </c>
      <c r="Y829" t="s">
        <v>13991</v>
      </c>
      <c r="Z829" t="s">
        <v>13992</v>
      </c>
      <c r="AA829" t="s">
        <v>13993</v>
      </c>
      <c r="AB829" t="s">
        <v>13994</v>
      </c>
      <c r="AC829" t="s">
        <v>13995</v>
      </c>
      <c r="AD829" t="s">
        <v>13996</v>
      </c>
      <c r="AE829">
        <v>35071</v>
      </c>
      <c r="AF829" t="s">
        <v>830</v>
      </c>
      <c r="AG829">
        <v>2</v>
      </c>
      <c r="AH829">
        <v>231</v>
      </c>
      <c r="AJ829">
        <v>324</v>
      </c>
      <c r="AK829">
        <v>32650</v>
      </c>
      <c r="AL829" t="s">
        <v>5928</v>
      </c>
      <c r="AM829">
        <v>1</v>
      </c>
      <c r="AN829">
        <v>157</v>
      </c>
      <c r="AP829">
        <v>314</v>
      </c>
    </row>
    <row r="830" spans="1:60" ht="13.5" customHeight="1" x14ac:dyDescent="0.35">
      <c r="A830" t="s">
        <v>1225</v>
      </c>
      <c r="B830" t="s">
        <v>3683</v>
      </c>
      <c r="C830" t="s">
        <v>593</v>
      </c>
      <c r="D830" t="s">
        <v>13997</v>
      </c>
      <c r="E830" t="s">
        <v>13997</v>
      </c>
      <c r="F830" t="s">
        <v>13998</v>
      </c>
      <c r="G830" t="s">
        <v>13999</v>
      </c>
      <c r="H830" t="s">
        <v>14000</v>
      </c>
      <c r="N830" t="s">
        <v>14001</v>
      </c>
      <c r="O830" t="s">
        <v>14002</v>
      </c>
      <c r="P830" t="s">
        <v>14003</v>
      </c>
      <c r="Q830" t="s">
        <v>14004</v>
      </c>
      <c r="R830" t="s">
        <v>14005</v>
      </c>
      <c r="X830" t="s">
        <v>14006</v>
      </c>
      <c r="Y830" t="s">
        <v>13555</v>
      </c>
      <c r="Z830" t="s">
        <v>7737</v>
      </c>
      <c r="AA830" t="s">
        <v>14007</v>
      </c>
      <c r="AB830" t="s">
        <v>14008</v>
      </c>
      <c r="AC830" t="s">
        <v>14009</v>
      </c>
      <c r="AD830" t="s">
        <v>14010</v>
      </c>
    </row>
    <row r="831" spans="1:60" ht="13.5" customHeight="1" x14ac:dyDescent="0.35">
      <c r="A831" t="s">
        <v>1225</v>
      </c>
      <c r="B831" t="s">
        <v>3689</v>
      </c>
      <c r="C831" t="s">
        <v>4717</v>
      </c>
      <c r="D831" t="s">
        <v>14011</v>
      </c>
      <c r="E831" t="s">
        <v>14012</v>
      </c>
      <c r="F831" t="s">
        <v>14013</v>
      </c>
      <c r="G831" t="s">
        <v>14014</v>
      </c>
      <c r="N831" t="s">
        <v>14015</v>
      </c>
      <c r="O831" t="s">
        <v>14016</v>
      </c>
      <c r="P831" t="s">
        <v>14017</v>
      </c>
      <c r="Q831" t="s">
        <v>14018</v>
      </c>
      <c r="R831" t="s">
        <v>14019</v>
      </c>
      <c r="X831" t="s">
        <v>1963</v>
      </c>
      <c r="Y831" t="s">
        <v>13913</v>
      </c>
      <c r="AA831" t="s">
        <v>14020</v>
      </c>
      <c r="AB831" t="s">
        <v>14021</v>
      </c>
      <c r="AC831" t="s">
        <v>14022</v>
      </c>
      <c r="AD831" t="s">
        <v>14023</v>
      </c>
      <c r="AE831">
        <v>13154</v>
      </c>
      <c r="AF831" t="s">
        <v>798</v>
      </c>
      <c r="AG831">
        <v>1</v>
      </c>
      <c r="AH831">
        <v>42</v>
      </c>
      <c r="AJ831">
        <v>122</v>
      </c>
      <c r="AK831">
        <v>32079</v>
      </c>
      <c r="AL831" t="s">
        <v>4582</v>
      </c>
      <c r="AM831">
        <v>1</v>
      </c>
      <c r="AN831">
        <v>132</v>
      </c>
      <c r="AP831">
        <v>310</v>
      </c>
      <c r="AQ831">
        <v>32650</v>
      </c>
      <c r="AR831" t="s">
        <v>5928</v>
      </c>
      <c r="AS831">
        <v>1</v>
      </c>
      <c r="AT831">
        <v>157</v>
      </c>
      <c r="AV831">
        <v>314</v>
      </c>
      <c r="AW831">
        <v>32663</v>
      </c>
      <c r="AX831" t="s">
        <v>7254</v>
      </c>
      <c r="AY831">
        <v>2</v>
      </c>
      <c r="AZ831">
        <v>414</v>
      </c>
      <c r="BB831">
        <v>314</v>
      </c>
    </row>
    <row r="832" spans="1:60" ht="13.5" customHeight="1" x14ac:dyDescent="0.35">
      <c r="A832" t="s">
        <v>1225</v>
      </c>
      <c r="B832" t="s">
        <v>3695</v>
      </c>
      <c r="C832" t="s">
        <v>4909</v>
      </c>
      <c r="D832" t="s">
        <v>14024</v>
      </c>
      <c r="E832" t="s">
        <v>14025</v>
      </c>
      <c r="F832" t="s">
        <v>14026</v>
      </c>
      <c r="G832" t="s">
        <v>14027</v>
      </c>
      <c r="N832" t="s">
        <v>14028</v>
      </c>
      <c r="O832" t="s">
        <v>11271</v>
      </c>
      <c r="P832" t="s">
        <v>11272</v>
      </c>
      <c r="Q832" t="s">
        <v>8662</v>
      </c>
      <c r="R832" t="s">
        <v>11273</v>
      </c>
      <c r="S832" t="s">
        <v>11274</v>
      </c>
      <c r="T832" t="s">
        <v>14029</v>
      </c>
      <c r="U832" t="s">
        <v>14030</v>
      </c>
      <c r="X832" t="s">
        <v>14031</v>
      </c>
      <c r="Y832" t="s">
        <v>14032</v>
      </c>
      <c r="AA832" t="s">
        <v>14033</v>
      </c>
      <c r="AB832" t="s">
        <v>14034</v>
      </c>
      <c r="AC832" t="s">
        <v>14035</v>
      </c>
      <c r="AD832" t="s">
        <v>14036</v>
      </c>
    </row>
    <row r="833" spans="1:54" ht="13.5" customHeight="1" x14ac:dyDescent="0.35">
      <c r="A833" t="s">
        <v>1225</v>
      </c>
      <c r="B833" t="s">
        <v>3701</v>
      </c>
      <c r="C833" t="s">
        <v>4909</v>
      </c>
      <c r="D833" t="s">
        <v>14037</v>
      </c>
      <c r="E833" t="s">
        <v>14038</v>
      </c>
      <c r="F833" t="s">
        <v>14012</v>
      </c>
      <c r="G833" t="s">
        <v>14013</v>
      </c>
      <c r="H833" t="s">
        <v>14014</v>
      </c>
      <c r="N833" t="s">
        <v>14039</v>
      </c>
      <c r="O833" t="s">
        <v>14040</v>
      </c>
      <c r="P833" t="s">
        <v>14041</v>
      </c>
      <c r="Q833" t="s">
        <v>14042</v>
      </c>
      <c r="R833" t="s">
        <v>14019</v>
      </c>
      <c r="X833" t="s">
        <v>11552</v>
      </c>
      <c r="Y833" t="s">
        <v>14043</v>
      </c>
      <c r="Z833" t="s">
        <v>14044</v>
      </c>
      <c r="AA833" t="s">
        <v>14045</v>
      </c>
      <c r="AB833" t="s">
        <v>14046</v>
      </c>
      <c r="AC833" t="s">
        <v>14022</v>
      </c>
      <c r="AD833" t="s">
        <v>14023</v>
      </c>
      <c r="AE833">
        <v>13254</v>
      </c>
      <c r="AF833" t="s">
        <v>799</v>
      </c>
      <c r="AG833">
        <v>2</v>
      </c>
      <c r="AH833">
        <v>192</v>
      </c>
      <c r="AJ833">
        <v>128</v>
      </c>
      <c r="AK833">
        <v>32688</v>
      </c>
      <c r="AL833" t="s">
        <v>7018</v>
      </c>
      <c r="AM833">
        <v>2</v>
      </c>
      <c r="AN833">
        <v>371</v>
      </c>
      <c r="AP833">
        <v>314</v>
      </c>
    </row>
    <row r="834" spans="1:54" ht="13.5" customHeight="1" x14ac:dyDescent="0.35">
      <c r="A834" t="s">
        <v>277</v>
      </c>
      <c r="B834" t="s">
        <v>3707</v>
      </c>
      <c r="C834" t="s">
        <v>4717</v>
      </c>
      <c r="D834" t="s">
        <v>14047</v>
      </c>
      <c r="E834" t="s">
        <v>14048</v>
      </c>
      <c r="F834" t="s">
        <v>14049</v>
      </c>
      <c r="G834" t="s">
        <v>14050</v>
      </c>
      <c r="H834" t="s">
        <v>14051</v>
      </c>
      <c r="I834" t="s">
        <v>14052</v>
      </c>
      <c r="J834" t="s">
        <v>14053</v>
      </c>
      <c r="K834" t="s">
        <v>14054</v>
      </c>
      <c r="N834" t="s">
        <v>14055</v>
      </c>
      <c r="O834" t="s">
        <v>14056</v>
      </c>
      <c r="P834" t="s">
        <v>14057</v>
      </c>
      <c r="Q834" t="s">
        <v>14058</v>
      </c>
      <c r="R834" t="s">
        <v>14059</v>
      </c>
      <c r="S834" t="s">
        <v>14060</v>
      </c>
      <c r="T834" t="s">
        <v>14061</v>
      </c>
      <c r="U834" t="s">
        <v>14062</v>
      </c>
      <c r="X834" t="s">
        <v>14063</v>
      </c>
      <c r="Y834" t="s">
        <v>8068</v>
      </c>
      <c r="Z834" t="s">
        <v>11425</v>
      </c>
      <c r="AE834">
        <v>35052</v>
      </c>
      <c r="AF834" t="s">
        <v>6021</v>
      </c>
      <c r="AG834">
        <v>2</v>
      </c>
      <c r="AH834">
        <v>140</v>
      </c>
      <c r="AJ834">
        <v>334</v>
      </c>
      <c r="AK834">
        <v>35071</v>
      </c>
      <c r="AL834" t="s">
        <v>830</v>
      </c>
      <c r="AM834">
        <v>2</v>
      </c>
      <c r="AN834">
        <v>231</v>
      </c>
      <c r="AP834">
        <v>324</v>
      </c>
      <c r="AQ834">
        <v>13154</v>
      </c>
      <c r="AR834" t="s">
        <v>798</v>
      </c>
      <c r="AS834">
        <v>1</v>
      </c>
      <c r="AT834">
        <v>42</v>
      </c>
      <c r="AV834">
        <v>122</v>
      </c>
    </row>
    <row r="835" spans="1:54" ht="13.5" customHeight="1" x14ac:dyDescent="0.35">
      <c r="A835" t="s">
        <v>277</v>
      </c>
      <c r="B835" t="s">
        <v>3713</v>
      </c>
      <c r="C835" t="s">
        <v>4667</v>
      </c>
      <c r="D835" t="s">
        <v>14064</v>
      </c>
      <c r="E835" t="s">
        <v>14065</v>
      </c>
      <c r="F835" t="s">
        <v>14066</v>
      </c>
      <c r="G835" t="s">
        <v>14067</v>
      </c>
      <c r="H835" t="s">
        <v>14068</v>
      </c>
      <c r="N835" t="s">
        <v>14069</v>
      </c>
      <c r="O835" t="s">
        <v>14070</v>
      </c>
      <c r="P835" t="s">
        <v>14071</v>
      </c>
      <c r="Q835" t="s">
        <v>14072</v>
      </c>
      <c r="R835" t="s">
        <v>14073</v>
      </c>
      <c r="S835" t="s">
        <v>14074</v>
      </c>
      <c r="T835" t="s">
        <v>14075</v>
      </c>
      <c r="X835" t="s">
        <v>14076</v>
      </c>
      <c r="Y835" t="s">
        <v>14077</v>
      </c>
      <c r="AE835">
        <v>13254</v>
      </c>
      <c r="AF835" t="s">
        <v>799</v>
      </c>
      <c r="AG835">
        <v>4</v>
      </c>
      <c r="AH835">
        <v>5288</v>
      </c>
      <c r="AJ835">
        <v>128</v>
      </c>
    </row>
    <row r="836" spans="1:54" ht="13.5" customHeight="1" x14ac:dyDescent="0.35">
      <c r="A836" t="s">
        <v>277</v>
      </c>
      <c r="B836" t="s">
        <v>3720</v>
      </c>
      <c r="C836" t="s">
        <v>4524</v>
      </c>
      <c r="D836" t="s">
        <v>14078</v>
      </c>
      <c r="E836" t="s">
        <v>14079</v>
      </c>
      <c r="F836" t="s">
        <v>14080</v>
      </c>
      <c r="G836" t="s">
        <v>14081</v>
      </c>
      <c r="H836" t="s">
        <v>14082</v>
      </c>
      <c r="N836" t="s">
        <v>14083</v>
      </c>
      <c r="O836" t="s">
        <v>14084</v>
      </c>
      <c r="P836" t="s">
        <v>14085</v>
      </c>
      <c r="Q836" t="s">
        <v>14086</v>
      </c>
      <c r="R836" t="s">
        <v>14087</v>
      </c>
      <c r="X836" t="s">
        <v>14088</v>
      </c>
      <c r="Y836" t="s">
        <v>605</v>
      </c>
      <c r="Z836" t="s">
        <v>14089</v>
      </c>
      <c r="AE836">
        <v>32079</v>
      </c>
      <c r="AF836" t="s">
        <v>4582</v>
      </c>
      <c r="AG836">
        <v>2</v>
      </c>
      <c r="AH836">
        <v>263</v>
      </c>
      <c r="AJ836">
        <v>310</v>
      </c>
      <c r="AK836">
        <v>32663</v>
      </c>
      <c r="AL836" t="s">
        <v>7254</v>
      </c>
      <c r="AM836">
        <v>2</v>
      </c>
      <c r="AN836">
        <v>414</v>
      </c>
      <c r="AP836">
        <v>314</v>
      </c>
      <c r="AQ836">
        <v>13366</v>
      </c>
      <c r="AR836" t="s">
        <v>5929</v>
      </c>
      <c r="AS836">
        <v>3</v>
      </c>
      <c r="AT836">
        <v>649</v>
      </c>
      <c r="AV836">
        <v>128</v>
      </c>
      <c r="AW836">
        <v>32611</v>
      </c>
      <c r="AX836" t="s">
        <v>5972</v>
      </c>
      <c r="AY836">
        <v>3</v>
      </c>
      <c r="AZ836">
        <v>448</v>
      </c>
      <c r="BB836">
        <v>313</v>
      </c>
    </row>
    <row r="837" spans="1:54" ht="13.5" customHeight="1" x14ac:dyDescent="0.35">
      <c r="A837" t="s">
        <v>1225</v>
      </c>
      <c r="B837" t="s">
        <v>3725</v>
      </c>
      <c r="C837" t="s">
        <v>4909</v>
      </c>
      <c r="D837" t="s">
        <v>14090</v>
      </c>
      <c r="E837" t="s">
        <v>14091</v>
      </c>
      <c r="F837" t="s">
        <v>14092</v>
      </c>
      <c r="G837" t="s">
        <v>14093</v>
      </c>
      <c r="H837" t="s">
        <v>14094</v>
      </c>
      <c r="N837" t="s">
        <v>14095</v>
      </c>
      <c r="O837" t="s">
        <v>14096</v>
      </c>
      <c r="P837" t="s">
        <v>14097</v>
      </c>
      <c r="Q837" t="s">
        <v>14098</v>
      </c>
      <c r="R837" t="s">
        <v>14099</v>
      </c>
      <c r="X837" t="s">
        <v>14100</v>
      </c>
      <c r="Y837" t="s">
        <v>14101</v>
      </c>
      <c r="Z837" t="s">
        <v>14102</v>
      </c>
      <c r="AA837" t="s">
        <v>13756</v>
      </c>
      <c r="AB837" t="s">
        <v>14103</v>
      </c>
      <c r="AC837" t="s">
        <v>14104</v>
      </c>
      <c r="AD837" t="s">
        <v>14105</v>
      </c>
    </row>
    <row r="838" spans="1:54" ht="13.5" customHeight="1" x14ac:dyDescent="0.35">
      <c r="A838" t="s">
        <v>277</v>
      </c>
      <c r="B838" t="s">
        <v>3730</v>
      </c>
      <c r="C838" t="s">
        <v>4485</v>
      </c>
      <c r="D838" t="s">
        <v>14106</v>
      </c>
      <c r="E838" t="s">
        <v>14107</v>
      </c>
      <c r="F838" t="s">
        <v>14108</v>
      </c>
      <c r="G838" t="s">
        <v>14109</v>
      </c>
      <c r="H838" t="s">
        <v>14110</v>
      </c>
      <c r="I838" t="s">
        <v>14111</v>
      </c>
      <c r="J838" t="s">
        <v>14112</v>
      </c>
      <c r="N838" t="s">
        <v>14113</v>
      </c>
      <c r="O838" t="s">
        <v>14114</v>
      </c>
      <c r="P838" t="s">
        <v>14115</v>
      </c>
      <c r="Q838" t="s">
        <v>14116</v>
      </c>
      <c r="R838" t="s">
        <v>13752</v>
      </c>
      <c r="S838" t="s">
        <v>13750</v>
      </c>
      <c r="T838" t="s">
        <v>13753</v>
      </c>
      <c r="X838" t="s">
        <v>11425</v>
      </c>
      <c r="Y838" t="s">
        <v>14117</v>
      </c>
      <c r="Z838" t="s">
        <v>14118</v>
      </c>
      <c r="AE838">
        <v>31660</v>
      </c>
      <c r="AF838" t="s">
        <v>4660</v>
      </c>
      <c r="AG838">
        <v>1</v>
      </c>
      <c r="AH838">
        <v>79</v>
      </c>
      <c r="AJ838">
        <v>311</v>
      </c>
      <c r="AK838">
        <v>31663</v>
      </c>
      <c r="AL838" t="s">
        <v>4545</v>
      </c>
      <c r="AM838">
        <v>2</v>
      </c>
      <c r="AN838">
        <v>395</v>
      </c>
      <c r="AP838">
        <v>311</v>
      </c>
    </row>
    <row r="839" spans="1:54" ht="13.5" customHeight="1" x14ac:dyDescent="0.35">
      <c r="A839" t="s">
        <v>277</v>
      </c>
      <c r="B839" t="s">
        <v>3736</v>
      </c>
      <c r="C839" t="s">
        <v>4889</v>
      </c>
      <c r="D839" t="s">
        <v>14119</v>
      </c>
      <c r="E839" t="s">
        <v>14120</v>
      </c>
      <c r="F839" t="s">
        <v>14121</v>
      </c>
      <c r="G839" t="s">
        <v>14122</v>
      </c>
      <c r="N839" t="s">
        <v>14123</v>
      </c>
      <c r="O839" t="s">
        <v>14124</v>
      </c>
      <c r="P839" t="s">
        <v>14125</v>
      </c>
      <c r="Q839" t="s">
        <v>14126</v>
      </c>
      <c r="R839" t="s">
        <v>14127</v>
      </c>
      <c r="X839" t="s">
        <v>14128</v>
      </c>
      <c r="Y839" t="s">
        <v>12531</v>
      </c>
      <c r="AE839">
        <v>35052</v>
      </c>
      <c r="AF839" t="s">
        <v>6021</v>
      </c>
      <c r="AG839">
        <v>2</v>
      </c>
      <c r="AH839">
        <v>140</v>
      </c>
      <c r="AJ839">
        <v>334</v>
      </c>
      <c r="AK839">
        <v>13154</v>
      </c>
      <c r="AL839" t="s">
        <v>799</v>
      </c>
      <c r="AM839">
        <v>1</v>
      </c>
      <c r="AN839">
        <v>42</v>
      </c>
      <c r="AP839">
        <v>122</v>
      </c>
    </row>
    <row r="840" spans="1:54" ht="13.5" customHeight="1" x14ac:dyDescent="0.35">
      <c r="A840" t="s">
        <v>1225</v>
      </c>
      <c r="B840" t="s">
        <v>3746</v>
      </c>
      <c r="C840" t="s">
        <v>4909</v>
      </c>
      <c r="D840" t="s">
        <v>14129</v>
      </c>
      <c r="E840" t="s">
        <v>14130</v>
      </c>
      <c r="N840" t="s">
        <v>14131</v>
      </c>
      <c r="O840" t="s">
        <v>14132</v>
      </c>
      <c r="P840" t="s">
        <v>14133</v>
      </c>
      <c r="Q840" t="s">
        <v>8662</v>
      </c>
      <c r="R840" t="s">
        <v>14134</v>
      </c>
      <c r="S840" t="s">
        <v>14135</v>
      </c>
      <c r="T840" t="s">
        <v>14136</v>
      </c>
      <c r="X840" t="s">
        <v>14137</v>
      </c>
      <c r="Y840" t="s">
        <v>14138</v>
      </c>
      <c r="AA840" t="s">
        <v>8669</v>
      </c>
      <c r="AB840" t="s">
        <v>8670</v>
      </c>
      <c r="AC840" t="s">
        <v>8671</v>
      </c>
      <c r="AD840" t="s">
        <v>8672</v>
      </c>
    </row>
    <row r="841" spans="1:54" ht="13.5" customHeight="1" x14ac:dyDescent="0.35">
      <c r="A841" t="s">
        <v>1225</v>
      </c>
      <c r="B841" t="s">
        <v>3542</v>
      </c>
      <c r="C841" t="s">
        <v>4783</v>
      </c>
      <c r="D841" t="s">
        <v>14139</v>
      </c>
      <c r="E841" t="s">
        <v>13526</v>
      </c>
      <c r="F841" t="s">
        <v>8072</v>
      </c>
      <c r="G841" t="s">
        <v>10208</v>
      </c>
      <c r="H841" t="s">
        <v>8073</v>
      </c>
      <c r="N841" t="s">
        <v>14140</v>
      </c>
      <c r="O841" t="s">
        <v>8063</v>
      </c>
      <c r="P841" t="s">
        <v>13531</v>
      </c>
      <c r="Q841" t="s">
        <v>12326</v>
      </c>
      <c r="R841" t="s">
        <v>8079</v>
      </c>
      <c r="X841" t="s">
        <v>10214</v>
      </c>
      <c r="Y841" t="s">
        <v>9058</v>
      </c>
      <c r="Z841" t="s">
        <v>14141</v>
      </c>
      <c r="AA841" t="s">
        <v>12297</v>
      </c>
      <c r="AB841" t="s">
        <v>14142</v>
      </c>
      <c r="AC841" t="s">
        <v>14143</v>
      </c>
      <c r="AD841" t="s">
        <v>14144</v>
      </c>
      <c r="AE841">
        <v>34592</v>
      </c>
      <c r="AF841" t="s">
        <v>6181</v>
      </c>
      <c r="AG841">
        <v>2</v>
      </c>
      <c r="AH841">
        <v>221</v>
      </c>
      <c r="AJ841">
        <v>312</v>
      </c>
      <c r="AK841" s="57">
        <v>34582</v>
      </c>
      <c r="AL841" t="s">
        <v>5700</v>
      </c>
      <c r="AM841">
        <v>2</v>
      </c>
      <c r="AN841">
        <v>300</v>
      </c>
      <c r="AP841">
        <v>312</v>
      </c>
    </row>
    <row r="842" spans="1:54" ht="13.5" customHeight="1" x14ac:dyDescent="0.35">
      <c r="A842" t="s">
        <v>1225</v>
      </c>
      <c r="B842" t="s">
        <v>3753</v>
      </c>
      <c r="C842" t="s">
        <v>4547</v>
      </c>
      <c r="D842" t="s">
        <v>11689</v>
      </c>
      <c r="E842" t="s">
        <v>4585</v>
      </c>
      <c r="F842" t="s">
        <v>7859</v>
      </c>
      <c r="G842" t="s">
        <v>11325</v>
      </c>
      <c r="H842" t="s">
        <v>5036</v>
      </c>
      <c r="I842" t="s">
        <v>11690</v>
      </c>
      <c r="J842" t="s">
        <v>11691</v>
      </c>
      <c r="K842" t="s">
        <v>5245</v>
      </c>
      <c r="N842" t="s">
        <v>11692</v>
      </c>
      <c r="O842" t="s">
        <v>11329</v>
      </c>
      <c r="P842" t="s">
        <v>10433</v>
      </c>
      <c r="Q842" t="s">
        <v>11693</v>
      </c>
      <c r="R842" t="s">
        <v>11331</v>
      </c>
      <c r="S842" t="s">
        <v>11332</v>
      </c>
      <c r="T842" t="s">
        <v>11333</v>
      </c>
      <c r="U842" t="s">
        <v>5247</v>
      </c>
      <c r="X842" t="s">
        <v>11694</v>
      </c>
      <c r="Y842" t="s">
        <v>11695</v>
      </c>
      <c r="AA842" t="s">
        <v>11696</v>
      </c>
      <c r="AB842" t="s">
        <v>11697</v>
      </c>
      <c r="AC842" t="s">
        <v>11698</v>
      </c>
      <c r="AD842" t="s">
        <v>11699</v>
      </c>
      <c r="AE842">
        <v>32110</v>
      </c>
      <c r="AF842" t="s">
        <v>4603</v>
      </c>
      <c r="AG842">
        <v>2</v>
      </c>
      <c r="AH842">
        <v>390</v>
      </c>
      <c r="AJ842">
        <v>310</v>
      </c>
      <c r="AK842">
        <v>32130</v>
      </c>
      <c r="AL842" t="s">
        <v>8855</v>
      </c>
      <c r="AM842">
        <v>2</v>
      </c>
      <c r="AN842">
        <v>180</v>
      </c>
      <c r="AP842">
        <v>413</v>
      </c>
    </row>
    <row r="843" spans="1:54" ht="13.5" customHeight="1" x14ac:dyDescent="0.35">
      <c r="A843" t="s">
        <v>1225</v>
      </c>
      <c r="B843" t="s">
        <v>3760</v>
      </c>
      <c r="C843" t="s">
        <v>4783</v>
      </c>
      <c r="D843" t="s">
        <v>14145</v>
      </c>
      <c r="E843" t="s">
        <v>12333</v>
      </c>
      <c r="F843" t="s">
        <v>13536</v>
      </c>
      <c r="G843" t="s">
        <v>12334</v>
      </c>
      <c r="N843" t="s">
        <v>13537</v>
      </c>
      <c r="O843" t="s">
        <v>13538</v>
      </c>
      <c r="P843" t="s">
        <v>13539</v>
      </c>
      <c r="Q843" t="s">
        <v>13540</v>
      </c>
      <c r="X843" t="s">
        <v>14146</v>
      </c>
      <c r="Y843" t="s">
        <v>14147</v>
      </c>
      <c r="Z843" t="s">
        <v>14148</v>
      </c>
      <c r="AA843" t="s">
        <v>12342</v>
      </c>
      <c r="AB843" t="s">
        <v>12343</v>
      </c>
      <c r="AC843" t="s">
        <v>12344</v>
      </c>
      <c r="AD843" t="s">
        <v>14149</v>
      </c>
      <c r="AE843">
        <v>34593</v>
      </c>
      <c r="AF843" t="s">
        <v>5195</v>
      </c>
      <c r="AG843">
        <v>3</v>
      </c>
      <c r="AH843">
        <v>851</v>
      </c>
      <c r="AJ843">
        <v>312</v>
      </c>
      <c r="AK843">
        <v>13254</v>
      </c>
      <c r="AL843" t="s">
        <v>799</v>
      </c>
      <c r="AM843">
        <v>2</v>
      </c>
      <c r="AN843">
        <v>192</v>
      </c>
      <c r="AP843">
        <v>128</v>
      </c>
      <c r="AQ843">
        <v>13154</v>
      </c>
      <c r="AR843" t="s">
        <v>798</v>
      </c>
      <c r="AS843">
        <v>2</v>
      </c>
      <c r="AT843">
        <v>192</v>
      </c>
      <c r="AV843">
        <v>122</v>
      </c>
      <c r="AW843">
        <v>34582</v>
      </c>
      <c r="AX843" t="s">
        <v>5700</v>
      </c>
      <c r="AY843">
        <v>3</v>
      </c>
      <c r="AZ843">
        <v>427</v>
      </c>
      <c r="BB843">
        <v>312</v>
      </c>
    </row>
    <row r="844" spans="1:54" ht="13.5" customHeight="1" x14ac:dyDescent="0.35">
      <c r="A844" t="s">
        <v>2080</v>
      </c>
      <c r="B844" t="s">
        <v>3766</v>
      </c>
      <c r="C844" t="s">
        <v>4717</v>
      </c>
      <c r="D844" t="s">
        <v>14150</v>
      </c>
      <c r="E844" t="s">
        <v>14151</v>
      </c>
      <c r="F844" t="s">
        <v>14152</v>
      </c>
      <c r="N844" t="s">
        <v>14153</v>
      </c>
      <c r="O844" t="s">
        <v>14154</v>
      </c>
      <c r="P844" t="s">
        <v>14155</v>
      </c>
      <c r="Q844" t="s">
        <v>14156</v>
      </c>
      <c r="R844" t="s">
        <v>14157</v>
      </c>
      <c r="S844" t="s">
        <v>14158</v>
      </c>
      <c r="X844" t="s">
        <v>14159</v>
      </c>
      <c r="Y844" t="s">
        <v>9089</v>
      </c>
      <c r="Z844" t="s">
        <v>14160</v>
      </c>
      <c r="AA844" t="s">
        <v>14161</v>
      </c>
      <c r="AB844" t="s">
        <v>14162</v>
      </c>
      <c r="AC844" t="s">
        <v>14163</v>
      </c>
      <c r="AD844" t="s">
        <v>14164</v>
      </c>
      <c r="AE844">
        <v>34592</v>
      </c>
      <c r="AF844" t="s">
        <v>6181</v>
      </c>
      <c r="AG844">
        <v>2</v>
      </c>
      <c r="AH844">
        <v>221</v>
      </c>
      <c r="AJ844">
        <v>312</v>
      </c>
    </row>
    <row r="845" spans="1:54" ht="13.5" customHeight="1" x14ac:dyDescent="0.35">
      <c r="A845" t="s">
        <v>2080</v>
      </c>
      <c r="B845" t="s">
        <v>3772</v>
      </c>
      <c r="C845" t="s">
        <v>4667</v>
      </c>
      <c r="D845" t="s">
        <v>14165</v>
      </c>
      <c r="E845" t="s">
        <v>14166</v>
      </c>
      <c r="F845" t="s">
        <v>14112</v>
      </c>
      <c r="G845" t="s">
        <v>14167</v>
      </c>
      <c r="H845" t="s">
        <v>14168</v>
      </c>
      <c r="N845" t="s">
        <v>14169</v>
      </c>
      <c r="O845" t="s">
        <v>14170</v>
      </c>
      <c r="P845" t="s">
        <v>14171</v>
      </c>
      <c r="Q845" t="s">
        <v>14172</v>
      </c>
      <c r="R845" t="s">
        <v>14173</v>
      </c>
      <c r="S845" t="s">
        <v>14174</v>
      </c>
      <c r="T845" t="s">
        <v>14175</v>
      </c>
      <c r="X845" t="s">
        <v>5835</v>
      </c>
      <c r="Y845" t="s">
        <v>6122</v>
      </c>
      <c r="Z845" t="s">
        <v>14176</v>
      </c>
      <c r="AA845" t="s">
        <v>14177</v>
      </c>
      <c r="AB845" t="s">
        <v>14178</v>
      </c>
      <c r="AC845" t="s">
        <v>14179</v>
      </c>
      <c r="AD845" t="s">
        <v>14180</v>
      </c>
      <c r="AE845">
        <v>32079</v>
      </c>
      <c r="AF845" t="s">
        <v>4582</v>
      </c>
      <c r="AG845">
        <v>2</v>
      </c>
      <c r="AH845">
        <v>263</v>
      </c>
      <c r="AJ845">
        <v>310</v>
      </c>
      <c r="AK845">
        <v>42661</v>
      </c>
      <c r="AL845" t="s">
        <v>8999</v>
      </c>
      <c r="AM845">
        <v>3</v>
      </c>
      <c r="AN845">
        <v>1155</v>
      </c>
      <c r="AP845">
        <v>334</v>
      </c>
      <c r="AQ845">
        <v>15254</v>
      </c>
      <c r="AR845" t="s">
        <v>4802</v>
      </c>
      <c r="AS845">
        <v>2</v>
      </c>
      <c r="AT845">
        <v>400</v>
      </c>
      <c r="AV845">
        <v>136</v>
      </c>
    </row>
    <row r="846" spans="1:54" ht="13.5" customHeight="1" x14ac:dyDescent="0.35">
      <c r="A846" t="s">
        <v>2080</v>
      </c>
      <c r="B846" t="s">
        <v>3777</v>
      </c>
      <c r="C846" t="s">
        <v>4485</v>
      </c>
      <c r="D846" t="s">
        <v>14181</v>
      </c>
      <c r="E846" t="s">
        <v>5183</v>
      </c>
      <c r="F846" t="s">
        <v>14182</v>
      </c>
      <c r="G846" t="s">
        <v>6057</v>
      </c>
      <c r="N846" t="s">
        <v>14183</v>
      </c>
      <c r="O846" t="s">
        <v>5189</v>
      </c>
      <c r="P846" t="s">
        <v>14184</v>
      </c>
      <c r="X846" t="s">
        <v>4617</v>
      </c>
      <c r="Y846" t="s">
        <v>14185</v>
      </c>
      <c r="Z846" t="s">
        <v>6225</v>
      </c>
      <c r="AA846" t="s">
        <v>6061</v>
      </c>
      <c r="AB846" t="s">
        <v>6062</v>
      </c>
      <c r="AC846" t="s">
        <v>6063</v>
      </c>
      <c r="AD846" t="s">
        <v>6064</v>
      </c>
    </row>
    <row r="847" spans="1:54" ht="13.5" customHeight="1" x14ac:dyDescent="0.35">
      <c r="A847" t="s">
        <v>2080</v>
      </c>
      <c r="B847" t="s">
        <v>3781</v>
      </c>
      <c r="C847" t="s">
        <v>4783</v>
      </c>
      <c r="D847" t="s">
        <v>14186</v>
      </c>
      <c r="E847" t="s">
        <v>11767</v>
      </c>
      <c r="F847" t="s">
        <v>12890</v>
      </c>
      <c r="N847" t="s">
        <v>14187</v>
      </c>
      <c r="O847" t="s">
        <v>11770</v>
      </c>
      <c r="P847" t="s">
        <v>11771</v>
      </c>
      <c r="Q847" t="s">
        <v>14188</v>
      </c>
      <c r="X847" t="s">
        <v>8055</v>
      </c>
      <c r="Y847" t="s">
        <v>11773</v>
      </c>
      <c r="Z847" t="s">
        <v>5514</v>
      </c>
      <c r="AA847" t="s">
        <v>11774</v>
      </c>
      <c r="AB847" t="s">
        <v>11775</v>
      </c>
      <c r="AC847" t="s">
        <v>11776</v>
      </c>
      <c r="AD847" t="s">
        <v>11777</v>
      </c>
      <c r="AE847">
        <v>34582</v>
      </c>
      <c r="AF847" t="s">
        <v>5700</v>
      </c>
      <c r="AG847">
        <v>2</v>
      </c>
      <c r="AH847">
        <v>300</v>
      </c>
      <c r="AJ847">
        <v>312</v>
      </c>
      <c r="AK847">
        <v>34592</v>
      </c>
      <c r="AL847" t="s">
        <v>6181</v>
      </c>
      <c r="AM847">
        <v>2</v>
      </c>
      <c r="AN847">
        <v>221</v>
      </c>
      <c r="AP847">
        <v>312</v>
      </c>
      <c r="AQ847">
        <v>34085</v>
      </c>
      <c r="AR847" t="s">
        <v>5021</v>
      </c>
      <c r="AS847">
        <v>2</v>
      </c>
      <c r="AT847">
        <v>263</v>
      </c>
      <c r="AV847">
        <v>312</v>
      </c>
    </row>
    <row r="848" spans="1:54" ht="13.5" customHeight="1" x14ac:dyDescent="0.35">
      <c r="A848" t="s">
        <v>2080</v>
      </c>
      <c r="B848" t="s">
        <v>3747</v>
      </c>
      <c r="C848" t="s">
        <v>4889</v>
      </c>
      <c r="D848" t="s">
        <v>14189</v>
      </c>
      <c r="E848" t="s">
        <v>14190</v>
      </c>
      <c r="F848" t="s">
        <v>14191</v>
      </c>
      <c r="G848" t="s">
        <v>10954</v>
      </c>
      <c r="H848" t="s">
        <v>14192</v>
      </c>
      <c r="N848" t="s">
        <v>14193</v>
      </c>
      <c r="O848" t="s">
        <v>14194</v>
      </c>
      <c r="P848" t="s">
        <v>14195</v>
      </c>
      <c r="Q848" t="s">
        <v>14196</v>
      </c>
      <c r="R848" t="s">
        <v>14197</v>
      </c>
      <c r="X848" t="s">
        <v>14198</v>
      </c>
      <c r="Y848" t="s">
        <v>14199</v>
      </c>
      <c r="Z848" t="s">
        <v>14200</v>
      </c>
      <c r="AA848" t="s">
        <v>14201</v>
      </c>
      <c r="AB848" t="s">
        <v>14202</v>
      </c>
      <c r="AC848" t="s">
        <v>14203</v>
      </c>
      <c r="AD848" t="s">
        <v>5733</v>
      </c>
      <c r="AE848">
        <v>34093</v>
      </c>
      <c r="AF848" t="s">
        <v>4938</v>
      </c>
      <c r="AG848">
        <v>3</v>
      </c>
      <c r="AH848">
        <v>513</v>
      </c>
      <c r="AJ848">
        <v>312</v>
      </c>
      <c r="AK848">
        <v>32079</v>
      </c>
      <c r="AL848" t="s">
        <v>4582</v>
      </c>
      <c r="AM848">
        <v>2</v>
      </c>
      <c r="AN848">
        <v>263</v>
      </c>
      <c r="AP848">
        <v>310</v>
      </c>
    </row>
    <row r="849" spans="1:54" ht="13.5" customHeight="1" x14ac:dyDescent="0.35">
      <c r="A849" t="s">
        <v>2080</v>
      </c>
      <c r="B849" t="s">
        <v>3789</v>
      </c>
      <c r="C849" t="s">
        <v>4485</v>
      </c>
      <c r="D849" t="s">
        <v>14204</v>
      </c>
      <c r="E849" t="s">
        <v>14205</v>
      </c>
      <c r="F849" t="s">
        <v>14206</v>
      </c>
      <c r="N849" t="s">
        <v>14207</v>
      </c>
      <c r="O849" t="s">
        <v>14208</v>
      </c>
      <c r="P849" t="s">
        <v>14209</v>
      </c>
      <c r="Q849" t="s">
        <v>14210</v>
      </c>
      <c r="R849" t="s">
        <v>14211</v>
      </c>
      <c r="X849" t="s">
        <v>4558</v>
      </c>
      <c r="Y849" t="s">
        <v>5466</v>
      </c>
      <c r="AA849" t="s">
        <v>14212</v>
      </c>
      <c r="AB849" t="s">
        <v>14213</v>
      </c>
      <c r="AC849" t="s">
        <v>14214</v>
      </c>
      <c r="AD849" t="s">
        <v>14215</v>
      </c>
      <c r="AE849">
        <v>13254</v>
      </c>
      <c r="AF849" t="s">
        <v>799</v>
      </c>
      <c r="AG849">
        <v>1</v>
      </c>
      <c r="AH849">
        <v>42</v>
      </c>
      <c r="AJ849">
        <v>128</v>
      </c>
    </row>
    <row r="850" spans="1:54" ht="13.5" customHeight="1" x14ac:dyDescent="0.35">
      <c r="A850" t="s">
        <v>2080</v>
      </c>
      <c r="B850" t="s">
        <v>3793</v>
      </c>
      <c r="C850" t="s">
        <v>4547</v>
      </c>
      <c r="D850" t="s">
        <v>14216</v>
      </c>
      <c r="E850" t="s">
        <v>14217</v>
      </c>
      <c r="F850" t="s">
        <v>14218</v>
      </c>
      <c r="G850" t="s">
        <v>14219</v>
      </c>
      <c r="N850" t="s">
        <v>14220</v>
      </c>
      <c r="O850" t="s">
        <v>14221</v>
      </c>
      <c r="P850" t="s">
        <v>14222</v>
      </c>
      <c r="Q850" t="s">
        <v>5227</v>
      </c>
      <c r="R850" t="s">
        <v>14223</v>
      </c>
      <c r="S850" t="s">
        <v>14224</v>
      </c>
      <c r="T850" t="s">
        <v>14225</v>
      </c>
      <c r="X850" t="s">
        <v>8418</v>
      </c>
      <c r="Y850" t="s">
        <v>14226</v>
      </c>
      <c r="Z850" t="s">
        <v>14227</v>
      </c>
      <c r="AA850" t="s">
        <v>8421</v>
      </c>
      <c r="AB850" t="s">
        <v>8422</v>
      </c>
      <c r="AC850" t="s">
        <v>14228</v>
      </c>
      <c r="AD850" t="s">
        <v>8424</v>
      </c>
      <c r="AE850">
        <v>13154</v>
      </c>
      <c r="AF850" t="s">
        <v>798</v>
      </c>
      <c r="AG850">
        <v>2</v>
      </c>
      <c r="AH850">
        <v>192</v>
      </c>
      <c r="AJ850">
        <v>122</v>
      </c>
      <c r="AK850">
        <v>32079</v>
      </c>
      <c r="AL850" t="s">
        <v>5701</v>
      </c>
      <c r="AM850">
        <v>2</v>
      </c>
      <c r="AN850">
        <v>263</v>
      </c>
      <c r="AP850">
        <v>310</v>
      </c>
      <c r="AQ850">
        <v>15254</v>
      </c>
      <c r="AR850" t="s">
        <v>4802</v>
      </c>
      <c r="AS850">
        <v>2</v>
      </c>
      <c r="AT850">
        <v>400</v>
      </c>
      <c r="AV850">
        <v>136</v>
      </c>
    </row>
    <row r="851" spans="1:54" ht="13.5" customHeight="1" x14ac:dyDescent="0.35">
      <c r="A851" t="s">
        <v>2080</v>
      </c>
      <c r="B851" t="s">
        <v>3795</v>
      </c>
      <c r="C851" t="s">
        <v>4717</v>
      </c>
      <c r="D851" t="s">
        <v>14150</v>
      </c>
      <c r="E851" t="s">
        <v>14151</v>
      </c>
      <c r="F851" t="s">
        <v>14152</v>
      </c>
      <c r="N851" t="s">
        <v>14153</v>
      </c>
      <c r="O851" t="s">
        <v>14154</v>
      </c>
      <c r="P851" t="s">
        <v>14155</v>
      </c>
      <c r="Q851" t="s">
        <v>14156</v>
      </c>
      <c r="R851" t="s">
        <v>14157</v>
      </c>
      <c r="S851" t="s">
        <v>14158</v>
      </c>
      <c r="X851" t="s">
        <v>14159</v>
      </c>
      <c r="Y851" t="s">
        <v>9089</v>
      </c>
      <c r="Z851" t="s">
        <v>14160</v>
      </c>
      <c r="AA851" t="s">
        <v>14161</v>
      </c>
      <c r="AB851" t="s">
        <v>14162</v>
      </c>
      <c r="AC851" t="s">
        <v>14163</v>
      </c>
      <c r="AD851" t="s">
        <v>14164</v>
      </c>
      <c r="AE851">
        <v>34592</v>
      </c>
      <c r="AF851" t="s">
        <v>6181</v>
      </c>
      <c r="AG851">
        <v>2</v>
      </c>
      <c r="AH851">
        <v>221</v>
      </c>
      <c r="AJ851">
        <v>312</v>
      </c>
      <c r="AK851">
        <v>13254</v>
      </c>
      <c r="AL851" t="s">
        <v>799</v>
      </c>
      <c r="AM851">
        <v>1</v>
      </c>
      <c r="AN851">
        <v>42</v>
      </c>
      <c r="AP851">
        <v>128</v>
      </c>
      <c r="AQ851">
        <v>15254</v>
      </c>
      <c r="AR851" t="s">
        <v>4802</v>
      </c>
      <c r="AS851">
        <v>2</v>
      </c>
      <c r="AT851">
        <v>400</v>
      </c>
      <c r="AV851">
        <v>136</v>
      </c>
    </row>
    <row r="852" spans="1:54" ht="13.5" customHeight="1" x14ac:dyDescent="0.35">
      <c r="A852" t="s">
        <v>2080</v>
      </c>
      <c r="B852" t="s">
        <v>3802</v>
      </c>
      <c r="C852" t="s">
        <v>4547</v>
      </c>
      <c r="D852" t="s">
        <v>14229</v>
      </c>
      <c r="E852" t="s">
        <v>14230</v>
      </c>
      <c r="F852" t="s">
        <v>14231</v>
      </c>
      <c r="G852" t="s">
        <v>9098</v>
      </c>
      <c r="H852" t="s">
        <v>9099</v>
      </c>
      <c r="I852" t="s">
        <v>9100</v>
      </c>
      <c r="J852" t="s">
        <v>9101</v>
      </c>
      <c r="N852" t="s">
        <v>14232</v>
      </c>
      <c r="O852" t="s">
        <v>14233</v>
      </c>
      <c r="P852" t="s">
        <v>14234</v>
      </c>
      <c r="Q852" t="s">
        <v>14235</v>
      </c>
      <c r="R852" t="s">
        <v>9106</v>
      </c>
      <c r="S852" t="s">
        <v>9107</v>
      </c>
      <c r="T852" t="s">
        <v>14236</v>
      </c>
      <c r="U852" t="s">
        <v>6693</v>
      </c>
      <c r="X852" t="s">
        <v>9109</v>
      </c>
      <c r="Y852" t="s">
        <v>6244</v>
      </c>
      <c r="Z852" t="s">
        <v>1604</v>
      </c>
      <c r="AA852" t="s">
        <v>14237</v>
      </c>
      <c r="AB852" t="s">
        <v>14238</v>
      </c>
      <c r="AC852" t="s">
        <v>8853</v>
      </c>
      <c r="AD852" t="s">
        <v>14239</v>
      </c>
      <c r="AE852">
        <v>32110</v>
      </c>
      <c r="AF852" t="s">
        <v>4603</v>
      </c>
      <c r="AG852">
        <v>2</v>
      </c>
      <c r="AH852">
        <v>390</v>
      </c>
      <c r="AJ852">
        <v>310</v>
      </c>
      <c r="AK852">
        <v>32130</v>
      </c>
      <c r="AL852" t="s">
        <v>8855</v>
      </c>
      <c r="AM852">
        <v>2</v>
      </c>
      <c r="AN852">
        <v>180</v>
      </c>
      <c r="AP852">
        <v>413</v>
      </c>
    </row>
    <row r="853" spans="1:54" ht="13.5" customHeight="1" x14ac:dyDescent="0.35">
      <c r="A853" t="s">
        <v>2080</v>
      </c>
      <c r="B853" t="s">
        <v>3807</v>
      </c>
      <c r="C853" t="s">
        <v>4909</v>
      </c>
      <c r="D853" t="s">
        <v>14240</v>
      </c>
      <c r="E853" t="s">
        <v>13948</v>
      </c>
      <c r="F853" t="s">
        <v>13949</v>
      </c>
      <c r="G853" t="s">
        <v>13950</v>
      </c>
      <c r="N853" t="s">
        <v>14241</v>
      </c>
      <c r="O853" t="s">
        <v>13952</v>
      </c>
      <c r="P853" t="s">
        <v>13953</v>
      </c>
      <c r="Q853" t="s">
        <v>8662</v>
      </c>
      <c r="R853" t="s">
        <v>13954</v>
      </c>
      <c r="S853" t="s">
        <v>13955</v>
      </c>
      <c r="X853" t="s">
        <v>8667</v>
      </c>
      <c r="Y853" t="s">
        <v>14242</v>
      </c>
      <c r="Z853" t="s">
        <v>9089</v>
      </c>
      <c r="AA853" t="s">
        <v>8669</v>
      </c>
      <c r="AB853" t="s">
        <v>8670</v>
      </c>
      <c r="AC853" t="s">
        <v>8671</v>
      </c>
      <c r="AD853" t="s">
        <v>8672</v>
      </c>
      <c r="AE853">
        <v>11054</v>
      </c>
      <c r="AF853" t="s">
        <v>727</v>
      </c>
      <c r="AG853">
        <v>4</v>
      </c>
      <c r="AH853">
        <v>3917</v>
      </c>
      <c r="AJ853">
        <v>114</v>
      </c>
      <c r="AK853">
        <v>31023</v>
      </c>
      <c r="AL853" t="s">
        <v>8653</v>
      </c>
      <c r="AM853">
        <v>4</v>
      </c>
      <c r="AN853">
        <v>643</v>
      </c>
      <c r="AP853">
        <v>326</v>
      </c>
    </row>
    <row r="854" spans="1:54" ht="13.5" customHeight="1" x14ac:dyDescent="0.35">
      <c r="A854" t="s">
        <v>2080</v>
      </c>
      <c r="B854" t="s">
        <v>3815</v>
      </c>
      <c r="C854" t="s">
        <v>4717</v>
      </c>
      <c r="D854" t="s">
        <v>14243</v>
      </c>
      <c r="E854" t="s">
        <v>14244</v>
      </c>
      <c r="N854" t="s">
        <v>14153</v>
      </c>
      <c r="O854" t="s">
        <v>14154</v>
      </c>
      <c r="P854" t="s">
        <v>14155</v>
      </c>
      <c r="Q854" t="s">
        <v>14156</v>
      </c>
      <c r="R854" t="s">
        <v>14157</v>
      </c>
      <c r="S854" t="s">
        <v>14158</v>
      </c>
      <c r="X854" t="s">
        <v>14159</v>
      </c>
      <c r="Y854" t="s">
        <v>9089</v>
      </c>
      <c r="Z854" t="s">
        <v>14160</v>
      </c>
      <c r="AA854" t="s">
        <v>14161</v>
      </c>
      <c r="AB854" t="s">
        <v>14162</v>
      </c>
      <c r="AC854" t="s">
        <v>14163</v>
      </c>
      <c r="AD854" t="s">
        <v>14164</v>
      </c>
      <c r="AE854">
        <v>34592</v>
      </c>
      <c r="AF854" t="s">
        <v>6181</v>
      </c>
      <c r="AG854">
        <v>2</v>
      </c>
      <c r="AH854">
        <v>221</v>
      </c>
      <c r="AJ854">
        <v>312</v>
      </c>
    </row>
    <row r="855" spans="1:54" ht="13.5" customHeight="1" x14ac:dyDescent="0.35">
      <c r="A855" t="s">
        <v>277</v>
      </c>
      <c r="B855" t="s">
        <v>3821</v>
      </c>
      <c r="C855" t="s">
        <v>4909</v>
      </c>
      <c r="D855" t="s">
        <v>14245</v>
      </c>
      <c r="E855" t="s">
        <v>14246</v>
      </c>
      <c r="F855" t="s">
        <v>10814</v>
      </c>
      <c r="G855" t="s">
        <v>14247</v>
      </c>
      <c r="N855" t="s">
        <v>14248</v>
      </c>
      <c r="O855" t="s">
        <v>14249</v>
      </c>
      <c r="P855" t="s">
        <v>14250</v>
      </c>
      <c r="Q855" t="s">
        <v>14251</v>
      </c>
      <c r="R855" t="s">
        <v>14252</v>
      </c>
      <c r="S855" t="s">
        <v>10821</v>
      </c>
      <c r="X855" t="s">
        <v>14253</v>
      </c>
      <c r="Y855" t="s">
        <v>14254</v>
      </c>
      <c r="AE855">
        <v>46301</v>
      </c>
      <c r="AF855" t="s">
        <v>4924</v>
      </c>
      <c r="AG855">
        <v>2</v>
      </c>
      <c r="AH855">
        <v>324</v>
      </c>
      <c r="AJ855">
        <v>320</v>
      </c>
    </row>
    <row r="856" spans="1:54" ht="13.5" customHeight="1" x14ac:dyDescent="0.35">
      <c r="A856" t="s">
        <v>277</v>
      </c>
      <c r="B856" t="s">
        <v>3827</v>
      </c>
      <c r="C856" t="s">
        <v>4889</v>
      </c>
      <c r="D856" t="s">
        <v>14255</v>
      </c>
      <c r="E856" t="s">
        <v>14256</v>
      </c>
      <c r="F856" t="s">
        <v>14257</v>
      </c>
      <c r="G856" t="s">
        <v>14258</v>
      </c>
      <c r="H856" t="s">
        <v>14259</v>
      </c>
      <c r="N856" t="s">
        <v>14260</v>
      </c>
      <c r="O856" t="s">
        <v>14261</v>
      </c>
      <c r="P856" t="s">
        <v>14262</v>
      </c>
      <c r="Q856" t="s">
        <v>14263</v>
      </c>
      <c r="R856" t="s">
        <v>14264</v>
      </c>
      <c r="X856" t="s">
        <v>14265</v>
      </c>
      <c r="Y856" t="s">
        <v>14266</v>
      </c>
      <c r="Z856" t="s">
        <v>14267</v>
      </c>
      <c r="AE856">
        <v>21052</v>
      </c>
      <c r="AF856" t="s">
        <v>5243</v>
      </c>
      <c r="AG856">
        <v>1</v>
      </c>
      <c r="AH856">
        <v>95</v>
      </c>
      <c r="AJ856">
        <v>210</v>
      </c>
      <c r="AK856">
        <v>42022</v>
      </c>
      <c r="AL856" t="s">
        <v>5278</v>
      </c>
      <c r="AM856">
        <v>1</v>
      </c>
      <c r="AN856">
        <v>435</v>
      </c>
      <c r="AP856">
        <v>212</v>
      </c>
      <c r="AQ856">
        <v>12054</v>
      </c>
      <c r="AR856" t="s">
        <v>5121</v>
      </c>
      <c r="AS856">
        <v>2</v>
      </c>
      <c r="AT856">
        <v>266</v>
      </c>
      <c r="AV856">
        <v>113</v>
      </c>
    </row>
    <row r="857" spans="1:54" ht="13.5" customHeight="1" x14ac:dyDescent="0.35">
      <c r="A857" t="s">
        <v>277</v>
      </c>
      <c r="B857" t="s">
        <v>3833</v>
      </c>
      <c r="C857" t="s">
        <v>4502</v>
      </c>
      <c r="D857" t="s">
        <v>14268</v>
      </c>
      <c r="E857" t="s">
        <v>14269</v>
      </c>
      <c r="F857" t="s">
        <v>14270</v>
      </c>
      <c r="G857" t="s">
        <v>14271</v>
      </c>
      <c r="H857" t="s">
        <v>14272</v>
      </c>
      <c r="I857" t="s">
        <v>14273</v>
      </c>
      <c r="J857" t="s">
        <v>14274</v>
      </c>
      <c r="K857" t="s">
        <v>14275</v>
      </c>
      <c r="N857" t="s">
        <v>14276</v>
      </c>
      <c r="O857" t="s">
        <v>14277</v>
      </c>
      <c r="P857" t="s">
        <v>14278</v>
      </c>
      <c r="Q857" t="s">
        <v>14279</v>
      </c>
      <c r="R857" t="s">
        <v>14280</v>
      </c>
      <c r="S857" t="s">
        <v>14281</v>
      </c>
      <c r="T857" t="s">
        <v>14282</v>
      </c>
      <c r="U857" t="s">
        <v>14283</v>
      </c>
      <c r="X857" t="s">
        <v>4517</v>
      </c>
      <c r="Y857" t="s">
        <v>14284</v>
      </c>
      <c r="Z857" t="s">
        <v>14285</v>
      </c>
      <c r="AE857">
        <v>31436</v>
      </c>
      <c r="AF857" t="s">
        <v>4641</v>
      </c>
      <c r="AG857">
        <v>2</v>
      </c>
      <c r="AH857">
        <v>245</v>
      </c>
      <c r="AJ857">
        <v>200</v>
      </c>
      <c r="AK857">
        <v>21572</v>
      </c>
      <c r="AL857" t="s">
        <v>4625</v>
      </c>
      <c r="AM857">
        <v>1</v>
      </c>
      <c r="AN857">
        <v>80</v>
      </c>
      <c r="AP857">
        <v>221</v>
      </c>
      <c r="AQ857">
        <v>21510</v>
      </c>
      <c r="AR857" t="s">
        <v>6761</v>
      </c>
      <c r="AS857">
        <v>2</v>
      </c>
      <c r="AT857">
        <v>280</v>
      </c>
      <c r="AV857">
        <v>211</v>
      </c>
      <c r="AW857">
        <v>31721</v>
      </c>
      <c r="AX857" t="s">
        <v>4568</v>
      </c>
      <c r="AY857">
        <v>1</v>
      </c>
      <c r="AZ857">
        <v>300</v>
      </c>
      <c r="BB857">
        <v>311</v>
      </c>
    </row>
    <row r="858" spans="1:54" ht="13.5" customHeight="1" x14ac:dyDescent="0.35">
      <c r="A858" t="s">
        <v>277</v>
      </c>
      <c r="B858" t="s">
        <v>3839</v>
      </c>
      <c r="C858" t="s">
        <v>593</v>
      </c>
      <c r="D858" t="s">
        <v>14286</v>
      </c>
      <c r="E858" t="s">
        <v>11353</v>
      </c>
      <c r="F858" t="s">
        <v>11354</v>
      </c>
      <c r="G858" t="s">
        <v>11355</v>
      </c>
      <c r="N858" t="s">
        <v>11356</v>
      </c>
      <c r="O858" t="s">
        <v>11357</v>
      </c>
      <c r="P858" t="s">
        <v>11359</v>
      </c>
      <c r="Q858" t="s">
        <v>11360</v>
      </c>
      <c r="R858" t="s">
        <v>14287</v>
      </c>
      <c r="X858" t="s">
        <v>14288</v>
      </c>
      <c r="Y858" t="s">
        <v>14289</v>
      </c>
      <c r="AE858">
        <v>31051</v>
      </c>
      <c r="AF858" t="s">
        <v>5658</v>
      </c>
      <c r="AG858">
        <v>2</v>
      </c>
      <c r="AH858">
        <v>200</v>
      </c>
      <c r="AJ858">
        <v>326</v>
      </c>
      <c r="AK858">
        <v>31054</v>
      </c>
      <c r="AL858" t="s">
        <v>5066</v>
      </c>
      <c r="AM858">
        <v>2</v>
      </c>
      <c r="AN858">
        <v>188</v>
      </c>
      <c r="AP858">
        <v>326</v>
      </c>
    </row>
    <row r="859" spans="1:54" ht="13.5" customHeight="1" x14ac:dyDescent="0.35">
      <c r="A859" t="s">
        <v>277</v>
      </c>
      <c r="B859" t="s">
        <v>3844</v>
      </c>
      <c r="C859" t="s">
        <v>4909</v>
      </c>
      <c r="D859" t="s">
        <v>14240</v>
      </c>
      <c r="E859" t="s">
        <v>13948</v>
      </c>
      <c r="F859" t="s">
        <v>13949</v>
      </c>
      <c r="G859" t="s">
        <v>13950</v>
      </c>
      <c r="N859" t="s">
        <v>14241</v>
      </c>
      <c r="O859" t="s">
        <v>13952</v>
      </c>
      <c r="P859" t="s">
        <v>13953</v>
      </c>
      <c r="Q859" t="s">
        <v>8662</v>
      </c>
      <c r="R859" t="s">
        <v>13954</v>
      </c>
      <c r="S859" t="s">
        <v>13955</v>
      </c>
      <c r="X859" t="s">
        <v>8667</v>
      </c>
      <c r="Y859" t="s">
        <v>14290</v>
      </c>
      <c r="AE859">
        <v>11054</v>
      </c>
      <c r="AF859" t="s">
        <v>727</v>
      </c>
      <c r="AG859">
        <v>4</v>
      </c>
      <c r="AH859">
        <v>3917</v>
      </c>
      <c r="AJ859">
        <v>114</v>
      </c>
      <c r="AK859">
        <v>31023</v>
      </c>
      <c r="AL859" t="s">
        <v>8653</v>
      </c>
      <c r="AM859">
        <v>4</v>
      </c>
      <c r="AN859">
        <v>643</v>
      </c>
      <c r="AP859">
        <v>326</v>
      </c>
    </row>
    <row r="860" spans="1:54" ht="13.5" customHeight="1" x14ac:dyDescent="0.35">
      <c r="A860" t="s">
        <v>277</v>
      </c>
      <c r="B860" t="s">
        <v>3849</v>
      </c>
      <c r="C860" t="s">
        <v>4889</v>
      </c>
      <c r="D860" t="s">
        <v>14291</v>
      </c>
      <c r="E860" t="s">
        <v>11494</v>
      </c>
      <c r="F860" t="s">
        <v>14292</v>
      </c>
      <c r="G860" t="s">
        <v>14293</v>
      </c>
      <c r="N860" t="s">
        <v>14294</v>
      </c>
      <c r="O860" t="s">
        <v>14295</v>
      </c>
      <c r="P860" t="s">
        <v>11984</v>
      </c>
      <c r="Q860" t="s">
        <v>14296</v>
      </c>
      <c r="X860" t="s">
        <v>11501</v>
      </c>
      <c r="Y860" t="s">
        <v>8264</v>
      </c>
      <c r="Z860" t="s">
        <v>14297</v>
      </c>
      <c r="AE860">
        <v>11054</v>
      </c>
      <c r="AF860" t="s">
        <v>727</v>
      </c>
      <c r="AG860">
        <v>3</v>
      </c>
      <c r="AH860">
        <v>3575</v>
      </c>
      <c r="AJ860">
        <v>114</v>
      </c>
      <c r="AK860">
        <v>31023</v>
      </c>
      <c r="AL860" t="s">
        <v>8653</v>
      </c>
      <c r="AM860">
        <v>3</v>
      </c>
      <c r="AN860">
        <v>389</v>
      </c>
      <c r="AP860">
        <v>326</v>
      </c>
    </row>
    <row r="861" spans="1:54" ht="13.5" customHeight="1" x14ac:dyDescent="0.35">
      <c r="A861" t="s">
        <v>277</v>
      </c>
      <c r="B861" t="s">
        <v>3854</v>
      </c>
      <c r="C861" t="s">
        <v>4889</v>
      </c>
      <c r="D861" t="s">
        <v>11918</v>
      </c>
      <c r="E861" t="s">
        <v>8408</v>
      </c>
      <c r="F861" t="s">
        <v>11205</v>
      </c>
      <c r="G861" t="s">
        <v>7894</v>
      </c>
      <c r="H861" t="s">
        <v>12006</v>
      </c>
      <c r="I861" t="s">
        <v>11921</v>
      </c>
      <c r="N861" t="s">
        <v>14298</v>
      </c>
      <c r="O861" t="s">
        <v>14299</v>
      </c>
      <c r="P861" t="s">
        <v>11925</v>
      </c>
      <c r="Q861" t="s">
        <v>11926</v>
      </c>
      <c r="R861" t="s">
        <v>10810</v>
      </c>
      <c r="S861" t="s">
        <v>14300</v>
      </c>
      <c r="T861" t="s">
        <v>11928</v>
      </c>
      <c r="X861" t="s">
        <v>11929</v>
      </c>
      <c r="Y861" t="s">
        <v>9119</v>
      </c>
      <c r="AE861">
        <v>32079</v>
      </c>
      <c r="AF861" t="s">
        <v>4582</v>
      </c>
      <c r="AG861">
        <v>3</v>
      </c>
      <c r="AH861">
        <v>548</v>
      </c>
      <c r="AJ861">
        <v>310</v>
      </c>
      <c r="AK861">
        <v>13154</v>
      </c>
      <c r="AL861" t="s">
        <v>798</v>
      </c>
      <c r="AM861">
        <v>2</v>
      </c>
      <c r="AN861">
        <v>192</v>
      </c>
      <c r="AP861">
        <v>122</v>
      </c>
      <c r="AQ861">
        <v>11054</v>
      </c>
      <c r="AR861" t="s">
        <v>727</v>
      </c>
      <c r="AS861">
        <v>3</v>
      </c>
      <c r="AT861">
        <v>3575</v>
      </c>
      <c r="AV861">
        <v>114</v>
      </c>
    </row>
    <row r="862" spans="1:54" ht="13.5" customHeight="1" x14ac:dyDescent="0.35">
      <c r="A862" t="s">
        <v>277</v>
      </c>
      <c r="B862" t="s">
        <v>3861</v>
      </c>
      <c r="C862" t="s">
        <v>4547</v>
      </c>
      <c r="D862" t="s">
        <v>14301</v>
      </c>
      <c r="E862" t="s">
        <v>9906</v>
      </c>
      <c r="F862" t="s">
        <v>14302</v>
      </c>
      <c r="G862" t="s">
        <v>9908</v>
      </c>
      <c r="N862" t="s">
        <v>14303</v>
      </c>
      <c r="O862" t="s">
        <v>13410</v>
      </c>
      <c r="P862" t="s">
        <v>10648</v>
      </c>
      <c r="Q862" t="s">
        <v>14304</v>
      </c>
      <c r="R862" t="s">
        <v>8631</v>
      </c>
      <c r="S862" t="s">
        <v>4596</v>
      </c>
      <c r="X862" t="s">
        <v>4602</v>
      </c>
      <c r="Y862" t="s">
        <v>13412</v>
      </c>
      <c r="AE862">
        <v>32110</v>
      </c>
      <c r="AF862" t="s">
        <v>4603</v>
      </c>
      <c r="AG862">
        <v>3</v>
      </c>
      <c r="AH862">
        <v>1050</v>
      </c>
      <c r="AJ862">
        <v>310</v>
      </c>
      <c r="AK862">
        <v>32079</v>
      </c>
      <c r="AL862" t="s">
        <v>4582</v>
      </c>
      <c r="AM862">
        <v>3</v>
      </c>
      <c r="AN862">
        <v>548</v>
      </c>
      <c r="AP862">
        <v>310</v>
      </c>
      <c r="AQ862">
        <v>13254</v>
      </c>
      <c r="AR862" t="s">
        <v>799</v>
      </c>
      <c r="AS862">
        <v>2</v>
      </c>
      <c r="AT862">
        <v>192</v>
      </c>
      <c r="AV862">
        <v>128</v>
      </c>
    </row>
    <row r="863" spans="1:54" ht="13.5" customHeight="1" x14ac:dyDescent="0.35">
      <c r="A863" t="s">
        <v>2080</v>
      </c>
      <c r="B863" t="s">
        <v>3877</v>
      </c>
      <c r="C863" t="s">
        <v>593</v>
      </c>
      <c r="D863" t="s">
        <v>14305</v>
      </c>
      <c r="E863" t="s">
        <v>9502</v>
      </c>
      <c r="F863" t="s">
        <v>9503</v>
      </c>
      <c r="G863" t="s">
        <v>14306</v>
      </c>
      <c r="H863" t="s">
        <v>14307</v>
      </c>
      <c r="I863" t="s">
        <v>9506</v>
      </c>
      <c r="J863" t="s">
        <v>14308</v>
      </c>
      <c r="K863" t="s">
        <v>9508</v>
      </c>
      <c r="L863" t="s">
        <v>14309</v>
      </c>
      <c r="N863" t="s">
        <v>14310</v>
      </c>
      <c r="O863" t="s">
        <v>14311</v>
      </c>
      <c r="P863" t="s">
        <v>14312</v>
      </c>
      <c r="Q863" t="s">
        <v>9514</v>
      </c>
      <c r="R863" t="s">
        <v>9515</v>
      </c>
      <c r="X863" t="s">
        <v>9516</v>
      </c>
      <c r="Y863" t="s">
        <v>9517</v>
      </c>
      <c r="AA863" t="s">
        <v>9518</v>
      </c>
      <c r="AB863" t="s">
        <v>9519</v>
      </c>
      <c r="AC863" t="s">
        <v>9520</v>
      </c>
      <c r="AD863" t="s">
        <v>9521</v>
      </c>
      <c r="AE863">
        <v>31862</v>
      </c>
      <c r="AF863" t="s">
        <v>6641</v>
      </c>
      <c r="AG863">
        <v>3</v>
      </c>
      <c r="AH863">
        <v>189</v>
      </c>
      <c r="AJ863">
        <v>311</v>
      </c>
    </row>
    <row r="864" spans="1:54" ht="13.5" customHeight="1" x14ac:dyDescent="0.35">
      <c r="A864" t="s">
        <v>2080</v>
      </c>
      <c r="B864" t="s">
        <v>3884</v>
      </c>
      <c r="C864" t="s">
        <v>4547</v>
      </c>
      <c r="D864" t="s">
        <v>11689</v>
      </c>
      <c r="E864" t="s">
        <v>4585</v>
      </c>
      <c r="F864" t="s">
        <v>12180</v>
      </c>
      <c r="G864" t="s">
        <v>4572</v>
      </c>
      <c r="H864" t="s">
        <v>14313</v>
      </c>
      <c r="I864" t="s">
        <v>11325</v>
      </c>
      <c r="J864" t="s">
        <v>5036</v>
      </c>
      <c r="K864" t="s">
        <v>11690</v>
      </c>
      <c r="N864" t="s">
        <v>11692</v>
      </c>
      <c r="O864" t="s">
        <v>11329</v>
      </c>
      <c r="P864" t="s">
        <v>10433</v>
      </c>
      <c r="Q864" t="s">
        <v>4599</v>
      </c>
      <c r="R864" t="s">
        <v>11330</v>
      </c>
      <c r="S864" t="s">
        <v>12181</v>
      </c>
      <c r="T864" t="s">
        <v>11331</v>
      </c>
      <c r="U864" t="s">
        <v>11332</v>
      </c>
      <c r="V864" t="s">
        <v>11333</v>
      </c>
      <c r="W864" t="s">
        <v>11334</v>
      </c>
      <c r="X864" t="s">
        <v>14314</v>
      </c>
      <c r="Y864" t="s">
        <v>10437</v>
      </c>
      <c r="Z864" t="s">
        <v>13959</v>
      </c>
      <c r="AA864" t="s">
        <v>12182</v>
      </c>
      <c r="AB864" t="s">
        <v>12183</v>
      </c>
      <c r="AC864" t="s">
        <v>12184</v>
      </c>
      <c r="AD864" t="s">
        <v>12185</v>
      </c>
      <c r="AE864">
        <v>32110</v>
      </c>
      <c r="AF864" t="s">
        <v>4603</v>
      </c>
      <c r="AG864">
        <v>2</v>
      </c>
      <c r="AH864">
        <v>390</v>
      </c>
      <c r="AJ864">
        <v>310</v>
      </c>
    </row>
    <row r="865" spans="1:54" ht="13.5" customHeight="1" x14ac:dyDescent="0.35">
      <c r="A865" t="s">
        <v>2080</v>
      </c>
      <c r="B865" t="s">
        <v>3890</v>
      </c>
      <c r="C865" t="s">
        <v>4889</v>
      </c>
      <c r="D865" t="s">
        <v>14315</v>
      </c>
      <c r="E865" t="s">
        <v>14316</v>
      </c>
      <c r="F865" t="s">
        <v>12230</v>
      </c>
      <c r="G865" t="s">
        <v>12231</v>
      </c>
      <c r="H865" t="s">
        <v>14317</v>
      </c>
      <c r="I865" t="s">
        <v>14318</v>
      </c>
      <c r="J865" t="s">
        <v>14319</v>
      </c>
      <c r="N865" t="s">
        <v>14320</v>
      </c>
      <c r="O865" t="s">
        <v>14321</v>
      </c>
      <c r="P865" t="s">
        <v>14322</v>
      </c>
      <c r="Q865" t="s">
        <v>14323</v>
      </c>
      <c r="R865" t="s">
        <v>14324</v>
      </c>
      <c r="S865" t="s">
        <v>14325</v>
      </c>
      <c r="T865" t="s">
        <v>14326</v>
      </c>
      <c r="U865" t="s">
        <v>14327</v>
      </c>
      <c r="X865" t="s">
        <v>14328</v>
      </c>
      <c r="AA865" t="s">
        <v>14329</v>
      </c>
      <c r="AB865" t="s">
        <v>14330</v>
      </c>
      <c r="AC865" t="s">
        <v>14331</v>
      </c>
      <c r="AD865" t="s">
        <v>14332</v>
      </c>
    </row>
    <row r="866" spans="1:54" ht="13.5" customHeight="1" x14ac:dyDescent="0.35">
      <c r="A866" t="s">
        <v>277</v>
      </c>
      <c r="B866" t="s">
        <v>3894</v>
      </c>
      <c r="C866" t="s">
        <v>4909</v>
      </c>
      <c r="D866" t="s">
        <v>14333</v>
      </c>
      <c r="E866" t="s">
        <v>14334</v>
      </c>
      <c r="F866" t="s">
        <v>6350</v>
      </c>
      <c r="G866" t="s">
        <v>14335</v>
      </c>
      <c r="N866" t="s">
        <v>14336</v>
      </c>
      <c r="O866" t="s">
        <v>14337</v>
      </c>
      <c r="P866" t="s">
        <v>14338</v>
      </c>
      <c r="Q866" t="s">
        <v>14339</v>
      </c>
      <c r="X866" t="s">
        <v>14340</v>
      </c>
      <c r="AE866">
        <v>31054</v>
      </c>
      <c r="AF866" t="s">
        <v>5066</v>
      </c>
      <c r="AG866">
        <v>2</v>
      </c>
      <c r="AH866">
        <v>188</v>
      </c>
      <c r="AJ866">
        <v>326</v>
      </c>
    </row>
    <row r="867" spans="1:54" ht="13.5" customHeight="1" x14ac:dyDescent="0.35">
      <c r="A867" t="s">
        <v>277</v>
      </c>
      <c r="B867" t="s">
        <v>3897</v>
      </c>
      <c r="C867" t="s">
        <v>4889</v>
      </c>
      <c r="D867" t="s">
        <v>13291</v>
      </c>
      <c r="E867" t="s">
        <v>13292</v>
      </c>
      <c r="F867" t="s">
        <v>13293</v>
      </c>
      <c r="G867" t="s">
        <v>13106</v>
      </c>
      <c r="H867" t="s">
        <v>13107</v>
      </c>
      <c r="N867" t="s">
        <v>13294</v>
      </c>
      <c r="O867" t="s">
        <v>14341</v>
      </c>
      <c r="P867" t="s">
        <v>14342</v>
      </c>
      <c r="Q867" t="s">
        <v>13111</v>
      </c>
      <c r="R867" t="s">
        <v>13112</v>
      </c>
      <c r="X867" t="s">
        <v>6405</v>
      </c>
      <c r="Y867" t="s">
        <v>14343</v>
      </c>
      <c r="Z867" t="s">
        <v>13296</v>
      </c>
      <c r="AE867">
        <v>21572</v>
      </c>
      <c r="AF867" t="s">
        <v>58</v>
      </c>
      <c r="AG867">
        <v>1</v>
      </c>
      <c r="AH867">
        <v>80</v>
      </c>
      <c r="AJ867">
        <v>221</v>
      </c>
      <c r="AK867">
        <v>21547</v>
      </c>
      <c r="AL867" t="s">
        <v>57</v>
      </c>
      <c r="AM867">
        <v>2</v>
      </c>
      <c r="AN867">
        <v>315</v>
      </c>
      <c r="AP867">
        <v>221</v>
      </c>
    </row>
    <row r="868" spans="1:54" ht="13.5" customHeight="1" x14ac:dyDescent="0.35">
      <c r="A868" t="s">
        <v>2080</v>
      </c>
      <c r="B868" t="s">
        <v>3905</v>
      </c>
      <c r="C868" t="s">
        <v>4667</v>
      </c>
      <c r="D868" t="s">
        <v>14344</v>
      </c>
      <c r="E868" t="s">
        <v>14345</v>
      </c>
      <c r="F868" t="s">
        <v>14346</v>
      </c>
      <c r="G868" t="s">
        <v>14347</v>
      </c>
      <c r="N868" t="s">
        <v>14348</v>
      </c>
      <c r="O868" t="s">
        <v>14170</v>
      </c>
      <c r="P868" t="s">
        <v>14349</v>
      </c>
      <c r="Q868" t="s">
        <v>14350</v>
      </c>
      <c r="R868" t="s">
        <v>14351</v>
      </c>
      <c r="S868" t="s">
        <v>14175</v>
      </c>
      <c r="X868" t="s">
        <v>5835</v>
      </c>
      <c r="Y868" t="s">
        <v>6122</v>
      </c>
      <c r="Z868" t="s">
        <v>14176</v>
      </c>
      <c r="AA868" t="s">
        <v>14177</v>
      </c>
      <c r="AB868" t="s">
        <v>14178</v>
      </c>
      <c r="AC868" t="s">
        <v>14179</v>
      </c>
      <c r="AD868" t="s">
        <v>14180</v>
      </c>
      <c r="AE868">
        <v>32079</v>
      </c>
      <c r="AF868" t="s">
        <v>4582</v>
      </c>
      <c r="AG868">
        <v>3</v>
      </c>
      <c r="AH868">
        <v>548</v>
      </c>
      <c r="AJ868">
        <v>310</v>
      </c>
      <c r="AK868">
        <v>34052</v>
      </c>
      <c r="AL868" t="s">
        <v>1473</v>
      </c>
      <c r="AM868">
        <v>3</v>
      </c>
      <c r="AN868">
        <v>338</v>
      </c>
      <c r="AP868">
        <v>312</v>
      </c>
      <c r="AQ868">
        <v>13154</v>
      </c>
      <c r="AR868" t="s">
        <v>798</v>
      </c>
      <c r="AS868">
        <v>3</v>
      </c>
      <c r="AT868">
        <v>3548</v>
      </c>
      <c r="AV868">
        <v>122</v>
      </c>
      <c r="AW868">
        <v>34593</v>
      </c>
      <c r="AX868" t="s">
        <v>5195</v>
      </c>
      <c r="AY868">
        <v>3</v>
      </c>
      <c r="AZ868">
        <v>851</v>
      </c>
      <c r="BB868">
        <v>312</v>
      </c>
    </row>
    <row r="869" spans="1:54" ht="13.5" customHeight="1" x14ac:dyDescent="0.35">
      <c r="A869" t="s">
        <v>2080</v>
      </c>
      <c r="B869" t="s">
        <v>3913</v>
      </c>
      <c r="C869" t="s">
        <v>4667</v>
      </c>
      <c r="D869" t="s">
        <v>14352</v>
      </c>
      <c r="E869" t="s">
        <v>14353</v>
      </c>
      <c r="F869" t="s">
        <v>14345</v>
      </c>
      <c r="G869" t="s">
        <v>14346</v>
      </c>
      <c r="H869" t="s">
        <v>14347</v>
      </c>
      <c r="N869" t="s">
        <v>14354</v>
      </c>
      <c r="O869" t="s">
        <v>14170</v>
      </c>
      <c r="P869" t="s">
        <v>14349</v>
      </c>
      <c r="Q869" t="s">
        <v>14350</v>
      </c>
      <c r="R869" t="s">
        <v>14351</v>
      </c>
      <c r="S869" t="s">
        <v>14175</v>
      </c>
      <c r="X869" t="s">
        <v>14355</v>
      </c>
      <c r="Y869" t="s">
        <v>14176</v>
      </c>
      <c r="Z869" t="s">
        <v>8329</v>
      </c>
      <c r="AA869" t="s">
        <v>14177</v>
      </c>
      <c r="AB869" t="s">
        <v>14178</v>
      </c>
      <c r="AC869" t="s">
        <v>14179</v>
      </c>
      <c r="AD869" t="s">
        <v>14180</v>
      </c>
      <c r="AE869">
        <v>32079</v>
      </c>
      <c r="AF869" t="s">
        <v>4582</v>
      </c>
      <c r="AG869">
        <v>3</v>
      </c>
      <c r="AH869">
        <v>548</v>
      </c>
      <c r="AJ869">
        <v>310</v>
      </c>
      <c r="AK869">
        <v>13154</v>
      </c>
      <c r="AL869" t="s">
        <v>798</v>
      </c>
      <c r="AM869">
        <v>3</v>
      </c>
      <c r="AN869">
        <v>3548</v>
      </c>
      <c r="AP869">
        <v>122</v>
      </c>
    </row>
    <row r="870" spans="1:54" ht="13.5" customHeight="1" x14ac:dyDescent="0.35">
      <c r="A870" t="s">
        <v>2080</v>
      </c>
      <c r="B870" t="s">
        <v>3918</v>
      </c>
      <c r="C870" t="s">
        <v>4547</v>
      </c>
      <c r="D870" t="s">
        <v>14356</v>
      </c>
      <c r="E870" t="s">
        <v>14230</v>
      </c>
      <c r="F870" t="s">
        <v>9097</v>
      </c>
      <c r="G870" t="s">
        <v>9098</v>
      </c>
      <c r="H870" t="s">
        <v>9099</v>
      </c>
      <c r="I870" t="s">
        <v>9100</v>
      </c>
      <c r="J870" t="s">
        <v>9101</v>
      </c>
      <c r="N870" t="s">
        <v>14357</v>
      </c>
      <c r="O870" t="s">
        <v>14358</v>
      </c>
      <c r="P870" t="s">
        <v>14359</v>
      </c>
      <c r="Q870" t="s">
        <v>14235</v>
      </c>
      <c r="R870" t="s">
        <v>9106</v>
      </c>
      <c r="S870" t="s">
        <v>9107</v>
      </c>
      <c r="T870" t="s">
        <v>14360</v>
      </c>
      <c r="U870" t="s">
        <v>6693</v>
      </c>
      <c r="X870" t="s">
        <v>14361</v>
      </c>
      <c r="Y870" t="s">
        <v>9109</v>
      </c>
      <c r="Z870" t="s">
        <v>6578</v>
      </c>
      <c r="AA870" t="s">
        <v>14362</v>
      </c>
      <c r="AB870" t="s">
        <v>14238</v>
      </c>
      <c r="AC870" t="s">
        <v>8853</v>
      </c>
      <c r="AD870" t="s">
        <v>14239</v>
      </c>
      <c r="AE870">
        <v>32110</v>
      </c>
      <c r="AF870" t="s">
        <v>4603</v>
      </c>
      <c r="AG870">
        <v>2</v>
      </c>
      <c r="AH870">
        <v>390</v>
      </c>
      <c r="AJ870">
        <v>310</v>
      </c>
      <c r="AK870">
        <v>31436</v>
      </c>
      <c r="AL870" t="s">
        <v>61</v>
      </c>
      <c r="AM870">
        <v>2</v>
      </c>
      <c r="AN870">
        <v>245</v>
      </c>
      <c r="AP870">
        <v>200</v>
      </c>
    </row>
    <row r="871" spans="1:54" ht="13.5" customHeight="1" x14ac:dyDescent="0.35">
      <c r="A871" t="s">
        <v>2080</v>
      </c>
      <c r="B871" t="s">
        <v>3922</v>
      </c>
      <c r="C871" t="s">
        <v>4547</v>
      </c>
      <c r="D871" t="s">
        <v>14363</v>
      </c>
      <c r="E871" t="s">
        <v>14364</v>
      </c>
      <c r="F871" t="s">
        <v>14218</v>
      </c>
      <c r="G871" t="s">
        <v>14219</v>
      </c>
      <c r="N871" t="s">
        <v>14365</v>
      </c>
      <c r="O871" t="s">
        <v>14221</v>
      </c>
      <c r="P871" t="s">
        <v>14222</v>
      </c>
      <c r="Q871" t="s">
        <v>5227</v>
      </c>
      <c r="R871" t="s">
        <v>14223</v>
      </c>
      <c r="S871" t="s">
        <v>14366</v>
      </c>
      <c r="T871" t="s">
        <v>14367</v>
      </c>
      <c r="X871" t="s">
        <v>8419</v>
      </c>
      <c r="Y871" t="s">
        <v>12195</v>
      </c>
      <c r="AA871" t="s">
        <v>8421</v>
      </c>
      <c r="AB871" t="s">
        <v>8422</v>
      </c>
      <c r="AC871" t="s">
        <v>8423</v>
      </c>
      <c r="AD871" t="s">
        <v>8424</v>
      </c>
      <c r="AE871">
        <v>13254</v>
      </c>
      <c r="AF871" t="s">
        <v>799</v>
      </c>
      <c r="AG871">
        <v>2</v>
      </c>
      <c r="AH871">
        <v>192</v>
      </c>
      <c r="AJ871">
        <v>128</v>
      </c>
      <c r="AK871">
        <v>13154</v>
      </c>
      <c r="AL871" t="s">
        <v>798</v>
      </c>
      <c r="AM871">
        <v>2</v>
      </c>
      <c r="AN871">
        <v>192</v>
      </c>
      <c r="AP871">
        <v>122</v>
      </c>
      <c r="AQ871">
        <v>32079</v>
      </c>
      <c r="AR871" t="s">
        <v>4582</v>
      </c>
      <c r="AS871">
        <v>3</v>
      </c>
      <c r="AT871">
        <v>548</v>
      </c>
      <c r="AV871">
        <v>310</v>
      </c>
    </row>
    <row r="872" spans="1:54" ht="13.5" customHeight="1" x14ac:dyDescent="0.35">
      <c r="A872" t="s">
        <v>2080</v>
      </c>
      <c r="B872" t="s">
        <v>3926</v>
      </c>
      <c r="C872" t="s">
        <v>4524</v>
      </c>
      <c r="D872" t="s">
        <v>14368</v>
      </c>
      <c r="E872" t="s">
        <v>14369</v>
      </c>
      <c r="F872" t="s">
        <v>14370</v>
      </c>
      <c r="G872" t="s">
        <v>14371</v>
      </c>
      <c r="H872" t="s">
        <v>14372</v>
      </c>
      <c r="N872" t="s">
        <v>14373</v>
      </c>
      <c r="O872" t="s">
        <v>14374</v>
      </c>
      <c r="P872" t="s">
        <v>14375</v>
      </c>
      <c r="Q872" t="s">
        <v>14376</v>
      </c>
      <c r="X872" t="s">
        <v>14377</v>
      </c>
      <c r="Y872" t="s">
        <v>14378</v>
      </c>
      <c r="Z872" t="s">
        <v>9490</v>
      </c>
      <c r="AA872" t="s">
        <v>14379</v>
      </c>
      <c r="AB872" t="s">
        <v>14380</v>
      </c>
      <c r="AC872" t="s">
        <v>14381</v>
      </c>
      <c r="AD872" t="s">
        <v>14382</v>
      </c>
      <c r="AE872">
        <v>31886</v>
      </c>
      <c r="AF872" t="s">
        <v>9495</v>
      </c>
      <c r="AG872">
        <v>2</v>
      </c>
      <c r="AH872">
        <v>465</v>
      </c>
      <c r="AJ872">
        <v>253</v>
      </c>
      <c r="AK872">
        <v>23594</v>
      </c>
      <c r="AL872" t="s">
        <v>6552</v>
      </c>
      <c r="AM872">
        <v>1</v>
      </c>
      <c r="AN872">
        <v>196</v>
      </c>
      <c r="AP872">
        <v>115</v>
      </c>
      <c r="AQ872">
        <v>11454</v>
      </c>
      <c r="AR872" t="s">
        <v>728</v>
      </c>
      <c r="AS872">
        <v>1</v>
      </c>
      <c r="AT872">
        <v>63</v>
      </c>
      <c r="AV872">
        <v>115</v>
      </c>
      <c r="AW872">
        <v>11054</v>
      </c>
      <c r="AX872" t="s">
        <v>727</v>
      </c>
      <c r="AY872">
        <v>1</v>
      </c>
      <c r="AZ872">
        <v>140</v>
      </c>
      <c r="BB872">
        <v>114</v>
      </c>
    </row>
    <row r="873" spans="1:54" ht="13.5" customHeight="1" x14ac:dyDescent="0.35">
      <c r="A873" t="s">
        <v>2080</v>
      </c>
      <c r="B873" t="s">
        <v>3940</v>
      </c>
      <c r="C873" t="s">
        <v>4909</v>
      </c>
      <c r="D873" t="s">
        <v>14383</v>
      </c>
      <c r="E873" t="s">
        <v>14384</v>
      </c>
      <c r="F873" t="s">
        <v>14319</v>
      </c>
      <c r="G873" t="s">
        <v>14385</v>
      </c>
      <c r="H873" t="s">
        <v>14386</v>
      </c>
      <c r="N873" t="s">
        <v>14387</v>
      </c>
      <c r="O873" t="s">
        <v>14388</v>
      </c>
      <c r="P873" t="s">
        <v>14389</v>
      </c>
      <c r="Q873" t="s">
        <v>14322</v>
      </c>
      <c r="R873" t="s">
        <v>14390</v>
      </c>
      <c r="S873" t="s">
        <v>14391</v>
      </c>
      <c r="T873" t="s">
        <v>14392</v>
      </c>
      <c r="X873" t="s">
        <v>9216</v>
      </c>
      <c r="Y873" t="s">
        <v>14393</v>
      </c>
      <c r="Z873" t="s">
        <v>6611</v>
      </c>
      <c r="AA873" t="s">
        <v>14394</v>
      </c>
      <c r="AB873" t="s">
        <v>14395</v>
      </c>
      <c r="AC873" t="s">
        <v>14396</v>
      </c>
      <c r="AD873" t="s">
        <v>14397</v>
      </c>
    </row>
    <row r="874" spans="1:54" ht="13.5" customHeight="1" x14ac:dyDescent="0.35">
      <c r="A874" t="s">
        <v>2080</v>
      </c>
      <c r="B874" t="s">
        <v>3948</v>
      </c>
      <c r="C874" t="s">
        <v>4524</v>
      </c>
      <c r="D874" t="s">
        <v>14368</v>
      </c>
      <c r="E874" t="s">
        <v>14398</v>
      </c>
      <c r="F874" t="s">
        <v>14371</v>
      </c>
      <c r="N874" t="s">
        <v>14399</v>
      </c>
      <c r="O874" t="s">
        <v>14400</v>
      </c>
      <c r="P874" t="s">
        <v>14374</v>
      </c>
      <c r="Q874" t="s">
        <v>14401</v>
      </c>
      <c r="X874" t="s">
        <v>14377</v>
      </c>
      <c r="Y874" t="s">
        <v>14378</v>
      </c>
      <c r="Z874" t="s">
        <v>9575</v>
      </c>
      <c r="AA874" t="s">
        <v>14379</v>
      </c>
      <c r="AB874" t="s">
        <v>14380</v>
      </c>
      <c r="AC874" t="s">
        <v>14381</v>
      </c>
      <c r="AD874" t="s">
        <v>14382</v>
      </c>
      <c r="AE874">
        <v>31886</v>
      </c>
      <c r="AF874" t="s">
        <v>9495</v>
      </c>
      <c r="AG874">
        <v>2</v>
      </c>
      <c r="AH874">
        <v>465</v>
      </c>
      <c r="AJ874">
        <v>253</v>
      </c>
      <c r="AK874">
        <v>23594</v>
      </c>
      <c r="AL874" t="s">
        <v>6552</v>
      </c>
      <c r="AM874">
        <v>2</v>
      </c>
      <c r="AN874">
        <v>196</v>
      </c>
      <c r="AP874">
        <v>115</v>
      </c>
      <c r="AQ874">
        <v>11454</v>
      </c>
      <c r="AR874" t="s">
        <v>728</v>
      </c>
      <c r="AS874">
        <v>1</v>
      </c>
      <c r="AT874">
        <v>63</v>
      </c>
      <c r="AV874">
        <v>115</v>
      </c>
      <c r="AW874">
        <v>11054</v>
      </c>
      <c r="AX874" t="s">
        <v>727</v>
      </c>
      <c r="AY874">
        <v>1</v>
      </c>
      <c r="AZ874">
        <v>140</v>
      </c>
      <c r="BB874">
        <v>114</v>
      </c>
    </row>
    <row r="875" spans="1:54" ht="13.5" customHeight="1" x14ac:dyDescent="0.35">
      <c r="A875" t="s">
        <v>2080</v>
      </c>
      <c r="B875" t="s">
        <v>3953</v>
      </c>
      <c r="C875" t="s">
        <v>4547</v>
      </c>
      <c r="D875" t="s">
        <v>14402</v>
      </c>
      <c r="E875" t="s">
        <v>14403</v>
      </c>
      <c r="F875" t="s">
        <v>14404</v>
      </c>
      <c r="G875" t="s">
        <v>14405</v>
      </c>
      <c r="N875" t="s">
        <v>14406</v>
      </c>
      <c r="O875" t="s">
        <v>14407</v>
      </c>
      <c r="P875" t="s">
        <v>14408</v>
      </c>
      <c r="Q875" t="s">
        <v>14409</v>
      </c>
      <c r="X875" t="s">
        <v>14410</v>
      </c>
      <c r="Y875" t="s">
        <v>6611</v>
      </c>
      <c r="AA875" t="s">
        <v>14411</v>
      </c>
      <c r="AB875" t="s">
        <v>14412</v>
      </c>
      <c r="AC875" t="s">
        <v>14413</v>
      </c>
      <c r="AD875" t="s">
        <v>14414</v>
      </c>
      <c r="AE875">
        <v>31084</v>
      </c>
      <c r="AF875" t="s">
        <v>6677</v>
      </c>
      <c r="AG875">
        <v>2</v>
      </c>
      <c r="AH875">
        <v>216</v>
      </c>
      <c r="AJ875">
        <v>326</v>
      </c>
    </row>
    <row r="876" spans="1:54" ht="13.5" customHeight="1" x14ac:dyDescent="0.35">
      <c r="A876" t="s">
        <v>2080</v>
      </c>
      <c r="B876" t="s">
        <v>3959</v>
      </c>
      <c r="C876" t="s">
        <v>4667</v>
      </c>
      <c r="D876" t="s">
        <v>14415</v>
      </c>
      <c r="E876" t="s">
        <v>14416</v>
      </c>
      <c r="F876" t="s">
        <v>9587</v>
      </c>
      <c r="G876" t="s">
        <v>9588</v>
      </c>
      <c r="H876" t="s">
        <v>14417</v>
      </c>
      <c r="N876" t="s">
        <v>14418</v>
      </c>
      <c r="O876" t="s">
        <v>14419</v>
      </c>
      <c r="P876" t="s">
        <v>6469</v>
      </c>
      <c r="Q876" t="s">
        <v>14420</v>
      </c>
      <c r="R876" t="s">
        <v>6468</v>
      </c>
      <c r="X876" t="s">
        <v>8329</v>
      </c>
      <c r="Y876" t="s">
        <v>6611</v>
      </c>
      <c r="AA876" t="s">
        <v>14421</v>
      </c>
      <c r="AB876" t="s">
        <v>14422</v>
      </c>
      <c r="AC876" t="s">
        <v>14423</v>
      </c>
      <c r="AD876" t="s">
        <v>14424</v>
      </c>
      <c r="AE876">
        <v>32079</v>
      </c>
      <c r="AF876" t="s">
        <v>4582</v>
      </c>
      <c r="AG876">
        <v>2</v>
      </c>
      <c r="AH876">
        <v>263</v>
      </c>
      <c r="AJ876">
        <v>310</v>
      </c>
      <c r="AK876">
        <v>13154</v>
      </c>
      <c r="AL876" t="s">
        <v>798</v>
      </c>
      <c r="AM876">
        <v>1</v>
      </c>
      <c r="AN876">
        <v>42</v>
      </c>
      <c r="AP876">
        <v>122</v>
      </c>
    </row>
    <row r="877" spans="1:54" ht="13.5" customHeight="1" x14ac:dyDescent="0.35">
      <c r="A877" t="s">
        <v>2392</v>
      </c>
      <c r="B877" t="s">
        <v>3964</v>
      </c>
      <c r="C877" t="s">
        <v>4717</v>
      </c>
      <c r="D877" t="s">
        <v>14425</v>
      </c>
      <c r="E877" t="s">
        <v>14426</v>
      </c>
      <c r="F877" t="s">
        <v>11737</v>
      </c>
      <c r="G877" t="s">
        <v>12303</v>
      </c>
      <c r="H877" t="s">
        <v>11767</v>
      </c>
      <c r="N877" t="s">
        <v>14427</v>
      </c>
      <c r="O877" t="s">
        <v>14428</v>
      </c>
      <c r="P877" t="s">
        <v>14429</v>
      </c>
      <c r="Q877" t="s">
        <v>14430</v>
      </c>
      <c r="R877" t="s">
        <v>14431</v>
      </c>
      <c r="S877" t="s">
        <v>14432</v>
      </c>
      <c r="T877" t="s">
        <v>11771</v>
      </c>
      <c r="X877" t="s">
        <v>4728</v>
      </c>
      <c r="Y877" t="s">
        <v>12318</v>
      </c>
      <c r="AA877" t="s">
        <v>12319</v>
      </c>
      <c r="AB877" t="s">
        <v>12320</v>
      </c>
      <c r="AC877" t="s">
        <v>12359</v>
      </c>
      <c r="AE877">
        <v>34592</v>
      </c>
      <c r="AF877" t="s">
        <v>6181</v>
      </c>
      <c r="AG877">
        <v>2</v>
      </c>
      <c r="AH877">
        <v>221</v>
      </c>
      <c r="AJ877">
        <v>312</v>
      </c>
      <c r="AK877">
        <v>34507</v>
      </c>
      <c r="AL877" t="s">
        <v>5168</v>
      </c>
      <c r="AM877">
        <v>2</v>
      </c>
      <c r="AN877">
        <v>280</v>
      </c>
      <c r="AP877">
        <v>312</v>
      </c>
    </row>
    <row r="878" spans="1:54" ht="13.5" customHeight="1" x14ac:dyDescent="0.35">
      <c r="A878" t="s">
        <v>2392</v>
      </c>
      <c r="B878" t="s">
        <v>3970</v>
      </c>
      <c r="C878" t="s">
        <v>4889</v>
      </c>
      <c r="D878" t="s">
        <v>14433</v>
      </c>
      <c r="E878" t="s">
        <v>14434</v>
      </c>
      <c r="F878" t="s">
        <v>14435</v>
      </c>
      <c r="G878" t="s">
        <v>8294</v>
      </c>
      <c r="H878" t="s">
        <v>14436</v>
      </c>
      <c r="N878" t="s">
        <v>14437</v>
      </c>
      <c r="O878" t="s">
        <v>14438</v>
      </c>
      <c r="P878" t="s">
        <v>14439</v>
      </c>
      <c r="Q878" t="s">
        <v>14440</v>
      </c>
      <c r="R878" t="s">
        <v>14441</v>
      </c>
      <c r="S878" t="s">
        <v>14442</v>
      </c>
      <c r="T878" t="s">
        <v>14443</v>
      </c>
      <c r="X878" t="s">
        <v>14444</v>
      </c>
      <c r="Y878" t="s">
        <v>14445</v>
      </c>
      <c r="AA878" t="s">
        <v>8301</v>
      </c>
      <c r="AB878" t="s">
        <v>14446</v>
      </c>
      <c r="AC878" t="s">
        <v>14447</v>
      </c>
      <c r="AE878">
        <v>13254</v>
      </c>
      <c r="AF878" t="s">
        <v>799</v>
      </c>
      <c r="AG878">
        <v>1</v>
      </c>
      <c r="AH878">
        <v>42</v>
      </c>
      <c r="AJ878">
        <v>128</v>
      </c>
    </row>
    <row r="879" spans="1:54" ht="13.5" customHeight="1" x14ac:dyDescent="0.35">
      <c r="A879" t="s">
        <v>2392</v>
      </c>
      <c r="B879" t="s">
        <v>3976</v>
      </c>
      <c r="C879" t="s">
        <v>4717</v>
      </c>
      <c r="D879" t="s">
        <v>14448</v>
      </c>
      <c r="E879" t="s">
        <v>14449</v>
      </c>
      <c r="F879" t="s">
        <v>14450</v>
      </c>
      <c r="G879" t="s">
        <v>14451</v>
      </c>
      <c r="H879" t="s">
        <v>11767</v>
      </c>
      <c r="N879" t="s">
        <v>14452</v>
      </c>
      <c r="O879" t="s">
        <v>14453</v>
      </c>
      <c r="P879" t="s">
        <v>14454</v>
      </c>
      <c r="Q879" t="s">
        <v>12310</v>
      </c>
      <c r="R879" t="s">
        <v>14455</v>
      </c>
      <c r="S879" t="s">
        <v>12312</v>
      </c>
      <c r="T879" t="s">
        <v>14456</v>
      </c>
      <c r="U879" t="s">
        <v>14457</v>
      </c>
      <c r="V879" t="s">
        <v>14458</v>
      </c>
      <c r="X879" t="s">
        <v>4728</v>
      </c>
      <c r="Y879" t="s">
        <v>12318</v>
      </c>
      <c r="AA879" t="s">
        <v>12319</v>
      </c>
      <c r="AB879" t="s">
        <v>12320</v>
      </c>
      <c r="AC879" t="s">
        <v>14459</v>
      </c>
    </row>
    <row r="880" spans="1:54" ht="13.5" customHeight="1" x14ac:dyDescent="0.35">
      <c r="A880" t="s">
        <v>2392</v>
      </c>
      <c r="B880" t="s">
        <v>3982</v>
      </c>
      <c r="C880" t="s">
        <v>4783</v>
      </c>
      <c r="D880" t="s">
        <v>14460</v>
      </c>
      <c r="E880" t="s">
        <v>14461</v>
      </c>
      <c r="N880" t="s">
        <v>14462</v>
      </c>
      <c r="O880" t="s">
        <v>12894</v>
      </c>
      <c r="P880" t="s">
        <v>14463</v>
      </c>
      <c r="Q880" t="s">
        <v>12895</v>
      </c>
      <c r="R880" t="s">
        <v>14464</v>
      </c>
      <c r="S880" t="s">
        <v>14465</v>
      </c>
      <c r="T880" t="s">
        <v>14466</v>
      </c>
      <c r="X880" t="s">
        <v>14467</v>
      </c>
      <c r="Y880" t="s">
        <v>5700</v>
      </c>
      <c r="AA880" t="s">
        <v>14468</v>
      </c>
      <c r="AB880" t="s">
        <v>14469</v>
      </c>
      <c r="AC880" t="s">
        <v>14470</v>
      </c>
      <c r="AE880">
        <v>34582</v>
      </c>
      <c r="AF880" t="s">
        <v>5700</v>
      </c>
      <c r="AG880">
        <v>3</v>
      </c>
      <c r="AH880">
        <v>427</v>
      </c>
      <c r="AJ880">
        <v>312</v>
      </c>
      <c r="AK880">
        <v>34592</v>
      </c>
      <c r="AL880" t="s">
        <v>6181</v>
      </c>
      <c r="AM880">
        <v>3</v>
      </c>
      <c r="AN880">
        <v>407</v>
      </c>
      <c r="AP880">
        <v>312</v>
      </c>
    </row>
    <row r="881" spans="1:60" ht="13.5" customHeight="1" x14ac:dyDescent="0.35">
      <c r="A881" t="s">
        <v>2420</v>
      </c>
      <c r="B881" t="s">
        <v>3992</v>
      </c>
      <c r="C881" t="s">
        <v>593</v>
      </c>
      <c r="D881" t="s">
        <v>14471</v>
      </c>
      <c r="E881" t="s">
        <v>14472</v>
      </c>
      <c r="F881" t="s">
        <v>14473</v>
      </c>
      <c r="N881" t="s">
        <v>14474</v>
      </c>
      <c r="O881" t="s">
        <v>14475</v>
      </c>
      <c r="P881" t="s">
        <v>14476</v>
      </c>
      <c r="X881" t="s">
        <v>697</v>
      </c>
      <c r="Y881" t="s">
        <v>7056</v>
      </c>
      <c r="Z881" t="s">
        <v>665</v>
      </c>
      <c r="AE881">
        <v>23622</v>
      </c>
      <c r="AF881" t="s">
        <v>9748</v>
      </c>
      <c r="AG881">
        <v>2</v>
      </c>
      <c r="AH881">
        <v>238.3</v>
      </c>
      <c r="AJ881">
        <v>254</v>
      </c>
      <c r="AK881">
        <v>31407</v>
      </c>
      <c r="AL881" t="s">
        <v>800</v>
      </c>
      <c r="AM881">
        <v>2</v>
      </c>
      <c r="AN881">
        <v>159</v>
      </c>
      <c r="AP881">
        <v>200</v>
      </c>
      <c r="AQ881">
        <v>31754</v>
      </c>
      <c r="AR881" t="s">
        <v>62</v>
      </c>
      <c r="AS881">
        <v>2</v>
      </c>
      <c r="AT881">
        <v>76</v>
      </c>
      <c r="AV881">
        <v>311</v>
      </c>
    </row>
    <row r="882" spans="1:60" ht="13.5" customHeight="1" x14ac:dyDescent="0.35">
      <c r="A882" t="s">
        <v>2420</v>
      </c>
      <c r="B882" t="s">
        <v>3997</v>
      </c>
      <c r="C882" t="s">
        <v>4547</v>
      </c>
      <c r="D882" t="s">
        <v>14477</v>
      </c>
      <c r="E882" t="s">
        <v>9906</v>
      </c>
      <c r="F882" t="s">
        <v>14478</v>
      </c>
      <c r="G882" t="s">
        <v>9908</v>
      </c>
      <c r="H882" t="s">
        <v>14479</v>
      </c>
      <c r="I882" t="s">
        <v>14480</v>
      </c>
      <c r="N882" t="s">
        <v>14481</v>
      </c>
      <c r="O882" t="s">
        <v>14482</v>
      </c>
      <c r="P882" t="s">
        <v>10648</v>
      </c>
      <c r="Q882" t="s">
        <v>8629</v>
      </c>
      <c r="R882" t="s">
        <v>10650</v>
      </c>
      <c r="S882" t="s">
        <v>14483</v>
      </c>
      <c r="X882" t="s">
        <v>4579</v>
      </c>
      <c r="Y882" t="s">
        <v>4601</v>
      </c>
      <c r="Z882" t="s">
        <v>716</v>
      </c>
      <c r="AE882">
        <v>33054</v>
      </c>
      <c r="AF882" t="s">
        <v>5596</v>
      </c>
      <c r="AG882">
        <v>3</v>
      </c>
      <c r="AH882">
        <v>718</v>
      </c>
      <c r="AJ882">
        <v>315</v>
      </c>
      <c r="AK882">
        <v>13254</v>
      </c>
      <c r="AL882" t="s">
        <v>799</v>
      </c>
      <c r="AM882">
        <v>2</v>
      </c>
      <c r="AN882">
        <v>192</v>
      </c>
      <c r="AP882">
        <v>128</v>
      </c>
      <c r="AQ882">
        <v>21052</v>
      </c>
      <c r="AR882" t="s">
        <v>5243</v>
      </c>
      <c r="AS882">
        <v>3</v>
      </c>
      <c r="AT882">
        <v>781</v>
      </c>
      <c r="AV882">
        <v>210</v>
      </c>
      <c r="AW882">
        <v>32079</v>
      </c>
      <c r="AX882" t="s">
        <v>4582</v>
      </c>
      <c r="AY882">
        <v>3</v>
      </c>
      <c r="AZ882">
        <v>548</v>
      </c>
      <c r="BB882">
        <v>310</v>
      </c>
    </row>
    <row r="883" spans="1:60" ht="13.5" customHeight="1" x14ac:dyDescent="0.35">
      <c r="A883" t="s">
        <v>2420</v>
      </c>
      <c r="B883" t="s">
        <v>4008</v>
      </c>
      <c r="C883" t="s">
        <v>4717</v>
      </c>
      <c r="D883" t="s">
        <v>14484</v>
      </c>
      <c r="E883" t="s">
        <v>14485</v>
      </c>
      <c r="F883" t="s">
        <v>14486</v>
      </c>
      <c r="G883" t="s">
        <v>14487</v>
      </c>
      <c r="H883" t="s">
        <v>14488</v>
      </c>
      <c r="I883" t="s">
        <v>14489</v>
      </c>
      <c r="N883" t="s">
        <v>14490</v>
      </c>
      <c r="O883" t="s">
        <v>14491</v>
      </c>
      <c r="P883" t="s">
        <v>14492</v>
      </c>
      <c r="Q883" t="s">
        <v>14493</v>
      </c>
      <c r="R883" t="s">
        <v>14494</v>
      </c>
      <c r="S883" t="s">
        <v>14495</v>
      </c>
      <c r="X883" t="s">
        <v>9703</v>
      </c>
      <c r="Y883" t="s">
        <v>14496</v>
      </c>
      <c r="AE883">
        <v>21059</v>
      </c>
      <c r="AF883" t="s">
        <v>6776</v>
      </c>
      <c r="AG883">
        <v>2</v>
      </c>
      <c r="AH883">
        <v>565</v>
      </c>
      <c r="AJ883">
        <v>210</v>
      </c>
      <c r="AK883">
        <v>21054</v>
      </c>
      <c r="AL883" t="s">
        <v>6762</v>
      </c>
      <c r="AM883">
        <v>2</v>
      </c>
      <c r="AN883">
        <v>863.14</v>
      </c>
      <c r="AP883">
        <v>210</v>
      </c>
      <c r="AQ883">
        <v>21052</v>
      </c>
      <c r="AR883" t="s">
        <v>5243</v>
      </c>
      <c r="AS883">
        <v>2</v>
      </c>
      <c r="AT883">
        <v>447</v>
      </c>
      <c r="AV883">
        <v>210</v>
      </c>
      <c r="AW883">
        <v>31407</v>
      </c>
      <c r="AX883" t="s">
        <v>800</v>
      </c>
      <c r="AY883">
        <v>2</v>
      </c>
      <c r="AZ883">
        <v>159</v>
      </c>
      <c r="BB883">
        <v>200</v>
      </c>
      <c r="BC883">
        <v>21547</v>
      </c>
      <c r="BD883" t="s">
        <v>57</v>
      </c>
      <c r="BE883">
        <v>2</v>
      </c>
      <c r="BF883">
        <v>245</v>
      </c>
      <c r="BH883">
        <v>221</v>
      </c>
    </row>
    <row r="884" spans="1:60" ht="13.5" customHeight="1" x14ac:dyDescent="0.35">
      <c r="A884" t="s">
        <v>277</v>
      </c>
      <c r="B884" t="s">
        <v>3283</v>
      </c>
      <c r="C884" t="s">
        <v>4889</v>
      </c>
      <c r="D884" t="s">
        <v>13103</v>
      </c>
      <c r="E884" t="s">
        <v>13104</v>
      </c>
      <c r="F884" t="s">
        <v>13293</v>
      </c>
      <c r="G884" t="s">
        <v>13106</v>
      </c>
      <c r="H884" t="s">
        <v>13107</v>
      </c>
      <c r="N884" t="s">
        <v>13108</v>
      </c>
      <c r="O884" t="s">
        <v>13109</v>
      </c>
      <c r="P884" t="s">
        <v>13110</v>
      </c>
      <c r="Q884" t="s">
        <v>13111</v>
      </c>
      <c r="R884" t="s">
        <v>13112</v>
      </c>
      <c r="X884" t="s">
        <v>6405</v>
      </c>
      <c r="Y884" t="s">
        <v>13113</v>
      </c>
      <c r="Z884" t="s">
        <v>13296</v>
      </c>
      <c r="AE884">
        <v>21572</v>
      </c>
      <c r="AF884" t="s">
        <v>58</v>
      </c>
      <c r="AG884">
        <v>1</v>
      </c>
      <c r="AH884">
        <v>80</v>
      </c>
      <c r="AJ884">
        <v>221</v>
      </c>
      <c r="AK884">
        <v>31754</v>
      </c>
      <c r="AL884" t="s">
        <v>62</v>
      </c>
      <c r="AM884">
        <v>2</v>
      </c>
      <c r="AN884">
        <v>76</v>
      </c>
      <c r="AP884">
        <v>311</v>
      </c>
    </row>
    <row r="885" spans="1:60" ht="13.5" customHeight="1" x14ac:dyDescent="0.35">
      <c r="A885" t="s">
        <v>277</v>
      </c>
      <c r="B885" t="s">
        <v>4023</v>
      </c>
      <c r="C885" t="s">
        <v>593</v>
      </c>
      <c r="D885" t="s">
        <v>719</v>
      </c>
      <c r="E885" t="s">
        <v>14497</v>
      </c>
      <c r="F885" t="s">
        <v>721</v>
      </c>
      <c r="N885" t="s">
        <v>14498</v>
      </c>
      <c r="O885" t="s">
        <v>14499</v>
      </c>
      <c r="P885" t="s">
        <v>724</v>
      </c>
      <c r="X885" t="s">
        <v>605</v>
      </c>
      <c r="Y885" t="s">
        <v>725</v>
      </c>
      <c r="Z885" t="s">
        <v>726</v>
      </c>
      <c r="AE885">
        <v>23684</v>
      </c>
      <c r="AF885" t="s">
        <v>698</v>
      </c>
      <c r="AG885">
        <v>2</v>
      </c>
      <c r="AH885">
        <v>354</v>
      </c>
      <c r="AJ885">
        <v>251</v>
      </c>
      <c r="AK885">
        <v>31624</v>
      </c>
      <c r="AL885" t="s">
        <v>717</v>
      </c>
      <c r="AM885">
        <v>2</v>
      </c>
      <c r="AN885">
        <v>490</v>
      </c>
      <c r="AP885">
        <v>200</v>
      </c>
    </row>
    <row r="886" spans="1:60" ht="13.5" customHeight="1" x14ac:dyDescent="0.35">
      <c r="A886" t="s">
        <v>277</v>
      </c>
      <c r="B886" t="s">
        <v>4028</v>
      </c>
      <c r="C886" t="s">
        <v>4889</v>
      </c>
      <c r="D886" t="s">
        <v>14500</v>
      </c>
      <c r="E886" t="s">
        <v>14501</v>
      </c>
      <c r="F886" t="s">
        <v>5116</v>
      </c>
      <c r="N886" t="s">
        <v>14502</v>
      </c>
      <c r="O886" t="s">
        <v>14503</v>
      </c>
      <c r="P886" t="s">
        <v>4897</v>
      </c>
      <c r="Q886" t="s">
        <v>14504</v>
      </c>
      <c r="X886" t="s">
        <v>7340</v>
      </c>
      <c r="Y886" t="s">
        <v>13641</v>
      </c>
      <c r="AE886">
        <v>21572</v>
      </c>
      <c r="AF886" t="s">
        <v>58</v>
      </c>
      <c r="AG886">
        <v>2</v>
      </c>
      <c r="AH886">
        <v>328</v>
      </c>
      <c r="AJ886">
        <v>221</v>
      </c>
      <c r="AK886">
        <v>31407</v>
      </c>
      <c r="AL886" t="s">
        <v>800</v>
      </c>
      <c r="AM886">
        <v>2</v>
      </c>
      <c r="AN886">
        <v>159</v>
      </c>
      <c r="AP886">
        <v>200</v>
      </c>
      <c r="AQ886">
        <v>21532</v>
      </c>
      <c r="AR886" t="s">
        <v>832</v>
      </c>
      <c r="AS886">
        <v>2</v>
      </c>
      <c r="AT886">
        <v>233.5</v>
      </c>
      <c r="AV886">
        <v>221</v>
      </c>
    </row>
    <row r="887" spans="1:60" ht="13.5" customHeight="1" x14ac:dyDescent="0.35">
      <c r="A887" t="s">
        <v>2420</v>
      </c>
      <c r="B887" t="s">
        <v>4003</v>
      </c>
      <c r="C887" t="s">
        <v>593</v>
      </c>
      <c r="D887" t="s">
        <v>14505</v>
      </c>
      <c r="E887" t="s">
        <v>6787</v>
      </c>
      <c r="F887" t="s">
        <v>12507</v>
      </c>
      <c r="G887" t="s">
        <v>14506</v>
      </c>
      <c r="H887" t="s">
        <v>14507</v>
      </c>
      <c r="I887" t="s">
        <v>14508</v>
      </c>
      <c r="J887" t="s">
        <v>14509</v>
      </c>
      <c r="N887" t="s">
        <v>14510</v>
      </c>
      <c r="O887" t="s">
        <v>12512</v>
      </c>
      <c r="P887" t="s">
        <v>12502</v>
      </c>
      <c r="Q887" t="s">
        <v>14511</v>
      </c>
      <c r="R887" t="s">
        <v>14512</v>
      </c>
      <c r="S887" t="s">
        <v>14513</v>
      </c>
      <c r="T887" t="s">
        <v>14514</v>
      </c>
      <c r="X887" t="s">
        <v>664</v>
      </c>
      <c r="Y887" t="s">
        <v>697</v>
      </c>
      <c r="Z887" t="s">
        <v>665</v>
      </c>
      <c r="AE887">
        <v>23684</v>
      </c>
      <c r="AF887" t="s">
        <v>698</v>
      </c>
      <c r="AG887">
        <v>2</v>
      </c>
      <c r="AH887">
        <v>354</v>
      </c>
      <c r="AJ887">
        <v>251</v>
      </c>
      <c r="AK887">
        <v>31407</v>
      </c>
      <c r="AL887" t="s">
        <v>800</v>
      </c>
      <c r="AM887">
        <v>2</v>
      </c>
      <c r="AN887">
        <v>159</v>
      </c>
      <c r="AP887">
        <v>200</v>
      </c>
    </row>
    <row r="888" spans="1:60" ht="13.5" customHeight="1" x14ac:dyDescent="0.35">
      <c r="A888" t="s">
        <v>2420</v>
      </c>
      <c r="B888" t="s">
        <v>4035</v>
      </c>
      <c r="C888" t="s">
        <v>593</v>
      </c>
      <c r="D888" t="s">
        <v>14515</v>
      </c>
      <c r="E888" t="s">
        <v>14516</v>
      </c>
      <c r="F888" t="s">
        <v>14517</v>
      </c>
      <c r="G888" t="s">
        <v>14518</v>
      </c>
      <c r="N888" t="s">
        <v>14519</v>
      </c>
      <c r="O888" t="s">
        <v>14520</v>
      </c>
      <c r="P888" t="s">
        <v>14521</v>
      </c>
      <c r="Q888" t="s">
        <v>14522</v>
      </c>
      <c r="X888" t="s">
        <v>9904</v>
      </c>
      <c r="Y888" t="s">
        <v>7153</v>
      </c>
      <c r="Z888" t="s">
        <v>10312</v>
      </c>
      <c r="AE888">
        <v>21054</v>
      </c>
      <c r="AF888" t="s">
        <v>6762</v>
      </c>
      <c r="AG888">
        <v>2</v>
      </c>
      <c r="AH888">
        <v>863.14</v>
      </c>
      <c r="AJ888">
        <v>210</v>
      </c>
      <c r="AK888">
        <v>31754</v>
      </c>
      <c r="AL888" t="s">
        <v>62</v>
      </c>
      <c r="AM888">
        <v>2</v>
      </c>
      <c r="AN888">
        <v>76</v>
      </c>
      <c r="AP888">
        <v>311</v>
      </c>
      <c r="AQ888">
        <v>31407</v>
      </c>
      <c r="AR888" t="s">
        <v>800</v>
      </c>
      <c r="AS888">
        <v>2</v>
      </c>
      <c r="AT888">
        <v>159</v>
      </c>
      <c r="AV888">
        <v>200</v>
      </c>
    </row>
    <row r="889" spans="1:60" ht="13.5" customHeight="1" x14ac:dyDescent="0.35">
      <c r="A889" t="s">
        <v>2420</v>
      </c>
      <c r="B889" t="s">
        <v>4040</v>
      </c>
      <c r="C889" t="s">
        <v>4889</v>
      </c>
      <c r="D889" t="s">
        <v>14523</v>
      </c>
      <c r="E889" t="s">
        <v>12531</v>
      </c>
      <c r="F889" t="s">
        <v>12532</v>
      </c>
      <c r="N889" t="s">
        <v>14524</v>
      </c>
      <c r="O889" t="s">
        <v>14525</v>
      </c>
      <c r="P889" t="s">
        <v>14526</v>
      </c>
      <c r="X889" t="s">
        <v>12536</v>
      </c>
      <c r="Y889" t="s">
        <v>10614</v>
      </c>
      <c r="Z889" t="s">
        <v>9216</v>
      </c>
      <c r="AE889">
        <v>31407</v>
      </c>
      <c r="AF889" t="s">
        <v>800</v>
      </c>
      <c r="AG889">
        <v>2</v>
      </c>
      <c r="AH889">
        <v>159</v>
      </c>
      <c r="AJ889">
        <v>200</v>
      </c>
    </row>
    <row r="890" spans="1:60" ht="13.5" customHeight="1" x14ac:dyDescent="0.35">
      <c r="A890" t="s">
        <v>2420</v>
      </c>
      <c r="B890" t="s">
        <v>4045</v>
      </c>
      <c r="C890" t="s">
        <v>593</v>
      </c>
      <c r="D890" t="s">
        <v>14527</v>
      </c>
      <c r="E890" t="s">
        <v>14528</v>
      </c>
      <c r="F890" t="s">
        <v>14529</v>
      </c>
      <c r="G890" t="s">
        <v>14530</v>
      </c>
      <c r="H890" t="s">
        <v>14531</v>
      </c>
      <c r="N890" t="s">
        <v>14532</v>
      </c>
      <c r="O890" t="s">
        <v>14533</v>
      </c>
      <c r="P890" t="s">
        <v>14534</v>
      </c>
      <c r="Q890" t="s">
        <v>14535</v>
      </c>
      <c r="R890" t="s">
        <v>14536</v>
      </c>
      <c r="X890" t="s">
        <v>10312</v>
      </c>
      <c r="Y890" t="s">
        <v>14537</v>
      </c>
      <c r="Z890" t="s">
        <v>10081</v>
      </c>
      <c r="AE890">
        <v>21056</v>
      </c>
      <c r="AF890" t="s">
        <v>631</v>
      </c>
      <c r="AG890">
        <v>3</v>
      </c>
      <c r="AJ890">
        <v>212</v>
      </c>
      <c r="AK890">
        <v>21572</v>
      </c>
      <c r="AL890" t="s">
        <v>58</v>
      </c>
      <c r="AM890">
        <v>1</v>
      </c>
      <c r="AN890">
        <v>80</v>
      </c>
      <c r="AP890">
        <v>221</v>
      </c>
      <c r="AQ890">
        <v>21547</v>
      </c>
      <c r="AR890" t="s">
        <v>57</v>
      </c>
      <c r="AS890">
        <v>2</v>
      </c>
      <c r="AT890">
        <v>245</v>
      </c>
      <c r="AV890">
        <v>221</v>
      </c>
      <c r="AW890">
        <v>23684</v>
      </c>
      <c r="AX890" t="s">
        <v>698</v>
      </c>
      <c r="AY890">
        <v>2</v>
      </c>
      <c r="AZ890">
        <v>354</v>
      </c>
      <c r="BB890">
        <v>251</v>
      </c>
    </row>
    <row r="891" spans="1:60" ht="13.5" customHeight="1" x14ac:dyDescent="0.35">
      <c r="A891" t="s">
        <v>2420</v>
      </c>
      <c r="B891" t="s">
        <v>4050</v>
      </c>
      <c r="C891" t="s">
        <v>4889</v>
      </c>
      <c r="D891" t="s">
        <v>14538</v>
      </c>
      <c r="E891" t="s">
        <v>14539</v>
      </c>
      <c r="F891" t="s">
        <v>14540</v>
      </c>
      <c r="G891" t="s">
        <v>14541</v>
      </c>
      <c r="H891" t="s">
        <v>14542</v>
      </c>
      <c r="I891" t="s">
        <v>14543</v>
      </c>
      <c r="N891" t="s">
        <v>14544</v>
      </c>
      <c r="O891" t="s">
        <v>14545</v>
      </c>
      <c r="P891" t="s">
        <v>14546</v>
      </c>
      <c r="Q891" t="s">
        <v>14547</v>
      </c>
      <c r="R891" t="s">
        <v>14548</v>
      </c>
      <c r="S891" t="s">
        <v>14549</v>
      </c>
      <c r="X891" t="s">
        <v>14550</v>
      </c>
      <c r="Y891" t="s">
        <v>5676</v>
      </c>
      <c r="Z891" t="s">
        <v>14551</v>
      </c>
      <c r="AE891">
        <v>31407</v>
      </c>
      <c r="AF891" t="s">
        <v>800</v>
      </c>
      <c r="AG891">
        <v>2</v>
      </c>
      <c r="AH891">
        <v>159</v>
      </c>
      <c r="AJ891">
        <v>200</v>
      </c>
    </row>
    <row r="892" spans="1:60" ht="13.5" customHeight="1" x14ac:dyDescent="0.35">
      <c r="A892" t="s">
        <v>2420</v>
      </c>
      <c r="B892" t="s">
        <v>4056</v>
      </c>
      <c r="C892" t="s">
        <v>593</v>
      </c>
      <c r="D892" t="s">
        <v>14552</v>
      </c>
      <c r="E892" t="s">
        <v>14553</v>
      </c>
      <c r="F892" t="s">
        <v>14554</v>
      </c>
      <c r="G892" t="s">
        <v>14555</v>
      </c>
      <c r="H892" t="s">
        <v>14556</v>
      </c>
      <c r="N892" t="s">
        <v>14557</v>
      </c>
      <c r="O892" t="s">
        <v>14558</v>
      </c>
      <c r="P892" t="s">
        <v>14559</v>
      </c>
      <c r="Q892" t="s">
        <v>14560</v>
      </c>
      <c r="R892" t="s">
        <v>14561</v>
      </c>
      <c r="X892" t="s">
        <v>14562</v>
      </c>
      <c r="Y892" t="s">
        <v>664</v>
      </c>
      <c r="Z892" t="s">
        <v>14556</v>
      </c>
      <c r="AE892">
        <v>21056</v>
      </c>
      <c r="AF892" t="s">
        <v>631</v>
      </c>
      <c r="AG892">
        <v>2</v>
      </c>
      <c r="AH892">
        <v>402</v>
      </c>
      <c r="AJ892">
        <v>212</v>
      </c>
      <c r="AK892">
        <v>21572</v>
      </c>
      <c r="AL892" t="s">
        <v>58</v>
      </c>
      <c r="AM892">
        <v>1</v>
      </c>
      <c r="AN892">
        <v>80</v>
      </c>
      <c r="AP892">
        <v>221</v>
      </c>
      <c r="AQ892">
        <v>21547</v>
      </c>
      <c r="AR892" t="s">
        <v>57</v>
      </c>
      <c r="AS892">
        <v>2</v>
      </c>
      <c r="AT892">
        <v>245</v>
      </c>
      <c r="AV892">
        <v>221</v>
      </c>
    </row>
    <row r="893" spans="1:60" ht="13.5" customHeight="1" x14ac:dyDescent="0.35">
      <c r="A893" t="s">
        <v>2420</v>
      </c>
      <c r="B893" t="s">
        <v>4058</v>
      </c>
      <c r="C893" t="s">
        <v>4889</v>
      </c>
      <c r="D893" t="s">
        <v>14563</v>
      </c>
      <c r="E893" t="s">
        <v>12531</v>
      </c>
      <c r="F893" t="s">
        <v>12532</v>
      </c>
      <c r="N893" t="s">
        <v>14564</v>
      </c>
      <c r="O893" t="s">
        <v>14565</v>
      </c>
      <c r="P893" t="s">
        <v>14566</v>
      </c>
      <c r="X893" t="s">
        <v>10614</v>
      </c>
      <c r="Y893" t="s">
        <v>12536</v>
      </c>
      <c r="Z893" t="s">
        <v>9216</v>
      </c>
      <c r="AE893">
        <v>31407</v>
      </c>
      <c r="AF893" t="s">
        <v>800</v>
      </c>
      <c r="AG893">
        <v>2</v>
      </c>
      <c r="AH893">
        <v>159</v>
      </c>
      <c r="AJ893">
        <v>200</v>
      </c>
    </row>
    <row r="894" spans="1:60" ht="13.5" customHeight="1" x14ac:dyDescent="0.35">
      <c r="A894" t="s">
        <v>2420</v>
      </c>
      <c r="B894" t="s">
        <v>4064</v>
      </c>
      <c r="C894" t="s">
        <v>593</v>
      </c>
      <c r="D894" t="s">
        <v>14567</v>
      </c>
      <c r="E894" t="s">
        <v>14568</v>
      </c>
      <c r="F894" t="s">
        <v>14569</v>
      </c>
      <c r="G894" t="s">
        <v>14570</v>
      </c>
      <c r="H894" t="s">
        <v>14571</v>
      </c>
      <c r="I894" t="s">
        <v>14572</v>
      </c>
      <c r="N894" t="s">
        <v>14573</v>
      </c>
      <c r="O894" t="s">
        <v>14574</v>
      </c>
      <c r="P894" t="s">
        <v>14575</v>
      </c>
      <c r="Q894" t="s">
        <v>14576</v>
      </c>
      <c r="R894" t="s">
        <v>14577</v>
      </c>
      <c r="S894" t="s">
        <v>14578</v>
      </c>
      <c r="X894" t="s">
        <v>664</v>
      </c>
      <c r="Y894" t="s">
        <v>697</v>
      </c>
      <c r="Z894" t="s">
        <v>614</v>
      </c>
      <c r="AE894">
        <v>23684</v>
      </c>
      <c r="AF894" t="s">
        <v>698</v>
      </c>
      <c r="AG894">
        <v>2</v>
      </c>
      <c r="AH894">
        <v>354</v>
      </c>
      <c r="AJ894">
        <v>251</v>
      </c>
      <c r="AK894">
        <v>31754</v>
      </c>
      <c r="AL894" t="s">
        <v>62</v>
      </c>
      <c r="AM894">
        <v>2</v>
      </c>
      <c r="AN894">
        <v>76</v>
      </c>
      <c r="AP894">
        <v>311</v>
      </c>
      <c r="AQ894">
        <v>31407</v>
      </c>
      <c r="AR894" t="s">
        <v>800</v>
      </c>
      <c r="AS894">
        <v>2</v>
      </c>
      <c r="AT894">
        <v>159</v>
      </c>
      <c r="AV894">
        <v>200</v>
      </c>
    </row>
    <row r="895" spans="1:60" ht="13.5" customHeight="1" x14ac:dyDescent="0.35">
      <c r="A895" t="s">
        <v>2420</v>
      </c>
      <c r="B895" t="s">
        <v>4069</v>
      </c>
      <c r="C895" t="s">
        <v>593</v>
      </c>
      <c r="D895" t="s">
        <v>14579</v>
      </c>
      <c r="E895" t="s">
        <v>14580</v>
      </c>
      <c r="F895" t="s">
        <v>14581</v>
      </c>
      <c r="G895" t="s">
        <v>14582</v>
      </c>
      <c r="N895" t="s">
        <v>14583</v>
      </c>
      <c r="O895" t="s">
        <v>14584</v>
      </c>
      <c r="P895" t="s">
        <v>14585</v>
      </c>
      <c r="Q895" t="s">
        <v>14586</v>
      </c>
      <c r="X895" t="s">
        <v>589</v>
      </c>
      <c r="Y895" t="s">
        <v>14587</v>
      </c>
      <c r="Z895" t="s">
        <v>14588</v>
      </c>
      <c r="AE895">
        <v>21056</v>
      </c>
      <c r="AF895" t="s">
        <v>631</v>
      </c>
      <c r="AG895">
        <v>2</v>
      </c>
      <c r="AH895">
        <v>402</v>
      </c>
      <c r="AJ895">
        <v>212</v>
      </c>
      <c r="AK895">
        <v>21349</v>
      </c>
      <c r="AL895" t="s">
        <v>6898</v>
      </c>
      <c r="AM895">
        <v>2</v>
      </c>
      <c r="AP895">
        <v>212</v>
      </c>
      <c r="AQ895">
        <v>31407</v>
      </c>
      <c r="AR895" t="s">
        <v>800</v>
      </c>
      <c r="AS895">
        <v>2</v>
      </c>
      <c r="AT895">
        <v>159</v>
      </c>
      <c r="AV895">
        <v>200</v>
      </c>
    </row>
    <row r="896" spans="1:60" ht="13.5" customHeight="1" x14ac:dyDescent="0.35">
      <c r="A896" t="s">
        <v>2420</v>
      </c>
      <c r="B896" t="s">
        <v>4075</v>
      </c>
      <c r="C896" t="s">
        <v>593</v>
      </c>
      <c r="D896" t="s">
        <v>14589</v>
      </c>
      <c r="E896" t="s">
        <v>14590</v>
      </c>
      <c r="F896" t="s">
        <v>12460</v>
      </c>
      <c r="G896" t="s">
        <v>12499</v>
      </c>
      <c r="N896" t="s">
        <v>14591</v>
      </c>
      <c r="O896" t="s">
        <v>14592</v>
      </c>
      <c r="P896" t="s">
        <v>14593</v>
      </c>
      <c r="Q896" t="s">
        <v>14594</v>
      </c>
      <c r="X896" t="s">
        <v>664</v>
      </c>
      <c r="Y896" t="s">
        <v>697</v>
      </c>
      <c r="Z896" t="s">
        <v>614</v>
      </c>
      <c r="AE896">
        <v>31754</v>
      </c>
      <c r="AF896" t="s">
        <v>62</v>
      </c>
      <c r="AG896">
        <v>2</v>
      </c>
      <c r="AH896">
        <v>76</v>
      </c>
      <c r="AJ896">
        <v>311</v>
      </c>
      <c r="AK896">
        <v>31407</v>
      </c>
      <c r="AL896" t="s">
        <v>800</v>
      </c>
      <c r="AM896">
        <v>2</v>
      </c>
      <c r="AN896">
        <v>159</v>
      </c>
      <c r="AP896">
        <v>200</v>
      </c>
      <c r="AQ896">
        <v>23684</v>
      </c>
      <c r="AR896" t="s">
        <v>698</v>
      </c>
      <c r="AS896">
        <v>2</v>
      </c>
      <c r="AT896">
        <v>354</v>
      </c>
      <c r="AV896">
        <v>251</v>
      </c>
    </row>
    <row r="897" spans="1:60" ht="13.5" customHeight="1" x14ac:dyDescent="0.35">
      <c r="A897" t="s">
        <v>2420</v>
      </c>
      <c r="B897" t="s">
        <v>4083</v>
      </c>
      <c r="C897" t="s">
        <v>4889</v>
      </c>
      <c r="D897" t="s">
        <v>14595</v>
      </c>
      <c r="E897" t="s">
        <v>14596</v>
      </c>
      <c r="F897" t="s">
        <v>14597</v>
      </c>
      <c r="G897" t="s">
        <v>14598</v>
      </c>
      <c r="H897" t="s">
        <v>14599</v>
      </c>
      <c r="I897" t="s">
        <v>5116</v>
      </c>
      <c r="N897" t="s">
        <v>14600</v>
      </c>
      <c r="O897" t="s">
        <v>14601</v>
      </c>
      <c r="P897" t="s">
        <v>14602</v>
      </c>
      <c r="Q897" t="s">
        <v>14603</v>
      </c>
      <c r="R897" t="s">
        <v>14604</v>
      </c>
      <c r="S897" t="s">
        <v>14605</v>
      </c>
      <c r="X897" t="s">
        <v>5034</v>
      </c>
      <c r="Y897" t="s">
        <v>14606</v>
      </c>
      <c r="Z897" t="s">
        <v>13211</v>
      </c>
      <c r="AE897">
        <v>13254</v>
      </c>
      <c r="AF897" t="s">
        <v>799</v>
      </c>
      <c r="AG897">
        <v>1</v>
      </c>
      <c r="AH897">
        <v>42</v>
      </c>
      <c r="AJ897">
        <v>128</v>
      </c>
      <c r="AK897">
        <v>13154</v>
      </c>
      <c r="AL897" t="s">
        <v>798</v>
      </c>
      <c r="AM897">
        <v>1</v>
      </c>
      <c r="AN897">
        <v>42</v>
      </c>
      <c r="AP897">
        <v>122</v>
      </c>
    </row>
    <row r="898" spans="1:60" ht="13.5" customHeight="1" x14ac:dyDescent="0.35">
      <c r="A898" t="s">
        <v>2420</v>
      </c>
      <c r="B898" t="s">
        <v>4089</v>
      </c>
      <c r="C898" t="s">
        <v>4547</v>
      </c>
      <c r="D898" t="s">
        <v>14607</v>
      </c>
      <c r="E898" t="s">
        <v>14608</v>
      </c>
      <c r="F898" t="s">
        <v>14609</v>
      </c>
      <c r="G898" t="s">
        <v>14610</v>
      </c>
      <c r="H898" t="s">
        <v>14611</v>
      </c>
      <c r="N898" t="s">
        <v>14612</v>
      </c>
      <c r="O898" t="s">
        <v>14613</v>
      </c>
      <c r="P898" t="s">
        <v>14614</v>
      </c>
      <c r="Q898" t="s">
        <v>14615</v>
      </c>
      <c r="R898" t="s">
        <v>10698</v>
      </c>
      <c r="S898" t="s">
        <v>10721</v>
      </c>
      <c r="X898" t="s">
        <v>4580</v>
      </c>
      <c r="Y898" t="s">
        <v>6969</v>
      </c>
      <c r="Z898" t="s">
        <v>14616</v>
      </c>
      <c r="AE898">
        <v>32079</v>
      </c>
      <c r="AF898" t="s">
        <v>4582</v>
      </c>
      <c r="AG898">
        <v>2</v>
      </c>
      <c r="AH898">
        <v>263</v>
      </c>
      <c r="AJ898">
        <v>310</v>
      </c>
      <c r="AK898">
        <v>31436</v>
      </c>
      <c r="AL898" t="s">
        <v>61</v>
      </c>
      <c r="AM898">
        <v>1</v>
      </c>
      <c r="AN898">
        <v>70</v>
      </c>
      <c r="AP898">
        <v>200</v>
      </c>
      <c r="AQ898">
        <v>31624</v>
      </c>
      <c r="AR898" t="s">
        <v>717</v>
      </c>
      <c r="AS898">
        <v>3</v>
      </c>
      <c r="AT898">
        <v>997</v>
      </c>
      <c r="AV898">
        <v>200</v>
      </c>
      <c r="AW898">
        <v>31652</v>
      </c>
      <c r="AX898" t="s">
        <v>4621</v>
      </c>
      <c r="AY898">
        <v>1</v>
      </c>
      <c r="AZ898">
        <v>78</v>
      </c>
      <c r="BB898">
        <v>200</v>
      </c>
    </row>
    <row r="899" spans="1:60" ht="13.5" customHeight="1" x14ac:dyDescent="0.35">
      <c r="A899" t="s">
        <v>2420</v>
      </c>
      <c r="B899" t="s">
        <v>4093</v>
      </c>
      <c r="C899" t="s">
        <v>4783</v>
      </c>
      <c r="D899" t="s">
        <v>14617</v>
      </c>
      <c r="E899" t="s">
        <v>14618</v>
      </c>
      <c r="F899" t="s">
        <v>14619</v>
      </c>
      <c r="G899" t="s">
        <v>9204</v>
      </c>
      <c r="H899" t="s">
        <v>9205</v>
      </c>
      <c r="I899" t="s">
        <v>14620</v>
      </c>
      <c r="J899" t="s">
        <v>9207</v>
      </c>
      <c r="K899" t="s">
        <v>11953</v>
      </c>
      <c r="N899" t="s">
        <v>14621</v>
      </c>
      <c r="O899" t="s">
        <v>14622</v>
      </c>
      <c r="P899" t="s">
        <v>14623</v>
      </c>
      <c r="Q899" t="s">
        <v>14624</v>
      </c>
      <c r="R899" t="s">
        <v>9212</v>
      </c>
      <c r="S899" t="s">
        <v>14625</v>
      </c>
      <c r="T899" t="s">
        <v>14626</v>
      </c>
      <c r="U899" t="s">
        <v>11960</v>
      </c>
      <c r="X899" t="s">
        <v>5404</v>
      </c>
      <c r="Y899" t="s">
        <v>9216</v>
      </c>
      <c r="Z899" t="s">
        <v>11797</v>
      </c>
      <c r="AE899">
        <v>21510</v>
      </c>
      <c r="AF899" t="s">
        <v>6761</v>
      </c>
      <c r="AG899">
        <v>1</v>
      </c>
      <c r="AH899">
        <v>168</v>
      </c>
      <c r="AJ899">
        <v>221</v>
      </c>
      <c r="AK899">
        <v>15254</v>
      </c>
      <c r="AL899" t="s">
        <v>4802</v>
      </c>
      <c r="AM899">
        <v>2</v>
      </c>
      <c r="AN899">
        <v>400</v>
      </c>
      <c r="AP899">
        <v>136</v>
      </c>
      <c r="AQ899">
        <v>21547</v>
      </c>
      <c r="AR899" t="s">
        <v>57</v>
      </c>
      <c r="AS899">
        <v>2</v>
      </c>
      <c r="AT899">
        <v>245</v>
      </c>
      <c r="AV899">
        <v>221</v>
      </c>
      <c r="AW899">
        <v>34592</v>
      </c>
      <c r="AX899" t="s">
        <v>6181</v>
      </c>
      <c r="AY899">
        <v>2</v>
      </c>
      <c r="AZ899">
        <v>221</v>
      </c>
      <c r="BB899">
        <v>312</v>
      </c>
      <c r="BC899">
        <v>34584</v>
      </c>
      <c r="BD899" t="s">
        <v>12597</v>
      </c>
      <c r="BE899">
        <v>2</v>
      </c>
      <c r="BF899">
        <v>216.4</v>
      </c>
      <c r="BH899">
        <v>312</v>
      </c>
    </row>
    <row r="900" spans="1:60" ht="13.5" customHeight="1" x14ac:dyDescent="0.35">
      <c r="A900" t="s">
        <v>2420</v>
      </c>
      <c r="B900" t="s">
        <v>4099</v>
      </c>
      <c r="C900" t="s">
        <v>4909</v>
      </c>
      <c r="D900" t="s">
        <v>14627</v>
      </c>
      <c r="E900" t="s">
        <v>7450</v>
      </c>
      <c r="F900" t="s">
        <v>10832</v>
      </c>
      <c r="G900" t="s">
        <v>10834</v>
      </c>
      <c r="H900" t="s">
        <v>14628</v>
      </c>
      <c r="I900" t="s">
        <v>14629</v>
      </c>
      <c r="N900" t="s">
        <v>14630</v>
      </c>
      <c r="O900" t="s">
        <v>7459</v>
      </c>
      <c r="P900" t="s">
        <v>7460</v>
      </c>
      <c r="Q900" t="s">
        <v>7464</v>
      </c>
      <c r="R900" t="s">
        <v>14631</v>
      </c>
      <c r="S900" t="s">
        <v>14632</v>
      </c>
      <c r="X900" t="s">
        <v>5712</v>
      </c>
      <c r="Y900" t="s">
        <v>14253</v>
      </c>
      <c r="AE900">
        <v>15254</v>
      </c>
      <c r="AF900" t="s">
        <v>4802</v>
      </c>
      <c r="AG900">
        <v>2</v>
      </c>
      <c r="AH900">
        <v>400</v>
      </c>
      <c r="AJ900">
        <v>136</v>
      </c>
      <c r="AK900">
        <v>31854</v>
      </c>
      <c r="AL900" t="s">
        <v>4860</v>
      </c>
      <c r="AM900">
        <v>1</v>
      </c>
      <c r="AN900">
        <v>147.30000000000001</v>
      </c>
      <c r="AP900">
        <v>311</v>
      </c>
      <c r="AQ900">
        <v>31743</v>
      </c>
      <c r="AR900" t="s">
        <v>4521</v>
      </c>
      <c r="AS900">
        <v>1</v>
      </c>
      <c r="AT900">
        <v>300</v>
      </c>
      <c r="AV900">
        <v>311</v>
      </c>
      <c r="AW900">
        <v>34254</v>
      </c>
      <c r="AX900" t="s">
        <v>12613</v>
      </c>
      <c r="AY900">
        <v>2</v>
      </c>
      <c r="AZ900">
        <v>368.1</v>
      </c>
      <c r="BB900">
        <v>312</v>
      </c>
    </row>
    <row r="901" spans="1:60" ht="13.5" customHeight="1" x14ac:dyDescent="0.35">
      <c r="A901" t="s">
        <v>2420</v>
      </c>
      <c r="B901" t="s">
        <v>4105</v>
      </c>
      <c r="C901" t="s">
        <v>593</v>
      </c>
      <c r="D901" t="s">
        <v>14633</v>
      </c>
      <c r="E901" t="s">
        <v>12461</v>
      </c>
      <c r="F901" t="s">
        <v>14634</v>
      </c>
      <c r="G901" t="s">
        <v>12462</v>
      </c>
      <c r="N901" t="s">
        <v>14635</v>
      </c>
      <c r="O901" t="s">
        <v>14636</v>
      </c>
      <c r="P901" t="s">
        <v>14637</v>
      </c>
      <c r="Q901" t="s">
        <v>12468</v>
      </c>
      <c r="X901" t="s">
        <v>664</v>
      </c>
      <c r="Y901" t="s">
        <v>697</v>
      </c>
      <c r="AE901">
        <v>31407</v>
      </c>
      <c r="AF901" t="s">
        <v>800</v>
      </c>
      <c r="AG901">
        <v>2</v>
      </c>
      <c r="AH901">
        <v>159</v>
      </c>
      <c r="AJ901">
        <v>200</v>
      </c>
      <c r="AK901">
        <v>31754</v>
      </c>
      <c r="AL901" t="s">
        <v>62</v>
      </c>
      <c r="AM901">
        <v>2</v>
      </c>
      <c r="AN901">
        <v>76</v>
      </c>
      <c r="AP901">
        <v>311</v>
      </c>
      <c r="AQ901">
        <v>23684</v>
      </c>
      <c r="AR901" t="s">
        <v>698</v>
      </c>
      <c r="AS901">
        <v>2</v>
      </c>
      <c r="AT901">
        <v>354</v>
      </c>
      <c r="AV901">
        <v>251</v>
      </c>
    </row>
    <row r="902" spans="1:60" ht="13.5" customHeight="1" x14ac:dyDescent="0.35">
      <c r="A902" t="s">
        <v>2420</v>
      </c>
      <c r="B902" t="s">
        <v>4110</v>
      </c>
      <c r="C902" t="s">
        <v>593</v>
      </c>
      <c r="D902" t="s">
        <v>14638</v>
      </c>
      <c r="E902" t="s">
        <v>14639</v>
      </c>
      <c r="F902" t="s">
        <v>14640</v>
      </c>
      <c r="G902" t="s">
        <v>14641</v>
      </c>
      <c r="H902" t="s">
        <v>14642</v>
      </c>
      <c r="I902" t="s">
        <v>14643</v>
      </c>
      <c r="N902" t="s">
        <v>14644</v>
      </c>
      <c r="O902" t="s">
        <v>14645</v>
      </c>
      <c r="P902" t="s">
        <v>14646</v>
      </c>
      <c r="Q902" t="s">
        <v>7735</v>
      </c>
      <c r="R902" t="s">
        <v>14647</v>
      </c>
      <c r="S902" t="s">
        <v>14648</v>
      </c>
      <c r="X902" t="s">
        <v>697</v>
      </c>
      <c r="Y902" t="s">
        <v>664</v>
      </c>
      <c r="Z902" t="s">
        <v>14649</v>
      </c>
      <c r="AE902">
        <v>24431</v>
      </c>
      <c r="AF902" t="s">
        <v>6649</v>
      </c>
      <c r="AG902">
        <v>2</v>
      </c>
      <c r="AH902">
        <v>354.1</v>
      </c>
      <c r="AJ902">
        <v>201</v>
      </c>
      <c r="AK902">
        <v>31407</v>
      </c>
      <c r="AL902" t="s">
        <v>800</v>
      </c>
      <c r="AM902">
        <v>2</v>
      </c>
      <c r="AN902">
        <v>159</v>
      </c>
      <c r="AP902">
        <v>200</v>
      </c>
      <c r="AQ902">
        <v>31754</v>
      </c>
      <c r="AR902" t="s">
        <v>62</v>
      </c>
      <c r="AS902">
        <v>2</v>
      </c>
      <c r="AT902">
        <v>76</v>
      </c>
      <c r="AV902">
        <v>311</v>
      </c>
      <c r="AW902">
        <v>24054</v>
      </c>
      <c r="AX902" t="s">
        <v>6498</v>
      </c>
      <c r="AY902">
        <v>1</v>
      </c>
      <c r="AZ902">
        <v>140</v>
      </c>
      <c r="BB902">
        <v>255</v>
      </c>
    </row>
    <row r="903" spans="1:60" ht="13.5" customHeight="1" x14ac:dyDescent="0.35">
      <c r="A903" t="s">
        <v>2420</v>
      </c>
      <c r="B903" t="s">
        <v>4115</v>
      </c>
      <c r="C903" t="s">
        <v>593</v>
      </c>
      <c r="D903" t="s">
        <v>14650</v>
      </c>
      <c r="E903" t="s">
        <v>12649</v>
      </c>
      <c r="F903" t="s">
        <v>14651</v>
      </c>
      <c r="G903" t="s">
        <v>12651</v>
      </c>
      <c r="H903" t="s">
        <v>12652</v>
      </c>
      <c r="N903" t="s">
        <v>14652</v>
      </c>
      <c r="O903" t="s">
        <v>12654</v>
      </c>
      <c r="P903" t="s">
        <v>14653</v>
      </c>
      <c r="Q903" t="s">
        <v>12656</v>
      </c>
      <c r="R903" t="s">
        <v>12643</v>
      </c>
      <c r="X903" t="s">
        <v>9938</v>
      </c>
      <c r="Y903" t="s">
        <v>14654</v>
      </c>
      <c r="AE903">
        <v>21046</v>
      </c>
      <c r="AF903" t="s">
        <v>6959</v>
      </c>
      <c r="AG903">
        <v>2</v>
      </c>
      <c r="AH903">
        <v>389.4</v>
      </c>
      <c r="AJ903">
        <v>214</v>
      </c>
      <c r="AK903">
        <v>12054</v>
      </c>
      <c r="AL903" t="s">
        <v>5121</v>
      </c>
      <c r="AM903">
        <v>1</v>
      </c>
      <c r="AN903">
        <v>70</v>
      </c>
      <c r="AP903">
        <v>113</v>
      </c>
      <c r="AQ903">
        <v>31754</v>
      </c>
      <c r="AR903" t="s">
        <v>62</v>
      </c>
      <c r="AS903">
        <v>2</v>
      </c>
      <c r="AT903">
        <v>76</v>
      </c>
      <c r="AV903">
        <v>311</v>
      </c>
      <c r="AW903">
        <v>31407</v>
      </c>
      <c r="AX903" t="s">
        <v>800</v>
      </c>
      <c r="AY903">
        <v>2</v>
      </c>
      <c r="AZ903">
        <v>159</v>
      </c>
      <c r="BB903">
        <v>200</v>
      </c>
    </row>
    <row r="904" spans="1:60" ht="13.5" customHeight="1" x14ac:dyDescent="0.35">
      <c r="A904" t="s">
        <v>2420</v>
      </c>
      <c r="B904" t="s">
        <v>4119</v>
      </c>
      <c r="C904" t="s">
        <v>593</v>
      </c>
      <c r="D904" t="s">
        <v>14655</v>
      </c>
      <c r="E904" t="s">
        <v>14656</v>
      </c>
      <c r="F904" t="s">
        <v>14657</v>
      </c>
      <c r="G904" t="s">
        <v>14658</v>
      </c>
      <c r="H904" t="s">
        <v>14659</v>
      </c>
      <c r="I904" t="s">
        <v>14660</v>
      </c>
      <c r="N904" t="s">
        <v>14655</v>
      </c>
      <c r="O904" t="s">
        <v>14661</v>
      </c>
      <c r="P904" t="s">
        <v>14662</v>
      </c>
      <c r="Q904" t="s">
        <v>14663</v>
      </c>
      <c r="R904" t="s">
        <v>14664</v>
      </c>
      <c r="X904" t="s">
        <v>664</v>
      </c>
      <c r="Y904" t="s">
        <v>14665</v>
      </c>
      <c r="Z904" t="s">
        <v>7030</v>
      </c>
      <c r="AE904">
        <v>21046</v>
      </c>
      <c r="AF904" t="s">
        <v>6959</v>
      </c>
      <c r="AG904">
        <v>2</v>
      </c>
      <c r="AH904">
        <v>389.4</v>
      </c>
      <c r="AJ904">
        <v>214</v>
      </c>
      <c r="AK904">
        <v>12054</v>
      </c>
      <c r="AL904" t="s">
        <v>5121</v>
      </c>
      <c r="AM904">
        <v>1</v>
      </c>
      <c r="AN904">
        <v>70</v>
      </c>
      <c r="AP904">
        <v>113</v>
      </c>
      <c r="AQ904">
        <v>31754</v>
      </c>
      <c r="AR904" t="s">
        <v>62</v>
      </c>
      <c r="AS904">
        <v>2</v>
      </c>
      <c r="AT904">
        <v>76</v>
      </c>
      <c r="AV904">
        <v>311</v>
      </c>
      <c r="AW904">
        <v>31407</v>
      </c>
      <c r="AX904" t="s">
        <v>800</v>
      </c>
      <c r="AY904">
        <v>2</v>
      </c>
      <c r="AZ904">
        <v>159</v>
      </c>
      <c r="BB904">
        <v>200</v>
      </c>
    </row>
    <row r="905" spans="1:60" ht="13.5" customHeight="1" x14ac:dyDescent="0.35">
      <c r="A905" t="s">
        <v>2420</v>
      </c>
      <c r="B905" t="s">
        <v>4126</v>
      </c>
      <c r="C905" t="s">
        <v>4717</v>
      </c>
      <c r="D905" t="s">
        <v>14666</v>
      </c>
      <c r="E905" t="s">
        <v>14667</v>
      </c>
      <c r="F905" t="s">
        <v>14668</v>
      </c>
      <c r="G905" t="s">
        <v>14669</v>
      </c>
      <c r="N905" t="s">
        <v>14670</v>
      </c>
      <c r="O905" t="s">
        <v>14671</v>
      </c>
      <c r="P905" t="s">
        <v>14672</v>
      </c>
      <c r="Q905" t="s">
        <v>14673</v>
      </c>
      <c r="R905" t="s">
        <v>14674</v>
      </c>
      <c r="X905" t="s">
        <v>10111</v>
      </c>
      <c r="Y905" t="s">
        <v>5404</v>
      </c>
      <c r="Z905" t="s">
        <v>14675</v>
      </c>
      <c r="AE905">
        <v>13254</v>
      </c>
      <c r="AF905" t="s">
        <v>799</v>
      </c>
      <c r="AG905">
        <v>1</v>
      </c>
      <c r="AH905">
        <v>42</v>
      </c>
      <c r="AJ905">
        <v>128</v>
      </c>
      <c r="AK905">
        <v>33024</v>
      </c>
      <c r="AL905" t="s">
        <v>831</v>
      </c>
      <c r="AM905">
        <v>2</v>
      </c>
      <c r="AN905">
        <v>413.65</v>
      </c>
      <c r="AP905">
        <v>314</v>
      </c>
    </row>
    <row r="906" spans="1:60" ht="13.5" customHeight="1" x14ac:dyDescent="0.35">
      <c r="A906" t="s">
        <v>2420</v>
      </c>
      <c r="B906" t="s">
        <v>4131</v>
      </c>
      <c r="C906" t="s">
        <v>4717</v>
      </c>
      <c r="D906" t="s">
        <v>14666</v>
      </c>
      <c r="E906" t="s">
        <v>14667</v>
      </c>
      <c r="F906" t="s">
        <v>14668</v>
      </c>
      <c r="G906" t="s">
        <v>14669</v>
      </c>
      <c r="N906" t="s">
        <v>14670</v>
      </c>
      <c r="O906" t="s">
        <v>14676</v>
      </c>
      <c r="P906" t="s">
        <v>14672</v>
      </c>
      <c r="Q906" t="s">
        <v>14673</v>
      </c>
      <c r="R906" t="s">
        <v>14674</v>
      </c>
      <c r="X906" t="s">
        <v>10111</v>
      </c>
      <c r="Y906" t="s">
        <v>5404</v>
      </c>
      <c r="Z906" t="s">
        <v>14675</v>
      </c>
      <c r="AE906">
        <v>13254</v>
      </c>
      <c r="AF906" t="s">
        <v>799</v>
      </c>
      <c r="AG906">
        <v>1</v>
      </c>
      <c r="AH906">
        <v>42</v>
      </c>
      <c r="AJ906">
        <v>128</v>
      </c>
      <c r="AK906">
        <v>33024</v>
      </c>
      <c r="AL906" t="s">
        <v>831</v>
      </c>
      <c r="AM906">
        <v>2</v>
      </c>
      <c r="AN906">
        <v>413.65</v>
      </c>
      <c r="AP906">
        <v>314</v>
      </c>
      <c r="AQ906">
        <v>33054</v>
      </c>
      <c r="AR906" t="s">
        <v>5596</v>
      </c>
      <c r="AS906">
        <v>2</v>
      </c>
      <c r="AT906">
        <v>278</v>
      </c>
      <c r="AV906">
        <v>315</v>
      </c>
    </row>
    <row r="907" spans="1:60" ht="13.5" customHeight="1" x14ac:dyDescent="0.35">
      <c r="A907" t="s">
        <v>2420</v>
      </c>
      <c r="B907" t="s">
        <v>4134</v>
      </c>
      <c r="C907" t="s">
        <v>4717</v>
      </c>
      <c r="D907" t="s">
        <v>14677</v>
      </c>
      <c r="E907" t="s">
        <v>14678</v>
      </c>
      <c r="F907" t="s">
        <v>7468</v>
      </c>
      <c r="G907" t="s">
        <v>14679</v>
      </c>
      <c r="N907" t="s">
        <v>14680</v>
      </c>
      <c r="O907" t="s">
        <v>14681</v>
      </c>
      <c r="P907" t="s">
        <v>14682</v>
      </c>
      <c r="Q907" t="s">
        <v>14683</v>
      </c>
      <c r="R907" t="s">
        <v>12977</v>
      </c>
      <c r="S907" t="s">
        <v>14684</v>
      </c>
      <c r="T907" t="s">
        <v>14685</v>
      </c>
      <c r="U907" t="s">
        <v>14686</v>
      </c>
      <c r="V907" t="s">
        <v>14687</v>
      </c>
      <c r="X907" t="s">
        <v>7468</v>
      </c>
      <c r="Y907" t="s">
        <v>14688</v>
      </c>
      <c r="Z907" t="s">
        <v>14689</v>
      </c>
      <c r="AE907">
        <v>13254</v>
      </c>
      <c r="AF907" t="s">
        <v>799</v>
      </c>
      <c r="AG907">
        <v>1</v>
      </c>
      <c r="AH907">
        <v>42</v>
      </c>
      <c r="AJ907">
        <v>128</v>
      </c>
      <c r="AK907">
        <v>32650</v>
      </c>
      <c r="AL907" t="s">
        <v>5928</v>
      </c>
      <c r="AM907">
        <v>2</v>
      </c>
      <c r="AN907">
        <v>243</v>
      </c>
      <c r="AP907">
        <v>314</v>
      </c>
      <c r="AQ907">
        <v>32663</v>
      </c>
      <c r="AR907" t="s">
        <v>7254</v>
      </c>
      <c r="AS907">
        <v>2</v>
      </c>
      <c r="AT907">
        <v>414</v>
      </c>
      <c r="AV907">
        <v>314</v>
      </c>
      <c r="AW907">
        <v>33024</v>
      </c>
      <c r="AX907" t="s">
        <v>831</v>
      </c>
      <c r="AY907">
        <v>1</v>
      </c>
      <c r="AZ907">
        <v>16.75</v>
      </c>
      <c r="BB907">
        <v>314</v>
      </c>
      <c r="BC907">
        <v>42815</v>
      </c>
      <c r="BD907" t="s">
        <v>7338</v>
      </c>
      <c r="BE907">
        <v>1</v>
      </c>
      <c r="BF907">
        <v>62.4</v>
      </c>
      <c r="BH907">
        <v>344</v>
      </c>
    </row>
    <row r="908" spans="1:60" ht="13.5" customHeight="1" x14ac:dyDescent="0.35">
      <c r="A908" t="s">
        <v>2420</v>
      </c>
      <c r="B908" t="s">
        <v>4140</v>
      </c>
      <c r="C908" t="s">
        <v>4909</v>
      </c>
      <c r="D908" t="s">
        <v>14690</v>
      </c>
      <c r="E908" t="s">
        <v>8279</v>
      </c>
      <c r="F908" t="s">
        <v>14691</v>
      </c>
      <c r="G908" t="s">
        <v>14692</v>
      </c>
      <c r="H908" t="s">
        <v>14693</v>
      </c>
      <c r="N908" t="s">
        <v>14694</v>
      </c>
      <c r="O908" t="s">
        <v>14695</v>
      </c>
      <c r="P908" t="s">
        <v>14696</v>
      </c>
      <c r="Q908" t="s">
        <v>14697</v>
      </c>
      <c r="R908" t="s">
        <v>14698</v>
      </c>
      <c r="S908" t="s">
        <v>14699</v>
      </c>
      <c r="X908" t="s">
        <v>4601</v>
      </c>
      <c r="Y908" t="s">
        <v>8290</v>
      </c>
      <c r="AE908">
        <v>33024</v>
      </c>
      <c r="AF908" t="s">
        <v>831</v>
      </c>
      <c r="AG908">
        <v>2</v>
      </c>
      <c r="AH908">
        <v>413.65</v>
      </c>
      <c r="AJ908">
        <v>314</v>
      </c>
      <c r="AK908">
        <v>13236</v>
      </c>
      <c r="AL908" t="s">
        <v>7004</v>
      </c>
      <c r="AM908">
        <v>2</v>
      </c>
      <c r="AN908">
        <v>413.65</v>
      </c>
      <c r="AP908">
        <v>128</v>
      </c>
    </row>
    <row r="909" spans="1:60" ht="13.5" customHeight="1" x14ac:dyDescent="0.35">
      <c r="A909" t="s">
        <v>2420</v>
      </c>
      <c r="B909" t="s">
        <v>4145</v>
      </c>
      <c r="C909" t="s">
        <v>4909</v>
      </c>
      <c r="D909" t="s">
        <v>14700</v>
      </c>
      <c r="E909" t="s">
        <v>14701</v>
      </c>
      <c r="F909" t="s">
        <v>14702</v>
      </c>
      <c r="G909" t="s">
        <v>14703</v>
      </c>
      <c r="H909" t="s">
        <v>14704</v>
      </c>
      <c r="N909" t="s">
        <v>14705</v>
      </c>
      <c r="O909" t="s">
        <v>14706</v>
      </c>
      <c r="P909" t="s">
        <v>14707</v>
      </c>
      <c r="Q909" t="s">
        <v>14708</v>
      </c>
      <c r="R909" t="s">
        <v>14709</v>
      </c>
      <c r="S909" t="s">
        <v>14710</v>
      </c>
      <c r="T909" t="s">
        <v>14711</v>
      </c>
      <c r="X909" t="s">
        <v>7468</v>
      </c>
      <c r="Y909" t="s">
        <v>14712</v>
      </c>
      <c r="AE909">
        <v>13154</v>
      </c>
      <c r="AF909" t="s">
        <v>798</v>
      </c>
      <c r="AG909">
        <v>2</v>
      </c>
      <c r="AH909">
        <v>192</v>
      </c>
      <c r="AJ909">
        <v>122</v>
      </c>
      <c r="AK909">
        <v>13254</v>
      </c>
      <c r="AL909" t="s">
        <v>799</v>
      </c>
      <c r="AM909">
        <v>3</v>
      </c>
      <c r="AN909">
        <v>3451</v>
      </c>
      <c r="AP909">
        <v>128</v>
      </c>
      <c r="AQ909">
        <v>13236</v>
      </c>
      <c r="AR909" t="s">
        <v>7004</v>
      </c>
      <c r="AS909">
        <v>3</v>
      </c>
      <c r="AT909">
        <v>1170.4000000000001</v>
      </c>
      <c r="AV909">
        <v>128</v>
      </c>
    </row>
    <row r="910" spans="1:60" ht="13.5" customHeight="1" x14ac:dyDescent="0.35">
      <c r="A910" t="s">
        <v>2420</v>
      </c>
      <c r="B910" t="s">
        <v>4150</v>
      </c>
      <c r="C910" t="s">
        <v>4909</v>
      </c>
      <c r="D910" t="s">
        <v>14713</v>
      </c>
      <c r="E910" t="s">
        <v>14714</v>
      </c>
      <c r="F910" t="s">
        <v>14715</v>
      </c>
      <c r="G910" t="s">
        <v>14716</v>
      </c>
      <c r="H910" t="s">
        <v>14717</v>
      </c>
      <c r="I910" t="s">
        <v>14718</v>
      </c>
      <c r="N910" t="s">
        <v>14719</v>
      </c>
      <c r="O910" t="s">
        <v>14720</v>
      </c>
      <c r="P910" t="s">
        <v>14721</v>
      </c>
      <c r="Q910" t="s">
        <v>14722</v>
      </c>
      <c r="R910" t="s">
        <v>14723</v>
      </c>
      <c r="S910" t="s">
        <v>14724</v>
      </c>
      <c r="T910" t="s">
        <v>14725</v>
      </c>
      <c r="X910" t="s">
        <v>14712</v>
      </c>
      <c r="Y910" t="s">
        <v>7468</v>
      </c>
      <c r="Z910" t="s">
        <v>14726</v>
      </c>
      <c r="AE910">
        <v>13236</v>
      </c>
      <c r="AF910" t="s">
        <v>7004</v>
      </c>
      <c r="AG910">
        <v>4</v>
      </c>
      <c r="AH910">
        <v>1365.45</v>
      </c>
      <c r="AJ910">
        <v>128</v>
      </c>
    </row>
    <row r="911" spans="1:60" ht="13.5" customHeight="1" x14ac:dyDescent="0.35">
      <c r="A911" t="s">
        <v>2420</v>
      </c>
      <c r="B911" t="s">
        <v>4155</v>
      </c>
      <c r="C911" t="s">
        <v>4717</v>
      </c>
      <c r="D911" t="s">
        <v>14727</v>
      </c>
      <c r="E911" t="s">
        <v>14728</v>
      </c>
      <c r="F911" t="s">
        <v>14727</v>
      </c>
      <c r="G911" t="s">
        <v>14729</v>
      </c>
      <c r="H911" t="s">
        <v>14730</v>
      </c>
      <c r="N911" t="s">
        <v>14731</v>
      </c>
      <c r="O911" t="s">
        <v>14732</v>
      </c>
      <c r="P911" t="s">
        <v>14733</v>
      </c>
      <c r="Q911" t="s">
        <v>14734</v>
      </c>
      <c r="R911" t="s">
        <v>14735</v>
      </c>
      <c r="S911" t="s">
        <v>14736</v>
      </c>
      <c r="T911" t="s">
        <v>14737</v>
      </c>
      <c r="U911" t="s">
        <v>14738</v>
      </c>
      <c r="X911" t="s">
        <v>8848</v>
      </c>
      <c r="Y911" t="s">
        <v>14739</v>
      </c>
      <c r="AE911">
        <v>35071</v>
      </c>
      <c r="AF911" t="s">
        <v>830</v>
      </c>
      <c r="AG911">
        <v>2</v>
      </c>
      <c r="AH911">
        <v>231</v>
      </c>
      <c r="AJ911">
        <v>324</v>
      </c>
      <c r="AK911">
        <v>13154</v>
      </c>
      <c r="AL911" t="s">
        <v>798</v>
      </c>
      <c r="AM911">
        <v>1</v>
      </c>
      <c r="AN911">
        <v>42</v>
      </c>
      <c r="AP911">
        <v>122</v>
      </c>
      <c r="AQ911">
        <v>33024</v>
      </c>
      <c r="AR911" t="s">
        <v>831</v>
      </c>
      <c r="AS911">
        <v>1</v>
      </c>
      <c r="AT911">
        <v>16.75</v>
      </c>
      <c r="AV911">
        <v>314</v>
      </c>
      <c r="AW911">
        <v>44072</v>
      </c>
      <c r="AX911" t="s">
        <v>7210</v>
      </c>
      <c r="AY911">
        <v>1</v>
      </c>
      <c r="AZ911">
        <v>164</v>
      </c>
      <c r="BB911">
        <v>332</v>
      </c>
    </row>
    <row r="912" spans="1:60" ht="13.5" customHeight="1" x14ac:dyDescent="0.35">
      <c r="A912" t="s">
        <v>2420</v>
      </c>
      <c r="B912" t="s">
        <v>4160</v>
      </c>
      <c r="C912" t="s">
        <v>4524</v>
      </c>
      <c r="D912" t="s">
        <v>14740</v>
      </c>
      <c r="E912" t="s">
        <v>14741</v>
      </c>
      <c r="F912" t="s">
        <v>10333</v>
      </c>
      <c r="G912" t="s">
        <v>14742</v>
      </c>
      <c r="N912" t="s">
        <v>14743</v>
      </c>
      <c r="O912" t="s">
        <v>14744</v>
      </c>
      <c r="P912" t="s">
        <v>14745</v>
      </c>
      <c r="Q912" t="s">
        <v>14746</v>
      </c>
      <c r="R912" t="s">
        <v>14747</v>
      </c>
      <c r="X912" t="s">
        <v>605</v>
      </c>
      <c r="Y912" t="s">
        <v>14748</v>
      </c>
      <c r="AE912">
        <v>32688</v>
      </c>
      <c r="AF912" t="s">
        <v>7018</v>
      </c>
      <c r="AG912">
        <v>3</v>
      </c>
      <c r="AH912">
        <v>610.9</v>
      </c>
      <c r="AJ912">
        <v>314</v>
      </c>
      <c r="AK912">
        <v>33052</v>
      </c>
      <c r="AL912" t="s">
        <v>7019</v>
      </c>
      <c r="AM912">
        <v>3</v>
      </c>
      <c r="AN912">
        <v>392</v>
      </c>
      <c r="AP912">
        <v>315</v>
      </c>
      <c r="AQ912">
        <v>13254</v>
      </c>
      <c r="AR912" t="s">
        <v>799</v>
      </c>
      <c r="AS912">
        <v>2</v>
      </c>
      <c r="AT912">
        <v>192</v>
      </c>
      <c r="AV912">
        <v>128</v>
      </c>
      <c r="AW912">
        <v>11054</v>
      </c>
      <c r="AX912" t="s">
        <v>727</v>
      </c>
      <c r="AY912">
        <v>1</v>
      </c>
      <c r="AZ912">
        <v>140</v>
      </c>
      <c r="BB912">
        <v>114</v>
      </c>
    </row>
    <row r="913" spans="1:60" ht="13.5" customHeight="1" x14ac:dyDescent="0.35">
      <c r="A913" t="s">
        <v>2420</v>
      </c>
      <c r="B913" t="s">
        <v>4166</v>
      </c>
      <c r="C913" t="s">
        <v>4547</v>
      </c>
      <c r="D913" t="s">
        <v>14749</v>
      </c>
      <c r="E913" t="s">
        <v>14750</v>
      </c>
      <c r="F913" t="s">
        <v>14751</v>
      </c>
      <c r="G913" t="s">
        <v>14752</v>
      </c>
      <c r="H913" t="s">
        <v>14753</v>
      </c>
      <c r="N913" t="s">
        <v>14754</v>
      </c>
      <c r="O913" t="s">
        <v>14755</v>
      </c>
      <c r="P913" t="s">
        <v>14756</v>
      </c>
      <c r="Q913" t="s">
        <v>14757</v>
      </c>
      <c r="R913" t="s">
        <v>14758</v>
      </c>
      <c r="X913" t="s">
        <v>5090</v>
      </c>
      <c r="Y913" t="s">
        <v>4777</v>
      </c>
      <c r="Z913" t="s">
        <v>10041</v>
      </c>
      <c r="AE913">
        <v>21046</v>
      </c>
      <c r="AF913" t="s">
        <v>6959</v>
      </c>
      <c r="AG913">
        <v>3</v>
      </c>
      <c r="AH913">
        <v>928.19999999999993</v>
      </c>
      <c r="AJ913">
        <v>214</v>
      </c>
      <c r="AK913">
        <v>31407</v>
      </c>
      <c r="AL913" t="s">
        <v>800</v>
      </c>
      <c r="AM913">
        <v>2</v>
      </c>
      <c r="AN913">
        <v>159</v>
      </c>
      <c r="AP913">
        <v>200</v>
      </c>
      <c r="AQ913">
        <v>32110</v>
      </c>
      <c r="AR913" t="s">
        <v>4603</v>
      </c>
      <c r="AS913">
        <v>2</v>
      </c>
      <c r="AT913">
        <v>390</v>
      </c>
      <c r="AV913">
        <v>310</v>
      </c>
    </row>
    <row r="914" spans="1:60" ht="13.5" customHeight="1" x14ac:dyDescent="0.35">
      <c r="A914" t="s">
        <v>2420</v>
      </c>
      <c r="B914" t="s">
        <v>4171</v>
      </c>
      <c r="C914" t="s">
        <v>4524</v>
      </c>
      <c r="D914" t="s">
        <v>14759</v>
      </c>
      <c r="E914" t="s">
        <v>14760</v>
      </c>
      <c r="F914" t="s">
        <v>13168</v>
      </c>
      <c r="G914" t="s">
        <v>13169</v>
      </c>
      <c r="N914" t="s">
        <v>13170</v>
      </c>
      <c r="O914" t="s">
        <v>14761</v>
      </c>
      <c r="P914" t="s">
        <v>13172</v>
      </c>
      <c r="Q914" t="s">
        <v>10529</v>
      </c>
      <c r="X914" t="s">
        <v>605</v>
      </c>
      <c r="Y914" t="s">
        <v>5969</v>
      </c>
      <c r="Z914" t="s">
        <v>12485</v>
      </c>
      <c r="AE914">
        <v>32110</v>
      </c>
      <c r="AF914" t="s">
        <v>4603</v>
      </c>
      <c r="AG914">
        <v>2</v>
      </c>
      <c r="AH914">
        <v>390</v>
      </c>
      <c r="AJ914">
        <v>310</v>
      </c>
      <c r="AK914">
        <v>31407</v>
      </c>
      <c r="AL914" t="s">
        <v>800</v>
      </c>
      <c r="AM914">
        <v>2</v>
      </c>
      <c r="AN914">
        <v>159</v>
      </c>
      <c r="AP914">
        <v>200</v>
      </c>
    </row>
    <row r="915" spans="1:60" ht="13.5" customHeight="1" x14ac:dyDescent="0.35">
      <c r="A915" t="s">
        <v>2420</v>
      </c>
      <c r="B915" t="s">
        <v>4175</v>
      </c>
      <c r="C915" t="s">
        <v>4547</v>
      </c>
      <c r="D915" t="s">
        <v>14762</v>
      </c>
      <c r="E915" t="s">
        <v>14763</v>
      </c>
      <c r="F915" t="s">
        <v>14764</v>
      </c>
      <c r="G915" t="s">
        <v>14765</v>
      </c>
      <c r="N915" t="s">
        <v>14766</v>
      </c>
      <c r="O915" t="s">
        <v>14767</v>
      </c>
      <c r="P915" t="s">
        <v>14768</v>
      </c>
      <c r="Q915" t="s">
        <v>14769</v>
      </c>
      <c r="X915" t="s">
        <v>4777</v>
      </c>
      <c r="Y915" t="s">
        <v>10058</v>
      </c>
      <c r="Z915" t="s">
        <v>10059</v>
      </c>
      <c r="AE915">
        <v>32135</v>
      </c>
      <c r="AF915" t="s">
        <v>12003</v>
      </c>
      <c r="AG915">
        <v>2</v>
      </c>
      <c r="AH915">
        <v>299</v>
      </c>
      <c r="AJ915">
        <v>300</v>
      </c>
    </row>
    <row r="916" spans="1:60" ht="13.5" customHeight="1" x14ac:dyDescent="0.35">
      <c r="A916" t="s">
        <v>2420</v>
      </c>
      <c r="B916" t="s">
        <v>4179</v>
      </c>
      <c r="C916" t="s">
        <v>4547</v>
      </c>
      <c r="D916" t="s">
        <v>14770</v>
      </c>
      <c r="E916" t="s">
        <v>14771</v>
      </c>
      <c r="F916" t="s">
        <v>14772</v>
      </c>
      <c r="G916" t="s">
        <v>14773</v>
      </c>
      <c r="N916" t="s">
        <v>14774</v>
      </c>
      <c r="O916" t="s">
        <v>14775</v>
      </c>
      <c r="P916" t="s">
        <v>14776</v>
      </c>
      <c r="Q916" t="s">
        <v>14777</v>
      </c>
      <c r="X916" t="s">
        <v>12771</v>
      </c>
      <c r="Y916" t="s">
        <v>14778</v>
      </c>
      <c r="Z916" t="s">
        <v>4777</v>
      </c>
      <c r="AE916">
        <v>32110</v>
      </c>
      <c r="AF916" t="s">
        <v>4603</v>
      </c>
      <c r="AG916">
        <v>2</v>
      </c>
      <c r="AH916">
        <v>390</v>
      </c>
      <c r="AJ916">
        <v>310</v>
      </c>
      <c r="AK916">
        <v>13254</v>
      </c>
      <c r="AL916" t="s">
        <v>799</v>
      </c>
      <c r="AM916">
        <v>2</v>
      </c>
      <c r="AN916">
        <v>192</v>
      </c>
      <c r="AP916">
        <v>128</v>
      </c>
    </row>
    <row r="917" spans="1:60" ht="13.5" customHeight="1" x14ac:dyDescent="0.35">
      <c r="A917" t="s">
        <v>2420</v>
      </c>
      <c r="B917" t="s">
        <v>4185</v>
      </c>
      <c r="C917" t="s">
        <v>593</v>
      </c>
      <c r="D917" t="s">
        <v>14779</v>
      </c>
      <c r="E917" t="s">
        <v>14780</v>
      </c>
      <c r="F917" t="s">
        <v>14781</v>
      </c>
      <c r="G917" t="s">
        <v>14782</v>
      </c>
      <c r="H917" t="s">
        <v>14783</v>
      </c>
      <c r="N917" t="s">
        <v>14784</v>
      </c>
      <c r="O917" t="s">
        <v>14785</v>
      </c>
      <c r="P917" t="s">
        <v>14786</v>
      </c>
      <c r="Q917" t="s">
        <v>14787</v>
      </c>
      <c r="R917" t="s">
        <v>14788</v>
      </c>
      <c r="X917" t="s">
        <v>12444</v>
      </c>
      <c r="Y917" t="s">
        <v>12445</v>
      </c>
      <c r="Z917" t="s">
        <v>6825</v>
      </c>
      <c r="AE917">
        <v>21368</v>
      </c>
      <c r="AF917" t="s">
        <v>2747</v>
      </c>
      <c r="AG917">
        <v>2</v>
      </c>
      <c r="AH917">
        <v>642.79999999999995</v>
      </c>
      <c r="AJ917">
        <v>212</v>
      </c>
      <c r="AK917">
        <v>21547</v>
      </c>
      <c r="AL917" t="s">
        <v>57</v>
      </c>
      <c r="AM917">
        <v>2</v>
      </c>
      <c r="AN917">
        <v>245</v>
      </c>
      <c r="AP917">
        <v>221</v>
      </c>
      <c r="AQ917">
        <v>21572</v>
      </c>
      <c r="AR917" t="s">
        <v>58</v>
      </c>
      <c r="AS917">
        <v>1</v>
      </c>
      <c r="AT917">
        <v>80</v>
      </c>
      <c r="AV917">
        <v>221</v>
      </c>
      <c r="AW917">
        <v>21567</v>
      </c>
      <c r="AX917" t="s">
        <v>7725</v>
      </c>
      <c r="AY917">
        <v>1</v>
      </c>
      <c r="AZ917">
        <v>150</v>
      </c>
      <c r="BB917">
        <v>221</v>
      </c>
      <c r="BC917">
        <v>31754</v>
      </c>
      <c r="BD917" t="s">
        <v>62</v>
      </c>
      <c r="BE917">
        <v>2</v>
      </c>
      <c r="BF917">
        <v>76</v>
      </c>
      <c r="BH917">
        <v>311</v>
      </c>
    </row>
    <row r="918" spans="1:60" ht="13.5" customHeight="1" x14ac:dyDescent="0.35">
      <c r="A918" t="s">
        <v>2420</v>
      </c>
      <c r="B918" t="s">
        <v>4189</v>
      </c>
      <c r="C918" t="s">
        <v>593</v>
      </c>
      <c r="D918" t="s">
        <v>14789</v>
      </c>
      <c r="E918" t="s">
        <v>14790</v>
      </c>
      <c r="F918" t="s">
        <v>14791</v>
      </c>
      <c r="G918" t="s">
        <v>14792</v>
      </c>
      <c r="N918" t="s">
        <v>14793</v>
      </c>
      <c r="O918" t="s">
        <v>14794</v>
      </c>
      <c r="P918" t="s">
        <v>14795</v>
      </c>
      <c r="Q918" t="s">
        <v>14796</v>
      </c>
      <c r="X918" t="s">
        <v>664</v>
      </c>
      <c r="Y918" t="s">
        <v>13718</v>
      </c>
      <c r="Z918" t="s">
        <v>14797</v>
      </c>
      <c r="AE918">
        <v>21547</v>
      </c>
      <c r="AF918" t="s">
        <v>57</v>
      </c>
      <c r="AG918">
        <v>2</v>
      </c>
      <c r="AH918">
        <v>245</v>
      </c>
      <c r="AJ918">
        <v>221</v>
      </c>
      <c r="AK918">
        <v>21572</v>
      </c>
      <c r="AL918" t="s">
        <v>58</v>
      </c>
      <c r="AM918">
        <v>1</v>
      </c>
      <c r="AN918">
        <v>80</v>
      </c>
      <c r="AP918">
        <v>221</v>
      </c>
    </row>
    <row r="919" spans="1:60" ht="13.5" customHeight="1" x14ac:dyDescent="0.35">
      <c r="A919" t="s">
        <v>2420</v>
      </c>
      <c r="B919" t="s">
        <v>4194</v>
      </c>
      <c r="C919" t="s">
        <v>4524</v>
      </c>
      <c r="D919" t="s">
        <v>14759</v>
      </c>
      <c r="E919" t="s">
        <v>14760</v>
      </c>
      <c r="F919" t="s">
        <v>13168</v>
      </c>
      <c r="G919" t="s">
        <v>13169</v>
      </c>
      <c r="N919" t="s">
        <v>13170</v>
      </c>
      <c r="O919" t="s">
        <v>14761</v>
      </c>
      <c r="P919" t="s">
        <v>13172</v>
      </c>
      <c r="Q919" t="s">
        <v>10529</v>
      </c>
      <c r="X919" t="s">
        <v>605</v>
      </c>
      <c r="Y919" t="s">
        <v>5969</v>
      </c>
      <c r="Z919" t="s">
        <v>12485</v>
      </c>
      <c r="AE919">
        <v>21368</v>
      </c>
      <c r="AF919" t="s">
        <v>2747</v>
      </c>
      <c r="AG919">
        <v>3</v>
      </c>
      <c r="AH919">
        <v>1147.0999999999999</v>
      </c>
      <c r="AJ919">
        <v>212</v>
      </c>
      <c r="AK919">
        <v>32110</v>
      </c>
      <c r="AL919" t="s">
        <v>4603</v>
      </c>
      <c r="AM919">
        <v>2</v>
      </c>
      <c r="AN919">
        <v>390</v>
      </c>
      <c r="AP919">
        <v>310</v>
      </c>
      <c r="AQ919">
        <v>21547</v>
      </c>
      <c r="AR919" t="s">
        <v>57</v>
      </c>
      <c r="AS919">
        <v>2</v>
      </c>
      <c r="AT919">
        <v>245</v>
      </c>
      <c r="AV919">
        <v>221</v>
      </c>
      <c r="AW919">
        <v>21572</v>
      </c>
      <c r="AX919" t="s">
        <v>58</v>
      </c>
      <c r="AY919">
        <v>1</v>
      </c>
      <c r="AZ919">
        <v>80</v>
      </c>
      <c r="BB919">
        <v>221</v>
      </c>
    </row>
    <row r="920" spans="1:60" ht="13.5" customHeight="1" x14ac:dyDescent="0.35">
      <c r="A920" t="s">
        <v>2420</v>
      </c>
      <c r="B920" t="s">
        <v>4203</v>
      </c>
      <c r="C920" t="s">
        <v>593</v>
      </c>
      <c r="D920" t="s">
        <v>14798</v>
      </c>
      <c r="E920" t="s">
        <v>14799</v>
      </c>
      <c r="F920" t="s">
        <v>14800</v>
      </c>
      <c r="G920" t="s">
        <v>14801</v>
      </c>
      <c r="H920" t="s">
        <v>14802</v>
      </c>
      <c r="N920" t="s">
        <v>14803</v>
      </c>
      <c r="O920" t="s">
        <v>14804</v>
      </c>
      <c r="P920" t="s">
        <v>14805</v>
      </c>
      <c r="Q920" t="s">
        <v>14806</v>
      </c>
      <c r="R920" t="s">
        <v>14807</v>
      </c>
      <c r="X920" t="s">
        <v>12444</v>
      </c>
      <c r="Y920" t="s">
        <v>12445</v>
      </c>
      <c r="Z920" t="s">
        <v>6825</v>
      </c>
      <c r="AE920">
        <v>21347</v>
      </c>
      <c r="AF920" t="s">
        <v>2760</v>
      </c>
      <c r="AG920">
        <v>2</v>
      </c>
      <c r="AH920">
        <v>441</v>
      </c>
      <c r="AJ920">
        <v>210</v>
      </c>
      <c r="AK920">
        <v>21547</v>
      </c>
      <c r="AL920" t="s">
        <v>57</v>
      </c>
      <c r="AM920">
        <v>2</v>
      </c>
      <c r="AN920">
        <v>245</v>
      </c>
      <c r="AP920">
        <v>221</v>
      </c>
      <c r="AQ920">
        <v>21572</v>
      </c>
      <c r="AR920" t="s">
        <v>58</v>
      </c>
      <c r="AS920">
        <v>1</v>
      </c>
      <c r="AT920">
        <v>80</v>
      </c>
      <c r="AV920">
        <v>221</v>
      </c>
      <c r="AW920">
        <v>21567</v>
      </c>
      <c r="AX920" t="s">
        <v>7725</v>
      </c>
      <c r="AY920">
        <v>1</v>
      </c>
      <c r="AZ920">
        <v>150</v>
      </c>
      <c r="BB920">
        <v>221</v>
      </c>
      <c r="BC920">
        <v>31754</v>
      </c>
      <c r="BD920" t="s">
        <v>62</v>
      </c>
      <c r="BE920">
        <v>2</v>
      </c>
      <c r="BF920">
        <v>76</v>
      </c>
      <c r="BH920">
        <v>311</v>
      </c>
    </row>
    <row r="921" spans="1:60" ht="13.5" customHeight="1" x14ac:dyDescent="0.35">
      <c r="A921" t="s">
        <v>2420</v>
      </c>
      <c r="B921" t="s">
        <v>4208</v>
      </c>
      <c r="C921" t="s">
        <v>4909</v>
      </c>
      <c r="D921" t="s">
        <v>14037</v>
      </c>
      <c r="E921" t="s">
        <v>14808</v>
      </c>
      <c r="F921" t="s">
        <v>14012</v>
      </c>
      <c r="G921" t="s">
        <v>14013</v>
      </c>
      <c r="H921" t="s">
        <v>14014</v>
      </c>
      <c r="N921" t="s">
        <v>14809</v>
      </c>
      <c r="O921" t="s">
        <v>14810</v>
      </c>
      <c r="P921" t="s">
        <v>14041</v>
      </c>
      <c r="Q921" t="s">
        <v>14019</v>
      </c>
      <c r="R921" t="s">
        <v>14042</v>
      </c>
      <c r="X921" t="s">
        <v>14253</v>
      </c>
      <c r="Y921" t="s">
        <v>14811</v>
      </c>
      <c r="Z921" t="s">
        <v>14812</v>
      </c>
      <c r="AE921">
        <v>13254</v>
      </c>
      <c r="AF921" t="s">
        <v>799</v>
      </c>
      <c r="AG921">
        <v>2</v>
      </c>
      <c r="AH921">
        <v>192</v>
      </c>
      <c r="AJ921">
        <v>128</v>
      </c>
      <c r="AK921">
        <v>33052</v>
      </c>
      <c r="AL921" t="s">
        <v>7019</v>
      </c>
      <c r="AM921">
        <v>2</v>
      </c>
      <c r="AN921">
        <v>120</v>
      </c>
      <c r="AP921">
        <v>315</v>
      </c>
      <c r="AQ921">
        <v>33054</v>
      </c>
      <c r="AR921" t="s">
        <v>5596</v>
      </c>
      <c r="AS921">
        <v>1</v>
      </c>
      <c r="AT921">
        <v>218</v>
      </c>
      <c r="AV921">
        <v>315</v>
      </c>
    </row>
    <row r="922" spans="1:60" ht="13.5" customHeight="1" x14ac:dyDescent="0.35">
      <c r="A922" t="s">
        <v>2420</v>
      </c>
      <c r="B922" t="s">
        <v>4213</v>
      </c>
      <c r="C922" t="s">
        <v>5761</v>
      </c>
      <c r="D922" t="s">
        <v>14813</v>
      </c>
      <c r="E922" t="s">
        <v>14814</v>
      </c>
      <c r="F922" t="s">
        <v>14815</v>
      </c>
      <c r="G922" t="s">
        <v>14816</v>
      </c>
      <c r="H922" t="s">
        <v>14817</v>
      </c>
      <c r="N922" t="s">
        <v>14818</v>
      </c>
      <c r="O922" t="s">
        <v>14819</v>
      </c>
      <c r="P922" t="s">
        <v>14820</v>
      </c>
      <c r="Q922" t="s">
        <v>14821</v>
      </c>
      <c r="R922" t="s">
        <v>14822</v>
      </c>
      <c r="S922" t="s">
        <v>14823</v>
      </c>
      <c r="X922" t="s">
        <v>14824</v>
      </c>
      <c r="Y922" t="s">
        <v>14825</v>
      </c>
      <c r="AE922">
        <v>35071</v>
      </c>
      <c r="AF922" t="s">
        <v>830</v>
      </c>
      <c r="AG922">
        <v>2</v>
      </c>
      <c r="AH922">
        <v>231</v>
      </c>
      <c r="AJ922">
        <v>324</v>
      </c>
      <c r="AK922">
        <v>32650</v>
      </c>
      <c r="AL922" t="s">
        <v>5928</v>
      </c>
      <c r="AM922">
        <v>1</v>
      </c>
      <c r="AN922">
        <v>157</v>
      </c>
      <c r="AP922">
        <v>314</v>
      </c>
    </row>
    <row r="923" spans="1:60" ht="13.5" customHeight="1" x14ac:dyDescent="0.35">
      <c r="A923" t="s">
        <v>2420</v>
      </c>
      <c r="B923" t="s">
        <v>4219</v>
      </c>
      <c r="C923" t="s">
        <v>4909</v>
      </c>
      <c r="D923" t="s">
        <v>14826</v>
      </c>
      <c r="E923" t="s">
        <v>14827</v>
      </c>
      <c r="F923" t="s">
        <v>14828</v>
      </c>
      <c r="G923" t="s">
        <v>14829</v>
      </c>
      <c r="H923" t="s">
        <v>14830</v>
      </c>
      <c r="I923" t="s">
        <v>14831</v>
      </c>
      <c r="N923" t="s">
        <v>14832</v>
      </c>
      <c r="O923" t="s">
        <v>14833</v>
      </c>
      <c r="P923" t="s">
        <v>14834</v>
      </c>
      <c r="Q923" t="s">
        <v>14835</v>
      </c>
      <c r="R923" t="s">
        <v>14836</v>
      </c>
      <c r="S923" t="s">
        <v>14837</v>
      </c>
      <c r="T923" t="s">
        <v>14838</v>
      </c>
      <c r="X923" t="s">
        <v>14839</v>
      </c>
      <c r="Y923" t="s">
        <v>14840</v>
      </c>
      <c r="Z923" t="s">
        <v>12869</v>
      </c>
      <c r="AE923">
        <v>44517</v>
      </c>
      <c r="AF923" t="s">
        <v>5905</v>
      </c>
      <c r="AG923">
        <v>2</v>
      </c>
      <c r="AH923">
        <v>317</v>
      </c>
      <c r="AJ923">
        <v>333</v>
      </c>
      <c r="AK923">
        <v>33024</v>
      </c>
      <c r="AL923" t="s">
        <v>831</v>
      </c>
      <c r="AM923">
        <v>1</v>
      </c>
      <c r="AN923">
        <v>16.75</v>
      </c>
      <c r="AP923">
        <v>314</v>
      </c>
    </row>
    <row r="924" spans="1:60" ht="13.5" customHeight="1" x14ac:dyDescent="0.35">
      <c r="A924" t="s">
        <v>2420</v>
      </c>
      <c r="B924" t="s">
        <v>4225</v>
      </c>
      <c r="C924" t="s">
        <v>4717</v>
      </c>
      <c r="D924" t="s">
        <v>14841</v>
      </c>
      <c r="E924" t="s">
        <v>14842</v>
      </c>
      <c r="F924" t="s">
        <v>13526</v>
      </c>
      <c r="G924" t="s">
        <v>14843</v>
      </c>
      <c r="H924" t="s">
        <v>13529</v>
      </c>
      <c r="N924" t="s">
        <v>13530</v>
      </c>
      <c r="O924" t="s">
        <v>9209</v>
      </c>
      <c r="P924" t="s">
        <v>13531</v>
      </c>
      <c r="Q924" t="s">
        <v>14844</v>
      </c>
      <c r="R924" t="s">
        <v>13534</v>
      </c>
      <c r="X924" t="s">
        <v>9215</v>
      </c>
      <c r="Y924" t="s">
        <v>5404</v>
      </c>
      <c r="Z924" t="s">
        <v>9216</v>
      </c>
      <c r="AE924">
        <v>13154</v>
      </c>
      <c r="AF924" t="s">
        <v>798</v>
      </c>
      <c r="AG924">
        <v>1</v>
      </c>
      <c r="AH924">
        <v>42</v>
      </c>
      <c r="AJ924">
        <v>122</v>
      </c>
      <c r="AK924">
        <v>34592</v>
      </c>
      <c r="AL924" t="s">
        <v>6181</v>
      </c>
      <c r="AM924">
        <v>2</v>
      </c>
      <c r="AN924">
        <v>221</v>
      </c>
      <c r="AP924">
        <v>312</v>
      </c>
    </row>
    <row r="925" spans="1:60" ht="13.5" customHeight="1" x14ac:dyDescent="0.35">
      <c r="A925" t="s">
        <v>2420</v>
      </c>
      <c r="B925" t="s">
        <v>4230</v>
      </c>
      <c r="C925" t="s">
        <v>4783</v>
      </c>
      <c r="D925" t="s">
        <v>14845</v>
      </c>
      <c r="E925" t="s">
        <v>8047</v>
      </c>
      <c r="F925" t="s">
        <v>14846</v>
      </c>
      <c r="G925" t="s">
        <v>8048</v>
      </c>
      <c r="N925" t="s">
        <v>8049</v>
      </c>
      <c r="O925" t="s">
        <v>14847</v>
      </c>
      <c r="P925" t="s">
        <v>14848</v>
      </c>
      <c r="Q925" t="s">
        <v>14849</v>
      </c>
      <c r="X925" t="s">
        <v>12897</v>
      </c>
      <c r="Y925" t="s">
        <v>14850</v>
      </c>
      <c r="Z925" t="s">
        <v>7814</v>
      </c>
      <c r="AE925">
        <v>34507</v>
      </c>
      <c r="AF925" t="s">
        <v>5168</v>
      </c>
      <c r="AG925">
        <v>2</v>
      </c>
      <c r="AH925">
        <v>280</v>
      </c>
      <c r="AJ925">
        <v>312</v>
      </c>
      <c r="AK925">
        <v>34593</v>
      </c>
      <c r="AL925" t="s">
        <v>5195</v>
      </c>
      <c r="AM925">
        <v>2</v>
      </c>
      <c r="AN925">
        <v>479</v>
      </c>
      <c r="AP925">
        <v>312</v>
      </c>
      <c r="AQ925">
        <v>13254</v>
      </c>
      <c r="AR925" t="s">
        <v>799</v>
      </c>
      <c r="AS925">
        <v>1</v>
      </c>
      <c r="AT925">
        <v>42</v>
      </c>
      <c r="AV925">
        <v>128</v>
      </c>
      <c r="AW925">
        <v>21572</v>
      </c>
      <c r="AX925" t="s">
        <v>58</v>
      </c>
      <c r="AY925">
        <v>1</v>
      </c>
      <c r="AZ925">
        <v>80</v>
      </c>
      <c r="BB925">
        <v>221</v>
      </c>
      <c r="BC925">
        <v>34085</v>
      </c>
      <c r="BD925" t="s">
        <v>5052</v>
      </c>
      <c r="BE925">
        <v>2</v>
      </c>
      <c r="BF925">
        <v>263</v>
      </c>
      <c r="BH925">
        <v>312</v>
      </c>
    </row>
    <row r="926" spans="1:60" ht="13.5" customHeight="1" x14ac:dyDescent="0.35">
      <c r="A926" t="s">
        <v>2420</v>
      </c>
      <c r="B926" t="s">
        <v>4235</v>
      </c>
      <c r="C926" t="s">
        <v>4889</v>
      </c>
      <c r="D926" t="s">
        <v>14851</v>
      </c>
      <c r="E926" t="s">
        <v>14852</v>
      </c>
      <c r="F926" t="s">
        <v>10607</v>
      </c>
      <c r="G926" t="s">
        <v>14853</v>
      </c>
      <c r="H926" t="s">
        <v>10462</v>
      </c>
      <c r="I926" t="s">
        <v>10608</v>
      </c>
      <c r="N926" t="s">
        <v>14854</v>
      </c>
      <c r="O926" t="s">
        <v>14855</v>
      </c>
      <c r="P926" t="s">
        <v>14856</v>
      </c>
      <c r="Q926" t="s">
        <v>10612</v>
      </c>
      <c r="R926" t="s">
        <v>7420</v>
      </c>
      <c r="S926" t="s">
        <v>10468</v>
      </c>
      <c r="T926" t="s">
        <v>10613</v>
      </c>
      <c r="X926" t="s">
        <v>5610</v>
      </c>
      <c r="Y926" t="s">
        <v>5867</v>
      </c>
      <c r="Z926" t="s">
        <v>4812</v>
      </c>
      <c r="AE926">
        <v>13154</v>
      </c>
      <c r="AF926" t="s">
        <v>798</v>
      </c>
      <c r="AG926">
        <v>2</v>
      </c>
      <c r="AH926">
        <v>192</v>
      </c>
      <c r="AJ926">
        <v>122</v>
      </c>
      <c r="AK926">
        <v>34085</v>
      </c>
      <c r="AL926" t="s">
        <v>5052</v>
      </c>
      <c r="AM926">
        <v>2</v>
      </c>
      <c r="AN926">
        <v>263</v>
      </c>
      <c r="AP926">
        <v>312</v>
      </c>
      <c r="AQ926">
        <v>32079</v>
      </c>
      <c r="AR926" t="s">
        <v>4582</v>
      </c>
      <c r="AS926">
        <v>2</v>
      </c>
      <c r="AT926">
        <v>263</v>
      </c>
      <c r="AV926">
        <v>310</v>
      </c>
      <c r="AW926">
        <v>34005</v>
      </c>
      <c r="AX926" t="s">
        <v>5501</v>
      </c>
      <c r="AY926">
        <v>2</v>
      </c>
      <c r="AZ926">
        <v>150</v>
      </c>
      <c r="BB926">
        <v>312</v>
      </c>
    </row>
    <row r="927" spans="1:60" ht="13.5" customHeight="1" x14ac:dyDescent="0.35">
      <c r="A927" t="s">
        <v>2420</v>
      </c>
      <c r="B927" t="s">
        <v>4240</v>
      </c>
      <c r="C927" t="s">
        <v>4889</v>
      </c>
      <c r="D927" t="s">
        <v>13291</v>
      </c>
      <c r="E927" t="s">
        <v>13292</v>
      </c>
      <c r="F927" t="s">
        <v>13293</v>
      </c>
      <c r="G927" t="s">
        <v>13106</v>
      </c>
      <c r="H927" t="s">
        <v>13107</v>
      </c>
      <c r="N927" t="s">
        <v>13294</v>
      </c>
      <c r="O927" t="s">
        <v>13109</v>
      </c>
      <c r="P927" t="s">
        <v>13110</v>
      </c>
      <c r="Q927" t="s">
        <v>13111</v>
      </c>
      <c r="R927" t="s">
        <v>13112</v>
      </c>
      <c r="X927" t="s">
        <v>6405</v>
      </c>
      <c r="Y927" t="s">
        <v>12536</v>
      </c>
      <c r="Z927" t="s">
        <v>13114</v>
      </c>
      <c r="AE927">
        <v>21547</v>
      </c>
      <c r="AF927" t="s">
        <v>57</v>
      </c>
      <c r="AG927">
        <v>2</v>
      </c>
      <c r="AH927">
        <v>245</v>
      </c>
      <c r="AJ927">
        <v>221</v>
      </c>
      <c r="AK927">
        <v>21572</v>
      </c>
      <c r="AL927" t="s">
        <v>58</v>
      </c>
      <c r="AM927">
        <v>1</v>
      </c>
      <c r="AN927">
        <v>80</v>
      </c>
      <c r="AP927">
        <v>221</v>
      </c>
    </row>
    <row r="928" spans="1:60" ht="13.5" customHeight="1" x14ac:dyDescent="0.35">
      <c r="A928" t="s">
        <v>2420</v>
      </c>
      <c r="B928" t="s">
        <v>4244</v>
      </c>
      <c r="C928" t="s">
        <v>4783</v>
      </c>
      <c r="D928" t="s">
        <v>14857</v>
      </c>
      <c r="E928" t="s">
        <v>11400</v>
      </c>
      <c r="F928" t="s">
        <v>13941</v>
      </c>
      <c r="G928" t="s">
        <v>8387</v>
      </c>
      <c r="H928" t="s">
        <v>8390</v>
      </c>
      <c r="I928" t="s">
        <v>14858</v>
      </c>
      <c r="J928" t="s">
        <v>7917</v>
      </c>
      <c r="N928" t="s">
        <v>14859</v>
      </c>
      <c r="O928" t="s">
        <v>14860</v>
      </c>
      <c r="P928" t="s">
        <v>7601</v>
      </c>
      <c r="Q928" t="s">
        <v>8395</v>
      </c>
      <c r="R928" t="s">
        <v>14861</v>
      </c>
      <c r="S928" t="s">
        <v>14862</v>
      </c>
      <c r="T928" t="s">
        <v>7420</v>
      </c>
      <c r="U928" t="s">
        <v>7923</v>
      </c>
      <c r="X928" t="s">
        <v>4660</v>
      </c>
      <c r="Y928" t="s">
        <v>5450</v>
      </c>
      <c r="Z928" t="s">
        <v>14863</v>
      </c>
      <c r="AE928">
        <v>34022</v>
      </c>
      <c r="AF928" t="s">
        <v>4798</v>
      </c>
      <c r="AG928">
        <v>2</v>
      </c>
      <c r="AH928">
        <v>393</v>
      </c>
      <c r="AJ928">
        <v>312</v>
      </c>
      <c r="AK928">
        <v>21572</v>
      </c>
      <c r="AL928" t="s">
        <v>58</v>
      </c>
      <c r="AM928">
        <v>2</v>
      </c>
      <c r="AN928">
        <v>328</v>
      </c>
      <c r="AP928">
        <v>221</v>
      </c>
    </row>
    <row r="929" spans="1:60" ht="13.5" customHeight="1" x14ac:dyDescent="0.35">
      <c r="A929" t="s">
        <v>2420</v>
      </c>
      <c r="B929" t="s">
        <v>4255</v>
      </c>
      <c r="C929" t="s">
        <v>4547</v>
      </c>
      <c r="D929" t="s">
        <v>13541</v>
      </c>
      <c r="E929" t="s">
        <v>13542</v>
      </c>
      <c r="F929" t="s">
        <v>13543</v>
      </c>
      <c r="G929" t="s">
        <v>10164</v>
      </c>
      <c r="H929" t="s">
        <v>13544</v>
      </c>
      <c r="I929" t="s">
        <v>13545</v>
      </c>
      <c r="J929" t="s">
        <v>10166</v>
      </c>
      <c r="N929" t="s">
        <v>13546</v>
      </c>
      <c r="O929" t="s">
        <v>13547</v>
      </c>
      <c r="P929" t="s">
        <v>14864</v>
      </c>
      <c r="Q929" t="s">
        <v>8155</v>
      </c>
      <c r="R929" t="s">
        <v>13549</v>
      </c>
      <c r="S929" t="s">
        <v>13550</v>
      </c>
      <c r="T929" t="s">
        <v>13551</v>
      </c>
      <c r="X929" t="s">
        <v>8431</v>
      </c>
      <c r="Y929" t="s">
        <v>11048</v>
      </c>
      <c r="Z929" t="s">
        <v>9759</v>
      </c>
      <c r="AE929">
        <v>21052</v>
      </c>
      <c r="AF929" t="s">
        <v>5243</v>
      </c>
      <c r="AG929">
        <v>2</v>
      </c>
      <c r="AH929">
        <v>447</v>
      </c>
      <c r="AJ929">
        <v>210</v>
      </c>
      <c r="AK929">
        <v>21059</v>
      </c>
      <c r="AL929" t="s">
        <v>6776</v>
      </c>
      <c r="AM929">
        <v>2</v>
      </c>
      <c r="AN929">
        <v>565</v>
      </c>
      <c r="AP929">
        <v>210</v>
      </c>
      <c r="AQ929">
        <v>21572</v>
      </c>
      <c r="AR929" t="s">
        <v>58</v>
      </c>
      <c r="AS929">
        <v>2</v>
      </c>
      <c r="AT929">
        <v>328</v>
      </c>
      <c r="AV929">
        <v>221</v>
      </c>
    </row>
    <row r="930" spans="1:60" ht="13.5" customHeight="1" x14ac:dyDescent="0.35">
      <c r="A930" t="s">
        <v>2420</v>
      </c>
      <c r="B930" t="s">
        <v>4258</v>
      </c>
      <c r="C930" t="s">
        <v>4889</v>
      </c>
      <c r="D930" t="s">
        <v>14865</v>
      </c>
      <c r="E930" t="s">
        <v>11010</v>
      </c>
      <c r="F930" t="s">
        <v>11012</v>
      </c>
      <c r="G930" t="s">
        <v>11013</v>
      </c>
      <c r="H930" t="s">
        <v>11014</v>
      </c>
      <c r="N930" t="s">
        <v>11015</v>
      </c>
      <c r="O930" t="s">
        <v>14866</v>
      </c>
      <c r="P930" t="s">
        <v>14867</v>
      </c>
      <c r="Q930" t="s">
        <v>11019</v>
      </c>
      <c r="R930" t="s">
        <v>14868</v>
      </c>
      <c r="X930" t="s">
        <v>14869</v>
      </c>
      <c r="Y930" t="s">
        <v>14870</v>
      </c>
      <c r="Z930" t="s">
        <v>11023</v>
      </c>
      <c r="AE930">
        <v>32079</v>
      </c>
      <c r="AF930" t="s">
        <v>4582</v>
      </c>
      <c r="AG930">
        <v>1</v>
      </c>
      <c r="AH930">
        <v>132</v>
      </c>
      <c r="AJ930">
        <v>310</v>
      </c>
      <c r="AK930">
        <v>21052</v>
      </c>
      <c r="AL930" t="s">
        <v>5243</v>
      </c>
      <c r="AM930">
        <v>2</v>
      </c>
      <c r="AN930">
        <v>447</v>
      </c>
      <c r="AP930">
        <v>210</v>
      </c>
    </row>
    <row r="931" spans="1:60" ht="13.5" customHeight="1" x14ac:dyDescent="0.35">
      <c r="A931" t="s">
        <v>2420</v>
      </c>
      <c r="B931" t="s">
        <v>4266</v>
      </c>
      <c r="C931" t="s">
        <v>4547</v>
      </c>
      <c r="D931" t="s">
        <v>13356</v>
      </c>
      <c r="E931" t="s">
        <v>13357</v>
      </c>
      <c r="F931" t="s">
        <v>7859</v>
      </c>
      <c r="G931" t="s">
        <v>13358</v>
      </c>
      <c r="H931" t="s">
        <v>13337</v>
      </c>
      <c r="N931" t="s">
        <v>13359</v>
      </c>
      <c r="O931" t="s">
        <v>14871</v>
      </c>
      <c r="P931" t="s">
        <v>14872</v>
      </c>
      <c r="Q931" t="s">
        <v>13340</v>
      </c>
      <c r="R931" t="s">
        <v>13341</v>
      </c>
      <c r="S931" t="s">
        <v>11333</v>
      </c>
      <c r="X931" t="s">
        <v>4579</v>
      </c>
      <c r="Y931" t="s">
        <v>4601</v>
      </c>
      <c r="AE931">
        <v>33024</v>
      </c>
      <c r="AF931" t="s">
        <v>831</v>
      </c>
      <c r="AG931">
        <v>2</v>
      </c>
      <c r="AH931">
        <v>413.65</v>
      </c>
      <c r="AJ931">
        <v>314</v>
      </c>
      <c r="AK931">
        <v>13254</v>
      </c>
      <c r="AL931" t="s">
        <v>799</v>
      </c>
      <c r="AM931">
        <v>1</v>
      </c>
      <c r="AN931">
        <v>42</v>
      </c>
      <c r="AP931">
        <v>128</v>
      </c>
      <c r="AQ931">
        <v>32079</v>
      </c>
      <c r="AR931" t="s">
        <v>4582</v>
      </c>
      <c r="AS931">
        <v>2</v>
      </c>
      <c r="AT931">
        <v>263</v>
      </c>
      <c r="AV931">
        <v>310</v>
      </c>
    </row>
    <row r="932" spans="1:60" ht="13.5" customHeight="1" x14ac:dyDescent="0.35">
      <c r="A932" t="s">
        <v>2420</v>
      </c>
      <c r="B932" t="s">
        <v>4271</v>
      </c>
      <c r="C932" t="s">
        <v>4524</v>
      </c>
      <c r="D932" t="s">
        <v>10328</v>
      </c>
      <c r="E932" t="s">
        <v>10521</v>
      </c>
      <c r="F932" t="s">
        <v>10328</v>
      </c>
      <c r="G932" t="s">
        <v>14873</v>
      </c>
      <c r="N932" t="s">
        <v>14874</v>
      </c>
      <c r="O932" t="s">
        <v>14875</v>
      </c>
      <c r="P932" t="s">
        <v>14876</v>
      </c>
      <c r="Q932" t="s">
        <v>10529</v>
      </c>
      <c r="X932" t="s">
        <v>605</v>
      </c>
      <c r="Y932" t="s">
        <v>5969</v>
      </c>
      <c r="AE932">
        <v>13254</v>
      </c>
      <c r="AF932" t="s">
        <v>799</v>
      </c>
      <c r="AG932">
        <v>1</v>
      </c>
      <c r="AH932">
        <v>42</v>
      </c>
      <c r="AJ932">
        <v>128</v>
      </c>
    </row>
    <row r="933" spans="1:60" ht="13.5" customHeight="1" x14ac:dyDescent="0.35">
      <c r="A933" t="s">
        <v>2420</v>
      </c>
      <c r="B933" t="s">
        <v>4274</v>
      </c>
      <c r="C933" t="s">
        <v>4909</v>
      </c>
      <c r="D933" t="s">
        <v>14877</v>
      </c>
      <c r="E933" t="s">
        <v>14878</v>
      </c>
      <c r="F933" t="s">
        <v>14879</v>
      </c>
      <c r="G933" t="s">
        <v>14026</v>
      </c>
      <c r="H933" t="s">
        <v>14880</v>
      </c>
      <c r="I933" t="s">
        <v>14881</v>
      </c>
      <c r="N933" t="s">
        <v>14882</v>
      </c>
      <c r="O933" t="s">
        <v>14883</v>
      </c>
      <c r="P933" t="s">
        <v>14884</v>
      </c>
      <c r="Q933" t="s">
        <v>14885</v>
      </c>
      <c r="R933" t="s">
        <v>14886</v>
      </c>
      <c r="S933" t="s">
        <v>14887</v>
      </c>
      <c r="T933" t="s">
        <v>14888</v>
      </c>
      <c r="X933" t="s">
        <v>714</v>
      </c>
      <c r="Y933" t="s">
        <v>4601</v>
      </c>
      <c r="Z933" t="s">
        <v>7029</v>
      </c>
      <c r="AE933">
        <v>32110</v>
      </c>
      <c r="AF933" t="s">
        <v>4603</v>
      </c>
      <c r="AG933">
        <v>3</v>
      </c>
      <c r="AH933">
        <v>1050</v>
      </c>
      <c r="AJ933">
        <v>310</v>
      </c>
      <c r="AK933">
        <v>32079</v>
      </c>
      <c r="AL933" t="s">
        <v>4582</v>
      </c>
      <c r="AM933">
        <v>3</v>
      </c>
      <c r="AN933">
        <v>548</v>
      </c>
      <c r="AP933">
        <v>310</v>
      </c>
      <c r="AQ933">
        <v>32650</v>
      </c>
      <c r="AR933" t="s">
        <v>5928</v>
      </c>
      <c r="AS933">
        <v>3</v>
      </c>
      <c r="AT933">
        <v>603</v>
      </c>
      <c r="AV933">
        <v>314</v>
      </c>
      <c r="AW933">
        <v>13154</v>
      </c>
      <c r="AX933" t="s">
        <v>798</v>
      </c>
      <c r="AY933">
        <v>2</v>
      </c>
      <c r="AZ933">
        <v>192</v>
      </c>
      <c r="BB933">
        <v>122</v>
      </c>
      <c r="BC933">
        <v>13254</v>
      </c>
      <c r="BD933" t="s">
        <v>799</v>
      </c>
      <c r="BE933">
        <v>2</v>
      </c>
      <c r="BF933">
        <v>192</v>
      </c>
      <c r="BH933">
        <v>128</v>
      </c>
    </row>
    <row r="934" spans="1:60" ht="13.5" customHeight="1" x14ac:dyDescent="0.35">
      <c r="A934" t="s">
        <v>2420</v>
      </c>
      <c r="B934" t="s">
        <v>4277</v>
      </c>
      <c r="C934" t="s">
        <v>4717</v>
      </c>
      <c r="D934" t="s">
        <v>14889</v>
      </c>
      <c r="E934" t="s">
        <v>14846</v>
      </c>
      <c r="F934" t="s">
        <v>8061</v>
      </c>
      <c r="G934" t="s">
        <v>14890</v>
      </c>
      <c r="H934" t="s">
        <v>14891</v>
      </c>
      <c r="N934" t="s">
        <v>14892</v>
      </c>
      <c r="O934" t="s">
        <v>14893</v>
      </c>
      <c r="P934" t="s">
        <v>11741</v>
      </c>
      <c r="Q934" t="s">
        <v>14894</v>
      </c>
      <c r="X934" t="s">
        <v>4728</v>
      </c>
      <c r="Y934" t="s">
        <v>5652</v>
      </c>
      <c r="AE934">
        <v>21054</v>
      </c>
      <c r="AF934" t="s">
        <v>6762</v>
      </c>
      <c r="AG934">
        <v>1</v>
      </c>
      <c r="AH934">
        <v>66.3</v>
      </c>
      <c r="AJ934">
        <v>210</v>
      </c>
    </row>
    <row r="935" spans="1:60" ht="13.5" customHeight="1" x14ac:dyDescent="0.35">
      <c r="A935" t="s">
        <v>2420</v>
      </c>
      <c r="B935" t="s">
        <v>4282</v>
      </c>
      <c r="C935" t="s">
        <v>4717</v>
      </c>
      <c r="D935" t="s">
        <v>14666</v>
      </c>
      <c r="E935" t="s">
        <v>14667</v>
      </c>
      <c r="F935" t="s">
        <v>14668</v>
      </c>
      <c r="G935" t="s">
        <v>14669</v>
      </c>
      <c r="H935" t="s">
        <v>14895</v>
      </c>
      <c r="N935" t="s">
        <v>14670</v>
      </c>
      <c r="O935" t="s">
        <v>14671</v>
      </c>
      <c r="P935" t="s">
        <v>14672</v>
      </c>
      <c r="Q935" t="s">
        <v>14896</v>
      </c>
      <c r="R935" t="s">
        <v>14674</v>
      </c>
      <c r="S935" t="s">
        <v>14897</v>
      </c>
      <c r="X935" t="s">
        <v>10111</v>
      </c>
      <c r="Y935" t="s">
        <v>5404</v>
      </c>
      <c r="Z935" t="s">
        <v>14675</v>
      </c>
      <c r="AE935">
        <v>13254</v>
      </c>
      <c r="AF935" t="s">
        <v>799</v>
      </c>
      <c r="AG935">
        <v>1</v>
      </c>
      <c r="AH935">
        <v>42</v>
      </c>
      <c r="AJ935">
        <v>128</v>
      </c>
      <c r="AK935">
        <v>33024</v>
      </c>
      <c r="AL935" t="s">
        <v>831</v>
      </c>
      <c r="AM935">
        <v>1</v>
      </c>
      <c r="AN935">
        <v>16.75</v>
      </c>
      <c r="AP935">
        <v>314</v>
      </c>
      <c r="AQ935">
        <v>44072</v>
      </c>
      <c r="AR935" t="s">
        <v>7210</v>
      </c>
      <c r="AS935">
        <v>1</v>
      </c>
      <c r="AT935">
        <v>164</v>
      </c>
      <c r="AV935">
        <v>332</v>
      </c>
    </row>
    <row r="936" spans="1:60" ht="13.5" customHeight="1" x14ac:dyDescent="0.35">
      <c r="A936" t="s">
        <v>2420</v>
      </c>
      <c r="B936" t="s">
        <v>4288</v>
      </c>
      <c r="C936" t="s">
        <v>4889</v>
      </c>
      <c r="D936" t="s">
        <v>14898</v>
      </c>
      <c r="E936" t="s">
        <v>13282</v>
      </c>
      <c r="F936" t="s">
        <v>7138</v>
      </c>
      <c r="G936" t="s">
        <v>14899</v>
      </c>
      <c r="H936" t="s">
        <v>14900</v>
      </c>
      <c r="I936" t="s">
        <v>5116</v>
      </c>
      <c r="J936" t="s">
        <v>14901</v>
      </c>
      <c r="N936" t="s">
        <v>14902</v>
      </c>
      <c r="O936" t="s">
        <v>8309</v>
      </c>
      <c r="P936" t="s">
        <v>8310</v>
      </c>
      <c r="Q936" t="s">
        <v>14903</v>
      </c>
      <c r="R936" t="s">
        <v>14904</v>
      </c>
      <c r="S936" t="s">
        <v>14905</v>
      </c>
      <c r="T936" t="s">
        <v>14906</v>
      </c>
      <c r="U936" t="s">
        <v>8312</v>
      </c>
      <c r="X936" t="s">
        <v>5034</v>
      </c>
      <c r="Y936" t="s">
        <v>4965</v>
      </c>
      <c r="Z936" t="s">
        <v>7603</v>
      </c>
      <c r="AE936">
        <v>34085</v>
      </c>
      <c r="AF936" t="s">
        <v>5052</v>
      </c>
      <c r="AG936">
        <v>1</v>
      </c>
      <c r="AH936">
        <v>98</v>
      </c>
      <c r="AJ936">
        <v>312</v>
      </c>
      <c r="AK936">
        <v>21572</v>
      </c>
      <c r="AL936" t="s">
        <v>58</v>
      </c>
      <c r="AM936">
        <v>1</v>
      </c>
      <c r="AN936">
        <v>80</v>
      </c>
      <c r="AP936">
        <v>221</v>
      </c>
      <c r="AQ936">
        <v>13154</v>
      </c>
      <c r="AR936" t="s">
        <v>798</v>
      </c>
      <c r="AS936">
        <v>2</v>
      </c>
      <c r="AT936">
        <v>192</v>
      </c>
      <c r="AV936">
        <v>122</v>
      </c>
      <c r="AW936">
        <v>13254</v>
      </c>
      <c r="AX936" t="s">
        <v>799</v>
      </c>
      <c r="AY936">
        <v>1</v>
      </c>
      <c r="AZ936">
        <v>42</v>
      </c>
      <c r="BB936">
        <v>128</v>
      </c>
    </row>
    <row r="937" spans="1:60" ht="13.5" customHeight="1" x14ac:dyDescent="0.35">
      <c r="A937" t="s">
        <v>2420</v>
      </c>
      <c r="B937" t="s">
        <v>4293</v>
      </c>
      <c r="C937" t="s">
        <v>4667</v>
      </c>
      <c r="D937" t="s">
        <v>14907</v>
      </c>
      <c r="E937" t="s">
        <v>13469</v>
      </c>
      <c r="F937" t="s">
        <v>7414</v>
      </c>
      <c r="G937" t="s">
        <v>7295</v>
      </c>
      <c r="H937" t="s">
        <v>8755</v>
      </c>
      <c r="I937" t="s">
        <v>10793</v>
      </c>
      <c r="N937" t="s">
        <v>14908</v>
      </c>
      <c r="O937" t="s">
        <v>13472</v>
      </c>
      <c r="P937" t="s">
        <v>14909</v>
      </c>
      <c r="Q937" t="s">
        <v>12385</v>
      </c>
      <c r="R937" t="s">
        <v>10799</v>
      </c>
      <c r="S937" t="s">
        <v>10800</v>
      </c>
      <c r="T937" t="s">
        <v>13219</v>
      </c>
      <c r="X937" t="s">
        <v>10011</v>
      </c>
      <c r="Y937" t="s">
        <v>10802</v>
      </c>
      <c r="Z937" t="s">
        <v>5676</v>
      </c>
      <c r="AE937">
        <v>12054</v>
      </c>
      <c r="AF937" t="s">
        <v>5121</v>
      </c>
      <c r="AG937">
        <v>2</v>
      </c>
      <c r="AH937">
        <v>266</v>
      </c>
      <c r="AJ937">
        <v>113</v>
      </c>
      <c r="AK937">
        <v>11054</v>
      </c>
      <c r="AL937" t="s">
        <v>727</v>
      </c>
      <c r="AM937">
        <v>2</v>
      </c>
      <c r="AN937">
        <v>500</v>
      </c>
      <c r="AP937">
        <v>114</v>
      </c>
      <c r="AQ937">
        <v>15254</v>
      </c>
      <c r="AR937" t="s">
        <v>4802</v>
      </c>
      <c r="AS937">
        <v>2</v>
      </c>
      <c r="AT937">
        <v>400</v>
      </c>
      <c r="AV937">
        <v>136</v>
      </c>
      <c r="AW937">
        <v>31058</v>
      </c>
      <c r="AX937" t="s">
        <v>4734</v>
      </c>
      <c r="AY937">
        <v>2</v>
      </c>
      <c r="AZ937">
        <v>245</v>
      </c>
      <c r="BB937">
        <v>326</v>
      </c>
      <c r="BC937">
        <v>32079</v>
      </c>
      <c r="BD937" t="s">
        <v>4582</v>
      </c>
      <c r="BE937">
        <v>3</v>
      </c>
      <c r="BF937">
        <v>548</v>
      </c>
      <c r="BH937">
        <v>310</v>
      </c>
    </row>
    <row r="938" spans="1:60" ht="13.5" customHeight="1" x14ac:dyDescent="0.35">
      <c r="A938" t="s">
        <v>2420</v>
      </c>
      <c r="B938" t="s">
        <v>3155</v>
      </c>
      <c r="C938" t="s">
        <v>593</v>
      </c>
      <c r="D938" t="s">
        <v>14910</v>
      </c>
      <c r="E938" t="s">
        <v>776</v>
      </c>
      <c r="F938" t="s">
        <v>14911</v>
      </c>
      <c r="G938" t="s">
        <v>14912</v>
      </c>
      <c r="H938" t="s">
        <v>14913</v>
      </c>
      <c r="I938" t="s">
        <v>14914</v>
      </c>
      <c r="J938" t="s">
        <v>14915</v>
      </c>
      <c r="K938" t="s">
        <v>598</v>
      </c>
      <c r="N938" t="s">
        <v>14916</v>
      </c>
      <c r="O938" t="s">
        <v>13235</v>
      </c>
      <c r="P938" t="s">
        <v>14917</v>
      </c>
      <c r="Q938" t="s">
        <v>14918</v>
      </c>
      <c r="R938" t="s">
        <v>14919</v>
      </c>
      <c r="S938" t="s">
        <v>10407</v>
      </c>
      <c r="T938" t="s">
        <v>14920</v>
      </c>
      <c r="U938" t="s">
        <v>603</v>
      </c>
      <c r="X938" t="s">
        <v>664</v>
      </c>
      <c r="Y938" t="s">
        <v>14921</v>
      </c>
      <c r="Z938" t="s">
        <v>14922</v>
      </c>
      <c r="AE938">
        <v>23684</v>
      </c>
      <c r="AF938" t="s">
        <v>698</v>
      </c>
      <c r="AG938">
        <v>1</v>
      </c>
      <c r="AH938">
        <v>144</v>
      </c>
      <c r="AJ938">
        <v>251</v>
      </c>
      <c r="AK938">
        <v>31624</v>
      </c>
      <c r="AL938" t="s">
        <v>717</v>
      </c>
      <c r="AM938">
        <v>1</v>
      </c>
      <c r="AN938">
        <v>70</v>
      </c>
      <c r="AP938">
        <v>200</v>
      </c>
      <c r="AQ938">
        <v>21547</v>
      </c>
      <c r="AR938" t="s">
        <v>57</v>
      </c>
      <c r="AS938">
        <v>2</v>
      </c>
      <c r="AT938">
        <v>245</v>
      </c>
      <c r="AV938">
        <v>221</v>
      </c>
      <c r="AW938">
        <v>21572</v>
      </c>
      <c r="AX938" t="s">
        <v>58</v>
      </c>
      <c r="AY938">
        <v>1</v>
      </c>
      <c r="AZ938">
        <v>80</v>
      </c>
      <c r="BB938">
        <v>221</v>
      </c>
    </row>
    <row r="939" spans="1:60" ht="13.5" customHeight="1" x14ac:dyDescent="0.35">
      <c r="A939" t="s">
        <v>2420</v>
      </c>
      <c r="B939" t="s">
        <v>4299</v>
      </c>
      <c r="C939" t="s">
        <v>4909</v>
      </c>
      <c r="D939" t="s">
        <v>14690</v>
      </c>
      <c r="E939" t="s">
        <v>8279</v>
      </c>
      <c r="F939" t="s">
        <v>14691</v>
      </c>
      <c r="G939" t="s">
        <v>14692</v>
      </c>
      <c r="H939" t="s">
        <v>14693</v>
      </c>
      <c r="N939" t="s">
        <v>14694</v>
      </c>
      <c r="O939" t="s">
        <v>14695</v>
      </c>
      <c r="P939" t="s">
        <v>14696</v>
      </c>
      <c r="Q939" t="s">
        <v>14923</v>
      </c>
      <c r="R939" t="s">
        <v>14698</v>
      </c>
      <c r="S939" t="s">
        <v>14699</v>
      </c>
      <c r="X939" t="s">
        <v>4601</v>
      </c>
      <c r="Y939" t="s">
        <v>8290</v>
      </c>
      <c r="AE939">
        <v>33024</v>
      </c>
      <c r="AF939" t="s">
        <v>831</v>
      </c>
      <c r="AG939">
        <v>2</v>
      </c>
      <c r="AH939">
        <v>413.65</v>
      </c>
      <c r="AJ939">
        <v>314</v>
      </c>
      <c r="AK939">
        <v>44072</v>
      </c>
      <c r="AL939" t="s">
        <v>7210</v>
      </c>
      <c r="AM939">
        <v>1</v>
      </c>
      <c r="AN939">
        <v>164</v>
      </c>
      <c r="AP939">
        <v>332</v>
      </c>
      <c r="AQ939">
        <v>13236</v>
      </c>
      <c r="AR939" t="s">
        <v>7004</v>
      </c>
      <c r="AS939">
        <v>1</v>
      </c>
      <c r="AT939">
        <v>16.75</v>
      </c>
      <c r="AV939">
        <v>128</v>
      </c>
    </row>
    <row r="940" spans="1:60" ht="13.5" customHeight="1" x14ac:dyDescent="0.35">
      <c r="A940" t="s">
        <v>2420</v>
      </c>
      <c r="B940" t="s">
        <v>4309</v>
      </c>
      <c r="C940" t="s">
        <v>4909</v>
      </c>
      <c r="D940" t="s">
        <v>13186</v>
      </c>
      <c r="E940" t="s">
        <v>13187</v>
      </c>
      <c r="F940" t="s">
        <v>13188</v>
      </c>
      <c r="G940" t="s">
        <v>13189</v>
      </c>
      <c r="H940" t="s">
        <v>13190</v>
      </c>
      <c r="I940" t="s">
        <v>13191</v>
      </c>
      <c r="J940" t="s">
        <v>13192</v>
      </c>
      <c r="N940" t="s">
        <v>13193</v>
      </c>
      <c r="O940" t="s">
        <v>13194</v>
      </c>
      <c r="P940" t="s">
        <v>13195</v>
      </c>
      <c r="Q940" t="s">
        <v>13196</v>
      </c>
      <c r="R940" t="s">
        <v>13197</v>
      </c>
      <c r="S940" t="s">
        <v>13198</v>
      </c>
      <c r="T940" t="s">
        <v>13199</v>
      </c>
      <c r="X940" t="s">
        <v>6405</v>
      </c>
      <c r="Y940" t="s">
        <v>13113</v>
      </c>
      <c r="Z940" t="s">
        <v>10614</v>
      </c>
      <c r="AE940">
        <v>21572</v>
      </c>
      <c r="AF940" t="s">
        <v>58</v>
      </c>
      <c r="AG940">
        <v>1</v>
      </c>
      <c r="AH940">
        <v>80</v>
      </c>
      <c r="AJ940">
        <v>221</v>
      </c>
      <c r="AK940">
        <v>21547</v>
      </c>
      <c r="AL940" t="s">
        <v>57</v>
      </c>
      <c r="AM940">
        <v>2</v>
      </c>
      <c r="AN940">
        <v>245</v>
      </c>
      <c r="AP940">
        <v>221</v>
      </c>
    </row>
    <row r="941" spans="1:60" ht="13.5" customHeight="1" x14ac:dyDescent="0.35">
      <c r="A941" t="s">
        <v>2420</v>
      </c>
      <c r="B941" t="s">
        <v>4319</v>
      </c>
      <c r="C941" t="s">
        <v>4909</v>
      </c>
      <c r="D941" t="s">
        <v>13643</v>
      </c>
      <c r="E941" t="s">
        <v>14924</v>
      </c>
      <c r="F941" t="s">
        <v>13645</v>
      </c>
      <c r="G941" t="s">
        <v>13646</v>
      </c>
      <c r="H941" t="s">
        <v>13647</v>
      </c>
      <c r="N941" t="s">
        <v>13648</v>
      </c>
      <c r="O941" t="s">
        <v>14925</v>
      </c>
      <c r="P941" t="s">
        <v>13650</v>
      </c>
      <c r="Q941" t="s">
        <v>13651</v>
      </c>
      <c r="R941" t="s">
        <v>14926</v>
      </c>
      <c r="X941" t="s">
        <v>13653</v>
      </c>
      <c r="Y941" t="s">
        <v>13654</v>
      </c>
      <c r="Z941" t="s">
        <v>14927</v>
      </c>
      <c r="AE941">
        <v>21572</v>
      </c>
      <c r="AF941" t="s">
        <v>58</v>
      </c>
      <c r="AG941">
        <v>3</v>
      </c>
      <c r="AH941">
        <v>493</v>
      </c>
      <c r="AJ941">
        <v>221</v>
      </c>
      <c r="AK941">
        <v>31407</v>
      </c>
      <c r="AL941" t="s">
        <v>800</v>
      </c>
      <c r="AM941">
        <v>2</v>
      </c>
      <c r="AN941">
        <v>159</v>
      </c>
      <c r="AP941">
        <v>200</v>
      </c>
    </row>
    <row r="942" spans="1:60" ht="13.5" customHeight="1" x14ac:dyDescent="0.35">
      <c r="A942" t="s">
        <v>2420</v>
      </c>
      <c r="B942" t="s">
        <v>4322</v>
      </c>
      <c r="C942" t="s">
        <v>4667</v>
      </c>
      <c r="D942" t="s">
        <v>14928</v>
      </c>
      <c r="E942" t="s">
        <v>13298</v>
      </c>
      <c r="F942" t="s">
        <v>7414</v>
      </c>
      <c r="G942" t="s">
        <v>7295</v>
      </c>
      <c r="H942" t="s">
        <v>8755</v>
      </c>
      <c r="I942" t="s">
        <v>10793</v>
      </c>
      <c r="N942" t="s">
        <v>14929</v>
      </c>
      <c r="O942" t="s">
        <v>14930</v>
      </c>
      <c r="P942" t="s">
        <v>13302</v>
      </c>
      <c r="Q942" t="s">
        <v>14931</v>
      </c>
      <c r="R942" t="s">
        <v>12385</v>
      </c>
      <c r="S942" t="s">
        <v>10799</v>
      </c>
      <c r="T942" t="s">
        <v>10800</v>
      </c>
      <c r="U942" t="s">
        <v>13219</v>
      </c>
      <c r="X942" t="s">
        <v>8142</v>
      </c>
      <c r="Y942" t="s">
        <v>5034</v>
      </c>
      <c r="Z942" t="s">
        <v>1390</v>
      </c>
      <c r="AE942">
        <v>32079</v>
      </c>
      <c r="AF942" t="s">
        <v>4582</v>
      </c>
      <c r="AG942">
        <v>3</v>
      </c>
      <c r="AH942">
        <v>548</v>
      </c>
      <c r="AJ942">
        <v>310</v>
      </c>
      <c r="AK942">
        <v>31721</v>
      </c>
      <c r="AL942" t="s">
        <v>4568</v>
      </c>
      <c r="AM942">
        <v>3</v>
      </c>
      <c r="AN942">
        <v>663</v>
      </c>
      <c r="AP942">
        <v>311</v>
      </c>
      <c r="AQ942">
        <v>31663</v>
      </c>
      <c r="AR942" t="s">
        <v>4545</v>
      </c>
      <c r="AS942">
        <v>3</v>
      </c>
      <c r="AT942">
        <v>633</v>
      </c>
      <c r="AV942">
        <v>311</v>
      </c>
      <c r="AW942">
        <v>31743</v>
      </c>
      <c r="AX942" t="s">
        <v>4521</v>
      </c>
      <c r="AY942">
        <v>3</v>
      </c>
      <c r="AZ942">
        <v>663</v>
      </c>
      <c r="BB942">
        <v>311</v>
      </c>
      <c r="BC942">
        <v>31854</v>
      </c>
      <c r="BD942" t="s">
        <v>4860</v>
      </c>
      <c r="BE942">
        <v>3</v>
      </c>
      <c r="BF942">
        <v>699</v>
      </c>
      <c r="BH942">
        <v>311</v>
      </c>
    </row>
    <row r="943" spans="1:60" ht="13.5" customHeight="1" x14ac:dyDescent="0.35">
      <c r="A943" t="s">
        <v>2420</v>
      </c>
      <c r="B943" t="s">
        <v>4328</v>
      </c>
      <c r="C943" t="s">
        <v>4909</v>
      </c>
      <c r="D943" t="s">
        <v>14932</v>
      </c>
      <c r="E943" t="s">
        <v>13077</v>
      </c>
      <c r="F943" t="s">
        <v>13078</v>
      </c>
      <c r="G943" t="s">
        <v>13079</v>
      </c>
      <c r="H943" t="s">
        <v>13080</v>
      </c>
      <c r="I943" t="s">
        <v>13081</v>
      </c>
      <c r="N943" t="s">
        <v>14933</v>
      </c>
      <c r="O943" t="s">
        <v>13083</v>
      </c>
      <c r="P943" t="s">
        <v>13084</v>
      </c>
      <c r="Q943" t="s">
        <v>13085</v>
      </c>
      <c r="R943" t="s">
        <v>13086</v>
      </c>
      <c r="S943" t="s">
        <v>13087</v>
      </c>
      <c r="X943" t="s">
        <v>11049</v>
      </c>
      <c r="Y943" t="s">
        <v>13088</v>
      </c>
      <c r="Z943" t="s">
        <v>13624</v>
      </c>
      <c r="AE943">
        <v>42863</v>
      </c>
      <c r="AF943" t="s">
        <v>5357</v>
      </c>
      <c r="AG943">
        <v>2</v>
      </c>
      <c r="AH943">
        <v>84</v>
      </c>
      <c r="AJ943">
        <v>344</v>
      </c>
      <c r="AK943">
        <v>42866</v>
      </c>
      <c r="AL943" t="s">
        <v>5358</v>
      </c>
      <c r="AM943">
        <v>2</v>
      </c>
      <c r="AN943">
        <v>296</v>
      </c>
      <c r="AP943">
        <v>344</v>
      </c>
      <c r="AQ943">
        <v>31407</v>
      </c>
      <c r="AR943" t="s">
        <v>800</v>
      </c>
      <c r="AS943">
        <v>1</v>
      </c>
      <c r="AT943">
        <v>9</v>
      </c>
      <c r="AV943">
        <v>200</v>
      </c>
    </row>
    <row r="944" spans="1:60" ht="13.5" customHeight="1" x14ac:dyDescent="0.35">
      <c r="A944" t="s">
        <v>2420</v>
      </c>
      <c r="B944" t="s">
        <v>4339</v>
      </c>
      <c r="C944" t="s">
        <v>4783</v>
      </c>
      <c r="D944" t="s">
        <v>14934</v>
      </c>
      <c r="E944" t="s">
        <v>11400</v>
      </c>
      <c r="F944" t="s">
        <v>11401</v>
      </c>
      <c r="G944" t="s">
        <v>11402</v>
      </c>
      <c r="H944" t="s">
        <v>7595</v>
      </c>
      <c r="I944" t="s">
        <v>14935</v>
      </c>
      <c r="J944" t="s">
        <v>7917</v>
      </c>
      <c r="N944" t="s">
        <v>14936</v>
      </c>
      <c r="O944" t="s">
        <v>14860</v>
      </c>
      <c r="P944" t="s">
        <v>7601</v>
      </c>
      <c r="Q944" t="s">
        <v>14937</v>
      </c>
      <c r="R944" t="s">
        <v>7420</v>
      </c>
      <c r="S944" t="s">
        <v>7923</v>
      </c>
      <c r="X944" t="s">
        <v>4860</v>
      </c>
      <c r="Y944" t="s">
        <v>7768</v>
      </c>
      <c r="AE944">
        <v>13154</v>
      </c>
      <c r="AF944" t="s">
        <v>798</v>
      </c>
      <c r="AG944">
        <v>2</v>
      </c>
      <c r="AH944">
        <v>192</v>
      </c>
      <c r="AJ944">
        <v>122</v>
      </c>
      <c r="AK944">
        <v>13254</v>
      </c>
      <c r="AL944" t="s">
        <v>799</v>
      </c>
      <c r="AM944">
        <v>2</v>
      </c>
      <c r="AN944">
        <v>192</v>
      </c>
      <c r="AP944">
        <v>128</v>
      </c>
    </row>
    <row r="945" spans="1:60" ht="13.5" customHeight="1" x14ac:dyDescent="0.35">
      <c r="A945" t="s">
        <v>2420</v>
      </c>
      <c r="B945" t="s">
        <v>4350</v>
      </c>
      <c r="C945" t="s">
        <v>4717</v>
      </c>
      <c r="D945" t="s">
        <v>14938</v>
      </c>
      <c r="E945" t="s">
        <v>14012</v>
      </c>
      <c r="F945" t="s">
        <v>14013</v>
      </c>
      <c r="G945" t="s">
        <v>14014</v>
      </c>
      <c r="N945" t="s">
        <v>14015</v>
      </c>
      <c r="O945" t="s">
        <v>14016</v>
      </c>
      <c r="P945" t="s">
        <v>14017</v>
      </c>
      <c r="Q945" t="s">
        <v>14018</v>
      </c>
      <c r="R945" t="s">
        <v>14019</v>
      </c>
      <c r="X945" t="s">
        <v>1963</v>
      </c>
      <c r="Y945" t="s">
        <v>14253</v>
      </c>
      <c r="AE945">
        <v>32079</v>
      </c>
      <c r="AF945" t="s">
        <v>4582</v>
      </c>
      <c r="AG945">
        <v>1</v>
      </c>
      <c r="AH945">
        <v>132</v>
      </c>
      <c r="AJ945">
        <v>310</v>
      </c>
      <c r="AK945">
        <v>32650</v>
      </c>
      <c r="AL945" t="s">
        <v>5928</v>
      </c>
      <c r="AM945">
        <v>1</v>
      </c>
      <c r="AN945">
        <v>157</v>
      </c>
      <c r="AP945">
        <v>314</v>
      </c>
      <c r="AQ945">
        <v>32663</v>
      </c>
      <c r="AR945" t="s">
        <v>7254</v>
      </c>
      <c r="AS945">
        <v>2</v>
      </c>
      <c r="AT945">
        <v>414</v>
      </c>
      <c r="AV945">
        <v>314</v>
      </c>
    </row>
    <row r="946" spans="1:60" ht="13.5" customHeight="1" x14ac:dyDescent="0.35">
      <c r="A946" t="s">
        <v>2420</v>
      </c>
      <c r="B946" t="s">
        <v>4355</v>
      </c>
      <c r="C946" t="s">
        <v>4485</v>
      </c>
      <c r="D946" t="s">
        <v>14939</v>
      </c>
      <c r="E946" t="s">
        <v>14940</v>
      </c>
      <c r="F946" t="s">
        <v>14941</v>
      </c>
      <c r="G946" t="s">
        <v>14942</v>
      </c>
      <c r="H946" t="s">
        <v>14943</v>
      </c>
      <c r="I946" t="s">
        <v>14944</v>
      </c>
      <c r="J946" t="s">
        <v>14945</v>
      </c>
      <c r="N946" t="s">
        <v>14946</v>
      </c>
      <c r="O946" t="s">
        <v>14947</v>
      </c>
      <c r="P946" t="s">
        <v>14948</v>
      </c>
      <c r="Q946" t="s">
        <v>14949</v>
      </c>
      <c r="R946" t="s">
        <v>14950</v>
      </c>
      <c r="S946" t="s">
        <v>14951</v>
      </c>
      <c r="T946" t="s">
        <v>14952</v>
      </c>
      <c r="U946" t="s">
        <v>14953</v>
      </c>
      <c r="X946" t="s">
        <v>14954</v>
      </c>
      <c r="Y946" t="s">
        <v>4579</v>
      </c>
      <c r="AE946">
        <v>34085</v>
      </c>
      <c r="AF946" t="s">
        <v>5052</v>
      </c>
      <c r="AG946">
        <v>1</v>
      </c>
      <c r="AH946">
        <v>98</v>
      </c>
      <c r="AJ946">
        <v>312</v>
      </c>
      <c r="AK946">
        <v>32110</v>
      </c>
      <c r="AL946" t="s">
        <v>4603</v>
      </c>
      <c r="AM946">
        <v>2</v>
      </c>
      <c r="AN946">
        <v>390</v>
      </c>
      <c r="AP946">
        <v>310</v>
      </c>
      <c r="AQ946">
        <v>34584</v>
      </c>
      <c r="AR946" t="s">
        <v>12597</v>
      </c>
      <c r="AS946">
        <v>2</v>
      </c>
      <c r="AT946">
        <v>216.4</v>
      </c>
      <c r="AV946">
        <v>312</v>
      </c>
      <c r="AW946">
        <v>31663</v>
      </c>
      <c r="AX946" t="s">
        <v>4545</v>
      </c>
      <c r="AY946">
        <v>2</v>
      </c>
      <c r="AZ946">
        <v>395</v>
      </c>
      <c r="BB946">
        <v>311</v>
      </c>
      <c r="BC946">
        <v>34022</v>
      </c>
      <c r="BD946" t="s">
        <v>4798</v>
      </c>
      <c r="BE946">
        <v>2</v>
      </c>
      <c r="BF946">
        <v>393</v>
      </c>
      <c r="BH946">
        <v>312</v>
      </c>
    </row>
    <row r="947" spans="1:60" ht="13.5" customHeight="1" x14ac:dyDescent="0.35">
      <c r="A947" t="s">
        <v>2420</v>
      </c>
      <c r="B947" t="s">
        <v>4360</v>
      </c>
      <c r="C947" t="s">
        <v>5761</v>
      </c>
      <c r="D947" t="s">
        <v>14955</v>
      </c>
      <c r="E947" t="s">
        <v>11592</v>
      </c>
      <c r="F947" t="s">
        <v>11593</v>
      </c>
      <c r="G947" t="s">
        <v>11594</v>
      </c>
      <c r="H947" t="s">
        <v>7307</v>
      </c>
      <c r="I947" t="s">
        <v>11595</v>
      </c>
      <c r="N947" t="s">
        <v>14956</v>
      </c>
      <c r="O947" t="s">
        <v>14957</v>
      </c>
      <c r="P947" t="s">
        <v>14958</v>
      </c>
      <c r="Q947" t="s">
        <v>11599</v>
      </c>
      <c r="R947" t="s">
        <v>11600</v>
      </c>
      <c r="X947" t="s">
        <v>13002</v>
      </c>
      <c r="Y947" t="s">
        <v>605</v>
      </c>
      <c r="AE947">
        <v>32663</v>
      </c>
      <c r="AF947" t="s">
        <v>7254</v>
      </c>
      <c r="AG947">
        <v>3</v>
      </c>
      <c r="AH947">
        <v>810</v>
      </c>
      <c r="AJ947">
        <v>314</v>
      </c>
      <c r="AK947">
        <v>13366</v>
      </c>
      <c r="AL947" t="s">
        <v>5929</v>
      </c>
      <c r="AM947">
        <v>2</v>
      </c>
      <c r="AN947">
        <v>301</v>
      </c>
      <c r="AP947">
        <v>128</v>
      </c>
      <c r="AQ947">
        <v>13154</v>
      </c>
      <c r="AR947" t="s">
        <v>798</v>
      </c>
      <c r="AS947">
        <v>1</v>
      </c>
      <c r="AT947">
        <v>42</v>
      </c>
      <c r="AV947">
        <v>122</v>
      </c>
    </row>
    <row r="948" spans="1:60" ht="13.5" customHeight="1" x14ac:dyDescent="0.35">
      <c r="A948" t="s">
        <v>2420</v>
      </c>
      <c r="B948" t="s">
        <v>4365</v>
      </c>
      <c r="C948" t="s">
        <v>4889</v>
      </c>
      <c r="D948" t="s">
        <v>14291</v>
      </c>
      <c r="E948" t="s">
        <v>11494</v>
      </c>
      <c r="F948" t="s">
        <v>14292</v>
      </c>
      <c r="G948" t="s">
        <v>14959</v>
      </c>
      <c r="H948" t="s">
        <v>14960</v>
      </c>
      <c r="N948" t="s">
        <v>14961</v>
      </c>
      <c r="O948" t="s">
        <v>14295</v>
      </c>
      <c r="P948" t="s">
        <v>11984</v>
      </c>
      <c r="Q948" t="s">
        <v>14962</v>
      </c>
      <c r="R948" t="s">
        <v>14963</v>
      </c>
      <c r="S948" t="s">
        <v>14964</v>
      </c>
      <c r="X948" t="s">
        <v>11501</v>
      </c>
      <c r="Y948" t="s">
        <v>8264</v>
      </c>
      <c r="Z948" t="s">
        <v>14297</v>
      </c>
      <c r="AE948">
        <v>11054</v>
      </c>
      <c r="AF948" t="s">
        <v>727</v>
      </c>
      <c r="AG948">
        <v>3</v>
      </c>
      <c r="AH948">
        <v>3575</v>
      </c>
      <c r="AJ948">
        <v>114</v>
      </c>
      <c r="AK948">
        <v>31023</v>
      </c>
      <c r="AL948" t="s">
        <v>8653</v>
      </c>
      <c r="AM948">
        <v>3</v>
      </c>
      <c r="AN948">
        <v>389</v>
      </c>
      <c r="AP948">
        <v>326</v>
      </c>
    </row>
    <row r="949" spans="1:60" ht="13.5" customHeight="1" x14ac:dyDescent="0.35">
      <c r="A949" t="s">
        <v>2420</v>
      </c>
      <c r="B949" t="s">
        <v>4371</v>
      </c>
      <c r="C949" t="s">
        <v>4717</v>
      </c>
      <c r="D949" t="s">
        <v>14965</v>
      </c>
      <c r="E949" t="s">
        <v>14966</v>
      </c>
      <c r="F949" t="s">
        <v>14967</v>
      </c>
      <c r="G949" t="s">
        <v>13024</v>
      </c>
      <c r="H949" t="s">
        <v>14968</v>
      </c>
      <c r="I949" t="s">
        <v>14969</v>
      </c>
      <c r="J949" t="s">
        <v>13048</v>
      </c>
      <c r="N949" t="s">
        <v>13049</v>
      </c>
      <c r="O949" t="s">
        <v>14970</v>
      </c>
      <c r="P949" t="s">
        <v>14971</v>
      </c>
      <c r="Q949" t="s">
        <v>14972</v>
      </c>
      <c r="R949" t="s">
        <v>14972</v>
      </c>
      <c r="S949" t="s">
        <v>14973</v>
      </c>
      <c r="T949" t="s">
        <v>14974</v>
      </c>
      <c r="U949" t="s">
        <v>13053</v>
      </c>
      <c r="X949" t="s">
        <v>14975</v>
      </c>
      <c r="Y949" t="s">
        <v>14976</v>
      </c>
      <c r="AE949">
        <v>11054</v>
      </c>
      <c r="AF949" t="s">
        <v>727</v>
      </c>
      <c r="AG949">
        <v>1</v>
      </c>
      <c r="AH949">
        <v>140</v>
      </c>
      <c r="AJ949">
        <v>114</v>
      </c>
      <c r="AK949">
        <v>32650</v>
      </c>
      <c r="AL949" t="s">
        <v>5928</v>
      </c>
      <c r="AM949">
        <v>1</v>
      </c>
      <c r="AN949">
        <v>157</v>
      </c>
      <c r="AP949">
        <v>314</v>
      </c>
      <c r="AQ949">
        <v>13366</v>
      </c>
      <c r="AR949" t="s">
        <v>5929</v>
      </c>
      <c r="AS949">
        <v>1</v>
      </c>
      <c r="AT949">
        <v>90.9</v>
      </c>
      <c r="AV949">
        <v>128</v>
      </c>
    </row>
    <row r="950" spans="1:60" ht="13.5" customHeight="1" x14ac:dyDescent="0.35">
      <c r="A950" t="s">
        <v>2420</v>
      </c>
      <c r="B950" t="s">
        <v>4376</v>
      </c>
      <c r="C950" t="s">
        <v>4909</v>
      </c>
      <c r="D950" t="s">
        <v>5712</v>
      </c>
      <c r="E950" t="s">
        <v>14977</v>
      </c>
      <c r="F950" t="s">
        <v>14978</v>
      </c>
      <c r="G950" t="s">
        <v>14979</v>
      </c>
      <c r="N950" t="s">
        <v>14980</v>
      </c>
      <c r="O950" t="s">
        <v>14981</v>
      </c>
      <c r="P950" t="s">
        <v>14982</v>
      </c>
      <c r="Q950" t="s">
        <v>11109</v>
      </c>
      <c r="R950" t="s">
        <v>14983</v>
      </c>
      <c r="X950" t="s">
        <v>5712</v>
      </c>
      <c r="Y950" t="s">
        <v>13296</v>
      </c>
    </row>
    <row r="951" spans="1:60" ht="13.5" customHeight="1" x14ac:dyDescent="0.35">
      <c r="A951" t="s">
        <v>2420</v>
      </c>
      <c r="B951" t="s">
        <v>4379</v>
      </c>
      <c r="C951" t="s">
        <v>4547</v>
      </c>
      <c r="D951" t="s">
        <v>14984</v>
      </c>
      <c r="E951" t="s">
        <v>13961</v>
      </c>
      <c r="F951" t="s">
        <v>13962</v>
      </c>
      <c r="G951" t="s">
        <v>13963</v>
      </c>
      <c r="H951" t="s">
        <v>11676</v>
      </c>
      <c r="I951" t="s">
        <v>13964</v>
      </c>
      <c r="N951" t="s">
        <v>14985</v>
      </c>
      <c r="O951" t="s">
        <v>13966</v>
      </c>
      <c r="P951" t="s">
        <v>13967</v>
      </c>
      <c r="Q951" t="s">
        <v>13968</v>
      </c>
      <c r="R951" t="s">
        <v>13969</v>
      </c>
      <c r="S951" t="s">
        <v>13970</v>
      </c>
      <c r="X951" t="s">
        <v>4729</v>
      </c>
      <c r="Y951" t="s">
        <v>14986</v>
      </c>
      <c r="Z951" t="s">
        <v>14987</v>
      </c>
      <c r="AE951">
        <v>13254</v>
      </c>
      <c r="AF951" t="s">
        <v>799</v>
      </c>
      <c r="AG951">
        <v>2</v>
      </c>
      <c r="AH951">
        <v>192</v>
      </c>
      <c r="AJ951">
        <v>128</v>
      </c>
      <c r="AK951">
        <v>32650</v>
      </c>
      <c r="AL951" t="s">
        <v>5928</v>
      </c>
      <c r="AM951">
        <v>2</v>
      </c>
      <c r="AN951">
        <v>243</v>
      </c>
      <c r="AP951">
        <v>314</v>
      </c>
      <c r="AQ951">
        <v>11054</v>
      </c>
      <c r="AR951" t="s">
        <v>727</v>
      </c>
      <c r="AS951">
        <v>2</v>
      </c>
      <c r="AT951">
        <v>500</v>
      </c>
      <c r="AV951">
        <v>114</v>
      </c>
      <c r="AW951">
        <v>32652</v>
      </c>
      <c r="AX951" t="s">
        <v>5873</v>
      </c>
      <c r="AY951">
        <v>2</v>
      </c>
      <c r="AZ951">
        <v>222</v>
      </c>
      <c r="BB951">
        <v>314</v>
      </c>
      <c r="BC951">
        <v>32663</v>
      </c>
      <c r="BD951" t="s">
        <v>7254</v>
      </c>
      <c r="BE951">
        <v>2</v>
      </c>
      <c r="BF951">
        <v>414</v>
      </c>
      <c r="BH951">
        <v>314</v>
      </c>
    </row>
    <row r="952" spans="1:60" ht="13.5" customHeight="1" x14ac:dyDescent="0.35">
      <c r="A952" t="s">
        <v>2420</v>
      </c>
      <c r="B952" t="s">
        <v>4384</v>
      </c>
      <c r="C952" t="s">
        <v>4889</v>
      </c>
      <c r="D952" t="s">
        <v>14988</v>
      </c>
      <c r="E952" t="s">
        <v>14989</v>
      </c>
      <c r="F952" t="s">
        <v>8821</v>
      </c>
      <c r="G952" t="s">
        <v>14990</v>
      </c>
      <c r="N952" t="s">
        <v>14991</v>
      </c>
      <c r="O952" t="s">
        <v>14992</v>
      </c>
      <c r="P952" t="s">
        <v>8828</v>
      </c>
      <c r="Q952" t="s">
        <v>14993</v>
      </c>
      <c r="X952" t="s">
        <v>8833</v>
      </c>
      <c r="Y952" t="s">
        <v>5610</v>
      </c>
      <c r="Z952" t="s">
        <v>7332</v>
      </c>
      <c r="AE952">
        <v>11054</v>
      </c>
      <c r="AF952" t="s">
        <v>727</v>
      </c>
      <c r="AG952">
        <v>1</v>
      </c>
      <c r="AH952">
        <v>140</v>
      </c>
      <c r="AJ952">
        <v>114</v>
      </c>
      <c r="AK952">
        <v>42815</v>
      </c>
      <c r="AL952" t="s">
        <v>7338</v>
      </c>
      <c r="AM952">
        <v>3</v>
      </c>
      <c r="AN952">
        <v>459.4</v>
      </c>
      <c r="AP952">
        <v>344</v>
      </c>
    </row>
    <row r="953" spans="1:60" ht="13.5" customHeight="1" x14ac:dyDescent="0.35">
      <c r="A953" t="s">
        <v>2420</v>
      </c>
      <c r="B953" t="s">
        <v>4389</v>
      </c>
      <c r="C953" t="s">
        <v>4909</v>
      </c>
      <c r="D953" t="s">
        <v>14994</v>
      </c>
      <c r="E953" t="s">
        <v>14995</v>
      </c>
      <c r="F953" t="s">
        <v>11154</v>
      </c>
      <c r="G953" t="s">
        <v>14994</v>
      </c>
      <c r="H953" t="s">
        <v>14996</v>
      </c>
      <c r="I953" t="s">
        <v>14997</v>
      </c>
      <c r="N953" t="s">
        <v>14998</v>
      </c>
      <c r="O953" t="s">
        <v>11159</v>
      </c>
      <c r="P953" t="s">
        <v>14999</v>
      </c>
      <c r="Q953" t="s">
        <v>15000</v>
      </c>
      <c r="R953" t="s">
        <v>15001</v>
      </c>
      <c r="S953" t="s">
        <v>15002</v>
      </c>
      <c r="X953" t="s">
        <v>13089</v>
      </c>
      <c r="Y953" t="s">
        <v>11049</v>
      </c>
      <c r="Z953" t="s">
        <v>5899</v>
      </c>
      <c r="AE953">
        <v>31407</v>
      </c>
      <c r="AF953" t="s">
        <v>800</v>
      </c>
      <c r="AG953">
        <v>1</v>
      </c>
      <c r="AH953">
        <v>9</v>
      </c>
      <c r="AJ953">
        <v>200</v>
      </c>
      <c r="AK953">
        <v>44517</v>
      </c>
      <c r="AL953" t="s">
        <v>5905</v>
      </c>
      <c r="AM953">
        <v>2</v>
      </c>
      <c r="AN953">
        <v>317</v>
      </c>
      <c r="AP953">
        <v>333</v>
      </c>
      <c r="AQ953">
        <v>42866</v>
      </c>
      <c r="AR953" t="s">
        <v>5358</v>
      </c>
      <c r="AS953">
        <v>2</v>
      </c>
      <c r="AT953">
        <v>296</v>
      </c>
      <c r="AV953">
        <v>344</v>
      </c>
      <c r="AW953">
        <v>33024</v>
      </c>
      <c r="AX953" t="s">
        <v>831</v>
      </c>
      <c r="AY953">
        <v>1</v>
      </c>
      <c r="AZ953">
        <v>16.75</v>
      </c>
      <c r="BB953">
        <v>314</v>
      </c>
    </row>
    <row r="954" spans="1:60" ht="13.5" customHeight="1" x14ac:dyDescent="0.35">
      <c r="A954" t="s">
        <v>2420</v>
      </c>
      <c r="B954" t="s">
        <v>4395</v>
      </c>
      <c r="C954" t="s">
        <v>4909</v>
      </c>
      <c r="D954" t="s">
        <v>15003</v>
      </c>
      <c r="E954" t="s">
        <v>15004</v>
      </c>
      <c r="F954" t="s">
        <v>15005</v>
      </c>
      <c r="G954" t="s">
        <v>15006</v>
      </c>
      <c r="H954" t="s">
        <v>15007</v>
      </c>
      <c r="I954" t="s">
        <v>15008</v>
      </c>
      <c r="N954" t="s">
        <v>15009</v>
      </c>
      <c r="O954" t="s">
        <v>15010</v>
      </c>
      <c r="P954" t="s">
        <v>15011</v>
      </c>
      <c r="Q954" t="s">
        <v>15012</v>
      </c>
      <c r="R954" t="s">
        <v>15013</v>
      </c>
      <c r="X954" t="s">
        <v>15014</v>
      </c>
      <c r="Y954" t="s">
        <v>15015</v>
      </c>
      <c r="Z954" t="s">
        <v>14712</v>
      </c>
      <c r="AE954">
        <v>13254</v>
      </c>
      <c r="AF954" t="s">
        <v>799</v>
      </c>
      <c r="AG954">
        <v>1</v>
      </c>
      <c r="AH954">
        <v>42</v>
      </c>
      <c r="AJ954">
        <v>128</v>
      </c>
      <c r="AK954">
        <v>44008</v>
      </c>
      <c r="AL954" t="s">
        <v>7359</v>
      </c>
      <c r="AM954">
        <v>2</v>
      </c>
      <c r="AN954">
        <v>472.5</v>
      </c>
      <c r="AP954">
        <v>332</v>
      </c>
      <c r="AQ954">
        <v>33024</v>
      </c>
      <c r="AR954" t="s">
        <v>831</v>
      </c>
      <c r="AS954">
        <v>1</v>
      </c>
      <c r="AT954">
        <v>16.75</v>
      </c>
      <c r="AV954">
        <v>314</v>
      </c>
    </row>
    <row r="955" spans="1:60" ht="13.5" customHeight="1" x14ac:dyDescent="0.35">
      <c r="A955" t="s">
        <v>277</v>
      </c>
      <c r="B955" t="s">
        <v>3148</v>
      </c>
      <c r="C955" t="s">
        <v>4502</v>
      </c>
      <c r="D955" t="s">
        <v>15016</v>
      </c>
      <c r="E955" t="s">
        <v>15017</v>
      </c>
      <c r="F955" t="s">
        <v>15018</v>
      </c>
      <c r="N955" t="s">
        <v>15019</v>
      </c>
      <c r="O955" t="s">
        <v>15020</v>
      </c>
      <c r="P955" t="s">
        <v>15021</v>
      </c>
      <c r="Q955" t="s">
        <v>15022</v>
      </c>
      <c r="X955" t="s">
        <v>62</v>
      </c>
      <c r="Y955" t="s">
        <v>15023</v>
      </c>
      <c r="Z955" t="s">
        <v>4581</v>
      </c>
      <c r="AE955">
        <v>31754</v>
      </c>
      <c r="AF955" t="s">
        <v>62</v>
      </c>
      <c r="AG955">
        <v>2</v>
      </c>
      <c r="AH955">
        <v>76</v>
      </c>
      <c r="AI955" t="s">
        <v>15024</v>
      </c>
      <c r="AJ955">
        <v>311</v>
      </c>
    </row>
    <row r="956" spans="1:60" ht="13.5" customHeight="1" x14ac:dyDescent="0.35">
      <c r="A956" t="s">
        <v>277</v>
      </c>
      <c r="B956" t="s">
        <v>3154</v>
      </c>
      <c r="C956" t="s">
        <v>4717</v>
      </c>
      <c r="D956" t="s">
        <v>13265</v>
      </c>
      <c r="E956" t="s">
        <v>15025</v>
      </c>
      <c r="F956" t="s">
        <v>15026</v>
      </c>
      <c r="G956" t="s">
        <v>15027</v>
      </c>
      <c r="H956" t="s">
        <v>13270</v>
      </c>
      <c r="I956" t="s">
        <v>15028</v>
      </c>
      <c r="N956" t="s">
        <v>15029</v>
      </c>
      <c r="O956" t="s">
        <v>15030</v>
      </c>
      <c r="P956" t="s">
        <v>13272</v>
      </c>
      <c r="Q956" t="s">
        <v>15031</v>
      </c>
      <c r="R956" t="s">
        <v>15032</v>
      </c>
      <c r="S956" t="s">
        <v>15033</v>
      </c>
      <c r="T956" t="s">
        <v>15034</v>
      </c>
      <c r="X956" t="s">
        <v>5404</v>
      </c>
      <c r="Y956" t="s">
        <v>8068</v>
      </c>
      <c r="Z956" t="s">
        <v>11797</v>
      </c>
      <c r="AE956">
        <v>34592</v>
      </c>
      <c r="AF956" t="s">
        <v>6181</v>
      </c>
      <c r="AG956">
        <v>1</v>
      </c>
      <c r="AH956">
        <v>107</v>
      </c>
      <c r="AI956" t="s">
        <v>15035</v>
      </c>
      <c r="AJ956">
        <v>312</v>
      </c>
    </row>
    <row r="957" spans="1:60" ht="13.5" customHeight="1" x14ac:dyDescent="0.35">
      <c r="A957" t="s">
        <v>1225</v>
      </c>
      <c r="B957" t="s">
        <v>3160</v>
      </c>
      <c r="C957" t="s">
        <v>593</v>
      </c>
      <c r="D957" t="s">
        <v>15036</v>
      </c>
      <c r="E957" t="s">
        <v>15037</v>
      </c>
      <c r="F957" t="s">
        <v>15038</v>
      </c>
      <c r="G957" t="s">
        <v>821</v>
      </c>
      <c r="N957" t="s">
        <v>15039</v>
      </c>
      <c r="O957" t="s">
        <v>15040</v>
      </c>
      <c r="P957" t="s">
        <v>15041</v>
      </c>
      <c r="Q957" t="s">
        <v>829</v>
      </c>
      <c r="X957" t="s">
        <v>15042</v>
      </c>
      <c r="Y957" t="s">
        <v>6611</v>
      </c>
      <c r="Z957" t="s">
        <v>15043</v>
      </c>
      <c r="AA957" t="s">
        <v>15044</v>
      </c>
      <c r="AB957" t="s">
        <v>15045</v>
      </c>
      <c r="AC957" t="s">
        <v>15046</v>
      </c>
      <c r="AD957" t="s">
        <v>14010</v>
      </c>
      <c r="AE957">
        <v>31768</v>
      </c>
      <c r="AF957" t="s">
        <v>4991</v>
      </c>
      <c r="AG957">
        <v>2</v>
      </c>
      <c r="AH957">
        <v>182</v>
      </c>
      <c r="AI957" t="s">
        <v>7486</v>
      </c>
      <c r="AJ957">
        <v>311</v>
      </c>
    </row>
    <row r="958" spans="1:60" ht="13.5" customHeight="1" x14ac:dyDescent="0.35">
      <c r="A958" t="s">
        <v>1225</v>
      </c>
      <c r="B958" t="s">
        <v>3166</v>
      </c>
      <c r="C958" t="s">
        <v>4909</v>
      </c>
      <c r="D958" t="s">
        <v>15047</v>
      </c>
      <c r="E958" t="s">
        <v>15048</v>
      </c>
      <c r="F958" t="s">
        <v>7453</v>
      </c>
      <c r="G958" t="s">
        <v>7454</v>
      </c>
      <c r="N958" t="s">
        <v>15049</v>
      </c>
      <c r="O958" t="s">
        <v>15050</v>
      </c>
      <c r="P958" t="s">
        <v>15051</v>
      </c>
      <c r="Q958" t="s">
        <v>14099</v>
      </c>
      <c r="R958" t="s">
        <v>7462</v>
      </c>
      <c r="X958" t="s">
        <v>15052</v>
      </c>
      <c r="Y958" t="s">
        <v>5884</v>
      </c>
      <c r="Z958" t="s">
        <v>1497</v>
      </c>
      <c r="AA958" t="s">
        <v>14394</v>
      </c>
      <c r="AB958" t="s">
        <v>15053</v>
      </c>
      <c r="AC958" t="s">
        <v>15054</v>
      </c>
      <c r="AD958" t="s">
        <v>15055</v>
      </c>
    </row>
    <row r="959" spans="1:60" ht="13.5" customHeight="1" x14ac:dyDescent="0.35">
      <c r="A959" t="s">
        <v>277</v>
      </c>
      <c r="B959" t="s">
        <v>3172</v>
      </c>
      <c r="C959" t="s">
        <v>4889</v>
      </c>
      <c r="D959" t="s">
        <v>15056</v>
      </c>
      <c r="E959" t="s">
        <v>15057</v>
      </c>
      <c r="F959" t="s">
        <v>15058</v>
      </c>
      <c r="G959" t="s">
        <v>15059</v>
      </c>
      <c r="H959" t="s">
        <v>15060</v>
      </c>
      <c r="N959" t="s">
        <v>15061</v>
      </c>
      <c r="O959" t="s">
        <v>15062</v>
      </c>
      <c r="P959" t="s">
        <v>15063</v>
      </c>
      <c r="Q959" t="s">
        <v>14016</v>
      </c>
      <c r="R959" t="s">
        <v>15064</v>
      </c>
      <c r="X959" t="s">
        <v>6405</v>
      </c>
      <c r="Y959" t="s">
        <v>4965</v>
      </c>
      <c r="AE959">
        <v>31436</v>
      </c>
      <c r="AF959" t="s">
        <v>4641</v>
      </c>
      <c r="AG959">
        <v>2</v>
      </c>
      <c r="AH959">
        <v>245</v>
      </c>
      <c r="AI959" t="s">
        <v>13166</v>
      </c>
      <c r="AJ959">
        <v>200</v>
      </c>
      <c r="AK959">
        <v>21572</v>
      </c>
      <c r="AL959" t="s">
        <v>4625</v>
      </c>
      <c r="AM959">
        <v>2</v>
      </c>
      <c r="AN959">
        <v>328</v>
      </c>
      <c r="AO959" t="s">
        <v>4626</v>
      </c>
      <c r="AP959">
        <v>221</v>
      </c>
    </row>
    <row r="960" spans="1:60" ht="13.5" customHeight="1" x14ac:dyDescent="0.35">
      <c r="A960" t="s">
        <v>277</v>
      </c>
      <c r="B960" t="s">
        <v>3178</v>
      </c>
      <c r="C960" t="s">
        <v>4909</v>
      </c>
      <c r="D960" t="s">
        <v>15065</v>
      </c>
      <c r="E960" t="s">
        <v>13292</v>
      </c>
      <c r="F960" t="s">
        <v>13293</v>
      </c>
      <c r="G960" t="s">
        <v>15066</v>
      </c>
      <c r="H960" t="s">
        <v>15067</v>
      </c>
      <c r="N960" t="s">
        <v>15068</v>
      </c>
      <c r="O960" t="s">
        <v>13109</v>
      </c>
      <c r="P960" t="s">
        <v>15069</v>
      </c>
      <c r="Q960" t="s">
        <v>15070</v>
      </c>
      <c r="R960" t="s">
        <v>15071</v>
      </c>
      <c r="S960" t="s">
        <v>15069</v>
      </c>
      <c r="X960" t="s">
        <v>13114</v>
      </c>
      <c r="Y960" t="s">
        <v>11552</v>
      </c>
      <c r="AE960">
        <v>21572</v>
      </c>
      <c r="AF960" t="s">
        <v>4715</v>
      </c>
      <c r="AG960">
        <v>2</v>
      </c>
      <c r="AH960">
        <v>328</v>
      </c>
      <c r="AI960" t="s">
        <v>13174</v>
      </c>
      <c r="AJ960">
        <v>221</v>
      </c>
    </row>
    <row r="961" spans="1:54" ht="13.5" customHeight="1" x14ac:dyDescent="0.35">
      <c r="A961" t="s">
        <v>277</v>
      </c>
      <c r="B961" t="s">
        <v>3187</v>
      </c>
      <c r="C961" t="s">
        <v>4502</v>
      </c>
      <c r="D961" t="s">
        <v>15072</v>
      </c>
      <c r="E961" t="s">
        <v>15073</v>
      </c>
      <c r="F961" t="s">
        <v>15074</v>
      </c>
      <c r="G961" t="s">
        <v>15075</v>
      </c>
      <c r="H961" t="s">
        <v>15076</v>
      </c>
      <c r="I961" t="s">
        <v>15077</v>
      </c>
      <c r="J961" t="s">
        <v>15078</v>
      </c>
      <c r="N961" t="s">
        <v>15079</v>
      </c>
      <c r="O961" t="s">
        <v>13131</v>
      </c>
      <c r="P961" t="s">
        <v>15080</v>
      </c>
      <c r="Q961" t="s">
        <v>15081</v>
      </c>
      <c r="R961" t="s">
        <v>15082</v>
      </c>
      <c r="S961" t="s">
        <v>15083</v>
      </c>
      <c r="T961" t="s">
        <v>15084</v>
      </c>
      <c r="X961" t="s">
        <v>15085</v>
      </c>
      <c r="Y961" t="s">
        <v>4781</v>
      </c>
      <c r="Z961" t="s">
        <v>15086</v>
      </c>
      <c r="AE961">
        <v>31743</v>
      </c>
      <c r="AF961" t="s">
        <v>4521</v>
      </c>
      <c r="AG961">
        <v>2</v>
      </c>
      <c r="AH961">
        <v>429</v>
      </c>
      <c r="AI961" t="s">
        <v>13143</v>
      </c>
      <c r="AJ961">
        <v>311</v>
      </c>
      <c r="AK961">
        <v>21547</v>
      </c>
      <c r="AL961" t="s">
        <v>4500</v>
      </c>
      <c r="AM961">
        <v>2</v>
      </c>
      <c r="AN961">
        <v>245</v>
      </c>
      <c r="AO961" t="s">
        <v>10500</v>
      </c>
      <c r="AP961">
        <v>221</v>
      </c>
      <c r="AQ961">
        <v>31768</v>
      </c>
      <c r="AR961" t="s">
        <v>4991</v>
      </c>
      <c r="AS961">
        <v>2</v>
      </c>
      <c r="AT961">
        <v>182</v>
      </c>
      <c r="AU961" t="s">
        <v>7486</v>
      </c>
      <c r="AV961">
        <v>311</v>
      </c>
    </row>
    <row r="962" spans="1:54" ht="13.5" customHeight="1" x14ac:dyDescent="0.35">
      <c r="A962" t="s">
        <v>277</v>
      </c>
      <c r="B962" t="s">
        <v>3193</v>
      </c>
      <c r="C962" t="s">
        <v>4667</v>
      </c>
      <c r="D962" t="s">
        <v>15087</v>
      </c>
      <c r="E962" t="s">
        <v>15088</v>
      </c>
      <c r="F962" t="s">
        <v>15089</v>
      </c>
      <c r="G962" t="s">
        <v>15090</v>
      </c>
      <c r="H962" t="s">
        <v>15091</v>
      </c>
      <c r="I962" t="s">
        <v>7415</v>
      </c>
      <c r="N962" t="s">
        <v>15092</v>
      </c>
      <c r="O962" t="s">
        <v>15093</v>
      </c>
      <c r="P962" t="s">
        <v>8208</v>
      </c>
      <c r="Q962" t="s">
        <v>15094</v>
      </c>
      <c r="R962" t="s">
        <v>15095</v>
      </c>
      <c r="S962" t="s">
        <v>15096</v>
      </c>
      <c r="T962" t="s">
        <v>15097</v>
      </c>
      <c r="X962" t="s">
        <v>8141</v>
      </c>
      <c r="Y962" t="s">
        <v>5676</v>
      </c>
      <c r="Z962" t="s">
        <v>15098</v>
      </c>
      <c r="AE962">
        <v>31660</v>
      </c>
      <c r="AF962" t="s">
        <v>4660</v>
      </c>
      <c r="AG962">
        <v>2</v>
      </c>
      <c r="AH962">
        <v>227</v>
      </c>
      <c r="AI962" t="s">
        <v>4663</v>
      </c>
      <c r="AJ962">
        <v>311</v>
      </c>
      <c r="AK962">
        <v>31663</v>
      </c>
      <c r="AL962" t="s">
        <v>4545</v>
      </c>
      <c r="AM962">
        <v>2</v>
      </c>
      <c r="AN962">
        <v>395</v>
      </c>
      <c r="AO962" t="s">
        <v>4664</v>
      </c>
      <c r="AP962">
        <v>311</v>
      </c>
      <c r="AQ962">
        <v>32079</v>
      </c>
      <c r="AR962" t="s">
        <v>4582</v>
      </c>
      <c r="AS962">
        <v>1</v>
      </c>
      <c r="AT962">
        <v>132</v>
      </c>
      <c r="AU962" t="s">
        <v>4665</v>
      </c>
      <c r="AV962">
        <v>310</v>
      </c>
      <c r="AW962">
        <v>13154</v>
      </c>
      <c r="AX962" t="s">
        <v>798</v>
      </c>
      <c r="AY962">
        <v>2</v>
      </c>
      <c r="AZ962">
        <v>192</v>
      </c>
      <c r="BA962" t="s">
        <v>15099</v>
      </c>
      <c r="BB962">
        <v>122</v>
      </c>
    </row>
    <row r="963" spans="1:54" ht="13.5" customHeight="1" x14ac:dyDescent="0.35">
      <c r="A963" t="s">
        <v>277</v>
      </c>
      <c r="B963" t="s">
        <v>3198</v>
      </c>
      <c r="C963" t="s">
        <v>4547</v>
      </c>
      <c r="D963" t="s">
        <v>15100</v>
      </c>
      <c r="E963" t="s">
        <v>9906</v>
      </c>
      <c r="F963" t="s">
        <v>10644</v>
      </c>
      <c r="G963" t="s">
        <v>9908</v>
      </c>
      <c r="H963" t="s">
        <v>10645</v>
      </c>
      <c r="N963" t="s">
        <v>15101</v>
      </c>
      <c r="O963" t="s">
        <v>13405</v>
      </c>
      <c r="P963" t="s">
        <v>10648</v>
      </c>
      <c r="Q963" t="s">
        <v>12933</v>
      </c>
      <c r="R963" t="s">
        <v>10650</v>
      </c>
      <c r="S963" t="s">
        <v>10651</v>
      </c>
      <c r="T963" t="s">
        <v>4596</v>
      </c>
      <c r="X963" t="s">
        <v>4579</v>
      </c>
      <c r="Y963" t="s">
        <v>4601</v>
      </c>
      <c r="AE963">
        <v>32110</v>
      </c>
      <c r="AF963" t="s">
        <v>15102</v>
      </c>
      <c r="AG963">
        <v>3</v>
      </c>
      <c r="AH963">
        <v>1050</v>
      </c>
      <c r="AJ963">
        <v>310</v>
      </c>
    </row>
    <row r="964" spans="1:54" ht="13.5" customHeight="1" x14ac:dyDescent="0.35">
      <c r="A964" t="s">
        <v>1225</v>
      </c>
      <c r="B964" t="s">
        <v>3204</v>
      </c>
      <c r="C964" t="s">
        <v>4502</v>
      </c>
      <c r="D964" t="s">
        <v>15103</v>
      </c>
      <c r="E964" t="s">
        <v>10570</v>
      </c>
      <c r="F964" t="s">
        <v>15104</v>
      </c>
      <c r="G964" t="s">
        <v>10572</v>
      </c>
      <c r="H964" t="s">
        <v>15105</v>
      </c>
      <c r="N964" t="s">
        <v>15106</v>
      </c>
      <c r="O964" t="s">
        <v>10577</v>
      </c>
      <c r="P964" t="s">
        <v>15107</v>
      </c>
      <c r="Q964" t="s">
        <v>10579</v>
      </c>
      <c r="R964" t="s">
        <v>4744</v>
      </c>
      <c r="S964" t="s">
        <v>15108</v>
      </c>
      <c r="T964" t="s">
        <v>15109</v>
      </c>
      <c r="X964" t="s">
        <v>10425</v>
      </c>
      <c r="Y964" t="s">
        <v>4699</v>
      </c>
      <c r="Z964" t="s">
        <v>11536</v>
      </c>
      <c r="AA964" t="s">
        <v>15110</v>
      </c>
      <c r="AB964" t="s">
        <v>15111</v>
      </c>
      <c r="AC964" t="s">
        <v>15112</v>
      </c>
      <c r="AD964" t="s">
        <v>15113</v>
      </c>
      <c r="AE964">
        <v>31807</v>
      </c>
      <c r="AF964" t="s">
        <v>4706</v>
      </c>
      <c r="AG964">
        <v>2</v>
      </c>
      <c r="AH964">
        <v>209</v>
      </c>
      <c r="AI964" t="s">
        <v>4707</v>
      </c>
      <c r="AJ964">
        <v>311</v>
      </c>
    </row>
    <row r="965" spans="1:54" ht="13.5" customHeight="1" x14ac:dyDescent="0.35">
      <c r="A965" t="s">
        <v>277</v>
      </c>
      <c r="B965" t="s">
        <v>3210</v>
      </c>
      <c r="C965" t="s">
        <v>4889</v>
      </c>
      <c r="D965" t="s">
        <v>15114</v>
      </c>
      <c r="E965" t="s">
        <v>15115</v>
      </c>
      <c r="F965" t="s">
        <v>13293</v>
      </c>
      <c r="G965" t="s">
        <v>13106</v>
      </c>
      <c r="H965" t="s">
        <v>13107</v>
      </c>
      <c r="N965" t="s">
        <v>13294</v>
      </c>
      <c r="O965" t="s">
        <v>15116</v>
      </c>
      <c r="P965" t="s">
        <v>13110</v>
      </c>
      <c r="Q965" t="s">
        <v>15117</v>
      </c>
      <c r="R965" t="s">
        <v>13111</v>
      </c>
      <c r="S965" t="s">
        <v>13112</v>
      </c>
      <c r="X965" t="s">
        <v>6405</v>
      </c>
      <c r="Y965" t="s">
        <v>13113</v>
      </c>
      <c r="Z965" t="s">
        <v>13296</v>
      </c>
      <c r="AE965">
        <v>31436</v>
      </c>
      <c r="AF965" t="s">
        <v>61</v>
      </c>
      <c r="AG965">
        <v>2</v>
      </c>
      <c r="AH965">
        <v>245</v>
      </c>
      <c r="AI965" t="s">
        <v>10557</v>
      </c>
      <c r="AJ965">
        <v>200</v>
      </c>
    </row>
    <row r="966" spans="1:54" ht="13.5" customHeight="1" x14ac:dyDescent="0.35">
      <c r="A966" t="s">
        <v>277</v>
      </c>
      <c r="B966" t="s">
        <v>3216</v>
      </c>
      <c r="C966" t="s">
        <v>4909</v>
      </c>
      <c r="D966" t="s">
        <v>15118</v>
      </c>
      <c r="E966" t="s">
        <v>14879</v>
      </c>
      <c r="F966" t="s">
        <v>15119</v>
      </c>
      <c r="G966" t="s">
        <v>15120</v>
      </c>
      <c r="H966" t="s">
        <v>15121</v>
      </c>
      <c r="I966" t="s">
        <v>15122</v>
      </c>
      <c r="N966" t="s">
        <v>15123</v>
      </c>
      <c r="O966" t="s">
        <v>15124</v>
      </c>
      <c r="P966" t="s">
        <v>15125</v>
      </c>
      <c r="Q966" t="s">
        <v>15126</v>
      </c>
      <c r="R966" t="s">
        <v>15127</v>
      </c>
      <c r="S966" t="s">
        <v>15128</v>
      </c>
      <c r="X966" t="s">
        <v>15129</v>
      </c>
      <c r="Y966" t="s">
        <v>4601</v>
      </c>
      <c r="AE966">
        <v>31608</v>
      </c>
      <c r="AF966" t="s">
        <v>4731</v>
      </c>
      <c r="AG966">
        <v>3</v>
      </c>
      <c r="AH966">
        <v>568</v>
      </c>
      <c r="AI966" t="s">
        <v>4732</v>
      </c>
      <c r="AJ966">
        <v>200</v>
      </c>
      <c r="AK966">
        <v>31620</v>
      </c>
      <c r="AL966" t="s">
        <v>5113</v>
      </c>
      <c r="AM966">
        <v>3</v>
      </c>
      <c r="AN966">
        <v>454</v>
      </c>
      <c r="AO966" t="s">
        <v>10564</v>
      </c>
      <c r="AP966">
        <v>200</v>
      </c>
      <c r="AQ966">
        <v>31436</v>
      </c>
      <c r="AR966" t="s">
        <v>4641</v>
      </c>
      <c r="AS966">
        <v>2</v>
      </c>
      <c r="AT966">
        <v>245</v>
      </c>
      <c r="AU966" t="s">
        <v>4733</v>
      </c>
      <c r="AV966">
        <v>200</v>
      </c>
      <c r="AW966">
        <v>31058</v>
      </c>
      <c r="AX966" t="s">
        <v>4734</v>
      </c>
      <c r="AY966">
        <v>2</v>
      </c>
      <c r="AZ966">
        <v>245</v>
      </c>
      <c r="BA966" t="s">
        <v>4735</v>
      </c>
      <c r="BB966">
        <v>326</v>
      </c>
    </row>
    <row r="967" spans="1:54" ht="13.5" customHeight="1" x14ac:dyDescent="0.35">
      <c r="A967" t="s">
        <v>277</v>
      </c>
      <c r="B967" t="s">
        <v>3222</v>
      </c>
      <c r="C967" t="s">
        <v>4717</v>
      </c>
      <c r="D967" t="s">
        <v>15130</v>
      </c>
      <c r="E967" t="s">
        <v>15131</v>
      </c>
      <c r="F967" t="s">
        <v>15132</v>
      </c>
      <c r="G967" t="s">
        <v>12816</v>
      </c>
      <c r="N967" t="s">
        <v>15133</v>
      </c>
      <c r="O967" t="s">
        <v>15134</v>
      </c>
      <c r="P967" t="s">
        <v>15135</v>
      </c>
      <c r="Q967" t="s">
        <v>15136</v>
      </c>
      <c r="R967" t="s">
        <v>15137</v>
      </c>
      <c r="X967" t="s">
        <v>15138</v>
      </c>
      <c r="Y967" t="s">
        <v>15139</v>
      </c>
      <c r="Z967" t="s">
        <v>11552</v>
      </c>
      <c r="AE967">
        <v>31807</v>
      </c>
      <c r="AF967" t="s">
        <v>4706</v>
      </c>
      <c r="AG967">
        <v>2</v>
      </c>
      <c r="AH967">
        <v>209</v>
      </c>
      <c r="AI967" t="s">
        <v>10583</v>
      </c>
      <c r="AJ967">
        <v>311</v>
      </c>
    </row>
    <row r="968" spans="1:54" ht="13.5" customHeight="1" x14ac:dyDescent="0.35">
      <c r="A968" t="s">
        <v>277</v>
      </c>
      <c r="B968" t="s">
        <v>3227</v>
      </c>
      <c r="C968" t="s">
        <v>4889</v>
      </c>
      <c r="D968" t="s">
        <v>15140</v>
      </c>
      <c r="E968" t="s">
        <v>15141</v>
      </c>
      <c r="F968" t="s">
        <v>15142</v>
      </c>
      <c r="G968" t="s">
        <v>13106</v>
      </c>
      <c r="H968" t="s">
        <v>13107</v>
      </c>
      <c r="N968" t="s">
        <v>15143</v>
      </c>
      <c r="O968" t="s">
        <v>15144</v>
      </c>
      <c r="P968" t="s">
        <v>13110</v>
      </c>
      <c r="Q968" t="s">
        <v>13111</v>
      </c>
      <c r="R968" t="s">
        <v>13112</v>
      </c>
      <c r="X968" t="s">
        <v>13296</v>
      </c>
      <c r="Y968" t="s">
        <v>15145</v>
      </c>
      <c r="Z968" t="s">
        <v>11438</v>
      </c>
      <c r="AE968">
        <v>21572</v>
      </c>
      <c r="AF968" t="s">
        <v>4888</v>
      </c>
      <c r="AG968">
        <v>1</v>
      </c>
      <c r="AH968">
        <v>80</v>
      </c>
      <c r="AI968" t="s">
        <v>7571</v>
      </c>
      <c r="AJ968">
        <v>221</v>
      </c>
    </row>
    <row r="969" spans="1:54" ht="13.5" customHeight="1" x14ac:dyDescent="0.35">
      <c r="A969" t="s">
        <v>277</v>
      </c>
      <c r="B969" t="s">
        <v>3233</v>
      </c>
      <c r="C969" t="s">
        <v>4909</v>
      </c>
      <c r="D969" t="s">
        <v>13115</v>
      </c>
      <c r="E969" t="s">
        <v>7453</v>
      </c>
      <c r="F969" t="s">
        <v>15146</v>
      </c>
      <c r="G969" t="s">
        <v>15147</v>
      </c>
      <c r="H969" t="s">
        <v>15148</v>
      </c>
      <c r="N969" t="s">
        <v>15149</v>
      </c>
      <c r="O969" t="s">
        <v>15150</v>
      </c>
      <c r="P969" t="s">
        <v>15151</v>
      </c>
      <c r="Q969" t="s">
        <v>15152</v>
      </c>
      <c r="R969" t="s">
        <v>15153</v>
      </c>
      <c r="S969" t="s">
        <v>15154</v>
      </c>
      <c r="X969" t="s">
        <v>6405</v>
      </c>
      <c r="Y969" t="s">
        <v>11552</v>
      </c>
      <c r="Z969" t="s">
        <v>15155</v>
      </c>
      <c r="AE969">
        <v>21572</v>
      </c>
      <c r="AF969" t="s">
        <v>4888</v>
      </c>
      <c r="AG969">
        <v>2</v>
      </c>
      <c r="AH969">
        <v>328</v>
      </c>
      <c r="AI969" t="s">
        <v>125</v>
      </c>
      <c r="AJ969">
        <v>221</v>
      </c>
    </row>
    <row r="970" spans="1:54" ht="13.5" customHeight="1" x14ac:dyDescent="0.35">
      <c r="A970" t="s">
        <v>277</v>
      </c>
      <c r="B970" t="s">
        <v>3238</v>
      </c>
      <c r="C970" t="s">
        <v>4667</v>
      </c>
      <c r="D970" t="s">
        <v>15156</v>
      </c>
      <c r="E970" t="s">
        <v>7414</v>
      </c>
      <c r="F970" t="s">
        <v>7295</v>
      </c>
      <c r="G970" t="s">
        <v>13247</v>
      </c>
      <c r="H970" t="s">
        <v>15157</v>
      </c>
      <c r="N970" t="s">
        <v>15158</v>
      </c>
      <c r="O970" t="s">
        <v>15159</v>
      </c>
      <c r="P970" t="s">
        <v>15160</v>
      </c>
      <c r="Q970" t="s">
        <v>15161</v>
      </c>
      <c r="R970" t="s">
        <v>10800</v>
      </c>
      <c r="X970" t="s">
        <v>5034</v>
      </c>
      <c r="Y970" t="s">
        <v>5676</v>
      </c>
      <c r="Z970" t="s">
        <v>7603</v>
      </c>
      <c r="AE970">
        <v>13154</v>
      </c>
      <c r="AF970" t="s">
        <v>798</v>
      </c>
      <c r="AG970">
        <v>2</v>
      </c>
      <c r="AH970">
        <v>192</v>
      </c>
      <c r="AI970" t="s">
        <v>13289</v>
      </c>
      <c r="AJ970">
        <v>122</v>
      </c>
      <c r="AK970">
        <v>34005</v>
      </c>
      <c r="AL970" t="s">
        <v>4800</v>
      </c>
      <c r="AM970">
        <v>2</v>
      </c>
      <c r="AN970">
        <v>150</v>
      </c>
      <c r="AO970" t="s">
        <v>4801</v>
      </c>
      <c r="AP970">
        <v>312</v>
      </c>
      <c r="AQ970">
        <v>34085</v>
      </c>
      <c r="AR970" t="s">
        <v>5052</v>
      </c>
      <c r="AS970">
        <v>1</v>
      </c>
      <c r="AT970">
        <v>98</v>
      </c>
      <c r="AU970" t="s">
        <v>13290</v>
      </c>
      <c r="AV970">
        <v>312</v>
      </c>
      <c r="AW970">
        <v>32079</v>
      </c>
      <c r="AX970" t="s">
        <v>4582</v>
      </c>
      <c r="AY970">
        <v>2</v>
      </c>
      <c r="AZ970">
        <v>263</v>
      </c>
      <c r="BA970" t="s">
        <v>10565</v>
      </c>
      <c r="BB970">
        <v>310</v>
      </c>
    </row>
    <row r="971" spans="1:54" ht="13.5" customHeight="1" x14ac:dyDescent="0.35">
      <c r="A971" t="s">
        <v>277</v>
      </c>
      <c r="B971" t="s">
        <v>3244</v>
      </c>
      <c r="C971" t="s">
        <v>4502</v>
      </c>
      <c r="D971" t="s">
        <v>15162</v>
      </c>
      <c r="E971" t="s">
        <v>15163</v>
      </c>
      <c r="F971" t="s">
        <v>15164</v>
      </c>
      <c r="N971" t="s">
        <v>15165</v>
      </c>
      <c r="O971" t="s">
        <v>15166</v>
      </c>
      <c r="P971" t="s">
        <v>15021</v>
      </c>
      <c r="Q971" t="s">
        <v>15022</v>
      </c>
      <c r="X971" t="s">
        <v>15167</v>
      </c>
      <c r="Y971" t="s">
        <v>15168</v>
      </c>
      <c r="Z971" t="s">
        <v>15169</v>
      </c>
      <c r="AE971">
        <v>31754</v>
      </c>
      <c r="AF971" t="s">
        <v>62</v>
      </c>
      <c r="AG971">
        <v>2</v>
      </c>
      <c r="AH971">
        <v>76</v>
      </c>
      <c r="AI971" t="s">
        <v>7620</v>
      </c>
      <c r="AJ971">
        <v>311</v>
      </c>
    </row>
    <row r="972" spans="1:54" ht="13.5" customHeight="1" x14ac:dyDescent="0.35">
      <c r="A972" t="s">
        <v>277</v>
      </c>
      <c r="B972" t="s">
        <v>3252</v>
      </c>
      <c r="C972" t="s">
        <v>4502</v>
      </c>
      <c r="D972" t="s">
        <v>15170</v>
      </c>
      <c r="E972" t="s">
        <v>15171</v>
      </c>
      <c r="F972" t="s">
        <v>15018</v>
      </c>
      <c r="N972" t="s">
        <v>15165</v>
      </c>
      <c r="O972" t="s">
        <v>15166</v>
      </c>
      <c r="P972" t="s">
        <v>15021</v>
      </c>
      <c r="Q972" t="s">
        <v>15172</v>
      </c>
      <c r="X972" t="s">
        <v>62</v>
      </c>
      <c r="Y972" t="s">
        <v>7483</v>
      </c>
      <c r="Z972" t="s">
        <v>7484</v>
      </c>
      <c r="AE972">
        <v>31754</v>
      </c>
      <c r="AF972" t="s">
        <v>62</v>
      </c>
      <c r="AG972">
        <v>2</v>
      </c>
      <c r="AH972">
        <v>76</v>
      </c>
      <c r="AI972" t="s">
        <v>15173</v>
      </c>
      <c r="AJ972">
        <v>311</v>
      </c>
    </row>
    <row r="973" spans="1:54" ht="13.5" customHeight="1" x14ac:dyDescent="0.35">
      <c r="A973" t="s">
        <v>277</v>
      </c>
      <c r="B973" t="s">
        <v>3255</v>
      </c>
      <c r="C973" t="s">
        <v>593</v>
      </c>
      <c r="D973" t="s">
        <v>15174</v>
      </c>
      <c r="E973" t="s">
        <v>15175</v>
      </c>
      <c r="F973" t="s">
        <v>776</v>
      </c>
      <c r="G973" t="s">
        <v>13458</v>
      </c>
      <c r="H973" t="s">
        <v>13459</v>
      </c>
      <c r="I973" t="s">
        <v>13232</v>
      </c>
      <c r="J973" t="s">
        <v>13233</v>
      </c>
      <c r="K973" t="s">
        <v>15176</v>
      </c>
      <c r="N973" t="s">
        <v>15177</v>
      </c>
      <c r="O973" t="s">
        <v>13235</v>
      </c>
      <c r="P973" t="s">
        <v>13461</v>
      </c>
      <c r="Q973" t="s">
        <v>13462</v>
      </c>
      <c r="R973" t="s">
        <v>13463</v>
      </c>
      <c r="S973" t="s">
        <v>10407</v>
      </c>
      <c r="T973" t="s">
        <v>13240</v>
      </c>
      <c r="U973" t="s">
        <v>603</v>
      </c>
      <c r="X973" t="s">
        <v>13465</v>
      </c>
      <c r="Y973" t="s">
        <v>15178</v>
      </c>
      <c r="Z973" t="s">
        <v>15179</v>
      </c>
      <c r="AE973">
        <v>21547</v>
      </c>
      <c r="AF973" t="s">
        <v>57</v>
      </c>
      <c r="AG973">
        <v>2</v>
      </c>
      <c r="AH973">
        <v>245</v>
      </c>
      <c r="AJ973">
        <v>221</v>
      </c>
      <c r="AK973">
        <v>21572</v>
      </c>
      <c r="AL973" t="s">
        <v>58</v>
      </c>
      <c r="AM973">
        <v>1</v>
      </c>
      <c r="AN973">
        <v>80</v>
      </c>
      <c r="AP973">
        <v>221</v>
      </c>
      <c r="AQ973">
        <v>31624</v>
      </c>
      <c r="AR973" t="s">
        <v>717</v>
      </c>
      <c r="AS973">
        <v>1</v>
      </c>
      <c r="AT973">
        <v>70</v>
      </c>
      <c r="AV973">
        <v>200</v>
      </c>
      <c r="AW973">
        <v>23684</v>
      </c>
      <c r="AX973" t="s">
        <v>5617</v>
      </c>
      <c r="AY973">
        <v>1</v>
      </c>
      <c r="AZ973">
        <v>144</v>
      </c>
      <c r="BB973">
        <v>251</v>
      </c>
    </row>
    <row r="974" spans="1:54" ht="13.5" customHeight="1" x14ac:dyDescent="0.35">
      <c r="A974" t="s">
        <v>277</v>
      </c>
      <c r="B974" t="s">
        <v>3260</v>
      </c>
      <c r="C974" t="s">
        <v>593</v>
      </c>
      <c r="D974" t="s">
        <v>15180</v>
      </c>
      <c r="E974" t="s">
        <v>15175</v>
      </c>
      <c r="F974" t="s">
        <v>776</v>
      </c>
      <c r="G974" t="s">
        <v>13458</v>
      </c>
      <c r="H974" t="s">
        <v>13459</v>
      </c>
      <c r="I974" t="s">
        <v>13232</v>
      </c>
      <c r="J974" t="s">
        <v>15181</v>
      </c>
      <c r="K974" t="s">
        <v>15176</v>
      </c>
      <c r="N974" t="s">
        <v>15182</v>
      </c>
      <c r="O974" t="s">
        <v>13235</v>
      </c>
      <c r="P974" t="s">
        <v>15183</v>
      </c>
      <c r="Q974" t="s">
        <v>15184</v>
      </c>
      <c r="R974" t="s">
        <v>13463</v>
      </c>
      <c r="S974" t="s">
        <v>10407</v>
      </c>
      <c r="T974" t="s">
        <v>15185</v>
      </c>
      <c r="U974" t="s">
        <v>603</v>
      </c>
      <c r="X974" t="s">
        <v>13241</v>
      </c>
      <c r="Y974" t="s">
        <v>15178</v>
      </c>
      <c r="Z974" t="s">
        <v>15179</v>
      </c>
      <c r="AE974">
        <v>21547</v>
      </c>
      <c r="AF974" t="s">
        <v>57</v>
      </c>
      <c r="AG974">
        <v>2</v>
      </c>
      <c r="AH974">
        <v>245</v>
      </c>
      <c r="AJ974">
        <v>221</v>
      </c>
      <c r="AK974">
        <v>21572</v>
      </c>
      <c r="AL974" t="s">
        <v>58</v>
      </c>
      <c r="AM974">
        <v>1</v>
      </c>
      <c r="AN974">
        <v>80</v>
      </c>
      <c r="AP974">
        <v>221</v>
      </c>
      <c r="AQ974">
        <v>31624</v>
      </c>
      <c r="AR974" t="s">
        <v>717</v>
      </c>
      <c r="AS974">
        <v>1</v>
      </c>
      <c r="AT974">
        <v>70</v>
      </c>
      <c r="AV974">
        <v>200</v>
      </c>
      <c r="AW974">
        <v>23684</v>
      </c>
      <c r="AX974" t="s">
        <v>5617</v>
      </c>
      <c r="AY974">
        <v>1</v>
      </c>
      <c r="AZ974">
        <v>144</v>
      </c>
      <c r="BB974">
        <v>251</v>
      </c>
    </row>
    <row r="975" spans="1:54" ht="13.5" customHeight="1" x14ac:dyDescent="0.35">
      <c r="A975" t="s">
        <v>277</v>
      </c>
      <c r="B975" t="s">
        <v>3266</v>
      </c>
      <c r="C975" t="s">
        <v>4524</v>
      </c>
      <c r="D975" t="s">
        <v>15186</v>
      </c>
      <c r="E975" t="s">
        <v>13822</v>
      </c>
      <c r="F975" t="s">
        <v>10519</v>
      </c>
      <c r="G975" t="s">
        <v>10520</v>
      </c>
      <c r="H975" t="s">
        <v>10521</v>
      </c>
      <c r="I975" t="s">
        <v>7438</v>
      </c>
      <c r="J975" t="s">
        <v>10522</v>
      </c>
      <c r="N975" t="s">
        <v>15187</v>
      </c>
      <c r="O975" t="s">
        <v>15188</v>
      </c>
      <c r="P975" t="s">
        <v>13825</v>
      </c>
      <c r="Q975" t="s">
        <v>10525</v>
      </c>
      <c r="R975" t="s">
        <v>13826</v>
      </c>
      <c r="S975" t="s">
        <v>10528</v>
      </c>
      <c r="T975" t="s">
        <v>10529</v>
      </c>
      <c r="X975" t="s">
        <v>61</v>
      </c>
      <c r="Y975" t="s">
        <v>12485</v>
      </c>
      <c r="Z975" t="s">
        <v>8160</v>
      </c>
      <c r="AE975">
        <v>21572</v>
      </c>
      <c r="AF975" t="s">
        <v>4888</v>
      </c>
      <c r="AG975">
        <v>3</v>
      </c>
      <c r="AH975">
        <v>493</v>
      </c>
      <c r="AJ975">
        <v>221</v>
      </c>
      <c r="AK975">
        <v>31436</v>
      </c>
      <c r="AL975" t="s">
        <v>4641</v>
      </c>
      <c r="AM975">
        <v>3</v>
      </c>
      <c r="AN975">
        <v>521</v>
      </c>
      <c r="AP975">
        <v>200</v>
      </c>
      <c r="AQ975">
        <v>31058</v>
      </c>
      <c r="AR975" t="s">
        <v>4734</v>
      </c>
      <c r="AS975">
        <v>2</v>
      </c>
      <c r="AT975">
        <v>245</v>
      </c>
      <c r="AV975">
        <v>326</v>
      </c>
    </row>
    <row r="976" spans="1:54" ht="13.5" customHeight="1" x14ac:dyDescent="0.35">
      <c r="A976" t="s">
        <v>277</v>
      </c>
      <c r="B976" t="s">
        <v>3271</v>
      </c>
      <c r="C976" t="s">
        <v>4502</v>
      </c>
      <c r="D976" t="s">
        <v>15162</v>
      </c>
      <c r="E976" t="s">
        <v>15189</v>
      </c>
      <c r="F976" t="s">
        <v>15018</v>
      </c>
      <c r="N976" t="s">
        <v>15165</v>
      </c>
      <c r="O976" t="s">
        <v>15166</v>
      </c>
      <c r="P976" t="s">
        <v>15021</v>
      </c>
      <c r="Q976" t="s">
        <v>15022</v>
      </c>
      <c r="X976" t="s">
        <v>15167</v>
      </c>
      <c r="Y976" t="s">
        <v>15168</v>
      </c>
      <c r="Z976" t="s">
        <v>7700</v>
      </c>
      <c r="AE976">
        <v>31754</v>
      </c>
      <c r="AF976" t="s">
        <v>62</v>
      </c>
      <c r="AG976">
        <v>2</v>
      </c>
      <c r="AH976">
        <v>76</v>
      </c>
      <c r="AJ976">
        <v>311</v>
      </c>
    </row>
    <row r="977" spans="1:54" ht="13.5" customHeight="1" x14ac:dyDescent="0.35">
      <c r="A977" t="s">
        <v>277</v>
      </c>
      <c r="B977" t="s">
        <v>3296</v>
      </c>
      <c r="C977" t="s">
        <v>4909</v>
      </c>
      <c r="D977" t="s">
        <v>7449</v>
      </c>
      <c r="E977" t="s">
        <v>7450</v>
      </c>
      <c r="F977" t="s">
        <v>10832</v>
      </c>
      <c r="G977" t="s">
        <v>7453</v>
      </c>
      <c r="H977" t="s">
        <v>7454</v>
      </c>
      <c r="I977" t="s">
        <v>10834</v>
      </c>
      <c r="N977" t="s">
        <v>13445</v>
      </c>
      <c r="O977" t="s">
        <v>7459</v>
      </c>
      <c r="P977" t="s">
        <v>7460</v>
      </c>
      <c r="Q977" t="s">
        <v>7461</v>
      </c>
      <c r="R977" t="s">
        <v>7462</v>
      </c>
      <c r="S977" t="s">
        <v>7463</v>
      </c>
      <c r="T977" t="s">
        <v>7464</v>
      </c>
      <c r="X977" t="s">
        <v>5007</v>
      </c>
      <c r="Y977" t="s">
        <v>5712</v>
      </c>
      <c r="Z977" t="s">
        <v>6405</v>
      </c>
    </row>
    <row r="978" spans="1:54" ht="13.5" customHeight="1" x14ac:dyDescent="0.35">
      <c r="A978" t="s">
        <v>277</v>
      </c>
      <c r="B978" t="s">
        <v>3301</v>
      </c>
      <c r="C978" t="s">
        <v>4909</v>
      </c>
      <c r="D978" t="s">
        <v>15190</v>
      </c>
      <c r="E978" t="s">
        <v>15191</v>
      </c>
      <c r="F978" t="s">
        <v>15192</v>
      </c>
      <c r="G978" t="s">
        <v>15193</v>
      </c>
      <c r="N978" t="s">
        <v>15194</v>
      </c>
      <c r="O978" t="s">
        <v>15195</v>
      </c>
      <c r="P978" t="s">
        <v>14888</v>
      </c>
      <c r="Q978" t="s">
        <v>14888</v>
      </c>
      <c r="R978" t="s">
        <v>15196</v>
      </c>
      <c r="S978" t="s">
        <v>15197</v>
      </c>
      <c r="X978" t="s">
        <v>6405</v>
      </c>
      <c r="Y978" t="s">
        <v>15198</v>
      </c>
      <c r="Z978" t="s">
        <v>5712</v>
      </c>
      <c r="AE978">
        <v>21547</v>
      </c>
      <c r="AF978" t="s">
        <v>57</v>
      </c>
      <c r="AG978">
        <v>2</v>
      </c>
      <c r="AH978">
        <v>245</v>
      </c>
      <c r="AJ978">
        <v>221</v>
      </c>
      <c r="AK978">
        <v>21572</v>
      </c>
      <c r="AL978" t="s">
        <v>58</v>
      </c>
      <c r="AM978">
        <v>2</v>
      </c>
      <c r="AN978">
        <v>328</v>
      </c>
      <c r="AP978">
        <v>221</v>
      </c>
    </row>
    <row r="979" spans="1:54" ht="13.5" customHeight="1" x14ac:dyDescent="0.35">
      <c r="A979" t="s">
        <v>277</v>
      </c>
      <c r="B979" t="s">
        <v>3310</v>
      </c>
      <c r="C979" t="s">
        <v>4524</v>
      </c>
      <c r="D979" t="s">
        <v>15199</v>
      </c>
      <c r="E979" t="s">
        <v>13370</v>
      </c>
      <c r="F979" t="s">
        <v>15200</v>
      </c>
      <c r="G979" t="s">
        <v>15201</v>
      </c>
      <c r="H979" t="s">
        <v>15202</v>
      </c>
      <c r="N979" t="s">
        <v>15203</v>
      </c>
      <c r="O979" t="s">
        <v>15204</v>
      </c>
      <c r="P979" t="s">
        <v>15205</v>
      </c>
      <c r="Q979" t="s">
        <v>13879</v>
      </c>
      <c r="R979" t="s">
        <v>15206</v>
      </c>
      <c r="S979" t="s">
        <v>15207</v>
      </c>
      <c r="X979" t="s">
        <v>15208</v>
      </c>
      <c r="Y979" t="s">
        <v>15209</v>
      </c>
      <c r="Z979" t="s">
        <v>8833</v>
      </c>
      <c r="AE979">
        <v>13154</v>
      </c>
      <c r="AF979" t="s">
        <v>798</v>
      </c>
      <c r="AG979">
        <v>1</v>
      </c>
      <c r="AH979">
        <v>42</v>
      </c>
      <c r="AJ979">
        <v>122</v>
      </c>
      <c r="AK979">
        <v>46301</v>
      </c>
      <c r="AL979" t="s">
        <v>4924</v>
      </c>
      <c r="AM979">
        <v>2</v>
      </c>
      <c r="AN979">
        <v>324</v>
      </c>
      <c r="AP979">
        <v>320</v>
      </c>
    </row>
    <row r="980" spans="1:54" ht="13.5" customHeight="1" x14ac:dyDescent="0.35">
      <c r="A980" t="s">
        <v>277</v>
      </c>
      <c r="B980" t="s">
        <v>3316</v>
      </c>
      <c r="C980" t="s">
        <v>4889</v>
      </c>
      <c r="D980" t="s">
        <v>15210</v>
      </c>
      <c r="E980" t="s">
        <v>15211</v>
      </c>
      <c r="F980" t="s">
        <v>15212</v>
      </c>
      <c r="G980" t="s">
        <v>15213</v>
      </c>
      <c r="N980" t="s">
        <v>15214</v>
      </c>
      <c r="O980" t="s">
        <v>15215</v>
      </c>
      <c r="P980" t="s">
        <v>15216</v>
      </c>
      <c r="Q980" t="s">
        <v>15217</v>
      </c>
      <c r="R980" t="s">
        <v>4896</v>
      </c>
      <c r="S980" t="s">
        <v>4897</v>
      </c>
      <c r="T980" t="s">
        <v>4898</v>
      </c>
      <c r="X980" t="s">
        <v>6044</v>
      </c>
      <c r="Y980" t="s">
        <v>15218</v>
      </c>
      <c r="AE980">
        <v>13254</v>
      </c>
      <c r="AF980" t="s">
        <v>799</v>
      </c>
      <c r="AG980">
        <v>1</v>
      </c>
      <c r="AH980">
        <v>42</v>
      </c>
      <c r="AJ980">
        <v>128</v>
      </c>
      <c r="AK980">
        <v>46347</v>
      </c>
      <c r="AL980" t="s">
        <v>4937</v>
      </c>
      <c r="AM980">
        <v>2</v>
      </c>
      <c r="AN980">
        <v>322</v>
      </c>
      <c r="AP980">
        <v>321</v>
      </c>
      <c r="AQ980">
        <v>34093</v>
      </c>
      <c r="AR980" t="s">
        <v>4938</v>
      </c>
      <c r="AS980">
        <v>1</v>
      </c>
      <c r="AT980">
        <v>65</v>
      </c>
      <c r="AV980">
        <v>312</v>
      </c>
      <c r="AW980">
        <v>46301</v>
      </c>
      <c r="AX980" t="s">
        <v>4924</v>
      </c>
      <c r="AY980">
        <v>2</v>
      </c>
      <c r="AZ980">
        <v>324</v>
      </c>
      <c r="BB980">
        <v>320</v>
      </c>
    </row>
    <row r="981" spans="1:54" ht="13.5" customHeight="1" x14ac:dyDescent="0.35">
      <c r="A981" t="s">
        <v>277</v>
      </c>
      <c r="B981" t="s">
        <v>3322</v>
      </c>
      <c r="C981" t="s">
        <v>4667</v>
      </c>
      <c r="D981" t="s">
        <v>13872</v>
      </c>
      <c r="E981" t="s">
        <v>15219</v>
      </c>
      <c r="F981" t="s">
        <v>13874</v>
      </c>
      <c r="G981" t="s">
        <v>15220</v>
      </c>
      <c r="N981" t="s">
        <v>15221</v>
      </c>
      <c r="O981" t="s">
        <v>15222</v>
      </c>
      <c r="P981" t="s">
        <v>15223</v>
      </c>
      <c r="Q981" t="s">
        <v>13879</v>
      </c>
      <c r="R981" t="s">
        <v>15206</v>
      </c>
      <c r="S981" t="s">
        <v>13881</v>
      </c>
      <c r="T981" t="s">
        <v>5740</v>
      </c>
      <c r="X981" t="s">
        <v>13882</v>
      </c>
      <c r="Y981" t="s">
        <v>15224</v>
      </c>
      <c r="AE981">
        <v>13154</v>
      </c>
      <c r="AF981" t="s">
        <v>798</v>
      </c>
      <c r="AG981">
        <v>2</v>
      </c>
      <c r="AH981">
        <v>192</v>
      </c>
      <c r="AJ981">
        <v>122</v>
      </c>
    </row>
    <row r="982" spans="1:54" ht="13.5" customHeight="1" x14ac:dyDescent="0.35">
      <c r="A982" t="s">
        <v>277</v>
      </c>
      <c r="B982" t="s">
        <v>3327</v>
      </c>
      <c r="C982" t="s">
        <v>4889</v>
      </c>
      <c r="D982" t="s">
        <v>15225</v>
      </c>
      <c r="E982" t="s">
        <v>15226</v>
      </c>
      <c r="F982" t="s">
        <v>15227</v>
      </c>
      <c r="G982" t="s">
        <v>15228</v>
      </c>
      <c r="N982" t="s">
        <v>15229</v>
      </c>
      <c r="O982" t="s">
        <v>15230</v>
      </c>
      <c r="P982" t="s">
        <v>4896</v>
      </c>
      <c r="Q982" t="s">
        <v>15231</v>
      </c>
      <c r="R982" t="s">
        <v>4897</v>
      </c>
      <c r="S982" t="s">
        <v>4898</v>
      </c>
      <c r="X982" t="s">
        <v>6923</v>
      </c>
      <c r="Y982" t="s">
        <v>15232</v>
      </c>
      <c r="Z982" t="s">
        <v>4952</v>
      </c>
      <c r="AE982">
        <v>13254</v>
      </c>
      <c r="AF982" t="s">
        <v>799</v>
      </c>
      <c r="AG982">
        <v>1</v>
      </c>
      <c r="AH982">
        <v>42</v>
      </c>
      <c r="AJ982">
        <v>128</v>
      </c>
      <c r="AK982">
        <v>34052</v>
      </c>
      <c r="AL982" t="s">
        <v>1473</v>
      </c>
      <c r="AM982">
        <v>2</v>
      </c>
      <c r="AN982">
        <v>210</v>
      </c>
      <c r="AP982">
        <v>312</v>
      </c>
    </row>
    <row r="983" spans="1:54" ht="13.5" customHeight="1" x14ac:dyDescent="0.35">
      <c r="A983" t="s">
        <v>277</v>
      </c>
      <c r="B983" t="s">
        <v>3332</v>
      </c>
      <c r="C983" t="s">
        <v>4524</v>
      </c>
      <c r="D983" t="s">
        <v>15233</v>
      </c>
      <c r="E983" t="s">
        <v>13674</v>
      </c>
      <c r="F983" t="s">
        <v>10805</v>
      </c>
      <c r="G983" t="s">
        <v>11921</v>
      </c>
      <c r="N983" t="s">
        <v>15234</v>
      </c>
      <c r="O983" t="s">
        <v>15235</v>
      </c>
      <c r="P983" t="s">
        <v>10808</v>
      </c>
      <c r="Q983" t="s">
        <v>8414</v>
      </c>
      <c r="R983" t="s">
        <v>15236</v>
      </c>
      <c r="S983" t="s">
        <v>10810</v>
      </c>
      <c r="T983" t="s">
        <v>15237</v>
      </c>
      <c r="X983" t="s">
        <v>15238</v>
      </c>
      <c r="Y983" t="s">
        <v>15239</v>
      </c>
      <c r="AE983">
        <v>32079</v>
      </c>
      <c r="AF983" t="s">
        <v>5701</v>
      </c>
      <c r="AG983">
        <v>2</v>
      </c>
      <c r="AH983">
        <v>263</v>
      </c>
      <c r="AJ983">
        <v>300</v>
      </c>
      <c r="AK983">
        <v>13154</v>
      </c>
      <c r="AL983" t="s">
        <v>798</v>
      </c>
      <c r="AM983">
        <v>2</v>
      </c>
      <c r="AN983">
        <v>192</v>
      </c>
      <c r="AP983">
        <v>122</v>
      </c>
    </row>
    <row r="984" spans="1:54" ht="13.5" customHeight="1" x14ac:dyDescent="0.35">
      <c r="A984" t="s">
        <v>1225</v>
      </c>
      <c r="B984" t="s">
        <v>3337</v>
      </c>
      <c r="C984" t="s">
        <v>4909</v>
      </c>
      <c r="D984" t="s">
        <v>15240</v>
      </c>
      <c r="E984" t="s">
        <v>7453</v>
      </c>
      <c r="F984" t="s">
        <v>15241</v>
      </c>
      <c r="N984" t="s">
        <v>15242</v>
      </c>
      <c r="O984" t="s">
        <v>15243</v>
      </c>
      <c r="P984" t="s">
        <v>15244</v>
      </c>
      <c r="Q984" t="s">
        <v>15245</v>
      </c>
      <c r="R984" t="s">
        <v>15246</v>
      </c>
      <c r="S984" t="s">
        <v>15247</v>
      </c>
      <c r="X984" t="s">
        <v>15248</v>
      </c>
      <c r="Y984" t="s">
        <v>5884</v>
      </c>
      <c r="Z984" t="s">
        <v>1497</v>
      </c>
      <c r="AA984" t="s">
        <v>15249</v>
      </c>
      <c r="AB984" t="s">
        <v>15250</v>
      </c>
      <c r="AC984" t="s">
        <v>15251</v>
      </c>
      <c r="AD984" t="s">
        <v>15252</v>
      </c>
      <c r="AE984">
        <v>31663</v>
      </c>
      <c r="AF984" t="s">
        <v>4545</v>
      </c>
      <c r="AG984">
        <v>1</v>
      </c>
      <c r="AH984">
        <v>110</v>
      </c>
      <c r="AJ984">
        <v>311</v>
      </c>
    </row>
    <row r="985" spans="1:54" ht="13.5" customHeight="1" x14ac:dyDescent="0.35">
      <c r="A985" t="s">
        <v>277</v>
      </c>
      <c r="B985" t="s">
        <v>3342</v>
      </c>
      <c r="C985" t="s">
        <v>4909</v>
      </c>
      <c r="D985" t="s">
        <v>15253</v>
      </c>
      <c r="E985" t="s">
        <v>7450</v>
      </c>
      <c r="F985" t="s">
        <v>10832</v>
      </c>
      <c r="G985" t="s">
        <v>7453</v>
      </c>
      <c r="H985" t="s">
        <v>7454</v>
      </c>
      <c r="I985" t="s">
        <v>10834</v>
      </c>
      <c r="N985" t="s">
        <v>15254</v>
      </c>
      <c r="O985" t="s">
        <v>7459</v>
      </c>
      <c r="P985" t="s">
        <v>7460</v>
      </c>
      <c r="Q985" t="s">
        <v>7461</v>
      </c>
      <c r="R985" t="s">
        <v>7462</v>
      </c>
      <c r="S985" t="s">
        <v>7463</v>
      </c>
      <c r="T985" t="s">
        <v>7464</v>
      </c>
      <c r="X985" t="s">
        <v>13296</v>
      </c>
      <c r="Y985" t="s">
        <v>5007</v>
      </c>
      <c r="Z985" t="s">
        <v>6405</v>
      </c>
    </row>
    <row r="986" spans="1:54" ht="13.5" customHeight="1" x14ac:dyDescent="0.35">
      <c r="A986" t="s">
        <v>277</v>
      </c>
      <c r="B986" t="s">
        <v>3348</v>
      </c>
      <c r="C986" t="s">
        <v>4909</v>
      </c>
      <c r="D986" t="s">
        <v>10813</v>
      </c>
      <c r="E986" t="s">
        <v>10814</v>
      </c>
      <c r="F986" t="s">
        <v>15255</v>
      </c>
      <c r="G986" t="s">
        <v>15256</v>
      </c>
      <c r="H986" t="s">
        <v>10815</v>
      </c>
      <c r="I986" t="s">
        <v>15257</v>
      </c>
      <c r="N986" t="s">
        <v>10818</v>
      </c>
      <c r="O986" t="s">
        <v>14250</v>
      </c>
      <c r="P986" t="s">
        <v>10821</v>
      </c>
      <c r="Q986" t="s">
        <v>15258</v>
      </c>
      <c r="R986" t="s">
        <v>7464</v>
      </c>
      <c r="X986" t="s">
        <v>15259</v>
      </c>
      <c r="AE986">
        <v>46301</v>
      </c>
      <c r="AF986" t="s">
        <v>4924</v>
      </c>
      <c r="AG986">
        <v>3</v>
      </c>
      <c r="AH986">
        <v>419</v>
      </c>
      <c r="AJ986">
        <v>320</v>
      </c>
      <c r="AK986">
        <v>15254</v>
      </c>
      <c r="AL986" t="s">
        <v>4802</v>
      </c>
      <c r="AM986">
        <v>2</v>
      </c>
      <c r="AN986">
        <v>400</v>
      </c>
      <c r="AP986">
        <v>136</v>
      </c>
    </row>
    <row r="987" spans="1:54" ht="13.5" customHeight="1" x14ac:dyDescent="0.35">
      <c r="A987" t="s">
        <v>277</v>
      </c>
      <c r="B987" t="s">
        <v>3353</v>
      </c>
      <c r="C987" t="s">
        <v>4667</v>
      </c>
      <c r="D987" t="s">
        <v>15260</v>
      </c>
      <c r="E987" t="s">
        <v>15261</v>
      </c>
      <c r="F987" t="s">
        <v>15262</v>
      </c>
      <c r="N987" t="s">
        <v>15263</v>
      </c>
      <c r="O987" t="s">
        <v>15264</v>
      </c>
      <c r="P987" t="s">
        <v>10808</v>
      </c>
      <c r="Q987" t="s">
        <v>8414</v>
      </c>
      <c r="R987" t="s">
        <v>15265</v>
      </c>
      <c r="S987" t="s">
        <v>15266</v>
      </c>
      <c r="AE987">
        <v>13154</v>
      </c>
      <c r="AF987" t="s">
        <v>798</v>
      </c>
      <c r="AG987">
        <v>2</v>
      </c>
      <c r="AH987">
        <v>192</v>
      </c>
      <c r="AJ987">
        <v>122</v>
      </c>
      <c r="AK987">
        <v>32079</v>
      </c>
      <c r="AL987" t="s">
        <v>4582</v>
      </c>
      <c r="AM987">
        <v>3</v>
      </c>
      <c r="AN987">
        <v>548</v>
      </c>
      <c r="AP987">
        <v>310</v>
      </c>
    </row>
    <row r="988" spans="1:54" ht="13.5" customHeight="1" x14ac:dyDescent="0.35">
      <c r="A988" t="s">
        <v>277</v>
      </c>
      <c r="B988" t="s">
        <v>3363</v>
      </c>
      <c r="C988" t="s">
        <v>4909</v>
      </c>
      <c r="D988" t="s">
        <v>15267</v>
      </c>
      <c r="E988" t="s">
        <v>13950</v>
      </c>
      <c r="F988" t="s">
        <v>13949</v>
      </c>
      <c r="G988" t="s">
        <v>15268</v>
      </c>
      <c r="H988" t="s">
        <v>15269</v>
      </c>
      <c r="N988" t="s">
        <v>15270</v>
      </c>
      <c r="O988" t="s">
        <v>15271</v>
      </c>
      <c r="P988" t="s">
        <v>8662</v>
      </c>
      <c r="Q988" t="s">
        <v>15272</v>
      </c>
      <c r="R988" t="s">
        <v>15273</v>
      </c>
      <c r="S988" t="s">
        <v>13955</v>
      </c>
      <c r="X988" t="s">
        <v>7029</v>
      </c>
      <c r="Y988" t="s">
        <v>5051</v>
      </c>
    </row>
    <row r="989" spans="1:54" ht="13.5" customHeight="1" x14ac:dyDescent="0.35">
      <c r="A989" t="s">
        <v>277</v>
      </c>
      <c r="B989" t="s">
        <v>3368</v>
      </c>
      <c r="C989" t="s">
        <v>4667</v>
      </c>
      <c r="D989" t="s">
        <v>15274</v>
      </c>
      <c r="E989" t="s">
        <v>15275</v>
      </c>
      <c r="F989" t="s">
        <v>15276</v>
      </c>
      <c r="G989" t="s">
        <v>15277</v>
      </c>
      <c r="N989" t="s">
        <v>15278</v>
      </c>
      <c r="O989" t="s">
        <v>15279</v>
      </c>
      <c r="P989" t="s">
        <v>15280</v>
      </c>
      <c r="Q989" t="s">
        <v>4896</v>
      </c>
      <c r="R989" t="s">
        <v>4897</v>
      </c>
      <c r="S989" t="s">
        <v>15281</v>
      </c>
      <c r="X989" t="s">
        <v>15282</v>
      </c>
      <c r="Y989" t="s">
        <v>11377</v>
      </c>
      <c r="AE989">
        <v>15254</v>
      </c>
      <c r="AF989" t="s">
        <v>4802</v>
      </c>
      <c r="AG989">
        <v>2</v>
      </c>
      <c r="AH989">
        <v>400</v>
      </c>
      <c r="AJ989">
        <v>136</v>
      </c>
      <c r="AK989">
        <v>34093</v>
      </c>
      <c r="AL989" t="s">
        <v>4938</v>
      </c>
      <c r="AM989">
        <v>1</v>
      </c>
      <c r="AN989">
        <v>65</v>
      </c>
      <c r="AP989">
        <v>312</v>
      </c>
    </row>
    <row r="990" spans="1:54" ht="13.5" customHeight="1" x14ac:dyDescent="0.35">
      <c r="A990" t="s">
        <v>277</v>
      </c>
      <c r="B990" t="s">
        <v>3373</v>
      </c>
      <c r="C990" t="s">
        <v>4889</v>
      </c>
      <c r="D990" t="s">
        <v>15283</v>
      </c>
      <c r="E990" t="s">
        <v>4891</v>
      </c>
      <c r="F990" t="s">
        <v>15226</v>
      </c>
      <c r="G990" t="s">
        <v>4893</v>
      </c>
      <c r="N990" t="s">
        <v>15284</v>
      </c>
      <c r="O990" t="s">
        <v>15285</v>
      </c>
      <c r="P990" t="s">
        <v>15286</v>
      </c>
      <c r="Q990" t="s">
        <v>15287</v>
      </c>
      <c r="R990" t="s">
        <v>4897</v>
      </c>
      <c r="S990" t="s">
        <v>14605</v>
      </c>
      <c r="X990" t="s">
        <v>15288</v>
      </c>
      <c r="Y990" t="s">
        <v>15289</v>
      </c>
      <c r="AE990">
        <v>15254</v>
      </c>
      <c r="AF990" t="s">
        <v>4802</v>
      </c>
      <c r="AG990">
        <v>1</v>
      </c>
      <c r="AH990">
        <v>200</v>
      </c>
      <c r="AJ990">
        <v>136</v>
      </c>
      <c r="AK990">
        <v>34052</v>
      </c>
      <c r="AL990" t="s">
        <v>1473</v>
      </c>
      <c r="AM990">
        <v>1</v>
      </c>
      <c r="AN990">
        <v>144</v>
      </c>
      <c r="AP990">
        <v>312</v>
      </c>
    </row>
    <row r="991" spans="1:54" ht="13.5" customHeight="1" x14ac:dyDescent="0.35">
      <c r="A991" t="s">
        <v>277</v>
      </c>
      <c r="B991" t="s">
        <v>3378</v>
      </c>
      <c r="C991" t="s">
        <v>4524</v>
      </c>
      <c r="D991" t="s">
        <v>10516</v>
      </c>
      <c r="E991" t="s">
        <v>10517</v>
      </c>
      <c r="F991" t="s">
        <v>10518</v>
      </c>
      <c r="G991" t="s">
        <v>10519</v>
      </c>
      <c r="H991" t="s">
        <v>10520</v>
      </c>
      <c r="I991" t="s">
        <v>10521</v>
      </c>
      <c r="J991" t="s">
        <v>10522</v>
      </c>
      <c r="N991" t="s">
        <v>15290</v>
      </c>
      <c r="O991" t="s">
        <v>15291</v>
      </c>
      <c r="P991" t="s">
        <v>15292</v>
      </c>
      <c r="Q991" t="s">
        <v>10526</v>
      </c>
      <c r="R991" t="s">
        <v>15293</v>
      </c>
      <c r="S991" t="s">
        <v>10528</v>
      </c>
      <c r="T991" t="s">
        <v>10529</v>
      </c>
      <c r="X991" t="s">
        <v>15294</v>
      </c>
      <c r="Y991" t="s">
        <v>15295</v>
      </c>
      <c r="AE991">
        <v>21572</v>
      </c>
      <c r="AF991" t="s">
        <v>4888</v>
      </c>
      <c r="AG991">
        <v>2</v>
      </c>
      <c r="AH991">
        <v>328</v>
      </c>
      <c r="AJ991">
        <v>221</v>
      </c>
    </row>
    <row r="992" spans="1:54" ht="13.5" customHeight="1" x14ac:dyDescent="0.35">
      <c r="A992" t="s">
        <v>277</v>
      </c>
      <c r="B992" t="s">
        <v>3384</v>
      </c>
      <c r="C992" t="s">
        <v>4909</v>
      </c>
      <c r="D992" t="s">
        <v>15065</v>
      </c>
      <c r="E992" t="s">
        <v>15296</v>
      </c>
      <c r="F992" t="s">
        <v>15297</v>
      </c>
      <c r="G992" t="s">
        <v>15066</v>
      </c>
      <c r="H992" t="s">
        <v>15067</v>
      </c>
      <c r="N992" t="s">
        <v>15298</v>
      </c>
      <c r="O992" t="s">
        <v>15299</v>
      </c>
      <c r="P992" t="s">
        <v>15300</v>
      </c>
      <c r="Q992" t="s">
        <v>15301</v>
      </c>
      <c r="R992" t="s">
        <v>14099</v>
      </c>
      <c r="X992" t="s">
        <v>13296</v>
      </c>
      <c r="Y992" t="s">
        <v>11552</v>
      </c>
      <c r="AE992">
        <v>21572</v>
      </c>
      <c r="AF992" t="s">
        <v>4888</v>
      </c>
      <c r="AG992">
        <v>2</v>
      </c>
      <c r="AH992">
        <v>328</v>
      </c>
      <c r="AJ992">
        <v>221</v>
      </c>
    </row>
    <row r="993" spans="1:54" ht="13.5" customHeight="1" x14ac:dyDescent="0.35">
      <c r="A993" t="s">
        <v>277</v>
      </c>
      <c r="B993" t="s">
        <v>3389</v>
      </c>
      <c r="C993" t="s">
        <v>4909</v>
      </c>
      <c r="D993" t="s">
        <v>15190</v>
      </c>
      <c r="E993" t="s">
        <v>7450</v>
      </c>
      <c r="F993" t="s">
        <v>10832</v>
      </c>
      <c r="G993" t="s">
        <v>7453</v>
      </c>
      <c r="H993" t="s">
        <v>7454</v>
      </c>
      <c r="I993" t="s">
        <v>10834</v>
      </c>
      <c r="N993" t="s">
        <v>15194</v>
      </c>
      <c r="O993" t="s">
        <v>7459</v>
      </c>
      <c r="P993" t="s">
        <v>7460</v>
      </c>
      <c r="Q993" t="s">
        <v>7461</v>
      </c>
      <c r="R993" t="s">
        <v>7462</v>
      </c>
      <c r="S993" t="s">
        <v>7463</v>
      </c>
      <c r="T993" t="s">
        <v>7464</v>
      </c>
      <c r="X993" t="s">
        <v>5007</v>
      </c>
      <c r="Y993" t="s">
        <v>5712</v>
      </c>
      <c r="Z993" t="s">
        <v>6405</v>
      </c>
      <c r="AE993">
        <v>32062</v>
      </c>
      <c r="AF993" t="s">
        <v>5112</v>
      </c>
      <c r="AG993">
        <v>2</v>
      </c>
      <c r="AH993">
        <v>607</v>
      </c>
      <c r="AJ993">
        <v>310</v>
      </c>
      <c r="AK993">
        <v>21572</v>
      </c>
      <c r="AL993" t="s">
        <v>58</v>
      </c>
      <c r="AM993">
        <v>2</v>
      </c>
      <c r="AN993">
        <v>328</v>
      </c>
      <c r="AP993">
        <v>221</v>
      </c>
    </row>
    <row r="994" spans="1:54" ht="13.5" customHeight="1" x14ac:dyDescent="0.35">
      <c r="A994" t="s">
        <v>277</v>
      </c>
      <c r="B994" t="s">
        <v>3405</v>
      </c>
      <c r="C994" t="s">
        <v>4524</v>
      </c>
      <c r="D994" t="s">
        <v>10516</v>
      </c>
      <c r="E994" t="s">
        <v>10517</v>
      </c>
      <c r="F994" t="s">
        <v>10519</v>
      </c>
      <c r="G994" t="s">
        <v>10520</v>
      </c>
      <c r="H994" t="s">
        <v>10521</v>
      </c>
      <c r="I994" t="s">
        <v>10522</v>
      </c>
      <c r="N994" t="s">
        <v>15302</v>
      </c>
      <c r="O994" t="s">
        <v>15303</v>
      </c>
      <c r="P994" t="s">
        <v>15304</v>
      </c>
      <c r="Q994" t="s">
        <v>10526</v>
      </c>
      <c r="R994" t="s">
        <v>15293</v>
      </c>
      <c r="S994" t="s">
        <v>15305</v>
      </c>
      <c r="T994" t="s">
        <v>10529</v>
      </c>
      <c r="X994" t="s">
        <v>15294</v>
      </c>
      <c r="Y994" t="s">
        <v>15306</v>
      </c>
      <c r="AE994">
        <v>21572</v>
      </c>
      <c r="AF994" t="s">
        <v>4888</v>
      </c>
      <c r="AG994">
        <v>2</v>
      </c>
      <c r="AH994">
        <v>328</v>
      </c>
      <c r="AJ994">
        <v>221</v>
      </c>
    </row>
    <row r="995" spans="1:54" ht="13.5" customHeight="1" x14ac:dyDescent="0.35">
      <c r="A995" t="s">
        <v>277</v>
      </c>
      <c r="B995" t="s">
        <v>3415</v>
      </c>
      <c r="C995" t="s">
        <v>4909</v>
      </c>
      <c r="D995" t="s">
        <v>15307</v>
      </c>
      <c r="E995" t="s">
        <v>15308</v>
      </c>
      <c r="F995" t="s">
        <v>15066</v>
      </c>
      <c r="G995" t="s">
        <v>15309</v>
      </c>
      <c r="N995" t="s">
        <v>15310</v>
      </c>
      <c r="O995" t="s">
        <v>15311</v>
      </c>
      <c r="P995" t="s">
        <v>15070</v>
      </c>
      <c r="Q995" t="s">
        <v>15312</v>
      </c>
      <c r="X995" t="s">
        <v>13296</v>
      </c>
      <c r="Y995" t="s">
        <v>15313</v>
      </c>
    </row>
    <row r="996" spans="1:54" ht="13.5" customHeight="1" x14ac:dyDescent="0.35">
      <c r="A996" t="s">
        <v>277</v>
      </c>
      <c r="B996" t="s">
        <v>3420</v>
      </c>
      <c r="C996" t="s">
        <v>4717</v>
      </c>
      <c r="D996" t="s">
        <v>14889</v>
      </c>
      <c r="E996" t="s">
        <v>14846</v>
      </c>
      <c r="F996" t="s">
        <v>8061</v>
      </c>
      <c r="G996" t="s">
        <v>14890</v>
      </c>
      <c r="H996" t="s">
        <v>14891</v>
      </c>
      <c r="N996" t="s">
        <v>14892</v>
      </c>
      <c r="O996" t="s">
        <v>14893</v>
      </c>
      <c r="P996" t="s">
        <v>11741</v>
      </c>
      <c r="Q996" t="s">
        <v>14894</v>
      </c>
      <c r="X996" t="s">
        <v>4728</v>
      </c>
      <c r="Y996" t="s">
        <v>5652</v>
      </c>
      <c r="AE996">
        <v>21572</v>
      </c>
      <c r="AF996" t="s">
        <v>4625</v>
      </c>
      <c r="AG996">
        <v>2</v>
      </c>
      <c r="AH996">
        <v>328</v>
      </c>
      <c r="AJ996">
        <v>221</v>
      </c>
    </row>
    <row r="997" spans="1:54" ht="13.5" customHeight="1" x14ac:dyDescent="0.35">
      <c r="A997" t="s">
        <v>277</v>
      </c>
      <c r="B997" t="s">
        <v>3426</v>
      </c>
      <c r="C997" t="s">
        <v>4909</v>
      </c>
      <c r="D997" t="s">
        <v>15314</v>
      </c>
      <c r="E997" t="s">
        <v>15315</v>
      </c>
      <c r="F997" t="s">
        <v>15316</v>
      </c>
      <c r="G997" t="s">
        <v>15317</v>
      </c>
      <c r="H997" t="s">
        <v>15318</v>
      </c>
      <c r="N997" t="s">
        <v>15319</v>
      </c>
      <c r="O997" t="s">
        <v>14096</v>
      </c>
      <c r="P997" t="s">
        <v>15320</v>
      </c>
      <c r="Q997" t="s">
        <v>7462</v>
      </c>
      <c r="R997" t="s">
        <v>15321</v>
      </c>
      <c r="S997" t="s">
        <v>15322</v>
      </c>
      <c r="X997" t="s">
        <v>5712</v>
      </c>
      <c r="Y997" t="s">
        <v>14253</v>
      </c>
      <c r="Z997" t="s">
        <v>8833</v>
      </c>
      <c r="AE997">
        <v>34085</v>
      </c>
      <c r="AF997" t="s">
        <v>5021</v>
      </c>
      <c r="AG997">
        <v>3</v>
      </c>
      <c r="AH997">
        <v>445</v>
      </c>
      <c r="AJ997">
        <v>312</v>
      </c>
      <c r="AK997">
        <v>34507</v>
      </c>
      <c r="AL997" t="s">
        <v>5168</v>
      </c>
      <c r="AM997">
        <v>3</v>
      </c>
      <c r="AN997">
        <v>409</v>
      </c>
      <c r="AP997">
        <v>312</v>
      </c>
      <c r="AQ997">
        <v>15254</v>
      </c>
      <c r="AR997" t="s">
        <v>4802</v>
      </c>
      <c r="AS997">
        <v>2</v>
      </c>
      <c r="AT997">
        <v>400</v>
      </c>
      <c r="AV997">
        <v>136</v>
      </c>
    </row>
    <row r="998" spans="1:54" ht="13.5" customHeight="1" x14ac:dyDescent="0.35">
      <c r="A998" t="s">
        <v>277</v>
      </c>
      <c r="B998" t="s">
        <v>3432</v>
      </c>
      <c r="C998" t="s">
        <v>4909</v>
      </c>
      <c r="D998" t="s">
        <v>5702</v>
      </c>
      <c r="E998" t="s">
        <v>5703</v>
      </c>
      <c r="F998" t="s">
        <v>5704</v>
      </c>
      <c r="G998" t="s">
        <v>15323</v>
      </c>
      <c r="N998" t="s">
        <v>5707</v>
      </c>
      <c r="O998" t="s">
        <v>5708</v>
      </c>
      <c r="P998" t="s">
        <v>11394</v>
      </c>
      <c r="Q998" t="s">
        <v>5709</v>
      </c>
      <c r="R998" t="s">
        <v>5710</v>
      </c>
      <c r="X998" t="s">
        <v>5712</v>
      </c>
      <c r="Y998" t="s">
        <v>15324</v>
      </c>
    </row>
    <row r="999" spans="1:54" ht="13.5" customHeight="1" x14ac:dyDescent="0.35">
      <c r="A999" t="s">
        <v>277</v>
      </c>
      <c r="B999" t="s">
        <v>3437</v>
      </c>
      <c r="C999" t="s">
        <v>4889</v>
      </c>
      <c r="D999" t="s">
        <v>15325</v>
      </c>
      <c r="E999" t="s">
        <v>15326</v>
      </c>
      <c r="F999" t="s">
        <v>15327</v>
      </c>
      <c r="G999" t="s">
        <v>15328</v>
      </c>
      <c r="N999" t="s">
        <v>15329</v>
      </c>
      <c r="O999" t="s">
        <v>15330</v>
      </c>
      <c r="P999" t="s">
        <v>15331</v>
      </c>
      <c r="Q999" t="s">
        <v>15332</v>
      </c>
      <c r="R999" t="s">
        <v>15333</v>
      </c>
      <c r="X999" t="s">
        <v>6405</v>
      </c>
      <c r="Y999" t="s">
        <v>13120</v>
      </c>
      <c r="Z999" t="s">
        <v>8833</v>
      </c>
      <c r="AE999">
        <v>34507</v>
      </c>
      <c r="AF999" t="s">
        <v>8069</v>
      </c>
      <c r="AG999">
        <v>2</v>
      </c>
      <c r="AH999">
        <v>280</v>
      </c>
      <c r="AJ999">
        <v>312</v>
      </c>
    </row>
    <row r="1000" spans="1:54" ht="13.5" customHeight="1" x14ac:dyDescent="0.35">
      <c r="A1000" t="s">
        <v>277</v>
      </c>
      <c r="B1000" t="s">
        <v>3442</v>
      </c>
      <c r="C1000" t="s">
        <v>4783</v>
      </c>
      <c r="D1000" t="s">
        <v>15334</v>
      </c>
      <c r="E1000" t="s">
        <v>13536</v>
      </c>
      <c r="F1000" t="s">
        <v>5682</v>
      </c>
      <c r="G1000" t="s">
        <v>15335</v>
      </c>
      <c r="H1000" t="s">
        <v>15336</v>
      </c>
      <c r="I1000" t="s">
        <v>15337</v>
      </c>
      <c r="N1000" t="s">
        <v>15338</v>
      </c>
      <c r="O1000" t="s">
        <v>13538</v>
      </c>
      <c r="P1000" t="s">
        <v>13539</v>
      </c>
      <c r="Q1000" t="s">
        <v>15339</v>
      </c>
      <c r="R1000" t="s">
        <v>15340</v>
      </c>
      <c r="S1000" t="s">
        <v>15341</v>
      </c>
      <c r="T1000" t="s">
        <v>15342</v>
      </c>
      <c r="X1000" t="s">
        <v>15343</v>
      </c>
      <c r="Y1000" t="s">
        <v>7468</v>
      </c>
      <c r="AE1000">
        <v>34593</v>
      </c>
      <c r="AF1000" t="s">
        <v>5195</v>
      </c>
      <c r="AG1000">
        <v>3</v>
      </c>
      <c r="AH1000">
        <v>851</v>
      </c>
      <c r="AJ1000">
        <v>312</v>
      </c>
      <c r="AK1000">
        <v>34592</v>
      </c>
      <c r="AL1000" t="s">
        <v>6181</v>
      </c>
      <c r="AM1000">
        <v>3</v>
      </c>
      <c r="AN1000">
        <v>407</v>
      </c>
      <c r="AP1000">
        <v>312</v>
      </c>
      <c r="AQ1000">
        <v>34582</v>
      </c>
      <c r="AR1000" t="s">
        <v>8093</v>
      </c>
      <c r="AS1000">
        <v>4</v>
      </c>
      <c r="AT1000">
        <v>592</v>
      </c>
      <c r="AV1000">
        <v>312</v>
      </c>
    </row>
    <row r="1001" spans="1:54" ht="13.5" customHeight="1" x14ac:dyDescent="0.35">
      <c r="A1001" t="s">
        <v>277</v>
      </c>
      <c r="B1001" t="s">
        <v>3448</v>
      </c>
      <c r="C1001" t="s">
        <v>4783</v>
      </c>
      <c r="D1001" t="s">
        <v>15344</v>
      </c>
      <c r="E1001" t="s">
        <v>11953</v>
      </c>
      <c r="F1001" t="s">
        <v>15345</v>
      </c>
      <c r="G1001" t="s">
        <v>11955</v>
      </c>
      <c r="H1001" t="s">
        <v>15346</v>
      </c>
      <c r="N1001" t="s">
        <v>15347</v>
      </c>
      <c r="O1001" t="s">
        <v>11960</v>
      </c>
      <c r="P1001" t="s">
        <v>11961</v>
      </c>
      <c r="Q1001" t="s">
        <v>15348</v>
      </c>
      <c r="R1001" t="s">
        <v>11964</v>
      </c>
      <c r="S1001" t="s">
        <v>15349</v>
      </c>
      <c r="T1001" t="s">
        <v>15350</v>
      </c>
      <c r="X1001" t="s">
        <v>10214</v>
      </c>
      <c r="Y1001" t="s">
        <v>14159</v>
      </c>
      <c r="AE1001">
        <v>21572</v>
      </c>
      <c r="AF1001" t="s">
        <v>4625</v>
      </c>
      <c r="AG1001">
        <v>1</v>
      </c>
      <c r="AH1001">
        <v>80</v>
      </c>
      <c r="AJ1001">
        <v>221</v>
      </c>
      <c r="AK1001">
        <v>34592</v>
      </c>
      <c r="AL1001" t="s">
        <v>6181</v>
      </c>
      <c r="AM1001">
        <v>2</v>
      </c>
      <c r="AN1001">
        <v>221</v>
      </c>
      <c r="AP1001">
        <v>312</v>
      </c>
      <c r="AQ1001">
        <v>13154</v>
      </c>
      <c r="AR1001" t="s">
        <v>798</v>
      </c>
      <c r="AS1001">
        <v>1</v>
      </c>
      <c r="AT1001">
        <v>42</v>
      </c>
      <c r="AV1001">
        <v>122</v>
      </c>
    </row>
    <row r="1002" spans="1:54" ht="13.5" customHeight="1" x14ac:dyDescent="0.35">
      <c r="A1002" t="s">
        <v>277</v>
      </c>
      <c r="B1002" t="s">
        <v>3453</v>
      </c>
      <c r="C1002" t="s">
        <v>4783</v>
      </c>
      <c r="D1002" t="s">
        <v>15351</v>
      </c>
      <c r="E1002" t="s">
        <v>15352</v>
      </c>
      <c r="F1002" t="s">
        <v>15353</v>
      </c>
      <c r="G1002" t="s">
        <v>15354</v>
      </c>
      <c r="N1002" t="s">
        <v>15355</v>
      </c>
      <c r="O1002" t="s">
        <v>12894</v>
      </c>
      <c r="P1002" t="s">
        <v>14463</v>
      </c>
      <c r="Q1002" t="s">
        <v>12895</v>
      </c>
      <c r="R1002" t="s">
        <v>14464</v>
      </c>
      <c r="S1002" t="s">
        <v>14465</v>
      </c>
      <c r="T1002" t="s">
        <v>14466</v>
      </c>
      <c r="X1002" t="s">
        <v>5700</v>
      </c>
      <c r="Y1002" t="s">
        <v>5230</v>
      </c>
      <c r="AE1002">
        <v>34582</v>
      </c>
      <c r="AF1002" t="s">
        <v>8093</v>
      </c>
      <c r="AG1002">
        <v>3</v>
      </c>
      <c r="AH1002">
        <v>427</v>
      </c>
      <c r="AJ1002">
        <v>312</v>
      </c>
      <c r="AK1002">
        <v>34592</v>
      </c>
      <c r="AL1002" t="s">
        <v>6181</v>
      </c>
      <c r="AM1002">
        <v>3</v>
      </c>
      <c r="AN1002">
        <v>407</v>
      </c>
      <c r="AP1002">
        <v>312</v>
      </c>
      <c r="AQ1002">
        <v>21572</v>
      </c>
      <c r="AR1002" t="s">
        <v>4625</v>
      </c>
      <c r="AS1002">
        <v>2</v>
      </c>
      <c r="AT1002">
        <v>328</v>
      </c>
      <c r="AV1002">
        <v>221</v>
      </c>
      <c r="AW1002">
        <v>15254</v>
      </c>
      <c r="AX1002" t="s">
        <v>4802</v>
      </c>
      <c r="AY1002">
        <v>2</v>
      </c>
      <c r="AZ1002">
        <v>400</v>
      </c>
      <c r="BB1002">
        <v>136</v>
      </c>
    </row>
    <row r="1003" spans="1:54" ht="13.5" customHeight="1" x14ac:dyDescent="0.35">
      <c r="A1003" t="s">
        <v>277</v>
      </c>
      <c r="B1003" t="s">
        <v>3459</v>
      </c>
      <c r="C1003" t="s">
        <v>4783</v>
      </c>
      <c r="D1003" t="s">
        <v>15356</v>
      </c>
      <c r="E1003" t="s">
        <v>15357</v>
      </c>
      <c r="F1003" t="s">
        <v>15358</v>
      </c>
      <c r="G1003" t="s">
        <v>15359</v>
      </c>
      <c r="H1003" t="s">
        <v>14846</v>
      </c>
      <c r="I1003" t="s">
        <v>15360</v>
      </c>
      <c r="N1003" t="s">
        <v>15361</v>
      </c>
      <c r="O1003" t="s">
        <v>15362</v>
      </c>
      <c r="P1003" t="s">
        <v>15363</v>
      </c>
      <c r="Q1003" t="s">
        <v>15364</v>
      </c>
      <c r="R1003" t="s">
        <v>15365</v>
      </c>
      <c r="S1003" t="s">
        <v>15366</v>
      </c>
      <c r="X1003" t="s">
        <v>10362</v>
      </c>
      <c r="Y1003" t="s">
        <v>15367</v>
      </c>
      <c r="Z1003" t="s">
        <v>8068</v>
      </c>
      <c r="AE1003">
        <v>34592</v>
      </c>
      <c r="AF1003" t="s">
        <v>6181</v>
      </c>
      <c r="AG1003">
        <v>2</v>
      </c>
      <c r="AH1003">
        <v>221</v>
      </c>
      <c r="AJ1003">
        <v>312</v>
      </c>
      <c r="AK1003">
        <v>21059</v>
      </c>
      <c r="AL1003" t="s">
        <v>6776</v>
      </c>
      <c r="AM1003">
        <v>2</v>
      </c>
      <c r="AN1003">
        <v>565</v>
      </c>
      <c r="AP1003">
        <v>210</v>
      </c>
      <c r="AQ1003">
        <v>21056</v>
      </c>
      <c r="AR1003" t="s">
        <v>631</v>
      </c>
      <c r="AS1003">
        <v>2</v>
      </c>
      <c r="AT1003">
        <v>402</v>
      </c>
      <c r="AV1003">
        <v>212</v>
      </c>
    </row>
    <row r="1004" spans="1:54" ht="13.5" customHeight="1" x14ac:dyDescent="0.35">
      <c r="A1004" t="s">
        <v>277</v>
      </c>
      <c r="B1004" t="s">
        <v>3465</v>
      </c>
      <c r="C1004" t="s">
        <v>4909</v>
      </c>
      <c r="D1004" t="s">
        <v>14090</v>
      </c>
      <c r="E1004" t="s">
        <v>14091</v>
      </c>
      <c r="F1004" t="s">
        <v>14092</v>
      </c>
      <c r="G1004" t="s">
        <v>14093</v>
      </c>
      <c r="H1004" t="s">
        <v>14094</v>
      </c>
      <c r="N1004" t="s">
        <v>14095</v>
      </c>
      <c r="O1004" t="s">
        <v>14096</v>
      </c>
      <c r="P1004" t="s">
        <v>14097</v>
      </c>
      <c r="Q1004" t="s">
        <v>14098</v>
      </c>
      <c r="R1004" t="s">
        <v>14099</v>
      </c>
      <c r="X1004" t="s">
        <v>14100</v>
      </c>
      <c r="Y1004" t="s">
        <v>5712</v>
      </c>
      <c r="Z1004" t="s">
        <v>8858</v>
      </c>
      <c r="AE1004">
        <v>34592</v>
      </c>
      <c r="AF1004" t="s">
        <v>6181</v>
      </c>
      <c r="AG1004">
        <v>3</v>
      </c>
      <c r="AH1004">
        <v>407</v>
      </c>
      <c r="AJ1004">
        <v>312</v>
      </c>
    </row>
    <row r="1005" spans="1:54" ht="13.5" customHeight="1" x14ac:dyDescent="0.35">
      <c r="A1005" t="s">
        <v>277</v>
      </c>
      <c r="B1005" t="s">
        <v>3470</v>
      </c>
      <c r="C1005" t="s">
        <v>4783</v>
      </c>
      <c r="D1005" t="s">
        <v>15368</v>
      </c>
      <c r="E1005" t="s">
        <v>13536</v>
      </c>
      <c r="F1005" t="s">
        <v>12333</v>
      </c>
      <c r="G1005" t="s">
        <v>15369</v>
      </c>
      <c r="H1005" t="s">
        <v>15370</v>
      </c>
      <c r="N1005" t="s">
        <v>15371</v>
      </c>
      <c r="O1005" t="s">
        <v>13538</v>
      </c>
      <c r="P1005" t="s">
        <v>13539</v>
      </c>
      <c r="Q1005" t="s">
        <v>13540</v>
      </c>
      <c r="R1005" t="s">
        <v>12895</v>
      </c>
      <c r="S1005" t="s">
        <v>15341</v>
      </c>
      <c r="T1005" t="s">
        <v>14465</v>
      </c>
      <c r="U1005" t="s">
        <v>14466</v>
      </c>
      <c r="X1005" t="s">
        <v>12897</v>
      </c>
      <c r="Y1005" t="s">
        <v>7468</v>
      </c>
      <c r="AE1005">
        <v>34593</v>
      </c>
      <c r="AF1005" t="s">
        <v>5195</v>
      </c>
      <c r="AG1005">
        <v>3</v>
      </c>
      <c r="AH1005">
        <v>851</v>
      </c>
      <c r="AJ1005">
        <v>312</v>
      </c>
      <c r="AK1005">
        <v>34582</v>
      </c>
      <c r="AL1005" t="s">
        <v>8093</v>
      </c>
      <c r="AM1005">
        <v>3</v>
      </c>
      <c r="AN1005">
        <v>427</v>
      </c>
      <c r="AP1005">
        <v>312</v>
      </c>
      <c r="AQ1005">
        <v>34592</v>
      </c>
      <c r="AR1005" t="s">
        <v>6181</v>
      </c>
      <c r="AS1005">
        <v>3</v>
      </c>
      <c r="AT1005">
        <v>407</v>
      </c>
      <c r="AV1005">
        <v>312</v>
      </c>
      <c r="AW1005">
        <v>21572</v>
      </c>
      <c r="AX1005" t="s">
        <v>4625</v>
      </c>
      <c r="AY1005">
        <v>2</v>
      </c>
      <c r="AZ1005">
        <v>328</v>
      </c>
      <c r="BB1005">
        <v>221</v>
      </c>
    </row>
    <row r="1006" spans="1:54" ht="13.5" customHeight="1" x14ac:dyDescent="0.35">
      <c r="A1006" t="s">
        <v>277</v>
      </c>
      <c r="B1006" t="s">
        <v>3476</v>
      </c>
      <c r="C1006" t="s">
        <v>4909</v>
      </c>
      <c r="D1006" t="s">
        <v>15372</v>
      </c>
      <c r="E1006" t="s">
        <v>15373</v>
      </c>
      <c r="F1006" t="s">
        <v>15374</v>
      </c>
      <c r="G1006" t="s">
        <v>15375</v>
      </c>
      <c r="H1006" t="s">
        <v>15376</v>
      </c>
      <c r="I1006" t="s">
        <v>15377</v>
      </c>
      <c r="N1006" t="s">
        <v>15378</v>
      </c>
      <c r="O1006" t="s">
        <v>15379</v>
      </c>
      <c r="P1006" t="s">
        <v>15380</v>
      </c>
      <c r="Q1006" t="s">
        <v>15381</v>
      </c>
      <c r="R1006" t="s">
        <v>15382</v>
      </c>
      <c r="S1006" t="s">
        <v>15383</v>
      </c>
      <c r="X1006" t="s">
        <v>11552</v>
      </c>
      <c r="Y1006" t="s">
        <v>13296</v>
      </c>
      <c r="Z1006" t="s">
        <v>15384</v>
      </c>
    </row>
    <row r="1007" spans="1:54" ht="13.5" customHeight="1" x14ac:dyDescent="0.35">
      <c r="A1007" t="s">
        <v>277</v>
      </c>
      <c r="B1007" t="s">
        <v>3482</v>
      </c>
      <c r="C1007" t="s">
        <v>4524</v>
      </c>
      <c r="D1007" t="s">
        <v>15385</v>
      </c>
      <c r="E1007" t="s">
        <v>15386</v>
      </c>
      <c r="F1007" t="s">
        <v>15387</v>
      </c>
      <c r="G1007" t="s">
        <v>15388</v>
      </c>
      <c r="H1007" t="s">
        <v>15389</v>
      </c>
      <c r="N1007" t="s">
        <v>15390</v>
      </c>
      <c r="O1007" t="s">
        <v>15391</v>
      </c>
      <c r="P1007" t="s">
        <v>15392</v>
      </c>
      <c r="Q1007" t="s">
        <v>15393</v>
      </c>
      <c r="R1007" t="s">
        <v>15394</v>
      </c>
      <c r="S1007" t="s">
        <v>15395</v>
      </c>
      <c r="X1007" t="s">
        <v>15396</v>
      </c>
      <c r="Y1007" t="s">
        <v>15397</v>
      </c>
      <c r="Z1007" t="s">
        <v>15398</v>
      </c>
      <c r="AE1007">
        <v>21572</v>
      </c>
      <c r="AF1007" t="s">
        <v>4625</v>
      </c>
      <c r="AG1007">
        <v>2</v>
      </c>
      <c r="AH1007">
        <v>328</v>
      </c>
      <c r="AJ1007">
        <v>221</v>
      </c>
      <c r="AK1007">
        <v>42022</v>
      </c>
      <c r="AL1007" t="s">
        <v>5278</v>
      </c>
      <c r="AM1007">
        <v>4</v>
      </c>
      <c r="AN1007">
        <v>4470</v>
      </c>
      <c r="AP1007">
        <v>212</v>
      </c>
    </row>
    <row r="1008" spans="1:54" ht="13.5" customHeight="1" x14ac:dyDescent="0.35">
      <c r="A1008" t="s">
        <v>277</v>
      </c>
      <c r="B1008" t="s">
        <v>3487</v>
      </c>
      <c r="C1008" t="s">
        <v>4889</v>
      </c>
      <c r="D1008" t="s">
        <v>15399</v>
      </c>
      <c r="E1008" t="s">
        <v>15400</v>
      </c>
      <c r="F1008" t="s">
        <v>15401</v>
      </c>
      <c r="G1008" t="s">
        <v>15402</v>
      </c>
      <c r="H1008" t="s">
        <v>15403</v>
      </c>
      <c r="I1008" t="s">
        <v>15404</v>
      </c>
      <c r="N1008" t="s">
        <v>15405</v>
      </c>
      <c r="O1008" t="s">
        <v>15097</v>
      </c>
      <c r="P1008" t="s">
        <v>15406</v>
      </c>
      <c r="Q1008" t="s">
        <v>15407</v>
      </c>
      <c r="R1008" t="s">
        <v>15408</v>
      </c>
      <c r="S1008" t="s">
        <v>15409</v>
      </c>
      <c r="X1008" t="s">
        <v>6405</v>
      </c>
      <c r="Y1008" t="s">
        <v>13296</v>
      </c>
      <c r="Z1008" t="s">
        <v>6996</v>
      </c>
      <c r="AE1008">
        <v>21572</v>
      </c>
      <c r="AF1008" t="s">
        <v>4715</v>
      </c>
      <c r="AG1008">
        <v>1</v>
      </c>
      <c r="AH1008">
        <v>80</v>
      </c>
      <c r="AJ1008">
        <v>221</v>
      </c>
    </row>
    <row r="1009" spans="1:48" ht="13.5" customHeight="1" x14ac:dyDescent="0.35">
      <c r="A1009" t="s">
        <v>277</v>
      </c>
      <c r="B1009" t="s">
        <v>3493</v>
      </c>
      <c r="C1009" t="s">
        <v>593</v>
      </c>
      <c r="D1009" t="s">
        <v>15410</v>
      </c>
      <c r="E1009" t="s">
        <v>15411</v>
      </c>
      <c r="F1009" t="s">
        <v>15412</v>
      </c>
      <c r="G1009" t="s">
        <v>15413</v>
      </c>
      <c r="H1009" t="s">
        <v>15414</v>
      </c>
      <c r="I1009" t="s">
        <v>15415</v>
      </c>
      <c r="J1009" t="s">
        <v>15416</v>
      </c>
      <c r="K1009" t="s">
        <v>11081</v>
      </c>
      <c r="N1009" t="s">
        <v>15417</v>
      </c>
      <c r="O1009" t="s">
        <v>13235</v>
      </c>
      <c r="P1009" t="s">
        <v>15418</v>
      </c>
      <c r="Q1009" t="s">
        <v>15419</v>
      </c>
      <c r="R1009" t="s">
        <v>15420</v>
      </c>
      <c r="S1009" t="s">
        <v>15421</v>
      </c>
      <c r="T1009" t="s">
        <v>15422</v>
      </c>
      <c r="U1009" t="s">
        <v>11089</v>
      </c>
      <c r="X1009" t="s">
        <v>15423</v>
      </c>
      <c r="Y1009" t="s">
        <v>664</v>
      </c>
      <c r="Z1009" t="s">
        <v>665</v>
      </c>
      <c r="AE1009">
        <v>23684</v>
      </c>
      <c r="AF1009" t="s">
        <v>698</v>
      </c>
      <c r="AG1009">
        <v>1</v>
      </c>
      <c r="AH1009">
        <v>144</v>
      </c>
      <c r="AJ1009">
        <v>251</v>
      </c>
      <c r="AK1009">
        <v>21547</v>
      </c>
      <c r="AL1009" t="s">
        <v>4500</v>
      </c>
      <c r="AM1009">
        <v>2</v>
      </c>
      <c r="AN1009">
        <v>245</v>
      </c>
      <c r="AP1009">
        <v>221</v>
      </c>
    </row>
    <row r="1010" spans="1:48" ht="13.5" customHeight="1" x14ac:dyDescent="0.35">
      <c r="A1010" t="s">
        <v>277</v>
      </c>
      <c r="B1010" t="s">
        <v>3503</v>
      </c>
      <c r="C1010" t="s">
        <v>4909</v>
      </c>
      <c r="D1010" t="s">
        <v>15424</v>
      </c>
      <c r="E1010" t="s">
        <v>8277</v>
      </c>
      <c r="F1010" t="s">
        <v>8278</v>
      </c>
      <c r="G1010" t="s">
        <v>8279</v>
      </c>
      <c r="H1010" t="s">
        <v>8280</v>
      </c>
      <c r="I1010" t="s">
        <v>8281</v>
      </c>
      <c r="J1010" t="s">
        <v>8282</v>
      </c>
      <c r="K1010" t="s">
        <v>15425</v>
      </c>
      <c r="N1010" t="s">
        <v>15426</v>
      </c>
      <c r="O1010" t="s">
        <v>8284</v>
      </c>
      <c r="P1010" t="s">
        <v>8285</v>
      </c>
      <c r="Q1010" t="s">
        <v>8286</v>
      </c>
      <c r="R1010" t="s">
        <v>8287</v>
      </c>
      <c r="S1010" t="s">
        <v>8288</v>
      </c>
      <c r="T1010" t="s">
        <v>8289</v>
      </c>
      <c r="U1010" t="s">
        <v>15427</v>
      </c>
      <c r="X1010" t="s">
        <v>8290</v>
      </c>
      <c r="Y1010" t="s">
        <v>4601</v>
      </c>
      <c r="Z1010" t="s">
        <v>11049</v>
      </c>
    </row>
    <row r="1011" spans="1:48" ht="13.5" customHeight="1" x14ac:dyDescent="0.35">
      <c r="A1011" t="s">
        <v>277</v>
      </c>
      <c r="B1011" t="s">
        <v>3508</v>
      </c>
      <c r="C1011" t="s">
        <v>4909</v>
      </c>
      <c r="D1011" t="s">
        <v>7449</v>
      </c>
      <c r="E1011" t="s">
        <v>15428</v>
      </c>
      <c r="F1011" t="s">
        <v>11105</v>
      </c>
      <c r="G1011" t="s">
        <v>7450</v>
      </c>
      <c r="H1011" t="s">
        <v>11106</v>
      </c>
      <c r="I1011" t="s">
        <v>7454</v>
      </c>
      <c r="J1011" t="s">
        <v>10834</v>
      </c>
      <c r="N1011" t="s">
        <v>15429</v>
      </c>
      <c r="O1011" t="s">
        <v>14981</v>
      </c>
      <c r="P1011" t="s">
        <v>7459</v>
      </c>
      <c r="Q1011" t="s">
        <v>11109</v>
      </c>
      <c r="R1011" t="s">
        <v>7461</v>
      </c>
      <c r="S1011" t="s">
        <v>15430</v>
      </c>
      <c r="T1011" t="s">
        <v>7464</v>
      </c>
      <c r="X1011" t="s">
        <v>5712</v>
      </c>
      <c r="Y1011" t="s">
        <v>11111</v>
      </c>
      <c r="Z1011" t="s">
        <v>11112</v>
      </c>
    </row>
    <row r="1012" spans="1:48" ht="13.5" customHeight="1" x14ac:dyDescent="0.35">
      <c r="A1012" t="s">
        <v>277</v>
      </c>
      <c r="B1012" t="s">
        <v>3514</v>
      </c>
      <c r="C1012" t="s">
        <v>4909</v>
      </c>
      <c r="D1012" t="s">
        <v>15424</v>
      </c>
      <c r="E1012" t="s">
        <v>8277</v>
      </c>
      <c r="F1012" t="s">
        <v>8278</v>
      </c>
      <c r="G1012" t="s">
        <v>8279</v>
      </c>
      <c r="H1012" t="s">
        <v>8280</v>
      </c>
      <c r="I1012" t="s">
        <v>8281</v>
      </c>
      <c r="J1012" t="s">
        <v>8282</v>
      </c>
      <c r="K1012" t="s">
        <v>15425</v>
      </c>
      <c r="N1012" t="s">
        <v>15431</v>
      </c>
      <c r="O1012" t="s">
        <v>8284</v>
      </c>
      <c r="P1012" t="s">
        <v>15432</v>
      </c>
      <c r="Q1012" t="s">
        <v>8286</v>
      </c>
      <c r="R1012" t="s">
        <v>8287</v>
      </c>
      <c r="S1012" t="s">
        <v>8288</v>
      </c>
      <c r="T1012" t="s">
        <v>8289</v>
      </c>
      <c r="U1012" t="s">
        <v>15433</v>
      </c>
      <c r="X1012" t="s">
        <v>8290</v>
      </c>
      <c r="Y1012" t="s">
        <v>4601</v>
      </c>
      <c r="Z1012" t="s">
        <v>11049</v>
      </c>
    </row>
    <row r="1013" spans="1:48" ht="13.5" customHeight="1" x14ac:dyDescent="0.35">
      <c r="A1013" t="s">
        <v>277</v>
      </c>
      <c r="B1013" t="s">
        <v>3519</v>
      </c>
      <c r="C1013" t="s">
        <v>4909</v>
      </c>
      <c r="D1013" t="s">
        <v>7449</v>
      </c>
      <c r="E1013" t="s">
        <v>7450</v>
      </c>
      <c r="F1013" t="s">
        <v>10832</v>
      </c>
      <c r="G1013" t="s">
        <v>7453</v>
      </c>
      <c r="H1013" t="s">
        <v>7454</v>
      </c>
      <c r="N1013" t="s">
        <v>15434</v>
      </c>
      <c r="O1013" t="s">
        <v>15435</v>
      </c>
      <c r="P1013" t="s">
        <v>15436</v>
      </c>
      <c r="Q1013" t="s">
        <v>7461</v>
      </c>
      <c r="R1013" t="s">
        <v>15437</v>
      </c>
      <c r="S1013" t="s">
        <v>7463</v>
      </c>
      <c r="X1013" t="s">
        <v>5712</v>
      </c>
      <c r="Y1013" t="s">
        <v>6405</v>
      </c>
    </row>
    <row r="1014" spans="1:48" ht="13.5" customHeight="1" x14ac:dyDescent="0.35">
      <c r="A1014" t="s">
        <v>277</v>
      </c>
      <c r="B1014" t="s">
        <v>3525</v>
      </c>
      <c r="C1014" t="s">
        <v>4909</v>
      </c>
      <c r="D1014" t="s">
        <v>7449</v>
      </c>
      <c r="E1014" t="s">
        <v>7450</v>
      </c>
      <c r="F1014" t="s">
        <v>15438</v>
      </c>
      <c r="G1014" t="s">
        <v>7453</v>
      </c>
      <c r="H1014" t="s">
        <v>7454</v>
      </c>
      <c r="I1014" t="s">
        <v>10834</v>
      </c>
      <c r="J1014" t="s">
        <v>13646</v>
      </c>
      <c r="N1014" t="s">
        <v>13445</v>
      </c>
      <c r="O1014" t="s">
        <v>7459</v>
      </c>
      <c r="P1014" t="s">
        <v>15439</v>
      </c>
      <c r="Q1014" t="s">
        <v>7461</v>
      </c>
      <c r="R1014" t="s">
        <v>7462</v>
      </c>
      <c r="S1014" t="s">
        <v>7463</v>
      </c>
      <c r="T1014" t="s">
        <v>15440</v>
      </c>
      <c r="X1014" t="s">
        <v>5007</v>
      </c>
      <c r="Y1014" t="s">
        <v>5712</v>
      </c>
      <c r="Z1014" t="s">
        <v>6405</v>
      </c>
    </row>
    <row r="1015" spans="1:48" ht="13.5" customHeight="1" x14ac:dyDescent="0.35">
      <c r="A1015" t="s">
        <v>277</v>
      </c>
      <c r="B1015" t="s">
        <v>3531</v>
      </c>
      <c r="C1015" t="s">
        <v>4909</v>
      </c>
      <c r="D1015" t="s">
        <v>15441</v>
      </c>
      <c r="E1015" t="s">
        <v>12906</v>
      </c>
      <c r="F1015" t="s">
        <v>13701</v>
      </c>
      <c r="G1015" t="s">
        <v>10755</v>
      </c>
      <c r="H1015" t="s">
        <v>15442</v>
      </c>
      <c r="I1015" t="s">
        <v>15443</v>
      </c>
      <c r="N1015" t="s">
        <v>15444</v>
      </c>
      <c r="O1015" t="s">
        <v>10480</v>
      </c>
      <c r="P1015" t="s">
        <v>15445</v>
      </c>
      <c r="Q1015" t="s">
        <v>15446</v>
      </c>
      <c r="R1015" t="s">
        <v>15447</v>
      </c>
      <c r="S1015" t="s">
        <v>15448</v>
      </c>
      <c r="X1015" t="s">
        <v>13296</v>
      </c>
      <c r="Y1015" t="s">
        <v>5712</v>
      </c>
    </row>
    <row r="1016" spans="1:48" ht="13.5" customHeight="1" x14ac:dyDescent="0.35">
      <c r="A1016" t="s">
        <v>277</v>
      </c>
      <c r="B1016" t="s">
        <v>3536</v>
      </c>
      <c r="C1016" t="s">
        <v>4909</v>
      </c>
      <c r="D1016" t="s">
        <v>15449</v>
      </c>
      <c r="E1016" t="s">
        <v>15450</v>
      </c>
      <c r="F1016" t="s">
        <v>15451</v>
      </c>
      <c r="G1016" t="s">
        <v>15452</v>
      </c>
      <c r="H1016" t="s">
        <v>15453</v>
      </c>
      <c r="I1016" t="s">
        <v>15454</v>
      </c>
      <c r="N1016" t="s">
        <v>15455</v>
      </c>
      <c r="O1016" t="s">
        <v>15456</v>
      </c>
      <c r="P1016" t="s">
        <v>15457</v>
      </c>
      <c r="Q1016" t="s">
        <v>15458</v>
      </c>
      <c r="R1016" t="s">
        <v>15459</v>
      </c>
      <c r="S1016" t="s">
        <v>15460</v>
      </c>
      <c r="X1016" t="s">
        <v>13088</v>
      </c>
      <c r="Y1016" t="s">
        <v>11552</v>
      </c>
      <c r="Z1016" t="s">
        <v>15461</v>
      </c>
    </row>
    <row r="1017" spans="1:48" ht="13.5" customHeight="1" x14ac:dyDescent="0.35">
      <c r="A1017" t="s">
        <v>1225</v>
      </c>
      <c r="B1017" t="s">
        <v>3548</v>
      </c>
      <c r="C1017" t="s">
        <v>4909</v>
      </c>
      <c r="D1017" t="s">
        <v>15462</v>
      </c>
      <c r="E1017" t="s">
        <v>14878</v>
      </c>
      <c r="F1017" t="s">
        <v>14880</v>
      </c>
      <c r="N1017" t="s">
        <v>15463</v>
      </c>
      <c r="O1017" t="s">
        <v>15464</v>
      </c>
      <c r="P1017" t="s">
        <v>15465</v>
      </c>
      <c r="Q1017" t="s">
        <v>15466</v>
      </c>
      <c r="R1017" t="s">
        <v>15467</v>
      </c>
      <c r="S1017" t="s">
        <v>14887</v>
      </c>
      <c r="X1017" t="s">
        <v>4601</v>
      </c>
      <c r="Y1017" t="s">
        <v>15468</v>
      </c>
      <c r="AA1017" t="s">
        <v>15469</v>
      </c>
      <c r="AB1017" t="s">
        <v>15470</v>
      </c>
      <c r="AC1017" t="s">
        <v>15471</v>
      </c>
      <c r="AD1017" t="s">
        <v>15472</v>
      </c>
    </row>
    <row r="1018" spans="1:48" ht="13.5" customHeight="1" x14ac:dyDescent="0.35">
      <c r="A1018" t="s">
        <v>1225</v>
      </c>
      <c r="B1018" t="s">
        <v>3564</v>
      </c>
      <c r="C1018" t="s">
        <v>4783</v>
      </c>
      <c r="D1018" t="s">
        <v>15473</v>
      </c>
      <c r="E1018" t="s">
        <v>15474</v>
      </c>
      <c r="F1018" t="s">
        <v>15475</v>
      </c>
      <c r="G1018" t="s">
        <v>15476</v>
      </c>
      <c r="H1018" t="s">
        <v>4941</v>
      </c>
      <c r="N1018" t="s">
        <v>15477</v>
      </c>
      <c r="O1018" t="s">
        <v>15478</v>
      </c>
      <c r="P1018" t="s">
        <v>15479</v>
      </c>
      <c r="Q1018" t="s">
        <v>15480</v>
      </c>
      <c r="R1018" t="s">
        <v>15481</v>
      </c>
      <c r="S1018" t="s">
        <v>15482</v>
      </c>
      <c r="T1018" t="s">
        <v>15483</v>
      </c>
      <c r="U1018" t="s">
        <v>15484</v>
      </c>
      <c r="V1018" t="s">
        <v>15485</v>
      </c>
      <c r="X1018" t="s">
        <v>13973</v>
      </c>
      <c r="Y1018" t="s">
        <v>13754</v>
      </c>
      <c r="Z1018" t="s">
        <v>15486</v>
      </c>
      <c r="AA1018" t="s">
        <v>15487</v>
      </c>
      <c r="AB1018" t="s">
        <v>15488</v>
      </c>
      <c r="AC1018" t="s">
        <v>15489</v>
      </c>
      <c r="AD1018" t="s">
        <v>15490</v>
      </c>
      <c r="AE1018">
        <v>34592</v>
      </c>
      <c r="AF1018" t="s">
        <v>6181</v>
      </c>
      <c r="AG1018">
        <v>2</v>
      </c>
      <c r="AH1018">
        <v>221</v>
      </c>
      <c r="AJ1018">
        <v>312</v>
      </c>
      <c r="AK1018">
        <v>34582</v>
      </c>
      <c r="AL1018" t="s">
        <v>8093</v>
      </c>
      <c r="AM1018">
        <v>2</v>
      </c>
      <c r="AN1018">
        <v>300</v>
      </c>
      <c r="AP1018">
        <v>312</v>
      </c>
      <c r="AQ1018">
        <v>34085</v>
      </c>
      <c r="AR1018" t="s">
        <v>5052</v>
      </c>
      <c r="AS1018">
        <v>2</v>
      </c>
      <c r="AT1018">
        <v>263</v>
      </c>
      <c r="AV1018">
        <v>312</v>
      </c>
    </row>
    <row r="1019" spans="1:48" ht="13.5" customHeight="1" x14ac:dyDescent="0.35">
      <c r="A1019" t="s">
        <v>1225</v>
      </c>
      <c r="B1019" t="s">
        <v>3570</v>
      </c>
      <c r="C1019" t="s">
        <v>4547</v>
      </c>
      <c r="D1019" t="s">
        <v>15491</v>
      </c>
      <c r="E1019" t="s">
        <v>15492</v>
      </c>
      <c r="F1019" t="s">
        <v>15493</v>
      </c>
      <c r="G1019" t="s">
        <v>4585</v>
      </c>
      <c r="H1019" t="s">
        <v>11608</v>
      </c>
      <c r="I1019" t="s">
        <v>7859</v>
      </c>
      <c r="J1019" t="s">
        <v>11325</v>
      </c>
      <c r="K1019" t="s">
        <v>15494</v>
      </c>
      <c r="L1019" t="s">
        <v>4590</v>
      </c>
      <c r="M1019" t="s">
        <v>4591</v>
      </c>
      <c r="N1019" t="s">
        <v>15495</v>
      </c>
      <c r="O1019" t="s">
        <v>15496</v>
      </c>
      <c r="P1019" t="s">
        <v>11329</v>
      </c>
      <c r="Q1019" t="s">
        <v>15497</v>
      </c>
      <c r="R1019" t="s">
        <v>4599</v>
      </c>
      <c r="S1019" t="s">
        <v>11330</v>
      </c>
      <c r="T1019" t="s">
        <v>11331</v>
      </c>
      <c r="U1019" t="s">
        <v>15498</v>
      </c>
      <c r="V1019" t="s">
        <v>11333</v>
      </c>
      <c r="W1019" t="s">
        <v>11334</v>
      </c>
      <c r="X1019" t="s">
        <v>4558</v>
      </c>
      <c r="Y1019" t="s">
        <v>10437</v>
      </c>
      <c r="Z1019" t="s">
        <v>2791</v>
      </c>
      <c r="AA1019" t="s">
        <v>15499</v>
      </c>
      <c r="AB1019" t="s">
        <v>6695</v>
      </c>
      <c r="AC1019" t="s">
        <v>10439</v>
      </c>
      <c r="AD1019" t="s">
        <v>6696</v>
      </c>
      <c r="AE1019">
        <v>13254</v>
      </c>
      <c r="AF1019" t="s">
        <v>799</v>
      </c>
      <c r="AG1019">
        <v>2</v>
      </c>
      <c r="AH1019">
        <v>192</v>
      </c>
      <c r="AJ1019">
        <v>128</v>
      </c>
      <c r="AK1019">
        <v>32110</v>
      </c>
      <c r="AL1019" t="s">
        <v>5251</v>
      </c>
      <c r="AM1019">
        <v>3</v>
      </c>
      <c r="AN1019">
        <v>1050</v>
      </c>
      <c r="AP1019">
        <v>310</v>
      </c>
    </row>
    <row r="1020" spans="1:48" ht="13.5" customHeight="1" x14ac:dyDescent="0.35">
      <c r="A1020" t="s">
        <v>1225</v>
      </c>
      <c r="B1020" t="s">
        <v>3581</v>
      </c>
      <c r="C1020" t="s">
        <v>4667</v>
      </c>
      <c r="D1020" t="s">
        <v>15500</v>
      </c>
      <c r="E1020" t="s">
        <v>15501</v>
      </c>
      <c r="F1020" t="s">
        <v>15502</v>
      </c>
      <c r="N1020" t="s">
        <v>15503</v>
      </c>
      <c r="O1020" t="s">
        <v>5670</v>
      </c>
      <c r="P1020" t="s">
        <v>10810</v>
      </c>
      <c r="Q1020" t="s">
        <v>13183</v>
      </c>
      <c r="X1020" t="s">
        <v>8142</v>
      </c>
      <c r="Y1020" t="s">
        <v>10812</v>
      </c>
      <c r="AA1020" t="s">
        <v>14201</v>
      </c>
      <c r="AB1020" t="s">
        <v>14202</v>
      </c>
      <c r="AC1020" t="s">
        <v>14203</v>
      </c>
      <c r="AD1020" t="s">
        <v>5733</v>
      </c>
      <c r="AE1020">
        <v>32079</v>
      </c>
      <c r="AF1020" t="s">
        <v>4582</v>
      </c>
      <c r="AG1020">
        <v>2</v>
      </c>
      <c r="AH1020">
        <v>263</v>
      </c>
      <c r="AJ1020">
        <v>310</v>
      </c>
    </row>
    <row r="1021" spans="1:48" ht="13.5" customHeight="1" x14ac:dyDescent="0.35">
      <c r="A1021" t="s">
        <v>1225</v>
      </c>
      <c r="B1021" t="s">
        <v>3586</v>
      </c>
      <c r="C1021" t="s">
        <v>4547</v>
      </c>
      <c r="D1021" t="s">
        <v>15504</v>
      </c>
      <c r="E1021" t="s">
        <v>15505</v>
      </c>
      <c r="F1021" t="s">
        <v>8838</v>
      </c>
      <c r="G1021" t="s">
        <v>4585</v>
      </c>
      <c r="H1021" t="s">
        <v>15506</v>
      </c>
      <c r="I1021" t="s">
        <v>11325</v>
      </c>
      <c r="J1021" t="s">
        <v>5036</v>
      </c>
      <c r="K1021" t="s">
        <v>11326</v>
      </c>
      <c r="L1021" t="s">
        <v>4590</v>
      </c>
      <c r="M1021" t="s">
        <v>4591</v>
      </c>
      <c r="N1021" t="s">
        <v>15507</v>
      </c>
      <c r="O1021" t="s">
        <v>15508</v>
      </c>
      <c r="P1021" t="s">
        <v>11329</v>
      </c>
      <c r="Q1021" t="s">
        <v>10433</v>
      </c>
      <c r="R1021" t="s">
        <v>4599</v>
      </c>
      <c r="S1021" t="s">
        <v>11330</v>
      </c>
      <c r="T1021" t="s">
        <v>11331</v>
      </c>
      <c r="U1021" t="s">
        <v>11332</v>
      </c>
      <c r="V1021" t="s">
        <v>11333</v>
      </c>
      <c r="W1021" t="s">
        <v>11334</v>
      </c>
      <c r="X1021" t="s">
        <v>4602</v>
      </c>
      <c r="Y1021" t="s">
        <v>13412</v>
      </c>
      <c r="AA1021" t="s">
        <v>6694</v>
      </c>
      <c r="AB1021" t="s">
        <v>6695</v>
      </c>
      <c r="AC1021" t="s">
        <v>10439</v>
      </c>
      <c r="AD1021" t="s">
        <v>6696</v>
      </c>
      <c r="AE1021">
        <v>32110</v>
      </c>
      <c r="AF1021" t="s">
        <v>4603</v>
      </c>
      <c r="AG1021">
        <v>3</v>
      </c>
      <c r="AH1021">
        <v>1050</v>
      </c>
      <c r="AJ1021">
        <v>310</v>
      </c>
      <c r="AK1021">
        <v>32079</v>
      </c>
      <c r="AL1021" t="s">
        <v>4582</v>
      </c>
      <c r="AM1021">
        <v>3</v>
      </c>
      <c r="AN1021">
        <v>548</v>
      </c>
      <c r="AP1021">
        <v>310</v>
      </c>
    </row>
    <row r="1022" spans="1:48" ht="13.5" customHeight="1" x14ac:dyDescent="0.35">
      <c r="A1022" t="s">
        <v>1225</v>
      </c>
      <c r="B1022" t="s">
        <v>3591</v>
      </c>
      <c r="C1022" t="s">
        <v>4889</v>
      </c>
      <c r="D1022" t="s">
        <v>15509</v>
      </c>
      <c r="E1022" t="s">
        <v>15510</v>
      </c>
      <c r="F1022" t="s">
        <v>15511</v>
      </c>
      <c r="G1022" t="s">
        <v>7308</v>
      </c>
      <c r="H1022" t="s">
        <v>15512</v>
      </c>
      <c r="N1022" t="s">
        <v>15513</v>
      </c>
      <c r="O1022" t="s">
        <v>15514</v>
      </c>
      <c r="P1022" t="s">
        <v>15515</v>
      </c>
      <c r="Q1022" t="s">
        <v>4897</v>
      </c>
      <c r="R1022" t="s">
        <v>15516</v>
      </c>
      <c r="X1022" t="s">
        <v>5859</v>
      </c>
      <c r="Y1022" t="s">
        <v>5610</v>
      </c>
      <c r="AA1022" t="s">
        <v>15517</v>
      </c>
      <c r="AB1022" t="s">
        <v>15518</v>
      </c>
      <c r="AC1022" t="s">
        <v>15519</v>
      </c>
      <c r="AD1022" t="s">
        <v>15520</v>
      </c>
      <c r="AE1022">
        <v>31624</v>
      </c>
      <c r="AF1022" t="s">
        <v>717</v>
      </c>
      <c r="AG1022">
        <v>2</v>
      </c>
      <c r="AH1022">
        <v>490</v>
      </c>
      <c r="AJ1022">
        <v>200</v>
      </c>
      <c r="AK1022">
        <v>23684</v>
      </c>
      <c r="AL1022" t="s">
        <v>5617</v>
      </c>
      <c r="AM1022">
        <v>2</v>
      </c>
      <c r="AN1022">
        <v>354</v>
      </c>
      <c r="AP1022">
        <v>251</v>
      </c>
    </row>
    <row r="1023" spans="1:48" ht="13.5" customHeight="1" x14ac:dyDescent="0.35">
      <c r="A1023" t="s">
        <v>1225</v>
      </c>
      <c r="B1023" t="s">
        <v>3443</v>
      </c>
      <c r="C1023" t="s">
        <v>4909</v>
      </c>
      <c r="D1023" t="s">
        <v>15521</v>
      </c>
      <c r="E1023" t="s">
        <v>15522</v>
      </c>
      <c r="F1023" t="s">
        <v>15523</v>
      </c>
      <c r="G1023" t="s">
        <v>14094</v>
      </c>
      <c r="H1023" t="s">
        <v>14247</v>
      </c>
      <c r="I1023" t="s">
        <v>15524</v>
      </c>
      <c r="N1023" t="s">
        <v>15525</v>
      </c>
      <c r="O1023" t="s">
        <v>14096</v>
      </c>
      <c r="P1023" t="s">
        <v>15526</v>
      </c>
      <c r="Q1023" t="s">
        <v>7462</v>
      </c>
      <c r="R1023" t="s">
        <v>15527</v>
      </c>
      <c r="S1023" t="s">
        <v>10821</v>
      </c>
      <c r="X1023" t="s">
        <v>14100</v>
      </c>
      <c r="Y1023" t="s">
        <v>5712</v>
      </c>
      <c r="Z1023" t="s">
        <v>15528</v>
      </c>
      <c r="AA1023" t="s">
        <v>15529</v>
      </c>
      <c r="AB1023" t="s">
        <v>15530</v>
      </c>
      <c r="AC1023" t="s">
        <v>15531</v>
      </c>
      <c r="AD1023" t="s">
        <v>15532</v>
      </c>
      <c r="AE1023">
        <v>15254</v>
      </c>
      <c r="AF1023" t="s">
        <v>4802</v>
      </c>
      <c r="AG1023">
        <v>2</v>
      </c>
      <c r="AH1023">
        <v>400</v>
      </c>
      <c r="AJ1023">
        <v>136</v>
      </c>
    </row>
    <row r="1024" spans="1:48" ht="13.5" customHeight="1" x14ac:dyDescent="0.35">
      <c r="A1024" t="s">
        <v>1225</v>
      </c>
      <c r="B1024" t="s">
        <v>3599</v>
      </c>
      <c r="C1024" t="s">
        <v>4909</v>
      </c>
      <c r="D1024" t="s">
        <v>15533</v>
      </c>
      <c r="E1024" t="s">
        <v>15534</v>
      </c>
      <c r="F1024" t="s">
        <v>13645</v>
      </c>
      <c r="G1024" t="s">
        <v>15535</v>
      </c>
      <c r="H1024" t="s">
        <v>15536</v>
      </c>
      <c r="I1024" t="s">
        <v>13647</v>
      </c>
      <c r="J1024" t="s">
        <v>15537</v>
      </c>
      <c r="N1024" t="s">
        <v>15538</v>
      </c>
      <c r="O1024" t="s">
        <v>15539</v>
      </c>
      <c r="P1024" t="s">
        <v>15540</v>
      </c>
      <c r="Q1024" t="s">
        <v>15541</v>
      </c>
      <c r="R1024" t="s">
        <v>15542</v>
      </c>
      <c r="S1024" t="s">
        <v>15543</v>
      </c>
      <c r="T1024" t="s">
        <v>13651</v>
      </c>
      <c r="X1024" t="s">
        <v>11552</v>
      </c>
      <c r="Y1024" t="s">
        <v>15544</v>
      </c>
      <c r="AA1024" t="s">
        <v>13756</v>
      </c>
      <c r="AB1024" t="s">
        <v>14103</v>
      </c>
      <c r="AC1024" t="s">
        <v>14104</v>
      </c>
      <c r="AD1024" t="s">
        <v>14105</v>
      </c>
      <c r="AE1024">
        <v>15254</v>
      </c>
      <c r="AF1024" t="s">
        <v>4802</v>
      </c>
      <c r="AG1024">
        <v>2</v>
      </c>
      <c r="AH1024">
        <v>400</v>
      </c>
      <c r="AJ1024">
        <v>136</v>
      </c>
    </row>
    <row r="1025" spans="1:60" ht="13.5" customHeight="1" x14ac:dyDescent="0.35">
      <c r="A1025" t="s">
        <v>1225</v>
      </c>
      <c r="B1025" t="s">
        <v>3604</v>
      </c>
      <c r="C1025" t="s">
        <v>4889</v>
      </c>
      <c r="D1025" t="s">
        <v>15545</v>
      </c>
      <c r="E1025" t="s">
        <v>15546</v>
      </c>
      <c r="F1025" t="s">
        <v>15547</v>
      </c>
      <c r="G1025" t="s">
        <v>11971</v>
      </c>
      <c r="N1025" t="s">
        <v>15548</v>
      </c>
      <c r="O1025" t="s">
        <v>9228</v>
      </c>
      <c r="P1025" t="s">
        <v>13110</v>
      </c>
      <c r="Q1025" t="s">
        <v>15549</v>
      </c>
      <c r="R1025" t="s">
        <v>11974</v>
      </c>
      <c r="X1025" t="s">
        <v>15550</v>
      </c>
      <c r="Y1025" t="s">
        <v>15551</v>
      </c>
      <c r="AA1025" t="s">
        <v>15552</v>
      </c>
      <c r="AB1025" t="s">
        <v>15553</v>
      </c>
      <c r="AC1025" t="s">
        <v>15554</v>
      </c>
      <c r="AD1025" t="s">
        <v>15555</v>
      </c>
      <c r="AE1025">
        <v>31054</v>
      </c>
      <c r="AF1025" t="s">
        <v>5657</v>
      </c>
      <c r="AG1025">
        <v>2</v>
      </c>
      <c r="AH1025">
        <v>188</v>
      </c>
      <c r="AJ1025">
        <v>326</v>
      </c>
      <c r="AK1025">
        <v>11054</v>
      </c>
      <c r="AL1025" t="s">
        <v>727</v>
      </c>
      <c r="AM1025">
        <v>1</v>
      </c>
      <c r="AN1025">
        <v>140</v>
      </c>
      <c r="AP1025">
        <v>114</v>
      </c>
    </row>
    <row r="1026" spans="1:60" ht="13.5" customHeight="1" x14ac:dyDescent="0.35">
      <c r="A1026" t="s">
        <v>1225</v>
      </c>
      <c r="B1026" t="s">
        <v>3608</v>
      </c>
      <c r="C1026" t="s">
        <v>4783</v>
      </c>
      <c r="D1026" t="s">
        <v>13396</v>
      </c>
      <c r="E1026" t="s">
        <v>15556</v>
      </c>
      <c r="F1026" t="s">
        <v>15557</v>
      </c>
      <c r="G1026" t="s">
        <v>15558</v>
      </c>
      <c r="H1026" t="s">
        <v>15559</v>
      </c>
      <c r="I1026" t="s">
        <v>15560</v>
      </c>
      <c r="J1026" t="s">
        <v>15561</v>
      </c>
      <c r="N1026" t="s">
        <v>15562</v>
      </c>
      <c r="O1026" t="s">
        <v>15563</v>
      </c>
      <c r="P1026" t="s">
        <v>9069</v>
      </c>
      <c r="Q1026" t="s">
        <v>11405</v>
      </c>
      <c r="R1026" t="s">
        <v>15564</v>
      </c>
      <c r="S1026" t="s">
        <v>15565</v>
      </c>
      <c r="T1026" t="s">
        <v>15566</v>
      </c>
      <c r="U1026" t="s">
        <v>15567</v>
      </c>
      <c r="V1026" t="s">
        <v>15568</v>
      </c>
      <c r="W1026" t="s">
        <v>15569</v>
      </c>
      <c r="X1026" t="s">
        <v>15570</v>
      </c>
      <c r="Y1026" t="s">
        <v>11967</v>
      </c>
      <c r="Z1026" t="s">
        <v>7768</v>
      </c>
      <c r="AA1026" t="s">
        <v>15571</v>
      </c>
      <c r="AB1026" t="s">
        <v>15572</v>
      </c>
      <c r="AC1026" t="s">
        <v>13758</v>
      </c>
      <c r="AD1026" t="s">
        <v>15573</v>
      </c>
      <c r="AE1026">
        <v>34022</v>
      </c>
      <c r="AF1026" t="s">
        <v>4798</v>
      </c>
      <c r="AG1026">
        <v>2</v>
      </c>
      <c r="AH1026">
        <v>393</v>
      </c>
      <c r="AJ1026">
        <v>312</v>
      </c>
      <c r="AK1026">
        <v>15254</v>
      </c>
      <c r="AL1026" t="s">
        <v>4802</v>
      </c>
      <c r="AM1026">
        <v>2</v>
      </c>
      <c r="AN1026">
        <v>400</v>
      </c>
      <c r="AP1026">
        <v>136</v>
      </c>
      <c r="AQ1026">
        <v>31436</v>
      </c>
      <c r="AR1026" t="s">
        <v>4641</v>
      </c>
      <c r="AS1026">
        <v>3</v>
      </c>
      <c r="AT1026">
        <v>521</v>
      </c>
      <c r="AV1026">
        <v>200</v>
      </c>
      <c r="AW1026">
        <v>31743</v>
      </c>
      <c r="AX1026" t="s">
        <v>4521</v>
      </c>
      <c r="AY1026">
        <v>3</v>
      </c>
      <c r="AZ1026">
        <v>663</v>
      </c>
      <c r="BB1026">
        <v>311</v>
      </c>
      <c r="BC1026">
        <v>31854</v>
      </c>
      <c r="BD1026" t="s">
        <v>4860</v>
      </c>
      <c r="BE1026">
        <v>3</v>
      </c>
      <c r="BF1026">
        <v>699</v>
      </c>
      <c r="BH1026">
        <v>311</v>
      </c>
    </row>
    <row r="1027" spans="1:60" ht="13.5" customHeight="1" x14ac:dyDescent="0.35">
      <c r="A1027" t="s">
        <v>1225</v>
      </c>
      <c r="B1027" t="s">
        <v>3614</v>
      </c>
      <c r="C1027" t="s">
        <v>4909</v>
      </c>
      <c r="D1027" t="s">
        <v>15574</v>
      </c>
      <c r="E1027" t="s">
        <v>15575</v>
      </c>
      <c r="N1027" t="s">
        <v>15576</v>
      </c>
      <c r="O1027" t="s">
        <v>15577</v>
      </c>
      <c r="P1027" t="s">
        <v>15578</v>
      </c>
      <c r="Q1027" t="s">
        <v>15579</v>
      </c>
      <c r="R1027" t="s">
        <v>15580</v>
      </c>
      <c r="X1027" t="s">
        <v>7115</v>
      </c>
      <c r="Y1027" t="s">
        <v>15581</v>
      </c>
      <c r="Z1027" t="s">
        <v>15582</v>
      </c>
      <c r="AA1027" t="s">
        <v>15583</v>
      </c>
      <c r="AB1027" t="s">
        <v>5902</v>
      </c>
      <c r="AC1027" t="s">
        <v>15584</v>
      </c>
      <c r="AD1027" t="s">
        <v>11351</v>
      </c>
      <c r="AE1027">
        <v>44517</v>
      </c>
      <c r="AF1027" t="s">
        <v>5905</v>
      </c>
      <c r="AG1027">
        <v>2</v>
      </c>
      <c r="AH1027">
        <v>317</v>
      </c>
      <c r="AJ1027">
        <v>333</v>
      </c>
    </row>
    <row r="1028" spans="1:60" ht="13.5" customHeight="1" x14ac:dyDescent="0.35">
      <c r="A1028" t="s">
        <v>1225</v>
      </c>
      <c r="B1028" t="s">
        <v>3620</v>
      </c>
      <c r="C1028" t="s">
        <v>4783</v>
      </c>
      <c r="D1028" t="s">
        <v>15585</v>
      </c>
      <c r="E1028" t="s">
        <v>8916</v>
      </c>
      <c r="F1028" t="s">
        <v>15586</v>
      </c>
      <c r="G1028" t="s">
        <v>15587</v>
      </c>
      <c r="H1028" t="s">
        <v>15588</v>
      </c>
      <c r="I1028" t="s">
        <v>15589</v>
      </c>
      <c r="N1028" t="s">
        <v>15590</v>
      </c>
      <c r="O1028" t="s">
        <v>15591</v>
      </c>
      <c r="P1028" t="s">
        <v>15592</v>
      </c>
      <c r="Q1028" t="s">
        <v>15593</v>
      </c>
      <c r="R1028" t="s">
        <v>15594</v>
      </c>
      <c r="S1028" t="s">
        <v>15595</v>
      </c>
      <c r="T1028" t="s">
        <v>15596</v>
      </c>
      <c r="U1028" t="s">
        <v>15597</v>
      </c>
      <c r="X1028" t="s">
        <v>8916</v>
      </c>
      <c r="Y1028" t="s">
        <v>10975</v>
      </c>
      <c r="Z1028" t="s">
        <v>10974</v>
      </c>
      <c r="AA1028" t="s">
        <v>15598</v>
      </c>
      <c r="AB1028" t="s">
        <v>15599</v>
      </c>
      <c r="AC1028" t="s">
        <v>15600</v>
      </c>
      <c r="AD1028" t="s">
        <v>15601</v>
      </c>
      <c r="AE1028">
        <v>34056</v>
      </c>
      <c r="AF1028" t="s">
        <v>5181</v>
      </c>
      <c r="AG1028">
        <v>2</v>
      </c>
      <c r="AH1028">
        <v>429</v>
      </c>
      <c r="AJ1028">
        <v>312</v>
      </c>
      <c r="AK1028">
        <v>31743</v>
      </c>
      <c r="AL1028" t="s">
        <v>4781</v>
      </c>
      <c r="AM1028">
        <v>1</v>
      </c>
      <c r="AN1028">
        <v>300</v>
      </c>
      <c r="AP1028">
        <v>311</v>
      </c>
      <c r="AQ1028">
        <v>13154</v>
      </c>
      <c r="AR1028" t="s">
        <v>5576</v>
      </c>
      <c r="AS1028">
        <v>1</v>
      </c>
      <c r="AT1028">
        <v>42</v>
      </c>
      <c r="AV1028">
        <v>122</v>
      </c>
      <c r="AW1028">
        <v>35071</v>
      </c>
      <c r="AX1028" t="s">
        <v>830</v>
      </c>
      <c r="AY1028">
        <v>2</v>
      </c>
      <c r="AZ1028">
        <v>231</v>
      </c>
      <c r="BB1028">
        <v>324</v>
      </c>
      <c r="BC1028">
        <v>31663</v>
      </c>
      <c r="BD1028" t="s">
        <v>4545</v>
      </c>
      <c r="BE1028">
        <v>1</v>
      </c>
      <c r="BF1028">
        <v>110</v>
      </c>
      <c r="BH1028">
        <v>311</v>
      </c>
    </row>
    <row r="1029" spans="1:60" ht="13.5" customHeight="1" x14ac:dyDescent="0.35">
      <c r="A1029" t="s">
        <v>1225</v>
      </c>
      <c r="B1029" t="s">
        <v>3629</v>
      </c>
      <c r="C1029" t="s">
        <v>4889</v>
      </c>
      <c r="D1029" t="s">
        <v>15602</v>
      </c>
      <c r="E1029" t="s">
        <v>15603</v>
      </c>
      <c r="F1029" t="s">
        <v>4941</v>
      </c>
      <c r="G1029" t="s">
        <v>15604</v>
      </c>
      <c r="H1029" t="s">
        <v>4943</v>
      </c>
      <c r="N1029" t="s">
        <v>15605</v>
      </c>
      <c r="O1029" t="s">
        <v>15606</v>
      </c>
      <c r="P1029" t="s">
        <v>15607</v>
      </c>
      <c r="Q1029" t="s">
        <v>15608</v>
      </c>
      <c r="R1029" t="s">
        <v>4948</v>
      </c>
      <c r="S1029" t="s">
        <v>4949</v>
      </c>
      <c r="T1029" t="s">
        <v>4950</v>
      </c>
      <c r="U1029" t="s">
        <v>4951</v>
      </c>
      <c r="X1029" t="s">
        <v>15609</v>
      </c>
      <c r="Y1029" t="s">
        <v>15610</v>
      </c>
      <c r="Z1029" t="s">
        <v>15611</v>
      </c>
      <c r="AA1029" t="s">
        <v>15612</v>
      </c>
      <c r="AB1029" t="s">
        <v>15613</v>
      </c>
      <c r="AC1029" t="s">
        <v>15614</v>
      </c>
      <c r="AD1029" t="s">
        <v>15615</v>
      </c>
      <c r="AE1029">
        <v>13254</v>
      </c>
      <c r="AF1029" t="s">
        <v>799</v>
      </c>
      <c r="AG1029">
        <v>2</v>
      </c>
      <c r="AH1029">
        <v>192</v>
      </c>
      <c r="AJ1029">
        <v>128</v>
      </c>
      <c r="AK1029">
        <v>34052</v>
      </c>
      <c r="AL1029" t="s">
        <v>1473</v>
      </c>
      <c r="AM1029">
        <v>3</v>
      </c>
      <c r="AN1029">
        <v>338</v>
      </c>
      <c r="AP1029">
        <v>312</v>
      </c>
    </row>
    <row r="1030" spans="1:60" ht="13.5" customHeight="1" x14ac:dyDescent="0.35">
      <c r="A1030" t="s">
        <v>1225</v>
      </c>
      <c r="B1030" t="s">
        <v>3634</v>
      </c>
      <c r="C1030" t="s">
        <v>593</v>
      </c>
      <c r="D1030" t="s">
        <v>15616</v>
      </c>
      <c r="E1030" t="s">
        <v>15617</v>
      </c>
      <c r="F1030" t="s">
        <v>15618</v>
      </c>
      <c r="G1030" t="s">
        <v>8531</v>
      </c>
      <c r="H1030" t="s">
        <v>8532</v>
      </c>
      <c r="I1030" t="s">
        <v>15619</v>
      </c>
      <c r="N1030" t="s">
        <v>15620</v>
      </c>
      <c r="O1030" t="s">
        <v>8538</v>
      </c>
      <c r="P1030" t="s">
        <v>8539</v>
      </c>
      <c r="Q1030" t="s">
        <v>8540</v>
      </c>
      <c r="R1030" t="s">
        <v>8541</v>
      </c>
      <c r="S1030" t="s">
        <v>8542</v>
      </c>
      <c r="T1030" t="s">
        <v>15621</v>
      </c>
      <c r="U1030" t="s">
        <v>15622</v>
      </c>
      <c r="X1030" t="s">
        <v>15623</v>
      </c>
      <c r="AA1030" t="s">
        <v>15624</v>
      </c>
      <c r="AB1030" t="s">
        <v>15625</v>
      </c>
      <c r="AC1030" t="s">
        <v>15626</v>
      </c>
      <c r="AD1030" t="s">
        <v>15627</v>
      </c>
      <c r="AE1030">
        <v>35071</v>
      </c>
      <c r="AF1030" t="s">
        <v>830</v>
      </c>
      <c r="AG1030">
        <v>2</v>
      </c>
      <c r="AH1030">
        <v>231</v>
      </c>
      <c r="AJ1030">
        <v>324</v>
      </c>
    </row>
    <row r="1031" spans="1:60" ht="13.5" customHeight="1" x14ac:dyDescent="0.35">
      <c r="A1031" t="s">
        <v>1225</v>
      </c>
      <c r="B1031" t="s">
        <v>3640</v>
      </c>
      <c r="C1031" t="s">
        <v>4909</v>
      </c>
      <c r="D1031" t="s">
        <v>8429</v>
      </c>
      <c r="E1031" t="s">
        <v>15628</v>
      </c>
      <c r="F1031" t="s">
        <v>15629</v>
      </c>
      <c r="G1031" t="s">
        <v>15630</v>
      </c>
      <c r="N1031" t="s">
        <v>13363</v>
      </c>
      <c r="O1031" t="s">
        <v>15631</v>
      </c>
      <c r="P1031" t="s">
        <v>13365</v>
      </c>
      <c r="Q1031" t="s">
        <v>15632</v>
      </c>
      <c r="R1031" t="s">
        <v>15633</v>
      </c>
      <c r="X1031" t="s">
        <v>13367</v>
      </c>
      <c r="Y1031" t="s">
        <v>5712</v>
      </c>
      <c r="AA1031" t="s">
        <v>15634</v>
      </c>
      <c r="AB1031" t="s">
        <v>15635</v>
      </c>
      <c r="AC1031" t="s">
        <v>15636</v>
      </c>
      <c r="AD1031" t="s">
        <v>15637</v>
      </c>
      <c r="AE1031">
        <v>46301</v>
      </c>
      <c r="AF1031" t="s">
        <v>4924</v>
      </c>
      <c r="AG1031">
        <v>1</v>
      </c>
      <c r="AH1031">
        <v>159</v>
      </c>
      <c r="AJ1031">
        <v>320</v>
      </c>
    </row>
    <row r="1032" spans="1:60" ht="13.5" customHeight="1" x14ac:dyDescent="0.35">
      <c r="A1032" t="s">
        <v>1225</v>
      </c>
      <c r="B1032" t="s">
        <v>3645</v>
      </c>
      <c r="C1032" t="s">
        <v>4909</v>
      </c>
      <c r="D1032" t="s">
        <v>15638</v>
      </c>
      <c r="E1032" t="s">
        <v>10814</v>
      </c>
      <c r="F1032" t="s">
        <v>15639</v>
      </c>
      <c r="G1032" t="s">
        <v>15640</v>
      </c>
      <c r="H1032" t="s">
        <v>15641</v>
      </c>
      <c r="I1032" t="s">
        <v>15642</v>
      </c>
      <c r="N1032" t="s">
        <v>15643</v>
      </c>
      <c r="O1032" t="s">
        <v>15644</v>
      </c>
      <c r="P1032" t="s">
        <v>15645</v>
      </c>
      <c r="Q1032" t="s">
        <v>15646</v>
      </c>
      <c r="R1032" t="s">
        <v>15647</v>
      </c>
      <c r="S1032" t="s">
        <v>15648</v>
      </c>
      <c r="T1032" t="s">
        <v>15649</v>
      </c>
      <c r="U1032" t="s">
        <v>15650</v>
      </c>
      <c r="X1032" t="s">
        <v>4924</v>
      </c>
      <c r="AA1032" t="s">
        <v>15651</v>
      </c>
      <c r="AB1032" t="s">
        <v>15652</v>
      </c>
      <c r="AC1032" t="s">
        <v>15653</v>
      </c>
      <c r="AD1032" t="s">
        <v>15654</v>
      </c>
      <c r="AE1032">
        <v>46301</v>
      </c>
      <c r="AF1032" t="s">
        <v>4924</v>
      </c>
      <c r="AG1032">
        <v>3</v>
      </c>
      <c r="AH1032">
        <v>419</v>
      </c>
      <c r="AJ1032">
        <v>320</v>
      </c>
      <c r="AK1032">
        <v>15254</v>
      </c>
      <c r="AL1032" t="s">
        <v>4802</v>
      </c>
      <c r="AM1032">
        <v>2</v>
      </c>
      <c r="AN1032">
        <v>400</v>
      </c>
      <c r="AP1032">
        <v>136</v>
      </c>
      <c r="AQ1032">
        <v>32110</v>
      </c>
      <c r="AR1032" t="s">
        <v>4603</v>
      </c>
      <c r="AS1032">
        <v>3</v>
      </c>
      <c r="AT1032">
        <v>1050</v>
      </c>
      <c r="AV1032">
        <v>310</v>
      </c>
    </row>
    <row r="1033" spans="1:60" ht="13.5" customHeight="1" x14ac:dyDescent="0.35">
      <c r="A1033" t="s">
        <v>1225</v>
      </c>
      <c r="B1033" t="s">
        <v>3648</v>
      </c>
      <c r="C1033" t="s">
        <v>4909</v>
      </c>
      <c r="D1033" t="s">
        <v>10813</v>
      </c>
      <c r="E1033" t="s">
        <v>10814</v>
      </c>
      <c r="F1033" t="s">
        <v>14247</v>
      </c>
      <c r="G1033" t="s">
        <v>15522</v>
      </c>
      <c r="H1033" t="s">
        <v>15523</v>
      </c>
      <c r="I1033" t="s">
        <v>15655</v>
      </c>
      <c r="N1033" t="s">
        <v>10818</v>
      </c>
      <c r="O1033" t="s">
        <v>14250</v>
      </c>
      <c r="P1033" t="s">
        <v>10821</v>
      </c>
      <c r="Q1033" t="s">
        <v>15258</v>
      </c>
      <c r="R1033" t="s">
        <v>7464</v>
      </c>
      <c r="X1033" t="s">
        <v>15259</v>
      </c>
      <c r="AA1033" t="s">
        <v>15656</v>
      </c>
      <c r="AB1033" t="s">
        <v>15530</v>
      </c>
      <c r="AC1033" t="s">
        <v>15657</v>
      </c>
      <c r="AD1033" t="s">
        <v>15532</v>
      </c>
      <c r="AE1033">
        <v>46301</v>
      </c>
      <c r="AF1033" t="s">
        <v>4924</v>
      </c>
      <c r="AG1033">
        <v>3</v>
      </c>
      <c r="AH1033">
        <v>419</v>
      </c>
      <c r="AJ1033">
        <v>320</v>
      </c>
    </row>
    <row r="1034" spans="1:60" ht="13.5" customHeight="1" x14ac:dyDescent="0.35">
      <c r="A1034" t="s">
        <v>1225</v>
      </c>
      <c r="B1034" t="s">
        <v>3653</v>
      </c>
      <c r="C1034" t="s">
        <v>4909</v>
      </c>
      <c r="D1034" t="s">
        <v>15658</v>
      </c>
      <c r="E1034" t="s">
        <v>15659</v>
      </c>
      <c r="F1034" t="s">
        <v>11524</v>
      </c>
      <c r="G1034" t="s">
        <v>15660</v>
      </c>
      <c r="H1034" t="s">
        <v>5036</v>
      </c>
      <c r="N1034" t="s">
        <v>15661</v>
      </c>
      <c r="O1034" t="s">
        <v>15662</v>
      </c>
      <c r="P1034" t="s">
        <v>15663</v>
      </c>
      <c r="Q1034" t="s">
        <v>7908</v>
      </c>
      <c r="R1034" t="s">
        <v>15664</v>
      </c>
      <c r="S1034" t="s">
        <v>15665</v>
      </c>
      <c r="T1034" t="s">
        <v>15666</v>
      </c>
      <c r="U1034" t="s">
        <v>15667</v>
      </c>
      <c r="X1034" t="s">
        <v>5712</v>
      </c>
      <c r="Y1034" t="s">
        <v>14253</v>
      </c>
      <c r="AA1034" t="s">
        <v>15651</v>
      </c>
      <c r="AB1034" t="s">
        <v>15652</v>
      </c>
      <c r="AC1034" t="s">
        <v>15653</v>
      </c>
      <c r="AD1034" t="s">
        <v>15654</v>
      </c>
      <c r="AE1034">
        <v>46301</v>
      </c>
      <c r="AF1034" t="s">
        <v>4924</v>
      </c>
      <c r="AG1034">
        <v>2</v>
      </c>
      <c r="AH1034">
        <v>324</v>
      </c>
      <c r="AJ1034">
        <v>320</v>
      </c>
    </row>
    <row r="1035" spans="1:60" ht="13.5" customHeight="1" x14ac:dyDescent="0.35">
      <c r="A1035" t="s">
        <v>1225</v>
      </c>
      <c r="B1035" t="s">
        <v>3658</v>
      </c>
      <c r="C1035" t="s">
        <v>4547</v>
      </c>
      <c r="D1035" t="s">
        <v>15668</v>
      </c>
      <c r="E1035" t="s">
        <v>15669</v>
      </c>
      <c r="F1035" t="s">
        <v>15670</v>
      </c>
      <c r="G1035" t="s">
        <v>14219</v>
      </c>
      <c r="N1035" t="s">
        <v>15671</v>
      </c>
      <c r="O1035" t="s">
        <v>15672</v>
      </c>
      <c r="P1035" t="s">
        <v>15673</v>
      </c>
      <c r="Q1035" t="s">
        <v>5227</v>
      </c>
      <c r="R1035" t="s">
        <v>15674</v>
      </c>
      <c r="S1035" t="s">
        <v>15675</v>
      </c>
      <c r="X1035" t="s">
        <v>8418</v>
      </c>
      <c r="Y1035" t="s">
        <v>14226</v>
      </c>
      <c r="Z1035" t="s">
        <v>15676</v>
      </c>
      <c r="AA1035" t="s">
        <v>8421</v>
      </c>
      <c r="AB1035" t="s">
        <v>8422</v>
      </c>
      <c r="AC1035" t="s">
        <v>8423</v>
      </c>
      <c r="AD1035" t="s">
        <v>8424</v>
      </c>
      <c r="AE1035">
        <v>31036</v>
      </c>
      <c r="AF1035" t="s">
        <v>8654</v>
      </c>
      <c r="AG1035">
        <v>3</v>
      </c>
      <c r="AH1035">
        <v>437</v>
      </c>
      <c r="AJ1035">
        <v>326</v>
      </c>
      <c r="AK1035">
        <v>31023</v>
      </c>
      <c r="AL1035" t="s">
        <v>8653</v>
      </c>
      <c r="AM1035">
        <v>4</v>
      </c>
      <c r="AN1035">
        <v>643</v>
      </c>
      <c r="AP1035">
        <v>326</v>
      </c>
      <c r="AQ1035">
        <v>11054</v>
      </c>
      <c r="AR1035" t="s">
        <v>727</v>
      </c>
      <c r="AS1035">
        <v>4</v>
      </c>
      <c r="AT1035">
        <v>3917</v>
      </c>
      <c r="AV1035">
        <v>114</v>
      </c>
    </row>
    <row r="1036" spans="1:60" ht="13.5" customHeight="1" x14ac:dyDescent="0.35">
      <c r="A1036" t="s">
        <v>1225</v>
      </c>
      <c r="B1036" t="s">
        <v>3666</v>
      </c>
      <c r="C1036" t="s">
        <v>4547</v>
      </c>
      <c r="D1036" t="s">
        <v>5100</v>
      </c>
      <c r="E1036" t="s">
        <v>15677</v>
      </c>
      <c r="F1036" t="s">
        <v>15678</v>
      </c>
      <c r="N1036" t="s">
        <v>15679</v>
      </c>
      <c r="O1036" t="s">
        <v>15680</v>
      </c>
      <c r="P1036" t="s">
        <v>6007</v>
      </c>
      <c r="Q1036" t="s">
        <v>15681</v>
      </c>
      <c r="R1036" t="s">
        <v>15682</v>
      </c>
      <c r="X1036" t="s">
        <v>8300</v>
      </c>
      <c r="Y1036" t="s">
        <v>4559</v>
      </c>
      <c r="Z1036" t="s">
        <v>15683</v>
      </c>
      <c r="AA1036" t="s">
        <v>15684</v>
      </c>
      <c r="AB1036" t="s">
        <v>15685</v>
      </c>
      <c r="AC1036" t="s">
        <v>15686</v>
      </c>
      <c r="AD1036" t="s">
        <v>15687</v>
      </c>
      <c r="AE1036">
        <v>32079</v>
      </c>
      <c r="AF1036" t="s">
        <v>4582</v>
      </c>
      <c r="AG1036">
        <v>3</v>
      </c>
      <c r="AH1036">
        <v>548</v>
      </c>
      <c r="AJ1036">
        <v>310</v>
      </c>
      <c r="AK1036">
        <v>13154</v>
      </c>
      <c r="AL1036" t="s">
        <v>798</v>
      </c>
      <c r="AM1036">
        <v>2</v>
      </c>
      <c r="AN1036">
        <v>192</v>
      </c>
      <c r="AP1036">
        <v>122</v>
      </c>
    </row>
    <row r="1037" spans="1:60" ht="13.5" customHeight="1" x14ac:dyDescent="0.35">
      <c r="A1037" t="s">
        <v>1225</v>
      </c>
      <c r="B1037" t="s">
        <v>3672</v>
      </c>
      <c r="C1037" t="s">
        <v>4909</v>
      </c>
      <c r="D1037" t="s">
        <v>15688</v>
      </c>
      <c r="E1037" t="s">
        <v>15689</v>
      </c>
      <c r="F1037" t="s">
        <v>15690</v>
      </c>
      <c r="G1037" t="s">
        <v>15691</v>
      </c>
      <c r="H1037" t="s">
        <v>15692</v>
      </c>
      <c r="N1037" t="s">
        <v>15693</v>
      </c>
      <c r="O1037" t="s">
        <v>15694</v>
      </c>
      <c r="P1037" t="s">
        <v>15695</v>
      </c>
      <c r="Q1037" t="s">
        <v>15696</v>
      </c>
      <c r="R1037" t="s">
        <v>15697</v>
      </c>
      <c r="X1037" t="s">
        <v>13354</v>
      </c>
      <c r="Y1037" t="s">
        <v>15698</v>
      </c>
      <c r="Z1037" t="s">
        <v>11516</v>
      </c>
      <c r="AA1037" t="s">
        <v>15699</v>
      </c>
      <c r="AB1037" t="s">
        <v>15700</v>
      </c>
      <c r="AC1037" t="s">
        <v>15701</v>
      </c>
      <c r="AD1037" t="s">
        <v>8672</v>
      </c>
      <c r="AE1037">
        <v>13154</v>
      </c>
      <c r="AF1037" t="s">
        <v>798</v>
      </c>
      <c r="AG1037">
        <v>2</v>
      </c>
      <c r="AH1037">
        <v>192</v>
      </c>
      <c r="AJ1037">
        <v>122</v>
      </c>
      <c r="AK1037">
        <v>32652</v>
      </c>
      <c r="AL1037" t="s">
        <v>5873</v>
      </c>
      <c r="AM1037">
        <v>3</v>
      </c>
      <c r="AN1037">
        <v>618</v>
      </c>
      <c r="AP1037">
        <v>314</v>
      </c>
    </row>
    <row r="1038" spans="1:60" ht="13.5" customHeight="1" x14ac:dyDescent="0.35">
      <c r="A1038" t="s">
        <v>1225</v>
      </c>
      <c r="B1038" t="s">
        <v>3678</v>
      </c>
      <c r="C1038" t="s">
        <v>5761</v>
      </c>
      <c r="D1038" t="s">
        <v>8788</v>
      </c>
      <c r="E1038" t="s">
        <v>8789</v>
      </c>
      <c r="F1038" t="s">
        <v>8790</v>
      </c>
      <c r="G1038" t="s">
        <v>8791</v>
      </c>
      <c r="H1038" t="s">
        <v>8792</v>
      </c>
      <c r="I1038" t="s">
        <v>8793</v>
      </c>
      <c r="J1038" t="s">
        <v>8794</v>
      </c>
      <c r="N1038" t="s">
        <v>15702</v>
      </c>
      <c r="O1038" t="s">
        <v>8796</v>
      </c>
      <c r="P1038" t="s">
        <v>8797</v>
      </c>
      <c r="Q1038" t="s">
        <v>8798</v>
      </c>
      <c r="R1038" t="s">
        <v>8799</v>
      </c>
      <c r="S1038" t="s">
        <v>8800</v>
      </c>
      <c r="T1038" t="s">
        <v>8801</v>
      </c>
      <c r="X1038" t="s">
        <v>7114</v>
      </c>
      <c r="Y1038" t="s">
        <v>15703</v>
      </c>
      <c r="Z1038" t="s">
        <v>8688</v>
      </c>
      <c r="AA1038" t="s">
        <v>15704</v>
      </c>
      <c r="AB1038" t="s">
        <v>15705</v>
      </c>
      <c r="AC1038" t="s">
        <v>15706</v>
      </c>
      <c r="AD1038" t="s">
        <v>15707</v>
      </c>
      <c r="AE1038">
        <v>32663</v>
      </c>
      <c r="AF1038" t="s">
        <v>7254</v>
      </c>
      <c r="AG1038">
        <v>1</v>
      </c>
      <c r="AH1038">
        <v>71</v>
      </c>
      <c r="AJ1038">
        <v>314</v>
      </c>
      <c r="AK1038">
        <v>32650</v>
      </c>
      <c r="AL1038" t="s">
        <v>5928</v>
      </c>
      <c r="AM1038">
        <v>1</v>
      </c>
      <c r="AN1038">
        <v>157</v>
      </c>
      <c r="AP1038">
        <v>314</v>
      </c>
      <c r="AQ1038">
        <v>13254</v>
      </c>
      <c r="AR1038" t="s">
        <v>799</v>
      </c>
      <c r="AS1038">
        <v>1</v>
      </c>
      <c r="AT1038">
        <v>42</v>
      </c>
      <c r="AV1038">
        <v>128</v>
      </c>
    </row>
    <row r="1039" spans="1:60" ht="13.5" customHeight="1" x14ac:dyDescent="0.35">
      <c r="A1039" t="s">
        <v>1225</v>
      </c>
      <c r="B1039" t="s">
        <v>3684</v>
      </c>
      <c r="C1039" t="s">
        <v>4717</v>
      </c>
      <c r="D1039" t="s">
        <v>15708</v>
      </c>
      <c r="E1039" t="s">
        <v>15709</v>
      </c>
      <c r="F1039" t="s">
        <v>15132</v>
      </c>
      <c r="G1039" t="s">
        <v>15710</v>
      </c>
      <c r="H1039" t="s">
        <v>15711</v>
      </c>
      <c r="N1039" t="s">
        <v>15712</v>
      </c>
      <c r="O1039" t="s">
        <v>15134</v>
      </c>
      <c r="P1039" t="s">
        <v>15135</v>
      </c>
      <c r="Q1039" t="s">
        <v>15136</v>
      </c>
      <c r="R1039" t="s">
        <v>15713</v>
      </c>
      <c r="X1039" t="s">
        <v>11552</v>
      </c>
      <c r="Y1039" t="s">
        <v>15714</v>
      </c>
      <c r="AA1039" t="s">
        <v>15715</v>
      </c>
      <c r="AB1039" t="s">
        <v>15716</v>
      </c>
      <c r="AC1039" t="s">
        <v>15717</v>
      </c>
      <c r="AD1039" t="s">
        <v>15718</v>
      </c>
      <c r="AE1039">
        <v>34085</v>
      </c>
      <c r="AF1039" t="s">
        <v>5021</v>
      </c>
      <c r="AG1039">
        <v>1</v>
      </c>
      <c r="AH1039">
        <v>98</v>
      </c>
      <c r="AJ1039">
        <v>312</v>
      </c>
    </row>
    <row r="1040" spans="1:60" ht="13.5" customHeight="1" x14ac:dyDescent="0.35">
      <c r="A1040" t="s">
        <v>1225</v>
      </c>
      <c r="B1040" t="s">
        <v>3690</v>
      </c>
      <c r="C1040" t="s">
        <v>4909</v>
      </c>
      <c r="D1040" t="s">
        <v>13699</v>
      </c>
      <c r="E1040" t="s">
        <v>13685</v>
      </c>
      <c r="F1040" t="s">
        <v>15719</v>
      </c>
      <c r="N1040" t="s">
        <v>15720</v>
      </c>
      <c r="O1040" t="s">
        <v>13687</v>
      </c>
      <c r="P1040" t="s">
        <v>13688</v>
      </c>
      <c r="Q1040" t="s">
        <v>15721</v>
      </c>
      <c r="R1040" t="s">
        <v>13691</v>
      </c>
      <c r="X1040" t="s">
        <v>13692</v>
      </c>
      <c r="Y1040" t="s">
        <v>15722</v>
      </c>
      <c r="AA1040" t="s">
        <v>15723</v>
      </c>
      <c r="AB1040" t="s">
        <v>15724</v>
      </c>
      <c r="AC1040" t="s">
        <v>15725</v>
      </c>
      <c r="AD1040" t="s">
        <v>15726</v>
      </c>
      <c r="AE1040">
        <v>13154</v>
      </c>
      <c r="AF1040" t="s">
        <v>798</v>
      </c>
      <c r="AG1040">
        <v>1</v>
      </c>
      <c r="AH1040">
        <v>42</v>
      </c>
      <c r="AJ1040">
        <v>122</v>
      </c>
      <c r="AK1040">
        <v>32079</v>
      </c>
      <c r="AL1040" t="s">
        <v>4582</v>
      </c>
      <c r="AM1040">
        <v>1</v>
      </c>
      <c r="AN1040">
        <v>132</v>
      </c>
      <c r="AP1040">
        <v>310</v>
      </c>
      <c r="AQ1040">
        <v>32650</v>
      </c>
      <c r="AR1040" t="s">
        <v>5928</v>
      </c>
      <c r="AS1040">
        <v>1</v>
      </c>
      <c r="AT1040">
        <v>157</v>
      </c>
      <c r="AV1040">
        <v>314</v>
      </c>
    </row>
    <row r="1041" spans="1:48" ht="13.5" customHeight="1" x14ac:dyDescent="0.35">
      <c r="A1041" t="s">
        <v>1225</v>
      </c>
      <c r="B1041" t="s">
        <v>3696</v>
      </c>
      <c r="C1041" t="s">
        <v>5761</v>
      </c>
      <c r="D1041" t="s">
        <v>15727</v>
      </c>
      <c r="E1041" t="s">
        <v>11592</v>
      </c>
      <c r="F1041" t="s">
        <v>11593</v>
      </c>
      <c r="G1041" t="s">
        <v>11594</v>
      </c>
      <c r="H1041" t="s">
        <v>7307</v>
      </c>
      <c r="I1041" t="s">
        <v>11595</v>
      </c>
      <c r="J1041" t="s">
        <v>11596</v>
      </c>
      <c r="N1041" t="s">
        <v>15728</v>
      </c>
      <c r="O1041" t="s">
        <v>14957</v>
      </c>
      <c r="P1041" t="s">
        <v>14958</v>
      </c>
      <c r="Q1041" t="s">
        <v>11599</v>
      </c>
      <c r="R1041" t="s">
        <v>11600</v>
      </c>
      <c r="S1041" t="s">
        <v>11601</v>
      </c>
      <c r="X1041" t="s">
        <v>15729</v>
      </c>
      <c r="Y1041" t="s">
        <v>15730</v>
      </c>
      <c r="AA1041" t="s">
        <v>15731</v>
      </c>
      <c r="AB1041" t="s">
        <v>11604</v>
      </c>
      <c r="AC1041" t="s">
        <v>15732</v>
      </c>
      <c r="AD1041" t="s">
        <v>15733</v>
      </c>
      <c r="AE1041">
        <v>13366</v>
      </c>
      <c r="AF1041" t="s">
        <v>5929</v>
      </c>
      <c r="AG1041">
        <v>3</v>
      </c>
      <c r="AH1041">
        <v>649</v>
      </c>
      <c r="AJ1041">
        <v>128</v>
      </c>
      <c r="AK1041">
        <v>32663</v>
      </c>
      <c r="AL1041" t="s">
        <v>7254</v>
      </c>
      <c r="AM1041">
        <v>3</v>
      </c>
      <c r="AN1041">
        <v>810</v>
      </c>
      <c r="AP1041">
        <v>314</v>
      </c>
      <c r="AQ1041">
        <v>11054</v>
      </c>
      <c r="AR1041" t="s">
        <v>4565</v>
      </c>
      <c r="AS1041">
        <v>2</v>
      </c>
      <c r="AT1041">
        <v>320</v>
      </c>
      <c r="AV1041">
        <v>114</v>
      </c>
    </row>
    <row r="1042" spans="1:48" ht="13.5" customHeight="1" x14ac:dyDescent="0.35">
      <c r="A1042" t="s">
        <v>1225</v>
      </c>
      <c r="B1042" t="s">
        <v>3702</v>
      </c>
      <c r="C1042" t="s">
        <v>4909</v>
      </c>
      <c r="D1042" t="s">
        <v>15734</v>
      </c>
      <c r="E1042" t="s">
        <v>15735</v>
      </c>
      <c r="F1042" t="s">
        <v>15736</v>
      </c>
      <c r="G1042" t="s">
        <v>15737</v>
      </c>
      <c r="N1042" t="s">
        <v>15738</v>
      </c>
      <c r="O1042" t="s">
        <v>15739</v>
      </c>
      <c r="P1042" t="s">
        <v>15740</v>
      </c>
      <c r="Q1042" t="s">
        <v>15741</v>
      </c>
      <c r="R1042" t="s">
        <v>15742</v>
      </c>
      <c r="S1042" t="s">
        <v>15743</v>
      </c>
      <c r="X1042" t="s">
        <v>5712</v>
      </c>
      <c r="Y1042" t="s">
        <v>15744</v>
      </c>
      <c r="Z1042" t="s">
        <v>15745</v>
      </c>
      <c r="AA1042" t="s">
        <v>15746</v>
      </c>
      <c r="AB1042" t="s">
        <v>15747</v>
      </c>
      <c r="AC1042" t="s">
        <v>15748</v>
      </c>
      <c r="AD1042" t="s">
        <v>15749</v>
      </c>
      <c r="AE1042">
        <v>33054</v>
      </c>
      <c r="AF1042" t="s">
        <v>5596</v>
      </c>
      <c r="AG1042">
        <v>1</v>
      </c>
      <c r="AH1042">
        <v>218</v>
      </c>
      <c r="AJ1042">
        <v>315</v>
      </c>
      <c r="AK1042">
        <v>13254</v>
      </c>
      <c r="AL1042" t="s">
        <v>799</v>
      </c>
      <c r="AM1042">
        <v>2</v>
      </c>
      <c r="AN1042">
        <v>192</v>
      </c>
      <c r="AP1042">
        <v>128</v>
      </c>
    </row>
    <row r="1043" spans="1:48" ht="13.5" customHeight="1" x14ac:dyDescent="0.35">
      <c r="A1043" t="s">
        <v>277</v>
      </c>
      <c r="B1043" t="s">
        <v>3708</v>
      </c>
      <c r="C1043" t="s">
        <v>4909</v>
      </c>
      <c r="D1043" t="s">
        <v>15259</v>
      </c>
      <c r="E1043" t="s">
        <v>15750</v>
      </c>
      <c r="F1043" t="s">
        <v>15751</v>
      </c>
      <c r="G1043" t="s">
        <v>15752</v>
      </c>
      <c r="H1043" t="s">
        <v>15753</v>
      </c>
      <c r="I1043" t="s">
        <v>15754</v>
      </c>
      <c r="J1043" t="s">
        <v>15755</v>
      </c>
      <c r="N1043" t="s">
        <v>15756</v>
      </c>
      <c r="O1043" t="s">
        <v>15757</v>
      </c>
      <c r="P1043" t="s">
        <v>15758</v>
      </c>
      <c r="Q1043" t="s">
        <v>15759</v>
      </c>
      <c r="R1043" t="s">
        <v>15760</v>
      </c>
      <c r="S1043" t="s">
        <v>15761</v>
      </c>
      <c r="T1043" t="s">
        <v>15762</v>
      </c>
      <c r="X1043" t="s">
        <v>15259</v>
      </c>
      <c r="Y1043" t="s">
        <v>15763</v>
      </c>
      <c r="Z1043" t="s">
        <v>15764</v>
      </c>
      <c r="AE1043">
        <v>35052</v>
      </c>
      <c r="AF1043" t="s">
        <v>6021</v>
      </c>
      <c r="AG1043">
        <v>2</v>
      </c>
      <c r="AH1043">
        <v>140</v>
      </c>
      <c r="AJ1043">
        <v>334</v>
      </c>
    </row>
    <row r="1044" spans="1:48" ht="13.5" customHeight="1" x14ac:dyDescent="0.35">
      <c r="A1044" t="s">
        <v>277</v>
      </c>
      <c r="B1044" t="s">
        <v>3714</v>
      </c>
      <c r="C1044" t="s">
        <v>4783</v>
      </c>
      <c r="D1044" t="s">
        <v>12721</v>
      </c>
      <c r="E1044" t="s">
        <v>15765</v>
      </c>
      <c r="F1044" t="s">
        <v>12722</v>
      </c>
      <c r="G1044" t="s">
        <v>12723</v>
      </c>
      <c r="H1044" t="s">
        <v>15766</v>
      </c>
      <c r="I1044" t="s">
        <v>15767</v>
      </c>
      <c r="N1044" t="s">
        <v>12725</v>
      </c>
      <c r="O1044" t="s">
        <v>15768</v>
      </c>
      <c r="P1044" t="s">
        <v>15769</v>
      </c>
      <c r="Q1044" t="s">
        <v>12726</v>
      </c>
      <c r="R1044" t="s">
        <v>15770</v>
      </c>
      <c r="S1044" t="s">
        <v>12728</v>
      </c>
      <c r="T1044" t="s">
        <v>15771</v>
      </c>
      <c r="U1044" t="s">
        <v>15772</v>
      </c>
      <c r="X1044" t="s">
        <v>7468</v>
      </c>
      <c r="Y1044" t="s">
        <v>12730</v>
      </c>
      <c r="Z1044" t="s">
        <v>12731</v>
      </c>
      <c r="AE1044">
        <v>13254</v>
      </c>
      <c r="AF1044" t="s">
        <v>799</v>
      </c>
      <c r="AG1044">
        <v>4</v>
      </c>
      <c r="AH1044">
        <v>5288</v>
      </c>
      <c r="AJ1044">
        <v>128</v>
      </c>
    </row>
    <row r="1045" spans="1:48" ht="13.5" customHeight="1" x14ac:dyDescent="0.35">
      <c r="A1045" t="s">
        <v>277</v>
      </c>
      <c r="B1045" t="s">
        <v>3721</v>
      </c>
      <c r="C1045" t="s">
        <v>4667</v>
      </c>
      <c r="D1045" t="s">
        <v>15773</v>
      </c>
      <c r="E1045" t="s">
        <v>15774</v>
      </c>
      <c r="F1045" t="s">
        <v>15775</v>
      </c>
      <c r="G1045" t="s">
        <v>15776</v>
      </c>
      <c r="H1045" t="s">
        <v>15777</v>
      </c>
      <c r="I1045" t="s">
        <v>15778</v>
      </c>
      <c r="N1045" t="s">
        <v>15779</v>
      </c>
      <c r="O1045" t="s">
        <v>15780</v>
      </c>
      <c r="P1045" t="s">
        <v>15781</v>
      </c>
      <c r="Q1045" t="s">
        <v>15782</v>
      </c>
      <c r="R1045" t="s">
        <v>15783</v>
      </c>
      <c r="S1045" t="s">
        <v>15784</v>
      </c>
      <c r="X1045" t="s">
        <v>5676</v>
      </c>
      <c r="Y1045" t="s">
        <v>15785</v>
      </c>
      <c r="Z1045" t="s">
        <v>8142</v>
      </c>
      <c r="AE1045">
        <v>32611</v>
      </c>
      <c r="AF1045" t="s">
        <v>5972</v>
      </c>
      <c r="AG1045">
        <v>3</v>
      </c>
      <c r="AH1045">
        <v>448</v>
      </c>
      <c r="AJ1045">
        <v>313</v>
      </c>
      <c r="AK1045">
        <v>13154</v>
      </c>
      <c r="AL1045" t="s">
        <v>798</v>
      </c>
      <c r="AM1045">
        <v>2</v>
      </c>
      <c r="AN1045">
        <v>192</v>
      </c>
      <c r="AP1045">
        <v>122</v>
      </c>
    </row>
    <row r="1046" spans="1:48" ht="13.5" customHeight="1" x14ac:dyDescent="0.35">
      <c r="A1046" t="s">
        <v>1225</v>
      </c>
      <c r="B1046" t="s">
        <v>3726</v>
      </c>
      <c r="C1046" t="s">
        <v>4485</v>
      </c>
      <c r="D1046" t="s">
        <v>15786</v>
      </c>
      <c r="E1046" t="s">
        <v>15787</v>
      </c>
      <c r="F1046" t="s">
        <v>15788</v>
      </c>
      <c r="G1046" t="s">
        <v>7915</v>
      </c>
      <c r="N1046" t="s">
        <v>15789</v>
      </c>
      <c r="O1046" t="s">
        <v>15790</v>
      </c>
      <c r="P1046" t="s">
        <v>15791</v>
      </c>
      <c r="Q1046" t="s">
        <v>15792</v>
      </c>
      <c r="R1046" t="s">
        <v>15793</v>
      </c>
      <c r="S1046" t="s">
        <v>15794</v>
      </c>
      <c r="X1046" t="s">
        <v>4579</v>
      </c>
      <c r="Y1046" t="s">
        <v>15795</v>
      </c>
      <c r="Z1046" t="s">
        <v>15796</v>
      </c>
      <c r="AA1046" t="s">
        <v>5933</v>
      </c>
      <c r="AB1046" t="s">
        <v>5934</v>
      </c>
      <c r="AC1046" t="s">
        <v>5935</v>
      </c>
      <c r="AD1046" t="s">
        <v>5936</v>
      </c>
    </row>
    <row r="1047" spans="1:48" ht="13.5" customHeight="1" x14ac:dyDescent="0.35">
      <c r="A1047" t="s">
        <v>277</v>
      </c>
      <c r="B1047" t="s">
        <v>3731</v>
      </c>
      <c r="C1047" t="s">
        <v>4909</v>
      </c>
      <c r="D1047" t="s">
        <v>15797</v>
      </c>
      <c r="E1047" t="s">
        <v>15798</v>
      </c>
      <c r="F1047" t="s">
        <v>15799</v>
      </c>
      <c r="G1047" t="s">
        <v>15800</v>
      </c>
      <c r="H1047" t="s">
        <v>15801</v>
      </c>
      <c r="I1047" t="s">
        <v>15802</v>
      </c>
      <c r="N1047" t="s">
        <v>15803</v>
      </c>
      <c r="O1047" t="s">
        <v>15804</v>
      </c>
      <c r="P1047" t="s">
        <v>15805</v>
      </c>
      <c r="Q1047" t="s">
        <v>15806</v>
      </c>
      <c r="R1047" t="s">
        <v>15807</v>
      </c>
      <c r="S1047" t="s">
        <v>15808</v>
      </c>
      <c r="X1047" t="s">
        <v>11552</v>
      </c>
      <c r="Y1047" t="s">
        <v>6405</v>
      </c>
      <c r="Z1047" t="s">
        <v>15809</v>
      </c>
      <c r="AE1047">
        <v>13154</v>
      </c>
      <c r="AF1047" t="s">
        <v>798</v>
      </c>
      <c r="AG1047">
        <v>2</v>
      </c>
      <c r="AH1047">
        <v>192</v>
      </c>
      <c r="AJ1047">
        <v>122</v>
      </c>
      <c r="AK1047">
        <v>32650</v>
      </c>
      <c r="AL1047" t="s">
        <v>5928</v>
      </c>
      <c r="AM1047">
        <v>2</v>
      </c>
      <c r="AN1047">
        <v>243</v>
      </c>
      <c r="AP1047">
        <v>314</v>
      </c>
      <c r="AQ1047">
        <v>32079</v>
      </c>
      <c r="AR1047" t="s">
        <v>4582</v>
      </c>
      <c r="AS1047">
        <v>1</v>
      </c>
      <c r="AT1047">
        <v>132</v>
      </c>
      <c r="AV1047">
        <v>310</v>
      </c>
    </row>
    <row r="1048" spans="1:48" ht="13.5" customHeight="1" x14ac:dyDescent="0.35">
      <c r="A1048" t="s">
        <v>277</v>
      </c>
      <c r="B1048" t="s">
        <v>3737</v>
      </c>
      <c r="C1048" t="s">
        <v>5761</v>
      </c>
      <c r="D1048" t="s">
        <v>15810</v>
      </c>
      <c r="E1048" t="s">
        <v>15811</v>
      </c>
      <c r="F1048" t="s">
        <v>15812</v>
      </c>
      <c r="G1048" t="s">
        <v>15813</v>
      </c>
      <c r="H1048" t="s">
        <v>15814</v>
      </c>
      <c r="N1048" t="s">
        <v>15815</v>
      </c>
      <c r="O1048" t="s">
        <v>15816</v>
      </c>
      <c r="P1048" t="s">
        <v>15817</v>
      </c>
      <c r="Q1048" t="s">
        <v>15818</v>
      </c>
      <c r="R1048" t="s">
        <v>15819</v>
      </c>
      <c r="S1048" t="s">
        <v>15820</v>
      </c>
      <c r="X1048" t="s">
        <v>15821</v>
      </c>
      <c r="Y1048" t="s">
        <v>15813</v>
      </c>
      <c r="Z1048" t="s">
        <v>15822</v>
      </c>
      <c r="AE1048">
        <v>35071</v>
      </c>
      <c r="AF1048" t="s">
        <v>830</v>
      </c>
      <c r="AG1048">
        <v>1</v>
      </c>
      <c r="AH1048">
        <v>86</v>
      </c>
      <c r="AJ1048">
        <v>324</v>
      </c>
      <c r="AK1048">
        <v>32663</v>
      </c>
      <c r="AL1048" t="s">
        <v>7254</v>
      </c>
      <c r="AM1048">
        <v>1</v>
      </c>
      <c r="AN1048">
        <v>71</v>
      </c>
      <c r="AP1048">
        <v>314</v>
      </c>
    </row>
    <row r="1049" spans="1:48" ht="13.5" customHeight="1" x14ac:dyDescent="0.35">
      <c r="A1049" t="s">
        <v>277</v>
      </c>
      <c r="B1049" t="s">
        <v>3738</v>
      </c>
      <c r="C1049" t="s">
        <v>5761</v>
      </c>
      <c r="D1049" t="s">
        <v>8788</v>
      </c>
      <c r="E1049" t="s">
        <v>8789</v>
      </c>
      <c r="F1049" t="s">
        <v>8790</v>
      </c>
      <c r="G1049" t="s">
        <v>8791</v>
      </c>
      <c r="H1049" t="s">
        <v>8792</v>
      </c>
      <c r="I1049" t="s">
        <v>8793</v>
      </c>
      <c r="J1049" t="s">
        <v>8794</v>
      </c>
      <c r="N1049" t="s">
        <v>8795</v>
      </c>
      <c r="O1049" t="s">
        <v>8796</v>
      </c>
      <c r="P1049" t="s">
        <v>8797</v>
      </c>
      <c r="Q1049" t="s">
        <v>8798</v>
      </c>
      <c r="R1049" t="s">
        <v>8799</v>
      </c>
      <c r="S1049" t="s">
        <v>8800</v>
      </c>
      <c r="T1049" t="s">
        <v>8801</v>
      </c>
      <c r="X1049" t="s">
        <v>7114</v>
      </c>
      <c r="Y1049" t="s">
        <v>15823</v>
      </c>
      <c r="Z1049" t="s">
        <v>6996</v>
      </c>
      <c r="AE1049">
        <v>32663</v>
      </c>
      <c r="AF1049" t="s">
        <v>7254</v>
      </c>
      <c r="AG1049">
        <v>1</v>
      </c>
      <c r="AH1049">
        <v>71</v>
      </c>
      <c r="AJ1049">
        <v>314</v>
      </c>
      <c r="AK1049">
        <v>32650</v>
      </c>
      <c r="AL1049" t="s">
        <v>5928</v>
      </c>
      <c r="AM1049">
        <v>1</v>
      </c>
      <c r="AN1049">
        <v>157</v>
      </c>
      <c r="AP1049">
        <v>314</v>
      </c>
      <c r="AQ1049">
        <v>13254</v>
      </c>
      <c r="AR1049" t="s">
        <v>799</v>
      </c>
      <c r="AS1049">
        <v>1</v>
      </c>
      <c r="AT1049">
        <v>42</v>
      </c>
      <c r="AV1049">
        <v>128</v>
      </c>
    </row>
    <row r="1050" spans="1:48" ht="13.5" customHeight="1" x14ac:dyDescent="0.35">
      <c r="A1050" t="s">
        <v>277</v>
      </c>
      <c r="B1050" t="s">
        <v>3740</v>
      </c>
      <c r="C1050" t="s">
        <v>4889</v>
      </c>
      <c r="D1050" t="s">
        <v>15545</v>
      </c>
      <c r="E1050" t="s">
        <v>15546</v>
      </c>
      <c r="F1050" t="s">
        <v>15547</v>
      </c>
      <c r="G1050" t="s">
        <v>11971</v>
      </c>
      <c r="N1050" t="s">
        <v>15548</v>
      </c>
      <c r="O1050" t="s">
        <v>9228</v>
      </c>
      <c r="P1050" t="s">
        <v>13110</v>
      </c>
      <c r="Q1050" t="s">
        <v>15549</v>
      </c>
      <c r="R1050" t="s">
        <v>11974</v>
      </c>
      <c r="X1050" t="s">
        <v>15550</v>
      </c>
      <c r="Y1050" t="s">
        <v>15551</v>
      </c>
    </row>
    <row r="1051" spans="1:48" ht="13.5" customHeight="1" x14ac:dyDescent="0.35">
      <c r="A1051" t="s">
        <v>1225</v>
      </c>
      <c r="B1051" t="s">
        <v>3543</v>
      </c>
      <c r="C1051" t="s">
        <v>4717</v>
      </c>
      <c r="D1051" t="s">
        <v>13510</v>
      </c>
      <c r="E1051" t="s">
        <v>13499</v>
      </c>
      <c r="F1051" t="s">
        <v>13502</v>
      </c>
      <c r="N1051" t="s">
        <v>15824</v>
      </c>
      <c r="O1051" t="s">
        <v>9629</v>
      </c>
      <c r="P1051" t="s">
        <v>15825</v>
      </c>
      <c r="Q1051" t="s">
        <v>15826</v>
      </c>
      <c r="R1051" t="s">
        <v>15827</v>
      </c>
      <c r="S1051" t="s">
        <v>15828</v>
      </c>
      <c r="X1051" t="s">
        <v>15829</v>
      </c>
      <c r="Y1051" t="s">
        <v>15830</v>
      </c>
      <c r="AA1051" t="s">
        <v>15831</v>
      </c>
      <c r="AB1051" t="s">
        <v>15832</v>
      </c>
      <c r="AC1051" t="s">
        <v>15833</v>
      </c>
      <c r="AD1051" t="s">
        <v>15834</v>
      </c>
      <c r="AE1051">
        <v>34592</v>
      </c>
      <c r="AF1051" t="s">
        <v>6181</v>
      </c>
      <c r="AG1051">
        <v>2</v>
      </c>
      <c r="AH1051">
        <v>221</v>
      </c>
      <c r="AJ1051">
        <v>312</v>
      </c>
      <c r="AK1051">
        <v>13154</v>
      </c>
      <c r="AL1051" t="s">
        <v>798</v>
      </c>
      <c r="AM1051">
        <v>1</v>
      </c>
      <c r="AN1051">
        <v>42</v>
      </c>
      <c r="AP1051">
        <v>122</v>
      </c>
      <c r="AQ1051">
        <v>13254</v>
      </c>
      <c r="AR1051" t="s">
        <v>799</v>
      </c>
      <c r="AS1051">
        <v>1</v>
      </c>
      <c r="AT1051">
        <v>42</v>
      </c>
      <c r="AV1051">
        <v>128</v>
      </c>
    </row>
    <row r="1052" spans="1:48" ht="13.5" customHeight="1" x14ac:dyDescent="0.35">
      <c r="A1052" t="s">
        <v>1225</v>
      </c>
      <c r="B1052" t="s">
        <v>3761</v>
      </c>
      <c r="C1052" t="s">
        <v>4909</v>
      </c>
      <c r="D1052" t="s">
        <v>15835</v>
      </c>
      <c r="E1052" t="s">
        <v>15836</v>
      </c>
      <c r="N1052" t="s">
        <v>15837</v>
      </c>
      <c r="O1052" t="s">
        <v>15838</v>
      </c>
      <c r="P1052" t="s">
        <v>15839</v>
      </c>
      <c r="Q1052" t="s">
        <v>8662</v>
      </c>
      <c r="X1052" t="s">
        <v>8667</v>
      </c>
      <c r="Y1052" t="s">
        <v>15840</v>
      </c>
      <c r="AA1052" t="s">
        <v>8669</v>
      </c>
      <c r="AB1052" t="s">
        <v>8670</v>
      </c>
      <c r="AC1052" t="s">
        <v>8671</v>
      </c>
      <c r="AD1052" t="s">
        <v>8672</v>
      </c>
    </row>
    <row r="1053" spans="1:48" ht="13.5" customHeight="1" x14ac:dyDescent="0.35">
      <c r="A1053" t="s">
        <v>2080</v>
      </c>
      <c r="B1053" t="s">
        <v>3767</v>
      </c>
      <c r="C1053" t="s">
        <v>4889</v>
      </c>
      <c r="D1053" t="s">
        <v>15841</v>
      </c>
      <c r="E1053" t="s">
        <v>15842</v>
      </c>
      <c r="F1053" t="s">
        <v>15843</v>
      </c>
      <c r="G1053" t="s">
        <v>15844</v>
      </c>
      <c r="H1053" t="s">
        <v>15845</v>
      </c>
      <c r="I1053" t="s">
        <v>15846</v>
      </c>
      <c r="N1053" t="s">
        <v>15847</v>
      </c>
      <c r="O1053" t="s">
        <v>15848</v>
      </c>
      <c r="P1053" t="s">
        <v>15849</v>
      </c>
      <c r="Q1053" t="s">
        <v>15850</v>
      </c>
      <c r="X1053" t="s">
        <v>12536</v>
      </c>
      <c r="Y1053" t="s">
        <v>15851</v>
      </c>
      <c r="AA1053" t="s">
        <v>15852</v>
      </c>
      <c r="AB1053" t="s">
        <v>15853</v>
      </c>
      <c r="AC1053" t="s">
        <v>15854</v>
      </c>
      <c r="AD1053" t="s">
        <v>15855</v>
      </c>
      <c r="AE1053">
        <v>13254</v>
      </c>
      <c r="AF1053" t="s">
        <v>799</v>
      </c>
      <c r="AG1053">
        <v>1</v>
      </c>
      <c r="AH1053">
        <v>42</v>
      </c>
      <c r="AJ1053">
        <v>128</v>
      </c>
    </row>
    <row r="1054" spans="1:48" ht="13.5" customHeight="1" x14ac:dyDescent="0.35">
      <c r="A1054" t="s">
        <v>2080</v>
      </c>
      <c r="B1054" t="s">
        <v>3773</v>
      </c>
      <c r="C1054" t="s">
        <v>4909</v>
      </c>
      <c r="D1054" t="s">
        <v>15856</v>
      </c>
      <c r="E1054" t="s">
        <v>15857</v>
      </c>
      <c r="F1054" t="s">
        <v>15858</v>
      </c>
      <c r="N1054" t="s">
        <v>15859</v>
      </c>
      <c r="O1054" t="s">
        <v>15860</v>
      </c>
      <c r="P1054" t="s">
        <v>15861</v>
      </c>
      <c r="Q1054" t="s">
        <v>15862</v>
      </c>
      <c r="R1054" t="s">
        <v>15863</v>
      </c>
      <c r="S1054" t="s">
        <v>15864</v>
      </c>
      <c r="X1054" t="s">
        <v>5835</v>
      </c>
      <c r="Y1054" t="s">
        <v>6122</v>
      </c>
      <c r="Z1054" t="s">
        <v>11829</v>
      </c>
      <c r="AA1054" t="s">
        <v>15865</v>
      </c>
      <c r="AB1054" t="s">
        <v>15866</v>
      </c>
      <c r="AC1054" t="s">
        <v>15867</v>
      </c>
      <c r="AD1054" t="s">
        <v>15868</v>
      </c>
      <c r="AE1054">
        <v>15254</v>
      </c>
      <c r="AF1054" t="s">
        <v>4802</v>
      </c>
      <c r="AG1054">
        <v>2</v>
      </c>
      <c r="AH1054">
        <v>400</v>
      </c>
      <c r="AJ1054">
        <v>136</v>
      </c>
    </row>
    <row r="1055" spans="1:48" ht="13.5" customHeight="1" x14ac:dyDescent="0.35">
      <c r="A1055" t="s">
        <v>2080</v>
      </c>
      <c r="B1055" t="s">
        <v>3782</v>
      </c>
      <c r="C1055" t="s">
        <v>4717</v>
      </c>
      <c r="D1055" t="s">
        <v>15869</v>
      </c>
      <c r="E1055" t="s">
        <v>13499</v>
      </c>
      <c r="F1055" t="s">
        <v>15870</v>
      </c>
      <c r="G1055" t="s">
        <v>13502</v>
      </c>
      <c r="N1055" t="s">
        <v>15871</v>
      </c>
      <c r="O1055" t="s">
        <v>15872</v>
      </c>
      <c r="P1055" t="s">
        <v>15873</v>
      </c>
      <c r="Q1055" t="s">
        <v>15825</v>
      </c>
      <c r="R1055" t="s">
        <v>15826</v>
      </c>
      <c r="S1055" t="s">
        <v>15874</v>
      </c>
      <c r="T1055" t="s">
        <v>15828</v>
      </c>
      <c r="X1055" t="s">
        <v>15875</v>
      </c>
      <c r="Y1055" t="s">
        <v>15876</v>
      </c>
      <c r="Z1055" t="s">
        <v>15877</v>
      </c>
      <c r="AA1055" t="s">
        <v>15831</v>
      </c>
      <c r="AB1055" t="s">
        <v>15832</v>
      </c>
      <c r="AC1055" t="s">
        <v>15878</v>
      </c>
      <c r="AD1055" t="s">
        <v>15879</v>
      </c>
      <c r="AE1055">
        <v>34592</v>
      </c>
      <c r="AF1055" t="s">
        <v>6181</v>
      </c>
      <c r="AG1055">
        <v>2</v>
      </c>
      <c r="AH1055">
        <v>221</v>
      </c>
      <c r="AJ1055">
        <v>312</v>
      </c>
      <c r="AK1055">
        <v>13254</v>
      </c>
      <c r="AL1055" t="s">
        <v>799</v>
      </c>
      <c r="AM1055">
        <v>2</v>
      </c>
      <c r="AN1055">
        <v>192</v>
      </c>
      <c r="AP1055">
        <v>128</v>
      </c>
      <c r="AQ1055">
        <v>15254</v>
      </c>
      <c r="AR1055" t="s">
        <v>4802</v>
      </c>
      <c r="AS1055">
        <v>2</v>
      </c>
      <c r="AT1055">
        <v>400</v>
      </c>
      <c r="AV1055">
        <v>136</v>
      </c>
    </row>
    <row r="1056" spans="1:48" ht="13.5" customHeight="1" x14ac:dyDescent="0.35">
      <c r="A1056" t="s">
        <v>2080</v>
      </c>
      <c r="B1056" t="s">
        <v>3808</v>
      </c>
      <c r="C1056" t="s">
        <v>4547</v>
      </c>
      <c r="D1056" t="s">
        <v>15880</v>
      </c>
      <c r="E1056" t="s">
        <v>15881</v>
      </c>
      <c r="F1056" t="s">
        <v>15670</v>
      </c>
      <c r="G1056" t="s">
        <v>14219</v>
      </c>
      <c r="N1056" t="s">
        <v>15882</v>
      </c>
      <c r="O1056" t="s">
        <v>15673</v>
      </c>
      <c r="P1056" t="s">
        <v>5227</v>
      </c>
      <c r="Q1056" t="s">
        <v>15674</v>
      </c>
      <c r="R1056" t="s">
        <v>15883</v>
      </c>
      <c r="X1056" t="s">
        <v>14226</v>
      </c>
      <c r="Y1056" t="s">
        <v>14242</v>
      </c>
      <c r="AA1056" t="s">
        <v>8421</v>
      </c>
      <c r="AB1056" t="s">
        <v>8422</v>
      </c>
      <c r="AC1056" t="s">
        <v>8423</v>
      </c>
      <c r="AD1056" t="s">
        <v>8424</v>
      </c>
      <c r="AE1056">
        <v>31023</v>
      </c>
      <c r="AF1056" t="s">
        <v>8653</v>
      </c>
      <c r="AG1056">
        <v>4</v>
      </c>
      <c r="AH1056">
        <v>643</v>
      </c>
      <c r="AJ1056">
        <v>326</v>
      </c>
      <c r="AK1056">
        <v>31036</v>
      </c>
      <c r="AL1056" t="s">
        <v>8654</v>
      </c>
      <c r="AM1056">
        <v>3</v>
      </c>
      <c r="AN1056">
        <v>437</v>
      </c>
      <c r="AP1056">
        <v>326</v>
      </c>
      <c r="AQ1056">
        <v>11054</v>
      </c>
      <c r="AR1056" t="s">
        <v>727</v>
      </c>
      <c r="AS1056">
        <v>4</v>
      </c>
      <c r="AT1056">
        <v>3917</v>
      </c>
      <c r="AV1056">
        <v>114</v>
      </c>
    </row>
    <row r="1057" spans="1:48" ht="13.5" customHeight="1" x14ac:dyDescent="0.35">
      <c r="A1057" t="s">
        <v>2080</v>
      </c>
      <c r="B1057" t="s">
        <v>3816</v>
      </c>
      <c r="C1057" t="s">
        <v>4909</v>
      </c>
      <c r="D1057" t="s">
        <v>15884</v>
      </c>
      <c r="E1057" t="s">
        <v>15885</v>
      </c>
      <c r="F1057" t="s">
        <v>15886</v>
      </c>
      <c r="G1057" t="s">
        <v>15887</v>
      </c>
      <c r="H1057" t="s">
        <v>15888</v>
      </c>
      <c r="N1057" t="s">
        <v>15889</v>
      </c>
      <c r="O1057" t="s">
        <v>15890</v>
      </c>
      <c r="P1057" t="s">
        <v>15891</v>
      </c>
      <c r="Q1057" t="s">
        <v>15892</v>
      </c>
      <c r="R1057" t="s">
        <v>15893</v>
      </c>
      <c r="S1057" t="s">
        <v>15894</v>
      </c>
      <c r="T1057" t="s">
        <v>15895</v>
      </c>
      <c r="X1057" t="s">
        <v>6107</v>
      </c>
      <c r="Y1057" t="s">
        <v>15896</v>
      </c>
      <c r="Z1057" t="s">
        <v>6431</v>
      </c>
      <c r="AA1057" t="s">
        <v>15897</v>
      </c>
      <c r="AB1057" t="s">
        <v>15898</v>
      </c>
      <c r="AC1057" t="s">
        <v>15899</v>
      </c>
      <c r="AD1057" t="s">
        <v>15900</v>
      </c>
      <c r="AE1057">
        <v>15254</v>
      </c>
      <c r="AF1057" t="s">
        <v>4802</v>
      </c>
      <c r="AG1057">
        <v>2</v>
      </c>
      <c r="AH1057">
        <v>400</v>
      </c>
      <c r="AJ1057">
        <v>136</v>
      </c>
    </row>
    <row r="1058" spans="1:48" ht="13.5" customHeight="1" x14ac:dyDescent="0.35">
      <c r="A1058" t="s">
        <v>277</v>
      </c>
      <c r="B1058" t="s">
        <v>3822</v>
      </c>
      <c r="C1058" t="s">
        <v>4889</v>
      </c>
      <c r="D1058" t="s">
        <v>15901</v>
      </c>
      <c r="E1058" t="s">
        <v>15902</v>
      </c>
      <c r="F1058" t="s">
        <v>15903</v>
      </c>
      <c r="G1058" t="s">
        <v>5116</v>
      </c>
      <c r="N1058" t="s">
        <v>15904</v>
      </c>
      <c r="O1058" t="s">
        <v>15905</v>
      </c>
      <c r="P1058" t="s">
        <v>15906</v>
      </c>
      <c r="Q1058" t="s">
        <v>4897</v>
      </c>
      <c r="R1058" t="s">
        <v>15907</v>
      </c>
      <c r="X1058" t="s">
        <v>6945</v>
      </c>
      <c r="Y1058" t="s">
        <v>6946</v>
      </c>
      <c r="Z1058" t="s">
        <v>15908</v>
      </c>
      <c r="AE1058">
        <v>13254</v>
      </c>
      <c r="AF1058" t="s">
        <v>799</v>
      </c>
      <c r="AG1058">
        <v>2</v>
      </c>
      <c r="AH1058">
        <v>192</v>
      </c>
      <c r="AJ1058">
        <v>128</v>
      </c>
      <c r="AK1058">
        <v>32008</v>
      </c>
      <c r="AL1058" t="s">
        <v>15909</v>
      </c>
      <c r="AM1058">
        <v>3</v>
      </c>
      <c r="AN1058">
        <v>798</v>
      </c>
      <c r="AP1058">
        <v>310</v>
      </c>
    </row>
    <row r="1059" spans="1:48" ht="13.5" customHeight="1" x14ac:dyDescent="0.35">
      <c r="A1059" t="s">
        <v>277</v>
      </c>
      <c r="B1059" t="s">
        <v>3828</v>
      </c>
      <c r="C1059" t="s">
        <v>4889</v>
      </c>
      <c r="D1059" t="s">
        <v>5704</v>
      </c>
      <c r="E1059" t="s">
        <v>15910</v>
      </c>
      <c r="F1059" t="s">
        <v>15911</v>
      </c>
      <c r="G1059" t="s">
        <v>15912</v>
      </c>
      <c r="H1059" t="s">
        <v>15913</v>
      </c>
      <c r="N1059" t="s">
        <v>15914</v>
      </c>
      <c r="O1059" t="s">
        <v>15915</v>
      </c>
      <c r="P1059" t="s">
        <v>15916</v>
      </c>
      <c r="Q1059" t="s">
        <v>15917</v>
      </c>
      <c r="R1059" t="s">
        <v>15918</v>
      </c>
      <c r="X1059" t="s">
        <v>6405</v>
      </c>
      <c r="Y1059" t="s">
        <v>5943</v>
      </c>
      <c r="Z1059" t="s">
        <v>9216</v>
      </c>
      <c r="AE1059">
        <v>21572</v>
      </c>
      <c r="AF1059" t="s">
        <v>4625</v>
      </c>
      <c r="AG1059">
        <v>1</v>
      </c>
      <c r="AH1059">
        <v>80</v>
      </c>
      <c r="AJ1059">
        <v>221</v>
      </c>
    </row>
    <row r="1060" spans="1:48" ht="13.5" customHeight="1" x14ac:dyDescent="0.35">
      <c r="A1060" t="s">
        <v>277</v>
      </c>
      <c r="B1060" t="s">
        <v>3834</v>
      </c>
      <c r="C1060" t="s">
        <v>4485</v>
      </c>
      <c r="D1060" t="s">
        <v>15919</v>
      </c>
      <c r="E1060" t="s">
        <v>15920</v>
      </c>
      <c r="F1060" t="s">
        <v>15921</v>
      </c>
      <c r="G1060" t="s">
        <v>15922</v>
      </c>
      <c r="H1060" t="s">
        <v>15923</v>
      </c>
      <c r="I1060" t="s">
        <v>12586</v>
      </c>
      <c r="J1060" t="s">
        <v>15924</v>
      </c>
      <c r="N1060" t="s">
        <v>15925</v>
      </c>
      <c r="O1060" t="s">
        <v>15926</v>
      </c>
      <c r="P1060" t="s">
        <v>15927</v>
      </c>
      <c r="Q1060" t="s">
        <v>15928</v>
      </c>
      <c r="R1060" t="s">
        <v>15929</v>
      </c>
      <c r="S1060" t="s">
        <v>15930</v>
      </c>
      <c r="T1060" t="s">
        <v>15931</v>
      </c>
      <c r="X1060" t="s">
        <v>13017</v>
      </c>
      <c r="Y1060" t="s">
        <v>15932</v>
      </c>
      <c r="Z1060" t="s">
        <v>15933</v>
      </c>
      <c r="AE1060">
        <v>21510</v>
      </c>
      <c r="AF1060" t="s">
        <v>6761</v>
      </c>
      <c r="AG1060">
        <v>2</v>
      </c>
      <c r="AH1060">
        <v>280</v>
      </c>
      <c r="AJ1060">
        <v>211</v>
      </c>
      <c r="AK1060">
        <v>15254</v>
      </c>
      <c r="AL1060" t="s">
        <v>4802</v>
      </c>
      <c r="AM1060">
        <v>1</v>
      </c>
      <c r="AN1060">
        <v>200</v>
      </c>
      <c r="AP1060">
        <v>136</v>
      </c>
    </row>
    <row r="1061" spans="1:48" ht="13.5" customHeight="1" x14ac:dyDescent="0.35">
      <c r="A1061" t="s">
        <v>277</v>
      </c>
      <c r="B1061" t="s">
        <v>3840</v>
      </c>
      <c r="C1061" t="s">
        <v>4667</v>
      </c>
      <c r="D1061" t="s">
        <v>15934</v>
      </c>
      <c r="E1061" t="s">
        <v>6923</v>
      </c>
      <c r="F1061" t="s">
        <v>15935</v>
      </c>
      <c r="G1061" t="s">
        <v>15936</v>
      </c>
      <c r="H1061" t="s">
        <v>15937</v>
      </c>
      <c r="I1061" t="s">
        <v>15938</v>
      </c>
      <c r="N1061" t="s">
        <v>15939</v>
      </c>
      <c r="O1061" t="s">
        <v>15940</v>
      </c>
      <c r="P1061" t="s">
        <v>15941</v>
      </c>
      <c r="Q1061" t="s">
        <v>15942</v>
      </c>
      <c r="R1061" t="s">
        <v>15943</v>
      </c>
      <c r="S1061" t="s">
        <v>15944</v>
      </c>
      <c r="T1061" t="s">
        <v>15945</v>
      </c>
      <c r="X1061" t="s">
        <v>15946</v>
      </c>
      <c r="Y1061" t="s">
        <v>6923</v>
      </c>
      <c r="Z1061" t="s">
        <v>15208</v>
      </c>
      <c r="AE1061">
        <v>31054</v>
      </c>
      <c r="AF1061" t="s">
        <v>5066</v>
      </c>
      <c r="AG1061">
        <v>2</v>
      </c>
      <c r="AH1061">
        <v>188</v>
      </c>
      <c r="AJ1061">
        <v>326</v>
      </c>
    </row>
    <row r="1062" spans="1:48" ht="13.5" customHeight="1" x14ac:dyDescent="0.35">
      <c r="A1062" t="s">
        <v>277</v>
      </c>
      <c r="B1062" t="s">
        <v>3845</v>
      </c>
      <c r="C1062" t="s">
        <v>4547</v>
      </c>
      <c r="D1062" t="s">
        <v>15947</v>
      </c>
      <c r="E1062" t="s">
        <v>15948</v>
      </c>
      <c r="F1062" t="s">
        <v>15670</v>
      </c>
      <c r="G1062" t="s">
        <v>14219</v>
      </c>
      <c r="N1062" t="s">
        <v>15949</v>
      </c>
      <c r="O1062" t="s">
        <v>15950</v>
      </c>
      <c r="P1062" t="s">
        <v>15673</v>
      </c>
      <c r="Q1062" t="s">
        <v>5227</v>
      </c>
      <c r="R1062" t="s">
        <v>15674</v>
      </c>
      <c r="S1062" t="s">
        <v>15951</v>
      </c>
      <c r="X1062" t="s">
        <v>8418</v>
      </c>
      <c r="Y1062" t="s">
        <v>8419</v>
      </c>
      <c r="Z1062" t="s">
        <v>15952</v>
      </c>
      <c r="AE1062">
        <v>31023</v>
      </c>
      <c r="AF1062" t="s">
        <v>8653</v>
      </c>
      <c r="AG1062">
        <v>4</v>
      </c>
      <c r="AH1062">
        <v>643</v>
      </c>
      <c r="AJ1062">
        <v>326</v>
      </c>
      <c r="AK1062">
        <v>31036</v>
      </c>
      <c r="AL1062" t="s">
        <v>8654</v>
      </c>
      <c r="AM1062">
        <v>3</v>
      </c>
      <c r="AN1062">
        <v>437</v>
      </c>
      <c r="AP1062">
        <v>326</v>
      </c>
      <c r="AQ1062">
        <v>11054</v>
      </c>
      <c r="AR1062" t="s">
        <v>727</v>
      </c>
      <c r="AS1062">
        <v>4</v>
      </c>
      <c r="AT1062">
        <v>3917</v>
      </c>
      <c r="AV1062">
        <v>114</v>
      </c>
    </row>
    <row r="1063" spans="1:48" ht="13.5" customHeight="1" x14ac:dyDescent="0.35">
      <c r="A1063" t="s">
        <v>277</v>
      </c>
      <c r="B1063" t="s">
        <v>3850</v>
      </c>
      <c r="C1063" t="s">
        <v>4909</v>
      </c>
      <c r="D1063" t="s">
        <v>15953</v>
      </c>
      <c r="E1063" t="s">
        <v>15954</v>
      </c>
      <c r="F1063" t="s">
        <v>15955</v>
      </c>
      <c r="G1063" t="s">
        <v>13949</v>
      </c>
      <c r="N1063" t="s">
        <v>15956</v>
      </c>
      <c r="O1063" t="s">
        <v>15957</v>
      </c>
      <c r="P1063" t="s">
        <v>15958</v>
      </c>
      <c r="Q1063" t="s">
        <v>14964</v>
      </c>
      <c r="R1063" t="s">
        <v>15959</v>
      </c>
      <c r="X1063" t="s">
        <v>15200</v>
      </c>
      <c r="Y1063" t="s">
        <v>10755</v>
      </c>
      <c r="AE1063">
        <v>15254</v>
      </c>
      <c r="AF1063" t="s">
        <v>4802</v>
      </c>
      <c r="AG1063">
        <v>2</v>
      </c>
      <c r="AH1063">
        <v>400</v>
      </c>
      <c r="AJ1063">
        <v>136</v>
      </c>
      <c r="AK1063">
        <v>11054</v>
      </c>
      <c r="AL1063" t="s">
        <v>727</v>
      </c>
      <c r="AM1063">
        <v>3</v>
      </c>
      <c r="AN1063">
        <v>3575</v>
      </c>
      <c r="AP1063">
        <v>114</v>
      </c>
    </row>
    <row r="1064" spans="1:48" ht="13.5" customHeight="1" x14ac:dyDescent="0.35">
      <c r="A1064" t="s">
        <v>277</v>
      </c>
      <c r="B1064" t="s">
        <v>3855</v>
      </c>
      <c r="C1064" t="s">
        <v>4909</v>
      </c>
      <c r="D1064" t="s">
        <v>15960</v>
      </c>
      <c r="E1064" t="s">
        <v>8277</v>
      </c>
      <c r="F1064" t="s">
        <v>8278</v>
      </c>
      <c r="G1064" t="s">
        <v>8279</v>
      </c>
      <c r="H1064" t="s">
        <v>15961</v>
      </c>
      <c r="I1064" t="s">
        <v>15425</v>
      </c>
      <c r="N1064" t="s">
        <v>15962</v>
      </c>
      <c r="O1064" t="s">
        <v>15963</v>
      </c>
      <c r="P1064" t="s">
        <v>15964</v>
      </c>
      <c r="Q1064" t="s">
        <v>15965</v>
      </c>
      <c r="R1064" t="s">
        <v>8288</v>
      </c>
      <c r="S1064" t="s">
        <v>15966</v>
      </c>
      <c r="T1064" t="s">
        <v>15967</v>
      </c>
      <c r="X1064" t="s">
        <v>8290</v>
      </c>
      <c r="Y1064" t="s">
        <v>4601</v>
      </c>
      <c r="AE1064">
        <v>32135</v>
      </c>
      <c r="AF1064" t="s">
        <v>12003</v>
      </c>
      <c r="AG1064">
        <v>2</v>
      </c>
      <c r="AH1064">
        <v>299</v>
      </c>
      <c r="AJ1064">
        <v>300</v>
      </c>
      <c r="AK1064">
        <v>46301</v>
      </c>
      <c r="AL1064" t="s">
        <v>4924</v>
      </c>
      <c r="AM1064">
        <v>2</v>
      </c>
      <c r="AN1064">
        <v>324</v>
      </c>
      <c r="AP1064">
        <v>320</v>
      </c>
    </row>
    <row r="1065" spans="1:48" ht="13.5" customHeight="1" x14ac:dyDescent="0.35">
      <c r="A1065" t="s">
        <v>277</v>
      </c>
      <c r="B1065" t="s">
        <v>3857</v>
      </c>
      <c r="C1065" t="s">
        <v>4547</v>
      </c>
      <c r="D1065" t="s">
        <v>15968</v>
      </c>
      <c r="E1065" t="s">
        <v>9906</v>
      </c>
      <c r="F1065" t="s">
        <v>15969</v>
      </c>
      <c r="G1065" t="s">
        <v>9908</v>
      </c>
      <c r="N1065" t="s">
        <v>15970</v>
      </c>
      <c r="O1065" t="s">
        <v>13410</v>
      </c>
      <c r="P1065" t="s">
        <v>10648</v>
      </c>
      <c r="Q1065" t="s">
        <v>15971</v>
      </c>
      <c r="R1065" t="s">
        <v>8631</v>
      </c>
      <c r="S1065" t="s">
        <v>4596</v>
      </c>
      <c r="X1065" t="s">
        <v>4602</v>
      </c>
      <c r="Y1065" t="s">
        <v>13412</v>
      </c>
      <c r="AE1065">
        <v>32110</v>
      </c>
      <c r="AF1065" t="s">
        <v>5251</v>
      </c>
      <c r="AG1065">
        <v>3</v>
      </c>
      <c r="AH1065">
        <v>1050</v>
      </c>
      <c r="AJ1065">
        <v>310</v>
      </c>
      <c r="AK1065">
        <v>32079</v>
      </c>
      <c r="AL1065" t="s">
        <v>4582</v>
      </c>
      <c r="AM1065">
        <v>3</v>
      </c>
      <c r="AN1065">
        <v>548</v>
      </c>
      <c r="AP1065">
        <v>310</v>
      </c>
    </row>
    <row r="1066" spans="1:48" ht="13.5" customHeight="1" x14ac:dyDescent="0.35">
      <c r="A1066" t="s">
        <v>277</v>
      </c>
      <c r="B1066" t="s">
        <v>3406</v>
      </c>
      <c r="C1066" t="s">
        <v>4909</v>
      </c>
      <c r="D1066" t="s">
        <v>7449</v>
      </c>
      <c r="E1066" t="s">
        <v>15065</v>
      </c>
      <c r="F1066" t="s">
        <v>10832</v>
      </c>
      <c r="G1066" t="s">
        <v>7453</v>
      </c>
      <c r="H1066" t="s">
        <v>7454</v>
      </c>
      <c r="I1066" t="s">
        <v>15972</v>
      </c>
      <c r="N1066" t="s">
        <v>13445</v>
      </c>
      <c r="O1066" t="s">
        <v>7459</v>
      </c>
      <c r="P1066" t="s">
        <v>12000</v>
      </c>
      <c r="Q1066" t="s">
        <v>7462</v>
      </c>
      <c r="R1066" t="s">
        <v>7463</v>
      </c>
      <c r="S1066" t="s">
        <v>7464</v>
      </c>
      <c r="X1066" t="s">
        <v>5007</v>
      </c>
      <c r="Y1066" t="s">
        <v>5712</v>
      </c>
      <c r="Z1066" t="s">
        <v>6405</v>
      </c>
    </row>
    <row r="1067" spans="1:48" ht="13.5" customHeight="1" x14ac:dyDescent="0.35">
      <c r="A1067" t="s">
        <v>2080</v>
      </c>
      <c r="B1067" t="s">
        <v>3866</v>
      </c>
      <c r="C1067" t="s">
        <v>4502</v>
      </c>
      <c r="D1067" t="s">
        <v>15973</v>
      </c>
      <c r="E1067" t="s">
        <v>15974</v>
      </c>
      <c r="F1067" t="s">
        <v>15975</v>
      </c>
      <c r="G1067" t="s">
        <v>15976</v>
      </c>
      <c r="H1067" t="s">
        <v>15977</v>
      </c>
      <c r="I1067" t="s">
        <v>15978</v>
      </c>
      <c r="J1067" t="s">
        <v>15979</v>
      </c>
      <c r="K1067" t="s">
        <v>15980</v>
      </c>
      <c r="L1067" t="s">
        <v>15981</v>
      </c>
      <c r="N1067" t="s">
        <v>15982</v>
      </c>
      <c r="O1067" t="s">
        <v>15983</v>
      </c>
      <c r="P1067" t="s">
        <v>15984</v>
      </c>
      <c r="Q1067" t="s">
        <v>15985</v>
      </c>
      <c r="X1067" t="s">
        <v>15986</v>
      </c>
      <c r="Y1067" t="s">
        <v>15987</v>
      </c>
      <c r="Z1067" t="s">
        <v>15988</v>
      </c>
      <c r="AA1067" t="s">
        <v>15989</v>
      </c>
      <c r="AB1067" t="s">
        <v>15990</v>
      </c>
      <c r="AC1067" t="s">
        <v>15991</v>
      </c>
      <c r="AD1067" t="s">
        <v>15992</v>
      </c>
      <c r="AE1067">
        <v>31754</v>
      </c>
      <c r="AF1067" t="s">
        <v>62</v>
      </c>
      <c r="AG1067">
        <v>2</v>
      </c>
      <c r="AH1067">
        <v>76</v>
      </c>
      <c r="AJ1067">
        <v>311</v>
      </c>
      <c r="AK1067">
        <v>31721</v>
      </c>
      <c r="AL1067" t="s">
        <v>4568</v>
      </c>
      <c r="AM1067">
        <v>1</v>
      </c>
      <c r="AN1067">
        <v>300</v>
      </c>
      <c r="AP1067">
        <v>311</v>
      </c>
    </row>
    <row r="1068" spans="1:48" ht="13.5" customHeight="1" x14ac:dyDescent="0.35">
      <c r="A1068" t="s">
        <v>2080</v>
      </c>
      <c r="B1068" t="s">
        <v>3878</v>
      </c>
      <c r="C1068" t="s">
        <v>4889</v>
      </c>
      <c r="D1068" t="s">
        <v>15993</v>
      </c>
      <c r="E1068" t="s">
        <v>15994</v>
      </c>
      <c r="F1068" t="s">
        <v>15995</v>
      </c>
      <c r="G1068" t="s">
        <v>15996</v>
      </c>
      <c r="H1068" t="s">
        <v>15997</v>
      </c>
      <c r="N1068" t="s">
        <v>15998</v>
      </c>
      <c r="O1068" t="s">
        <v>15999</v>
      </c>
      <c r="P1068" t="s">
        <v>12099</v>
      </c>
      <c r="X1068" t="s">
        <v>16000</v>
      </c>
      <c r="Y1068" t="s">
        <v>12101</v>
      </c>
      <c r="AA1068" t="s">
        <v>16001</v>
      </c>
      <c r="AB1068" t="s">
        <v>16002</v>
      </c>
      <c r="AC1068" t="s">
        <v>16003</v>
      </c>
      <c r="AD1068" t="s">
        <v>16004</v>
      </c>
    </row>
    <row r="1069" spans="1:48" ht="13.5" customHeight="1" x14ac:dyDescent="0.35">
      <c r="A1069" t="s">
        <v>2080</v>
      </c>
      <c r="B1069" t="s">
        <v>3885</v>
      </c>
      <c r="C1069" t="s">
        <v>4547</v>
      </c>
      <c r="D1069" t="s">
        <v>16005</v>
      </c>
      <c r="E1069" t="s">
        <v>16006</v>
      </c>
      <c r="F1069" t="s">
        <v>16007</v>
      </c>
      <c r="G1069" t="s">
        <v>16008</v>
      </c>
      <c r="H1069" t="s">
        <v>16009</v>
      </c>
      <c r="N1069" t="s">
        <v>16010</v>
      </c>
      <c r="O1069" t="s">
        <v>16011</v>
      </c>
      <c r="P1069" t="s">
        <v>16012</v>
      </c>
      <c r="Q1069" t="s">
        <v>16013</v>
      </c>
      <c r="R1069" t="s">
        <v>16014</v>
      </c>
      <c r="X1069" t="s">
        <v>16015</v>
      </c>
      <c r="AA1069" t="s">
        <v>16016</v>
      </c>
      <c r="AB1069" t="s">
        <v>16017</v>
      </c>
      <c r="AC1069" t="s">
        <v>16018</v>
      </c>
      <c r="AD1069" t="s">
        <v>16019</v>
      </c>
      <c r="AE1069">
        <v>32110</v>
      </c>
      <c r="AF1069" t="s">
        <v>4603</v>
      </c>
      <c r="AG1069">
        <v>2</v>
      </c>
      <c r="AH1069">
        <v>390</v>
      </c>
      <c r="AJ1069">
        <v>310</v>
      </c>
      <c r="AK1069">
        <v>32079</v>
      </c>
      <c r="AL1069" t="s">
        <v>5701</v>
      </c>
      <c r="AM1069">
        <v>2</v>
      </c>
      <c r="AN1069">
        <v>263</v>
      </c>
      <c r="AP1069">
        <v>310</v>
      </c>
    </row>
    <row r="1070" spans="1:48" ht="13.5" customHeight="1" x14ac:dyDescent="0.35">
      <c r="A1070" t="s">
        <v>277</v>
      </c>
      <c r="B1070" t="s">
        <v>3895</v>
      </c>
      <c r="C1070" t="s">
        <v>593</v>
      </c>
      <c r="D1070" t="s">
        <v>16020</v>
      </c>
      <c r="E1070" t="s">
        <v>16021</v>
      </c>
      <c r="F1070" t="s">
        <v>11355</v>
      </c>
      <c r="G1070" t="s">
        <v>11970</v>
      </c>
      <c r="N1070" t="s">
        <v>16022</v>
      </c>
      <c r="O1070" t="s">
        <v>11357</v>
      </c>
      <c r="P1070" t="s">
        <v>16023</v>
      </c>
      <c r="Q1070" t="s">
        <v>14287</v>
      </c>
      <c r="R1070" t="s">
        <v>11973</v>
      </c>
      <c r="S1070" t="s">
        <v>8478</v>
      </c>
      <c r="T1070" t="s">
        <v>8480</v>
      </c>
      <c r="U1070" t="s">
        <v>8481</v>
      </c>
      <c r="X1070" t="s">
        <v>16024</v>
      </c>
      <c r="Y1070" t="s">
        <v>16025</v>
      </c>
      <c r="AE1070">
        <v>31054</v>
      </c>
      <c r="AF1070" t="s">
        <v>5066</v>
      </c>
      <c r="AG1070">
        <v>2</v>
      </c>
      <c r="AH1070">
        <v>188</v>
      </c>
      <c r="AJ1070">
        <v>326</v>
      </c>
    </row>
    <row r="1071" spans="1:48" ht="13.5" customHeight="1" x14ac:dyDescent="0.35">
      <c r="A1071" t="s">
        <v>2080</v>
      </c>
      <c r="B1071" t="s">
        <v>3906</v>
      </c>
      <c r="C1071" t="s">
        <v>4909</v>
      </c>
      <c r="D1071" t="s">
        <v>16026</v>
      </c>
      <c r="E1071" t="s">
        <v>16027</v>
      </c>
      <c r="F1071" t="s">
        <v>16028</v>
      </c>
      <c r="N1071" t="s">
        <v>16029</v>
      </c>
      <c r="O1071" t="s">
        <v>16030</v>
      </c>
      <c r="P1071" t="s">
        <v>16031</v>
      </c>
      <c r="Q1071" t="s">
        <v>16032</v>
      </c>
      <c r="R1071" t="s">
        <v>15862</v>
      </c>
      <c r="S1071" t="s">
        <v>16033</v>
      </c>
      <c r="T1071" t="s">
        <v>16034</v>
      </c>
      <c r="X1071" t="s">
        <v>5835</v>
      </c>
      <c r="Y1071" t="s">
        <v>6122</v>
      </c>
      <c r="Z1071" t="s">
        <v>16035</v>
      </c>
      <c r="AA1071" t="s">
        <v>15865</v>
      </c>
      <c r="AB1071" t="s">
        <v>15866</v>
      </c>
      <c r="AC1071" t="s">
        <v>15867</v>
      </c>
      <c r="AD1071" t="s">
        <v>15868</v>
      </c>
    </row>
    <row r="1072" spans="1:48" ht="13.5" customHeight="1" x14ac:dyDescent="0.35">
      <c r="A1072" t="s">
        <v>2080</v>
      </c>
      <c r="B1072" t="s">
        <v>3914</v>
      </c>
      <c r="C1072" t="s">
        <v>4909</v>
      </c>
      <c r="D1072" t="s">
        <v>16036</v>
      </c>
      <c r="E1072" t="s">
        <v>16037</v>
      </c>
      <c r="F1072" t="s">
        <v>16038</v>
      </c>
      <c r="N1072" t="s">
        <v>16039</v>
      </c>
      <c r="O1072" t="s">
        <v>16040</v>
      </c>
      <c r="P1072" t="s">
        <v>16041</v>
      </c>
      <c r="Q1072" t="s">
        <v>16042</v>
      </c>
      <c r="R1072" t="s">
        <v>16043</v>
      </c>
      <c r="S1072" t="s">
        <v>16033</v>
      </c>
      <c r="T1072" t="s">
        <v>16044</v>
      </c>
      <c r="X1072" t="s">
        <v>16045</v>
      </c>
      <c r="Y1072" t="s">
        <v>16046</v>
      </c>
      <c r="Z1072" t="s">
        <v>11829</v>
      </c>
      <c r="AA1072" t="s">
        <v>15865</v>
      </c>
      <c r="AB1072" t="s">
        <v>15866</v>
      </c>
      <c r="AC1072" t="s">
        <v>15867</v>
      </c>
      <c r="AD1072" t="s">
        <v>15868</v>
      </c>
    </row>
    <row r="1073" spans="1:60" ht="13.5" customHeight="1" x14ac:dyDescent="0.35">
      <c r="A1073" t="s">
        <v>2080</v>
      </c>
      <c r="B1073" t="s">
        <v>3933</v>
      </c>
      <c r="C1073" t="s">
        <v>4889</v>
      </c>
      <c r="D1073" t="s">
        <v>16047</v>
      </c>
      <c r="E1073" t="s">
        <v>15994</v>
      </c>
      <c r="F1073" t="s">
        <v>16048</v>
      </c>
      <c r="G1073" t="s">
        <v>15997</v>
      </c>
      <c r="N1073" t="s">
        <v>16049</v>
      </c>
      <c r="O1073" t="s">
        <v>16050</v>
      </c>
      <c r="P1073" t="s">
        <v>12099</v>
      </c>
      <c r="X1073" t="s">
        <v>12100</v>
      </c>
      <c r="Y1073" t="s">
        <v>12101</v>
      </c>
      <c r="AA1073" t="s">
        <v>12103</v>
      </c>
      <c r="AB1073" t="s">
        <v>16051</v>
      </c>
      <c r="AC1073" t="s">
        <v>16052</v>
      </c>
      <c r="AD1073" t="s">
        <v>16053</v>
      </c>
    </row>
    <row r="1074" spans="1:60" ht="13.5" customHeight="1" x14ac:dyDescent="0.35">
      <c r="A1074" t="s">
        <v>2080</v>
      </c>
      <c r="B1074" t="s">
        <v>3937</v>
      </c>
      <c r="C1074" t="s">
        <v>4909</v>
      </c>
      <c r="D1074" t="s">
        <v>14383</v>
      </c>
      <c r="E1074" t="s">
        <v>14384</v>
      </c>
      <c r="F1074" t="s">
        <v>14319</v>
      </c>
      <c r="G1074" t="s">
        <v>14385</v>
      </c>
      <c r="H1074" t="s">
        <v>16054</v>
      </c>
      <c r="N1074" t="s">
        <v>14387</v>
      </c>
      <c r="O1074" t="s">
        <v>14388</v>
      </c>
      <c r="P1074" t="s">
        <v>14389</v>
      </c>
      <c r="Q1074" t="s">
        <v>14322</v>
      </c>
      <c r="R1074" t="s">
        <v>14390</v>
      </c>
      <c r="S1074" t="s">
        <v>14391</v>
      </c>
      <c r="T1074" t="s">
        <v>14392</v>
      </c>
      <c r="X1074" t="s">
        <v>9216</v>
      </c>
      <c r="Y1074" t="s">
        <v>14393</v>
      </c>
      <c r="Z1074" t="s">
        <v>6611</v>
      </c>
      <c r="AA1074" t="s">
        <v>14394</v>
      </c>
      <c r="AB1074" t="s">
        <v>14395</v>
      </c>
      <c r="AC1074" t="s">
        <v>14396</v>
      </c>
      <c r="AD1074" t="s">
        <v>14397</v>
      </c>
    </row>
    <row r="1075" spans="1:60" ht="13.5" customHeight="1" x14ac:dyDescent="0.35">
      <c r="A1075" t="s">
        <v>2080</v>
      </c>
      <c r="B1075" t="s">
        <v>3944</v>
      </c>
      <c r="C1075" t="s">
        <v>4889</v>
      </c>
      <c r="D1075" t="s">
        <v>12227</v>
      </c>
      <c r="E1075" t="s">
        <v>12228</v>
      </c>
      <c r="F1075" t="s">
        <v>12229</v>
      </c>
      <c r="N1075" t="s">
        <v>12232</v>
      </c>
      <c r="O1075" t="s">
        <v>12233</v>
      </c>
      <c r="P1075" t="s">
        <v>12235</v>
      </c>
      <c r="Q1075" t="s">
        <v>12236</v>
      </c>
      <c r="X1075" t="s">
        <v>5884</v>
      </c>
      <c r="Y1075" t="s">
        <v>6611</v>
      </c>
      <c r="AA1075" t="s">
        <v>12237</v>
      </c>
      <c r="AB1075" t="s">
        <v>12238</v>
      </c>
      <c r="AC1075" t="s">
        <v>12239</v>
      </c>
      <c r="AD1075" t="s">
        <v>12240</v>
      </c>
      <c r="AE1075">
        <v>13254</v>
      </c>
      <c r="AF1075" t="s">
        <v>799</v>
      </c>
      <c r="AG1075">
        <v>1</v>
      </c>
      <c r="AH1075">
        <v>42</v>
      </c>
      <c r="AJ1075">
        <v>128</v>
      </c>
      <c r="AK1075">
        <v>15254</v>
      </c>
      <c r="AL1075" t="s">
        <v>4802</v>
      </c>
      <c r="AM1075">
        <v>2</v>
      </c>
      <c r="AN1075">
        <v>400</v>
      </c>
      <c r="AP1075">
        <v>136</v>
      </c>
      <c r="AQ1075">
        <v>31084</v>
      </c>
      <c r="AR1075" t="s">
        <v>6677</v>
      </c>
      <c r="AS1075">
        <v>1</v>
      </c>
      <c r="AT1075">
        <v>144</v>
      </c>
      <c r="AV1075">
        <v>326</v>
      </c>
    </row>
    <row r="1076" spans="1:60" ht="13.5" customHeight="1" x14ac:dyDescent="0.35">
      <c r="A1076" t="s">
        <v>2080</v>
      </c>
      <c r="B1076" t="s">
        <v>3949</v>
      </c>
      <c r="C1076" t="s">
        <v>4889</v>
      </c>
      <c r="D1076" t="s">
        <v>12227</v>
      </c>
      <c r="E1076" t="s">
        <v>12228</v>
      </c>
      <c r="F1076" t="s">
        <v>16055</v>
      </c>
      <c r="G1076" t="s">
        <v>16056</v>
      </c>
      <c r="N1076" t="s">
        <v>12232</v>
      </c>
      <c r="O1076" t="s">
        <v>12233</v>
      </c>
      <c r="P1076" t="s">
        <v>12235</v>
      </c>
      <c r="Q1076" t="s">
        <v>12236</v>
      </c>
      <c r="X1076" t="s">
        <v>5884</v>
      </c>
      <c r="Y1076" t="s">
        <v>6611</v>
      </c>
      <c r="AA1076" t="s">
        <v>12237</v>
      </c>
      <c r="AB1076" t="s">
        <v>12238</v>
      </c>
      <c r="AC1076" t="s">
        <v>12239</v>
      </c>
      <c r="AD1076" t="s">
        <v>12240</v>
      </c>
      <c r="AE1076">
        <v>13254</v>
      </c>
      <c r="AF1076" t="s">
        <v>799</v>
      </c>
      <c r="AG1076">
        <v>1</v>
      </c>
      <c r="AH1076">
        <v>42</v>
      </c>
      <c r="AJ1076">
        <v>128</v>
      </c>
      <c r="AK1076">
        <v>15254</v>
      </c>
      <c r="AL1076" t="s">
        <v>4802</v>
      </c>
      <c r="AM1076">
        <v>2</v>
      </c>
      <c r="AN1076">
        <v>400</v>
      </c>
      <c r="AP1076">
        <v>136</v>
      </c>
      <c r="AQ1076">
        <v>31084</v>
      </c>
      <c r="AR1076" t="s">
        <v>6677</v>
      </c>
      <c r="AS1076">
        <v>1</v>
      </c>
      <c r="AT1076">
        <v>144</v>
      </c>
      <c r="AV1076">
        <v>326</v>
      </c>
    </row>
    <row r="1077" spans="1:60" ht="13.5" customHeight="1" x14ac:dyDescent="0.35">
      <c r="A1077" t="s">
        <v>2080</v>
      </c>
      <c r="B1077" t="s">
        <v>3954</v>
      </c>
      <c r="C1077" t="s">
        <v>4667</v>
      </c>
      <c r="D1077" t="s">
        <v>16057</v>
      </c>
      <c r="E1077" t="s">
        <v>16058</v>
      </c>
      <c r="F1077" t="s">
        <v>16059</v>
      </c>
      <c r="G1077" t="s">
        <v>16060</v>
      </c>
      <c r="H1077" t="s">
        <v>16061</v>
      </c>
      <c r="N1077" t="s">
        <v>16062</v>
      </c>
      <c r="O1077" t="s">
        <v>16063</v>
      </c>
      <c r="P1077" t="s">
        <v>16064</v>
      </c>
      <c r="Q1077" t="s">
        <v>16065</v>
      </c>
      <c r="X1077" t="s">
        <v>12282</v>
      </c>
      <c r="AA1077" t="s">
        <v>12283</v>
      </c>
      <c r="AB1077" t="s">
        <v>16066</v>
      </c>
      <c r="AC1077" t="s">
        <v>16067</v>
      </c>
      <c r="AD1077" t="s">
        <v>16068</v>
      </c>
      <c r="AE1077">
        <v>34022</v>
      </c>
      <c r="AF1077" t="s">
        <v>4798</v>
      </c>
      <c r="AG1077">
        <v>2</v>
      </c>
      <c r="AH1077">
        <v>393</v>
      </c>
      <c r="AJ1077">
        <v>312</v>
      </c>
      <c r="AK1077">
        <v>13254</v>
      </c>
      <c r="AL1077" t="s">
        <v>799</v>
      </c>
      <c r="AM1077">
        <v>2</v>
      </c>
      <c r="AN1077">
        <v>192</v>
      </c>
      <c r="AP1077">
        <v>128</v>
      </c>
    </row>
    <row r="1078" spans="1:60" ht="13.5" customHeight="1" x14ac:dyDescent="0.35">
      <c r="A1078" t="s">
        <v>2080</v>
      </c>
      <c r="B1078" t="s">
        <v>3960</v>
      </c>
      <c r="C1078" t="s">
        <v>4909</v>
      </c>
      <c r="D1078" t="s">
        <v>16069</v>
      </c>
      <c r="E1078" t="s">
        <v>16070</v>
      </c>
      <c r="F1078" t="s">
        <v>16071</v>
      </c>
      <c r="G1078" t="s">
        <v>16072</v>
      </c>
      <c r="H1078" t="s">
        <v>16073</v>
      </c>
      <c r="I1078" t="s">
        <v>16074</v>
      </c>
      <c r="J1078" t="s">
        <v>16075</v>
      </c>
      <c r="N1078" t="s">
        <v>16076</v>
      </c>
      <c r="O1078" t="s">
        <v>16077</v>
      </c>
      <c r="P1078" t="s">
        <v>16078</v>
      </c>
      <c r="Q1078" t="s">
        <v>16079</v>
      </c>
      <c r="X1078" t="s">
        <v>14410</v>
      </c>
      <c r="Y1078" t="s">
        <v>16046</v>
      </c>
      <c r="Z1078" t="s">
        <v>6611</v>
      </c>
      <c r="AA1078" t="s">
        <v>14394</v>
      </c>
      <c r="AB1078" t="s">
        <v>14395</v>
      </c>
      <c r="AC1078" t="s">
        <v>14396</v>
      </c>
      <c r="AD1078" t="s">
        <v>14397</v>
      </c>
      <c r="AE1078">
        <v>15254</v>
      </c>
      <c r="AF1078" t="s">
        <v>4802</v>
      </c>
      <c r="AG1078">
        <v>2</v>
      </c>
      <c r="AH1078">
        <v>400</v>
      </c>
      <c r="AJ1078">
        <v>136</v>
      </c>
      <c r="AK1078">
        <v>31084</v>
      </c>
      <c r="AL1078" t="s">
        <v>6677</v>
      </c>
      <c r="AM1078">
        <v>2</v>
      </c>
      <c r="AN1078">
        <v>216</v>
      </c>
      <c r="AP1078">
        <v>326</v>
      </c>
    </row>
    <row r="1079" spans="1:60" ht="13.5" customHeight="1" x14ac:dyDescent="0.35">
      <c r="A1079" t="s">
        <v>2392</v>
      </c>
      <c r="B1079" t="s">
        <v>3965</v>
      </c>
      <c r="C1079" t="s">
        <v>4717</v>
      </c>
      <c r="D1079" t="s">
        <v>16080</v>
      </c>
      <c r="E1079" t="s">
        <v>15708</v>
      </c>
      <c r="F1079" t="s">
        <v>13499</v>
      </c>
      <c r="N1079" t="s">
        <v>16081</v>
      </c>
      <c r="O1079" t="s">
        <v>16082</v>
      </c>
      <c r="P1079" t="s">
        <v>16083</v>
      </c>
      <c r="Q1079" t="s">
        <v>16084</v>
      </c>
      <c r="X1079" t="s">
        <v>15875</v>
      </c>
      <c r="Y1079" t="s">
        <v>16085</v>
      </c>
      <c r="Z1079" t="s">
        <v>11967</v>
      </c>
      <c r="AA1079" t="s">
        <v>15831</v>
      </c>
      <c r="AB1079" t="s">
        <v>16086</v>
      </c>
      <c r="AC1079" t="s">
        <v>16087</v>
      </c>
      <c r="AE1079">
        <v>13254</v>
      </c>
      <c r="AF1079" t="s">
        <v>799</v>
      </c>
      <c r="AG1079">
        <v>1</v>
      </c>
      <c r="AH1079">
        <v>42</v>
      </c>
      <c r="AJ1079">
        <v>128</v>
      </c>
    </row>
    <row r="1080" spans="1:60" ht="13.5" customHeight="1" x14ac:dyDescent="0.35">
      <c r="A1080" t="s">
        <v>2392</v>
      </c>
      <c r="B1080" t="s">
        <v>3971</v>
      </c>
      <c r="C1080" t="s">
        <v>4502</v>
      </c>
      <c r="D1080" t="s">
        <v>16088</v>
      </c>
      <c r="E1080" t="s">
        <v>16089</v>
      </c>
      <c r="F1080" t="s">
        <v>16090</v>
      </c>
      <c r="G1080" t="s">
        <v>16091</v>
      </c>
      <c r="H1080" t="s">
        <v>16092</v>
      </c>
      <c r="I1080" t="s">
        <v>6464</v>
      </c>
      <c r="J1080" t="s">
        <v>16093</v>
      </c>
      <c r="N1080" t="s">
        <v>16094</v>
      </c>
      <c r="O1080" t="s">
        <v>16095</v>
      </c>
      <c r="P1080" t="s">
        <v>16096</v>
      </c>
      <c r="Q1080" t="s">
        <v>16097</v>
      </c>
      <c r="R1080" t="s">
        <v>16098</v>
      </c>
      <c r="S1080" t="s">
        <v>16099</v>
      </c>
      <c r="T1080" t="s">
        <v>16100</v>
      </c>
      <c r="U1080" t="s">
        <v>16101</v>
      </c>
      <c r="V1080" t="s">
        <v>16102</v>
      </c>
      <c r="W1080" t="s">
        <v>16103</v>
      </c>
      <c r="X1080" t="s">
        <v>10511</v>
      </c>
      <c r="Y1080" t="s">
        <v>13555</v>
      </c>
      <c r="AA1080" t="s">
        <v>16104</v>
      </c>
      <c r="AB1080" t="s">
        <v>16105</v>
      </c>
      <c r="AC1080" t="s">
        <v>16106</v>
      </c>
      <c r="AE1080">
        <v>13154</v>
      </c>
      <c r="AF1080" t="s">
        <v>798</v>
      </c>
      <c r="AG1080">
        <v>1</v>
      </c>
      <c r="AH1080">
        <v>42</v>
      </c>
      <c r="AJ1080">
        <v>122</v>
      </c>
    </row>
    <row r="1081" spans="1:60" ht="13.5" customHeight="1" x14ac:dyDescent="0.35">
      <c r="A1081" t="s">
        <v>2392</v>
      </c>
      <c r="B1081" t="s">
        <v>3977</v>
      </c>
      <c r="C1081" t="s">
        <v>4717</v>
      </c>
      <c r="D1081" t="s">
        <v>16107</v>
      </c>
      <c r="E1081" t="s">
        <v>16108</v>
      </c>
      <c r="F1081" t="s">
        <v>13499</v>
      </c>
      <c r="G1081" t="s">
        <v>16109</v>
      </c>
      <c r="N1081" t="s">
        <v>16110</v>
      </c>
      <c r="O1081" t="s">
        <v>16111</v>
      </c>
      <c r="P1081" t="s">
        <v>15825</v>
      </c>
      <c r="Q1081" t="s">
        <v>16112</v>
      </c>
      <c r="R1081" t="s">
        <v>16113</v>
      </c>
      <c r="S1081" t="s">
        <v>16083</v>
      </c>
      <c r="T1081" t="s">
        <v>16114</v>
      </c>
      <c r="U1081" t="s">
        <v>16115</v>
      </c>
      <c r="V1081" t="s">
        <v>16116</v>
      </c>
      <c r="X1081" t="s">
        <v>16117</v>
      </c>
      <c r="Y1081" t="s">
        <v>11967</v>
      </c>
      <c r="Z1081" t="s">
        <v>15875</v>
      </c>
      <c r="AA1081" t="s">
        <v>15831</v>
      </c>
      <c r="AB1081" t="s">
        <v>16118</v>
      </c>
      <c r="AC1081" t="s">
        <v>16119</v>
      </c>
    </row>
    <row r="1082" spans="1:60" ht="13.5" customHeight="1" x14ac:dyDescent="0.35">
      <c r="A1082" t="s">
        <v>2392</v>
      </c>
      <c r="B1082" t="s">
        <v>3983</v>
      </c>
      <c r="C1082" t="s">
        <v>4717</v>
      </c>
      <c r="D1082" t="s">
        <v>16120</v>
      </c>
      <c r="E1082" t="s">
        <v>10997</v>
      </c>
      <c r="F1082" t="s">
        <v>10999</v>
      </c>
      <c r="G1082" t="s">
        <v>10996</v>
      </c>
      <c r="H1082" t="s">
        <v>13744</v>
      </c>
      <c r="N1082" t="s">
        <v>16121</v>
      </c>
      <c r="O1082" t="s">
        <v>11001</v>
      </c>
      <c r="P1082" t="s">
        <v>11003</v>
      </c>
      <c r="Q1082" t="s">
        <v>11005</v>
      </c>
      <c r="R1082" t="s">
        <v>16112</v>
      </c>
      <c r="S1082" t="s">
        <v>16083</v>
      </c>
      <c r="T1082" t="s">
        <v>16122</v>
      </c>
      <c r="U1082" t="s">
        <v>11002</v>
      </c>
      <c r="V1082" t="s">
        <v>16123</v>
      </c>
      <c r="X1082" t="s">
        <v>16124</v>
      </c>
      <c r="AA1082" t="s">
        <v>11783</v>
      </c>
      <c r="AB1082" t="s">
        <v>11784</v>
      </c>
      <c r="AC1082" t="s">
        <v>11785</v>
      </c>
      <c r="AE1082">
        <v>34085</v>
      </c>
      <c r="AF1082" t="s">
        <v>5052</v>
      </c>
      <c r="AG1082">
        <v>2</v>
      </c>
      <c r="AH1082">
        <v>263</v>
      </c>
      <c r="AJ1082">
        <v>312</v>
      </c>
    </row>
    <row r="1083" spans="1:60" ht="13.5" customHeight="1" x14ac:dyDescent="0.35">
      <c r="A1083" t="s">
        <v>2392</v>
      </c>
      <c r="B1083" t="s">
        <v>3988</v>
      </c>
      <c r="C1083" t="s">
        <v>4783</v>
      </c>
      <c r="D1083" t="s">
        <v>16125</v>
      </c>
      <c r="E1083" t="s">
        <v>16126</v>
      </c>
      <c r="F1083" t="s">
        <v>16127</v>
      </c>
      <c r="G1083" t="s">
        <v>16128</v>
      </c>
      <c r="N1083" t="s">
        <v>16129</v>
      </c>
      <c r="O1083" t="s">
        <v>16130</v>
      </c>
      <c r="P1083" t="s">
        <v>16131</v>
      </c>
      <c r="Q1083" t="s">
        <v>16132</v>
      </c>
      <c r="R1083" t="s">
        <v>16133</v>
      </c>
      <c r="S1083" t="s">
        <v>16134</v>
      </c>
      <c r="T1083" t="s">
        <v>16084</v>
      </c>
      <c r="X1083" t="s">
        <v>16135</v>
      </c>
      <c r="Y1083" t="s">
        <v>14159</v>
      </c>
      <c r="Z1083" t="s">
        <v>15875</v>
      </c>
      <c r="AA1083" t="s">
        <v>15831</v>
      </c>
      <c r="AB1083" t="s">
        <v>16136</v>
      </c>
      <c r="AC1083" t="s">
        <v>16137</v>
      </c>
    </row>
    <row r="1084" spans="1:60" ht="13.5" customHeight="1" x14ac:dyDescent="0.35">
      <c r="A1084" t="s">
        <v>2420</v>
      </c>
      <c r="B1084" t="s">
        <v>3993</v>
      </c>
      <c r="C1084" t="s">
        <v>4889</v>
      </c>
      <c r="D1084" t="s">
        <v>16138</v>
      </c>
      <c r="E1084" t="s">
        <v>12531</v>
      </c>
      <c r="F1084" t="s">
        <v>16139</v>
      </c>
      <c r="N1084" t="s">
        <v>16140</v>
      </c>
      <c r="O1084" t="s">
        <v>16141</v>
      </c>
      <c r="P1084" t="s">
        <v>14526</v>
      </c>
      <c r="X1084" t="s">
        <v>12536</v>
      </c>
      <c r="Y1084" t="s">
        <v>10614</v>
      </c>
      <c r="Z1084" t="s">
        <v>9216</v>
      </c>
      <c r="AE1084">
        <v>31407</v>
      </c>
      <c r="AF1084" t="s">
        <v>800</v>
      </c>
      <c r="AG1084">
        <v>2</v>
      </c>
      <c r="AH1084">
        <v>159</v>
      </c>
      <c r="AJ1084">
        <v>200</v>
      </c>
    </row>
    <row r="1085" spans="1:60" ht="13.5" customHeight="1" x14ac:dyDescent="0.35">
      <c r="A1085" t="s">
        <v>2420</v>
      </c>
      <c r="B1085" t="s">
        <v>3998</v>
      </c>
      <c r="C1085" t="s">
        <v>4667</v>
      </c>
      <c r="D1085" t="s">
        <v>16142</v>
      </c>
      <c r="E1085" t="s">
        <v>12379</v>
      </c>
      <c r="F1085" t="s">
        <v>7414</v>
      </c>
      <c r="G1085" t="s">
        <v>7295</v>
      </c>
      <c r="H1085" t="s">
        <v>8755</v>
      </c>
      <c r="I1085" t="s">
        <v>10793</v>
      </c>
      <c r="N1085" t="s">
        <v>16143</v>
      </c>
      <c r="O1085" t="s">
        <v>12382</v>
      </c>
      <c r="P1085" t="s">
        <v>16144</v>
      </c>
      <c r="Q1085" t="s">
        <v>12385</v>
      </c>
      <c r="R1085" t="s">
        <v>10799</v>
      </c>
      <c r="S1085" t="s">
        <v>16145</v>
      </c>
      <c r="T1085" t="s">
        <v>13219</v>
      </c>
      <c r="X1085" t="s">
        <v>10011</v>
      </c>
      <c r="Y1085" t="s">
        <v>10802</v>
      </c>
      <c r="Z1085" t="s">
        <v>12387</v>
      </c>
      <c r="AE1085">
        <v>21510</v>
      </c>
      <c r="AF1085" t="s">
        <v>6761</v>
      </c>
      <c r="AG1085">
        <v>3</v>
      </c>
      <c r="AH1085">
        <v>519</v>
      </c>
      <c r="AJ1085">
        <v>221</v>
      </c>
      <c r="AK1085">
        <v>21054</v>
      </c>
      <c r="AL1085" t="s">
        <v>6762</v>
      </c>
      <c r="AM1085">
        <v>3</v>
      </c>
      <c r="AN1085">
        <v>1521</v>
      </c>
      <c r="AP1085">
        <v>210</v>
      </c>
      <c r="AQ1085">
        <v>21052</v>
      </c>
      <c r="AR1085" t="s">
        <v>5243</v>
      </c>
      <c r="AS1085">
        <v>3</v>
      </c>
      <c r="AT1085">
        <v>781</v>
      </c>
      <c r="AV1085">
        <v>210</v>
      </c>
      <c r="AW1085">
        <v>32079</v>
      </c>
      <c r="AX1085" t="s">
        <v>4582</v>
      </c>
      <c r="AY1085">
        <v>3</v>
      </c>
      <c r="AZ1085">
        <v>548</v>
      </c>
      <c r="BB1085">
        <v>310</v>
      </c>
      <c r="BC1085">
        <v>21059</v>
      </c>
      <c r="BD1085" t="s">
        <v>6776</v>
      </c>
      <c r="BE1085">
        <v>3</v>
      </c>
      <c r="BF1085">
        <v>1010.5</v>
      </c>
      <c r="BH1085">
        <v>210</v>
      </c>
    </row>
    <row r="1086" spans="1:60" ht="13.5" customHeight="1" x14ac:dyDescent="0.35">
      <c r="A1086" t="s">
        <v>2420</v>
      </c>
      <c r="B1086" t="s">
        <v>4009</v>
      </c>
      <c r="C1086" t="s">
        <v>4524</v>
      </c>
      <c r="D1086" t="s">
        <v>16146</v>
      </c>
      <c r="E1086" t="s">
        <v>10393</v>
      </c>
      <c r="F1086" t="s">
        <v>16147</v>
      </c>
      <c r="G1086" t="s">
        <v>16148</v>
      </c>
      <c r="N1086" t="s">
        <v>16149</v>
      </c>
      <c r="O1086" t="s">
        <v>16150</v>
      </c>
      <c r="P1086" t="s">
        <v>16151</v>
      </c>
      <c r="Q1086" t="s">
        <v>16152</v>
      </c>
      <c r="X1086" t="s">
        <v>61</v>
      </c>
      <c r="Y1086" t="s">
        <v>6405</v>
      </c>
      <c r="AE1086">
        <v>31407</v>
      </c>
      <c r="AF1086" t="s">
        <v>800</v>
      </c>
      <c r="AG1086">
        <v>2</v>
      </c>
      <c r="AH1086">
        <v>159</v>
      </c>
      <c r="AJ1086">
        <v>200</v>
      </c>
      <c r="AK1086">
        <v>21052</v>
      </c>
      <c r="AL1086" t="s">
        <v>5243</v>
      </c>
      <c r="AM1086">
        <v>2</v>
      </c>
      <c r="AN1086">
        <v>447</v>
      </c>
      <c r="AP1086">
        <v>210</v>
      </c>
      <c r="AQ1086">
        <v>21054</v>
      </c>
      <c r="AR1086" t="s">
        <v>6762</v>
      </c>
      <c r="AS1086">
        <v>2</v>
      </c>
      <c r="AT1086">
        <v>863.14</v>
      </c>
      <c r="AV1086">
        <v>210</v>
      </c>
    </row>
    <row r="1087" spans="1:60" ht="13.5" customHeight="1" x14ac:dyDescent="0.35">
      <c r="A1087" t="s">
        <v>277</v>
      </c>
      <c r="B1087" t="s">
        <v>4024</v>
      </c>
      <c r="C1087" t="s">
        <v>4889</v>
      </c>
      <c r="D1087" t="s">
        <v>16153</v>
      </c>
      <c r="E1087" t="s">
        <v>16154</v>
      </c>
      <c r="F1087" t="s">
        <v>16155</v>
      </c>
      <c r="G1087" t="s">
        <v>16156</v>
      </c>
      <c r="H1087" t="s">
        <v>16157</v>
      </c>
      <c r="N1087" t="s">
        <v>16158</v>
      </c>
      <c r="O1087" t="s">
        <v>16159</v>
      </c>
      <c r="P1087" t="s">
        <v>16160</v>
      </c>
      <c r="Q1087" t="s">
        <v>16161</v>
      </c>
      <c r="R1087" t="s">
        <v>16162</v>
      </c>
      <c r="X1087" t="s">
        <v>12536</v>
      </c>
      <c r="Y1087" t="s">
        <v>10614</v>
      </c>
      <c r="Z1087" t="s">
        <v>9216</v>
      </c>
      <c r="AE1087">
        <v>21572</v>
      </c>
      <c r="AF1087" t="s">
        <v>58</v>
      </c>
      <c r="AG1087">
        <v>1</v>
      </c>
      <c r="AH1087">
        <v>80</v>
      </c>
      <c r="AJ1087">
        <v>221</v>
      </c>
      <c r="AK1087">
        <v>23684</v>
      </c>
      <c r="AL1087" t="s">
        <v>698</v>
      </c>
      <c r="AM1087">
        <v>2</v>
      </c>
      <c r="AN1087">
        <v>354</v>
      </c>
      <c r="AP1087">
        <v>251</v>
      </c>
      <c r="AQ1087">
        <v>31624</v>
      </c>
      <c r="AR1087" t="s">
        <v>717</v>
      </c>
      <c r="AS1087">
        <v>2</v>
      </c>
      <c r="AT1087">
        <v>490</v>
      </c>
      <c r="AV1087">
        <v>200</v>
      </c>
    </row>
    <row r="1088" spans="1:60" ht="13.5" customHeight="1" x14ac:dyDescent="0.35">
      <c r="A1088" t="s">
        <v>277</v>
      </c>
      <c r="B1088" t="s">
        <v>4029</v>
      </c>
      <c r="C1088" t="s">
        <v>4909</v>
      </c>
      <c r="D1088" t="s">
        <v>7449</v>
      </c>
      <c r="E1088" t="s">
        <v>15428</v>
      </c>
      <c r="F1088" t="s">
        <v>11105</v>
      </c>
      <c r="G1088" t="s">
        <v>7450</v>
      </c>
      <c r="H1088" t="s">
        <v>11106</v>
      </c>
      <c r="I1088" t="s">
        <v>7454</v>
      </c>
      <c r="J1088" t="s">
        <v>10834</v>
      </c>
      <c r="N1088" t="s">
        <v>11107</v>
      </c>
      <c r="O1088" t="s">
        <v>14981</v>
      </c>
      <c r="P1088" t="s">
        <v>7459</v>
      </c>
      <c r="Q1088" t="s">
        <v>11109</v>
      </c>
      <c r="R1088" t="s">
        <v>7461</v>
      </c>
      <c r="S1088" t="s">
        <v>15430</v>
      </c>
      <c r="T1088" t="s">
        <v>7464</v>
      </c>
      <c r="X1088" t="s">
        <v>5712</v>
      </c>
      <c r="Y1088" t="s">
        <v>16163</v>
      </c>
      <c r="Z1088" t="s">
        <v>11112</v>
      </c>
      <c r="AE1088">
        <v>21572</v>
      </c>
      <c r="AF1088" t="s">
        <v>58</v>
      </c>
      <c r="AG1088">
        <v>2</v>
      </c>
      <c r="AH1088">
        <v>328</v>
      </c>
      <c r="AJ1088">
        <v>221</v>
      </c>
      <c r="AK1088">
        <v>31407</v>
      </c>
      <c r="AL1088" t="s">
        <v>800</v>
      </c>
      <c r="AM1088">
        <v>2</v>
      </c>
      <c r="AN1088">
        <v>159</v>
      </c>
      <c r="AP1088">
        <v>200</v>
      </c>
    </row>
    <row r="1089" spans="1:60" ht="13.5" customHeight="1" x14ac:dyDescent="0.35">
      <c r="A1089" t="s">
        <v>277</v>
      </c>
      <c r="B1089" t="s">
        <v>4033</v>
      </c>
      <c r="C1089" t="s">
        <v>4889</v>
      </c>
      <c r="D1089" t="s">
        <v>16164</v>
      </c>
      <c r="E1089" t="s">
        <v>16165</v>
      </c>
      <c r="F1089" t="s">
        <v>16166</v>
      </c>
      <c r="G1089" t="s">
        <v>16167</v>
      </c>
      <c r="H1089" t="s">
        <v>16168</v>
      </c>
      <c r="I1089" t="s">
        <v>16169</v>
      </c>
      <c r="N1089" t="s">
        <v>16170</v>
      </c>
      <c r="O1089" t="s">
        <v>16171</v>
      </c>
      <c r="P1089" t="s">
        <v>16172</v>
      </c>
      <c r="Q1089" t="s">
        <v>16173</v>
      </c>
      <c r="R1089" t="s">
        <v>16174</v>
      </c>
      <c r="S1089" t="s">
        <v>16175</v>
      </c>
      <c r="X1089" t="s">
        <v>12536</v>
      </c>
      <c r="Y1089" t="s">
        <v>10614</v>
      </c>
      <c r="Z1089" t="s">
        <v>9216</v>
      </c>
      <c r="AE1089">
        <v>21547</v>
      </c>
      <c r="AF1089" t="s">
        <v>57</v>
      </c>
      <c r="AG1089">
        <v>2</v>
      </c>
      <c r="AH1089">
        <v>245</v>
      </c>
      <c r="AJ1089">
        <v>221</v>
      </c>
      <c r="AK1089">
        <v>21572</v>
      </c>
      <c r="AL1089" t="s">
        <v>58</v>
      </c>
      <c r="AM1089">
        <v>1</v>
      </c>
      <c r="AN1089">
        <v>80</v>
      </c>
      <c r="AP1089">
        <v>221</v>
      </c>
    </row>
    <row r="1090" spans="1:60" ht="13.5" customHeight="1" x14ac:dyDescent="0.35">
      <c r="A1090" t="s">
        <v>2420</v>
      </c>
      <c r="B1090" t="s">
        <v>4015</v>
      </c>
      <c r="C1090" t="s">
        <v>4889</v>
      </c>
      <c r="D1090" t="s">
        <v>16176</v>
      </c>
      <c r="E1090" t="s">
        <v>12531</v>
      </c>
      <c r="F1090" t="s">
        <v>12532</v>
      </c>
      <c r="N1090" t="s">
        <v>16177</v>
      </c>
      <c r="O1090" t="s">
        <v>16178</v>
      </c>
      <c r="P1090" t="s">
        <v>14566</v>
      </c>
      <c r="X1090" t="s">
        <v>12536</v>
      </c>
      <c r="Y1090" t="s">
        <v>10614</v>
      </c>
      <c r="Z1090" t="s">
        <v>9216</v>
      </c>
      <c r="AE1090">
        <v>31407</v>
      </c>
      <c r="AF1090" t="s">
        <v>800</v>
      </c>
      <c r="AG1090">
        <v>2</v>
      </c>
      <c r="AH1090">
        <v>159</v>
      </c>
      <c r="AJ1090">
        <v>200</v>
      </c>
    </row>
    <row r="1091" spans="1:60" ht="13.5" customHeight="1" x14ac:dyDescent="0.35">
      <c r="A1091" t="s">
        <v>2420</v>
      </c>
      <c r="B1091" t="s">
        <v>4041</v>
      </c>
      <c r="C1091" t="s">
        <v>4909</v>
      </c>
      <c r="D1091" t="s">
        <v>14383</v>
      </c>
      <c r="E1091" t="s">
        <v>16179</v>
      </c>
      <c r="F1091" t="s">
        <v>16180</v>
      </c>
      <c r="N1091" t="s">
        <v>16181</v>
      </c>
      <c r="O1091" t="s">
        <v>16182</v>
      </c>
      <c r="P1091" t="s">
        <v>16183</v>
      </c>
      <c r="X1091" t="s">
        <v>11552</v>
      </c>
      <c r="Y1091" t="s">
        <v>16184</v>
      </c>
      <c r="AE1091">
        <v>31407</v>
      </c>
      <c r="AF1091" t="s">
        <v>800</v>
      </c>
      <c r="AG1091">
        <v>2</v>
      </c>
      <c r="AH1091">
        <v>159</v>
      </c>
      <c r="AJ1091">
        <v>200</v>
      </c>
      <c r="AK1091">
        <v>23684</v>
      </c>
      <c r="AL1091" t="s">
        <v>698</v>
      </c>
      <c r="AM1091">
        <v>2</v>
      </c>
      <c r="AN1091">
        <v>354</v>
      </c>
      <c r="AP1091">
        <v>251</v>
      </c>
    </row>
    <row r="1092" spans="1:60" ht="13.5" customHeight="1" x14ac:dyDescent="0.35">
      <c r="A1092" t="s">
        <v>2420</v>
      </c>
      <c r="B1092" t="s">
        <v>4046</v>
      </c>
      <c r="C1092" t="s">
        <v>4547</v>
      </c>
      <c r="D1092" t="s">
        <v>16185</v>
      </c>
      <c r="E1092" t="s">
        <v>16186</v>
      </c>
      <c r="F1092" t="s">
        <v>16187</v>
      </c>
      <c r="G1092" t="s">
        <v>16188</v>
      </c>
      <c r="N1092" t="s">
        <v>14481</v>
      </c>
      <c r="O1092" t="s">
        <v>16189</v>
      </c>
      <c r="P1092" t="s">
        <v>16190</v>
      </c>
      <c r="Q1092" t="s">
        <v>16191</v>
      </c>
      <c r="X1092" t="s">
        <v>4602</v>
      </c>
      <c r="Y1092" t="s">
        <v>4580</v>
      </c>
      <c r="Z1092" t="s">
        <v>5596</v>
      </c>
      <c r="AE1092">
        <v>21052</v>
      </c>
      <c r="AF1092" t="s">
        <v>5243</v>
      </c>
      <c r="AG1092">
        <v>2</v>
      </c>
      <c r="AH1092">
        <v>447</v>
      </c>
      <c r="AJ1092">
        <v>210</v>
      </c>
      <c r="AK1092">
        <v>32110</v>
      </c>
      <c r="AL1092" t="s">
        <v>4603</v>
      </c>
      <c r="AM1092">
        <v>2</v>
      </c>
      <c r="AN1092">
        <v>390</v>
      </c>
      <c r="AP1092">
        <v>310</v>
      </c>
    </row>
    <row r="1093" spans="1:60" ht="13.5" customHeight="1" x14ac:dyDescent="0.35">
      <c r="A1093" t="s">
        <v>2420</v>
      </c>
      <c r="B1093" t="s">
        <v>4051</v>
      </c>
      <c r="C1093" t="s">
        <v>4717</v>
      </c>
      <c r="D1093" t="s">
        <v>16192</v>
      </c>
      <c r="E1093" t="s">
        <v>16193</v>
      </c>
      <c r="F1093" t="s">
        <v>16194</v>
      </c>
      <c r="G1093" t="s">
        <v>16195</v>
      </c>
      <c r="H1093" t="s">
        <v>16196</v>
      </c>
      <c r="N1093" t="s">
        <v>16197</v>
      </c>
      <c r="O1093" t="s">
        <v>16198</v>
      </c>
      <c r="P1093" t="s">
        <v>16199</v>
      </c>
      <c r="Q1093" t="s">
        <v>16200</v>
      </c>
      <c r="R1093" t="s">
        <v>16201</v>
      </c>
      <c r="X1093" t="s">
        <v>5404</v>
      </c>
      <c r="Y1093" t="s">
        <v>16202</v>
      </c>
      <c r="Z1093" t="s">
        <v>7689</v>
      </c>
      <c r="AE1093">
        <v>21052</v>
      </c>
      <c r="AF1093" t="s">
        <v>5243</v>
      </c>
      <c r="AG1093">
        <v>2</v>
      </c>
      <c r="AH1093">
        <v>447</v>
      </c>
      <c r="AJ1093">
        <v>210</v>
      </c>
      <c r="AK1093">
        <v>21572</v>
      </c>
      <c r="AL1093" t="s">
        <v>58</v>
      </c>
      <c r="AM1093">
        <v>1</v>
      </c>
      <c r="AN1093">
        <v>80</v>
      </c>
      <c r="AP1093">
        <v>221</v>
      </c>
      <c r="AQ1093">
        <v>21547</v>
      </c>
      <c r="AR1093" t="s">
        <v>57</v>
      </c>
      <c r="AS1093">
        <v>2</v>
      </c>
      <c r="AT1093">
        <v>245</v>
      </c>
      <c r="AV1093">
        <v>221</v>
      </c>
    </row>
    <row r="1094" spans="1:60" ht="13.5" customHeight="1" x14ac:dyDescent="0.35">
      <c r="A1094" t="s">
        <v>2420</v>
      </c>
      <c r="B1094" t="s">
        <v>4057</v>
      </c>
      <c r="C1094" t="s">
        <v>573</v>
      </c>
      <c r="D1094" t="s">
        <v>16203</v>
      </c>
      <c r="E1094" t="s">
        <v>16204</v>
      </c>
      <c r="F1094" t="s">
        <v>16205</v>
      </c>
      <c r="G1094" t="s">
        <v>16206</v>
      </c>
      <c r="H1094" t="s">
        <v>16207</v>
      </c>
      <c r="N1094" t="s">
        <v>16208</v>
      </c>
      <c r="O1094" t="s">
        <v>16209</v>
      </c>
      <c r="P1094" t="s">
        <v>16210</v>
      </c>
      <c r="Q1094" t="s">
        <v>16211</v>
      </c>
      <c r="R1094" t="s">
        <v>16212</v>
      </c>
      <c r="X1094" t="s">
        <v>589</v>
      </c>
      <c r="Y1094" t="s">
        <v>11797</v>
      </c>
      <c r="Z1094" t="s">
        <v>14588</v>
      </c>
      <c r="AE1094">
        <v>21572</v>
      </c>
      <c r="AF1094" t="s">
        <v>58</v>
      </c>
      <c r="AG1094">
        <v>1</v>
      </c>
      <c r="AH1094">
        <v>80</v>
      </c>
      <c r="AJ1094">
        <v>221</v>
      </c>
      <c r="AK1094">
        <v>21547</v>
      </c>
      <c r="AL1094" t="s">
        <v>57</v>
      </c>
      <c r="AM1094">
        <v>2</v>
      </c>
      <c r="AN1094">
        <v>245</v>
      </c>
      <c r="AP1094">
        <v>221</v>
      </c>
    </row>
    <row r="1095" spans="1:60" ht="13.5" customHeight="1" x14ac:dyDescent="0.35">
      <c r="A1095" t="s">
        <v>2420</v>
      </c>
      <c r="B1095" t="s">
        <v>4070</v>
      </c>
      <c r="C1095" t="s">
        <v>573</v>
      </c>
      <c r="D1095" t="s">
        <v>16213</v>
      </c>
      <c r="E1095" t="s">
        <v>16214</v>
      </c>
      <c r="F1095" t="s">
        <v>16215</v>
      </c>
      <c r="G1095" t="s">
        <v>16216</v>
      </c>
      <c r="N1095" t="s">
        <v>16217</v>
      </c>
      <c r="O1095" t="s">
        <v>16218</v>
      </c>
      <c r="P1095" t="s">
        <v>16219</v>
      </c>
      <c r="Q1095" t="s">
        <v>16220</v>
      </c>
      <c r="X1095" t="s">
        <v>589</v>
      </c>
      <c r="Y1095" t="s">
        <v>7484</v>
      </c>
      <c r="Z1095" t="s">
        <v>14588</v>
      </c>
      <c r="AE1095">
        <v>21572</v>
      </c>
      <c r="AF1095" t="s">
        <v>58</v>
      </c>
      <c r="AG1095">
        <v>1</v>
      </c>
      <c r="AH1095">
        <v>80</v>
      </c>
      <c r="AJ1095">
        <v>221</v>
      </c>
      <c r="AK1095">
        <v>21547</v>
      </c>
      <c r="AL1095" t="s">
        <v>57</v>
      </c>
      <c r="AM1095">
        <v>2</v>
      </c>
      <c r="AN1095">
        <v>245</v>
      </c>
      <c r="AP1095">
        <v>221</v>
      </c>
    </row>
    <row r="1096" spans="1:60" ht="13.5" customHeight="1" x14ac:dyDescent="0.35">
      <c r="A1096" t="s">
        <v>2420</v>
      </c>
      <c r="B1096" t="s">
        <v>4076</v>
      </c>
      <c r="C1096" t="s">
        <v>4889</v>
      </c>
      <c r="D1096" t="s">
        <v>16221</v>
      </c>
      <c r="E1096" t="s">
        <v>12531</v>
      </c>
      <c r="F1096" t="s">
        <v>12532</v>
      </c>
      <c r="N1096" t="s">
        <v>16222</v>
      </c>
      <c r="O1096" t="s">
        <v>16223</v>
      </c>
      <c r="P1096" t="s">
        <v>14566</v>
      </c>
      <c r="X1096" t="s">
        <v>12536</v>
      </c>
      <c r="Y1096" t="s">
        <v>10614</v>
      </c>
      <c r="Z1096" t="s">
        <v>9216</v>
      </c>
      <c r="AE1096">
        <v>31407</v>
      </c>
      <c r="AF1096" t="s">
        <v>800</v>
      </c>
      <c r="AG1096">
        <v>2</v>
      </c>
      <c r="AH1096">
        <v>159</v>
      </c>
      <c r="AJ1096">
        <v>200</v>
      </c>
    </row>
    <row r="1097" spans="1:60" ht="13.5" customHeight="1" x14ac:dyDescent="0.35">
      <c r="A1097" t="s">
        <v>2420</v>
      </c>
      <c r="B1097" t="s">
        <v>4084</v>
      </c>
      <c r="C1097" t="s">
        <v>4524</v>
      </c>
      <c r="D1097" t="s">
        <v>16224</v>
      </c>
      <c r="E1097" t="s">
        <v>8408</v>
      </c>
      <c r="F1097" t="s">
        <v>16225</v>
      </c>
      <c r="G1097" t="s">
        <v>16226</v>
      </c>
      <c r="H1097" t="s">
        <v>15200</v>
      </c>
      <c r="I1097" t="s">
        <v>16227</v>
      </c>
      <c r="J1097" t="s">
        <v>16228</v>
      </c>
      <c r="N1097" t="s">
        <v>16229</v>
      </c>
      <c r="O1097" t="s">
        <v>15204</v>
      </c>
      <c r="P1097" t="s">
        <v>16230</v>
      </c>
      <c r="Q1097" t="s">
        <v>16231</v>
      </c>
      <c r="R1097" t="s">
        <v>16232</v>
      </c>
      <c r="S1097" t="s">
        <v>15206</v>
      </c>
      <c r="T1097" t="s">
        <v>15207</v>
      </c>
      <c r="X1097" t="s">
        <v>15208</v>
      </c>
      <c r="Y1097" t="s">
        <v>15209</v>
      </c>
      <c r="Z1097" t="s">
        <v>8833</v>
      </c>
      <c r="AE1097">
        <v>13254</v>
      </c>
      <c r="AF1097" t="s">
        <v>799</v>
      </c>
      <c r="AG1097">
        <v>1</v>
      </c>
      <c r="AH1097">
        <v>42</v>
      </c>
      <c r="AJ1097">
        <v>128</v>
      </c>
      <c r="AK1097">
        <v>34052</v>
      </c>
      <c r="AL1097" t="s">
        <v>1473</v>
      </c>
      <c r="AM1097">
        <v>2</v>
      </c>
      <c r="AN1097">
        <v>210</v>
      </c>
      <c r="AP1097">
        <v>312</v>
      </c>
    </row>
    <row r="1098" spans="1:60" ht="13.5" customHeight="1" x14ac:dyDescent="0.35">
      <c r="A1098" t="s">
        <v>2420</v>
      </c>
      <c r="B1098" t="s">
        <v>4085</v>
      </c>
      <c r="C1098" t="s">
        <v>4909</v>
      </c>
      <c r="D1098" t="s">
        <v>7449</v>
      </c>
      <c r="E1098" t="s">
        <v>15065</v>
      </c>
      <c r="F1098" t="s">
        <v>10832</v>
      </c>
      <c r="G1098" t="s">
        <v>7453</v>
      </c>
      <c r="H1098" t="s">
        <v>7454</v>
      </c>
      <c r="I1098" t="s">
        <v>15972</v>
      </c>
      <c r="N1098" t="s">
        <v>13445</v>
      </c>
      <c r="O1098" t="s">
        <v>7459</v>
      </c>
      <c r="P1098" t="s">
        <v>12000</v>
      </c>
      <c r="Q1098" t="s">
        <v>7462</v>
      </c>
      <c r="R1098" t="s">
        <v>7463</v>
      </c>
      <c r="S1098" t="s">
        <v>7464</v>
      </c>
      <c r="X1098" t="s">
        <v>5007</v>
      </c>
      <c r="Y1098" t="s">
        <v>5712</v>
      </c>
      <c r="Z1098" t="s">
        <v>6405</v>
      </c>
      <c r="AE1098">
        <v>32110</v>
      </c>
      <c r="AF1098" t="s">
        <v>4603</v>
      </c>
      <c r="AG1098">
        <v>3</v>
      </c>
      <c r="AH1098">
        <v>1050</v>
      </c>
      <c r="AJ1098">
        <v>310</v>
      </c>
    </row>
    <row r="1099" spans="1:60" ht="13.5" customHeight="1" x14ac:dyDescent="0.35">
      <c r="A1099" t="s">
        <v>2420</v>
      </c>
      <c r="B1099" t="s">
        <v>4094</v>
      </c>
      <c r="C1099" t="s">
        <v>4485</v>
      </c>
      <c r="D1099" t="s">
        <v>16233</v>
      </c>
      <c r="E1099" t="s">
        <v>16234</v>
      </c>
      <c r="F1099" t="s">
        <v>16235</v>
      </c>
      <c r="G1099" t="s">
        <v>9215</v>
      </c>
      <c r="H1099" t="s">
        <v>16236</v>
      </c>
      <c r="N1099" t="s">
        <v>16237</v>
      </c>
      <c r="O1099" t="s">
        <v>16238</v>
      </c>
      <c r="P1099" t="s">
        <v>16239</v>
      </c>
      <c r="Q1099" t="s">
        <v>16240</v>
      </c>
      <c r="R1099" t="s">
        <v>16241</v>
      </c>
      <c r="S1099" t="s">
        <v>16242</v>
      </c>
      <c r="X1099" t="s">
        <v>16243</v>
      </c>
      <c r="Y1099" t="s">
        <v>4498</v>
      </c>
      <c r="Z1099" t="s">
        <v>16244</v>
      </c>
      <c r="AE1099">
        <v>21510</v>
      </c>
      <c r="AF1099" t="s">
        <v>6761</v>
      </c>
      <c r="AG1099">
        <v>1</v>
      </c>
      <c r="AH1099">
        <v>168</v>
      </c>
      <c r="AJ1099">
        <v>221</v>
      </c>
      <c r="AK1099">
        <v>21053</v>
      </c>
      <c r="AL1099" t="s">
        <v>2434</v>
      </c>
      <c r="AM1099">
        <v>1</v>
      </c>
      <c r="AN1099">
        <v>167.6</v>
      </c>
      <c r="AP1099">
        <v>211</v>
      </c>
      <c r="AQ1099">
        <v>21547</v>
      </c>
      <c r="AR1099" t="s">
        <v>57</v>
      </c>
      <c r="AS1099">
        <v>2</v>
      </c>
      <c r="AT1099">
        <v>245</v>
      </c>
      <c r="AV1099">
        <v>221</v>
      </c>
      <c r="AW1099">
        <v>42686</v>
      </c>
      <c r="AX1099" t="s">
        <v>6936</v>
      </c>
      <c r="AY1099">
        <v>1</v>
      </c>
      <c r="AZ1099">
        <v>65.3</v>
      </c>
      <c r="BB1099">
        <v>334</v>
      </c>
      <c r="BC1099">
        <v>34584</v>
      </c>
      <c r="BD1099" t="s">
        <v>12597</v>
      </c>
      <c r="BE1099">
        <v>2</v>
      </c>
      <c r="BF1099">
        <v>216.4</v>
      </c>
      <c r="BH1099">
        <v>312</v>
      </c>
    </row>
    <row r="1100" spans="1:60" ht="13.5" customHeight="1" x14ac:dyDescent="0.35">
      <c r="A1100" t="s">
        <v>2420</v>
      </c>
      <c r="B1100" t="s">
        <v>4100</v>
      </c>
      <c r="C1100" t="s">
        <v>4667</v>
      </c>
      <c r="D1100" t="s">
        <v>16245</v>
      </c>
      <c r="E1100" t="s">
        <v>16246</v>
      </c>
      <c r="F1100" t="s">
        <v>16247</v>
      </c>
      <c r="G1100" t="s">
        <v>16248</v>
      </c>
      <c r="H1100" t="s">
        <v>16249</v>
      </c>
      <c r="N1100" t="s">
        <v>16250</v>
      </c>
      <c r="O1100" t="s">
        <v>16251</v>
      </c>
      <c r="P1100" t="s">
        <v>16252</v>
      </c>
      <c r="Q1100" t="s">
        <v>16253</v>
      </c>
      <c r="R1100" t="s">
        <v>16254</v>
      </c>
      <c r="X1100" t="s">
        <v>16255</v>
      </c>
      <c r="Y1100" t="s">
        <v>16256</v>
      </c>
      <c r="AE1100">
        <v>13254</v>
      </c>
      <c r="AF1100" t="s">
        <v>799</v>
      </c>
      <c r="AG1100">
        <v>3</v>
      </c>
      <c r="AH1100">
        <v>3451</v>
      </c>
      <c r="AJ1100">
        <v>128</v>
      </c>
      <c r="AK1100">
        <v>31859</v>
      </c>
      <c r="AL1100" t="s">
        <v>6948</v>
      </c>
      <c r="AM1100">
        <v>3</v>
      </c>
      <c r="AN1100">
        <v>463.6</v>
      </c>
      <c r="AP1100">
        <v>311</v>
      </c>
    </row>
    <row r="1101" spans="1:60" ht="13.5" customHeight="1" x14ac:dyDescent="0.35">
      <c r="A1101" t="s">
        <v>2420</v>
      </c>
      <c r="B1101" t="s">
        <v>4106</v>
      </c>
      <c r="C1101" t="s">
        <v>4909</v>
      </c>
      <c r="D1101" t="s">
        <v>16257</v>
      </c>
      <c r="E1101" t="s">
        <v>16258</v>
      </c>
      <c r="F1101" t="s">
        <v>16259</v>
      </c>
      <c r="G1101" t="s">
        <v>16260</v>
      </c>
      <c r="N1101" t="s">
        <v>16261</v>
      </c>
      <c r="O1101" t="s">
        <v>16262</v>
      </c>
      <c r="P1101" t="s">
        <v>16263</v>
      </c>
      <c r="Q1101" t="s">
        <v>16264</v>
      </c>
      <c r="X1101" t="s">
        <v>11552</v>
      </c>
      <c r="Y1101" t="s">
        <v>15138</v>
      </c>
      <c r="Z1101" t="s">
        <v>7038</v>
      </c>
      <c r="AE1101">
        <v>31407</v>
      </c>
      <c r="AF1101" t="s">
        <v>800</v>
      </c>
      <c r="AG1101">
        <v>2</v>
      </c>
      <c r="AH1101">
        <v>159</v>
      </c>
      <c r="AJ1101">
        <v>200</v>
      </c>
    </row>
    <row r="1102" spans="1:60" ht="13.5" customHeight="1" x14ac:dyDescent="0.35">
      <c r="A1102" t="s">
        <v>2420</v>
      </c>
      <c r="B1102" t="s">
        <v>4111</v>
      </c>
      <c r="C1102" t="s">
        <v>4889</v>
      </c>
      <c r="D1102" t="s">
        <v>16265</v>
      </c>
      <c r="E1102" t="s">
        <v>16266</v>
      </c>
      <c r="F1102" t="s">
        <v>16267</v>
      </c>
      <c r="G1102" t="s">
        <v>16268</v>
      </c>
      <c r="N1102" t="s">
        <v>16269</v>
      </c>
      <c r="O1102" t="s">
        <v>16270</v>
      </c>
      <c r="P1102" t="s">
        <v>13110</v>
      </c>
      <c r="Q1102" t="s">
        <v>13112</v>
      </c>
      <c r="X1102" t="s">
        <v>12536</v>
      </c>
      <c r="Y1102" t="s">
        <v>10614</v>
      </c>
      <c r="Z1102" t="s">
        <v>9216</v>
      </c>
      <c r="AE1102">
        <v>31407</v>
      </c>
      <c r="AF1102" t="s">
        <v>800</v>
      </c>
      <c r="AG1102">
        <v>2</v>
      </c>
      <c r="AH1102">
        <v>159</v>
      </c>
      <c r="AJ1102">
        <v>200</v>
      </c>
    </row>
    <row r="1103" spans="1:60" ht="13.5" customHeight="1" x14ac:dyDescent="0.35">
      <c r="A1103" t="s">
        <v>2420</v>
      </c>
      <c r="B1103" t="s">
        <v>4116</v>
      </c>
      <c r="C1103" t="s">
        <v>4889</v>
      </c>
      <c r="D1103" t="s">
        <v>16271</v>
      </c>
      <c r="E1103" t="s">
        <v>12531</v>
      </c>
      <c r="F1103" t="s">
        <v>12532</v>
      </c>
      <c r="N1103" t="s">
        <v>16272</v>
      </c>
      <c r="O1103" t="s">
        <v>16273</v>
      </c>
      <c r="P1103" t="s">
        <v>16274</v>
      </c>
      <c r="X1103" t="s">
        <v>12536</v>
      </c>
      <c r="Y1103" t="s">
        <v>10614</v>
      </c>
      <c r="Z1103" t="s">
        <v>9216</v>
      </c>
      <c r="AE1103">
        <v>31407</v>
      </c>
      <c r="AF1103" t="s">
        <v>800</v>
      </c>
      <c r="AG1103">
        <v>2</v>
      </c>
      <c r="AH1103">
        <v>159</v>
      </c>
      <c r="AJ1103">
        <v>200</v>
      </c>
    </row>
    <row r="1104" spans="1:60" ht="13.5" customHeight="1" x14ac:dyDescent="0.35">
      <c r="A1104" t="s">
        <v>2420</v>
      </c>
      <c r="B1104" t="s">
        <v>4123</v>
      </c>
      <c r="C1104" t="s">
        <v>4502</v>
      </c>
      <c r="D1104" t="s">
        <v>16275</v>
      </c>
      <c r="E1104" t="s">
        <v>15073</v>
      </c>
      <c r="F1104" t="s">
        <v>16276</v>
      </c>
      <c r="G1104" t="s">
        <v>16277</v>
      </c>
      <c r="H1104" t="s">
        <v>15076</v>
      </c>
      <c r="I1104" t="s">
        <v>15077</v>
      </c>
      <c r="J1104" t="s">
        <v>15078</v>
      </c>
      <c r="N1104" t="s">
        <v>16278</v>
      </c>
      <c r="O1104" t="s">
        <v>13131</v>
      </c>
      <c r="P1104" t="s">
        <v>16279</v>
      </c>
      <c r="Q1104" t="s">
        <v>15081</v>
      </c>
      <c r="R1104" t="s">
        <v>16280</v>
      </c>
      <c r="S1104" t="s">
        <v>15083</v>
      </c>
      <c r="T1104" t="s">
        <v>16281</v>
      </c>
      <c r="X1104" t="s">
        <v>15085</v>
      </c>
      <c r="Y1104" t="s">
        <v>4781</v>
      </c>
      <c r="Z1104" t="s">
        <v>15086</v>
      </c>
      <c r="AE1104">
        <v>31754</v>
      </c>
      <c r="AF1104" t="s">
        <v>62</v>
      </c>
      <c r="AG1104">
        <v>2</v>
      </c>
      <c r="AH1104">
        <v>76</v>
      </c>
      <c r="AJ1104">
        <v>311</v>
      </c>
      <c r="AK1104">
        <v>31743</v>
      </c>
      <c r="AL1104" t="s">
        <v>4521</v>
      </c>
      <c r="AM1104">
        <v>2</v>
      </c>
      <c r="AN1104">
        <v>429</v>
      </c>
      <c r="AP1104">
        <v>311</v>
      </c>
    </row>
    <row r="1105" spans="1:60" ht="13.5" customHeight="1" x14ac:dyDescent="0.35">
      <c r="A1105" t="s">
        <v>2420</v>
      </c>
      <c r="B1105" t="s">
        <v>4127</v>
      </c>
      <c r="C1105" t="s">
        <v>4524</v>
      </c>
      <c r="D1105" t="s">
        <v>16282</v>
      </c>
      <c r="E1105" t="s">
        <v>16283</v>
      </c>
      <c r="F1105" t="s">
        <v>16284</v>
      </c>
      <c r="G1105" t="s">
        <v>16285</v>
      </c>
      <c r="H1105" t="s">
        <v>12710</v>
      </c>
      <c r="N1105" t="s">
        <v>16286</v>
      </c>
      <c r="O1105" t="s">
        <v>16287</v>
      </c>
      <c r="P1105" t="s">
        <v>16288</v>
      </c>
      <c r="Q1105" t="s">
        <v>16289</v>
      </c>
      <c r="R1105" t="s">
        <v>16290</v>
      </c>
      <c r="S1105" t="s">
        <v>16291</v>
      </c>
      <c r="X1105" t="s">
        <v>16292</v>
      </c>
      <c r="Y1105" t="s">
        <v>16293</v>
      </c>
      <c r="Z1105" t="s">
        <v>16294</v>
      </c>
      <c r="AE1105">
        <v>13254</v>
      </c>
      <c r="AF1105" t="s">
        <v>799</v>
      </c>
      <c r="AG1105">
        <v>1</v>
      </c>
      <c r="AH1105">
        <v>42</v>
      </c>
      <c r="AJ1105">
        <v>128</v>
      </c>
      <c r="AK1105">
        <v>33024</v>
      </c>
      <c r="AL1105" t="s">
        <v>831</v>
      </c>
      <c r="AM1105">
        <v>2</v>
      </c>
      <c r="AN1105">
        <v>413.65</v>
      </c>
      <c r="AP1105">
        <v>314</v>
      </c>
      <c r="AQ1105">
        <v>35071</v>
      </c>
      <c r="AR1105" t="s">
        <v>830</v>
      </c>
      <c r="AS1105">
        <v>2</v>
      </c>
      <c r="AT1105">
        <v>231</v>
      </c>
      <c r="AV1105">
        <v>324</v>
      </c>
    </row>
    <row r="1106" spans="1:60" ht="13.5" customHeight="1" x14ac:dyDescent="0.35">
      <c r="A1106" t="s">
        <v>2420</v>
      </c>
      <c r="B1106" t="s">
        <v>4135</v>
      </c>
      <c r="C1106" t="s">
        <v>4889</v>
      </c>
      <c r="D1106" t="s">
        <v>16295</v>
      </c>
      <c r="E1106" t="s">
        <v>16296</v>
      </c>
      <c r="F1106" t="s">
        <v>16297</v>
      </c>
      <c r="G1106" t="s">
        <v>16298</v>
      </c>
      <c r="H1106" t="s">
        <v>10850</v>
      </c>
      <c r="N1106" t="s">
        <v>16299</v>
      </c>
      <c r="O1106" t="s">
        <v>16300</v>
      </c>
      <c r="P1106" t="s">
        <v>16301</v>
      </c>
      <c r="Q1106" t="s">
        <v>16302</v>
      </c>
      <c r="R1106" t="s">
        <v>16303</v>
      </c>
      <c r="X1106" t="s">
        <v>6405</v>
      </c>
      <c r="Y1106" t="s">
        <v>12708</v>
      </c>
      <c r="Z1106" t="s">
        <v>16304</v>
      </c>
      <c r="AE1106">
        <v>35071</v>
      </c>
      <c r="AF1106" t="s">
        <v>830</v>
      </c>
      <c r="AG1106">
        <v>2</v>
      </c>
      <c r="AH1106">
        <v>231</v>
      </c>
      <c r="AJ1106">
        <v>324</v>
      </c>
    </row>
    <row r="1107" spans="1:60" ht="13.5" customHeight="1" x14ac:dyDescent="0.35">
      <c r="A1107" t="s">
        <v>2420</v>
      </c>
      <c r="B1107" t="s">
        <v>4141</v>
      </c>
      <c r="C1107" t="s">
        <v>4909</v>
      </c>
      <c r="D1107" t="s">
        <v>16305</v>
      </c>
      <c r="E1107" t="s">
        <v>16306</v>
      </c>
      <c r="F1107" t="s">
        <v>16307</v>
      </c>
      <c r="G1107" t="s">
        <v>16308</v>
      </c>
      <c r="N1107" t="s">
        <v>16309</v>
      </c>
      <c r="O1107" t="s">
        <v>16310</v>
      </c>
      <c r="P1107" t="s">
        <v>16311</v>
      </c>
      <c r="Q1107" t="s">
        <v>16312</v>
      </c>
      <c r="R1107" t="s">
        <v>16313</v>
      </c>
      <c r="X1107" t="s">
        <v>5404</v>
      </c>
      <c r="Y1107" t="s">
        <v>16314</v>
      </c>
      <c r="Z1107" t="s">
        <v>13296</v>
      </c>
      <c r="AE1107">
        <v>13154</v>
      </c>
      <c r="AF1107" t="s">
        <v>798</v>
      </c>
      <c r="AG1107">
        <v>1</v>
      </c>
      <c r="AH1107">
        <v>42</v>
      </c>
      <c r="AJ1107">
        <v>122</v>
      </c>
      <c r="AK1107">
        <v>13236</v>
      </c>
      <c r="AL1107" t="s">
        <v>7004</v>
      </c>
      <c r="AM1107">
        <v>2</v>
      </c>
      <c r="AN1107">
        <v>413.65</v>
      </c>
      <c r="AP1107">
        <v>128</v>
      </c>
      <c r="AQ1107">
        <v>35071</v>
      </c>
      <c r="AR1107" t="s">
        <v>830</v>
      </c>
      <c r="AS1107">
        <v>3</v>
      </c>
      <c r="AV1107">
        <v>324</v>
      </c>
    </row>
    <row r="1108" spans="1:60" ht="13.5" customHeight="1" x14ac:dyDescent="0.35">
      <c r="A1108" t="s">
        <v>2420</v>
      </c>
      <c r="B1108" t="s">
        <v>4146</v>
      </c>
      <c r="C1108" t="s">
        <v>4717</v>
      </c>
      <c r="D1108" t="s">
        <v>16315</v>
      </c>
      <c r="E1108" t="s">
        <v>16316</v>
      </c>
      <c r="F1108" t="s">
        <v>16317</v>
      </c>
      <c r="G1108" t="s">
        <v>16318</v>
      </c>
      <c r="N1108" t="s">
        <v>16319</v>
      </c>
      <c r="O1108" t="s">
        <v>16320</v>
      </c>
      <c r="P1108" t="s">
        <v>16321</v>
      </c>
      <c r="Q1108" t="s">
        <v>16322</v>
      </c>
      <c r="R1108" t="s">
        <v>16323</v>
      </c>
      <c r="S1108" t="s">
        <v>16324</v>
      </c>
      <c r="X1108" t="s">
        <v>5404</v>
      </c>
      <c r="Y1108" t="s">
        <v>8818</v>
      </c>
      <c r="AE1108">
        <v>13254</v>
      </c>
      <c r="AF1108" t="s">
        <v>799</v>
      </c>
      <c r="AG1108">
        <v>3</v>
      </c>
      <c r="AH1108">
        <v>3451</v>
      </c>
      <c r="AJ1108">
        <v>128</v>
      </c>
      <c r="AK1108">
        <v>13236</v>
      </c>
      <c r="AL1108" t="s">
        <v>7004</v>
      </c>
      <c r="AM1108">
        <v>3</v>
      </c>
      <c r="AN1108">
        <v>1170.4000000000001</v>
      </c>
      <c r="AP1108">
        <v>128</v>
      </c>
    </row>
    <row r="1109" spans="1:60" ht="13.5" customHeight="1" x14ac:dyDescent="0.35">
      <c r="A1109" t="s">
        <v>2420</v>
      </c>
      <c r="B1109" t="s">
        <v>4151</v>
      </c>
      <c r="C1109" t="s">
        <v>4909</v>
      </c>
      <c r="D1109" t="s">
        <v>16325</v>
      </c>
      <c r="E1109" t="s">
        <v>16326</v>
      </c>
      <c r="F1109" t="s">
        <v>16327</v>
      </c>
      <c r="G1109" t="s">
        <v>16328</v>
      </c>
      <c r="H1109" t="s">
        <v>7454</v>
      </c>
      <c r="N1109" t="s">
        <v>16329</v>
      </c>
      <c r="O1109" t="s">
        <v>16330</v>
      </c>
      <c r="P1109" t="s">
        <v>16331</v>
      </c>
      <c r="Q1109" t="s">
        <v>16332</v>
      </c>
      <c r="R1109" t="s">
        <v>16333</v>
      </c>
      <c r="X1109" t="s">
        <v>5712</v>
      </c>
      <c r="Y1109" t="s">
        <v>6405</v>
      </c>
      <c r="AE1109">
        <v>13236</v>
      </c>
      <c r="AF1109" t="s">
        <v>7004</v>
      </c>
      <c r="AG1109">
        <v>4</v>
      </c>
      <c r="AH1109">
        <v>1365.45</v>
      </c>
      <c r="AJ1109">
        <v>128</v>
      </c>
    </row>
    <row r="1110" spans="1:60" ht="13.5" customHeight="1" x14ac:dyDescent="0.35">
      <c r="A1110" t="s">
        <v>2420</v>
      </c>
      <c r="B1110" t="s">
        <v>4156</v>
      </c>
      <c r="C1110" t="s">
        <v>4889</v>
      </c>
      <c r="D1110" t="s">
        <v>16334</v>
      </c>
      <c r="E1110" t="s">
        <v>16335</v>
      </c>
      <c r="F1110" t="s">
        <v>14120</v>
      </c>
      <c r="G1110" t="s">
        <v>16336</v>
      </c>
      <c r="H1110" t="s">
        <v>11718</v>
      </c>
      <c r="I1110" t="s">
        <v>14121</v>
      </c>
      <c r="J1110" t="s">
        <v>16337</v>
      </c>
      <c r="K1110" t="s">
        <v>14122</v>
      </c>
      <c r="N1110" t="s">
        <v>16338</v>
      </c>
      <c r="O1110" t="s">
        <v>16339</v>
      </c>
      <c r="P1110" t="s">
        <v>14124</v>
      </c>
      <c r="Q1110" t="s">
        <v>16340</v>
      </c>
      <c r="R1110" t="s">
        <v>11722</v>
      </c>
      <c r="S1110" t="s">
        <v>11724</v>
      </c>
      <c r="T1110" t="s">
        <v>16341</v>
      </c>
      <c r="U1110" t="s">
        <v>14126</v>
      </c>
      <c r="V1110" t="s">
        <v>16342</v>
      </c>
      <c r="W1110" t="s">
        <v>14127</v>
      </c>
      <c r="X1110" t="s">
        <v>16343</v>
      </c>
      <c r="Y1110" t="s">
        <v>14128</v>
      </c>
      <c r="Z1110" t="s">
        <v>12531</v>
      </c>
      <c r="AE1110">
        <v>35052</v>
      </c>
      <c r="AF1110" t="s">
        <v>6021</v>
      </c>
      <c r="AG1110">
        <v>2</v>
      </c>
      <c r="AH1110">
        <v>140</v>
      </c>
      <c r="AJ1110">
        <v>334</v>
      </c>
    </row>
    <row r="1111" spans="1:60" ht="13.5" customHeight="1" x14ac:dyDescent="0.35">
      <c r="A1111" t="s">
        <v>2420</v>
      </c>
      <c r="B1111" t="s">
        <v>4161</v>
      </c>
      <c r="C1111" t="s">
        <v>4909</v>
      </c>
      <c r="D1111" t="s">
        <v>16344</v>
      </c>
      <c r="E1111" t="s">
        <v>16345</v>
      </c>
      <c r="F1111" t="s">
        <v>15451</v>
      </c>
      <c r="G1111" t="s">
        <v>16346</v>
      </c>
      <c r="N1111" t="s">
        <v>16347</v>
      </c>
      <c r="O1111" t="s">
        <v>16348</v>
      </c>
      <c r="P1111" t="s">
        <v>16349</v>
      </c>
      <c r="Q1111" t="s">
        <v>16350</v>
      </c>
      <c r="R1111" t="s">
        <v>16351</v>
      </c>
      <c r="X1111" t="s">
        <v>5899</v>
      </c>
      <c r="Y1111" t="s">
        <v>11552</v>
      </c>
      <c r="AE1111">
        <v>32688</v>
      </c>
      <c r="AF1111" t="s">
        <v>7018</v>
      </c>
      <c r="AG1111">
        <v>3</v>
      </c>
      <c r="AH1111">
        <v>610.9</v>
      </c>
      <c r="AJ1111">
        <v>314</v>
      </c>
      <c r="AK1111">
        <v>33052</v>
      </c>
      <c r="AL1111" t="s">
        <v>7019</v>
      </c>
      <c r="AM1111">
        <v>3</v>
      </c>
      <c r="AN1111">
        <v>392</v>
      </c>
      <c r="AP1111">
        <v>315</v>
      </c>
    </row>
    <row r="1112" spans="1:60" ht="13.5" customHeight="1" x14ac:dyDescent="0.35">
      <c r="A1112" t="s">
        <v>2420</v>
      </c>
      <c r="B1112" t="s">
        <v>4167</v>
      </c>
      <c r="C1112" t="s">
        <v>4717</v>
      </c>
      <c r="D1112" t="s">
        <v>16352</v>
      </c>
      <c r="E1112" t="s">
        <v>16353</v>
      </c>
      <c r="F1112" t="s">
        <v>16354</v>
      </c>
      <c r="G1112" t="s">
        <v>16355</v>
      </c>
      <c r="H1112" t="s">
        <v>16356</v>
      </c>
      <c r="N1112" t="s">
        <v>16357</v>
      </c>
      <c r="O1112" t="s">
        <v>16358</v>
      </c>
      <c r="P1112" t="s">
        <v>16359</v>
      </c>
      <c r="Q1112" t="s">
        <v>16360</v>
      </c>
      <c r="R1112" t="s">
        <v>16361</v>
      </c>
      <c r="X1112" t="s">
        <v>16362</v>
      </c>
      <c r="Y1112" t="s">
        <v>16363</v>
      </c>
      <c r="Z1112" t="s">
        <v>16364</v>
      </c>
      <c r="AE1112">
        <v>31407</v>
      </c>
      <c r="AF1112" t="s">
        <v>800</v>
      </c>
      <c r="AG1112">
        <v>2</v>
      </c>
      <c r="AH1112">
        <v>159</v>
      </c>
      <c r="AJ1112">
        <v>200</v>
      </c>
      <c r="AK1112">
        <v>34582</v>
      </c>
      <c r="AL1112" t="s">
        <v>5700</v>
      </c>
      <c r="AM1112">
        <v>2</v>
      </c>
      <c r="AN1112">
        <v>300</v>
      </c>
      <c r="AP1112">
        <v>312</v>
      </c>
    </row>
    <row r="1113" spans="1:60" ht="13.5" customHeight="1" x14ac:dyDescent="0.35">
      <c r="A1113" t="s">
        <v>2420</v>
      </c>
      <c r="B1113" t="s">
        <v>4172</v>
      </c>
      <c r="C1113" t="s">
        <v>4889</v>
      </c>
      <c r="D1113" t="s">
        <v>16365</v>
      </c>
      <c r="E1113" t="s">
        <v>16366</v>
      </c>
      <c r="F1113" t="s">
        <v>16367</v>
      </c>
      <c r="G1113" t="s">
        <v>16368</v>
      </c>
      <c r="N1113" t="s">
        <v>16369</v>
      </c>
      <c r="O1113" t="s">
        <v>16370</v>
      </c>
      <c r="P1113" t="s">
        <v>16371</v>
      </c>
      <c r="X1113" t="s">
        <v>10614</v>
      </c>
      <c r="Y1113" t="s">
        <v>9216</v>
      </c>
      <c r="AE1113">
        <v>31407</v>
      </c>
      <c r="AF1113" t="s">
        <v>800</v>
      </c>
      <c r="AG1113">
        <v>2</v>
      </c>
      <c r="AH1113">
        <v>159</v>
      </c>
      <c r="AJ1113">
        <v>200</v>
      </c>
    </row>
    <row r="1114" spans="1:60" ht="13.5" customHeight="1" x14ac:dyDescent="0.35">
      <c r="A1114" t="s">
        <v>2420</v>
      </c>
      <c r="B1114" t="s">
        <v>4176</v>
      </c>
      <c r="C1114" t="s">
        <v>4909</v>
      </c>
      <c r="D1114" t="s">
        <v>16372</v>
      </c>
      <c r="E1114" t="s">
        <v>16373</v>
      </c>
      <c r="F1114" t="s">
        <v>16374</v>
      </c>
      <c r="G1114" t="s">
        <v>16375</v>
      </c>
      <c r="N1114" t="s">
        <v>16376</v>
      </c>
      <c r="O1114" t="s">
        <v>16377</v>
      </c>
      <c r="P1114" t="s">
        <v>16378</v>
      </c>
      <c r="Q1114" t="s">
        <v>16379</v>
      </c>
      <c r="X1114" t="s">
        <v>11049</v>
      </c>
      <c r="Y1114" t="s">
        <v>5899</v>
      </c>
      <c r="Z1114" t="s">
        <v>10059</v>
      </c>
      <c r="AE1114">
        <v>44542</v>
      </c>
      <c r="AF1114" t="s">
        <v>16380</v>
      </c>
      <c r="AG1114">
        <v>1</v>
      </c>
      <c r="AJ1114">
        <v>333</v>
      </c>
    </row>
    <row r="1115" spans="1:60" ht="13.5" customHeight="1" x14ac:dyDescent="0.35">
      <c r="A1115" t="s">
        <v>2420</v>
      </c>
      <c r="B1115" t="s">
        <v>4180</v>
      </c>
      <c r="C1115" t="s">
        <v>4889</v>
      </c>
      <c r="D1115" t="s">
        <v>16381</v>
      </c>
      <c r="E1115" t="s">
        <v>16382</v>
      </c>
      <c r="F1115" t="s">
        <v>16383</v>
      </c>
      <c r="G1115" t="s">
        <v>16384</v>
      </c>
      <c r="N1115" t="s">
        <v>16385</v>
      </c>
      <c r="O1115" t="s">
        <v>16386</v>
      </c>
      <c r="P1115" t="s">
        <v>16387</v>
      </c>
      <c r="Q1115" t="s">
        <v>16388</v>
      </c>
      <c r="X1115" t="s">
        <v>5090</v>
      </c>
      <c r="Y1115" t="s">
        <v>16389</v>
      </c>
      <c r="Z1115" t="s">
        <v>16390</v>
      </c>
      <c r="AE1115">
        <v>13254</v>
      </c>
      <c r="AF1115" t="s">
        <v>799</v>
      </c>
      <c r="AG1115">
        <v>2</v>
      </c>
      <c r="AH1115">
        <v>192</v>
      </c>
      <c r="AJ1115">
        <v>128</v>
      </c>
      <c r="AK1115">
        <v>32054</v>
      </c>
      <c r="AL1115" t="s">
        <v>7089</v>
      </c>
      <c r="AM1115">
        <v>2</v>
      </c>
      <c r="AP1115">
        <v>310</v>
      </c>
      <c r="AQ1115">
        <v>32110</v>
      </c>
      <c r="AR1115" t="s">
        <v>4603</v>
      </c>
      <c r="AS1115">
        <v>2</v>
      </c>
      <c r="AT1115">
        <v>390</v>
      </c>
      <c r="AV1115">
        <v>310</v>
      </c>
    </row>
    <row r="1116" spans="1:60" ht="13.5" customHeight="1" x14ac:dyDescent="0.35">
      <c r="A1116" t="s">
        <v>2420</v>
      </c>
      <c r="B1116" t="s">
        <v>4190</v>
      </c>
      <c r="C1116" t="s">
        <v>4889</v>
      </c>
      <c r="D1116" t="s">
        <v>16391</v>
      </c>
      <c r="E1116" t="s">
        <v>16392</v>
      </c>
      <c r="F1116" t="s">
        <v>16393</v>
      </c>
      <c r="G1116" t="s">
        <v>14121</v>
      </c>
      <c r="N1116" t="s">
        <v>16394</v>
      </c>
      <c r="O1116" t="s">
        <v>16395</v>
      </c>
      <c r="P1116" t="s">
        <v>16371</v>
      </c>
      <c r="X1116" t="s">
        <v>12536</v>
      </c>
      <c r="Y1116" t="s">
        <v>10614</v>
      </c>
      <c r="Z1116" t="s">
        <v>9216</v>
      </c>
      <c r="AE1116">
        <v>21547</v>
      </c>
      <c r="AF1116" t="s">
        <v>57</v>
      </c>
      <c r="AG1116">
        <v>2</v>
      </c>
      <c r="AH1116">
        <v>245</v>
      </c>
      <c r="AJ1116">
        <v>221</v>
      </c>
      <c r="AK1116">
        <v>21572</v>
      </c>
      <c r="AL1116" t="s">
        <v>58</v>
      </c>
      <c r="AM1116">
        <v>1</v>
      </c>
      <c r="AN1116">
        <v>80</v>
      </c>
      <c r="AP1116">
        <v>221</v>
      </c>
    </row>
    <row r="1117" spans="1:60" ht="13.5" customHeight="1" x14ac:dyDescent="0.35">
      <c r="A1117" t="s">
        <v>2420</v>
      </c>
      <c r="B1117" t="s">
        <v>4198</v>
      </c>
      <c r="C1117" t="s">
        <v>4667</v>
      </c>
      <c r="D1117" t="s">
        <v>16396</v>
      </c>
      <c r="E1117" t="s">
        <v>16397</v>
      </c>
      <c r="F1117" t="s">
        <v>16398</v>
      </c>
      <c r="G1117" t="s">
        <v>7295</v>
      </c>
      <c r="H1117" t="s">
        <v>8755</v>
      </c>
      <c r="I1117" t="s">
        <v>10793</v>
      </c>
      <c r="N1117" t="s">
        <v>16399</v>
      </c>
      <c r="O1117" t="s">
        <v>16400</v>
      </c>
      <c r="P1117" t="s">
        <v>16401</v>
      </c>
      <c r="Q1117" t="s">
        <v>16402</v>
      </c>
      <c r="R1117" t="s">
        <v>10800</v>
      </c>
      <c r="S1117" t="s">
        <v>16403</v>
      </c>
      <c r="X1117" t="s">
        <v>10011</v>
      </c>
      <c r="Y1117" t="s">
        <v>714</v>
      </c>
      <c r="Z1117" t="s">
        <v>716</v>
      </c>
      <c r="AE1117">
        <v>31754</v>
      </c>
      <c r="AF1117" t="s">
        <v>62</v>
      </c>
      <c r="AG1117">
        <v>3</v>
      </c>
      <c r="AJ1117">
        <v>311</v>
      </c>
      <c r="AK1117">
        <v>21572</v>
      </c>
      <c r="AL1117" t="s">
        <v>58</v>
      </c>
      <c r="AM1117">
        <v>2</v>
      </c>
      <c r="AN1117">
        <v>328</v>
      </c>
      <c r="AP1117">
        <v>221</v>
      </c>
      <c r="AQ1117">
        <v>21547</v>
      </c>
      <c r="AR1117" t="s">
        <v>57</v>
      </c>
      <c r="AS1117">
        <v>2</v>
      </c>
      <c r="AT1117">
        <v>245</v>
      </c>
      <c r="AV1117">
        <v>221</v>
      </c>
      <c r="AW1117">
        <v>32054</v>
      </c>
      <c r="AX1117" t="s">
        <v>7089</v>
      </c>
      <c r="AY1117">
        <v>2</v>
      </c>
      <c r="BB1117">
        <v>310</v>
      </c>
      <c r="BC1117">
        <v>12061</v>
      </c>
      <c r="BD1117" t="s">
        <v>7071</v>
      </c>
      <c r="BE1117">
        <v>1</v>
      </c>
      <c r="BF1117">
        <v>107.2</v>
      </c>
      <c r="BH1117">
        <v>118</v>
      </c>
    </row>
    <row r="1118" spans="1:60" ht="13.5" customHeight="1" x14ac:dyDescent="0.35">
      <c r="A1118" t="s">
        <v>2420</v>
      </c>
      <c r="B1118" t="s">
        <v>4209</v>
      </c>
      <c r="C1118" t="s">
        <v>4909</v>
      </c>
      <c r="D1118" t="s">
        <v>15734</v>
      </c>
      <c r="E1118" t="s">
        <v>16404</v>
      </c>
      <c r="F1118" t="s">
        <v>16405</v>
      </c>
      <c r="G1118" t="s">
        <v>16406</v>
      </c>
      <c r="H1118" t="s">
        <v>15737</v>
      </c>
      <c r="N1118" t="s">
        <v>15738</v>
      </c>
      <c r="O1118" t="s">
        <v>16407</v>
      </c>
      <c r="P1118" t="s">
        <v>15741</v>
      </c>
      <c r="Q1118" t="s">
        <v>16408</v>
      </c>
      <c r="R1118" t="s">
        <v>16409</v>
      </c>
      <c r="X1118" t="s">
        <v>5712</v>
      </c>
      <c r="Y1118" t="s">
        <v>16410</v>
      </c>
      <c r="Z1118" t="s">
        <v>16411</v>
      </c>
      <c r="AE1118">
        <v>13254</v>
      </c>
      <c r="AF1118" t="s">
        <v>799</v>
      </c>
      <c r="AG1118">
        <v>2</v>
      </c>
      <c r="AH1118">
        <v>192</v>
      </c>
      <c r="AJ1118">
        <v>128</v>
      </c>
      <c r="AK1118">
        <v>33052</v>
      </c>
      <c r="AL1118" t="s">
        <v>7019</v>
      </c>
      <c r="AM1118">
        <v>2</v>
      </c>
      <c r="AN1118">
        <v>120</v>
      </c>
      <c r="AP1118">
        <v>315</v>
      </c>
      <c r="AQ1118">
        <v>33054</v>
      </c>
      <c r="AR1118" t="s">
        <v>5596</v>
      </c>
      <c r="AS1118">
        <v>1</v>
      </c>
      <c r="AT1118">
        <v>218</v>
      </c>
      <c r="AV1118">
        <v>315</v>
      </c>
    </row>
    <row r="1119" spans="1:60" ht="13.5" customHeight="1" x14ac:dyDescent="0.35">
      <c r="A1119" t="s">
        <v>2420</v>
      </c>
      <c r="B1119" t="s">
        <v>4214</v>
      </c>
      <c r="C1119" t="s">
        <v>4889</v>
      </c>
      <c r="D1119" t="s">
        <v>16412</v>
      </c>
      <c r="E1119" t="s">
        <v>16413</v>
      </c>
      <c r="F1119" t="s">
        <v>16414</v>
      </c>
      <c r="G1119" t="s">
        <v>16415</v>
      </c>
      <c r="N1119" t="s">
        <v>16416</v>
      </c>
      <c r="O1119" t="s">
        <v>16417</v>
      </c>
      <c r="P1119" t="s">
        <v>16418</v>
      </c>
      <c r="Q1119" t="s">
        <v>16419</v>
      </c>
      <c r="X1119" t="s">
        <v>13296</v>
      </c>
      <c r="Y1119" t="s">
        <v>16420</v>
      </c>
      <c r="AE1119">
        <v>35071</v>
      </c>
      <c r="AF1119" t="s">
        <v>830</v>
      </c>
      <c r="AG1119">
        <v>2</v>
      </c>
      <c r="AH1119">
        <v>231</v>
      </c>
      <c r="AJ1119">
        <v>324</v>
      </c>
    </row>
    <row r="1120" spans="1:60" ht="13.5" customHeight="1" x14ac:dyDescent="0.35">
      <c r="A1120" t="s">
        <v>2420</v>
      </c>
      <c r="B1120" t="s">
        <v>4220</v>
      </c>
      <c r="C1120" t="s">
        <v>4909</v>
      </c>
      <c r="D1120" t="s">
        <v>16421</v>
      </c>
      <c r="E1120" t="s">
        <v>5892</v>
      </c>
      <c r="F1120" t="s">
        <v>16421</v>
      </c>
      <c r="G1120" t="s">
        <v>16422</v>
      </c>
      <c r="N1120" t="s">
        <v>16423</v>
      </c>
      <c r="O1120" t="s">
        <v>16424</v>
      </c>
      <c r="P1120" t="s">
        <v>16425</v>
      </c>
      <c r="Q1120" t="s">
        <v>16426</v>
      </c>
      <c r="R1120" t="s">
        <v>16427</v>
      </c>
      <c r="S1120" t="s">
        <v>15002</v>
      </c>
      <c r="T1120" t="s">
        <v>8730</v>
      </c>
      <c r="X1120" t="s">
        <v>16428</v>
      </c>
      <c r="Y1120" t="s">
        <v>4601</v>
      </c>
      <c r="AE1120">
        <v>44517</v>
      </c>
      <c r="AF1120" t="s">
        <v>5905</v>
      </c>
      <c r="AG1120">
        <v>2</v>
      </c>
      <c r="AH1120">
        <v>317</v>
      </c>
      <c r="AJ1120">
        <v>333</v>
      </c>
      <c r="AK1120">
        <v>33024</v>
      </c>
      <c r="AL1120" t="s">
        <v>831</v>
      </c>
      <c r="AM1120">
        <v>1</v>
      </c>
      <c r="AN1120">
        <v>16.75</v>
      </c>
      <c r="AP1120">
        <v>314</v>
      </c>
    </row>
    <row r="1121" spans="1:60" ht="13.5" customHeight="1" x14ac:dyDescent="0.35">
      <c r="A1121" t="s">
        <v>2420</v>
      </c>
      <c r="B1121" t="s">
        <v>4226</v>
      </c>
      <c r="C1121" t="s">
        <v>4783</v>
      </c>
      <c r="D1121" t="s">
        <v>16429</v>
      </c>
      <c r="E1121" t="s">
        <v>11953</v>
      </c>
      <c r="F1121" t="s">
        <v>15345</v>
      </c>
      <c r="G1121" t="s">
        <v>11955</v>
      </c>
      <c r="H1121" t="s">
        <v>15346</v>
      </c>
      <c r="N1121" t="s">
        <v>16430</v>
      </c>
      <c r="O1121" t="s">
        <v>11960</v>
      </c>
      <c r="P1121" t="s">
        <v>11961</v>
      </c>
      <c r="Q1121" t="s">
        <v>15348</v>
      </c>
      <c r="R1121" t="s">
        <v>11964</v>
      </c>
      <c r="X1121" t="s">
        <v>16431</v>
      </c>
      <c r="Y1121" t="s">
        <v>14159</v>
      </c>
      <c r="Z1121" t="s">
        <v>8583</v>
      </c>
      <c r="AE1121">
        <v>13154</v>
      </c>
      <c r="AF1121" t="s">
        <v>798</v>
      </c>
      <c r="AG1121">
        <v>1</v>
      </c>
      <c r="AH1121">
        <v>42</v>
      </c>
      <c r="AJ1121">
        <v>122</v>
      </c>
      <c r="AK1121">
        <v>34592</v>
      </c>
      <c r="AL1121" t="s">
        <v>6181</v>
      </c>
      <c r="AM1121">
        <v>2</v>
      </c>
      <c r="AN1121">
        <v>221</v>
      </c>
      <c r="AP1121">
        <v>312</v>
      </c>
    </row>
    <row r="1122" spans="1:60" ht="13.5" customHeight="1" x14ac:dyDescent="0.35">
      <c r="A1122" t="s">
        <v>2420</v>
      </c>
      <c r="B1122" t="s">
        <v>4231</v>
      </c>
      <c r="C1122" t="s">
        <v>4717</v>
      </c>
      <c r="D1122" t="s">
        <v>16432</v>
      </c>
      <c r="E1122" t="s">
        <v>16433</v>
      </c>
      <c r="F1122" t="s">
        <v>13499</v>
      </c>
      <c r="G1122" t="s">
        <v>13502</v>
      </c>
      <c r="N1122" t="s">
        <v>16434</v>
      </c>
      <c r="O1122" t="s">
        <v>16435</v>
      </c>
      <c r="P1122" t="s">
        <v>16436</v>
      </c>
      <c r="Q1122" t="s">
        <v>16437</v>
      </c>
      <c r="R1122" t="s">
        <v>16438</v>
      </c>
      <c r="X1122" t="s">
        <v>8068</v>
      </c>
      <c r="Y1122" t="s">
        <v>13744</v>
      </c>
      <c r="Z1122" t="s">
        <v>16439</v>
      </c>
      <c r="AE1122">
        <v>34507</v>
      </c>
      <c r="AF1122" t="s">
        <v>5168</v>
      </c>
      <c r="AG1122">
        <v>2</v>
      </c>
      <c r="AH1122">
        <v>280</v>
      </c>
      <c r="AJ1122">
        <v>312</v>
      </c>
      <c r="AK1122">
        <v>13254</v>
      </c>
      <c r="AL1122" t="s">
        <v>799</v>
      </c>
      <c r="AM1122">
        <v>1</v>
      </c>
      <c r="AN1122">
        <v>42</v>
      </c>
      <c r="AP1122">
        <v>128</v>
      </c>
      <c r="AQ1122">
        <v>34593</v>
      </c>
      <c r="AR1122" t="s">
        <v>5195</v>
      </c>
      <c r="AS1122">
        <v>2</v>
      </c>
      <c r="AT1122">
        <v>479</v>
      </c>
      <c r="AV1122">
        <v>312</v>
      </c>
    </row>
    <row r="1123" spans="1:60" ht="13.5" customHeight="1" x14ac:dyDescent="0.35">
      <c r="A1123" t="s">
        <v>2420</v>
      </c>
      <c r="B1123" t="s">
        <v>4236</v>
      </c>
      <c r="C1123" t="s">
        <v>4783</v>
      </c>
      <c r="D1123" t="s">
        <v>16440</v>
      </c>
      <c r="E1123" t="s">
        <v>4785</v>
      </c>
      <c r="F1123" t="s">
        <v>16441</v>
      </c>
      <c r="G1123" t="s">
        <v>5445</v>
      </c>
      <c r="H1123" t="s">
        <v>16442</v>
      </c>
      <c r="I1123" t="s">
        <v>16443</v>
      </c>
      <c r="N1123" t="s">
        <v>16444</v>
      </c>
      <c r="O1123" t="s">
        <v>16445</v>
      </c>
      <c r="P1123" t="s">
        <v>16446</v>
      </c>
      <c r="Q1123" t="s">
        <v>4793</v>
      </c>
      <c r="X1123" t="s">
        <v>4796</v>
      </c>
      <c r="Y1123" t="s">
        <v>4797</v>
      </c>
      <c r="AE1123">
        <v>34582</v>
      </c>
      <c r="AF1123" t="s">
        <v>5700</v>
      </c>
      <c r="AG1123">
        <v>2</v>
      </c>
      <c r="AH1123">
        <v>300</v>
      </c>
      <c r="AJ1123">
        <v>312</v>
      </c>
      <c r="AK1123">
        <v>34085</v>
      </c>
      <c r="AL1123" t="s">
        <v>5052</v>
      </c>
      <c r="AM1123">
        <v>2</v>
      </c>
      <c r="AN1123">
        <v>263</v>
      </c>
      <c r="AP1123">
        <v>312</v>
      </c>
    </row>
    <row r="1124" spans="1:60" ht="13.5" customHeight="1" x14ac:dyDescent="0.35">
      <c r="A1124" t="s">
        <v>2420</v>
      </c>
      <c r="B1124" t="s">
        <v>4245</v>
      </c>
      <c r="C1124" t="s">
        <v>4909</v>
      </c>
      <c r="D1124" t="s">
        <v>7449</v>
      </c>
      <c r="E1124" t="s">
        <v>7450</v>
      </c>
      <c r="F1124" t="s">
        <v>10832</v>
      </c>
      <c r="G1124" t="s">
        <v>7453</v>
      </c>
      <c r="H1124" t="s">
        <v>7454</v>
      </c>
      <c r="I1124" t="s">
        <v>10834</v>
      </c>
      <c r="N1124" t="s">
        <v>13445</v>
      </c>
      <c r="O1124" t="s">
        <v>16447</v>
      </c>
      <c r="P1124" t="s">
        <v>7460</v>
      </c>
      <c r="Q1124" t="s">
        <v>7461</v>
      </c>
      <c r="R1124" t="s">
        <v>7462</v>
      </c>
      <c r="S1124" t="s">
        <v>7463</v>
      </c>
      <c r="T1124" t="s">
        <v>7464</v>
      </c>
      <c r="X1124" t="s">
        <v>5007</v>
      </c>
      <c r="Y1124" t="s">
        <v>5712</v>
      </c>
      <c r="Z1124" t="s">
        <v>6405</v>
      </c>
      <c r="AE1124">
        <v>21572</v>
      </c>
      <c r="AF1124" t="s">
        <v>58</v>
      </c>
      <c r="AG1124">
        <v>2</v>
      </c>
      <c r="AH1124">
        <v>328</v>
      </c>
      <c r="AJ1124">
        <v>221</v>
      </c>
    </row>
    <row r="1125" spans="1:60" ht="13.5" customHeight="1" x14ac:dyDescent="0.35">
      <c r="A1125" t="s">
        <v>2420</v>
      </c>
      <c r="B1125" t="s">
        <v>4250</v>
      </c>
      <c r="C1125" t="s">
        <v>4909</v>
      </c>
      <c r="D1125" t="s">
        <v>16448</v>
      </c>
      <c r="E1125" t="s">
        <v>7450</v>
      </c>
      <c r="F1125" t="s">
        <v>10832</v>
      </c>
      <c r="G1125" t="s">
        <v>7453</v>
      </c>
      <c r="H1125" t="s">
        <v>7454</v>
      </c>
      <c r="I1125" t="s">
        <v>10834</v>
      </c>
      <c r="N1125" t="s">
        <v>16449</v>
      </c>
      <c r="O1125" t="s">
        <v>7459</v>
      </c>
      <c r="P1125" t="s">
        <v>7460</v>
      </c>
      <c r="Q1125" t="s">
        <v>16450</v>
      </c>
      <c r="R1125" t="s">
        <v>7462</v>
      </c>
      <c r="S1125" t="s">
        <v>7463</v>
      </c>
      <c r="T1125" t="s">
        <v>7464</v>
      </c>
      <c r="X1125" t="s">
        <v>13114</v>
      </c>
      <c r="Y1125" t="s">
        <v>5007</v>
      </c>
      <c r="Z1125" t="s">
        <v>6405</v>
      </c>
      <c r="AE1125">
        <v>34022</v>
      </c>
      <c r="AF1125" t="s">
        <v>4798</v>
      </c>
      <c r="AG1125">
        <v>2</v>
      </c>
      <c r="AH1125">
        <v>393</v>
      </c>
      <c r="AJ1125">
        <v>312</v>
      </c>
      <c r="AK1125">
        <v>32079</v>
      </c>
      <c r="AL1125" t="s">
        <v>4582</v>
      </c>
      <c r="AM1125">
        <v>2</v>
      </c>
      <c r="AN1125">
        <v>263</v>
      </c>
      <c r="AP1125">
        <v>310</v>
      </c>
    </row>
    <row r="1126" spans="1:60" ht="13.5" customHeight="1" x14ac:dyDescent="0.35">
      <c r="A1126" t="s">
        <v>2420</v>
      </c>
      <c r="B1126" t="s">
        <v>4267</v>
      </c>
      <c r="C1126" t="s">
        <v>4909</v>
      </c>
      <c r="D1126" t="s">
        <v>16451</v>
      </c>
      <c r="E1126" t="s">
        <v>7450</v>
      </c>
      <c r="F1126" t="s">
        <v>10832</v>
      </c>
      <c r="G1126" t="s">
        <v>7453</v>
      </c>
      <c r="H1126" t="s">
        <v>7454</v>
      </c>
      <c r="I1126" t="s">
        <v>10834</v>
      </c>
      <c r="N1126" t="s">
        <v>16452</v>
      </c>
      <c r="O1126" t="s">
        <v>7459</v>
      </c>
      <c r="P1126" t="s">
        <v>7460</v>
      </c>
      <c r="Q1126" t="s">
        <v>7461</v>
      </c>
      <c r="R1126" t="s">
        <v>7462</v>
      </c>
      <c r="S1126" t="s">
        <v>7463</v>
      </c>
      <c r="T1126" t="s">
        <v>7464</v>
      </c>
      <c r="X1126" t="s">
        <v>5007</v>
      </c>
      <c r="Y1126" t="s">
        <v>11552</v>
      </c>
      <c r="Z1126" t="s">
        <v>6405</v>
      </c>
      <c r="AE1126">
        <v>33024</v>
      </c>
      <c r="AF1126" t="s">
        <v>831</v>
      </c>
      <c r="AG1126">
        <v>2</v>
      </c>
      <c r="AH1126">
        <v>413.65</v>
      </c>
      <c r="AJ1126">
        <v>314</v>
      </c>
    </row>
    <row r="1127" spans="1:60" ht="13.5" customHeight="1" x14ac:dyDescent="0.35">
      <c r="A1127" t="s">
        <v>2420</v>
      </c>
      <c r="B1127" t="s">
        <v>4272</v>
      </c>
      <c r="C1127" t="s">
        <v>4909</v>
      </c>
      <c r="D1127" t="s">
        <v>15065</v>
      </c>
      <c r="E1127" t="s">
        <v>16453</v>
      </c>
      <c r="F1127" t="s">
        <v>16454</v>
      </c>
      <c r="G1127" t="s">
        <v>15066</v>
      </c>
      <c r="H1127" t="s">
        <v>15067</v>
      </c>
      <c r="N1127" t="s">
        <v>16455</v>
      </c>
      <c r="O1127" t="s">
        <v>16456</v>
      </c>
      <c r="P1127" t="s">
        <v>16457</v>
      </c>
      <c r="Q1127" t="s">
        <v>16458</v>
      </c>
      <c r="R1127" t="s">
        <v>14099</v>
      </c>
      <c r="X1127" t="s">
        <v>13114</v>
      </c>
      <c r="Y1127" t="s">
        <v>11552</v>
      </c>
      <c r="Z1127" t="s">
        <v>6405</v>
      </c>
      <c r="AE1127">
        <v>13254</v>
      </c>
      <c r="AF1127" t="s">
        <v>799</v>
      </c>
      <c r="AG1127">
        <v>1</v>
      </c>
      <c r="AH1127">
        <v>42</v>
      </c>
      <c r="AJ1127">
        <v>128</v>
      </c>
    </row>
    <row r="1128" spans="1:60" ht="13.5" customHeight="1" x14ac:dyDescent="0.35">
      <c r="A1128" t="s">
        <v>2420</v>
      </c>
      <c r="B1128" t="s">
        <v>4275</v>
      </c>
      <c r="C1128" t="s">
        <v>4909</v>
      </c>
      <c r="D1128" t="s">
        <v>7449</v>
      </c>
      <c r="E1128" t="s">
        <v>7450</v>
      </c>
      <c r="F1128" t="s">
        <v>10832</v>
      </c>
      <c r="G1128" t="s">
        <v>7453</v>
      </c>
      <c r="H1128" t="s">
        <v>7454</v>
      </c>
      <c r="I1128" t="s">
        <v>10834</v>
      </c>
      <c r="N1128" t="s">
        <v>13445</v>
      </c>
      <c r="O1128" t="s">
        <v>7459</v>
      </c>
      <c r="P1128" t="s">
        <v>7460</v>
      </c>
      <c r="Q1128" t="s">
        <v>7461</v>
      </c>
      <c r="R1128" t="s">
        <v>7462</v>
      </c>
      <c r="S1128" t="s">
        <v>7463</v>
      </c>
      <c r="T1128" t="s">
        <v>7464</v>
      </c>
      <c r="X1128" t="s">
        <v>5007</v>
      </c>
      <c r="Y1128" t="s">
        <v>5712</v>
      </c>
      <c r="Z1128" t="s">
        <v>6405</v>
      </c>
      <c r="AE1128">
        <v>13254</v>
      </c>
      <c r="AF1128" t="s">
        <v>799</v>
      </c>
      <c r="AG1128">
        <v>2</v>
      </c>
      <c r="AH1128">
        <v>192</v>
      </c>
      <c r="AJ1128">
        <v>128</v>
      </c>
    </row>
    <row r="1129" spans="1:60" ht="13.5" customHeight="1" x14ac:dyDescent="0.35">
      <c r="A1129" t="s">
        <v>2420</v>
      </c>
      <c r="B1129" t="s">
        <v>4278</v>
      </c>
      <c r="C1129" t="s">
        <v>4717</v>
      </c>
      <c r="D1129" t="s">
        <v>16432</v>
      </c>
      <c r="E1129" t="s">
        <v>16433</v>
      </c>
      <c r="F1129" t="s">
        <v>13499</v>
      </c>
      <c r="G1129" t="s">
        <v>13502</v>
      </c>
      <c r="N1129" t="s">
        <v>13503</v>
      </c>
      <c r="O1129" t="s">
        <v>11005</v>
      </c>
      <c r="P1129" t="s">
        <v>16436</v>
      </c>
      <c r="Q1129" t="s">
        <v>16459</v>
      </c>
      <c r="R1129" t="s">
        <v>13506</v>
      </c>
      <c r="S1129" t="s">
        <v>13507</v>
      </c>
      <c r="X1129" t="s">
        <v>8068</v>
      </c>
      <c r="Y1129" t="s">
        <v>13744</v>
      </c>
      <c r="Z1129" t="s">
        <v>16117</v>
      </c>
      <c r="AE1129">
        <v>34592</v>
      </c>
      <c r="AF1129" t="s">
        <v>6181</v>
      </c>
      <c r="AG1129">
        <v>3</v>
      </c>
      <c r="AH1129">
        <v>407</v>
      </c>
      <c r="AJ1129">
        <v>312</v>
      </c>
      <c r="AK1129">
        <v>13154</v>
      </c>
      <c r="AL1129" t="s">
        <v>798</v>
      </c>
      <c r="AM1129">
        <v>1</v>
      </c>
      <c r="AN1129">
        <v>42</v>
      </c>
      <c r="AP1129">
        <v>122</v>
      </c>
      <c r="AQ1129">
        <v>13254</v>
      </c>
      <c r="AR1129" t="s">
        <v>799</v>
      </c>
      <c r="AS1129">
        <v>1</v>
      </c>
      <c r="AT1129">
        <v>42</v>
      </c>
      <c r="AV1129">
        <v>128</v>
      </c>
    </row>
    <row r="1130" spans="1:60" ht="13.5" customHeight="1" x14ac:dyDescent="0.35">
      <c r="A1130" t="s">
        <v>2420</v>
      </c>
      <c r="B1130" t="s">
        <v>4283</v>
      </c>
      <c r="C1130" t="s">
        <v>4524</v>
      </c>
      <c r="D1130" t="s">
        <v>16282</v>
      </c>
      <c r="E1130" t="s">
        <v>16283</v>
      </c>
      <c r="F1130" t="s">
        <v>16284</v>
      </c>
      <c r="G1130" t="s">
        <v>16285</v>
      </c>
      <c r="H1130" t="s">
        <v>12710</v>
      </c>
      <c r="N1130" t="s">
        <v>16286</v>
      </c>
      <c r="O1130" t="s">
        <v>16287</v>
      </c>
      <c r="P1130" t="s">
        <v>16288</v>
      </c>
      <c r="Q1130" t="s">
        <v>16289</v>
      </c>
      <c r="R1130" t="s">
        <v>16290</v>
      </c>
      <c r="S1130" t="s">
        <v>16291</v>
      </c>
      <c r="X1130" t="s">
        <v>16292</v>
      </c>
      <c r="Y1130" t="s">
        <v>16293</v>
      </c>
      <c r="Z1130" t="s">
        <v>16294</v>
      </c>
      <c r="AE1130">
        <v>13254</v>
      </c>
      <c r="AF1130" t="s">
        <v>799</v>
      </c>
      <c r="AG1130">
        <v>1</v>
      </c>
      <c r="AH1130">
        <v>42</v>
      </c>
      <c r="AJ1130">
        <v>128</v>
      </c>
      <c r="AK1130">
        <v>33024</v>
      </c>
      <c r="AL1130" t="s">
        <v>831</v>
      </c>
      <c r="AM1130">
        <v>1</v>
      </c>
      <c r="AN1130">
        <v>16.75</v>
      </c>
      <c r="AP1130">
        <v>314</v>
      </c>
      <c r="AQ1130">
        <v>44072</v>
      </c>
      <c r="AR1130" t="s">
        <v>7210</v>
      </c>
      <c r="AS1130">
        <v>1</v>
      </c>
      <c r="AT1130">
        <v>164</v>
      </c>
      <c r="AV1130">
        <v>332</v>
      </c>
      <c r="AW1130">
        <v>35071</v>
      </c>
      <c r="AX1130" t="s">
        <v>830</v>
      </c>
      <c r="AY1130">
        <v>2</v>
      </c>
      <c r="AZ1130">
        <v>231</v>
      </c>
      <c r="BB1130">
        <v>324</v>
      </c>
    </row>
    <row r="1131" spans="1:60" ht="13.5" customHeight="1" x14ac:dyDescent="0.35">
      <c r="A1131" t="s">
        <v>2420</v>
      </c>
      <c r="B1131" t="s">
        <v>4289</v>
      </c>
      <c r="C1131" t="s">
        <v>4667</v>
      </c>
      <c r="D1131" t="s">
        <v>16460</v>
      </c>
      <c r="E1131" t="s">
        <v>7414</v>
      </c>
      <c r="F1131" t="s">
        <v>7295</v>
      </c>
      <c r="G1131" t="s">
        <v>16461</v>
      </c>
      <c r="H1131" t="s">
        <v>16462</v>
      </c>
      <c r="N1131" t="s">
        <v>16463</v>
      </c>
      <c r="O1131" t="s">
        <v>15159</v>
      </c>
      <c r="P1131" t="s">
        <v>15160</v>
      </c>
      <c r="Q1131" t="s">
        <v>16464</v>
      </c>
      <c r="R1131" t="s">
        <v>10800</v>
      </c>
      <c r="X1131" t="s">
        <v>8142</v>
      </c>
      <c r="Y1131" t="s">
        <v>5969</v>
      </c>
      <c r="AE1131">
        <v>34085</v>
      </c>
      <c r="AF1131" t="s">
        <v>5052</v>
      </c>
      <c r="AG1131">
        <v>1</v>
      </c>
      <c r="AH1131">
        <v>98</v>
      </c>
      <c r="AJ1131">
        <v>312</v>
      </c>
      <c r="AK1131">
        <v>31407</v>
      </c>
      <c r="AL1131" t="s">
        <v>800</v>
      </c>
      <c r="AM1131">
        <v>1</v>
      </c>
      <c r="AN1131">
        <v>9</v>
      </c>
      <c r="AP1131">
        <v>200</v>
      </c>
    </row>
    <row r="1132" spans="1:60" ht="13.5" customHeight="1" x14ac:dyDescent="0.35">
      <c r="A1132" t="s">
        <v>2420</v>
      </c>
      <c r="B1132" t="s">
        <v>4294</v>
      </c>
      <c r="C1132" t="s">
        <v>4524</v>
      </c>
      <c r="D1132" t="s">
        <v>10516</v>
      </c>
      <c r="E1132" t="s">
        <v>10517</v>
      </c>
      <c r="F1132" t="s">
        <v>10519</v>
      </c>
      <c r="G1132" t="s">
        <v>10520</v>
      </c>
      <c r="H1132" t="s">
        <v>10521</v>
      </c>
      <c r="I1132" t="s">
        <v>10522</v>
      </c>
      <c r="N1132" t="s">
        <v>16465</v>
      </c>
      <c r="O1132" t="s">
        <v>16466</v>
      </c>
      <c r="P1132" t="s">
        <v>16467</v>
      </c>
      <c r="Q1132" t="s">
        <v>10526</v>
      </c>
      <c r="R1132" t="s">
        <v>15293</v>
      </c>
      <c r="S1132" t="s">
        <v>16468</v>
      </c>
      <c r="T1132" t="s">
        <v>10529</v>
      </c>
      <c r="X1132" t="s">
        <v>15294</v>
      </c>
      <c r="Y1132" t="s">
        <v>16469</v>
      </c>
      <c r="Z1132" t="s">
        <v>12485</v>
      </c>
      <c r="AE1132">
        <v>21572</v>
      </c>
      <c r="AF1132" t="s">
        <v>58</v>
      </c>
      <c r="AG1132">
        <v>2</v>
      </c>
      <c r="AH1132">
        <v>328</v>
      </c>
      <c r="AJ1132">
        <v>221</v>
      </c>
    </row>
    <row r="1133" spans="1:60" ht="13.5" customHeight="1" x14ac:dyDescent="0.35">
      <c r="A1133" t="s">
        <v>2420</v>
      </c>
      <c r="B1133" t="s">
        <v>4300</v>
      </c>
      <c r="C1133" t="s">
        <v>4909</v>
      </c>
      <c r="D1133" t="s">
        <v>16305</v>
      </c>
      <c r="E1133" t="s">
        <v>16306</v>
      </c>
      <c r="F1133" t="s">
        <v>16307</v>
      </c>
      <c r="G1133" t="s">
        <v>16308</v>
      </c>
      <c r="N1133" t="s">
        <v>16309</v>
      </c>
      <c r="O1133" t="s">
        <v>16310</v>
      </c>
      <c r="P1133" t="s">
        <v>16311</v>
      </c>
      <c r="Q1133" t="s">
        <v>16312</v>
      </c>
      <c r="R1133" t="s">
        <v>16313</v>
      </c>
      <c r="X1133" t="s">
        <v>5404</v>
      </c>
      <c r="Y1133" t="s">
        <v>16314</v>
      </c>
      <c r="Z1133" t="s">
        <v>13114</v>
      </c>
      <c r="AE1133">
        <v>13154</v>
      </c>
      <c r="AF1133" t="s">
        <v>798</v>
      </c>
      <c r="AG1133">
        <v>1</v>
      </c>
      <c r="AH1133">
        <v>42</v>
      </c>
      <c r="AJ1133">
        <v>122</v>
      </c>
      <c r="AK1133">
        <v>13236</v>
      </c>
      <c r="AL1133" t="s">
        <v>7004</v>
      </c>
      <c r="AM1133">
        <v>1</v>
      </c>
      <c r="AN1133">
        <v>16.75</v>
      </c>
      <c r="AP1133">
        <v>128</v>
      </c>
      <c r="AQ1133">
        <v>33024</v>
      </c>
      <c r="AR1133" t="s">
        <v>831</v>
      </c>
      <c r="AS1133">
        <v>2</v>
      </c>
      <c r="AT1133">
        <v>413.65</v>
      </c>
      <c r="AV1133">
        <v>314</v>
      </c>
      <c r="AW1133">
        <v>44072</v>
      </c>
      <c r="AX1133" t="s">
        <v>7210</v>
      </c>
      <c r="AY1133">
        <v>1</v>
      </c>
      <c r="AZ1133">
        <v>164</v>
      </c>
      <c r="BB1133">
        <v>332</v>
      </c>
      <c r="BC1133">
        <v>35071</v>
      </c>
      <c r="BD1133" t="s">
        <v>830</v>
      </c>
      <c r="BE1133">
        <v>3</v>
      </c>
      <c r="BH1133">
        <v>324</v>
      </c>
    </row>
    <row r="1134" spans="1:60" ht="13.5" customHeight="1" x14ac:dyDescent="0.35">
      <c r="A1134" t="s">
        <v>2420</v>
      </c>
      <c r="B1134" t="s">
        <v>4304</v>
      </c>
      <c r="C1134" t="s">
        <v>593</v>
      </c>
      <c r="D1134" t="s">
        <v>15174</v>
      </c>
      <c r="E1134" t="s">
        <v>775</v>
      </c>
      <c r="F1134" t="s">
        <v>776</v>
      </c>
      <c r="G1134" t="s">
        <v>13458</v>
      </c>
      <c r="H1134" t="s">
        <v>13459</v>
      </c>
      <c r="I1134" t="s">
        <v>13232</v>
      </c>
      <c r="J1134" t="s">
        <v>13233</v>
      </c>
      <c r="K1134" t="s">
        <v>598</v>
      </c>
      <c r="N1134" t="s">
        <v>15177</v>
      </c>
      <c r="O1134" t="s">
        <v>13235</v>
      </c>
      <c r="P1134" t="s">
        <v>13461</v>
      </c>
      <c r="Q1134" t="s">
        <v>13462</v>
      </c>
      <c r="R1134" t="s">
        <v>13463</v>
      </c>
      <c r="S1134" t="s">
        <v>10407</v>
      </c>
      <c r="T1134" t="s">
        <v>13240</v>
      </c>
      <c r="U1134" t="s">
        <v>603</v>
      </c>
      <c r="X1134" t="s">
        <v>13465</v>
      </c>
      <c r="Y1134" t="s">
        <v>697</v>
      </c>
      <c r="Z1134" t="s">
        <v>13467</v>
      </c>
      <c r="AE1134">
        <v>21547</v>
      </c>
      <c r="AF1134" t="s">
        <v>57</v>
      </c>
      <c r="AG1134">
        <v>2</v>
      </c>
      <c r="AH1134">
        <v>245</v>
      </c>
      <c r="AJ1134">
        <v>221</v>
      </c>
      <c r="AK1134">
        <v>21572</v>
      </c>
      <c r="AL1134" t="s">
        <v>58</v>
      </c>
      <c r="AM1134">
        <v>1</v>
      </c>
      <c r="AN1134">
        <v>80</v>
      </c>
      <c r="AP1134">
        <v>221</v>
      </c>
      <c r="AQ1134">
        <v>31624</v>
      </c>
      <c r="AR1134" t="s">
        <v>717</v>
      </c>
      <c r="AS1134">
        <v>1</v>
      </c>
      <c r="AT1134">
        <v>70</v>
      </c>
      <c r="AV1134">
        <v>200</v>
      </c>
      <c r="AW1134">
        <v>23684</v>
      </c>
      <c r="AX1134" t="s">
        <v>698</v>
      </c>
      <c r="AY1134">
        <v>1</v>
      </c>
      <c r="AZ1134">
        <v>144</v>
      </c>
      <c r="BB1134">
        <v>251</v>
      </c>
    </row>
    <row r="1135" spans="1:60" ht="13.5" customHeight="1" x14ac:dyDescent="0.35">
      <c r="A1135" t="s">
        <v>2420</v>
      </c>
      <c r="B1135" t="s">
        <v>4312</v>
      </c>
      <c r="C1135" t="s">
        <v>4717</v>
      </c>
      <c r="D1135" t="s">
        <v>16470</v>
      </c>
      <c r="E1135" t="s">
        <v>16471</v>
      </c>
      <c r="F1135" t="s">
        <v>8061</v>
      </c>
      <c r="G1135" t="s">
        <v>14890</v>
      </c>
      <c r="H1135" t="s">
        <v>16472</v>
      </c>
      <c r="N1135" t="s">
        <v>16473</v>
      </c>
      <c r="O1135" t="s">
        <v>14893</v>
      </c>
      <c r="P1135" t="s">
        <v>11741</v>
      </c>
      <c r="Q1135" t="s">
        <v>16474</v>
      </c>
      <c r="X1135" t="s">
        <v>4728</v>
      </c>
      <c r="Y1135" t="s">
        <v>5652</v>
      </c>
      <c r="AE1135">
        <v>21532</v>
      </c>
      <c r="AF1135" t="s">
        <v>832</v>
      </c>
      <c r="AG1135">
        <v>1</v>
      </c>
      <c r="AH1135">
        <v>55</v>
      </c>
      <c r="AJ1135">
        <v>221</v>
      </c>
      <c r="AK1135">
        <v>21510</v>
      </c>
      <c r="AL1135" t="s">
        <v>6761</v>
      </c>
      <c r="AM1135">
        <v>1</v>
      </c>
      <c r="AN1135">
        <v>168</v>
      </c>
      <c r="AP1135">
        <v>221</v>
      </c>
      <c r="AQ1135">
        <v>34085</v>
      </c>
      <c r="AR1135" t="s">
        <v>5052</v>
      </c>
      <c r="AS1135">
        <v>1</v>
      </c>
      <c r="AT1135">
        <v>98</v>
      </c>
      <c r="AV1135">
        <v>312</v>
      </c>
      <c r="AW1135">
        <v>21572</v>
      </c>
      <c r="AX1135" t="s">
        <v>58</v>
      </c>
      <c r="AY1135">
        <v>1</v>
      </c>
      <c r="AZ1135">
        <v>80</v>
      </c>
      <c r="BB1135">
        <v>221</v>
      </c>
      <c r="BC1135">
        <v>31407</v>
      </c>
      <c r="BD1135" t="s">
        <v>800</v>
      </c>
      <c r="BE1135">
        <v>1</v>
      </c>
      <c r="BF1135">
        <v>9</v>
      </c>
      <c r="BH1135">
        <v>200</v>
      </c>
    </row>
    <row r="1136" spans="1:60" ht="13.5" customHeight="1" x14ac:dyDescent="0.35">
      <c r="A1136" t="s">
        <v>2420</v>
      </c>
      <c r="B1136" t="s">
        <v>4323</v>
      </c>
      <c r="C1136" t="s">
        <v>4524</v>
      </c>
      <c r="D1136" t="s">
        <v>15186</v>
      </c>
      <c r="E1136" t="s">
        <v>13822</v>
      </c>
      <c r="F1136" t="s">
        <v>10519</v>
      </c>
      <c r="G1136" t="s">
        <v>10520</v>
      </c>
      <c r="H1136" t="s">
        <v>10521</v>
      </c>
      <c r="I1136" t="s">
        <v>16475</v>
      </c>
      <c r="J1136" t="s">
        <v>10522</v>
      </c>
      <c r="N1136" t="s">
        <v>15187</v>
      </c>
      <c r="O1136" t="s">
        <v>15188</v>
      </c>
      <c r="P1136" t="s">
        <v>13825</v>
      </c>
      <c r="Q1136" t="s">
        <v>10525</v>
      </c>
      <c r="R1136" t="s">
        <v>13826</v>
      </c>
      <c r="S1136" t="s">
        <v>16476</v>
      </c>
      <c r="T1136" t="s">
        <v>10529</v>
      </c>
      <c r="X1136" t="s">
        <v>61</v>
      </c>
      <c r="Y1136" t="s">
        <v>12485</v>
      </c>
      <c r="Z1136" t="s">
        <v>8160</v>
      </c>
      <c r="AE1136">
        <v>21572</v>
      </c>
      <c r="AF1136" t="s">
        <v>58</v>
      </c>
      <c r="AG1136">
        <v>3</v>
      </c>
      <c r="AH1136">
        <v>493</v>
      </c>
      <c r="AJ1136">
        <v>221</v>
      </c>
      <c r="AK1136">
        <v>31436</v>
      </c>
      <c r="AL1136" t="s">
        <v>61</v>
      </c>
      <c r="AM1136">
        <v>3</v>
      </c>
      <c r="AN1136">
        <v>521</v>
      </c>
      <c r="AP1136">
        <v>200</v>
      </c>
      <c r="AQ1136">
        <v>31058</v>
      </c>
      <c r="AR1136" t="s">
        <v>4734</v>
      </c>
      <c r="AS1136">
        <v>2</v>
      </c>
      <c r="AT1136">
        <v>245</v>
      </c>
      <c r="AV1136">
        <v>326</v>
      </c>
    </row>
    <row r="1137" spans="1:54" ht="13.5" customHeight="1" x14ac:dyDescent="0.35">
      <c r="A1137" t="s">
        <v>2420</v>
      </c>
      <c r="B1137" t="s">
        <v>4329</v>
      </c>
      <c r="C1137" t="s">
        <v>4909</v>
      </c>
      <c r="D1137" t="s">
        <v>15424</v>
      </c>
      <c r="E1137" t="s">
        <v>8277</v>
      </c>
      <c r="F1137" t="s">
        <v>8278</v>
      </c>
      <c r="G1137" t="s">
        <v>8279</v>
      </c>
      <c r="H1137" t="s">
        <v>8280</v>
      </c>
      <c r="I1137" t="s">
        <v>8281</v>
      </c>
      <c r="J1137" t="s">
        <v>8282</v>
      </c>
      <c r="K1137" t="s">
        <v>15425</v>
      </c>
      <c r="N1137" t="s">
        <v>16477</v>
      </c>
      <c r="O1137" t="s">
        <v>16478</v>
      </c>
      <c r="P1137" t="s">
        <v>8285</v>
      </c>
      <c r="Q1137" t="s">
        <v>8286</v>
      </c>
      <c r="R1137" t="s">
        <v>8287</v>
      </c>
      <c r="S1137" t="s">
        <v>8288</v>
      </c>
      <c r="T1137" t="s">
        <v>8289</v>
      </c>
      <c r="U1137" t="s">
        <v>15433</v>
      </c>
      <c r="X1137" t="s">
        <v>8290</v>
      </c>
      <c r="Y1137" t="s">
        <v>4601</v>
      </c>
      <c r="Z1137" t="s">
        <v>11049</v>
      </c>
      <c r="AE1137">
        <v>42866</v>
      </c>
      <c r="AF1137" t="s">
        <v>5358</v>
      </c>
      <c r="AG1137">
        <v>2</v>
      </c>
      <c r="AH1137">
        <v>296</v>
      </c>
      <c r="AJ1137">
        <v>344</v>
      </c>
      <c r="AK1137">
        <v>31407</v>
      </c>
      <c r="AL1137" t="s">
        <v>800</v>
      </c>
      <c r="AM1137">
        <v>1</v>
      </c>
      <c r="AN1137">
        <v>9</v>
      </c>
      <c r="AP1137">
        <v>200</v>
      </c>
      <c r="AQ1137">
        <v>32079</v>
      </c>
      <c r="AR1137" t="s">
        <v>4582</v>
      </c>
      <c r="AS1137">
        <v>2</v>
      </c>
      <c r="AT1137">
        <v>263</v>
      </c>
      <c r="AV1137">
        <v>310</v>
      </c>
      <c r="AW1137">
        <v>13154</v>
      </c>
      <c r="AX1137" t="s">
        <v>798</v>
      </c>
      <c r="AY1137">
        <v>2</v>
      </c>
      <c r="AZ1137">
        <v>192</v>
      </c>
      <c r="BB1137">
        <v>122</v>
      </c>
    </row>
    <row r="1138" spans="1:54" ht="13.5" customHeight="1" x14ac:dyDescent="0.35">
      <c r="A1138" t="s">
        <v>2420</v>
      </c>
      <c r="B1138" t="s">
        <v>4334</v>
      </c>
      <c r="C1138" t="s">
        <v>4889</v>
      </c>
      <c r="D1138" t="s">
        <v>16295</v>
      </c>
      <c r="E1138" t="s">
        <v>16479</v>
      </c>
      <c r="F1138" t="s">
        <v>16480</v>
      </c>
      <c r="G1138" t="s">
        <v>16298</v>
      </c>
      <c r="H1138" t="s">
        <v>10850</v>
      </c>
      <c r="N1138" t="s">
        <v>16299</v>
      </c>
      <c r="O1138" t="s">
        <v>16481</v>
      </c>
      <c r="P1138" t="s">
        <v>14438</v>
      </c>
      <c r="Q1138" t="s">
        <v>16482</v>
      </c>
      <c r="R1138" t="s">
        <v>16303</v>
      </c>
      <c r="X1138" t="s">
        <v>6405</v>
      </c>
      <c r="Y1138" t="s">
        <v>16483</v>
      </c>
      <c r="Z1138" t="s">
        <v>16484</v>
      </c>
      <c r="AE1138">
        <v>35071</v>
      </c>
      <c r="AF1138" t="s">
        <v>830</v>
      </c>
      <c r="AG1138">
        <v>2</v>
      </c>
      <c r="AH1138">
        <v>231</v>
      </c>
      <c r="AJ1138">
        <v>324</v>
      </c>
    </row>
    <row r="1139" spans="1:54" ht="13.5" customHeight="1" x14ac:dyDescent="0.35">
      <c r="A1139" t="s">
        <v>2420</v>
      </c>
      <c r="B1139" t="s">
        <v>4340</v>
      </c>
      <c r="C1139" t="s">
        <v>4909</v>
      </c>
      <c r="D1139" t="s">
        <v>7449</v>
      </c>
      <c r="E1139" t="s">
        <v>7450</v>
      </c>
      <c r="F1139" t="s">
        <v>7451</v>
      </c>
      <c r="G1139" t="s">
        <v>10832</v>
      </c>
      <c r="H1139" t="s">
        <v>7453</v>
      </c>
      <c r="I1139" t="s">
        <v>7454</v>
      </c>
      <c r="J1139" t="s">
        <v>16485</v>
      </c>
      <c r="K1139" t="s">
        <v>7457</v>
      </c>
      <c r="N1139" t="s">
        <v>16486</v>
      </c>
      <c r="O1139" t="s">
        <v>7459</v>
      </c>
      <c r="P1139" t="s">
        <v>7460</v>
      </c>
      <c r="Q1139" t="s">
        <v>7461</v>
      </c>
      <c r="R1139" t="s">
        <v>7462</v>
      </c>
      <c r="S1139" t="s">
        <v>7463</v>
      </c>
      <c r="T1139" t="s">
        <v>7464</v>
      </c>
      <c r="U1139" t="s">
        <v>16487</v>
      </c>
      <c r="V1139" t="s">
        <v>7466</v>
      </c>
      <c r="X1139" t="s">
        <v>5712</v>
      </c>
      <c r="Y1139" t="s">
        <v>7467</v>
      </c>
      <c r="Z1139" t="s">
        <v>7468</v>
      </c>
      <c r="AE1139">
        <v>21572</v>
      </c>
      <c r="AF1139" t="s">
        <v>58</v>
      </c>
      <c r="AG1139">
        <v>2</v>
      </c>
      <c r="AH1139">
        <v>328</v>
      </c>
      <c r="AJ1139">
        <v>221</v>
      </c>
    </row>
    <row r="1140" spans="1:54" ht="13.5" customHeight="1" x14ac:dyDescent="0.35">
      <c r="A1140" t="s">
        <v>2420</v>
      </c>
      <c r="B1140" t="s">
        <v>4344</v>
      </c>
      <c r="C1140" t="s">
        <v>4667</v>
      </c>
      <c r="D1140" t="s">
        <v>16488</v>
      </c>
      <c r="E1140" t="s">
        <v>16489</v>
      </c>
      <c r="F1140" t="s">
        <v>16490</v>
      </c>
      <c r="G1140" t="s">
        <v>16491</v>
      </c>
      <c r="H1140" t="s">
        <v>15524</v>
      </c>
      <c r="I1140" t="s">
        <v>16492</v>
      </c>
      <c r="J1140" t="s">
        <v>16493</v>
      </c>
      <c r="K1140" t="s">
        <v>14027</v>
      </c>
      <c r="N1140" t="s">
        <v>16494</v>
      </c>
      <c r="O1140" t="s">
        <v>16495</v>
      </c>
      <c r="P1140" t="s">
        <v>16496</v>
      </c>
      <c r="Q1140" t="s">
        <v>16497</v>
      </c>
      <c r="R1140" t="s">
        <v>16498</v>
      </c>
      <c r="S1140" t="s">
        <v>11271</v>
      </c>
      <c r="T1140" t="s">
        <v>8662</v>
      </c>
      <c r="X1140" t="s">
        <v>8142</v>
      </c>
      <c r="Y1140" t="s">
        <v>10802</v>
      </c>
      <c r="AE1140">
        <v>32079</v>
      </c>
      <c r="AF1140" t="s">
        <v>4582</v>
      </c>
      <c r="AG1140">
        <v>3</v>
      </c>
      <c r="AH1140">
        <v>548</v>
      </c>
      <c r="AJ1140">
        <v>310</v>
      </c>
      <c r="AK1140">
        <v>13154</v>
      </c>
      <c r="AL1140" t="s">
        <v>798</v>
      </c>
      <c r="AM1140">
        <v>2</v>
      </c>
      <c r="AN1140">
        <v>192</v>
      </c>
      <c r="AP1140">
        <v>122</v>
      </c>
    </row>
    <row r="1141" spans="1:54" ht="13.5" customHeight="1" x14ac:dyDescent="0.35">
      <c r="A1141" t="s">
        <v>2420</v>
      </c>
      <c r="B1141" t="s">
        <v>4351</v>
      </c>
      <c r="C1141" t="s">
        <v>4909</v>
      </c>
      <c r="D1141" t="s">
        <v>16499</v>
      </c>
      <c r="E1141" t="s">
        <v>13685</v>
      </c>
      <c r="F1141" t="s">
        <v>15719</v>
      </c>
      <c r="N1141" t="s">
        <v>16500</v>
      </c>
      <c r="O1141" t="s">
        <v>13687</v>
      </c>
      <c r="P1141" t="s">
        <v>13688</v>
      </c>
      <c r="Q1141" t="s">
        <v>15721</v>
      </c>
      <c r="R1141" t="s">
        <v>13691</v>
      </c>
      <c r="X1141" t="s">
        <v>5712</v>
      </c>
      <c r="Y1141" t="s">
        <v>16501</v>
      </c>
    </row>
    <row r="1142" spans="1:54" ht="13.5" customHeight="1" x14ac:dyDescent="0.35">
      <c r="A1142" t="s">
        <v>2420</v>
      </c>
      <c r="B1142" t="s">
        <v>4356</v>
      </c>
      <c r="C1142" t="s">
        <v>4667</v>
      </c>
      <c r="D1142" t="s">
        <v>16502</v>
      </c>
      <c r="E1142" t="s">
        <v>5184</v>
      </c>
      <c r="F1142" t="s">
        <v>5186</v>
      </c>
      <c r="G1142" t="s">
        <v>16503</v>
      </c>
      <c r="H1142" t="s">
        <v>16504</v>
      </c>
      <c r="I1142" t="s">
        <v>16505</v>
      </c>
      <c r="N1142" t="s">
        <v>16506</v>
      </c>
      <c r="O1142" t="s">
        <v>5178</v>
      </c>
      <c r="P1142" t="s">
        <v>16507</v>
      </c>
      <c r="Q1142" t="s">
        <v>16508</v>
      </c>
      <c r="R1142" t="s">
        <v>16509</v>
      </c>
      <c r="S1142" t="s">
        <v>16510</v>
      </c>
      <c r="X1142" t="s">
        <v>5867</v>
      </c>
      <c r="Y1142" t="s">
        <v>10011</v>
      </c>
      <c r="Z1142" t="s">
        <v>5728</v>
      </c>
      <c r="AE1142">
        <v>13154</v>
      </c>
      <c r="AF1142" t="s">
        <v>798</v>
      </c>
      <c r="AG1142">
        <v>2</v>
      </c>
      <c r="AH1142">
        <v>192</v>
      </c>
      <c r="AJ1142">
        <v>122</v>
      </c>
      <c r="AK1142">
        <v>34085</v>
      </c>
      <c r="AL1142" t="s">
        <v>5052</v>
      </c>
      <c r="AM1142">
        <v>1</v>
      </c>
      <c r="AN1142">
        <v>98</v>
      </c>
      <c r="AP1142">
        <v>312</v>
      </c>
      <c r="AQ1142">
        <v>32079</v>
      </c>
      <c r="AR1142" t="s">
        <v>4582</v>
      </c>
      <c r="AS1142">
        <v>2</v>
      </c>
      <c r="AT1142">
        <v>263</v>
      </c>
      <c r="AV1142">
        <v>310</v>
      </c>
    </row>
    <row r="1143" spans="1:54" ht="13.5" customHeight="1" x14ac:dyDescent="0.35">
      <c r="A1143" t="s">
        <v>2420</v>
      </c>
      <c r="B1143" t="s">
        <v>4361</v>
      </c>
      <c r="C1143" t="s">
        <v>4717</v>
      </c>
      <c r="D1143" t="s">
        <v>16511</v>
      </c>
      <c r="E1143" t="s">
        <v>4719</v>
      </c>
      <c r="F1143" t="s">
        <v>16512</v>
      </c>
      <c r="G1143" t="s">
        <v>16513</v>
      </c>
      <c r="H1143" t="s">
        <v>16514</v>
      </c>
      <c r="I1143" t="s">
        <v>4722</v>
      </c>
      <c r="N1143" t="s">
        <v>16515</v>
      </c>
      <c r="O1143" t="s">
        <v>4724</v>
      </c>
      <c r="P1143" t="s">
        <v>16516</v>
      </c>
      <c r="Q1143" t="s">
        <v>16517</v>
      </c>
      <c r="R1143" t="s">
        <v>16518</v>
      </c>
      <c r="S1143" t="s">
        <v>16519</v>
      </c>
      <c r="X1143" t="s">
        <v>4728</v>
      </c>
      <c r="Y1143" t="s">
        <v>4729</v>
      </c>
      <c r="Z1143" t="s">
        <v>1963</v>
      </c>
      <c r="AE1143">
        <v>32663</v>
      </c>
      <c r="AF1143" t="s">
        <v>7254</v>
      </c>
      <c r="AG1143">
        <v>3</v>
      </c>
      <c r="AH1143">
        <v>810</v>
      </c>
      <c r="AJ1143">
        <v>314</v>
      </c>
      <c r="AK1143">
        <v>13366</v>
      </c>
      <c r="AL1143" t="s">
        <v>5929</v>
      </c>
      <c r="AM1143">
        <v>2</v>
      </c>
      <c r="AN1143">
        <v>301</v>
      </c>
      <c r="AP1143">
        <v>128</v>
      </c>
      <c r="AQ1143">
        <v>32079</v>
      </c>
      <c r="AR1143" t="s">
        <v>4582</v>
      </c>
      <c r="AS1143">
        <v>1</v>
      </c>
      <c r="AT1143">
        <v>132</v>
      </c>
      <c r="AV1143">
        <v>310</v>
      </c>
      <c r="AW1143">
        <v>13254</v>
      </c>
      <c r="AX1143" t="s">
        <v>799</v>
      </c>
      <c r="AY1143">
        <v>2</v>
      </c>
      <c r="AZ1143">
        <v>192</v>
      </c>
      <c r="BB1143">
        <v>128</v>
      </c>
    </row>
    <row r="1144" spans="1:54" ht="13.5" customHeight="1" x14ac:dyDescent="0.35">
      <c r="A1144" t="s">
        <v>2420</v>
      </c>
      <c r="B1144" t="s">
        <v>4366</v>
      </c>
      <c r="C1144" t="s">
        <v>4909</v>
      </c>
      <c r="D1144" t="s">
        <v>14240</v>
      </c>
      <c r="E1144" t="s">
        <v>16520</v>
      </c>
      <c r="F1144" t="s">
        <v>13949</v>
      </c>
      <c r="G1144" t="s">
        <v>13950</v>
      </c>
      <c r="N1144" t="s">
        <v>14241</v>
      </c>
      <c r="O1144" t="s">
        <v>13952</v>
      </c>
      <c r="P1144" t="s">
        <v>16521</v>
      </c>
      <c r="Q1144" t="s">
        <v>8662</v>
      </c>
      <c r="R1144" t="s">
        <v>16522</v>
      </c>
      <c r="S1144" t="s">
        <v>16523</v>
      </c>
      <c r="X1144" t="s">
        <v>8667</v>
      </c>
      <c r="Y1144" t="s">
        <v>14290</v>
      </c>
      <c r="AE1144">
        <v>15254</v>
      </c>
      <c r="AF1144" t="s">
        <v>4802</v>
      </c>
      <c r="AG1144">
        <v>2</v>
      </c>
      <c r="AH1144">
        <v>400</v>
      </c>
      <c r="AJ1144">
        <v>136</v>
      </c>
      <c r="AK1144">
        <v>11054</v>
      </c>
      <c r="AL1144" t="s">
        <v>727</v>
      </c>
      <c r="AM1144">
        <v>3</v>
      </c>
      <c r="AN1144">
        <v>3575</v>
      </c>
      <c r="AP1144">
        <v>114</v>
      </c>
    </row>
    <row r="1145" spans="1:54" ht="13.5" customHeight="1" x14ac:dyDescent="0.35">
      <c r="A1145" t="s">
        <v>2420</v>
      </c>
      <c r="B1145" t="s">
        <v>4372</v>
      </c>
      <c r="C1145" t="s">
        <v>4909</v>
      </c>
      <c r="D1145" t="s">
        <v>15259</v>
      </c>
      <c r="E1145" t="s">
        <v>11105</v>
      </c>
      <c r="F1145" t="s">
        <v>14978</v>
      </c>
      <c r="G1145" t="s">
        <v>14979</v>
      </c>
      <c r="H1145" t="s">
        <v>16524</v>
      </c>
      <c r="N1145" t="s">
        <v>16525</v>
      </c>
      <c r="O1145" t="s">
        <v>14982</v>
      </c>
      <c r="P1145" t="s">
        <v>11109</v>
      </c>
      <c r="Q1145" t="s">
        <v>14983</v>
      </c>
      <c r="R1145" t="s">
        <v>16526</v>
      </c>
      <c r="X1145" t="s">
        <v>15259</v>
      </c>
      <c r="Y1145" t="s">
        <v>11112</v>
      </c>
      <c r="Z1145" t="s">
        <v>10343</v>
      </c>
    </row>
    <row r="1146" spans="1:54" ht="13.5" customHeight="1" x14ac:dyDescent="0.35">
      <c r="A1146" t="s">
        <v>2420</v>
      </c>
      <c r="B1146" t="s">
        <v>4380</v>
      </c>
      <c r="C1146" t="s">
        <v>4909</v>
      </c>
      <c r="D1146" t="s">
        <v>16527</v>
      </c>
      <c r="E1146" t="s">
        <v>15689</v>
      </c>
      <c r="F1146" t="s">
        <v>16528</v>
      </c>
      <c r="G1146" t="s">
        <v>15691</v>
      </c>
      <c r="H1146" t="s">
        <v>15692</v>
      </c>
      <c r="N1146" t="s">
        <v>16529</v>
      </c>
      <c r="O1146" t="s">
        <v>16530</v>
      </c>
      <c r="P1146" t="s">
        <v>16531</v>
      </c>
      <c r="Q1146" t="s">
        <v>15696</v>
      </c>
      <c r="R1146" t="s">
        <v>16532</v>
      </c>
      <c r="X1146" t="s">
        <v>5676</v>
      </c>
      <c r="Y1146" t="s">
        <v>11112</v>
      </c>
      <c r="Z1146" t="s">
        <v>13354</v>
      </c>
      <c r="AE1146">
        <v>32079</v>
      </c>
      <c r="AF1146" t="s">
        <v>4582</v>
      </c>
      <c r="AG1146">
        <v>2</v>
      </c>
      <c r="AH1146">
        <v>263</v>
      </c>
      <c r="AJ1146">
        <v>310</v>
      </c>
      <c r="AK1146">
        <v>32650</v>
      </c>
      <c r="AL1146" t="s">
        <v>5928</v>
      </c>
      <c r="AM1146">
        <v>2</v>
      </c>
      <c r="AN1146">
        <v>243</v>
      </c>
      <c r="AP1146">
        <v>314</v>
      </c>
    </row>
    <row r="1147" spans="1:54" ht="13.5" customHeight="1" x14ac:dyDescent="0.35">
      <c r="A1147" t="s">
        <v>2420</v>
      </c>
      <c r="B1147" t="s">
        <v>4385</v>
      </c>
      <c r="C1147" t="s">
        <v>4909</v>
      </c>
      <c r="D1147" t="s">
        <v>16533</v>
      </c>
      <c r="E1147" t="s">
        <v>14878</v>
      </c>
      <c r="F1147" t="s">
        <v>14879</v>
      </c>
      <c r="G1147" t="s">
        <v>16534</v>
      </c>
      <c r="H1147" t="s">
        <v>14881</v>
      </c>
      <c r="N1147" t="s">
        <v>16535</v>
      </c>
      <c r="O1147" t="s">
        <v>14883</v>
      </c>
      <c r="P1147" t="s">
        <v>14884</v>
      </c>
      <c r="Q1147" t="s">
        <v>14886</v>
      </c>
      <c r="R1147" t="s">
        <v>16536</v>
      </c>
      <c r="S1147" t="s">
        <v>16537</v>
      </c>
      <c r="X1147" t="s">
        <v>13354</v>
      </c>
      <c r="Y1147" t="s">
        <v>7337</v>
      </c>
      <c r="AE1147">
        <v>42815</v>
      </c>
      <c r="AF1147" t="s">
        <v>7338</v>
      </c>
      <c r="AG1147">
        <v>3</v>
      </c>
      <c r="AH1147">
        <v>459.4</v>
      </c>
      <c r="AJ1147">
        <v>344</v>
      </c>
      <c r="AK1147">
        <v>13366</v>
      </c>
      <c r="AL1147" t="s">
        <v>5929</v>
      </c>
      <c r="AM1147">
        <v>2</v>
      </c>
      <c r="AN1147">
        <v>301</v>
      </c>
      <c r="AP1147">
        <v>128</v>
      </c>
      <c r="AQ1147">
        <v>13154</v>
      </c>
      <c r="AR1147" t="s">
        <v>798</v>
      </c>
      <c r="AS1147">
        <v>2</v>
      </c>
      <c r="AT1147">
        <v>192</v>
      </c>
      <c r="AV1147">
        <v>122</v>
      </c>
      <c r="AW1147">
        <v>13154</v>
      </c>
      <c r="AX1147" t="s">
        <v>798</v>
      </c>
      <c r="AY1147">
        <v>3</v>
      </c>
      <c r="AZ1147">
        <v>3547.5</v>
      </c>
      <c r="BB1147">
        <v>122</v>
      </c>
    </row>
    <row r="1148" spans="1:54" ht="13.5" customHeight="1" x14ac:dyDescent="0.35">
      <c r="A1148" t="s">
        <v>2420</v>
      </c>
      <c r="B1148" t="s">
        <v>4390</v>
      </c>
      <c r="C1148" t="s">
        <v>4889</v>
      </c>
      <c r="D1148" t="s">
        <v>16538</v>
      </c>
      <c r="E1148" t="s">
        <v>5315</v>
      </c>
      <c r="F1148" t="s">
        <v>5348</v>
      </c>
      <c r="G1148" t="s">
        <v>16539</v>
      </c>
      <c r="N1148" t="s">
        <v>16540</v>
      </c>
      <c r="O1148" t="s">
        <v>16541</v>
      </c>
      <c r="P1148" t="s">
        <v>5352</v>
      </c>
      <c r="Q1148" t="s">
        <v>16542</v>
      </c>
      <c r="X1148" t="s">
        <v>7561</v>
      </c>
      <c r="Y1148" t="s">
        <v>16543</v>
      </c>
      <c r="AE1148">
        <v>31407</v>
      </c>
      <c r="AF1148" t="s">
        <v>800</v>
      </c>
      <c r="AG1148">
        <v>1</v>
      </c>
      <c r="AH1148">
        <v>9</v>
      </c>
      <c r="AJ1148">
        <v>200</v>
      </c>
      <c r="AK1148">
        <v>42866</v>
      </c>
      <c r="AL1148" t="s">
        <v>5358</v>
      </c>
      <c r="AM1148">
        <v>2</v>
      </c>
      <c r="AN1148">
        <v>296</v>
      </c>
      <c r="AP1148">
        <v>344</v>
      </c>
    </row>
    <row r="1149" spans="1:54" ht="13.5" customHeight="1" x14ac:dyDescent="0.35">
      <c r="A1149" t="s">
        <v>2420</v>
      </c>
      <c r="B1149" t="s">
        <v>4396</v>
      </c>
      <c r="C1149" t="s">
        <v>4909</v>
      </c>
      <c r="D1149" t="s">
        <v>16544</v>
      </c>
      <c r="E1149" t="s">
        <v>16545</v>
      </c>
      <c r="F1149" t="s">
        <v>14879</v>
      </c>
      <c r="G1149" t="s">
        <v>16546</v>
      </c>
      <c r="H1149" t="s">
        <v>16547</v>
      </c>
      <c r="I1149" t="s">
        <v>16548</v>
      </c>
      <c r="N1149" t="s">
        <v>16549</v>
      </c>
      <c r="O1149" t="s">
        <v>16550</v>
      </c>
      <c r="P1149" t="s">
        <v>16551</v>
      </c>
      <c r="Q1149" t="s">
        <v>16552</v>
      </c>
      <c r="R1149" t="s">
        <v>16553</v>
      </c>
      <c r="S1149" t="s">
        <v>16554</v>
      </c>
      <c r="T1149" t="s">
        <v>16555</v>
      </c>
      <c r="U1149" t="s">
        <v>14888</v>
      </c>
      <c r="X1149" t="s">
        <v>11048</v>
      </c>
      <c r="Y1149" t="s">
        <v>16556</v>
      </c>
      <c r="AE1149">
        <v>13254</v>
      </c>
      <c r="AF1149" t="s">
        <v>799</v>
      </c>
      <c r="AG1149">
        <v>1</v>
      </c>
      <c r="AH1149">
        <v>42</v>
      </c>
      <c r="AJ1149">
        <v>128</v>
      </c>
      <c r="AK1149">
        <v>44008</v>
      </c>
      <c r="AL1149" t="s">
        <v>7359</v>
      </c>
      <c r="AM1149">
        <v>2</v>
      </c>
      <c r="AN1149">
        <v>472.5</v>
      </c>
      <c r="AP1149">
        <v>332</v>
      </c>
      <c r="AQ1149">
        <v>33024</v>
      </c>
      <c r="AR1149" t="s">
        <v>831</v>
      </c>
      <c r="AS1149">
        <v>1</v>
      </c>
      <c r="AT1149">
        <v>16.75</v>
      </c>
      <c r="AV1149">
        <v>314</v>
      </c>
    </row>
    <row r="1150" spans="1:54" ht="13.5" customHeight="1" x14ac:dyDescent="0.35">
      <c r="A1150" t="s">
        <v>277</v>
      </c>
      <c r="B1150" t="s">
        <v>3149</v>
      </c>
      <c r="C1150" t="s">
        <v>4547</v>
      </c>
      <c r="D1150" t="s">
        <v>16557</v>
      </c>
      <c r="E1150" t="s">
        <v>16558</v>
      </c>
      <c r="F1150" t="s">
        <v>16559</v>
      </c>
      <c r="G1150" t="s">
        <v>16560</v>
      </c>
      <c r="H1150" t="s">
        <v>16561</v>
      </c>
      <c r="N1150" t="s">
        <v>16562</v>
      </c>
      <c r="O1150" t="s">
        <v>7866</v>
      </c>
      <c r="P1150" t="s">
        <v>7869</v>
      </c>
      <c r="Q1150" t="s">
        <v>7870</v>
      </c>
      <c r="R1150" t="s">
        <v>7871</v>
      </c>
      <c r="X1150" t="s">
        <v>4777</v>
      </c>
      <c r="Y1150" t="s">
        <v>16563</v>
      </c>
      <c r="Z1150" t="s">
        <v>16564</v>
      </c>
      <c r="AE1150">
        <v>32110</v>
      </c>
      <c r="AF1150" t="s">
        <v>4603</v>
      </c>
      <c r="AG1150">
        <v>1</v>
      </c>
      <c r="AH1150">
        <v>106</v>
      </c>
      <c r="AI1150" t="s">
        <v>7375</v>
      </c>
      <c r="AJ1150">
        <v>310</v>
      </c>
    </row>
    <row r="1151" spans="1:54" ht="13.5" customHeight="1" x14ac:dyDescent="0.35">
      <c r="A1151" t="s">
        <v>1225</v>
      </c>
      <c r="B1151" t="s">
        <v>3161</v>
      </c>
      <c r="C1151" t="s">
        <v>4909</v>
      </c>
      <c r="D1151" t="s">
        <v>13186</v>
      </c>
      <c r="E1151" t="s">
        <v>16565</v>
      </c>
      <c r="F1151" t="s">
        <v>16566</v>
      </c>
      <c r="G1151" t="s">
        <v>16567</v>
      </c>
      <c r="H1151" t="s">
        <v>16568</v>
      </c>
      <c r="I1151" t="s">
        <v>16569</v>
      </c>
      <c r="J1151" t="s">
        <v>16570</v>
      </c>
      <c r="K1151" t="s">
        <v>16268</v>
      </c>
      <c r="N1151" t="s">
        <v>13193</v>
      </c>
      <c r="O1151" t="s">
        <v>16571</v>
      </c>
      <c r="P1151" t="s">
        <v>13196</v>
      </c>
      <c r="Q1151" t="s">
        <v>16572</v>
      </c>
      <c r="R1151" t="s">
        <v>13198</v>
      </c>
      <c r="S1151" t="s">
        <v>13199</v>
      </c>
      <c r="X1151" t="s">
        <v>6405</v>
      </c>
      <c r="Y1151" t="s">
        <v>16573</v>
      </c>
      <c r="Z1151" t="s">
        <v>16574</v>
      </c>
      <c r="AA1151" t="s">
        <v>16575</v>
      </c>
      <c r="AB1151" t="s">
        <v>16576</v>
      </c>
      <c r="AC1151" t="s">
        <v>16577</v>
      </c>
      <c r="AD1151" t="s">
        <v>16578</v>
      </c>
      <c r="AE1151">
        <v>31663</v>
      </c>
      <c r="AF1151" t="s">
        <v>4545</v>
      </c>
      <c r="AG1151">
        <v>1</v>
      </c>
      <c r="AH1151">
        <v>110</v>
      </c>
      <c r="AI1151" t="s">
        <v>4546</v>
      </c>
      <c r="AJ1151">
        <v>311</v>
      </c>
    </row>
    <row r="1152" spans="1:54" ht="13.5" customHeight="1" x14ac:dyDescent="0.35">
      <c r="A1152" t="s">
        <v>277</v>
      </c>
      <c r="B1152" t="s">
        <v>3173</v>
      </c>
      <c r="C1152" t="s">
        <v>593</v>
      </c>
      <c r="D1152" t="s">
        <v>16579</v>
      </c>
      <c r="E1152" t="s">
        <v>16580</v>
      </c>
      <c r="F1152" t="s">
        <v>16581</v>
      </c>
      <c r="G1152" t="s">
        <v>13232</v>
      </c>
      <c r="H1152" t="s">
        <v>16582</v>
      </c>
      <c r="N1152" t="s">
        <v>16583</v>
      </c>
      <c r="O1152" t="s">
        <v>16584</v>
      </c>
      <c r="P1152" t="s">
        <v>16585</v>
      </c>
      <c r="Q1152" t="s">
        <v>16586</v>
      </c>
      <c r="R1152" t="s">
        <v>16587</v>
      </c>
      <c r="X1152" t="s">
        <v>697</v>
      </c>
      <c r="Y1152" t="s">
        <v>16588</v>
      </c>
      <c r="Z1152" t="s">
        <v>4581</v>
      </c>
      <c r="AE1152">
        <v>23684</v>
      </c>
      <c r="AF1152" t="s">
        <v>698</v>
      </c>
      <c r="AG1152">
        <v>1</v>
      </c>
      <c r="AH1152">
        <v>144</v>
      </c>
      <c r="AI1152" t="s">
        <v>16589</v>
      </c>
      <c r="AJ1152">
        <v>251</v>
      </c>
    </row>
    <row r="1153" spans="1:54" ht="13.5" customHeight="1" x14ac:dyDescent="0.35">
      <c r="A1153" t="s">
        <v>277</v>
      </c>
      <c r="B1153" t="s">
        <v>3188</v>
      </c>
      <c r="C1153" t="s">
        <v>593</v>
      </c>
      <c r="D1153" t="s">
        <v>820</v>
      </c>
      <c r="E1153" t="s">
        <v>821</v>
      </c>
      <c r="F1153" t="s">
        <v>16590</v>
      </c>
      <c r="G1153" t="s">
        <v>16591</v>
      </c>
      <c r="H1153" t="s">
        <v>824</v>
      </c>
      <c r="N1153" t="s">
        <v>825</v>
      </c>
      <c r="O1153" t="s">
        <v>16592</v>
      </c>
      <c r="P1153" t="s">
        <v>827</v>
      </c>
      <c r="Q1153" t="s">
        <v>828</v>
      </c>
      <c r="R1153" t="s">
        <v>829</v>
      </c>
      <c r="X1153" t="s">
        <v>604</v>
      </c>
      <c r="Y1153" t="s">
        <v>697</v>
      </c>
      <c r="Z1153" t="s">
        <v>614</v>
      </c>
      <c r="AE1153">
        <v>21547</v>
      </c>
      <c r="AF1153" t="s">
        <v>4500</v>
      </c>
      <c r="AG1153">
        <v>2</v>
      </c>
      <c r="AH1153">
        <v>245</v>
      </c>
      <c r="AJ1153">
        <v>221</v>
      </c>
    </row>
    <row r="1154" spans="1:54" ht="13.5" customHeight="1" x14ac:dyDescent="0.35">
      <c r="A1154" t="s">
        <v>277</v>
      </c>
      <c r="B1154" t="s">
        <v>3199</v>
      </c>
      <c r="C1154" t="s">
        <v>4909</v>
      </c>
      <c r="D1154" t="s">
        <v>7449</v>
      </c>
      <c r="E1154" t="s">
        <v>7450</v>
      </c>
      <c r="F1154" t="s">
        <v>10832</v>
      </c>
      <c r="G1154" t="s">
        <v>7453</v>
      </c>
      <c r="H1154" t="s">
        <v>7454</v>
      </c>
      <c r="I1154" t="s">
        <v>10834</v>
      </c>
      <c r="N1154" t="s">
        <v>13445</v>
      </c>
      <c r="O1154" t="s">
        <v>7459</v>
      </c>
      <c r="P1154" t="s">
        <v>7460</v>
      </c>
      <c r="Q1154" t="s">
        <v>7461</v>
      </c>
      <c r="R1154" t="s">
        <v>7462</v>
      </c>
      <c r="S1154" t="s">
        <v>7463</v>
      </c>
      <c r="T1154" t="s">
        <v>7464</v>
      </c>
      <c r="X1154" t="s">
        <v>5007</v>
      </c>
      <c r="Y1154" t="s">
        <v>5712</v>
      </c>
      <c r="Z1154" t="s">
        <v>6405</v>
      </c>
      <c r="AI1154" t="s">
        <v>16593</v>
      </c>
    </row>
    <row r="1155" spans="1:54" ht="13.5" customHeight="1" x14ac:dyDescent="0.35">
      <c r="A1155" t="s">
        <v>1225</v>
      </c>
      <c r="B1155" t="s">
        <v>3205</v>
      </c>
      <c r="C1155" t="s">
        <v>4717</v>
      </c>
      <c r="D1155" t="s">
        <v>16594</v>
      </c>
      <c r="E1155" t="s">
        <v>15131</v>
      </c>
      <c r="F1155" t="s">
        <v>15132</v>
      </c>
      <c r="G1155" t="s">
        <v>10573</v>
      </c>
      <c r="H1155" t="s">
        <v>10574</v>
      </c>
      <c r="I1155" t="s">
        <v>8583</v>
      </c>
      <c r="N1155" t="s">
        <v>15133</v>
      </c>
      <c r="O1155" t="s">
        <v>15134</v>
      </c>
      <c r="P1155" t="s">
        <v>15135</v>
      </c>
      <c r="Q1155" t="s">
        <v>15136</v>
      </c>
      <c r="R1155" t="s">
        <v>10580</v>
      </c>
      <c r="S1155" t="s">
        <v>15137</v>
      </c>
      <c r="T1155" t="s">
        <v>10581</v>
      </c>
      <c r="X1155" t="s">
        <v>9089</v>
      </c>
      <c r="Y1155" t="s">
        <v>6431</v>
      </c>
      <c r="Z1155" t="s">
        <v>16595</v>
      </c>
      <c r="AA1155" t="s">
        <v>16596</v>
      </c>
      <c r="AB1155" t="s">
        <v>16597</v>
      </c>
      <c r="AC1155" t="s">
        <v>16598</v>
      </c>
      <c r="AD1155" t="s">
        <v>16599</v>
      </c>
      <c r="AE1155">
        <v>31807</v>
      </c>
      <c r="AF1155" t="s">
        <v>4706</v>
      </c>
      <c r="AG1155">
        <v>2</v>
      </c>
      <c r="AH1155">
        <v>209</v>
      </c>
      <c r="AI1155" t="s">
        <v>4707</v>
      </c>
      <c r="AJ1155">
        <v>311</v>
      </c>
    </row>
    <row r="1156" spans="1:54" ht="13.5" customHeight="1" x14ac:dyDescent="0.35">
      <c r="A1156" t="s">
        <v>277</v>
      </c>
      <c r="B1156" t="s">
        <v>3211</v>
      </c>
      <c r="C1156" t="s">
        <v>4909</v>
      </c>
      <c r="D1156" t="s">
        <v>16600</v>
      </c>
      <c r="E1156" t="s">
        <v>16601</v>
      </c>
      <c r="F1156" t="s">
        <v>7976</v>
      </c>
      <c r="G1156" t="s">
        <v>16602</v>
      </c>
      <c r="N1156" t="s">
        <v>16603</v>
      </c>
      <c r="O1156" t="s">
        <v>16604</v>
      </c>
      <c r="P1156" t="s">
        <v>16605</v>
      </c>
      <c r="Q1156" t="s">
        <v>16606</v>
      </c>
      <c r="X1156" t="s">
        <v>13296</v>
      </c>
      <c r="Y1156" t="s">
        <v>16607</v>
      </c>
      <c r="AE1156">
        <v>21547</v>
      </c>
      <c r="AF1156" t="s">
        <v>4500</v>
      </c>
      <c r="AG1156">
        <v>2</v>
      </c>
      <c r="AH1156">
        <v>245</v>
      </c>
      <c r="AI1156" t="s">
        <v>4714</v>
      </c>
      <c r="AJ1156">
        <v>221</v>
      </c>
    </row>
    <row r="1157" spans="1:54" ht="13.5" customHeight="1" x14ac:dyDescent="0.35">
      <c r="A1157" t="s">
        <v>277</v>
      </c>
      <c r="B1157" t="s">
        <v>3217</v>
      </c>
      <c r="C1157" t="s">
        <v>4909</v>
      </c>
      <c r="D1157" t="s">
        <v>7449</v>
      </c>
      <c r="E1157" t="s">
        <v>7450</v>
      </c>
      <c r="F1157" t="s">
        <v>10832</v>
      </c>
      <c r="G1157" t="s">
        <v>7453</v>
      </c>
      <c r="H1157" t="s">
        <v>7454</v>
      </c>
      <c r="I1157" t="s">
        <v>7455</v>
      </c>
      <c r="N1157" t="s">
        <v>16608</v>
      </c>
      <c r="O1157" t="s">
        <v>7459</v>
      </c>
      <c r="P1157" t="s">
        <v>7460</v>
      </c>
      <c r="Q1157" t="s">
        <v>16609</v>
      </c>
      <c r="R1157" t="s">
        <v>7462</v>
      </c>
      <c r="S1157" t="s">
        <v>7463</v>
      </c>
      <c r="T1157" t="s">
        <v>7464</v>
      </c>
      <c r="X1157" t="s">
        <v>6405</v>
      </c>
      <c r="Y1157" t="s">
        <v>15198</v>
      </c>
      <c r="Z1157" t="s">
        <v>5712</v>
      </c>
      <c r="AE1157">
        <v>21572</v>
      </c>
      <c r="AF1157" t="s">
        <v>4625</v>
      </c>
      <c r="AG1157">
        <v>2</v>
      </c>
      <c r="AH1157">
        <v>328</v>
      </c>
      <c r="AI1157" t="s">
        <v>7563</v>
      </c>
      <c r="AJ1157">
        <v>221</v>
      </c>
      <c r="AK1157">
        <v>31608</v>
      </c>
      <c r="AL1157" t="s">
        <v>4731</v>
      </c>
      <c r="AM1157">
        <v>3</v>
      </c>
      <c r="AN1157">
        <v>568</v>
      </c>
      <c r="AO1157" t="s">
        <v>4732</v>
      </c>
      <c r="AP1157">
        <v>200</v>
      </c>
    </row>
    <row r="1158" spans="1:54" ht="13.5" customHeight="1" x14ac:dyDescent="0.35">
      <c r="A1158" t="s">
        <v>277</v>
      </c>
      <c r="B1158" t="s">
        <v>3228</v>
      </c>
      <c r="C1158" t="s">
        <v>4889</v>
      </c>
      <c r="D1158" t="s">
        <v>16610</v>
      </c>
      <c r="E1158" t="s">
        <v>16611</v>
      </c>
      <c r="F1158" t="s">
        <v>16612</v>
      </c>
      <c r="G1158" t="s">
        <v>16613</v>
      </c>
      <c r="H1158" t="s">
        <v>16614</v>
      </c>
      <c r="N1158" t="s">
        <v>16615</v>
      </c>
      <c r="O1158" t="s">
        <v>16616</v>
      </c>
      <c r="P1158" t="s">
        <v>16617</v>
      </c>
      <c r="Q1158" t="s">
        <v>16618</v>
      </c>
      <c r="R1158" t="s">
        <v>16619</v>
      </c>
      <c r="X1158" t="s">
        <v>5218</v>
      </c>
      <c r="Y1158" t="s">
        <v>62</v>
      </c>
      <c r="Z1158" t="s">
        <v>16620</v>
      </c>
      <c r="AE1158">
        <v>31754</v>
      </c>
      <c r="AF1158" t="s">
        <v>62</v>
      </c>
      <c r="AG1158">
        <v>2</v>
      </c>
      <c r="AH1158">
        <v>76</v>
      </c>
      <c r="AI1158" t="s">
        <v>7569</v>
      </c>
      <c r="AJ1158">
        <v>311</v>
      </c>
    </row>
    <row r="1159" spans="1:54" ht="13.5" customHeight="1" x14ac:dyDescent="0.35">
      <c r="A1159" t="s">
        <v>277</v>
      </c>
      <c r="B1159" t="s">
        <v>3239</v>
      </c>
      <c r="C1159" t="s">
        <v>4909</v>
      </c>
      <c r="D1159" t="s">
        <v>16621</v>
      </c>
      <c r="E1159" t="s">
        <v>14878</v>
      </c>
      <c r="F1159" t="s">
        <v>14879</v>
      </c>
      <c r="G1159" t="s">
        <v>15119</v>
      </c>
      <c r="H1159" t="s">
        <v>14880</v>
      </c>
      <c r="I1159" t="s">
        <v>14881</v>
      </c>
      <c r="N1159" t="s">
        <v>16622</v>
      </c>
      <c r="O1159" t="s">
        <v>14883</v>
      </c>
      <c r="P1159" t="s">
        <v>16623</v>
      </c>
      <c r="Q1159" t="s">
        <v>15465</v>
      </c>
      <c r="R1159" t="s">
        <v>14886</v>
      </c>
      <c r="S1159" t="s">
        <v>14887</v>
      </c>
      <c r="T1159" t="s">
        <v>14888</v>
      </c>
      <c r="X1159" t="s">
        <v>11048</v>
      </c>
      <c r="Y1159" t="s">
        <v>4601</v>
      </c>
      <c r="Z1159" t="s">
        <v>7603</v>
      </c>
    </row>
    <row r="1160" spans="1:54" ht="13.5" customHeight="1" x14ac:dyDescent="0.35">
      <c r="A1160" t="s">
        <v>277</v>
      </c>
      <c r="B1160" t="s">
        <v>3245</v>
      </c>
      <c r="C1160" t="s">
        <v>593</v>
      </c>
      <c r="D1160" t="s">
        <v>594</v>
      </c>
      <c r="E1160" t="s">
        <v>775</v>
      </c>
      <c r="F1160" t="s">
        <v>776</v>
      </c>
      <c r="G1160" t="s">
        <v>777</v>
      </c>
      <c r="H1160" t="s">
        <v>598</v>
      </c>
      <c r="N1160" t="s">
        <v>599</v>
      </c>
      <c r="O1160" t="s">
        <v>13235</v>
      </c>
      <c r="P1160" t="s">
        <v>13461</v>
      </c>
      <c r="Q1160" t="s">
        <v>16624</v>
      </c>
      <c r="R1160" t="s">
        <v>16625</v>
      </c>
      <c r="S1160" t="s">
        <v>603</v>
      </c>
      <c r="X1160" t="s">
        <v>604</v>
      </c>
      <c r="Y1160" t="s">
        <v>16626</v>
      </c>
      <c r="Z1160" t="s">
        <v>615</v>
      </c>
      <c r="AE1160">
        <v>21547</v>
      </c>
      <c r="AF1160" t="s">
        <v>57</v>
      </c>
      <c r="AG1160">
        <v>2</v>
      </c>
      <c r="AH1160">
        <v>245</v>
      </c>
      <c r="AI1160" t="s">
        <v>4823</v>
      </c>
      <c r="AJ1160">
        <v>221</v>
      </c>
      <c r="AK1160">
        <v>21572</v>
      </c>
      <c r="AL1160" t="s">
        <v>58</v>
      </c>
      <c r="AM1160">
        <v>1</v>
      </c>
      <c r="AN1160">
        <v>80</v>
      </c>
      <c r="AO1160" t="s">
        <v>4814</v>
      </c>
      <c r="AP1160">
        <v>221</v>
      </c>
    </row>
    <row r="1161" spans="1:54" ht="13.5" customHeight="1" x14ac:dyDescent="0.35">
      <c r="A1161" t="s">
        <v>277</v>
      </c>
      <c r="B1161" t="s">
        <v>3248</v>
      </c>
      <c r="C1161" t="s">
        <v>593</v>
      </c>
      <c r="D1161" t="s">
        <v>16627</v>
      </c>
      <c r="E1161" t="s">
        <v>15175</v>
      </c>
      <c r="F1161" t="s">
        <v>776</v>
      </c>
      <c r="G1161" t="s">
        <v>13458</v>
      </c>
      <c r="H1161" t="s">
        <v>13459</v>
      </c>
      <c r="I1161" t="s">
        <v>13232</v>
      </c>
      <c r="J1161" t="s">
        <v>14915</v>
      </c>
      <c r="K1161" t="s">
        <v>15176</v>
      </c>
      <c r="N1161" t="s">
        <v>16628</v>
      </c>
      <c r="O1161" t="s">
        <v>16629</v>
      </c>
      <c r="P1161" t="s">
        <v>15183</v>
      </c>
      <c r="Q1161" t="s">
        <v>16630</v>
      </c>
      <c r="R1161" t="s">
        <v>13463</v>
      </c>
      <c r="S1161" t="s">
        <v>10407</v>
      </c>
      <c r="T1161" t="s">
        <v>13240</v>
      </c>
      <c r="U1161" t="s">
        <v>603</v>
      </c>
      <c r="X1161" t="s">
        <v>604</v>
      </c>
      <c r="Y1161" t="s">
        <v>697</v>
      </c>
      <c r="Z1161" t="s">
        <v>614</v>
      </c>
      <c r="AE1161">
        <v>21547</v>
      </c>
      <c r="AF1161" t="s">
        <v>57</v>
      </c>
      <c r="AG1161">
        <v>2</v>
      </c>
      <c r="AH1161">
        <v>245</v>
      </c>
      <c r="AI1161" t="s">
        <v>4823</v>
      </c>
      <c r="AJ1161">
        <v>221</v>
      </c>
      <c r="AK1161">
        <v>21572</v>
      </c>
      <c r="AL1161" t="s">
        <v>58</v>
      </c>
      <c r="AM1161">
        <v>1</v>
      </c>
      <c r="AN1161">
        <v>80</v>
      </c>
      <c r="AO1161" t="s">
        <v>4814</v>
      </c>
      <c r="AP1161">
        <v>221</v>
      </c>
      <c r="AQ1161">
        <v>31624</v>
      </c>
      <c r="AR1161" t="s">
        <v>717</v>
      </c>
      <c r="AS1161">
        <v>1</v>
      </c>
      <c r="AT1161">
        <v>70</v>
      </c>
      <c r="AU1161" t="s">
        <v>16631</v>
      </c>
      <c r="AV1161">
        <v>200</v>
      </c>
      <c r="AW1161">
        <v>23684</v>
      </c>
      <c r="AX1161" t="s">
        <v>5617</v>
      </c>
      <c r="AY1161">
        <v>1</v>
      </c>
      <c r="AZ1161">
        <v>144</v>
      </c>
      <c r="BA1161" t="s">
        <v>16632</v>
      </c>
      <c r="BB1161">
        <v>251</v>
      </c>
    </row>
    <row r="1162" spans="1:54" ht="13.5" customHeight="1" x14ac:dyDescent="0.35">
      <c r="A1162" t="s">
        <v>277</v>
      </c>
      <c r="B1162" t="s">
        <v>3256</v>
      </c>
      <c r="C1162" t="s">
        <v>4547</v>
      </c>
      <c r="D1162" t="s">
        <v>16633</v>
      </c>
      <c r="E1162" t="s">
        <v>16634</v>
      </c>
      <c r="F1162" t="s">
        <v>7976</v>
      </c>
      <c r="G1162" t="s">
        <v>7977</v>
      </c>
      <c r="H1162" t="s">
        <v>5101</v>
      </c>
      <c r="N1162" t="s">
        <v>16635</v>
      </c>
      <c r="O1162" t="s">
        <v>16636</v>
      </c>
      <c r="P1162" t="s">
        <v>7981</v>
      </c>
      <c r="Q1162" t="s">
        <v>7982</v>
      </c>
      <c r="R1162" t="s">
        <v>16637</v>
      </c>
      <c r="S1162" t="s">
        <v>16638</v>
      </c>
      <c r="X1162" t="s">
        <v>16639</v>
      </c>
      <c r="Y1162" t="s">
        <v>9099</v>
      </c>
      <c r="AE1162">
        <v>32110</v>
      </c>
      <c r="AF1162" t="s">
        <v>4603</v>
      </c>
      <c r="AG1162">
        <v>1</v>
      </c>
      <c r="AH1162">
        <v>106</v>
      </c>
      <c r="AJ1162">
        <v>310</v>
      </c>
      <c r="AK1162">
        <v>21547</v>
      </c>
      <c r="AL1162" t="s">
        <v>57</v>
      </c>
      <c r="AM1162">
        <v>2</v>
      </c>
      <c r="AN1162">
        <v>245</v>
      </c>
      <c r="AP1162">
        <v>221</v>
      </c>
      <c r="AQ1162">
        <v>31620</v>
      </c>
      <c r="AR1162" t="s">
        <v>5113</v>
      </c>
      <c r="AS1162">
        <v>2</v>
      </c>
      <c r="AT1162">
        <v>294</v>
      </c>
      <c r="AV1162">
        <v>200</v>
      </c>
    </row>
    <row r="1163" spans="1:54" ht="13.5" customHeight="1" x14ac:dyDescent="0.35">
      <c r="A1163" t="s">
        <v>277</v>
      </c>
      <c r="B1163" t="s">
        <v>3261</v>
      </c>
      <c r="C1163" t="s">
        <v>4547</v>
      </c>
      <c r="D1163" t="s">
        <v>16640</v>
      </c>
      <c r="E1163" t="s">
        <v>16641</v>
      </c>
      <c r="F1163" t="s">
        <v>9099</v>
      </c>
      <c r="G1163" t="s">
        <v>7977</v>
      </c>
      <c r="H1163" t="s">
        <v>5101</v>
      </c>
      <c r="N1163" t="s">
        <v>16642</v>
      </c>
      <c r="O1163" t="s">
        <v>16643</v>
      </c>
      <c r="P1163" t="s">
        <v>16644</v>
      </c>
      <c r="Q1163" t="s">
        <v>16645</v>
      </c>
      <c r="R1163" t="s">
        <v>16637</v>
      </c>
      <c r="S1163" t="s">
        <v>16638</v>
      </c>
      <c r="X1163" t="s">
        <v>16646</v>
      </c>
      <c r="AE1163">
        <v>32110</v>
      </c>
      <c r="AF1163" t="s">
        <v>4603</v>
      </c>
      <c r="AG1163">
        <v>1</v>
      </c>
      <c r="AH1163">
        <v>106</v>
      </c>
      <c r="AJ1163">
        <v>310</v>
      </c>
      <c r="AK1163">
        <v>21547</v>
      </c>
      <c r="AL1163" t="s">
        <v>57</v>
      </c>
      <c r="AM1163">
        <v>2</v>
      </c>
      <c r="AN1163">
        <v>245</v>
      </c>
      <c r="AP1163">
        <v>221</v>
      </c>
      <c r="AQ1163">
        <v>31620</v>
      </c>
      <c r="AR1163" t="s">
        <v>5113</v>
      </c>
      <c r="AS1163">
        <v>2</v>
      </c>
      <c r="AT1163">
        <v>294</v>
      </c>
      <c r="AV1163">
        <v>200</v>
      </c>
    </row>
    <row r="1164" spans="1:54" ht="13.5" customHeight="1" x14ac:dyDescent="0.35">
      <c r="A1164" t="s">
        <v>277</v>
      </c>
      <c r="B1164" t="s">
        <v>3267</v>
      </c>
      <c r="C1164" t="s">
        <v>4909</v>
      </c>
      <c r="D1164" t="s">
        <v>16647</v>
      </c>
      <c r="E1164" t="s">
        <v>7450</v>
      </c>
      <c r="F1164" t="s">
        <v>16648</v>
      </c>
      <c r="G1164" t="s">
        <v>10832</v>
      </c>
      <c r="H1164" t="s">
        <v>16649</v>
      </c>
      <c r="I1164" t="s">
        <v>7454</v>
      </c>
      <c r="J1164" t="s">
        <v>16650</v>
      </c>
      <c r="N1164" t="s">
        <v>16651</v>
      </c>
      <c r="O1164" t="s">
        <v>7459</v>
      </c>
      <c r="P1164" t="s">
        <v>5671</v>
      </c>
      <c r="Q1164" t="s">
        <v>7460</v>
      </c>
      <c r="R1164" t="s">
        <v>16652</v>
      </c>
      <c r="S1164" t="s">
        <v>7462</v>
      </c>
      <c r="T1164" t="s">
        <v>7463</v>
      </c>
      <c r="U1164" t="s">
        <v>7464</v>
      </c>
      <c r="X1164" t="s">
        <v>15259</v>
      </c>
      <c r="Y1164" t="s">
        <v>16653</v>
      </c>
      <c r="Z1164" t="s">
        <v>13296</v>
      </c>
      <c r="AE1164">
        <v>13154</v>
      </c>
      <c r="AF1164" t="s">
        <v>798</v>
      </c>
      <c r="AG1164">
        <v>2</v>
      </c>
      <c r="AH1164">
        <v>192</v>
      </c>
      <c r="AJ1164">
        <v>122</v>
      </c>
    </row>
    <row r="1165" spans="1:54" ht="13.5" customHeight="1" x14ac:dyDescent="0.35">
      <c r="A1165" t="s">
        <v>277</v>
      </c>
      <c r="B1165" t="s">
        <v>3272</v>
      </c>
      <c r="C1165" t="s">
        <v>593</v>
      </c>
      <c r="D1165" t="s">
        <v>594</v>
      </c>
      <c r="E1165" t="s">
        <v>775</v>
      </c>
      <c r="F1165" t="s">
        <v>776</v>
      </c>
      <c r="G1165" t="s">
        <v>777</v>
      </c>
      <c r="H1165" t="s">
        <v>598</v>
      </c>
      <c r="N1165" t="s">
        <v>599</v>
      </c>
      <c r="O1165" t="s">
        <v>13235</v>
      </c>
      <c r="P1165" t="s">
        <v>13461</v>
      </c>
      <c r="Q1165" t="s">
        <v>16654</v>
      </c>
      <c r="R1165" t="s">
        <v>16625</v>
      </c>
      <c r="S1165" t="s">
        <v>603</v>
      </c>
      <c r="X1165" t="s">
        <v>604</v>
      </c>
      <c r="Y1165" t="s">
        <v>16626</v>
      </c>
      <c r="Z1165" t="s">
        <v>615</v>
      </c>
      <c r="AE1165">
        <v>21547</v>
      </c>
      <c r="AF1165" t="s">
        <v>57</v>
      </c>
      <c r="AG1165">
        <v>2</v>
      </c>
      <c r="AH1165">
        <v>245</v>
      </c>
      <c r="AJ1165">
        <v>221</v>
      </c>
      <c r="AK1165">
        <v>21572</v>
      </c>
      <c r="AL1165" t="s">
        <v>58</v>
      </c>
      <c r="AM1165">
        <v>1</v>
      </c>
      <c r="AN1165">
        <v>80</v>
      </c>
      <c r="AP1165">
        <v>221</v>
      </c>
    </row>
    <row r="1166" spans="1:54" ht="13.5" customHeight="1" x14ac:dyDescent="0.35">
      <c r="A1166" t="s">
        <v>277</v>
      </c>
      <c r="B1166" t="s">
        <v>3284</v>
      </c>
      <c r="C1166" t="s">
        <v>4909</v>
      </c>
      <c r="D1166" t="s">
        <v>14383</v>
      </c>
      <c r="E1166" t="s">
        <v>16655</v>
      </c>
      <c r="F1166" t="s">
        <v>16656</v>
      </c>
      <c r="G1166" t="s">
        <v>16657</v>
      </c>
      <c r="N1166" t="s">
        <v>16658</v>
      </c>
      <c r="O1166" t="s">
        <v>16659</v>
      </c>
      <c r="P1166" t="s">
        <v>16660</v>
      </c>
      <c r="Q1166" t="s">
        <v>16661</v>
      </c>
      <c r="R1166" t="s">
        <v>16662</v>
      </c>
      <c r="X1166" t="s">
        <v>10111</v>
      </c>
      <c r="Y1166" t="s">
        <v>16663</v>
      </c>
      <c r="Z1166" t="s">
        <v>697</v>
      </c>
    </row>
    <row r="1167" spans="1:54" ht="13.5" customHeight="1" x14ac:dyDescent="0.35">
      <c r="A1167" t="s">
        <v>277</v>
      </c>
      <c r="B1167" t="s">
        <v>3311</v>
      </c>
      <c r="C1167" t="s">
        <v>4889</v>
      </c>
      <c r="D1167" t="s">
        <v>16664</v>
      </c>
      <c r="E1167" t="s">
        <v>16665</v>
      </c>
      <c r="F1167" t="s">
        <v>15228</v>
      </c>
      <c r="N1167" t="s">
        <v>16666</v>
      </c>
      <c r="O1167" t="s">
        <v>16667</v>
      </c>
      <c r="P1167" t="s">
        <v>4897</v>
      </c>
      <c r="Q1167" t="s">
        <v>14605</v>
      </c>
      <c r="X1167" t="s">
        <v>16668</v>
      </c>
      <c r="AE1167">
        <v>34093</v>
      </c>
      <c r="AF1167" t="s">
        <v>4938</v>
      </c>
      <c r="AG1167">
        <v>1</v>
      </c>
      <c r="AH1167">
        <v>65</v>
      </c>
      <c r="AJ1167">
        <v>312</v>
      </c>
      <c r="AK1167">
        <v>46301</v>
      </c>
      <c r="AL1167" t="s">
        <v>4924</v>
      </c>
      <c r="AM1167">
        <v>2</v>
      </c>
      <c r="AN1167">
        <v>324</v>
      </c>
      <c r="AP1167">
        <v>320</v>
      </c>
      <c r="AQ1167">
        <v>34052</v>
      </c>
      <c r="AR1167" t="s">
        <v>1473</v>
      </c>
      <c r="AS1167">
        <v>1</v>
      </c>
      <c r="AT1167">
        <v>144</v>
      </c>
      <c r="AV1167">
        <v>312</v>
      </c>
    </row>
    <row r="1168" spans="1:54" ht="13.5" customHeight="1" x14ac:dyDescent="0.35">
      <c r="A1168" t="s">
        <v>277</v>
      </c>
      <c r="B1168" t="s">
        <v>3317</v>
      </c>
      <c r="C1168" t="s">
        <v>4783</v>
      </c>
      <c r="D1168" t="s">
        <v>16669</v>
      </c>
      <c r="E1168" t="s">
        <v>16670</v>
      </c>
      <c r="F1168" t="s">
        <v>16671</v>
      </c>
      <c r="G1168" t="s">
        <v>16672</v>
      </c>
      <c r="N1168" t="s">
        <v>16673</v>
      </c>
      <c r="O1168" t="s">
        <v>16674</v>
      </c>
      <c r="P1168" t="s">
        <v>16675</v>
      </c>
      <c r="Q1168" t="s">
        <v>16676</v>
      </c>
      <c r="R1168" t="s">
        <v>16677</v>
      </c>
      <c r="S1168" t="s">
        <v>16678</v>
      </c>
      <c r="X1168" t="s">
        <v>16679</v>
      </c>
      <c r="Y1168" t="s">
        <v>16680</v>
      </c>
      <c r="Z1168" t="s">
        <v>4936</v>
      </c>
      <c r="AE1168">
        <v>13254</v>
      </c>
      <c r="AF1168" t="s">
        <v>799</v>
      </c>
      <c r="AG1168">
        <v>1</v>
      </c>
      <c r="AH1168">
        <v>42</v>
      </c>
      <c r="AJ1168">
        <v>128</v>
      </c>
      <c r="AK1168">
        <v>13154</v>
      </c>
      <c r="AL1168" t="s">
        <v>798</v>
      </c>
      <c r="AM1168">
        <v>1</v>
      </c>
      <c r="AN1168">
        <v>42</v>
      </c>
      <c r="AP1168">
        <v>122</v>
      </c>
      <c r="AQ1168">
        <v>46347</v>
      </c>
      <c r="AR1168" t="s">
        <v>4937</v>
      </c>
      <c r="AS1168">
        <v>2</v>
      </c>
      <c r="AT1168">
        <v>322</v>
      </c>
      <c r="AV1168">
        <v>321</v>
      </c>
    </row>
    <row r="1169" spans="1:60" ht="13.5" customHeight="1" x14ac:dyDescent="0.35">
      <c r="A1169" t="s">
        <v>277</v>
      </c>
      <c r="B1169" t="s">
        <v>3343</v>
      </c>
      <c r="C1169" t="s">
        <v>4717</v>
      </c>
      <c r="D1169" t="s">
        <v>16681</v>
      </c>
      <c r="E1169" t="s">
        <v>16682</v>
      </c>
      <c r="F1169" t="s">
        <v>13742</v>
      </c>
      <c r="G1169" t="s">
        <v>13743</v>
      </c>
      <c r="H1169" t="s">
        <v>13744</v>
      </c>
      <c r="I1169" t="s">
        <v>13745</v>
      </c>
      <c r="N1169" t="s">
        <v>16683</v>
      </c>
      <c r="O1169" t="s">
        <v>16684</v>
      </c>
      <c r="P1169" t="s">
        <v>16685</v>
      </c>
      <c r="Q1169" t="s">
        <v>13750</v>
      </c>
      <c r="R1169" t="s">
        <v>13751</v>
      </c>
      <c r="S1169" t="s">
        <v>16686</v>
      </c>
      <c r="X1169" t="s">
        <v>15570</v>
      </c>
      <c r="Y1169" t="s">
        <v>11967</v>
      </c>
      <c r="Z1169" t="s">
        <v>4661</v>
      </c>
      <c r="AE1169">
        <v>34005</v>
      </c>
      <c r="AF1169" t="s">
        <v>5456</v>
      </c>
      <c r="AG1169">
        <v>2</v>
      </c>
      <c r="AH1169">
        <v>150</v>
      </c>
      <c r="AJ1169">
        <v>312</v>
      </c>
      <c r="AK1169">
        <v>15254</v>
      </c>
      <c r="AL1169" t="s">
        <v>4802</v>
      </c>
      <c r="AM1169">
        <v>2</v>
      </c>
      <c r="AN1169">
        <v>400</v>
      </c>
      <c r="AP1169">
        <v>136</v>
      </c>
    </row>
    <row r="1170" spans="1:60" ht="13.5" customHeight="1" x14ac:dyDescent="0.35">
      <c r="A1170" t="s">
        <v>277</v>
      </c>
      <c r="B1170" t="s">
        <v>3354</v>
      </c>
      <c r="C1170" t="s">
        <v>4547</v>
      </c>
      <c r="D1170" t="s">
        <v>16687</v>
      </c>
      <c r="E1170" t="s">
        <v>16688</v>
      </c>
      <c r="F1170" t="s">
        <v>16689</v>
      </c>
      <c r="G1170" t="s">
        <v>16690</v>
      </c>
      <c r="N1170" t="s">
        <v>16691</v>
      </c>
      <c r="O1170" t="s">
        <v>16692</v>
      </c>
      <c r="P1170" t="s">
        <v>16693</v>
      </c>
      <c r="Q1170" t="s">
        <v>16694</v>
      </c>
      <c r="R1170" t="s">
        <v>16695</v>
      </c>
      <c r="S1170" t="s">
        <v>16696</v>
      </c>
      <c r="T1170" t="s">
        <v>16697</v>
      </c>
      <c r="U1170" t="s">
        <v>16698</v>
      </c>
      <c r="X1170" t="s">
        <v>16699</v>
      </c>
      <c r="Y1170" t="s">
        <v>16700</v>
      </c>
      <c r="AE1170">
        <v>46301</v>
      </c>
      <c r="AF1170" t="s">
        <v>4924</v>
      </c>
      <c r="AG1170">
        <v>4</v>
      </c>
      <c r="AH1170">
        <v>601</v>
      </c>
      <c r="AJ1170">
        <v>320</v>
      </c>
      <c r="AK1170">
        <v>46310</v>
      </c>
      <c r="AL1170" t="s">
        <v>7801</v>
      </c>
      <c r="AM1170">
        <v>3</v>
      </c>
      <c r="AN1170">
        <v>417</v>
      </c>
      <c r="AP1170">
        <v>320</v>
      </c>
      <c r="AQ1170">
        <v>15254</v>
      </c>
      <c r="AR1170" t="s">
        <v>4802</v>
      </c>
      <c r="AS1170">
        <v>2</v>
      </c>
      <c r="AT1170">
        <v>400</v>
      </c>
      <c r="AV1170">
        <v>136</v>
      </c>
      <c r="AW1170">
        <v>13254</v>
      </c>
      <c r="AX1170" t="s">
        <v>799</v>
      </c>
      <c r="AY1170">
        <v>2</v>
      </c>
      <c r="AZ1170">
        <v>192</v>
      </c>
      <c r="BB1170">
        <v>128</v>
      </c>
      <c r="BC1170">
        <v>46347</v>
      </c>
      <c r="BD1170" t="s">
        <v>4937</v>
      </c>
      <c r="BE1170">
        <v>3</v>
      </c>
      <c r="BF1170">
        <v>404</v>
      </c>
      <c r="BH1170">
        <v>321</v>
      </c>
    </row>
    <row r="1171" spans="1:60" ht="13.5" customHeight="1" x14ac:dyDescent="0.35">
      <c r="A1171" t="s">
        <v>277</v>
      </c>
      <c r="B1171" t="s">
        <v>3379</v>
      </c>
      <c r="C1171" t="s">
        <v>4909</v>
      </c>
      <c r="D1171" t="s">
        <v>7449</v>
      </c>
      <c r="E1171" t="s">
        <v>7450</v>
      </c>
      <c r="F1171" t="s">
        <v>10832</v>
      </c>
      <c r="G1171" t="s">
        <v>7453</v>
      </c>
      <c r="H1171" t="s">
        <v>7454</v>
      </c>
      <c r="I1171" t="s">
        <v>10834</v>
      </c>
      <c r="N1171" t="s">
        <v>13445</v>
      </c>
      <c r="O1171" t="s">
        <v>7459</v>
      </c>
      <c r="P1171" t="s">
        <v>7460</v>
      </c>
      <c r="Q1171" t="s">
        <v>7462</v>
      </c>
      <c r="R1171" t="s">
        <v>7463</v>
      </c>
      <c r="S1171" t="s">
        <v>7464</v>
      </c>
      <c r="X1171" t="s">
        <v>5007</v>
      </c>
      <c r="Y1171" t="s">
        <v>5712</v>
      </c>
      <c r="Z1171" t="s">
        <v>6405</v>
      </c>
    </row>
    <row r="1172" spans="1:60" ht="13.5" customHeight="1" x14ac:dyDescent="0.35">
      <c r="A1172" t="s">
        <v>277</v>
      </c>
      <c r="B1172" t="s">
        <v>3421</v>
      </c>
      <c r="C1172" t="s">
        <v>4717</v>
      </c>
      <c r="D1172" t="s">
        <v>16432</v>
      </c>
      <c r="E1172" t="s">
        <v>16433</v>
      </c>
      <c r="F1172" t="s">
        <v>13499</v>
      </c>
      <c r="G1172" t="s">
        <v>13502</v>
      </c>
      <c r="N1172" t="s">
        <v>13503</v>
      </c>
      <c r="O1172" t="s">
        <v>11005</v>
      </c>
      <c r="P1172" t="s">
        <v>16436</v>
      </c>
      <c r="Q1172" t="s">
        <v>16459</v>
      </c>
      <c r="R1172" t="s">
        <v>13506</v>
      </c>
      <c r="S1172" t="s">
        <v>13507</v>
      </c>
      <c r="X1172" t="s">
        <v>8068</v>
      </c>
      <c r="Y1172" t="s">
        <v>13278</v>
      </c>
      <c r="Z1172" t="s">
        <v>16117</v>
      </c>
      <c r="AE1172">
        <v>34592</v>
      </c>
      <c r="AF1172" t="s">
        <v>6181</v>
      </c>
      <c r="AG1172">
        <v>3</v>
      </c>
      <c r="AH1172">
        <v>407</v>
      </c>
      <c r="AJ1172">
        <v>312</v>
      </c>
      <c r="AK1172">
        <v>13154</v>
      </c>
      <c r="AL1172" t="s">
        <v>798</v>
      </c>
      <c r="AM1172">
        <v>1</v>
      </c>
      <c r="AN1172">
        <v>42</v>
      </c>
      <c r="AP1172">
        <v>122</v>
      </c>
      <c r="AQ1172">
        <v>13254</v>
      </c>
      <c r="AR1172" t="s">
        <v>799</v>
      </c>
      <c r="AS1172">
        <v>1</v>
      </c>
      <c r="AT1172">
        <v>42</v>
      </c>
      <c r="AV1172">
        <v>128</v>
      </c>
    </row>
    <row r="1173" spans="1:60" ht="13.5" customHeight="1" x14ac:dyDescent="0.35">
      <c r="A1173" t="s">
        <v>277</v>
      </c>
      <c r="B1173" t="s">
        <v>3454</v>
      </c>
      <c r="C1173" t="s">
        <v>4909</v>
      </c>
      <c r="D1173" t="s">
        <v>16701</v>
      </c>
      <c r="E1173" t="s">
        <v>14879</v>
      </c>
      <c r="F1173" t="s">
        <v>16702</v>
      </c>
      <c r="G1173" t="s">
        <v>16703</v>
      </c>
      <c r="H1173" t="s">
        <v>16704</v>
      </c>
      <c r="I1173" t="s">
        <v>16705</v>
      </c>
      <c r="N1173" t="s">
        <v>15837</v>
      </c>
      <c r="O1173" t="s">
        <v>16706</v>
      </c>
      <c r="P1173" t="s">
        <v>15838</v>
      </c>
      <c r="Q1173" t="s">
        <v>16707</v>
      </c>
      <c r="R1173" t="s">
        <v>16708</v>
      </c>
      <c r="S1173" t="s">
        <v>8662</v>
      </c>
      <c r="T1173" t="s">
        <v>15128</v>
      </c>
      <c r="X1173" t="s">
        <v>13354</v>
      </c>
      <c r="Y1173" t="s">
        <v>5230</v>
      </c>
    </row>
    <row r="1174" spans="1:60" ht="13.5" customHeight="1" x14ac:dyDescent="0.35">
      <c r="A1174" t="s">
        <v>277</v>
      </c>
      <c r="B1174" t="s">
        <v>3460</v>
      </c>
      <c r="C1174" t="s">
        <v>4889</v>
      </c>
      <c r="D1174" t="s">
        <v>16709</v>
      </c>
      <c r="E1174" t="s">
        <v>16710</v>
      </c>
      <c r="F1174" t="s">
        <v>10560</v>
      </c>
      <c r="G1174" t="s">
        <v>5116</v>
      </c>
      <c r="N1174" t="s">
        <v>16711</v>
      </c>
      <c r="O1174" t="s">
        <v>16712</v>
      </c>
      <c r="P1174" t="s">
        <v>4896</v>
      </c>
      <c r="Q1174" t="s">
        <v>16713</v>
      </c>
      <c r="R1174" t="s">
        <v>4898</v>
      </c>
      <c r="X1174" t="s">
        <v>5034</v>
      </c>
      <c r="Y1174" t="s">
        <v>16714</v>
      </c>
      <c r="Z1174" t="s">
        <v>16715</v>
      </c>
      <c r="AE1174">
        <v>21572</v>
      </c>
      <c r="AF1174" t="s">
        <v>4625</v>
      </c>
      <c r="AG1174">
        <v>2</v>
      </c>
      <c r="AH1174">
        <v>328</v>
      </c>
      <c r="AJ1174">
        <v>221</v>
      </c>
    </row>
    <row r="1175" spans="1:60" ht="13.5" customHeight="1" x14ac:dyDescent="0.35">
      <c r="A1175" t="s">
        <v>277</v>
      </c>
      <c r="B1175" t="s">
        <v>3471</v>
      </c>
      <c r="C1175" t="s">
        <v>4909</v>
      </c>
      <c r="D1175" t="s">
        <v>16716</v>
      </c>
      <c r="E1175" t="s">
        <v>14091</v>
      </c>
      <c r="F1175" t="s">
        <v>14092</v>
      </c>
      <c r="G1175" t="s">
        <v>14093</v>
      </c>
      <c r="H1175" t="s">
        <v>14094</v>
      </c>
      <c r="N1175" t="s">
        <v>16717</v>
      </c>
      <c r="O1175" t="s">
        <v>14096</v>
      </c>
      <c r="P1175" t="s">
        <v>14097</v>
      </c>
      <c r="Q1175" t="s">
        <v>14098</v>
      </c>
      <c r="R1175" t="s">
        <v>14099</v>
      </c>
      <c r="X1175" t="s">
        <v>14100</v>
      </c>
      <c r="Y1175" t="s">
        <v>5712</v>
      </c>
      <c r="Z1175" t="s">
        <v>8858</v>
      </c>
    </row>
    <row r="1176" spans="1:60" ht="13.5" customHeight="1" x14ac:dyDescent="0.35">
      <c r="A1176" t="s">
        <v>277</v>
      </c>
      <c r="B1176" t="s">
        <v>3477</v>
      </c>
      <c r="C1176" t="s">
        <v>4889</v>
      </c>
      <c r="D1176" t="s">
        <v>16718</v>
      </c>
      <c r="E1176" t="s">
        <v>16710</v>
      </c>
      <c r="F1176" t="s">
        <v>10560</v>
      </c>
      <c r="G1176" t="s">
        <v>16719</v>
      </c>
      <c r="H1176" t="s">
        <v>5116</v>
      </c>
      <c r="N1176" t="s">
        <v>16711</v>
      </c>
      <c r="O1176" t="s">
        <v>16712</v>
      </c>
      <c r="P1176" t="s">
        <v>4896</v>
      </c>
      <c r="Q1176" t="s">
        <v>16713</v>
      </c>
      <c r="R1176" t="s">
        <v>4898</v>
      </c>
      <c r="X1176" t="s">
        <v>5034</v>
      </c>
      <c r="Y1176" t="s">
        <v>16714</v>
      </c>
      <c r="Z1176" t="s">
        <v>16715</v>
      </c>
      <c r="AE1176">
        <v>21572</v>
      </c>
      <c r="AF1176" t="s">
        <v>4625</v>
      </c>
      <c r="AG1176">
        <v>3</v>
      </c>
      <c r="AH1176">
        <v>493</v>
      </c>
      <c r="AJ1176">
        <v>221</v>
      </c>
    </row>
    <row r="1177" spans="1:60" ht="13.5" customHeight="1" x14ac:dyDescent="0.35">
      <c r="A1177" t="s">
        <v>277</v>
      </c>
      <c r="B1177" t="s">
        <v>3488</v>
      </c>
      <c r="C1177" t="s">
        <v>593</v>
      </c>
      <c r="D1177" t="s">
        <v>774</v>
      </c>
      <c r="E1177" t="s">
        <v>775</v>
      </c>
      <c r="F1177" t="s">
        <v>776</v>
      </c>
      <c r="G1177" t="s">
        <v>777</v>
      </c>
      <c r="H1177" t="s">
        <v>778</v>
      </c>
      <c r="N1177" t="s">
        <v>779</v>
      </c>
      <c r="O1177" t="s">
        <v>780</v>
      </c>
      <c r="P1177" t="s">
        <v>781</v>
      </c>
      <c r="Q1177" t="s">
        <v>782</v>
      </c>
      <c r="R1177" t="s">
        <v>783</v>
      </c>
      <c r="X1177" t="s">
        <v>606</v>
      </c>
      <c r="Y1177" t="s">
        <v>784</v>
      </c>
      <c r="AE1177">
        <v>21547</v>
      </c>
      <c r="AF1177" t="s">
        <v>4500</v>
      </c>
      <c r="AG1177">
        <v>2</v>
      </c>
      <c r="AH1177">
        <v>245</v>
      </c>
      <c r="AJ1177">
        <v>221</v>
      </c>
      <c r="AK1177">
        <v>21572</v>
      </c>
      <c r="AL1177" t="s">
        <v>4715</v>
      </c>
      <c r="AM1177">
        <v>1</v>
      </c>
      <c r="AN1177">
        <v>80</v>
      </c>
      <c r="AP1177">
        <v>221</v>
      </c>
      <c r="AQ1177">
        <v>21543</v>
      </c>
      <c r="AR1177" t="s">
        <v>8172</v>
      </c>
      <c r="AS1177">
        <v>2</v>
      </c>
      <c r="AT1177">
        <v>434</v>
      </c>
      <c r="AV1177">
        <v>116</v>
      </c>
    </row>
    <row r="1178" spans="1:60" ht="13.5" customHeight="1" x14ac:dyDescent="0.35">
      <c r="A1178" t="s">
        <v>277</v>
      </c>
      <c r="B1178" t="s">
        <v>3494</v>
      </c>
      <c r="C1178" t="s">
        <v>4717</v>
      </c>
      <c r="D1178" t="s">
        <v>13265</v>
      </c>
      <c r="E1178" t="s">
        <v>15025</v>
      </c>
      <c r="F1178" t="s">
        <v>14489</v>
      </c>
      <c r="G1178" t="s">
        <v>16720</v>
      </c>
      <c r="H1178" t="s">
        <v>16721</v>
      </c>
      <c r="I1178" t="s">
        <v>16722</v>
      </c>
      <c r="N1178" t="s">
        <v>16723</v>
      </c>
      <c r="O1178" t="s">
        <v>16724</v>
      </c>
      <c r="P1178" t="s">
        <v>13272</v>
      </c>
      <c r="Q1178" t="s">
        <v>16725</v>
      </c>
      <c r="R1178" t="s">
        <v>16726</v>
      </c>
      <c r="S1178" t="s">
        <v>15033</v>
      </c>
      <c r="X1178" t="s">
        <v>8068</v>
      </c>
      <c r="Y1178" t="s">
        <v>16727</v>
      </c>
      <c r="Z1178" t="s">
        <v>16728</v>
      </c>
      <c r="AE1178">
        <v>34592</v>
      </c>
      <c r="AF1178" t="s">
        <v>6181</v>
      </c>
      <c r="AG1178">
        <v>1</v>
      </c>
      <c r="AH1178">
        <v>107</v>
      </c>
      <c r="AJ1178">
        <v>312</v>
      </c>
    </row>
    <row r="1179" spans="1:60" ht="13.5" customHeight="1" x14ac:dyDescent="0.35">
      <c r="A1179" t="s">
        <v>277</v>
      </c>
      <c r="B1179" t="s">
        <v>3520</v>
      </c>
      <c r="C1179" t="s">
        <v>4909</v>
      </c>
      <c r="D1179" t="s">
        <v>16729</v>
      </c>
      <c r="E1179" t="s">
        <v>16730</v>
      </c>
      <c r="F1179" t="s">
        <v>16731</v>
      </c>
      <c r="G1179" t="s">
        <v>16732</v>
      </c>
      <c r="H1179" t="s">
        <v>16733</v>
      </c>
      <c r="I1179" t="s">
        <v>16734</v>
      </c>
      <c r="N1179" t="s">
        <v>16735</v>
      </c>
      <c r="O1179" t="s">
        <v>13649</v>
      </c>
      <c r="P1179" t="s">
        <v>16736</v>
      </c>
      <c r="Q1179" t="s">
        <v>16737</v>
      </c>
      <c r="R1179" t="s">
        <v>16738</v>
      </c>
      <c r="S1179" t="s">
        <v>16739</v>
      </c>
      <c r="X1179" t="s">
        <v>16740</v>
      </c>
      <c r="Y1179" t="s">
        <v>16741</v>
      </c>
      <c r="AE1179">
        <v>15254</v>
      </c>
      <c r="AF1179" t="s">
        <v>4802</v>
      </c>
      <c r="AG1179">
        <v>2</v>
      </c>
      <c r="AH1179">
        <v>400</v>
      </c>
      <c r="AJ1179">
        <v>136</v>
      </c>
      <c r="AK1179">
        <v>34005</v>
      </c>
      <c r="AL1179" t="s">
        <v>5456</v>
      </c>
      <c r="AM1179">
        <v>3</v>
      </c>
      <c r="AN1179">
        <v>304</v>
      </c>
      <c r="AP1179">
        <v>312</v>
      </c>
    </row>
    <row r="1180" spans="1:60" ht="13.5" customHeight="1" x14ac:dyDescent="0.35">
      <c r="A1180" t="s">
        <v>277</v>
      </c>
      <c r="B1180" t="s">
        <v>3526</v>
      </c>
      <c r="C1180" t="s">
        <v>4547</v>
      </c>
      <c r="D1180" t="s">
        <v>16742</v>
      </c>
      <c r="E1180" t="s">
        <v>9906</v>
      </c>
      <c r="F1180" t="s">
        <v>16743</v>
      </c>
      <c r="G1180" t="s">
        <v>9908</v>
      </c>
      <c r="H1180" t="s">
        <v>13797</v>
      </c>
      <c r="N1180" t="s">
        <v>16744</v>
      </c>
      <c r="O1180" t="s">
        <v>16745</v>
      </c>
      <c r="P1180" t="s">
        <v>10648</v>
      </c>
      <c r="Q1180" t="s">
        <v>16746</v>
      </c>
      <c r="R1180" t="s">
        <v>8630</v>
      </c>
      <c r="S1180" t="s">
        <v>8631</v>
      </c>
      <c r="T1180" t="s">
        <v>4596</v>
      </c>
      <c r="X1180" t="s">
        <v>4579</v>
      </c>
      <c r="Y1180" t="s">
        <v>4601</v>
      </c>
      <c r="Z1180" t="s">
        <v>4602</v>
      </c>
      <c r="AE1180">
        <v>32110</v>
      </c>
      <c r="AF1180" t="s">
        <v>5251</v>
      </c>
      <c r="AG1180">
        <v>3</v>
      </c>
      <c r="AH1180">
        <v>1050</v>
      </c>
      <c r="AJ1180">
        <v>310</v>
      </c>
    </row>
    <row r="1181" spans="1:60" ht="13.5" customHeight="1" x14ac:dyDescent="0.35">
      <c r="A1181" t="s">
        <v>277</v>
      </c>
      <c r="B1181" t="s">
        <v>3537</v>
      </c>
      <c r="C1181" t="s">
        <v>5761</v>
      </c>
      <c r="D1181" t="s">
        <v>16747</v>
      </c>
      <c r="E1181" t="s">
        <v>16748</v>
      </c>
      <c r="F1181" t="s">
        <v>16749</v>
      </c>
      <c r="G1181" t="s">
        <v>16750</v>
      </c>
      <c r="H1181" t="s">
        <v>16751</v>
      </c>
      <c r="I1181" t="s">
        <v>16752</v>
      </c>
      <c r="N1181" t="s">
        <v>16753</v>
      </c>
      <c r="O1181" t="s">
        <v>16754</v>
      </c>
      <c r="P1181" t="s">
        <v>16755</v>
      </c>
      <c r="Q1181" t="s">
        <v>16756</v>
      </c>
      <c r="R1181" t="s">
        <v>16757</v>
      </c>
      <c r="S1181" t="s">
        <v>16758</v>
      </c>
      <c r="X1181" t="s">
        <v>6009</v>
      </c>
      <c r="Y1181" t="s">
        <v>16759</v>
      </c>
      <c r="Z1181" t="s">
        <v>13296</v>
      </c>
      <c r="AE1181">
        <v>32079</v>
      </c>
      <c r="AF1181" t="s">
        <v>4582</v>
      </c>
      <c r="AG1181">
        <v>2</v>
      </c>
      <c r="AH1181">
        <v>263</v>
      </c>
      <c r="AJ1181">
        <v>310</v>
      </c>
      <c r="AK1181">
        <v>31652</v>
      </c>
      <c r="AL1181" t="s">
        <v>4621</v>
      </c>
      <c r="AM1181">
        <v>1</v>
      </c>
      <c r="AN1181">
        <v>78</v>
      </c>
      <c r="AP1181">
        <v>200</v>
      </c>
    </row>
    <row r="1182" spans="1:60" ht="13.5" customHeight="1" x14ac:dyDescent="0.35">
      <c r="A1182" t="s">
        <v>1225</v>
      </c>
      <c r="B1182" t="s">
        <v>3565</v>
      </c>
      <c r="C1182" t="s">
        <v>4889</v>
      </c>
      <c r="D1182" t="s">
        <v>16760</v>
      </c>
      <c r="E1182" t="s">
        <v>16761</v>
      </c>
      <c r="F1182" t="s">
        <v>16762</v>
      </c>
      <c r="N1182" t="s">
        <v>16763</v>
      </c>
      <c r="O1182" t="s">
        <v>16764</v>
      </c>
      <c r="P1182" t="s">
        <v>16765</v>
      </c>
      <c r="Q1182" t="s">
        <v>6007</v>
      </c>
      <c r="R1182" t="s">
        <v>16766</v>
      </c>
      <c r="S1182" t="s">
        <v>16767</v>
      </c>
      <c r="T1182" t="s">
        <v>16768</v>
      </c>
      <c r="X1182" t="s">
        <v>16769</v>
      </c>
      <c r="Y1182" t="s">
        <v>7424</v>
      </c>
      <c r="AA1182" t="s">
        <v>16770</v>
      </c>
      <c r="AB1182" t="s">
        <v>16771</v>
      </c>
      <c r="AC1182" t="s">
        <v>16772</v>
      </c>
      <c r="AD1182" t="s">
        <v>13887</v>
      </c>
      <c r="AE1182">
        <v>34085</v>
      </c>
      <c r="AF1182" t="s">
        <v>5052</v>
      </c>
      <c r="AG1182">
        <v>2</v>
      </c>
      <c r="AH1182">
        <v>263</v>
      </c>
      <c r="AJ1182">
        <v>312</v>
      </c>
      <c r="AK1182">
        <v>13154</v>
      </c>
      <c r="AL1182" t="s">
        <v>798</v>
      </c>
      <c r="AM1182">
        <v>2</v>
      </c>
      <c r="AN1182">
        <v>192</v>
      </c>
      <c r="AP1182">
        <v>122</v>
      </c>
      <c r="AQ1182">
        <v>32079</v>
      </c>
      <c r="AR1182" t="s">
        <v>4582</v>
      </c>
      <c r="AS1182">
        <v>2</v>
      </c>
      <c r="AT1182">
        <v>263</v>
      </c>
      <c r="AV1182">
        <v>310</v>
      </c>
    </row>
    <row r="1183" spans="1:60" ht="13.5" customHeight="1" x14ac:dyDescent="0.35">
      <c r="A1183" t="s">
        <v>1225</v>
      </c>
      <c r="B1183" t="s">
        <v>3576</v>
      </c>
      <c r="C1183" t="s">
        <v>4667</v>
      </c>
      <c r="D1183" t="s">
        <v>16773</v>
      </c>
      <c r="E1183" t="s">
        <v>16774</v>
      </c>
      <c r="F1183" t="s">
        <v>15157</v>
      </c>
      <c r="G1183" t="s">
        <v>15091</v>
      </c>
      <c r="H1183" t="s">
        <v>10793</v>
      </c>
      <c r="N1183" t="s">
        <v>16775</v>
      </c>
      <c r="O1183" t="s">
        <v>16776</v>
      </c>
      <c r="P1183" t="s">
        <v>5670</v>
      </c>
      <c r="Q1183" t="s">
        <v>16777</v>
      </c>
      <c r="R1183" t="s">
        <v>12385</v>
      </c>
      <c r="S1183" t="s">
        <v>10799</v>
      </c>
      <c r="T1183" t="s">
        <v>10800</v>
      </c>
      <c r="U1183" t="s">
        <v>13219</v>
      </c>
      <c r="X1183" t="s">
        <v>16778</v>
      </c>
      <c r="Y1183" t="s">
        <v>11516</v>
      </c>
      <c r="Z1183" t="s">
        <v>5478</v>
      </c>
      <c r="AA1183" t="s">
        <v>8421</v>
      </c>
      <c r="AB1183" t="s">
        <v>8422</v>
      </c>
      <c r="AC1183" t="s">
        <v>8423</v>
      </c>
      <c r="AD1183" t="s">
        <v>16779</v>
      </c>
    </row>
    <row r="1184" spans="1:60" ht="13.5" customHeight="1" x14ac:dyDescent="0.35">
      <c r="A1184" t="s">
        <v>1225</v>
      </c>
      <c r="B1184" t="s">
        <v>3592</v>
      </c>
      <c r="C1184" t="s">
        <v>4717</v>
      </c>
      <c r="D1184" t="s">
        <v>16780</v>
      </c>
      <c r="E1184" t="s">
        <v>16781</v>
      </c>
      <c r="F1184" t="s">
        <v>11526</v>
      </c>
      <c r="G1184" t="s">
        <v>16782</v>
      </c>
      <c r="N1184" t="s">
        <v>16783</v>
      </c>
      <c r="O1184" t="s">
        <v>16784</v>
      </c>
      <c r="P1184" t="s">
        <v>16785</v>
      </c>
      <c r="Q1184" t="s">
        <v>15825</v>
      </c>
      <c r="R1184" t="s">
        <v>15826</v>
      </c>
      <c r="S1184" t="s">
        <v>16786</v>
      </c>
      <c r="X1184" t="s">
        <v>5404</v>
      </c>
      <c r="Y1184" t="s">
        <v>16787</v>
      </c>
      <c r="Z1184" t="s">
        <v>4729</v>
      </c>
      <c r="AA1184" t="s">
        <v>16788</v>
      </c>
      <c r="AB1184" t="s">
        <v>16789</v>
      </c>
      <c r="AC1184" t="s">
        <v>16790</v>
      </c>
      <c r="AD1184" t="s">
        <v>16791</v>
      </c>
      <c r="AE1184">
        <v>34592</v>
      </c>
      <c r="AF1184" t="s">
        <v>6181</v>
      </c>
      <c r="AG1184">
        <v>2</v>
      </c>
      <c r="AH1184">
        <v>221</v>
      </c>
      <c r="AJ1184">
        <v>312</v>
      </c>
    </row>
    <row r="1185" spans="1:48" ht="13.5" customHeight="1" x14ac:dyDescent="0.35">
      <c r="A1185" t="s">
        <v>1225</v>
      </c>
      <c r="B1185" t="s">
        <v>3609</v>
      </c>
      <c r="C1185" t="s">
        <v>4717</v>
      </c>
      <c r="D1185" t="s">
        <v>16792</v>
      </c>
      <c r="E1185" t="s">
        <v>16793</v>
      </c>
      <c r="F1185" t="s">
        <v>16794</v>
      </c>
      <c r="G1185" t="s">
        <v>16795</v>
      </c>
      <c r="H1185" t="s">
        <v>16796</v>
      </c>
      <c r="N1185" t="s">
        <v>16797</v>
      </c>
      <c r="O1185" t="s">
        <v>16798</v>
      </c>
      <c r="P1185" t="s">
        <v>16799</v>
      </c>
      <c r="Q1185" t="s">
        <v>16800</v>
      </c>
      <c r="R1185" t="s">
        <v>16801</v>
      </c>
      <c r="S1185" t="s">
        <v>16802</v>
      </c>
      <c r="T1185" t="s">
        <v>13732</v>
      </c>
      <c r="U1185" t="s">
        <v>16803</v>
      </c>
      <c r="X1185" t="s">
        <v>14159</v>
      </c>
      <c r="Y1185" t="s">
        <v>10582</v>
      </c>
      <c r="AA1185" t="s">
        <v>16804</v>
      </c>
      <c r="AB1185" t="s">
        <v>16805</v>
      </c>
      <c r="AC1185" t="s">
        <v>16806</v>
      </c>
      <c r="AD1185" t="s">
        <v>16807</v>
      </c>
      <c r="AE1185">
        <v>13254</v>
      </c>
      <c r="AF1185" t="s">
        <v>799</v>
      </c>
      <c r="AG1185">
        <v>2</v>
      </c>
      <c r="AH1185">
        <v>192</v>
      </c>
      <c r="AJ1185">
        <v>192</v>
      </c>
      <c r="AK1185">
        <v>31436</v>
      </c>
      <c r="AL1185" t="s">
        <v>4641</v>
      </c>
      <c r="AM1185">
        <v>3</v>
      </c>
      <c r="AN1185">
        <v>521</v>
      </c>
      <c r="AP1185">
        <v>200</v>
      </c>
    </row>
    <row r="1186" spans="1:48" ht="13.5" customHeight="1" x14ac:dyDescent="0.35">
      <c r="A1186" t="s">
        <v>1225</v>
      </c>
      <c r="B1186" t="s">
        <v>3615</v>
      </c>
      <c r="C1186" t="s">
        <v>4485</v>
      </c>
      <c r="D1186" t="s">
        <v>16808</v>
      </c>
      <c r="E1186" t="s">
        <v>16809</v>
      </c>
      <c r="F1186" t="s">
        <v>16810</v>
      </c>
      <c r="G1186" t="s">
        <v>16811</v>
      </c>
      <c r="N1186" t="s">
        <v>16812</v>
      </c>
      <c r="O1186" t="s">
        <v>16813</v>
      </c>
      <c r="P1186" t="s">
        <v>16814</v>
      </c>
      <c r="Q1186" t="s">
        <v>16815</v>
      </c>
      <c r="R1186" t="s">
        <v>16816</v>
      </c>
      <c r="S1186" t="s">
        <v>16817</v>
      </c>
      <c r="X1186" t="s">
        <v>16818</v>
      </c>
      <c r="Y1186" t="s">
        <v>16819</v>
      </c>
      <c r="AA1186" t="s">
        <v>16820</v>
      </c>
      <c r="AB1186" t="s">
        <v>16821</v>
      </c>
      <c r="AC1186" t="s">
        <v>16822</v>
      </c>
      <c r="AD1186" t="s">
        <v>16823</v>
      </c>
    </row>
    <row r="1187" spans="1:48" ht="13.5" customHeight="1" x14ac:dyDescent="0.35">
      <c r="A1187" t="s">
        <v>1225</v>
      </c>
      <c r="B1187" t="s">
        <v>3635</v>
      </c>
      <c r="C1187" t="s">
        <v>4717</v>
      </c>
      <c r="D1187" t="s">
        <v>15708</v>
      </c>
      <c r="E1187" t="s">
        <v>16824</v>
      </c>
      <c r="F1187" t="s">
        <v>16825</v>
      </c>
      <c r="N1187" t="s">
        <v>16826</v>
      </c>
      <c r="O1187" t="s">
        <v>16827</v>
      </c>
      <c r="P1187" t="s">
        <v>16828</v>
      </c>
      <c r="Q1187" t="s">
        <v>16829</v>
      </c>
      <c r="R1187" t="s">
        <v>16830</v>
      </c>
      <c r="X1187" t="s">
        <v>16085</v>
      </c>
      <c r="Y1187" t="s">
        <v>16831</v>
      </c>
      <c r="AA1187" t="s">
        <v>16832</v>
      </c>
      <c r="AB1187" t="s">
        <v>16833</v>
      </c>
      <c r="AC1187" t="s">
        <v>16834</v>
      </c>
      <c r="AD1187" t="s">
        <v>11442</v>
      </c>
      <c r="AE1187">
        <v>34592</v>
      </c>
      <c r="AF1187" t="s">
        <v>6181</v>
      </c>
      <c r="AG1187">
        <v>1</v>
      </c>
      <c r="AH1187">
        <v>107</v>
      </c>
      <c r="AJ1187">
        <v>312</v>
      </c>
    </row>
    <row r="1188" spans="1:48" ht="13.5" customHeight="1" x14ac:dyDescent="0.35">
      <c r="A1188" t="s">
        <v>1225</v>
      </c>
      <c r="B1188" t="s">
        <v>3646</v>
      </c>
      <c r="C1188" t="s">
        <v>4667</v>
      </c>
      <c r="D1188" t="s">
        <v>16835</v>
      </c>
      <c r="E1188" t="s">
        <v>16836</v>
      </c>
      <c r="F1188" t="s">
        <v>16837</v>
      </c>
      <c r="G1188" t="s">
        <v>16838</v>
      </c>
      <c r="N1188" t="s">
        <v>16839</v>
      </c>
      <c r="O1188" t="s">
        <v>16840</v>
      </c>
      <c r="P1188" t="s">
        <v>16841</v>
      </c>
      <c r="Q1188" t="s">
        <v>16842</v>
      </c>
      <c r="R1188" t="s">
        <v>16843</v>
      </c>
      <c r="S1188" t="s">
        <v>16844</v>
      </c>
      <c r="T1188" t="s">
        <v>16845</v>
      </c>
      <c r="X1188" t="s">
        <v>14587</v>
      </c>
      <c r="Y1188" t="s">
        <v>16846</v>
      </c>
      <c r="AA1188" t="s">
        <v>16847</v>
      </c>
      <c r="AB1188" t="s">
        <v>16848</v>
      </c>
      <c r="AC1188" t="s">
        <v>16849</v>
      </c>
      <c r="AD1188" t="s">
        <v>16850</v>
      </c>
      <c r="AE1188">
        <v>32079</v>
      </c>
      <c r="AF1188" t="s">
        <v>4582</v>
      </c>
      <c r="AG1188">
        <v>3</v>
      </c>
      <c r="AH1188">
        <v>548</v>
      </c>
      <c r="AJ1188">
        <v>310</v>
      </c>
    </row>
    <row r="1189" spans="1:48" ht="13.5" customHeight="1" x14ac:dyDescent="0.35">
      <c r="A1189" t="s">
        <v>1225</v>
      </c>
      <c r="B1189" t="s">
        <v>3667</v>
      </c>
      <c r="C1189" t="s">
        <v>4547</v>
      </c>
      <c r="D1189" t="s">
        <v>16851</v>
      </c>
      <c r="E1189" t="s">
        <v>13145</v>
      </c>
      <c r="F1189" t="s">
        <v>16852</v>
      </c>
      <c r="G1189" t="s">
        <v>16853</v>
      </c>
      <c r="H1189" t="s">
        <v>7578</v>
      </c>
      <c r="N1189" t="s">
        <v>16854</v>
      </c>
      <c r="O1189" t="s">
        <v>16855</v>
      </c>
      <c r="P1189" t="s">
        <v>16856</v>
      </c>
      <c r="Q1189" t="s">
        <v>16857</v>
      </c>
      <c r="R1189" t="s">
        <v>16858</v>
      </c>
      <c r="X1189" t="s">
        <v>16859</v>
      </c>
      <c r="Y1189" t="s">
        <v>7872</v>
      </c>
      <c r="Z1189" t="s">
        <v>16860</v>
      </c>
      <c r="AA1189" t="s">
        <v>16861</v>
      </c>
      <c r="AB1189" t="s">
        <v>16862</v>
      </c>
      <c r="AC1189" t="s">
        <v>16863</v>
      </c>
      <c r="AD1189" t="s">
        <v>16864</v>
      </c>
      <c r="AE1189">
        <v>32110</v>
      </c>
      <c r="AF1189" t="s">
        <v>5251</v>
      </c>
      <c r="AG1189">
        <v>3</v>
      </c>
      <c r="AH1189">
        <v>1050</v>
      </c>
      <c r="AJ1189">
        <v>310</v>
      </c>
    </row>
    <row r="1190" spans="1:48" ht="13.5" customHeight="1" x14ac:dyDescent="0.35">
      <c r="A1190" t="s">
        <v>1225</v>
      </c>
      <c r="B1190" t="s">
        <v>3673</v>
      </c>
      <c r="C1190" t="s">
        <v>4524</v>
      </c>
      <c r="D1190" t="s">
        <v>16865</v>
      </c>
      <c r="E1190" t="s">
        <v>13063</v>
      </c>
      <c r="F1190" t="s">
        <v>13064</v>
      </c>
      <c r="G1190" t="s">
        <v>13065</v>
      </c>
      <c r="H1190" t="s">
        <v>13066</v>
      </c>
      <c r="I1190" t="s">
        <v>13067</v>
      </c>
      <c r="N1190" t="s">
        <v>16866</v>
      </c>
      <c r="O1190" t="s">
        <v>13069</v>
      </c>
      <c r="P1190" t="s">
        <v>13070</v>
      </c>
      <c r="Q1190" t="s">
        <v>13071</v>
      </c>
      <c r="R1190" t="s">
        <v>13072</v>
      </c>
      <c r="S1190" t="s">
        <v>13073</v>
      </c>
      <c r="T1190" t="s">
        <v>13074</v>
      </c>
      <c r="X1190" t="s">
        <v>16867</v>
      </c>
      <c r="Y1190" t="s">
        <v>16868</v>
      </c>
      <c r="Z1190" t="s">
        <v>16869</v>
      </c>
      <c r="AA1190" t="s">
        <v>16870</v>
      </c>
      <c r="AB1190" t="s">
        <v>16871</v>
      </c>
      <c r="AC1190" t="s">
        <v>16872</v>
      </c>
      <c r="AD1190" t="s">
        <v>16873</v>
      </c>
      <c r="AE1190">
        <v>32652</v>
      </c>
      <c r="AF1190" t="s">
        <v>5873</v>
      </c>
      <c r="AG1190">
        <v>3</v>
      </c>
      <c r="AH1190">
        <v>618</v>
      </c>
      <c r="AJ1190">
        <v>314</v>
      </c>
      <c r="AK1190">
        <v>32663</v>
      </c>
      <c r="AL1190" t="s">
        <v>7254</v>
      </c>
      <c r="AM1190">
        <v>2</v>
      </c>
      <c r="AN1190">
        <v>414</v>
      </c>
      <c r="AP1190">
        <v>314</v>
      </c>
    </row>
    <row r="1191" spans="1:48" ht="13.5" customHeight="1" x14ac:dyDescent="0.35">
      <c r="A1191" t="s">
        <v>1225</v>
      </c>
      <c r="B1191" t="s">
        <v>3679</v>
      </c>
      <c r="C1191" t="s">
        <v>4485</v>
      </c>
      <c r="D1191" t="s">
        <v>16874</v>
      </c>
      <c r="E1191" t="s">
        <v>16875</v>
      </c>
      <c r="F1191" t="s">
        <v>16876</v>
      </c>
      <c r="G1191" t="s">
        <v>16877</v>
      </c>
      <c r="H1191" t="s">
        <v>16878</v>
      </c>
      <c r="I1191" t="s">
        <v>16879</v>
      </c>
      <c r="J1191" t="s">
        <v>16880</v>
      </c>
      <c r="K1191" t="s">
        <v>16881</v>
      </c>
      <c r="N1191" t="s">
        <v>16882</v>
      </c>
      <c r="O1191" t="s">
        <v>16883</v>
      </c>
      <c r="P1191" t="s">
        <v>16884</v>
      </c>
      <c r="Q1191" t="s">
        <v>16885</v>
      </c>
      <c r="R1191" t="s">
        <v>16886</v>
      </c>
      <c r="S1191" t="s">
        <v>16887</v>
      </c>
      <c r="T1191" t="s">
        <v>16888</v>
      </c>
      <c r="U1191" t="s">
        <v>16889</v>
      </c>
      <c r="V1191" t="s">
        <v>16890</v>
      </c>
      <c r="X1191" t="s">
        <v>16891</v>
      </c>
      <c r="Y1191" t="s">
        <v>6610</v>
      </c>
      <c r="Z1191" t="s">
        <v>5466</v>
      </c>
      <c r="AA1191" t="s">
        <v>16892</v>
      </c>
      <c r="AB1191" t="s">
        <v>16893</v>
      </c>
      <c r="AC1191" t="s">
        <v>16894</v>
      </c>
      <c r="AD1191" t="s">
        <v>16895</v>
      </c>
      <c r="AE1191">
        <v>35071</v>
      </c>
      <c r="AF1191" t="s">
        <v>830</v>
      </c>
      <c r="AG1191">
        <v>2</v>
      </c>
      <c r="AH1191">
        <v>231</v>
      </c>
      <c r="AJ1191">
        <v>324</v>
      </c>
      <c r="AK1191">
        <v>32650</v>
      </c>
      <c r="AL1191" t="s">
        <v>5928</v>
      </c>
      <c r="AM1191">
        <v>1</v>
      </c>
      <c r="AN1191">
        <v>157</v>
      </c>
      <c r="AP1191">
        <v>314</v>
      </c>
    </row>
    <row r="1192" spans="1:48" ht="13.5" customHeight="1" x14ac:dyDescent="0.35">
      <c r="A1192" t="s">
        <v>1225</v>
      </c>
      <c r="B1192" t="s">
        <v>3685</v>
      </c>
      <c r="C1192" t="s">
        <v>4909</v>
      </c>
      <c r="D1192" t="s">
        <v>16896</v>
      </c>
      <c r="E1192" t="s">
        <v>16897</v>
      </c>
      <c r="F1192" t="s">
        <v>16898</v>
      </c>
      <c r="G1192" t="s">
        <v>16899</v>
      </c>
      <c r="H1192" t="s">
        <v>16900</v>
      </c>
      <c r="I1192" t="s">
        <v>16901</v>
      </c>
      <c r="N1192" t="s">
        <v>16902</v>
      </c>
      <c r="O1192" t="s">
        <v>16903</v>
      </c>
      <c r="P1192" t="s">
        <v>16904</v>
      </c>
      <c r="Q1192" t="s">
        <v>16905</v>
      </c>
      <c r="R1192" t="s">
        <v>16906</v>
      </c>
      <c r="S1192" t="s">
        <v>16907</v>
      </c>
      <c r="T1192" t="s">
        <v>16908</v>
      </c>
      <c r="U1192" t="s">
        <v>16909</v>
      </c>
      <c r="X1192" t="s">
        <v>16910</v>
      </c>
      <c r="Y1192" t="s">
        <v>16911</v>
      </c>
      <c r="Z1192" t="s">
        <v>16912</v>
      </c>
      <c r="AA1192" t="s">
        <v>16913</v>
      </c>
      <c r="AB1192" t="s">
        <v>16914</v>
      </c>
      <c r="AC1192" t="s">
        <v>16915</v>
      </c>
      <c r="AD1192" t="s">
        <v>16916</v>
      </c>
      <c r="AE1192">
        <v>44517</v>
      </c>
      <c r="AF1192" t="s">
        <v>5905</v>
      </c>
      <c r="AG1192">
        <v>2</v>
      </c>
      <c r="AH1192">
        <v>317</v>
      </c>
      <c r="AJ1192">
        <v>333</v>
      </c>
    </row>
    <row r="1193" spans="1:48" ht="13.5" customHeight="1" x14ac:dyDescent="0.35">
      <c r="A1193" t="s">
        <v>1225</v>
      </c>
      <c r="B1193" t="s">
        <v>3691</v>
      </c>
      <c r="C1193" t="s">
        <v>4889</v>
      </c>
      <c r="D1193" t="s">
        <v>7304</v>
      </c>
      <c r="E1193" t="s">
        <v>7305</v>
      </c>
      <c r="F1193" t="s">
        <v>7306</v>
      </c>
      <c r="G1193" t="s">
        <v>7307</v>
      </c>
      <c r="H1193" t="s">
        <v>7308</v>
      </c>
      <c r="I1193" t="s">
        <v>7309</v>
      </c>
      <c r="N1193" t="s">
        <v>7310</v>
      </c>
      <c r="O1193" t="s">
        <v>16917</v>
      </c>
      <c r="P1193" t="s">
        <v>16918</v>
      </c>
      <c r="Q1193" t="s">
        <v>4897</v>
      </c>
      <c r="R1193" t="s">
        <v>7313</v>
      </c>
      <c r="S1193" t="s">
        <v>7314</v>
      </c>
      <c r="X1193" t="s">
        <v>5034</v>
      </c>
      <c r="Y1193" t="s">
        <v>16919</v>
      </c>
      <c r="Z1193" t="s">
        <v>16920</v>
      </c>
      <c r="AA1193" t="s">
        <v>16921</v>
      </c>
      <c r="AB1193" t="s">
        <v>16922</v>
      </c>
      <c r="AC1193" t="s">
        <v>16923</v>
      </c>
      <c r="AD1193" t="s">
        <v>16924</v>
      </c>
      <c r="AE1193">
        <v>13254</v>
      </c>
      <c r="AF1193" t="s">
        <v>799</v>
      </c>
      <c r="AG1193">
        <v>2</v>
      </c>
      <c r="AH1193">
        <v>192</v>
      </c>
      <c r="AJ1193">
        <v>128</v>
      </c>
      <c r="AK1193">
        <v>32663</v>
      </c>
      <c r="AL1193" t="s">
        <v>7254</v>
      </c>
      <c r="AM1193">
        <v>2</v>
      </c>
      <c r="AN1193">
        <v>414</v>
      </c>
      <c r="AP1193">
        <v>314</v>
      </c>
      <c r="AQ1193">
        <v>13366</v>
      </c>
      <c r="AR1193" t="s">
        <v>5929</v>
      </c>
      <c r="AS1193">
        <v>2</v>
      </c>
      <c r="AT1193">
        <v>301</v>
      </c>
      <c r="AV1193">
        <v>128</v>
      </c>
    </row>
    <row r="1194" spans="1:48" ht="13.5" customHeight="1" x14ac:dyDescent="0.35">
      <c r="A1194" t="s">
        <v>1225</v>
      </c>
      <c r="B1194" t="s">
        <v>3697</v>
      </c>
      <c r="C1194" t="s">
        <v>4909</v>
      </c>
      <c r="D1194" t="s">
        <v>16925</v>
      </c>
      <c r="E1194" t="s">
        <v>13685</v>
      </c>
      <c r="F1194" t="s">
        <v>16926</v>
      </c>
      <c r="G1194" t="s">
        <v>16927</v>
      </c>
      <c r="N1194" t="s">
        <v>16928</v>
      </c>
      <c r="O1194" t="s">
        <v>16929</v>
      </c>
      <c r="P1194" t="s">
        <v>16930</v>
      </c>
      <c r="Q1194" t="s">
        <v>16931</v>
      </c>
      <c r="R1194" t="s">
        <v>13732</v>
      </c>
      <c r="X1194" t="s">
        <v>13692</v>
      </c>
      <c r="Y1194" t="s">
        <v>13913</v>
      </c>
      <c r="Z1194" t="s">
        <v>16932</v>
      </c>
      <c r="AA1194" t="s">
        <v>16933</v>
      </c>
      <c r="AB1194" t="s">
        <v>16934</v>
      </c>
      <c r="AC1194" t="s">
        <v>16935</v>
      </c>
      <c r="AD1194" t="s">
        <v>16936</v>
      </c>
    </row>
    <row r="1195" spans="1:48" ht="13.5" customHeight="1" x14ac:dyDescent="0.35">
      <c r="A1195" t="s">
        <v>1225</v>
      </c>
      <c r="B1195" t="s">
        <v>3703</v>
      </c>
      <c r="C1195" t="s">
        <v>4889</v>
      </c>
      <c r="D1195" t="s">
        <v>7304</v>
      </c>
      <c r="E1195" t="s">
        <v>7305</v>
      </c>
      <c r="F1195" t="s">
        <v>15511</v>
      </c>
      <c r="G1195" t="s">
        <v>7308</v>
      </c>
      <c r="H1195" t="s">
        <v>7309</v>
      </c>
      <c r="I1195" t="s">
        <v>16937</v>
      </c>
      <c r="N1195" t="s">
        <v>16938</v>
      </c>
      <c r="O1195" t="s">
        <v>16939</v>
      </c>
      <c r="P1195" t="s">
        <v>16940</v>
      </c>
      <c r="Q1195" t="s">
        <v>4897</v>
      </c>
      <c r="R1195" t="s">
        <v>7313</v>
      </c>
      <c r="S1195" t="s">
        <v>7314</v>
      </c>
      <c r="T1195" t="s">
        <v>16941</v>
      </c>
      <c r="X1195" t="s">
        <v>5034</v>
      </c>
      <c r="Y1195" t="s">
        <v>16942</v>
      </c>
      <c r="Z1195" t="s">
        <v>16943</v>
      </c>
      <c r="AA1195" t="s">
        <v>16944</v>
      </c>
      <c r="AB1195" t="s">
        <v>16945</v>
      </c>
      <c r="AC1195" t="s">
        <v>16946</v>
      </c>
      <c r="AD1195" t="s">
        <v>16947</v>
      </c>
      <c r="AE1195">
        <v>13254</v>
      </c>
      <c r="AF1195" t="s">
        <v>799</v>
      </c>
      <c r="AG1195">
        <v>2</v>
      </c>
      <c r="AH1195">
        <v>192</v>
      </c>
      <c r="AJ1195">
        <v>128</v>
      </c>
    </row>
    <row r="1196" spans="1:48" ht="13.5" customHeight="1" x14ac:dyDescent="0.35">
      <c r="A1196" t="s">
        <v>277</v>
      </c>
      <c r="B1196" t="s">
        <v>3709</v>
      </c>
      <c r="C1196" t="s">
        <v>4485</v>
      </c>
      <c r="D1196" t="s">
        <v>16948</v>
      </c>
      <c r="E1196" t="s">
        <v>16949</v>
      </c>
      <c r="F1196" t="s">
        <v>16950</v>
      </c>
      <c r="G1196" t="s">
        <v>16951</v>
      </c>
      <c r="H1196" t="s">
        <v>16879</v>
      </c>
      <c r="I1196" t="s">
        <v>16880</v>
      </c>
      <c r="J1196" t="s">
        <v>16881</v>
      </c>
      <c r="N1196" t="s">
        <v>16952</v>
      </c>
      <c r="O1196" t="s">
        <v>16953</v>
      </c>
      <c r="P1196" t="s">
        <v>16954</v>
      </c>
      <c r="Q1196" t="s">
        <v>16887</v>
      </c>
      <c r="R1196" t="s">
        <v>16888</v>
      </c>
      <c r="S1196" t="s">
        <v>16889</v>
      </c>
      <c r="T1196" t="s">
        <v>16890</v>
      </c>
      <c r="X1196" t="s">
        <v>16955</v>
      </c>
      <c r="Y1196" t="s">
        <v>16956</v>
      </c>
      <c r="AE1196">
        <v>32079</v>
      </c>
      <c r="AF1196" t="s">
        <v>4582</v>
      </c>
      <c r="AG1196">
        <v>2</v>
      </c>
      <c r="AH1196">
        <v>263</v>
      </c>
      <c r="AJ1196">
        <v>310</v>
      </c>
      <c r="AK1196">
        <v>13154</v>
      </c>
      <c r="AL1196" t="s">
        <v>798</v>
      </c>
      <c r="AM1196">
        <v>1</v>
      </c>
      <c r="AN1196">
        <v>42</v>
      </c>
      <c r="AP1196">
        <v>122</v>
      </c>
    </row>
    <row r="1197" spans="1:48" ht="13.5" customHeight="1" x14ac:dyDescent="0.35">
      <c r="A1197" t="s">
        <v>277</v>
      </c>
      <c r="B1197" t="s">
        <v>3715</v>
      </c>
      <c r="C1197" t="s">
        <v>4909</v>
      </c>
      <c r="D1197" t="s">
        <v>16957</v>
      </c>
      <c r="E1197" t="s">
        <v>14701</v>
      </c>
      <c r="F1197" t="s">
        <v>16958</v>
      </c>
      <c r="G1197" t="s">
        <v>14702</v>
      </c>
      <c r="H1197" t="s">
        <v>14703</v>
      </c>
      <c r="I1197" t="s">
        <v>14704</v>
      </c>
      <c r="N1197" t="s">
        <v>16959</v>
      </c>
      <c r="O1197" t="s">
        <v>16960</v>
      </c>
      <c r="P1197" t="s">
        <v>16961</v>
      </c>
      <c r="Q1197" t="s">
        <v>14708</v>
      </c>
      <c r="R1197" t="s">
        <v>14709</v>
      </c>
      <c r="S1197" t="s">
        <v>14710</v>
      </c>
      <c r="T1197" t="s">
        <v>16962</v>
      </c>
      <c r="X1197" t="s">
        <v>7468</v>
      </c>
      <c r="Y1197" t="s">
        <v>14712</v>
      </c>
      <c r="AE1197">
        <v>13254</v>
      </c>
      <c r="AF1197" t="s">
        <v>799</v>
      </c>
      <c r="AG1197">
        <v>4</v>
      </c>
      <c r="AH1197">
        <v>5288</v>
      </c>
      <c r="AJ1197">
        <v>128</v>
      </c>
    </row>
    <row r="1198" spans="1:48" ht="13.5" customHeight="1" x14ac:dyDescent="0.35">
      <c r="A1198" t="s">
        <v>277</v>
      </c>
      <c r="B1198" t="s">
        <v>3722</v>
      </c>
      <c r="C1198" t="s">
        <v>4909</v>
      </c>
      <c r="D1198" t="s">
        <v>16963</v>
      </c>
      <c r="E1198" t="s">
        <v>16964</v>
      </c>
      <c r="F1198" t="s">
        <v>16965</v>
      </c>
      <c r="G1198" t="s">
        <v>16966</v>
      </c>
      <c r="H1198" t="s">
        <v>16967</v>
      </c>
      <c r="N1198" t="s">
        <v>16968</v>
      </c>
      <c r="O1198" t="s">
        <v>16969</v>
      </c>
      <c r="P1198" t="s">
        <v>16970</v>
      </c>
      <c r="Q1198" t="s">
        <v>16971</v>
      </c>
      <c r="R1198" t="s">
        <v>16972</v>
      </c>
      <c r="X1198" t="s">
        <v>16973</v>
      </c>
      <c r="Y1198" t="s">
        <v>16974</v>
      </c>
      <c r="Z1198" t="s">
        <v>16975</v>
      </c>
      <c r="AE1198">
        <v>13154</v>
      </c>
      <c r="AF1198" t="s">
        <v>798</v>
      </c>
      <c r="AG1198">
        <v>2</v>
      </c>
      <c r="AH1198">
        <v>192</v>
      </c>
      <c r="AJ1198">
        <v>122</v>
      </c>
      <c r="AK1198">
        <v>32611</v>
      </c>
      <c r="AL1198" t="s">
        <v>5972</v>
      </c>
      <c r="AM1198">
        <v>3</v>
      </c>
      <c r="AN1198">
        <v>448</v>
      </c>
      <c r="AP1198">
        <v>313</v>
      </c>
    </row>
    <row r="1199" spans="1:48" ht="13.5" customHeight="1" x14ac:dyDescent="0.35">
      <c r="A1199" t="s">
        <v>277</v>
      </c>
      <c r="B1199" t="s">
        <v>3732</v>
      </c>
      <c r="C1199" t="s">
        <v>4547</v>
      </c>
      <c r="D1199" t="s">
        <v>16976</v>
      </c>
      <c r="E1199" t="s">
        <v>16977</v>
      </c>
      <c r="F1199" t="s">
        <v>16978</v>
      </c>
      <c r="G1199" t="s">
        <v>16979</v>
      </c>
      <c r="H1199" t="s">
        <v>16980</v>
      </c>
      <c r="I1199" t="s">
        <v>4588</v>
      </c>
      <c r="J1199" t="s">
        <v>16981</v>
      </c>
      <c r="N1199" t="s">
        <v>16982</v>
      </c>
      <c r="O1199" t="s">
        <v>16983</v>
      </c>
      <c r="P1199" t="s">
        <v>11331</v>
      </c>
      <c r="Q1199" t="s">
        <v>16984</v>
      </c>
      <c r="R1199" t="s">
        <v>11329</v>
      </c>
      <c r="S1199" t="s">
        <v>16985</v>
      </c>
      <c r="T1199" t="s">
        <v>16986</v>
      </c>
      <c r="U1199" t="s">
        <v>11334</v>
      </c>
      <c r="X1199" t="s">
        <v>7861</v>
      </c>
      <c r="Y1199" t="s">
        <v>16987</v>
      </c>
      <c r="Z1199" t="s">
        <v>4603</v>
      </c>
      <c r="AE1199">
        <v>32110</v>
      </c>
      <c r="AF1199" t="s">
        <v>5251</v>
      </c>
      <c r="AG1199">
        <v>1</v>
      </c>
      <c r="AH1199">
        <v>106</v>
      </c>
      <c r="AJ1199">
        <v>310</v>
      </c>
    </row>
    <row r="1200" spans="1:48" ht="13.5" customHeight="1" x14ac:dyDescent="0.35">
      <c r="A1200" t="s">
        <v>1225</v>
      </c>
      <c r="B1200" t="s">
        <v>3762</v>
      </c>
      <c r="C1200" t="s">
        <v>4783</v>
      </c>
      <c r="D1200" t="s">
        <v>15351</v>
      </c>
      <c r="E1200" t="s">
        <v>16988</v>
      </c>
      <c r="N1200" t="s">
        <v>16989</v>
      </c>
      <c r="O1200" t="s">
        <v>12894</v>
      </c>
      <c r="P1200" t="s">
        <v>14463</v>
      </c>
      <c r="Q1200" t="s">
        <v>12895</v>
      </c>
      <c r="R1200" t="s">
        <v>14464</v>
      </c>
      <c r="S1200" t="s">
        <v>14465</v>
      </c>
      <c r="T1200" t="s">
        <v>14466</v>
      </c>
      <c r="X1200" t="s">
        <v>14467</v>
      </c>
      <c r="Y1200" t="s">
        <v>16990</v>
      </c>
      <c r="AA1200" t="s">
        <v>14468</v>
      </c>
      <c r="AB1200" t="s">
        <v>14469</v>
      </c>
      <c r="AC1200" t="s">
        <v>14470</v>
      </c>
      <c r="AD1200" t="s">
        <v>16991</v>
      </c>
      <c r="AE1200">
        <v>34592</v>
      </c>
      <c r="AF1200" t="s">
        <v>6181</v>
      </c>
      <c r="AG1200">
        <v>3</v>
      </c>
      <c r="AH1200">
        <v>407</v>
      </c>
      <c r="AJ1200">
        <v>312</v>
      </c>
      <c r="AK1200">
        <v>34582</v>
      </c>
      <c r="AL1200" t="s">
        <v>5700</v>
      </c>
      <c r="AM1200">
        <v>3</v>
      </c>
      <c r="AN1200">
        <v>427</v>
      </c>
      <c r="AP1200">
        <v>312</v>
      </c>
    </row>
    <row r="1201" spans="1:54" ht="13.5" customHeight="1" x14ac:dyDescent="0.35">
      <c r="A1201" t="s">
        <v>2080</v>
      </c>
      <c r="B1201" t="s">
        <v>3768</v>
      </c>
      <c r="C1201" t="s">
        <v>4909</v>
      </c>
      <c r="D1201" t="s">
        <v>16992</v>
      </c>
      <c r="E1201" t="s">
        <v>16993</v>
      </c>
      <c r="F1201" t="s">
        <v>16994</v>
      </c>
      <c r="G1201" t="s">
        <v>16995</v>
      </c>
      <c r="H1201" t="s">
        <v>16996</v>
      </c>
      <c r="N1201" t="s">
        <v>16997</v>
      </c>
      <c r="O1201" t="s">
        <v>16998</v>
      </c>
      <c r="P1201" t="s">
        <v>16999</v>
      </c>
      <c r="Q1201" t="s">
        <v>17000</v>
      </c>
      <c r="R1201" t="s">
        <v>17001</v>
      </c>
      <c r="S1201" t="s">
        <v>17002</v>
      </c>
      <c r="X1201" t="s">
        <v>10111</v>
      </c>
      <c r="Y1201" t="s">
        <v>6405</v>
      </c>
      <c r="AA1201" t="s">
        <v>17003</v>
      </c>
      <c r="AB1201" t="s">
        <v>17004</v>
      </c>
      <c r="AC1201" t="s">
        <v>17005</v>
      </c>
      <c r="AD1201" t="s">
        <v>17006</v>
      </c>
      <c r="AE1201">
        <v>13254</v>
      </c>
      <c r="AF1201" t="s">
        <v>799</v>
      </c>
      <c r="AG1201">
        <v>1</v>
      </c>
      <c r="AH1201">
        <v>42</v>
      </c>
      <c r="AJ1201">
        <v>128</v>
      </c>
      <c r="AK1201">
        <v>35052</v>
      </c>
      <c r="AL1201" t="s">
        <v>6021</v>
      </c>
      <c r="AM1201">
        <v>2</v>
      </c>
      <c r="AN1201">
        <v>140</v>
      </c>
      <c r="AP1201">
        <v>334</v>
      </c>
    </row>
    <row r="1202" spans="1:54" ht="13.5" customHeight="1" x14ac:dyDescent="0.35">
      <c r="A1202" t="s">
        <v>2080</v>
      </c>
      <c r="B1202" t="s">
        <v>3803</v>
      </c>
      <c r="C1202" t="s">
        <v>4717</v>
      </c>
      <c r="D1202" t="s">
        <v>17007</v>
      </c>
      <c r="E1202" t="s">
        <v>17008</v>
      </c>
      <c r="F1202" t="s">
        <v>17009</v>
      </c>
      <c r="G1202" t="s">
        <v>17010</v>
      </c>
      <c r="H1202" t="s">
        <v>17011</v>
      </c>
      <c r="N1202" t="s">
        <v>17012</v>
      </c>
      <c r="O1202" t="s">
        <v>17013</v>
      </c>
      <c r="P1202" t="s">
        <v>17014</v>
      </c>
      <c r="Q1202" t="s">
        <v>17015</v>
      </c>
      <c r="X1202" t="s">
        <v>17016</v>
      </c>
      <c r="Y1202" t="s">
        <v>17017</v>
      </c>
      <c r="Z1202" t="s">
        <v>17018</v>
      </c>
      <c r="AA1202" t="s">
        <v>17019</v>
      </c>
      <c r="AB1202" t="s">
        <v>17020</v>
      </c>
      <c r="AC1202" t="s">
        <v>17021</v>
      </c>
      <c r="AD1202" t="s">
        <v>17022</v>
      </c>
      <c r="AE1202">
        <v>46301</v>
      </c>
      <c r="AF1202" t="s">
        <v>4924</v>
      </c>
      <c r="AG1202">
        <v>2</v>
      </c>
      <c r="AH1202">
        <v>324</v>
      </c>
      <c r="AJ1202">
        <v>320</v>
      </c>
    </row>
    <row r="1203" spans="1:54" ht="13.5" customHeight="1" x14ac:dyDescent="0.35">
      <c r="A1203" t="s">
        <v>2080</v>
      </c>
      <c r="B1203" t="s">
        <v>3817</v>
      </c>
      <c r="C1203" t="s">
        <v>4524</v>
      </c>
      <c r="D1203" t="s">
        <v>17023</v>
      </c>
      <c r="E1203" t="s">
        <v>17024</v>
      </c>
      <c r="F1203" t="s">
        <v>17025</v>
      </c>
      <c r="G1203" t="s">
        <v>17026</v>
      </c>
      <c r="H1203" t="s">
        <v>17027</v>
      </c>
      <c r="N1203" t="s">
        <v>17028</v>
      </c>
      <c r="O1203" t="s">
        <v>17029</v>
      </c>
      <c r="P1203" t="s">
        <v>17030</v>
      </c>
      <c r="Q1203" t="s">
        <v>17031</v>
      </c>
      <c r="R1203" t="s">
        <v>17032</v>
      </c>
      <c r="X1203" t="s">
        <v>8347</v>
      </c>
      <c r="Y1203" t="s">
        <v>6298</v>
      </c>
      <c r="Z1203" t="s">
        <v>6244</v>
      </c>
      <c r="AA1203" t="s">
        <v>17033</v>
      </c>
      <c r="AB1203" t="s">
        <v>17034</v>
      </c>
      <c r="AC1203" t="s">
        <v>17035</v>
      </c>
      <c r="AD1203" t="s">
        <v>17036</v>
      </c>
      <c r="AE1203">
        <v>31879</v>
      </c>
      <c r="AF1203" t="s">
        <v>6303</v>
      </c>
      <c r="AG1203">
        <v>3</v>
      </c>
      <c r="AH1203">
        <v>140</v>
      </c>
      <c r="AJ1203">
        <v>311</v>
      </c>
    </row>
    <row r="1204" spans="1:54" ht="13.5" customHeight="1" x14ac:dyDescent="0.35">
      <c r="A1204" t="s">
        <v>277</v>
      </c>
      <c r="B1204" t="s">
        <v>3823</v>
      </c>
      <c r="C1204" t="s">
        <v>4909</v>
      </c>
      <c r="D1204" t="s">
        <v>17037</v>
      </c>
      <c r="E1204" t="s">
        <v>8277</v>
      </c>
      <c r="F1204" t="s">
        <v>8278</v>
      </c>
      <c r="G1204" t="s">
        <v>8279</v>
      </c>
      <c r="H1204" t="s">
        <v>15961</v>
      </c>
      <c r="I1204" t="s">
        <v>15425</v>
      </c>
      <c r="N1204" t="s">
        <v>17038</v>
      </c>
      <c r="O1204" t="s">
        <v>15963</v>
      </c>
      <c r="P1204" t="s">
        <v>15964</v>
      </c>
      <c r="Q1204" t="s">
        <v>15965</v>
      </c>
      <c r="R1204" t="s">
        <v>8288</v>
      </c>
      <c r="S1204" t="s">
        <v>15966</v>
      </c>
      <c r="T1204" t="s">
        <v>15967</v>
      </c>
      <c r="X1204" t="s">
        <v>8290</v>
      </c>
      <c r="Y1204" t="s">
        <v>4601</v>
      </c>
      <c r="AE1204">
        <v>32135</v>
      </c>
      <c r="AF1204" t="s">
        <v>12003</v>
      </c>
      <c r="AG1204">
        <v>2</v>
      </c>
      <c r="AH1204">
        <v>299</v>
      </c>
      <c r="AJ1204">
        <v>300</v>
      </c>
      <c r="AK1204">
        <v>46311</v>
      </c>
      <c r="AL1204" t="s">
        <v>4924</v>
      </c>
      <c r="AM1204">
        <v>2</v>
      </c>
      <c r="AN1204">
        <v>324</v>
      </c>
      <c r="AP1204">
        <v>320</v>
      </c>
    </row>
    <row r="1205" spans="1:54" ht="13.5" customHeight="1" x14ac:dyDescent="0.35">
      <c r="A1205" t="s">
        <v>277</v>
      </c>
      <c r="B1205" t="s">
        <v>3829</v>
      </c>
      <c r="C1205" t="s">
        <v>4783</v>
      </c>
      <c r="D1205" t="s">
        <v>17039</v>
      </c>
      <c r="E1205" t="s">
        <v>17040</v>
      </c>
      <c r="F1205" t="s">
        <v>17041</v>
      </c>
      <c r="G1205" t="s">
        <v>17042</v>
      </c>
      <c r="H1205" t="s">
        <v>4728</v>
      </c>
      <c r="I1205" t="s">
        <v>17043</v>
      </c>
      <c r="J1205" t="s">
        <v>17044</v>
      </c>
      <c r="N1205" t="s">
        <v>17045</v>
      </c>
      <c r="O1205" t="s">
        <v>17046</v>
      </c>
      <c r="P1205" t="s">
        <v>17047</v>
      </c>
      <c r="Q1205" t="s">
        <v>17048</v>
      </c>
      <c r="R1205" t="s">
        <v>17049</v>
      </c>
      <c r="S1205" t="s">
        <v>17050</v>
      </c>
      <c r="T1205" t="s">
        <v>17051</v>
      </c>
      <c r="X1205" t="s">
        <v>17052</v>
      </c>
      <c r="Y1205" t="s">
        <v>7147</v>
      </c>
      <c r="Z1205" t="s">
        <v>4728</v>
      </c>
      <c r="AE1205">
        <v>21056</v>
      </c>
      <c r="AF1205" t="s">
        <v>631</v>
      </c>
      <c r="AG1205">
        <v>2</v>
      </c>
      <c r="AH1205">
        <v>402</v>
      </c>
      <c r="AJ1205">
        <v>212</v>
      </c>
    </row>
    <row r="1206" spans="1:54" ht="13.5" customHeight="1" x14ac:dyDescent="0.35">
      <c r="A1206" t="s">
        <v>277</v>
      </c>
      <c r="B1206" t="s">
        <v>3835</v>
      </c>
      <c r="C1206" t="s">
        <v>593</v>
      </c>
      <c r="D1206" t="s">
        <v>7360</v>
      </c>
      <c r="E1206" t="s">
        <v>7361</v>
      </c>
      <c r="F1206" t="s">
        <v>7362</v>
      </c>
      <c r="G1206" t="s">
        <v>17053</v>
      </c>
      <c r="H1206" t="s">
        <v>7364</v>
      </c>
      <c r="I1206" t="s">
        <v>7365</v>
      </c>
      <c r="J1206" t="s">
        <v>7366</v>
      </c>
      <c r="N1206" t="s">
        <v>7367</v>
      </c>
      <c r="O1206" t="s">
        <v>7368</v>
      </c>
      <c r="P1206" t="s">
        <v>7369</v>
      </c>
      <c r="Q1206" t="s">
        <v>17054</v>
      </c>
      <c r="R1206" t="s">
        <v>7371</v>
      </c>
      <c r="S1206" t="s">
        <v>586</v>
      </c>
      <c r="X1206" t="s">
        <v>631</v>
      </c>
      <c r="Y1206" t="s">
        <v>6825</v>
      </c>
      <c r="Z1206" t="s">
        <v>16564</v>
      </c>
      <c r="AE1206">
        <v>21510</v>
      </c>
      <c r="AF1206" t="s">
        <v>6761</v>
      </c>
      <c r="AG1206">
        <v>2</v>
      </c>
      <c r="AH1206">
        <v>280</v>
      </c>
      <c r="AJ1206">
        <v>211</v>
      </c>
      <c r="AK1206">
        <v>31436</v>
      </c>
      <c r="AL1206" t="s">
        <v>4641</v>
      </c>
      <c r="AM1206">
        <v>2</v>
      </c>
      <c r="AN1206">
        <v>245</v>
      </c>
      <c r="AP1206">
        <v>200</v>
      </c>
      <c r="AQ1206">
        <v>21572</v>
      </c>
      <c r="AR1206" t="s">
        <v>4625</v>
      </c>
      <c r="AS1206">
        <v>1</v>
      </c>
      <c r="AT1206">
        <v>80</v>
      </c>
      <c r="AV1206">
        <v>221</v>
      </c>
    </row>
    <row r="1207" spans="1:54" ht="13.5" customHeight="1" x14ac:dyDescent="0.35">
      <c r="A1207" t="s">
        <v>277</v>
      </c>
      <c r="B1207" t="s">
        <v>3846</v>
      </c>
      <c r="C1207" t="s">
        <v>4889</v>
      </c>
      <c r="D1207" t="s">
        <v>17055</v>
      </c>
      <c r="E1207" t="s">
        <v>17056</v>
      </c>
      <c r="F1207" t="s">
        <v>17057</v>
      </c>
      <c r="G1207" t="s">
        <v>5116</v>
      </c>
      <c r="N1207" t="s">
        <v>17058</v>
      </c>
      <c r="O1207" t="s">
        <v>17059</v>
      </c>
      <c r="P1207" t="s">
        <v>8646</v>
      </c>
      <c r="Q1207" t="s">
        <v>17060</v>
      </c>
      <c r="R1207" t="s">
        <v>17061</v>
      </c>
      <c r="S1207" t="s">
        <v>17062</v>
      </c>
      <c r="X1207" t="s">
        <v>6923</v>
      </c>
      <c r="Y1207" t="s">
        <v>7340</v>
      </c>
      <c r="AE1207">
        <v>31054</v>
      </c>
      <c r="AF1207" t="s">
        <v>5066</v>
      </c>
      <c r="AG1207">
        <v>3</v>
      </c>
      <c r="AH1207">
        <v>407</v>
      </c>
      <c r="AJ1207">
        <v>326</v>
      </c>
      <c r="AK1207">
        <v>31023</v>
      </c>
      <c r="AL1207" t="s">
        <v>8653</v>
      </c>
      <c r="AM1207">
        <v>4</v>
      </c>
      <c r="AN1207">
        <v>643</v>
      </c>
      <c r="AP1207">
        <v>326</v>
      </c>
      <c r="AQ1207">
        <v>11054</v>
      </c>
      <c r="AR1207" t="s">
        <v>727</v>
      </c>
      <c r="AS1207">
        <v>4</v>
      </c>
      <c r="AT1207">
        <v>3917</v>
      </c>
      <c r="AV1207">
        <v>114</v>
      </c>
      <c r="AW1207">
        <v>31036</v>
      </c>
      <c r="AX1207" t="s">
        <v>8654</v>
      </c>
      <c r="AY1207">
        <v>3</v>
      </c>
      <c r="AZ1207">
        <v>437</v>
      </c>
      <c r="BB1207">
        <v>326</v>
      </c>
    </row>
    <row r="1208" spans="1:54" ht="13.5" customHeight="1" x14ac:dyDescent="0.35">
      <c r="A1208" t="s">
        <v>277</v>
      </c>
      <c r="B1208" t="s">
        <v>3856</v>
      </c>
      <c r="C1208" t="s">
        <v>4889</v>
      </c>
      <c r="D1208" t="s">
        <v>17063</v>
      </c>
      <c r="E1208" t="s">
        <v>17064</v>
      </c>
      <c r="F1208" t="s">
        <v>17065</v>
      </c>
      <c r="G1208" t="s">
        <v>5116</v>
      </c>
      <c r="N1208" t="s">
        <v>17066</v>
      </c>
      <c r="O1208" t="s">
        <v>17067</v>
      </c>
      <c r="P1208" t="s">
        <v>17068</v>
      </c>
      <c r="Q1208" t="s">
        <v>17069</v>
      </c>
      <c r="R1208" t="s">
        <v>17061</v>
      </c>
      <c r="S1208" t="s">
        <v>17062</v>
      </c>
      <c r="X1208" t="s">
        <v>6923</v>
      </c>
      <c r="Y1208" t="s">
        <v>7340</v>
      </c>
      <c r="AE1208">
        <v>13254</v>
      </c>
      <c r="AF1208" t="s">
        <v>799</v>
      </c>
      <c r="AG1208">
        <v>2</v>
      </c>
      <c r="AH1208">
        <v>192</v>
      </c>
      <c r="AJ1208">
        <v>128</v>
      </c>
      <c r="AK1208">
        <v>31054</v>
      </c>
      <c r="AL1208" t="s">
        <v>5066</v>
      </c>
      <c r="AM1208">
        <v>3</v>
      </c>
      <c r="AN1208">
        <v>407</v>
      </c>
      <c r="AP1208">
        <v>326</v>
      </c>
      <c r="AQ1208">
        <v>11054</v>
      </c>
      <c r="AR1208" t="s">
        <v>727</v>
      </c>
      <c r="AS1208">
        <v>3</v>
      </c>
      <c r="AT1208">
        <v>3575</v>
      </c>
      <c r="AV1208">
        <v>114</v>
      </c>
    </row>
    <row r="1209" spans="1:54" ht="13.5" customHeight="1" x14ac:dyDescent="0.35">
      <c r="A1209" t="s">
        <v>2080</v>
      </c>
      <c r="B1209" t="s">
        <v>3867</v>
      </c>
      <c r="C1209" t="s">
        <v>593</v>
      </c>
      <c r="D1209" t="s">
        <v>17070</v>
      </c>
      <c r="E1209" t="s">
        <v>17071</v>
      </c>
      <c r="F1209" t="s">
        <v>17072</v>
      </c>
      <c r="N1209" t="s">
        <v>17073</v>
      </c>
      <c r="O1209" t="s">
        <v>17074</v>
      </c>
      <c r="P1209" t="s">
        <v>17075</v>
      </c>
      <c r="Q1209" t="s">
        <v>17076</v>
      </c>
      <c r="R1209" t="s">
        <v>17077</v>
      </c>
      <c r="X1209" t="s">
        <v>4498</v>
      </c>
      <c r="Y1209" t="s">
        <v>17078</v>
      </c>
      <c r="Z1209" t="s">
        <v>6243</v>
      </c>
      <c r="AA1209" t="s">
        <v>17079</v>
      </c>
      <c r="AB1209" t="s">
        <v>17080</v>
      </c>
      <c r="AC1209" t="s">
        <v>17081</v>
      </c>
      <c r="AD1209" t="s">
        <v>17082</v>
      </c>
    </row>
    <row r="1210" spans="1:54" ht="13.5" customHeight="1" x14ac:dyDescent="0.35">
      <c r="A1210" t="s">
        <v>2080</v>
      </c>
      <c r="B1210" t="s">
        <v>3886</v>
      </c>
      <c r="C1210" t="s">
        <v>4909</v>
      </c>
      <c r="D1210" t="s">
        <v>17083</v>
      </c>
      <c r="E1210" t="s">
        <v>17084</v>
      </c>
      <c r="F1210" t="s">
        <v>17085</v>
      </c>
      <c r="G1210" t="s">
        <v>17086</v>
      </c>
      <c r="H1210" t="s">
        <v>17087</v>
      </c>
      <c r="N1210" t="s">
        <v>17088</v>
      </c>
      <c r="O1210" t="s">
        <v>17089</v>
      </c>
      <c r="P1210" t="s">
        <v>17090</v>
      </c>
      <c r="X1210" t="s">
        <v>17091</v>
      </c>
      <c r="AA1210" t="s">
        <v>17092</v>
      </c>
      <c r="AB1210" t="s">
        <v>17093</v>
      </c>
      <c r="AC1210" t="s">
        <v>17094</v>
      </c>
      <c r="AD1210" t="s">
        <v>17095</v>
      </c>
    </row>
    <row r="1211" spans="1:54" ht="13.5" customHeight="1" x14ac:dyDescent="0.35">
      <c r="A1211" t="s">
        <v>277</v>
      </c>
      <c r="B1211" t="s">
        <v>3896</v>
      </c>
      <c r="C1211" t="s">
        <v>4667</v>
      </c>
      <c r="D1211" t="s">
        <v>17096</v>
      </c>
      <c r="E1211" t="s">
        <v>17097</v>
      </c>
      <c r="F1211" t="s">
        <v>5116</v>
      </c>
      <c r="G1211" t="s">
        <v>17098</v>
      </c>
      <c r="N1211" t="s">
        <v>17099</v>
      </c>
      <c r="O1211" t="s">
        <v>17100</v>
      </c>
      <c r="P1211" t="s">
        <v>17101</v>
      </c>
      <c r="Q1211" t="s">
        <v>17061</v>
      </c>
      <c r="R1211" t="s">
        <v>17102</v>
      </c>
      <c r="S1211" t="s">
        <v>17103</v>
      </c>
      <c r="X1211" t="s">
        <v>17096</v>
      </c>
      <c r="Y1211" t="s">
        <v>6923</v>
      </c>
      <c r="AE1211">
        <v>31054</v>
      </c>
      <c r="AF1211" t="s">
        <v>5066</v>
      </c>
      <c r="AG1211">
        <v>2</v>
      </c>
      <c r="AH1211">
        <v>188</v>
      </c>
      <c r="AJ1211">
        <v>326</v>
      </c>
    </row>
    <row r="1212" spans="1:54" ht="13.5" customHeight="1" x14ac:dyDescent="0.35">
      <c r="A1212" t="s">
        <v>2080</v>
      </c>
      <c r="B1212" t="s">
        <v>3927</v>
      </c>
      <c r="C1212" t="s">
        <v>4909</v>
      </c>
      <c r="D1212" t="s">
        <v>14383</v>
      </c>
      <c r="E1212" t="s">
        <v>14384</v>
      </c>
      <c r="F1212" t="s">
        <v>14319</v>
      </c>
      <c r="G1212" t="s">
        <v>14385</v>
      </c>
      <c r="N1212" t="s">
        <v>17104</v>
      </c>
      <c r="O1212" t="s">
        <v>14388</v>
      </c>
      <c r="P1212" t="s">
        <v>14389</v>
      </c>
      <c r="Q1212" t="s">
        <v>14391</v>
      </c>
      <c r="X1212" t="s">
        <v>17105</v>
      </c>
      <c r="Y1212" t="s">
        <v>14393</v>
      </c>
      <c r="Z1212" t="s">
        <v>6611</v>
      </c>
      <c r="AA1212" t="s">
        <v>14394</v>
      </c>
      <c r="AB1212" t="s">
        <v>14395</v>
      </c>
      <c r="AC1212" t="s">
        <v>14396</v>
      </c>
      <c r="AD1212" t="s">
        <v>14397</v>
      </c>
    </row>
    <row r="1213" spans="1:54" ht="13.5" customHeight="1" x14ac:dyDescent="0.35">
      <c r="A1213" t="s">
        <v>2080</v>
      </c>
      <c r="B1213" t="s">
        <v>3955</v>
      </c>
      <c r="C1213" t="s">
        <v>4909</v>
      </c>
      <c r="D1213" t="s">
        <v>17106</v>
      </c>
      <c r="E1213" t="s">
        <v>16070</v>
      </c>
      <c r="F1213" t="s">
        <v>17107</v>
      </c>
      <c r="G1213" t="s">
        <v>17108</v>
      </c>
      <c r="H1213" t="s">
        <v>17109</v>
      </c>
      <c r="I1213" t="s">
        <v>17110</v>
      </c>
      <c r="N1213" t="s">
        <v>17111</v>
      </c>
      <c r="O1213" t="s">
        <v>17112</v>
      </c>
      <c r="P1213" t="s">
        <v>17113</v>
      </c>
      <c r="Q1213" t="s">
        <v>17114</v>
      </c>
      <c r="R1213" t="s">
        <v>16079</v>
      </c>
      <c r="S1213" t="s">
        <v>17115</v>
      </c>
      <c r="X1213" t="s">
        <v>16046</v>
      </c>
      <c r="Y1213" t="s">
        <v>6431</v>
      </c>
      <c r="Z1213" t="s">
        <v>6611</v>
      </c>
      <c r="AA1213" t="s">
        <v>17116</v>
      </c>
      <c r="AB1213" t="s">
        <v>17117</v>
      </c>
      <c r="AC1213" t="s">
        <v>17118</v>
      </c>
      <c r="AD1213" t="s">
        <v>17119</v>
      </c>
      <c r="AE1213">
        <v>15254</v>
      </c>
      <c r="AF1213" t="s">
        <v>4802</v>
      </c>
      <c r="AG1213">
        <v>2</v>
      </c>
      <c r="AH1213">
        <v>400</v>
      </c>
      <c r="AJ1213">
        <v>136</v>
      </c>
    </row>
    <row r="1214" spans="1:54" ht="13.5" customHeight="1" x14ac:dyDescent="0.35">
      <c r="A1214" t="s">
        <v>2392</v>
      </c>
      <c r="B1214" t="s">
        <v>3966</v>
      </c>
      <c r="C1214" t="s">
        <v>4909</v>
      </c>
      <c r="D1214" t="s">
        <v>17120</v>
      </c>
      <c r="E1214" t="s">
        <v>17121</v>
      </c>
      <c r="F1214" t="s">
        <v>14434</v>
      </c>
      <c r="G1214" t="s">
        <v>10850</v>
      </c>
      <c r="H1214" t="s">
        <v>8294</v>
      </c>
      <c r="N1214" t="s">
        <v>17122</v>
      </c>
      <c r="O1214" t="s">
        <v>17123</v>
      </c>
      <c r="P1214" t="s">
        <v>14438</v>
      </c>
      <c r="Q1214" t="s">
        <v>17124</v>
      </c>
      <c r="R1214" t="s">
        <v>17125</v>
      </c>
      <c r="S1214" t="s">
        <v>17126</v>
      </c>
      <c r="T1214" t="s">
        <v>14441</v>
      </c>
      <c r="U1214" t="s">
        <v>8919</v>
      </c>
      <c r="X1214" t="s">
        <v>17127</v>
      </c>
      <c r="Y1214" t="s">
        <v>17128</v>
      </c>
      <c r="AA1214" t="s">
        <v>17129</v>
      </c>
      <c r="AB1214" t="s">
        <v>17130</v>
      </c>
      <c r="AC1214" t="s">
        <v>17131</v>
      </c>
    </row>
    <row r="1215" spans="1:54" ht="13.5" customHeight="1" x14ac:dyDescent="0.35">
      <c r="A1215" t="s">
        <v>2392</v>
      </c>
      <c r="B1215" t="s">
        <v>3972</v>
      </c>
      <c r="C1215" t="s">
        <v>4717</v>
      </c>
      <c r="D1215" t="s">
        <v>15875</v>
      </c>
      <c r="E1215" t="s">
        <v>17132</v>
      </c>
      <c r="F1215" t="s">
        <v>17133</v>
      </c>
      <c r="G1215" t="s">
        <v>16128</v>
      </c>
      <c r="N1215" t="s">
        <v>17134</v>
      </c>
      <c r="O1215" t="s">
        <v>16130</v>
      </c>
      <c r="P1215" t="s">
        <v>16131</v>
      </c>
      <c r="Q1215" t="s">
        <v>16132</v>
      </c>
      <c r="R1215" t="s">
        <v>16133</v>
      </c>
      <c r="S1215" t="s">
        <v>17135</v>
      </c>
      <c r="T1215" t="s">
        <v>17136</v>
      </c>
      <c r="U1215" t="s">
        <v>16112</v>
      </c>
      <c r="V1215" t="s">
        <v>16084</v>
      </c>
      <c r="X1215" t="s">
        <v>15875</v>
      </c>
      <c r="Y1215" t="s">
        <v>14159</v>
      </c>
      <c r="Z1215" t="s">
        <v>17137</v>
      </c>
      <c r="AA1215" t="s">
        <v>15831</v>
      </c>
      <c r="AB1215" t="s">
        <v>16086</v>
      </c>
      <c r="AC1215" t="s">
        <v>16087</v>
      </c>
    </row>
    <row r="1216" spans="1:54" ht="13.5" customHeight="1" x14ac:dyDescent="0.35">
      <c r="A1216" t="s">
        <v>2392</v>
      </c>
      <c r="B1216" t="s">
        <v>3978</v>
      </c>
      <c r="C1216" t="s">
        <v>4909</v>
      </c>
      <c r="D1216" t="s">
        <v>17138</v>
      </c>
      <c r="E1216" t="s">
        <v>17121</v>
      </c>
      <c r="F1216" t="s">
        <v>17139</v>
      </c>
      <c r="G1216" t="s">
        <v>17140</v>
      </c>
      <c r="H1216" t="s">
        <v>8294</v>
      </c>
      <c r="N1216" t="s">
        <v>17141</v>
      </c>
      <c r="O1216" t="s">
        <v>17142</v>
      </c>
      <c r="P1216" t="s">
        <v>17143</v>
      </c>
      <c r="Q1216" t="s">
        <v>17144</v>
      </c>
      <c r="R1216" t="s">
        <v>17145</v>
      </c>
      <c r="S1216" t="s">
        <v>17126</v>
      </c>
      <c r="T1216" t="s">
        <v>14441</v>
      </c>
      <c r="X1216" t="s">
        <v>17146</v>
      </c>
      <c r="Y1216" t="s">
        <v>6405</v>
      </c>
      <c r="AA1216" t="s">
        <v>17129</v>
      </c>
      <c r="AB1216" t="s">
        <v>17130</v>
      </c>
      <c r="AC1216" t="s">
        <v>17131</v>
      </c>
    </row>
    <row r="1217" spans="1:54" ht="13.5" customHeight="1" x14ac:dyDescent="0.35">
      <c r="A1217" t="s">
        <v>2392</v>
      </c>
      <c r="B1217" t="s">
        <v>3984</v>
      </c>
      <c r="C1217" t="s">
        <v>4909</v>
      </c>
      <c r="D1217" t="s">
        <v>16701</v>
      </c>
      <c r="E1217" t="s">
        <v>14879</v>
      </c>
      <c r="F1217" t="s">
        <v>17147</v>
      </c>
      <c r="G1217" t="s">
        <v>16703</v>
      </c>
      <c r="H1217" t="s">
        <v>17148</v>
      </c>
      <c r="I1217" t="s">
        <v>16705</v>
      </c>
      <c r="N1217" t="s">
        <v>15837</v>
      </c>
      <c r="O1217" t="s">
        <v>17149</v>
      </c>
      <c r="P1217" t="s">
        <v>15838</v>
      </c>
      <c r="Q1217" t="s">
        <v>17150</v>
      </c>
      <c r="R1217" t="s">
        <v>16708</v>
      </c>
      <c r="S1217" t="s">
        <v>8662</v>
      </c>
      <c r="T1217" t="s">
        <v>15128</v>
      </c>
      <c r="X1217" t="s">
        <v>17151</v>
      </c>
      <c r="AA1217" t="s">
        <v>8669</v>
      </c>
      <c r="AB1217" t="s">
        <v>8670</v>
      </c>
      <c r="AC1217" t="s">
        <v>8671</v>
      </c>
      <c r="AE1217">
        <v>32079</v>
      </c>
      <c r="AF1217" t="s">
        <v>4582</v>
      </c>
      <c r="AG1217">
        <v>2</v>
      </c>
      <c r="AH1217">
        <v>263</v>
      </c>
      <c r="AJ1217">
        <v>310</v>
      </c>
    </row>
    <row r="1218" spans="1:54" ht="13.5" customHeight="1" x14ac:dyDescent="0.35">
      <c r="A1218" t="s">
        <v>2420</v>
      </c>
      <c r="B1218" t="s">
        <v>3999</v>
      </c>
      <c r="C1218" t="s">
        <v>4909</v>
      </c>
      <c r="D1218" t="s">
        <v>17152</v>
      </c>
      <c r="E1218" t="s">
        <v>13292</v>
      </c>
      <c r="F1218" t="s">
        <v>7453</v>
      </c>
      <c r="G1218" t="s">
        <v>7450</v>
      </c>
      <c r="H1218" t="s">
        <v>10832</v>
      </c>
      <c r="I1218" t="s">
        <v>17153</v>
      </c>
      <c r="N1218" t="s">
        <v>17154</v>
      </c>
      <c r="O1218" t="s">
        <v>7462</v>
      </c>
      <c r="P1218" t="s">
        <v>17155</v>
      </c>
      <c r="Q1218" t="s">
        <v>7459</v>
      </c>
      <c r="R1218" t="s">
        <v>7460</v>
      </c>
      <c r="S1218" t="s">
        <v>7461</v>
      </c>
      <c r="X1218" t="s">
        <v>12536</v>
      </c>
      <c r="Y1218" t="s">
        <v>10614</v>
      </c>
      <c r="Z1218" t="s">
        <v>9216</v>
      </c>
      <c r="AE1218">
        <v>33054</v>
      </c>
      <c r="AF1218" t="s">
        <v>5596</v>
      </c>
      <c r="AG1218">
        <v>3</v>
      </c>
      <c r="AH1218">
        <v>718</v>
      </c>
      <c r="AJ1218">
        <v>315</v>
      </c>
      <c r="AK1218">
        <v>15254</v>
      </c>
      <c r="AL1218" t="s">
        <v>4802</v>
      </c>
      <c r="AM1218">
        <v>1</v>
      </c>
      <c r="AN1218">
        <v>200</v>
      </c>
      <c r="AP1218">
        <v>136</v>
      </c>
    </row>
    <row r="1219" spans="1:54" ht="13.5" customHeight="1" x14ac:dyDescent="0.35">
      <c r="A1219" t="s">
        <v>2420</v>
      </c>
      <c r="B1219" t="s">
        <v>4004</v>
      </c>
      <c r="C1219" t="s">
        <v>4909</v>
      </c>
      <c r="D1219" t="s">
        <v>17156</v>
      </c>
      <c r="E1219" t="s">
        <v>16366</v>
      </c>
      <c r="F1219" t="s">
        <v>17157</v>
      </c>
      <c r="G1219" t="s">
        <v>16367</v>
      </c>
      <c r="H1219" t="s">
        <v>17158</v>
      </c>
      <c r="N1219" t="s">
        <v>17159</v>
      </c>
      <c r="O1219" t="s">
        <v>16370</v>
      </c>
      <c r="P1219" t="s">
        <v>17160</v>
      </c>
      <c r="Q1219" t="s">
        <v>17161</v>
      </c>
      <c r="R1219" t="s">
        <v>16371</v>
      </c>
      <c r="X1219" t="s">
        <v>10614</v>
      </c>
      <c r="Y1219" t="s">
        <v>9216</v>
      </c>
      <c r="Z1219" t="s">
        <v>12536</v>
      </c>
      <c r="AE1219">
        <v>32110</v>
      </c>
      <c r="AF1219" t="s">
        <v>4603</v>
      </c>
      <c r="AG1219">
        <v>2</v>
      </c>
      <c r="AH1219">
        <v>390</v>
      </c>
      <c r="AJ1219">
        <v>310</v>
      </c>
      <c r="AK1219">
        <v>31407</v>
      </c>
      <c r="AL1219" t="s">
        <v>800</v>
      </c>
      <c r="AM1219">
        <v>2</v>
      </c>
      <c r="AN1219">
        <v>159</v>
      </c>
      <c r="AP1219">
        <v>200</v>
      </c>
      <c r="AQ1219">
        <v>11054</v>
      </c>
      <c r="AR1219" t="s">
        <v>727</v>
      </c>
      <c r="AS1219">
        <v>1</v>
      </c>
      <c r="AT1219">
        <v>140</v>
      </c>
      <c r="AV1219">
        <v>114</v>
      </c>
    </row>
    <row r="1220" spans="1:54" ht="13.5" customHeight="1" x14ac:dyDescent="0.35">
      <c r="A1220" t="s">
        <v>2420</v>
      </c>
      <c r="B1220" t="s">
        <v>4010</v>
      </c>
      <c r="C1220" t="s">
        <v>4717</v>
      </c>
      <c r="D1220" t="s">
        <v>17162</v>
      </c>
      <c r="E1220" t="s">
        <v>17163</v>
      </c>
      <c r="F1220" t="s">
        <v>17164</v>
      </c>
      <c r="N1220" t="s">
        <v>17165</v>
      </c>
      <c r="O1220" t="s">
        <v>17166</v>
      </c>
      <c r="P1220" t="s">
        <v>17167</v>
      </c>
      <c r="X1220" t="s">
        <v>4601</v>
      </c>
      <c r="Y1220" t="s">
        <v>4797</v>
      </c>
      <c r="Z1220" t="s">
        <v>17168</v>
      </c>
      <c r="AE1220">
        <v>31407</v>
      </c>
      <c r="AF1220" t="s">
        <v>800</v>
      </c>
      <c r="AG1220">
        <v>2</v>
      </c>
      <c r="AH1220">
        <v>159</v>
      </c>
      <c r="AJ1220">
        <v>200</v>
      </c>
    </row>
    <row r="1221" spans="1:54" ht="13.5" customHeight="1" x14ac:dyDescent="0.35">
      <c r="A1221" t="s">
        <v>277</v>
      </c>
      <c r="B1221" t="s">
        <v>4019</v>
      </c>
      <c r="C1221" t="s">
        <v>593</v>
      </c>
      <c r="D1221" t="s">
        <v>594</v>
      </c>
      <c r="E1221" t="s">
        <v>775</v>
      </c>
      <c r="F1221" t="s">
        <v>776</v>
      </c>
      <c r="G1221" t="s">
        <v>777</v>
      </c>
      <c r="H1221" t="s">
        <v>598</v>
      </c>
      <c r="N1221" t="s">
        <v>17169</v>
      </c>
      <c r="O1221" t="s">
        <v>17170</v>
      </c>
      <c r="P1221" t="s">
        <v>13461</v>
      </c>
      <c r="Q1221" t="s">
        <v>16624</v>
      </c>
      <c r="R1221" t="s">
        <v>16625</v>
      </c>
      <c r="S1221" t="s">
        <v>603</v>
      </c>
      <c r="X1221" t="s">
        <v>604</v>
      </c>
      <c r="Y1221" t="s">
        <v>614</v>
      </c>
      <c r="Z1221" t="s">
        <v>615</v>
      </c>
      <c r="AE1221">
        <v>21547</v>
      </c>
      <c r="AF1221" t="s">
        <v>57</v>
      </c>
      <c r="AG1221">
        <v>2</v>
      </c>
      <c r="AH1221">
        <v>245</v>
      </c>
      <c r="AJ1221">
        <v>221</v>
      </c>
      <c r="AK1221">
        <v>21572</v>
      </c>
      <c r="AL1221" t="s">
        <v>58</v>
      </c>
      <c r="AM1221">
        <v>1</v>
      </c>
      <c r="AN1221">
        <v>80</v>
      </c>
      <c r="AP1221">
        <v>221</v>
      </c>
    </row>
    <row r="1222" spans="1:54" ht="13.5" customHeight="1" x14ac:dyDescent="0.35">
      <c r="A1222" t="s">
        <v>277</v>
      </c>
      <c r="B1222" t="s">
        <v>4020</v>
      </c>
      <c r="C1222" t="s">
        <v>593</v>
      </c>
      <c r="D1222" t="s">
        <v>17171</v>
      </c>
      <c r="E1222" t="s">
        <v>775</v>
      </c>
      <c r="F1222" t="s">
        <v>776</v>
      </c>
      <c r="G1222" t="s">
        <v>777</v>
      </c>
      <c r="N1222" t="s">
        <v>17172</v>
      </c>
      <c r="O1222" t="s">
        <v>13235</v>
      </c>
      <c r="P1222" t="s">
        <v>13461</v>
      </c>
      <c r="Q1222" t="s">
        <v>16624</v>
      </c>
      <c r="R1222" t="s">
        <v>603</v>
      </c>
      <c r="X1222" t="s">
        <v>664</v>
      </c>
      <c r="Y1222" t="s">
        <v>16588</v>
      </c>
      <c r="Z1222" t="s">
        <v>16564</v>
      </c>
      <c r="AE1222">
        <v>21572</v>
      </c>
      <c r="AF1222" t="s">
        <v>58</v>
      </c>
      <c r="AG1222">
        <v>1</v>
      </c>
      <c r="AH1222">
        <v>80</v>
      </c>
      <c r="AJ1222">
        <v>221</v>
      </c>
      <c r="AK1222">
        <v>21547</v>
      </c>
      <c r="AL1222" t="s">
        <v>57</v>
      </c>
      <c r="AM1222">
        <v>2</v>
      </c>
      <c r="AN1222">
        <v>245</v>
      </c>
      <c r="AP1222">
        <v>221</v>
      </c>
      <c r="AQ1222">
        <v>31754</v>
      </c>
      <c r="AR1222" t="s">
        <v>62</v>
      </c>
      <c r="AS1222">
        <v>2</v>
      </c>
      <c r="AT1222">
        <v>76</v>
      </c>
      <c r="AV1222">
        <v>311</v>
      </c>
    </row>
    <row r="1223" spans="1:54" ht="13.5" customHeight="1" x14ac:dyDescent="0.35">
      <c r="A1223" t="s">
        <v>277</v>
      </c>
      <c r="B1223" t="s">
        <v>4030</v>
      </c>
      <c r="C1223" t="s">
        <v>4909</v>
      </c>
      <c r="D1223" t="s">
        <v>17173</v>
      </c>
      <c r="E1223" t="s">
        <v>17174</v>
      </c>
      <c r="F1223" t="s">
        <v>17175</v>
      </c>
      <c r="G1223" t="s">
        <v>17176</v>
      </c>
      <c r="H1223" t="s">
        <v>17177</v>
      </c>
      <c r="I1223" t="s">
        <v>17178</v>
      </c>
      <c r="N1223" t="s">
        <v>17179</v>
      </c>
      <c r="O1223" t="s">
        <v>17180</v>
      </c>
      <c r="P1223" t="s">
        <v>17181</v>
      </c>
      <c r="Q1223" t="s">
        <v>17182</v>
      </c>
      <c r="R1223" t="s">
        <v>17183</v>
      </c>
      <c r="X1223" t="s">
        <v>5899</v>
      </c>
      <c r="Y1223" t="s">
        <v>8160</v>
      </c>
      <c r="Z1223" t="s">
        <v>5372</v>
      </c>
      <c r="AE1223">
        <v>21572</v>
      </c>
      <c r="AF1223" t="s">
        <v>58</v>
      </c>
      <c r="AG1223">
        <v>2</v>
      </c>
      <c r="AH1223">
        <v>328</v>
      </c>
      <c r="AJ1223">
        <v>221</v>
      </c>
      <c r="AK1223">
        <v>31407</v>
      </c>
      <c r="AL1223" t="s">
        <v>800</v>
      </c>
      <c r="AM1223">
        <v>2</v>
      </c>
      <c r="AN1223">
        <v>159</v>
      </c>
      <c r="AP1223">
        <v>200</v>
      </c>
    </row>
    <row r="1224" spans="1:54" ht="13.5" customHeight="1" x14ac:dyDescent="0.35">
      <c r="A1224" t="s">
        <v>2420</v>
      </c>
      <c r="B1224" t="s">
        <v>4047</v>
      </c>
      <c r="C1224" t="s">
        <v>4667</v>
      </c>
      <c r="D1224" t="s">
        <v>17184</v>
      </c>
      <c r="E1224" t="s">
        <v>17185</v>
      </c>
      <c r="F1224" t="s">
        <v>17186</v>
      </c>
      <c r="G1224" t="s">
        <v>17187</v>
      </c>
      <c r="H1224" t="s">
        <v>17188</v>
      </c>
      <c r="I1224" t="s">
        <v>17189</v>
      </c>
      <c r="N1224" t="s">
        <v>17190</v>
      </c>
      <c r="O1224" t="s">
        <v>17191</v>
      </c>
      <c r="P1224" t="s">
        <v>17192</v>
      </c>
      <c r="Q1224" t="s">
        <v>17193</v>
      </c>
      <c r="R1224" t="s">
        <v>17194</v>
      </c>
      <c r="S1224" t="s">
        <v>16403</v>
      </c>
      <c r="X1224" t="s">
        <v>8142</v>
      </c>
      <c r="Y1224" t="s">
        <v>631</v>
      </c>
      <c r="AE1224">
        <v>21052</v>
      </c>
      <c r="AF1224" t="s">
        <v>5243</v>
      </c>
      <c r="AG1224">
        <v>2</v>
      </c>
      <c r="AH1224">
        <v>447</v>
      </c>
      <c r="AJ1224">
        <v>210</v>
      </c>
      <c r="AK1224">
        <v>12054</v>
      </c>
      <c r="AL1224" t="s">
        <v>5121</v>
      </c>
      <c r="AM1224">
        <v>1</v>
      </c>
      <c r="AN1224">
        <v>70</v>
      </c>
      <c r="AP1224">
        <v>113</v>
      </c>
    </row>
    <row r="1225" spans="1:54" ht="13.5" customHeight="1" x14ac:dyDescent="0.35">
      <c r="A1225" t="s">
        <v>2420</v>
      </c>
      <c r="B1225" t="s">
        <v>4052</v>
      </c>
      <c r="C1225" t="s">
        <v>593</v>
      </c>
      <c r="D1225" t="s">
        <v>17195</v>
      </c>
      <c r="E1225" t="s">
        <v>6787</v>
      </c>
      <c r="F1225" t="s">
        <v>12507</v>
      </c>
      <c r="G1225" t="s">
        <v>17196</v>
      </c>
      <c r="H1225" t="s">
        <v>17197</v>
      </c>
      <c r="I1225" t="s">
        <v>17198</v>
      </c>
      <c r="J1225" t="s">
        <v>17199</v>
      </c>
      <c r="N1225" t="s">
        <v>17200</v>
      </c>
      <c r="O1225" t="s">
        <v>12512</v>
      </c>
      <c r="P1225" t="s">
        <v>12502</v>
      </c>
      <c r="Q1225" t="s">
        <v>17201</v>
      </c>
      <c r="R1225" t="s">
        <v>17202</v>
      </c>
      <c r="S1225" t="s">
        <v>17203</v>
      </c>
      <c r="T1225" t="s">
        <v>17204</v>
      </c>
      <c r="X1225" t="s">
        <v>664</v>
      </c>
      <c r="Y1225" t="s">
        <v>697</v>
      </c>
      <c r="Z1225" t="s">
        <v>614</v>
      </c>
      <c r="AE1225">
        <v>31407</v>
      </c>
      <c r="AF1225" t="s">
        <v>800</v>
      </c>
      <c r="AG1225">
        <v>2</v>
      </c>
      <c r="AH1225">
        <v>159</v>
      </c>
      <c r="AJ1225">
        <v>200</v>
      </c>
      <c r="AK1225">
        <v>23684</v>
      </c>
      <c r="AL1225" t="s">
        <v>698</v>
      </c>
      <c r="AM1225">
        <v>2</v>
      </c>
      <c r="AN1225">
        <v>354</v>
      </c>
      <c r="AP1225">
        <v>251</v>
      </c>
      <c r="AQ1225">
        <v>31754</v>
      </c>
      <c r="AR1225" t="s">
        <v>62</v>
      </c>
      <c r="AS1225">
        <v>2</v>
      </c>
      <c r="AT1225">
        <v>76</v>
      </c>
      <c r="AV1225">
        <v>311</v>
      </c>
    </row>
    <row r="1226" spans="1:54" ht="13.5" customHeight="1" x14ac:dyDescent="0.35">
      <c r="A1226" t="s">
        <v>2420</v>
      </c>
      <c r="B1226" t="s">
        <v>4065</v>
      </c>
      <c r="C1226" t="s">
        <v>573</v>
      </c>
      <c r="D1226" t="s">
        <v>17205</v>
      </c>
      <c r="E1226" t="s">
        <v>14554</v>
      </c>
      <c r="F1226" t="s">
        <v>17206</v>
      </c>
      <c r="G1226" t="s">
        <v>17207</v>
      </c>
      <c r="N1226" t="s">
        <v>17208</v>
      </c>
      <c r="O1226" t="s">
        <v>17209</v>
      </c>
      <c r="P1226" t="s">
        <v>17210</v>
      </c>
      <c r="Q1226" t="s">
        <v>17211</v>
      </c>
      <c r="X1226" t="s">
        <v>589</v>
      </c>
      <c r="Y1226" t="s">
        <v>6809</v>
      </c>
      <c r="Z1226" t="s">
        <v>11797</v>
      </c>
      <c r="AE1226">
        <v>21572</v>
      </c>
      <c r="AF1226" t="s">
        <v>58</v>
      </c>
      <c r="AG1226">
        <v>1</v>
      </c>
      <c r="AH1226">
        <v>80</v>
      </c>
      <c r="AJ1226">
        <v>221</v>
      </c>
      <c r="AK1226">
        <v>21547</v>
      </c>
      <c r="AL1226" t="s">
        <v>57</v>
      </c>
      <c r="AM1226">
        <v>2</v>
      </c>
      <c r="AN1226">
        <v>245</v>
      </c>
      <c r="AP1226">
        <v>221</v>
      </c>
    </row>
    <row r="1227" spans="1:54" ht="13.5" customHeight="1" x14ac:dyDescent="0.35">
      <c r="A1227" t="s">
        <v>2420</v>
      </c>
      <c r="B1227" t="s">
        <v>4071</v>
      </c>
      <c r="C1227" t="s">
        <v>593</v>
      </c>
      <c r="D1227" t="s">
        <v>17212</v>
      </c>
      <c r="E1227" t="s">
        <v>17213</v>
      </c>
      <c r="F1227" t="s">
        <v>17214</v>
      </c>
      <c r="G1227" t="s">
        <v>17215</v>
      </c>
      <c r="N1227" t="s">
        <v>17216</v>
      </c>
      <c r="O1227" t="s">
        <v>17217</v>
      </c>
      <c r="P1227" t="s">
        <v>17218</v>
      </c>
      <c r="Q1227" t="s">
        <v>17219</v>
      </c>
      <c r="X1227" t="s">
        <v>11797</v>
      </c>
      <c r="Y1227" t="s">
        <v>17220</v>
      </c>
      <c r="Z1227" t="s">
        <v>12671</v>
      </c>
      <c r="AE1227">
        <v>21056</v>
      </c>
      <c r="AF1227" t="s">
        <v>631</v>
      </c>
      <c r="AG1227">
        <v>2</v>
      </c>
      <c r="AH1227">
        <v>402</v>
      </c>
      <c r="AJ1227">
        <v>212</v>
      </c>
      <c r="AK1227">
        <v>21349</v>
      </c>
      <c r="AL1227" t="s">
        <v>6898</v>
      </c>
      <c r="AM1227">
        <v>2</v>
      </c>
      <c r="AP1227">
        <v>212</v>
      </c>
      <c r="AQ1227">
        <v>21572</v>
      </c>
      <c r="AR1227" t="s">
        <v>58</v>
      </c>
      <c r="AS1227">
        <v>2</v>
      </c>
      <c r="AT1227">
        <v>328</v>
      </c>
      <c r="AV1227">
        <v>221</v>
      </c>
      <c r="AW1227">
        <v>21547</v>
      </c>
      <c r="AX1227" t="s">
        <v>57</v>
      </c>
      <c r="AY1227">
        <v>2</v>
      </c>
      <c r="AZ1227">
        <v>245</v>
      </c>
      <c r="BB1227">
        <v>221</v>
      </c>
    </row>
    <row r="1228" spans="1:54" ht="13.5" customHeight="1" x14ac:dyDescent="0.35">
      <c r="A1228" t="s">
        <v>2420</v>
      </c>
      <c r="B1228" t="s">
        <v>4095</v>
      </c>
      <c r="C1228" t="s">
        <v>4889</v>
      </c>
      <c r="D1228" t="s">
        <v>17221</v>
      </c>
      <c r="E1228" t="s">
        <v>17222</v>
      </c>
      <c r="F1228" t="s">
        <v>17223</v>
      </c>
      <c r="G1228" t="s">
        <v>17224</v>
      </c>
      <c r="N1228" t="s">
        <v>17225</v>
      </c>
      <c r="O1228" t="s">
        <v>17226</v>
      </c>
      <c r="P1228" t="s">
        <v>17227</v>
      </c>
      <c r="Q1228" t="s">
        <v>17228</v>
      </c>
      <c r="R1228" t="s">
        <v>17229</v>
      </c>
      <c r="S1228" t="s">
        <v>15349</v>
      </c>
      <c r="X1228" t="s">
        <v>17230</v>
      </c>
      <c r="Y1228" t="s">
        <v>13296</v>
      </c>
    </row>
    <row r="1229" spans="1:54" ht="13.5" customHeight="1" x14ac:dyDescent="0.35">
      <c r="A1229" t="s">
        <v>2420</v>
      </c>
      <c r="B1229" t="s">
        <v>4101</v>
      </c>
      <c r="C1229" t="s">
        <v>4909</v>
      </c>
      <c r="D1229" t="s">
        <v>17231</v>
      </c>
      <c r="E1229" t="s">
        <v>7453</v>
      </c>
      <c r="F1229" t="s">
        <v>17232</v>
      </c>
      <c r="G1229" t="s">
        <v>17233</v>
      </c>
      <c r="H1229" t="s">
        <v>17234</v>
      </c>
      <c r="N1229" t="s">
        <v>17235</v>
      </c>
      <c r="O1229" t="s">
        <v>7462</v>
      </c>
      <c r="P1229" t="s">
        <v>17236</v>
      </c>
      <c r="Q1229" t="s">
        <v>17237</v>
      </c>
      <c r="R1229" t="s">
        <v>17238</v>
      </c>
      <c r="S1229" t="s">
        <v>17239</v>
      </c>
      <c r="X1229" t="s">
        <v>17240</v>
      </c>
      <c r="Y1229" t="s">
        <v>13296</v>
      </c>
      <c r="AE1229">
        <v>13154</v>
      </c>
      <c r="AF1229" t="s">
        <v>798</v>
      </c>
      <c r="AG1229">
        <v>2</v>
      </c>
      <c r="AH1229">
        <v>192</v>
      </c>
      <c r="AJ1229">
        <v>122</v>
      </c>
    </row>
    <row r="1230" spans="1:54" ht="13.5" customHeight="1" x14ac:dyDescent="0.35">
      <c r="A1230" t="s">
        <v>2420</v>
      </c>
      <c r="B1230" t="s">
        <v>4128</v>
      </c>
      <c r="C1230" t="s">
        <v>4909</v>
      </c>
      <c r="D1230" t="s">
        <v>17241</v>
      </c>
      <c r="E1230" t="s">
        <v>17242</v>
      </c>
      <c r="F1230" t="s">
        <v>17243</v>
      </c>
      <c r="G1230" t="s">
        <v>17244</v>
      </c>
      <c r="H1230" t="s">
        <v>17245</v>
      </c>
      <c r="N1230" t="s">
        <v>17246</v>
      </c>
      <c r="O1230" t="s">
        <v>17247</v>
      </c>
      <c r="P1230" t="s">
        <v>17248</v>
      </c>
      <c r="Q1230" t="s">
        <v>17249</v>
      </c>
      <c r="R1230" t="s">
        <v>17250</v>
      </c>
      <c r="S1230" t="s">
        <v>17251</v>
      </c>
      <c r="X1230" t="s">
        <v>16163</v>
      </c>
      <c r="Y1230" t="s">
        <v>17252</v>
      </c>
      <c r="Z1230" t="s">
        <v>17168</v>
      </c>
      <c r="AE1230">
        <v>35071</v>
      </c>
      <c r="AF1230" t="s">
        <v>830</v>
      </c>
      <c r="AG1230">
        <v>2</v>
      </c>
      <c r="AH1230">
        <v>231</v>
      </c>
      <c r="AJ1230">
        <v>324</v>
      </c>
    </row>
    <row r="1231" spans="1:54" ht="13.5" customHeight="1" x14ac:dyDescent="0.35">
      <c r="A1231" t="s">
        <v>2420</v>
      </c>
      <c r="B1231" t="s">
        <v>4136</v>
      </c>
      <c r="C1231" t="s">
        <v>4485</v>
      </c>
      <c r="D1231" t="s">
        <v>17253</v>
      </c>
      <c r="E1231" t="s">
        <v>17254</v>
      </c>
      <c r="F1231" t="s">
        <v>17255</v>
      </c>
      <c r="G1231" t="s">
        <v>17256</v>
      </c>
      <c r="H1231" t="s">
        <v>17257</v>
      </c>
      <c r="N1231" t="s">
        <v>17258</v>
      </c>
      <c r="O1231" t="s">
        <v>17259</v>
      </c>
      <c r="P1231" t="s">
        <v>17260</v>
      </c>
      <c r="Q1231" t="s">
        <v>17261</v>
      </c>
      <c r="R1231" t="s">
        <v>17262</v>
      </c>
      <c r="S1231" t="s">
        <v>17263</v>
      </c>
      <c r="T1231" t="s">
        <v>17264</v>
      </c>
      <c r="X1231" t="s">
        <v>17265</v>
      </c>
      <c r="Y1231" t="s">
        <v>7561</v>
      </c>
      <c r="Z1231" t="s">
        <v>17266</v>
      </c>
      <c r="AE1231">
        <v>35071</v>
      </c>
      <c r="AF1231" t="s">
        <v>830</v>
      </c>
      <c r="AG1231">
        <v>2</v>
      </c>
      <c r="AH1231">
        <v>231</v>
      </c>
      <c r="AJ1231">
        <v>324</v>
      </c>
      <c r="AK1231">
        <v>13254</v>
      </c>
      <c r="AL1231" t="s">
        <v>799</v>
      </c>
      <c r="AM1231">
        <v>1</v>
      </c>
      <c r="AN1231">
        <v>42</v>
      </c>
      <c r="AP1231">
        <v>128</v>
      </c>
      <c r="AQ1231">
        <v>33024</v>
      </c>
      <c r="AR1231" t="s">
        <v>831</v>
      </c>
      <c r="AS1231">
        <v>1</v>
      </c>
      <c r="AT1231">
        <v>16.75</v>
      </c>
      <c r="AV1231">
        <v>314</v>
      </c>
    </row>
    <row r="1232" spans="1:54" ht="13.5" customHeight="1" x14ac:dyDescent="0.35">
      <c r="A1232" t="s">
        <v>2420</v>
      </c>
      <c r="B1232" t="s">
        <v>4142</v>
      </c>
      <c r="C1232" t="s">
        <v>4909</v>
      </c>
      <c r="D1232" t="s">
        <v>17267</v>
      </c>
      <c r="E1232" t="s">
        <v>16345</v>
      </c>
      <c r="F1232" t="s">
        <v>17268</v>
      </c>
      <c r="G1232" t="s">
        <v>17269</v>
      </c>
      <c r="H1232" t="s">
        <v>17270</v>
      </c>
      <c r="N1232" t="s">
        <v>17271</v>
      </c>
      <c r="O1232" t="s">
        <v>17272</v>
      </c>
      <c r="P1232" t="s">
        <v>17273</v>
      </c>
      <c r="Q1232" t="s">
        <v>17274</v>
      </c>
      <c r="R1232" t="s">
        <v>17275</v>
      </c>
      <c r="X1232" t="s">
        <v>16428</v>
      </c>
      <c r="Y1232" t="s">
        <v>17276</v>
      </c>
      <c r="AE1232">
        <v>44517</v>
      </c>
      <c r="AF1232" t="s">
        <v>5905</v>
      </c>
      <c r="AG1232">
        <v>2</v>
      </c>
      <c r="AH1232">
        <v>317</v>
      </c>
      <c r="AJ1232">
        <v>333</v>
      </c>
    </row>
    <row r="1233" spans="1:60" ht="13.5" customHeight="1" x14ac:dyDescent="0.35">
      <c r="A1233" t="s">
        <v>2420</v>
      </c>
      <c r="B1233" t="s">
        <v>4152</v>
      </c>
      <c r="C1233" t="s">
        <v>4909</v>
      </c>
      <c r="D1233" t="s">
        <v>17277</v>
      </c>
      <c r="E1233" t="s">
        <v>17278</v>
      </c>
      <c r="F1233" t="s">
        <v>17279</v>
      </c>
      <c r="G1233" t="s">
        <v>17280</v>
      </c>
      <c r="H1233" t="s">
        <v>17281</v>
      </c>
      <c r="I1233" t="s">
        <v>15454</v>
      </c>
      <c r="N1233" t="s">
        <v>17282</v>
      </c>
      <c r="O1233" t="s">
        <v>17283</v>
      </c>
      <c r="P1233" t="s">
        <v>17284</v>
      </c>
      <c r="Q1233" t="s">
        <v>17285</v>
      </c>
      <c r="R1233" t="s">
        <v>17286</v>
      </c>
      <c r="S1233" t="s">
        <v>17287</v>
      </c>
      <c r="X1233" t="s">
        <v>13088</v>
      </c>
      <c r="Y1233" t="s">
        <v>11552</v>
      </c>
      <c r="Z1233" t="s">
        <v>15461</v>
      </c>
      <c r="AE1233">
        <v>13236</v>
      </c>
      <c r="AF1233" t="s">
        <v>7004</v>
      </c>
      <c r="AG1233">
        <v>4</v>
      </c>
      <c r="AH1233">
        <v>1365.45</v>
      </c>
      <c r="AJ1233">
        <v>128</v>
      </c>
    </row>
    <row r="1234" spans="1:60" ht="13.5" customHeight="1" x14ac:dyDescent="0.35">
      <c r="A1234" t="s">
        <v>2420</v>
      </c>
      <c r="B1234" t="s">
        <v>4162</v>
      </c>
      <c r="C1234" t="s">
        <v>4909</v>
      </c>
      <c r="D1234" t="s">
        <v>15198</v>
      </c>
      <c r="E1234" t="s">
        <v>15308</v>
      </c>
      <c r="F1234" t="s">
        <v>17288</v>
      </c>
      <c r="N1234" t="s">
        <v>17289</v>
      </c>
      <c r="O1234" t="s">
        <v>17290</v>
      </c>
      <c r="P1234" t="s">
        <v>17291</v>
      </c>
      <c r="Q1234" t="s">
        <v>17292</v>
      </c>
      <c r="X1234" t="s">
        <v>13296</v>
      </c>
      <c r="Y1234" t="s">
        <v>11552</v>
      </c>
    </row>
    <row r="1235" spans="1:60" ht="13.5" customHeight="1" x14ac:dyDescent="0.35">
      <c r="A1235" t="s">
        <v>2420</v>
      </c>
      <c r="B1235" t="s">
        <v>4181</v>
      </c>
      <c r="C1235" t="s">
        <v>4717</v>
      </c>
      <c r="D1235" t="s">
        <v>17293</v>
      </c>
      <c r="E1235" t="s">
        <v>17294</v>
      </c>
      <c r="F1235" t="s">
        <v>17295</v>
      </c>
      <c r="N1235" t="s">
        <v>17296</v>
      </c>
      <c r="O1235" t="s">
        <v>17297</v>
      </c>
      <c r="P1235" t="s">
        <v>17298</v>
      </c>
      <c r="X1235" t="s">
        <v>17299</v>
      </c>
      <c r="Y1235" t="s">
        <v>11797</v>
      </c>
      <c r="Z1235" t="s">
        <v>12370</v>
      </c>
      <c r="AE1235">
        <v>21352</v>
      </c>
      <c r="AF1235" t="s">
        <v>7059</v>
      </c>
      <c r="AG1235">
        <v>3</v>
      </c>
      <c r="AH1235">
        <v>423.6</v>
      </c>
      <c r="AJ1235">
        <v>213</v>
      </c>
      <c r="AK1235">
        <v>34506</v>
      </c>
      <c r="AL1235" t="s">
        <v>17300</v>
      </c>
      <c r="AM1235">
        <v>2</v>
      </c>
      <c r="AN1235">
        <v>277</v>
      </c>
      <c r="AP1235">
        <v>312</v>
      </c>
      <c r="AQ1235">
        <v>31754</v>
      </c>
      <c r="AR1235" t="s">
        <v>62</v>
      </c>
      <c r="AS1235">
        <v>2</v>
      </c>
      <c r="AT1235">
        <v>76</v>
      </c>
      <c r="AV1235">
        <v>311</v>
      </c>
      <c r="AW1235">
        <v>21547</v>
      </c>
      <c r="AX1235" t="s">
        <v>57</v>
      </c>
      <c r="AY1235">
        <v>2</v>
      </c>
      <c r="AZ1235">
        <v>245</v>
      </c>
      <c r="BB1235">
        <v>221</v>
      </c>
      <c r="BC1235">
        <v>21572</v>
      </c>
      <c r="BD1235" t="s">
        <v>58</v>
      </c>
      <c r="BE1235">
        <v>1</v>
      </c>
      <c r="BF1235">
        <v>80</v>
      </c>
      <c r="BH1235">
        <v>221</v>
      </c>
    </row>
    <row r="1236" spans="1:60" ht="13.5" customHeight="1" x14ac:dyDescent="0.35">
      <c r="A1236" t="s">
        <v>2420</v>
      </c>
      <c r="B1236" t="s">
        <v>4199</v>
      </c>
      <c r="C1236" t="s">
        <v>4909</v>
      </c>
      <c r="D1236" t="s">
        <v>7449</v>
      </c>
      <c r="E1236" t="s">
        <v>17301</v>
      </c>
      <c r="F1236" t="s">
        <v>10832</v>
      </c>
      <c r="G1236" t="s">
        <v>7453</v>
      </c>
      <c r="H1236" t="s">
        <v>17302</v>
      </c>
      <c r="I1236" t="s">
        <v>17303</v>
      </c>
      <c r="N1236" t="s">
        <v>17304</v>
      </c>
      <c r="O1236" t="s">
        <v>17305</v>
      </c>
      <c r="P1236" t="s">
        <v>17306</v>
      </c>
      <c r="Q1236" t="s">
        <v>7463</v>
      </c>
      <c r="R1236" t="s">
        <v>17307</v>
      </c>
      <c r="X1236" t="s">
        <v>11552</v>
      </c>
      <c r="Y1236" t="s">
        <v>9216</v>
      </c>
      <c r="Z1236" t="s">
        <v>8833</v>
      </c>
      <c r="AE1236">
        <v>21572</v>
      </c>
      <c r="AF1236" t="s">
        <v>58</v>
      </c>
      <c r="AG1236">
        <v>2</v>
      </c>
      <c r="AH1236">
        <v>328</v>
      </c>
      <c r="AJ1236">
        <v>221</v>
      </c>
      <c r="AK1236">
        <v>21547</v>
      </c>
      <c r="AL1236" t="s">
        <v>57</v>
      </c>
      <c r="AM1236">
        <v>2</v>
      </c>
      <c r="AN1236">
        <v>245</v>
      </c>
      <c r="AP1236">
        <v>221</v>
      </c>
    </row>
    <row r="1237" spans="1:60" ht="13.5" customHeight="1" x14ac:dyDescent="0.35">
      <c r="A1237" t="s">
        <v>2420</v>
      </c>
      <c r="B1237" t="s">
        <v>4215</v>
      </c>
      <c r="C1237" t="s">
        <v>4909</v>
      </c>
      <c r="D1237" t="s">
        <v>17308</v>
      </c>
      <c r="E1237" t="s">
        <v>17309</v>
      </c>
      <c r="F1237" t="s">
        <v>17310</v>
      </c>
      <c r="G1237" t="s">
        <v>17311</v>
      </c>
      <c r="H1237" t="s">
        <v>17312</v>
      </c>
      <c r="I1237" t="s">
        <v>17313</v>
      </c>
      <c r="N1237" t="s">
        <v>17314</v>
      </c>
      <c r="O1237" t="s">
        <v>17315</v>
      </c>
      <c r="P1237" t="s">
        <v>17316</v>
      </c>
      <c r="Q1237" t="s">
        <v>17317</v>
      </c>
      <c r="R1237" t="s">
        <v>17318</v>
      </c>
      <c r="S1237" t="s">
        <v>17319</v>
      </c>
      <c r="X1237" t="s">
        <v>17320</v>
      </c>
      <c r="AE1237">
        <v>35071</v>
      </c>
      <c r="AF1237" t="s">
        <v>830</v>
      </c>
      <c r="AG1237">
        <v>2</v>
      </c>
      <c r="AH1237">
        <v>231</v>
      </c>
      <c r="AJ1237">
        <v>324</v>
      </c>
      <c r="AK1237">
        <v>44517</v>
      </c>
      <c r="AL1237" t="s">
        <v>5905</v>
      </c>
      <c r="AM1237">
        <v>1</v>
      </c>
      <c r="AN1237">
        <v>109</v>
      </c>
      <c r="AP1237">
        <v>333</v>
      </c>
    </row>
    <row r="1238" spans="1:60" ht="13.5" customHeight="1" x14ac:dyDescent="0.35">
      <c r="A1238" t="s">
        <v>2420</v>
      </c>
      <c r="B1238" t="s">
        <v>4221</v>
      </c>
      <c r="C1238" t="s">
        <v>4524</v>
      </c>
      <c r="D1238" t="s">
        <v>17321</v>
      </c>
      <c r="E1238" t="s">
        <v>17322</v>
      </c>
      <c r="F1238" t="s">
        <v>17323</v>
      </c>
      <c r="G1238" t="s">
        <v>17324</v>
      </c>
      <c r="H1238" t="s">
        <v>17325</v>
      </c>
      <c r="I1238" t="s">
        <v>17326</v>
      </c>
      <c r="N1238" t="s">
        <v>17327</v>
      </c>
      <c r="O1238" t="s">
        <v>17328</v>
      </c>
      <c r="P1238" t="s">
        <v>17329</v>
      </c>
      <c r="Q1238" t="s">
        <v>17330</v>
      </c>
      <c r="R1238" t="s">
        <v>17331</v>
      </c>
      <c r="S1238" t="s">
        <v>17332</v>
      </c>
      <c r="T1238" t="s">
        <v>17333</v>
      </c>
      <c r="U1238" t="s">
        <v>17334</v>
      </c>
      <c r="X1238" t="s">
        <v>17335</v>
      </c>
      <c r="Y1238" t="s">
        <v>17336</v>
      </c>
      <c r="Z1238" t="s">
        <v>17337</v>
      </c>
      <c r="AE1238">
        <v>44517</v>
      </c>
      <c r="AF1238" t="s">
        <v>5905</v>
      </c>
      <c r="AG1238">
        <v>2</v>
      </c>
      <c r="AH1238">
        <v>317</v>
      </c>
      <c r="AJ1238">
        <v>333</v>
      </c>
    </row>
    <row r="1239" spans="1:60" ht="13.5" customHeight="1" x14ac:dyDescent="0.35">
      <c r="A1239" t="s">
        <v>2420</v>
      </c>
      <c r="B1239" t="s">
        <v>4241</v>
      </c>
      <c r="C1239" t="s">
        <v>593</v>
      </c>
      <c r="D1239" t="s">
        <v>594</v>
      </c>
      <c r="E1239" t="s">
        <v>775</v>
      </c>
      <c r="F1239" t="s">
        <v>776</v>
      </c>
      <c r="G1239" t="s">
        <v>777</v>
      </c>
      <c r="H1239" t="s">
        <v>598</v>
      </c>
      <c r="N1239" t="s">
        <v>599</v>
      </c>
      <c r="O1239" t="s">
        <v>13235</v>
      </c>
      <c r="P1239" t="s">
        <v>13461</v>
      </c>
      <c r="Q1239" t="s">
        <v>16624</v>
      </c>
      <c r="R1239" t="s">
        <v>16625</v>
      </c>
      <c r="S1239" t="s">
        <v>603</v>
      </c>
      <c r="X1239" t="s">
        <v>604</v>
      </c>
      <c r="Y1239" t="s">
        <v>614</v>
      </c>
      <c r="Z1239" t="s">
        <v>615</v>
      </c>
      <c r="AE1239">
        <v>21572</v>
      </c>
      <c r="AF1239" t="s">
        <v>58</v>
      </c>
      <c r="AG1239">
        <v>1</v>
      </c>
      <c r="AH1239">
        <v>80</v>
      </c>
      <c r="AJ1239">
        <v>221</v>
      </c>
      <c r="AK1239">
        <v>21547</v>
      </c>
      <c r="AL1239" t="s">
        <v>57</v>
      </c>
      <c r="AM1239">
        <v>2</v>
      </c>
      <c r="AN1239">
        <v>245</v>
      </c>
      <c r="AP1239">
        <v>221</v>
      </c>
    </row>
    <row r="1240" spans="1:60" ht="13.5" customHeight="1" x14ac:dyDescent="0.35">
      <c r="A1240" t="s">
        <v>2420</v>
      </c>
      <c r="B1240" t="s">
        <v>4251</v>
      </c>
      <c r="C1240" t="s">
        <v>4783</v>
      </c>
      <c r="D1240" t="s">
        <v>17338</v>
      </c>
      <c r="E1240" t="s">
        <v>11400</v>
      </c>
      <c r="F1240" t="s">
        <v>13941</v>
      </c>
      <c r="G1240" t="s">
        <v>8387</v>
      </c>
      <c r="H1240" t="s">
        <v>8390</v>
      </c>
      <c r="I1240" t="s">
        <v>14858</v>
      </c>
      <c r="J1240" t="s">
        <v>7917</v>
      </c>
      <c r="N1240" t="s">
        <v>17339</v>
      </c>
      <c r="O1240" t="s">
        <v>14860</v>
      </c>
      <c r="P1240" t="s">
        <v>7601</v>
      </c>
      <c r="Q1240" t="s">
        <v>8395</v>
      </c>
      <c r="R1240" t="s">
        <v>14861</v>
      </c>
      <c r="S1240" t="s">
        <v>14862</v>
      </c>
      <c r="T1240" t="s">
        <v>17340</v>
      </c>
      <c r="X1240" t="s">
        <v>4660</v>
      </c>
      <c r="Y1240" t="s">
        <v>5450</v>
      </c>
      <c r="Z1240" t="s">
        <v>14863</v>
      </c>
      <c r="AE1240">
        <v>34022</v>
      </c>
      <c r="AF1240" t="s">
        <v>4798</v>
      </c>
      <c r="AG1240">
        <v>2</v>
      </c>
      <c r="AH1240">
        <v>393</v>
      </c>
      <c r="AJ1240">
        <v>312</v>
      </c>
      <c r="AK1240">
        <v>34005</v>
      </c>
      <c r="AL1240" t="s">
        <v>5501</v>
      </c>
      <c r="AM1240">
        <v>2</v>
      </c>
      <c r="AN1240">
        <v>150</v>
      </c>
      <c r="AP1240">
        <v>312</v>
      </c>
      <c r="AQ1240">
        <v>13254</v>
      </c>
      <c r="AR1240" t="s">
        <v>799</v>
      </c>
      <c r="AS1240">
        <v>2</v>
      </c>
      <c r="AT1240">
        <v>192</v>
      </c>
      <c r="AV1240">
        <v>128</v>
      </c>
    </row>
    <row r="1241" spans="1:60" ht="13.5" customHeight="1" x14ac:dyDescent="0.35">
      <c r="A1241" t="s">
        <v>2420</v>
      </c>
      <c r="B1241" t="s">
        <v>4279</v>
      </c>
      <c r="C1241" t="s">
        <v>4889</v>
      </c>
      <c r="D1241" t="s">
        <v>16709</v>
      </c>
      <c r="E1241" t="s">
        <v>16710</v>
      </c>
      <c r="F1241" t="s">
        <v>10560</v>
      </c>
      <c r="G1241" t="s">
        <v>5116</v>
      </c>
      <c r="N1241" t="s">
        <v>17341</v>
      </c>
      <c r="O1241" t="s">
        <v>16712</v>
      </c>
      <c r="P1241" t="s">
        <v>4896</v>
      </c>
      <c r="Q1241" t="s">
        <v>16713</v>
      </c>
      <c r="R1241" t="s">
        <v>4898</v>
      </c>
      <c r="X1241" t="s">
        <v>5034</v>
      </c>
      <c r="Y1241" t="s">
        <v>16714</v>
      </c>
      <c r="AE1241">
        <v>21054</v>
      </c>
      <c r="AF1241" t="s">
        <v>6762</v>
      </c>
      <c r="AG1241">
        <v>1</v>
      </c>
      <c r="AH1241">
        <v>66.3</v>
      </c>
      <c r="AJ1241">
        <v>210</v>
      </c>
      <c r="AK1241">
        <v>13254</v>
      </c>
      <c r="AL1241" t="s">
        <v>799</v>
      </c>
      <c r="AM1241">
        <v>1</v>
      </c>
      <c r="AN1241">
        <v>42</v>
      </c>
      <c r="AP1241">
        <v>128</v>
      </c>
    </row>
    <row r="1242" spans="1:60" ht="13.5" customHeight="1" x14ac:dyDescent="0.35">
      <c r="A1242" t="s">
        <v>2420</v>
      </c>
      <c r="B1242" t="s">
        <v>4284</v>
      </c>
      <c r="C1242" t="s">
        <v>4909</v>
      </c>
      <c r="D1242" t="s">
        <v>17241</v>
      </c>
      <c r="E1242" t="s">
        <v>17242</v>
      </c>
      <c r="F1242" t="s">
        <v>17243</v>
      </c>
      <c r="G1242" t="s">
        <v>17244</v>
      </c>
      <c r="H1242" t="s">
        <v>17245</v>
      </c>
      <c r="N1242" t="s">
        <v>17246</v>
      </c>
      <c r="O1242" t="s">
        <v>17247</v>
      </c>
      <c r="P1242" t="s">
        <v>17248</v>
      </c>
      <c r="Q1242" t="s">
        <v>17249</v>
      </c>
      <c r="R1242" t="s">
        <v>17250</v>
      </c>
      <c r="S1242" t="s">
        <v>17251</v>
      </c>
      <c r="X1242" t="s">
        <v>13114</v>
      </c>
      <c r="Y1242" t="s">
        <v>17252</v>
      </c>
      <c r="Z1242" t="s">
        <v>17168</v>
      </c>
      <c r="AE1242">
        <v>35071</v>
      </c>
      <c r="AF1242" t="s">
        <v>830</v>
      </c>
      <c r="AG1242">
        <v>2</v>
      </c>
      <c r="AH1242">
        <v>231</v>
      </c>
      <c r="AJ1242">
        <v>324</v>
      </c>
    </row>
    <row r="1243" spans="1:60" ht="13.5" customHeight="1" x14ac:dyDescent="0.35">
      <c r="A1243" t="s">
        <v>2420</v>
      </c>
      <c r="B1243" t="s">
        <v>4295</v>
      </c>
      <c r="C1243" t="s">
        <v>4909</v>
      </c>
      <c r="D1243" t="s">
        <v>7449</v>
      </c>
      <c r="E1243" t="s">
        <v>7450</v>
      </c>
      <c r="F1243" t="s">
        <v>10832</v>
      </c>
      <c r="G1243" t="s">
        <v>7453</v>
      </c>
      <c r="H1243" t="s">
        <v>7454</v>
      </c>
      <c r="I1243" t="s">
        <v>10834</v>
      </c>
      <c r="N1243" t="s">
        <v>13445</v>
      </c>
      <c r="O1243" t="s">
        <v>7459</v>
      </c>
      <c r="P1243" t="s">
        <v>7460</v>
      </c>
      <c r="Q1243" t="s">
        <v>7462</v>
      </c>
      <c r="R1243" t="s">
        <v>7463</v>
      </c>
      <c r="S1243" t="s">
        <v>7464</v>
      </c>
      <c r="X1243" t="s">
        <v>5007</v>
      </c>
      <c r="Y1243" t="s">
        <v>5712</v>
      </c>
      <c r="Z1243" t="s">
        <v>6405</v>
      </c>
      <c r="AE1243">
        <v>21572</v>
      </c>
      <c r="AF1243" t="s">
        <v>58</v>
      </c>
      <c r="AG1243">
        <v>2</v>
      </c>
      <c r="AH1243">
        <v>328</v>
      </c>
      <c r="AJ1243">
        <v>221</v>
      </c>
    </row>
    <row r="1244" spans="1:60" ht="13.5" customHeight="1" x14ac:dyDescent="0.35">
      <c r="A1244" t="s">
        <v>2420</v>
      </c>
      <c r="B1244" t="s">
        <v>4301</v>
      </c>
      <c r="C1244" t="s">
        <v>4909</v>
      </c>
      <c r="D1244" t="s">
        <v>17267</v>
      </c>
      <c r="E1244" t="s">
        <v>16345</v>
      </c>
      <c r="F1244" t="s">
        <v>17268</v>
      </c>
      <c r="G1244" t="s">
        <v>17269</v>
      </c>
      <c r="H1244" t="s">
        <v>17270</v>
      </c>
      <c r="N1244" t="s">
        <v>17271</v>
      </c>
      <c r="O1244" t="s">
        <v>17272</v>
      </c>
      <c r="P1244" t="s">
        <v>17273</v>
      </c>
      <c r="Q1244" t="s">
        <v>17274</v>
      </c>
      <c r="R1244" t="s">
        <v>17275</v>
      </c>
      <c r="X1244" t="s">
        <v>16428</v>
      </c>
      <c r="Y1244" t="s">
        <v>7467</v>
      </c>
      <c r="Z1244" t="s">
        <v>10111</v>
      </c>
      <c r="AE1244">
        <v>44517</v>
      </c>
      <c r="AF1244" t="s">
        <v>5905</v>
      </c>
      <c r="AG1244">
        <v>2</v>
      </c>
      <c r="AH1244">
        <v>317</v>
      </c>
      <c r="AJ1244">
        <v>333</v>
      </c>
      <c r="AK1244">
        <v>13236</v>
      </c>
      <c r="AL1244" t="s">
        <v>7004</v>
      </c>
      <c r="AM1244">
        <v>1</v>
      </c>
      <c r="AN1244">
        <v>16.75</v>
      </c>
      <c r="AP1244">
        <v>128</v>
      </c>
      <c r="AQ1244">
        <v>33024</v>
      </c>
      <c r="AR1244" t="s">
        <v>831</v>
      </c>
      <c r="AS1244">
        <v>2</v>
      </c>
      <c r="AT1244">
        <v>413.65</v>
      </c>
      <c r="AV1244">
        <v>314</v>
      </c>
      <c r="AW1244">
        <v>44072</v>
      </c>
      <c r="AX1244" t="s">
        <v>7210</v>
      </c>
      <c r="AY1244">
        <v>1</v>
      </c>
      <c r="AZ1244">
        <v>164</v>
      </c>
      <c r="BB1244">
        <v>332</v>
      </c>
    </row>
    <row r="1245" spans="1:60" ht="13.5" customHeight="1" x14ac:dyDescent="0.35">
      <c r="A1245" t="s">
        <v>2420</v>
      </c>
      <c r="B1245" t="s">
        <v>4305</v>
      </c>
      <c r="C1245" t="s">
        <v>4547</v>
      </c>
      <c r="D1245" t="s">
        <v>16633</v>
      </c>
      <c r="E1245" t="s">
        <v>16634</v>
      </c>
      <c r="F1245" t="s">
        <v>7976</v>
      </c>
      <c r="G1245" t="s">
        <v>7977</v>
      </c>
      <c r="H1245" t="s">
        <v>5101</v>
      </c>
      <c r="N1245" t="s">
        <v>16635</v>
      </c>
      <c r="O1245" t="s">
        <v>16636</v>
      </c>
      <c r="P1245" t="s">
        <v>7981</v>
      </c>
      <c r="Q1245" t="s">
        <v>7982</v>
      </c>
      <c r="R1245" t="s">
        <v>16637</v>
      </c>
      <c r="S1245" t="s">
        <v>16638</v>
      </c>
      <c r="X1245" t="s">
        <v>17342</v>
      </c>
      <c r="Y1245" t="s">
        <v>17343</v>
      </c>
      <c r="AE1245">
        <v>32110</v>
      </c>
      <c r="AF1245" t="s">
        <v>4603</v>
      </c>
      <c r="AG1245">
        <v>1</v>
      </c>
      <c r="AH1245">
        <v>106</v>
      </c>
      <c r="AJ1245">
        <v>310</v>
      </c>
      <c r="AK1245">
        <v>21547</v>
      </c>
      <c r="AL1245" t="s">
        <v>57</v>
      </c>
      <c r="AM1245">
        <v>2</v>
      </c>
      <c r="AN1245">
        <v>245</v>
      </c>
      <c r="AP1245">
        <v>221</v>
      </c>
      <c r="AQ1245">
        <v>31620</v>
      </c>
      <c r="AR1245" t="s">
        <v>5113</v>
      </c>
      <c r="AS1245">
        <v>2</v>
      </c>
      <c r="AT1245">
        <v>294</v>
      </c>
      <c r="AV1245">
        <v>200</v>
      </c>
    </row>
    <row r="1246" spans="1:60" ht="13.5" customHeight="1" x14ac:dyDescent="0.35">
      <c r="A1246" t="s">
        <v>2420</v>
      </c>
      <c r="B1246" t="s">
        <v>4310</v>
      </c>
      <c r="C1246" t="s">
        <v>593</v>
      </c>
      <c r="D1246" t="s">
        <v>820</v>
      </c>
      <c r="E1246" t="s">
        <v>821</v>
      </c>
      <c r="F1246" t="s">
        <v>16590</v>
      </c>
      <c r="G1246" t="s">
        <v>16591</v>
      </c>
      <c r="H1246" t="s">
        <v>824</v>
      </c>
      <c r="N1246" t="s">
        <v>825</v>
      </c>
      <c r="O1246" t="s">
        <v>16592</v>
      </c>
      <c r="P1246" t="s">
        <v>827</v>
      </c>
      <c r="Q1246" t="s">
        <v>828</v>
      </c>
      <c r="R1246" t="s">
        <v>829</v>
      </c>
      <c r="X1246" t="s">
        <v>604</v>
      </c>
      <c r="Y1246" t="s">
        <v>697</v>
      </c>
      <c r="Z1246" t="s">
        <v>614</v>
      </c>
      <c r="AE1246">
        <v>21547</v>
      </c>
      <c r="AF1246" t="s">
        <v>57</v>
      </c>
      <c r="AG1246">
        <v>2</v>
      </c>
      <c r="AH1246">
        <v>245</v>
      </c>
      <c r="AJ1246">
        <v>221</v>
      </c>
    </row>
    <row r="1247" spans="1:60" ht="13.5" customHeight="1" x14ac:dyDescent="0.35">
      <c r="A1247" t="s">
        <v>2420</v>
      </c>
      <c r="B1247" t="s">
        <v>4324</v>
      </c>
      <c r="C1247" t="s">
        <v>4909</v>
      </c>
      <c r="D1247" t="s">
        <v>17344</v>
      </c>
      <c r="E1247" t="s">
        <v>7450</v>
      </c>
      <c r="F1247" t="s">
        <v>16648</v>
      </c>
      <c r="G1247" t="s">
        <v>10832</v>
      </c>
      <c r="H1247" t="s">
        <v>7453</v>
      </c>
      <c r="I1247" t="s">
        <v>7454</v>
      </c>
      <c r="J1247" t="s">
        <v>10834</v>
      </c>
      <c r="N1247" t="s">
        <v>17345</v>
      </c>
      <c r="O1247" t="s">
        <v>7459</v>
      </c>
      <c r="P1247" t="s">
        <v>5671</v>
      </c>
      <c r="Q1247" t="s">
        <v>7460</v>
      </c>
      <c r="R1247" t="s">
        <v>7461</v>
      </c>
      <c r="S1247" t="s">
        <v>7462</v>
      </c>
      <c r="T1247" t="s">
        <v>7463</v>
      </c>
      <c r="U1247" t="s">
        <v>7464</v>
      </c>
      <c r="X1247" t="s">
        <v>15259</v>
      </c>
      <c r="Y1247" t="s">
        <v>17346</v>
      </c>
      <c r="Z1247" t="s">
        <v>13114</v>
      </c>
      <c r="AE1247">
        <v>32079</v>
      </c>
      <c r="AF1247" t="s">
        <v>4582</v>
      </c>
      <c r="AG1247">
        <v>3</v>
      </c>
      <c r="AH1247">
        <v>548</v>
      </c>
      <c r="AJ1247">
        <v>310</v>
      </c>
    </row>
    <row r="1248" spans="1:60" ht="13.5" customHeight="1" x14ac:dyDescent="0.35">
      <c r="A1248" t="s">
        <v>2420</v>
      </c>
      <c r="B1248" t="s">
        <v>4330</v>
      </c>
      <c r="C1248" t="s">
        <v>4889</v>
      </c>
      <c r="D1248" t="s">
        <v>17347</v>
      </c>
      <c r="E1248" t="s">
        <v>17348</v>
      </c>
      <c r="F1248" t="s">
        <v>5116</v>
      </c>
      <c r="N1248" t="s">
        <v>17349</v>
      </c>
      <c r="O1248" t="s">
        <v>17350</v>
      </c>
      <c r="P1248" t="s">
        <v>4897</v>
      </c>
      <c r="Q1248" t="s">
        <v>14504</v>
      </c>
      <c r="X1248" t="s">
        <v>4900</v>
      </c>
      <c r="Y1248" t="s">
        <v>13641</v>
      </c>
      <c r="Z1248" t="s">
        <v>6841</v>
      </c>
      <c r="AE1248">
        <v>42866</v>
      </c>
      <c r="AF1248" t="s">
        <v>5358</v>
      </c>
      <c r="AG1248">
        <v>2</v>
      </c>
      <c r="AH1248">
        <v>296</v>
      </c>
      <c r="AJ1248">
        <v>344</v>
      </c>
      <c r="AK1248">
        <v>31407</v>
      </c>
      <c r="AL1248" t="s">
        <v>800</v>
      </c>
      <c r="AM1248">
        <v>1</v>
      </c>
      <c r="AN1248">
        <v>9</v>
      </c>
      <c r="AP1248">
        <v>200</v>
      </c>
      <c r="AQ1248">
        <v>21572</v>
      </c>
      <c r="AR1248" t="s">
        <v>58</v>
      </c>
      <c r="AS1248">
        <v>2</v>
      </c>
      <c r="AT1248">
        <v>328</v>
      </c>
      <c r="AV1248">
        <v>221</v>
      </c>
    </row>
    <row r="1249" spans="1:60" ht="13.5" customHeight="1" x14ac:dyDescent="0.35">
      <c r="A1249" t="s">
        <v>2420</v>
      </c>
      <c r="B1249" t="s">
        <v>4335</v>
      </c>
      <c r="C1249" t="s">
        <v>4485</v>
      </c>
      <c r="D1249" t="s">
        <v>17351</v>
      </c>
      <c r="E1249" t="s">
        <v>17254</v>
      </c>
      <c r="F1249" t="s">
        <v>17255</v>
      </c>
      <c r="G1249" t="s">
        <v>17256</v>
      </c>
      <c r="H1249" t="s">
        <v>17257</v>
      </c>
      <c r="N1249" t="s">
        <v>17352</v>
      </c>
      <c r="O1249" t="s">
        <v>17260</v>
      </c>
      <c r="P1249" t="s">
        <v>17353</v>
      </c>
      <c r="Q1249" t="s">
        <v>17262</v>
      </c>
      <c r="R1249" t="s">
        <v>17354</v>
      </c>
      <c r="S1249" t="s">
        <v>17264</v>
      </c>
      <c r="X1249" t="s">
        <v>17265</v>
      </c>
      <c r="Y1249" t="s">
        <v>7561</v>
      </c>
      <c r="Z1249" t="s">
        <v>17266</v>
      </c>
      <c r="AE1249">
        <v>35071</v>
      </c>
      <c r="AF1249" t="s">
        <v>830</v>
      </c>
      <c r="AG1249">
        <v>2</v>
      </c>
      <c r="AH1249">
        <v>231</v>
      </c>
      <c r="AJ1249">
        <v>324</v>
      </c>
      <c r="AK1249">
        <v>32650</v>
      </c>
      <c r="AL1249" t="s">
        <v>5928</v>
      </c>
      <c r="AM1249">
        <v>2</v>
      </c>
      <c r="AN1249">
        <v>243</v>
      </c>
      <c r="AP1249">
        <v>314</v>
      </c>
      <c r="AQ1249">
        <v>13254</v>
      </c>
      <c r="AR1249" t="s">
        <v>799</v>
      </c>
      <c r="AS1249">
        <v>1</v>
      </c>
      <c r="AT1249">
        <v>42</v>
      </c>
      <c r="AV1249">
        <v>128</v>
      </c>
    </row>
    <row r="1250" spans="1:60" ht="13.5" customHeight="1" x14ac:dyDescent="0.35">
      <c r="A1250" t="s">
        <v>2420</v>
      </c>
      <c r="B1250" t="s">
        <v>4345</v>
      </c>
      <c r="C1250" t="s">
        <v>4909</v>
      </c>
      <c r="D1250" t="s">
        <v>7449</v>
      </c>
      <c r="E1250" t="s">
        <v>17355</v>
      </c>
      <c r="F1250" t="s">
        <v>17356</v>
      </c>
      <c r="G1250" t="s">
        <v>17357</v>
      </c>
      <c r="N1250" t="s">
        <v>17358</v>
      </c>
      <c r="O1250" t="s">
        <v>17359</v>
      </c>
      <c r="P1250" t="s">
        <v>17360</v>
      </c>
      <c r="Q1250" t="s">
        <v>17361</v>
      </c>
      <c r="R1250" t="s">
        <v>17362</v>
      </c>
      <c r="X1250" t="s">
        <v>13114</v>
      </c>
      <c r="Y1250" t="s">
        <v>5007</v>
      </c>
      <c r="AE1250">
        <v>21572</v>
      </c>
      <c r="AF1250" t="s">
        <v>58</v>
      </c>
      <c r="AG1250">
        <v>2</v>
      </c>
      <c r="AH1250">
        <v>328</v>
      </c>
      <c r="AJ1250">
        <v>221</v>
      </c>
    </row>
    <row r="1251" spans="1:60" ht="13.5" customHeight="1" x14ac:dyDescent="0.35">
      <c r="A1251" t="s">
        <v>2420</v>
      </c>
      <c r="B1251" t="s">
        <v>4362</v>
      </c>
      <c r="C1251" t="s">
        <v>4909</v>
      </c>
      <c r="D1251" t="s">
        <v>13699</v>
      </c>
      <c r="E1251" t="s">
        <v>17363</v>
      </c>
      <c r="F1251" t="s">
        <v>17364</v>
      </c>
      <c r="N1251" t="s">
        <v>15720</v>
      </c>
      <c r="O1251" t="s">
        <v>17365</v>
      </c>
      <c r="P1251" t="s">
        <v>13688</v>
      </c>
      <c r="Q1251" t="s">
        <v>17366</v>
      </c>
      <c r="R1251" t="s">
        <v>17367</v>
      </c>
      <c r="X1251" t="s">
        <v>13114</v>
      </c>
      <c r="Y1251" t="s">
        <v>5712</v>
      </c>
      <c r="Z1251" t="s">
        <v>1963</v>
      </c>
    </row>
    <row r="1252" spans="1:60" ht="13.5" customHeight="1" x14ac:dyDescent="0.35">
      <c r="A1252" t="s">
        <v>2420</v>
      </c>
      <c r="B1252" t="s">
        <v>4367</v>
      </c>
      <c r="C1252" t="s">
        <v>4889</v>
      </c>
      <c r="D1252" t="s">
        <v>17055</v>
      </c>
      <c r="E1252" t="s">
        <v>17056</v>
      </c>
      <c r="F1252" t="s">
        <v>17057</v>
      </c>
      <c r="G1252" t="s">
        <v>5116</v>
      </c>
      <c r="N1252" t="s">
        <v>17058</v>
      </c>
      <c r="O1252" t="s">
        <v>17059</v>
      </c>
      <c r="P1252" t="s">
        <v>8646</v>
      </c>
      <c r="Q1252" t="s">
        <v>17060</v>
      </c>
      <c r="R1252" t="s">
        <v>17061</v>
      </c>
      <c r="S1252" t="s">
        <v>17062</v>
      </c>
      <c r="X1252" t="s">
        <v>6923</v>
      </c>
      <c r="Y1252" t="s">
        <v>4900</v>
      </c>
      <c r="AE1252">
        <v>11054</v>
      </c>
      <c r="AF1252" t="s">
        <v>727</v>
      </c>
      <c r="AG1252">
        <v>3</v>
      </c>
      <c r="AH1252">
        <v>3575</v>
      </c>
      <c r="AJ1252">
        <v>114</v>
      </c>
      <c r="AK1252">
        <v>31054</v>
      </c>
      <c r="AL1252" t="s">
        <v>5066</v>
      </c>
      <c r="AM1252">
        <v>3</v>
      </c>
      <c r="AN1252">
        <v>407</v>
      </c>
      <c r="AP1252">
        <v>326</v>
      </c>
      <c r="AQ1252">
        <v>31036</v>
      </c>
      <c r="AR1252" t="s">
        <v>8654</v>
      </c>
      <c r="AS1252">
        <v>3</v>
      </c>
      <c r="AT1252">
        <v>437</v>
      </c>
      <c r="AV1252">
        <v>326</v>
      </c>
      <c r="AW1252">
        <v>31023</v>
      </c>
      <c r="AX1252" t="s">
        <v>8653</v>
      </c>
      <c r="AY1252">
        <v>3</v>
      </c>
      <c r="AZ1252">
        <v>389</v>
      </c>
      <c r="BB1252">
        <v>326</v>
      </c>
    </row>
    <row r="1253" spans="1:60" ht="13.5" customHeight="1" x14ac:dyDescent="0.35">
      <c r="A1253" t="s">
        <v>2420</v>
      </c>
      <c r="B1253" t="s">
        <v>4391</v>
      </c>
      <c r="C1253" t="s">
        <v>4909</v>
      </c>
      <c r="D1253" t="s">
        <v>17368</v>
      </c>
      <c r="E1253" t="s">
        <v>17369</v>
      </c>
      <c r="F1253" t="s">
        <v>11105</v>
      </c>
      <c r="G1253" t="s">
        <v>17370</v>
      </c>
      <c r="H1253" t="s">
        <v>11106</v>
      </c>
      <c r="I1253" t="s">
        <v>7454</v>
      </c>
      <c r="J1253" t="s">
        <v>10834</v>
      </c>
      <c r="N1253" t="s">
        <v>17371</v>
      </c>
      <c r="O1253" t="s">
        <v>17372</v>
      </c>
      <c r="P1253" t="s">
        <v>11109</v>
      </c>
      <c r="Q1253" t="s">
        <v>17373</v>
      </c>
      <c r="R1253" t="s">
        <v>11121</v>
      </c>
      <c r="S1253" t="s">
        <v>7464</v>
      </c>
      <c r="X1253" t="s">
        <v>15259</v>
      </c>
      <c r="Y1253" t="s">
        <v>16543</v>
      </c>
      <c r="AE1253">
        <v>31407</v>
      </c>
      <c r="AF1253" t="s">
        <v>800</v>
      </c>
      <c r="AG1253">
        <v>1</v>
      </c>
      <c r="AH1253">
        <v>9</v>
      </c>
      <c r="AJ1253">
        <v>200</v>
      </c>
      <c r="AK1253">
        <v>42866</v>
      </c>
      <c r="AL1253" t="s">
        <v>5358</v>
      </c>
      <c r="AM1253">
        <v>2</v>
      </c>
      <c r="AN1253">
        <v>296</v>
      </c>
      <c r="AP1253">
        <v>344</v>
      </c>
    </row>
    <row r="1254" spans="1:60" ht="13.5" customHeight="1" x14ac:dyDescent="0.35">
      <c r="A1254" t="s">
        <v>2420</v>
      </c>
      <c r="B1254" t="s">
        <v>4397</v>
      </c>
      <c r="C1254" t="s">
        <v>4909</v>
      </c>
      <c r="D1254" t="s">
        <v>15441</v>
      </c>
      <c r="E1254" t="s">
        <v>12906</v>
      </c>
      <c r="F1254" t="s">
        <v>17374</v>
      </c>
      <c r="G1254" t="s">
        <v>17375</v>
      </c>
      <c r="H1254" t="s">
        <v>15692</v>
      </c>
      <c r="N1254" t="s">
        <v>15444</v>
      </c>
      <c r="O1254" t="s">
        <v>12906</v>
      </c>
      <c r="P1254" t="s">
        <v>17374</v>
      </c>
      <c r="Q1254" t="s">
        <v>17376</v>
      </c>
      <c r="R1254" t="s">
        <v>15692</v>
      </c>
      <c r="X1254" t="s">
        <v>17377</v>
      </c>
      <c r="Y1254" t="s">
        <v>5712</v>
      </c>
    </row>
    <row r="1255" spans="1:60" ht="13.5" customHeight="1" x14ac:dyDescent="0.35">
      <c r="A1255" t="s">
        <v>503</v>
      </c>
      <c r="B1255" t="s">
        <v>4398</v>
      </c>
      <c r="C1255" t="s">
        <v>17378</v>
      </c>
      <c r="D1255" t="s">
        <v>5577</v>
      </c>
      <c r="E1255" t="s">
        <v>5578</v>
      </c>
      <c r="F1255" t="s">
        <v>17379</v>
      </c>
      <c r="G1255" t="s">
        <v>17380</v>
      </c>
      <c r="H1255" t="s">
        <v>5581</v>
      </c>
      <c r="N1255" t="s">
        <v>5582</v>
      </c>
      <c r="O1255" t="s">
        <v>17381</v>
      </c>
      <c r="P1255" t="s">
        <v>17382</v>
      </c>
      <c r="Q1255" t="s">
        <v>17383</v>
      </c>
      <c r="R1255" t="s">
        <v>5587</v>
      </c>
      <c r="S1255" t="s">
        <v>17384</v>
      </c>
      <c r="X1255" t="s">
        <v>5776</v>
      </c>
      <c r="Y1255" t="s">
        <v>17385</v>
      </c>
      <c r="Z1255" t="s">
        <v>17386</v>
      </c>
      <c r="AE1255">
        <v>13254</v>
      </c>
      <c r="AF1255" t="s">
        <v>799</v>
      </c>
      <c r="AG1255">
        <v>2</v>
      </c>
      <c r="AH1255">
        <v>192</v>
      </c>
      <c r="AJ1255">
        <v>128</v>
      </c>
      <c r="AK1255">
        <v>13154</v>
      </c>
      <c r="AL1255" t="s">
        <v>798</v>
      </c>
      <c r="AM1255">
        <v>2</v>
      </c>
      <c r="AN1255">
        <v>192</v>
      </c>
      <c r="AP1255">
        <v>122</v>
      </c>
      <c r="AQ1255">
        <v>33054</v>
      </c>
      <c r="AR1255" t="s">
        <v>5596</v>
      </c>
      <c r="AS1255">
        <v>3</v>
      </c>
      <c r="AT1255">
        <v>718</v>
      </c>
      <c r="AV1255">
        <v>315</v>
      </c>
    </row>
    <row r="1256" spans="1:60" ht="13.5" customHeight="1" x14ac:dyDescent="0.35">
      <c r="A1256" t="s">
        <v>503</v>
      </c>
      <c r="B1256" t="s">
        <v>4399</v>
      </c>
      <c r="C1256" t="s">
        <v>8925</v>
      </c>
      <c r="D1256" t="s">
        <v>8425</v>
      </c>
      <c r="E1256" t="s">
        <v>8426</v>
      </c>
      <c r="F1256" t="s">
        <v>8427</v>
      </c>
      <c r="G1256" t="s">
        <v>8428</v>
      </c>
      <c r="H1256" t="s">
        <v>8429</v>
      </c>
      <c r="I1256" t="s">
        <v>8430</v>
      </c>
      <c r="J1256" t="s">
        <v>8431</v>
      </c>
      <c r="K1256" t="s">
        <v>8432</v>
      </c>
      <c r="L1256" t="s">
        <v>17387</v>
      </c>
      <c r="N1256" t="s">
        <v>8434</v>
      </c>
      <c r="O1256" t="s">
        <v>17388</v>
      </c>
      <c r="P1256" t="s">
        <v>8436</v>
      </c>
      <c r="Q1256" t="s">
        <v>5587</v>
      </c>
      <c r="R1256" t="s">
        <v>8437</v>
      </c>
      <c r="S1256" t="s">
        <v>8438</v>
      </c>
      <c r="T1256" t="s">
        <v>8439</v>
      </c>
      <c r="U1256" t="s">
        <v>17389</v>
      </c>
      <c r="V1256" t="s">
        <v>8441</v>
      </c>
      <c r="X1256" t="s">
        <v>8442</v>
      </c>
      <c r="Y1256" t="s">
        <v>8443</v>
      </c>
      <c r="Z1256" t="s">
        <v>4589</v>
      </c>
      <c r="AE1256">
        <v>13254</v>
      </c>
      <c r="AF1256" t="s">
        <v>799</v>
      </c>
      <c r="AG1256">
        <v>2</v>
      </c>
      <c r="AH1256">
        <v>192</v>
      </c>
      <c r="AJ1256">
        <v>128</v>
      </c>
      <c r="AK1256">
        <v>13154</v>
      </c>
      <c r="AL1256" t="s">
        <v>798</v>
      </c>
      <c r="AM1256">
        <v>2</v>
      </c>
      <c r="AN1256">
        <v>192</v>
      </c>
      <c r="AP1256">
        <v>122</v>
      </c>
      <c r="AQ1256">
        <v>33054</v>
      </c>
      <c r="AR1256" t="s">
        <v>5596</v>
      </c>
      <c r="AS1256">
        <v>3</v>
      </c>
      <c r="AT1256">
        <v>718</v>
      </c>
      <c r="AV1256">
        <v>315</v>
      </c>
      <c r="AW1256">
        <v>46301</v>
      </c>
      <c r="AX1256" t="s">
        <v>4924</v>
      </c>
      <c r="AY1256">
        <v>2</v>
      </c>
      <c r="AZ1256">
        <v>324</v>
      </c>
      <c r="BB1256">
        <v>320</v>
      </c>
      <c r="BF1256" t="s">
        <v>68</v>
      </c>
    </row>
    <row r="1257" spans="1:60" ht="13.5" customHeight="1" x14ac:dyDescent="0.35">
      <c r="A1257" t="s">
        <v>503</v>
      </c>
      <c r="B1257" t="s">
        <v>4400</v>
      </c>
      <c r="C1257" t="s">
        <v>17390</v>
      </c>
      <c r="D1257" t="s">
        <v>17391</v>
      </c>
      <c r="E1257" t="s">
        <v>11291</v>
      </c>
      <c r="F1257" t="s">
        <v>11292</v>
      </c>
      <c r="G1257" t="s">
        <v>11293</v>
      </c>
      <c r="N1257" t="s">
        <v>17392</v>
      </c>
      <c r="O1257" t="s">
        <v>11295</v>
      </c>
      <c r="P1257" t="s">
        <v>11296</v>
      </c>
      <c r="Q1257" t="s">
        <v>11297</v>
      </c>
      <c r="R1257" t="s">
        <v>11298</v>
      </c>
      <c r="S1257" t="s">
        <v>11299</v>
      </c>
      <c r="X1257" t="s">
        <v>11300</v>
      </c>
      <c r="Y1257" t="s">
        <v>11301</v>
      </c>
      <c r="Z1257" t="s">
        <v>11302</v>
      </c>
      <c r="AE1257">
        <v>13254</v>
      </c>
      <c r="AF1257" t="s">
        <v>799</v>
      </c>
      <c r="AG1257">
        <v>2</v>
      </c>
      <c r="AH1257">
        <v>192</v>
      </c>
      <c r="AJ1257">
        <v>128</v>
      </c>
      <c r="AK1257">
        <v>46301</v>
      </c>
      <c r="AL1257" t="s">
        <v>4924</v>
      </c>
      <c r="AM1257">
        <v>2</v>
      </c>
      <c r="AN1257">
        <v>324</v>
      </c>
      <c r="AP1257">
        <v>320</v>
      </c>
    </row>
    <row r="1258" spans="1:60" ht="13.5" customHeight="1" x14ac:dyDescent="0.35">
      <c r="A1258" t="s">
        <v>503</v>
      </c>
      <c r="B1258" t="s">
        <v>4401</v>
      </c>
      <c r="C1258" t="s">
        <v>17378</v>
      </c>
      <c r="D1258" t="s">
        <v>13764</v>
      </c>
      <c r="E1258" t="s">
        <v>13765</v>
      </c>
      <c r="F1258" t="s">
        <v>13766</v>
      </c>
      <c r="G1258" t="s">
        <v>17393</v>
      </c>
      <c r="H1258" t="s">
        <v>13768</v>
      </c>
      <c r="I1258" t="s">
        <v>13769</v>
      </c>
      <c r="N1258" t="s">
        <v>17394</v>
      </c>
      <c r="O1258" t="s">
        <v>13771</v>
      </c>
      <c r="P1258" t="s">
        <v>13772</v>
      </c>
      <c r="Q1258" t="s">
        <v>13773</v>
      </c>
      <c r="R1258" t="s">
        <v>17395</v>
      </c>
      <c r="S1258" t="s">
        <v>13775</v>
      </c>
      <c r="T1258" t="s">
        <v>13776</v>
      </c>
      <c r="U1258" t="s">
        <v>13777</v>
      </c>
      <c r="X1258" t="s">
        <v>11469</v>
      </c>
      <c r="AE1258">
        <v>13254</v>
      </c>
      <c r="AF1258" t="s">
        <v>799</v>
      </c>
      <c r="AG1258">
        <v>2</v>
      </c>
      <c r="AH1258">
        <v>192</v>
      </c>
      <c r="AJ1258">
        <v>128</v>
      </c>
    </row>
    <row r="1259" spans="1:60" ht="13.5" customHeight="1" x14ac:dyDescent="0.35">
      <c r="A1259" t="s">
        <v>503</v>
      </c>
      <c r="B1259" t="s">
        <v>4402</v>
      </c>
      <c r="C1259" t="s">
        <v>17396</v>
      </c>
      <c r="D1259" t="s">
        <v>17397</v>
      </c>
      <c r="E1259" t="s">
        <v>9906</v>
      </c>
      <c r="F1259" t="s">
        <v>15969</v>
      </c>
      <c r="G1259" t="s">
        <v>9908</v>
      </c>
      <c r="N1259" t="s">
        <v>15970</v>
      </c>
      <c r="O1259" t="s">
        <v>13410</v>
      </c>
      <c r="P1259" t="s">
        <v>10648</v>
      </c>
      <c r="Q1259" t="s">
        <v>15971</v>
      </c>
      <c r="R1259" t="s">
        <v>8631</v>
      </c>
      <c r="S1259" t="s">
        <v>4596</v>
      </c>
      <c r="X1259" t="s">
        <v>4602</v>
      </c>
      <c r="Y1259" t="s">
        <v>17398</v>
      </c>
      <c r="AE1259">
        <v>32110</v>
      </c>
      <c r="AF1259" t="s">
        <v>4603</v>
      </c>
      <c r="AG1259">
        <v>3</v>
      </c>
      <c r="AH1259">
        <v>1050</v>
      </c>
      <c r="AJ1259">
        <v>310</v>
      </c>
      <c r="AK1259">
        <v>32079</v>
      </c>
      <c r="AL1259" t="s">
        <v>4582</v>
      </c>
      <c r="AM1259">
        <v>3</v>
      </c>
      <c r="AN1259">
        <v>548</v>
      </c>
      <c r="AP1259">
        <v>310</v>
      </c>
    </row>
    <row r="1260" spans="1:60" ht="13.5" customHeight="1" x14ac:dyDescent="0.35">
      <c r="A1260" t="s">
        <v>503</v>
      </c>
      <c r="B1260" t="s">
        <v>4403</v>
      </c>
      <c r="C1260" t="s">
        <v>17399</v>
      </c>
      <c r="D1260" t="s">
        <v>17400</v>
      </c>
      <c r="E1260" t="s">
        <v>17401</v>
      </c>
      <c r="F1260" t="s">
        <v>17402</v>
      </c>
      <c r="G1260" t="s">
        <v>5116</v>
      </c>
      <c r="N1260" t="s">
        <v>17403</v>
      </c>
      <c r="O1260" t="s">
        <v>17404</v>
      </c>
      <c r="P1260" t="s">
        <v>17405</v>
      </c>
      <c r="Q1260" t="s">
        <v>17406</v>
      </c>
      <c r="R1260" t="s">
        <v>17407</v>
      </c>
      <c r="S1260" t="s">
        <v>17408</v>
      </c>
      <c r="T1260" t="s">
        <v>17409</v>
      </c>
      <c r="X1260" t="s">
        <v>6945</v>
      </c>
      <c r="Y1260" t="s">
        <v>7340</v>
      </c>
      <c r="AE1260">
        <v>13254</v>
      </c>
      <c r="AF1260" t="s">
        <v>799</v>
      </c>
      <c r="AG1260">
        <v>2</v>
      </c>
      <c r="AH1260">
        <v>192</v>
      </c>
      <c r="AJ1260">
        <v>128</v>
      </c>
    </row>
    <row r="1261" spans="1:60" ht="13.5" customHeight="1" x14ac:dyDescent="0.35">
      <c r="A1261" t="s">
        <v>503</v>
      </c>
      <c r="B1261" t="s">
        <v>17410</v>
      </c>
      <c r="C1261" t="s">
        <v>17411</v>
      </c>
      <c r="D1261" t="s">
        <v>17412</v>
      </c>
      <c r="E1261" t="s">
        <v>4487</v>
      </c>
      <c r="F1261" t="s">
        <v>4488</v>
      </c>
      <c r="G1261" t="s">
        <v>17413</v>
      </c>
      <c r="H1261" t="s">
        <v>6514</v>
      </c>
      <c r="I1261" t="s">
        <v>17414</v>
      </c>
      <c r="N1261" t="s">
        <v>17415</v>
      </c>
      <c r="O1261" t="s">
        <v>17416</v>
      </c>
      <c r="P1261" t="s">
        <v>4863</v>
      </c>
      <c r="Q1261" t="s">
        <v>17417</v>
      </c>
      <c r="R1261" t="s">
        <v>17418</v>
      </c>
      <c r="S1261" t="s">
        <v>17419</v>
      </c>
      <c r="X1261" t="s">
        <v>4498</v>
      </c>
      <c r="Y1261" t="s">
        <v>590</v>
      </c>
      <c r="Z1261" t="s">
        <v>4865</v>
      </c>
      <c r="AW1261">
        <v>21547</v>
      </c>
      <c r="AX1261" t="s">
        <v>57</v>
      </c>
      <c r="AY1261">
        <v>2</v>
      </c>
      <c r="AZ1261">
        <v>245</v>
      </c>
      <c r="BB1261">
        <v>221</v>
      </c>
      <c r="BC1261">
        <v>21572</v>
      </c>
      <c r="BD1261" t="s">
        <v>58</v>
      </c>
      <c r="BE1261">
        <v>1</v>
      </c>
      <c r="BF1261">
        <v>80</v>
      </c>
      <c r="BH1261">
        <v>221</v>
      </c>
    </row>
    <row r="1262" spans="1:60" ht="13.5" customHeight="1" x14ac:dyDescent="0.35">
      <c r="A1262" t="s">
        <v>503</v>
      </c>
      <c r="B1262" t="s">
        <v>572</v>
      </c>
      <c r="C1262" t="s">
        <v>573</v>
      </c>
      <c r="D1262" t="s">
        <v>574</v>
      </c>
      <c r="E1262" t="s">
        <v>575</v>
      </c>
      <c r="F1262" t="s">
        <v>576</v>
      </c>
      <c r="G1262" t="s">
        <v>577</v>
      </c>
      <c r="H1262" t="s">
        <v>578</v>
      </c>
      <c r="I1262" t="s">
        <v>579</v>
      </c>
      <c r="J1262" t="s">
        <v>580</v>
      </c>
      <c r="N1262" t="s">
        <v>581</v>
      </c>
      <c r="O1262" t="s">
        <v>582</v>
      </c>
      <c r="P1262" t="s">
        <v>583</v>
      </c>
      <c r="Q1262" t="s">
        <v>584</v>
      </c>
      <c r="R1262" t="s">
        <v>585</v>
      </c>
      <c r="S1262" t="s">
        <v>586</v>
      </c>
      <c r="T1262" t="s">
        <v>587</v>
      </c>
      <c r="X1262" t="s">
        <v>588</v>
      </c>
      <c r="Y1262" t="s">
        <v>589</v>
      </c>
      <c r="Z1262" t="s">
        <v>590</v>
      </c>
      <c r="AE1262">
        <v>21547</v>
      </c>
      <c r="AF1262" t="s">
        <v>57</v>
      </c>
      <c r="AG1262">
        <v>2</v>
      </c>
      <c r="AH1262">
        <v>245</v>
      </c>
      <c r="AJ1262">
        <v>221</v>
      </c>
      <c r="AK1262">
        <v>21572</v>
      </c>
      <c r="AL1262" t="s">
        <v>58</v>
      </c>
      <c r="AM1262">
        <v>1</v>
      </c>
      <c r="AN1262">
        <v>80</v>
      </c>
      <c r="AP1262">
        <v>221</v>
      </c>
      <c r="AQ1262">
        <v>21598</v>
      </c>
      <c r="AR1262" t="s">
        <v>591</v>
      </c>
      <c r="AS1262">
        <v>2</v>
      </c>
      <c r="AT1262">
        <v>302</v>
      </c>
      <c r="AV1262">
        <v>221</v>
      </c>
      <c r="AW1262">
        <v>31754</v>
      </c>
      <c r="AX1262" t="s">
        <v>62</v>
      </c>
      <c r="AY1262">
        <v>2</v>
      </c>
      <c r="AZ1262">
        <v>76</v>
      </c>
      <c r="BB1262">
        <v>311</v>
      </c>
    </row>
    <row r="1263" spans="1:60" ht="13.5" customHeight="1" x14ac:dyDescent="0.35">
      <c r="A1263" t="s">
        <v>503</v>
      </c>
      <c r="B1263" t="s">
        <v>17420</v>
      </c>
      <c r="C1263" t="s">
        <v>17421</v>
      </c>
      <c r="D1263" t="s">
        <v>10615</v>
      </c>
      <c r="E1263" t="s">
        <v>17422</v>
      </c>
      <c r="F1263" t="s">
        <v>10653</v>
      </c>
      <c r="N1263" t="s">
        <v>17423</v>
      </c>
      <c r="O1263" t="s">
        <v>17424</v>
      </c>
      <c r="P1263" t="s">
        <v>17425</v>
      </c>
      <c r="X1263" t="s">
        <v>17426</v>
      </c>
      <c r="Y1263" t="s">
        <v>8171</v>
      </c>
      <c r="AE1263">
        <v>31436</v>
      </c>
      <c r="AF1263" t="s">
        <v>61</v>
      </c>
      <c r="AG1263">
        <v>2</v>
      </c>
      <c r="AH1263">
        <v>245</v>
      </c>
      <c r="AJ1263">
        <v>200</v>
      </c>
      <c r="AK1263">
        <v>21547</v>
      </c>
      <c r="AL1263" t="s">
        <v>57</v>
      </c>
      <c r="AM1263">
        <v>2</v>
      </c>
      <c r="AN1263">
        <v>245</v>
      </c>
      <c r="AP1263">
        <v>221</v>
      </c>
      <c r="AQ1263">
        <v>21572</v>
      </c>
      <c r="AR1263" t="s">
        <v>58</v>
      </c>
      <c r="AS1263">
        <v>1</v>
      </c>
      <c r="AT1263">
        <v>80</v>
      </c>
      <c r="AV1263">
        <v>221</v>
      </c>
    </row>
    <row r="1264" spans="1:60" ht="13.5" customHeight="1" x14ac:dyDescent="0.35">
      <c r="A1264" t="s">
        <v>503</v>
      </c>
      <c r="B1264" t="s">
        <v>17427</v>
      </c>
      <c r="C1264" t="s">
        <v>17428</v>
      </c>
      <c r="D1264" t="s">
        <v>17429</v>
      </c>
      <c r="E1264" t="s">
        <v>17430</v>
      </c>
      <c r="F1264" t="s">
        <v>17431</v>
      </c>
      <c r="G1264" t="s">
        <v>17432</v>
      </c>
      <c r="N1264" t="s">
        <v>13294</v>
      </c>
      <c r="O1264" t="s">
        <v>17433</v>
      </c>
      <c r="P1264" t="s">
        <v>17434</v>
      </c>
      <c r="Q1264" t="s">
        <v>17435</v>
      </c>
      <c r="X1264" t="s">
        <v>6405</v>
      </c>
      <c r="Y1264" t="s">
        <v>17436</v>
      </c>
      <c r="Z1264" t="s">
        <v>17437</v>
      </c>
      <c r="AE1264">
        <v>21572</v>
      </c>
      <c r="AF1264" t="s">
        <v>58</v>
      </c>
      <c r="AG1264">
        <v>1</v>
      </c>
      <c r="AH1264">
        <v>80</v>
      </c>
      <c r="AJ1264">
        <v>221</v>
      </c>
      <c r="AK1264">
        <v>21547</v>
      </c>
      <c r="AL1264" t="s">
        <v>57</v>
      </c>
      <c r="AM1264">
        <v>2</v>
      </c>
      <c r="AN1264">
        <v>245</v>
      </c>
      <c r="AP1264">
        <v>221</v>
      </c>
    </row>
    <row r="1265" spans="1:60" ht="13.5" customHeight="1" x14ac:dyDescent="0.35">
      <c r="A1265" t="s">
        <v>503</v>
      </c>
      <c r="B1265" t="s">
        <v>17438</v>
      </c>
      <c r="C1265" t="s">
        <v>11747</v>
      </c>
      <c r="D1265" t="s">
        <v>17439</v>
      </c>
      <c r="E1265" t="s">
        <v>17440</v>
      </c>
      <c r="F1265" t="s">
        <v>15018</v>
      </c>
      <c r="N1265" t="s">
        <v>17441</v>
      </c>
      <c r="O1265" t="s">
        <v>17442</v>
      </c>
      <c r="P1265" t="s">
        <v>17443</v>
      </c>
      <c r="X1265" t="s">
        <v>62</v>
      </c>
      <c r="Y1265" t="s">
        <v>7483</v>
      </c>
      <c r="Z1265" t="s">
        <v>588</v>
      </c>
      <c r="AE1265">
        <v>31754</v>
      </c>
      <c r="AF1265" t="s">
        <v>62</v>
      </c>
      <c r="AG1265">
        <v>2</v>
      </c>
      <c r="AH1265">
        <v>76</v>
      </c>
      <c r="AJ1265">
        <v>311</v>
      </c>
    </row>
    <row r="1266" spans="1:60" ht="13.5" customHeight="1" x14ac:dyDescent="0.35">
      <c r="A1266" t="s">
        <v>503</v>
      </c>
      <c r="B1266" t="s">
        <v>592</v>
      </c>
      <c r="C1266" t="s">
        <v>593</v>
      </c>
      <c r="D1266" t="s">
        <v>594</v>
      </c>
      <c r="E1266" t="s">
        <v>595</v>
      </c>
      <c r="F1266" t="s">
        <v>596</v>
      </c>
      <c r="G1266" t="s">
        <v>597</v>
      </c>
      <c r="H1266" t="s">
        <v>598</v>
      </c>
      <c r="N1266" t="s">
        <v>599</v>
      </c>
      <c r="O1266" t="s">
        <v>600</v>
      </c>
      <c r="P1266" t="s">
        <v>601</v>
      </c>
      <c r="Q1266" t="s">
        <v>602</v>
      </c>
      <c r="R1266" t="s">
        <v>603</v>
      </c>
      <c r="X1266" t="s">
        <v>604</v>
      </c>
      <c r="Y1266" t="s">
        <v>605</v>
      </c>
      <c r="Z1266" t="s">
        <v>606</v>
      </c>
      <c r="AE1266">
        <v>21547</v>
      </c>
      <c r="AF1266" t="s">
        <v>57</v>
      </c>
      <c r="AG1266">
        <v>2</v>
      </c>
      <c r="AH1266">
        <v>245</v>
      </c>
      <c r="AJ1266">
        <v>221</v>
      </c>
      <c r="AK1266">
        <v>21572</v>
      </c>
      <c r="AL1266" t="s">
        <v>58</v>
      </c>
      <c r="AM1266">
        <v>1</v>
      </c>
      <c r="AN1266">
        <v>80</v>
      </c>
      <c r="AP1266">
        <v>221</v>
      </c>
    </row>
    <row r="1267" spans="1:60" ht="13.5" customHeight="1" x14ac:dyDescent="0.35">
      <c r="A1267" t="s">
        <v>503</v>
      </c>
      <c r="B1267" t="s">
        <v>607</v>
      </c>
      <c r="C1267" t="s">
        <v>593</v>
      </c>
      <c r="D1267" t="s">
        <v>594</v>
      </c>
      <c r="E1267" t="s">
        <v>608</v>
      </c>
      <c r="F1267" t="s">
        <v>609</v>
      </c>
      <c r="G1267" t="s">
        <v>610</v>
      </c>
      <c r="H1267" t="s">
        <v>598</v>
      </c>
      <c r="N1267" t="s">
        <v>599</v>
      </c>
      <c r="O1267" t="s">
        <v>611</v>
      </c>
      <c r="P1267" t="s">
        <v>612</v>
      </c>
      <c r="Q1267" t="s">
        <v>613</v>
      </c>
      <c r="R1267" t="s">
        <v>603</v>
      </c>
      <c r="X1267" t="s">
        <v>604</v>
      </c>
      <c r="Y1267" t="s">
        <v>614</v>
      </c>
      <c r="Z1267" t="s">
        <v>615</v>
      </c>
      <c r="AE1267">
        <v>21547</v>
      </c>
      <c r="AF1267" t="s">
        <v>57</v>
      </c>
      <c r="AG1267">
        <v>2</v>
      </c>
      <c r="AH1267">
        <v>245</v>
      </c>
      <c r="AJ1267">
        <v>221</v>
      </c>
      <c r="AK1267">
        <v>21572</v>
      </c>
      <c r="AL1267" t="s">
        <v>58</v>
      </c>
      <c r="AM1267">
        <v>1</v>
      </c>
      <c r="AN1267">
        <v>80</v>
      </c>
      <c r="AP1267">
        <v>221</v>
      </c>
    </row>
    <row r="1268" spans="1:60" ht="13.5" customHeight="1" x14ac:dyDescent="0.35">
      <c r="A1268" t="s">
        <v>503</v>
      </c>
      <c r="B1268" t="s">
        <v>4412</v>
      </c>
      <c r="C1268" t="s">
        <v>4485</v>
      </c>
      <c r="D1268" t="s">
        <v>17444</v>
      </c>
      <c r="E1268" t="s">
        <v>4487</v>
      </c>
      <c r="F1268" t="s">
        <v>4488</v>
      </c>
      <c r="G1268" t="s">
        <v>17445</v>
      </c>
      <c r="H1268" t="s">
        <v>17446</v>
      </c>
      <c r="I1268" t="s">
        <v>17447</v>
      </c>
      <c r="J1268" t="s">
        <v>17448</v>
      </c>
      <c r="N1268" t="s">
        <v>17449</v>
      </c>
      <c r="O1268" t="s">
        <v>17450</v>
      </c>
      <c r="P1268" t="s">
        <v>17451</v>
      </c>
      <c r="Q1268" t="s">
        <v>17452</v>
      </c>
      <c r="R1268" t="s">
        <v>17453</v>
      </c>
      <c r="S1268" t="s">
        <v>17454</v>
      </c>
      <c r="X1268" t="s">
        <v>4498</v>
      </c>
      <c r="Y1268" t="s">
        <v>716</v>
      </c>
      <c r="Z1268" t="s">
        <v>4865</v>
      </c>
      <c r="AE1268">
        <v>21547</v>
      </c>
      <c r="AF1268" t="s">
        <v>57</v>
      </c>
      <c r="AG1268">
        <v>2</v>
      </c>
      <c r="AH1268">
        <v>245</v>
      </c>
      <c r="AJ1268">
        <v>221</v>
      </c>
      <c r="AK1268">
        <v>21572</v>
      </c>
      <c r="AL1268" t="s">
        <v>58</v>
      </c>
      <c r="AM1268">
        <v>1</v>
      </c>
      <c r="AN1268">
        <v>80</v>
      </c>
      <c r="AP1268">
        <v>221</v>
      </c>
      <c r="AQ1268">
        <v>21577</v>
      </c>
      <c r="AR1268" t="s">
        <v>588</v>
      </c>
      <c r="AS1268">
        <v>2</v>
      </c>
      <c r="AT1268">
        <v>302</v>
      </c>
      <c r="AV1268">
        <v>221</v>
      </c>
    </row>
    <row r="1269" spans="1:60" ht="13.5" customHeight="1" x14ac:dyDescent="0.35">
      <c r="A1269" t="s">
        <v>503</v>
      </c>
      <c r="B1269" t="s">
        <v>4413</v>
      </c>
      <c r="C1269" t="s">
        <v>4667</v>
      </c>
      <c r="D1269" t="s">
        <v>17455</v>
      </c>
      <c r="E1269" t="s">
        <v>17456</v>
      </c>
      <c r="F1269" t="s">
        <v>17457</v>
      </c>
      <c r="G1269" t="s">
        <v>17458</v>
      </c>
      <c r="H1269" t="s">
        <v>17459</v>
      </c>
      <c r="I1269" t="s">
        <v>17460</v>
      </c>
      <c r="N1269" t="s">
        <v>17461</v>
      </c>
      <c r="O1269" t="s">
        <v>17462</v>
      </c>
      <c r="P1269" t="s">
        <v>17463</v>
      </c>
      <c r="Q1269" t="s">
        <v>4677</v>
      </c>
      <c r="R1269" t="s">
        <v>17464</v>
      </c>
      <c r="S1269" t="s">
        <v>17465</v>
      </c>
      <c r="X1269" t="s">
        <v>4681</v>
      </c>
      <c r="Y1269" t="s">
        <v>10190</v>
      </c>
      <c r="Z1269" t="s">
        <v>17466</v>
      </c>
      <c r="AE1269">
        <v>21547</v>
      </c>
      <c r="AF1269" t="s">
        <v>57</v>
      </c>
      <c r="AG1269">
        <v>3</v>
      </c>
      <c r="AH1269">
        <v>317.5</v>
      </c>
      <c r="AJ1269">
        <v>221</v>
      </c>
      <c r="AK1269">
        <v>21572</v>
      </c>
      <c r="AL1269" t="s">
        <v>58</v>
      </c>
      <c r="AM1269">
        <v>2</v>
      </c>
      <c r="AN1269">
        <v>328</v>
      </c>
      <c r="AP1269">
        <v>221</v>
      </c>
      <c r="AQ1269">
        <v>21577</v>
      </c>
      <c r="AR1269" t="s">
        <v>588</v>
      </c>
      <c r="AS1269">
        <v>3</v>
      </c>
      <c r="AT1269">
        <v>379</v>
      </c>
      <c r="AV1269">
        <v>221</v>
      </c>
      <c r="AW1269">
        <v>31652</v>
      </c>
      <c r="AX1269" t="s">
        <v>4621</v>
      </c>
      <c r="AY1269">
        <v>3</v>
      </c>
      <c r="AZ1269">
        <v>496</v>
      </c>
      <c r="BB1269">
        <v>200</v>
      </c>
      <c r="BC1269">
        <v>32079</v>
      </c>
      <c r="BD1269" t="s">
        <v>4582</v>
      </c>
      <c r="BE1269">
        <v>3</v>
      </c>
      <c r="BF1269">
        <v>548</v>
      </c>
      <c r="BH1269">
        <v>310</v>
      </c>
    </row>
    <row r="1270" spans="1:60" ht="13.5" customHeight="1" x14ac:dyDescent="0.35">
      <c r="A1270" t="s">
        <v>503</v>
      </c>
      <c r="B1270" t="s">
        <v>4414</v>
      </c>
      <c r="C1270" t="s">
        <v>4547</v>
      </c>
      <c r="D1270" t="s">
        <v>17467</v>
      </c>
      <c r="E1270" t="s">
        <v>17468</v>
      </c>
      <c r="F1270" t="s">
        <v>17469</v>
      </c>
      <c r="G1270" t="s">
        <v>17470</v>
      </c>
      <c r="N1270" t="s">
        <v>17471</v>
      </c>
      <c r="O1270" t="s">
        <v>7509</v>
      </c>
      <c r="P1270" t="s">
        <v>17472</v>
      </c>
      <c r="Q1270" t="s">
        <v>10151</v>
      </c>
      <c r="X1270" t="s">
        <v>4579</v>
      </c>
      <c r="Y1270" t="s">
        <v>4777</v>
      </c>
      <c r="Z1270" t="s">
        <v>716</v>
      </c>
      <c r="AE1270">
        <v>21547</v>
      </c>
      <c r="AF1270" t="s">
        <v>57</v>
      </c>
      <c r="AG1270">
        <v>3</v>
      </c>
      <c r="AH1270">
        <v>317.5</v>
      </c>
      <c r="AJ1270">
        <v>221</v>
      </c>
      <c r="AK1270">
        <v>21572</v>
      </c>
      <c r="AL1270" t="s">
        <v>58</v>
      </c>
      <c r="AM1270">
        <v>2</v>
      </c>
      <c r="AN1270">
        <v>328</v>
      </c>
      <c r="AP1270">
        <v>221</v>
      </c>
      <c r="AQ1270">
        <v>21577</v>
      </c>
      <c r="AR1270" t="s">
        <v>588</v>
      </c>
      <c r="AS1270">
        <v>3</v>
      </c>
      <c r="AT1270">
        <v>379</v>
      </c>
      <c r="AV1270">
        <v>221</v>
      </c>
      <c r="AW1270">
        <v>32079</v>
      </c>
      <c r="AX1270" t="s">
        <v>4582</v>
      </c>
      <c r="AY1270">
        <v>3</v>
      </c>
      <c r="AZ1270">
        <v>548</v>
      </c>
      <c r="BB1270">
        <v>310</v>
      </c>
      <c r="BC1270">
        <v>32110</v>
      </c>
      <c r="BD1270" t="s">
        <v>4603</v>
      </c>
      <c r="BE1270">
        <v>3</v>
      </c>
      <c r="BF1270">
        <v>1050</v>
      </c>
      <c r="BH1270">
        <v>310</v>
      </c>
    </row>
    <row r="1271" spans="1:60" ht="13.5" customHeight="1" x14ac:dyDescent="0.35">
      <c r="A1271" t="s">
        <v>503</v>
      </c>
      <c r="B1271" t="s">
        <v>4415</v>
      </c>
      <c r="C1271" t="s">
        <v>4667</v>
      </c>
      <c r="D1271" t="s">
        <v>17473</v>
      </c>
      <c r="E1271" t="s">
        <v>9906</v>
      </c>
      <c r="F1271" t="s">
        <v>17474</v>
      </c>
      <c r="G1271" t="s">
        <v>8624</v>
      </c>
      <c r="N1271" t="s">
        <v>17475</v>
      </c>
      <c r="O1271" t="s">
        <v>17476</v>
      </c>
      <c r="P1271" t="s">
        <v>8628</v>
      </c>
      <c r="Q1271" t="s">
        <v>17477</v>
      </c>
      <c r="X1271" t="s">
        <v>17478</v>
      </c>
      <c r="Y1271" t="s">
        <v>4602</v>
      </c>
      <c r="AE1271">
        <v>21547</v>
      </c>
      <c r="AF1271" t="s">
        <v>57</v>
      </c>
      <c r="AG1271">
        <v>3</v>
      </c>
      <c r="AH1271">
        <v>317.5</v>
      </c>
      <c r="AJ1271">
        <v>221</v>
      </c>
      <c r="AK1271">
        <v>21572</v>
      </c>
      <c r="AL1271" t="s">
        <v>58</v>
      </c>
      <c r="AM1271">
        <v>2</v>
      </c>
      <c r="AN1271">
        <v>328</v>
      </c>
      <c r="AP1271">
        <v>221</v>
      </c>
      <c r="AQ1271">
        <v>21577</v>
      </c>
      <c r="AR1271" t="s">
        <v>588</v>
      </c>
      <c r="AS1271">
        <v>3</v>
      </c>
      <c r="AT1271">
        <v>379</v>
      </c>
      <c r="AV1271">
        <v>221</v>
      </c>
      <c r="AW1271">
        <v>32110</v>
      </c>
      <c r="AX1271" t="s">
        <v>4603</v>
      </c>
      <c r="AY1271">
        <v>3</v>
      </c>
      <c r="AZ1271">
        <v>1050</v>
      </c>
      <c r="BB1271">
        <v>310</v>
      </c>
      <c r="BC1271">
        <v>46301</v>
      </c>
      <c r="BD1271" t="s">
        <v>4924</v>
      </c>
      <c r="BE1271">
        <v>2</v>
      </c>
      <c r="BF1271">
        <v>324</v>
      </c>
      <c r="BH1271">
        <v>320</v>
      </c>
    </row>
    <row r="1272" spans="1:60" ht="13.5" customHeight="1" x14ac:dyDescent="0.35">
      <c r="A1272" t="s">
        <v>503</v>
      </c>
      <c r="B1272" t="s">
        <v>4416</v>
      </c>
      <c r="C1272" t="s">
        <v>4909</v>
      </c>
      <c r="D1272" t="s">
        <v>17479</v>
      </c>
      <c r="E1272" t="s">
        <v>15065</v>
      </c>
      <c r="F1272" t="s">
        <v>17480</v>
      </c>
      <c r="G1272" t="s">
        <v>7453</v>
      </c>
      <c r="H1272" t="s">
        <v>17481</v>
      </c>
      <c r="I1272" t="s">
        <v>17482</v>
      </c>
      <c r="J1272" t="s">
        <v>7454</v>
      </c>
      <c r="N1272" t="s">
        <v>17483</v>
      </c>
      <c r="O1272" t="s">
        <v>17484</v>
      </c>
      <c r="P1272" t="s">
        <v>7461</v>
      </c>
      <c r="Q1272" t="s">
        <v>7462</v>
      </c>
      <c r="R1272" t="s">
        <v>17485</v>
      </c>
      <c r="S1272" t="s">
        <v>17486</v>
      </c>
      <c r="T1272" t="s">
        <v>7463</v>
      </c>
      <c r="X1272" t="s">
        <v>5007</v>
      </c>
      <c r="Y1272" t="s">
        <v>5712</v>
      </c>
      <c r="Z1272" t="s">
        <v>14253</v>
      </c>
      <c r="AE1272">
        <v>21547</v>
      </c>
      <c r="AF1272" t="s">
        <v>57</v>
      </c>
      <c r="AG1272">
        <v>3</v>
      </c>
      <c r="AH1272">
        <v>317.5</v>
      </c>
      <c r="AJ1272">
        <v>221</v>
      </c>
      <c r="AK1272">
        <v>21572</v>
      </c>
      <c r="AL1272" t="s">
        <v>58</v>
      </c>
      <c r="AM1272">
        <v>2</v>
      </c>
      <c r="AN1272">
        <v>328</v>
      </c>
      <c r="AP1272">
        <v>221</v>
      </c>
      <c r="AQ1272">
        <v>32110</v>
      </c>
      <c r="AR1272" t="s">
        <v>4603</v>
      </c>
      <c r="AS1272">
        <v>3</v>
      </c>
      <c r="AT1272">
        <v>1050</v>
      </c>
      <c r="AV1272">
        <v>310</v>
      </c>
      <c r="AW1272">
        <v>46301</v>
      </c>
      <c r="AX1272" t="s">
        <v>4924</v>
      </c>
      <c r="AY1272">
        <v>2</v>
      </c>
      <c r="AZ1272">
        <v>324</v>
      </c>
      <c r="BB1272">
        <v>320</v>
      </c>
    </row>
    <row r="1273" spans="1:60" ht="13.5" customHeight="1" x14ac:dyDescent="0.35">
      <c r="A1273" t="s">
        <v>503</v>
      </c>
      <c r="B1273" t="s">
        <v>4417</v>
      </c>
      <c r="C1273" t="s">
        <v>4524</v>
      </c>
      <c r="D1273" t="s">
        <v>17487</v>
      </c>
      <c r="E1273" t="s">
        <v>17488</v>
      </c>
      <c r="F1273" t="s">
        <v>17489</v>
      </c>
      <c r="G1273" t="s">
        <v>17490</v>
      </c>
      <c r="H1273" t="s">
        <v>10521</v>
      </c>
      <c r="I1273" t="s">
        <v>17491</v>
      </c>
      <c r="J1273" t="s">
        <v>10522</v>
      </c>
      <c r="N1273" t="s">
        <v>17492</v>
      </c>
      <c r="O1273" t="s">
        <v>17493</v>
      </c>
      <c r="P1273" t="s">
        <v>17494</v>
      </c>
      <c r="Q1273" t="s">
        <v>17495</v>
      </c>
      <c r="R1273" t="s">
        <v>17496</v>
      </c>
      <c r="S1273" t="s">
        <v>17497</v>
      </c>
      <c r="T1273" t="s">
        <v>10529</v>
      </c>
      <c r="X1273" t="s">
        <v>12485</v>
      </c>
      <c r="Y1273" t="s">
        <v>6405</v>
      </c>
      <c r="Z1273" t="s">
        <v>11470</v>
      </c>
      <c r="AE1273">
        <v>21547</v>
      </c>
      <c r="AF1273" t="s">
        <v>57</v>
      </c>
      <c r="AG1273">
        <v>3</v>
      </c>
      <c r="AH1273">
        <v>317.5</v>
      </c>
      <c r="AJ1273">
        <v>221</v>
      </c>
      <c r="AK1273">
        <v>21572</v>
      </c>
      <c r="AL1273" t="s">
        <v>58</v>
      </c>
      <c r="AM1273">
        <v>2</v>
      </c>
      <c r="AN1273">
        <v>328</v>
      </c>
      <c r="AP1273">
        <v>221</v>
      </c>
      <c r="AQ1273">
        <v>21577</v>
      </c>
      <c r="AR1273" t="s">
        <v>588</v>
      </c>
      <c r="AS1273">
        <v>3</v>
      </c>
      <c r="AT1273">
        <v>379</v>
      </c>
      <c r="AV1273">
        <v>221</v>
      </c>
      <c r="AW1273">
        <v>31436</v>
      </c>
      <c r="AX1273" t="s">
        <v>61</v>
      </c>
      <c r="AY1273">
        <v>2</v>
      </c>
      <c r="AZ1273">
        <v>245</v>
      </c>
      <c r="BB1273">
        <v>200</v>
      </c>
      <c r="BC1273">
        <v>31407</v>
      </c>
      <c r="BD1273" t="s">
        <v>800</v>
      </c>
      <c r="BE1273">
        <v>3</v>
      </c>
      <c r="BF1273">
        <v>215</v>
      </c>
      <c r="BH1273">
        <v>200</v>
      </c>
    </row>
    <row r="1274" spans="1:60" ht="13.5" customHeight="1" x14ac:dyDescent="0.35">
      <c r="A1274" t="s">
        <v>503</v>
      </c>
      <c r="B1274" t="s">
        <v>4418</v>
      </c>
      <c r="C1274" t="s">
        <v>4485</v>
      </c>
      <c r="D1274" t="s">
        <v>17498</v>
      </c>
      <c r="E1274" t="s">
        <v>17499</v>
      </c>
      <c r="F1274" t="s">
        <v>17500</v>
      </c>
      <c r="G1274" t="s">
        <v>17501</v>
      </c>
      <c r="N1274" t="s">
        <v>17502</v>
      </c>
      <c r="O1274" t="s">
        <v>17503</v>
      </c>
      <c r="P1274" t="s">
        <v>17504</v>
      </c>
      <c r="Q1274" t="s">
        <v>17505</v>
      </c>
      <c r="R1274" t="s">
        <v>17506</v>
      </c>
      <c r="X1274" t="s">
        <v>4498</v>
      </c>
      <c r="Y1274" t="s">
        <v>17507</v>
      </c>
      <c r="Z1274" t="s">
        <v>630</v>
      </c>
      <c r="AE1274">
        <v>21547</v>
      </c>
      <c r="AF1274" t="s">
        <v>57</v>
      </c>
      <c r="AG1274">
        <v>2</v>
      </c>
      <c r="AH1274">
        <v>245</v>
      </c>
      <c r="AJ1274">
        <v>221</v>
      </c>
      <c r="AK1274">
        <v>21572</v>
      </c>
      <c r="AL1274" t="s">
        <v>58</v>
      </c>
      <c r="AM1274">
        <v>1</v>
      </c>
      <c r="AN1274">
        <v>80</v>
      </c>
      <c r="AP1274">
        <v>221</v>
      </c>
    </row>
    <row r="1275" spans="1:60" ht="13.5" customHeight="1" x14ac:dyDescent="0.35">
      <c r="A1275" t="s">
        <v>503</v>
      </c>
      <c r="B1275" t="s">
        <v>4419</v>
      </c>
      <c r="C1275" t="s">
        <v>4717</v>
      </c>
      <c r="D1275" t="s">
        <v>17508</v>
      </c>
      <c r="E1275" t="s">
        <v>17509</v>
      </c>
      <c r="F1275" t="s">
        <v>17510</v>
      </c>
      <c r="G1275" t="s">
        <v>17511</v>
      </c>
      <c r="H1275" t="s">
        <v>17512</v>
      </c>
      <c r="I1275" t="s">
        <v>17513</v>
      </c>
      <c r="J1275" t="s">
        <v>17514</v>
      </c>
      <c r="N1275" t="s">
        <v>17515</v>
      </c>
      <c r="O1275" t="s">
        <v>17516</v>
      </c>
      <c r="P1275" t="s">
        <v>17517</v>
      </c>
      <c r="Q1275" t="s">
        <v>17518</v>
      </c>
      <c r="R1275" t="s">
        <v>17519</v>
      </c>
      <c r="S1275" t="s">
        <v>17520</v>
      </c>
      <c r="T1275" t="s">
        <v>17521</v>
      </c>
      <c r="X1275" t="s">
        <v>4517</v>
      </c>
      <c r="Y1275" t="s">
        <v>17522</v>
      </c>
      <c r="Z1275" t="s">
        <v>630</v>
      </c>
      <c r="AE1275">
        <v>21547</v>
      </c>
      <c r="AF1275" t="s">
        <v>57</v>
      </c>
      <c r="AG1275">
        <v>2</v>
      </c>
      <c r="AH1275">
        <v>245</v>
      </c>
      <c r="AJ1275">
        <v>221</v>
      </c>
      <c r="AK1275">
        <v>21572</v>
      </c>
      <c r="AL1275" t="s">
        <v>58</v>
      </c>
      <c r="AM1275">
        <v>1</v>
      </c>
      <c r="AN1275">
        <v>80</v>
      </c>
      <c r="AP1275">
        <v>221</v>
      </c>
      <c r="AQ1275">
        <v>21056</v>
      </c>
      <c r="AR1275" t="s">
        <v>631</v>
      </c>
      <c r="AS1275">
        <v>1</v>
      </c>
      <c r="AT1275">
        <v>71</v>
      </c>
      <c r="AV1275">
        <v>212</v>
      </c>
    </row>
    <row r="1276" spans="1:60" ht="13.5" customHeight="1" x14ac:dyDescent="0.35">
      <c r="A1276" t="s">
        <v>503</v>
      </c>
      <c r="B1276" t="s">
        <v>616</v>
      </c>
      <c r="C1276" t="s">
        <v>593</v>
      </c>
      <c r="D1276" t="s">
        <v>617</v>
      </c>
      <c r="E1276" t="s">
        <v>618</v>
      </c>
      <c r="F1276" t="s">
        <v>619</v>
      </c>
      <c r="G1276" t="s">
        <v>620</v>
      </c>
      <c r="H1276" t="s">
        <v>621</v>
      </c>
      <c r="I1276" t="s">
        <v>622</v>
      </c>
      <c r="N1276" t="s">
        <v>623</v>
      </c>
      <c r="O1276" t="s">
        <v>624</v>
      </c>
      <c r="P1276" t="s">
        <v>625</v>
      </c>
      <c r="Q1276" t="s">
        <v>626</v>
      </c>
      <c r="R1276" t="s">
        <v>627</v>
      </c>
      <c r="X1276" t="s">
        <v>628</v>
      </c>
      <c r="Y1276" t="s">
        <v>629</v>
      </c>
      <c r="Z1276" t="s">
        <v>630</v>
      </c>
      <c r="AE1276">
        <v>31754</v>
      </c>
      <c r="AF1276" t="s">
        <v>62</v>
      </c>
      <c r="AG1276">
        <v>2</v>
      </c>
      <c r="AH1276">
        <v>76</v>
      </c>
      <c r="AJ1276">
        <v>311</v>
      </c>
      <c r="AK1276">
        <v>21056</v>
      </c>
      <c r="AL1276" t="s">
        <v>631</v>
      </c>
      <c r="AM1276">
        <v>1</v>
      </c>
      <c r="AN1276">
        <v>71</v>
      </c>
      <c r="AP1276">
        <v>212</v>
      </c>
    </row>
    <row r="1277" spans="1:60" ht="13.5" customHeight="1" x14ac:dyDescent="0.35">
      <c r="A1277" t="s">
        <v>503</v>
      </c>
      <c r="B1277" t="s">
        <v>632</v>
      </c>
      <c r="C1277" t="s">
        <v>593</v>
      </c>
      <c r="D1277" t="s">
        <v>633</v>
      </c>
      <c r="E1277" t="s">
        <v>634</v>
      </c>
      <c r="F1277" t="s">
        <v>635</v>
      </c>
      <c r="G1277" t="s">
        <v>636</v>
      </c>
      <c r="H1277" t="s">
        <v>637</v>
      </c>
      <c r="I1277" t="s">
        <v>638</v>
      </c>
      <c r="J1277" t="s">
        <v>639</v>
      </c>
      <c r="N1277" t="s">
        <v>640</v>
      </c>
      <c r="O1277" t="s">
        <v>641</v>
      </c>
      <c r="P1277" t="s">
        <v>642</v>
      </c>
      <c r="Q1277" t="s">
        <v>643</v>
      </c>
      <c r="R1277" t="s">
        <v>644</v>
      </c>
      <c r="S1277" t="s">
        <v>645</v>
      </c>
      <c r="T1277" t="s">
        <v>646</v>
      </c>
      <c r="X1277" t="s">
        <v>647</v>
      </c>
      <c r="Y1277" t="s">
        <v>648</v>
      </c>
      <c r="Z1277" t="s">
        <v>649</v>
      </c>
      <c r="AE1277">
        <v>31436</v>
      </c>
      <c r="AF1277" t="s">
        <v>61</v>
      </c>
      <c r="AG1277">
        <v>2</v>
      </c>
      <c r="AH1277">
        <v>245</v>
      </c>
      <c r="AJ1277">
        <v>200</v>
      </c>
      <c r="AK1277">
        <v>21547</v>
      </c>
      <c r="AL1277" t="s">
        <v>57</v>
      </c>
      <c r="AM1277">
        <v>2</v>
      </c>
      <c r="AN1277">
        <v>245</v>
      </c>
      <c r="AP1277">
        <v>221</v>
      </c>
      <c r="AQ1277">
        <v>21572</v>
      </c>
      <c r="AR1277" t="s">
        <v>58</v>
      </c>
      <c r="AS1277">
        <v>1</v>
      </c>
      <c r="AT1277">
        <v>80</v>
      </c>
      <c r="AV1277">
        <v>221</v>
      </c>
      <c r="AW1277">
        <v>21056</v>
      </c>
      <c r="AX1277" t="s">
        <v>631</v>
      </c>
      <c r="AY1277">
        <v>1</v>
      </c>
      <c r="AZ1277">
        <v>71</v>
      </c>
      <c r="BB1277">
        <v>212</v>
      </c>
    </row>
    <row r="1278" spans="1:60" ht="13.5" customHeight="1" x14ac:dyDescent="0.35">
      <c r="A1278" t="s">
        <v>503</v>
      </c>
      <c r="B1278" t="s">
        <v>650</v>
      </c>
      <c r="C1278" t="s">
        <v>593</v>
      </c>
      <c r="D1278" t="s">
        <v>651</v>
      </c>
      <c r="E1278" t="s">
        <v>652</v>
      </c>
      <c r="F1278" t="s">
        <v>653</v>
      </c>
      <c r="G1278" t="s">
        <v>654</v>
      </c>
      <c r="H1278" t="s">
        <v>655</v>
      </c>
      <c r="I1278" t="s">
        <v>656</v>
      </c>
      <c r="J1278" t="s">
        <v>598</v>
      </c>
      <c r="N1278" t="s">
        <v>657</v>
      </c>
      <c r="O1278" t="s">
        <v>658</v>
      </c>
      <c r="P1278" t="s">
        <v>659</v>
      </c>
      <c r="Q1278" t="s">
        <v>660</v>
      </c>
      <c r="R1278" t="s">
        <v>661</v>
      </c>
      <c r="S1278" t="s">
        <v>662</v>
      </c>
      <c r="T1278" t="s">
        <v>663</v>
      </c>
      <c r="X1278" t="s">
        <v>664</v>
      </c>
      <c r="Y1278" t="s">
        <v>665</v>
      </c>
      <c r="Z1278" t="s">
        <v>666</v>
      </c>
      <c r="AE1278">
        <v>31754</v>
      </c>
      <c r="AF1278" t="s">
        <v>62</v>
      </c>
      <c r="AG1278">
        <v>2</v>
      </c>
      <c r="AH1278">
        <v>76</v>
      </c>
      <c r="AJ1278">
        <v>311</v>
      </c>
      <c r="AK1278">
        <v>21547</v>
      </c>
      <c r="AL1278" t="s">
        <v>57</v>
      </c>
      <c r="AM1278">
        <v>2</v>
      </c>
      <c r="AN1278">
        <v>245</v>
      </c>
      <c r="AP1278">
        <v>221</v>
      </c>
      <c r="AQ1278">
        <v>21572</v>
      </c>
      <c r="AR1278" t="s">
        <v>58</v>
      </c>
      <c r="AS1278">
        <v>1</v>
      </c>
      <c r="AT1278">
        <v>80</v>
      </c>
      <c r="AV1278">
        <v>221</v>
      </c>
    </row>
    <row r="1279" spans="1:60" ht="13.5" customHeight="1" x14ac:dyDescent="0.35">
      <c r="A1279" t="s">
        <v>503</v>
      </c>
      <c r="B1279" t="s">
        <v>4420</v>
      </c>
      <c r="C1279" t="s">
        <v>4889</v>
      </c>
      <c r="D1279" t="s">
        <v>17523</v>
      </c>
      <c r="E1279" t="s">
        <v>17524</v>
      </c>
      <c r="F1279" t="s">
        <v>17525</v>
      </c>
      <c r="G1279" t="s">
        <v>17526</v>
      </c>
      <c r="H1279" t="s">
        <v>16268</v>
      </c>
      <c r="N1279" t="s">
        <v>17527</v>
      </c>
      <c r="O1279" t="s">
        <v>17528</v>
      </c>
      <c r="P1279" t="s">
        <v>17529</v>
      </c>
      <c r="Q1279" t="s">
        <v>17530</v>
      </c>
      <c r="R1279" t="s">
        <v>13112</v>
      </c>
      <c r="X1279" t="s">
        <v>12536</v>
      </c>
      <c r="Y1279" t="s">
        <v>10614</v>
      </c>
      <c r="Z1279" t="s">
        <v>9216</v>
      </c>
      <c r="AE1279">
        <v>21547</v>
      </c>
      <c r="AF1279" t="s">
        <v>57</v>
      </c>
      <c r="AG1279">
        <v>2</v>
      </c>
      <c r="AH1279">
        <v>245</v>
      </c>
      <c r="AJ1279">
        <v>221</v>
      </c>
      <c r="AK1279">
        <v>21572</v>
      </c>
      <c r="AL1279" t="s">
        <v>58</v>
      </c>
      <c r="AM1279">
        <v>1</v>
      </c>
      <c r="AN1279">
        <v>80</v>
      </c>
      <c r="AP1279">
        <v>221</v>
      </c>
    </row>
    <row r="1280" spans="1:60" ht="13.5" customHeight="1" x14ac:dyDescent="0.35">
      <c r="A1280" t="s">
        <v>503</v>
      </c>
      <c r="B1280" t="s">
        <v>4421</v>
      </c>
      <c r="C1280" t="s">
        <v>4485</v>
      </c>
      <c r="D1280" t="s">
        <v>17531</v>
      </c>
      <c r="E1280" t="s">
        <v>17532</v>
      </c>
      <c r="F1280" t="s">
        <v>17500</v>
      </c>
      <c r="G1280" t="s">
        <v>17533</v>
      </c>
      <c r="H1280" t="s">
        <v>4818</v>
      </c>
      <c r="N1280" t="s">
        <v>17534</v>
      </c>
      <c r="O1280" t="s">
        <v>17503</v>
      </c>
      <c r="P1280" t="s">
        <v>17504</v>
      </c>
      <c r="Q1280" t="s">
        <v>17535</v>
      </c>
      <c r="R1280" t="s">
        <v>17536</v>
      </c>
      <c r="S1280" t="s">
        <v>17537</v>
      </c>
      <c r="X1280" t="s">
        <v>4498</v>
      </c>
      <c r="Y1280" t="s">
        <v>17538</v>
      </c>
      <c r="Z1280" t="s">
        <v>17539</v>
      </c>
      <c r="AE1280">
        <v>21547</v>
      </c>
      <c r="AF1280" t="s">
        <v>57</v>
      </c>
      <c r="AG1280">
        <v>2</v>
      </c>
      <c r="AH1280">
        <v>245</v>
      </c>
      <c r="AJ1280">
        <v>221</v>
      </c>
      <c r="AK1280">
        <v>21572</v>
      </c>
      <c r="AL1280" t="s">
        <v>58</v>
      </c>
      <c r="AM1280">
        <v>1</v>
      </c>
      <c r="AN1280">
        <v>80</v>
      </c>
      <c r="AP1280">
        <v>221</v>
      </c>
    </row>
    <row r="1281" spans="1:60" ht="13.5" customHeight="1" x14ac:dyDescent="0.35">
      <c r="A1281" t="s">
        <v>503</v>
      </c>
      <c r="B1281" t="s">
        <v>4422</v>
      </c>
      <c r="C1281" t="s">
        <v>4524</v>
      </c>
      <c r="D1281" t="s">
        <v>17540</v>
      </c>
      <c r="E1281" t="s">
        <v>17541</v>
      </c>
      <c r="F1281" t="s">
        <v>17542</v>
      </c>
      <c r="G1281" t="s">
        <v>17543</v>
      </c>
      <c r="H1281" t="s">
        <v>17544</v>
      </c>
      <c r="I1281" t="s">
        <v>17545</v>
      </c>
      <c r="N1281" t="s">
        <v>17546</v>
      </c>
      <c r="O1281" t="s">
        <v>17547</v>
      </c>
      <c r="P1281" t="s">
        <v>17548</v>
      </c>
      <c r="Q1281" t="s">
        <v>17549</v>
      </c>
      <c r="R1281" t="s">
        <v>17550</v>
      </c>
      <c r="S1281" t="s">
        <v>17551</v>
      </c>
      <c r="X1281" t="s">
        <v>605</v>
      </c>
      <c r="Y1281" t="s">
        <v>17538</v>
      </c>
      <c r="Z1281" t="s">
        <v>17552</v>
      </c>
      <c r="AE1281">
        <v>31436</v>
      </c>
      <c r="AF1281" t="s">
        <v>61</v>
      </c>
      <c r="AG1281">
        <v>2</v>
      </c>
      <c r="AH1281">
        <v>245</v>
      </c>
      <c r="AJ1281">
        <v>200</v>
      </c>
      <c r="AK1281">
        <v>21547</v>
      </c>
      <c r="AL1281" t="s">
        <v>57</v>
      </c>
      <c r="AM1281">
        <v>2</v>
      </c>
      <c r="AN1281">
        <v>245</v>
      </c>
      <c r="AP1281">
        <v>221</v>
      </c>
      <c r="AQ1281">
        <v>21572</v>
      </c>
      <c r="AR1281" t="s">
        <v>58</v>
      </c>
      <c r="AS1281">
        <v>1</v>
      </c>
      <c r="AT1281">
        <v>80</v>
      </c>
      <c r="AV1281">
        <v>221</v>
      </c>
    </row>
    <row r="1282" spans="1:60" ht="13.5" customHeight="1" x14ac:dyDescent="0.35">
      <c r="A1282" t="s">
        <v>503</v>
      </c>
      <c r="B1282" t="s">
        <v>667</v>
      </c>
      <c r="C1282" t="s">
        <v>593</v>
      </c>
      <c r="D1282" t="s">
        <v>668</v>
      </c>
      <c r="E1282" t="s">
        <v>669</v>
      </c>
      <c r="F1282" t="s">
        <v>670</v>
      </c>
      <c r="G1282" t="s">
        <v>671</v>
      </c>
      <c r="H1282" t="s">
        <v>672</v>
      </c>
      <c r="I1282" t="s">
        <v>673</v>
      </c>
      <c r="J1282" t="s">
        <v>674</v>
      </c>
      <c r="N1282" t="s">
        <v>675</v>
      </c>
      <c r="O1282" t="s">
        <v>676</v>
      </c>
      <c r="P1282" t="s">
        <v>677</v>
      </c>
      <c r="Q1282" t="s">
        <v>678</v>
      </c>
      <c r="R1282" t="s">
        <v>679</v>
      </c>
      <c r="S1282" t="s">
        <v>680</v>
      </c>
      <c r="X1282" t="s">
        <v>681</v>
      </c>
      <c r="Y1282" t="s">
        <v>682</v>
      </c>
      <c r="AE1282">
        <v>21854</v>
      </c>
      <c r="AF1282" t="s">
        <v>683</v>
      </c>
      <c r="AG1282">
        <v>2</v>
      </c>
      <c r="AH1282">
        <v>84</v>
      </c>
      <c r="AJ1282">
        <v>243</v>
      </c>
      <c r="AK1282">
        <v>21547</v>
      </c>
      <c r="AL1282" t="s">
        <v>57</v>
      </c>
      <c r="AM1282">
        <v>2</v>
      </c>
      <c r="AN1282">
        <v>245</v>
      </c>
      <c r="AP1282">
        <v>221</v>
      </c>
      <c r="AQ1282">
        <v>21572</v>
      </c>
      <c r="AR1282" t="s">
        <v>58</v>
      </c>
      <c r="AS1282">
        <v>1</v>
      </c>
      <c r="AT1282">
        <v>80</v>
      </c>
      <c r="AV1282">
        <v>221</v>
      </c>
      <c r="AW1282">
        <v>11554</v>
      </c>
      <c r="AX1282" t="s">
        <v>684</v>
      </c>
      <c r="AY1282">
        <v>1</v>
      </c>
      <c r="AZ1282">
        <v>63</v>
      </c>
      <c r="BB1282">
        <v>116</v>
      </c>
    </row>
    <row r="1283" spans="1:60" ht="13.5" customHeight="1" x14ac:dyDescent="0.35">
      <c r="A1283" t="s">
        <v>503</v>
      </c>
      <c r="B1283" t="s">
        <v>685</v>
      </c>
      <c r="C1283" t="s">
        <v>593</v>
      </c>
      <c r="D1283" t="s">
        <v>686</v>
      </c>
      <c r="E1283" t="s">
        <v>687</v>
      </c>
      <c r="F1283" t="s">
        <v>688</v>
      </c>
      <c r="G1283" t="s">
        <v>689</v>
      </c>
      <c r="H1283" t="s">
        <v>655</v>
      </c>
      <c r="I1283" t="s">
        <v>654</v>
      </c>
      <c r="J1283" t="s">
        <v>690</v>
      </c>
      <c r="K1283" t="s">
        <v>598</v>
      </c>
      <c r="N1283" t="s">
        <v>691</v>
      </c>
      <c r="O1283" t="s">
        <v>692</v>
      </c>
      <c r="P1283" t="s">
        <v>693</v>
      </c>
      <c r="Q1283" t="s">
        <v>694</v>
      </c>
      <c r="R1283" t="s">
        <v>695</v>
      </c>
      <c r="S1283" t="s">
        <v>661</v>
      </c>
      <c r="T1283" t="s">
        <v>696</v>
      </c>
      <c r="U1283" t="s">
        <v>663</v>
      </c>
      <c r="X1283" t="s">
        <v>614</v>
      </c>
      <c r="Y1283" t="s">
        <v>664</v>
      </c>
      <c r="Z1283" t="s">
        <v>697</v>
      </c>
      <c r="AE1283">
        <v>31754</v>
      </c>
      <c r="AF1283" t="s">
        <v>62</v>
      </c>
      <c r="AG1283">
        <v>2</v>
      </c>
      <c r="AH1283">
        <v>76</v>
      </c>
      <c r="AJ1283">
        <v>311</v>
      </c>
      <c r="AK1283">
        <v>21547</v>
      </c>
      <c r="AL1283" t="s">
        <v>57</v>
      </c>
      <c r="AM1283">
        <v>2</v>
      </c>
      <c r="AN1283">
        <v>245</v>
      </c>
      <c r="AP1283">
        <v>221</v>
      </c>
      <c r="AQ1283">
        <v>21572</v>
      </c>
      <c r="AR1283" t="s">
        <v>58</v>
      </c>
      <c r="AS1283">
        <v>1</v>
      </c>
      <c r="AT1283">
        <v>80</v>
      </c>
      <c r="AV1283">
        <v>221</v>
      </c>
      <c r="AW1283">
        <v>23684</v>
      </c>
      <c r="AX1283" t="s">
        <v>698</v>
      </c>
      <c r="AY1283">
        <v>2</v>
      </c>
      <c r="AZ1283">
        <v>354</v>
      </c>
      <c r="BB1283">
        <v>251</v>
      </c>
    </row>
    <row r="1284" spans="1:60" ht="13.5" customHeight="1" x14ac:dyDescent="0.35">
      <c r="A1284" t="s">
        <v>503</v>
      </c>
      <c r="B1284" t="s">
        <v>4423</v>
      </c>
      <c r="C1284" t="s">
        <v>4889</v>
      </c>
      <c r="D1284" t="s">
        <v>17553</v>
      </c>
      <c r="E1284" t="s">
        <v>17554</v>
      </c>
      <c r="F1284" t="s">
        <v>17555</v>
      </c>
      <c r="G1284" t="s">
        <v>17556</v>
      </c>
      <c r="H1284" t="s">
        <v>16268</v>
      </c>
      <c r="N1284" t="s">
        <v>17557</v>
      </c>
      <c r="O1284" t="s">
        <v>17558</v>
      </c>
      <c r="P1284" t="s">
        <v>17529</v>
      </c>
      <c r="Q1284" t="s">
        <v>17530</v>
      </c>
      <c r="R1284" t="s">
        <v>13112</v>
      </c>
      <c r="X1284" t="s">
        <v>12536</v>
      </c>
      <c r="Y1284" t="s">
        <v>10614</v>
      </c>
      <c r="Z1284" t="s">
        <v>9216</v>
      </c>
      <c r="AE1284">
        <v>21547</v>
      </c>
      <c r="AF1284" t="s">
        <v>57</v>
      </c>
      <c r="AG1284">
        <v>2</v>
      </c>
      <c r="AH1284">
        <v>245</v>
      </c>
      <c r="AJ1284">
        <v>221</v>
      </c>
      <c r="AK1284">
        <v>21572</v>
      </c>
      <c r="AL1284" t="s">
        <v>58</v>
      </c>
      <c r="AM1284">
        <v>1</v>
      </c>
      <c r="AN1284">
        <v>80</v>
      </c>
      <c r="AP1284">
        <v>221</v>
      </c>
    </row>
    <row r="1285" spans="1:60" ht="13.5" customHeight="1" x14ac:dyDescent="0.35">
      <c r="A1285" t="s">
        <v>503</v>
      </c>
      <c r="B1285" t="s">
        <v>699</v>
      </c>
      <c r="C1285" t="s">
        <v>593</v>
      </c>
      <c r="D1285" t="s">
        <v>700</v>
      </c>
      <c r="E1285" t="s">
        <v>701</v>
      </c>
      <c r="F1285" t="s">
        <v>702</v>
      </c>
      <c r="G1285" t="s">
        <v>703</v>
      </c>
      <c r="H1285" t="s">
        <v>704</v>
      </c>
      <c r="I1285" t="s">
        <v>705</v>
      </c>
      <c r="N1285" t="s">
        <v>706</v>
      </c>
      <c r="O1285" t="s">
        <v>707</v>
      </c>
      <c r="P1285" t="s">
        <v>708</v>
      </c>
      <c r="Q1285" t="s">
        <v>709</v>
      </c>
      <c r="R1285" t="s">
        <v>710</v>
      </c>
      <c r="S1285" t="s">
        <v>711</v>
      </c>
      <c r="T1285" t="s">
        <v>712</v>
      </c>
      <c r="U1285" t="s">
        <v>713</v>
      </c>
      <c r="X1285" t="s">
        <v>714</v>
      </c>
      <c r="Y1285" t="s">
        <v>715</v>
      </c>
      <c r="Z1285" t="s">
        <v>716</v>
      </c>
      <c r="AE1285">
        <v>21572</v>
      </c>
      <c r="AF1285" t="s">
        <v>58</v>
      </c>
      <c r="AG1285">
        <v>1</v>
      </c>
      <c r="AH1285">
        <v>80</v>
      </c>
      <c r="AJ1285">
        <v>221</v>
      </c>
      <c r="AK1285">
        <v>21547</v>
      </c>
      <c r="AL1285" t="s">
        <v>57</v>
      </c>
      <c r="AM1285">
        <v>2</v>
      </c>
      <c r="AN1285">
        <v>245</v>
      </c>
      <c r="AP1285">
        <v>221</v>
      </c>
      <c r="AQ1285">
        <v>31624</v>
      </c>
      <c r="AR1285" t="s">
        <v>717</v>
      </c>
      <c r="AS1285">
        <v>2</v>
      </c>
      <c r="AT1285">
        <v>490</v>
      </c>
      <c r="AV1285">
        <v>200</v>
      </c>
      <c r="AW1285">
        <v>21577</v>
      </c>
      <c r="AX1285" t="s">
        <v>588</v>
      </c>
      <c r="AY1285">
        <v>1</v>
      </c>
      <c r="AZ1285">
        <v>200</v>
      </c>
      <c r="BB1285">
        <v>221</v>
      </c>
    </row>
    <row r="1286" spans="1:60" ht="13.5" customHeight="1" x14ac:dyDescent="0.35">
      <c r="A1286" t="s">
        <v>503</v>
      </c>
      <c r="B1286" t="s">
        <v>4424</v>
      </c>
      <c r="C1286" t="s">
        <v>4524</v>
      </c>
      <c r="D1286" t="s">
        <v>17559</v>
      </c>
      <c r="E1286" t="s">
        <v>17560</v>
      </c>
      <c r="F1286" t="s">
        <v>17561</v>
      </c>
      <c r="G1286" t="s">
        <v>17562</v>
      </c>
      <c r="H1286" t="s">
        <v>10618</v>
      </c>
      <c r="N1286" t="s">
        <v>17563</v>
      </c>
      <c r="O1286" t="s">
        <v>17564</v>
      </c>
      <c r="P1286" t="s">
        <v>17565</v>
      </c>
      <c r="Q1286" t="s">
        <v>17566</v>
      </c>
      <c r="R1286" t="s">
        <v>17567</v>
      </c>
      <c r="S1286" t="s">
        <v>17568</v>
      </c>
      <c r="X1286" t="s">
        <v>605</v>
      </c>
      <c r="Y1286" t="s">
        <v>716</v>
      </c>
      <c r="Z1286" t="s">
        <v>6825</v>
      </c>
      <c r="AE1286">
        <v>21572</v>
      </c>
      <c r="AF1286" t="s">
        <v>58</v>
      </c>
      <c r="AG1286">
        <v>1</v>
      </c>
      <c r="AH1286">
        <v>80</v>
      </c>
      <c r="AJ1286">
        <v>221</v>
      </c>
      <c r="AK1286">
        <v>21547</v>
      </c>
      <c r="AL1286" t="s">
        <v>57</v>
      </c>
      <c r="AM1286">
        <v>2</v>
      </c>
      <c r="AN1286">
        <v>245</v>
      </c>
      <c r="AP1286">
        <v>221</v>
      </c>
      <c r="AQ1286">
        <v>31436</v>
      </c>
      <c r="AR1286" t="s">
        <v>61</v>
      </c>
      <c r="AS1286">
        <v>2</v>
      </c>
      <c r="AT1286">
        <v>245</v>
      </c>
      <c r="AV1286">
        <v>200</v>
      </c>
      <c r="AW1286">
        <v>21577</v>
      </c>
      <c r="AX1286" t="s">
        <v>588</v>
      </c>
      <c r="AY1286">
        <v>1</v>
      </c>
      <c r="AZ1286">
        <v>200</v>
      </c>
      <c r="BB1286">
        <v>221</v>
      </c>
    </row>
    <row r="1287" spans="1:60" ht="13.5" customHeight="1" x14ac:dyDescent="0.35">
      <c r="A1287" t="s">
        <v>503</v>
      </c>
      <c r="B1287" t="s">
        <v>4425</v>
      </c>
      <c r="C1287" t="s">
        <v>4889</v>
      </c>
      <c r="D1287" t="s">
        <v>17569</v>
      </c>
      <c r="E1287" t="s">
        <v>17570</v>
      </c>
      <c r="F1287" t="s">
        <v>17571</v>
      </c>
      <c r="G1287" t="s">
        <v>17526</v>
      </c>
      <c r="H1287" t="s">
        <v>16268</v>
      </c>
      <c r="N1287" t="s">
        <v>17572</v>
      </c>
      <c r="O1287" t="s">
        <v>17573</v>
      </c>
      <c r="P1287" t="s">
        <v>17574</v>
      </c>
      <c r="Q1287" t="s">
        <v>17575</v>
      </c>
      <c r="R1287" t="s">
        <v>13112</v>
      </c>
      <c r="X1287" t="s">
        <v>12536</v>
      </c>
      <c r="Y1287" t="s">
        <v>10614</v>
      </c>
      <c r="Z1287" t="s">
        <v>9216</v>
      </c>
      <c r="AE1287">
        <v>21572</v>
      </c>
      <c r="AF1287" t="s">
        <v>58</v>
      </c>
      <c r="AG1287">
        <v>1</v>
      </c>
      <c r="AH1287">
        <v>80</v>
      </c>
      <c r="AJ1287">
        <v>221</v>
      </c>
      <c r="AK1287">
        <v>21547</v>
      </c>
      <c r="AL1287" t="s">
        <v>57</v>
      </c>
      <c r="AM1287">
        <v>2</v>
      </c>
      <c r="AN1287">
        <v>245</v>
      </c>
      <c r="AP1287">
        <v>221</v>
      </c>
    </row>
    <row r="1288" spans="1:60" ht="13.5" customHeight="1" x14ac:dyDescent="0.35">
      <c r="A1288" t="s">
        <v>503</v>
      </c>
      <c r="B1288" t="s">
        <v>718</v>
      </c>
      <c r="C1288" t="s">
        <v>593</v>
      </c>
      <c r="D1288" s="57" t="s">
        <v>719</v>
      </c>
      <c r="E1288" s="57" t="s">
        <v>720</v>
      </c>
      <c r="F1288" s="57" t="s">
        <v>721</v>
      </c>
      <c r="G1288" s="57"/>
      <c r="H1288" s="57"/>
      <c r="I1288" s="57"/>
      <c r="J1288" s="57"/>
      <c r="K1288" s="57"/>
      <c r="L1288" s="57"/>
      <c r="M1288" s="57"/>
      <c r="N1288" s="57" t="s">
        <v>722</v>
      </c>
      <c r="O1288" s="57" t="s">
        <v>723</v>
      </c>
      <c r="P1288" s="57" t="s">
        <v>724</v>
      </c>
      <c r="Q1288" s="57"/>
      <c r="R1288" s="57"/>
      <c r="S1288" s="57"/>
      <c r="T1288" s="57"/>
      <c r="U1288" s="57"/>
      <c r="V1288" s="57"/>
      <c r="W1288" s="57"/>
      <c r="X1288" s="57" t="s">
        <v>605</v>
      </c>
      <c r="Y1288" s="57" t="s">
        <v>725</v>
      </c>
      <c r="Z1288" s="57" t="s">
        <v>726</v>
      </c>
      <c r="AA1288" s="57"/>
      <c r="AB1288" s="57"/>
      <c r="AC1288" s="57"/>
      <c r="AD1288" s="57"/>
      <c r="AE1288" s="57">
        <v>11054</v>
      </c>
      <c r="AF1288" s="57" t="s">
        <v>727</v>
      </c>
      <c r="AG1288" s="57">
        <v>1</v>
      </c>
      <c r="AH1288" s="57">
        <v>140</v>
      </c>
      <c r="AI1288" s="57"/>
      <c r="AJ1288" s="57">
        <v>114</v>
      </c>
      <c r="AK1288" s="57">
        <v>11454</v>
      </c>
      <c r="AL1288" s="57" t="s">
        <v>728</v>
      </c>
      <c r="AM1288" s="57">
        <v>1</v>
      </c>
      <c r="AN1288" s="57">
        <v>63</v>
      </c>
      <c r="AO1288" s="57"/>
      <c r="AP1288" s="57">
        <v>115</v>
      </c>
      <c r="AQ1288" s="57">
        <v>31624</v>
      </c>
      <c r="AR1288" s="57" t="s">
        <v>717</v>
      </c>
      <c r="AS1288" s="57">
        <v>2</v>
      </c>
      <c r="AT1288" s="57">
        <v>490</v>
      </c>
      <c r="AU1288" s="57"/>
      <c r="AV1288" s="57">
        <v>200</v>
      </c>
      <c r="AW1288" s="57"/>
      <c r="AX1288" s="57"/>
      <c r="AY1288" s="57"/>
      <c r="AZ1288" s="57"/>
      <c r="BA1288" s="57"/>
      <c r="BB1288" s="57"/>
      <c r="BC1288" s="57"/>
      <c r="BD1288" s="57"/>
      <c r="BE1288" s="57"/>
      <c r="BF1288" s="57"/>
      <c r="BG1288" s="57"/>
      <c r="BH1288" s="57"/>
    </row>
    <row r="1289" spans="1:60" ht="13.5" customHeight="1" x14ac:dyDescent="0.35">
      <c r="A1289" t="s">
        <v>503</v>
      </c>
      <c r="B1289" t="s">
        <v>729</v>
      </c>
      <c r="C1289" t="s">
        <v>593</v>
      </c>
      <c r="D1289" s="57" t="s">
        <v>730</v>
      </c>
      <c r="E1289" s="57" t="s">
        <v>731</v>
      </c>
      <c r="F1289" s="57" t="s">
        <v>732</v>
      </c>
      <c r="G1289" s="57" t="s">
        <v>733</v>
      </c>
      <c r="H1289" s="57" t="s">
        <v>734</v>
      </c>
      <c r="I1289" s="57" t="s">
        <v>735</v>
      </c>
      <c r="J1289" s="57" t="s">
        <v>736</v>
      </c>
      <c r="K1289" s="57"/>
      <c r="L1289" s="57"/>
      <c r="M1289" s="57"/>
      <c r="N1289" s="57" t="s">
        <v>737</v>
      </c>
      <c r="O1289" s="57" t="s">
        <v>738</v>
      </c>
      <c r="P1289" s="57" t="s">
        <v>739</v>
      </c>
      <c r="Q1289" s="57" t="s">
        <v>740</v>
      </c>
      <c r="R1289" s="57" t="s">
        <v>741</v>
      </c>
      <c r="S1289" s="57" t="s">
        <v>742</v>
      </c>
      <c r="T1289" s="57" t="s">
        <v>743</v>
      </c>
      <c r="U1289" s="57"/>
      <c r="V1289" s="57"/>
      <c r="W1289" s="57"/>
      <c r="X1289" s="57" t="s">
        <v>697</v>
      </c>
      <c r="Y1289" s="57" t="s">
        <v>744</v>
      </c>
      <c r="Z1289" s="57" t="s">
        <v>745</v>
      </c>
      <c r="AA1289" s="57"/>
      <c r="AB1289" s="57"/>
      <c r="AC1289" s="57"/>
      <c r="AD1289" s="57"/>
      <c r="AE1289" s="57">
        <v>31624</v>
      </c>
      <c r="AF1289" s="57" t="s">
        <v>717</v>
      </c>
      <c r="AG1289" s="57">
        <v>2</v>
      </c>
      <c r="AH1289" s="57">
        <v>490</v>
      </c>
      <c r="AI1289" s="57"/>
      <c r="AJ1289" s="57">
        <v>200</v>
      </c>
      <c r="AK1289" s="57">
        <v>23684</v>
      </c>
      <c r="AL1289" s="57" t="s">
        <v>698</v>
      </c>
      <c r="AM1289" s="57">
        <v>2</v>
      </c>
      <c r="AN1289" s="57">
        <v>354</v>
      </c>
      <c r="AO1289" s="57"/>
      <c r="AP1289" s="57">
        <v>251</v>
      </c>
      <c r="AQ1289" s="57">
        <v>31754</v>
      </c>
      <c r="AR1289" s="57" t="s">
        <v>62</v>
      </c>
      <c r="AS1289" s="57">
        <v>2</v>
      </c>
      <c r="AT1289" s="57">
        <v>76</v>
      </c>
      <c r="AU1289" s="57"/>
      <c r="AV1289" s="57">
        <v>311</v>
      </c>
      <c r="AW1289" s="57"/>
      <c r="AX1289" s="57"/>
      <c r="AY1289" s="57"/>
      <c r="AZ1289" s="57"/>
      <c r="BA1289" s="57"/>
      <c r="BB1289" s="57"/>
      <c r="BC1289" s="57"/>
      <c r="BD1289" s="57"/>
      <c r="BE1289" s="57"/>
      <c r="BF1289" s="57"/>
      <c r="BG1289" s="57"/>
      <c r="BH1289" s="57"/>
    </row>
    <row r="1290" spans="1:60" ht="13.5" customHeight="1" x14ac:dyDescent="0.35">
      <c r="A1290" t="s">
        <v>503</v>
      </c>
      <c r="B1290" t="s">
        <v>4433</v>
      </c>
      <c r="C1290" t="s">
        <v>4524</v>
      </c>
      <c r="D1290" s="57" t="s">
        <v>17576</v>
      </c>
      <c r="E1290" s="57" t="s">
        <v>17577</v>
      </c>
      <c r="F1290" s="57" t="s">
        <v>17578</v>
      </c>
      <c r="G1290" s="57" t="s">
        <v>17579</v>
      </c>
      <c r="H1290" s="57" t="s">
        <v>4630</v>
      </c>
      <c r="I1290" s="57" t="s">
        <v>4530</v>
      </c>
      <c r="J1290" s="57" t="s">
        <v>4631</v>
      </c>
      <c r="K1290" s="57"/>
      <c r="L1290" s="57"/>
      <c r="M1290" s="57"/>
      <c r="N1290" s="57" t="s">
        <v>17580</v>
      </c>
      <c r="O1290" s="57" t="s">
        <v>17581</v>
      </c>
      <c r="P1290" s="57" t="s">
        <v>17582</v>
      </c>
      <c r="Q1290" s="57" t="s">
        <v>7219</v>
      </c>
      <c r="R1290" s="57" t="s">
        <v>4636</v>
      </c>
      <c r="S1290" s="57" t="s">
        <v>17583</v>
      </c>
      <c r="T1290" s="57" t="s">
        <v>4638</v>
      </c>
      <c r="U1290" s="57"/>
      <c r="V1290" s="57"/>
      <c r="W1290" s="57"/>
      <c r="X1290" s="57" t="s">
        <v>4517</v>
      </c>
      <c r="Y1290" s="57" t="s">
        <v>17584</v>
      </c>
      <c r="Z1290" s="57" t="s">
        <v>4640</v>
      </c>
      <c r="AA1290" s="57"/>
      <c r="AB1290" s="57"/>
      <c r="AC1290" s="57"/>
      <c r="AD1290" s="57"/>
      <c r="AE1290" s="57">
        <v>31436</v>
      </c>
      <c r="AF1290" s="57" t="s">
        <v>61</v>
      </c>
      <c r="AG1290" s="57">
        <v>2</v>
      </c>
      <c r="AH1290" s="57">
        <v>245</v>
      </c>
      <c r="AI1290" s="57"/>
      <c r="AJ1290" s="57">
        <v>200</v>
      </c>
      <c r="AK1290" s="57">
        <v>21577</v>
      </c>
      <c r="AL1290" s="57" t="s">
        <v>588</v>
      </c>
      <c r="AM1290" s="57">
        <v>1</v>
      </c>
      <c r="AN1290" s="57">
        <v>200</v>
      </c>
      <c r="AO1290" s="57"/>
      <c r="AP1290" s="57">
        <v>221</v>
      </c>
      <c r="AQ1290" s="57"/>
      <c r="AR1290" s="57"/>
      <c r="AS1290" s="57"/>
      <c r="AT1290" s="57"/>
      <c r="AU1290" s="57"/>
      <c r="AV1290" s="57"/>
      <c r="AW1290" s="57"/>
      <c r="AX1290" s="57"/>
      <c r="AY1290" s="57"/>
      <c r="AZ1290" s="57"/>
      <c r="BA1290" s="57"/>
      <c r="BB1290" s="57"/>
      <c r="BC1290" s="57"/>
      <c r="BD1290" s="57"/>
      <c r="BE1290" s="57"/>
      <c r="BF1290" s="57"/>
      <c r="BG1290" s="57"/>
      <c r="BH1290" s="57"/>
    </row>
    <row r="1291" spans="1:60" ht="13.5" customHeight="1" x14ac:dyDescent="0.35">
      <c r="A1291" t="s">
        <v>503</v>
      </c>
      <c r="B1291" t="s">
        <v>4434</v>
      </c>
      <c r="C1291" t="s">
        <v>4502</v>
      </c>
      <c r="D1291" s="57" t="s">
        <v>17585</v>
      </c>
      <c r="E1291" s="57" t="s">
        <v>17586</v>
      </c>
      <c r="F1291" s="57" t="s">
        <v>7472</v>
      </c>
      <c r="G1291" s="57" t="s">
        <v>17587</v>
      </c>
      <c r="H1291" s="57" t="s">
        <v>17588</v>
      </c>
      <c r="I1291" s="57" t="s">
        <v>7475</v>
      </c>
      <c r="J1291" s="57" t="s">
        <v>17589</v>
      </c>
      <c r="K1291" s="57"/>
      <c r="L1291" s="57"/>
      <c r="M1291" s="57"/>
      <c r="N1291" s="57" t="s">
        <v>17590</v>
      </c>
      <c r="O1291" s="57" t="s">
        <v>17591</v>
      </c>
      <c r="P1291" s="57" t="s">
        <v>17592</v>
      </c>
      <c r="Q1291" s="57" t="s">
        <v>17593</v>
      </c>
      <c r="R1291" s="57" t="s">
        <v>7480</v>
      </c>
      <c r="S1291" s="57" t="s">
        <v>17594</v>
      </c>
      <c r="T1291" s="57" t="s">
        <v>17595</v>
      </c>
      <c r="U1291" s="57"/>
      <c r="V1291" s="57"/>
      <c r="W1291" s="57"/>
      <c r="X1291" s="57" t="s">
        <v>62</v>
      </c>
      <c r="Y1291" s="57" t="s">
        <v>7483</v>
      </c>
      <c r="Z1291" s="57" t="s">
        <v>17596</v>
      </c>
      <c r="AA1291" s="57"/>
      <c r="AB1291" s="57"/>
      <c r="AC1291" s="57"/>
      <c r="AD1291" s="57"/>
      <c r="AE1291" s="57">
        <v>31754</v>
      </c>
      <c r="AF1291" s="57" t="s">
        <v>62</v>
      </c>
      <c r="AG1291" s="57">
        <v>2</v>
      </c>
      <c r="AH1291" s="57">
        <v>76</v>
      </c>
      <c r="AI1291" s="57"/>
      <c r="AJ1291" s="57">
        <v>311</v>
      </c>
      <c r="AK1291" s="57">
        <v>31768</v>
      </c>
      <c r="AL1291" s="57" t="s">
        <v>4991</v>
      </c>
      <c r="AM1291" s="57">
        <v>2</v>
      </c>
      <c r="AN1291" s="57">
        <v>182</v>
      </c>
      <c r="AO1291" s="57"/>
      <c r="AP1291" s="57">
        <v>311</v>
      </c>
      <c r="AQ1291" s="57"/>
      <c r="AR1291" s="57"/>
      <c r="AS1291" s="57"/>
      <c r="AT1291" s="57"/>
      <c r="AU1291" s="57"/>
      <c r="AV1291" s="57"/>
      <c r="AW1291" s="57"/>
      <c r="AX1291" s="57"/>
      <c r="AY1291" s="57"/>
      <c r="AZ1291" s="57"/>
      <c r="BA1291" s="57"/>
      <c r="BB1291" s="57"/>
      <c r="BC1291" s="57"/>
      <c r="BD1291" s="57"/>
      <c r="BE1291" s="57"/>
      <c r="BF1291" s="57"/>
      <c r="BG1291" s="57"/>
      <c r="BH1291" s="57"/>
    </row>
    <row r="1292" spans="1:60" ht="13.5" customHeight="1" x14ac:dyDescent="0.35">
      <c r="A1292" t="s">
        <v>503</v>
      </c>
      <c r="B1292" t="s">
        <v>4435</v>
      </c>
      <c r="C1292" t="s">
        <v>4502</v>
      </c>
      <c r="D1292" s="57" t="s">
        <v>17597</v>
      </c>
      <c r="E1292" s="57" t="s">
        <v>17598</v>
      </c>
      <c r="F1292" s="57" t="s">
        <v>17599</v>
      </c>
      <c r="G1292" s="57" t="s">
        <v>10486</v>
      </c>
      <c r="H1292" s="57" t="s">
        <v>17600</v>
      </c>
      <c r="I1292" s="57" t="s">
        <v>17601</v>
      </c>
      <c r="J1292" s="57" t="s">
        <v>10489</v>
      </c>
      <c r="K1292" s="57" t="s">
        <v>17602</v>
      </c>
      <c r="L1292" s="57"/>
      <c r="M1292" s="57"/>
      <c r="N1292" s="57" t="s">
        <v>17603</v>
      </c>
      <c r="O1292" s="57" t="s">
        <v>17604</v>
      </c>
      <c r="P1292" s="57" t="s">
        <v>17605</v>
      </c>
      <c r="Q1292" s="57" t="s">
        <v>17606</v>
      </c>
      <c r="R1292" s="57" t="s">
        <v>17607</v>
      </c>
      <c r="S1292" s="57" t="s">
        <v>10497</v>
      </c>
      <c r="T1292" s="57" t="s">
        <v>17608</v>
      </c>
      <c r="U1292" s="57"/>
      <c r="V1292" s="57"/>
      <c r="W1292" s="57"/>
      <c r="X1292" s="57" t="s">
        <v>17609</v>
      </c>
      <c r="Y1292" s="57" t="s">
        <v>9904</v>
      </c>
      <c r="Z1292" s="57"/>
      <c r="AA1292" s="57"/>
      <c r="AB1292" s="57"/>
      <c r="AC1292" s="57"/>
      <c r="AD1292" s="57"/>
      <c r="AE1292" s="57">
        <v>31721</v>
      </c>
      <c r="AF1292" s="57" t="s">
        <v>4568</v>
      </c>
      <c r="AG1292" s="57">
        <v>2</v>
      </c>
      <c r="AH1292" s="57">
        <v>429</v>
      </c>
      <c r="AI1292" s="57"/>
      <c r="AJ1292" s="57">
        <v>311</v>
      </c>
      <c r="AK1292" s="57">
        <v>31663</v>
      </c>
      <c r="AL1292" s="57" t="s">
        <v>4545</v>
      </c>
      <c r="AM1292" s="57">
        <v>2</v>
      </c>
      <c r="AN1292" s="57">
        <v>395</v>
      </c>
      <c r="AO1292" s="57"/>
      <c r="AP1292" s="57">
        <v>311</v>
      </c>
      <c r="AQ1292" s="57"/>
      <c r="AR1292" s="57"/>
      <c r="AS1292" s="57"/>
      <c r="AT1292" s="57"/>
      <c r="AU1292" s="57"/>
      <c r="AV1292" s="57"/>
      <c r="AW1292" s="57"/>
      <c r="AX1292" s="57"/>
      <c r="AY1292" s="57"/>
      <c r="AZ1292" s="57"/>
      <c r="BA1292" s="57"/>
      <c r="BB1292" s="57"/>
      <c r="BC1292" s="57"/>
      <c r="BD1292" s="57"/>
      <c r="BE1292" s="57"/>
      <c r="BF1292" s="57"/>
      <c r="BG1292" s="57"/>
      <c r="BH1292" s="57"/>
    </row>
    <row r="1293" spans="1:60" ht="13.5" customHeight="1" x14ac:dyDescent="0.35">
      <c r="A1293" t="s">
        <v>503</v>
      </c>
      <c r="B1293" t="s">
        <v>4436</v>
      </c>
      <c r="C1293" t="s">
        <v>4502</v>
      </c>
      <c r="D1293" s="57" t="s">
        <v>17610</v>
      </c>
      <c r="E1293" s="57" t="s">
        <v>17611</v>
      </c>
      <c r="F1293" s="57" t="s">
        <v>17612</v>
      </c>
      <c r="G1293" s="57" t="s">
        <v>15075</v>
      </c>
      <c r="H1293" s="57" t="s">
        <v>15076</v>
      </c>
      <c r="I1293" s="57" t="s">
        <v>15077</v>
      </c>
      <c r="J1293" s="57" t="s">
        <v>15078</v>
      </c>
      <c r="K1293" s="57"/>
      <c r="L1293" s="57"/>
      <c r="M1293" s="57"/>
      <c r="N1293" s="57" t="s">
        <v>17613</v>
      </c>
      <c r="O1293" s="57" t="s">
        <v>13131</v>
      </c>
      <c r="P1293" s="57" t="s">
        <v>17614</v>
      </c>
      <c r="Q1293" s="57" t="s">
        <v>17615</v>
      </c>
      <c r="R1293" s="57" t="s">
        <v>15082</v>
      </c>
      <c r="S1293" s="57" t="s">
        <v>15083</v>
      </c>
      <c r="T1293" s="57" t="s">
        <v>15084</v>
      </c>
      <c r="U1293" s="57"/>
      <c r="V1293" s="57"/>
      <c r="W1293" s="57"/>
      <c r="X1293" s="57" t="s">
        <v>15085</v>
      </c>
      <c r="Y1293" s="57" t="s">
        <v>4781</v>
      </c>
      <c r="Z1293" s="57" t="s">
        <v>7153</v>
      </c>
      <c r="AA1293" s="57"/>
      <c r="AB1293" s="57"/>
      <c r="AC1293" s="57"/>
      <c r="AD1293" s="57"/>
      <c r="AE1293" s="57">
        <v>31754</v>
      </c>
      <c r="AF1293" s="57" t="s">
        <v>62</v>
      </c>
      <c r="AG1293" s="57">
        <v>2</v>
      </c>
      <c r="AH1293" s="57">
        <v>76</v>
      </c>
      <c r="AI1293" s="57"/>
      <c r="AJ1293" s="57">
        <v>311</v>
      </c>
      <c r="AK1293" s="57">
        <v>31743</v>
      </c>
      <c r="AL1293" s="57" t="s">
        <v>4521</v>
      </c>
      <c r="AM1293" s="57">
        <v>2</v>
      </c>
      <c r="AN1293" s="57">
        <v>429</v>
      </c>
      <c r="AO1293" s="57"/>
      <c r="AP1293" s="57">
        <v>311</v>
      </c>
      <c r="AQ1293" s="57"/>
      <c r="AR1293" s="57"/>
      <c r="AS1293" s="57"/>
      <c r="AT1293" s="57"/>
      <c r="AU1293" s="57"/>
      <c r="AV1293" s="57"/>
      <c r="AW1293" s="57"/>
      <c r="AX1293" s="57"/>
      <c r="AY1293" s="57"/>
      <c r="AZ1293" s="57"/>
      <c r="BA1293" s="57"/>
      <c r="BB1293" s="57"/>
      <c r="BC1293" s="57"/>
      <c r="BD1293" s="57"/>
      <c r="BE1293" s="57"/>
      <c r="BF1293" s="57"/>
      <c r="BG1293" s="57"/>
      <c r="BH1293" s="57"/>
    </row>
    <row r="1294" spans="1:60" ht="13.5" customHeight="1" x14ac:dyDescent="0.35">
      <c r="A1294" t="s">
        <v>503</v>
      </c>
      <c r="B1294" t="s">
        <v>4441</v>
      </c>
      <c r="C1294" t="s">
        <v>4909</v>
      </c>
      <c r="D1294" s="57" t="s">
        <v>15087</v>
      </c>
      <c r="E1294" s="57" t="s">
        <v>17616</v>
      </c>
      <c r="F1294" s="57" t="s">
        <v>15089</v>
      </c>
      <c r="G1294" s="57" t="s">
        <v>15090</v>
      </c>
      <c r="H1294" s="57" t="s">
        <v>17617</v>
      </c>
      <c r="I1294" s="57" t="s">
        <v>17618</v>
      </c>
      <c r="J1294" s="57"/>
      <c r="K1294" s="57"/>
      <c r="L1294" s="57"/>
      <c r="M1294" s="57"/>
      <c r="N1294" s="57" t="s">
        <v>17619</v>
      </c>
      <c r="O1294" s="57" t="s">
        <v>17620</v>
      </c>
      <c r="P1294" s="57" t="s">
        <v>8208</v>
      </c>
      <c r="Q1294" s="57" t="s">
        <v>15094</v>
      </c>
      <c r="R1294" s="57" t="s">
        <v>15095</v>
      </c>
      <c r="S1294" s="57" t="s">
        <v>15096</v>
      </c>
      <c r="T1294" s="57" t="s">
        <v>15097</v>
      </c>
      <c r="U1294" s="57"/>
      <c r="V1294" s="57"/>
      <c r="W1294" s="57"/>
      <c r="X1294" s="57" t="s">
        <v>17621</v>
      </c>
      <c r="Y1294" s="57" t="s">
        <v>5676</v>
      </c>
      <c r="Z1294" s="57" t="s">
        <v>17622</v>
      </c>
      <c r="AA1294" s="57"/>
      <c r="AB1294" s="57"/>
      <c r="AC1294" s="57"/>
      <c r="AD1294" s="57"/>
      <c r="AE1294" s="57">
        <v>13154</v>
      </c>
      <c r="AF1294" s="57" t="s">
        <v>798</v>
      </c>
      <c r="AG1294" s="57">
        <v>2</v>
      </c>
      <c r="AH1294" s="57">
        <v>192</v>
      </c>
      <c r="AI1294" s="57"/>
      <c r="AJ1294" s="57">
        <v>122</v>
      </c>
      <c r="AK1294" s="57">
        <v>11054</v>
      </c>
      <c r="AL1294" s="57" t="s">
        <v>727</v>
      </c>
      <c r="AM1294" s="57">
        <v>2</v>
      </c>
      <c r="AN1294" s="57">
        <v>500</v>
      </c>
      <c r="AO1294" s="57"/>
      <c r="AP1294" s="57">
        <v>114</v>
      </c>
      <c r="AQ1294" s="57"/>
      <c r="AR1294" s="57"/>
      <c r="AS1294" s="57"/>
      <c r="AT1294" s="57"/>
      <c r="AU1294" s="57"/>
      <c r="AV1294" s="57"/>
      <c r="AW1294" s="57"/>
      <c r="AX1294" s="57"/>
      <c r="AY1294" s="57"/>
      <c r="AZ1294" s="57"/>
      <c r="BA1294" s="57"/>
      <c r="BB1294" s="57"/>
      <c r="BC1294" s="57"/>
      <c r="BD1294" s="57"/>
      <c r="BE1294" s="57"/>
      <c r="BF1294" s="57"/>
      <c r="BG1294" s="57"/>
      <c r="BH1294" s="57"/>
    </row>
    <row r="1295" spans="1:60" ht="13.5" customHeight="1" x14ac:dyDescent="0.35">
      <c r="A1295" t="s">
        <v>503</v>
      </c>
      <c r="B1295" t="s">
        <v>4444</v>
      </c>
      <c r="C1295" t="s">
        <v>4889</v>
      </c>
      <c r="D1295" s="57" t="s">
        <v>15065</v>
      </c>
      <c r="E1295" s="57" t="s">
        <v>17623</v>
      </c>
      <c r="F1295" s="57" t="s">
        <v>17624</v>
      </c>
      <c r="G1295" s="57" t="s">
        <v>17625</v>
      </c>
      <c r="H1295" s="57" t="s">
        <v>15067</v>
      </c>
      <c r="I1295" s="57"/>
      <c r="J1295" s="57"/>
      <c r="K1295" s="57"/>
      <c r="L1295" s="57"/>
      <c r="M1295" s="57"/>
      <c r="N1295" s="57" t="s">
        <v>17626</v>
      </c>
      <c r="O1295" s="57" t="s">
        <v>17627</v>
      </c>
      <c r="P1295" s="57" t="s">
        <v>15069</v>
      </c>
      <c r="Q1295" s="57" t="s">
        <v>17628</v>
      </c>
      <c r="R1295" s="57" t="s">
        <v>17629</v>
      </c>
      <c r="S1295" s="57" t="s">
        <v>15069</v>
      </c>
      <c r="T1295" s="57"/>
      <c r="U1295" s="57"/>
      <c r="V1295" s="57"/>
      <c r="W1295" s="57"/>
      <c r="X1295" s="57" t="s">
        <v>13114</v>
      </c>
      <c r="Y1295" s="57" t="s">
        <v>11552</v>
      </c>
      <c r="Z1295" s="57"/>
      <c r="AA1295" s="57"/>
      <c r="AB1295" s="57"/>
      <c r="AC1295" s="57"/>
      <c r="AD1295" s="57"/>
      <c r="AE1295" s="57">
        <v>32079</v>
      </c>
      <c r="AF1295" s="57" t="s">
        <v>4582</v>
      </c>
      <c r="AG1295" s="57">
        <v>2</v>
      </c>
      <c r="AH1295" s="57">
        <v>263</v>
      </c>
      <c r="AI1295" s="57"/>
      <c r="AJ1295" s="57">
        <v>310</v>
      </c>
      <c r="AK1295" s="57">
        <v>31058</v>
      </c>
      <c r="AL1295" s="57" t="s">
        <v>4734</v>
      </c>
      <c r="AM1295" s="57">
        <v>1</v>
      </c>
      <c r="AN1295" s="57">
        <v>109</v>
      </c>
      <c r="AO1295" s="57"/>
      <c r="AP1295" s="57">
        <v>326</v>
      </c>
      <c r="AQ1295" s="57"/>
      <c r="AR1295" s="57"/>
      <c r="AS1295" s="57"/>
      <c r="AT1295" s="57"/>
      <c r="AU1295" s="57"/>
      <c r="AV1295" s="57"/>
      <c r="AW1295" s="57"/>
      <c r="AX1295" s="57"/>
      <c r="AY1295" s="57"/>
      <c r="AZ1295" s="57"/>
      <c r="BA1295" s="57"/>
      <c r="BB1295" s="57"/>
      <c r="BC1295" s="57"/>
      <c r="BD1295" s="57"/>
      <c r="BE1295" s="57"/>
      <c r="BF1295" s="57"/>
      <c r="BG1295" s="57"/>
      <c r="BH1295" s="57"/>
    </row>
    <row r="1296" spans="1:60" ht="13.5" customHeight="1" x14ac:dyDescent="0.35">
      <c r="A1296" t="s">
        <v>503</v>
      </c>
      <c r="B1296" t="s">
        <v>4445</v>
      </c>
      <c r="C1296" t="s">
        <v>4502</v>
      </c>
      <c r="D1296" s="57" t="s">
        <v>17630</v>
      </c>
      <c r="E1296" s="57" t="s">
        <v>17631</v>
      </c>
      <c r="F1296" s="57" t="s">
        <v>4739</v>
      </c>
      <c r="G1296" s="57"/>
      <c r="H1296" s="57"/>
      <c r="I1296" s="57"/>
      <c r="J1296" s="57"/>
      <c r="K1296" s="57"/>
      <c r="L1296" s="57"/>
      <c r="M1296" s="57"/>
      <c r="N1296" s="57" t="s">
        <v>17632</v>
      </c>
      <c r="O1296" s="57" t="s">
        <v>17633</v>
      </c>
      <c r="P1296" s="57" t="s">
        <v>17634</v>
      </c>
      <c r="Q1296" s="57"/>
      <c r="R1296" s="57"/>
      <c r="S1296" s="57"/>
      <c r="T1296" s="57"/>
      <c r="U1296" s="57"/>
      <c r="V1296" s="57"/>
      <c r="W1296" s="57"/>
      <c r="X1296" s="57" t="s">
        <v>714</v>
      </c>
      <c r="Y1296" s="57" t="s">
        <v>629</v>
      </c>
      <c r="Z1296" s="57" t="s">
        <v>6841</v>
      </c>
      <c r="AA1296" s="57"/>
      <c r="AB1296" s="57"/>
      <c r="AC1296" s="57"/>
      <c r="AD1296" s="57"/>
      <c r="AE1296" s="57">
        <v>21547</v>
      </c>
      <c r="AF1296" s="57" t="s">
        <v>57</v>
      </c>
      <c r="AG1296" s="57">
        <v>2</v>
      </c>
      <c r="AH1296" s="57">
        <v>245</v>
      </c>
      <c r="AI1296" s="57"/>
      <c r="AJ1296" s="57">
        <v>221</v>
      </c>
      <c r="AK1296" s="57">
        <v>21572</v>
      </c>
      <c r="AL1296" s="57" t="s">
        <v>58</v>
      </c>
      <c r="AM1296" s="57">
        <v>2</v>
      </c>
      <c r="AN1296" s="57">
        <v>328</v>
      </c>
      <c r="AO1296" s="57"/>
      <c r="AP1296" s="57">
        <v>221</v>
      </c>
      <c r="AQ1296" s="57">
        <v>31818</v>
      </c>
      <c r="AR1296" s="57" t="s">
        <v>17635</v>
      </c>
      <c r="AS1296" s="57">
        <v>2</v>
      </c>
      <c r="AT1296" s="57">
        <v>30</v>
      </c>
      <c r="AU1296" s="57"/>
      <c r="AV1296" s="57">
        <v>311</v>
      </c>
      <c r="AW1296" s="57">
        <v>31833</v>
      </c>
      <c r="AX1296" s="57" t="s">
        <v>758</v>
      </c>
      <c r="AY1296" s="57">
        <v>2</v>
      </c>
      <c r="AZ1296" s="57">
        <v>480</v>
      </c>
      <c r="BA1296" s="57"/>
      <c r="BB1296" s="57">
        <v>311</v>
      </c>
      <c r="BC1296" s="57"/>
      <c r="BD1296" s="57"/>
      <c r="BE1296" s="57"/>
      <c r="BF1296" s="57"/>
      <c r="BG1296" s="57"/>
      <c r="BH1296" s="57"/>
    </row>
    <row r="1297" spans="1:106" ht="13.5" customHeight="1" x14ac:dyDescent="0.35">
      <c r="A1297" t="s">
        <v>503</v>
      </c>
      <c r="B1297" t="s">
        <v>4446</v>
      </c>
      <c r="C1297" t="s">
        <v>4502</v>
      </c>
      <c r="D1297" s="57" t="s">
        <v>17636</v>
      </c>
      <c r="E1297" s="57"/>
      <c r="F1297" s="57" t="s">
        <v>17637</v>
      </c>
      <c r="G1297" s="57" t="s">
        <v>17638</v>
      </c>
      <c r="H1297" s="57" t="s">
        <v>17639</v>
      </c>
      <c r="I1297" s="57" t="s">
        <v>17640</v>
      </c>
      <c r="J1297" s="57" t="s">
        <v>17641</v>
      </c>
      <c r="K1297" s="57"/>
      <c r="L1297" s="57"/>
      <c r="M1297" s="57"/>
      <c r="N1297" s="57" t="s">
        <v>17642</v>
      </c>
      <c r="O1297" s="57" t="s">
        <v>17643</v>
      </c>
      <c r="P1297" s="57" t="s">
        <v>17644</v>
      </c>
      <c r="Q1297" s="57" t="s">
        <v>17645</v>
      </c>
      <c r="R1297" s="57"/>
      <c r="S1297" s="57" t="s">
        <v>17646</v>
      </c>
      <c r="T1297" s="57" t="s">
        <v>17647</v>
      </c>
      <c r="U1297" s="57"/>
      <c r="V1297" s="57"/>
      <c r="W1297" s="57"/>
      <c r="X1297" s="57" t="s">
        <v>62</v>
      </c>
      <c r="Y1297" s="57" t="s">
        <v>17648</v>
      </c>
      <c r="Z1297" s="57" t="s">
        <v>629</v>
      </c>
      <c r="AA1297" s="57"/>
      <c r="AB1297" s="57"/>
      <c r="AC1297" s="57"/>
      <c r="AD1297" s="57"/>
      <c r="AE1297" s="57">
        <v>21547</v>
      </c>
      <c r="AF1297" s="57" t="s">
        <v>57</v>
      </c>
      <c r="AG1297" s="57">
        <v>2</v>
      </c>
      <c r="AH1297" s="57">
        <v>245</v>
      </c>
      <c r="AI1297" s="57"/>
      <c r="AJ1297" s="57">
        <v>221</v>
      </c>
      <c r="AK1297" s="57">
        <v>21572</v>
      </c>
      <c r="AL1297" s="57" t="s">
        <v>58</v>
      </c>
      <c r="AM1297" s="57">
        <v>2</v>
      </c>
      <c r="AN1297" s="57">
        <v>328</v>
      </c>
      <c r="AO1297" s="57"/>
      <c r="AP1297" s="57">
        <v>221</v>
      </c>
      <c r="AQ1297" s="57">
        <v>31754</v>
      </c>
      <c r="AR1297" s="57" t="s">
        <v>62</v>
      </c>
      <c r="AS1297" s="57">
        <v>2</v>
      </c>
      <c r="AT1297" s="57">
        <v>76</v>
      </c>
      <c r="AU1297" s="57"/>
      <c r="AV1297" s="57">
        <v>311</v>
      </c>
      <c r="AW1297" s="57">
        <v>21056</v>
      </c>
      <c r="AX1297" s="57" t="s">
        <v>631</v>
      </c>
      <c r="AY1297" s="57">
        <v>1</v>
      </c>
      <c r="AZ1297" s="57">
        <v>71</v>
      </c>
      <c r="BA1297" s="57"/>
      <c r="BB1297" s="57">
        <v>212</v>
      </c>
      <c r="BC1297" s="57"/>
      <c r="BD1297" s="57"/>
      <c r="BE1297" s="57"/>
      <c r="BF1297" s="57"/>
      <c r="BG1297" s="57"/>
      <c r="BH1297" s="57"/>
    </row>
    <row r="1298" spans="1:106" ht="13.5" customHeight="1" x14ac:dyDescent="0.35">
      <c r="A1298" t="s">
        <v>503</v>
      </c>
      <c r="B1298" t="s">
        <v>746</v>
      </c>
      <c r="C1298" t="s">
        <v>593</v>
      </c>
      <c r="D1298" s="57" t="s">
        <v>747</v>
      </c>
      <c r="E1298" s="57" t="s">
        <v>748</v>
      </c>
      <c r="F1298" s="57" t="s">
        <v>749</v>
      </c>
      <c r="G1298" s="57" t="s">
        <v>750</v>
      </c>
      <c r="H1298" s="57"/>
      <c r="I1298" s="57"/>
      <c r="J1298" s="57"/>
      <c r="K1298" s="57"/>
      <c r="L1298" s="57"/>
      <c r="M1298" s="57"/>
      <c r="N1298" s="57" t="s">
        <v>751</v>
      </c>
      <c r="O1298" s="57" t="s">
        <v>752</v>
      </c>
      <c r="P1298" s="57" t="s">
        <v>753</v>
      </c>
      <c r="Q1298" s="57" t="s">
        <v>754</v>
      </c>
      <c r="R1298" s="57"/>
      <c r="S1298" s="57"/>
      <c r="T1298" s="57"/>
      <c r="U1298" s="57"/>
      <c r="V1298" s="57"/>
      <c r="W1298" s="57"/>
      <c r="X1298" s="57" t="s">
        <v>755</v>
      </c>
      <c r="Y1298" s="57" t="s">
        <v>756</v>
      </c>
      <c r="Z1298" s="57" t="s">
        <v>757</v>
      </c>
      <c r="AA1298" s="57"/>
      <c r="AB1298" s="57"/>
      <c r="AC1298" s="57"/>
      <c r="AD1298" s="57"/>
      <c r="AE1298" s="57">
        <v>21547</v>
      </c>
      <c r="AF1298" s="57" t="s">
        <v>57</v>
      </c>
      <c r="AG1298" s="57">
        <v>2</v>
      </c>
      <c r="AH1298" s="57">
        <v>245</v>
      </c>
      <c r="AI1298" s="57"/>
      <c r="AJ1298" s="57">
        <v>221</v>
      </c>
      <c r="AK1298" s="57">
        <v>21572</v>
      </c>
      <c r="AL1298" s="57" t="s">
        <v>58</v>
      </c>
      <c r="AM1298" s="57">
        <v>2</v>
      </c>
      <c r="AN1298" s="57">
        <v>328</v>
      </c>
      <c r="AO1298" s="57"/>
      <c r="AP1298" s="57">
        <v>221</v>
      </c>
      <c r="AQ1298" s="57">
        <v>31436</v>
      </c>
      <c r="AR1298" s="57" t="s">
        <v>61</v>
      </c>
      <c r="AS1298" s="57">
        <v>2</v>
      </c>
      <c r="AT1298" s="57">
        <v>245</v>
      </c>
      <c r="AU1298" s="57"/>
      <c r="AV1298" s="57">
        <v>200</v>
      </c>
      <c r="AW1298" s="57">
        <v>31833</v>
      </c>
      <c r="AX1298" s="57" t="s">
        <v>758</v>
      </c>
      <c r="AY1298" s="57">
        <v>2</v>
      </c>
      <c r="AZ1298" s="57">
        <v>480</v>
      </c>
      <c r="BA1298" s="57"/>
      <c r="BB1298" s="57">
        <v>311</v>
      </c>
      <c r="BC1298" s="57"/>
      <c r="BD1298" s="57"/>
      <c r="BE1298" s="57"/>
      <c r="BF1298" s="57"/>
      <c r="BG1298" s="57"/>
      <c r="BH1298" s="57"/>
    </row>
    <row r="1299" spans="1:106" ht="13.5" customHeight="1" x14ac:dyDescent="0.35">
      <c r="A1299" t="s">
        <v>503</v>
      </c>
      <c r="B1299" t="s">
        <v>4454</v>
      </c>
      <c r="C1299" t="s">
        <v>4889</v>
      </c>
      <c r="D1299" s="57" t="s">
        <v>17649</v>
      </c>
      <c r="E1299" s="57" t="s">
        <v>13282</v>
      </c>
      <c r="F1299" s="57" t="s">
        <v>17650</v>
      </c>
      <c r="G1299" s="57" t="s">
        <v>14899</v>
      </c>
      <c r="H1299" s="57" t="s">
        <v>7140</v>
      </c>
      <c r="I1299" s="57" t="s">
        <v>5116</v>
      </c>
      <c r="J1299" s="57" t="s">
        <v>8307</v>
      </c>
      <c r="K1299" s="57"/>
      <c r="L1299" s="57"/>
      <c r="M1299" s="57"/>
      <c r="N1299" s="57" t="s">
        <v>17651</v>
      </c>
      <c r="O1299" s="57" t="s">
        <v>8309</v>
      </c>
      <c r="P1299" s="57" t="s">
        <v>8310</v>
      </c>
      <c r="Q1299" s="57" t="s">
        <v>17652</v>
      </c>
      <c r="R1299" s="57" t="s">
        <v>17653</v>
      </c>
      <c r="S1299" s="57" t="s">
        <v>17654</v>
      </c>
      <c r="T1299" s="57" t="s">
        <v>13288</v>
      </c>
      <c r="U1299" s="57" t="s">
        <v>8312</v>
      </c>
      <c r="V1299" s="57" t="s">
        <v>17655</v>
      </c>
      <c r="W1299" s="57"/>
      <c r="X1299" s="57" t="s">
        <v>5034</v>
      </c>
      <c r="Y1299" s="57" t="s">
        <v>4965</v>
      </c>
      <c r="Z1299" s="57" t="s">
        <v>7603</v>
      </c>
      <c r="AA1299" s="57"/>
      <c r="AB1299" s="57"/>
      <c r="AC1299" s="57"/>
      <c r="AD1299" s="57"/>
      <c r="AE1299" s="57">
        <v>34085</v>
      </c>
      <c r="AF1299" s="57" t="s">
        <v>5052</v>
      </c>
      <c r="AG1299" s="57">
        <v>1</v>
      </c>
      <c r="AH1299" s="57">
        <v>98</v>
      </c>
      <c r="AI1299" s="57"/>
      <c r="AJ1299" s="57">
        <v>312</v>
      </c>
      <c r="AK1299" s="57"/>
      <c r="AL1299" s="57"/>
      <c r="AM1299" s="57"/>
      <c r="AN1299" s="57"/>
      <c r="AO1299" s="57"/>
      <c r="AP1299" s="57"/>
      <c r="AQ1299" s="57"/>
      <c r="AR1299" s="57"/>
      <c r="AS1299" s="57"/>
      <c r="AT1299" s="57"/>
      <c r="AU1299" s="57"/>
      <c r="AV1299" s="57"/>
      <c r="AW1299" s="57"/>
      <c r="AX1299" s="57"/>
      <c r="AY1299" s="57"/>
      <c r="AZ1299" s="57"/>
      <c r="BA1299" s="57"/>
      <c r="BB1299" s="57"/>
      <c r="BC1299" s="57"/>
      <c r="BD1299" s="57"/>
      <c r="BE1299" s="57"/>
      <c r="BF1299" s="57"/>
      <c r="BG1299" s="57"/>
      <c r="BH1299" s="57"/>
    </row>
    <row r="1300" spans="1:106" ht="13.5" customHeight="1" x14ac:dyDescent="0.35">
      <c r="A1300" t="s">
        <v>503</v>
      </c>
      <c r="B1300" t="s">
        <v>4455</v>
      </c>
      <c r="C1300" t="s">
        <v>4667</v>
      </c>
      <c r="D1300" s="57" t="s">
        <v>16460</v>
      </c>
      <c r="E1300" s="57" t="s">
        <v>7414</v>
      </c>
      <c r="F1300" s="57" t="s">
        <v>7295</v>
      </c>
      <c r="G1300" s="57" t="s">
        <v>16461</v>
      </c>
      <c r="H1300" s="57" t="s">
        <v>16462</v>
      </c>
      <c r="I1300" s="57"/>
      <c r="J1300" s="57"/>
      <c r="K1300" s="57"/>
      <c r="L1300" s="57"/>
      <c r="M1300" s="57"/>
      <c r="N1300" s="57" t="s">
        <v>17656</v>
      </c>
      <c r="O1300" s="57" t="s">
        <v>15159</v>
      </c>
      <c r="P1300" s="57" t="s">
        <v>15160</v>
      </c>
      <c r="Q1300" s="57" t="s">
        <v>16464</v>
      </c>
      <c r="R1300" s="57" t="s">
        <v>10800</v>
      </c>
      <c r="S1300" s="57"/>
      <c r="T1300" s="57"/>
      <c r="U1300" s="57"/>
      <c r="V1300" s="57"/>
      <c r="W1300" s="57"/>
      <c r="X1300" s="57" t="s">
        <v>8142</v>
      </c>
      <c r="Y1300" s="57" t="s">
        <v>5969</v>
      </c>
      <c r="Z1300" s="57"/>
      <c r="AA1300" s="57"/>
      <c r="AB1300" s="57"/>
      <c r="AC1300" s="57"/>
      <c r="AD1300" s="57"/>
      <c r="AE1300" s="57">
        <v>34085</v>
      </c>
      <c r="AF1300" s="57" t="s">
        <v>5052</v>
      </c>
      <c r="AG1300" s="57">
        <v>1</v>
      </c>
      <c r="AH1300" s="57">
        <v>98</v>
      </c>
      <c r="AI1300" s="57"/>
      <c r="AJ1300" s="57">
        <v>312</v>
      </c>
      <c r="AK1300" s="57"/>
      <c r="AL1300" s="57"/>
      <c r="AM1300" s="57"/>
      <c r="AN1300" s="57"/>
      <c r="AO1300" s="57"/>
      <c r="AP1300" s="57"/>
      <c r="AQ1300" s="57"/>
      <c r="AR1300" s="57"/>
      <c r="AS1300" s="57"/>
      <c r="AT1300" s="57"/>
      <c r="AU1300" s="57"/>
      <c r="AV1300" s="57"/>
      <c r="AW1300" s="57"/>
      <c r="AX1300" s="57"/>
      <c r="AY1300" s="57"/>
      <c r="AZ1300" s="57"/>
      <c r="BA1300" s="57"/>
      <c r="BB1300" s="57"/>
      <c r="BC1300" s="57"/>
      <c r="BD1300" s="57"/>
      <c r="BE1300" s="57"/>
      <c r="BF1300" s="57"/>
      <c r="BG1300" s="57"/>
      <c r="BH1300" s="57"/>
    </row>
    <row r="1301" spans="1:106" ht="13.5" customHeight="1" x14ac:dyDescent="0.35">
      <c r="A1301" t="s">
        <v>503</v>
      </c>
      <c r="B1301" t="s">
        <v>759</v>
      </c>
      <c r="C1301" t="s">
        <v>593</v>
      </c>
      <c r="D1301" s="57" t="s">
        <v>760</v>
      </c>
      <c r="E1301" s="57" t="s">
        <v>761</v>
      </c>
      <c r="F1301" s="57" t="s">
        <v>762</v>
      </c>
      <c r="G1301" s="57" t="s">
        <v>763</v>
      </c>
      <c r="H1301" s="57" t="s">
        <v>764</v>
      </c>
      <c r="I1301" s="57"/>
      <c r="J1301" s="57"/>
      <c r="K1301" s="57"/>
      <c r="L1301" s="57"/>
      <c r="M1301" s="57"/>
      <c r="N1301" s="57" t="s">
        <v>765</v>
      </c>
      <c r="O1301" s="57" t="s">
        <v>766</v>
      </c>
      <c r="P1301" s="57" t="s">
        <v>767</v>
      </c>
      <c r="Q1301" s="57" t="s">
        <v>768</v>
      </c>
      <c r="R1301" s="57" t="s">
        <v>769</v>
      </c>
      <c r="S1301" s="57"/>
      <c r="T1301" s="57"/>
      <c r="X1301" s="57" t="s">
        <v>770</v>
      </c>
      <c r="Y1301" s="57" t="s">
        <v>771</v>
      </c>
      <c r="Z1301" s="57" t="s">
        <v>772</v>
      </c>
      <c r="AE1301" s="57">
        <v>21547</v>
      </c>
      <c r="AF1301" t="s">
        <v>57</v>
      </c>
      <c r="AG1301" s="57">
        <v>2</v>
      </c>
      <c r="AH1301">
        <v>245</v>
      </c>
      <c r="AJ1301">
        <v>221</v>
      </c>
      <c r="AK1301" s="57">
        <v>21572</v>
      </c>
      <c r="AL1301" t="s">
        <v>58</v>
      </c>
      <c r="AM1301" s="57">
        <v>1</v>
      </c>
      <c r="AN1301">
        <v>80</v>
      </c>
      <c r="AP1301">
        <v>221</v>
      </c>
      <c r="AQ1301" s="57">
        <v>31436</v>
      </c>
      <c r="AR1301" t="s">
        <v>61</v>
      </c>
      <c r="AS1301" s="57">
        <v>2</v>
      </c>
      <c r="AT1301">
        <v>245</v>
      </c>
      <c r="AV1301">
        <v>200</v>
      </c>
      <c r="AW1301">
        <v>21056</v>
      </c>
      <c r="AX1301" t="s">
        <v>631</v>
      </c>
      <c r="AY1301">
        <v>1</v>
      </c>
      <c r="AZ1301">
        <v>71</v>
      </c>
      <c r="BB1301">
        <v>212</v>
      </c>
    </row>
    <row r="1302" spans="1:106" ht="13.5" customHeight="1" x14ac:dyDescent="0.35">
      <c r="A1302" t="s">
        <v>503</v>
      </c>
      <c r="B1302" t="s">
        <v>4447</v>
      </c>
      <c r="C1302" t="s">
        <v>4717</v>
      </c>
      <c r="D1302" s="57" t="s">
        <v>17657</v>
      </c>
      <c r="E1302" s="57" t="s">
        <v>17658</v>
      </c>
      <c r="F1302" s="57" t="s">
        <v>17659</v>
      </c>
      <c r="G1302" s="57" t="s">
        <v>17660</v>
      </c>
      <c r="H1302" s="57" t="s">
        <v>17661</v>
      </c>
      <c r="N1302" s="57" t="s">
        <v>17662</v>
      </c>
      <c r="O1302" s="57" t="s">
        <v>17663</v>
      </c>
      <c r="P1302" s="57" t="s">
        <v>15135</v>
      </c>
      <c r="Q1302" s="57" t="s">
        <v>17664</v>
      </c>
      <c r="R1302" s="57" t="s">
        <v>10580</v>
      </c>
      <c r="X1302" s="57" t="s">
        <v>15138</v>
      </c>
      <c r="Y1302" s="57" t="s">
        <v>15139</v>
      </c>
      <c r="Z1302" s="57" t="s">
        <v>11552</v>
      </c>
      <c r="AE1302" s="57">
        <v>21547</v>
      </c>
      <c r="AF1302" t="s">
        <v>57</v>
      </c>
      <c r="AG1302" s="57">
        <v>2</v>
      </c>
      <c r="AH1302">
        <v>245</v>
      </c>
      <c r="AJ1302">
        <v>221</v>
      </c>
      <c r="AK1302" s="57">
        <v>21572</v>
      </c>
      <c r="AL1302" t="s">
        <v>58</v>
      </c>
      <c r="AM1302" s="57">
        <v>2</v>
      </c>
      <c r="AN1302">
        <v>328</v>
      </c>
      <c r="AP1302">
        <v>221</v>
      </c>
      <c r="AQ1302" s="57">
        <v>35071</v>
      </c>
      <c r="AR1302" t="s">
        <v>830</v>
      </c>
      <c r="AS1302" s="57">
        <v>2</v>
      </c>
      <c r="AT1302">
        <v>231</v>
      </c>
      <c r="AV1302">
        <v>324</v>
      </c>
    </row>
    <row r="1303" spans="1:106" ht="13.5" customHeight="1" x14ac:dyDescent="0.35">
      <c r="A1303" t="s">
        <v>503</v>
      </c>
      <c r="B1303" t="s">
        <v>4456</v>
      </c>
      <c r="C1303" t="s">
        <v>4889</v>
      </c>
      <c r="D1303" s="57" t="s">
        <v>17665</v>
      </c>
      <c r="E1303" s="57" t="s">
        <v>17666</v>
      </c>
      <c r="F1303" s="57" t="s">
        <v>17667</v>
      </c>
      <c r="G1303" s="57" t="s">
        <v>5116</v>
      </c>
      <c r="H1303" s="57"/>
      <c r="I1303" s="57"/>
      <c r="J1303" s="57"/>
      <c r="K1303" s="57"/>
      <c r="L1303" s="57"/>
      <c r="M1303" s="57"/>
      <c r="N1303" s="57" t="s">
        <v>17668</v>
      </c>
      <c r="O1303" s="57" t="s">
        <v>17669</v>
      </c>
      <c r="P1303" s="57" t="s">
        <v>17670</v>
      </c>
      <c r="Q1303" s="57" t="s">
        <v>17671</v>
      </c>
      <c r="R1303" s="57" t="s">
        <v>17672</v>
      </c>
      <c r="S1303" s="57"/>
      <c r="T1303" s="57"/>
      <c r="U1303" s="57"/>
      <c r="V1303" s="57"/>
      <c r="W1303" s="57"/>
      <c r="X1303" s="57" t="s">
        <v>5034</v>
      </c>
      <c r="Y1303" s="57" t="s">
        <v>7146</v>
      </c>
      <c r="Z1303" s="57" t="s">
        <v>7147</v>
      </c>
      <c r="AA1303" s="57"/>
      <c r="AB1303" s="57"/>
      <c r="AC1303" s="57"/>
      <c r="AD1303" s="57"/>
      <c r="AE1303" s="57">
        <v>13254</v>
      </c>
      <c r="AF1303" s="57" t="s">
        <v>799</v>
      </c>
      <c r="AG1303" s="57">
        <v>1</v>
      </c>
      <c r="AH1303" s="57">
        <v>42</v>
      </c>
      <c r="AI1303" s="57"/>
      <c r="AJ1303" s="57">
        <v>128</v>
      </c>
      <c r="AK1303" s="57">
        <v>34085</v>
      </c>
      <c r="AL1303" s="57" t="s">
        <v>5052</v>
      </c>
      <c r="AM1303" s="57">
        <v>1</v>
      </c>
      <c r="AN1303" s="57">
        <v>98</v>
      </c>
      <c r="AO1303" s="57"/>
      <c r="AP1303" s="57">
        <v>312</v>
      </c>
      <c r="AQ1303" s="57">
        <v>21056</v>
      </c>
      <c r="AR1303" s="57" t="s">
        <v>631</v>
      </c>
      <c r="AS1303" s="57">
        <v>2</v>
      </c>
      <c r="AT1303" s="57">
        <v>402</v>
      </c>
      <c r="AU1303" s="57"/>
      <c r="AV1303" s="57">
        <v>212</v>
      </c>
      <c r="AW1303" s="57"/>
      <c r="AX1303" s="57"/>
      <c r="AY1303" s="57"/>
      <c r="AZ1303" s="57"/>
      <c r="BA1303" s="57"/>
      <c r="BB1303" s="57"/>
      <c r="BC1303" s="57"/>
      <c r="BD1303" s="57"/>
      <c r="BE1303" s="57"/>
      <c r="BF1303" s="57"/>
      <c r="BG1303" s="57"/>
      <c r="BH1303" s="57"/>
    </row>
    <row r="1304" spans="1:106" ht="13.5" customHeight="1" x14ac:dyDescent="0.35">
      <c r="A1304" t="s">
        <v>503</v>
      </c>
      <c r="B1304" t="s">
        <v>4457</v>
      </c>
      <c r="C1304" t="s">
        <v>4783</v>
      </c>
      <c r="D1304" s="57" t="s">
        <v>17673</v>
      </c>
      <c r="E1304" s="57" t="s">
        <v>17674</v>
      </c>
      <c r="F1304" s="57" t="s">
        <v>17675</v>
      </c>
      <c r="G1304" s="57" t="s">
        <v>17676</v>
      </c>
      <c r="H1304" s="57" t="s">
        <v>17677</v>
      </c>
      <c r="I1304" s="57"/>
      <c r="J1304" s="57"/>
      <c r="K1304" s="57"/>
      <c r="L1304" s="57"/>
      <c r="M1304" s="57"/>
      <c r="N1304" s="57" t="s">
        <v>17678</v>
      </c>
      <c r="O1304" s="57" t="s">
        <v>17679</v>
      </c>
      <c r="P1304" s="57" t="s">
        <v>17680</v>
      </c>
      <c r="Q1304" s="57" t="s">
        <v>17681</v>
      </c>
      <c r="R1304" s="57" t="s">
        <v>17682</v>
      </c>
      <c r="S1304" s="57"/>
      <c r="T1304" s="57"/>
      <c r="U1304" s="57"/>
      <c r="V1304" s="57"/>
      <c r="W1304" s="57"/>
      <c r="X1304" s="57" t="s">
        <v>17683</v>
      </c>
      <c r="Y1304" s="57" t="s">
        <v>7468</v>
      </c>
      <c r="Z1304" s="57" t="s">
        <v>17684</v>
      </c>
      <c r="AA1304" s="57"/>
      <c r="AB1304" s="57"/>
      <c r="AC1304" s="57"/>
      <c r="AD1304" s="57"/>
      <c r="AE1304" s="57">
        <v>31436</v>
      </c>
      <c r="AF1304" s="57" t="s">
        <v>61</v>
      </c>
      <c r="AG1304" s="57">
        <v>2</v>
      </c>
      <c r="AH1304" s="57">
        <v>245</v>
      </c>
      <c r="AI1304" s="57"/>
      <c r="AJ1304" s="57">
        <v>200</v>
      </c>
      <c r="AK1304" s="57">
        <v>21572</v>
      </c>
      <c r="AL1304" s="57" t="s">
        <v>58</v>
      </c>
      <c r="AM1304" s="57">
        <v>1</v>
      </c>
      <c r="AN1304" s="57">
        <v>80</v>
      </c>
      <c r="AO1304" s="57"/>
      <c r="AP1304" s="57">
        <v>221</v>
      </c>
      <c r="AQ1304" s="57">
        <v>21577</v>
      </c>
      <c r="AR1304" s="57" t="s">
        <v>588</v>
      </c>
      <c r="AS1304" s="57">
        <v>2</v>
      </c>
      <c r="AT1304" s="57">
        <v>302</v>
      </c>
      <c r="AU1304" s="57"/>
      <c r="AV1304" s="57">
        <v>221</v>
      </c>
      <c r="AW1304" s="57">
        <v>21056</v>
      </c>
      <c r="AX1304" s="57" t="s">
        <v>631</v>
      </c>
      <c r="AY1304" s="57">
        <v>2</v>
      </c>
      <c r="AZ1304" s="57">
        <v>402</v>
      </c>
      <c r="BA1304" s="57"/>
      <c r="BB1304" s="57">
        <v>212</v>
      </c>
      <c r="BC1304" s="57"/>
      <c r="BD1304" s="57"/>
      <c r="BE1304" s="57"/>
      <c r="BF1304" s="57"/>
      <c r="BG1304" s="57"/>
      <c r="BH1304" s="57"/>
    </row>
    <row r="1305" spans="1:106" ht="13.5" customHeight="1" x14ac:dyDescent="0.35">
      <c r="A1305" t="s">
        <v>503</v>
      </c>
      <c r="B1305" t="s">
        <v>4458</v>
      </c>
      <c r="C1305" t="s">
        <v>4783</v>
      </c>
      <c r="D1305" s="57" t="s">
        <v>17685</v>
      </c>
      <c r="E1305" s="57" t="s">
        <v>17686</v>
      </c>
      <c r="F1305" s="57" t="s">
        <v>17687</v>
      </c>
      <c r="G1305" s="57" t="s">
        <v>17688</v>
      </c>
      <c r="H1305" s="57" t="s">
        <v>17689</v>
      </c>
      <c r="I1305" s="57" t="s">
        <v>17690</v>
      </c>
      <c r="J1305" s="57"/>
      <c r="K1305" s="57"/>
      <c r="L1305" s="57"/>
      <c r="M1305" s="57"/>
      <c r="N1305" s="57" t="s">
        <v>17691</v>
      </c>
      <c r="O1305" s="57" t="s">
        <v>17692</v>
      </c>
      <c r="P1305" s="57" t="s">
        <v>17693</v>
      </c>
      <c r="Q1305" s="57" t="s">
        <v>17694</v>
      </c>
      <c r="R1305" s="57" t="s">
        <v>4793</v>
      </c>
      <c r="S1305" s="57" t="s">
        <v>17695</v>
      </c>
      <c r="T1305" s="57" t="s">
        <v>17696</v>
      </c>
      <c r="U1305" s="57"/>
      <c r="V1305" s="57"/>
      <c r="W1305" s="57"/>
      <c r="X1305" s="57" t="s">
        <v>4796</v>
      </c>
      <c r="Y1305" s="57" t="s">
        <v>7168</v>
      </c>
      <c r="Z1305" s="57"/>
      <c r="AA1305" s="57"/>
      <c r="AB1305" s="57"/>
      <c r="AC1305" s="57"/>
      <c r="AD1305" s="57"/>
      <c r="AE1305" s="57">
        <v>34582</v>
      </c>
      <c r="AF1305" s="57" t="s">
        <v>5700</v>
      </c>
      <c r="AG1305" s="57">
        <v>2</v>
      </c>
      <c r="AH1305" s="57">
        <v>300</v>
      </c>
      <c r="AI1305" s="57"/>
      <c r="AJ1305" s="57">
        <v>312</v>
      </c>
      <c r="AK1305" s="57">
        <v>34593</v>
      </c>
      <c r="AL1305" s="57" t="s">
        <v>5195</v>
      </c>
      <c r="AM1305" s="57">
        <v>2</v>
      </c>
      <c r="AN1305" s="57">
        <v>479</v>
      </c>
      <c r="AO1305" s="57"/>
      <c r="AP1305" s="57">
        <v>312</v>
      </c>
      <c r="AQ1305" s="57">
        <v>21056</v>
      </c>
      <c r="AR1305" s="57" t="s">
        <v>631</v>
      </c>
      <c r="AS1305" s="57">
        <v>2</v>
      </c>
      <c r="AT1305" s="57">
        <v>402</v>
      </c>
      <c r="AU1305" s="57"/>
      <c r="AV1305" s="57">
        <v>212</v>
      </c>
      <c r="AW1305" s="57">
        <v>34022</v>
      </c>
      <c r="AX1305" s="57" t="s">
        <v>4798</v>
      </c>
      <c r="AY1305" s="57">
        <v>2</v>
      </c>
      <c r="AZ1305" s="57">
        <v>393</v>
      </c>
      <c r="BA1305" s="57"/>
      <c r="BB1305" s="57">
        <v>312</v>
      </c>
      <c r="BC1305" s="57"/>
      <c r="BD1305" s="57"/>
      <c r="BE1305" s="57"/>
      <c r="BF1305" s="57"/>
      <c r="BG1305" s="57"/>
      <c r="BH1305" s="57"/>
    </row>
    <row r="1306" spans="1:106" ht="13.5" customHeight="1" x14ac:dyDescent="0.35">
      <c r="A1306" t="s">
        <v>503</v>
      </c>
      <c r="B1306" t="s">
        <v>4459</v>
      </c>
      <c r="C1306" t="s">
        <v>4783</v>
      </c>
      <c r="D1306" s="57" t="s">
        <v>17697</v>
      </c>
      <c r="E1306" s="57" t="s">
        <v>17698</v>
      </c>
      <c r="F1306" s="57" t="s">
        <v>7593</v>
      </c>
      <c r="G1306" s="57" t="s">
        <v>7594</v>
      </c>
      <c r="H1306" s="57" t="s">
        <v>10175</v>
      </c>
      <c r="I1306" s="57"/>
      <c r="J1306" s="57"/>
      <c r="K1306" s="57"/>
      <c r="L1306" s="57"/>
      <c r="M1306" s="57"/>
      <c r="N1306" s="57" t="s">
        <v>10176</v>
      </c>
      <c r="O1306" s="57" t="s">
        <v>17699</v>
      </c>
      <c r="P1306" s="57" t="s">
        <v>17700</v>
      </c>
      <c r="Q1306" s="57" t="s">
        <v>17701</v>
      </c>
      <c r="R1306" s="57" t="s">
        <v>17702</v>
      </c>
      <c r="S1306" s="57"/>
      <c r="T1306" s="57"/>
      <c r="U1306" s="57"/>
      <c r="V1306" s="57"/>
      <c r="W1306" s="57"/>
      <c r="X1306" s="57" t="s">
        <v>7468</v>
      </c>
      <c r="Y1306" s="57" t="s">
        <v>7603</v>
      </c>
      <c r="Z1306" s="57" t="s">
        <v>10182</v>
      </c>
      <c r="AA1306" s="57"/>
      <c r="AB1306" s="57"/>
      <c r="AC1306" s="57"/>
      <c r="AD1306" s="57"/>
      <c r="AE1306" s="57">
        <v>13154</v>
      </c>
      <c r="AF1306" s="57" t="s">
        <v>798</v>
      </c>
      <c r="AG1306" s="57">
        <v>2</v>
      </c>
      <c r="AH1306" s="57">
        <v>192</v>
      </c>
      <c r="AI1306" s="57"/>
      <c r="AJ1306" s="57">
        <v>122</v>
      </c>
      <c r="AK1306" s="57">
        <v>34582</v>
      </c>
      <c r="AL1306" s="57" t="s">
        <v>5700</v>
      </c>
      <c r="AM1306" s="57">
        <v>2</v>
      </c>
      <c r="AN1306" s="57">
        <v>300</v>
      </c>
      <c r="AO1306" s="57"/>
      <c r="AP1306" s="57">
        <v>312</v>
      </c>
      <c r="AQ1306" s="57">
        <v>34085</v>
      </c>
      <c r="AR1306" s="57" t="s">
        <v>5052</v>
      </c>
      <c r="AS1306" s="57">
        <v>1</v>
      </c>
      <c r="AT1306" s="57">
        <v>98</v>
      </c>
      <c r="AU1306" s="57"/>
      <c r="AV1306" s="57">
        <v>312</v>
      </c>
      <c r="AW1306" s="57">
        <v>31436</v>
      </c>
      <c r="AX1306" s="57" t="s">
        <v>61</v>
      </c>
      <c r="AY1306" s="57">
        <v>2</v>
      </c>
      <c r="AZ1306" s="57">
        <v>245</v>
      </c>
      <c r="BA1306" s="57"/>
      <c r="BB1306" s="57">
        <v>200</v>
      </c>
      <c r="BC1306" s="57"/>
      <c r="BD1306" s="57"/>
      <c r="BE1306" s="57"/>
      <c r="BF1306" s="57"/>
      <c r="BG1306" s="57"/>
      <c r="BH1306" s="57"/>
    </row>
    <row r="1307" spans="1:106" ht="13.5" customHeight="1" x14ac:dyDescent="0.35">
      <c r="A1307" t="s">
        <v>503</v>
      </c>
      <c r="B1307" t="s">
        <v>4460</v>
      </c>
      <c r="C1307" t="s">
        <v>4889</v>
      </c>
      <c r="D1307" s="57" t="s">
        <v>17703</v>
      </c>
      <c r="E1307" s="57" t="s">
        <v>17704</v>
      </c>
      <c r="F1307" s="57" t="s">
        <v>10607</v>
      </c>
      <c r="G1307" s="57" t="s">
        <v>10875</v>
      </c>
      <c r="H1307" s="57" t="s">
        <v>12908</v>
      </c>
      <c r="I1307" s="57"/>
      <c r="J1307" s="57"/>
      <c r="K1307" s="57"/>
      <c r="L1307" s="57"/>
      <c r="M1307" s="57"/>
      <c r="N1307" s="57" t="s">
        <v>17705</v>
      </c>
      <c r="O1307" s="57" t="s">
        <v>17706</v>
      </c>
      <c r="P1307" s="57" t="s">
        <v>17707</v>
      </c>
      <c r="Q1307" s="57" t="s">
        <v>17708</v>
      </c>
      <c r="R1307" s="57" t="s">
        <v>17709</v>
      </c>
      <c r="S1307" s="57" t="s">
        <v>10613</v>
      </c>
      <c r="T1307" s="57"/>
      <c r="U1307" s="57"/>
      <c r="V1307" s="57"/>
      <c r="W1307" s="57"/>
      <c r="X1307" s="57" t="s">
        <v>10469</v>
      </c>
      <c r="Y1307" s="57" t="s">
        <v>5610</v>
      </c>
      <c r="Z1307" s="57" t="s">
        <v>7603</v>
      </c>
      <c r="AA1307" s="57"/>
      <c r="AB1307" s="57"/>
      <c r="AC1307" s="57"/>
      <c r="AD1307" s="57"/>
      <c r="AE1307" s="57">
        <v>34085</v>
      </c>
      <c r="AF1307" s="57" t="s">
        <v>5052</v>
      </c>
      <c r="AG1307" s="57">
        <v>1</v>
      </c>
      <c r="AH1307" s="57">
        <v>98</v>
      </c>
      <c r="AI1307" s="57"/>
      <c r="AJ1307" s="57">
        <v>312</v>
      </c>
      <c r="AK1307" s="57"/>
      <c r="AL1307" s="57"/>
      <c r="AM1307" s="57"/>
      <c r="AN1307" s="57"/>
      <c r="AO1307" s="57"/>
      <c r="AP1307" s="57"/>
      <c r="AQ1307" s="57"/>
      <c r="AR1307" s="57"/>
      <c r="AS1307" s="57"/>
      <c r="AT1307" s="57"/>
      <c r="AU1307" s="57"/>
      <c r="AV1307" s="57"/>
      <c r="AW1307" s="57"/>
      <c r="AX1307" s="57"/>
      <c r="AY1307" s="57"/>
      <c r="AZ1307" s="57"/>
      <c r="BA1307" s="57"/>
      <c r="BB1307" s="57"/>
      <c r="BC1307" s="57"/>
      <c r="BD1307" s="57"/>
      <c r="BE1307" s="57"/>
      <c r="BF1307" s="57"/>
      <c r="BG1307" s="57"/>
      <c r="BH1307" s="57"/>
    </row>
    <row r="1308" spans="1:106" ht="13.5" customHeight="1" x14ac:dyDescent="0.35">
      <c r="A1308" t="s">
        <v>503</v>
      </c>
      <c r="B1308" t="s">
        <v>4461</v>
      </c>
      <c r="C1308" t="s">
        <v>4502</v>
      </c>
      <c r="D1308" s="57" t="s">
        <v>13222</v>
      </c>
      <c r="E1308" s="57" t="s">
        <v>17710</v>
      </c>
      <c r="F1308" s="57" t="s">
        <v>4739</v>
      </c>
      <c r="G1308" s="57"/>
      <c r="H1308" s="57"/>
      <c r="I1308" s="57"/>
      <c r="J1308" s="57"/>
      <c r="K1308" s="57"/>
      <c r="L1308" s="57"/>
      <c r="M1308" s="57"/>
      <c r="N1308" s="57" t="s">
        <v>17711</v>
      </c>
      <c r="O1308" s="57" t="s">
        <v>17712</v>
      </c>
      <c r="P1308" s="57" t="s">
        <v>17713</v>
      </c>
      <c r="Q1308" s="57"/>
      <c r="R1308" s="57"/>
      <c r="S1308" s="57"/>
      <c r="T1308" s="57"/>
      <c r="U1308" s="57"/>
      <c r="V1308" s="57"/>
      <c r="W1308" s="57"/>
      <c r="X1308" s="57" t="s">
        <v>714</v>
      </c>
      <c r="Y1308" s="57" t="s">
        <v>17714</v>
      </c>
      <c r="Z1308" s="57"/>
      <c r="AA1308" s="57"/>
      <c r="AB1308" s="57"/>
      <c r="AC1308" s="57"/>
      <c r="AD1308" s="57"/>
      <c r="AE1308" s="57">
        <v>31833</v>
      </c>
      <c r="AF1308" s="57" t="s">
        <v>758</v>
      </c>
      <c r="AG1308" s="57">
        <v>2</v>
      </c>
      <c r="AH1308" s="57">
        <v>480</v>
      </c>
      <c r="AI1308" s="57"/>
      <c r="AJ1308" s="57">
        <v>311</v>
      </c>
      <c r="AK1308" s="57">
        <v>21577</v>
      </c>
      <c r="AL1308" s="57" t="s">
        <v>588</v>
      </c>
      <c r="AM1308" s="57">
        <v>1</v>
      </c>
      <c r="AN1308" s="57">
        <v>200</v>
      </c>
      <c r="AO1308" s="57"/>
      <c r="AP1308" s="57">
        <v>221</v>
      </c>
      <c r="AQ1308" s="57"/>
      <c r="AR1308" s="57"/>
      <c r="AS1308" s="57"/>
      <c r="AT1308" s="57"/>
      <c r="AU1308" s="57"/>
      <c r="AV1308" s="57"/>
      <c r="AW1308" s="57"/>
      <c r="AX1308" s="57"/>
      <c r="AY1308" s="57"/>
      <c r="AZ1308" s="57"/>
      <c r="BA1308" s="57"/>
      <c r="BB1308" s="57"/>
      <c r="BC1308" s="57"/>
      <c r="BD1308" s="57"/>
      <c r="BE1308" s="57"/>
      <c r="BF1308" s="57"/>
      <c r="BG1308" s="57"/>
      <c r="BH1308" s="57"/>
      <c r="CN1308" t="s">
        <v>758</v>
      </c>
      <c r="CU1308" t="s">
        <v>588</v>
      </c>
    </row>
    <row r="1309" spans="1:106" ht="13.5" customHeight="1" x14ac:dyDescent="0.35">
      <c r="A1309" t="s">
        <v>503</v>
      </c>
      <c r="B1309" t="s">
        <v>4462</v>
      </c>
      <c r="C1309" t="s">
        <v>4502</v>
      </c>
      <c r="D1309" s="57" t="s">
        <v>17715</v>
      </c>
      <c r="E1309" s="57"/>
      <c r="F1309" s="57" t="s">
        <v>17716</v>
      </c>
      <c r="G1309" s="57" t="s">
        <v>17717</v>
      </c>
      <c r="H1309" s="57" t="s">
        <v>7517</v>
      </c>
      <c r="I1309" s="57" t="s">
        <v>17718</v>
      </c>
      <c r="J1309" s="57" t="s">
        <v>7474</v>
      </c>
      <c r="K1309" s="57"/>
      <c r="L1309" s="57"/>
      <c r="M1309" s="57"/>
      <c r="N1309" s="57" t="s">
        <v>17719</v>
      </c>
      <c r="O1309" s="57" t="s">
        <v>17720</v>
      </c>
      <c r="P1309" s="57" t="s">
        <v>17721</v>
      </c>
      <c r="Q1309" s="57" t="s">
        <v>7521</v>
      </c>
      <c r="R1309" s="57" t="s">
        <v>7522</v>
      </c>
      <c r="S1309" s="57" t="s">
        <v>7523</v>
      </c>
      <c r="T1309" s="57" t="s">
        <v>7524</v>
      </c>
      <c r="U1309" s="57"/>
      <c r="V1309" s="57"/>
      <c r="W1309" s="57"/>
      <c r="X1309" s="57" t="s">
        <v>17722</v>
      </c>
      <c r="Y1309" s="57" t="s">
        <v>588</v>
      </c>
      <c r="Z1309" s="57" t="s">
        <v>62</v>
      </c>
      <c r="AA1309" s="57"/>
      <c r="AB1309" s="57"/>
      <c r="AC1309" s="57"/>
      <c r="AD1309" s="57"/>
      <c r="AE1309" s="57">
        <v>31754</v>
      </c>
      <c r="AF1309" s="57" t="s">
        <v>62</v>
      </c>
      <c r="AG1309" s="57">
        <v>2</v>
      </c>
      <c r="AH1309" s="57">
        <v>76</v>
      </c>
      <c r="AI1309" s="57"/>
      <c r="AJ1309" s="57">
        <v>311</v>
      </c>
      <c r="AK1309" s="57">
        <v>21577</v>
      </c>
      <c r="AL1309" s="57" t="s">
        <v>588</v>
      </c>
      <c r="AM1309" s="57">
        <v>1</v>
      </c>
      <c r="AN1309" s="57">
        <v>200</v>
      </c>
      <c r="AO1309" s="57"/>
      <c r="AP1309" s="57">
        <v>221</v>
      </c>
      <c r="AQ1309" s="57"/>
      <c r="AR1309" s="57"/>
      <c r="AS1309" s="57"/>
      <c r="AT1309" s="57"/>
      <c r="AU1309" s="57"/>
      <c r="AV1309" s="57"/>
      <c r="AW1309" s="57"/>
      <c r="AX1309" s="57"/>
      <c r="AY1309" s="57"/>
      <c r="AZ1309" s="57"/>
      <c r="BA1309" s="57"/>
      <c r="BB1309" s="57"/>
      <c r="BC1309" s="57"/>
      <c r="BD1309" s="57"/>
      <c r="BE1309" s="57"/>
      <c r="BF1309" s="57"/>
      <c r="BG1309" s="57"/>
      <c r="BH1309" s="57"/>
      <c r="CN1309" t="s">
        <v>62</v>
      </c>
      <c r="CU1309" t="s">
        <v>588</v>
      </c>
    </row>
    <row r="1310" spans="1:106" ht="13.5" customHeight="1" x14ac:dyDescent="0.35">
      <c r="A1310" t="s">
        <v>503</v>
      </c>
      <c r="B1310" t="s">
        <v>4463</v>
      </c>
      <c r="C1310" t="s">
        <v>4717</v>
      </c>
      <c r="D1310" s="57" t="s">
        <v>17723</v>
      </c>
      <c r="E1310" s="57" t="s">
        <v>17724</v>
      </c>
      <c r="F1310" s="57" t="s">
        <v>17659</v>
      </c>
      <c r="G1310" s="57" t="s">
        <v>17725</v>
      </c>
      <c r="H1310" s="57" t="s">
        <v>17661</v>
      </c>
      <c r="I1310" s="57"/>
      <c r="J1310" s="57"/>
      <c r="K1310" s="57"/>
      <c r="L1310" s="57"/>
      <c r="M1310" s="57"/>
      <c r="N1310" s="57" t="s">
        <v>15133</v>
      </c>
      <c r="O1310" s="57" t="s">
        <v>17726</v>
      </c>
      <c r="P1310" s="57" t="s">
        <v>15135</v>
      </c>
      <c r="Q1310" s="57" t="s">
        <v>17727</v>
      </c>
      <c r="R1310" s="57" t="s">
        <v>10580</v>
      </c>
      <c r="S1310" s="57"/>
      <c r="T1310" s="57"/>
      <c r="U1310" s="57"/>
      <c r="V1310" s="57"/>
      <c r="W1310" s="57"/>
      <c r="X1310" s="57" t="s">
        <v>15138</v>
      </c>
      <c r="Y1310" s="57" t="s">
        <v>15139</v>
      </c>
      <c r="Z1310" s="57" t="s">
        <v>11552</v>
      </c>
      <c r="AA1310" s="57"/>
      <c r="AB1310" s="57"/>
      <c r="AC1310" s="57"/>
      <c r="AD1310" s="57"/>
      <c r="AE1310" s="57">
        <v>31436</v>
      </c>
      <c r="AF1310" s="57" t="s">
        <v>61</v>
      </c>
      <c r="AG1310" s="57">
        <v>1</v>
      </c>
      <c r="AH1310" s="57">
        <v>70</v>
      </c>
      <c r="AI1310" s="57"/>
      <c r="AJ1310" s="57">
        <v>200</v>
      </c>
      <c r="AK1310" s="57"/>
      <c r="AL1310" s="57"/>
      <c r="AM1310" s="57"/>
      <c r="AN1310" s="57"/>
      <c r="AO1310" s="57"/>
      <c r="AP1310" s="57"/>
      <c r="AQ1310" s="57"/>
      <c r="AR1310" s="57"/>
      <c r="AS1310" s="57"/>
      <c r="AT1310" s="57"/>
      <c r="AU1310" s="57"/>
      <c r="AV1310" s="57"/>
      <c r="AW1310" s="57"/>
      <c r="AX1310" s="57"/>
      <c r="AY1310" s="57"/>
      <c r="AZ1310" s="57"/>
      <c r="BA1310" s="57"/>
      <c r="BB1310" s="57"/>
      <c r="BC1310" s="57"/>
      <c r="BD1310" s="57"/>
      <c r="BE1310" s="57"/>
      <c r="BF1310" s="57"/>
      <c r="BG1310" s="57"/>
      <c r="BH1310" s="57"/>
      <c r="CN1310" t="s">
        <v>4706</v>
      </c>
    </row>
    <row r="1311" spans="1:106" ht="13.5" customHeight="1" x14ac:dyDescent="0.35">
      <c r="A1311" t="s">
        <v>503</v>
      </c>
      <c r="B1311" t="s">
        <v>4464</v>
      </c>
      <c r="C1311" t="s">
        <v>4485</v>
      </c>
      <c r="D1311" s="57" t="s">
        <v>5279</v>
      </c>
      <c r="E1311" s="57" t="s">
        <v>4750</v>
      </c>
      <c r="F1311" s="57" t="s">
        <v>5280</v>
      </c>
      <c r="G1311" s="57" t="s">
        <v>17728</v>
      </c>
      <c r="H1311" s="57" t="s">
        <v>5282</v>
      </c>
      <c r="I1311" s="57"/>
      <c r="J1311" s="57"/>
      <c r="K1311" s="57"/>
      <c r="L1311" s="57"/>
      <c r="M1311" s="57"/>
      <c r="N1311" s="57" t="s">
        <v>5283</v>
      </c>
      <c r="O1311" s="57" t="s">
        <v>4494</v>
      </c>
      <c r="P1311" s="57" t="s">
        <v>5284</v>
      </c>
      <c r="Q1311" s="57" t="s">
        <v>5285</v>
      </c>
      <c r="R1311" s="57" t="s">
        <v>5286</v>
      </c>
      <c r="S1311" s="57" t="s">
        <v>17729</v>
      </c>
      <c r="T1311" s="57"/>
      <c r="U1311" s="57"/>
      <c r="V1311" s="57"/>
      <c r="W1311" s="57"/>
      <c r="X1311" s="57" t="s">
        <v>4579</v>
      </c>
      <c r="Y1311" s="57" t="s">
        <v>4498</v>
      </c>
      <c r="Z1311" s="57"/>
      <c r="AA1311" s="57"/>
      <c r="AB1311" s="57"/>
      <c r="AC1311" s="57"/>
      <c r="AD1311" s="57"/>
      <c r="AE1311" s="57">
        <v>21572</v>
      </c>
      <c r="AF1311" s="57" t="s">
        <v>58</v>
      </c>
      <c r="AG1311" s="57">
        <v>2</v>
      </c>
      <c r="AH1311" s="57">
        <v>328</v>
      </c>
      <c r="AI1311" s="57"/>
      <c r="AJ1311" s="57">
        <v>221</v>
      </c>
      <c r="AK1311" s="57">
        <v>21547</v>
      </c>
      <c r="AL1311" s="57" t="s">
        <v>57</v>
      </c>
      <c r="AM1311" s="57">
        <v>2</v>
      </c>
      <c r="AN1311" s="57">
        <v>245</v>
      </c>
      <c r="AO1311" s="57"/>
      <c r="AP1311" s="57">
        <v>221</v>
      </c>
      <c r="AQ1311" s="57">
        <v>21543</v>
      </c>
      <c r="AR1311" s="57" t="s">
        <v>8172</v>
      </c>
      <c r="AS1311" s="57">
        <v>2</v>
      </c>
      <c r="AT1311" s="57">
        <v>434</v>
      </c>
      <c r="AU1311" s="57"/>
      <c r="AV1311" s="57">
        <v>116</v>
      </c>
      <c r="AW1311" s="57"/>
      <c r="AX1311" s="57"/>
      <c r="AY1311" s="57"/>
      <c r="AZ1311" s="57"/>
      <c r="BA1311" s="57"/>
      <c r="BB1311" s="57"/>
      <c r="BC1311" s="57"/>
      <c r="BD1311" s="57"/>
      <c r="BE1311" s="57"/>
      <c r="BF1311" s="57"/>
      <c r="BG1311" s="57"/>
      <c r="BH1311" s="57"/>
      <c r="CN1311" t="s">
        <v>58</v>
      </c>
      <c r="CU1311" t="s">
        <v>57</v>
      </c>
      <c r="DB1311" t="s">
        <v>8172</v>
      </c>
    </row>
    <row r="1312" spans="1:106" ht="13.5" customHeight="1" x14ac:dyDescent="0.35">
      <c r="A1312" t="s">
        <v>503</v>
      </c>
      <c r="B1312" t="s">
        <v>4465</v>
      </c>
      <c r="C1312" t="s">
        <v>4889</v>
      </c>
      <c r="D1312" s="57" t="s">
        <v>8161</v>
      </c>
      <c r="E1312" s="57" t="s">
        <v>17730</v>
      </c>
      <c r="F1312" s="57" t="s">
        <v>8164</v>
      </c>
      <c r="G1312" s="57" t="s">
        <v>8165</v>
      </c>
      <c r="H1312" s="57"/>
      <c r="I1312" s="57"/>
      <c r="J1312" s="57"/>
      <c r="K1312" s="57"/>
      <c r="L1312" s="57"/>
      <c r="M1312" s="57"/>
      <c r="N1312" s="57" t="s">
        <v>8166</v>
      </c>
      <c r="O1312" s="57" t="s">
        <v>17731</v>
      </c>
      <c r="P1312" s="57" t="s">
        <v>17732</v>
      </c>
      <c r="Q1312" s="57" t="s">
        <v>8170</v>
      </c>
      <c r="R1312" s="57"/>
      <c r="S1312" s="57"/>
      <c r="T1312" s="57"/>
      <c r="U1312" s="57"/>
      <c r="V1312" s="57"/>
      <c r="W1312" s="57"/>
      <c r="X1312" s="57" t="s">
        <v>8171</v>
      </c>
      <c r="Y1312" s="57" t="s">
        <v>5218</v>
      </c>
      <c r="Z1312" s="57"/>
      <c r="AA1312" s="57"/>
      <c r="AB1312" s="57"/>
      <c r="AC1312" s="57"/>
      <c r="AD1312" s="57"/>
      <c r="AE1312" s="57">
        <v>21543</v>
      </c>
      <c r="AF1312" s="57" t="s">
        <v>8172</v>
      </c>
      <c r="AG1312" s="57">
        <v>2</v>
      </c>
      <c r="AH1312" s="57">
        <v>434</v>
      </c>
      <c r="AI1312" s="57"/>
      <c r="AJ1312" s="57">
        <v>116</v>
      </c>
      <c r="AK1312" s="57">
        <v>21572</v>
      </c>
      <c r="AL1312" s="57" t="s">
        <v>58</v>
      </c>
      <c r="AM1312" s="57">
        <v>2</v>
      </c>
      <c r="AN1312" s="57">
        <v>328</v>
      </c>
      <c r="AO1312" s="57"/>
      <c r="AP1312" s="57">
        <v>221</v>
      </c>
      <c r="AQ1312" s="57">
        <v>21547</v>
      </c>
      <c r="AR1312" s="57" t="s">
        <v>57</v>
      </c>
      <c r="AS1312" s="57">
        <v>2</v>
      </c>
      <c r="AT1312" s="57">
        <v>245</v>
      </c>
      <c r="AU1312" s="57"/>
      <c r="AV1312" s="57">
        <v>221</v>
      </c>
      <c r="AW1312" s="57">
        <v>21577</v>
      </c>
      <c r="AX1312" s="57" t="s">
        <v>588</v>
      </c>
      <c r="AY1312" s="57">
        <v>2</v>
      </c>
      <c r="AZ1312" s="57">
        <v>302</v>
      </c>
      <c r="BA1312" s="57"/>
      <c r="BB1312" s="57">
        <v>221</v>
      </c>
      <c r="BC1312" s="57"/>
      <c r="BD1312" s="57"/>
      <c r="BE1312" s="57"/>
      <c r="BF1312" s="57"/>
      <c r="BG1312" s="57"/>
      <c r="BH1312" s="57"/>
      <c r="CN1312" t="s">
        <v>8172</v>
      </c>
      <c r="CU1312" t="s">
        <v>58</v>
      </c>
      <c r="DB1312" t="s">
        <v>57</v>
      </c>
    </row>
    <row r="1313" spans="1:113" ht="13.5" customHeight="1" x14ac:dyDescent="0.35">
      <c r="A1313" t="s">
        <v>503</v>
      </c>
      <c r="B1313" t="s">
        <v>4466</v>
      </c>
      <c r="C1313" t="s">
        <v>4524</v>
      </c>
      <c r="D1313" s="57" t="s">
        <v>17733</v>
      </c>
      <c r="E1313" s="57" t="s">
        <v>17734</v>
      </c>
      <c r="F1313" s="57" t="s">
        <v>11063</v>
      </c>
      <c r="G1313" s="57" t="s">
        <v>11064</v>
      </c>
      <c r="H1313" s="57" t="s">
        <v>11065</v>
      </c>
      <c r="I1313" s="57" t="s">
        <v>11066</v>
      </c>
      <c r="J1313" s="57"/>
      <c r="K1313" s="57"/>
      <c r="L1313" s="57"/>
      <c r="M1313" s="57"/>
      <c r="N1313" s="57" t="s">
        <v>17735</v>
      </c>
      <c r="O1313" s="57" t="s">
        <v>17736</v>
      </c>
      <c r="P1313" s="57" t="s">
        <v>11069</v>
      </c>
      <c r="Q1313" s="57" t="s">
        <v>17737</v>
      </c>
      <c r="R1313" s="57" t="s">
        <v>17738</v>
      </c>
      <c r="S1313" s="57" t="s">
        <v>11072</v>
      </c>
      <c r="T1313" s="57"/>
      <c r="U1313" s="57"/>
      <c r="V1313" s="57"/>
      <c r="W1313" s="57"/>
      <c r="X1313" s="57" t="s">
        <v>9868</v>
      </c>
      <c r="Y1313" s="57" t="s">
        <v>17739</v>
      </c>
      <c r="Z1313" s="57"/>
      <c r="AA1313" s="57"/>
      <c r="AB1313" s="57"/>
      <c r="AC1313" s="57"/>
      <c r="AD1313" s="57"/>
      <c r="AE1313" s="57" t="s">
        <v>1151</v>
      </c>
      <c r="AF1313" s="57"/>
      <c r="AG1313" s="57">
        <v>2</v>
      </c>
      <c r="AH1313" s="57"/>
      <c r="AI1313" s="57"/>
      <c r="AJ1313" s="57"/>
      <c r="AK1313" s="57">
        <v>21543</v>
      </c>
      <c r="AL1313" s="57" t="s">
        <v>8172</v>
      </c>
      <c r="AM1313" s="57">
        <v>2</v>
      </c>
      <c r="AN1313" s="57">
        <v>434</v>
      </c>
      <c r="AO1313" s="57"/>
      <c r="AP1313" s="57">
        <v>116</v>
      </c>
      <c r="AQ1313" s="57">
        <v>12054</v>
      </c>
      <c r="AR1313" s="57" t="s">
        <v>5121</v>
      </c>
      <c r="AS1313" s="57">
        <v>2</v>
      </c>
      <c r="AT1313" s="57">
        <v>266</v>
      </c>
      <c r="AU1313" s="57"/>
      <c r="AV1313" s="57">
        <v>113</v>
      </c>
      <c r="AW1313" s="57"/>
      <c r="AX1313" s="57"/>
      <c r="AY1313" s="57"/>
      <c r="AZ1313" s="57"/>
      <c r="BA1313" s="57"/>
      <c r="BB1313" s="57"/>
      <c r="BC1313" s="57"/>
      <c r="BD1313" s="57"/>
      <c r="BE1313" s="57"/>
      <c r="BF1313" s="57"/>
      <c r="BG1313" s="57"/>
      <c r="BH1313" s="57"/>
      <c r="CU1313" t="s">
        <v>8172</v>
      </c>
      <c r="DB1313" t="s">
        <v>5121</v>
      </c>
    </row>
    <row r="1314" spans="1:113" ht="13.5" customHeight="1" x14ac:dyDescent="0.35">
      <c r="A1314" t="s">
        <v>503</v>
      </c>
      <c r="B1314" t="s">
        <v>4467</v>
      </c>
      <c r="C1314" t="s">
        <v>4524</v>
      </c>
      <c r="D1314" s="57" t="s">
        <v>13583</v>
      </c>
      <c r="E1314" s="57" t="s">
        <v>13584</v>
      </c>
      <c r="F1314" s="57" t="s">
        <v>13585</v>
      </c>
      <c r="G1314" s="57" t="s">
        <v>13586</v>
      </c>
      <c r="H1314" s="57" t="s">
        <v>13587</v>
      </c>
      <c r="I1314" s="57" t="s">
        <v>13588</v>
      </c>
      <c r="J1314" s="57"/>
      <c r="K1314" s="57"/>
      <c r="L1314" s="57"/>
      <c r="M1314" s="57"/>
      <c r="N1314" s="57" t="s">
        <v>13589</v>
      </c>
      <c r="O1314" s="57" t="s">
        <v>17740</v>
      </c>
      <c r="P1314" s="57" t="s">
        <v>13591</v>
      </c>
      <c r="Q1314" s="57" t="s">
        <v>17741</v>
      </c>
      <c r="R1314" s="57" t="s">
        <v>17742</v>
      </c>
      <c r="S1314" s="57" t="s">
        <v>13594</v>
      </c>
      <c r="T1314" s="57"/>
      <c r="U1314" s="57"/>
      <c r="V1314" s="57"/>
      <c r="W1314" s="57"/>
      <c r="X1314" s="57" t="s">
        <v>13584</v>
      </c>
      <c r="Y1314" s="57" t="s">
        <v>13595</v>
      </c>
      <c r="Z1314" s="57"/>
      <c r="AA1314" s="57"/>
      <c r="AB1314" s="57"/>
      <c r="AC1314" s="57"/>
      <c r="AD1314" s="57"/>
      <c r="AE1314" s="57" t="s">
        <v>1151</v>
      </c>
      <c r="AF1314" s="57"/>
      <c r="AG1314" s="57">
        <v>2</v>
      </c>
      <c r="AH1314" s="57"/>
      <c r="AI1314" s="57"/>
      <c r="AJ1314" s="57"/>
      <c r="AK1314" s="57">
        <v>21543</v>
      </c>
      <c r="AL1314" s="57" t="s">
        <v>8172</v>
      </c>
      <c r="AM1314" s="57">
        <v>2</v>
      </c>
      <c r="AN1314" s="57">
        <v>434</v>
      </c>
      <c r="AO1314" s="57"/>
      <c r="AP1314" s="57">
        <v>116</v>
      </c>
      <c r="AQ1314" s="57">
        <v>31436</v>
      </c>
      <c r="AR1314" s="57" t="s">
        <v>61</v>
      </c>
      <c r="AS1314" s="57">
        <v>2</v>
      </c>
      <c r="AT1314" s="57">
        <v>245</v>
      </c>
      <c r="AU1314" s="57"/>
      <c r="AV1314" s="57">
        <v>200</v>
      </c>
      <c r="AW1314" s="57">
        <v>12054</v>
      </c>
      <c r="AX1314" s="57" t="s">
        <v>5121</v>
      </c>
      <c r="AY1314" s="57">
        <v>2</v>
      </c>
      <c r="AZ1314" s="57">
        <v>266</v>
      </c>
      <c r="BA1314" s="57"/>
      <c r="BB1314" s="57">
        <v>113</v>
      </c>
      <c r="BC1314" s="57"/>
      <c r="BD1314" s="57"/>
      <c r="BE1314" s="57"/>
      <c r="BF1314" s="57"/>
      <c r="BG1314" s="57"/>
      <c r="BH1314" s="57"/>
      <c r="CU1314" t="s">
        <v>8172</v>
      </c>
      <c r="DB1314" t="s">
        <v>61</v>
      </c>
      <c r="DI1314" t="s">
        <v>5121</v>
      </c>
    </row>
    <row r="1315" spans="1:113" ht="13.5" customHeight="1" x14ac:dyDescent="0.35">
      <c r="A1315" t="s">
        <v>503</v>
      </c>
      <c r="B1315" t="s">
        <v>4468</v>
      </c>
      <c r="C1315" t="s">
        <v>4889</v>
      </c>
      <c r="D1315" s="57" t="s">
        <v>15399</v>
      </c>
      <c r="E1315" s="57" t="s">
        <v>15400</v>
      </c>
      <c r="F1315" s="57" t="s">
        <v>15401</v>
      </c>
      <c r="G1315" s="57" t="s">
        <v>15402</v>
      </c>
      <c r="H1315" s="57" t="s">
        <v>15403</v>
      </c>
      <c r="I1315" s="57" t="s">
        <v>15404</v>
      </c>
      <c r="J1315" s="57"/>
      <c r="K1315" s="57"/>
      <c r="L1315" s="57"/>
      <c r="M1315" s="57"/>
      <c r="N1315" s="57" t="s">
        <v>15405</v>
      </c>
      <c r="O1315" s="57" t="s">
        <v>15097</v>
      </c>
      <c r="P1315" s="57" t="s">
        <v>15406</v>
      </c>
      <c r="Q1315" s="57" t="s">
        <v>15407</v>
      </c>
      <c r="R1315" s="57" t="s">
        <v>17743</v>
      </c>
      <c r="S1315" s="57" t="s">
        <v>15409</v>
      </c>
      <c r="T1315" s="57"/>
      <c r="U1315" s="57"/>
      <c r="V1315" s="57"/>
      <c r="W1315" s="57"/>
      <c r="X1315" s="57" t="s">
        <v>17744</v>
      </c>
      <c r="Y1315" s="57" t="s">
        <v>13296</v>
      </c>
      <c r="Z1315" s="57" t="s">
        <v>6996</v>
      </c>
      <c r="AA1315" s="57"/>
      <c r="AB1315" s="57"/>
      <c r="AC1315" s="57"/>
      <c r="AD1315" s="57"/>
      <c r="AE1315" s="57"/>
      <c r="AF1315" s="57"/>
      <c r="AG1315" s="57"/>
      <c r="AH1315" s="57"/>
      <c r="AI1315" s="57"/>
      <c r="AJ1315" s="57"/>
      <c r="AK1315" s="57"/>
      <c r="AL1315" s="57"/>
      <c r="AM1315" s="57"/>
      <c r="AN1315" s="57"/>
      <c r="AO1315" s="57"/>
      <c r="AP1315" s="57"/>
      <c r="AQ1315" s="57"/>
      <c r="AR1315" s="57"/>
      <c r="AS1315" s="57"/>
      <c r="AT1315" s="57"/>
      <c r="AU1315" s="57"/>
      <c r="AV1315" s="57"/>
      <c r="AW1315" s="57"/>
      <c r="AX1315" s="57"/>
      <c r="AY1315" s="57"/>
      <c r="AZ1315" s="57"/>
      <c r="BA1315" s="57"/>
      <c r="BB1315" s="57"/>
      <c r="BC1315" s="57"/>
      <c r="BD1315" s="57"/>
      <c r="BE1315" s="57"/>
      <c r="BF1315" s="57"/>
      <c r="BG1315" s="57"/>
      <c r="BH1315" s="57"/>
    </row>
    <row r="1316" spans="1:113" ht="13.5" customHeight="1" x14ac:dyDescent="0.35">
      <c r="A1316" t="s">
        <v>503</v>
      </c>
      <c r="B1316" t="s">
        <v>773</v>
      </c>
      <c r="C1316" t="s">
        <v>593</v>
      </c>
      <c r="D1316" s="57" t="s">
        <v>774</v>
      </c>
      <c r="E1316" s="57" t="s">
        <v>775</v>
      </c>
      <c r="F1316" s="57" t="s">
        <v>776</v>
      </c>
      <c r="G1316" s="57" t="s">
        <v>777</v>
      </c>
      <c r="H1316" s="57" t="s">
        <v>778</v>
      </c>
      <c r="I1316" s="57"/>
      <c r="J1316" s="57"/>
      <c r="K1316" s="57"/>
      <c r="L1316" s="57"/>
      <c r="M1316" s="57"/>
      <c r="N1316" s="57" t="s">
        <v>779</v>
      </c>
      <c r="O1316" s="57" t="s">
        <v>780</v>
      </c>
      <c r="P1316" s="57" t="s">
        <v>781</v>
      </c>
      <c r="Q1316" s="57" t="s">
        <v>782</v>
      </c>
      <c r="R1316" s="57" t="s">
        <v>783</v>
      </c>
      <c r="S1316" s="57"/>
      <c r="T1316" s="57"/>
      <c r="U1316" s="57"/>
      <c r="V1316" s="57"/>
      <c r="W1316" s="57"/>
      <c r="X1316" s="57" t="s">
        <v>606</v>
      </c>
      <c r="Y1316" s="57" t="s">
        <v>784</v>
      </c>
      <c r="Z1316" s="57"/>
      <c r="AA1316" s="57"/>
      <c r="AB1316" s="57"/>
      <c r="AC1316" s="57"/>
      <c r="AD1316" s="57"/>
      <c r="AE1316" s="57">
        <v>21572</v>
      </c>
      <c r="AF1316" s="57" t="s">
        <v>58</v>
      </c>
      <c r="AG1316" s="57">
        <v>2</v>
      </c>
      <c r="AH1316" s="57">
        <v>328</v>
      </c>
      <c r="AI1316" s="57"/>
      <c r="AJ1316" s="57">
        <v>221</v>
      </c>
      <c r="AK1316" s="57">
        <v>21547</v>
      </c>
      <c r="AL1316" s="57" t="s">
        <v>57</v>
      </c>
      <c r="AM1316" s="57">
        <v>2</v>
      </c>
      <c r="AN1316" s="57">
        <v>245</v>
      </c>
      <c r="AO1316" s="57"/>
      <c r="AP1316" s="57">
        <v>221</v>
      </c>
      <c r="AQ1316" s="57"/>
      <c r="AR1316" s="57"/>
      <c r="AS1316" s="57"/>
      <c r="AT1316" s="57"/>
      <c r="AU1316" s="57"/>
      <c r="AV1316" s="57"/>
      <c r="AW1316" s="57"/>
      <c r="AX1316" s="57"/>
      <c r="AY1316" s="57"/>
      <c r="AZ1316" s="57"/>
      <c r="BA1316" s="57"/>
      <c r="BB1316" s="57"/>
      <c r="BC1316" s="57"/>
      <c r="BD1316" s="57"/>
      <c r="BE1316" s="57"/>
      <c r="BF1316" s="57"/>
      <c r="BG1316" s="57"/>
      <c r="BH1316" s="57"/>
      <c r="CN1316" t="s">
        <v>58</v>
      </c>
      <c r="CU1316" t="s">
        <v>57</v>
      </c>
    </row>
    <row r="1317" spans="1:113" ht="13.5" customHeight="1" x14ac:dyDescent="0.35">
      <c r="A1317" t="s">
        <v>503</v>
      </c>
      <c r="B1317" t="s">
        <v>4469</v>
      </c>
      <c r="C1317" t="s">
        <v>4889</v>
      </c>
      <c r="D1317" s="57" t="s">
        <v>5347</v>
      </c>
      <c r="E1317" s="57" t="s">
        <v>17745</v>
      </c>
      <c r="F1317" s="57" t="s">
        <v>5348</v>
      </c>
      <c r="G1317" s="57" t="s">
        <v>5317</v>
      </c>
      <c r="H1317" s="57" t="s">
        <v>5349</v>
      </c>
      <c r="I1317" s="57" t="s">
        <v>5319</v>
      </c>
      <c r="J1317" s="57" t="s">
        <v>5320</v>
      </c>
      <c r="K1317" s="57"/>
      <c r="L1317" s="57"/>
      <c r="M1317" s="57"/>
      <c r="N1317" s="57" t="s">
        <v>17746</v>
      </c>
      <c r="O1317" s="57" t="s">
        <v>17747</v>
      </c>
      <c r="P1317" s="57" t="s">
        <v>17748</v>
      </c>
      <c r="Q1317" s="57" t="s">
        <v>17749</v>
      </c>
      <c r="R1317" s="57" t="s">
        <v>17750</v>
      </c>
      <c r="S1317" s="57" t="s">
        <v>5355</v>
      </c>
      <c r="T1317" s="57" t="s">
        <v>17751</v>
      </c>
      <c r="U1317" s="57"/>
      <c r="V1317" s="57"/>
      <c r="W1317" s="57"/>
      <c r="X1317" s="57" t="s">
        <v>17752</v>
      </c>
      <c r="Y1317" s="57" t="s">
        <v>5357</v>
      </c>
      <c r="Z1317" s="57" t="s">
        <v>5330</v>
      </c>
      <c r="AA1317" s="57"/>
      <c r="AB1317" s="57"/>
      <c r="AC1317" s="57"/>
      <c r="AD1317" s="57"/>
      <c r="AE1317" s="57">
        <v>13154</v>
      </c>
      <c r="AF1317" s="57" t="s">
        <v>798</v>
      </c>
      <c r="AG1317" s="57">
        <v>1</v>
      </c>
      <c r="AH1317" s="57">
        <v>42</v>
      </c>
      <c r="AI1317" s="57"/>
      <c r="AJ1317" s="57">
        <v>122</v>
      </c>
      <c r="AK1317" s="57">
        <v>42863</v>
      </c>
      <c r="AL1317" s="57" t="s">
        <v>5357</v>
      </c>
      <c r="AM1317" s="57">
        <v>2</v>
      </c>
      <c r="AN1317" s="57">
        <v>84</v>
      </c>
      <c r="AO1317" s="57"/>
      <c r="AP1317" s="57">
        <v>344</v>
      </c>
      <c r="AQ1317" s="57">
        <v>13254</v>
      </c>
      <c r="AR1317" s="57" t="s">
        <v>799</v>
      </c>
      <c r="AS1317" s="57">
        <v>1</v>
      </c>
      <c r="AT1317" s="57">
        <v>42</v>
      </c>
      <c r="AU1317" s="57"/>
      <c r="AV1317" s="57">
        <v>128</v>
      </c>
      <c r="AW1317" s="57">
        <v>15254</v>
      </c>
      <c r="AX1317" s="57" t="s">
        <v>4802</v>
      </c>
      <c r="AY1317" s="57">
        <v>1</v>
      </c>
      <c r="AZ1317" s="57">
        <v>200</v>
      </c>
      <c r="BA1317" s="57"/>
      <c r="BB1317" s="57">
        <v>136</v>
      </c>
      <c r="BC1317" s="57">
        <v>42863</v>
      </c>
      <c r="BD1317" s="57" t="s">
        <v>5357</v>
      </c>
      <c r="BE1317" s="57">
        <v>2</v>
      </c>
      <c r="BF1317" s="57">
        <v>84</v>
      </c>
      <c r="BG1317" s="57"/>
      <c r="BH1317" s="57">
        <v>344</v>
      </c>
      <c r="CN1317" t="s">
        <v>798</v>
      </c>
      <c r="CU1317" t="s">
        <v>5357</v>
      </c>
      <c r="DB1317" t="s">
        <v>799</v>
      </c>
      <c r="DI1317" t="s">
        <v>17753</v>
      </c>
    </row>
    <row r="1318" spans="1:113" ht="13.5" customHeight="1" x14ac:dyDescent="0.35">
      <c r="A1318" t="s">
        <v>503</v>
      </c>
      <c r="B1318" t="s">
        <v>4470</v>
      </c>
      <c r="C1318" t="s">
        <v>4667</v>
      </c>
      <c r="D1318" s="57" t="s">
        <v>8199</v>
      </c>
      <c r="E1318" s="57" t="s">
        <v>8200</v>
      </c>
      <c r="F1318" s="57" t="s">
        <v>8201</v>
      </c>
      <c r="G1318" s="57" t="s">
        <v>8202</v>
      </c>
      <c r="H1318" s="57" t="s">
        <v>8230</v>
      </c>
      <c r="I1318" s="57" t="s">
        <v>8204</v>
      </c>
      <c r="J1318" s="57" t="s">
        <v>8205</v>
      </c>
      <c r="K1318" s="57" t="s">
        <v>8231</v>
      </c>
      <c r="L1318" s="57"/>
      <c r="M1318" s="57"/>
      <c r="N1318" s="57" t="s">
        <v>17754</v>
      </c>
      <c r="O1318" s="57" t="s">
        <v>8208</v>
      </c>
      <c r="P1318" s="57" t="s">
        <v>8233</v>
      </c>
      <c r="Q1318" s="57" t="s">
        <v>8234</v>
      </c>
      <c r="R1318" s="57" t="s">
        <v>8235</v>
      </c>
      <c r="S1318" s="57" t="s">
        <v>8236</v>
      </c>
      <c r="T1318" s="57" t="s">
        <v>8237</v>
      </c>
      <c r="U1318" s="57"/>
      <c r="V1318" s="57"/>
      <c r="W1318" s="57"/>
      <c r="X1318" s="57" t="s">
        <v>17755</v>
      </c>
      <c r="Y1318" s="57" t="s">
        <v>8214</v>
      </c>
      <c r="Z1318" s="57" t="s">
        <v>5034</v>
      </c>
      <c r="AA1318" s="57"/>
      <c r="AB1318" s="57"/>
      <c r="AC1318" s="57"/>
      <c r="AD1318" s="57"/>
      <c r="AE1318" s="57">
        <v>21572</v>
      </c>
      <c r="AF1318" s="57" t="s">
        <v>58</v>
      </c>
      <c r="AG1318" s="57">
        <v>2</v>
      </c>
      <c r="AH1318" s="57">
        <v>328</v>
      </c>
      <c r="AI1318" s="57"/>
      <c r="AJ1318" s="57">
        <v>221</v>
      </c>
      <c r="AK1318" s="57">
        <v>31407</v>
      </c>
      <c r="AL1318" s="57" t="s">
        <v>800</v>
      </c>
      <c r="AM1318" s="57">
        <v>1</v>
      </c>
      <c r="AN1318" s="57">
        <v>9</v>
      </c>
      <c r="AO1318" s="57"/>
      <c r="AP1318" s="57">
        <v>200</v>
      </c>
      <c r="AQ1318" s="57">
        <v>42866</v>
      </c>
      <c r="AR1318" s="57" t="s">
        <v>5358</v>
      </c>
      <c r="AS1318" s="57">
        <v>2</v>
      </c>
      <c r="AT1318" s="57">
        <v>296</v>
      </c>
      <c r="AU1318" s="57"/>
      <c r="AV1318" s="57">
        <v>344</v>
      </c>
      <c r="AW1318" s="57">
        <v>32079</v>
      </c>
      <c r="AX1318" s="57" t="s">
        <v>4582</v>
      </c>
      <c r="AY1318" s="57">
        <v>2</v>
      </c>
      <c r="AZ1318" s="57">
        <v>263</v>
      </c>
      <c r="BA1318" s="57"/>
      <c r="BB1318" s="57">
        <v>310</v>
      </c>
      <c r="BC1318" s="57">
        <v>11554</v>
      </c>
      <c r="BD1318" s="57" t="s">
        <v>684</v>
      </c>
      <c r="BE1318" s="57">
        <v>1</v>
      </c>
      <c r="BF1318" s="57">
        <v>63</v>
      </c>
      <c r="BG1318" s="57"/>
      <c r="BH1318" s="57">
        <v>116</v>
      </c>
      <c r="CN1318" t="s">
        <v>58</v>
      </c>
      <c r="CU1318" t="s">
        <v>800</v>
      </c>
      <c r="DB1318" t="s">
        <v>5358</v>
      </c>
      <c r="DI1318" t="s">
        <v>4582</v>
      </c>
    </row>
    <row r="1319" spans="1:113" ht="13.5" customHeight="1" x14ac:dyDescent="0.35">
      <c r="A1319" t="s">
        <v>503</v>
      </c>
      <c r="B1319" t="s">
        <v>4471</v>
      </c>
      <c r="C1319" t="s">
        <v>4909</v>
      </c>
      <c r="D1319" s="57" t="s">
        <v>7449</v>
      </c>
      <c r="E1319" s="57" t="s">
        <v>11119</v>
      </c>
      <c r="F1319" s="57" t="s">
        <v>17756</v>
      </c>
      <c r="G1319" s="57" t="s">
        <v>7450</v>
      </c>
      <c r="H1319" s="57" t="s">
        <v>11106</v>
      </c>
      <c r="I1319" s="57" t="s">
        <v>7454</v>
      </c>
      <c r="J1319" s="57" t="s">
        <v>17757</v>
      </c>
      <c r="K1319" s="57"/>
      <c r="L1319" s="57"/>
      <c r="M1319" s="57"/>
      <c r="N1319" s="57" t="s">
        <v>17758</v>
      </c>
      <c r="O1319" s="57" t="s">
        <v>17759</v>
      </c>
      <c r="P1319" s="57" t="s">
        <v>7459</v>
      </c>
      <c r="Q1319" s="57" t="s">
        <v>17760</v>
      </c>
      <c r="R1319" s="57" t="s">
        <v>7461</v>
      </c>
      <c r="S1319" s="57" t="s">
        <v>11121</v>
      </c>
      <c r="T1319" s="57" t="s">
        <v>7464</v>
      </c>
      <c r="U1319" s="57"/>
      <c r="V1319" s="57"/>
      <c r="W1319" s="57"/>
      <c r="X1319" s="57" t="s">
        <v>5712</v>
      </c>
      <c r="Y1319" s="57" t="s">
        <v>11111</v>
      </c>
      <c r="Z1319" s="57" t="s">
        <v>11112</v>
      </c>
      <c r="AA1319" s="57"/>
      <c r="AB1319" s="57"/>
      <c r="AC1319" s="57"/>
      <c r="AD1319" s="57"/>
      <c r="AE1319" s="57">
        <v>32079</v>
      </c>
      <c r="AF1319" s="57" t="s">
        <v>4582</v>
      </c>
      <c r="AG1319" s="57">
        <v>2</v>
      </c>
      <c r="AH1319" s="57">
        <v>263</v>
      </c>
      <c r="AI1319" s="57"/>
      <c r="AJ1319" s="57">
        <v>310</v>
      </c>
      <c r="AK1319" s="57">
        <v>31407</v>
      </c>
      <c r="AL1319" s="57" t="s">
        <v>800</v>
      </c>
      <c r="AM1319" s="57">
        <v>1</v>
      </c>
      <c r="AN1319" s="57">
        <v>9</v>
      </c>
      <c r="AO1319" s="57"/>
      <c r="AP1319" s="57">
        <v>200</v>
      </c>
      <c r="AQ1319" s="57">
        <v>13254</v>
      </c>
      <c r="AR1319" s="57" t="s">
        <v>799</v>
      </c>
      <c r="AS1319" s="57">
        <v>1</v>
      </c>
      <c r="AT1319" s="57">
        <v>42</v>
      </c>
      <c r="AU1319" s="57"/>
      <c r="AV1319" s="57">
        <v>128</v>
      </c>
      <c r="AW1319" s="57"/>
      <c r="AX1319" s="57"/>
      <c r="AY1319" s="57"/>
      <c r="AZ1319" s="57"/>
      <c r="BA1319" s="57"/>
      <c r="BB1319" s="57"/>
      <c r="BC1319" s="57"/>
      <c r="BD1319" s="57"/>
      <c r="BE1319" s="57"/>
      <c r="BF1319" s="57"/>
      <c r="BG1319" s="57"/>
      <c r="BH1319" s="57"/>
      <c r="CN1319" t="s">
        <v>4582</v>
      </c>
      <c r="CU1319" t="s">
        <v>800</v>
      </c>
      <c r="DB1319" t="s">
        <v>799</v>
      </c>
    </row>
    <row r="1320" spans="1:113" ht="13.5" customHeight="1" x14ac:dyDescent="0.35">
      <c r="A1320" t="s">
        <v>503</v>
      </c>
      <c r="B1320" t="s">
        <v>4472</v>
      </c>
      <c r="C1320" t="s">
        <v>4909</v>
      </c>
      <c r="D1320" s="57" t="s">
        <v>13630</v>
      </c>
      <c r="E1320" s="57" t="s">
        <v>13077</v>
      </c>
      <c r="F1320" s="57" t="s">
        <v>13078</v>
      </c>
      <c r="G1320" s="57" t="s">
        <v>13079</v>
      </c>
      <c r="H1320" s="57" t="s">
        <v>13080</v>
      </c>
      <c r="I1320" s="57"/>
      <c r="J1320" s="57"/>
      <c r="K1320" s="57"/>
      <c r="L1320" s="57"/>
      <c r="M1320" s="57"/>
      <c r="N1320" s="57" t="s">
        <v>17761</v>
      </c>
      <c r="O1320" s="57" t="s">
        <v>13083</v>
      </c>
      <c r="P1320" s="57" t="s">
        <v>17762</v>
      </c>
      <c r="Q1320" s="57" t="s">
        <v>13085</v>
      </c>
      <c r="R1320" s="57" t="s">
        <v>13086</v>
      </c>
      <c r="S1320" s="57" t="s">
        <v>13087</v>
      </c>
      <c r="T1320" s="57"/>
      <c r="U1320" s="57"/>
      <c r="V1320" s="57"/>
      <c r="W1320" s="57"/>
      <c r="X1320" s="57" t="s">
        <v>11049</v>
      </c>
      <c r="Y1320" s="57" t="s">
        <v>13088</v>
      </c>
      <c r="Z1320" s="57" t="s">
        <v>13624</v>
      </c>
      <c r="AA1320" s="57"/>
      <c r="AB1320" s="57"/>
      <c r="AC1320" s="57"/>
      <c r="AD1320" s="57"/>
      <c r="AE1320" s="57">
        <v>13254</v>
      </c>
      <c r="AF1320" s="57" t="s">
        <v>799</v>
      </c>
      <c r="AG1320" s="57">
        <v>1</v>
      </c>
      <c r="AH1320" s="57">
        <v>42</v>
      </c>
      <c r="AI1320" s="57"/>
      <c r="AJ1320" s="57">
        <v>128</v>
      </c>
      <c r="AK1320" s="57">
        <v>42866</v>
      </c>
      <c r="AL1320" s="57" t="s">
        <v>5358</v>
      </c>
      <c r="AM1320" s="57">
        <v>2</v>
      </c>
      <c r="AN1320" s="57">
        <v>296</v>
      </c>
      <c r="AO1320" s="57"/>
      <c r="AP1320" s="57">
        <v>344</v>
      </c>
      <c r="AQ1320" s="57">
        <v>21572</v>
      </c>
      <c r="AR1320" s="57" t="s">
        <v>58</v>
      </c>
      <c r="AS1320" s="57">
        <v>2</v>
      </c>
      <c r="AT1320" s="57">
        <v>328</v>
      </c>
      <c r="AU1320" s="57"/>
      <c r="AV1320" s="57">
        <v>221</v>
      </c>
      <c r="AW1320" s="57">
        <v>31407</v>
      </c>
      <c r="AX1320" s="57" t="s">
        <v>800</v>
      </c>
      <c r="AY1320" s="57">
        <v>1</v>
      </c>
      <c r="AZ1320" s="57">
        <v>9</v>
      </c>
      <c r="BA1320" s="57"/>
      <c r="BB1320" s="57">
        <v>200</v>
      </c>
      <c r="BC1320" s="57"/>
      <c r="BD1320" s="57"/>
      <c r="BE1320" s="57"/>
      <c r="BF1320" s="57"/>
      <c r="BG1320" s="57"/>
      <c r="BH1320" s="57"/>
      <c r="CN1320" t="s">
        <v>799</v>
      </c>
      <c r="CU1320" t="s">
        <v>5358</v>
      </c>
      <c r="DB1320" t="s">
        <v>58</v>
      </c>
      <c r="DI1320" t="s">
        <v>800</v>
      </c>
    </row>
    <row r="1321" spans="1:113" ht="13.5" customHeight="1" x14ac:dyDescent="0.35">
      <c r="A1321" t="s">
        <v>503</v>
      </c>
      <c r="B1321" t="s">
        <v>4473</v>
      </c>
      <c r="C1321" t="s">
        <v>4909</v>
      </c>
      <c r="D1321" s="57" t="s">
        <v>15424</v>
      </c>
      <c r="E1321" s="57" t="s">
        <v>8277</v>
      </c>
      <c r="F1321" s="57" t="s">
        <v>8278</v>
      </c>
      <c r="G1321" s="57" t="s">
        <v>8279</v>
      </c>
      <c r="H1321" s="57" t="s">
        <v>8282</v>
      </c>
      <c r="I1321" s="57" t="s">
        <v>15425</v>
      </c>
      <c r="J1321" s="57"/>
      <c r="K1321" s="57"/>
      <c r="L1321" s="57"/>
      <c r="M1321" s="57"/>
      <c r="N1321" s="57" t="s">
        <v>15431</v>
      </c>
      <c r="O1321" s="57" t="s">
        <v>8284</v>
      </c>
      <c r="P1321" s="57" t="s">
        <v>17763</v>
      </c>
      <c r="Q1321" s="57" t="s">
        <v>8286</v>
      </c>
      <c r="R1321" s="57" t="s">
        <v>8289</v>
      </c>
      <c r="S1321" s="57" t="s">
        <v>15433</v>
      </c>
      <c r="T1321" s="57"/>
      <c r="U1321" s="57"/>
      <c r="V1321" s="57"/>
      <c r="W1321" s="57"/>
      <c r="X1321" s="57" t="s">
        <v>8290</v>
      </c>
      <c r="Y1321" s="57" t="s">
        <v>4601</v>
      </c>
      <c r="Z1321" s="57" t="s">
        <v>11049</v>
      </c>
      <c r="AA1321" s="57"/>
      <c r="AB1321" s="57"/>
      <c r="AC1321" s="57"/>
      <c r="AD1321" s="57"/>
      <c r="AE1321" s="57">
        <v>31407</v>
      </c>
      <c r="AF1321" s="57" t="s">
        <v>800</v>
      </c>
      <c r="AG1321" s="57">
        <v>1</v>
      </c>
      <c r="AH1321" s="57">
        <v>9</v>
      </c>
      <c r="AI1321" s="57"/>
      <c r="AJ1321" s="57">
        <v>200</v>
      </c>
      <c r="AK1321" s="57">
        <v>42866</v>
      </c>
      <c r="AL1321" s="57" t="s">
        <v>5358</v>
      </c>
      <c r="AM1321" s="57">
        <v>2</v>
      </c>
      <c r="AN1321" s="57">
        <v>296</v>
      </c>
      <c r="AO1321" s="57"/>
      <c r="AP1321" s="57">
        <v>344</v>
      </c>
      <c r="AQ1321" s="57"/>
      <c r="AR1321" s="57"/>
      <c r="AS1321" s="57"/>
      <c r="AT1321" s="57"/>
      <c r="AU1321" s="57"/>
      <c r="AV1321" s="57"/>
      <c r="AW1321" s="57"/>
      <c r="AX1321" s="57"/>
      <c r="AY1321" s="57"/>
      <c r="AZ1321" s="57"/>
      <c r="BA1321" s="57"/>
      <c r="BB1321" s="57"/>
      <c r="BC1321" s="57"/>
      <c r="BD1321" s="57"/>
      <c r="BE1321" s="57"/>
      <c r="BF1321" s="57"/>
      <c r="BG1321" s="57"/>
      <c r="BH1321" s="57"/>
      <c r="CN1321" t="s">
        <v>800</v>
      </c>
      <c r="CU1321" t="s">
        <v>5358</v>
      </c>
    </row>
    <row r="1322" spans="1:113" ht="13.5" customHeight="1" x14ac:dyDescent="0.35">
      <c r="A1322" t="s">
        <v>503</v>
      </c>
      <c r="B1322" t="s">
        <v>785</v>
      </c>
      <c r="C1322" t="s">
        <v>593</v>
      </c>
      <c r="D1322" t="s">
        <v>786</v>
      </c>
      <c r="E1322" t="s">
        <v>688</v>
      </c>
      <c r="F1322" t="s">
        <v>689</v>
      </c>
      <c r="G1322" t="s">
        <v>655</v>
      </c>
      <c r="H1322" t="s">
        <v>787</v>
      </c>
      <c r="I1322" t="s">
        <v>788</v>
      </c>
      <c r="J1322" t="s">
        <v>789</v>
      </c>
      <c r="K1322" t="s">
        <v>598</v>
      </c>
      <c r="N1322" t="s">
        <v>790</v>
      </c>
      <c r="O1322" t="s">
        <v>791</v>
      </c>
      <c r="P1322" t="s">
        <v>792</v>
      </c>
      <c r="Q1322" t="s">
        <v>793</v>
      </c>
      <c r="R1322" t="s">
        <v>794</v>
      </c>
      <c r="S1322" t="s">
        <v>795</v>
      </c>
      <c r="T1322" t="s">
        <v>796</v>
      </c>
      <c r="U1322" t="s">
        <v>797</v>
      </c>
      <c r="X1322" t="s">
        <v>664</v>
      </c>
      <c r="Y1322" t="s">
        <v>697</v>
      </c>
      <c r="AE1322">
        <v>23684</v>
      </c>
      <c r="AF1322" t="s">
        <v>698</v>
      </c>
      <c r="AG1322">
        <v>1</v>
      </c>
      <c r="AH1322">
        <v>144</v>
      </c>
      <c r="AJ1322">
        <v>251</v>
      </c>
      <c r="AK1322">
        <v>31754</v>
      </c>
      <c r="AL1322" t="s">
        <v>62</v>
      </c>
      <c r="AM1322">
        <v>2</v>
      </c>
      <c r="AN1322">
        <v>76</v>
      </c>
      <c r="AP1322">
        <v>311</v>
      </c>
      <c r="CN1322" t="s">
        <v>798</v>
      </c>
      <c r="CU1322" t="s">
        <v>799</v>
      </c>
      <c r="DB1322" t="s">
        <v>800</v>
      </c>
      <c r="DI1322" t="s">
        <v>58</v>
      </c>
    </row>
    <row r="1323" spans="1:113" ht="13.5" customHeight="1" x14ac:dyDescent="0.35">
      <c r="A1323" t="s">
        <v>503</v>
      </c>
      <c r="B1323" t="s">
        <v>4429</v>
      </c>
      <c r="C1323" t="s">
        <v>4547</v>
      </c>
      <c r="D1323" t="s">
        <v>17764</v>
      </c>
      <c r="E1323" t="s">
        <v>17765</v>
      </c>
      <c r="F1323" t="s">
        <v>17766</v>
      </c>
      <c r="G1323" t="s">
        <v>17767</v>
      </c>
      <c r="H1323" t="s">
        <v>17768</v>
      </c>
      <c r="I1323" t="s">
        <v>17769</v>
      </c>
      <c r="J1323" t="s">
        <v>17770</v>
      </c>
      <c r="K1323" t="s">
        <v>17771</v>
      </c>
      <c r="N1323" t="s">
        <v>17772</v>
      </c>
      <c r="O1323" t="s">
        <v>17773</v>
      </c>
      <c r="P1323" t="s">
        <v>17774</v>
      </c>
      <c r="Q1323" t="s">
        <v>17775</v>
      </c>
      <c r="R1323" t="s">
        <v>17776</v>
      </c>
      <c r="S1323" t="s">
        <v>17777</v>
      </c>
      <c r="T1323" t="s">
        <v>17778</v>
      </c>
      <c r="U1323" t="s">
        <v>17779</v>
      </c>
      <c r="V1323" t="s">
        <v>17780</v>
      </c>
      <c r="X1323" t="s">
        <v>4602</v>
      </c>
      <c r="Y1323" t="s">
        <v>7037</v>
      </c>
      <c r="Z1323" t="s">
        <v>7038</v>
      </c>
      <c r="AE1323">
        <v>32110</v>
      </c>
      <c r="AF1323" t="s">
        <v>4603</v>
      </c>
      <c r="AG1323">
        <v>2</v>
      </c>
      <c r="AH1323">
        <v>390</v>
      </c>
      <c r="AJ1323">
        <v>310</v>
      </c>
      <c r="AK1323">
        <v>32079</v>
      </c>
      <c r="AL1323" t="s">
        <v>4582</v>
      </c>
      <c r="AM1323">
        <v>2</v>
      </c>
      <c r="AN1323">
        <v>263</v>
      </c>
      <c r="AP1323">
        <v>310</v>
      </c>
      <c r="AQ1323">
        <v>13254</v>
      </c>
      <c r="AR1323" t="s">
        <v>799</v>
      </c>
      <c r="AS1323">
        <v>1</v>
      </c>
      <c r="AT1323">
        <v>42</v>
      </c>
      <c r="AV1323">
        <v>128</v>
      </c>
      <c r="CN1323" t="s">
        <v>800</v>
      </c>
      <c r="CU1323" t="s">
        <v>58</v>
      </c>
      <c r="DB1323" t="s">
        <v>4582</v>
      </c>
      <c r="DI1323" t="s">
        <v>5358</v>
      </c>
    </row>
    <row r="1324" spans="1:113" ht="13.5" customHeight="1" x14ac:dyDescent="0.35">
      <c r="A1324" t="s">
        <v>503</v>
      </c>
      <c r="B1324" t="s">
        <v>4430</v>
      </c>
      <c r="C1324" t="s">
        <v>4547</v>
      </c>
      <c r="D1324" t="s">
        <v>17781</v>
      </c>
      <c r="E1324" t="s">
        <v>17782</v>
      </c>
      <c r="F1324" t="s">
        <v>17783</v>
      </c>
      <c r="G1324" t="s">
        <v>17784</v>
      </c>
      <c r="H1324" t="s">
        <v>17785</v>
      </c>
      <c r="I1324" t="s">
        <v>17786</v>
      </c>
      <c r="J1324" t="s">
        <v>17787</v>
      </c>
      <c r="N1324" t="s">
        <v>17788</v>
      </c>
      <c r="O1324" t="s">
        <v>17789</v>
      </c>
      <c r="P1324" t="s">
        <v>17790</v>
      </c>
      <c r="Q1324" t="s">
        <v>17791</v>
      </c>
      <c r="R1324" t="s">
        <v>17792</v>
      </c>
      <c r="S1324" t="s">
        <v>17793</v>
      </c>
      <c r="X1324" t="s">
        <v>4579</v>
      </c>
      <c r="Y1324" t="s">
        <v>4777</v>
      </c>
      <c r="Z1324" t="s">
        <v>716</v>
      </c>
      <c r="AE1324">
        <v>32079</v>
      </c>
      <c r="AF1324" t="s">
        <v>4582</v>
      </c>
      <c r="AG1324">
        <v>2</v>
      </c>
      <c r="AH1324">
        <v>263</v>
      </c>
      <c r="AJ1324">
        <v>310</v>
      </c>
      <c r="AK1324">
        <v>31652</v>
      </c>
      <c r="AL1324" t="s">
        <v>4621</v>
      </c>
      <c r="AM1324">
        <v>2</v>
      </c>
      <c r="AN1324">
        <v>280</v>
      </c>
      <c r="AP1324">
        <v>200</v>
      </c>
      <c r="AQ1324">
        <v>31620</v>
      </c>
      <c r="AR1324" t="s">
        <v>5113</v>
      </c>
      <c r="AS1324">
        <v>2</v>
      </c>
      <c r="AT1324">
        <v>294</v>
      </c>
      <c r="AV1324">
        <v>200</v>
      </c>
      <c r="AW1324">
        <v>32110</v>
      </c>
      <c r="AX1324" t="s">
        <v>4603</v>
      </c>
      <c r="AY1324">
        <v>2</v>
      </c>
      <c r="AZ1324">
        <v>390</v>
      </c>
      <c r="BB1324">
        <v>310</v>
      </c>
      <c r="BC1324">
        <v>21577</v>
      </c>
      <c r="BD1324" t="s">
        <v>588</v>
      </c>
      <c r="BE1324">
        <v>1</v>
      </c>
      <c r="BF1324">
        <v>200</v>
      </c>
      <c r="BH1324">
        <v>221</v>
      </c>
      <c r="CN1324" t="s">
        <v>5331</v>
      </c>
      <c r="CU1324" t="s">
        <v>800</v>
      </c>
      <c r="DB1324" t="s">
        <v>58</v>
      </c>
      <c r="DI1324" t="s">
        <v>684</v>
      </c>
    </row>
    <row r="1325" spans="1:113" ht="13.5" customHeight="1" x14ac:dyDescent="0.35">
      <c r="A1325" t="s">
        <v>503</v>
      </c>
      <c r="B1325" t="s">
        <v>4431</v>
      </c>
      <c r="C1325" t="s">
        <v>4889</v>
      </c>
      <c r="D1325" t="s">
        <v>17794</v>
      </c>
      <c r="E1325" t="s">
        <v>17795</v>
      </c>
      <c r="F1325" t="s">
        <v>17796</v>
      </c>
      <c r="G1325" t="s">
        <v>17797</v>
      </c>
      <c r="H1325" t="s">
        <v>17798</v>
      </c>
      <c r="I1325" t="s">
        <v>17799</v>
      </c>
      <c r="J1325" t="s">
        <v>17800</v>
      </c>
      <c r="N1325" t="s">
        <v>17801</v>
      </c>
      <c r="O1325" t="s">
        <v>17802</v>
      </c>
      <c r="P1325" t="s">
        <v>17803</v>
      </c>
      <c r="Q1325" t="s">
        <v>17804</v>
      </c>
      <c r="R1325" t="s">
        <v>17805</v>
      </c>
      <c r="S1325" t="s">
        <v>17806</v>
      </c>
      <c r="T1325" t="s">
        <v>17807</v>
      </c>
      <c r="X1325" t="s">
        <v>12781</v>
      </c>
      <c r="Y1325" t="s">
        <v>13211</v>
      </c>
      <c r="Z1325" t="s">
        <v>5867</v>
      </c>
      <c r="AE1325">
        <v>21572</v>
      </c>
      <c r="AF1325" t="s">
        <v>58</v>
      </c>
      <c r="AG1325">
        <v>1</v>
      </c>
      <c r="AH1325">
        <v>80</v>
      </c>
      <c r="AJ1325">
        <v>221</v>
      </c>
      <c r="AK1325">
        <v>21577</v>
      </c>
      <c r="AL1325" t="s">
        <v>588</v>
      </c>
      <c r="AM1325">
        <v>1</v>
      </c>
      <c r="AN1325">
        <v>200</v>
      </c>
      <c r="AP1325">
        <v>221</v>
      </c>
      <c r="AQ1325">
        <v>31608</v>
      </c>
      <c r="AR1325" t="s">
        <v>5111</v>
      </c>
      <c r="AS1325">
        <v>2</v>
      </c>
      <c r="AT1325">
        <v>235</v>
      </c>
      <c r="AV1325">
        <v>200</v>
      </c>
      <c r="AW1325">
        <v>31436</v>
      </c>
      <c r="AX1325" t="s">
        <v>61</v>
      </c>
      <c r="AY1325">
        <v>2</v>
      </c>
      <c r="AZ1325">
        <v>245</v>
      </c>
      <c r="BB1325">
        <v>200</v>
      </c>
      <c r="BC1325">
        <v>21547</v>
      </c>
      <c r="BD1325" t="s">
        <v>57</v>
      </c>
      <c r="BE1325">
        <v>2</v>
      </c>
      <c r="BF1325">
        <v>245</v>
      </c>
      <c r="BH1325">
        <v>221</v>
      </c>
    </row>
    <row r="1326" spans="1:113" ht="13.5" customHeight="1" x14ac:dyDescent="0.35">
      <c r="A1326" t="s">
        <v>503</v>
      </c>
      <c r="B1326" t="s">
        <v>4432</v>
      </c>
      <c r="C1326" t="s">
        <v>4909</v>
      </c>
      <c r="D1326" t="s">
        <v>15065</v>
      </c>
      <c r="E1326" t="s">
        <v>17808</v>
      </c>
      <c r="F1326" t="s">
        <v>17809</v>
      </c>
      <c r="G1326" t="s">
        <v>17810</v>
      </c>
      <c r="H1326" t="s">
        <v>17811</v>
      </c>
      <c r="N1326" t="s">
        <v>17812</v>
      </c>
      <c r="O1326" t="s">
        <v>17813</v>
      </c>
      <c r="P1326" t="s">
        <v>17814</v>
      </c>
      <c r="Q1326" t="s">
        <v>17815</v>
      </c>
      <c r="R1326" t="s">
        <v>17816</v>
      </c>
      <c r="S1326" t="s">
        <v>17817</v>
      </c>
      <c r="X1326" t="s">
        <v>10614</v>
      </c>
      <c r="Y1326" t="s">
        <v>9216</v>
      </c>
      <c r="Z1326" t="s">
        <v>17818</v>
      </c>
      <c r="AE1326">
        <v>31652</v>
      </c>
      <c r="AF1326" t="s">
        <v>4621</v>
      </c>
      <c r="AG1326">
        <v>2</v>
      </c>
      <c r="AH1326">
        <v>280</v>
      </c>
      <c r="AJ1326">
        <v>200</v>
      </c>
      <c r="AK1326">
        <v>31436</v>
      </c>
      <c r="AL1326" t="s">
        <v>61</v>
      </c>
      <c r="AM1326">
        <v>1</v>
      </c>
      <c r="AN1326">
        <v>70</v>
      </c>
      <c r="AP1326">
        <v>200</v>
      </c>
      <c r="AQ1326">
        <v>21547</v>
      </c>
      <c r="AR1326" t="s">
        <v>57</v>
      </c>
      <c r="AS1326">
        <v>2</v>
      </c>
      <c r="AT1326">
        <v>245</v>
      </c>
      <c r="AV1326">
        <v>221</v>
      </c>
      <c r="AW1326">
        <v>21572</v>
      </c>
      <c r="AX1326" t="s">
        <v>58</v>
      </c>
      <c r="AY1326">
        <v>1</v>
      </c>
      <c r="AZ1326">
        <v>80</v>
      </c>
      <c r="BB1326">
        <v>221</v>
      </c>
      <c r="CN1326" t="s">
        <v>4802</v>
      </c>
    </row>
    <row r="1327" spans="1:113" ht="13.5" customHeight="1" x14ac:dyDescent="0.35">
      <c r="A1327" t="s">
        <v>503</v>
      </c>
      <c r="B1327" t="s">
        <v>4426</v>
      </c>
      <c r="C1327" t="s">
        <v>4547</v>
      </c>
      <c r="D1327" t="s">
        <v>17819</v>
      </c>
      <c r="E1327" t="s">
        <v>17820</v>
      </c>
      <c r="F1327" t="s">
        <v>17821</v>
      </c>
      <c r="G1327" t="s">
        <v>17822</v>
      </c>
      <c r="N1327" t="s">
        <v>17823</v>
      </c>
      <c r="O1327" t="s">
        <v>17824</v>
      </c>
      <c r="P1327" t="s">
        <v>17825</v>
      </c>
      <c r="Q1327" t="s">
        <v>17826</v>
      </c>
      <c r="X1327" t="s">
        <v>4580</v>
      </c>
      <c r="Y1327" t="s">
        <v>716</v>
      </c>
      <c r="Z1327" t="s">
        <v>589</v>
      </c>
      <c r="AE1327">
        <v>21572</v>
      </c>
      <c r="AF1327" t="s">
        <v>58</v>
      </c>
      <c r="AG1327">
        <v>2</v>
      </c>
      <c r="AH1327">
        <v>328</v>
      </c>
      <c r="AJ1327">
        <v>221</v>
      </c>
      <c r="AK1327">
        <v>21577</v>
      </c>
      <c r="AL1327" t="s">
        <v>588</v>
      </c>
      <c r="AM1327">
        <v>1</v>
      </c>
      <c r="AN1327">
        <v>200</v>
      </c>
      <c r="AP1327">
        <v>221</v>
      </c>
      <c r="AQ1327">
        <v>31652</v>
      </c>
      <c r="AR1327" t="s">
        <v>4621</v>
      </c>
      <c r="AS1327">
        <v>3</v>
      </c>
      <c r="AT1327">
        <v>496</v>
      </c>
      <c r="AV1327">
        <v>200</v>
      </c>
      <c r="AW1327">
        <v>32079</v>
      </c>
      <c r="AX1327" t="s">
        <v>4582</v>
      </c>
      <c r="AY1327">
        <v>3</v>
      </c>
      <c r="AZ1327">
        <v>548</v>
      </c>
      <c r="BB1327">
        <v>310</v>
      </c>
      <c r="CN1327" t="s">
        <v>4603</v>
      </c>
    </row>
    <row r="1328" spans="1:113" ht="13.5" customHeight="1" x14ac:dyDescent="0.35">
      <c r="A1328" t="s">
        <v>503</v>
      </c>
      <c r="B1328" t="s">
        <v>4427</v>
      </c>
      <c r="C1328" t="s">
        <v>4524</v>
      </c>
      <c r="D1328" t="s">
        <v>10516</v>
      </c>
      <c r="E1328" t="s">
        <v>17827</v>
      </c>
      <c r="F1328" t="s">
        <v>17828</v>
      </c>
      <c r="G1328" t="s">
        <v>17829</v>
      </c>
      <c r="H1328" t="s">
        <v>10520</v>
      </c>
      <c r="I1328" t="s">
        <v>17830</v>
      </c>
      <c r="J1328" t="s">
        <v>7438</v>
      </c>
      <c r="K1328" t="s">
        <v>10522</v>
      </c>
      <c r="N1328" t="s">
        <v>17831</v>
      </c>
      <c r="O1328" t="s">
        <v>17832</v>
      </c>
      <c r="Q1328" t="s">
        <v>17833</v>
      </c>
      <c r="S1328" t="s">
        <v>17834</v>
      </c>
      <c r="T1328" t="s">
        <v>17835</v>
      </c>
      <c r="U1328" t="s">
        <v>17836</v>
      </c>
      <c r="X1328" t="s">
        <v>12833</v>
      </c>
      <c r="Y1328" t="s">
        <v>605</v>
      </c>
      <c r="Z1328" t="s">
        <v>12485</v>
      </c>
      <c r="AE1328">
        <v>13254</v>
      </c>
      <c r="AF1328" t="s">
        <v>799</v>
      </c>
      <c r="AG1328">
        <v>2</v>
      </c>
      <c r="AH1328">
        <v>192</v>
      </c>
      <c r="AJ1328">
        <v>128</v>
      </c>
      <c r="AK1328">
        <v>21572</v>
      </c>
      <c r="AL1328" t="s">
        <v>58</v>
      </c>
      <c r="AM1328">
        <v>2</v>
      </c>
      <c r="AN1328">
        <v>328</v>
      </c>
      <c r="AP1328">
        <v>221</v>
      </c>
      <c r="AQ1328">
        <v>31436</v>
      </c>
      <c r="AR1328" t="s">
        <v>61</v>
      </c>
      <c r="AS1328">
        <v>2</v>
      </c>
      <c r="AT1328">
        <v>245</v>
      </c>
      <c r="AV1328">
        <v>200</v>
      </c>
      <c r="AW1328">
        <v>21577</v>
      </c>
      <c r="AX1328" t="s">
        <v>588</v>
      </c>
      <c r="AY1328">
        <v>1</v>
      </c>
      <c r="AZ1328">
        <v>200</v>
      </c>
      <c r="BB1328">
        <v>221</v>
      </c>
    </row>
    <row r="1329" spans="1:60" ht="13.5" customHeight="1" x14ac:dyDescent="0.35">
      <c r="A1329" t="s">
        <v>503</v>
      </c>
      <c r="B1329" t="s">
        <v>4404</v>
      </c>
      <c r="C1329" t="s">
        <v>4717</v>
      </c>
      <c r="D1329" t="s">
        <v>17837</v>
      </c>
      <c r="E1329" t="s">
        <v>10976</v>
      </c>
      <c r="F1329" t="s">
        <v>8059</v>
      </c>
      <c r="G1329" t="s">
        <v>17838</v>
      </c>
      <c r="H1329" t="s">
        <v>8061</v>
      </c>
      <c r="N1329" t="s">
        <v>17839</v>
      </c>
      <c r="O1329" t="s">
        <v>17840</v>
      </c>
      <c r="P1329" t="s">
        <v>17841</v>
      </c>
      <c r="Q1329" t="s">
        <v>8065</v>
      </c>
      <c r="R1329" t="s">
        <v>17842</v>
      </c>
      <c r="S1329" t="s">
        <v>10979</v>
      </c>
      <c r="X1329" t="s">
        <v>7147</v>
      </c>
      <c r="Y1329" t="s">
        <v>5404</v>
      </c>
      <c r="Z1329" t="s">
        <v>8068</v>
      </c>
      <c r="AE1329">
        <v>13254</v>
      </c>
      <c r="AF1329" t="s">
        <v>799</v>
      </c>
      <c r="AG1329">
        <v>1</v>
      </c>
      <c r="AH1329">
        <v>42</v>
      </c>
      <c r="AJ1329">
        <v>128</v>
      </c>
      <c r="AK1329">
        <v>34592</v>
      </c>
      <c r="AL1329" t="s">
        <v>6181</v>
      </c>
      <c r="AM1329">
        <v>2</v>
      </c>
      <c r="AN1329">
        <v>221</v>
      </c>
      <c r="AP1329">
        <v>312</v>
      </c>
      <c r="AQ1329">
        <v>34507</v>
      </c>
      <c r="AR1329" t="s">
        <v>5168</v>
      </c>
      <c r="AS1329">
        <v>2</v>
      </c>
      <c r="AT1329">
        <v>280</v>
      </c>
      <c r="AV1329">
        <v>312</v>
      </c>
      <c r="AW1329">
        <v>21572</v>
      </c>
      <c r="AX1329" t="s">
        <v>58</v>
      </c>
      <c r="AY1329">
        <v>1</v>
      </c>
      <c r="AZ1329">
        <v>80</v>
      </c>
      <c r="BB1329">
        <v>221</v>
      </c>
      <c r="BC1329">
        <v>21577</v>
      </c>
      <c r="BD1329" t="s">
        <v>588</v>
      </c>
      <c r="BE1329">
        <v>2</v>
      </c>
      <c r="BF1329">
        <v>302</v>
      </c>
      <c r="BH1329">
        <v>221</v>
      </c>
    </row>
    <row r="1330" spans="1:60" ht="13.5" customHeight="1" x14ac:dyDescent="0.35">
      <c r="A1330" t="s">
        <v>503</v>
      </c>
      <c r="B1330" t="s">
        <v>4405</v>
      </c>
      <c r="C1330" t="s">
        <v>4783</v>
      </c>
      <c r="D1330" t="s">
        <v>17843</v>
      </c>
      <c r="E1330" t="s">
        <v>11767</v>
      </c>
      <c r="F1330" t="s">
        <v>12936</v>
      </c>
      <c r="G1330" t="s">
        <v>17844</v>
      </c>
      <c r="H1330" t="s">
        <v>12890</v>
      </c>
      <c r="N1330" t="s">
        <v>17845</v>
      </c>
      <c r="O1330" t="s">
        <v>12939</v>
      </c>
      <c r="P1330" t="s">
        <v>17846</v>
      </c>
      <c r="Q1330" t="s">
        <v>17847</v>
      </c>
      <c r="R1330" t="s">
        <v>17848</v>
      </c>
      <c r="S1330" t="s">
        <v>17849</v>
      </c>
      <c r="X1330" t="s">
        <v>12897</v>
      </c>
      <c r="Y1330" t="s">
        <v>7468</v>
      </c>
      <c r="AE1330">
        <v>34593</v>
      </c>
      <c r="AF1330" t="s">
        <v>5195</v>
      </c>
      <c r="AG1330">
        <v>2</v>
      </c>
      <c r="AH1330">
        <v>479</v>
      </c>
      <c r="AJ1330">
        <v>312</v>
      </c>
      <c r="AK1330">
        <v>34592</v>
      </c>
      <c r="AL1330" t="s">
        <v>6181</v>
      </c>
      <c r="AM1330">
        <v>3</v>
      </c>
      <c r="AN1330">
        <v>407</v>
      </c>
      <c r="AP1330">
        <v>312</v>
      </c>
      <c r="AQ1330">
        <v>34582</v>
      </c>
      <c r="AR1330" t="s">
        <v>5700</v>
      </c>
      <c r="AS1330">
        <v>2</v>
      </c>
      <c r="AT1330">
        <v>300</v>
      </c>
      <c r="AV1330">
        <v>312</v>
      </c>
      <c r="AW1330">
        <v>13254</v>
      </c>
      <c r="AX1330" t="s">
        <v>799</v>
      </c>
      <c r="AY1330">
        <v>1</v>
      </c>
      <c r="AZ1330">
        <v>42</v>
      </c>
      <c r="BB1330">
        <v>128</v>
      </c>
      <c r="BC1330">
        <v>21577</v>
      </c>
      <c r="BD1330" t="s">
        <v>588</v>
      </c>
      <c r="BE1330">
        <v>2</v>
      </c>
      <c r="BF1330">
        <v>302</v>
      </c>
      <c r="BH1330">
        <v>221</v>
      </c>
    </row>
    <row r="1331" spans="1:60" ht="13.5" customHeight="1" x14ac:dyDescent="0.35">
      <c r="A1331" t="s">
        <v>503</v>
      </c>
      <c r="B1331" t="s">
        <v>4406</v>
      </c>
      <c r="C1331" t="s">
        <v>4717</v>
      </c>
      <c r="D1331" t="s">
        <v>14889</v>
      </c>
      <c r="E1331" t="s">
        <v>14846</v>
      </c>
      <c r="F1331" t="s">
        <v>8061</v>
      </c>
      <c r="G1331" t="s">
        <v>14890</v>
      </c>
      <c r="H1331" t="s">
        <v>14891</v>
      </c>
      <c r="N1331" t="s">
        <v>17850</v>
      </c>
      <c r="O1331" t="s">
        <v>17851</v>
      </c>
      <c r="P1331" t="s">
        <v>17852</v>
      </c>
      <c r="Q1331" t="s">
        <v>17853</v>
      </c>
      <c r="X1331" t="s">
        <v>4728</v>
      </c>
      <c r="Y1331" t="s">
        <v>5652</v>
      </c>
      <c r="AE1331">
        <v>21572</v>
      </c>
      <c r="AF1331" t="s">
        <v>58</v>
      </c>
      <c r="AG1331">
        <v>2</v>
      </c>
      <c r="AH1331">
        <v>328</v>
      </c>
      <c r="AJ1331">
        <v>221</v>
      </c>
      <c r="AK1331">
        <v>21577</v>
      </c>
      <c r="AL1331" t="s">
        <v>588</v>
      </c>
      <c r="AM1331">
        <v>2</v>
      </c>
      <c r="AN1331">
        <v>302</v>
      </c>
      <c r="AP1331">
        <v>221</v>
      </c>
      <c r="AQ1331">
        <v>34592</v>
      </c>
      <c r="AR1331" t="s">
        <v>6181</v>
      </c>
      <c r="AS1331">
        <v>3</v>
      </c>
      <c r="AT1331">
        <v>407</v>
      </c>
      <c r="AV1331">
        <v>312</v>
      </c>
    </row>
    <row r="1332" spans="1:60" ht="13.5" customHeight="1" x14ac:dyDescent="0.35">
      <c r="A1332" t="s">
        <v>503</v>
      </c>
      <c r="B1332" t="s">
        <v>4407</v>
      </c>
      <c r="C1332" t="s">
        <v>4889</v>
      </c>
      <c r="D1332" t="s">
        <v>17854</v>
      </c>
      <c r="E1332" t="s">
        <v>17855</v>
      </c>
      <c r="F1332" t="s">
        <v>4941</v>
      </c>
      <c r="G1332" t="s">
        <v>15604</v>
      </c>
      <c r="H1332" t="s">
        <v>4943</v>
      </c>
      <c r="N1332" t="s">
        <v>17856</v>
      </c>
      <c r="O1332" t="s">
        <v>4945</v>
      </c>
      <c r="P1332" t="s">
        <v>17857</v>
      </c>
      <c r="Q1332" t="s">
        <v>4947</v>
      </c>
      <c r="R1332" t="s">
        <v>4948</v>
      </c>
      <c r="S1332" t="s">
        <v>17858</v>
      </c>
      <c r="T1332" t="s">
        <v>4950</v>
      </c>
      <c r="U1332" t="s">
        <v>4951</v>
      </c>
      <c r="X1332" t="s">
        <v>4952</v>
      </c>
      <c r="Y1332" t="s">
        <v>4953</v>
      </c>
      <c r="Z1332" t="s">
        <v>17859</v>
      </c>
      <c r="AE1332">
        <v>13254</v>
      </c>
      <c r="AF1332" t="s">
        <v>799</v>
      </c>
      <c r="AG1332">
        <v>2</v>
      </c>
      <c r="AH1332">
        <v>192</v>
      </c>
      <c r="AJ1332">
        <v>128</v>
      </c>
      <c r="AK1332">
        <v>34052</v>
      </c>
      <c r="AL1332" t="s">
        <v>1473</v>
      </c>
      <c r="AM1332">
        <v>3</v>
      </c>
      <c r="AN1332">
        <v>338</v>
      </c>
      <c r="AP1332">
        <v>312</v>
      </c>
      <c r="AQ1332">
        <v>21577</v>
      </c>
      <c r="AR1332" t="s">
        <v>588</v>
      </c>
      <c r="AS1332">
        <v>2</v>
      </c>
      <c r="AT1332">
        <v>302</v>
      </c>
      <c r="AV1332">
        <v>221</v>
      </c>
    </row>
    <row r="1333" spans="1:60" ht="13.5" customHeight="1" x14ac:dyDescent="0.35">
      <c r="A1333" t="s">
        <v>503</v>
      </c>
      <c r="B1333" t="s">
        <v>4408</v>
      </c>
      <c r="C1333" t="s">
        <v>4909</v>
      </c>
      <c r="D1333" t="s">
        <v>17860</v>
      </c>
      <c r="E1333" t="s">
        <v>17861</v>
      </c>
      <c r="F1333" t="s">
        <v>17862</v>
      </c>
      <c r="G1333" t="s">
        <v>7815</v>
      </c>
      <c r="H1333" t="s">
        <v>17863</v>
      </c>
      <c r="N1333" t="s">
        <v>17864</v>
      </c>
      <c r="O1333" t="s">
        <v>17865</v>
      </c>
      <c r="P1333" t="s">
        <v>17866</v>
      </c>
      <c r="Q1333" t="s">
        <v>17867</v>
      </c>
      <c r="R1333" t="s">
        <v>17868</v>
      </c>
      <c r="S1333" t="s">
        <v>17869</v>
      </c>
      <c r="T1333" t="s">
        <v>7826</v>
      </c>
      <c r="X1333" t="s">
        <v>7827</v>
      </c>
      <c r="Y1333" t="s">
        <v>17870</v>
      </c>
      <c r="Z1333" t="s">
        <v>17871</v>
      </c>
      <c r="AE1333">
        <v>34052</v>
      </c>
      <c r="AF1333" t="s">
        <v>1473</v>
      </c>
      <c r="AG1333">
        <v>3</v>
      </c>
      <c r="AH1333">
        <v>338</v>
      </c>
      <c r="AJ1333">
        <v>312</v>
      </c>
      <c r="AK1333">
        <v>34085</v>
      </c>
      <c r="AL1333" t="s">
        <v>5052</v>
      </c>
      <c r="AM1333">
        <v>2</v>
      </c>
      <c r="AN1333">
        <v>263</v>
      </c>
      <c r="AP1333">
        <v>312</v>
      </c>
      <c r="AQ1333">
        <v>34053</v>
      </c>
      <c r="AR1333" t="s">
        <v>4966</v>
      </c>
      <c r="AS1333">
        <v>3</v>
      </c>
      <c r="AT1333">
        <v>306</v>
      </c>
      <c r="AV1333">
        <v>312</v>
      </c>
      <c r="AW1333">
        <v>21577</v>
      </c>
      <c r="AX1333" t="s">
        <v>588</v>
      </c>
      <c r="AY1333">
        <v>2</v>
      </c>
      <c r="AZ1333">
        <v>302</v>
      </c>
      <c r="BB1333">
        <v>221</v>
      </c>
    </row>
    <row r="1334" spans="1:60" ht="13.5" customHeight="1" x14ac:dyDescent="0.35">
      <c r="A1334" t="s">
        <v>503</v>
      </c>
      <c r="B1334" t="s">
        <v>4409</v>
      </c>
      <c r="C1334" t="s">
        <v>4667</v>
      </c>
      <c r="D1334" t="s">
        <v>17872</v>
      </c>
      <c r="E1334" t="s">
        <v>17873</v>
      </c>
      <c r="F1334" t="s">
        <v>6306</v>
      </c>
      <c r="G1334" t="s">
        <v>6307</v>
      </c>
      <c r="N1334" t="s">
        <v>17874</v>
      </c>
      <c r="O1334" t="s">
        <v>6309</v>
      </c>
      <c r="P1334" t="s">
        <v>17875</v>
      </c>
      <c r="Q1334" t="s">
        <v>6311</v>
      </c>
      <c r="R1334" t="s">
        <v>17876</v>
      </c>
      <c r="X1334" t="s">
        <v>6313</v>
      </c>
      <c r="AE1334">
        <v>13254</v>
      </c>
      <c r="AF1334" t="s">
        <v>799</v>
      </c>
      <c r="AG1334">
        <v>2</v>
      </c>
      <c r="AH1334">
        <v>192</v>
      </c>
      <c r="AJ1334">
        <v>128</v>
      </c>
      <c r="AK1334">
        <v>13154</v>
      </c>
      <c r="AL1334" t="s">
        <v>798</v>
      </c>
      <c r="AM1334">
        <v>2</v>
      </c>
      <c r="AN1334">
        <v>192</v>
      </c>
      <c r="AP1334">
        <v>122</v>
      </c>
      <c r="AQ1334">
        <v>32008</v>
      </c>
      <c r="AR1334" t="s">
        <v>6314</v>
      </c>
      <c r="AS1334">
        <v>3</v>
      </c>
      <c r="AT1334">
        <v>798</v>
      </c>
      <c r="AV1334">
        <v>310</v>
      </c>
      <c r="AW1334">
        <v>21577</v>
      </c>
      <c r="AX1334" t="s">
        <v>588</v>
      </c>
      <c r="AY1334">
        <v>1</v>
      </c>
      <c r="AZ1334">
        <v>200</v>
      </c>
      <c r="BB1334">
        <v>221</v>
      </c>
    </row>
    <row r="1335" spans="1:60" ht="13.5" customHeight="1" x14ac:dyDescent="0.35">
      <c r="A1335" t="s">
        <v>503</v>
      </c>
      <c r="B1335" t="s">
        <v>4410</v>
      </c>
      <c r="C1335" t="s">
        <v>4547</v>
      </c>
      <c r="D1335" t="s">
        <v>9168</v>
      </c>
      <c r="E1335" t="s">
        <v>17877</v>
      </c>
      <c r="F1335" t="s">
        <v>9170</v>
      </c>
      <c r="G1335" t="s">
        <v>17878</v>
      </c>
      <c r="H1335" t="s">
        <v>9172</v>
      </c>
      <c r="I1335" t="s">
        <v>17879</v>
      </c>
      <c r="N1335" t="s">
        <v>17880</v>
      </c>
      <c r="O1335" t="s">
        <v>9175</v>
      </c>
      <c r="P1335" t="s">
        <v>17881</v>
      </c>
      <c r="Q1335" t="s">
        <v>9177</v>
      </c>
      <c r="R1335" t="s">
        <v>9178</v>
      </c>
      <c r="S1335" t="s">
        <v>17882</v>
      </c>
      <c r="T1335" t="s">
        <v>9180</v>
      </c>
      <c r="X1335" t="s">
        <v>9181</v>
      </c>
      <c r="Y1335" t="s">
        <v>17883</v>
      </c>
      <c r="AE1335">
        <v>13254</v>
      </c>
      <c r="AF1335" t="s">
        <v>799</v>
      </c>
      <c r="AG1335">
        <v>2</v>
      </c>
      <c r="AH1335">
        <v>192</v>
      </c>
      <c r="AJ1335">
        <v>128</v>
      </c>
      <c r="AK1335">
        <v>13154</v>
      </c>
      <c r="AL1335" t="s">
        <v>798</v>
      </c>
      <c r="AM1335">
        <v>2</v>
      </c>
      <c r="AN1335">
        <v>192</v>
      </c>
      <c r="AP1335">
        <v>122</v>
      </c>
      <c r="AQ1335">
        <v>32008</v>
      </c>
      <c r="AR1335" t="s">
        <v>6314</v>
      </c>
      <c r="AS1335">
        <v>3</v>
      </c>
      <c r="AT1335">
        <v>798</v>
      </c>
      <c r="AV1335">
        <v>310</v>
      </c>
      <c r="AW1335">
        <v>21577</v>
      </c>
      <c r="AX1335" t="s">
        <v>588</v>
      </c>
      <c r="AY1335">
        <v>1</v>
      </c>
      <c r="AZ1335">
        <v>200</v>
      </c>
      <c r="BB1335">
        <v>221</v>
      </c>
    </row>
    <row r="1336" spans="1:60" ht="13.5" customHeight="1" x14ac:dyDescent="0.35">
      <c r="A1336" t="s">
        <v>503</v>
      </c>
      <c r="B1336" t="s">
        <v>4411</v>
      </c>
      <c r="C1336" t="s">
        <v>4889</v>
      </c>
      <c r="D1336" t="s">
        <v>17884</v>
      </c>
      <c r="E1336" t="s">
        <v>17885</v>
      </c>
      <c r="F1336" t="s">
        <v>17886</v>
      </c>
      <c r="G1336" t="s">
        <v>5116</v>
      </c>
      <c r="N1336" t="s">
        <v>15904</v>
      </c>
      <c r="O1336" t="s">
        <v>17887</v>
      </c>
      <c r="P1336" t="s">
        <v>17888</v>
      </c>
      <c r="Q1336" t="s">
        <v>4897</v>
      </c>
      <c r="R1336" t="s">
        <v>15907</v>
      </c>
      <c r="X1336" t="s">
        <v>17889</v>
      </c>
      <c r="Y1336" t="s">
        <v>17890</v>
      </c>
      <c r="Z1336" t="s">
        <v>15908</v>
      </c>
      <c r="AE1336">
        <v>13254</v>
      </c>
      <c r="AF1336" t="s">
        <v>799</v>
      </c>
      <c r="AG1336">
        <v>2</v>
      </c>
      <c r="AH1336">
        <v>192</v>
      </c>
      <c r="AJ1336">
        <v>128</v>
      </c>
      <c r="AK1336">
        <v>32008</v>
      </c>
      <c r="AL1336" t="s">
        <v>6314</v>
      </c>
      <c r="AM1336">
        <v>3</v>
      </c>
      <c r="AN1336">
        <v>798</v>
      </c>
      <c r="AP1336">
        <v>310</v>
      </c>
      <c r="AQ1336">
        <v>21577</v>
      </c>
      <c r="AR1336" t="s">
        <v>588</v>
      </c>
      <c r="AS1336">
        <v>1</v>
      </c>
      <c r="AT1336">
        <v>200</v>
      </c>
      <c r="AV1336">
        <v>221</v>
      </c>
    </row>
    <row r="1337" spans="1:60" ht="13.5" customHeight="1" x14ac:dyDescent="0.35">
      <c r="A1337" t="s">
        <v>503</v>
      </c>
      <c r="B1337" t="s">
        <v>801</v>
      </c>
      <c r="C1337" t="s">
        <v>593</v>
      </c>
      <c r="D1337" t="s">
        <v>802</v>
      </c>
      <c r="E1337" t="s">
        <v>803</v>
      </c>
      <c r="F1337" t="s">
        <v>804</v>
      </c>
      <c r="G1337" t="s">
        <v>688</v>
      </c>
      <c r="H1337" t="s">
        <v>805</v>
      </c>
      <c r="I1337" t="s">
        <v>806</v>
      </c>
      <c r="J1337" t="s">
        <v>807</v>
      </c>
      <c r="K1337" t="s">
        <v>598</v>
      </c>
      <c r="N1337" t="s">
        <v>808</v>
      </c>
      <c r="O1337" t="s">
        <v>809</v>
      </c>
      <c r="P1337" t="s">
        <v>810</v>
      </c>
      <c r="Q1337" t="s">
        <v>811</v>
      </c>
      <c r="R1337" t="s">
        <v>812</v>
      </c>
      <c r="S1337" t="s">
        <v>813</v>
      </c>
      <c r="T1337" t="s">
        <v>814</v>
      </c>
      <c r="U1337" t="s">
        <v>815</v>
      </c>
      <c r="V1337" t="s">
        <v>816</v>
      </c>
      <c r="X1337" t="s">
        <v>817</v>
      </c>
      <c r="Y1337" t="s">
        <v>614</v>
      </c>
      <c r="AE1337">
        <v>42093</v>
      </c>
      <c r="AF1337" t="s">
        <v>818</v>
      </c>
      <c r="AG1337">
        <v>2</v>
      </c>
      <c r="AH1337">
        <v>424</v>
      </c>
      <c r="AJ1337">
        <v>343</v>
      </c>
      <c r="AK1337">
        <v>21572</v>
      </c>
      <c r="AL1337" t="s">
        <v>58</v>
      </c>
      <c r="AM1337">
        <v>1</v>
      </c>
      <c r="AN1337">
        <v>80</v>
      </c>
      <c r="AP1337">
        <v>221</v>
      </c>
      <c r="AQ1337">
        <v>21547</v>
      </c>
      <c r="AR1337" t="s">
        <v>57</v>
      </c>
      <c r="AS1337">
        <v>2</v>
      </c>
      <c r="AT1337">
        <v>245</v>
      </c>
      <c r="AV1337">
        <v>221</v>
      </c>
      <c r="AW1337">
        <v>21577</v>
      </c>
      <c r="AX1337" t="s">
        <v>588</v>
      </c>
      <c r="AY1337">
        <v>1</v>
      </c>
      <c r="AZ1337">
        <v>200</v>
      </c>
      <c r="BB1337">
        <v>221</v>
      </c>
    </row>
    <row r="1338" spans="1:60" ht="13.5" customHeight="1" x14ac:dyDescent="0.35">
      <c r="A1338" t="s">
        <v>503</v>
      </c>
      <c r="B1338" t="s">
        <v>4448</v>
      </c>
      <c r="C1338" t="s">
        <v>4889</v>
      </c>
      <c r="D1338" t="s">
        <v>17891</v>
      </c>
      <c r="E1338" t="s">
        <v>17892</v>
      </c>
      <c r="F1338" t="s">
        <v>7342</v>
      </c>
      <c r="G1338" t="s">
        <v>8266</v>
      </c>
      <c r="H1338" t="s">
        <v>7344</v>
      </c>
      <c r="N1338" t="s">
        <v>8267</v>
      </c>
      <c r="O1338" t="s">
        <v>17893</v>
      </c>
      <c r="P1338" t="s">
        <v>17894</v>
      </c>
      <c r="Q1338" t="s">
        <v>8270</v>
      </c>
      <c r="R1338" t="s">
        <v>8271</v>
      </c>
      <c r="S1338" t="s">
        <v>8272</v>
      </c>
      <c r="T1338" t="s">
        <v>17895</v>
      </c>
      <c r="U1338" t="s">
        <v>8274</v>
      </c>
      <c r="X1338" t="s">
        <v>7351</v>
      </c>
      <c r="Y1338" t="s">
        <v>14927</v>
      </c>
      <c r="AE1338">
        <v>31407</v>
      </c>
      <c r="AF1338" t="s">
        <v>800</v>
      </c>
      <c r="AG1338">
        <v>2</v>
      </c>
      <c r="AH1338">
        <v>159</v>
      </c>
      <c r="AJ1338">
        <v>200</v>
      </c>
      <c r="AK1338">
        <v>42866</v>
      </c>
      <c r="AL1338" t="s">
        <v>5358</v>
      </c>
      <c r="AM1338">
        <v>2</v>
      </c>
      <c r="AN1338">
        <v>296</v>
      </c>
      <c r="AP1338">
        <v>344</v>
      </c>
      <c r="AQ1338">
        <v>21547</v>
      </c>
      <c r="AR1338" t="s">
        <v>57</v>
      </c>
      <c r="AS1338">
        <v>2</v>
      </c>
      <c r="AT1338">
        <v>245</v>
      </c>
      <c r="AV1338">
        <v>221</v>
      </c>
      <c r="AW1338">
        <v>21572</v>
      </c>
      <c r="AX1338" t="s">
        <v>58</v>
      </c>
      <c r="AY1338">
        <v>2</v>
      </c>
      <c r="AZ1338">
        <v>328</v>
      </c>
      <c r="BB1338">
        <v>221</v>
      </c>
      <c r="BC1338">
        <v>21577</v>
      </c>
      <c r="BD1338" t="s">
        <v>588</v>
      </c>
      <c r="BE1338">
        <v>1</v>
      </c>
      <c r="BF1338">
        <v>200</v>
      </c>
      <c r="BH1338">
        <v>221</v>
      </c>
    </row>
    <row r="1339" spans="1:60" ht="13.5" customHeight="1" x14ac:dyDescent="0.35">
      <c r="A1339" t="s">
        <v>503</v>
      </c>
      <c r="B1339" t="s">
        <v>4449</v>
      </c>
      <c r="C1339" t="s">
        <v>4909</v>
      </c>
      <c r="D1339" t="s">
        <v>11152</v>
      </c>
      <c r="E1339" t="s">
        <v>17896</v>
      </c>
      <c r="F1339" t="s">
        <v>11154</v>
      </c>
      <c r="G1339" t="s">
        <v>11155</v>
      </c>
      <c r="H1339" t="s">
        <v>11156</v>
      </c>
      <c r="I1339" t="s">
        <v>11157</v>
      </c>
      <c r="N1339" t="s">
        <v>11158</v>
      </c>
      <c r="O1339" t="s">
        <v>17897</v>
      </c>
      <c r="P1339" t="s">
        <v>17898</v>
      </c>
      <c r="Q1339" t="s">
        <v>11161</v>
      </c>
      <c r="R1339" t="s">
        <v>11162</v>
      </c>
      <c r="S1339" t="s">
        <v>11163</v>
      </c>
      <c r="X1339" t="s">
        <v>8160</v>
      </c>
      <c r="Y1339" t="s">
        <v>11049</v>
      </c>
      <c r="AE1339">
        <v>44517</v>
      </c>
      <c r="AF1339" t="s">
        <v>5905</v>
      </c>
      <c r="AG1339">
        <v>2</v>
      </c>
      <c r="AH1339">
        <v>317</v>
      </c>
      <c r="AJ1339">
        <v>333</v>
      </c>
      <c r="AK1339">
        <v>12587</v>
      </c>
      <c r="AL1339" t="s">
        <v>5331</v>
      </c>
      <c r="AM1339">
        <v>1</v>
      </c>
      <c r="AN1339">
        <v>15</v>
      </c>
      <c r="AP1339">
        <v>341</v>
      </c>
      <c r="AQ1339">
        <v>31407</v>
      </c>
      <c r="AR1339" t="s">
        <v>800</v>
      </c>
      <c r="AS1339">
        <v>2</v>
      </c>
      <c r="AT1339">
        <v>159</v>
      </c>
      <c r="AV1339">
        <v>200</v>
      </c>
    </row>
    <row r="1340" spans="1:60" ht="13.5" customHeight="1" x14ac:dyDescent="0.35">
      <c r="A1340" t="s">
        <v>503</v>
      </c>
      <c r="B1340" t="s">
        <v>4450</v>
      </c>
      <c r="C1340" t="s">
        <v>4909</v>
      </c>
      <c r="D1340" t="s">
        <v>15441</v>
      </c>
      <c r="E1340" t="s">
        <v>17704</v>
      </c>
      <c r="F1340" t="s">
        <v>13701</v>
      </c>
      <c r="G1340" t="s">
        <v>10755</v>
      </c>
      <c r="H1340" t="s">
        <v>15442</v>
      </c>
      <c r="I1340" t="s">
        <v>15443</v>
      </c>
      <c r="N1340" t="s">
        <v>15444</v>
      </c>
      <c r="O1340" t="s">
        <v>17743</v>
      </c>
      <c r="P1340" t="s">
        <v>17899</v>
      </c>
      <c r="Q1340" t="s">
        <v>17900</v>
      </c>
      <c r="R1340" t="s">
        <v>17901</v>
      </c>
      <c r="S1340" t="s">
        <v>15448</v>
      </c>
      <c r="X1340" t="s">
        <v>13296</v>
      </c>
      <c r="Y1340" t="s">
        <v>5712</v>
      </c>
      <c r="AE1340">
        <v>31407</v>
      </c>
      <c r="AF1340" t="s">
        <v>800</v>
      </c>
      <c r="AG1340">
        <v>2</v>
      </c>
      <c r="AH1340">
        <v>159</v>
      </c>
      <c r="AJ1340">
        <v>200</v>
      </c>
      <c r="AK1340">
        <v>15254</v>
      </c>
      <c r="AL1340" t="s">
        <v>4802</v>
      </c>
      <c r="AM1340">
        <v>1</v>
      </c>
      <c r="AN1340">
        <v>200</v>
      </c>
      <c r="AP1340">
        <v>136</v>
      </c>
    </row>
    <row r="1341" spans="1:60" ht="13.5" customHeight="1" x14ac:dyDescent="0.35">
      <c r="A1341" t="s">
        <v>503</v>
      </c>
      <c r="B1341" t="s">
        <v>4437</v>
      </c>
      <c r="C1341" t="s">
        <v>4502</v>
      </c>
      <c r="D1341" t="s">
        <v>13121</v>
      </c>
      <c r="E1341" t="s">
        <v>17611</v>
      </c>
      <c r="F1341" t="s">
        <v>17902</v>
      </c>
      <c r="G1341" t="s">
        <v>15075</v>
      </c>
      <c r="H1341" t="s">
        <v>15076</v>
      </c>
      <c r="I1341" t="s">
        <v>15077</v>
      </c>
      <c r="J1341" t="s">
        <v>15078</v>
      </c>
      <c r="N1341" t="s">
        <v>17903</v>
      </c>
      <c r="O1341" t="s">
        <v>13131</v>
      </c>
      <c r="P1341" t="s">
        <v>17904</v>
      </c>
      <c r="Q1341" t="s">
        <v>17905</v>
      </c>
      <c r="R1341" t="s">
        <v>15082</v>
      </c>
      <c r="S1341" t="s">
        <v>15083</v>
      </c>
      <c r="T1341" t="s">
        <v>15084</v>
      </c>
      <c r="X1341" t="s">
        <v>15085</v>
      </c>
      <c r="Y1341" t="s">
        <v>4781</v>
      </c>
      <c r="Z1341" t="s">
        <v>7153</v>
      </c>
      <c r="AE1341">
        <v>31754</v>
      </c>
      <c r="AF1341" t="s">
        <v>62</v>
      </c>
      <c r="AG1341">
        <v>2</v>
      </c>
      <c r="AH1341">
        <v>76</v>
      </c>
      <c r="AJ1341">
        <v>311</v>
      </c>
      <c r="AK1341">
        <v>31768</v>
      </c>
      <c r="AL1341" t="s">
        <v>4991</v>
      </c>
      <c r="AM1341">
        <v>2</v>
      </c>
      <c r="AN1341">
        <v>182</v>
      </c>
      <c r="AP1341">
        <v>311</v>
      </c>
      <c r="AQ1341">
        <v>31743</v>
      </c>
      <c r="AR1341" t="s">
        <v>4521</v>
      </c>
      <c r="AS1341">
        <v>2</v>
      </c>
      <c r="AT1341">
        <v>429</v>
      </c>
      <c r="AV1341">
        <v>311</v>
      </c>
      <c r="AW1341">
        <v>21547</v>
      </c>
      <c r="AX1341" t="s">
        <v>57</v>
      </c>
      <c r="AY1341">
        <v>2</v>
      </c>
      <c r="AZ1341">
        <v>245</v>
      </c>
      <c r="BB1341">
        <v>221</v>
      </c>
      <c r="BC1341">
        <v>21577</v>
      </c>
      <c r="BD1341" t="s">
        <v>588</v>
      </c>
      <c r="BE1341">
        <v>1</v>
      </c>
      <c r="BF1341">
        <v>200</v>
      </c>
      <c r="BH1341">
        <v>221</v>
      </c>
    </row>
    <row r="1342" spans="1:60" ht="13.5" customHeight="1" x14ac:dyDescent="0.35">
      <c r="A1342" t="s">
        <v>503</v>
      </c>
      <c r="B1342" t="s">
        <v>4438</v>
      </c>
      <c r="C1342" t="s">
        <v>4909</v>
      </c>
      <c r="D1342" t="s">
        <v>13186</v>
      </c>
      <c r="E1342" t="s">
        <v>13187</v>
      </c>
      <c r="F1342" t="s">
        <v>13188</v>
      </c>
      <c r="G1342" t="s">
        <v>13189</v>
      </c>
      <c r="H1342" t="s">
        <v>13190</v>
      </c>
      <c r="I1342" t="s">
        <v>13191</v>
      </c>
      <c r="J1342" t="s">
        <v>13192</v>
      </c>
      <c r="N1342" t="s">
        <v>13193</v>
      </c>
      <c r="O1342" t="s">
        <v>17906</v>
      </c>
      <c r="P1342" t="s">
        <v>13195</v>
      </c>
      <c r="Q1342" t="s">
        <v>17907</v>
      </c>
      <c r="R1342" t="s">
        <v>17908</v>
      </c>
      <c r="S1342" t="s">
        <v>13198</v>
      </c>
      <c r="T1342" t="s">
        <v>13199</v>
      </c>
      <c r="X1342" t="s">
        <v>6405</v>
      </c>
      <c r="Y1342" t="s">
        <v>13113</v>
      </c>
      <c r="Z1342" t="s">
        <v>10614</v>
      </c>
      <c r="AE1342">
        <v>31436</v>
      </c>
      <c r="AF1342" t="s">
        <v>61</v>
      </c>
      <c r="AG1342">
        <v>2</v>
      </c>
      <c r="AH1342">
        <v>245</v>
      </c>
      <c r="AJ1342">
        <v>200</v>
      </c>
      <c r="AK1342">
        <v>31721</v>
      </c>
      <c r="AL1342" t="s">
        <v>4568</v>
      </c>
      <c r="AM1342">
        <v>1</v>
      </c>
      <c r="AN1342">
        <v>300</v>
      </c>
      <c r="AP1342">
        <v>311</v>
      </c>
      <c r="AQ1342">
        <v>31663</v>
      </c>
      <c r="AR1342" t="s">
        <v>4545</v>
      </c>
      <c r="AS1342">
        <v>2</v>
      </c>
      <c r="AT1342">
        <v>395</v>
      </c>
      <c r="AV1342">
        <v>311</v>
      </c>
      <c r="AW1342">
        <v>21577</v>
      </c>
      <c r="AX1342" t="s">
        <v>588</v>
      </c>
      <c r="AY1342">
        <v>1</v>
      </c>
      <c r="AZ1342">
        <v>200</v>
      </c>
      <c r="BB1342">
        <v>221</v>
      </c>
    </row>
    <row r="1343" spans="1:60" ht="13.5" customHeight="1" x14ac:dyDescent="0.35">
      <c r="A1343" t="s">
        <v>503</v>
      </c>
      <c r="B1343" t="s">
        <v>819</v>
      </c>
      <c r="C1343" t="s">
        <v>593</v>
      </c>
      <c r="D1343" t="s">
        <v>820</v>
      </c>
      <c r="E1343" t="s">
        <v>821</v>
      </c>
      <c r="F1343" t="s">
        <v>822</v>
      </c>
      <c r="G1343" t="s">
        <v>823</v>
      </c>
      <c r="H1343" t="s">
        <v>824</v>
      </c>
      <c r="N1343" t="s">
        <v>825</v>
      </c>
      <c r="O1343" t="s">
        <v>826</v>
      </c>
      <c r="P1343" t="s">
        <v>827</v>
      </c>
      <c r="Q1343" t="s">
        <v>828</v>
      </c>
      <c r="R1343" t="s">
        <v>829</v>
      </c>
      <c r="X1343" t="s">
        <v>604</v>
      </c>
      <c r="Y1343" t="s">
        <v>697</v>
      </c>
      <c r="Z1343" t="s">
        <v>614</v>
      </c>
      <c r="AE1343">
        <v>31436</v>
      </c>
      <c r="AF1343" t="s">
        <v>61</v>
      </c>
      <c r="AG1343">
        <v>2</v>
      </c>
      <c r="AH1343">
        <v>245</v>
      </c>
      <c r="AJ1343">
        <v>200</v>
      </c>
      <c r="AK1343">
        <v>21547</v>
      </c>
      <c r="AL1343" t="s">
        <v>57</v>
      </c>
      <c r="AM1343">
        <v>2</v>
      </c>
      <c r="AN1343">
        <v>245</v>
      </c>
      <c r="AP1343">
        <v>221</v>
      </c>
      <c r="AQ1343">
        <v>21577</v>
      </c>
      <c r="AR1343" t="s">
        <v>588</v>
      </c>
      <c r="AS1343">
        <v>1</v>
      </c>
      <c r="AT1343">
        <v>200</v>
      </c>
      <c r="AV1343">
        <v>221</v>
      </c>
    </row>
    <row r="1344" spans="1:60" ht="13.5" customHeight="1" x14ac:dyDescent="0.35">
      <c r="A1344" t="s">
        <v>503</v>
      </c>
      <c r="B1344" t="s">
        <v>4439</v>
      </c>
      <c r="C1344" t="s">
        <v>4889</v>
      </c>
      <c r="D1344" t="s">
        <v>10501</v>
      </c>
      <c r="E1344" t="s">
        <v>7551</v>
      </c>
      <c r="F1344" t="s">
        <v>10502</v>
      </c>
      <c r="G1344" t="s">
        <v>17909</v>
      </c>
      <c r="H1344" t="s">
        <v>10504</v>
      </c>
      <c r="I1344" t="s">
        <v>10505</v>
      </c>
      <c r="N1344" t="s">
        <v>10506</v>
      </c>
      <c r="O1344" t="s">
        <v>17910</v>
      </c>
      <c r="P1344" t="s">
        <v>17911</v>
      </c>
      <c r="Q1344" t="s">
        <v>17912</v>
      </c>
      <c r="R1344" t="s">
        <v>10510</v>
      </c>
      <c r="S1344" t="s">
        <v>7558</v>
      </c>
      <c r="T1344" t="s">
        <v>17913</v>
      </c>
      <c r="X1344" t="s">
        <v>10511</v>
      </c>
      <c r="Y1344" t="s">
        <v>4660</v>
      </c>
      <c r="Z1344" t="s">
        <v>10512</v>
      </c>
      <c r="AE1344">
        <v>31663</v>
      </c>
      <c r="AF1344" t="s">
        <v>4545</v>
      </c>
      <c r="AG1344">
        <v>2</v>
      </c>
      <c r="AH1344">
        <v>395</v>
      </c>
      <c r="AJ1344">
        <v>311</v>
      </c>
      <c r="AK1344">
        <v>32079</v>
      </c>
      <c r="AL1344" t="s">
        <v>4582</v>
      </c>
      <c r="AM1344">
        <v>2</v>
      </c>
      <c r="AN1344">
        <v>263</v>
      </c>
      <c r="AP1344">
        <v>310</v>
      </c>
      <c r="AQ1344">
        <v>31058</v>
      </c>
      <c r="AR1344" t="s">
        <v>4734</v>
      </c>
      <c r="AS1344">
        <v>2</v>
      </c>
      <c r="AT1344">
        <v>245</v>
      </c>
      <c r="AV1344">
        <v>326</v>
      </c>
    </row>
    <row r="1345" spans="1:113" ht="13.5" customHeight="1" x14ac:dyDescent="0.35">
      <c r="A1345" t="s">
        <v>503</v>
      </c>
      <c r="B1345" t="s">
        <v>4440</v>
      </c>
      <c r="C1345" t="s">
        <v>4889</v>
      </c>
      <c r="D1345" t="s">
        <v>13200</v>
      </c>
      <c r="E1345" t="s">
        <v>17914</v>
      </c>
      <c r="F1345" t="s">
        <v>5115</v>
      </c>
      <c r="G1345" t="s">
        <v>13202</v>
      </c>
      <c r="H1345" t="s">
        <v>7308</v>
      </c>
      <c r="I1345" t="s">
        <v>17915</v>
      </c>
      <c r="N1345" t="s">
        <v>13204</v>
      </c>
      <c r="O1345" t="s">
        <v>17916</v>
      </c>
      <c r="P1345" t="s">
        <v>17917</v>
      </c>
      <c r="Q1345" t="s">
        <v>13207</v>
      </c>
      <c r="R1345" t="s">
        <v>13208</v>
      </c>
      <c r="S1345" t="s">
        <v>13209</v>
      </c>
      <c r="X1345" t="s">
        <v>13210</v>
      </c>
      <c r="Y1345" t="s">
        <v>5610</v>
      </c>
      <c r="Z1345" t="s">
        <v>13211</v>
      </c>
      <c r="AE1345">
        <v>32079</v>
      </c>
      <c r="AF1345" t="s">
        <v>4582</v>
      </c>
      <c r="AG1345">
        <v>2</v>
      </c>
      <c r="AH1345">
        <v>263</v>
      </c>
      <c r="AJ1345">
        <v>310</v>
      </c>
    </row>
    <row r="1346" spans="1:113" ht="13.5" customHeight="1" x14ac:dyDescent="0.35">
      <c r="A1346" t="s">
        <v>503</v>
      </c>
      <c r="B1346" t="s">
        <v>4442</v>
      </c>
      <c r="C1346" t="s">
        <v>4547</v>
      </c>
      <c r="D1346" t="s">
        <v>7914</v>
      </c>
      <c r="E1346" t="s">
        <v>17918</v>
      </c>
      <c r="F1346" t="s">
        <v>17919</v>
      </c>
      <c r="G1346" t="s">
        <v>7915</v>
      </c>
      <c r="H1346" t="s">
        <v>17920</v>
      </c>
      <c r="I1346" t="s">
        <v>17921</v>
      </c>
      <c r="J1346" t="s">
        <v>7917</v>
      </c>
      <c r="N1346" t="s">
        <v>7918</v>
      </c>
      <c r="O1346" t="s">
        <v>7919</v>
      </c>
      <c r="P1346" t="s">
        <v>7920</v>
      </c>
      <c r="Q1346" t="s">
        <v>7921</v>
      </c>
      <c r="R1346" t="s">
        <v>7922</v>
      </c>
      <c r="S1346" t="s">
        <v>7420</v>
      </c>
      <c r="T1346" t="s">
        <v>7923</v>
      </c>
      <c r="X1346" t="s">
        <v>4777</v>
      </c>
      <c r="Y1346" t="s">
        <v>4579</v>
      </c>
      <c r="Z1346" t="s">
        <v>1390</v>
      </c>
      <c r="AE1346" s="180">
        <v>32079</v>
      </c>
      <c r="AF1346" t="s">
        <v>4582</v>
      </c>
      <c r="AG1346">
        <v>2</v>
      </c>
      <c r="AH1346">
        <v>263</v>
      </c>
      <c r="AJ1346">
        <v>310</v>
      </c>
      <c r="AK1346">
        <v>31663</v>
      </c>
      <c r="AL1346" t="s">
        <v>4545</v>
      </c>
      <c r="AM1346">
        <v>3</v>
      </c>
      <c r="AN1346">
        <v>633</v>
      </c>
      <c r="AP1346">
        <v>311</v>
      </c>
      <c r="AQ1346">
        <v>21577</v>
      </c>
      <c r="AR1346" t="s">
        <v>588</v>
      </c>
      <c r="AS1346">
        <v>1</v>
      </c>
      <c r="AT1346">
        <v>200</v>
      </c>
      <c r="AV1346">
        <v>221</v>
      </c>
      <c r="AW1346">
        <v>31436</v>
      </c>
      <c r="AX1346" t="s">
        <v>61</v>
      </c>
      <c r="AY1346">
        <v>2</v>
      </c>
      <c r="AZ1346">
        <v>245</v>
      </c>
      <c r="BB1346">
        <v>200</v>
      </c>
    </row>
    <row r="1347" spans="1:113" ht="13.5" customHeight="1" x14ac:dyDescent="0.35">
      <c r="A1347" t="s">
        <v>503</v>
      </c>
      <c r="B1347" t="s">
        <v>4443</v>
      </c>
      <c r="C1347" t="s">
        <v>4524</v>
      </c>
      <c r="D1347" t="s">
        <v>13419</v>
      </c>
      <c r="E1347" t="s">
        <v>10521</v>
      </c>
      <c r="F1347" t="s">
        <v>17922</v>
      </c>
      <c r="G1347" t="s">
        <v>13420</v>
      </c>
      <c r="N1347" t="s">
        <v>13421</v>
      </c>
      <c r="O1347" t="s">
        <v>13422</v>
      </c>
      <c r="P1347" t="s">
        <v>13423</v>
      </c>
      <c r="Q1347" t="s">
        <v>10529</v>
      </c>
      <c r="X1347" t="s">
        <v>61</v>
      </c>
      <c r="Y1347" t="s">
        <v>1390</v>
      </c>
      <c r="AE1347" s="180">
        <v>31436</v>
      </c>
      <c r="AF1347" t="s">
        <v>61</v>
      </c>
      <c r="AG1347">
        <v>2</v>
      </c>
      <c r="AH1347">
        <v>245</v>
      </c>
      <c r="AJ1347">
        <v>200</v>
      </c>
      <c r="AK1347">
        <v>21572</v>
      </c>
      <c r="AL1347" t="s">
        <v>58</v>
      </c>
      <c r="AM1347">
        <v>2</v>
      </c>
      <c r="AN1347">
        <v>328</v>
      </c>
      <c r="AP1347">
        <v>221</v>
      </c>
      <c r="AQ1347">
        <v>21547</v>
      </c>
      <c r="AR1347" t="s">
        <v>57</v>
      </c>
      <c r="AS1347">
        <v>2</v>
      </c>
      <c r="AT1347">
        <v>245</v>
      </c>
      <c r="AV1347">
        <v>221</v>
      </c>
    </row>
    <row r="1348" spans="1:113" ht="13.5" customHeight="1" x14ac:dyDescent="0.35">
      <c r="A1348" t="s">
        <v>503</v>
      </c>
      <c r="B1348" t="s">
        <v>4451</v>
      </c>
      <c r="C1348" t="s">
        <v>4783</v>
      </c>
      <c r="D1348" t="s">
        <v>7164</v>
      </c>
      <c r="E1348" t="s">
        <v>17923</v>
      </c>
      <c r="F1348" t="s">
        <v>17687</v>
      </c>
      <c r="G1348" t="s">
        <v>17924</v>
      </c>
      <c r="H1348" t="s">
        <v>4788</v>
      </c>
      <c r="I1348" t="s">
        <v>4789</v>
      </c>
      <c r="N1348" t="s">
        <v>7166</v>
      </c>
      <c r="O1348" t="s">
        <v>7167</v>
      </c>
      <c r="P1348" t="s">
        <v>4791</v>
      </c>
      <c r="Q1348" t="s">
        <v>17925</v>
      </c>
      <c r="R1348" t="s">
        <v>4793</v>
      </c>
      <c r="S1348" t="s">
        <v>4794</v>
      </c>
      <c r="X1348" t="s">
        <v>4796</v>
      </c>
      <c r="Y1348" t="s">
        <v>7168</v>
      </c>
      <c r="AE1348">
        <v>34593</v>
      </c>
      <c r="AF1348" t="s">
        <v>5195</v>
      </c>
      <c r="AG1348">
        <v>2</v>
      </c>
      <c r="AH1348">
        <v>479</v>
      </c>
      <c r="AJ1348">
        <v>312</v>
      </c>
      <c r="AK1348">
        <v>34085</v>
      </c>
      <c r="AL1348" t="s">
        <v>5052</v>
      </c>
      <c r="AM1348">
        <v>1</v>
      </c>
      <c r="AN1348">
        <v>98</v>
      </c>
      <c r="AP1348">
        <v>312</v>
      </c>
      <c r="AQ1348">
        <v>34022</v>
      </c>
      <c r="AR1348" t="s">
        <v>4798</v>
      </c>
      <c r="AS1348">
        <v>2</v>
      </c>
      <c r="AT1348">
        <v>393</v>
      </c>
      <c r="AV1348">
        <v>312</v>
      </c>
      <c r="AW1348">
        <v>21572</v>
      </c>
      <c r="AX1348" t="s">
        <v>58</v>
      </c>
      <c r="AY1348">
        <v>1</v>
      </c>
      <c r="AZ1348">
        <v>80</v>
      </c>
      <c r="BB1348">
        <v>221</v>
      </c>
      <c r="BC1348">
        <v>15254</v>
      </c>
      <c r="BD1348" t="s">
        <v>4802</v>
      </c>
      <c r="BE1348">
        <v>2</v>
      </c>
      <c r="BF1348">
        <v>400</v>
      </c>
      <c r="BH1348">
        <v>136</v>
      </c>
    </row>
    <row r="1349" spans="1:113" ht="13.5" customHeight="1" x14ac:dyDescent="0.35">
      <c r="A1349" t="s">
        <v>503</v>
      </c>
      <c r="B1349" t="s">
        <v>4452</v>
      </c>
      <c r="C1349" t="s">
        <v>4783</v>
      </c>
      <c r="D1349" t="s">
        <v>7590</v>
      </c>
      <c r="E1349" t="s">
        <v>17926</v>
      </c>
      <c r="F1349" t="s">
        <v>7592</v>
      </c>
      <c r="G1349" t="s">
        <v>7593</v>
      </c>
      <c r="H1349" t="s">
        <v>10174</v>
      </c>
      <c r="I1349" t="s">
        <v>10175</v>
      </c>
      <c r="J1349" t="s">
        <v>7594</v>
      </c>
      <c r="K1349" t="s">
        <v>7595</v>
      </c>
      <c r="N1349" t="s">
        <v>10176</v>
      </c>
      <c r="O1349" t="s">
        <v>10177</v>
      </c>
      <c r="P1349" t="s">
        <v>10178</v>
      </c>
      <c r="Q1349" t="s">
        <v>17927</v>
      </c>
      <c r="R1349" t="s">
        <v>17928</v>
      </c>
      <c r="S1349" t="s">
        <v>10180</v>
      </c>
      <c r="T1349" t="s">
        <v>17929</v>
      </c>
      <c r="X1349" t="s">
        <v>7468</v>
      </c>
      <c r="Y1349" t="s">
        <v>7603</v>
      </c>
      <c r="Z1349" t="s">
        <v>10182</v>
      </c>
      <c r="AE1349">
        <v>13154</v>
      </c>
      <c r="AF1349" t="s">
        <v>798</v>
      </c>
      <c r="AG1349">
        <v>2</v>
      </c>
      <c r="AH1349">
        <v>192</v>
      </c>
      <c r="AJ1349">
        <v>122</v>
      </c>
      <c r="AK1349">
        <v>13254</v>
      </c>
      <c r="AL1349" t="s">
        <v>799</v>
      </c>
      <c r="AM1349">
        <v>1</v>
      </c>
      <c r="AN1349">
        <v>42</v>
      </c>
      <c r="AP1349">
        <v>128</v>
      </c>
      <c r="AQ1349">
        <v>15254</v>
      </c>
      <c r="AR1349" t="s">
        <v>4802</v>
      </c>
      <c r="AS1349">
        <v>2</v>
      </c>
      <c r="AT1349">
        <v>400</v>
      </c>
      <c r="AV1349">
        <v>136</v>
      </c>
      <c r="AW1349">
        <v>34582</v>
      </c>
      <c r="AX1349" t="s">
        <v>5700</v>
      </c>
      <c r="AY1349">
        <v>3</v>
      </c>
      <c r="AZ1349">
        <v>427</v>
      </c>
      <c r="BB1349">
        <v>312</v>
      </c>
      <c r="BC1349">
        <v>31436</v>
      </c>
      <c r="BD1349" t="s">
        <v>61</v>
      </c>
      <c r="BE1349">
        <v>2</v>
      </c>
      <c r="BF1349">
        <v>245</v>
      </c>
      <c r="BH1349">
        <v>200</v>
      </c>
    </row>
    <row r="1350" spans="1:113" ht="13.5" customHeight="1" x14ac:dyDescent="0.35">
      <c r="A1350" t="s">
        <v>503</v>
      </c>
      <c r="B1350" t="s">
        <v>4453</v>
      </c>
      <c r="C1350" t="s">
        <v>4889</v>
      </c>
      <c r="D1350" t="s">
        <v>12905</v>
      </c>
      <c r="E1350" t="s">
        <v>17704</v>
      </c>
      <c r="F1350" t="s">
        <v>10607</v>
      </c>
      <c r="G1350" t="s">
        <v>17930</v>
      </c>
      <c r="H1350" t="s">
        <v>17931</v>
      </c>
      <c r="I1350" t="s">
        <v>12908</v>
      </c>
      <c r="N1350" t="s">
        <v>12909</v>
      </c>
      <c r="O1350" t="s">
        <v>17932</v>
      </c>
      <c r="P1350" t="s">
        <v>10611</v>
      </c>
      <c r="Q1350" t="s">
        <v>10612</v>
      </c>
      <c r="R1350" t="s">
        <v>17709</v>
      </c>
      <c r="S1350" t="s">
        <v>10468</v>
      </c>
      <c r="T1350" t="s">
        <v>10613</v>
      </c>
      <c r="X1350" t="s">
        <v>10469</v>
      </c>
      <c r="Y1350" t="s">
        <v>5610</v>
      </c>
      <c r="Z1350" t="s">
        <v>7603</v>
      </c>
      <c r="AE1350">
        <v>34085</v>
      </c>
      <c r="AF1350" t="s">
        <v>5052</v>
      </c>
      <c r="AG1350">
        <v>1</v>
      </c>
      <c r="AH1350">
        <v>98</v>
      </c>
      <c r="AJ1350">
        <v>312</v>
      </c>
    </row>
    <row r="1351" spans="1:113" ht="13.5" customHeight="1" x14ac:dyDescent="0.35">
      <c r="A1351" t="s">
        <v>3126</v>
      </c>
      <c r="B1351" t="s">
        <v>4474</v>
      </c>
      <c r="C1351" t="s">
        <v>4485</v>
      </c>
      <c r="D1351" s="57" t="s">
        <v>4815</v>
      </c>
      <c r="E1351" s="57" t="s">
        <v>4487</v>
      </c>
      <c r="F1351" s="57" t="s">
        <v>17933</v>
      </c>
      <c r="G1351" s="57" t="s">
        <v>17934</v>
      </c>
      <c r="H1351" s="57" t="s">
        <v>4818</v>
      </c>
      <c r="I1351" s="57" t="s">
        <v>17935</v>
      </c>
      <c r="J1351" s="57"/>
      <c r="K1351" s="57"/>
      <c r="L1351" s="57"/>
      <c r="M1351" s="57"/>
      <c r="N1351" s="57" t="s">
        <v>17936</v>
      </c>
      <c r="O1351" s="57" t="s">
        <v>17937</v>
      </c>
      <c r="P1351" s="57" t="s">
        <v>4494</v>
      </c>
      <c r="Q1351" s="57" t="s">
        <v>17938</v>
      </c>
      <c r="R1351" s="57" t="s">
        <v>17939</v>
      </c>
      <c r="S1351" s="57" t="s">
        <v>17940</v>
      </c>
      <c r="T1351" s="57" t="s">
        <v>17941</v>
      </c>
      <c r="U1351" s="57"/>
      <c r="V1351" s="57"/>
      <c r="W1351" s="57"/>
      <c r="X1351" s="57" t="s">
        <v>4498</v>
      </c>
      <c r="Y1351" s="57" t="s">
        <v>716</v>
      </c>
      <c r="Z1351" s="57" t="s">
        <v>17942</v>
      </c>
      <c r="AA1351" s="57"/>
      <c r="AB1351" s="57"/>
      <c r="AC1351" s="57"/>
      <c r="AD1351" s="57"/>
      <c r="AE1351" s="57">
        <v>21549</v>
      </c>
      <c r="AF1351" s="57" t="s">
        <v>17943</v>
      </c>
      <c r="AG1351" s="57">
        <v>2</v>
      </c>
      <c r="AH1351" s="57"/>
      <c r="AI1351" s="57"/>
      <c r="AJ1351" s="57">
        <v>221</v>
      </c>
      <c r="AK1351" s="57">
        <v>21547</v>
      </c>
      <c r="AL1351" s="57" t="s">
        <v>57</v>
      </c>
      <c r="AM1351" s="57">
        <v>2</v>
      </c>
      <c r="AN1351" s="57">
        <v>245</v>
      </c>
      <c r="AO1351" s="57"/>
      <c r="AP1351" s="57">
        <v>221</v>
      </c>
      <c r="AQ1351" s="57">
        <v>21572</v>
      </c>
      <c r="AR1351" s="57" t="s">
        <v>58</v>
      </c>
      <c r="AS1351" s="57">
        <v>1</v>
      </c>
      <c r="AT1351" s="57">
        <v>80</v>
      </c>
      <c r="AU1351" s="57"/>
      <c r="AV1351" s="57">
        <v>221</v>
      </c>
      <c r="AW1351" s="57">
        <v>31754</v>
      </c>
      <c r="AX1351" s="57" t="s">
        <v>62</v>
      </c>
      <c r="AY1351" s="57">
        <v>2</v>
      </c>
      <c r="AZ1351" s="57">
        <v>76</v>
      </c>
      <c r="BA1351" s="57"/>
      <c r="BB1351" s="57">
        <v>311</v>
      </c>
      <c r="BC1351" s="57"/>
      <c r="BD1351" s="57"/>
      <c r="BE1351" s="57"/>
      <c r="BF1351" s="57"/>
      <c r="BG1351" s="57"/>
      <c r="BH1351" s="57"/>
    </row>
    <row r="1352" spans="1:113" ht="13.5" customHeight="1" x14ac:dyDescent="0.35">
      <c r="A1352" t="s">
        <v>3126</v>
      </c>
      <c r="B1352" t="s">
        <v>4475</v>
      </c>
      <c r="C1352" t="s">
        <v>593</v>
      </c>
      <c r="D1352" s="57" t="s">
        <v>17944</v>
      </c>
      <c r="E1352" s="57" t="s">
        <v>17945</v>
      </c>
      <c r="F1352" s="57" t="s">
        <v>17946</v>
      </c>
      <c r="G1352" s="57" t="s">
        <v>17947</v>
      </c>
      <c r="H1352" s="57" t="s">
        <v>17948</v>
      </c>
      <c r="I1352" s="57" t="s">
        <v>17949</v>
      </c>
      <c r="J1352" s="57" t="s">
        <v>17950</v>
      </c>
      <c r="K1352" s="57" t="s">
        <v>17951</v>
      </c>
      <c r="L1352" s="57"/>
      <c r="M1352" s="57"/>
      <c r="N1352" s="57" t="s">
        <v>17952</v>
      </c>
      <c r="O1352" s="57" t="s">
        <v>17953</v>
      </c>
      <c r="P1352" s="57" t="s">
        <v>17954</v>
      </c>
      <c r="Q1352" s="57" t="s">
        <v>17955</v>
      </c>
      <c r="R1352" s="57" t="s">
        <v>17956</v>
      </c>
      <c r="S1352" s="57" t="s">
        <v>17957</v>
      </c>
      <c r="T1352" s="57" t="s">
        <v>17958</v>
      </c>
      <c r="U1352" s="57" t="s">
        <v>17959</v>
      </c>
      <c r="V1352" s="57"/>
      <c r="W1352" s="57"/>
      <c r="X1352" s="57" t="s">
        <v>13610</v>
      </c>
      <c r="Y1352" s="57" t="s">
        <v>15179</v>
      </c>
      <c r="Z1352" s="57" t="s">
        <v>17960</v>
      </c>
      <c r="AA1352" s="57"/>
      <c r="AB1352" s="57"/>
      <c r="AC1352" s="57"/>
      <c r="AD1352" s="57"/>
      <c r="AE1352" s="57">
        <v>21549</v>
      </c>
      <c r="AF1352" s="57" t="s">
        <v>17943</v>
      </c>
      <c r="AG1352" s="57">
        <v>2</v>
      </c>
      <c r="AH1352" s="57"/>
      <c r="AI1352" s="57"/>
      <c r="AJ1352" s="57">
        <v>221</v>
      </c>
      <c r="AK1352" s="57">
        <v>21547</v>
      </c>
      <c r="AL1352" s="57" t="s">
        <v>57</v>
      </c>
      <c r="AM1352" s="57">
        <v>2</v>
      </c>
      <c r="AN1352" s="57">
        <v>245</v>
      </c>
      <c r="AO1352" s="57"/>
      <c r="AP1352" s="57">
        <v>221</v>
      </c>
      <c r="AQ1352" s="57">
        <v>21572</v>
      </c>
      <c r="AR1352" s="57" t="s">
        <v>58</v>
      </c>
      <c r="AS1352" s="57">
        <v>1</v>
      </c>
      <c r="AT1352" s="57">
        <v>80</v>
      </c>
      <c r="AU1352" s="57"/>
      <c r="AV1352" s="57">
        <v>221</v>
      </c>
      <c r="AW1352" s="57">
        <v>31620</v>
      </c>
      <c r="AX1352" s="57" t="s">
        <v>5113</v>
      </c>
      <c r="AY1352" s="57">
        <v>2</v>
      </c>
      <c r="AZ1352" s="57">
        <v>294</v>
      </c>
      <c r="BA1352" s="57"/>
      <c r="BB1352" s="57">
        <v>200</v>
      </c>
      <c r="BC1352" s="57"/>
      <c r="BD1352" s="57"/>
      <c r="BE1352" s="57"/>
      <c r="BF1352" s="57"/>
      <c r="BG1352" s="57"/>
      <c r="BH1352" s="57"/>
      <c r="CU1352" t="s">
        <v>57</v>
      </c>
      <c r="DB1352" t="s">
        <v>58</v>
      </c>
      <c r="DI1352" t="s">
        <v>62</v>
      </c>
    </row>
    <row r="1353" spans="1:113" ht="13.5" customHeight="1" x14ac:dyDescent="0.35">
      <c r="A1353" t="s">
        <v>3126</v>
      </c>
      <c r="B1353" t="s">
        <v>4476</v>
      </c>
      <c r="C1353" t="s">
        <v>4524</v>
      </c>
      <c r="D1353" s="57" t="s">
        <v>10615</v>
      </c>
      <c r="E1353" s="57" t="s">
        <v>17961</v>
      </c>
      <c r="F1353" s="57" t="s">
        <v>17962</v>
      </c>
      <c r="G1353" s="57" t="s">
        <v>17963</v>
      </c>
      <c r="H1353" s="57"/>
      <c r="I1353" s="57"/>
      <c r="J1353" s="57"/>
      <c r="K1353" s="57"/>
      <c r="L1353" s="57"/>
      <c r="M1353" s="57"/>
      <c r="N1353" s="57" t="s">
        <v>17964</v>
      </c>
      <c r="O1353" s="57" t="s">
        <v>17965</v>
      </c>
      <c r="P1353" s="57" t="s">
        <v>17966</v>
      </c>
      <c r="Q1353" s="57" t="s">
        <v>17967</v>
      </c>
      <c r="R1353" s="57" t="s">
        <v>17968</v>
      </c>
      <c r="S1353" s="57"/>
      <c r="T1353" s="57"/>
      <c r="U1353" s="57"/>
      <c r="V1353" s="57"/>
      <c r="W1353" s="57"/>
      <c r="X1353" s="57" t="s">
        <v>17426</v>
      </c>
      <c r="Y1353" s="57" t="s">
        <v>8171</v>
      </c>
      <c r="Z1353" s="57"/>
      <c r="AA1353" s="57"/>
      <c r="AB1353" s="57"/>
      <c r="AC1353" s="57"/>
      <c r="AD1353" s="57"/>
      <c r="AE1353" s="57">
        <v>31436</v>
      </c>
      <c r="AF1353" s="57" t="s">
        <v>61</v>
      </c>
      <c r="AG1353" s="57">
        <v>2</v>
      </c>
      <c r="AH1353" s="57">
        <v>245</v>
      </c>
      <c r="AI1353" s="57"/>
      <c r="AJ1353" s="57">
        <v>200</v>
      </c>
      <c r="AK1353" s="57">
        <v>21549</v>
      </c>
      <c r="AL1353" s="57" t="s">
        <v>17943</v>
      </c>
      <c r="AM1353" s="57">
        <v>2</v>
      </c>
      <c r="AN1353" s="57"/>
      <c r="AO1353" s="57"/>
      <c r="AP1353" s="57">
        <v>221</v>
      </c>
      <c r="AQ1353" s="57"/>
      <c r="AR1353" s="57"/>
      <c r="AS1353" s="57"/>
      <c r="AT1353" s="57"/>
      <c r="AU1353" s="57"/>
      <c r="AV1353" s="57"/>
      <c r="AW1353" s="57"/>
      <c r="AX1353" s="57"/>
      <c r="AY1353" s="57"/>
      <c r="AZ1353" s="57"/>
      <c r="BA1353" s="57"/>
      <c r="BB1353" s="57"/>
      <c r="BC1353" s="57"/>
      <c r="BD1353" s="57"/>
      <c r="BE1353" s="57"/>
      <c r="BF1353" s="57"/>
      <c r="BG1353" s="57"/>
      <c r="BH1353" s="57"/>
      <c r="CU1353" t="s">
        <v>57</v>
      </c>
      <c r="DB1353" t="s">
        <v>58</v>
      </c>
      <c r="DI1353" t="s">
        <v>5113</v>
      </c>
    </row>
    <row r="1354" spans="1:113" ht="13.5" customHeight="1" x14ac:dyDescent="0.35">
      <c r="A1354" t="s">
        <v>3126</v>
      </c>
      <c r="B1354" t="s">
        <v>4477</v>
      </c>
      <c r="C1354" t="s">
        <v>4502</v>
      </c>
      <c r="D1354" s="57" t="s">
        <v>17969</v>
      </c>
      <c r="E1354" s="57" t="s">
        <v>17970</v>
      </c>
      <c r="F1354" s="57" t="s">
        <v>17971</v>
      </c>
      <c r="G1354" s="57"/>
      <c r="H1354" s="57"/>
      <c r="I1354" s="57"/>
      <c r="J1354" s="57"/>
      <c r="K1354" s="57"/>
      <c r="L1354" s="57"/>
      <c r="M1354" s="57"/>
      <c r="N1354" s="57" t="s">
        <v>17972</v>
      </c>
      <c r="O1354" s="57" t="s">
        <v>17973</v>
      </c>
      <c r="P1354" s="57" t="s">
        <v>17974</v>
      </c>
      <c r="Q1354" s="57" t="s">
        <v>17975</v>
      </c>
      <c r="R1354" s="57"/>
      <c r="S1354" s="57"/>
      <c r="T1354" s="57"/>
      <c r="U1354" s="57"/>
      <c r="V1354" s="57"/>
      <c r="W1354" s="57"/>
      <c r="X1354" s="57" t="s">
        <v>17976</v>
      </c>
      <c r="Y1354" s="57" t="s">
        <v>17977</v>
      </c>
      <c r="Z1354" s="57" t="s">
        <v>17978</v>
      </c>
      <c r="AA1354" s="57"/>
      <c r="AB1354" s="57"/>
      <c r="AC1354" s="57"/>
      <c r="AD1354" s="57"/>
      <c r="AE1354" s="57">
        <v>31754</v>
      </c>
      <c r="AF1354" s="57" t="s">
        <v>62</v>
      </c>
      <c r="AG1354" s="57">
        <v>2</v>
      </c>
      <c r="AH1354" s="57">
        <v>76</v>
      </c>
      <c r="AI1354" s="57"/>
      <c r="AJ1354" s="57">
        <v>311</v>
      </c>
      <c r="AK1354" s="57"/>
      <c r="AL1354" s="57"/>
      <c r="AM1354" s="57"/>
      <c r="AN1354" s="57"/>
      <c r="AO1354" s="57"/>
      <c r="AP1354" s="57"/>
      <c r="AQ1354" s="57"/>
      <c r="AR1354" s="57"/>
      <c r="AS1354" s="57"/>
      <c r="AT1354" s="57"/>
      <c r="AU1354" s="57"/>
      <c r="AV1354" s="57"/>
      <c r="AW1354" s="57"/>
      <c r="AX1354" s="57"/>
      <c r="AY1354" s="57"/>
      <c r="AZ1354" s="57"/>
      <c r="BA1354" s="57"/>
      <c r="BB1354" s="57"/>
      <c r="BC1354" s="57"/>
      <c r="BD1354" s="57"/>
      <c r="BE1354" s="57"/>
      <c r="BF1354" s="57"/>
      <c r="BG1354" s="57"/>
      <c r="BH1354" s="57"/>
      <c r="CN1354" t="s">
        <v>61</v>
      </c>
    </row>
    <row r="1355" spans="1:113" ht="13.5" customHeight="1" x14ac:dyDescent="0.35">
      <c r="A1355" t="s">
        <v>3126</v>
      </c>
      <c r="B1355" t="s">
        <v>4478</v>
      </c>
      <c r="C1355" t="s">
        <v>593</v>
      </c>
      <c r="D1355" s="57" t="s">
        <v>17979</v>
      </c>
      <c r="E1355" s="57" t="s">
        <v>17980</v>
      </c>
      <c r="F1355" s="57" t="s">
        <v>655</v>
      </c>
      <c r="G1355" s="57" t="s">
        <v>788</v>
      </c>
      <c r="H1355" s="57" t="s">
        <v>17981</v>
      </c>
      <c r="I1355" s="57" t="s">
        <v>17982</v>
      </c>
      <c r="J1355" s="57"/>
      <c r="K1355" s="57"/>
      <c r="L1355" s="57"/>
      <c r="M1355" s="57"/>
      <c r="N1355" s="57" t="s">
        <v>17983</v>
      </c>
      <c r="O1355" s="57" t="s">
        <v>17984</v>
      </c>
      <c r="P1355" s="57" t="s">
        <v>17985</v>
      </c>
      <c r="Q1355" s="57" t="s">
        <v>17986</v>
      </c>
      <c r="R1355" s="57" t="s">
        <v>10407</v>
      </c>
      <c r="S1355" s="57" t="s">
        <v>17987</v>
      </c>
      <c r="T1355" s="57" t="s">
        <v>603</v>
      </c>
      <c r="U1355" s="57"/>
      <c r="V1355" s="57"/>
      <c r="W1355" s="57"/>
      <c r="X1355" s="57" t="s">
        <v>17988</v>
      </c>
      <c r="Y1355" s="57" t="s">
        <v>17989</v>
      </c>
      <c r="Z1355" s="57" t="s">
        <v>17990</v>
      </c>
      <c r="AA1355" s="57"/>
      <c r="AB1355" s="57"/>
      <c r="AC1355" s="57"/>
      <c r="AD1355" s="57"/>
      <c r="AE1355" s="57">
        <v>31624</v>
      </c>
      <c r="AF1355" s="57" t="s">
        <v>717</v>
      </c>
      <c r="AG1355" s="57">
        <v>1</v>
      </c>
      <c r="AH1355" s="57">
        <v>70</v>
      </c>
      <c r="AI1355" s="57"/>
      <c r="AJ1355" s="57">
        <v>200</v>
      </c>
      <c r="AK1355" s="57">
        <v>23684</v>
      </c>
      <c r="AL1355" s="57" t="s">
        <v>698</v>
      </c>
      <c r="AM1355" s="57">
        <v>1</v>
      </c>
      <c r="AN1355" s="57">
        <v>144</v>
      </c>
      <c r="AO1355" s="57"/>
      <c r="AP1355" s="57">
        <v>251</v>
      </c>
      <c r="AQ1355" s="57"/>
      <c r="AR1355" s="57"/>
      <c r="AS1355" s="57"/>
      <c r="AT1355" s="57"/>
      <c r="AU1355" s="57"/>
      <c r="AV1355" s="57"/>
      <c r="AW1355" s="57"/>
      <c r="AX1355" s="57"/>
      <c r="AY1355" s="57"/>
      <c r="AZ1355" s="57"/>
      <c r="BA1355" s="57"/>
      <c r="BB1355" s="57"/>
      <c r="BC1355" s="57"/>
      <c r="BD1355" s="57"/>
      <c r="BE1355" s="57"/>
      <c r="BF1355" s="57"/>
      <c r="BG1355" s="57"/>
      <c r="BH1355" s="57"/>
      <c r="CN1355" t="s">
        <v>58</v>
      </c>
    </row>
    <row r="1356" spans="1:113" ht="13.5" customHeight="1" x14ac:dyDescent="0.35">
      <c r="A1356" t="s">
        <v>3126</v>
      </c>
      <c r="B1356" t="s">
        <v>4479</v>
      </c>
      <c r="C1356" t="s">
        <v>4485</v>
      </c>
      <c r="D1356" s="57" t="s">
        <v>17991</v>
      </c>
      <c r="E1356" s="57" t="s">
        <v>4756</v>
      </c>
      <c r="F1356" s="57" t="s">
        <v>17992</v>
      </c>
      <c r="G1356" s="57" t="s">
        <v>17993</v>
      </c>
      <c r="H1356" s="57" t="s">
        <v>17994</v>
      </c>
      <c r="I1356" s="57"/>
      <c r="J1356" s="57"/>
      <c r="K1356" s="57"/>
      <c r="L1356" s="57"/>
      <c r="M1356" s="57"/>
      <c r="N1356" s="57" t="s">
        <v>17995</v>
      </c>
      <c r="O1356" s="57" t="s">
        <v>17996</v>
      </c>
      <c r="P1356" s="57" t="s">
        <v>17997</v>
      </c>
      <c r="Q1356" s="57" t="s">
        <v>17998</v>
      </c>
      <c r="R1356" s="57"/>
      <c r="S1356" s="57"/>
      <c r="T1356" s="57"/>
      <c r="U1356" s="57"/>
      <c r="V1356" s="57"/>
      <c r="W1356" s="57"/>
      <c r="X1356" s="57" t="s">
        <v>4776</v>
      </c>
      <c r="Y1356" s="57" t="s">
        <v>5241</v>
      </c>
      <c r="Z1356" s="57"/>
      <c r="AA1356" s="57"/>
      <c r="AB1356" s="57"/>
      <c r="AC1356" s="57"/>
      <c r="AD1356" s="57"/>
      <c r="AE1356" s="57">
        <v>21538</v>
      </c>
      <c r="AF1356" s="57" t="s">
        <v>60</v>
      </c>
      <c r="AG1356" s="57">
        <v>2</v>
      </c>
      <c r="AH1356" s="57">
        <v>272</v>
      </c>
      <c r="AI1356" s="57"/>
      <c r="AJ1356" s="57">
        <v>221</v>
      </c>
      <c r="AK1356" s="57"/>
      <c r="AL1356" s="57"/>
      <c r="AM1356" s="57"/>
      <c r="AN1356" s="57"/>
      <c r="AO1356" s="57"/>
      <c r="AP1356" s="57"/>
      <c r="AQ1356" s="57"/>
      <c r="AR1356" s="57"/>
      <c r="AS1356" s="57"/>
      <c r="AT1356" s="57"/>
      <c r="AU1356" s="57"/>
      <c r="AV1356" s="57"/>
      <c r="AW1356" s="57"/>
      <c r="AX1356" s="57"/>
      <c r="AY1356" s="57"/>
      <c r="AZ1356" s="57"/>
      <c r="BA1356" s="57"/>
      <c r="BB1356" s="57"/>
      <c r="BC1356" s="57"/>
      <c r="BD1356" s="57"/>
      <c r="BE1356" s="57"/>
      <c r="BF1356" s="57"/>
      <c r="BG1356" s="57"/>
      <c r="BH1356" s="57"/>
      <c r="CN1356" t="s">
        <v>60</v>
      </c>
    </row>
    <row r="1357" spans="1:113" ht="13.5" customHeight="1" x14ac:dyDescent="0.35">
      <c r="A1357" t="s">
        <v>3126</v>
      </c>
      <c r="B1357" t="s">
        <v>4480</v>
      </c>
      <c r="C1357" t="s">
        <v>4667</v>
      </c>
      <c r="D1357" s="57" t="s">
        <v>17999</v>
      </c>
      <c r="E1357" s="57" t="s">
        <v>18000</v>
      </c>
      <c r="F1357" s="57" t="s">
        <v>18001</v>
      </c>
      <c r="G1357" s="57" t="s">
        <v>7977</v>
      </c>
      <c r="H1357" s="57" t="s">
        <v>18002</v>
      </c>
      <c r="I1357" s="57" t="s">
        <v>18003</v>
      </c>
      <c r="J1357" s="57"/>
      <c r="K1357" s="57"/>
      <c r="L1357" s="57"/>
      <c r="M1357" s="57"/>
      <c r="N1357" s="57" t="s">
        <v>18004</v>
      </c>
      <c r="O1357" s="57" t="s">
        <v>18005</v>
      </c>
      <c r="P1357" s="57" t="s">
        <v>18006</v>
      </c>
      <c r="Q1357" s="57" t="s">
        <v>18007</v>
      </c>
      <c r="R1357" s="57" t="s">
        <v>18008</v>
      </c>
      <c r="S1357" s="57" t="s">
        <v>18009</v>
      </c>
      <c r="T1357" s="57"/>
      <c r="U1357" s="57"/>
      <c r="V1357" s="57"/>
      <c r="W1357" s="57"/>
      <c r="X1357" s="57" t="s">
        <v>5109</v>
      </c>
      <c r="Y1357" s="57" t="s">
        <v>18010</v>
      </c>
      <c r="Z1357" s="57" t="s">
        <v>6405</v>
      </c>
      <c r="AA1357" s="57"/>
      <c r="AB1357" s="57"/>
      <c r="AC1357" s="57"/>
      <c r="AD1357" s="57"/>
      <c r="AE1357" s="57">
        <v>21538</v>
      </c>
      <c r="AF1357" s="57" t="s">
        <v>60</v>
      </c>
      <c r="AG1357" s="57">
        <v>2</v>
      </c>
      <c r="AH1357" s="57">
        <v>272</v>
      </c>
      <c r="AI1357" s="57"/>
      <c r="AJ1357" s="57">
        <v>221</v>
      </c>
      <c r="AK1357" s="57">
        <v>31436</v>
      </c>
      <c r="AL1357" s="57" t="s">
        <v>61</v>
      </c>
      <c r="AM1357" s="57">
        <v>2</v>
      </c>
      <c r="AN1357" s="57">
        <v>245</v>
      </c>
      <c r="AO1357" s="57"/>
      <c r="AP1357" s="57">
        <v>200</v>
      </c>
      <c r="AQ1357" s="57">
        <v>21549</v>
      </c>
      <c r="AR1357" s="57" t="s">
        <v>17943</v>
      </c>
      <c r="AS1357" s="57">
        <v>1</v>
      </c>
      <c r="AT1357" s="57"/>
      <c r="AU1357" s="57"/>
      <c r="AV1357" s="57">
        <v>221</v>
      </c>
      <c r="AW1357" s="57">
        <v>21547</v>
      </c>
      <c r="AX1357" s="57" t="s">
        <v>57</v>
      </c>
      <c r="AY1357" s="57">
        <v>2</v>
      </c>
      <c r="AZ1357" s="57">
        <v>245</v>
      </c>
      <c r="BA1357" s="57"/>
      <c r="BB1357" s="57">
        <v>221</v>
      </c>
      <c r="BC1357" s="57">
        <v>21572</v>
      </c>
      <c r="BD1357" s="57" t="s">
        <v>58</v>
      </c>
      <c r="BE1357" s="57">
        <v>1</v>
      </c>
      <c r="BF1357" s="57">
        <v>80</v>
      </c>
      <c r="BG1357" s="57"/>
      <c r="BH1357" s="57">
        <v>221</v>
      </c>
      <c r="CN1357" t="s">
        <v>60</v>
      </c>
      <c r="CU1357" t="s">
        <v>61</v>
      </c>
      <c r="DI1357" t="s">
        <v>57</v>
      </c>
    </row>
    <row r="1358" spans="1:113" ht="13.5" customHeight="1" x14ac:dyDescent="0.35">
      <c r="A1358" t="s">
        <v>3126</v>
      </c>
      <c r="B1358" t="s">
        <v>4481</v>
      </c>
      <c r="C1358" t="s">
        <v>4667</v>
      </c>
      <c r="D1358" s="57" t="s">
        <v>18011</v>
      </c>
      <c r="E1358" s="57" t="s">
        <v>18012</v>
      </c>
      <c r="F1358" s="57" t="s">
        <v>18011</v>
      </c>
      <c r="G1358" s="57" t="s">
        <v>9857</v>
      </c>
      <c r="H1358" s="57" t="s">
        <v>18013</v>
      </c>
      <c r="I1358" s="57" t="s">
        <v>18014</v>
      </c>
      <c r="J1358" s="57"/>
      <c r="K1358" s="57"/>
      <c r="L1358" s="57"/>
      <c r="M1358" s="57"/>
      <c r="N1358" s="57" t="s">
        <v>18015</v>
      </c>
      <c r="O1358" s="57" t="s">
        <v>18016</v>
      </c>
      <c r="P1358" s="57" t="s">
        <v>18017</v>
      </c>
      <c r="Q1358" s="57" t="s">
        <v>18018</v>
      </c>
      <c r="R1358" s="57" t="s">
        <v>18019</v>
      </c>
      <c r="S1358" s="57" t="s">
        <v>18020</v>
      </c>
      <c r="T1358" s="57"/>
      <c r="U1358" s="57"/>
      <c r="V1358" s="57"/>
      <c r="W1358" s="57"/>
      <c r="X1358" s="57" t="s">
        <v>18021</v>
      </c>
      <c r="Y1358" s="57" t="s">
        <v>18010</v>
      </c>
      <c r="Z1358" s="57" t="s">
        <v>18022</v>
      </c>
      <c r="AA1358" s="57"/>
      <c r="AB1358" s="57"/>
      <c r="AC1358" s="57"/>
      <c r="AD1358" s="57"/>
      <c r="AE1358" s="57">
        <v>21538</v>
      </c>
      <c r="AF1358" s="57" t="s">
        <v>60</v>
      </c>
      <c r="AG1358" s="57">
        <v>2</v>
      </c>
      <c r="AH1358" s="57">
        <v>272</v>
      </c>
      <c r="AI1358" s="57"/>
      <c r="AJ1358" s="57">
        <v>221</v>
      </c>
      <c r="AK1358" s="57">
        <v>21549</v>
      </c>
      <c r="AL1358" s="57" t="s">
        <v>17943</v>
      </c>
      <c r="AM1358" s="57">
        <v>1</v>
      </c>
      <c r="AN1358" s="57"/>
      <c r="AO1358" s="57"/>
      <c r="AP1358" s="57">
        <v>221</v>
      </c>
      <c r="AQ1358" s="57">
        <v>21547</v>
      </c>
      <c r="AR1358" s="57" t="s">
        <v>57</v>
      </c>
      <c r="AS1358" s="57">
        <v>2</v>
      </c>
      <c r="AT1358" s="57">
        <v>245</v>
      </c>
      <c r="AU1358" s="57"/>
      <c r="AV1358" s="57">
        <v>221</v>
      </c>
      <c r="AW1358" s="57">
        <v>21572</v>
      </c>
      <c r="AX1358" s="57" t="s">
        <v>58</v>
      </c>
      <c r="AY1358" s="57">
        <v>1</v>
      </c>
      <c r="AZ1358" s="57">
        <v>80</v>
      </c>
      <c r="BA1358" s="57"/>
      <c r="BB1358" s="57">
        <v>221</v>
      </c>
      <c r="BC1358" s="57"/>
      <c r="BD1358" s="57"/>
      <c r="BE1358" s="57"/>
      <c r="BF1358" s="57"/>
      <c r="BG1358" s="57"/>
      <c r="BH1358" s="57"/>
      <c r="CN1358" t="s">
        <v>60</v>
      </c>
      <c r="DB1358" t="s">
        <v>57</v>
      </c>
      <c r="DI1358" t="s">
        <v>58</v>
      </c>
    </row>
    <row r="1359" spans="1:113" ht="13.5" customHeight="1" x14ac:dyDescent="0.35">
      <c r="A1359" t="s">
        <v>3126</v>
      </c>
      <c r="B1359" t="s">
        <v>4482</v>
      </c>
      <c r="C1359" t="s">
        <v>4717</v>
      </c>
      <c r="D1359" s="57" t="s">
        <v>18023</v>
      </c>
      <c r="E1359" s="57" t="s">
        <v>18024</v>
      </c>
      <c r="F1359" s="57" t="s">
        <v>18025</v>
      </c>
      <c r="G1359" s="57" t="s">
        <v>18026</v>
      </c>
      <c r="H1359" s="57"/>
      <c r="I1359" s="57"/>
      <c r="J1359" s="57"/>
      <c r="K1359" s="57"/>
      <c r="L1359" s="57"/>
      <c r="M1359" s="57"/>
      <c r="N1359" s="57" t="s">
        <v>18027</v>
      </c>
      <c r="O1359" s="57" t="s">
        <v>18028</v>
      </c>
      <c r="P1359" s="57" t="s">
        <v>18029</v>
      </c>
      <c r="Q1359" s="57" t="s">
        <v>18030</v>
      </c>
      <c r="R1359" s="57" t="s">
        <v>18031</v>
      </c>
      <c r="S1359" s="57"/>
      <c r="T1359" s="57"/>
      <c r="U1359" s="57"/>
      <c r="V1359" s="57"/>
      <c r="W1359" s="57"/>
      <c r="X1359" s="57" t="s">
        <v>8112</v>
      </c>
      <c r="Y1359" s="57" t="s">
        <v>5403</v>
      </c>
      <c r="Z1359" s="57" t="s">
        <v>8068</v>
      </c>
      <c r="AA1359" s="57"/>
      <c r="AB1359" s="57"/>
      <c r="AC1359" s="57"/>
      <c r="AD1359" s="57"/>
      <c r="AE1359" s="57">
        <v>21538</v>
      </c>
      <c r="AF1359" s="57" t="s">
        <v>60</v>
      </c>
      <c r="AG1359" s="57">
        <v>2</v>
      </c>
      <c r="AH1359" s="57">
        <v>272</v>
      </c>
      <c r="AI1359" s="57"/>
      <c r="AJ1359" s="57">
        <v>221</v>
      </c>
      <c r="AK1359" s="57">
        <v>21549</v>
      </c>
      <c r="AL1359" s="57" t="s">
        <v>17943</v>
      </c>
      <c r="AM1359" s="57">
        <v>1</v>
      </c>
      <c r="AN1359" s="57"/>
      <c r="AO1359" s="57"/>
      <c r="AP1359" s="57">
        <v>221</v>
      </c>
      <c r="AQ1359" s="57">
        <v>31436</v>
      </c>
      <c r="AR1359" s="57" t="s">
        <v>61</v>
      </c>
      <c r="AS1359" s="57">
        <v>2</v>
      </c>
      <c r="AT1359" s="57">
        <v>245</v>
      </c>
      <c r="AU1359" s="57"/>
      <c r="AV1359" s="57">
        <v>200</v>
      </c>
      <c r="AW1359" s="57"/>
      <c r="AX1359" s="57"/>
      <c r="AY1359" s="57"/>
      <c r="AZ1359" s="57"/>
      <c r="BA1359" s="57"/>
      <c r="BB1359" s="57"/>
      <c r="BC1359" s="57"/>
      <c r="BD1359" s="57"/>
      <c r="BE1359" s="57"/>
      <c r="BF1359" s="57"/>
      <c r="BG1359" s="57"/>
      <c r="BH1359" s="57"/>
      <c r="CN1359" t="s">
        <v>60</v>
      </c>
      <c r="DB1359" t="s">
        <v>61</v>
      </c>
    </row>
    <row r="1360" spans="1:113" ht="13.5" customHeight="1" x14ac:dyDescent="0.35">
      <c r="A1360" t="s">
        <v>3126</v>
      </c>
      <c r="B1360" t="s">
        <v>4483</v>
      </c>
      <c r="C1360" t="s">
        <v>4909</v>
      </c>
      <c r="D1360" s="57" t="s">
        <v>18032</v>
      </c>
      <c r="E1360" s="57" t="s">
        <v>18033</v>
      </c>
      <c r="F1360" s="57" t="s">
        <v>18034</v>
      </c>
      <c r="G1360" s="57" t="s">
        <v>18035</v>
      </c>
      <c r="H1360" s="57" t="s">
        <v>18036</v>
      </c>
      <c r="I1360" s="57"/>
      <c r="J1360" s="57"/>
      <c r="K1360" s="57"/>
      <c r="L1360" s="57"/>
      <c r="M1360" s="57"/>
      <c r="N1360" s="57" t="s">
        <v>18037</v>
      </c>
      <c r="O1360" s="57" t="s">
        <v>18038</v>
      </c>
      <c r="P1360" s="57" t="s">
        <v>18039</v>
      </c>
      <c r="Q1360" s="57" t="s">
        <v>18040</v>
      </c>
      <c r="R1360" s="57" t="s">
        <v>18041</v>
      </c>
      <c r="S1360" s="57"/>
      <c r="T1360" s="57"/>
      <c r="U1360" s="57"/>
      <c r="V1360" s="57"/>
      <c r="W1360" s="57"/>
      <c r="X1360" s="57" t="s">
        <v>5899</v>
      </c>
      <c r="Y1360" s="57" t="s">
        <v>5404</v>
      </c>
      <c r="Z1360" s="57"/>
      <c r="AA1360" s="57"/>
      <c r="AB1360" s="57"/>
      <c r="AC1360" s="57"/>
      <c r="AD1360" s="57"/>
      <c r="AE1360" s="57">
        <v>21538</v>
      </c>
      <c r="AF1360" s="57" t="s">
        <v>60</v>
      </c>
      <c r="AG1360" s="57">
        <v>2</v>
      </c>
      <c r="AH1360" s="57">
        <v>272</v>
      </c>
      <c r="AI1360" s="57"/>
      <c r="AJ1360" s="57">
        <v>221</v>
      </c>
      <c r="AK1360" s="57">
        <v>21549</v>
      </c>
      <c r="AL1360" s="57" t="s">
        <v>17943</v>
      </c>
      <c r="AM1360" s="57">
        <v>1</v>
      </c>
      <c r="AN1360" s="57"/>
      <c r="AO1360" s="57"/>
      <c r="AP1360" s="57">
        <v>221</v>
      </c>
      <c r="AQ1360" s="57">
        <v>21547</v>
      </c>
      <c r="AR1360" s="57" t="s">
        <v>57</v>
      </c>
      <c r="AS1360" s="57">
        <v>2</v>
      </c>
      <c r="AT1360" s="57">
        <v>245</v>
      </c>
      <c r="AU1360" s="57"/>
      <c r="AV1360" s="57">
        <v>221</v>
      </c>
      <c r="AW1360" s="57">
        <v>21572</v>
      </c>
      <c r="AX1360" s="57" t="s">
        <v>58</v>
      </c>
      <c r="AY1360" s="57">
        <v>1</v>
      </c>
      <c r="AZ1360" s="57">
        <v>80</v>
      </c>
      <c r="BA1360" s="57"/>
      <c r="BB1360" s="57">
        <v>221</v>
      </c>
      <c r="BC1360" s="57">
        <v>44542</v>
      </c>
      <c r="BD1360" s="57" t="s">
        <v>16380</v>
      </c>
      <c r="BE1360" s="57">
        <v>2</v>
      </c>
      <c r="BF1360" s="57"/>
      <c r="BG1360" s="57"/>
      <c r="BH1360" s="57">
        <v>333</v>
      </c>
      <c r="CN1360" t="s">
        <v>60</v>
      </c>
      <c r="DB1360" t="s">
        <v>57</v>
      </c>
      <c r="DI1360" t="s">
        <v>58</v>
      </c>
    </row>
    <row r="1361" spans="1:99" ht="13.5" customHeight="1" x14ac:dyDescent="0.35">
      <c r="A1361" t="s">
        <v>3126</v>
      </c>
      <c r="B1361" t="s">
        <v>4484</v>
      </c>
      <c r="C1361" t="s">
        <v>4909</v>
      </c>
      <c r="D1361" s="57" t="s">
        <v>18042</v>
      </c>
      <c r="E1361" s="57" t="s">
        <v>18043</v>
      </c>
      <c r="F1361" s="57" t="s">
        <v>7453</v>
      </c>
      <c r="G1361" s="57" t="s">
        <v>7454</v>
      </c>
      <c r="H1361" s="57" t="s">
        <v>18044</v>
      </c>
      <c r="I1361" s="57" t="s">
        <v>18045</v>
      </c>
      <c r="J1361" s="57" t="s">
        <v>18046</v>
      </c>
      <c r="K1361" s="57"/>
      <c r="L1361" s="57"/>
      <c r="M1361" s="57"/>
      <c r="N1361" s="57" t="s">
        <v>18047</v>
      </c>
      <c r="O1361" s="57" t="s">
        <v>18048</v>
      </c>
      <c r="P1361" s="57" t="s">
        <v>18049</v>
      </c>
      <c r="Q1361" s="57" t="s">
        <v>18050</v>
      </c>
      <c r="R1361" s="57" t="s">
        <v>18051</v>
      </c>
      <c r="S1361" s="57" t="s">
        <v>18052</v>
      </c>
      <c r="T1361" s="57"/>
      <c r="U1361" s="57"/>
      <c r="V1361" s="57"/>
      <c r="W1361" s="57"/>
      <c r="X1361" s="57" t="s">
        <v>5007</v>
      </c>
      <c r="Y1361" s="57" t="s">
        <v>18053</v>
      </c>
      <c r="Z1361" s="57" t="s">
        <v>6405</v>
      </c>
      <c r="AA1361" s="57"/>
      <c r="AB1361" s="57"/>
      <c r="AC1361" s="57"/>
      <c r="AD1361" s="57"/>
      <c r="AE1361" s="57">
        <v>21572</v>
      </c>
      <c r="AF1361" s="57" t="s">
        <v>58</v>
      </c>
      <c r="AG1361" s="57">
        <v>1</v>
      </c>
      <c r="AH1361" s="57">
        <v>80</v>
      </c>
      <c r="AI1361" s="57"/>
      <c r="AJ1361" s="57">
        <v>221</v>
      </c>
      <c r="AK1361" s="57">
        <v>21538</v>
      </c>
      <c r="AL1361" s="57" t="s">
        <v>60</v>
      </c>
      <c r="AM1361" s="57">
        <v>2</v>
      </c>
      <c r="AN1361" s="57">
        <v>272</v>
      </c>
      <c r="AO1361" s="57"/>
      <c r="AP1361" s="57">
        <v>221</v>
      </c>
      <c r="AQ1361" s="57">
        <v>21549</v>
      </c>
      <c r="AR1361" s="57" t="s">
        <v>17943</v>
      </c>
      <c r="AS1361" s="57">
        <v>1</v>
      </c>
      <c r="AT1361" s="57"/>
      <c r="AU1361" s="57"/>
      <c r="AV1361" s="57">
        <v>221</v>
      </c>
      <c r="AW1361" s="57"/>
      <c r="AX1361" s="57"/>
      <c r="AY1361" s="57"/>
      <c r="AZ1361" s="57"/>
      <c r="BA1361" s="57"/>
      <c r="BB1361" s="57"/>
      <c r="BC1361" s="57"/>
      <c r="BD1361" s="57"/>
      <c r="BE1361" s="57"/>
      <c r="BF1361" s="57"/>
      <c r="BG1361" s="57"/>
      <c r="BH1361" s="57"/>
      <c r="CN1361" t="s">
        <v>58</v>
      </c>
      <c r="CU1361" t="s">
        <v>60</v>
      </c>
    </row>
    <row r="1362" spans="1:99" ht="13.5" customHeight="1" x14ac:dyDescent="0.35">
      <c r="D1362"/>
      <c r="N1362"/>
    </row>
    <row r="1363" spans="1:99" ht="13.5" customHeight="1" x14ac:dyDescent="0.35">
      <c r="D1363"/>
      <c r="N1363"/>
    </row>
    <row r="1364" spans="1:99" ht="13.5" customHeight="1" x14ac:dyDescent="0.35">
      <c r="D1364"/>
      <c r="N1364"/>
    </row>
    <row r="1365" spans="1:99" ht="13.5" customHeight="1" x14ac:dyDescent="0.35">
      <c r="D1365"/>
      <c r="N1365"/>
    </row>
    <row r="1366" spans="1:99" ht="13.5" customHeight="1" x14ac:dyDescent="0.35">
      <c r="D1366"/>
      <c r="N1366"/>
    </row>
    <row r="1367" spans="1:99" ht="13.5" customHeight="1" x14ac:dyDescent="0.35">
      <c r="D1367"/>
      <c r="N1367"/>
    </row>
    <row r="1368" spans="1:99" ht="13.5" customHeight="1" x14ac:dyDescent="0.35">
      <c r="D1368"/>
      <c r="N1368"/>
    </row>
    <row r="1369" spans="1:99" ht="13.5" customHeight="1" x14ac:dyDescent="0.35">
      <c r="D1369"/>
      <c r="N1369"/>
    </row>
    <row r="1370" spans="1:99" ht="13.5" customHeight="1" x14ac:dyDescent="0.35">
      <c r="D1370"/>
      <c r="N1370"/>
    </row>
    <row r="1371" spans="1:99" ht="13.5" customHeight="1" x14ac:dyDescent="0.35">
      <c r="D1371"/>
      <c r="N1371"/>
    </row>
    <row r="1372" spans="1:99" ht="13.5" customHeight="1" x14ac:dyDescent="0.35">
      <c r="D1372"/>
      <c r="N1372"/>
    </row>
    <row r="1373" spans="1:99" ht="13.5" customHeight="1" x14ac:dyDescent="0.35">
      <c r="D1373"/>
      <c r="N1373"/>
    </row>
    <row r="1374" spans="1:99" ht="13.5" customHeight="1" x14ac:dyDescent="0.35">
      <c r="D1374"/>
      <c r="N1374"/>
    </row>
    <row r="1375" spans="1:99" ht="13.5" customHeight="1" x14ac:dyDescent="0.35">
      <c r="D1375"/>
      <c r="N1375"/>
    </row>
    <row r="1376" spans="1:99" ht="13.5" customHeight="1" x14ac:dyDescent="0.35">
      <c r="D1376"/>
      <c r="N1376"/>
    </row>
    <row r="1377" spans="4:14" ht="13.5" customHeight="1" x14ac:dyDescent="0.35">
      <c r="D1377"/>
      <c r="N1377"/>
    </row>
    <row r="1378" spans="4:14" ht="13.5" customHeight="1" x14ac:dyDescent="0.35">
      <c r="D1378"/>
      <c r="N1378"/>
    </row>
    <row r="1379" spans="4:14" ht="13.5" customHeight="1" x14ac:dyDescent="0.35">
      <c r="D1379"/>
      <c r="N1379"/>
    </row>
    <row r="1380" spans="4:14" ht="13.5" customHeight="1" x14ac:dyDescent="0.35">
      <c r="D1380"/>
      <c r="N1380"/>
    </row>
    <row r="1381" spans="4:14" ht="13.5" customHeight="1" x14ac:dyDescent="0.35">
      <c r="D1381"/>
      <c r="N1381"/>
    </row>
    <row r="1382" spans="4:14" ht="13.5" customHeight="1" x14ac:dyDescent="0.35">
      <c r="D1382"/>
      <c r="N1382"/>
    </row>
    <row r="1383" spans="4:14" ht="13.5" customHeight="1" x14ac:dyDescent="0.35">
      <c r="D1383"/>
      <c r="N1383"/>
    </row>
    <row r="1384" spans="4:14" ht="13.5" customHeight="1" x14ac:dyDescent="0.35">
      <c r="D1384"/>
      <c r="N1384"/>
    </row>
    <row r="1385" spans="4:14" ht="13.5" customHeight="1" x14ac:dyDescent="0.35">
      <c r="D1385"/>
      <c r="N1385"/>
    </row>
    <row r="1386" spans="4:14" ht="13.5" customHeight="1" x14ac:dyDescent="0.35">
      <c r="D1386"/>
      <c r="N1386"/>
    </row>
    <row r="1387" spans="4:14" ht="13.5" customHeight="1" x14ac:dyDescent="0.35">
      <c r="D1387"/>
      <c r="N1387"/>
    </row>
    <row r="1388" spans="4:14" ht="13.5" customHeight="1" x14ac:dyDescent="0.35">
      <c r="D1388"/>
      <c r="N1388"/>
    </row>
    <row r="1389" spans="4:14" ht="13.5" customHeight="1" x14ac:dyDescent="0.35">
      <c r="D1389"/>
      <c r="N1389"/>
    </row>
    <row r="1390" spans="4:14" ht="13.5" customHeight="1" x14ac:dyDescent="0.35">
      <c r="D1390"/>
      <c r="N1390"/>
    </row>
    <row r="1391" spans="4:14" ht="13.5" customHeight="1" x14ac:dyDescent="0.35">
      <c r="D1391"/>
      <c r="N1391"/>
    </row>
    <row r="1392" spans="4:14" ht="13.5" customHeight="1" x14ac:dyDescent="0.35">
      <c r="D1392"/>
      <c r="N1392"/>
    </row>
    <row r="1393" spans="4:14" ht="13.5" customHeight="1" x14ac:dyDescent="0.35">
      <c r="D1393"/>
      <c r="N1393"/>
    </row>
    <row r="1394" spans="4:14" ht="13.5" customHeight="1" x14ac:dyDescent="0.35">
      <c r="D1394"/>
      <c r="N1394"/>
    </row>
    <row r="1395" spans="4:14" ht="13.5" customHeight="1" x14ac:dyDescent="0.35">
      <c r="D1395"/>
      <c r="N1395"/>
    </row>
    <row r="1396" spans="4:14" ht="13.5" customHeight="1" x14ac:dyDescent="0.35">
      <c r="D1396"/>
      <c r="N1396"/>
    </row>
    <row r="1397" spans="4:14" ht="13.5" customHeight="1" x14ac:dyDescent="0.35">
      <c r="D1397"/>
      <c r="N1397"/>
    </row>
    <row r="1398" spans="4:14" ht="13.5" customHeight="1" x14ac:dyDescent="0.35">
      <c r="D1398"/>
      <c r="N1398"/>
    </row>
    <row r="1399" spans="4:14" ht="13.5" customHeight="1" x14ac:dyDescent="0.35">
      <c r="D1399"/>
      <c r="N1399"/>
    </row>
    <row r="1400" spans="4:14" ht="13.5" customHeight="1" x14ac:dyDescent="0.35">
      <c r="D1400"/>
      <c r="N1400"/>
    </row>
    <row r="1401" spans="4:14" ht="13.5" customHeight="1" x14ac:dyDescent="0.35">
      <c r="D1401"/>
      <c r="N1401"/>
    </row>
    <row r="1402" spans="4:14" ht="13.5" customHeight="1" x14ac:dyDescent="0.35">
      <c r="D1402"/>
      <c r="N1402"/>
    </row>
    <row r="1403" spans="4:14" ht="13.5" customHeight="1" x14ac:dyDescent="0.35">
      <c r="D1403"/>
      <c r="N1403"/>
    </row>
    <row r="1404" spans="4:14" ht="13.5" customHeight="1" x14ac:dyDescent="0.35">
      <c r="D1404"/>
      <c r="N1404"/>
    </row>
    <row r="1405" spans="4:14" ht="13.5" customHeight="1" x14ac:dyDescent="0.35">
      <c r="D1405"/>
      <c r="N1405"/>
    </row>
    <row r="1406" spans="4:14" ht="13.5" customHeight="1" x14ac:dyDescent="0.35">
      <c r="D1406"/>
      <c r="N1406"/>
    </row>
    <row r="1407" spans="4:14" ht="13.5" customHeight="1" x14ac:dyDescent="0.35">
      <c r="D1407"/>
      <c r="N1407"/>
    </row>
    <row r="1408" spans="4:14" ht="13.5" customHeight="1" x14ac:dyDescent="0.35">
      <c r="D1408"/>
      <c r="N1408"/>
    </row>
    <row r="1409" spans="4:14" ht="13.5" customHeight="1" x14ac:dyDescent="0.35">
      <c r="D1409"/>
      <c r="N1409"/>
    </row>
    <row r="1410" spans="4:14" ht="13.5" customHeight="1" x14ac:dyDescent="0.35">
      <c r="D1410"/>
      <c r="N1410"/>
    </row>
    <row r="1411" spans="4:14" ht="13.5" customHeight="1" x14ac:dyDescent="0.35">
      <c r="D1411"/>
      <c r="N1411"/>
    </row>
    <row r="1412" spans="4:14" ht="13.5" customHeight="1" x14ac:dyDescent="0.35">
      <c r="D1412"/>
      <c r="N1412"/>
    </row>
    <row r="1413" spans="4:14" ht="13.5" customHeight="1" x14ac:dyDescent="0.35">
      <c r="D1413"/>
      <c r="N1413"/>
    </row>
    <row r="1414" spans="4:14" ht="13.5" customHeight="1" x14ac:dyDescent="0.35">
      <c r="D1414"/>
      <c r="N1414"/>
    </row>
    <row r="1415" spans="4:14" ht="13.5" customHeight="1" x14ac:dyDescent="0.35">
      <c r="D1415"/>
      <c r="N1415"/>
    </row>
    <row r="1416" spans="4:14" ht="13.5" customHeight="1" x14ac:dyDescent="0.35">
      <c r="D1416"/>
      <c r="N1416"/>
    </row>
    <row r="1417" spans="4:14" ht="13.5" customHeight="1" x14ac:dyDescent="0.35">
      <c r="D1417"/>
      <c r="N1417"/>
    </row>
    <row r="1418" spans="4:14" ht="13.5" customHeight="1" x14ac:dyDescent="0.35">
      <c r="D1418"/>
      <c r="N1418"/>
    </row>
    <row r="1419" spans="4:14" ht="13.5" customHeight="1" x14ac:dyDescent="0.35">
      <c r="D1419"/>
      <c r="N1419"/>
    </row>
    <row r="1420" spans="4:14" ht="13.5" customHeight="1" x14ac:dyDescent="0.35">
      <c r="D1420"/>
      <c r="N1420"/>
    </row>
    <row r="1421" spans="4:14" ht="13.5" customHeight="1" x14ac:dyDescent="0.35">
      <c r="D1421"/>
      <c r="N1421"/>
    </row>
    <row r="1422" spans="4:14" ht="13.5" customHeight="1" x14ac:dyDescent="0.35">
      <c r="D1422"/>
      <c r="N1422"/>
    </row>
    <row r="1423" spans="4:14" ht="13.5" customHeight="1" x14ac:dyDescent="0.35">
      <c r="D1423"/>
      <c r="N1423"/>
    </row>
    <row r="1424" spans="4:14" ht="13.5" customHeight="1" x14ac:dyDescent="0.35">
      <c r="D1424"/>
      <c r="N1424"/>
    </row>
    <row r="1425" spans="4:14" ht="13.5" customHeight="1" x14ac:dyDescent="0.35">
      <c r="D1425"/>
      <c r="N1425"/>
    </row>
    <row r="1426" spans="4:14" ht="13.5" customHeight="1" x14ac:dyDescent="0.35">
      <c r="D1426"/>
      <c r="N1426"/>
    </row>
    <row r="1427" spans="4:14" ht="13.5" customHeight="1" x14ac:dyDescent="0.35">
      <c r="D1427"/>
      <c r="N1427"/>
    </row>
    <row r="1428" spans="4:14" ht="13.5" customHeight="1" x14ac:dyDescent="0.35">
      <c r="D1428"/>
      <c r="N1428"/>
    </row>
    <row r="1429" spans="4:14" ht="13.5" customHeight="1" x14ac:dyDescent="0.35">
      <c r="D1429"/>
      <c r="N1429"/>
    </row>
    <row r="1430" spans="4:14" ht="13.5" customHeight="1" x14ac:dyDescent="0.35">
      <c r="D1430"/>
      <c r="N1430"/>
    </row>
    <row r="1431" spans="4:14" ht="13.5" customHeight="1" x14ac:dyDescent="0.35">
      <c r="D1431"/>
      <c r="N1431"/>
    </row>
    <row r="1432" spans="4:14" ht="13.5" customHeight="1" x14ac:dyDescent="0.35">
      <c r="D1432"/>
      <c r="N1432"/>
    </row>
    <row r="1433" spans="4:14" ht="13.5" customHeight="1" x14ac:dyDescent="0.35">
      <c r="D1433"/>
      <c r="N1433"/>
    </row>
    <row r="1434" spans="4:14" ht="13.5" customHeight="1" x14ac:dyDescent="0.35">
      <c r="D1434"/>
      <c r="N1434"/>
    </row>
    <row r="1435" spans="4:14" ht="13.5" customHeight="1" x14ac:dyDescent="0.35">
      <c r="D1435"/>
      <c r="N1435"/>
    </row>
    <row r="1436" spans="4:14" ht="13.5" customHeight="1" x14ac:dyDescent="0.35">
      <c r="D1436"/>
      <c r="N1436"/>
    </row>
    <row r="1437" spans="4:14" ht="13.5" customHeight="1" x14ac:dyDescent="0.35">
      <c r="D1437"/>
      <c r="N1437"/>
    </row>
    <row r="1438" spans="4:14" ht="13.5" customHeight="1" x14ac:dyDescent="0.35">
      <c r="D1438"/>
      <c r="N1438"/>
    </row>
    <row r="1439" spans="4:14" ht="13.5" customHeight="1" x14ac:dyDescent="0.35">
      <c r="D1439"/>
      <c r="N1439"/>
    </row>
    <row r="1440" spans="4:14" ht="13.5" customHeight="1" x14ac:dyDescent="0.35">
      <c r="D1440"/>
      <c r="N1440"/>
    </row>
    <row r="1441" spans="4:14" ht="13.5" customHeight="1" x14ac:dyDescent="0.35">
      <c r="D1441"/>
      <c r="N1441"/>
    </row>
    <row r="1442" spans="4:14" ht="13.5" customHeight="1" x14ac:dyDescent="0.35">
      <c r="D1442"/>
      <c r="N1442"/>
    </row>
    <row r="1443" spans="4:14" ht="13.5" customHeight="1" x14ac:dyDescent="0.35">
      <c r="D1443"/>
      <c r="N1443"/>
    </row>
    <row r="1444" spans="4:14" ht="13.5" customHeight="1" x14ac:dyDescent="0.35">
      <c r="D1444"/>
      <c r="N1444"/>
    </row>
    <row r="1445" spans="4:14" ht="13.5" customHeight="1" x14ac:dyDescent="0.35">
      <c r="D1445"/>
      <c r="N1445"/>
    </row>
    <row r="1446" spans="4:14" ht="13.5" customHeight="1" x14ac:dyDescent="0.35">
      <c r="D1446"/>
      <c r="N1446"/>
    </row>
    <row r="1447" spans="4:14" ht="13.5" customHeight="1" x14ac:dyDescent="0.35">
      <c r="D1447"/>
      <c r="N1447"/>
    </row>
    <row r="1448" spans="4:14" ht="13.5" customHeight="1" x14ac:dyDescent="0.35">
      <c r="D1448"/>
      <c r="N1448"/>
    </row>
    <row r="1449" spans="4:14" ht="13.5" customHeight="1" x14ac:dyDescent="0.35">
      <c r="D1449"/>
      <c r="N1449"/>
    </row>
    <row r="1450" spans="4:14" ht="13.5" customHeight="1" x14ac:dyDescent="0.35">
      <c r="D1450"/>
      <c r="N1450"/>
    </row>
    <row r="1451" spans="4:14" ht="13.5" customHeight="1" x14ac:dyDescent="0.35">
      <c r="D1451"/>
      <c r="N1451"/>
    </row>
    <row r="1452" spans="4:14" ht="13.5" customHeight="1" x14ac:dyDescent="0.35">
      <c r="D1452"/>
      <c r="N1452"/>
    </row>
    <row r="1453" spans="4:14" ht="13.5" customHeight="1" x14ac:dyDescent="0.35">
      <c r="D1453"/>
      <c r="N1453"/>
    </row>
    <row r="1454" spans="4:14" ht="13.5" customHeight="1" x14ac:dyDescent="0.35">
      <c r="D1454"/>
      <c r="N1454"/>
    </row>
    <row r="1455" spans="4:14" ht="13.5" customHeight="1" x14ac:dyDescent="0.35">
      <c r="D1455"/>
      <c r="N1455"/>
    </row>
    <row r="1456" spans="4:14" ht="13.5" customHeight="1" x14ac:dyDescent="0.35">
      <c r="D1456"/>
      <c r="N1456"/>
    </row>
    <row r="1457" spans="4:14" ht="13.5" customHeight="1" x14ac:dyDescent="0.35">
      <c r="D1457"/>
      <c r="N1457"/>
    </row>
    <row r="1458" spans="4:14" ht="13.5" customHeight="1" x14ac:dyDescent="0.35">
      <c r="D1458"/>
      <c r="N1458"/>
    </row>
    <row r="1459" spans="4:14" ht="13.5" customHeight="1" x14ac:dyDescent="0.35">
      <c r="D1459"/>
      <c r="N1459"/>
    </row>
    <row r="1460" spans="4:14" ht="13.5" customHeight="1" x14ac:dyDescent="0.35">
      <c r="D1460"/>
      <c r="N1460"/>
    </row>
    <row r="1461" spans="4:14" ht="13.5" customHeight="1" x14ac:dyDescent="0.35">
      <c r="D1461"/>
      <c r="N1461"/>
    </row>
    <row r="1462" spans="4:14" ht="13.5" customHeight="1" x14ac:dyDescent="0.35">
      <c r="D1462"/>
      <c r="N1462"/>
    </row>
    <row r="1463" spans="4:14" ht="13.5" customHeight="1" x14ac:dyDescent="0.35">
      <c r="D1463"/>
      <c r="N1463"/>
    </row>
    <row r="1464" spans="4:14" ht="13.5" customHeight="1" x14ac:dyDescent="0.35">
      <c r="D1464"/>
      <c r="N1464"/>
    </row>
    <row r="1465" spans="4:14" ht="13.5" customHeight="1" x14ac:dyDescent="0.35">
      <c r="D1465"/>
      <c r="N1465"/>
    </row>
    <row r="1466" spans="4:14" ht="13.5" customHeight="1" x14ac:dyDescent="0.35">
      <c r="D1466"/>
      <c r="N1466"/>
    </row>
    <row r="1467" spans="4:14" ht="13.5" customHeight="1" x14ac:dyDescent="0.35">
      <c r="D1467"/>
      <c r="N1467"/>
    </row>
    <row r="1468" spans="4:14" ht="13.5" customHeight="1" x14ac:dyDescent="0.35">
      <c r="D1468"/>
      <c r="N1468"/>
    </row>
    <row r="1469" spans="4:14" ht="13.5" customHeight="1" x14ac:dyDescent="0.35">
      <c r="D1469"/>
      <c r="N1469"/>
    </row>
    <row r="1470" spans="4:14" ht="13.5" customHeight="1" x14ac:dyDescent="0.35">
      <c r="D1470"/>
      <c r="N1470"/>
    </row>
    <row r="1471" spans="4:14" ht="13.5" customHeight="1" x14ac:dyDescent="0.35">
      <c r="D1471"/>
      <c r="N1471"/>
    </row>
    <row r="1472" spans="4:14" ht="13.5" customHeight="1" x14ac:dyDescent="0.35">
      <c r="D1472"/>
      <c r="N1472"/>
    </row>
    <row r="1473" spans="4:14" ht="13.5" customHeight="1" x14ac:dyDescent="0.35">
      <c r="D1473"/>
      <c r="N1473"/>
    </row>
    <row r="1474" spans="4:14" ht="13.5" customHeight="1" x14ac:dyDescent="0.35">
      <c r="D1474"/>
      <c r="N1474"/>
    </row>
    <row r="1475" spans="4:14" ht="13.5" customHeight="1" x14ac:dyDescent="0.35">
      <c r="D1475"/>
      <c r="N1475"/>
    </row>
    <row r="1476" spans="4:14" ht="13.5" customHeight="1" x14ac:dyDescent="0.35">
      <c r="D1476"/>
      <c r="N1476"/>
    </row>
    <row r="1477" spans="4:14" ht="13.5" customHeight="1" x14ac:dyDescent="0.35">
      <c r="D1477"/>
      <c r="N1477"/>
    </row>
    <row r="1478" spans="4:14" ht="13.5" customHeight="1" x14ac:dyDescent="0.35">
      <c r="D1478"/>
      <c r="N1478"/>
    </row>
    <row r="1479" spans="4:14" ht="13.5" customHeight="1" x14ac:dyDescent="0.35">
      <c r="D1479"/>
      <c r="N1479"/>
    </row>
    <row r="1480" spans="4:14" ht="13.5" customHeight="1" x14ac:dyDescent="0.35">
      <c r="D1480"/>
      <c r="N1480"/>
    </row>
    <row r="1481" spans="4:14" ht="13.5" customHeight="1" x14ac:dyDescent="0.35">
      <c r="D1481"/>
      <c r="N1481"/>
    </row>
    <row r="1482" spans="4:14" ht="13.5" customHeight="1" x14ac:dyDescent="0.35">
      <c r="D1482"/>
      <c r="N1482"/>
    </row>
    <row r="1483" spans="4:14" ht="13.5" customHeight="1" x14ac:dyDescent="0.35">
      <c r="D1483"/>
      <c r="N1483"/>
    </row>
    <row r="1484" spans="4:14" ht="13.5" customHeight="1" x14ac:dyDescent="0.35">
      <c r="D1484"/>
      <c r="N1484"/>
    </row>
    <row r="1485" spans="4:14" ht="13.5" customHeight="1" x14ac:dyDescent="0.35">
      <c r="D1485"/>
      <c r="N1485"/>
    </row>
    <row r="1486" spans="4:14" ht="13.5" customHeight="1" x14ac:dyDescent="0.35">
      <c r="D1486"/>
      <c r="N1486"/>
    </row>
    <row r="1487" spans="4:14" ht="13.5" customHeight="1" x14ac:dyDescent="0.35">
      <c r="D1487"/>
      <c r="N1487"/>
    </row>
    <row r="1488" spans="4:14" ht="13.5" customHeight="1" x14ac:dyDescent="0.35">
      <c r="D1488"/>
      <c r="N1488"/>
    </row>
    <row r="1489" spans="4:14" ht="13.5" customHeight="1" x14ac:dyDescent="0.35">
      <c r="D1489"/>
      <c r="N1489"/>
    </row>
    <row r="1490" spans="4:14" ht="13.5" customHeight="1" x14ac:dyDescent="0.35">
      <c r="D1490"/>
      <c r="N1490"/>
    </row>
    <row r="1491" spans="4:14" ht="13.5" customHeight="1" x14ac:dyDescent="0.35">
      <c r="D1491"/>
      <c r="N1491"/>
    </row>
    <row r="1492" spans="4:14" ht="13.5" customHeight="1" x14ac:dyDescent="0.35">
      <c r="D1492"/>
      <c r="N1492"/>
    </row>
    <row r="1493" spans="4:14" ht="13.5" customHeight="1" x14ac:dyDescent="0.35">
      <c r="D1493"/>
      <c r="N1493"/>
    </row>
    <row r="1494" spans="4:14" ht="13.5" customHeight="1" x14ac:dyDescent="0.35">
      <c r="D1494"/>
      <c r="N1494"/>
    </row>
    <row r="1495" spans="4:14" ht="13.5" customHeight="1" x14ac:dyDescent="0.35">
      <c r="D1495"/>
      <c r="N1495"/>
    </row>
    <row r="1496" spans="4:14" ht="13.5" customHeight="1" x14ac:dyDescent="0.35">
      <c r="D1496"/>
      <c r="N1496"/>
    </row>
    <row r="1497" spans="4:14" ht="13.5" customHeight="1" x14ac:dyDescent="0.35">
      <c r="D1497"/>
      <c r="N1497"/>
    </row>
    <row r="1498" spans="4:14" ht="13.5" customHeight="1" x14ac:dyDescent="0.35">
      <c r="D1498"/>
      <c r="N1498"/>
    </row>
    <row r="1499" spans="4:14" ht="13.5" customHeight="1" x14ac:dyDescent="0.35">
      <c r="D1499"/>
      <c r="N1499"/>
    </row>
    <row r="1500" spans="4:14" ht="13.5" customHeight="1" x14ac:dyDescent="0.35">
      <c r="D1500"/>
      <c r="N1500"/>
    </row>
    <row r="1501" spans="4:14" ht="13.5" customHeight="1" x14ac:dyDescent="0.35">
      <c r="D1501"/>
      <c r="N1501"/>
    </row>
    <row r="1502" spans="4:14" ht="13.5" customHeight="1" x14ac:dyDescent="0.35">
      <c r="D1502"/>
      <c r="N1502"/>
    </row>
    <row r="1503" spans="4:14" ht="13.5" customHeight="1" x14ac:dyDescent="0.35">
      <c r="D1503"/>
      <c r="N1503"/>
    </row>
    <row r="1504" spans="4:14" ht="13.5" customHeight="1" x14ac:dyDescent="0.35">
      <c r="D1504"/>
      <c r="N1504"/>
    </row>
    <row r="1505" spans="4:14" ht="13.5" customHeight="1" x14ac:dyDescent="0.35">
      <c r="D1505"/>
      <c r="N1505"/>
    </row>
    <row r="1506" spans="4:14" ht="13.5" customHeight="1" x14ac:dyDescent="0.35">
      <c r="D1506"/>
      <c r="N1506"/>
    </row>
    <row r="1507" spans="4:14" ht="13.5" customHeight="1" x14ac:dyDescent="0.35">
      <c r="D1507"/>
      <c r="N1507"/>
    </row>
    <row r="1508" spans="4:14" ht="13.5" customHeight="1" x14ac:dyDescent="0.35">
      <c r="D1508"/>
      <c r="N1508"/>
    </row>
    <row r="1509" spans="4:14" ht="13.5" customHeight="1" x14ac:dyDescent="0.35">
      <c r="D1509"/>
      <c r="N1509"/>
    </row>
    <row r="1510" spans="4:14" ht="13.5" customHeight="1" x14ac:dyDescent="0.35">
      <c r="D1510"/>
      <c r="N1510"/>
    </row>
    <row r="1511" spans="4:14" ht="13.5" customHeight="1" x14ac:dyDescent="0.35">
      <c r="D1511"/>
      <c r="N1511"/>
    </row>
    <row r="1512" spans="4:14" ht="13.5" customHeight="1" x14ac:dyDescent="0.35">
      <c r="D1512"/>
      <c r="N1512"/>
    </row>
    <row r="1513" spans="4:14" ht="13.5" customHeight="1" x14ac:dyDescent="0.35">
      <c r="D1513"/>
      <c r="N1513"/>
    </row>
    <row r="1514" spans="4:14" ht="13.5" customHeight="1" x14ac:dyDescent="0.35">
      <c r="D1514"/>
      <c r="N1514"/>
    </row>
    <row r="1515" spans="4:14" ht="13.5" customHeight="1" x14ac:dyDescent="0.35">
      <c r="D1515"/>
      <c r="N1515"/>
    </row>
    <row r="1516" spans="4:14" ht="13.5" customHeight="1" x14ac:dyDescent="0.35">
      <c r="D1516"/>
      <c r="N1516"/>
    </row>
    <row r="1517" spans="4:14" ht="13.5" customHeight="1" x14ac:dyDescent="0.35">
      <c r="D1517"/>
      <c r="N1517"/>
    </row>
    <row r="1518" spans="4:14" ht="13.5" customHeight="1" x14ac:dyDescent="0.35">
      <c r="D1518"/>
      <c r="N1518"/>
    </row>
    <row r="1519" spans="4:14" ht="13.5" customHeight="1" x14ac:dyDescent="0.35">
      <c r="D1519"/>
      <c r="N1519"/>
    </row>
    <row r="1520" spans="4:14" ht="13.5" customHeight="1" x14ac:dyDescent="0.35">
      <c r="D1520"/>
      <c r="N1520"/>
    </row>
    <row r="1521" spans="4:14" ht="13.5" customHeight="1" x14ac:dyDescent="0.35">
      <c r="D1521"/>
      <c r="N1521"/>
    </row>
    <row r="1522" spans="4:14" ht="13.5" customHeight="1" x14ac:dyDescent="0.35">
      <c r="D1522"/>
      <c r="N1522"/>
    </row>
    <row r="1523" spans="4:14" ht="13.5" customHeight="1" x14ac:dyDescent="0.35">
      <c r="D1523"/>
      <c r="N1523"/>
    </row>
    <row r="1524" spans="4:14" ht="13.5" customHeight="1" x14ac:dyDescent="0.35">
      <c r="D1524"/>
      <c r="N1524"/>
    </row>
    <row r="1525" spans="4:14" ht="13.5" customHeight="1" x14ac:dyDescent="0.35">
      <c r="D1525"/>
      <c r="N1525"/>
    </row>
    <row r="1526" spans="4:14" ht="13.5" customHeight="1" x14ac:dyDescent="0.35">
      <c r="D1526"/>
      <c r="N1526"/>
    </row>
    <row r="1527" spans="4:14" ht="13.5" customHeight="1" x14ac:dyDescent="0.35">
      <c r="D1527"/>
      <c r="N1527"/>
    </row>
    <row r="1528" spans="4:14" ht="13.5" customHeight="1" x14ac:dyDescent="0.35">
      <c r="D1528"/>
      <c r="N1528"/>
    </row>
    <row r="1529" spans="4:14" ht="13.5" customHeight="1" x14ac:dyDescent="0.35">
      <c r="D1529"/>
      <c r="N1529"/>
    </row>
    <row r="1530" spans="4:14" ht="13.5" customHeight="1" x14ac:dyDescent="0.35">
      <c r="D1530"/>
      <c r="N1530"/>
    </row>
    <row r="1531" spans="4:14" ht="13.5" customHeight="1" x14ac:dyDescent="0.35">
      <c r="D1531"/>
      <c r="N1531"/>
    </row>
    <row r="1532" spans="4:14" ht="13.5" customHeight="1" x14ac:dyDescent="0.35">
      <c r="D1532"/>
      <c r="N1532"/>
    </row>
    <row r="1533" spans="4:14" ht="13.5" customHeight="1" x14ac:dyDescent="0.35">
      <c r="D1533"/>
      <c r="N1533"/>
    </row>
    <row r="1534" spans="4:14" ht="13.5" customHeight="1" x14ac:dyDescent="0.35">
      <c r="D1534"/>
      <c r="N1534"/>
    </row>
    <row r="1535" spans="4:14" ht="13.5" customHeight="1" x14ac:dyDescent="0.35">
      <c r="D1535"/>
      <c r="N1535"/>
    </row>
    <row r="1536" spans="4:14" ht="13.5" customHeight="1" x14ac:dyDescent="0.35">
      <c r="D1536"/>
      <c r="N1536"/>
    </row>
    <row r="1537" spans="4:14" ht="13.5" customHeight="1" x14ac:dyDescent="0.35">
      <c r="D1537"/>
      <c r="N1537"/>
    </row>
    <row r="1538" spans="4:14" ht="13.5" customHeight="1" x14ac:dyDescent="0.35">
      <c r="D1538"/>
      <c r="N1538"/>
    </row>
    <row r="1539" spans="4:14" ht="13.5" customHeight="1" x14ac:dyDescent="0.35">
      <c r="D1539"/>
      <c r="N1539"/>
    </row>
    <row r="1540" spans="4:14" ht="13.5" customHeight="1" x14ac:dyDescent="0.35">
      <c r="D1540"/>
      <c r="N1540"/>
    </row>
    <row r="1541" spans="4:14" ht="13.5" customHeight="1" x14ac:dyDescent="0.35">
      <c r="D1541"/>
      <c r="N1541"/>
    </row>
    <row r="1542" spans="4:14" ht="13.5" customHeight="1" x14ac:dyDescent="0.35">
      <c r="D1542"/>
      <c r="N1542"/>
    </row>
    <row r="1543" spans="4:14" ht="13.5" customHeight="1" x14ac:dyDescent="0.35">
      <c r="D1543"/>
      <c r="N1543"/>
    </row>
    <row r="1544" spans="4:14" ht="13.5" customHeight="1" x14ac:dyDescent="0.35">
      <c r="D1544"/>
      <c r="N1544"/>
    </row>
    <row r="1545" spans="4:14" ht="13.5" customHeight="1" x14ac:dyDescent="0.35">
      <c r="D1545"/>
      <c r="N1545"/>
    </row>
    <row r="1546" spans="4:14" ht="13.5" customHeight="1" x14ac:dyDescent="0.35">
      <c r="D1546"/>
      <c r="N1546"/>
    </row>
    <row r="1547" spans="4:14" ht="13.5" customHeight="1" x14ac:dyDescent="0.35">
      <c r="D1547"/>
      <c r="N1547"/>
    </row>
    <row r="1548" spans="4:14" ht="13.5" customHeight="1" x14ac:dyDescent="0.35">
      <c r="D1548"/>
      <c r="N1548"/>
    </row>
    <row r="1549" spans="4:14" ht="13.5" customHeight="1" x14ac:dyDescent="0.35">
      <c r="D1549"/>
      <c r="N1549"/>
    </row>
    <row r="1550" spans="4:14" ht="13.5" customHeight="1" x14ac:dyDescent="0.35">
      <c r="D1550"/>
      <c r="N1550"/>
    </row>
    <row r="1551" spans="4:14" ht="13.5" customHeight="1" x14ac:dyDescent="0.35">
      <c r="D1551"/>
      <c r="N1551"/>
    </row>
    <row r="1552" spans="4:14" ht="13.5" customHeight="1" x14ac:dyDescent="0.35">
      <c r="D1552"/>
      <c r="N1552"/>
    </row>
    <row r="1553" spans="4:14" ht="13.5" customHeight="1" x14ac:dyDescent="0.35">
      <c r="D1553"/>
      <c r="N1553"/>
    </row>
    <row r="1554" spans="4:14" ht="13.5" customHeight="1" x14ac:dyDescent="0.35">
      <c r="D1554"/>
      <c r="N1554"/>
    </row>
    <row r="1555" spans="4:14" ht="13.5" customHeight="1" x14ac:dyDescent="0.35">
      <c r="D1555"/>
      <c r="N1555"/>
    </row>
    <row r="1556" spans="4:14" ht="13.5" customHeight="1" x14ac:dyDescent="0.35">
      <c r="D1556"/>
      <c r="N1556"/>
    </row>
    <row r="1557" spans="4:14" ht="13.5" customHeight="1" x14ac:dyDescent="0.35">
      <c r="D1557"/>
      <c r="N1557"/>
    </row>
    <row r="1558" spans="4:14" ht="13.5" customHeight="1" x14ac:dyDescent="0.35">
      <c r="D1558"/>
      <c r="N1558"/>
    </row>
    <row r="1559" spans="4:14" ht="13.5" customHeight="1" x14ac:dyDescent="0.35">
      <c r="D1559"/>
      <c r="N1559"/>
    </row>
    <row r="1560" spans="4:14" ht="13.5" customHeight="1" x14ac:dyDescent="0.35">
      <c r="D1560"/>
      <c r="N1560"/>
    </row>
    <row r="1561" spans="4:14" ht="13.5" customHeight="1" x14ac:dyDescent="0.35">
      <c r="D1561"/>
      <c r="N1561"/>
    </row>
    <row r="1562" spans="4:14" ht="13.5" customHeight="1" x14ac:dyDescent="0.35">
      <c r="D1562"/>
      <c r="N1562"/>
    </row>
    <row r="1563" spans="4:14" ht="13.5" customHeight="1" x14ac:dyDescent="0.35">
      <c r="D1563"/>
      <c r="N1563"/>
    </row>
    <row r="1564" spans="4:14" ht="13.5" customHeight="1" x14ac:dyDescent="0.35">
      <c r="D1564"/>
      <c r="N1564"/>
    </row>
    <row r="1565" spans="4:14" ht="13.5" customHeight="1" x14ac:dyDescent="0.35">
      <c r="D1565"/>
      <c r="N1565"/>
    </row>
    <row r="1566" spans="4:14" ht="13.5" customHeight="1" x14ac:dyDescent="0.35">
      <c r="D1566"/>
      <c r="N1566"/>
    </row>
    <row r="1567" spans="4:14" ht="13.5" customHeight="1" x14ac:dyDescent="0.35">
      <c r="D1567"/>
      <c r="N1567"/>
    </row>
    <row r="1568" spans="4:14" ht="13.5" customHeight="1" x14ac:dyDescent="0.35">
      <c r="D1568"/>
      <c r="N1568"/>
    </row>
    <row r="1569" spans="4:14" ht="13.5" customHeight="1" x14ac:dyDescent="0.35">
      <c r="D1569"/>
      <c r="N1569"/>
    </row>
    <row r="1570" spans="4:14" ht="13.5" customHeight="1" x14ac:dyDescent="0.35">
      <c r="D1570"/>
      <c r="N1570"/>
    </row>
    <row r="1571" spans="4:14" ht="13.5" customHeight="1" x14ac:dyDescent="0.35">
      <c r="D1571"/>
      <c r="N1571"/>
    </row>
    <row r="1572" spans="4:14" ht="13.5" customHeight="1" x14ac:dyDescent="0.35">
      <c r="D1572"/>
      <c r="N1572"/>
    </row>
    <row r="1573" spans="4:14" ht="13.5" customHeight="1" x14ac:dyDescent="0.35">
      <c r="D1573"/>
      <c r="N1573"/>
    </row>
    <row r="1574" spans="4:14" ht="13.5" customHeight="1" x14ac:dyDescent="0.35">
      <c r="D1574"/>
      <c r="N1574"/>
    </row>
    <row r="1575" spans="4:14" ht="13.5" customHeight="1" x14ac:dyDescent="0.35">
      <c r="D1575"/>
      <c r="N1575"/>
    </row>
    <row r="1576" spans="4:14" ht="13.5" customHeight="1" x14ac:dyDescent="0.35">
      <c r="D1576"/>
      <c r="N1576"/>
    </row>
    <row r="1577" spans="4:14" ht="13.5" customHeight="1" x14ac:dyDescent="0.35">
      <c r="D1577"/>
      <c r="N1577"/>
    </row>
    <row r="1578" spans="4:14" ht="13.5" customHeight="1" x14ac:dyDescent="0.35">
      <c r="D1578"/>
      <c r="N1578"/>
    </row>
    <row r="1579" spans="4:14" ht="13.5" customHeight="1" x14ac:dyDescent="0.35">
      <c r="D1579"/>
      <c r="N1579"/>
    </row>
    <row r="1580" spans="4:14" ht="13.5" customHeight="1" x14ac:dyDescent="0.35">
      <c r="D1580"/>
      <c r="N1580"/>
    </row>
    <row r="1581" spans="4:14" ht="13.5" customHeight="1" x14ac:dyDescent="0.35">
      <c r="D1581"/>
      <c r="N1581"/>
    </row>
    <row r="1582" spans="4:14" ht="13.5" customHeight="1" x14ac:dyDescent="0.35">
      <c r="D1582"/>
      <c r="N1582"/>
    </row>
    <row r="1583" spans="4:14" ht="13.5" customHeight="1" x14ac:dyDescent="0.35">
      <c r="D1583"/>
      <c r="N1583"/>
    </row>
    <row r="1584" spans="4:14" ht="13.5" customHeight="1" x14ac:dyDescent="0.35">
      <c r="D1584"/>
      <c r="N1584"/>
    </row>
    <row r="1585" spans="4:14" ht="13.5" customHeight="1" x14ac:dyDescent="0.35">
      <c r="D1585"/>
      <c r="N1585"/>
    </row>
    <row r="1586" spans="4:14" ht="13.5" customHeight="1" x14ac:dyDescent="0.35">
      <c r="D1586"/>
      <c r="N1586"/>
    </row>
    <row r="1587" spans="4:14" ht="13.5" customHeight="1" x14ac:dyDescent="0.35">
      <c r="D1587"/>
      <c r="N1587"/>
    </row>
    <row r="1588" spans="4:14" ht="13.5" customHeight="1" x14ac:dyDescent="0.35">
      <c r="D1588"/>
      <c r="N1588"/>
    </row>
    <row r="1589" spans="4:14" ht="13.5" customHeight="1" x14ac:dyDescent="0.35">
      <c r="D1589"/>
      <c r="N1589"/>
    </row>
    <row r="1590" spans="4:14" ht="13.5" customHeight="1" x14ac:dyDescent="0.35">
      <c r="D1590"/>
      <c r="N1590"/>
    </row>
    <row r="1591" spans="4:14" ht="13.5" customHeight="1" x14ac:dyDescent="0.35">
      <c r="D1591"/>
      <c r="N1591"/>
    </row>
    <row r="1592" spans="4:14" ht="13.5" customHeight="1" x14ac:dyDescent="0.35">
      <c r="D1592"/>
      <c r="N1592"/>
    </row>
    <row r="1593" spans="4:14" ht="13.5" customHeight="1" x14ac:dyDescent="0.35">
      <c r="D1593"/>
      <c r="N1593"/>
    </row>
    <row r="1594" spans="4:14" ht="13.5" customHeight="1" x14ac:dyDescent="0.35">
      <c r="D1594"/>
      <c r="N1594"/>
    </row>
    <row r="1595" spans="4:14" ht="13.5" customHeight="1" x14ac:dyDescent="0.35">
      <c r="D1595"/>
      <c r="N1595"/>
    </row>
    <row r="1596" spans="4:14" ht="13.5" customHeight="1" x14ac:dyDescent="0.35">
      <c r="D1596"/>
      <c r="N1596"/>
    </row>
    <row r="1597" spans="4:14" ht="13.5" customHeight="1" x14ac:dyDescent="0.35">
      <c r="D1597"/>
      <c r="N1597"/>
    </row>
    <row r="1598" spans="4:14" ht="13.5" customHeight="1" x14ac:dyDescent="0.35">
      <c r="D1598"/>
      <c r="N1598"/>
    </row>
    <row r="1599" spans="4:14" ht="13.5" customHeight="1" x14ac:dyDescent="0.35">
      <c r="D1599"/>
      <c r="N1599"/>
    </row>
    <row r="1600" spans="4:14" ht="13.5" customHeight="1" x14ac:dyDescent="0.35">
      <c r="D1600"/>
      <c r="N1600"/>
    </row>
    <row r="1601" spans="4:14" ht="13.5" customHeight="1" x14ac:dyDescent="0.35">
      <c r="D1601"/>
      <c r="N1601"/>
    </row>
    <row r="1602" spans="4:14" ht="13.5" customHeight="1" x14ac:dyDescent="0.35">
      <c r="D1602"/>
      <c r="N1602"/>
    </row>
    <row r="1603" spans="4:14" ht="13.5" customHeight="1" x14ac:dyDescent="0.35">
      <c r="D1603"/>
      <c r="N1603"/>
    </row>
    <row r="1604" spans="4:14" ht="13.5" customHeight="1" x14ac:dyDescent="0.35">
      <c r="D1604"/>
      <c r="N1604"/>
    </row>
    <row r="1605" spans="4:14" ht="13.5" customHeight="1" x14ac:dyDescent="0.35">
      <c r="D1605"/>
      <c r="N1605"/>
    </row>
    <row r="1606" spans="4:14" ht="13.5" customHeight="1" x14ac:dyDescent="0.35">
      <c r="D1606"/>
      <c r="N1606"/>
    </row>
    <row r="1607" spans="4:14" ht="13.5" customHeight="1" x14ac:dyDescent="0.35">
      <c r="D1607"/>
      <c r="N1607"/>
    </row>
    <row r="1608" spans="4:14" ht="13.5" customHeight="1" x14ac:dyDescent="0.35">
      <c r="D1608"/>
      <c r="N1608"/>
    </row>
    <row r="1609" spans="4:14" ht="13.5" customHeight="1" x14ac:dyDescent="0.35">
      <c r="D1609"/>
      <c r="N1609"/>
    </row>
    <row r="1610" spans="4:14" ht="13.5" customHeight="1" x14ac:dyDescent="0.35">
      <c r="D1610"/>
      <c r="N1610"/>
    </row>
    <row r="1611" spans="4:14" ht="13.5" customHeight="1" x14ac:dyDescent="0.35">
      <c r="D1611"/>
      <c r="N1611"/>
    </row>
    <row r="1612" spans="4:14" ht="13.5" customHeight="1" x14ac:dyDescent="0.35">
      <c r="D1612"/>
      <c r="N1612"/>
    </row>
    <row r="1613" spans="4:14" ht="13.5" customHeight="1" x14ac:dyDescent="0.35">
      <c r="D1613"/>
      <c r="N1613"/>
    </row>
    <row r="1614" spans="4:14" ht="13.5" customHeight="1" x14ac:dyDescent="0.35">
      <c r="D1614"/>
      <c r="N1614"/>
    </row>
    <row r="1615" spans="4:14" ht="13.5" customHeight="1" x14ac:dyDescent="0.35">
      <c r="D1615"/>
      <c r="N1615"/>
    </row>
    <row r="1616" spans="4:14" ht="13.5" customHeight="1" x14ac:dyDescent="0.35">
      <c r="D1616"/>
      <c r="N1616"/>
    </row>
    <row r="1617" spans="4:14" ht="13.5" customHeight="1" x14ac:dyDescent="0.35">
      <c r="D1617"/>
      <c r="N1617"/>
    </row>
    <row r="1618" spans="4:14" ht="13.5" customHeight="1" x14ac:dyDescent="0.35">
      <c r="D1618"/>
      <c r="N1618"/>
    </row>
    <row r="1619" spans="4:14" ht="13.5" customHeight="1" x14ac:dyDescent="0.35">
      <c r="D1619"/>
      <c r="N1619"/>
    </row>
    <row r="1620" spans="4:14" ht="13.5" customHeight="1" x14ac:dyDescent="0.35">
      <c r="D1620"/>
      <c r="N1620"/>
    </row>
    <row r="1621" spans="4:14" ht="13.5" customHeight="1" x14ac:dyDescent="0.35">
      <c r="D1621"/>
      <c r="N1621"/>
    </row>
    <row r="1622" spans="4:14" ht="13.5" customHeight="1" x14ac:dyDescent="0.35">
      <c r="D1622"/>
      <c r="N1622"/>
    </row>
    <row r="1623" spans="4:14" ht="13.5" customHeight="1" x14ac:dyDescent="0.35">
      <c r="D1623"/>
      <c r="N1623"/>
    </row>
    <row r="1624" spans="4:14" ht="13.5" customHeight="1" x14ac:dyDescent="0.35">
      <c r="D1624"/>
      <c r="N1624"/>
    </row>
    <row r="1625" spans="4:14" ht="13.5" customHeight="1" x14ac:dyDescent="0.35">
      <c r="D1625"/>
      <c r="N1625"/>
    </row>
    <row r="1626" spans="4:14" ht="13.5" customHeight="1" x14ac:dyDescent="0.35">
      <c r="D1626"/>
      <c r="N1626"/>
    </row>
    <row r="1627" spans="4:14" ht="13.5" customHeight="1" x14ac:dyDescent="0.35">
      <c r="D1627"/>
      <c r="N1627"/>
    </row>
    <row r="1628" spans="4:14" ht="13.5" customHeight="1" x14ac:dyDescent="0.35">
      <c r="D1628"/>
      <c r="N1628"/>
    </row>
    <row r="1629" spans="4:14" ht="13.5" customHeight="1" x14ac:dyDescent="0.35">
      <c r="D1629"/>
      <c r="N1629"/>
    </row>
    <row r="1630" spans="4:14" ht="13.5" customHeight="1" x14ac:dyDescent="0.35">
      <c r="D1630"/>
      <c r="N1630"/>
    </row>
    <row r="1631" spans="4:14" ht="13.5" customHeight="1" x14ac:dyDescent="0.35">
      <c r="D1631"/>
      <c r="N1631"/>
    </row>
    <row r="1632" spans="4:14" ht="13.5" customHeight="1" x14ac:dyDescent="0.35">
      <c r="D1632"/>
      <c r="N1632"/>
    </row>
    <row r="1633" spans="4:14" ht="13.5" customHeight="1" x14ac:dyDescent="0.35">
      <c r="D1633"/>
      <c r="N1633"/>
    </row>
    <row r="1634" spans="4:14" ht="13.5" customHeight="1" x14ac:dyDescent="0.35">
      <c r="D1634"/>
      <c r="N1634"/>
    </row>
    <row r="1635" spans="4:14" ht="13.5" customHeight="1" x14ac:dyDescent="0.35">
      <c r="D1635"/>
      <c r="N1635"/>
    </row>
    <row r="1636" spans="4:14" ht="13.5" customHeight="1" x14ac:dyDescent="0.35">
      <c r="D1636"/>
      <c r="N1636"/>
    </row>
    <row r="1637" spans="4:14" ht="13.5" customHeight="1" x14ac:dyDescent="0.35">
      <c r="D1637"/>
      <c r="N1637"/>
    </row>
    <row r="1638" spans="4:14" ht="13.5" customHeight="1" x14ac:dyDescent="0.35">
      <c r="D1638"/>
      <c r="N1638"/>
    </row>
    <row r="1639" spans="4:14" ht="13.5" customHeight="1" x14ac:dyDescent="0.35">
      <c r="D1639"/>
      <c r="N1639"/>
    </row>
    <row r="1640" spans="4:14" ht="13.5" customHeight="1" x14ac:dyDescent="0.35">
      <c r="D1640"/>
      <c r="N1640"/>
    </row>
    <row r="1641" spans="4:14" ht="13.5" customHeight="1" x14ac:dyDescent="0.35">
      <c r="D1641"/>
      <c r="N1641"/>
    </row>
    <row r="1642" spans="4:14" ht="13.5" customHeight="1" x14ac:dyDescent="0.35">
      <c r="D1642"/>
      <c r="N1642"/>
    </row>
    <row r="1643" spans="4:14" ht="13.5" customHeight="1" x14ac:dyDescent="0.35">
      <c r="D1643"/>
      <c r="N1643"/>
    </row>
    <row r="1644" spans="4:14" ht="13.5" customHeight="1" x14ac:dyDescent="0.35">
      <c r="D1644"/>
      <c r="N1644"/>
    </row>
    <row r="1645" spans="4:14" ht="13.5" customHeight="1" x14ac:dyDescent="0.35">
      <c r="D1645"/>
      <c r="N1645"/>
    </row>
    <row r="1646" spans="4:14" ht="13.5" customHeight="1" x14ac:dyDescent="0.35">
      <c r="D1646"/>
      <c r="N1646"/>
    </row>
    <row r="1647" spans="4:14" ht="13.5" customHeight="1" x14ac:dyDescent="0.35">
      <c r="D1647"/>
      <c r="N1647"/>
    </row>
    <row r="1648" spans="4:14" ht="13.5" customHeight="1" x14ac:dyDescent="0.35">
      <c r="D1648"/>
      <c r="N1648"/>
    </row>
    <row r="1649" spans="4:14" ht="13.5" customHeight="1" x14ac:dyDescent="0.35">
      <c r="D1649"/>
      <c r="N1649"/>
    </row>
    <row r="1650" spans="4:14" ht="13.5" customHeight="1" x14ac:dyDescent="0.35">
      <c r="D1650"/>
      <c r="N1650"/>
    </row>
    <row r="1651" spans="4:14" ht="13.5" customHeight="1" x14ac:dyDescent="0.35">
      <c r="D1651"/>
      <c r="N1651"/>
    </row>
    <row r="1652" spans="4:14" ht="13.5" customHeight="1" x14ac:dyDescent="0.35">
      <c r="D1652"/>
      <c r="N1652"/>
    </row>
    <row r="1653" spans="4:14" ht="13.5" customHeight="1" x14ac:dyDescent="0.35">
      <c r="D1653"/>
      <c r="N1653"/>
    </row>
    <row r="1654" spans="4:14" ht="13.5" customHeight="1" x14ac:dyDescent="0.35">
      <c r="D1654"/>
      <c r="N1654"/>
    </row>
    <row r="1655" spans="4:14" ht="13.5" customHeight="1" x14ac:dyDescent="0.35">
      <c r="D1655"/>
      <c r="N1655"/>
    </row>
    <row r="1656" spans="4:14" ht="13.5" customHeight="1" x14ac:dyDescent="0.35">
      <c r="D1656"/>
      <c r="N1656"/>
    </row>
    <row r="1657" spans="4:14" ht="13.5" customHeight="1" x14ac:dyDescent="0.35">
      <c r="D1657"/>
      <c r="N1657"/>
    </row>
    <row r="1658" spans="4:14" ht="13.5" customHeight="1" x14ac:dyDescent="0.35">
      <c r="D1658"/>
      <c r="N1658"/>
    </row>
    <row r="1659" spans="4:14" ht="13.5" customHeight="1" x14ac:dyDescent="0.35">
      <c r="D1659"/>
      <c r="N1659"/>
    </row>
    <row r="1660" spans="4:14" ht="13.5" customHeight="1" x14ac:dyDescent="0.35">
      <c r="D1660"/>
      <c r="N1660"/>
    </row>
    <row r="1661" spans="4:14" ht="13.5" customHeight="1" x14ac:dyDescent="0.35">
      <c r="D1661"/>
      <c r="N1661"/>
    </row>
    <row r="1662" spans="4:14" ht="13.5" customHeight="1" x14ac:dyDescent="0.35">
      <c r="D1662"/>
      <c r="N1662"/>
    </row>
    <row r="1663" spans="4:14" ht="13.5" customHeight="1" x14ac:dyDescent="0.35">
      <c r="D1663"/>
      <c r="N1663"/>
    </row>
    <row r="1664" spans="4:14" ht="13.5" customHeight="1" x14ac:dyDescent="0.35">
      <c r="D1664"/>
      <c r="N1664"/>
    </row>
    <row r="1665" spans="4:14" ht="13.5" customHeight="1" x14ac:dyDescent="0.35">
      <c r="D1665"/>
      <c r="N1665"/>
    </row>
    <row r="1666" spans="4:14" ht="13.5" customHeight="1" x14ac:dyDescent="0.35">
      <c r="D1666"/>
      <c r="N1666"/>
    </row>
    <row r="1667" spans="4:14" ht="13.5" customHeight="1" x14ac:dyDescent="0.35">
      <c r="D1667"/>
      <c r="N1667"/>
    </row>
    <row r="1668" spans="4:14" ht="13.5" customHeight="1" x14ac:dyDescent="0.35">
      <c r="D1668"/>
      <c r="N1668"/>
    </row>
    <row r="1669" spans="4:14" ht="13.5" customHeight="1" x14ac:dyDescent="0.35">
      <c r="D1669"/>
      <c r="N1669"/>
    </row>
    <row r="1670" spans="4:14" ht="13.5" customHeight="1" x14ac:dyDescent="0.35">
      <c r="D1670"/>
      <c r="N1670"/>
    </row>
    <row r="1671" spans="4:14" ht="13.5" customHeight="1" x14ac:dyDescent="0.35">
      <c r="D1671"/>
      <c r="N1671"/>
    </row>
    <row r="1672" spans="4:14" ht="13.5" customHeight="1" x14ac:dyDescent="0.35">
      <c r="D1672"/>
      <c r="N1672"/>
    </row>
    <row r="1673" spans="4:14" ht="13.5" customHeight="1" x14ac:dyDescent="0.35">
      <c r="D1673"/>
      <c r="N1673"/>
    </row>
    <row r="1674" spans="4:14" ht="13.5" customHeight="1" x14ac:dyDescent="0.35">
      <c r="D1674"/>
      <c r="N1674"/>
    </row>
    <row r="1675" spans="4:14" ht="13.5" customHeight="1" x14ac:dyDescent="0.35">
      <c r="D1675"/>
      <c r="N1675"/>
    </row>
    <row r="1676" spans="4:14" ht="13.5" customHeight="1" x14ac:dyDescent="0.35">
      <c r="D1676"/>
      <c r="N1676"/>
    </row>
    <row r="1677" spans="4:14" ht="13.5" customHeight="1" x14ac:dyDescent="0.35">
      <c r="D1677"/>
      <c r="N1677"/>
    </row>
    <row r="1678" spans="4:14" ht="13.5" customHeight="1" x14ac:dyDescent="0.35">
      <c r="D1678"/>
      <c r="N1678"/>
    </row>
    <row r="1679" spans="4:14" ht="13.5" customHeight="1" x14ac:dyDescent="0.35">
      <c r="D1679"/>
      <c r="N1679"/>
    </row>
    <row r="1680" spans="4:14" ht="13.5" customHeight="1" x14ac:dyDescent="0.35">
      <c r="D1680"/>
      <c r="N1680"/>
    </row>
    <row r="1681" spans="4:14" ht="13.5" customHeight="1" x14ac:dyDescent="0.35">
      <c r="D1681"/>
      <c r="N1681"/>
    </row>
    <row r="1682" spans="4:14" ht="13.5" customHeight="1" x14ac:dyDescent="0.35">
      <c r="D1682"/>
      <c r="N1682"/>
    </row>
    <row r="1683" spans="4:14" ht="13.5" customHeight="1" x14ac:dyDescent="0.35">
      <c r="D1683"/>
      <c r="N1683"/>
    </row>
    <row r="1684" spans="4:14" ht="13.5" customHeight="1" x14ac:dyDescent="0.35">
      <c r="D1684"/>
      <c r="N1684"/>
    </row>
    <row r="1685" spans="4:14" ht="13.5" customHeight="1" x14ac:dyDescent="0.35">
      <c r="D1685"/>
      <c r="N1685"/>
    </row>
    <row r="1686" spans="4:14" ht="13.5" customHeight="1" x14ac:dyDescent="0.35">
      <c r="D1686"/>
      <c r="N1686"/>
    </row>
    <row r="1687" spans="4:14" ht="13.5" customHeight="1" x14ac:dyDescent="0.35">
      <c r="D1687"/>
      <c r="N1687"/>
    </row>
    <row r="1688" spans="4:14" ht="13.5" customHeight="1" x14ac:dyDescent="0.35">
      <c r="D1688"/>
      <c r="N1688"/>
    </row>
    <row r="1689" spans="4:14" ht="13.5" customHeight="1" x14ac:dyDescent="0.35">
      <c r="D1689"/>
      <c r="N1689"/>
    </row>
    <row r="1690" spans="4:14" ht="13.5" customHeight="1" x14ac:dyDescent="0.35">
      <c r="D1690"/>
      <c r="N1690"/>
    </row>
    <row r="1691" spans="4:14" ht="13.5" customHeight="1" x14ac:dyDescent="0.35">
      <c r="D1691"/>
      <c r="N1691"/>
    </row>
    <row r="1692" spans="4:14" ht="13.5" customHeight="1" x14ac:dyDescent="0.35">
      <c r="D1692"/>
      <c r="N1692"/>
    </row>
    <row r="1693" spans="4:14" ht="13.5" customHeight="1" x14ac:dyDescent="0.35">
      <c r="D1693"/>
      <c r="N1693"/>
    </row>
    <row r="1694" spans="4:14" ht="13.5" customHeight="1" x14ac:dyDescent="0.35">
      <c r="D1694"/>
      <c r="N1694"/>
    </row>
    <row r="1695" spans="4:14" ht="13.5" customHeight="1" x14ac:dyDescent="0.35">
      <c r="D1695"/>
      <c r="N1695"/>
    </row>
    <row r="1696" spans="4:14" ht="13.5" customHeight="1" x14ac:dyDescent="0.35">
      <c r="D1696"/>
      <c r="N1696"/>
    </row>
    <row r="1697" spans="4:14" ht="13.5" customHeight="1" x14ac:dyDescent="0.35">
      <c r="D1697"/>
      <c r="N1697"/>
    </row>
    <row r="1698" spans="4:14" ht="13.5" customHeight="1" x14ac:dyDescent="0.35">
      <c r="D1698"/>
      <c r="N1698"/>
    </row>
    <row r="1699" spans="4:14" ht="13.5" customHeight="1" x14ac:dyDescent="0.35">
      <c r="D1699"/>
      <c r="N1699"/>
    </row>
    <row r="1700" spans="4:14" ht="13.5" customHeight="1" x14ac:dyDescent="0.35">
      <c r="D1700"/>
      <c r="N1700"/>
    </row>
    <row r="1701" spans="4:14" ht="13.5" customHeight="1" x14ac:dyDescent="0.35">
      <c r="D1701"/>
      <c r="N1701"/>
    </row>
    <row r="1702" spans="4:14" ht="13.5" customHeight="1" x14ac:dyDescent="0.35">
      <c r="D1702"/>
      <c r="N1702"/>
    </row>
    <row r="1703" spans="4:14" ht="13.5" customHeight="1" x14ac:dyDescent="0.35">
      <c r="D1703"/>
      <c r="N1703"/>
    </row>
    <row r="1704" spans="4:14" ht="13.5" customHeight="1" x14ac:dyDescent="0.35">
      <c r="D1704"/>
      <c r="N1704"/>
    </row>
    <row r="1705" spans="4:14" ht="13.5" customHeight="1" x14ac:dyDescent="0.35">
      <c r="D1705"/>
      <c r="N1705"/>
    </row>
    <row r="1706" spans="4:14" ht="13.5" customHeight="1" x14ac:dyDescent="0.35">
      <c r="D1706"/>
      <c r="N1706"/>
    </row>
    <row r="1707" spans="4:14" ht="13.5" customHeight="1" x14ac:dyDescent="0.35">
      <c r="D1707"/>
      <c r="N1707"/>
    </row>
    <row r="1708" spans="4:14" ht="13.5" customHeight="1" x14ac:dyDescent="0.35">
      <c r="D1708"/>
      <c r="N1708"/>
    </row>
    <row r="1709" spans="4:14" ht="13.5" customHeight="1" x14ac:dyDescent="0.35">
      <c r="D1709"/>
      <c r="N1709"/>
    </row>
    <row r="1710" spans="4:14" ht="13.5" customHeight="1" x14ac:dyDescent="0.35">
      <c r="D1710"/>
      <c r="N1710"/>
    </row>
    <row r="1711" spans="4:14" ht="13.5" customHeight="1" x14ac:dyDescent="0.35">
      <c r="D1711"/>
      <c r="N1711"/>
    </row>
    <row r="1712" spans="4:14" ht="13.5" customHeight="1" x14ac:dyDescent="0.35">
      <c r="D1712"/>
      <c r="N1712"/>
    </row>
    <row r="1713" spans="4:14" ht="13.5" customHeight="1" x14ac:dyDescent="0.35">
      <c r="D1713"/>
      <c r="N1713"/>
    </row>
    <row r="1714" spans="4:14" ht="13.5" customHeight="1" x14ac:dyDescent="0.35">
      <c r="D1714"/>
      <c r="N1714"/>
    </row>
    <row r="1715" spans="4:14" ht="13.5" customHeight="1" x14ac:dyDescent="0.35">
      <c r="D1715"/>
      <c r="N1715"/>
    </row>
    <row r="1716" spans="4:14" ht="13.5" customHeight="1" x14ac:dyDescent="0.35">
      <c r="D1716"/>
      <c r="N1716"/>
    </row>
    <row r="1717" spans="4:14" ht="13.5" customHeight="1" x14ac:dyDescent="0.35">
      <c r="D1717"/>
      <c r="N1717"/>
    </row>
    <row r="1718" spans="4:14" ht="13.5" customHeight="1" x14ac:dyDescent="0.35">
      <c r="D1718"/>
      <c r="N1718"/>
    </row>
    <row r="1719" spans="4:14" ht="13.5" customHeight="1" x14ac:dyDescent="0.35">
      <c r="D1719"/>
      <c r="N1719"/>
    </row>
    <row r="1720" spans="4:14" ht="13.5" customHeight="1" x14ac:dyDescent="0.35">
      <c r="D1720"/>
      <c r="N1720"/>
    </row>
    <row r="1721" spans="4:14" ht="13.5" customHeight="1" x14ac:dyDescent="0.35">
      <c r="D1721"/>
      <c r="N1721"/>
    </row>
    <row r="1722" spans="4:14" ht="13.5" customHeight="1" x14ac:dyDescent="0.35">
      <c r="D1722"/>
      <c r="N1722"/>
    </row>
    <row r="1723" spans="4:14" ht="13.5" customHeight="1" x14ac:dyDescent="0.35">
      <c r="D1723"/>
      <c r="N1723"/>
    </row>
    <row r="1724" spans="4:14" ht="13.5" customHeight="1" x14ac:dyDescent="0.35">
      <c r="D1724"/>
      <c r="N1724"/>
    </row>
    <row r="1725" spans="4:14" ht="13.5" customHeight="1" x14ac:dyDescent="0.35">
      <c r="D1725"/>
      <c r="N1725"/>
    </row>
    <row r="1726" spans="4:14" ht="13.5" customHeight="1" x14ac:dyDescent="0.35">
      <c r="D1726"/>
      <c r="N1726"/>
    </row>
    <row r="1727" spans="4:14" ht="13.5" customHeight="1" x14ac:dyDescent="0.35">
      <c r="D1727"/>
      <c r="N1727"/>
    </row>
    <row r="1728" spans="4:14" ht="13.5" customHeight="1" x14ac:dyDescent="0.35">
      <c r="D1728"/>
      <c r="N1728"/>
    </row>
    <row r="1729" spans="4:14" ht="13.5" customHeight="1" x14ac:dyDescent="0.35">
      <c r="D1729"/>
      <c r="N1729"/>
    </row>
    <row r="1730" spans="4:14" ht="13.5" customHeight="1" x14ac:dyDescent="0.35">
      <c r="D1730"/>
      <c r="N1730"/>
    </row>
    <row r="1731" spans="4:14" ht="13.5" customHeight="1" x14ac:dyDescent="0.35">
      <c r="D1731"/>
      <c r="N1731"/>
    </row>
    <row r="1732" spans="4:14" ht="13.5" customHeight="1" x14ac:dyDescent="0.35">
      <c r="D1732"/>
      <c r="N1732"/>
    </row>
    <row r="1733" spans="4:14" ht="13.5" customHeight="1" x14ac:dyDescent="0.35">
      <c r="D1733"/>
      <c r="N1733"/>
    </row>
    <row r="1734" spans="4:14" ht="13.5" customHeight="1" x14ac:dyDescent="0.35">
      <c r="D1734"/>
      <c r="N1734"/>
    </row>
    <row r="1735" spans="4:14" ht="13.5" customHeight="1" x14ac:dyDescent="0.35">
      <c r="D1735"/>
      <c r="N1735"/>
    </row>
    <row r="1736" spans="4:14" ht="13.5" customHeight="1" x14ac:dyDescent="0.35">
      <c r="D1736"/>
      <c r="N1736"/>
    </row>
    <row r="1737" spans="4:14" ht="13.5" customHeight="1" x14ac:dyDescent="0.35">
      <c r="D1737"/>
      <c r="N1737"/>
    </row>
    <row r="1738" spans="4:14" ht="13.5" customHeight="1" x14ac:dyDescent="0.35">
      <c r="D1738"/>
      <c r="N1738"/>
    </row>
    <row r="1739" spans="4:14" ht="13.5" customHeight="1" x14ac:dyDescent="0.35">
      <c r="D1739"/>
      <c r="N1739"/>
    </row>
    <row r="1740" spans="4:14" ht="13.5" customHeight="1" x14ac:dyDescent="0.35">
      <c r="D1740"/>
      <c r="N1740"/>
    </row>
    <row r="1741" spans="4:14" ht="13.5" customHeight="1" x14ac:dyDescent="0.35">
      <c r="D1741"/>
      <c r="N1741"/>
    </row>
    <row r="1742" spans="4:14" ht="13.5" customHeight="1" x14ac:dyDescent="0.35">
      <c r="D1742"/>
      <c r="N1742"/>
    </row>
    <row r="1743" spans="4:14" ht="13.5" customHeight="1" x14ac:dyDescent="0.35">
      <c r="D1743"/>
      <c r="N1743"/>
    </row>
    <row r="1744" spans="4:14" ht="13.5" customHeight="1" x14ac:dyDescent="0.35">
      <c r="D1744"/>
      <c r="N1744"/>
    </row>
    <row r="1745" spans="4:14" ht="13.5" customHeight="1" x14ac:dyDescent="0.35">
      <c r="D1745"/>
      <c r="N1745"/>
    </row>
    <row r="1746" spans="4:14" ht="13.5" customHeight="1" x14ac:dyDescent="0.35">
      <c r="D1746"/>
      <c r="N1746"/>
    </row>
    <row r="1747" spans="4:14" ht="13.5" customHeight="1" x14ac:dyDescent="0.35">
      <c r="D1747"/>
      <c r="N1747"/>
    </row>
    <row r="1748" spans="4:14" ht="13.5" customHeight="1" x14ac:dyDescent="0.35">
      <c r="D1748"/>
      <c r="N1748"/>
    </row>
    <row r="1749" spans="4:14" ht="13.5" customHeight="1" x14ac:dyDescent="0.35">
      <c r="D1749"/>
      <c r="N1749"/>
    </row>
    <row r="1750" spans="4:14" ht="13.5" customHeight="1" x14ac:dyDescent="0.35">
      <c r="D1750"/>
      <c r="N1750"/>
    </row>
    <row r="1751" spans="4:14" ht="13.5" customHeight="1" x14ac:dyDescent="0.35">
      <c r="D1751"/>
      <c r="N1751"/>
    </row>
    <row r="1752" spans="4:14" ht="13.5" customHeight="1" x14ac:dyDescent="0.35">
      <c r="D1752"/>
      <c r="N1752"/>
    </row>
    <row r="1753" spans="4:14" ht="13.5" customHeight="1" x14ac:dyDescent="0.35">
      <c r="D1753"/>
      <c r="N1753"/>
    </row>
    <row r="1754" spans="4:14" ht="13.5" customHeight="1" x14ac:dyDescent="0.35">
      <c r="D1754"/>
      <c r="N1754"/>
    </row>
    <row r="1755" spans="4:14" ht="13.5" customHeight="1" x14ac:dyDescent="0.35">
      <c r="D1755"/>
      <c r="N1755"/>
    </row>
    <row r="1756" spans="4:14" ht="13.5" customHeight="1" x14ac:dyDescent="0.35">
      <c r="D1756"/>
      <c r="N1756"/>
    </row>
    <row r="1757" spans="4:14" ht="13.5" customHeight="1" x14ac:dyDescent="0.35">
      <c r="D1757"/>
      <c r="N1757"/>
    </row>
    <row r="1758" spans="4:14" ht="13.5" customHeight="1" x14ac:dyDescent="0.35">
      <c r="D1758"/>
      <c r="N1758"/>
    </row>
    <row r="1759" spans="4:14" ht="13.5" customHeight="1" x14ac:dyDescent="0.35">
      <c r="D1759"/>
      <c r="N1759"/>
    </row>
    <row r="1760" spans="4:14" ht="13.5" customHeight="1" x14ac:dyDescent="0.35">
      <c r="D1760"/>
      <c r="N1760"/>
    </row>
    <row r="1761" spans="4:14" ht="13.5" customHeight="1" x14ac:dyDescent="0.35">
      <c r="D1761"/>
      <c r="N1761"/>
    </row>
    <row r="1762" spans="4:14" ht="13.5" customHeight="1" x14ac:dyDescent="0.35">
      <c r="D1762"/>
      <c r="N1762"/>
    </row>
    <row r="1763" spans="4:14" ht="13.5" customHeight="1" x14ac:dyDescent="0.35">
      <c r="D1763"/>
      <c r="N1763"/>
    </row>
    <row r="1764" spans="4:14" ht="13.5" customHeight="1" x14ac:dyDescent="0.35">
      <c r="D1764"/>
      <c r="N1764"/>
    </row>
    <row r="1765" spans="4:14" ht="13.5" customHeight="1" x14ac:dyDescent="0.35">
      <c r="D1765"/>
      <c r="N1765"/>
    </row>
    <row r="1766" spans="4:14" ht="13.5" customHeight="1" x14ac:dyDescent="0.35">
      <c r="D1766"/>
      <c r="N1766"/>
    </row>
    <row r="1767" spans="4:14" ht="13.5" customHeight="1" x14ac:dyDescent="0.35">
      <c r="D1767"/>
      <c r="N1767"/>
    </row>
    <row r="1768" spans="4:14" ht="13.5" customHeight="1" x14ac:dyDescent="0.35">
      <c r="D1768"/>
      <c r="N1768"/>
    </row>
    <row r="1769" spans="4:14" ht="13.5" customHeight="1" x14ac:dyDescent="0.35">
      <c r="D1769"/>
      <c r="N1769"/>
    </row>
    <row r="1770" spans="4:14" ht="13.5" customHeight="1" x14ac:dyDescent="0.35">
      <c r="D1770"/>
      <c r="N1770"/>
    </row>
    <row r="1771" spans="4:14" ht="13.5" customHeight="1" x14ac:dyDescent="0.35">
      <c r="D1771"/>
      <c r="N1771"/>
    </row>
    <row r="1772" spans="4:14" ht="13.5" customHeight="1" x14ac:dyDescent="0.35">
      <c r="D1772"/>
      <c r="N1772"/>
    </row>
    <row r="1773" spans="4:14" ht="13.5" customHeight="1" x14ac:dyDescent="0.35">
      <c r="D1773"/>
      <c r="N1773"/>
    </row>
    <row r="1774" spans="4:14" ht="13.5" customHeight="1" x14ac:dyDescent="0.35">
      <c r="D1774"/>
      <c r="N1774"/>
    </row>
    <row r="1775" spans="4:14" ht="13.5" customHeight="1" x14ac:dyDescent="0.35">
      <c r="D1775"/>
      <c r="N1775"/>
    </row>
    <row r="1776" spans="4:14" ht="13.5" customHeight="1" x14ac:dyDescent="0.35">
      <c r="D1776"/>
      <c r="N1776"/>
    </row>
    <row r="1777" spans="4:14" ht="13.5" customHeight="1" x14ac:dyDescent="0.35">
      <c r="D1777"/>
      <c r="N1777"/>
    </row>
    <row r="1778" spans="4:14" ht="13.5" customHeight="1" x14ac:dyDescent="0.35">
      <c r="D1778"/>
      <c r="N1778"/>
    </row>
    <row r="1779" spans="4:14" ht="13.5" customHeight="1" x14ac:dyDescent="0.35">
      <c r="D1779"/>
      <c r="N1779"/>
    </row>
    <row r="1780" spans="4:14" ht="13.5" customHeight="1" x14ac:dyDescent="0.35">
      <c r="D1780"/>
      <c r="N1780"/>
    </row>
    <row r="1781" spans="4:14" ht="13.5" customHeight="1" x14ac:dyDescent="0.35">
      <c r="D1781"/>
      <c r="N1781"/>
    </row>
    <row r="1782" spans="4:14" ht="13.5" customHeight="1" x14ac:dyDescent="0.35">
      <c r="D1782"/>
      <c r="N1782"/>
    </row>
    <row r="1783" spans="4:14" ht="13.5" customHeight="1" x14ac:dyDescent="0.35">
      <c r="D1783"/>
      <c r="N1783"/>
    </row>
    <row r="1784" spans="4:14" ht="13.5" customHeight="1" x14ac:dyDescent="0.35">
      <c r="D1784"/>
      <c r="N1784"/>
    </row>
    <row r="1785" spans="4:14" ht="13.5" customHeight="1" x14ac:dyDescent="0.35">
      <c r="D1785"/>
      <c r="N1785"/>
    </row>
    <row r="1786" spans="4:14" ht="13.5" customHeight="1" x14ac:dyDescent="0.35">
      <c r="D1786"/>
      <c r="N1786"/>
    </row>
    <row r="1787" spans="4:14" ht="13.5" customHeight="1" x14ac:dyDescent="0.35">
      <c r="D1787"/>
      <c r="N1787"/>
    </row>
    <row r="1788" spans="4:14" ht="13.5" customHeight="1" x14ac:dyDescent="0.35">
      <c r="D1788"/>
      <c r="N1788"/>
    </row>
    <row r="1789" spans="4:14" ht="13.5" customHeight="1" x14ac:dyDescent="0.35">
      <c r="D1789"/>
      <c r="N1789"/>
    </row>
    <row r="1790" spans="4:14" ht="13.5" customHeight="1" x14ac:dyDescent="0.35">
      <c r="D1790"/>
      <c r="N1790"/>
    </row>
    <row r="1791" spans="4:14" ht="13.5" customHeight="1" x14ac:dyDescent="0.35">
      <c r="D1791"/>
      <c r="N1791"/>
    </row>
    <row r="1792" spans="4:14" ht="13.5" customHeight="1" x14ac:dyDescent="0.35">
      <c r="D1792"/>
      <c r="N1792"/>
    </row>
    <row r="1793" spans="4:14" ht="13.5" customHeight="1" x14ac:dyDescent="0.35">
      <c r="D1793"/>
      <c r="N1793"/>
    </row>
    <row r="1794" spans="4:14" ht="13.5" customHeight="1" x14ac:dyDescent="0.35">
      <c r="D1794"/>
      <c r="N1794"/>
    </row>
    <row r="1795" spans="4:14" ht="13.5" customHeight="1" x14ac:dyDescent="0.35">
      <c r="D1795"/>
      <c r="N1795"/>
    </row>
    <row r="1796" spans="4:14" ht="13.5" customHeight="1" x14ac:dyDescent="0.35">
      <c r="D1796"/>
      <c r="N1796"/>
    </row>
    <row r="1797" spans="4:14" ht="13.5" customHeight="1" x14ac:dyDescent="0.35">
      <c r="D1797"/>
      <c r="N1797"/>
    </row>
    <row r="1798" spans="4:14" ht="13.5" customHeight="1" x14ac:dyDescent="0.35">
      <c r="D1798"/>
      <c r="N1798"/>
    </row>
    <row r="1799" spans="4:14" ht="13.5" customHeight="1" x14ac:dyDescent="0.35">
      <c r="D1799"/>
      <c r="N1799"/>
    </row>
    <row r="1800" spans="4:14" ht="13.5" customHeight="1" x14ac:dyDescent="0.35">
      <c r="D1800"/>
      <c r="N1800"/>
    </row>
    <row r="1801" spans="4:14" ht="13.5" customHeight="1" x14ac:dyDescent="0.35">
      <c r="D1801"/>
      <c r="N1801"/>
    </row>
    <row r="1802" spans="4:14" ht="13.5" customHeight="1" x14ac:dyDescent="0.35">
      <c r="D1802"/>
      <c r="N1802"/>
    </row>
    <row r="1803" spans="4:14" ht="13.5" customHeight="1" x14ac:dyDescent="0.35">
      <c r="D1803"/>
      <c r="N1803"/>
    </row>
    <row r="1804" spans="4:14" ht="13.5" customHeight="1" x14ac:dyDescent="0.35">
      <c r="D1804"/>
      <c r="N1804"/>
    </row>
    <row r="1805" spans="4:14" ht="13.5" customHeight="1" x14ac:dyDescent="0.35">
      <c r="D1805"/>
      <c r="N1805"/>
    </row>
    <row r="1806" spans="4:14" ht="13.5" customHeight="1" x14ac:dyDescent="0.35">
      <c r="D1806"/>
      <c r="N1806"/>
    </row>
    <row r="1807" spans="4:14" ht="13.5" customHeight="1" x14ac:dyDescent="0.35">
      <c r="D1807"/>
      <c r="N1807"/>
    </row>
    <row r="1808" spans="4:14" ht="13.5" customHeight="1" x14ac:dyDescent="0.35">
      <c r="D1808"/>
      <c r="N1808"/>
    </row>
    <row r="1809" spans="4:14" ht="13.5" customHeight="1" x14ac:dyDescent="0.35">
      <c r="D1809"/>
      <c r="N1809"/>
    </row>
    <row r="1810" spans="4:14" ht="13.5" customHeight="1" x14ac:dyDescent="0.35">
      <c r="D1810"/>
      <c r="N1810"/>
    </row>
    <row r="1811" spans="4:14" ht="13.5" customHeight="1" x14ac:dyDescent="0.35">
      <c r="D1811"/>
      <c r="N1811"/>
    </row>
    <row r="1812" spans="4:14" ht="13.5" customHeight="1" x14ac:dyDescent="0.35">
      <c r="D1812"/>
      <c r="N1812"/>
    </row>
    <row r="1813" spans="4:14" ht="13.5" customHeight="1" x14ac:dyDescent="0.35">
      <c r="D1813"/>
      <c r="N1813"/>
    </row>
    <row r="1814" spans="4:14" ht="13.5" customHeight="1" x14ac:dyDescent="0.35">
      <c r="D1814"/>
      <c r="N1814"/>
    </row>
    <row r="1815" spans="4:14" ht="13.5" customHeight="1" x14ac:dyDescent="0.35">
      <c r="D1815"/>
      <c r="N1815"/>
    </row>
    <row r="1816" spans="4:14" ht="13.5" customHeight="1" x14ac:dyDescent="0.35">
      <c r="D1816"/>
      <c r="N1816"/>
    </row>
    <row r="1817" spans="4:14" ht="13.5" customHeight="1" x14ac:dyDescent="0.35">
      <c r="D1817"/>
      <c r="N1817"/>
    </row>
    <row r="1818" spans="4:14" ht="13.5" customHeight="1" x14ac:dyDescent="0.35">
      <c r="D1818"/>
      <c r="N1818"/>
    </row>
    <row r="1819" spans="4:14" ht="13.5" customHeight="1" x14ac:dyDescent="0.35">
      <c r="D1819"/>
      <c r="N1819"/>
    </row>
    <row r="1820" spans="4:14" ht="13.5" customHeight="1" x14ac:dyDescent="0.35">
      <c r="D1820"/>
      <c r="N1820"/>
    </row>
    <row r="1821" spans="4:14" ht="13.5" customHeight="1" x14ac:dyDescent="0.35">
      <c r="D1821"/>
      <c r="N1821"/>
    </row>
    <row r="1822" spans="4:14" ht="13.5" customHeight="1" x14ac:dyDescent="0.35">
      <c r="D1822"/>
      <c r="N1822"/>
    </row>
    <row r="1823" spans="4:14" ht="13.5" customHeight="1" x14ac:dyDescent="0.35">
      <c r="D1823"/>
      <c r="N1823"/>
    </row>
    <row r="1824" spans="4:14" ht="13.5" customHeight="1" x14ac:dyDescent="0.35">
      <c r="D1824"/>
      <c r="N1824"/>
    </row>
    <row r="1825" spans="4:14" ht="13.5" customHeight="1" x14ac:dyDescent="0.35">
      <c r="D1825"/>
      <c r="N1825"/>
    </row>
    <row r="1826" spans="4:14" ht="13.5" customHeight="1" x14ac:dyDescent="0.35">
      <c r="D1826"/>
      <c r="N1826"/>
    </row>
    <row r="1827" spans="4:14" ht="13.5" customHeight="1" x14ac:dyDescent="0.35">
      <c r="D1827"/>
      <c r="N1827"/>
    </row>
    <row r="1828" spans="4:14" ht="13.5" customHeight="1" x14ac:dyDescent="0.35">
      <c r="D1828"/>
      <c r="N1828"/>
    </row>
    <row r="1829" spans="4:14" ht="13.5" customHeight="1" x14ac:dyDescent="0.35">
      <c r="D1829"/>
      <c r="N1829"/>
    </row>
    <row r="1830" spans="4:14" ht="13.5" customHeight="1" x14ac:dyDescent="0.35">
      <c r="D1830"/>
      <c r="N1830"/>
    </row>
    <row r="1831" spans="4:14" ht="13.5" customHeight="1" x14ac:dyDescent="0.35">
      <c r="D1831"/>
      <c r="N1831"/>
    </row>
    <row r="1832" spans="4:14" ht="13.5" customHeight="1" x14ac:dyDescent="0.35">
      <c r="D1832"/>
      <c r="N1832"/>
    </row>
    <row r="1833" spans="4:14" ht="13.5" customHeight="1" x14ac:dyDescent="0.35">
      <c r="D1833"/>
      <c r="N1833"/>
    </row>
    <row r="1834" spans="4:14" ht="13.5" customHeight="1" x14ac:dyDescent="0.35">
      <c r="D1834"/>
      <c r="N1834"/>
    </row>
    <row r="1835" spans="4:14" ht="13.5" customHeight="1" x14ac:dyDescent="0.35">
      <c r="D1835"/>
      <c r="N1835"/>
    </row>
    <row r="1836" spans="4:14" ht="13.5" customHeight="1" x14ac:dyDescent="0.35">
      <c r="D1836"/>
      <c r="N1836"/>
    </row>
    <row r="1837" spans="4:14" ht="13.5" customHeight="1" x14ac:dyDescent="0.35">
      <c r="D1837"/>
      <c r="N1837"/>
    </row>
    <row r="1838" spans="4:14" ht="13.5" customHeight="1" x14ac:dyDescent="0.35">
      <c r="D1838"/>
      <c r="N1838"/>
    </row>
    <row r="1839" spans="4:14" ht="13.5" customHeight="1" x14ac:dyDescent="0.35">
      <c r="D1839"/>
      <c r="N1839"/>
    </row>
    <row r="1840" spans="4:14" ht="13.5" customHeight="1" x14ac:dyDescent="0.35">
      <c r="D1840"/>
      <c r="N1840"/>
    </row>
    <row r="1841" spans="4:14" ht="13.5" customHeight="1" x14ac:dyDescent="0.35">
      <c r="D1841"/>
      <c r="N1841"/>
    </row>
    <row r="1842" spans="4:14" ht="13.5" customHeight="1" x14ac:dyDescent="0.35">
      <c r="D1842"/>
      <c r="N1842"/>
    </row>
    <row r="1843" spans="4:14" ht="13.5" customHeight="1" x14ac:dyDescent="0.35">
      <c r="D1843"/>
      <c r="N1843"/>
    </row>
    <row r="1844" spans="4:14" ht="13.5" customHeight="1" x14ac:dyDescent="0.35">
      <c r="D1844"/>
      <c r="N1844"/>
    </row>
    <row r="1845" spans="4:14" ht="13.5" customHeight="1" x14ac:dyDescent="0.35">
      <c r="D1845"/>
      <c r="N1845"/>
    </row>
    <row r="1846" spans="4:14" ht="13.5" customHeight="1" x14ac:dyDescent="0.35">
      <c r="D1846"/>
      <c r="N1846"/>
    </row>
    <row r="1847" spans="4:14" ht="13.5" customHeight="1" x14ac:dyDescent="0.35">
      <c r="D1847"/>
      <c r="N1847"/>
    </row>
    <row r="1848" spans="4:14" ht="13.5" customHeight="1" x14ac:dyDescent="0.35">
      <c r="D1848"/>
      <c r="N1848"/>
    </row>
    <row r="1849" spans="4:14" ht="13.5" customHeight="1" x14ac:dyDescent="0.35">
      <c r="D1849"/>
      <c r="N1849"/>
    </row>
    <row r="1850" spans="4:14" ht="13.5" customHeight="1" x14ac:dyDescent="0.35">
      <c r="D1850"/>
      <c r="N1850"/>
    </row>
    <row r="1851" spans="4:14" ht="13.5" customHeight="1" x14ac:dyDescent="0.35">
      <c r="D1851"/>
      <c r="N1851"/>
    </row>
    <row r="1852" spans="4:14" ht="13.5" customHeight="1" x14ac:dyDescent="0.35">
      <c r="D1852"/>
      <c r="N1852"/>
    </row>
    <row r="1853" spans="4:14" ht="13.5" customHeight="1" x14ac:dyDescent="0.35">
      <c r="D1853"/>
      <c r="N1853"/>
    </row>
    <row r="1854" spans="4:14" ht="13.5" customHeight="1" x14ac:dyDescent="0.35">
      <c r="D1854"/>
      <c r="N1854"/>
    </row>
    <row r="1855" spans="4:14" ht="13.5" customHeight="1" x14ac:dyDescent="0.35">
      <c r="D1855"/>
      <c r="N1855"/>
    </row>
    <row r="1856" spans="4:14" ht="13.5" customHeight="1" x14ac:dyDescent="0.35">
      <c r="D1856"/>
      <c r="N1856"/>
    </row>
    <row r="1857" spans="4:14" ht="13.5" customHeight="1" x14ac:dyDescent="0.35">
      <c r="D1857"/>
      <c r="N1857"/>
    </row>
    <row r="1858" spans="4:14" ht="13.5" customHeight="1" x14ac:dyDescent="0.35">
      <c r="D1858"/>
      <c r="N1858"/>
    </row>
    <row r="1859" spans="4:14" ht="13.5" customHeight="1" x14ac:dyDescent="0.35">
      <c r="D1859"/>
      <c r="N1859"/>
    </row>
    <row r="1860" spans="4:14" ht="13.5" customHeight="1" x14ac:dyDescent="0.35">
      <c r="D1860"/>
      <c r="N1860"/>
    </row>
    <row r="1861" spans="4:14" ht="13.5" customHeight="1" x14ac:dyDescent="0.35">
      <c r="D1861"/>
      <c r="N1861"/>
    </row>
    <row r="1862" spans="4:14" ht="13.5" customHeight="1" x14ac:dyDescent="0.35">
      <c r="D1862"/>
      <c r="N1862"/>
    </row>
    <row r="1863" spans="4:14" ht="13.5" customHeight="1" x14ac:dyDescent="0.35">
      <c r="D1863"/>
      <c r="N1863"/>
    </row>
    <row r="1864" spans="4:14" ht="13.5" customHeight="1" x14ac:dyDescent="0.35">
      <c r="D1864"/>
      <c r="N1864"/>
    </row>
    <row r="1865" spans="4:14" ht="13.5" customHeight="1" x14ac:dyDescent="0.35">
      <c r="D1865"/>
      <c r="N1865"/>
    </row>
    <row r="1866" spans="4:14" ht="13.5" customHeight="1" x14ac:dyDescent="0.35">
      <c r="D1866"/>
      <c r="N1866"/>
    </row>
    <row r="1867" spans="4:14" ht="13.5" customHeight="1" x14ac:dyDescent="0.35">
      <c r="D1867"/>
      <c r="N1867"/>
    </row>
    <row r="1868" spans="4:14" ht="13.5" customHeight="1" x14ac:dyDescent="0.35">
      <c r="D1868"/>
      <c r="N1868"/>
    </row>
    <row r="1869" spans="4:14" ht="13.5" customHeight="1" x14ac:dyDescent="0.35">
      <c r="D1869"/>
      <c r="N1869"/>
    </row>
    <row r="1870" spans="4:14" ht="13.5" customHeight="1" x14ac:dyDescent="0.35">
      <c r="D1870"/>
      <c r="N1870"/>
    </row>
    <row r="1871" spans="4:14" ht="13.5" customHeight="1" x14ac:dyDescent="0.35">
      <c r="D1871"/>
      <c r="N1871"/>
    </row>
    <row r="1872" spans="4:14" ht="13.5" customHeight="1" x14ac:dyDescent="0.35">
      <c r="D1872"/>
      <c r="N1872"/>
    </row>
    <row r="1873" spans="4:14" ht="13.5" customHeight="1" x14ac:dyDescent="0.35">
      <c r="D1873"/>
      <c r="N1873"/>
    </row>
    <row r="1874" spans="4:14" ht="13.5" customHeight="1" x14ac:dyDescent="0.35">
      <c r="D1874"/>
      <c r="N1874"/>
    </row>
    <row r="1875" spans="4:14" ht="13.5" customHeight="1" x14ac:dyDescent="0.35">
      <c r="D1875"/>
      <c r="N1875"/>
    </row>
    <row r="1876" spans="4:14" ht="13.5" customHeight="1" x14ac:dyDescent="0.35">
      <c r="D1876"/>
      <c r="N1876"/>
    </row>
    <row r="1877" spans="4:14" ht="13.5" customHeight="1" x14ac:dyDescent="0.35">
      <c r="D1877"/>
      <c r="N1877"/>
    </row>
    <row r="1878" spans="4:14" ht="13.5" customHeight="1" x14ac:dyDescent="0.35">
      <c r="D1878"/>
      <c r="N1878"/>
    </row>
    <row r="1879" spans="4:14" ht="13.5" customHeight="1" x14ac:dyDescent="0.35">
      <c r="D1879"/>
      <c r="N1879"/>
    </row>
    <row r="1880" spans="4:14" ht="13.5" customHeight="1" x14ac:dyDescent="0.35">
      <c r="D1880"/>
      <c r="N1880"/>
    </row>
    <row r="1881" spans="4:14" ht="13.5" customHeight="1" x14ac:dyDescent="0.35">
      <c r="D1881"/>
      <c r="N1881"/>
    </row>
    <row r="1882" spans="4:14" ht="13.5" customHeight="1" x14ac:dyDescent="0.35">
      <c r="D1882"/>
      <c r="N1882"/>
    </row>
    <row r="1883" spans="4:14" ht="13.5" customHeight="1" x14ac:dyDescent="0.35">
      <c r="D1883"/>
      <c r="N1883"/>
    </row>
    <row r="1884" spans="4:14" ht="13.5" customHeight="1" x14ac:dyDescent="0.35">
      <c r="D1884"/>
      <c r="N1884"/>
    </row>
    <row r="1885" spans="4:14" ht="13.5" customHeight="1" x14ac:dyDescent="0.35">
      <c r="D1885"/>
      <c r="N1885"/>
    </row>
    <row r="1886" spans="4:14" ht="13.5" customHeight="1" x14ac:dyDescent="0.35">
      <c r="D1886"/>
      <c r="N1886"/>
    </row>
    <row r="1887" spans="4:14" ht="13.5" customHeight="1" x14ac:dyDescent="0.35">
      <c r="D1887"/>
      <c r="N1887"/>
    </row>
    <row r="1888" spans="4:14" ht="13.5" customHeight="1" x14ac:dyDescent="0.35">
      <c r="D1888"/>
      <c r="N1888"/>
    </row>
    <row r="1889" spans="4:14" ht="13.5" customHeight="1" x14ac:dyDescent="0.35">
      <c r="D1889"/>
      <c r="N1889"/>
    </row>
    <row r="1890" spans="4:14" ht="13.5" customHeight="1" x14ac:dyDescent="0.35">
      <c r="D1890"/>
      <c r="N1890"/>
    </row>
    <row r="1891" spans="4:14" ht="13.5" customHeight="1" x14ac:dyDescent="0.35">
      <c r="D1891"/>
      <c r="N1891"/>
    </row>
    <row r="1892" spans="4:14" ht="13.5" customHeight="1" x14ac:dyDescent="0.35">
      <c r="D1892"/>
      <c r="N1892"/>
    </row>
    <row r="1893" spans="4:14" ht="13.5" customHeight="1" x14ac:dyDescent="0.35">
      <c r="D1893"/>
      <c r="N1893"/>
    </row>
    <row r="1894" spans="4:14" ht="13.5" customHeight="1" x14ac:dyDescent="0.35">
      <c r="D1894"/>
      <c r="N1894"/>
    </row>
    <row r="1895" spans="4:14" ht="13.5" customHeight="1" x14ac:dyDescent="0.35">
      <c r="D1895"/>
      <c r="N1895"/>
    </row>
    <row r="1896" spans="4:14" ht="13.5" customHeight="1" x14ac:dyDescent="0.35">
      <c r="D1896"/>
      <c r="N1896"/>
    </row>
    <row r="1897" spans="4:14" ht="13.5" customHeight="1" x14ac:dyDescent="0.35">
      <c r="D1897"/>
      <c r="N1897"/>
    </row>
    <row r="1898" spans="4:14" ht="13.5" customHeight="1" x14ac:dyDescent="0.35">
      <c r="D1898"/>
      <c r="N1898"/>
    </row>
    <row r="1899" spans="4:14" ht="13.5" customHeight="1" x14ac:dyDescent="0.35">
      <c r="D1899"/>
      <c r="N1899"/>
    </row>
    <row r="1900" spans="4:14" ht="13.5" customHeight="1" x14ac:dyDescent="0.35">
      <c r="D1900"/>
      <c r="N1900"/>
    </row>
    <row r="1901" spans="4:14" ht="13.5" customHeight="1" x14ac:dyDescent="0.35">
      <c r="D1901"/>
      <c r="N1901"/>
    </row>
    <row r="1902" spans="4:14" ht="13.5" customHeight="1" x14ac:dyDescent="0.35">
      <c r="D1902"/>
      <c r="N1902"/>
    </row>
    <row r="1903" spans="4:14" ht="13.5" customHeight="1" x14ac:dyDescent="0.35">
      <c r="D1903"/>
      <c r="N1903"/>
    </row>
    <row r="1904" spans="4:14" ht="13.5" customHeight="1" x14ac:dyDescent="0.35">
      <c r="D1904"/>
      <c r="N1904"/>
    </row>
    <row r="1905" spans="4:14" ht="13.5" customHeight="1" x14ac:dyDescent="0.35">
      <c r="D1905"/>
      <c r="N1905"/>
    </row>
    <row r="1906" spans="4:14" ht="13.5" customHeight="1" x14ac:dyDescent="0.35">
      <c r="D1906"/>
      <c r="N1906"/>
    </row>
    <row r="1907" spans="4:14" ht="13.5" customHeight="1" x14ac:dyDescent="0.35">
      <c r="D1907"/>
      <c r="N1907"/>
    </row>
    <row r="1908" spans="4:14" ht="13.5" customHeight="1" x14ac:dyDescent="0.35">
      <c r="D1908"/>
      <c r="N1908"/>
    </row>
    <row r="1909" spans="4:14" ht="13.5" customHeight="1" x14ac:dyDescent="0.35">
      <c r="D1909"/>
      <c r="N1909"/>
    </row>
    <row r="1910" spans="4:14" ht="13.5" customHeight="1" x14ac:dyDescent="0.35">
      <c r="D1910"/>
      <c r="N1910"/>
    </row>
    <row r="1911" spans="4:14" ht="13.5" customHeight="1" x14ac:dyDescent="0.35">
      <c r="D1911"/>
      <c r="N1911"/>
    </row>
    <row r="1912" spans="4:14" ht="13.5" customHeight="1" x14ac:dyDescent="0.35">
      <c r="D1912"/>
      <c r="N1912"/>
    </row>
    <row r="1913" spans="4:14" ht="13.5" customHeight="1" x14ac:dyDescent="0.35">
      <c r="D1913"/>
      <c r="N1913"/>
    </row>
    <row r="1914" spans="4:14" ht="13.5" customHeight="1" x14ac:dyDescent="0.35">
      <c r="D1914"/>
      <c r="N1914"/>
    </row>
    <row r="1915" spans="4:14" ht="13.5" customHeight="1" x14ac:dyDescent="0.35">
      <c r="D1915"/>
      <c r="N1915"/>
    </row>
    <row r="1916" spans="4:14" ht="13.5" customHeight="1" x14ac:dyDescent="0.35">
      <c r="D1916"/>
      <c r="N1916"/>
    </row>
    <row r="1917" spans="4:14" ht="13.5" customHeight="1" x14ac:dyDescent="0.35">
      <c r="D1917"/>
      <c r="N1917"/>
    </row>
    <row r="1918" spans="4:14" ht="13.5" customHeight="1" x14ac:dyDescent="0.35">
      <c r="D1918"/>
      <c r="N1918"/>
    </row>
    <row r="1919" spans="4:14" ht="13.5" customHeight="1" x14ac:dyDescent="0.35">
      <c r="D1919"/>
      <c r="N1919"/>
    </row>
    <row r="1920" spans="4:14" ht="13.5" customHeight="1" x14ac:dyDescent="0.35">
      <c r="D1920"/>
      <c r="N1920"/>
    </row>
    <row r="1921" spans="4:14" ht="13.5" customHeight="1" x14ac:dyDescent="0.35">
      <c r="D1921"/>
      <c r="N1921"/>
    </row>
    <row r="1922" spans="4:14" ht="13.5" customHeight="1" x14ac:dyDescent="0.35">
      <c r="D1922"/>
      <c r="N1922"/>
    </row>
    <row r="1923" spans="4:14" ht="13.5" customHeight="1" x14ac:dyDescent="0.35">
      <c r="D1923"/>
      <c r="N1923"/>
    </row>
    <row r="1924" spans="4:14" ht="13.5" customHeight="1" x14ac:dyDescent="0.35">
      <c r="D1924"/>
      <c r="N1924"/>
    </row>
    <row r="1925" spans="4:14" ht="13.5" customHeight="1" x14ac:dyDescent="0.35">
      <c r="D1925"/>
      <c r="N1925"/>
    </row>
    <row r="1926" spans="4:14" ht="13.5" customHeight="1" x14ac:dyDescent="0.35">
      <c r="D1926"/>
      <c r="N1926"/>
    </row>
    <row r="1927" spans="4:14" ht="13.5" customHeight="1" x14ac:dyDescent="0.35">
      <c r="D1927"/>
      <c r="N1927"/>
    </row>
    <row r="1928" spans="4:14" ht="13.5" customHeight="1" x14ac:dyDescent="0.35">
      <c r="D1928"/>
      <c r="N1928"/>
    </row>
    <row r="1929" spans="4:14" ht="13.5" customHeight="1" x14ac:dyDescent="0.35">
      <c r="D1929"/>
      <c r="N1929"/>
    </row>
    <row r="1930" spans="4:14" ht="13.5" customHeight="1" x14ac:dyDescent="0.35">
      <c r="D1930"/>
      <c r="N1930"/>
    </row>
    <row r="1931" spans="4:14" ht="13.5" customHeight="1" x14ac:dyDescent="0.35">
      <c r="D1931"/>
      <c r="N1931"/>
    </row>
    <row r="1932" spans="4:14" ht="13.5" customHeight="1" x14ac:dyDescent="0.35">
      <c r="D1932"/>
      <c r="N1932"/>
    </row>
    <row r="1933" spans="4:14" ht="13.5" customHeight="1" x14ac:dyDescent="0.35">
      <c r="D1933"/>
      <c r="N1933"/>
    </row>
    <row r="1934" spans="4:14" ht="13.5" customHeight="1" x14ac:dyDescent="0.35">
      <c r="D1934"/>
      <c r="N1934"/>
    </row>
    <row r="1935" spans="4:14" ht="13.5" customHeight="1" x14ac:dyDescent="0.35">
      <c r="D1935"/>
      <c r="N1935"/>
    </row>
    <row r="1936" spans="4:14" ht="13.5" customHeight="1" x14ac:dyDescent="0.35">
      <c r="D1936"/>
      <c r="N1936"/>
    </row>
    <row r="1937" spans="4:14" ht="13.5" customHeight="1" x14ac:dyDescent="0.35">
      <c r="D1937"/>
      <c r="N1937"/>
    </row>
    <row r="1938" spans="4:14" ht="13.5" customHeight="1" x14ac:dyDescent="0.35">
      <c r="D1938"/>
      <c r="N1938"/>
    </row>
    <row r="1939" spans="4:14" ht="13.5" customHeight="1" x14ac:dyDescent="0.35">
      <c r="D1939"/>
      <c r="N1939"/>
    </row>
    <row r="1940" spans="4:14" ht="13.5" customHeight="1" x14ac:dyDescent="0.35">
      <c r="D1940"/>
      <c r="N1940"/>
    </row>
    <row r="1941" spans="4:14" ht="13.5" customHeight="1" x14ac:dyDescent="0.35">
      <c r="D1941"/>
      <c r="N1941"/>
    </row>
    <row r="1942" spans="4:14" ht="13.5" customHeight="1" x14ac:dyDescent="0.35">
      <c r="D1942"/>
      <c r="N1942"/>
    </row>
    <row r="1943" spans="4:14" ht="13.5" customHeight="1" x14ac:dyDescent="0.35">
      <c r="D1943"/>
      <c r="N1943"/>
    </row>
    <row r="1944" spans="4:14" ht="13.5" customHeight="1" x14ac:dyDescent="0.35">
      <c r="D1944"/>
      <c r="N1944"/>
    </row>
    <row r="1945" spans="4:14" ht="13.5" customHeight="1" x14ac:dyDescent="0.35">
      <c r="D1945"/>
      <c r="N1945"/>
    </row>
    <row r="1946" spans="4:14" ht="13.5" customHeight="1" x14ac:dyDescent="0.35">
      <c r="D1946"/>
      <c r="N1946"/>
    </row>
    <row r="1947" spans="4:14" ht="13.5" customHeight="1" x14ac:dyDescent="0.35">
      <c r="D1947"/>
      <c r="N1947"/>
    </row>
    <row r="1948" spans="4:14" ht="13.5" customHeight="1" x14ac:dyDescent="0.35">
      <c r="D1948"/>
      <c r="N1948"/>
    </row>
    <row r="1949" spans="4:14" ht="13.5" customHeight="1" x14ac:dyDescent="0.35">
      <c r="D1949"/>
      <c r="N1949"/>
    </row>
    <row r="1950" spans="4:14" ht="13.5" customHeight="1" x14ac:dyDescent="0.35">
      <c r="D1950"/>
      <c r="N1950"/>
    </row>
    <row r="1951" spans="4:14" ht="13.5" customHeight="1" x14ac:dyDescent="0.35">
      <c r="D1951"/>
      <c r="N1951"/>
    </row>
    <row r="1952" spans="4:14" ht="13.5" customHeight="1" x14ac:dyDescent="0.35">
      <c r="D1952"/>
      <c r="N1952"/>
    </row>
    <row r="1953" spans="4:14" ht="13.5" customHeight="1" x14ac:dyDescent="0.35">
      <c r="D1953"/>
      <c r="N1953"/>
    </row>
    <row r="1954" spans="4:14" ht="13.5" customHeight="1" x14ac:dyDescent="0.35">
      <c r="D1954"/>
      <c r="N1954"/>
    </row>
    <row r="1955" spans="4:14" ht="13.5" customHeight="1" x14ac:dyDescent="0.35">
      <c r="D1955"/>
      <c r="N1955"/>
    </row>
    <row r="1956" spans="4:14" ht="13.5" customHeight="1" x14ac:dyDescent="0.35">
      <c r="D1956"/>
      <c r="N1956"/>
    </row>
    <row r="1957" spans="4:14" ht="13.5" customHeight="1" x14ac:dyDescent="0.35">
      <c r="D1957"/>
      <c r="N1957"/>
    </row>
    <row r="1958" spans="4:14" ht="13.5" customHeight="1" x14ac:dyDescent="0.35">
      <c r="D1958"/>
      <c r="N1958"/>
    </row>
    <row r="1959" spans="4:14" ht="13.5" customHeight="1" x14ac:dyDescent="0.35">
      <c r="D1959"/>
      <c r="N1959"/>
    </row>
    <row r="1960" spans="4:14" ht="13.5" customHeight="1" x14ac:dyDescent="0.35">
      <c r="D1960"/>
      <c r="N1960"/>
    </row>
    <row r="1961" spans="4:14" ht="13.5" customHeight="1" x14ac:dyDescent="0.35">
      <c r="D1961"/>
      <c r="N1961"/>
    </row>
    <row r="1962" spans="4:14" ht="13.5" customHeight="1" x14ac:dyDescent="0.35">
      <c r="D1962"/>
      <c r="N1962"/>
    </row>
    <row r="1963" spans="4:14" ht="13.5" customHeight="1" x14ac:dyDescent="0.35">
      <c r="D1963"/>
      <c r="N1963"/>
    </row>
    <row r="1964" spans="4:14" ht="13.5" customHeight="1" x14ac:dyDescent="0.35">
      <c r="D1964"/>
      <c r="N1964"/>
    </row>
    <row r="1965" spans="4:14" ht="13.5" customHeight="1" x14ac:dyDescent="0.35">
      <c r="D1965"/>
      <c r="N1965"/>
    </row>
    <row r="1966" spans="4:14" ht="13.5" customHeight="1" x14ac:dyDescent="0.35">
      <c r="D1966"/>
      <c r="N1966"/>
    </row>
    <row r="1967" spans="4:14" ht="13.5" customHeight="1" x14ac:dyDescent="0.35">
      <c r="D1967"/>
      <c r="N1967"/>
    </row>
    <row r="1968" spans="4:14" ht="13.5" customHeight="1" x14ac:dyDescent="0.35">
      <c r="D1968"/>
      <c r="N1968"/>
    </row>
    <row r="1969" spans="4:14" ht="13.5" customHeight="1" x14ac:dyDescent="0.35">
      <c r="D1969"/>
      <c r="N1969"/>
    </row>
    <row r="1970" spans="4:14" ht="13.5" customHeight="1" x14ac:dyDescent="0.35">
      <c r="D1970"/>
      <c r="N1970"/>
    </row>
    <row r="1971" spans="4:14" ht="13.5" customHeight="1" x14ac:dyDescent="0.35">
      <c r="D1971"/>
      <c r="N1971"/>
    </row>
    <row r="1972" spans="4:14" ht="13.5" customHeight="1" x14ac:dyDescent="0.35">
      <c r="D1972"/>
      <c r="N1972"/>
    </row>
    <row r="1973" spans="4:14" ht="13.5" customHeight="1" x14ac:dyDescent="0.35">
      <c r="D1973"/>
      <c r="N1973"/>
    </row>
    <row r="1974" spans="4:14" ht="13.5" customHeight="1" x14ac:dyDescent="0.35">
      <c r="D1974"/>
      <c r="N1974"/>
    </row>
    <row r="1975" spans="4:14" ht="13.5" customHeight="1" x14ac:dyDescent="0.35">
      <c r="D1975"/>
      <c r="N1975"/>
    </row>
    <row r="1976" spans="4:14" ht="13.5" customHeight="1" x14ac:dyDescent="0.35">
      <c r="D1976"/>
      <c r="N1976"/>
    </row>
    <row r="1977" spans="4:14" ht="13.5" customHeight="1" x14ac:dyDescent="0.35">
      <c r="D1977"/>
      <c r="N1977"/>
    </row>
    <row r="1978" spans="4:14" ht="13.5" customHeight="1" x14ac:dyDescent="0.35">
      <c r="D1978"/>
      <c r="N1978"/>
    </row>
    <row r="1979" spans="4:14" ht="13.5" customHeight="1" x14ac:dyDescent="0.35">
      <c r="D1979"/>
      <c r="N1979"/>
    </row>
    <row r="1980" spans="4:14" ht="13.5" customHeight="1" x14ac:dyDescent="0.35">
      <c r="D1980"/>
      <c r="N1980"/>
    </row>
    <row r="1981" spans="4:14" ht="13.5" customHeight="1" x14ac:dyDescent="0.35">
      <c r="D1981"/>
      <c r="N1981"/>
    </row>
    <row r="1982" spans="4:14" ht="13.5" customHeight="1" x14ac:dyDescent="0.35">
      <c r="D1982"/>
      <c r="N1982"/>
    </row>
    <row r="1983" spans="4:14" ht="13.5" customHeight="1" x14ac:dyDescent="0.35">
      <c r="D1983"/>
      <c r="N1983"/>
    </row>
    <row r="1984" spans="4:14" ht="13.5" customHeight="1" x14ac:dyDescent="0.35">
      <c r="D1984"/>
      <c r="N1984"/>
    </row>
    <row r="1985" spans="4:14" ht="13.5" customHeight="1" x14ac:dyDescent="0.35">
      <c r="D1985"/>
      <c r="N1985"/>
    </row>
    <row r="1986" spans="4:14" ht="13.5" customHeight="1" x14ac:dyDescent="0.35">
      <c r="D1986"/>
      <c r="N1986"/>
    </row>
    <row r="1987" spans="4:14" ht="13.5" customHeight="1" x14ac:dyDescent="0.35">
      <c r="D1987"/>
      <c r="N1987"/>
    </row>
    <row r="1988" spans="4:14" ht="13.5" customHeight="1" x14ac:dyDescent="0.35">
      <c r="D1988"/>
      <c r="N1988"/>
    </row>
    <row r="1989" spans="4:14" ht="13.5" customHeight="1" x14ac:dyDescent="0.35">
      <c r="D1989"/>
      <c r="N1989"/>
    </row>
    <row r="1990" spans="4:14" ht="13.5" customHeight="1" x14ac:dyDescent="0.35">
      <c r="D1990"/>
      <c r="N1990"/>
    </row>
    <row r="1991" spans="4:14" ht="13.5" customHeight="1" x14ac:dyDescent="0.35">
      <c r="D1991"/>
      <c r="N1991"/>
    </row>
    <row r="1992" spans="4:14" ht="13.5" customHeight="1" x14ac:dyDescent="0.35">
      <c r="D1992"/>
      <c r="N1992"/>
    </row>
    <row r="1993" spans="4:14" ht="13.5" customHeight="1" x14ac:dyDescent="0.35">
      <c r="D1993"/>
      <c r="N1993"/>
    </row>
    <row r="1994" spans="4:14" ht="13.5" customHeight="1" x14ac:dyDescent="0.35">
      <c r="D1994"/>
      <c r="N1994"/>
    </row>
    <row r="1995" spans="4:14" ht="13.5" customHeight="1" x14ac:dyDescent="0.35">
      <c r="D1995"/>
      <c r="N1995"/>
    </row>
    <row r="1996" spans="4:14" ht="13.5" customHeight="1" x14ac:dyDescent="0.35">
      <c r="D1996"/>
      <c r="N1996"/>
    </row>
    <row r="1997" spans="4:14" ht="13.5" customHeight="1" x14ac:dyDescent="0.35">
      <c r="D1997"/>
      <c r="N1997"/>
    </row>
    <row r="1998" spans="4:14" ht="13.5" customHeight="1" x14ac:dyDescent="0.35">
      <c r="D1998"/>
      <c r="N1998"/>
    </row>
    <row r="1999" spans="4:14" ht="13.5" customHeight="1" x14ac:dyDescent="0.35">
      <c r="D1999"/>
      <c r="N1999"/>
    </row>
    <row r="2000" spans="4:14" ht="13.5" customHeight="1" x14ac:dyDescent="0.35">
      <c r="D2000"/>
      <c r="N2000"/>
    </row>
    <row r="2001" spans="4:14" ht="13.5" customHeight="1" x14ac:dyDescent="0.35">
      <c r="D2001"/>
      <c r="N2001"/>
    </row>
    <row r="2002" spans="4:14" ht="13.5" customHeight="1" x14ac:dyDescent="0.35">
      <c r="D2002"/>
      <c r="N2002"/>
    </row>
    <row r="2003" spans="4:14" ht="13.5" customHeight="1" x14ac:dyDescent="0.35">
      <c r="D2003"/>
      <c r="N2003"/>
    </row>
    <row r="2004" spans="4:14" ht="13.5" customHeight="1" x14ac:dyDescent="0.35">
      <c r="D2004"/>
      <c r="N2004"/>
    </row>
    <row r="2005" spans="4:14" ht="13.5" customHeight="1" x14ac:dyDescent="0.35">
      <c r="D2005"/>
      <c r="N2005"/>
    </row>
    <row r="2006" spans="4:14" ht="13.5" customHeight="1" x14ac:dyDescent="0.35">
      <c r="D2006"/>
      <c r="N2006"/>
    </row>
    <row r="2007" spans="4:14" ht="13.5" customHeight="1" x14ac:dyDescent="0.35">
      <c r="D2007"/>
      <c r="N2007"/>
    </row>
    <row r="2008" spans="4:14" ht="13.5" customHeight="1" x14ac:dyDescent="0.35">
      <c r="D2008"/>
      <c r="N2008"/>
    </row>
    <row r="2009" spans="4:14" ht="13.5" customHeight="1" x14ac:dyDescent="0.35">
      <c r="D2009"/>
      <c r="N2009"/>
    </row>
    <row r="2010" spans="4:14" ht="13.5" customHeight="1" x14ac:dyDescent="0.35">
      <c r="D2010"/>
      <c r="N2010"/>
    </row>
    <row r="2011" spans="4:14" ht="13.5" customHeight="1" x14ac:dyDescent="0.35">
      <c r="D2011"/>
      <c r="N2011"/>
    </row>
    <row r="2012" spans="4:14" ht="13.5" customHeight="1" x14ac:dyDescent="0.35">
      <c r="D2012"/>
      <c r="N2012"/>
    </row>
    <row r="2013" spans="4:14" ht="13.5" customHeight="1" x14ac:dyDescent="0.35">
      <c r="D2013"/>
      <c r="N2013"/>
    </row>
    <row r="2014" spans="4:14" ht="13.5" customHeight="1" x14ac:dyDescent="0.35">
      <c r="D2014"/>
      <c r="N2014"/>
    </row>
    <row r="2015" spans="4:14" ht="13.5" customHeight="1" x14ac:dyDescent="0.35">
      <c r="D2015"/>
      <c r="N2015"/>
    </row>
    <row r="2016" spans="4:14" ht="13.5" customHeight="1" x14ac:dyDescent="0.35">
      <c r="D2016"/>
      <c r="N2016"/>
    </row>
    <row r="2017" spans="4:14" ht="13.5" customHeight="1" x14ac:dyDescent="0.35">
      <c r="D2017"/>
      <c r="N2017"/>
    </row>
    <row r="2018" spans="4:14" ht="13.5" customHeight="1" x14ac:dyDescent="0.35">
      <c r="D2018"/>
      <c r="N2018"/>
    </row>
    <row r="2019" spans="4:14" ht="13.5" customHeight="1" x14ac:dyDescent="0.35">
      <c r="D2019"/>
      <c r="N2019"/>
    </row>
    <row r="2020" spans="4:14" ht="13.5" customHeight="1" x14ac:dyDescent="0.35">
      <c r="D2020"/>
      <c r="N2020"/>
    </row>
    <row r="2021" spans="4:14" ht="13.5" customHeight="1" x14ac:dyDescent="0.35">
      <c r="D2021"/>
      <c r="N2021"/>
    </row>
    <row r="2022" spans="4:14" ht="13.5" customHeight="1" x14ac:dyDescent="0.35">
      <c r="D2022"/>
      <c r="N2022"/>
    </row>
    <row r="2023" spans="4:14" ht="13.5" customHeight="1" x14ac:dyDescent="0.35">
      <c r="D2023"/>
      <c r="N2023"/>
    </row>
    <row r="2024" spans="4:14" ht="13.5" customHeight="1" x14ac:dyDescent="0.35">
      <c r="D2024"/>
      <c r="N2024"/>
    </row>
    <row r="2025" spans="4:14" ht="13.5" customHeight="1" x14ac:dyDescent="0.35">
      <c r="D2025"/>
      <c r="N2025"/>
    </row>
    <row r="2026" spans="4:14" ht="13.5" customHeight="1" x14ac:dyDescent="0.35">
      <c r="D2026"/>
      <c r="N2026"/>
    </row>
    <row r="2027" spans="4:14" ht="13.5" customHeight="1" x14ac:dyDescent="0.35">
      <c r="D2027"/>
      <c r="N2027"/>
    </row>
    <row r="2028" spans="4:14" ht="13.5" customHeight="1" x14ac:dyDescent="0.35">
      <c r="D2028"/>
      <c r="N2028"/>
    </row>
    <row r="2029" spans="4:14" ht="13.5" customHeight="1" x14ac:dyDescent="0.35">
      <c r="D2029"/>
      <c r="N2029"/>
    </row>
    <row r="2030" spans="4:14" ht="13.5" customHeight="1" x14ac:dyDescent="0.35">
      <c r="D2030"/>
      <c r="N2030"/>
    </row>
    <row r="2031" spans="4:14" ht="13.5" customHeight="1" x14ac:dyDescent="0.35">
      <c r="D2031"/>
      <c r="N2031"/>
    </row>
    <row r="2032" spans="4:14" ht="13.5" customHeight="1" x14ac:dyDescent="0.35">
      <c r="D2032"/>
      <c r="N2032"/>
    </row>
    <row r="2033" spans="4:14" ht="13.5" customHeight="1" x14ac:dyDescent="0.35">
      <c r="D2033"/>
      <c r="N2033"/>
    </row>
    <row r="2034" spans="4:14" ht="13.5" customHeight="1" x14ac:dyDescent="0.35">
      <c r="D2034"/>
      <c r="N2034"/>
    </row>
    <row r="2035" spans="4:14" ht="13.5" customHeight="1" x14ac:dyDescent="0.35">
      <c r="D2035"/>
      <c r="N2035"/>
    </row>
    <row r="2036" spans="4:14" ht="13.5" customHeight="1" x14ac:dyDescent="0.35">
      <c r="D2036"/>
      <c r="N2036"/>
    </row>
    <row r="2037" spans="4:14" ht="13.5" customHeight="1" x14ac:dyDescent="0.35">
      <c r="D2037"/>
      <c r="N2037"/>
    </row>
    <row r="2038" spans="4:14" ht="13.5" customHeight="1" x14ac:dyDescent="0.35">
      <c r="D2038"/>
      <c r="N2038"/>
    </row>
    <row r="2039" spans="4:14" ht="13.5" customHeight="1" x14ac:dyDescent="0.35">
      <c r="D2039"/>
      <c r="N2039"/>
    </row>
    <row r="2040" spans="4:14" ht="13.5" customHeight="1" x14ac:dyDescent="0.35">
      <c r="D2040"/>
      <c r="N2040"/>
    </row>
    <row r="2041" spans="4:14" ht="13.5" customHeight="1" x14ac:dyDescent="0.35">
      <c r="D2041"/>
      <c r="N2041"/>
    </row>
    <row r="2042" spans="4:14" ht="13.5" customHeight="1" x14ac:dyDescent="0.35">
      <c r="D2042"/>
      <c r="N2042"/>
    </row>
    <row r="2043" spans="4:14" ht="13.5" customHeight="1" x14ac:dyDescent="0.35">
      <c r="D2043"/>
      <c r="N2043"/>
    </row>
    <row r="2044" spans="4:14" ht="13.5" customHeight="1" x14ac:dyDescent="0.35">
      <c r="D2044"/>
      <c r="N2044"/>
    </row>
    <row r="2045" spans="4:14" ht="13.5" customHeight="1" x14ac:dyDescent="0.35">
      <c r="D2045"/>
      <c r="N2045"/>
    </row>
    <row r="2046" spans="4:14" ht="13.5" customHeight="1" x14ac:dyDescent="0.35">
      <c r="D2046"/>
      <c r="N2046"/>
    </row>
    <row r="2047" spans="4:14" ht="13.5" customHeight="1" x14ac:dyDescent="0.35">
      <c r="D2047"/>
      <c r="N2047"/>
    </row>
    <row r="2048" spans="4:14" ht="13.5" customHeight="1" x14ac:dyDescent="0.35">
      <c r="D2048"/>
      <c r="N2048"/>
    </row>
    <row r="2049" spans="4:14" ht="13.5" customHeight="1" x14ac:dyDescent="0.35">
      <c r="D2049"/>
      <c r="N2049"/>
    </row>
    <row r="2050" spans="4:14" ht="13.5" customHeight="1" x14ac:dyDescent="0.35">
      <c r="D2050"/>
      <c r="N2050"/>
    </row>
    <row r="2051" spans="4:14" ht="13.5" customHeight="1" x14ac:dyDescent="0.35">
      <c r="D2051"/>
      <c r="N2051"/>
    </row>
    <row r="2052" spans="4:14" ht="13.5" customHeight="1" x14ac:dyDescent="0.35">
      <c r="D2052"/>
      <c r="N2052"/>
    </row>
    <row r="2053" spans="4:14" ht="13.5" customHeight="1" x14ac:dyDescent="0.35">
      <c r="D2053"/>
      <c r="N2053"/>
    </row>
    <row r="2054" spans="4:14" ht="13.5" customHeight="1" x14ac:dyDescent="0.35">
      <c r="D2054"/>
      <c r="N2054"/>
    </row>
    <row r="2055" spans="4:14" ht="13.5" customHeight="1" x14ac:dyDescent="0.35">
      <c r="D2055"/>
      <c r="N2055"/>
    </row>
    <row r="2056" spans="4:14" ht="13.5" customHeight="1" x14ac:dyDescent="0.35">
      <c r="D2056"/>
      <c r="N2056"/>
    </row>
    <row r="2057" spans="4:14" ht="13.5" customHeight="1" x14ac:dyDescent="0.35">
      <c r="D2057"/>
      <c r="N2057"/>
    </row>
    <row r="2058" spans="4:14" ht="13.5" customHeight="1" x14ac:dyDescent="0.35">
      <c r="D2058"/>
      <c r="N2058"/>
    </row>
    <row r="2059" spans="4:14" ht="13.5" customHeight="1" x14ac:dyDescent="0.35">
      <c r="D2059"/>
      <c r="N2059"/>
    </row>
    <row r="2060" spans="4:14" ht="13.5" customHeight="1" x14ac:dyDescent="0.35">
      <c r="D2060"/>
      <c r="N2060"/>
    </row>
    <row r="2061" spans="4:14" ht="13.5" customHeight="1" x14ac:dyDescent="0.35">
      <c r="D2061"/>
      <c r="N2061"/>
    </row>
    <row r="2062" spans="4:14" ht="13.5" customHeight="1" x14ac:dyDescent="0.35">
      <c r="D2062"/>
      <c r="N2062"/>
    </row>
    <row r="2063" spans="4:14" ht="13.5" customHeight="1" x14ac:dyDescent="0.35">
      <c r="D2063"/>
      <c r="N2063"/>
    </row>
    <row r="2064" spans="4:14" ht="13.5" customHeight="1" x14ac:dyDescent="0.35">
      <c r="D2064"/>
      <c r="N2064"/>
    </row>
    <row r="2065" spans="4:14" ht="13.5" customHeight="1" x14ac:dyDescent="0.35">
      <c r="D2065"/>
      <c r="N2065"/>
    </row>
    <row r="2066" spans="4:14" ht="13.5" customHeight="1" x14ac:dyDescent="0.35">
      <c r="D2066"/>
      <c r="N2066"/>
    </row>
    <row r="2067" spans="4:14" ht="13.5" customHeight="1" x14ac:dyDescent="0.35">
      <c r="D2067"/>
      <c r="N2067"/>
    </row>
    <row r="2068" spans="4:14" ht="13.5" customHeight="1" x14ac:dyDescent="0.35">
      <c r="D2068"/>
      <c r="N2068"/>
    </row>
    <row r="2069" spans="4:14" ht="13.5" customHeight="1" x14ac:dyDescent="0.35">
      <c r="D2069"/>
      <c r="N2069"/>
    </row>
    <row r="2070" spans="4:14" ht="13.5" customHeight="1" x14ac:dyDescent="0.35">
      <c r="D2070"/>
      <c r="N2070"/>
    </row>
    <row r="2071" spans="4:14" ht="13.5" customHeight="1" x14ac:dyDescent="0.35">
      <c r="D2071"/>
      <c r="N2071"/>
    </row>
    <row r="2072" spans="4:14" ht="13.5" customHeight="1" x14ac:dyDescent="0.35">
      <c r="D2072"/>
      <c r="N2072"/>
    </row>
    <row r="2073" spans="4:14" ht="13.5" customHeight="1" x14ac:dyDescent="0.35">
      <c r="D2073"/>
      <c r="N2073"/>
    </row>
    <row r="2074" spans="4:14" ht="13.5" customHeight="1" x14ac:dyDescent="0.35">
      <c r="D2074"/>
      <c r="N2074"/>
    </row>
    <row r="2075" spans="4:14" ht="13.5" customHeight="1" x14ac:dyDescent="0.35">
      <c r="D2075"/>
      <c r="N2075"/>
    </row>
    <row r="2076" spans="4:14" ht="13.5" customHeight="1" x14ac:dyDescent="0.35">
      <c r="D2076"/>
      <c r="N2076"/>
    </row>
    <row r="2077" spans="4:14" ht="13.5" customHeight="1" x14ac:dyDescent="0.35">
      <c r="D2077"/>
      <c r="N2077"/>
    </row>
    <row r="2078" spans="4:14" ht="13.5" customHeight="1" x14ac:dyDescent="0.35">
      <c r="D2078"/>
      <c r="N2078"/>
    </row>
    <row r="2079" spans="4:14" ht="13.5" customHeight="1" x14ac:dyDescent="0.35">
      <c r="D2079"/>
      <c r="N2079"/>
    </row>
    <row r="2080" spans="4:14" ht="13.5" customHeight="1" x14ac:dyDescent="0.35">
      <c r="D2080"/>
      <c r="N2080"/>
    </row>
    <row r="2081" spans="4:14" ht="13.5" customHeight="1" x14ac:dyDescent="0.35">
      <c r="D2081"/>
      <c r="N2081"/>
    </row>
    <row r="2082" spans="4:14" ht="13.5" customHeight="1" x14ac:dyDescent="0.35">
      <c r="D2082"/>
      <c r="N2082"/>
    </row>
    <row r="2083" spans="4:14" ht="13.5" customHeight="1" x14ac:dyDescent="0.35">
      <c r="D2083"/>
      <c r="N2083"/>
    </row>
    <row r="2084" spans="4:14" ht="13.5" customHeight="1" x14ac:dyDescent="0.35">
      <c r="D2084"/>
      <c r="N2084"/>
    </row>
    <row r="2085" spans="4:14" ht="13.5" customHeight="1" x14ac:dyDescent="0.35">
      <c r="D2085"/>
      <c r="N2085"/>
    </row>
    <row r="2086" spans="4:14" ht="13.5" customHeight="1" x14ac:dyDescent="0.35">
      <c r="D2086"/>
      <c r="N2086"/>
    </row>
    <row r="2087" spans="4:14" ht="13.5" customHeight="1" x14ac:dyDescent="0.35">
      <c r="D2087"/>
      <c r="N2087"/>
    </row>
    <row r="2088" spans="4:14" ht="13.5" customHeight="1" x14ac:dyDescent="0.35">
      <c r="D2088"/>
      <c r="N2088"/>
    </row>
    <row r="2089" spans="4:14" ht="13.5" customHeight="1" x14ac:dyDescent="0.35">
      <c r="D2089"/>
      <c r="N2089"/>
    </row>
    <row r="2090" spans="4:14" ht="13.5" customHeight="1" x14ac:dyDescent="0.35">
      <c r="D2090"/>
      <c r="N2090"/>
    </row>
    <row r="2091" spans="4:14" ht="13.5" customHeight="1" x14ac:dyDescent="0.35">
      <c r="D2091"/>
      <c r="N2091"/>
    </row>
    <row r="2092" spans="4:14" ht="13.5" customHeight="1" x14ac:dyDescent="0.35">
      <c r="D2092"/>
      <c r="N2092"/>
    </row>
    <row r="2093" spans="4:14" ht="13.5" customHeight="1" x14ac:dyDescent="0.35">
      <c r="D2093"/>
      <c r="N2093"/>
    </row>
    <row r="2094" spans="4:14" ht="13.5" customHeight="1" x14ac:dyDescent="0.35">
      <c r="D2094"/>
      <c r="N2094"/>
    </row>
    <row r="2095" spans="4:14" ht="13.5" customHeight="1" x14ac:dyDescent="0.35">
      <c r="D2095"/>
      <c r="N2095"/>
    </row>
    <row r="2096" spans="4:14" ht="13.5" customHeight="1" x14ac:dyDescent="0.35">
      <c r="D2096"/>
      <c r="N2096"/>
    </row>
    <row r="2097" spans="4:14" ht="13.5" customHeight="1" x14ac:dyDescent="0.35">
      <c r="D2097"/>
      <c r="N2097"/>
    </row>
    <row r="2098" spans="4:14" ht="13.5" customHeight="1" x14ac:dyDescent="0.35">
      <c r="D2098"/>
      <c r="N2098"/>
    </row>
    <row r="2099" spans="4:14" ht="13.5" customHeight="1" x14ac:dyDescent="0.35">
      <c r="D2099"/>
      <c r="N2099"/>
    </row>
    <row r="2100" spans="4:14" ht="13.5" customHeight="1" x14ac:dyDescent="0.35">
      <c r="D2100"/>
      <c r="N2100"/>
    </row>
    <row r="2101" spans="4:14" ht="13.5" customHeight="1" x14ac:dyDescent="0.35">
      <c r="D2101"/>
      <c r="N2101"/>
    </row>
    <row r="2102" spans="4:14" ht="13.5" customHeight="1" x14ac:dyDescent="0.35">
      <c r="D2102"/>
      <c r="N2102"/>
    </row>
    <row r="2103" spans="4:14" ht="13.5" customHeight="1" x14ac:dyDescent="0.35">
      <c r="D2103"/>
      <c r="N2103"/>
    </row>
    <row r="2104" spans="4:14" ht="13.5" customHeight="1" x14ac:dyDescent="0.35">
      <c r="D2104"/>
      <c r="N2104"/>
    </row>
    <row r="2105" spans="4:14" ht="13.5" customHeight="1" x14ac:dyDescent="0.35">
      <c r="D2105"/>
      <c r="N2105"/>
    </row>
    <row r="2106" spans="4:14" ht="13.5" customHeight="1" x14ac:dyDescent="0.35">
      <c r="D2106"/>
      <c r="N2106"/>
    </row>
    <row r="2107" spans="4:14" ht="13.5" customHeight="1" x14ac:dyDescent="0.35">
      <c r="D2107"/>
      <c r="N2107"/>
    </row>
    <row r="2108" spans="4:14" ht="13.5" customHeight="1" x14ac:dyDescent="0.35">
      <c r="D2108"/>
      <c r="N2108"/>
    </row>
    <row r="2109" spans="4:14" ht="13.5" customHeight="1" x14ac:dyDescent="0.35">
      <c r="D2109"/>
      <c r="N2109"/>
    </row>
    <row r="2110" spans="4:14" ht="13.5" customHeight="1" x14ac:dyDescent="0.35">
      <c r="D2110"/>
      <c r="N2110"/>
    </row>
    <row r="2111" spans="4:14" ht="13.5" customHeight="1" x14ac:dyDescent="0.35">
      <c r="D2111"/>
      <c r="N2111"/>
    </row>
    <row r="2112" spans="4:14" ht="13.5" customHeight="1" x14ac:dyDescent="0.35">
      <c r="D2112"/>
      <c r="N2112"/>
    </row>
    <row r="2113" spans="4:14" ht="13.5" customHeight="1" x14ac:dyDescent="0.35">
      <c r="D2113"/>
      <c r="N2113"/>
    </row>
    <row r="2114" spans="4:14" ht="13.5" customHeight="1" x14ac:dyDescent="0.35">
      <c r="D2114"/>
      <c r="N2114"/>
    </row>
    <row r="2115" spans="4:14" ht="13.5" customHeight="1" x14ac:dyDescent="0.35">
      <c r="D2115"/>
      <c r="N2115"/>
    </row>
    <row r="2116" spans="4:14" ht="13.5" customHeight="1" x14ac:dyDescent="0.35">
      <c r="D2116"/>
      <c r="N2116"/>
    </row>
    <row r="2117" spans="4:14" ht="13.5" customHeight="1" x14ac:dyDescent="0.35">
      <c r="D2117"/>
      <c r="N2117"/>
    </row>
    <row r="2118" spans="4:14" ht="13.5" customHeight="1" x14ac:dyDescent="0.35">
      <c r="D2118"/>
      <c r="N2118"/>
    </row>
    <row r="2119" spans="4:14" ht="13.5" customHeight="1" x14ac:dyDescent="0.35">
      <c r="D2119"/>
      <c r="N2119"/>
    </row>
    <row r="2120" spans="4:14" ht="13.5" customHeight="1" x14ac:dyDescent="0.35">
      <c r="D2120"/>
      <c r="N2120"/>
    </row>
    <row r="2121" spans="4:14" ht="13.5" customHeight="1" x14ac:dyDescent="0.35">
      <c r="D2121"/>
      <c r="N2121"/>
    </row>
    <row r="2122" spans="4:14" ht="13.5" customHeight="1" x14ac:dyDescent="0.35">
      <c r="D2122"/>
      <c r="N2122"/>
    </row>
    <row r="2123" spans="4:14" ht="13.5" customHeight="1" x14ac:dyDescent="0.35">
      <c r="D2123"/>
      <c r="N2123"/>
    </row>
    <row r="2124" spans="4:14" ht="13.5" customHeight="1" x14ac:dyDescent="0.35">
      <c r="D2124"/>
      <c r="N2124"/>
    </row>
    <row r="2125" spans="4:14" ht="13.5" customHeight="1" x14ac:dyDescent="0.35">
      <c r="D2125"/>
      <c r="N2125"/>
    </row>
    <row r="2126" spans="4:14" ht="13.5" customHeight="1" x14ac:dyDescent="0.35">
      <c r="D2126"/>
      <c r="N2126"/>
    </row>
    <row r="2127" spans="4:14" ht="13.5" customHeight="1" x14ac:dyDescent="0.35">
      <c r="D2127"/>
      <c r="N2127"/>
    </row>
    <row r="2128" spans="4:14" ht="13.5" customHeight="1" x14ac:dyDescent="0.35">
      <c r="D2128"/>
      <c r="N2128"/>
    </row>
    <row r="2129" spans="4:14" ht="13.5" customHeight="1" x14ac:dyDescent="0.35">
      <c r="D2129"/>
      <c r="N2129"/>
    </row>
    <row r="2130" spans="4:14" ht="13.5" customHeight="1" x14ac:dyDescent="0.35">
      <c r="D2130"/>
      <c r="N2130"/>
    </row>
    <row r="2131" spans="4:14" ht="13.5" customHeight="1" x14ac:dyDescent="0.35">
      <c r="D2131"/>
      <c r="N2131"/>
    </row>
    <row r="2132" spans="4:14" ht="13.5" customHeight="1" x14ac:dyDescent="0.35">
      <c r="D2132"/>
      <c r="N2132"/>
    </row>
    <row r="2133" spans="4:14" ht="13.5" customHeight="1" x14ac:dyDescent="0.35">
      <c r="D2133"/>
      <c r="N2133"/>
    </row>
    <row r="2134" spans="4:14" ht="13.5" customHeight="1" x14ac:dyDescent="0.35">
      <c r="D2134"/>
      <c r="N2134"/>
    </row>
    <row r="2135" spans="4:14" ht="13.5" customHeight="1" x14ac:dyDescent="0.35">
      <c r="D2135"/>
      <c r="N2135"/>
    </row>
    <row r="2136" spans="4:14" ht="13.5" customHeight="1" x14ac:dyDescent="0.35">
      <c r="D2136"/>
      <c r="N2136"/>
    </row>
    <row r="2137" spans="4:14" ht="13.5" customHeight="1" x14ac:dyDescent="0.35">
      <c r="D2137"/>
      <c r="N2137"/>
    </row>
    <row r="2138" spans="4:14" ht="13.5" customHeight="1" x14ac:dyDescent="0.35">
      <c r="D2138"/>
      <c r="N2138"/>
    </row>
    <row r="2139" spans="4:14" ht="13.5" customHeight="1" x14ac:dyDescent="0.35">
      <c r="D2139"/>
      <c r="N2139"/>
    </row>
    <row r="2140" spans="4:14" ht="13.5" customHeight="1" x14ac:dyDescent="0.35">
      <c r="D2140"/>
      <c r="N2140"/>
    </row>
    <row r="2141" spans="4:14" ht="13.5" customHeight="1" x14ac:dyDescent="0.35">
      <c r="D2141"/>
      <c r="N2141"/>
    </row>
    <row r="2142" spans="4:14" ht="13.5" customHeight="1" x14ac:dyDescent="0.35">
      <c r="D2142"/>
      <c r="N2142"/>
    </row>
    <row r="2143" spans="4:14" ht="13.5" customHeight="1" x14ac:dyDescent="0.35">
      <c r="D2143"/>
      <c r="N2143"/>
    </row>
    <row r="2144" spans="4:14" ht="13.5" customHeight="1" x14ac:dyDescent="0.35">
      <c r="D2144"/>
      <c r="N2144"/>
    </row>
    <row r="2145" spans="4:14" ht="13.5" customHeight="1" x14ac:dyDescent="0.35">
      <c r="D2145"/>
      <c r="N2145"/>
    </row>
    <row r="2146" spans="4:14" ht="13.5" customHeight="1" x14ac:dyDescent="0.35">
      <c r="D2146"/>
      <c r="N2146"/>
    </row>
    <row r="2147" spans="4:14" ht="13.5" customHeight="1" x14ac:dyDescent="0.35">
      <c r="D2147"/>
      <c r="N2147"/>
    </row>
    <row r="2148" spans="4:14" ht="13.5" customHeight="1" x14ac:dyDescent="0.35">
      <c r="D2148"/>
      <c r="N2148"/>
    </row>
    <row r="2149" spans="4:14" ht="13.5" customHeight="1" x14ac:dyDescent="0.35">
      <c r="D2149"/>
      <c r="N2149"/>
    </row>
    <row r="2150" spans="4:14" ht="13.5" customHeight="1" x14ac:dyDescent="0.35">
      <c r="D2150"/>
      <c r="N2150"/>
    </row>
    <row r="2151" spans="4:14" ht="13.5" customHeight="1" x14ac:dyDescent="0.35">
      <c r="D2151"/>
      <c r="N2151"/>
    </row>
    <row r="2152" spans="4:14" ht="13.5" customHeight="1" x14ac:dyDescent="0.35">
      <c r="D2152"/>
      <c r="N2152"/>
    </row>
    <row r="2153" spans="4:14" ht="13.5" customHeight="1" x14ac:dyDescent="0.35">
      <c r="D2153"/>
      <c r="N2153"/>
    </row>
    <row r="2154" spans="4:14" ht="13.5" customHeight="1" x14ac:dyDescent="0.35">
      <c r="D2154"/>
      <c r="N2154"/>
    </row>
    <row r="2155" spans="4:14" ht="13.5" customHeight="1" x14ac:dyDescent="0.35">
      <c r="D2155"/>
      <c r="N2155"/>
    </row>
    <row r="2156" spans="4:14" ht="13.5" customHeight="1" x14ac:dyDescent="0.35">
      <c r="D2156"/>
      <c r="N2156"/>
    </row>
    <row r="2157" spans="4:14" ht="13.5" customHeight="1" x14ac:dyDescent="0.35">
      <c r="D2157"/>
      <c r="N2157"/>
    </row>
    <row r="2158" spans="4:14" ht="13.5" customHeight="1" x14ac:dyDescent="0.35">
      <c r="D2158"/>
      <c r="N2158"/>
    </row>
    <row r="2159" spans="4:14" ht="13.5" customHeight="1" x14ac:dyDescent="0.35">
      <c r="D2159"/>
      <c r="N2159"/>
    </row>
    <row r="2160" spans="4:14" ht="13.5" customHeight="1" x14ac:dyDescent="0.35">
      <c r="D2160"/>
      <c r="N2160"/>
    </row>
    <row r="2161" spans="4:14" ht="13.5" customHeight="1" x14ac:dyDescent="0.35">
      <c r="D2161"/>
      <c r="N2161"/>
    </row>
    <row r="2162" spans="4:14" ht="13.5" customHeight="1" x14ac:dyDescent="0.35">
      <c r="D2162"/>
      <c r="N2162"/>
    </row>
    <row r="2163" spans="4:14" ht="13.5" customHeight="1" x14ac:dyDescent="0.35">
      <c r="D2163"/>
      <c r="N2163"/>
    </row>
    <row r="2164" spans="4:14" ht="13.5" customHeight="1" x14ac:dyDescent="0.35">
      <c r="D2164"/>
      <c r="N2164"/>
    </row>
    <row r="2165" spans="4:14" ht="13.5" customHeight="1" x14ac:dyDescent="0.35">
      <c r="D2165"/>
      <c r="N2165"/>
    </row>
    <row r="2166" spans="4:14" ht="13.5" customHeight="1" x14ac:dyDescent="0.35">
      <c r="D2166"/>
      <c r="N2166"/>
    </row>
    <row r="2167" spans="4:14" ht="13.5" customHeight="1" x14ac:dyDescent="0.35">
      <c r="D2167"/>
      <c r="N2167"/>
    </row>
    <row r="2168" spans="4:14" ht="13.5" customHeight="1" x14ac:dyDescent="0.35">
      <c r="D2168"/>
      <c r="N2168"/>
    </row>
    <row r="2169" spans="4:14" ht="13.5" customHeight="1" x14ac:dyDescent="0.35">
      <c r="D2169"/>
      <c r="N2169"/>
    </row>
    <row r="2170" spans="4:14" ht="13.5" customHeight="1" x14ac:dyDescent="0.35">
      <c r="D2170"/>
      <c r="N2170"/>
    </row>
    <row r="2171" spans="4:14" ht="13.5" customHeight="1" x14ac:dyDescent="0.35">
      <c r="D2171"/>
      <c r="N2171"/>
    </row>
    <row r="2172" spans="4:14" ht="13.5" customHeight="1" x14ac:dyDescent="0.35">
      <c r="D2172"/>
      <c r="N2172"/>
    </row>
    <row r="2173" spans="4:14" ht="13.5" customHeight="1" x14ac:dyDescent="0.35">
      <c r="D2173"/>
      <c r="N2173"/>
    </row>
    <row r="2174" spans="4:14" ht="13.5" customHeight="1" x14ac:dyDescent="0.35">
      <c r="D2174"/>
      <c r="N2174"/>
    </row>
    <row r="2175" spans="4:14" ht="13.5" customHeight="1" x14ac:dyDescent="0.35">
      <c r="D2175"/>
      <c r="N2175"/>
    </row>
    <row r="2176" spans="4:14" ht="13.5" customHeight="1" x14ac:dyDescent="0.35">
      <c r="D2176"/>
      <c r="N2176"/>
    </row>
    <row r="2177" spans="4:14" ht="13.5" customHeight="1" x14ac:dyDescent="0.35">
      <c r="D2177"/>
      <c r="N2177"/>
    </row>
    <row r="2178" spans="4:14" ht="13.5" customHeight="1" x14ac:dyDescent="0.35">
      <c r="D2178"/>
      <c r="N2178"/>
    </row>
    <row r="2179" spans="4:14" ht="13.5" customHeight="1" x14ac:dyDescent="0.35">
      <c r="D2179"/>
      <c r="N2179"/>
    </row>
    <row r="2180" spans="4:14" ht="13.5" customHeight="1" x14ac:dyDescent="0.35">
      <c r="D2180"/>
      <c r="N2180"/>
    </row>
    <row r="2181" spans="4:14" ht="13.5" customHeight="1" x14ac:dyDescent="0.35">
      <c r="D2181"/>
      <c r="N2181"/>
    </row>
    <row r="2182" spans="4:14" ht="13.5" customHeight="1" x14ac:dyDescent="0.35">
      <c r="D2182"/>
      <c r="N2182"/>
    </row>
    <row r="2183" spans="4:14" ht="13.5" customHeight="1" x14ac:dyDescent="0.35">
      <c r="D2183"/>
      <c r="N2183"/>
    </row>
    <row r="2184" spans="4:14" ht="13.5" customHeight="1" x14ac:dyDescent="0.35">
      <c r="D2184"/>
      <c r="N2184"/>
    </row>
    <row r="2185" spans="4:14" ht="13.5" customHeight="1" x14ac:dyDescent="0.35">
      <c r="D2185"/>
      <c r="N2185"/>
    </row>
    <row r="2186" spans="4:14" ht="13.5" customHeight="1" x14ac:dyDescent="0.35">
      <c r="D2186"/>
      <c r="N2186"/>
    </row>
    <row r="2187" spans="4:14" ht="13.5" customHeight="1" x14ac:dyDescent="0.35">
      <c r="D2187"/>
      <c r="N2187"/>
    </row>
    <row r="2188" spans="4:14" ht="13.5" customHeight="1" x14ac:dyDescent="0.35">
      <c r="D2188"/>
      <c r="N2188"/>
    </row>
    <row r="2189" spans="4:14" ht="13.5" customHeight="1" x14ac:dyDescent="0.35">
      <c r="D2189"/>
      <c r="N2189"/>
    </row>
    <row r="2190" spans="4:14" ht="13.5" customHeight="1" x14ac:dyDescent="0.35">
      <c r="D2190"/>
      <c r="N2190"/>
    </row>
    <row r="2191" spans="4:14" ht="13.5" customHeight="1" x14ac:dyDescent="0.35">
      <c r="D2191"/>
      <c r="N2191"/>
    </row>
    <row r="2192" spans="4:14" ht="13.5" customHeight="1" x14ac:dyDescent="0.35">
      <c r="D2192"/>
      <c r="N2192"/>
    </row>
    <row r="2193" spans="4:14" ht="13.5" customHeight="1" x14ac:dyDescent="0.35">
      <c r="D2193"/>
      <c r="N2193"/>
    </row>
    <row r="2194" spans="4:14" ht="13.5" customHeight="1" x14ac:dyDescent="0.35">
      <c r="D2194"/>
      <c r="N2194"/>
    </row>
    <row r="2195" spans="4:14" ht="13.5" customHeight="1" x14ac:dyDescent="0.35">
      <c r="D2195"/>
      <c r="N2195"/>
    </row>
    <row r="2196" spans="4:14" ht="13.5" customHeight="1" x14ac:dyDescent="0.35">
      <c r="D2196"/>
      <c r="N2196"/>
    </row>
    <row r="2197" spans="4:14" ht="13.5" customHeight="1" x14ac:dyDescent="0.35">
      <c r="D2197"/>
      <c r="N2197"/>
    </row>
    <row r="2198" spans="4:14" ht="13.5" customHeight="1" x14ac:dyDescent="0.35">
      <c r="D2198"/>
      <c r="N2198"/>
    </row>
    <row r="2199" spans="4:14" ht="13.5" customHeight="1" x14ac:dyDescent="0.35">
      <c r="D2199"/>
      <c r="N2199"/>
    </row>
    <row r="2200" spans="4:14" ht="13.5" customHeight="1" x14ac:dyDescent="0.35">
      <c r="D2200"/>
      <c r="N2200"/>
    </row>
    <row r="2201" spans="4:14" ht="13.5" customHeight="1" x14ac:dyDescent="0.35">
      <c r="D2201"/>
      <c r="N2201"/>
    </row>
    <row r="2202" spans="4:14" ht="13.5" customHeight="1" x14ac:dyDescent="0.35">
      <c r="D2202"/>
      <c r="N2202"/>
    </row>
    <row r="2203" spans="4:14" ht="13.5" customHeight="1" x14ac:dyDescent="0.35">
      <c r="D2203"/>
      <c r="N2203"/>
    </row>
    <row r="2204" spans="4:14" ht="13.5" customHeight="1" x14ac:dyDescent="0.35">
      <c r="D2204"/>
      <c r="N2204"/>
    </row>
    <row r="2205" spans="4:14" ht="13.5" customHeight="1" x14ac:dyDescent="0.35">
      <c r="D2205"/>
      <c r="N2205"/>
    </row>
    <row r="2206" spans="4:14" ht="13.5" customHeight="1" x14ac:dyDescent="0.35">
      <c r="D2206"/>
      <c r="N2206"/>
    </row>
    <row r="2207" spans="4:14" ht="13.5" customHeight="1" x14ac:dyDescent="0.35">
      <c r="D2207"/>
      <c r="N2207"/>
    </row>
    <row r="2208" spans="4:14" ht="13.5" customHeight="1" x14ac:dyDescent="0.35">
      <c r="D2208"/>
      <c r="N2208"/>
    </row>
    <row r="2209" spans="4:14" ht="13.5" customHeight="1" x14ac:dyDescent="0.35">
      <c r="D2209"/>
      <c r="N2209"/>
    </row>
    <row r="2210" spans="4:14" ht="13.5" customHeight="1" x14ac:dyDescent="0.35">
      <c r="D2210"/>
      <c r="N2210"/>
    </row>
    <row r="2211" spans="4:14" ht="13.5" customHeight="1" x14ac:dyDescent="0.35">
      <c r="D2211"/>
      <c r="N2211"/>
    </row>
    <row r="2212" spans="4:14" ht="13.5" customHeight="1" x14ac:dyDescent="0.35">
      <c r="D2212"/>
      <c r="N2212"/>
    </row>
    <row r="2213" spans="4:14" ht="13.5" customHeight="1" x14ac:dyDescent="0.35">
      <c r="D2213"/>
      <c r="N2213"/>
    </row>
    <row r="2214" spans="4:14" ht="13.5" customHeight="1" x14ac:dyDescent="0.35">
      <c r="D2214"/>
      <c r="N2214"/>
    </row>
    <row r="2215" spans="4:14" ht="13.5" customHeight="1" x14ac:dyDescent="0.35">
      <c r="D2215"/>
      <c r="N2215"/>
    </row>
    <row r="2216" spans="4:14" ht="13.5" customHeight="1" x14ac:dyDescent="0.35">
      <c r="D2216"/>
      <c r="N2216"/>
    </row>
    <row r="2217" spans="4:14" ht="13.5" customHeight="1" x14ac:dyDescent="0.35">
      <c r="D2217"/>
      <c r="N2217"/>
    </row>
    <row r="2218" spans="4:14" ht="13.5" customHeight="1" x14ac:dyDescent="0.35">
      <c r="D2218"/>
      <c r="N2218"/>
    </row>
    <row r="2219" spans="4:14" ht="13.5" customHeight="1" x14ac:dyDescent="0.35">
      <c r="D2219"/>
      <c r="N2219"/>
    </row>
    <row r="2220" spans="4:14" ht="13.5" customHeight="1" x14ac:dyDescent="0.35">
      <c r="D2220"/>
      <c r="N2220"/>
    </row>
    <row r="2221" spans="4:14" ht="13.5" customHeight="1" x14ac:dyDescent="0.35">
      <c r="D2221"/>
      <c r="N2221"/>
    </row>
    <row r="2222" spans="4:14" ht="13.5" customHeight="1" x14ac:dyDescent="0.35">
      <c r="D2222"/>
      <c r="N2222"/>
    </row>
    <row r="2223" spans="4:14" ht="13.5" customHeight="1" x14ac:dyDescent="0.35">
      <c r="D2223"/>
      <c r="N2223"/>
    </row>
    <row r="2224" spans="4:14" ht="13.5" customHeight="1" x14ac:dyDescent="0.35">
      <c r="D2224"/>
      <c r="N2224"/>
    </row>
    <row r="2225" spans="4:14" ht="13.5" customHeight="1" x14ac:dyDescent="0.35">
      <c r="D2225"/>
      <c r="N2225"/>
    </row>
    <row r="2226" spans="4:14" ht="13.5" customHeight="1" x14ac:dyDescent="0.35">
      <c r="D2226"/>
      <c r="N2226"/>
    </row>
    <row r="2227" spans="4:14" ht="13.5" customHeight="1" x14ac:dyDescent="0.35">
      <c r="D2227"/>
      <c r="N2227"/>
    </row>
    <row r="2228" spans="4:14" ht="13.5" customHeight="1" x14ac:dyDescent="0.35">
      <c r="D2228"/>
      <c r="N2228"/>
    </row>
    <row r="2229" spans="4:14" ht="13.5" customHeight="1" x14ac:dyDescent="0.35">
      <c r="D2229"/>
      <c r="N2229"/>
    </row>
    <row r="2230" spans="4:14" ht="13.5" customHeight="1" x14ac:dyDescent="0.35">
      <c r="D2230"/>
      <c r="N2230"/>
    </row>
    <row r="2231" spans="4:14" ht="13.5" customHeight="1" x14ac:dyDescent="0.35">
      <c r="D2231"/>
      <c r="N2231"/>
    </row>
    <row r="2232" spans="4:14" ht="13.5" customHeight="1" x14ac:dyDescent="0.35">
      <c r="D2232"/>
      <c r="N2232"/>
    </row>
    <row r="2233" spans="4:14" ht="13.5" customHeight="1" x14ac:dyDescent="0.35">
      <c r="D2233"/>
      <c r="N2233"/>
    </row>
    <row r="2234" spans="4:14" ht="13.5" customHeight="1" x14ac:dyDescent="0.35">
      <c r="D2234"/>
      <c r="N2234"/>
    </row>
    <row r="2235" spans="4:14" ht="13.5" customHeight="1" x14ac:dyDescent="0.35">
      <c r="D2235"/>
      <c r="N2235"/>
    </row>
    <row r="2236" spans="4:14" ht="13.5" customHeight="1" x14ac:dyDescent="0.35">
      <c r="D2236"/>
      <c r="N2236"/>
    </row>
    <row r="2237" spans="4:14" ht="13.5" customHeight="1" x14ac:dyDescent="0.35">
      <c r="D2237"/>
      <c r="N2237"/>
    </row>
    <row r="2238" spans="4:14" ht="13.5" customHeight="1" x14ac:dyDescent="0.35">
      <c r="D2238"/>
      <c r="N2238"/>
    </row>
    <row r="2239" spans="4:14" ht="13.5" customHeight="1" x14ac:dyDescent="0.35">
      <c r="D2239"/>
      <c r="N2239"/>
    </row>
    <row r="2240" spans="4:14" ht="13.5" customHeight="1" x14ac:dyDescent="0.35">
      <c r="D2240"/>
      <c r="N2240"/>
    </row>
    <row r="2241" spans="4:14" ht="13.5" customHeight="1" x14ac:dyDescent="0.35">
      <c r="D2241"/>
      <c r="N2241"/>
    </row>
    <row r="2242" spans="4:14" ht="13.5" customHeight="1" x14ac:dyDescent="0.35">
      <c r="D2242"/>
      <c r="N2242"/>
    </row>
    <row r="2243" spans="4:14" ht="13.5" customHeight="1" x14ac:dyDescent="0.35">
      <c r="D2243"/>
      <c r="N2243"/>
    </row>
    <row r="2244" spans="4:14" ht="13.5" customHeight="1" x14ac:dyDescent="0.35">
      <c r="D2244"/>
      <c r="N2244"/>
    </row>
    <row r="2245" spans="4:14" ht="13.5" customHeight="1" x14ac:dyDescent="0.35">
      <c r="D2245"/>
      <c r="N2245"/>
    </row>
    <row r="2246" spans="4:14" ht="13.5" customHeight="1" x14ac:dyDescent="0.35">
      <c r="D2246"/>
      <c r="N2246"/>
    </row>
    <row r="2247" spans="4:14" ht="13.5" customHeight="1" x14ac:dyDescent="0.35">
      <c r="D2247"/>
      <c r="N2247"/>
    </row>
    <row r="2248" spans="4:14" ht="13.5" customHeight="1" x14ac:dyDescent="0.35">
      <c r="D2248"/>
      <c r="N2248"/>
    </row>
    <row r="2249" spans="4:14" ht="13.5" customHeight="1" x14ac:dyDescent="0.35">
      <c r="D2249"/>
      <c r="N2249"/>
    </row>
    <row r="2250" spans="4:14" ht="13.5" customHeight="1" x14ac:dyDescent="0.35">
      <c r="D2250"/>
      <c r="N2250"/>
    </row>
    <row r="2251" spans="4:14" ht="13.5" customHeight="1" x14ac:dyDescent="0.35">
      <c r="D2251"/>
      <c r="N2251"/>
    </row>
    <row r="2252" spans="4:14" ht="13.5" customHeight="1" x14ac:dyDescent="0.35">
      <c r="D2252"/>
      <c r="N2252"/>
    </row>
    <row r="2253" spans="4:14" ht="13.5" customHeight="1" x14ac:dyDescent="0.35">
      <c r="D2253"/>
      <c r="N2253"/>
    </row>
    <row r="2254" spans="4:14" ht="13.5" customHeight="1" x14ac:dyDescent="0.35">
      <c r="D2254"/>
      <c r="N2254"/>
    </row>
    <row r="2255" spans="4:14" ht="13.5" customHeight="1" x14ac:dyDescent="0.35">
      <c r="D2255"/>
      <c r="N2255"/>
    </row>
    <row r="2256" spans="4:14" ht="13.5" customHeight="1" x14ac:dyDescent="0.35">
      <c r="D2256"/>
      <c r="N2256"/>
    </row>
    <row r="2257" spans="4:14" ht="13.5" customHeight="1" x14ac:dyDescent="0.35">
      <c r="D2257"/>
      <c r="N2257"/>
    </row>
    <row r="2258" spans="4:14" ht="13.5" customHeight="1" x14ac:dyDescent="0.35">
      <c r="D2258"/>
      <c r="N2258"/>
    </row>
    <row r="2259" spans="4:14" ht="13.5" customHeight="1" x14ac:dyDescent="0.35">
      <c r="D2259"/>
      <c r="N2259"/>
    </row>
    <row r="2260" spans="4:14" ht="13.5" customHeight="1" x14ac:dyDescent="0.35">
      <c r="D2260"/>
      <c r="N2260"/>
    </row>
    <row r="2261" spans="4:14" ht="13.5" customHeight="1" x14ac:dyDescent="0.35">
      <c r="D2261"/>
      <c r="N2261"/>
    </row>
    <row r="2262" spans="4:14" ht="13.5" customHeight="1" x14ac:dyDescent="0.35">
      <c r="D2262"/>
      <c r="N2262"/>
    </row>
    <row r="2263" spans="4:14" ht="13.5" customHeight="1" x14ac:dyDescent="0.35">
      <c r="D2263"/>
      <c r="N2263"/>
    </row>
    <row r="2264" spans="4:14" ht="13.5" customHeight="1" x14ac:dyDescent="0.35">
      <c r="D2264"/>
      <c r="N2264"/>
    </row>
    <row r="2265" spans="4:14" ht="13.5" customHeight="1" x14ac:dyDescent="0.35">
      <c r="D2265"/>
      <c r="N2265"/>
    </row>
    <row r="2266" spans="4:14" ht="13.5" customHeight="1" x14ac:dyDescent="0.35">
      <c r="D2266"/>
      <c r="N2266"/>
    </row>
    <row r="2267" spans="4:14" ht="13.5" customHeight="1" x14ac:dyDescent="0.35">
      <c r="D2267"/>
      <c r="N2267"/>
    </row>
    <row r="2268" spans="4:14" ht="13.5" customHeight="1" x14ac:dyDescent="0.35">
      <c r="D2268"/>
      <c r="N2268"/>
    </row>
    <row r="2269" spans="4:14" ht="13.5" customHeight="1" x14ac:dyDescent="0.35">
      <c r="D2269"/>
      <c r="N2269"/>
    </row>
    <row r="2270" spans="4:14" ht="13.5" customHeight="1" x14ac:dyDescent="0.35">
      <c r="D2270"/>
      <c r="N2270"/>
    </row>
    <row r="2271" spans="4:14" ht="13.5" customHeight="1" x14ac:dyDescent="0.35">
      <c r="D2271"/>
      <c r="N2271"/>
    </row>
    <row r="2272" spans="4:14" ht="13.5" customHeight="1" x14ac:dyDescent="0.35">
      <c r="D2272"/>
      <c r="N2272"/>
    </row>
    <row r="2273" spans="4:14" ht="13.5" customHeight="1" x14ac:dyDescent="0.35">
      <c r="D2273"/>
      <c r="N2273"/>
    </row>
    <row r="2274" spans="4:14" ht="13.5" customHeight="1" x14ac:dyDescent="0.35">
      <c r="D2274"/>
      <c r="N2274"/>
    </row>
    <row r="2275" spans="4:14" ht="13.5" customHeight="1" x14ac:dyDescent="0.35">
      <c r="D2275"/>
      <c r="N2275"/>
    </row>
    <row r="2276" spans="4:14" ht="13.5" customHeight="1" x14ac:dyDescent="0.35">
      <c r="D2276"/>
      <c r="N2276"/>
    </row>
    <row r="2277" spans="4:14" ht="13.5" customHeight="1" x14ac:dyDescent="0.35">
      <c r="D2277"/>
      <c r="N2277"/>
    </row>
    <row r="2278" spans="4:14" ht="13.5" customHeight="1" x14ac:dyDescent="0.35">
      <c r="D2278"/>
      <c r="N2278"/>
    </row>
    <row r="2279" spans="4:14" ht="13.5" customHeight="1" x14ac:dyDescent="0.35">
      <c r="D2279"/>
      <c r="N2279"/>
    </row>
    <row r="2280" spans="4:14" ht="13.5" customHeight="1" x14ac:dyDescent="0.35">
      <c r="D2280"/>
      <c r="N2280"/>
    </row>
    <row r="2281" spans="4:14" ht="13.5" customHeight="1" x14ac:dyDescent="0.35">
      <c r="D2281"/>
      <c r="N2281"/>
    </row>
    <row r="2282" spans="4:14" ht="13.5" customHeight="1" x14ac:dyDescent="0.35">
      <c r="D2282"/>
      <c r="N2282"/>
    </row>
    <row r="2283" spans="4:14" ht="13.5" customHeight="1" x14ac:dyDescent="0.35">
      <c r="D2283"/>
      <c r="N2283"/>
    </row>
    <row r="2284" spans="4:14" ht="13.5" customHeight="1" x14ac:dyDescent="0.35">
      <c r="D2284"/>
      <c r="N2284"/>
    </row>
    <row r="2285" spans="4:14" ht="13.5" customHeight="1" x14ac:dyDescent="0.35">
      <c r="D2285"/>
      <c r="N2285"/>
    </row>
    <row r="2286" spans="4:14" ht="13.5" customHeight="1" x14ac:dyDescent="0.35">
      <c r="D2286"/>
      <c r="N2286"/>
    </row>
    <row r="2287" spans="4:14" ht="13.5" customHeight="1" x14ac:dyDescent="0.35">
      <c r="D2287"/>
      <c r="N2287"/>
    </row>
    <row r="2288" spans="4:14" ht="13.5" customHeight="1" x14ac:dyDescent="0.35">
      <c r="D2288"/>
      <c r="N2288"/>
    </row>
    <row r="2289" spans="4:14" ht="13.5" customHeight="1" x14ac:dyDescent="0.35">
      <c r="D2289"/>
      <c r="N2289"/>
    </row>
    <row r="2290" spans="4:14" ht="13.5" customHeight="1" x14ac:dyDescent="0.35">
      <c r="D2290"/>
      <c r="N2290"/>
    </row>
    <row r="2291" spans="4:14" ht="13.5" customHeight="1" x14ac:dyDescent="0.35">
      <c r="D2291"/>
      <c r="N2291"/>
    </row>
    <row r="2292" spans="4:14" ht="13.5" customHeight="1" x14ac:dyDescent="0.35">
      <c r="D2292"/>
      <c r="N2292"/>
    </row>
    <row r="2293" spans="4:14" ht="13.5" customHeight="1" x14ac:dyDescent="0.35">
      <c r="D2293"/>
      <c r="N2293"/>
    </row>
    <row r="2294" spans="4:14" ht="13.5" customHeight="1" x14ac:dyDescent="0.35">
      <c r="D2294"/>
      <c r="N2294"/>
    </row>
    <row r="2295" spans="4:14" ht="13.5" customHeight="1" x14ac:dyDescent="0.35">
      <c r="D2295"/>
      <c r="N2295"/>
    </row>
    <row r="2296" spans="4:14" ht="13.5" customHeight="1" x14ac:dyDescent="0.35">
      <c r="D2296"/>
      <c r="N2296"/>
    </row>
    <row r="2297" spans="4:14" ht="13.5" customHeight="1" x14ac:dyDescent="0.35">
      <c r="D2297"/>
      <c r="N2297"/>
    </row>
    <row r="2298" spans="4:14" ht="13.5" customHeight="1" x14ac:dyDescent="0.35">
      <c r="D2298"/>
      <c r="N2298"/>
    </row>
    <row r="2299" spans="4:14" ht="13.5" customHeight="1" x14ac:dyDescent="0.35">
      <c r="D2299"/>
      <c r="N2299"/>
    </row>
    <row r="2300" spans="4:14" ht="13.5" customHeight="1" x14ac:dyDescent="0.35">
      <c r="D2300"/>
      <c r="N2300"/>
    </row>
    <row r="2301" spans="4:14" ht="13.5" customHeight="1" x14ac:dyDescent="0.35">
      <c r="D2301"/>
      <c r="N2301"/>
    </row>
    <row r="2302" spans="4:14" ht="13.5" customHeight="1" x14ac:dyDescent="0.35">
      <c r="D2302"/>
      <c r="N2302"/>
    </row>
    <row r="2303" spans="4:14" ht="13.5" customHeight="1" x14ac:dyDescent="0.35">
      <c r="D2303"/>
      <c r="N2303"/>
    </row>
    <row r="2304" spans="4:14" ht="13.5" customHeight="1" x14ac:dyDescent="0.35">
      <c r="D2304"/>
      <c r="N2304"/>
    </row>
    <row r="2305" spans="4:14" ht="13.5" customHeight="1" x14ac:dyDescent="0.35">
      <c r="D2305"/>
      <c r="N2305"/>
    </row>
    <row r="2306" spans="4:14" ht="13.5" customHeight="1" x14ac:dyDescent="0.35">
      <c r="D2306"/>
      <c r="N2306"/>
    </row>
    <row r="2307" spans="4:14" ht="13.5" customHeight="1" x14ac:dyDescent="0.35">
      <c r="D2307"/>
      <c r="N2307"/>
    </row>
    <row r="2308" spans="4:14" ht="13.5" customHeight="1" x14ac:dyDescent="0.35">
      <c r="D2308"/>
      <c r="N2308"/>
    </row>
    <row r="2309" spans="4:14" ht="13.5" customHeight="1" x14ac:dyDescent="0.35">
      <c r="D2309"/>
      <c r="N2309"/>
    </row>
    <row r="2310" spans="4:14" ht="13.5" customHeight="1" x14ac:dyDescent="0.35">
      <c r="D2310"/>
      <c r="N2310"/>
    </row>
    <row r="2311" spans="4:14" ht="13.5" customHeight="1" x14ac:dyDescent="0.35">
      <c r="D2311"/>
      <c r="N2311"/>
    </row>
    <row r="2312" spans="4:14" ht="13.5" customHeight="1" x14ac:dyDescent="0.35">
      <c r="D2312"/>
      <c r="N2312"/>
    </row>
    <row r="2313" spans="4:14" ht="13.5" customHeight="1" x14ac:dyDescent="0.35">
      <c r="D2313"/>
      <c r="N2313"/>
    </row>
    <row r="2314" spans="4:14" ht="13.5" customHeight="1" x14ac:dyDescent="0.35">
      <c r="D2314"/>
      <c r="N2314"/>
    </row>
    <row r="2315" spans="4:14" ht="13.5" customHeight="1" x14ac:dyDescent="0.35">
      <c r="D2315"/>
      <c r="N2315"/>
    </row>
    <row r="2316" spans="4:14" ht="13.5" customHeight="1" x14ac:dyDescent="0.35">
      <c r="D2316"/>
      <c r="N2316"/>
    </row>
    <row r="2317" spans="4:14" ht="13.5" customHeight="1" x14ac:dyDescent="0.35">
      <c r="D2317"/>
      <c r="N2317"/>
    </row>
    <row r="2318" spans="4:14" ht="13.5" customHeight="1" x14ac:dyDescent="0.35">
      <c r="D2318"/>
      <c r="N2318"/>
    </row>
    <row r="2319" spans="4:14" ht="13.5" customHeight="1" x14ac:dyDescent="0.35">
      <c r="D2319"/>
      <c r="N2319"/>
    </row>
    <row r="2320" spans="4:14" ht="13.5" customHeight="1" x14ac:dyDescent="0.35">
      <c r="D2320"/>
      <c r="N2320"/>
    </row>
    <row r="2321" spans="4:14" ht="13.5" customHeight="1" x14ac:dyDescent="0.35">
      <c r="D2321"/>
      <c r="N2321"/>
    </row>
    <row r="2322" spans="4:14" ht="13.5" customHeight="1" x14ac:dyDescent="0.35">
      <c r="D2322"/>
      <c r="N2322"/>
    </row>
    <row r="2323" spans="4:14" ht="13.5" customHeight="1" x14ac:dyDescent="0.35">
      <c r="D2323"/>
      <c r="N2323"/>
    </row>
    <row r="2324" spans="4:14" ht="13.5" customHeight="1" x14ac:dyDescent="0.35">
      <c r="D2324"/>
      <c r="N2324"/>
    </row>
    <row r="2325" spans="4:14" ht="13.5" customHeight="1" x14ac:dyDescent="0.35">
      <c r="D2325"/>
      <c r="N2325"/>
    </row>
    <row r="2326" spans="4:14" ht="13.5" customHeight="1" x14ac:dyDescent="0.35">
      <c r="D2326"/>
      <c r="N2326"/>
    </row>
    <row r="2327" spans="4:14" ht="13.5" customHeight="1" x14ac:dyDescent="0.35">
      <c r="D2327"/>
      <c r="N2327"/>
    </row>
    <row r="2328" spans="4:14" ht="13.5" customHeight="1" x14ac:dyDescent="0.35">
      <c r="D2328"/>
      <c r="N2328"/>
    </row>
    <row r="2329" spans="4:14" ht="13.5" customHeight="1" x14ac:dyDescent="0.35">
      <c r="D2329"/>
      <c r="N2329"/>
    </row>
    <row r="2330" spans="4:14" ht="13.5" customHeight="1" x14ac:dyDescent="0.35">
      <c r="D2330"/>
      <c r="N2330"/>
    </row>
    <row r="2331" spans="4:14" ht="13.5" customHeight="1" x14ac:dyDescent="0.35">
      <c r="D2331"/>
      <c r="N2331"/>
    </row>
    <row r="2332" spans="4:14" ht="13.5" customHeight="1" x14ac:dyDescent="0.35">
      <c r="D2332"/>
      <c r="N2332"/>
    </row>
    <row r="2333" spans="4:14" ht="13.5" customHeight="1" x14ac:dyDescent="0.35">
      <c r="D2333"/>
      <c r="N2333"/>
    </row>
    <row r="2334" spans="4:14" ht="13.5" customHeight="1" x14ac:dyDescent="0.35">
      <c r="D2334"/>
      <c r="N2334"/>
    </row>
    <row r="2335" spans="4:14" ht="13.5" customHeight="1" x14ac:dyDescent="0.35">
      <c r="D2335"/>
      <c r="N2335"/>
    </row>
    <row r="2336" spans="4:14" ht="13.5" customHeight="1" x14ac:dyDescent="0.35">
      <c r="D2336"/>
      <c r="N2336"/>
    </row>
    <row r="2337" spans="4:14" ht="13.5" customHeight="1" x14ac:dyDescent="0.35">
      <c r="D2337"/>
      <c r="N2337"/>
    </row>
    <row r="2338" spans="4:14" ht="13.5" customHeight="1" x14ac:dyDescent="0.35">
      <c r="D2338"/>
      <c r="N2338"/>
    </row>
    <row r="2339" spans="4:14" ht="13.5" customHeight="1" x14ac:dyDescent="0.35">
      <c r="D2339"/>
      <c r="N2339"/>
    </row>
    <row r="2340" spans="4:14" ht="13.5" customHeight="1" x14ac:dyDescent="0.35">
      <c r="D2340"/>
      <c r="N2340"/>
    </row>
    <row r="2341" spans="4:14" ht="13.5" customHeight="1" x14ac:dyDescent="0.35">
      <c r="D2341"/>
      <c r="N2341"/>
    </row>
    <row r="2342" spans="4:14" ht="13.5" customHeight="1" x14ac:dyDescent="0.35">
      <c r="D2342"/>
      <c r="N2342"/>
    </row>
    <row r="2343" spans="4:14" ht="13.5" customHeight="1" x14ac:dyDescent="0.35">
      <c r="D2343"/>
      <c r="N2343"/>
    </row>
    <row r="2344" spans="4:14" ht="13.5" customHeight="1" x14ac:dyDescent="0.35">
      <c r="D2344"/>
      <c r="N2344"/>
    </row>
    <row r="2345" spans="4:14" ht="13.5" customHeight="1" x14ac:dyDescent="0.35">
      <c r="D2345"/>
      <c r="N2345"/>
    </row>
    <row r="2346" spans="4:14" ht="13.5" customHeight="1" x14ac:dyDescent="0.35">
      <c r="D2346"/>
      <c r="N2346"/>
    </row>
    <row r="2347" spans="4:14" ht="13.5" customHeight="1" x14ac:dyDescent="0.35">
      <c r="D2347"/>
      <c r="N2347"/>
    </row>
    <row r="2348" spans="4:14" ht="13.5" customHeight="1" x14ac:dyDescent="0.35">
      <c r="D2348"/>
      <c r="N2348"/>
    </row>
    <row r="2349" spans="4:14" ht="13.5" customHeight="1" x14ac:dyDescent="0.35">
      <c r="D2349"/>
      <c r="N2349"/>
    </row>
    <row r="2350" spans="4:14" ht="13.5" customHeight="1" x14ac:dyDescent="0.35">
      <c r="D2350"/>
      <c r="N2350"/>
    </row>
    <row r="2351" spans="4:14" ht="13.5" customHeight="1" x14ac:dyDescent="0.35">
      <c r="D2351"/>
      <c r="N2351"/>
    </row>
    <row r="2352" spans="4:14" ht="13.5" customHeight="1" x14ac:dyDescent="0.35">
      <c r="D2352"/>
      <c r="N2352"/>
    </row>
    <row r="2353" spans="4:14" ht="13.5" customHeight="1" x14ac:dyDescent="0.35">
      <c r="D2353"/>
      <c r="N2353"/>
    </row>
    <row r="2354" spans="4:14" ht="13.5" customHeight="1" x14ac:dyDescent="0.35">
      <c r="D2354"/>
      <c r="N2354"/>
    </row>
    <row r="2355" spans="4:14" ht="13.5" customHeight="1" x14ac:dyDescent="0.35">
      <c r="D2355"/>
      <c r="N2355"/>
    </row>
    <row r="2356" spans="4:14" ht="13.5" customHeight="1" x14ac:dyDescent="0.35">
      <c r="D2356"/>
      <c r="N2356"/>
    </row>
    <row r="2357" spans="4:14" ht="13.5" customHeight="1" x14ac:dyDescent="0.35">
      <c r="D2357"/>
      <c r="N2357"/>
    </row>
    <row r="2358" spans="4:14" ht="13.5" customHeight="1" x14ac:dyDescent="0.35">
      <c r="D2358"/>
      <c r="N2358"/>
    </row>
    <row r="2359" spans="4:14" ht="13.5" customHeight="1" x14ac:dyDescent="0.35">
      <c r="D2359"/>
      <c r="N2359"/>
    </row>
    <row r="2360" spans="4:14" ht="13.5" customHeight="1" x14ac:dyDescent="0.35">
      <c r="D2360"/>
      <c r="N2360"/>
    </row>
    <row r="2361" spans="4:14" ht="13.5" customHeight="1" x14ac:dyDescent="0.35">
      <c r="D2361"/>
      <c r="N2361"/>
    </row>
    <row r="2362" spans="4:14" ht="13.5" customHeight="1" x14ac:dyDescent="0.35">
      <c r="D2362"/>
      <c r="N2362"/>
    </row>
    <row r="2363" spans="4:14" ht="13.5" customHeight="1" x14ac:dyDescent="0.35">
      <c r="D2363"/>
      <c r="N2363"/>
    </row>
    <row r="2364" spans="4:14" ht="13.5" customHeight="1" x14ac:dyDescent="0.35">
      <c r="D2364"/>
      <c r="N2364"/>
    </row>
    <row r="2365" spans="4:14" ht="13.5" customHeight="1" x14ac:dyDescent="0.35">
      <c r="D2365"/>
      <c r="N2365"/>
    </row>
    <row r="2366" spans="4:14" ht="13.5" customHeight="1" x14ac:dyDescent="0.35">
      <c r="D2366"/>
      <c r="N2366"/>
    </row>
    <row r="2367" spans="4:14" ht="13.5" customHeight="1" x14ac:dyDescent="0.35">
      <c r="D2367"/>
      <c r="N2367"/>
    </row>
    <row r="2368" spans="4:14" ht="13.5" customHeight="1" x14ac:dyDescent="0.35">
      <c r="D2368"/>
      <c r="N2368"/>
    </row>
    <row r="2369" spans="4:14" ht="13.5" customHeight="1" x14ac:dyDescent="0.35">
      <c r="D2369"/>
      <c r="N2369"/>
    </row>
    <row r="2370" spans="4:14" ht="13.5" customHeight="1" x14ac:dyDescent="0.35">
      <c r="D2370"/>
      <c r="N2370"/>
    </row>
    <row r="2371" spans="4:14" ht="13.5" customHeight="1" x14ac:dyDescent="0.35">
      <c r="D2371"/>
      <c r="N2371"/>
    </row>
    <row r="2372" spans="4:14" ht="13.5" customHeight="1" x14ac:dyDescent="0.35">
      <c r="D2372"/>
      <c r="N2372"/>
    </row>
    <row r="2373" spans="4:14" ht="13.5" customHeight="1" x14ac:dyDescent="0.35">
      <c r="D2373"/>
      <c r="N2373"/>
    </row>
    <row r="2374" spans="4:14" ht="13.5" customHeight="1" x14ac:dyDescent="0.35">
      <c r="D2374"/>
      <c r="N2374"/>
    </row>
    <row r="2375" spans="4:14" ht="13.5" customHeight="1" x14ac:dyDescent="0.35">
      <c r="D2375"/>
      <c r="N2375"/>
    </row>
    <row r="2376" spans="4:14" ht="13.5" customHeight="1" x14ac:dyDescent="0.35">
      <c r="D2376"/>
      <c r="N2376"/>
    </row>
    <row r="2377" spans="4:14" ht="13.5" customHeight="1" x14ac:dyDescent="0.35">
      <c r="D2377"/>
      <c r="N2377"/>
    </row>
    <row r="2378" spans="4:14" ht="13.5" customHeight="1" x14ac:dyDescent="0.35">
      <c r="D2378"/>
      <c r="N2378"/>
    </row>
    <row r="2379" spans="4:14" ht="13.5" customHeight="1" x14ac:dyDescent="0.35">
      <c r="D2379"/>
      <c r="N2379"/>
    </row>
    <row r="2380" spans="4:14" ht="13.5" customHeight="1" x14ac:dyDescent="0.35">
      <c r="D2380"/>
      <c r="N2380"/>
    </row>
    <row r="2381" spans="4:14" ht="13.5" customHeight="1" x14ac:dyDescent="0.35">
      <c r="D2381"/>
      <c r="N2381"/>
    </row>
    <row r="2382" spans="4:14" ht="13.5" customHeight="1" x14ac:dyDescent="0.35">
      <c r="D2382"/>
      <c r="N2382"/>
    </row>
    <row r="2383" spans="4:14" ht="13.5" customHeight="1" x14ac:dyDescent="0.35">
      <c r="D2383"/>
      <c r="N2383"/>
    </row>
    <row r="2384" spans="4:14" ht="13.5" customHeight="1" x14ac:dyDescent="0.35">
      <c r="D2384"/>
      <c r="N2384"/>
    </row>
    <row r="2385" spans="4:14" ht="13.5" customHeight="1" x14ac:dyDescent="0.35">
      <c r="D2385"/>
      <c r="N2385"/>
    </row>
    <row r="2386" spans="4:14" ht="13.5" customHeight="1" x14ac:dyDescent="0.35">
      <c r="D2386"/>
      <c r="N2386"/>
    </row>
    <row r="2387" spans="4:14" ht="13.5" customHeight="1" x14ac:dyDescent="0.35">
      <c r="D2387"/>
      <c r="N2387"/>
    </row>
    <row r="2388" spans="4:14" ht="13.5" customHeight="1" x14ac:dyDescent="0.35">
      <c r="D2388"/>
      <c r="N2388"/>
    </row>
    <row r="2389" spans="4:14" ht="13.5" customHeight="1" x14ac:dyDescent="0.35">
      <c r="D2389"/>
      <c r="N2389"/>
    </row>
    <row r="2390" spans="4:14" ht="13.5" customHeight="1" x14ac:dyDescent="0.35">
      <c r="D2390"/>
      <c r="N2390"/>
    </row>
    <row r="2391" spans="4:14" ht="13.5" customHeight="1" x14ac:dyDescent="0.35">
      <c r="D2391"/>
      <c r="N2391"/>
    </row>
    <row r="2392" spans="4:14" ht="13.5" customHeight="1" x14ac:dyDescent="0.35">
      <c r="D2392"/>
      <c r="N2392"/>
    </row>
    <row r="2393" spans="4:14" ht="13.5" customHeight="1" x14ac:dyDescent="0.35">
      <c r="D2393"/>
      <c r="N2393"/>
    </row>
    <row r="2394" spans="4:14" ht="13.5" customHeight="1" x14ac:dyDescent="0.35">
      <c r="D2394"/>
      <c r="N2394"/>
    </row>
    <row r="2395" spans="4:14" ht="13.5" customHeight="1" x14ac:dyDescent="0.35">
      <c r="D2395"/>
      <c r="N2395"/>
    </row>
    <row r="2396" spans="4:14" ht="13.5" customHeight="1" x14ac:dyDescent="0.35">
      <c r="D2396"/>
      <c r="N2396"/>
    </row>
    <row r="2397" spans="4:14" ht="13.5" customHeight="1" x14ac:dyDescent="0.35">
      <c r="D2397"/>
      <c r="N2397"/>
    </row>
    <row r="2398" spans="4:14" ht="13.5" customHeight="1" x14ac:dyDescent="0.35">
      <c r="D2398"/>
      <c r="N2398"/>
    </row>
    <row r="2399" spans="4:14" ht="13.5" customHeight="1" x14ac:dyDescent="0.35">
      <c r="D2399"/>
      <c r="N2399"/>
    </row>
    <row r="2400" spans="4:14" ht="13.5" customHeight="1" x14ac:dyDescent="0.35">
      <c r="D2400"/>
      <c r="N2400"/>
    </row>
    <row r="2401" spans="4:14" ht="13.5" customHeight="1" x14ac:dyDescent="0.35">
      <c r="D2401"/>
      <c r="N2401"/>
    </row>
    <row r="2402" spans="4:14" ht="13.5" customHeight="1" x14ac:dyDescent="0.35">
      <c r="D2402"/>
      <c r="N2402"/>
    </row>
    <row r="2403" spans="4:14" ht="13.5" customHeight="1" x14ac:dyDescent="0.35">
      <c r="D2403"/>
      <c r="N2403"/>
    </row>
    <row r="2404" spans="4:14" ht="13.5" customHeight="1" x14ac:dyDescent="0.35">
      <c r="D2404"/>
      <c r="N2404"/>
    </row>
    <row r="2405" spans="4:14" ht="13.5" customHeight="1" x14ac:dyDescent="0.35">
      <c r="D2405"/>
      <c r="N2405"/>
    </row>
    <row r="2406" spans="4:14" ht="13.5" customHeight="1" x14ac:dyDescent="0.35">
      <c r="D2406"/>
      <c r="N2406"/>
    </row>
    <row r="2407" spans="4:14" ht="13.5" customHeight="1" x14ac:dyDescent="0.35">
      <c r="D2407"/>
      <c r="N2407"/>
    </row>
    <row r="2408" spans="4:14" ht="13.5" customHeight="1" x14ac:dyDescent="0.35">
      <c r="D2408"/>
      <c r="N2408"/>
    </row>
    <row r="2409" spans="4:14" ht="13.5" customHeight="1" x14ac:dyDescent="0.35">
      <c r="D2409"/>
      <c r="N2409"/>
    </row>
    <row r="2410" spans="4:14" ht="13.5" customHeight="1" x14ac:dyDescent="0.35">
      <c r="D2410"/>
      <c r="N2410"/>
    </row>
    <row r="2411" spans="4:14" ht="13.5" customHeight="1" x14ac:dyDescent="0.35">
      <c r="D2411"/>
      <c r="N2411"/>
    </row>
    <row r="2412" spans="4:14" ht="13.5" customHeight="1" x14ac:dyDescent="0.35">
      <c r="D2412"/>
      <c r="N2412"/>
    </row>
    <row r="2413" spans="4:14" ht="13.5" customHeight="1" x14ac:dyDescent="0.35">
      <c r="D2413"/>
      <c r="N2413"/>
    </row>
    <row r="2414" spans="4:14" ht="13.5" customHeight="1" x14ac:dyDescent="0.35">
      <c r="D2414"/>
      <c r="N2414"/>
    </row>
    <row r="2415" spans="4:14" ht="13.5" customHeight="1" x14ac:dyDescent="0.35">
      <c r="D2415"/>
      <c r="N2415"/>
    </row>
    <row r="2416" spans="4:14" ht="13.5" customHeight="1" x14ac:dyDescent="0.35">
      <c r="D2416"/>
      <c r="N2416"/>
    </row>
    <row r="2417" spans="4:14" ht="13.5" customHeight="1" x14ac:dyDescent="0.35">
      <c r="D2417"/>
      <c r="N2417"/>
    </row>
    <row r="2418" spans="4:14" ht="13.5" customHeight="1" x14ac:dyDescent="0.35">
      <c r="D2418"/>
      <c r="N2418"/>
    </row>
    <row r="2419" spans="4:14" ht="13.5" customHeight="1" x14ac:dyDescent="0.35">
      <c r="D2419"/>
      <c r="N2419"/>
    </row>
    <row r="2420" spans="4:14" ht="13.5" customHeight="1" x14ac:dyDescent="0.35">
      <c r="D2420"/>
      <c r="N2420"/>
    </row>
    <row r="2421" spans="4:14" ht="13.5" customHeight="1" x14ac:dyDescent="0.35">
      <c r="D2421"/>
      <c r="N2421"/>
    </row>
    <row r="2422" spans="4:14" ht="13.5" customHeight="1" x14ac:dyDescent="0.35">
      <c r="D2422"/>
      <c r="N2422"/>
    </row>
    <row r="2423" spans="4:14" ht="13.5" customHeight="1" x14ac:dyDescent="0.35">
      <c r="D2423"/>
      <c r="N2423"/>
    </row>
    <row r="2424" spans="4:14" ht="13.5" customHeight="1" x14ac:dyDescent="0.35">
      <c r="D2424"/>
      <c r="N2424"/>
    </row>
    <row r="2425" spans="4:14" ht="13.5" customHeight="1" x14ac:dyDescent="0.35">
      <c r="D2425"/>
      <c r="N2425"/>
    </row>
    <row r="2426" spans="4:14" ht="13.5" customHeight="1" x14ac:dyDescent="0.35">
      <c r="D2426"/>
      <c r="N2426"/>
    </row>
    <row r="2427" spans="4:14" ht="13.5" customHeight="1" x14ac:dyDescent="0.35">
      <c r="D2427"/>
      <c r="N2427"/>
    </row>
    <row r="2428" spans="4:14" ht="13.5" customHeight="1" x14ac:dyDescent="0.35">
      <c r="D2428"/>
      <c r="N2428"/>
    </row>
    <row r="2429" spans="4:14" ht="13.5" customHeight="1" x14ac:dyDescent="0.35">
      <c r="D2429"/>
      <c r="N2429"/>
    </row>
    <row r="2430" spans="4:14" ht="13.5" customHeight="1" x14ac:dyDescent="0.35">
      <c r="D2430"/>
      <c r="N2430"/>
    </row>
    <row r="2431" spans="4:14" ht="13.5" customHeight="1" x14ac:dyDescent="0.35">
      <c r="D2431"/>
      <c r="N2431"/>
    </row>
    <row r="2432" spans="4:14" ht="13.5" customHeight="1" x14ac:dyDescent="0.35">
      <c r="D2432"/>
      <c r="N2432"/>
    </row>
    <row r="2433" spans="4:14" ht="13.5" customHeight="1" x14ac:dyDescent="0.35">
      <c r="D2433"/>
      <c r="N2433"/>
    </row>
    <row r="2434" spans="4:14" ht="13.5" customHeight="1" x14ac:dyDescent="0.35">
      <c r="D2434"/>
      <c r="N2434"/>
    </row>
    <row r="2435" spans="4:14" ht="13.5" customHeight="1" x14ac:dyDescent="0.35">
      <c r="D2435"/>
      <c r="N2435"/>
    </row>
    <row r="2436" spans="4:14" ht="13.5" customHeight="1" x14ac:dyDescent="0.35">
      <c r="D2436"/>
      <c r="N2436"/>
    </row>
    <row r="2437" spans="4:14" ht="13.5" customHeight="1" x14ac:dyDescent="0.35">
      <c r="D2437"/>
      <c r="N2437"/>
    </row>
    <row r="2438" spans="4:14" ht="13.5" customHeight="1" x14ac:dyDescent="0.35">
      <c r="D2438"/>
      <c r="N2438"/>
    </row>
    <row r="2439" spans="4:14" ht="13.5" customHeight="1" x14ac:dyDescent="0.35">
      <c r="D2439"/>
      <c r="N2439"/>
    </row>
    <row r="2440" spans="4:14" ht="13.5" customHeight="1" x14ac:dyDescent="0.35">
      <c r="D2440"/>
      <c r="N2440"/>
    </row>
    <row r="2441" spans="4:14" ht="13.5" customHeight="1" x14ac:dyDescent="0.35">
      <c r="D2441"/>
      <c r="N2441"/>
    </row>
    <row r="2442" spans="4:14" ht="13.5" customHeight="1" x14ac:dyDescent="0.35">
      <c r="D2442"/>
      <c r="N2442"/>
    </row>
    <row r="2443" spans="4:14" ht="13.5" customHeight="1" x14ac:dyDescent="0.35">
      <c r="D2443"/>
      <c r="N2443"/>
    </row>
    <row r="2444" spans="4:14" ht="13.5" customHeight="1" x14ac:dyDescent="0.35">
      <c r="D2444"/>
      <c r="N2444"/>
    </row>
    <row r="2445" spans="4:14" ht="13.5" customHeight="1" x14ac:dyDescent="0.35">
      <c r="D2445"/>
      <c r="N2445"/>
    </row>
    <row r="2446" spans="4:14" ht="13.5" customHeight="1" x14ac:dyDescent="0.35">
      <c r="D2446"/>
      <c r="N2446"/>
    </row>
    <row r="2447" spans="4:14" ht="13.5" customHeight="1" x14ac:dyDescent="0.35">
      <c r="D2447"/>
      <c r="N2447"/>
    </row>
    <row r="2448" spans="4:14" ht="13.5" customHeight="1" x14ac:dyDescent="0.35">
      <c r="D2448"/>
      <c r="N2448"/>
    </row>
    <row r="2449" spans="4:14" ht="13.5" customHeight="1" x14ac:dyDescent="0.35">
      <c r="D2449"/>
      <c r="N2449"/>
    </row>
    <row r="2450" spans="4:14" ht="13.5" customHeight="1" x14ac:dyDescent="0.35">
      <c r="D2450"/>
      <c r="N2450"/>
    </row>
    <row r="2451" spans="4:14" ht="13.5" customHeight="1" x14ac:dyDescent="0.35">
      <c r="D2451"/>
      <c r="N2451"/>
    </row>
    <row r="2452" spans="4:14" ht="13.5" customHeight="1" x14ac:dyDescent="0.35">
      <c r="D2452"/>
      <c r="N2452"/>
    </row>
    <row r="2453" spans="4:14" ht="13.5" customHeight="1" x14ac:dyDescent="0.35">
      <c r="D2453"/>
      <c r="N2453"/>
    </row>
    <row r="2454" spans="4:14" ht="13.5" customHeight="1" x14ac:dyDescent="0.35">
      <c r="D2454"/>
      <c r="N2454"/>
    </row>
    <row r="2455" spans="4:14" ht="13.5" customHeight="1" x14ac:dyDescent="0.35">
      <c r="D2455"/>
      <c r="N2455"/>
    </row>
    <row r="2456" spans="4:14" ht="13.5" customHeight="1" x14ac:dyDescent="0.35">
      <c r="D2456"/>
      <c r="N2456"/>
    </row>
    <row r="2457" spans="4:14" ht="13.5" customHeight="1" x14ac:dyDescent="0.35">
      <c r="D2457"/>
      <c r="N2457"/>
    </row>
    <row r="2458" spans="4:14" ht="13.5" customHeight="1" x14ac:dyDescent="0.35">
      <c r="D2458"/>
      <c r="N2458"/>
    </row>
    <row r="2459" spans="4:14" ht="13.5" customHeight="1" x14ac:dyDescent="0.35">
      <c r="D2459"/>
      <c r="N2459"/>
    </row>
    <row r="2460" spans="4:14" ht="13.5" customHeight="1" x14ac:dyDescent="0.35">
      <c r="D2460"/>
      <c r="N2460"/>
    </row>
    <row r="2461" spans="4:14" ht="13.5" customHeight="1" x14ac:dyDescent="0.35">
      <c r="D2461"/>
      <c r="N2461"/>
    </row>
    <row r="2462" spans="4:14" ht="13.5" customHeight="1" x14ac:dyDescent="0.35">
      <c r="D2462"/>
      <c r="N2462"/>
    </row>
    <row r="2463" spans="4:14" ht="13.5" customHeight="1" x14ac:dyDescent="0.35">
      <c r="D2463"/>
      <c r="N2463"/>
    </row>
    <row r="2464" spans="4:14" ht="13.5" customHeight="1" x14ac:dyDescent="0.35">
      <c r="D2464"/>
      <c r="N2464"/>
    </row>
    <row r="2465" spans="4:14" ht="13.5" customHeight="1" x14ac:dyDescent="0.35">
      <c r="D2465"/>
      <c r="N2465"/>
    </row>
    <row r="2466" spans="4:14" ht="13.5" customHeight="1" x14ac:dyDescent="0.35">
      <c r="D2466"/>
      <c r="N2466"/>
    </row>
    <row r="2467" spans="4:14" ht="13.5" customHeight="1" x14ac:dyDescent="0.35">
      <c r="D2467"/>
      <c r="N2467"/>
    </row>
    <row r="2468" spans="4:14" ht="13.5" customHeight="1" x14ac:dyDescent="0.35">
      <c r="D2468"/>
      <c r="N2468"/>
    </row>
    <row r="2469" spans="4:14" ht="13.5" customHeight="1" x14ac:dyDescent="0.35">
      <c r="D2469"/>
      <c r="N2469"/>
    </row>
    <row r="2470" spans="4:14" ht="13.5" customHeight="1" x14ac:dyDescent="0.35">
      <c r="D2470"/>
      <c r="N2470"/>
    </row>
    <row r="2471" spans="4:14" ht="13.5" customHeight="1" x14ac:dyDescent="0.35">
      <c r="D2471"/>
      <c r="N2471"/>
    </row>
    <row r="2472" spans="4:14" ht="13.5" customHeight="1" x14ac:dyDescent="0.35">
      <c r="D2472"/>
      <c r="N2472"/>
    </row>
    <row r="2473" spans="4:14" ht="13.5" customHeight="1" x14ac:dyDescent="0.35">
      <c r="D2473"/>
      <c r="N2473"/>
    </row>
    <row r="2474" spans="4:14" ht="13.5" customHeight="1" x14ac:dyDescent="0.35">
      <c r="D2474"/>
      <c r="N2474"/>
    </row>
    <row r="2475" spans="4:14" ht="13.5" customHeight="1" x14ac:dyDescent="0.35">
      <c r="D2475"/>
      <c r="N2475"/>
    </row>
    <row r="2476" spans="4:14" ht="13.5" customHeight="1" x14ac:dyDescent="0.35">
      <c r="D2476"/>
      <c r="N2476"/>
    </row>
    <row r="2477" spans="4:14" ht="13.5" customHeight="1" x14ac:dyDescent="0.35">
      <c r="D2477"/>
      <c r="N2477"/>
    </row>
    <row r="2478" spans="4:14" ht="13.5" customHeight="1" x14ac:dyDescent="0.35">
      <c r="D2478"/>
      <c r="N2478"/>
    </row>
    <row r="2479" spans="4:14" ht="13.5" customHeight="1" x14ac:dyDescent="0.35">
      <c r="D2479"/>
      <c r="N2479"/>
    </row>
    <row r="2480" spans="4:14" ht="13.5" customHeight="1" x14ac:dyDescent="0.35">
      <c r="D2480"/>
      <c r="N2480"/>
    </row>
    <row r="2481" spans="4:14" ht="13.5" customHeight="1" x14ac:dyDescent="0.35">
      <c r="D2481"/>
      <c r="N2481"/>
    </row>
    <row r="2482" spans="4:14" ht="13.5" customHeight="1" x14ac:dyDescent="0.35">
      <c r="D2482"/>
      <c r="N2482"/>
    </row>
    <row r="2483" spans="4:14" ht="13.5" customHeight="1" x14ac:dyDescent="0.35">
      <c r="D2483"/>
      <c r="N2483"/>
    </row>
    <row r="2484" spans="4:14" ht="13.5" customHeight="1" x14ac:dyDescent="0.35">
      <c r="D2484"/>
      <c r="N2484"/>
    </row>
    <row r="2485" spans="4:14" ht="13.5" customHeight="1" x14ac:dyDescent="0.35">
      <c r="D2485"/>
      <c r="N2485"/>
    </row>
    <row r="2486" spans="4:14" ht="13.5" customHeight="1" x14ac:dyDescent="0.35">
      <c r="D2486"/>
      <c r="N2486"/>
    </row>
    <row r="2487" spans="4:14" ht="13.5" customHeight="1" x14ac:dyDescent="0.35">
      <c r="D2487"/>
      <c r="N2487"/>
    </row>
    <row r="2488" spans="4:14" ht="13.5" customHeight="1" x14ac:dyDescent="0.35">
      <c r="D2488"/>
      <c r="N2488"/>
    </row>
    <row r="2489" spans="4:14" ht="13.5" customHeight="1" x14ac:dyDescent="0.35">
      <c r="D2489"/>
      <c r="N2489"/>
    </row>
    <row r="2490" spans="4:14" ht="13.5" customHeight="1" x14ac:dyDescent="0.35">
      <c r="D2490"/>
      <c r="N2490"/>
    </row>
    <row r="2491" spans="4:14" ht="13.5" customHeight="1" x14ac:dyDescent="0.35">
      <c r="D2491"/>
      <c r="N2491"/>
    </row>
    <row r="2492" spans="4:14" ht="13.5" customHeight="1" x14ac:dyDescent="0.35">
      <c r="D2492"/>
      <c r="N2492"/>
    </row>
    <row r="2493" spans="4:14" ht="13.5" customHeight="1" x14ac:dyDescent="0.35">
      <c r="D2493"/>
      <c r="N2493"/>
    </row>
    <row r="2494" spans="4:14" ht="13.5" customHeight="1" x14ac:dyDescent="0.35">
      <c r="D2494"/>
      <c r="N2494"/>
    </row>
    <row r="2495" spans="4:14" ht="13.5" customHeight="1" x14ac:dyDescent="0.35">
      <c r="D2495"/>
      <c r="N2495"/>
    </row>
    <row r="2496" spans="4:14" ht="13.5" customHeight="1" x14ac:dyDescent="0.35">
      <c r="D2496"/>
      <c r="N2496"/>
    </row>
    <row r="2497" spans="4:14" ht="13.5" customHeight="1" x14ac:dyDescent="0.35">
      <c r="D2497"/>
      <c r="N2497"/>
    </row>
    <row r="2498" spans="4:14" ht="13.5" customHeight="1" x14ac:dyDescent="0.35">
      <c r="D2498"/>
      <c r="N2498"/>
    </row>
    <row r="2499" spans="4:14" ht="13.5" customHeight="1" x14ac:dyDescent="0.35">
      <c r="D2499"/>
      <c r="N2499"/>
    </row>
    <row r="2500" spans="4:14" ht="13.5" customHeight="1" x14ac:dyDescent="0.35">
      <c r="D2500"/>
      <c r="N2500"/>
    </row>
    <row r="2501" spans="4:14" ht="13.5" customHeight="1" x14ac:dyDescent="0.35">
      <c r="D2501"/>
      <c r="N2501"/>
    </row>
    <row r="2502" spans="4:14" ht="13.5" customHeight="1" x14ac:dyDescent="0.35">
      <c r="D2502"/>
      <c r="N2502"/>
    </row>
    <row r="2503" spans="4:14" ht="13.5" customHeight="1" x14ac:dyDescent="0.35">
      <c r="D2503"/>
      <c r="N2503"/>
    </row>
    <row r="2504" spans="4:14" ht="13.5" customHeight="1" x14ac:dyDescent="0.35">
      <c r="D2504"/>
      <c r="N2504"/>
    </row>
    <row r="2505" spans="4:14" ht="13.5" customHeight="1" x14ac:dyDescent="0.35">
      <c r="D2505"/>
      <c r="N2505"/>
    </row>
    <row r="2506" spans="4:14" ht="13.5" customHeight="1" x14ac:dyDescent="0.35">
      <c r="D2506"/>
      <c r="N2506"/>
    </row>
    <row r="2507" spans="4:14" ht="13.5" customHeight="1" x14ac:dyDescent="0.35">
      <c r="D2507"/>
      <c r="N2507"/>
    </row>
    <row r="2508" spans="4:14" ht="13.5" customHeight="1" x14ac:dyDescent="0.35">
      <c r="D2508"/>
      <c r="N2508"/>
    </row>
    <row r="2509" spans="4:14" ht="13.5" customHeight="1" x14ac:dyDescent="0.35">
      <c r="D2509"/>
      <c r="N2509"/>
    </row>
    <row r="2510" spans="4:14" ht="13.5" customHeight="1" x14ac:dyDescent="0.35">
      <c r="D2510"/>
      <c r="N2510"/>
    </row>
    <row r="2511" spans="4:14" ht="13.5" customHeight="1" x14ac:dyDescent="0.35">
      <c r="D2511"/>
      <c r="N2511"/>
    </row>
    <row r="2512" spans="4:14" ht="13.5" customHeight="1" x14ac:dyDescent="0.35">
      <c r="D2512"/>
      <c r="N2512"/>
    </row>
    <row r="2513" spans="4:14" ht="13.5" customHeight="1" x14ac:dyDescent="0.35">
      <c r="D2513"/>
      <c r="N2513"/>
    </row>
    <row r="2514" spans="4:14" ht="13.5" customHeight="1" x14ac:dyDescent="0.35">
      <c r="D2514"/>
      <c r="N2514"/>
    </row>
    <row r="2515" spans="4:14" ht="13.5" customHeight="1" x14ac:dyDescent="0.35">
      <c r="D2515"/>
      <c r="N2515"/>
    </row>
    <row r="2516" spans="4:14" ht="13.5" customHeight="1" x14ac:dyDescent="0.35">
      <c r="D2516"/>
      <c r="N2516"/>
    </row>
    <row r="2517" spans="4:14" ht="13.5" customHeight="1" x14ac:dyDescent="0.35">
      <c r="D2517"/>
      <c r="N2517"/>
    </row>
    <row r="2518" spans="4:14" ht="13.5" customHeight="1" x14ac:dyDescent="0.35">
      <c r="D2518"/>
      <c r="N2518"/>
    </row>
    <row r="2519" spans="4:14" ht="13.5" customHeight="1" x14ac:dyDescent="0.35">
      <c r="D2519"/>
      <c r="N2519"/>
    </row>
    <row r="2520" spans="4:14" ht="13.5" customHeight="1" x14ac:dyDescent="0.35">
      <c r="D2520"/>
      <c r="N2520"/>
    </row>
    <row r="2521" spans="4:14" ht="13.5" customHeight="1" x14ac:dyDescent="0.35">
      <c r="D2521"/>
      <c r="N2521"/>
    </row>
    <row r="2522" spans="4:14" ht="13.5" customHeight="1" x14ac:dyDescent="0.35">
      <c r="D2522"/>
      <c r="N2522"/>
    </row>
    <row r="2523" spans="4:14" ht="13.5" customHeight="1" x14ac:dyDescent="0.35">
      <c r="D2523"/>
      <c r="N2523"/>
    </row>
    <row r="2524" spans="4:14" ht="13.5" customHeight="1" x14ac:dyDescent="0.35">
      <c r="D2524"/>
      <c r="N2524"/>
    </row>
    <row r="2525" spans="4:14" ht="13.5" customHeight="1" x14ac:dyDescent="0.35">
      <c r="D2525"/>
      <c r="N2525"/>
    </row>
    <row r="2526" spans="4:14" ht="13.5" customHeight="1" x14ac:dyDescent="0.35">
      <c r="D2526"/>
      <c r="N2526"/>
    </row>
    <row r="2527" spans="4:14" ht="13.5" customHeight="1" x14ac:dyDescent="0.35">
      <c r="D2527"/>
      <c r="N2527"/>
    </row>
    <row r="2528" spans="4:14" ht="13.5" customHeight="1" x14ac:dyDescent="0.35">
      <c r="D2528"/>
      <c r="N2528"/>
    </row>
    <row r="2529" spans="4:14" ht="13.5" customHeight="1" x14ac:dyDescent="0.35">
      <c r="D2529"/>
      <c r="N2529"/>
    </row>
    <row r="2530" spans="4:14" ht="13.5" customHeight="1" x14ac:dyDescent="0.35">
      <c r="D2530"/>
      <c r="N2530"/>
    </row>
    <row r="2531" spans="4:14" ht="13.5" customHeight="1" x14ac:dyDescent="0.35">
      <c r="D2531"/>
      <c r="N2531"/>
    </row>
    <row r="2532" spans="4:14" ht="13.5" customHeight="1" x14ac:dyDescent="0.35">
      <c r="D2532"/>
      <c r="N2532"/>
    </row>
    <row r="2533" spans="4:14" ht="13.5" customHeight="1" x14ac:dyDescent="0.35">
      <c r="D2533"/>
      <c r="N2533"/>
    </row>
    <row r="2534" spans="4:14" ht="13.5" customHeight="1" x14ac:dyDescent="0.35">
      <c r="D2534"/>
      <c r="N2534"/>
    </row>
    <row r="2535" spans="4:14" ht="13.5" customHeight="1" x14ac:dyDescent="0.35">
      <c r="D2535"/>
      <c r="N2535"/>
    </row>
    <row r="2536" spans="4:14" ht="13.5" customHeight="1" x14ac:dyDescent="0.35">
      <c r="D2536"/>
      <c r="N2536"/>
    </row>
    <row r="2537" spans="4:14" ht="13.5" customHeight="1" x14ac:dyDescent="0.35">
      <c r="D2537"/>
      <c r="N2537"/>
    </row>
    <row r="2538" spans="4:14" ht="13.5" customHeight="1" x14ac:dyDescent="0.35">
      <c r="D2538"/>
      <c r="N2538"/>
    </row>
    <row r="2539" spans="4:14" ht="13.5" customHeight="1" x14ac:dyDescent="0.35">
      <c r="D2539"/>
      <c r="N2539"/>
    </row>
    <row r="2540" spans="4:14" ht="13.5" customHeight="1" x14ac:dyDescent="0.35">
      <c r="D2540"/>
      <c r="N2540"/>
    </row>
    <row r="2541" spans="4:14" ht="13.5" customHeight="1" x14ac:dyDescent="0.35">
      <c r="D2541"/>
      <c r="N2541"/>
    </row>
    <row r="2542" spans="4:14" ht="13.5" customHeight="1" x14ac:dyDescent="0.35">
      <c r="D2542"/>
      <c r="N2542"/>
    </row>
    <row r="2543" spans="4:14" ht="13.5" customHeight="1" x14ac:dyDescent="0.35">
      <c r="D2543"/>
      <c r="N2543"/>
    </row>
    <row r="2544" spans="4:14" ht="13.5" customHeight="1" x14ac:dyDescent="0.35">
      <c r="D2544"/>
      <c r="N2544"/>
    </row>
    <row r="2545" spans="4:14" ht="13.5" customHeight="1" x14ac:dyDescent="0.35">
      <c r="D2545"/>
      <c r="N2545"/>
    </row>
    <row r="2546" spans="4:14" ht="13.5" customHeight="1" x14ac:dyDescent="0.35">
      <c r="D2546"/>
      <c r="N2546"/>
    </row>
    <row r="2547" spans="4:14" ht="13.5" customHeight="1" x14ac:dyDescent="0.35">
      <c r="D2547"/>
      <c r="N2547"/>
    </row>
    <row r="2548" spans="4:14" ht="13.5" customHeight="1" x14ac:dyDescent="0.35">
      <c r="D2548"/>
      <c r="N2548"/>
    </row>
    <row r="2549" spans="4:14" ht="13.5" customHeight="1" x14ac:dyDescent="0.35">
      <c r="D2549"/>
      <c r="N2549"/>
    </row>
    <row r="2550" spans="4:14" ht="13.5" customHeight="1" x14ac:dyDescent="0.35">
      <c r="D2550"/>
      <c r="N2550"/>
    </row>
    <row r="2551" spans="4:14" ht="13.5" customHeight="1" x14ac:dyDescent="0.35">
      <c r="D2551"/>
      <c r="N2551"/>
    </row>
    <row r="2552" spans="4:14" ht="13.5" customHeight="1" x14ac:dyDescent="0.35">
      <c r="D2552"/>
      <c r="N2552"/>
    </row>
    <row r="2553" spans="4:14" ht="13.5" customHeight="1" x14ac:dyDescent="0.35">
      <c r="D2553"/>
      <c r="N2553"/>
    </row>
    <row r="2554" spans="4:14" ht="13.5" customHeight="1" x14ac:dyDescent="0.35">
      <c r="D2554"/>
      <c r="N2554"/>
    </row>
    <row r="2555" spans="4:14" ht="13.5" customHeight="1" x14ac:dyDescent="0.35">
      <c r="D2555"/>
      <c r="N2555"/>
    </row>
    <row r="2556" spans="4:14" ht="13.5" customHeight="1" x14ac:dyDescent="0.35">
      <c r="D2556"/>
      <c r="N2556"/>
    </row>
    <row r="2557" spans="4:14" ht="13.5" customHeight="1" x14ac:dyDescent="0.35">
      <c r="D2557"/>
      <c r="N2557"/>
    </row>
    <row r="2558" spans="4:14" ht="13.5" customHeight="1" x14ac:dyDescent="0.35">
      <c r="D2558"/>
      <c r="N2558"/>
    </row>
    <row r="2559" spans="4:14" ht="13.5" customHeight="1" x14ac:dyDescent="0.35">
      <c r="D2559"/>
      <c r="N2559"/>
    </row>
    <row r="2560" spans="4:14" ht="13.5" customHeight="1" x14ac:dyDescent="0.35">
      <c r="D2560"/>
      <c r="N2560"/>
    </row>
    <row r="2561" spans="4:14" ht="13.5" customHeight="1" x14ac:dyDescent="0.35">
      <c r="D2561"/>
      <c r="N2561"/>
    </row>
    <row r="2562" spans="4:14" ht="13.5" customHeight="1" x14ac:dyDescent="0.35">
      <c r="D2562"/>
      <c r="N2562"/>
    </row>
    <row r="2563" spans="4:14" ht="13.5" customHeight="1" x14ac:dyDescent="0.35">
      <c r="D2563"/>
      <c r="N2563"/>
    </row>
    <row r="2564" spans="4:14" ht="13.5" customHeight="1" x14ac:dyDescent="0.35">
      <c r="D2564"/>
      <c r="N2564"/>
    </row>
    <row r="2565" spans="4:14" ht="13.5" customHeight="1" x14ac:dyDescent="0.35">
      <c r="D2565"/>
      <c r="N2565"/>
    </row>
    <row r="2566" spans="4:14" ht="13.5" customHeight="1" x14ac:dyDescent="0.35">
      <c r="D2566"/>
      <c r="N2566"/>
    </row>
    <row r="2567" spans="4:14" ht="13.5" customHeight="1" x14ac:dyDescent="0.35">
      <c r="D2567"/>
      <c r="N2567"/>
    </row>
    <row r="2568" spans="4:14" ht="13.5" customHeight="1" x14ac:dyDescent="0.35">
      <c r="D2568"/>
      <c r="N2568"/>
    </row>
    <row r="2569" spans="4:14" ht="13.5" customHeight="1" x14ac:dyDescent="0.35">
      <c r="D2569"/>
      <c r="N2569"/>
    </row>
    <row r="2570" spans="4:14" ht="13.5" customHeight="1" x14ac:dyDescent="0.35">
      <c r="D2570"/>
      <c r="N2570"/>
    </row>
    <row r="2571" spans="4:14" ht="13.5" customHeight="1" x14ac:dyDescent="0.35">
      <c r="D2571"/>
      <c r="N2571"/>
    </row>
    <row r="2572" spans="4:14" ht="13.5" customHeight="1" x14ac:dyDescent="0.35">
      <c r="D2572"/>
      <c r="N2572"/>
    </row>
    <row r="2573" spans="4:14" ht="13.5" customHeight="1" x14ac:dyDescent="0.35">
      <c r="D2573"/>
      <c r="N2573"/>
    </row>
    <row r="2574" spans="4:14" ht="13.5" customHeight="1" x14ac:dyDescent="0.35">
      <c r="D2574"/>
      <c r="N2574"/>
    </row>
    <row r="2575" spans="4:14" ht="13.5" customHeight="1" x14ac:dyDescent="0.35">
      <c r="D2575"/>
      <c r="N2575"/>
    </row>
    <row r="2576" spans="4:14" ht="13.5" customHeight="1" x14ac:dyDescent="0.35">
      <c r="D2576"/>
      <c r="N2576"/>
    </row>
    <row r="2577" spans="4:14" ht="13.5" customHeight="1" x14ac:dyDescent="0.35">
      <c r="D2577"/>
      <c r="N2577"/>
    </row>
    <row r="2578" spans="4:14" ht="13.5" customHeight="1" x14ac:dyDescent="0.35">
      <c r="D2578"/>
      <c r="N2578"/>
    </row>
    <row r="2579" spans="4:14" ht="13.5" customHeight="1" x14ac:dyDescent="0.35">
      <c r="D2579"/>
      <c r="N2579"/>
    </row>
    <row r="2580" spans="4:14" ht="13.5" customHeight="1" x14ac:dyDescent="0.35">
      <c r="D2580"/>
      <c r="N2580"/>
    </row>
    <row r="2581" spans="4:14" ht="13.5" customHeight="1" x14ac:dyDescent="0.35">
      <c r="D2581"/>
      <c r="N2581"/>
    </row>
    <row r="2582" spans="4:14" ht="13.5" customHeight="1" x14ac:dyDescent="0.35">
      <c r="D2582"/>
      <c r="N2582"/>
    </row>
    <row r="2583" spans="4:14" ht="13.5" customHeight="1" x14ac:dyDescent="0.35">
      <c r="D2583"/>
      <c r="N2583"/>
    </row>
    <row r="2584" spans="4:14" ht="13.5" customHeight="1" x14ac:dyDescent="0.35">
      <c r="D2584"/>
      <c r="N2584"/>
    </row>
    <row r="2585" spans="4:14" ht="13.5" customHeight="1" x14ac:dyDescent="0.35">
      <c r="D2585"/>
      <c r="N2585"/>
    </row>
    <row r="2586" spans="4:14" ht="13.5" customHeight="1" x14ac:dyDescent="0.35">
      <c r="D2586"/>
      <c r="N2586"/>
    </row>
    <row r="2587" spans="4:14" ht="13.5" customHeight="1" x14ac:dyDescent="0.35">
      <c r="D2587"/>
      <c r="N2587"/>
    </row>
    <row r="2588" spans="4:14" ht="13.5" customHeight="1" x14ac:dyDescent="0.35">
      <c r="D2588"/>
      <c r="N2588"/>
    </row>
    <row r="2589" spans="4:14" ht="13.5" customHeight="1" x14ac:dyDescent="0.35">
      <c r="D2589"/>
      <c r="N2589"/>
    </row>
    <row r="2590" spans="4:14" ht="13.5" customHeight="1" x14ac:dyDescent="0.35">
      <c r="D2590"/>
      <c r="N2590"/>
    </row>
    <row r="2591" spans="4:14" ht="13.5" customHeight="1" x14ac:dyDescent="0.35">
      <c r="D2591"/>
      <c r="N2591"/>
    </row>
    <row r="2592" spans="4:14" ht="13.5" customHeight="1" x14ac:dyDescent="0.35">
      <c r="D2592"/>
      <c r="N2592"/>
    </row>
    <row r="2593" spans="4:14" ht="13.5" customHeight="1" x14ac:dyDescent="0.35">
      <c r="D2593"/>
      <c r="N2593"/>
    </row>
    <row r="2594" spans="4:14" ht="13.5" customHeight="1" x14ac:dyDescent="0.35">
      <c r="D2594"/>
      <c r="N2594"/>
    </row>
    <row r="2595" spans="4:14" ht="13.5" customHeight="1" x14ac:dyDescent="0.35">
      <c r="D2595"/>
      <c r="N2595"/>
    </row>
    <row r="2596" spans="4:14" ht="13.5" customHeight="1" x14ac:dyDescent="0.35">
      <c r="D2596"/>
      <c r="N2596"/>
    </row>
    <row r="2597" spans="4:14" ht="13.5" customHeight="1" x14ac:dyDescent="0.35">
      <c r="D2597"/>
      <c r="N2597"/>
    </row>
    <row r="2598" spans="4:14" ht="13.5" customHeight="1" x14ac:dyDescent="0.35">
      <c r="D2598"/>
      <c r="N2598"/>
    </row>
    <row r="2599" spans="4:14" ht="13.5" customHeight="1" x14ac:dyDescent="0.35">
      <c r="D2599"/>
      <c r="N2599"/>
    </row>
    <row r="2600" spans="4:14" ht="13.5" customHeight="1" x14ac:dyDescent="0.35">
      <c r="D2600"/>
      <c r="N2600"/>
    </row>
    <row r="2601" spans="4:14" ht="13.5" customHeight="1" x14ac:dyDescent="0.35">
      <c r="D2601"/>
      <c r="N2601"/>
    </row>
    <row r="2602" spans="4:14" ht="13.5" customHeight="1" x14ac:dyDescent="0.35">
      <c r="D2602"/>
      <c r="N2602"/>
    </row>
    <row r="2603" spans="4:14" ht="13.5" customHeight="1" x14ac:dyDescent="0.35">
      <c r="D2603"/>
      <c r="N2603"/>
    </row>
    <row r="2604" spans="4:14" ht="13.5" customHeight="1" x14ac:dyDescent="0.35">
      <c r="D2604"/>
      <c r="N2604"/>
    </row>
    <row r="2605" spans="4:14" ht="13.5" customHeight="1" x14ac:dyDescent="0.35">
      <c r="D2605"/>
      <c r="N2605"/>
    </row>
    <row r="2606" spans="4:14" ht="13.5" customHeight="1" x14ac:dyDescent="0.35">
      <c r="D2606"/>
      <c r="N2606"/>
    </row>
    <row r="2607" spans="4:14" ht="13.5" customHeight="1" x14ac:dyDescent="0.35">
      <c r="D2607"/>
      <c r="N2607"/>
    </row>
    <row r="2608" spans="4:14" ht="13.5" customHeight="1" x14ac:dyDescent="0.35">
      <c r="D2608"/>
      <c r="N2608"/>
    </row>
    <row r="2609" spans="4:14" ht="13.5" customHeight="1" x14ac:dyDescent="0.35">
      <c r="D2609"/>
      <c r="N2609"/>
    </row>
    <row r="2610" spans="4:14" ht="13.5" customHeight="1" x14ac:dyDescent="0.35">
      <c r="D2610"/>
      <c r="N2610"/>
    </row>
    <row r="2611" spans="4:14" ht="13.5" customHeight="1" x14ac:dyDescent="0.35">
      <c r="D2611"/>
      <c r="N2611"/>
    </row>
    <row r="2612" spans="4:14" ht="13.5" customHeight="1" x14ac:dyDescent="0.35">
      <c r="D2612"/>
      <c r="N2612"/>
    </row>
    <row r="2613" spans="4:14" ht="13.5" customHeight="1" x14ac:dyDescent="0.35">
      <c r="D2613"/>
      <c r="N2613"/>
    </row>
    <row r="2614" spans="4:14" ht="13.5" customHeight="1" x14ac:dyDescent="0.35">
      <c r="D2614"/>
      <c r="N2614"/>
    </row>
    <row r="2615" spans="4:14" ht="13.5" customHeight="1" x14ac:dyDescent="0.35">
      <c r="D2615"/>
      <c r="N2615"/>
    </row>
    <row r="2616" spans="4:14" ht="13.5" customHeight="1" x14ac:dyDescent="0.35">
      <c r="D2616"/>
      <c r="N2616"/>
    </row>
    <row r="2617" spans="4:14" ht="13.5" customHeight="1" x14ac:dyDescent="0.35">
      <c r="D2617"/>
      <c r="N2617"/>
    </row>
    <row r="2618" spans="4:14" ht="13.5" customHeight="1" x14ac:dyDescent="0.35">
      <c r="D2618"/>
      <c r="N2618"/>
    </row>
    <row r="2619" spans="4:14" ht="13.5" customHeight="1" x14ac:dyDescent="0.35">
      <c r="D2619"/>
      <c r="N2619"/>
    </row>
    <row r="2620" spans="4:14" ht="13.5" customHeight="1" x14ac:dyDescent="0.35">
      <c r="D2620"/>
      <c r="N2620"/>
    </row>
    <row r="2621" spans="4:14" ht="13.5" customHeight="1" x14ac:dyDescent="0.35">
      <c r="D2621"/>
      <c r="N2621"/>
    </row>
    <row r="2622" spans="4:14" ht="13.5" customHeight="1" x14ac:dyDescent="0.35">
      <c r="D2622"/>
      <c r="N2622"/>
    </row>
    <row r="2623" spans="4:14" ht="13.5" customHeight="1" x14ac:dyDescent="0.35">
      <c r="D2623"/>
      <c r="N2623"/>
    </row>
    <row r="2624" spans="4:14" ht="13.5" customHeight="1" x14ac:dyDescent="0.35">
      <c r="D2624"/>
      <c r="N2624"/>
    </row>
    <row r="2625" spans="4:14" ht="13.5" customHeight="1" x14ac:dyDescent="0.35">
      <c r="D2625"/>
      <c r="N2625"/>
    </row>
    <row r="2626" spans="4:14" ht="13.5" customHeight="1" x14ac:dyDescent="0.35">
      <c r="D2626"/>
      <c r="N2626"/>
    </row>
    <row r="2627" spans="4:14" ht="13.5" customHeight="1" x14ac:dyDescent="0.35">
      <c r="D2627"/>
      <c r="N2627"/>
    </row>
    <row r="2628" spans="4:14" ht="13.5" customHeight="1" x14ac:dyDescent="0.35">
      <c r="D2628"/>
      <c r="N2628"/>
    </row>
    <row r="2629" spans="4:14" ht="13.5" customHeight="1" x14ac:dyDescent="0.35">
      <c r="D2629"/>
      <c r="N2629"/>
    </row>
    <row r="2630" spans="4:14" ht="13.5" customHeight="1" x14ac:dyDescent="0.35">
      <c r="D2630"/>
      <c r="N2630"/>
    </row>
    <row r="2631" spans="4:14" ht="13.5" customHeight="1" x14ac:dyDescent="0.35">
      <c r="D2631"/>
      <c r="N2631"/>
    </row>
    <row r="2632" spans="4:14" ht="13.5" customHeight="1" x14ac:dyDescent="0.35">
      <c r="D2632"/>
      <c r="N2632"/>
    </row>
    <row r="2633" spans="4:14" ht="13.5" customHeight="1" x14ac:dyDescent="0.35">
      <c r="D2633"/>
      <c r="N2633"/>
    </row>
    <row r="2634" spans="4:14" ht="13.5" customHeight="1" x14ac:dyDescent="0.35">
      <c r="D2634"/>
      <c r="N2634"/>
    </row>
    <row r="2635" spans="4:14" ht="13.5" customHeight="1" x14ac:dyDescent="0.35">
      <c r="D2635"/>
      <c r="N2635"/>
    </row>
    <row r="2636" spans="4:14" ht="13.5" customHeight="1" x14ac:dyDescent="0.35">
      <c r="D2636"/>
      <c r="N2636"/>
    </row>
    <row r="2637" spans="4:14" ht="13.5" customHeight="1" x14ac:dyDescent="0.35">
      <c r="D2637"/>
      <c r="N2637"/>
    </row>
    <row r="2638" spans="4:14" ht="13.5" customHeight="1" x14ac:dyDescent="0.35">
      <c r="D2638"/>
      <c r="N2638"/>
    </row>
    <row r="2639" spans="4:14" ht="13.5" customHeight="1" x14ac:dyDescent="0.35">
      <c r="D2639"/>
      <c r="N2639"/>
    </row>
    <row r="2640" spans="4:14" ht="13.5" customHeight="1" x14ac:dyDescent="0.35">
      <c r="D2640"/>
      <c r="N2640"/>
    </row>
    <row r="2641" spans="4:14" ht="13.5" customHeight="1" x14ac:dyDescent="0.35">
      <c r="D2641"/>
      <c r="N2641"/>
    </row>
    <row r="2642" spans="4:14" ht="13.5" customHeight="1" x14ac:dyDescent="0.35">
      <c r="D2642"/>
      <c r="N2642"/>
    </row>
    <row r="2643" spans="4:14" ht="13.5" customHeight="1" x14ac:dyDescent="0.35">
      <c r="D2643"/>
      <c r="N2643"/>
    </row>
    <row r="2644" spans="4:14" ht="13.5" customHeight="1" x14ac:dyDescent="0.35">
      <c r="D2644"/>
      <c r="N2644"/>
    </row>
    <row r="2645" spans="4:14" ht="13.5" customHeight="1" x14ac:dyDescent="0.35">
      <c r="D2645"/>
      <c r="N2645"/>
    </row>
    <row r="2646" spans="4:14" ht="13.5" customHeight="1" x14ac:dyDescent="0.35">
      <c r="D2646"/>
      <c r="N2646"/>
    </row>
    <row r="2647" spans="4:14" ht="13.5" customHeight="1" x14ac:dyDescent="0.35">
      <c r="D2647"/>
      <c r="N2647"/>
    </row>
    <row r="2648" spans="4:14" ht="13.5" customHeight="1" x14ac:dyDescent="0.35">
      <c r="D2648"/>
      <c r="N2648"/>
    </row>
    <row r="2649" spans="4:14" ht="13.5" customHeight="1" x14ac:dyDescent="0.35">
      <c r="D2649"/>
      <c r="N2649"/>
    </row>
    <row r="2650" spans="4:14" ht="13.5" customHeight="1" x14ac:dyDescent="0.35">
      <c r="D2650"/>
      <c r="N2650"/>
    </row>
    <row r="2651" spans="4:14" ht="13.5" customHeight="1" x14ac:dyDescent="0.35">
      <c r="D2651"/>
      <c r="N2651"/>
    </row>
    <row r="2652" spans="4:14" ht="13.5" customHeight="1" x14ac:dyDescent="0.35">
      <c r="D2652"/>
      <c r="N2652"/>
    </row>
    <row r="2653" spans="4:14" ht="13.5" customHeight="1" x14ac:dyDescent="0.35">
      <c r="D2653"/>
      <c r="N2653"/>
    </row>
    <row r="2654" spans="4:14" ht="13.5" customHeight="1" x14ac:dyDescent="0.35">
      <c r="D2654"/>
      <c r="N2654"/>
    </row>
    <row r="2655" spans="4:14" ht="13.5" customHeight="1" x14ac:dyDescent="0.35">
      <c r="D2655"/>
      <c r="N2655"/>
    </row>
    <row r="2656" spans="4:14" ht="13.5" customHeight="1" x14ac:dyDescent="0.35">
      <c r="D2656"/>
      <c r="N2656"/>
    </row>
    <row r="2657" spans="4:14" ht="13.5" customHeight="1" x14ac:dyDescent="0.35">
      <c r="D2657"/>
      <c r="N2657"/>
    </row>
    <row r="2658" spans="4:14" ht="13.5" customHeight="1" x14ac:dyDescent="0.35">
      <c r="D2658"/>
      <c r="N2658"/>
    </row>
    <row r="2659" spans="4:14" ht="13.5" customHeight="1" x14ac:dyDescent="0.35">
      <c r="D2659"/>
      <c r="N2659"/>
    </row>
    <row r="2660" spans="4:14" ht="13.5" customHeight="1" x14ac:dyDescent="0.35">
      <c r="D2660"/>
      <c r="N2660"/>
    </row>
    <row r="2661" spans="4:14" ht="13.5" customHeight="1" x14ac:dyDescent="0.35">
      <c r="D2661"/>
      <c r="N2661"/>
    </row>
    <row r="2662" spans="4:14" ht="13.5" customHeight="1" x14ac:dyDescent="0.35">
      <c r="D2662"/>
      <c r="N2662"/>
    </row>
    <row r="2663" spans="4:14" ht="13.5" customHeight="1" x14ac:dyDescent="0.35">
      <c r="D2663"/>
      <c r="N2663"/>
    </row>
    <row r="2664" spans="4:14" ht="13.5" customHeight="1" x14ac:dyDescent="0.35">
      <c r="D2664"/>
      <c r="N2664"/>
    </row>
    <row r="2665" spans="4:14" ht="13.5" customHeight="1" x14ac:dyDescent="0.35">
      <c r="D2665"/>
      <c r="N2665"/>
    </row>
    <row r="2666" spans="4:14" ht="13.5" customHeight="1" x14ac:dyDescent="0.35">
      <c r="D2666"/>
      <c r="N2666"/>
    </row>
    <row r="2667" spans="4:14" ht="13.5" customHeight="1" x14ac:dyDescent="0.35">
      <c r="D2667"/>
      <c r="N2667"/>
    </row>
    <row r="2668" spans="4:14" ht="13.5" customHeight="1" x14ac:dyDescent="0.35">
      <c r="D2668"/>
      <c r="N2668"/>
    </row>
    <row r="2669" spans="4:14" ht="13.5" customHeight="1" x14ac:dyDescent="0.35">
      <c r="D2669"/>
      <c r="N2669"/>
    </row>
    <row r="2670" spans="4:14" ht="13.5" customHeight="1" x14ac:dyDescent="0.35">
      <c r="D2670"/>
      <c r="N2670"/>
    </row>
    <row r="2671" spans="4:14" ht="13.5" customHeight="1" x14ac:dyDescent="0.35">
      <c r="D2671"/>
      <c r="N2671"/>
    </row>
    <row r="2672" spans="4:14" ht="13.5" customHeight="1" x14ac:dyDescent="0.35">
      <c r="D2672"/>
      <c r="N2672"/>
    </row>
    <row r="2673" spans="4:14" ht="13.5" customHeight="1" x14ac:dyDescent="0.35">
      <c r="D2673"/>
      <c r="N2673"/>
    </row>
    <row r="2674" spans="4:14" ht="13.5" customHeight="1" x14ac:dyDescent="0.35">
      <c r="D2674"/>
      <c r="N2674"/>
    </row>
    <row r="2675" spans="4:14" ht="13.5" customHeight="1" x14ac:dyDescent="0.35">
      <c r="D2675"/>
      <c r="N2675"/>
    </row>
    <row r="2676" spans="4:14" ht="13.5" customHeight="1" x14ac:dyDescent="0.35">
      <c r="D2676"/>
      <c r="N2676"/>
    </row>
    <row r="2677" spans="4:14" ht="13.5" customHeight="1" x14ac:dyDescent="0.35">
      <c r="D2677"/>
      <c r="N2677"/>
    </row>
    <row r="2678" spans="4:14" ht="13.5" customHeight="1" x14ac:dyDescent="0.35">
      <c r="D2678"/>
      <c r="N2678"/>
    </row>
    <row r="2679" spans="4:14" ht="13.5" customHeight="1" x14ac:dyDescent="0.35">
      <c r="D2679"/>
      <c r="N2679"/>
    </row>
    <row r="2680" spans="4:14" ht="13.5" customHeight="1" x14ac:dyDescent="0.35">
      <c r="D2680"/>
      <c r="N2680"/>
    </row>
    <row r="2681" spans="4:14" ht="13.5" customHeight="1" x14ac:dyDescent="0.35">
      <c r="D2681"/>
      <c r="N2681"/>
    </row>
    <row r="2682" spans="4:14" ht="13.5" customHeight="1" x14ac:dyDescent="0.35">
      <c r="D2682"/>
      <c r="N2682"/>
    </row>
    <row r="2683" spans="4:14" ht="13.5" customHeight="1" x14ac:dyDescent="0.35">
      <c r="D2683"/>
      <c r="N2683"/>
    </row>
    <row r="2684" spans="4:14" ht="13.5" customHeight="1" x14ac:dyDescent="0.35">
      <c r="D2684"/>
      <c r="N2684"/>
    </row>
    <row r="2685" spans="4:14" ht="13.5" customHeight="1" x14ac:dyDescent="0.35">
      <c r="D2685"/>
      <c r="N2685"/>
    </row>
    <row r="2686" spans="4:14" ht="13.5" customHeight="1" x14ac:dyDescent="0.35">
      <c r="D2686"/>
      <c r="N2686"/>
    </row>
    <row r="2687" spans="4:14" ht="13.5" customHeight="1" x14ac:dyDescent="0.35">
      <c r="D2687"/>
      <c r="N2687"/>
    </row>
    <row r="2688" spans="4:14" ht="13.5" customHeight="1" x14ac:dyDescent="0.35">
      <c r="D2688"/>
      <c r="N2688"/>
    </row>
    <row r="2689" spans="4:14" ht="13.5" customHeight="1" x14ac:dyDescent="0.35">
      <c r="D2689"/>
      <c r="N2689"/>
    </row>
    <row r="2690" spans="4:14" ht="13.5" customHeight="1" x14ac:dyDescent="0.35">
      <c r="D2690"/>
      <c r="N2690"/>
    </row>
    <row r="2691" spans="4:14" ht="13.5" customHeight="1" x14ac:dyDescent="0.35">
      <c r="D2691"/>
      <c r="N2691"/>
    </row>
    <row r="2692" spans="4:14" ht="13.5" customHeight="1" x14ac:dyDescent="0.35">
      <c r="D2692"/>
      <c r="N2692"/>
    </row>
    <row r="2693" spans="4:14" ht="13.5" customHeight="1" x14ac:dyDescent="0.35">
      <c r="D2693"/>
      <c r="N2693"/>
    </row>
    <row r="2694" spans="4:14" ht="13.5" customHeight="1" x14ac:dyDescent="0.35">
      <c r="D2694"/>
      <c r="N2694"/>
    </row>
    <row r="2695" spans="4:14" ht="13.5" customHeight="1" x14ac:dyDescent="0.35">
      <c r="D2695"/>
      <c r="N2695"/>
    </row>
    <row r="2696" spans="4:14" ht="13.5" customHeight="1" x14ac:dyDescent="0.35">
      <c r="D2696"/>
      <c r="N2696"/>
    </row>
    <row r="2697" spans="4:14" ht="13.5" customHeight="1" x14ac:dyDescent="0.35">
      <c r="D2697"/>
      <c r="N2697"/>
    </row>
    <row r="2698" spans="4:14" ht="13.5" customHeight="1" x14ac:dyDescent="0.35">
      <c r="D2698"/>
      <c r="N2698"/>
    </row>
    <row r="2699" spans="4:14" ht="13.5" customHeight="1" x14ac:dyDescent="0.35">
      <c r="D2699"/>
      <c r="N2699"/>
    </row>
    <row r="2700" spans="4:14" ht="13.5" customHeight="1" x14ac:dyDescent="0.35">
      <c r="D2700"/>
      <c r="N2700"/>
    </row>
    <row r="2701" spans="4:14" ht="13.5" customHeight="1" x14ac:dyDescent="0.35">
      <c r="D2701"/>
      <c r="N2701"/>
    </row>
    <row r="2702" spans="4:14" ht="13.5" customHeight="1" x14ac:dyDescent="0.35">
      <c r="D2702"/>
      <c r="N2702"/>
    </row>
    <row r="2703" spans="4:14" ht="13.5" customHeight="1" x14ac:dyDescent="0.35">
      <c r="D2703"/>
      <c r="N2703"/>
    </row>
    <row r="2704" spans="4:14" ht="13.5" customHeight="1" x14ac:dyDescent="0.35">
      <c r="D2704"/>
      <c r="N2704"/>
    </row>
    <row r="2705" spans="4:14" ht="13.5" customHeight="1" x14ac:dyDescent="0.35">
      <c r="D2705"/>
      <c r="N2705"/>
    </row>
    <row r="2706" spans="4:14" ht="13.5" customHeight="1" x14ac:dyDescent="0.35">
      <c r="D2706"/>
      <c r="N2706"/>
    </row>
    <row r="2707" spans="4:14" ht="13.5" customHeight="1" x14ac:dyDescent="0.35">
      <c r="D2707"/>
      <c r="N2707"/>
    </row>
    <row r="2708" spans="4:14" ht="13.5" customHeight="1" x14ac:dyDescent="0.35">
      <c r="D2708"/>
      <c r="N2708"/>
    </row>
    <row r="2709" spans="4:14" ht="13.5" customHeight="1" x14ac:dyDescent="0.35">
      <c r="D2709"/>
      <c r="N2709"/>
    </row>
    <row r="2710" spans="4:14" ht="13.5" customHeight="1" x14ac:dyDescent="0.35">
      <c r="D2710"/>
      <c r="N2710"/>
    </row>
    <row r="2711" spans="4:14" ht="13.5" customHeight="1" x14ac:dyDescent="0.35">
      <c r="D2711"/>
      <c r="N2711"/>
    </row>
    <row r="2712" spans="4:14" ht="13.5" customHeight="1" x14ac:dyDescent="0.35">
      <c r="D2712"/>
      <c r="N2712"/>
    </row>
    <row r="2713" spans="4:14" ht="13.5" customHeight="1" x14ac:dyDescent="0.35">
      <c r="D2713"/>
      <c r="N2713"/>
    </row>
    <row r="2714" spans="4:14" ht="13.5" customHeight="1" x14ac:dyDescent="0.35">
      <c r="D2714"/>
      <c r="N2714"/>
    </row>
    <row r="2715" spans="4:14" ht="13.5" customHeight="1" x14ac:dyDescent="0.35">
      <c r="D2715"/>
      <c r="N2715"/>
    </row>
    <row r="2716" spans="4:14" ht="13.5" customHeight="1" x14ac:dyDescent="0.35">
      <c r="D2716"/>
      <c r="N2716"/>
    </row>
    <row r="2717" spans="4:14" ht="13.5" customHeight="1" x14ac:dyDescent="0.35">
      <c r="D2717"/>
      <c r="N2717"/>
    </row>
    <row r="2718" spans="4:14" ht="13.5" customHeight="1" x14ac:dyDescent="0.35">
      <c r="D2718"/>
      <c r="N2718"/>
    </row>
    <row r="2719" spans="4:14" ht="13.5" customHeight="1" x14ac:dyDescent="0.35">
      <c r="D2719"/>
      <c r="N2719"/>
    </row>
    <row r="2720" spans="4:14" ht="13.5" customHeight="1" x14ac:dyDescent="0.35">
      <c r="D2720"/>
      <c r="N2720"/>
    </row>
    <row r="2721" spans="4:14" ht="13.5" customHeight="1" x14ac:dyDescent="0.35">
      <c r="D2721"/>
      <c r="N2721"/>
    </row>
    <row r="2722" spans="4:14" ht="13.5" customHeight="1" x14ac:dyDescent="0.35">
      <c r="D2722"/>
      <c r="N2722"/>
    </row>
    <row r="2723" spans="4:14" ht="13.5" customHeight="1" x14ac:dyDescent="0.35">
      <c r="D2723"/>
      <c r="N2723"/>
    </row>
    <row r="2724" spans="4:14" ht="13.5" customHeight="1" x14ac:dyDescent="0.35">
      <c r="D2724"/>
      <c r="N2724"/>
    </row>
    <row r="2725" spans="4:14" ht="13.5" customHeight="1" x14ac:dyDescent="0.35">
      <c r="D2725"/>
      <c r="N2725"/>
    </row>
    <row r="2726" spans="4:14" ht="13.5" customHeight="1" x14ac:dyDescent="0.35">
      <c r="D2726"/>
      <c r="N2726"/>
    </row>
    <row r="2727" spans="4:14" ht="13.5" customHeight="1" x14ac:dyDescent="0.35">
      <c r="D2727"/>
      <c r="N2727"/>
    </row>
    <row r="2728" spans="4:14" ht="13.5" customHeight="1" x14ac:dyDescent="0.35">
      <c r="D2728"/>
      <c r="N2728"/>
    </row>
    <row r="2729" spans="4:14" ht="13.5" customHeight="1" x14ac:dyDescent="0.35">
      <c r="D2729"/>
      <c r="N2729"/>
    </row>
    <row r="2730" spans="4:14" ht="13.5" customHeight="1" x14ac:dyDescent="0.35">
      <c r="D2730"/>
      <c r="N2730"/>
    </row>
    <row r="2731" spans="4:14" ht="13.5" customHeight="1" x14ac:dyDescent="0.35">
      <c r="D2731"/>
      <c r="N2731"/>
    </row>
    <row r="2732" spans="4:14" ht="13.5" customHeight="1" x14ac:dyDescent="0.35">
      <c r="D2732"/>
      <c r="N2732"/>
    </row>
    <row r="2733" spans="4:14" ht="13.5" customHeight="1" x14ac:dyDescent="0.35">
      <c r="D2733"/>
      <c r="N2733"/>
    </row>
    <row r="2734" spans="4:14" ht="13.5" customHeight="1" x14ac:dyDescent="0.35">
      <c r="D2734"/>
      <c r="N2734"/>
    </row>
    <row r="2735" spans="4:14" ht="13.5" customHeight="1" x14ac:dyDescent="0.35">
      <c r="D2735"/>
      <c r="N2735"/>
    </row>
    <row r="2736" spans="4:14" ht="13.5" customHeight="1" x14ac:dyDescent="0.35">
      <c r="D2736"/>
      <c r="N2736"/>
    </row>
    <row r="2737" spans="4:14" ht="13.5" customHeight="1" x14ac:dyDescent="0.35">
      <c r="D2737"/>
      <c r="N2737"/>
    </row>
    <row r="2738" spans="4:14" ht="13.5" customHeight="1" x14ac:dyDescent="0.35">
      <c r="D2738"/>
      <c r="N2738"/>
    </row>
    <row r="2739" spans="4:14" ht="13.5" customHeight="1" x14ac:dyDescent="0.35">
      <c r="D2739"/>
      <c r="N2739"/>
    </row>
    <row r="2740" spans="4:14" ht="13.5" customHeight="1" x14ac:dyDescent="0.35">
      <c r="D2740"/>
      <c r="N2740"/>
    </row>
    <row r="2741" spans="4:14" ht="13.5" customHeight="1" x14ac:dyDescent="0.35">
      <c r="D2741"/>
      <c r="N2741"/>
    </row>
    <row r="2742" spans="4:14" ht="13.5" customHeight="1" x14ac:dyDescent="0.35">
      <c r="D2742"/>
      <c r="N2742"/>
    </row>
    <row r="2743" spans="4:14" ht="13.5" customHeight="1" x14ac:dyDescent="0.35">
      <c r="D2743"/>
      <c r="N2743"/>
    </row>
    <row r="2744" spans="4:14" ht="13.5" customHeight="1" x14ac:dyDescent="0.35">
      <c r="D2744"/>
      <c r="N2744"/>
    </row>
    <row r="2745" spans="4:14" ht="13.5" customHeight="1" x14ac:dyDescent="0.35">
      <c r="D2745"/>
      <c r="N2745"/>
    </row>
    <row r="2746" spans="4:14" ht="13.5" customHeight="1" x14ac:dyDescent="0.35">
      <c r="D2746"/>
      <c r="N2746"/>
    </row>
    <row r="2747" spans="4:14" ht="13.5" customHeight="1" x14ac:dyDescent="0.35">
      <c r="D2747"/>
      <c r="N2747"/>
    </row>
    <row r="2748" spans="4:14" ht="13.5" customHeight="1" x14ac:dyDescent="0.35">
      <c r="D2748"/>
      <c r="N2748"/>
    </row>
    <row r="2749" spans="4:14" ht="13.5" customHeight="1" x14ac:dyDescent="0.35">
      <c r="D2749"/>
      <c r="N2749"/>
    </row>
    <row r="2750" spans="4:14" ht="13.5" customHeight="1" x14ac:dyDescent="0.35">
      <c r="D2750"/>
      <c r="N2750"/>
    </row>
    <row r="2751" spans="4:14" ht="13.5" customHeight="1" x14ac:dyDescent="0.35">
      <c r="D2751"/>
      <c r="N2751"/>
    </row>
    <row r="2752" spans="4:14" ht="13.5" customHeight="1" x14ac:dyDescent="0.35">
      <c r="D2752"/>
      <c r="N2752"/>
    </row>
    <row r="2753" spans="4:14" ht="13.5" customHeight="1" x14ac:dyDescent="0.35">
      <c r="D2753"/>
      <c r="N2753"/>
    </row>
    <row r="2754" spans="4:14" ht="13.5" customHeight="1" x14ac:dyDescent="0.35">
      <c r="D2754"/>
      <c r="N2754"/>
    </row>
    <row r="2755" spans="4:14" ht="13.5" customHeight="1" x14ac:dyDescent="0.35">
      <c r="D2755"/>
      <c r="N2755"/>
    </row>
    <row r="2756" spans="4:14" ht="13.5" customHeight="1" x14ac:dyDescent="0.35">
      <c r="D2756"/>
      <c r="N2756"/>
    </row>
    <row r="2757" spans="4:14" ht="13.5" customHeight="1" x14ac:dyDescent="0.35">
      <c r="D2757"/>
      <c r="N2757"/>
    </row>
    <row r="2758" spans="4:14" ht="13.5" customHeight="1" x14ac:dyDescent="0.35">
      <c r="D2758"/>
      <c r="N2758"/>
    </row>
    <row r="2759" spans="4:14" ht="13.5" customHeight="1" x14ac:dyDescent="0.35">
      <c r="D2759"/>
      <c r="N2759"/>
    </row>
    <row r="2760" spans="4:14" ht="13.5" customHeight="1" x14ac:dyDescent="0.35">
      <c r="D2760"/>
      <c r="N2760"/>
    </row>
    <row r="2761" spans="4:14" ht="13.5" customHeight="1" x14ac:dyDescent="0.35">
      <c r="D2761"/>
      <c r="N2761"/>
    </row>
    <row r="2762" spans="4:14" ht="13.5" customHeight="1" x14ac:dyDescent="0.35">
      <c r="D2762"/>
      <c r="N2762"/>
    </row>
    <row r="2763" spans="4:14" ht="13.5" customHeight="1" x14ac:dyDescent="0.35">
      <c r="D2763"/>
      <c r="N2763"/>
    </row>
    <row r="2764" spans="4:14" ht="13.5" customHeight="1" x14ac:dyDescent="0.35">
      <c r="D2764"/>
      <c r="N2764"/>
    </row>
    <row r="2765" spans="4:14" ht="13.5" customHeight="1" x14ac:dyDescent="0.35">
      <c r="D2765"/>
      <c r="N2765"/>
    </row>
    <row r="2766" spans="4:14" ht="13.5" customHeight="1" x14ac:dyDescent="0.35">
      <c r="D2766"/>
      <c r="N2766"/>
    </row>
    <row r="2767" spans="4:14" ht="13.5" customHeight="1" x14ac:dyDescent="0.35">
      <c r="D2767"/>
      <c r="N2767"/>
    </row>
    <row r="2768" spans="4:14" ht="13.5" customHeight="1" x14ac:dyDescent="0.35">
      <c r="D2768"/>
      <c r="N2768"/>
    </row>
    <row r="2769" spans="4:14" ht="13.5" customHeight="1" x14ac:dyDescent="0.35">
      <c r="D2769"/>
      <c r="N2769"/>
    </row>
    <row r="2770" spans="4:14" ht="13.5" customHeight="1" x14ac:dyDescent="0.35">
      <c r="D2770"/>
      <c r="N2770"/>
    </row>
    <row r="2771" spans="4:14" ht="13.5" customHeight="1" x14ac:dyDescent="0.35">
      <c r="D2771"/>
      <c r="N2771"/>
    </row>
    <row r="2772" spans="4:14" ht="13.5" customHeight="1" x14ac:dyDescent="0.35">
      <c r="D2772"/>
      <c r="N2772"/>
    </row>
    <row r="2773" spans="4:14" ht="13.5" customHeight="1" x14ac:dyDescent="0.35">
      <c r="D2773"/>
      <c r="N2773"/>
    </row>
    <row r="2774" spans="4:14" ht="13.5" customHeight="1" x14ac:dyDescent="0.35">
      <c r="D2774"/>
      <c r="N2774"/>
    </row>
    <row r="2775" spans="4:14" ht="13.5" customHeight="1" x14ac:dyDescent="0.35">
      <c r="D2775"/>
      <c r="N2775"/>
    </row>
    <row r="2776" spans="4:14" ht="13.5" customHeight="1" x14ac:dyDescent="0.35">
      <c r="D2776"/>
      <c r="N2776"/>
    </row>
    <row r="2777" spans="4:14" ht="13.5" customHeight="1" x14ac:dyDescent="0.35">
      <c r="D2777"/>
      <c r="N2777"/>
    </row>
    <row r="2778" spans="4:14" ht="13.5" customHeight="1" x14ac:dyDescent="0.35">
      <c r="D2778"/>
      <c r="N2778"/>
    </row>
    <row r="2779" spans="4:14" ht="13.5" customHeight="1" x14ac:dyDescent="0.35">
      <c r="D2779"/>
      <c r="N2779"/>
    </row>
    <row r="2780" spans="4:14" ht="13.5" customHeight="1" x14ac:dyDescent="0.35">
      <c r="D2780"/>
      <c r="N2780"/>
    </row>
    <row r="2781" spans="4:14" ht="13.5" customHeight="1" x14ac:dyDescent="0.35">
      <c r="D2781"/>
      <c r="N2781"/>
    </row>
    <row r="2782" spans="4:14" ht="13.5" customHeight="1" x14ac:dyDescent="0.35">
      <c r="D2782"/>
      <c r="N2782"/>
    </row>
    <row r="2783" spans="4:14" ht="13.5" customHeight="1" x14ac:dyDescent="0.35">
      <c r="D2783"/>
      <c r="N2783"/>
    </row>
    <row r="2784" spans="4:14" ht="13.5" customHeight="1" x14ac:dyDescent="0.35">
      <c r="D2784"/>
      <c r="N2784"/>
    </row>
    <row r="2785" spans="4:14" ht="13.5" customHeight="1" x14ac:dyDescent="0.35">
      <c r="D2785"/>
      <c r="N2785"/>
    </row>
    <row r="2786" spans="4:14" ht="13.5" customHeight="1" x14ac:dyDescent="0.35">
      <c r="D2786"/>
      <c r="N2786"/>
    </row>
    <row r="2787" spans="4:14" ht="13.5" customHeight="1" x14ac:dyDescent="0.35">
      <c r="D2787"/>
      <c r="N2787"/>
    </row>
    <row r="2788" spans="4:14" ht="13.5" customHeight="1" x14ac:dyDescent="0.35">
      <c r="D2788"/>
      <c r="N2788"/>
    </row>
    <row r="2789" spans="4:14" ht="13.5" customHeight="1" x14ac:dyDescent="0.35">
      <c r="D2789"/>
      <c r="N2789"/>
    </row>
    <row r="2790" spans="4:14" ht="13.5" customHeight="1" x14ac:dyDescent="0.35">
      <c r="D2790"/>
      <c r="N2790"/>
    </row>
    <row r="2791" spans="4:14" ht="13.5" customHeight="1" x14ac:dyDescent="0.35">
      <c r="D2791"/>
      <c r="N2791"/>
    </row>
    <row r="2792" spans="4:14" ht="13.5" customHeight="1" x14ac:dyDescent="0.35">
      <c r="D2792"/>
      <c r="N2792"/>
    </row>
    <row r="2793" spans="4:14" ht="13.5" customHeight="1" x14ac:dyDescent="0.35">
      <c r="D2793"/>
      <c r="N2793"/>
    </row>
    <row r="2794" spans="4:14" ht="13.5" customHeight="1" x14ac:dyDescent="0.35">
      <c r="D2794"/>
      <c r="N2794"/>
    </row>
    <row r="2795" spans="4:14" ht="13.5" customHeight="1" x14ac:dyDescent="0.35">
      <c r="D2795"/>
      <c r="N2795"/>
    </row>
    <row r="2796" spans="4:14" ht="13.5" customHeight="1" x14ac:dyDescent="0.35">
      <c r="D2796"/>
      <c r="N2796"/>
    </row>
    <row r="2797" spans="4:14" ht="13.5" customHeight="1" x14ac:dyDescent="0.35">
      <c r="D2797"/>
      <c r="N2797"/>
    </row>
    <row r="2798" spans="4:14" ht="13.5" customHeight="1" x14ac:dyDescent="0.35">
      <c r="D2798"/>
      <c r="N2798"/>
    </row>
    <row r="2799" spans="4:14" ht="13.5" customHeight="1" x14ac:dyDescent="0.35">
      <c r="D2799"/>
      <c r="N2799"/>
    </row>
    <row r="2800" spans="4:14" ht="13.5" customHeight="1" x14ac:dyDescent="0.35">
      <c r="D2800"/>
      <c r="N2800"/>
    </row>
    <row r="2801" spans="4:14" ht="13.5" customHeight="1" x14ac:dyDescent="0.35">
      <c r="D2801"/>
      <c r="N2801"/>
    </row>
    <row r="2802" spans="4:14" ht="13.5" customHeight="1" x14ac:dyDescent="0.35">
      <c r="D2802"/>
      <c r="N2802"/>
    </row>
    <row r="2803" spans="4:14" ht="13.5" customHeight="1" x14ac:dyDescent="0.35">
      <c r="D2803"/>
      <c r="N2803"/>
    </row>
    <row r="2804" spans="4:14" ht="13.5" customHeight="1" x14ac:dyDescent="0.35">
      <c r="D2804"/>
      <c r="N2804"/>
    </row>
    <row r="2805" spans="4:14" ht="13.5" customHeight="1" x14ac:dyDescent="0.35">
      <c r="D2805"/>
      <c r="N2805"/>
    </row>
    <row r="2806" spans="4:14" ht="13.5" customHeight="1" x14ac:dyDescent="0.35">
      <c r="D2806"/>
      <c r="N2806"/>
    </row>
    <row r="2807" spans="4:14" ht="13.5" customHeight="1" x14ac:dyDescent="0.35">
      <c r="D2807"/>
      <c r="N2807"/>
    </row>
    <row r="2808" spans="4:14" ht="13.5" customHeight="1" x14ac:dyDescent="0.35">
      <c r="D2808"/>
      <c r="N2808"/>
    </row>
    <row r="2809" spans="4:14" ht="13.5" customHeight="1" x14ac:dyDescent="0.35">
      <c r="D2809"/>
      <c r="N2809"/>
    </row>
    <row r="2810" spans="4:14" ht="13.5" customHeight="1" x14ac:dyDescent="0.35">
      <c r="D2810"/>
      <c r="N2810"/>
    </row>
    <row r="2811" spans="4:14" ht="13.5" customHeight="1" x14ac:dyDescent="0.35">
      <c r="D2811"/>
      <c r="N2811"/>
    </row>
    <row r="2812" spans="4:14" ht="13.5" customHeight="1" x14ac:dyDescent="0.35">
      <c r="D2812"/>
      <c r="N2812"/>
    </row>
    <row r="2813" spans="4:14" ht="13.5" customHeight="1" x14ac:dyDescent="0.35">
      <c r="D2813"/>
      <c r="N2813"/>
    </row>
    <row r="2814" spans="4:14" ht="13.5" customHeight="1" x14ac:dyDescent="0.35">
      <c r="D2814"/>
      <c r="N2814"/>
    </row>
    <row r="2815" spans="4:14" ht="13.5" customHeight="1" x14ac:dyDescent="0.35">
      <c r="D2815"/>
      <c r="N2815"/>
    </row>
    <row r="2816" spans="4:14" ht="13.5" customHeight="1" x14ac:dyDescent="0.35">
      <c r="D2816"/>
      <c r="N2816"/>
    </row>
    <row r="2817" spans="4:14" ht="13.5" customHeight="1" x14ac:dyDescent="0.35">
      <c r="D2817"/>
      <c r="N2817"/>
    </row>
    <row r="2818" spans="4:14" ht="13.5" customHeight="1" x14ac:dyDescent="0.35">
      <c r="D2818"/>
      <c r="N2818"/>
    </row>
    <row r="2819" spans="4:14" ht="13.5" customHeight="1" x14ac:dyDescent="0.35">
      <c r="D2819"/>
      <c r="N2819"/>
    </row>
    <row r="2820" spans="4:14" ht="13.5" customHeight="1" x14ac:dyDescent="0.35">
      <c r="D2820"/>
      <c r="N2820"/>
    </row>
    <row r="2821" spans="4:14" ht="13.5" customHeight="1" x14ac:dyDescent="0.35">
      <c r="D2821"/>
      <c r="N2821"/>
    </row>
    <row r="2822" spans="4:14" ht="13.5" customHeight="1" x14ac:dyDescent="0.35">
      <c r="D2822"/>
      <c r="N2822"/>
    </row>
    <row r="2823" spans="4:14" ht="13.5" customHeight="1" x14ac:dyDescent="0.35">
      <c r="D2823"/>
      <c r="N2823"/>
    </row>
    <row r="2824" spans="4:14" ht="13.5" customHeight="1" x14ac:dyDescent="0.35">
      <c r="D2824"/>
      <c r="N2824"/>
    </row>
    <row r="2825" spans="4:14" ht="13.5" customHeight="1" x14ac:dyDescent="0.35">
      <c r="D2825"/>
      <c r="N2825"/>
    </row>
    <row r="2826" spans="4:14" ht="13.5" customHeight="1" x14ac:dyDescent="0.35">
      <c r="D2826"/>
      <c r="N2826"/>
    </row>
    <row r="2827" spans="4:14" ht="13.5" customHeight="1" x14ac:dyDescent="0.35">
      <c r="D2827"/>
      <c r="N2827"/>
    </row>
    <row r="2828" spans="4:14" ht="13.5" customHeight="1" x14ac:dyDescent="0.35">
      <c r="D2828"/>
      <c r="N2828"/>
    </row>
    <row r="2829" spans="4:14" ht="13.5" customHeight="1" x14ac:dyDescent="0.35">
      <c r="D2829"/>
      <c r="N2829"/>
    </row>
    <row r="2830" spans="4:14" ht="13.5" customHeight="1" x14ac:dyDescent="0.35">
      <c r="D2830"/>
      <c r="N2830"/>
    </row>
    <row r="2831" spans="4:14" ht="13.5" customHeight="1" x14ac:dyDescent="0.35">
      <c r="D2831"/>
      <c r="N2831"/>
    </row>
    <row r="2832" spans="4:14" ht="13.5" customHeight="1" x14ac:dyDescent="0.35">
      <c r="D2832"/>
      <c r="N2832"/>
    </row>
    <row r="2833" spans="4:14" ht="13.5" customHeight="1" x14ac:dyDescent="0.35">
      <c r="D2833"/>
      <c r="N2833"/>
    </row>
    <row r="2834" spans="4:14" ht="13.5" customHeight="1" x14ac:dyDescent="0.35">
      <c r="D2834"/>
      <c r="N2834"/>
    </row>
    <row r="2835" spans="4:14" ht="13.5" customHeight="1" x14ac:dyDescent="0.35">
      <c r="D2835"/>
      <c r="N2835"/>
    </row>
    <row r="2836" spans="4:14" ht="13.5" customHeight="1" x14ac:dyDescent="0.35">
      <c r="D2836"/>
      <c r="N2836"/>
    </row>
    <row r="2837" spans="4:14" ht="13.5" customHeight="1" x14ac:dyDescent="0.35">
      <c r="D2837"/>
      <c r="N2837"/>
    </row>
    <row r="2838" spans="4:14" ht="13.5" customHeight="1" x14ac:dyDescent="0.35">
      <c r="D2838"/>
      <c r="N2838"/>
    </row>
    <row r="2839" spans="4:14" ht="13.5" customHeight="1" x14ac:dyDescent="0.35">
      <c r="D2839"/>
      <c r="N2839"/>
    </row>
    <row r="2840" spans="4:14" ht="13.5" customHeight="1" x14ac:dyDescent="0.35">
      <c r="D2840"/>
      <c r="N2840"/>
    </row>
    <row r="2841" spans="4:14" ht="13.5" customHeight="1" x14ac:dyDescent="0.35">
      <c r="D2841"/>
      <c r="N2841"/>
    </row>
    <row r="2842" spans="4:14" ht="13.5" customHeight="1" x14ac:dyDescent="0.35">
      <c r="D2842"/>
      <c r="N2842"/>
    </row>
    <row r="2843" spans="4:14" ht="13.5" customHeight="1" x14ac:dyDescent="0.35">
      <c r="D2843"/>
      <c r="N2843"/>
    </row>
    <row r="2844" spans="4:14" ht="13.5" customHeight="1" x14ac:dyDescent="0.35">
      <c r="D2844"/>
      <c r="N2844"/>
    </row>
    <row r="2845" spans="4:14" ht="13.5" customHeight="1" x14ac:dyDescent="0.35">
      <c r="D2845"/>
      <c r="N2845"/>
    </row>
    <row r="2846" spans="4:14" ht="13.5" customHeight="1" x14ac:dyDescent="0.35">
      <c r="D2846"/>
      <c r="N2846"/>
    </row>
    <row r="2847" spans="4:14" ht="13.5" customHeight="1" x14ac:dyDescent="0.35">
      <c r="D2847"/>
      <c r="N2847"/>
    </row>
    <row r="2848" spans="4:14" ht="13.5" customHeight="1" x14ac:dyDescent="0.35">
      <c r="D2848"/>
      <c r="N2848"/>
    </row>
    <row r="2849" spans="4:14" ht="13.5" customHeight="1" x14ac:dyDescent="0.35">
      <c r="D2849"/>
      <c r="N2849"/>
    </row>
    <row r="2850" spans="4:14" ht="13.5" customHeight="1" x14ac:dyDescent="0.35">
      <c r="D2850"/>
      <c r="N2850"/>
    </row>
    <row r="2851" spans="4:14" ht="13.5" customHeight="1" x14ac:dyDescent="0.35">
      <c r="D2851"/>
      <c r="N2851"/>
    </row>
    <row r="2852" spans="4:14" ht="13.5" customHeight="1" x14ac:dyDescent="0.35">
      <c r="D2852"/>
      <c r="N2852"/>
    </row>
    <row r="2853" spans="4:14" ht="13.5" customHeight="1" x14ac:dyDescent="0.35">
      <c r="D2853"/>
      <c r="N2853"/>
    </row>
    <row r="2854" spans="4:14" ht="13.5" customHeight="1" x14ac:dyDescent="0.35">
      <c r="D2854"/>
      <c r="N2854"/>
    </row>
    <row r="2855" spans="4:14" ht="13.5" customHeight="1" x14ac:dyDescent="0.35">
      <c r="D2855"/>
      <c r="N2855"/>
    </row>
    <row r="2856" spans="4:14" ht="13.5" customHeight="1" x14ac:dyDescent="0.35">
      <c r="D2856"/>
      <c r="N2856"/>
    </row>
    <row r="2857" spans="4:14" ht="13.5" customHeight="1" x14ac:dyDescent="0.35">
      <c r="D2857"/>
      <c r="N2857"/>
    </row>
    <row r="2858" spans="4:14" ht="13.5" customHeight="1" x14ac:dyDescent="0.35">
      <c r="D2858"/>
      <c r="N2858"/>
    </row>
    <row r="2859" spans="4:14" ht="13.5" customHeight="1" x14ac:dyDescent="0.35">
      <c r="D2859"/>
      <c r="N2859"/>
    </row>
    <row r="2860" spans="4:14" ht="13.5" customHeight="1" x14ac:dyDescent="0.35">
      <c r="D2860"/>
      <c r="N2860"/>
    </row>
    <row r="2861" spans="4:14" ht="13.5" customHeight="1" x14ac:dyDescent="0.35">
      <c r="D2861"/>
      <c r="N2861"/>
    </row>
    <row r="2862" spans="4:14" ht="13.5" customHeight="1" x14ac:dyDescent="0.35">
      <c r="D2862"/>
      <c r="N2862"/>
    </row>
    <row r="2863" spans="4:14" ht="13.5" customHeight="1" x14ac:dyDescent="0.35">
      <c r="D2863"/>
      <c r="N2863"/>
    </row>
    <row r="2864" spans="4:14" ht="13.5" customHeight="1" x14ac:dyDescent="0.35">
      <c r="D2864"/>
      <c r="N2864"/>
    </row>
    <row r="2865" spans="4:14" ht="13.5" customHeight="1" x14ac:dyDescent="0.35">
      <c r="D2865"/>
      <c r="N2865"/>
    </row>
    <row r="2866" spans="4:14" ht="13.5" customHeight="1" x14ac:dyDescent="0.35">
      <c r="D2866"/>
      <c r="N2866"/>
    </row>
    <row r="2867" spans="4:14" ht="13.5" customHeight="1" x14ac:dyDescent="0.35">
      <c r="D2867"/>
      <c r="N2867"/>
    </row>
    <row r="2868" spans="4:14" ht="13.5" customHeight="1" x14ac:dyDescent="0.35">
      <c r="D2868"/>
      <c r="N2868"/>
    </row>
    <row r="2869" spans="4:14" ht="13.5" customHeight="1" x14ac:dyDescent="0.35">
      <c r="D2869"/>
      <c r="N2869"/>
    </row>
    <row r="2870" spans="4:14" ht="13.5" customHeight="1" x14ac:dyDescent="0.35">
      <c r="D2870"/>
      <c r="N2870"/>
    </row>
    <row r="2871" spans="4:14" ht="13.5" customHeight="1" x14ac:dyDescent="0.35">
      <c r="D2871"/>
      <c r="N2871"/>
    </row>
    <row r="2872" spans="4:14" ht="13.5" customHeight="1" x14ac:dyDescent="0.35">
      <c r="D2872"/>
      <c r="N2872"/>
    </row>
    <row r="2873" spans="4:14" ht="13.5" customHeight="1" x14ac:dyDescent="0.35">
      <c r="D2873"/>
      <c r="N2873"/>
    </row>
    <row r="2874" spans="4:14" ht="13.5" customHeight="1" x14ac:dyDescent="0.35">
      <c r="D2874"/>
      <c r="N2874"/>
    </row>
    <row r="2875" spans="4:14" ht="13.5" customHeight="1" x14ac:dyDescent="0.35">
      <c r="D2875"/>
      <c r="N2875"/>
    </row>
    <row r="2876" spans="4:14" ht="13.5" customHeight="1" x14ac:dyDescent="0.35">
      <c r="D2876"/>
      <c r="N2876"/>
    </row>
    <row r="2877" spans="4:14" ht="13.5" customHeight="1" x14ac:dyDescent="0.35">
      <c r="D2877"/>
      <c r="N2877"/>
    </row>
    <row r="2878" spans="4:14" ht="13.5" customHeight="1" x14ac:dyDescent="0.35">
      <c r="D2878"/>
      <c r="N2878"/>
    </row>
    <row r="2879" spans="4:14" ht="13.5" customHeight="1" x14ac:dyDescent="0.35">
      <c r="D2879"/>
      <c r="N2879"/>
    </row>
    <row r="2880" spans="4:14" ht="13.5" customHeight="1" x14ac:dyDescent="0.35">
      <c r="D2880"/>
      <c r="N2880"/>
    </row>
    <row r="2881" spans="4:14" ht="13.5" customHeight="1" x14ac:dyDescent="0.35">
      <c r="D2881"/>
      <c r="N2881"/>
    </row>
    <row r="2882" spans="4:14" ht="13.5" customHeight="1" x14ac:dyDescent="0.35">
      <c r="D2882"/>
      <c r="N2882"/>
    </row>
    <row r="2883" spans="4:14" ht="13.5" customHeight="1" x14ac:dyDescent="0.35">
      <c r="D2883"/>
      <c r="N2883"/>
    </row>
    <row r="2884" spans="4:14" ht="13.5" customHeight="1" x14ac:dyDescent="0.35">
      <c r="D2884"/>
      <c r="N2884"/>
    </row>
    <row r="2885" spans="4:14" ht="13.5" customHeight="1" x14ac:dyDescent="0.35">
      <c r="D2885"/>
      <c r="N2885"/>
    </row>
    <row r="2886" spans="4:14" ht="13.5" customHeight="1" x14ac:dyDescent="0.35">
      <c r="D2886"/>
      <c r="N2886"/>
    </row>
    <row r="2887" spans="4:14" ht="13.5" customHeight="1" x14ac:dyDescent="0.35">
      <c r="D2887"/>
      <c r="N2887"/>
    </row>
    <row r="2888" spans="4:14" ht="13.5" customHeight="1" x14ac:dyDescent="0.35">
      <c r="D2888"/>
      <c r="N2888"/>
    </row>
    <row r="2889" spans="4:14" ht="13.5" customHeight="1" x14ac:dyDescent="0.35">
      <c r="D2889"/>
      <c r="N2889"/>
    </row>
    <row r="2890" spans="4:14" ht="13.5" customHeight="1" x14ac:dyDescent="0.35">
      <c r="D2890"/>
      <c r="N2890"/>
    </row>
    <row r="2891" spans="4:14" ht="13.5" customHeight="1" x14ac:dyDescent="0.35">
      <c r="D2891"/>
      <c r="N2891"/>
    </row>
    <row r="2892" spans="4:14" ht="13.5" customHeight="1" x14ac:dyDescent="0.35">
      <c r="D2892"/>
      <c r="N2892"/>
    </row>
    <row r="2893" spans="4:14" ht="13.5" customHeight="1" x14ac:dyDescent="0.35">
      <c r="D2893"/>
      <c r="N2893"/>
    </row>
    <row r="2894" spans="4:14" ht="13.5" customHeight="1" x14ac:dyDescent="0.35">
      <c r="D2894"/>
      <c r="N2894"/>
    </row>
    <row r="2895" spans="4:14" ht="13.5" customHeight="1" x14ac:dyDescent="0.35">
      <c r="D2895"/>
      <c r="N2895"/>
    </row>
    <row r="2896" spans="4:14" ht="13.5" customHeight="1" x14ac:dyDescent="0.35">
      <c r="D2896"/>
      <c r="N2896"/>
    </row>
    <row r="2897" spans="4:14" ht="13.5" customHeight="1" x14ac:dyDescent="0.35">
      <c r="D2897"/>
      <c r="N2897"/>
    </row>
    <row r="2898" spans="4:14" ht="13.5" customHeight="1" x14ac:dyDescent="0.35">
      <c r="D2898"/>
      <c r="N2898"/>
    </row>
    <row r="2899" spans="4:14" ht="13.5" customHeight="1" x14ac:dyDescent="0.35">
      <c r="D2899"/>
      <c r="N2899"/>
    </row>
    <row r="2900" spans="4:14" ht="13.5" customHeight="1" x14ac:dyDescent="0.35">
      <c r="D2900"/>
      <c r="N2900"/>
    </row>
    <row r="2901" spans="4:14" ht="13.5" customHeight="1" x14ac:dyDescent="0.35">
      <c r="D2901"/>
      <c r="N2901"/>
    </row>
    <row r="2902" spans="4:14" ht="13.5" customHeight="1" x14ac:dyDescent="0.35">
      <c r="D2902"/>
      <c r="N2902"/>
    </row>
    <row r="2903" spans="4:14" ht="13.5" customHeight="1" x14ac:dyDescent="0.35">
      <c r="D2903"/>
      <c r="N2903"/>
    </row>
    <row r="2904" spans="4:14" ht="13.5" customHeight="1" x14ac:dyDescent="0.35">
      <c r="D2904"/>
      <c r="N2904"/>
    </row>
    <row r="2905" spans="4:14" ht="13.5" customHeight="1" x14ac:dyDescent="0.35">
      <c r="D2905"/>
      <c r="N2905"/>
    </row>
    <row r="2906" spans="4:14" ht="13.5" customHeight="1" x14ac:dyDescent="0.35">
      <c r="D2906"/>
      <c r="N2906"/>
    </row>
    <row r="2907" spans="4:14" ht="13.5" customHeight="1" x14ac:dyDescent="0.35">
      <c r="D2907"/>
      <c r="N2907"/>
    </row>
    <row r="2908" spans="4:14" ht="13.5" customHeight="1" x14ac:dyDescent="0.35">
      <c r="D2908"/>
      <c r="N2908"/>
    </row>
    <row r="2909" spans="4:14" ht="13.5" customHeight="1" x14ac:dyDescent="0.35">
      <c r="D2909"/>
      <c r="N2909"/>
    </row>
    <row r="2910" spans="4:14" ht="13.5" customHeight="1" x14ac:dyDescent="0.35">
      <c r="D2910"/>
      <c r="N2910"/>
    </row>
    <row r="2911" spans="4:14" ht="13.5" customHeight="1" x14ac:dyDescent="0.35">
      <c r="D2911"/>
      <c r="N2911"/>
    </row>
    <row r="2912" spans="4:14" ht="13.5" customHeight="1" x14ac:dyDescent="0.35">
      <c r="D2912"/>
      <c r="N2912"/>
    </row>
    <row r="2913" spans="4:14" ht="13.5" customHeight="1" x14ac:dyDescent="0.35">
      <c r="D2913"/>
      <c r="N2913"/>
    </row>
    <row r="2914" spans="4:14" ht="13.5" customHeight="1" x14ac:dyDescent="0.35">
      <c r="D2914"/>
      <c r="N2914"/>
    </row>
    <row r="2915" spans="4:14" ht="13.5" customHeight="1" x14ac:dyDescent="0.35">
      <c r="D2915"/>
      <c r="N2915"/>
    </row>
    <row r="2916" spans="4:14" ht="13.5" customHeight="1" x14ac:dyDescent="0.35">
      <c r="D2916"/>
      <c r="N2916"/>
    </row>
    <row r="2917" spans="4:14" ht="13.5" customHeight="1" x14ac:dyDescent="0.35">
      <c r="D2917"/>
      <c r="N2917"/>
    </row>
    <row r="2918" spans="4:14" ht="13.5" customHeight="1" x14ac:dyDescent="0.35">
      <c r="D2918"/>
      <c r="N2918"/>
    </row>
    <row r="2919" spans="4:14" ht="13.5" customHeight="1" x14ac:dyDescent="0.35">
      <c r="D2919"/>
      <c r="N2919"/>
    </row>
    <row r="2920" spans="4:14" ht="13.5" customHeight="1" x14ac:dyDescent="0.35">
      <c r="D2920"/>
      <c r="N2920"/>
    </row>
    <row r="2921" spans="4:14" ht="13.5" customHeight="1" x14ac:dyDescent="0.35">
      <c r="D2921"/>
      <c r="N2921"/>
    </row>
    <row r="2922" spans="4:14" ht="13.5" customHeight="1" x14ac:dyDescent="0.35">
      <c r="D2922"/>
      <c r="N2922"/>
    </row>
    <row r="2923" spans="4:14" ht="13.5" customHeight="1" x14ac:dyDescent="0.35">
      <c r="D2923"/>
      <c r="N2923"/>
    </row>
    <row r="2924" spans="4:14" ht="13.5" customHeight="1" x14ac:dyDescent="0.35">
      <c r="D2924"/>
      <c r="N2924"/>
    </row>
    <row r="2925" spans="4:14" ht="13.5" customHeight="1" x14ac:dyDescent="0.35">
      <c r="D2925"/>
      <c r="N2925"/>
    </row>
    <row r="2926" spans="4:14" ht="13.5" customHeight="1" x14ac:dyDescent="0.35">
      <c r="D2926"/>
      <c r="N2926"/>
    </row>
    <row r="2927" spans="4:14" ht="13.5" customHeight="1" x14ac:dyDescent="0.35">
      <c r="D2927"/>
      <c r="N2927"/>
    </row>
    <row r="2928" spans="4:14" ht="13.5" customHeight="1" x14ac:dyDescent="0.35">
      <c r="D2928"/>
      <c r="N2928"/>
    </row>
    <row r="2929" spans="4:14" ht="13.5" customHeight="1" x14ac:dyDescent="0.35">
      <c r="D2929"/>
      <c r="N2929"/>
    </row>
    <row r="2930" spans="4:14" ht="13.5" customHeight="1" x14ac:dyDescent="0.35">
      <c r="D2930"/>
      <c r="N2930"/>
    </row>
    <row r="2931" spans="4:14" ht="13.5" customHeight="1" x14ac:dyDescent="0.35">
      <c r="D2931"/>
      <c r="N2931"/>
    </row>
    <row r="2932" spans="4:14" ht="13.5" customHeight="1" x14ac:dyDescent="0.35">
      <c r="D2932"/>
      <c r="N2932"/>
    </row>
    <row r="2933" spans="4:14" ht="13.5" customHeight="1" x14ac:dyDescent="0.35">
      <c r="D2933"/>
      <c r="N2933"/>
    </row>
    <row r="2934" spans="4:14" ht="13.5" customHeight="1" x14ac:dyDescent="0.35">
      <c r="D2934"/>
      <c r="N2934"/>
    </row>
    <row r="2935" spans="4:14" ht="13.5" customHeight="1" x14ac:dyDescent="0.35">
      <c r="D2935"/>
      <c r="N2935"/>
    </row>
    <row r="2936" spans="4:14" ht="13.5" customHeight="1" x14ac:dyDescent="0.35">
      <c r="D2936"/>
      <c r="N2936"/>
    </row>
    <row r="2937" spans="4:14" ht="13.5" customHeight="1" x14ac:dyDescent="0.35">
      <c r="D2937"/>
      <c r="N2937"/>
    </row>
    <row r="2938" spans="4:14" ht="13.5" customHeight="1" x14ac:dyDescent="0.35">
      <c r="D2938"/>
      <c r="N2938"/>
    </row>
    <row r="2939" spans="4:14" ht="13.5" customHeight="1" x14ac:dyDescent="0.35">
      <c r="D2939"/>
      <c r="N2939"/>
    </row>
    <row r="2940" spans="4:14" ht="13.5" customHeight="1" x14ac:dyDescent="0.35">
      <c r="D2940"/>
      <c r="N2940"/>
    </row>
    <row r="2941" spans="4:14" ht="13.5" customHeight="1" x14ac:dyDescent="0.35">
      <c r="D2941"/>
      <c r="N2941"/>
    </row>
    <row r="2942" spans="4:14" ht="13.5" customHeight="1" x14ac:dyDescent="0.35">
      <c r="D2942"/>
      <c r="N2942"/>
    </row>
    <row r="2943" spans="4:14" ht="13.5" customHeight="1" x14ac:dyDescent="0.35">
      <c r="D2943"/>
      <c r="N2943"/>
    </row>
    <row r="2944" spans="4:14" ht="13.5" customHeight="1" x14ac:dyDescent="0.35">
      <c r="D2944"/>
      <c r="N2944"/>
    </row>
    <row r="2945" spans="4:14" ht="13.5" customHeight="1" x14ac:dyDescent="0.35">
      <c r="D2945"/>
      <c r="N2945"/>
    </row>
    <row r="2946" spans="4:14" ht="13.5" customHeight="1" x14ac:dyDescent="0.35">
      <c r="D2946"/>
      <c r="N2946"/>
    </row>
    <row r="2947" spans="4:14" ht="13.5" customHeight="1" x14ac:dyDescent="0.35">
      <c r="D2947"/>
      <c r="N2947"/>
    </row>
    <row r="2948" spans="4:14" ht="13.5" customHeight="1" x14ac:dyDescent="0.35">
      <c r="D2948"/>
      <c r="N2948"/>
    </row>
    <row r="2949" spans="4:14" ht="13.5" customHeight="1" x14ac:dyDescent="0.35">
      <c r="D2949"/>
      <c r="N2949"/>
    </row>
    <row r="2950" spans="4:14" ht="13.5" customHeight="1" x14ac:dyDescent="0.35">
      <c r="D2950"/>
      <c r="N2950"/>
    </row>
    <row r="2951" spans="4:14" ht="13.5" customHeight="1" x14ac:dyDescent="0.35">
      <c r="D2951"/>
      <c r="N2951"/>
    </row>
    <row r="2952" spans="4:14" ht="13.5" customHeight="1" x14ac:dyDescent="0.35">
      <c r="D2952"/>
      <c r="N2952"/>
    </row>
    <row r="2953" spans="4:14" ht="13.5" customHeight="1" x14ac:dyDescent="0.35">
      <c r="D2953"/>
      <c r="N2953"/>
    </row>
    <row r="2954" spans="4:14" ht="13.5" customHeight="1" x14ac:dyDescent="0.35">
      <c r="D2954"/>
      <c r="N2954"/>
    </row>
    <row r="2955" spans="4:14" ht="13.5" customHeight="1" x14ac:dyDescent="0.35">
      <c r="D2955"/>
      <c r="N2955"/>
    </row>
    <row r="2956" spans="4:14" ht="13.5" customHeight="1" x14ac:dyDescent="0.35">
      <c r="D2956"/>
      <c r="N2956"/>
    </row>
    <row r="2957" spans="4:14" ht="13.5" customHeight="1" x14ac:dyDescent="0.35">
      <c r="D2957"/>
      <c r="N2957"/>
    </row>
    <row r="2958" spans="4:14" ht="13.5" customHeight="1" x14ac:dyDescent="0.35">
      <c r="D2958"/>
      <c r="N2958"/>
    </row>
    <row r="2959" spans="4:14" ht="13.5" customHeight="1" x14ac:dyDescent="0.35">
      <c r="D2959"/>
      <c r="N2959"/>
    </row>
    <row r="2960" spans="4:14" ht="13.5" customHeight="1" x14ac:dyDescent="0.35">
      <c r="D2960"/>
      <c r="N2960"/>
    </row>
    <row r="2961" spans="4:14" ht="13.5" customHeight="1" x14ac:dyDescent="0.35">
      <c r="D2961"/>
      <c r="N2961"/>
    </row>
    <row r="2962" spans="4:14" ht="13.5" customHeight="1" x14ac:dyDescent="0.35">
      <c r="D2962"/>
      <c r="N2962"/>
    </row>
    <row r="2963" spans="4:14" ht="13.5" customHeight="1" x14ac:dyDescent="0.35">
      <c r="D2963"/>
      <c r="N2963"/>
    </row>
    <row r="2964" spans="4:14" ht="13.5" customHeight="1" x14ac:dyDescent="0.35">
      <c r="D2964"/>
      <c r="N2964"/>
    </row>
    <row r="2965" spans="4:14" ht="13.5" customHeight="1" x14ac:dyDescent="0.35">
      <c r="D2965"/>
      <c r="N2965"/>
    </row>
    <row r="2966" spans="4:14" ht="13.5" customHeight="1" x14ac:dyDescent="0.35">
      <c r="D2966"/>
      <c r="N2966"/>
    </row>
    <row r="2967" spans="4:14" ht="13.5" customHeight="1" x14ac:dyDescent="0.35">
      <c r="D2967"/>
      <c r="N2967"/>
    </row>
    <row r="2968" spans="4:14" ht="13.5" customHeight="1" x14ac:dyDescent="0.35">
      <c r="D2968"/>
      <c r="N2968"/>
    </row>
    <row r="2969" spans="4:14" ht="13.5" customHeight="1" x14ac:dyDescent="0.35">
      <c r="D2969"/>
      <c r="N2969"/>
    </row>
    <row r="2970" spans="4:14" ht="13.5" customHeight="1" x14ac:dyDescent="0.35">
      <c r="D2970"/>
      <c r="N2970"/>
    </row>
    <row r="2971" spans="4:14" ht="13.5" customHeight="1" x14ac:dyDescent="0.35">
      <c r="D2971"/>
      <c r="N2971"/>
    </row>
    <row r="2972" spans="4:14" ht="13.5" customHeight="1" x14ac:dyDescent="0.35">
      <c r="D2972"/>
      <c r="N2972"/>
    </row>
    <row r="2973" spans="4:14" ht="13.5" customHeight="1" x14ac:dyDescent="0.35">
      <c r="D2973"/>
      <c r="N2973"/>
    </row>
    <row r="2974" spans="4:14" ht="13.5" customHeight="1" x14ac:dyDescent="0.35">
      <c r="D2974"/>
      <c r="N2974"/>
    </row>
    <row r="2975" spans="4:14" ht="13.5" customHeight="1" x14ac:dyDescent="0.35">
      <c r="D2975"/>
      <c r="N2975"/>
    </row>
    <row r="2976" spans="4:14" ht="13.5" customHeight="1" x14ac:dyDescent="0.35">
      <c r="D2976"/>
      <c r="N2976"/>
    </row>
    <row r="2977" spans="4:14" ht="13.5" customHeight="1" x14ac:dyDescent="0.35">
      <c r="D2977"/>
      <c r="N2977"/>
    </row>
    <row r="2978" spans="4:14" ht="13.5" customHeight="1" x14ac:dyDescent="0.35">
      <c r="D2978"/>
      <c r="N2978"/>
    </row>
    <row r="2979" spans="4:14" ht="13.5" customHeight="1" x14ac:dyDescent="0.35">
      <c r="D2979"/>
      <c r="N2979"/>
    </row>
    <row r="2980" spans="4:14" ht="13.5" customHeight="1" x14ac:dyDescent="0.35">
      <c r="D2980"/>
      <c r="N2980"/>
    </row>
    <row r="2981" spans="4:14" ht="13.5" customHeight="1" x14ac:dyDescent="0.35">
      <c r="D2981"/>
      <c r="N2981"/>
    </row>
    <row r="2982" spans="4:14" ht="13.5" customHeight="1" x14ac:dyDescent="0.35">
      <c r="D2982"/>
      <c r="N2982"/>
    </row>
    <row r="2983" spans="4:14" ht="13.5" customHeight="1" x14ac:dyDescent="0.35">
      <c r="D2983"/>
      <c r="N2983"/>
    </row>
    <row r="2984" spans="4:14" ht="13.5" customHeight="1" x14ac:dyDescent="0.35">
      <c r="D2984"/>
      <c r="N2984"/>
    </row>
    <row r="2985" spans="4:14" ht="13.5" customHeight="1" x14ac:dyDescent="0.35">
      <c r="D2985"/>
      <c r="N2985"/>
    </row>
    <row r="2986" spans="4:14" ht="13.5" customHeight="1" x14ac:dyDescent="0.35">
      <c r="D2986"/>
      <c r="N2986"/>
    </row>
    <row r="2987" spans="4:14" ht="13.5" customHeight="1" x14ac:dyDescent="0.35">
      <c r="D2987"/>
      <c r="N2987"/>
    </row>
    <row r="2988" spans="4:14" ht="13.5" customHeight="1" x14ac:dyDescent="0.35">
      <c r="D2988"/>
      <c r="N2988"/>
    </row>
    <row r="2989" spans="4:14" ht="13.5" customHeight="1" x14ac:dyDescent="0.35">
      <c r="D2989"/>
      <c r="N2989"/>
    </row>
    <row r="2990" spans="4:14" ht="13.5" customHeight="1" x14ac:dyDescent="0.35">
      <c r="D2990"/>
      <c r="N2990"/>
    </row>
    <row r="2991" spans="4:14" ht="13.5" customHeight="1" x14ac:dyDescent="0.35">
      <c r="D2991"/>
      <c r="N2991"/>
    </row>
    <row r="2992" spans="4:14" ht="13.5" customHeight="1" x14ac:dyDescent="0.35">
      <c r="D2992"/>
      <c r="N2992"/>
    </row>
    <row r="2993" spans="4:14" ht="13.5" customHeight="1" x14ac:dyDescent="0.35">
      <c r="D2993"/>
      <c r="N2993"/>
    </row>
    <row r="2994" spans="4:14" ht="13.5" customHeight="1" x14ac:dyDescent="0.35">
      <c r="D2994"/>
      <c r="N2994"/>
    </row>
    <row r="2995" spans="4:14" ht="13.5" customHeight="1" x14ac:dyDescent="0.35">
      <c r="D2995"/>
      <c r="N2995"/>
    </row>
    <row r="2996" spans="4:14" ht="13.5" customHeight="1" x14ac:dyDescent="0.35">
      <c r="D2996"/>
      <c r="N2996"/>
    </row>
    <row r="2997" spans="4:14" ht="13.5" customHeight="1" x14ac:dyDescent="0.35">
      <c r="D2997"/>
      <c r="N2997"/>
    </row>
    <row r="2998" spans="4:14" ht="13.5" customHeight="1" x14ac:dyDescent="0.35">
      <c r="D2998"/>
      <c r="N2998"/>
    </row>
    <row r="2999" spans="4:14" ht="13.5" customHeight="1" x14ac:dyDescent="0.35">
      <c r="D2999"/>
      <c r="N2999"/>
    </row>
    <row r="3000" spans="4:14" ht="13.5" customHeight="1" x14ac:dyDescent="0.35">
      <c r="D3000"/>
      <c r="N3000"/>
    </row>
    <row r="3001" spans="4:14" ht="13.5" customHeight="1" x14ac:dyDescent="0.35">
      <c r="D3001"/>
      <c r="N3001"/>
    </row>
    <row r="3002" spans="4:14" ht="13.5" customHeight="1" x14ac:dyDescent="0.35">
      <c r="D3002"/>
      <c r="N3002"/>
    </row>
    <row r="3003" spans="4:14" ht="13.5" customHeight="1" x14ac:dyDescent="0.35">
      <c r="D3003"/>
      <c r="N3003"/>
    </row>
    <row r="3004" spans="4:14" ht="13.5" customHeight="1" x14ac:dyDescent="0.35">
      <c r="D3004"/>
      <c r="N3004"/>
    </row>
    <row r="3005" spans="4:14" ht="13.5" customHeight="1" x14ac:dyDescent="0.35">
      <c r="D3005"/>
      <c r="N3005"/>
    </row>
    <row r="3006" spans="4:14" ht="13.5" customHeight="1" x14ac:dyDescent="0.35">
      <c r="D3006"/>
      <c r="N3006"/>
    </row>
    <row r="3007" spans="4:14" ht="13.5" customHeight="1" x14ac:dyDescent="0.35">
      <c r="D3007"/>
      <c r="N3007"/>
    </row>
    <row r="3008" spans="4:14" ht="13.5" customHeight="1" x14ac:dyDescent="0.35">
      <c r="D3008"/>
      <c r="N3008"/>
    </row>
    <row r="3009" spans="4:14" ht="13.5" customHeight="1" x14ac:dyDescent="0.35">
      <c r="D3009"/>
      <c r="N3009"/>
    </row>
    <row r="3010" spans="4:14" ht="13.5" customHeight="1" x14ac:dyDescent="0.35">
      <c r="D3010"/>
      <c r="N3010"/>
    </row>
    <row r="3011" spans="4:14" ht="13.5" customHeight="1" x14ac:dyDescent="0.35">
      <c r="D3011"/>
      <c r="N3011"/>
    </row>
    <row r="3012" spans="4:14" ht="13.5" customHeight="1" x14ac:dyDescent="0.35">
      <c r="D3012"/>
      <c r="N3012"/>
    </row>
    <row r="3013" spans="4:14" ht="13.5" customHeight="1" x14ac:dyDescent="0.35">
      <c r="D3013"/>
      <c r="N3013"/>
    </row>
    <row r="3014" spans="4:14" ht="13.5" customHeight="1" x14ac:dyDescent="0.35">
      <c r="D3014"/>
      <c r="N3014"/>
    </row>
    <row r="3015" spans="4:14" ht="13.5" customHeight="1" x14ac:dyDescent="0.35">
      <c r="D3015"/>
      <c r="N3015"/>
    </row>
    <row r="3016" spans="4:14" ht="13.5" customHeight="1" x14ac:dyDescent="0.35">
      <c r="D3016"/>
      <c r="N3016"/>
    </row>
    <row r="3017" spans="4:14" ht="13.5" customHeight="1" x14ac:dyDescent="0.35">
      <c r="D3017"/>
      <c r="N3017"/>
    </row>
    <row r="3018" spans="4:14" ht="13.5" customHeight="1" x14ac:dyDescent="0.35">
      <c r="D3018"/>
      <c r="N3018"/>
    </row>
    <row r="3019" spans="4:14" ht="13.5" customHeight="1" x14ac:dyDescent="0.35">
      <c r="D3019"/>
      <c r="N3019"/>
    </row>
    <row r="3020" spans="4:14" ht="13.5" customHeight="1" x14ac:dyDescent="0.35">
      <c r="D3020"/>
      <c r="N3020"/>
    </row>
    <row r="3021" spans="4:14" ht="13.5" customHeight="1" x14ac:dyDescent="0.35">
      <c r="D3021"/>
      <c r="N3021"/>
    </row>
    <row r="3022" spans="4:14" ht="13.5" customHeight="1" x14ac:dyDescent="0.35">
      <c r="D3022"/>
      <c r="N3022"/>
    </row>
    <row r="3023" spans="4:14" ht="13.5" customHeight="1" x14ac:dyDescent="0.35">
      <c r="D3023"/>
      <c r="N3023"/>
    </row>
    <row r="3024" spans="4:14" ht="13.5" customHeight="1" x14ac:dyDescent="0.35">
      <c r="D3024"/>
      <c r="N3024"/>
    </row>
    <row r="3025" spans="4:14" ht="13.5" customHeight="1" x14ac:dyDescent="0.35">
      <c r="D3025"/>
      <c r="N3025"/>
    </row>
    <row r="3026" spans="4:14" ht="13.5" customHeight="1" x14ac:dyDescent="0.35">
      <c r="D3026"/>
      <c r="N3026"/>
    </row>
    <row r="3027" spans="4:14" ht="13.5" customHeight="1" x14ac:dyDescent="0.35">
      <c r="D3027"/>
      <c r="N3027"/>
    </row>
    <row r="3028" spans="4:14" ht="13.5" customHeight="1" x14ac:dyDescent="0.35">
      <c r="D3028"/>
      <c r="N3028"/>
    </row>
    <row r="3029" spans="4:14" ht="13.5" customHeight="1" x14ac:dyDescent="0.35">
      <c r="D3029"/>
      <c r="N3029"/>
    </row>
    <row r="3030" spans="4:14" ht="13.5" customHeight="1" x14ac:dyDescent="0.35">
      <c r="D3030"/>
      <c r="N3030"/>
    </row>
    <row r="3031" spans="4:14" ht="13.5" customHeight="1" x14ac:dyDescent="0.35">
      <c r="D3031"/>
      <c r="N3031"/>
    </row>
    <row r="3032" spans="4:14" ht="13.5" customHeight="1" x14ac:dyDescent="0.35">
      <c r="D3032"/>
      <c r="N3032"/>
    </row>
    <row r="3033" spans="4:14" ht="13.5" customHeight="1" x14ac:dyDescent="0.35">
      <c r="D3033"/>
      <c r="N3033"/>
    </row>
    <row r="3034" spans="4:14" ht="13.5" customHeight="1" x14ac:dyDescent="0.35">
      <c r="D3034"/>
      <c r="N3034"/>
    </row>
    <row r="3035" spans="4:14" ht="13.5" customHeight="1" x14ac:dyDescent="0.35">
      <c r="D3035"/>
      <c r="N3035"/>
    </row>
    <row r="3036" spans="4:14" ht="13.5" customHeight="1" x14ac:dyDescent="0.35">
      <c r="D3036"/>
      <c r="N3036"/>
    </row>
    <row r="3037" spans="4:14" ht="13.5" customHeight="1" x14ac:dyDescent="0.35">
      <c r="D3037"/>
      <c r="N3037"/>
    </row>
    <row r="3038" spans="4:14" ht="13.5" customHeight="1" x14ac:dyDescent="0.35">
      <c r="D3038"/>
      <c r="N3038"/>
    </row>
    <row r="3039" spans="4:14" ht="13.5" customHeight="1" x14ac:dyDescent="0.35">
      <c r="D3039"/>
      <c r="N3039"/>
    </row>
    <row r="3040" spans="4:14" ht="13.5" customHeight="1" x14ac:dyDescent="0.35">
      <c r="D3040"/>
      <c r="N3040"/>
    </row>
    <row r="3041" spans="4:14" ht="13.5" customHeight="1" x14ac:dyDescent="0.35">
      <c r="D3041"/>
      <c r="N3041"/>
    </row>
    <row r="3042" spans="4:14" ht="13.5" customHeight="1" x14ac:dyDescent="0.35">
      <c r="D3042"/>
      <c r="N3042"/>
    </row>
    <row r="3043" spans="4:14" ht="13.5" customHeight="1" x14ac:dyDescent="0.35">
      <c r="D3043"/>
      <c r="N3043"/>
    </row>
    <row r="3044" spans="4:14" ht="13.5" customHeight="1" x14ac:dyDescent="0.35">
      <c r="D3044"/>
      <c r="N3044"/>
    </row>
    <row r="3045" spans="4:14" ht="13.5" customHeight="1" x14ac:dyDescent="0.35">
      <c r="D3045"/>
      <c r="N3045"/>
    </row>
    <row r="3046" spans="4:14" ht="13.5" customHeight="1" x14ac:dyDescent="0.35">
      <c r="D3046"/>
      <c r="N3046"/>
    </row>
    <row r="3047" spans="4:14" ht="13.5" customHeight="1" x14ac:dyDescent="0.35">
      <c r="D3047"/>
      <c r="N3047"/>
    </row>
    <row r="3048" spans="4:14" ht="13.5" customHeight="1" x14ac:dyDescent="0.35">
      <c r="D3048"/>
      <c r="N3048"/>
    </row>
    <row r="3049" spans="4:14" ht="13.5" customHeight="1" x14ac:dyDescent="0.35">
      <c r="D3049"/>
      <c r="N3049"/>
    </row>
    <row r="3050" spans="4:14" ht="13.5" customHeight="1" x14ac:dyDescent="0.35">
      <c r="D3050"/>
      <c r="N3050"/>
    </row>
    <row r="3051" spans="4:14" ht="13.5" customHeight="1" x14ac:dyDescent="0.35">
      <c r="D3051"/>
      <c r="N3051"/>
    </row>
    <row r="3052" spans="4:14" ht="13.5" customHeight="1" x14ac:dyDescent="0.35">
      <c r="D3052"/>
      <c r="N3052"/>
    </row>
    <row r="3053" spans="4:14" ht="13.5" customHeight="1" x14ac:dyDescent="0.35">
      <c r="D3053"/>
      <c r="N3053"/>
    </row>
    <row r="3054" spans="4:14" ht="13.5" customHeight="1" x14ac:dyDescent="0.35">
      <c r="D3054"/>
      <c r="N3054"/>
    </row>
    <row r="3055" spans="4:14" ht="13.5" customHeight="1" x14ac:dyDescent="0.35">
      <c r="D3055"/>
      <c r="N3055"/>
    </row>
    <row r="3056" spans="4:14" ht="13.5" customHeight="1" x14ac:dyDescent="0.35">
      <c r="D3056"/>
      <c r="N3056"/>
    </row>
    <row r="3057" spans="4:14" ht="13.5" customHeight="1" x14ac:dyDescent="0.35">
      <c r="D3057"/>
      <c r="N3057"/>
    </row>
    <row r="3058" spans="4:14" ht="13.5" customHeight="1" x14ac:dyDescent="0.35">
      <c r="D3058"/>
      <c r="N3058"/>
    </row>
    <row r="3059" spans="4:14" ht="13.5" customHeight="1" x14ac:dyDescent="0.35">
      <c r="D3059"/>
      <c r="N3059"/>
    </row>
    <row r="3060" spans="4:14" ht="13.5" customHeight="1" x14ac:dyDescent="0.35">
      <c r="D3060"/>
      <c r="N3060"/>
    </row>
    <row r="3061" spans="4:14" ht="13.5" customHeight="1" x14ac:dyDescent="0.35">
      <c r="D3061"/>
      <c r="N3061"/>
    </row>
    <row r="3062" spans="4:14" ht="13.5" customHeight="1" x14ac:dyDescent="0.35">
      <c r="D3062"/>
      <c r="N3062"/>
    </row>
    <row r="3063" spans="4:14" ht="13.5" customHeight="1" x14ac:dyDescent="0.35">
      <c r="D3063"/>
      <c r="N3063"/>
    </row>
    <row r="3064" spans="4:14" ht="13.5" customHeight="1" x14ac:dyDescent="0.35">
      <c r="D3064"/>
      <c r="N3064"/>
    </row>
    <row r="3065" spans="4:14" ht="13.5" customHeight="1" x14ac:dyDescent="0.35">
      <c r="D3065"/>
      <c r="N3065"/>
    </row>
    <row r="3066" spans="4:14" ht="13.5" customHeight="1" x14ac:dyDescent="0.35">
      <c r="D3066"/>
      <c r="N3066"/>
    </row>
    <row r="3067" spans="4:14" ht="13.5" customHeight="1" x14ac:dyDescent="0.35">
      <c r="D3067"/>
      <c r="N3067"/>
    </row>
    <row r="3068" spans="4:14" ht="13.5" customHeight="1" x14ac:dyDescent="0.35">
      <c r="D3068"/>
      <c r="N3068"/>
    </row>
    <row r="3069" spans="4:14" ht="13.5" customHeight="1" x14ac:dyDescent="0.35">
      <c r="D3069"/>
      <c r="N3069"/>
    </row>
    <row r="3070" spans="4:14" ht="13.5" customHeight="1" x14ac:dyDescent="0.35">
      <c r="D3070"/>
      <c r="N3070"/>
    </row>
    <row r="3071" spans="4:14" ht="13.5" customHeight="1" x14ac:dyDescent="0.35">
      <c r="D3071"/>
      <c r="N3071"/>
    </row>
    <row r="3072" spans="4:14" ht="13.5" customHeight="1" x14ac:dyDescent="0.35">
      <c r="D3072"/>
      <c r="N3072"/>
    </row>
    <row r="3073" spans="4:14" ht="13.5" customHeight="1" x14ac:dyDescent="0.35">
      <c r="D3073"/>
      <c r="N3073"/>
    </row>
    <row r="3074" spans="4:14" ht="13.5" customHeight="1" x14ac:dyDescent="0.35">
      <c r="D3074"/>
      <c r="N3074"/>
    </row>
    <row r="3075" spans="4:14" ht="13.5" customHeight="1" x14ac:dyDescent="0.35">
      <c r="D3075"/>
      <c r="N3075"/>
    </row>
    <row r="3076" spans="4:14" ht="13.5" customHeight="1" x14ac:dyDescent="0.35">
      <c r="D3076"/>
      <c r="N3076"/>
    </row>
    <row r="3077" spans="4:14" ht="13.5" customHeight="1" x14ac:dyDescent="0.35">
      <c r="D3077"/>
      <c r="N3077"/>
    </row>
    <row r="3078" spans="4:14" ht="13.5" customHeight="1" x14ac:dyDescent="0.35">
      <c r="D3078"/>
      <c r="N3078"/>
    </row>
    <row r="3079" spans="4:14" ht="13.5" customHeight="1" x14ac:dyDescent="0.35">
      <c r="D3079"/>
      <c r="N3079"/>
    </row>
    <row r="3080" spans="4:14" ht="13.5" customHeight="1" x14ac:dyDescent="0.35">
      <c r="D3080"/>
      <c r="N3080"/>
    </row>
    <row r="3081" spans="4:14" ht="13.5" customHeight="1" x14ac:dyDescent="0.35">
      <c r="D3081"/>
      <c r="N3081"/>
    </row>
    <row r="3082" spans="4:14" ht="13.5" customHeight="1" x14ac:dyDescent="0.35">
      <c r="D3082"/>
      <c r="N3082"/>
    </row>
    <row r="3083" spans="4:14" ht="13.5" customHeight="1" x14ac:dyDescent="0.35">
      <c r="D3083"/>
      <c r="N3083"/>
    </row>
    <row r="3084" spans="4:14" ht="13.5" customHeight="1" x14ac:dyDescent="0.35">
      <c r="D3084"/>
      <c r="N3084"/>
    </row>
    <row r="3085" spans="4:14" ht="13.5" customHeight="1" x14ac:dyDescent="0.35">
      <c r="D3085"/>
      <c r="N3085"/>
    </row>
    <row r="3086" spans="4:14" ht="13.5" customHeight="1" x14ac:dyDescent="0.35">
      <c r="D3086"/>
      <c r="N3086"/>
    </row>
    <row r="3087" spans="4:14" ht="13.5" customHeight="1" x14ac:dyDescent="0.35">
      <c r="D3087"/>
      <c r="N3087"/>
    </row>
    <row r="3088" spans="4:14" ht="13.5" customHeight="1" x14ac:dyDescent="0.35">
      <c r="D3088"/>
      <c r="N3088"/>
    </row>
    <row r="3089" spans="4:14" ht="13.5" customHeight="1" x14ac:dyDescent="0.35">
      <c r="D3089"/>
      <c r="N3089"/>
    </row>
    <row r="3090" spans="4:14" ht="13.5" customHeight="1" x14ac:dyDescent="0.35">
      <c r="D3090"/>
      <c r="N3090"/>
    </row>
    <row r="3091" spans="4:14" ht="13.5" customHeight="1" x14ac:dyDescent="0.35">
      <c r="D3091"/>
      <c r="N3091"/>
    </row>
    <row r="3092" spans="4:14" ht="13.5" customHeight="1" x14ac:dyDescent="0.35">
      <c r="D3092"/>
      <c r="N3092"/>
    </row>
    <row r="3093" spans="4:14" ht="13.5" customHeight="1" x14ac:dyDescent="0.35">
      <c r="D3093"/>
      <c r="N3093"/>
    </row>
    <row r="3094" spans="4:14" ht="13.5" customHeight="1" x14ac:dyDescent="0.35">
      <c r="D3094"/>
      <c r="N3094"/>
    </row>
    <row r="3095" spans="4:14" ht="13.5" customHeight="1" x14ac:dyDescent="0.35">
      <c r="D3095"/>
      <c r="N3095"/>
    </row>
    <row r="3096" spans="4:14" ht="13.5" customHeight="1" x14ac:dyDescent="0.35">
      <c r="D3096"/>
      <c r="N3096"/>
    </row>
    <row r="3097" spans="4:14" ht="13.5" customHeight="1" x14ac:dyDescent="0.35">
      <c r="D3097"/>
      <c r="N3097"/>
    </row>
    <row r="3098" spans="4:14" ht="13.5" customHeight="1" x14ac:dyDescent="0.35">
      <c r="D3098"/>
      <c r="N3098"/>
    </row>
    <row r="3099" spans="4:14" ht="13.5" customHeight="1" x14ac:dyDescent="0.35">
      <c r="D3099"/>
      <c r="N3099"/>
    </row>
    <row r="3100" spans="4:14" ht="13.5" customHeight="1" x14ac:dyDescent="0.35">
      <c r="D3100"/>
      <c r="N3100"/>
    </row>
    <row r="3101" spans="4:14" ht="13.5" customHeight="1" x14ac:dyDescent="0.35">
      <c r="D3101"/>
      <c r="N3101"/>
    </row>
    <row r="3102" spans="4:14" ht="13.5" customHeight="1" x14ac:dyDescent="0.35">
      <c r="D3102"/>
      <c r="N3102"/>
    </row>
    <row r="3103" spans="4:14" ht="13.5" customHeight="1" x14ac:dyDescent="0.35">
      <c r="D3103"/>
      <c r="N3103"/>
    </row>
    <row r="3104" spans="4:14" ht="13.5" customHeight="1" x14ac:dyDescent="0.35">
      <c r="D3104"/>
      <c r="N3104"/>
    </row>
    <row r="3105" spans="4:14" ht="13.5" customHeight="1" x14ac:dyDescent="0.35">
      <c r="D3105"/>
      <c r="N3105"/>
    </row>
    <row r="3106" spans="4:14" ht="13.5" customHeight="1" x14ac:dyDescent="0.35">
      <c r="D3106"/>
      <c r="N3106"/>
    </row>
    <row r="3107" spans="4:14" ht="13.5" customHeight="1" x14ac:dyDescent="0.35">
      <c r="D3107"/>
      <c r="N3107"/>
    </row>
    <row r="3108" spans="4:14" ht="13.5" customHeight="1" x14ac:dyDescent="0.35">
      <c r="D3108"/>
      <c r="N3108"/>
    </row>
    <row r="3109" spans="4:14" ht="13.5" customHeight="1" x14ac:dyDescent="0.35">
      <c r="D3109"/>
      <c r="N3109"/>
    </row>
    <row r="3110" spans="4:14" ht="13.5" customHeight="1" x14ac:dyDescent="0.35">
      <c r="D3110"/>
      <c r="N3110"/>
    </row>
    <row r="3111" spans="4:14" ht="13.5" customHeight="1" x14ac:dyDescent="0.35">
      <c r="D3111"/>
      <c r="N3111"/>
    </row>
    <row r="3112" spans="4:14" ht="13.5" customHeight="1" x14ac:dyDescent="0.35">
      <c r="D3112"/>
      <c r="N3112"/>
    </row>
    <row r="3113" spans="4:14" ht="13.5" customHeight="1" x14ac:dyDescent="0.35">
      <c r="D3113"/>
      <c r="N3113"/>
    </row>
    <row r="3114" spans="4:14" ht="13.5" customHeight="1" x14ac:dyDescent="0.35">
      <c r="D3114"/>
      <c r="N3114"/>
    </row>
    <row r="3115" spans="4:14" ht="13.5" customHeight="1" x14ac:dyDescent="0.35">
      <c r="D3115"/>
      <c r="N3115"/>
    </row>
    <row r="3116" spans="4:14" ht="13.5" customHeight="1" x14ac:dyDescent="0.35">
      <c r="D3116"/>
      <c r="N3116"/>
    </row>
    <row r="3117" spans="4:14" ht="13.5" customHeight="1" x14ac:dyDescent="0.35">
      <c r="D3117"/>
      <c r="N3117"/>
    </row>
    <row r="3118" spans="4:14" ht="13.5" customHeight="1" x14ac:dyDescent="0.35">
      <c r="D3118"/>
      <c r="N3118"/>
    </row>
    <row r="3119" spans="4:14" ht="13.5" customHeight="1" x14ac:dyDescent="0.35">
      <c r="D3119"/>
      <c r="N3119"/>
    </row>
    <row r="3120" spans="4:14" ht="13.5" customHeight="1" x14ac:dyDescent="0.35">
      <c r="D3120"/>
      <c r="N3120"/>
    </row>
    <row r="3121" spans="4:14" ht="13.5" customHeight="1" x14ac:dyDescent="0.35">
      <c r="D3121"/>
      <c r="N3121"/>
    </row>
    <row r="3122" spans="4:14" ht="13.5" customHeight="1" x14ac:dyDescent="0.35">
      <c r="D3122"/>
      <c r="N3122"/>
    </row>
    <row r="3123" spans="4:14" ht="13.5" customHeight="1" x14ac:dyDescent="0.35">
      <c r="D3123"/>
      <c r="N3123"/>
    </row>
    <row r="3124" spans="4:14" ht="13.5" customHeight="1" x14ac:dyDescent="0.35">
      <c r="D3124"/>
      <c r="N3124"/>
    </row>
    <row r="3125" spans="4:14" ht="13.5" customHeight="1" x14ac:dyDescent="0.35">
      <c r="D3125"/>
      <c r="N3125"/>
    </row>
    <row r="3126" spans="4:14" ht="13.5" customHeight="1" x14ac:dyDescent="0.35">
      <c r="D3126"/>
      <c r="N3126"/>
    </row>
    <row r="3127" spans="4:14" ht="13.5" customHeight="1" x14ac:dyDescent="0.35">
      <c r="D3127"/>
      <c r="N3127"/>
    </row>
    <row r="3128" spans="4:14" ht="13.5" customHeight="1" x14ac:dyDescent="0.35">
      <c r="D3128"/>
      <c r="N3128"/>
    </row>
    <row r="3129" spans="4:14" ht="13.5" customHeight="1" x14ac:dyDescent="0.35">
      <c r="D3129"/>
      <c r="N3129"/>
    </row>
    <row r="3130" spans="4:14" ht="13.5" customHeight="1" x14ac:dyDescent="0.35">
      <c r="D3130"/>
      <c r="N3130"/>
    </row>
    <row r="3131" spans="4:14" ht="13.5" customHeight="1" x14ac:dyDescent="0.35">
      <c r="D3131"/>
      <c r="N3131"/>
    </row>
    <row r="3132" spans="4:14" ht="13.5" customHeight="1" x14ac:dyDescent="0.35">
      <c r="D3132"/>
      <c r="N3132"/>
    </row>
    <row r="3133" spans="4:14" ht="13.5" customHeight="1" x14ac:dyDescent="0.35">
      <c r="D3133"/>
      <c r="N3133"/>
    </row>
    <row r="3134" spans="4:14" ht="13.5" customHeight="1" x14ac:dyDescent="0.35">
      <c r="D3134"/>
      <c r="N3134"/>
    </row>
    <row r="3135" spans="4:14" ht="13.5" customHeight="1" x14ac:dyDescent="0.35">
      <c r="D3135"/>
      <c r="N3135"/>
    </row>
    <row r="3136" spans="4:14" ht="13.5" customHeight="1" x14ac:dyDescent="0.35">
      <c r="D3136"/>
      <c r="N3136"/>
    </row>
    <row r="3137" spans="4:14" ht="13.5" customHeight="1" x14ac:dyDescent="0.35">
      <c r="D3137"/>
      <c r="N3137"/>
    </row>
    <row r="3138" spans="4:14" ht="13.5" customHeight="1" x14ac:dyDescent="0.35">
      <c r="D3138"/>
      <c r="N3138"/>
    </row>
    <row r="3139" spans="4:14" ht="13.5" customHeight="1" x14ac:dyDescent="0.35">
      <c r="D3139"/>
      <c r="N3139"/>
    </row>
    <row r="3140" spans="4:14" ht="13.5" customHeight="1" x14ac:dyDescent="0.35">
      <c r="D3140"/>
      <c r="N3140"/>
    </row>
    <row r="3141" spans="4:14" ht="13.5" customHeight="1" x14ac:dyDescent="0.35">
      <c r="D3141"/>
      <c r="N3141"/>
    </row>
    <row r="3142" spans="4:14" ht="13.5" customHeight="1" x14ac:dyDescent="0.35">
      <c r="D3142"/>
      <c r="N3142"/>
    </row>
    <row r="3143" spans="4:14" ht="13.5" customHeight="1" x14ac:dyDescent="0.35">
      <c r="D3143"/>
      <c r="N3143"/>
    </row>
    <row r="3144" spans="4:14" ht="13.5" customHeight="1" x14ac:dyDescent="0.35">
      <c r="D3144"/>
      <c r="N3144"/>
    </row>
    <row r="3145" spans="4:14" ht="13.5" customHeight="1" x14ac:dyDescent="0.35">
      <c r="D3145"/>
      <c r="N3145"/>
    </row>
    <row r="3146" spans="4:14" ht="13.5" customHeight="1" x14ac:dyDescent="0.35">
      <c r="D3146"/>
      <c r="N3146"/>
    </row>
    <row r="3147" spans="4:14" ht="13.5" customHeight="1" x14ac:dyDescent="0.35">
      <c r="D3147"/>
      <c r="N3147"/>
    </row>
    <row r="3148" spans="4:14" ht="13.5" customHeight="1" x14ac:dyDescent="0.35">
      <c r="D3148"/>
      <c r="N3148"/>
    </row>
    <row r="3149" spans="4:14" ht="13.5" customHeight="1" x14ac:dyDescent="0.35">
      <c r="D3149"/>
      <c r="N3149"/>
    </row>
    <row r="3150" spans="4:14" ht="13.5" customHeight="1" x14ac:dyDescent="0.35">
      <c r="D3150"/>
      <c r="N3150"/>
    </row>
    <row r="3151" spans="4:14" ht="13.5" customHeight="1" x14ac:dyDescent="0.35">
      <c r="D3151"/>
      <c r="N3151"/>
    </row>
    <row r="3152" spans="4:14" ht="13.5" customHeight="1" x14ac:dyDescent="0.35">
      <c r="D3152"/>
      <c r="N3152"/>
    </row>
    <row r="3153" spans="4:14" ht="13.5" customHeight="1" x14ac:dyDescent="0.35">
      <c r="D3153"/>
      <c r="N3153"/>
    </row>
    <row r="3154" spans="4:14" ht="13.5" customHeight="1" x14ac:dyDescent="0.35">
      <c r="D3154"/>
      <c r="N3154"/>
    </row>
    <row r="3155" spans="4:14" ht="13.5" customHeight="1" x14ac:dyDescent="0.35">
      <c r="D3155"/>
      <c r="N3155"/>
    </row>
    <row r="3156" spans="4:14" ht="13.5" customHeight="1" x14ac:dyDescent="0.35">
      <c r="D3156"/>
      <c r="N3156"/>
    </row>
    <row r="3157" spans="4:14" ht="13.5" customHeight="1" x14ac:dyDescent="0.35">
      <c r="D3157"/>
      <c r="N3157"/>
    </row>
    <row r="3158" spans="4:14" ht="13.5" customHeight="1" x14ac:dyDescent="0.35">
      <c r="D3158"/>
      <c r="N3158"/>
    </row>
    <row r="3159" spans="4:14" ht="13.5" customHeight="1" x14ac:dyDescent="0.35">
      <c r="D3159"/>
      <c r="N3159"/>
    </row>
    <row r="3160" spans="4:14" ht="13.5" customHeight="1" x14ac:dyDescent="0.35">
      <c r="D3160"/>
      <c r="N3160"/>
    </row>
    <row r="3161" spans="4:14" ht="13.5" customHeight="1" x14ac:dyDescent="0.35">
      <c r="D3161"/>
      <c r="N3161"/>
    </row>
    <row r="3162" spans="4:14" ht="13.5" customHeight="1" x14ac:dyDescent="0.35">
      <c r="D3162"/>
      <c r="N3162"/>
    </row>
    <row r="3163" spans="4:14" ht="13.5" customHeight="1" x14ac:dyDescent="0.35">
      <c r="D3163"/>
      <c r="N3163"/>
    </row>
    <row r="3164" spans="4:14" ht="13.5" customHeight="1" x14ac:dyDescent="0.35">
      <c r="D3164"/>
      <c r="N3164"/>
    </row>
    <row r="3165" spans="4:14" ht="13.5" customHeight="1" x14ac:dyDescent="0.35">
      <c r="D3165"/>
      <c r="N3165"/>
    </row>
    <row r="3166" spans="4:14" ht="13.5" customHeight="1" x14ac:dyDescent="0.35">
      <c r="D3166"/>
      <c r="N3166"/>
    </row>
    <row r="3167" spans="4:14" ht="13.5" customHeight="1" x14ac:dyDescent="0.35">
      <c r="D3167"/>
      <c r="N3167"/>
    </row>
    <row r="3168" spans="4:14" ht="13.5" customHeight="1" x14ac:dyDescent="0.35">
      <c r="D3168"/>
      <c r="N3168"/>
    </row>
    <row r="3169" spans="4:14" ht="13.5" customHeight="1" x14ac:dyDescent="0.35">
      <c r="D3169"/>
      <c r="N3169"/>
    </row>
    <row r="3170" spans="4:14" ht="13.5" customHeight="1" x14ac:dyDescent="0.35">
      <c r="D3170"/>
      <c r="N3170"/>
    </row>
    <row r="3171" spans="4:14" ht="13.5" customHeight="1" x14ac:dyDescent="0.35">
      <c r="D3171"/>
      <c r="N3171"/>
    </row>
    <row r="3172" spans="4:14" ht="13.5" customHeight="1" x14ac:dyDescent="0.35">
      <c r="D3172"/>
      <c r="N3172"/>
    </row>
    <row r="3173" spans="4:14" ht="13.5" customHeight="1" x14ac:dyDescent="0.35">
      <c r="D3173"/>
      <c r="N3173"/>
    </row>
    <row r="3174" spans="4:14" ht="13.5" customHeight="1" x14ac:dyDescent="0.35">
      <c r="D3174"/>
      <c r="N3174"/>
    </row>
    <row r="3175" spans="4:14" ht="13.5" customHeight="1" x14ac:dyDescent="0.35">
      <c r="D3175"/>
      <c r="N3175"/>
    </row>
    <row r="3176" spans="4:14" ht="13.5" customHeight="1" x14ac:dyDescent="0.35">
      <c r="D3176"/>
      <c r="N3176"/>
    </row>
    <row r="3177" spans="4:14" ht="13.5" customHeight="1" x14ac:dyDescent="0.35">
      <c r="D3177"/>
      <c r="N3177"/>
    </row>
    <row r="3178" spans="4:14" ht="13.5" customHeight="1" x14ac:dyDescent="0.35">
      <c r="D3178"/>
      <c r="N3178"/>
    </row>
    <row r="3179" spans="4:14" ht="13.5" customHeight="1" x14ac:dyDescent="0.35">
      <c r="D3179"/>
      <c r="N3179"/>
    </row>
    <row r="3180" spans="4:14" ht="13.5" customHeight="1" x14ac:dyDescent="0.35">
      <c r="D3180"/>
      <c r="N3180"/>
    </row>
    <row r="3181" spans="4:14" ht="13.5" customHeight="1" x14ac:dyDescent="0.35">
      <c r="D3181"/>
      <c r="N3181"/>
    </row>
    <row r="3182" spans="4:14" ht="13.5" customHeight="1" x14ac:dyDescent="0.35">
      <c r="D3182"/>
      <c r="N3182"/>
    </row>
    <row r="3183" spans="4:14" ht="13.5" customHeight="1" x14ac:dyDescent="0.35">
      <c r="D3183"/>
      <c r="N3183"/>
    </row>
    <row r="3184" spans="4:14" ht="13.5" customHeight="1" x14ac:dyDescent="0.35">
      <c r="D3184"/>
      <c r="N3184"/>
    </row>
    <row r="3185" spans="4:14" ht="13.5" customHeight="1" x14ac:dyDescent="0.35">
      <c r="D3185"/>
      <c r="N3185"/>
    </row>
    <row r="3186" spans="4:14" ht="13.5" customHeight="1" x14ac:dyDescent="0.35">
      <c r="D3186"/>
      <c r="N3186"/>
    </row>
    <row r="3187" spans="4:14" ht="13.5" customHeight="1" x14ac:dyDescent="0.35">
      <c r="D3187"/>
      <c r="N3187"/>
    </row>
    <row r="3188" spans="4:14" ht="13.5" customHeight="1" x14ac:dyDescent="0.35">
      <c r="D3188"/>
      <c r="N3188"/>
    </row>
    <row r="3189" spans="4:14" ht="13.5" customHeight="1" x14ac:dyDescent="0.35">
      <c r="D3189"/>
      <c r="N3189"/>
    </row>
    <row r="3190" spans="4:14" ht="13.5" customHeight="1" x14ac:dyDescent="0.35">
      <c r="D3190"/>
      <c r="N3190"/>
    </row>
    <row r="3191" spans="4:14" ht="13.5" customHeight="1" x14ac:dyDescent="0.35">
      <c r="D3191"/>
      <c r="N3191"/>
    </row>
    <row r="3192" spans="4:14" ht="13.5" customHeight="1" x14ac:dyDescent="0.35">
      <c r="D3192"/>
      <c r="N3192"/>
    </row>
    <row r="3193" spans="4:14" ht="13.5" customHeight="1" x14ac:dyDescent="0.35">
      <c r="D3193"/>
      <c r="N3193"/>
    </row>
    <row r="3194" spans="4:14" ht="13.5" customHeight="1" x14ac:dyDescent="0.35">
      <c r="D3194"/>
      <c r="N3194"/>
    </row>
    <row r="3195" spans="4:14" ht="13.5" customHeight="1" x14ac:dyDescent="0.35">
      <c r="D3195"/>
      <c r="N3195"/>
    </row>
    <row r="3196" spans="4:14" ht="13.5" customHeight="1" x14ac:dyDescent="0.35">
      <c r="D3196"/>
      <c r="N3196"/>
    </row>
    <row r="3197" spans="4:14" ht="13.5" customHeight="1" x14ac:dyDescent="0.35">
      <c r="D3197"/>
      <c r="N3197"/>
    </row>
    <row r="3198" spans="4:14" ht="13.5" customHeight="1" x14ac:dyDescent="0.35">
      <c r="D3198"/>
      <c r="N3198"/>
    </row>
    <row r="3199" spans="4:14" ht="13.5" customHeight="1" x14ac:dyDescent="0.35">
      <c r="D3199"/>
      <c r="N3199"/>
    </row>
    <row r="3200" spans="4:14" ht="13.5" customHeight="1" x14ac:dyDescent="0.35">
      <c r="D3200"/>
      <c r="N3200"/>
    </row>
    <row r="3201" spans="4:14" ht="13.5" customHeight="1" x14ac:dyDescent="0.35">
      <c r="D3201"/>
      <c r="N3201"/>
    </row>
    <row r="3202" spans="4:14" ht="13.5" customHeight="1" x14ac:dyDescent="0.35">
      <c r="D3202"/>
      <c r="N3202"/>
    </row>
    <row r="3203" spans="4:14" ht="13.5" customHeight="1" x14ac:dyDescent="0.35">
      <c r="D3203"/>
      <c r="N3203"/>
    </row>
    <row r="3204" spans="4:14" ht="13.5" customHeight="1" x14ac:dyDescent="0.35">
      <c r="D3204"/>
      <c r="N3204"/>
    </row>
    <row r="3205" spans="4:14" ht="13.5" customHeight="1" x14ac:dyDescent="0.35">
      <c r="D3205"/>
      <c r="N3205"/>
    </row>
    <row r="3206" spans="4:14" ht="13.5" customHeight="1" x14ac:dyDescent="0.35">
      <c r="D3206"/>
      <c r="N3206"/>
    </row>
    <row r="3207" spans="4:14" ht="13.5" customHeight="1" x14ac:dyDescent="0.35">
      <c r="D3207"/>
      <c r="N3207"/>
    </row>
    <row r="3208" spans="4:14" ht="13.5" customHeight="1" x14ac:dyDescent="0.35">
      <c r="D3208"/>
      <c r="N3208"/>
    </row>
    <row r="3209" spans="4:14" ht="13.5" customHeight="1" x14ac:dyDescent="0.35">
      <c r="D3209"/>
      <c r="N3209"/>
    </row>
    <row r="3210" spans="4:14" ht="13.5" customHeight="1" x14ac:dyDescent="0.35">
      <c r="D3210"/>
      <c r="N3210"/>
    </row>
    <row r="3211" spans="4:14" ht="13.5" customHeight="1" x14ac:dyDescent="0.35">
      <c r="D3211"/>
      <c r="N3211"/>
    </row>
    <row r="3212" spans="4:14" ht="13.5" customHeight="1" x14ac:dyDescent="0.35">
      <c r="D3212"/>
      <c r="N3212"/>
    </row>
    <row r="3213" spans="4:14" ht="13.5" customHeight="1" x14ac:dyDescent="0.35">
      <c r="D3213"/>
      <c r="N3213"/>
    </row>
    <row r="3214" spans="4:14" ht="13.5" customHeight="1" x14ac:dyDescent="0.35">
      <c r="D3214"/>
      <c r="N3214"/>
    </row>
    <row r="3215" spans="4:14" ht="13.5" customHeight="1" x14ac:dyDescent="0.35">
      <c r="D3215"/>
      <c r="N3215"/>
    </row>
    <row r="3216" spans="4:14" ht="13.5" customHeight="1" x14ac:dyDescent="0.35">
      <c r="D3216"/>
      <c r="N3216"/>
    </row>
    <row r="3217" spans="4:14" ht="13.5" customHeight="1" x14ac:dyDescent="0.35">
      <c r="D3217"/>
      <c r="N3217"/>
    </row>
    <row r="3218" spans="4:14" ht="13.5" customHeight="1" x14ac:dyDescent="0.35">
      <c r="D3218"/>
      <c r="N3218"/>
    </row>
    <row r="3219" spans="4:14" ht="13.5" customHeight="1" x14ac:dyDescent="0.35">
      <c r="D3219"/>
      <c r="N3219"/>
    </row>
    <row r="3220" spans="4:14" ht="13.5" customHeight="1" x14ac:dyDescent="0.35">
      <c r="D3220"/>
      <c r="N3220"/>
    </row>
    <row r="3221" spans="4:14" ht="13.5" customHeight="1" x14ac:dyDescent="0.35">
      <c r="D3221"/>
      <c r="N3221"/>
    </row>
    <row r="3222" spans="4:14" ht="13.5" customHeight="1" x14ac:dyDescent="0.35">
      <c r="D3222"/>
      <c r="N3222"/>
    </row>
    <row r="3223" spans="4:14" ht="13.5" customHeight="1" x14ac:dyDescent="0.35">
      <c r="D3223"/>
      <c r="N3223"/>
    </row>
    <row r="3224" spans="4:14" ht="13.5" customHeight="1" x14ac:dyDescent="0.35">
      <c r="D3224"/>
      <c r="N3224"/>
    </row>
    <row r="3225" spans="4:14" ht="13.5" customHeight="1" x14ac:dyDescent="0.35">
      <c r="D3225"/>
      <c r="N3225"/>
    </row>
    <row r="3226" spans="4:14" ht="13.5" customHeight="1" x14ac:dyDescent="0.35">
      <c r="D3226"/>
      <c r="N3226"/>
    </row>
    <row r="3227" spans="4:14" ht="13.5" customHeight="1" x14ac:dyDescent="0.35">
      <c r="D3227"/>
      <c r="N3227"/>
    </row>
    <row r="3228" spans="4:14" ht="13.5" customHeight="1" x14ac:dyDescent="0.35">
      <c r="D3228"/>
      <c r="N3228"/>
    </row>
    <row r="3229" spans="4:14" ht="13.5" customHeight="1" x14ac:dyDescent="0.35">
      <c r="D3229"/>
      <c r="N3229"/>
    </row>
    <row r="3230" spans="4:14" ht="13.5" customHeight="1" x14ac:dyDescent="0.35">
      <c r="D3230"/>
      <c r="N3230"/>
    </row>
    <row r="3231" spans="4:14" ht="13.5" customHeight="1" x14ac:dyDescent="0.35">
      <c r="D3231"/>
      <c r="N3231"/>
    </row>
    <row r="3232" spans="4:14" ht="13.5" customHeight="1" x14ac:dyDescent="0.35">
      <c r="D3232"/>
      <c r="N3232"/>
    </row>
    <row r="3233" spans="4:14" ht="13.5" customHeight="1" x14ac:dyDescent="0.35">
      <c r="D3233"/>
      <c r="N3233"/>
    </row>
    <row r="3234" spans="4:14" ht="13.5" customHeight="1" x14ac:dyDescent="0.35">
      <c r="D3234"/>
      <c r="N3234"/>
    </row>
    <row r="3235" spans="4:14" ht="13.5" customHeight="1" x14ac:dyDescent="0.35">
      <c r="D3235"/>
      <c r="N3235"/>
    </row>
    <row r="3236" spans="4:14" ht="13.5" customHeight="1" x14ac:dyDescent="0.35">
      <c r="D3236"/>
      <c r="N3236"/>
    </row>
    <row r="3237" spans="4:14" ht="13.5" customHeight="1" x14ac:dyDescent="0.35">
      <c r="D3237"/>
      <c r="N3237"/>
    </row>
    <row r="3238" spans="4:14" ht="13.5" customHeight="1" x14ac:dyDescent="0.35">
      <c r="D3238"/>
      <c r="N3238"/>
    </row>
    <row r="3239" spans="4:14" ht="13.5" customHeight="1" x14ac:dyDescent="0.35">
      <c r="D3239"/>
      <c r="N3239"/>
    </row>
    <row r="3240" spans="4:14" ht="13.5" customHeight="1" x14ac:dyDescent="0.35">
      <c r="D3240"/>
      <c r="N3240"/>
    </row>
    <row r="3241" spans="4:14" ht="13.5" customHeight="1" x14ac:dyDescent="0.35">
      <c r="D3241"/>
      <c r="N3241"/>
    </row>
    <row r="3242" spans="4:14" ht="13.5" customHeight="1" x14ac:dyDescent="0.35">
      <c r="D3242"/>
      <c r="N3242"/>
    </row>
    <row r="3243" spans="4:14" ht="13.5" customHeight="1" x14ac:dyDescent="0.35">
      <c r="D3243"/>
      <c r="N3243"/>
    </row>
    <row r="3244" spans="4:14" ht="13.5" customHeight="1" x14ac:dyDescent="0.35">
      <c r="D3244"/>
      <c r="N3244"/>
    </row>
    <row r="3245" spans="4:14" ht="13.5" customHeight="1" x14ac:dyDescent="0.35">
      <c r="D3245"/>
      <c r="N3245"/>
    </row>
    <row r="3246" spans="4:14" ht="13.5" customHeight="1" x14ac:dyDescent="0.35">
      <c r="D3246"/>
      <c r="N3246"/>
    </row>
    <row r="3247" spans="4:14" ht="13.5" customHeight="1" x14ac:dyDescent="0.35">
      <c r="D3247"/>
      <c r="N3247"/>
    </row>
    <row r="3248" spans="4:14" ht="13.5" customHeight="1" x14ac:dyDescent="0.35">
      <c r="D3248"/>
      <c r="N3248"/>
    </row>
    <row r="3249" spans="4:14" ht="13.5" customHeight="1" x14ac:dyDescent="0.35">
      <c r="D3249"/>
      <c r="N3249"/>
    </row>
    <row r="3250" spans="4:14" ht="13.5" customHeight="1" x14ac:dyDescent="0.35">
      <c r="D3250"/>
      <c r="N3250"/>
    </row>
    <row r="3251" spans="4:14" ht="13.5" customHeight="1" x14ac:dyDescent="0.35">
      <c r="D3251"/>
      <c r="N3251"/>
    </row>
    <row r="3252" spans="4:14" ht="13.5" customHeight="1" x14ac:dyDescent="0.35">
      <c r="D3252"/>
      <c r="N3252"/>
    </row>
    <row r="3253" spans="4:14" ht="13.5" customHeight="1" x14ac:dyDescent="0.35">
      <c r="D3253"/>
      <c r="N3253"/>
    </row>
    <row r="3254" spans="4:14" ht="13.5" customHeight="1" x14ac:dyDescent="0.35">
      <c r="D3254"/>
      <c r="N3254"/>
    </row>
    <row r="3255" spans="4:14" ht="13.5" customHeight="1" x14ac:dyDescent="0.35">
      <c r="D3255"/>
      <c r="N3255"/>
    </row>
    <row r="3256" spans="4:14" ht="13.5" customHeight="1" x14ac:dyDescent="0.35">
      <c r="D3256"/>
      <c r="N3256"/>
    </row>
    <row r="3257" spans="4:14" ht="13.5" customHeight="1" x14ac:dyDescent="0.35">
      <c r="D3257"/>
      <c r="N3257"/>
    </row>
    <row r="3258" spans="4:14" ht="13.5" customHeight="1" x14ac:dyDescent="0.35">
      <c r="D3258"/>
      <c r="N3258"/>
    </row>
    <row r="3259" spans="4:14" ht="13.5" customHeight="1" x14ac:dyDescent="0.35">
      <c r="D3259"/>
      <c r="N3259"/>
    </row>
    <row r="3260" spans="4:14" ht="13.5" customHeight="1" x14ac:dyDescent="0.35">
      <c r="D3260"/>
      <c r="N3260"/>
    </row>
    <row r="3261" spans="4:14" ht="13.5" customHeight="1" x14ac:dyDescent="0.35">
      <c r="D3261"/>
      <c r="N3261"/>
    </row>
    <row r="3262" spans="4:14" ht="13.5" customHeight="1" x14ac:dyDescent="0.35">
      <c r="D3262"/>
      <c r="N3262"/>
    </row>
    <row r="3263" spans="4:14" ht="13.5" customHeight="1" x14ac:dyDescent="0.35">
      <c r="D3263"/>
      <c r="N3263"/>
    </row>
    <row r="3264" spans="4:14" ht="13.5" customHeight="1" x14ac:dyDescent="0.35">
      <c r="D3264"/>
      <c r="N3264"/>
    </row>
    <row r="3265" spans="4:14" ht="13.5" customHeight="1" x14ac:dyDescent="0.35">
      <c r="D3265"/>
      <c r="N3265"/>
    </row>
    <row r="3266" spans="4:14" ht="13.5" customHeight="1" x14ac:dyDescent="0.35">
      <c r="D3266"/>
      <c r="N3266"/>
    </row>
    <row r="3267" spans="4:14" ht="13.5" customHeight="1" x14ac:dyDescent="0.35">
      <c r="D3267"/>
      <c r="N3267"/>
    </row>
    <row r="3268" spans="4:14" ht="13.5" customHeight="1" x14ac:dyDescent="0.35">
      <c r="D3268"/>
      <c r="N3268"/>
    </row>
    <row r="3269" spans="4:14" ht="13.5" customHeight="1" x14ac:dyDescent="0.35">
      <c r="D3269"/>
      <c r="N3269"/>
    </row>
    <row r="3270" spans="4:14" ht="13.5" customHeight="1" x14ac:dyDescent="0.35">
      <c r="D3270"/>
      <c r="N3270"/>
    </row>
    <row r="3271" spans="4:14" ht="13.5" customHeight="1" x14ac:dyDescent="0.35">
      <c r="D3271"/>
      <c r="N3271"/>
    </row>
    <row r="3272" spans="4:14" ht="13.5" customHeight="1" x14ac:dyDescent="0.35">
      <c r="D3272"/>
      <c r="N3272"/>
    </row>
    <row r="3273" spans="4:14" ht="13.5" customHeight="1" x14ac:dyDescent="0.35">
      <c r="D3273"/>
      <c r="N3273"/>
    </row>
    <row r="3274" spans="4:14" ht="13.5" customHeight="1" x14ac:dyDescent="0.35">
      <c r="D3274"/>
      <c r="N3274"/>
    </row>
    <row r="3275" spans="4:14" ht="13.5" customHeight="1" x14ac:dyDescent="0.35">
      <c r="D3275"/>
      <c r="N3275"/>
    </row>
    <row r="3276" spans="4:14" ht="13.5" customHeight="1" x14ac:dyDescent="0.35">
      <c r="D3276"/>
      <c r="N3276"/>
    </row>
    <row r="3277" spans="4:14" ht="13.5" customHeight="1" x14ac:dyDescent="0.35">
      <c r="D3277"/>
      <c r="N3277"/>
    </row>
    <row r="3278" spans="4:14" ht="13.5" customHeight="1" x14ac:dyDescent="0.35">
      <c r="D3278"/>
      <c r="N3278"/>
    </row>
    <row r="3279" spans="4:14" ht="13.5" customHeight="1" x14ac:dyDescent="0.35">
      <c r="D3279"/>
      <c r="N3279"/>
    </row>
    <row r="3280" spans="4:14" ht="13.5" customHeight="1" x14ac:dyDescent="0.35">
      <c r="D3280"/>
      <c r="N3280"/>
    </row>
    <row r="3281" spans="4:14" ht="13.5" customHeight="1" x14ac:dyDescent="0.35">
      <c r="D3281"/>
      <c r="N3281"/>
    </row>
    <row r="3282" spans="4:14" ht="13.5" customHeight="1" x14ac:dyDescent="0.35">
      <c r="D3282"/>
      <c r="N3282"/>
    </row>
    <row r="3283" spans="4:14" ht="13.5" customHeight="1" x14ac:dyDescent="0.35">
      <c r="D3283"/>
      <c r="N3283"/>
    </row>
    <row r="3284" spans="4:14" ht="13.5" customHeight="1" x14ac:dyDescent="0.35">
      <c r="D3284"/>
      <c r="N3284"/>
    </row>
    <row r="3285" spans="4:14" ht="13.5" customHeight="1" x14ac:dyDescent="0.35">
      <c r="D3285"/>
      <c r="N3285"/>
    </row>
    <row r="3286" spans="4:14" ht="13.5" customHeight="1" x14ac:dyDescent="0.35">
      <c r="D3286"/>
      <c r="N3286"/>
    </row>
    <row r="3287" spans="4:14" ht="13.5" customHeight="1" x14ac:dyDescent="0.35">
      <c r="D3287"/>
      <c r="N3287"/>
    </row>
    <row r="3288" spans="4:14" ht="13.5" customHeight="1" x14ac:dyDescent="0.35">
      <c r="D3288"/>
      <c r="N3288"/>
    </row>
    <row r="3289" spans="4:14" ht="13.5" customHeight="1" x14ac:dyDescent="0.35">
      <c r="D3289"/>
      <c r="N3289"/>
    </row>
    <row r="3290" spans="4:14" ht="13.5" customHeight="1" x14ac:dyDescent="0.35">
      <c r="D3290"/>
      <c r="N3290"/>
    </row>
    <row r="3291" spans="4:14" ht="13.5" customHeight="1" x14ac:dyDescent="0.35">
      <c r="D3291"/>
      <c r="N3291"/>
    </row>
    <row r="3292" spans="4:14" ht="13.5" customHeight="1" x14ac:dyDescent="0.35">
      <c r="D3292"/>
      <c r="N3292"/>
    </row>
    <row r="3293" spans="4:14" ht="13.5" customHeight="1" x14ac:dyDescent="0.35">
      <c r="D3293"/>
      <c r="N3293"/>
    </row>
    <row r="3294" spans="4:14" ht="13.5" customHeight="1" x14ac:dyDescent="0.35">
      <c r="D3294"/>
      <c r="N3294"/>
    </row>
    <row r="3295" spans="4:14" ht="13.5" customHeight="1" x14ac:dyDescent="0.35">
      <c r="D3295"/>
      <c r="N3295"/>
    </row>
    <row r="3296" spans="4:14" ht="13.5" customHeight="1" x14ac:dyDescent="0.35">
      <c r="D3296"/>
      <c r="N3296"/>
    </row>
    <row r="3297" spans="4:14" ht="13.5" customHeight="1" x14ac:dyDescent="0.35">
      <c r="D3297"/>
      <c r="N3297"/>
    </row>
    <row r="3298" spans="4:14" ht="13.5" customHeight="1" x14ac:dyDescent="0.35">
      <c r="D3298"/>
      <c r="N3298"/>
    </row>
    <row r="3299" spans="4:14" ht="13.5" customHeight="1" x14ac:dyDescent="0.35">
      <c r="D3299"/>
      <c r="N3299"/>
    </row>
    <row r="3300" spans="4:14" ht="13.5" customHeight="1" x14ac:dyDescent="0.35">
      <c r="D3300"/>
      <c r="N3300"/>
    </row>
    <row r="3301" spans="4:14" ht="13.5" customHeight="1" x14ac:dyDescent="0.35">
      <c r="D3301"/>
      <c r="N3301"/>
    </row>
    <row r="3302" spans="4:14" ht="13.5" customHeight="1" x14ac:dyDescent="0.35">
      <c r="D3302"/>
      <c r="N3302"/>
    </row>
    <row r="3303" spans="4:14" ht="13.5" customHeight="1" x14ac:dyDescent="0.35">
      <c r="D3303"/>
      <c r="N3303"/>
    </row>
    <row r="3304" spans="4:14" ht="13.5" customHeight="1" x14ac:dyDescent="0.35">
      <c r="D3304"/>
      <c r="N3304"/>
    </row>
    <row r="3305" spans="4:14" ht="13.5" customHeight="1" x14ac:dyDescent="0.35">
      <c r="D3305"/>
      <c r="N3305"/>
    </row>
    <row r="3306" spans="4:14" ht="13.5" customHeight="1" x14ac:dyDescent="0.35">
      <c r="D3306"/>
      <c r="N3306"/>
    </row>
    <row r="3307" spans="4:14" ht="13.5" customHeight="1" x14ac:dyDescent="0.35">
      <c r="D3307"/>
      <c r="N3307"/>
    </row>
    <row r="3308" spans="4:14" ht="13.5" customHeight="1" x14ac:dyDescent="0.35">
      <c r="D3308"/>
      <c r="N3308"/>
    </row>
    <row r="3309" spans="4:14" ht="13.5" customHeight="1" x14ac:dyDescent="0.35">
      <c r="D3309"/>
      <c r="N3309"/>
    </row>
    <row r="3310" spans="4:14" ht="13.5" customHeight="1" x14ac:dyDescent="0.35">
      <c r="D3310"/>
      <c r="N3310"/>
    </row>
    <row r="3311" spans="4:14" ht="13.5" customHeight="1" x14ac:dyDescent="0.35">
      <c r="D3311"/>
      <c r="N3311"/>
    </row>
    <row r="3312" spans="4:14" ht="13.5" customHeight="1" x14ac:dyDescent="0.35">
      <c r="D3312"/>
      <c r="N3312"/>
    </row>
    <row r="3313" spans="4:14" ht="13.5" customHeight="1" x14ac:dyDescent="0.35">
      <c r="D3313"/>
      <c r="N3313"/>
    </row>
    <row r="3314" spans="4:14" ht="13.5" customHeight="1" x14ac:dyDescent="0.35">
      <c r="D3314"/>
      <c r="N3314"/>
    </row>
    <row r="3315" spans="4:14" ht="13.5" customHeight="1" x14ac:dyDescent="0.35">
      <c r="D3315"/>
      <c r="N3315"/>
    </row>
    <row r="3316" spans="4:14" ht="13.5" customHeight="1" x14ac:dyDescent="0.35">
      <c r="D3316"/>
      <c r="N3316"/>
    </row>
    <row r="3317" spans="4:14" ht="13.5" customHeight="1" x14ac:dyDescent="0.35">
      <c r="D3317"/>
      <c r="N3317"/>
    </row>
    <row r="3318" spans="4:14" ht="13.5" customHeight="1" x14ac:dyDescent="0.35">
      <c r="D3318"/>
      <c r="N3318"/>
    </row>
    <row r="3319" spans="4:14" ht="13.5" customHeight="1" x14ac:dyDescent="0.35">
      <c r="D3319"/>
      <c r="N3319"/>
    </row>
    <row r="3320" spans="4:14" ht="13.5" customHeight="1" x14ac:dyDescent="0.35">
      <c r="D3320"/>
      <c r="N3320"/>
    </row>
    <row r="3321" spans="4:14" ht="13.5" customHeight="1" x14ac:dyDescent="0.35">
      <c r="D3321"/>
      <c r="N3321"/>
    </row>
    <row r="3322" spans="4:14" ht="13.5" customHeight="1" x14ac:dyDescent="0.35">
      <c r="D3322"/>
      <c r="N3322"/>
    </row>
    <row r="3323" spans="4:14" ht="13.5" customHeight="1" x14ac:dyDescent="0.35">
      <c r="D3323"/>
      <c r="N3323"/>
    </row>
    <row r="3324" spans="4:14" ht="13.5" customHeight="1" x14ac:dyDescent="0.35">
      <c r="D3324"/>
      <c r="N3324"/>
    </row>
    <row r="3325" spans="4:14" ht="13.5" customHeight="1" x14ac:dyDescent="0.35">
      <c r="D3325"/>
      <c r="N3325"/>
    </row>
    <row r="3326" spans="4:14" ht="13.5" customHeight="1" x14ac:dyDescent="0.35">
      <c r="D3326"/>
      <c r="N3326"/>
    </row>
    <row r="3327" spans="4:14" ht="13.5" customHeight="1" x14ac:dyDescent="0.35">
      <c r="D3327"/>
      <c r="N3327"/>
    </row>
    <row r="3328" spans="4:14" ht="13.5" customHeight="1" x14ac:dyDescent="0.35">
      <c r="D3328"/>
      <c r="N3328"/>
    </row>
    <row r="3329" spans="4:14" ht="13.5" customHeight="1" x14ac:dyDescent="0.35">
      <c r="D3329"/>
      <c r="N3329"/>
    </row>
    <row r="3330" spans="4:14" ht="13.5" customHeight="1" x14ac:dyDescent="0.35">
      <c r="D3330"/>
      <c r="N3330"/>
    </row>
    <row r="3331" spans="4:14" ht="13.5" customHeight="1" x14ac:dyDescent="0.35">
      <c r="D3331"/>
      <c r="N3331"/>
    </row>
    <row r="3332" spans="4:14" ht="13.5" customHeight="1" x14ac:dyDescent="0.35">
      <c r="D3332"/>
      <c r="N3332"/>
    </row>
    <row r="3333" spans="4:14" ht="13.5" customHeight="1" x14ac:dyDescent="0.35">
      <c r="D3333"/>
      <c r="N3333"/>
    </row>
    <row r="3334" spans="4:14" ht="13.5" customHeight="1" x14ac:dyDescent="0.35">
      <c r="D3334"/>
      <c r="N3334"/>
    </row>
    <row r="3335" spans="4:14" ht="13.5" customHeight="1" x14ac:dyDescent="0.35">
      <c r="D3335"/>
      <c r="N3335"/>
    </row>
    <row r="3336" spans="4:14" ht="13.5" customHeight="1" x14ac:dyDescent="0.35">
      <c r="D3336"/>
      <c r="N3336"/>
    </row>
    <row r="3337" spans="4:14" ht="13.5" customHeight="1" x14ac:dyDescent="0.35">
      <c r="D3337"/>
      <c r="N3337"/>
    </row>
    <row r="3338" spans="4:14" ht="13.5" customHeight="1" x14ac:dyDescent="0.35">
      <c r="D3338"/>
      <c r="N3338"/>
    </row>
    <row r="3339" spans="4:14" ht="13.5" customHeight="1" x14ac:dyDescent="0.35">
      <c r="D3339"/>
      <c r="N3339"/>
    </row>
    <row r="3340" spans="4:14" ht="13.5" customHeight="1" x14ac:dyDescent="0.35">
      <c r="D3340"/>
      <c r="N3340"/>
    </row>
    <row r="3341" spans="4:14" ht="13.5" customHeight="1" x14ac:dyDescent="0.35">
      <c r="D3341"/>
      <c r="N3341"/>
    </row>
    <row r="3342" spans="4:14" ht="13.5" customHeight="1" x14ac:dyDescent="0.35">
      <c r="D3342"/>
      <c r="N3342"/>
    </row>
    <row r="3343" spans="4:14" ht="13.5" customHeight="1" x14ac:dyDescent="0.35">
      <c r="D3343"/>
      <c r="N3343"/>
    </row>
    <row r="3344" spans="4:14" ht="13.5" customHeight="1" x14ac:dyDescent="0.35">
      <c r="D3344"/>
      <c r="N3344"/>
    </row>
    <row r="3345" spans="4:14" ht="13.5" customHeight="1" x14ac:dyDescent="0.35">
      <c r="D3345"/>
      <c r="N3345"/>
    </row>
    <row r="3346" spans="4:14" ht="13.5" customHeight="1" x14ac:dyDescent="0.35">
      <c r="D3346"/>
      <c r="N3346"/>
    </row>
    <row r="3347" spans="4:14" ht="13.5" customHeight="1" x14ac:dyDescent="0.35">
      <c r="D3347"/>
      <c r="N3347"/>
    </row>
    <row r="3348" spans="4:14" ht="13.5" customHeight="1" x14ac:dyDescent="0.35">
      <c r="D3348"/>
      <c r="N3348"/>
    </row>
    <row r="3349" spans="4:14" ht="13.5" customHeight="1" x14ac:dyDescent="0.35">
      <c r="D3349"/>
      <c r="N3349"/>
    </row>
    <row r="3350" spans="4:14" ht="13.5" customHeight="1" x14ac:dyDescent="0.35">
      <c r="D3350"/>
      <c r="N3350"/>
    </row>
    <row r="3351" spans="4:14" ht="13.5" customHeight="1" x14ac:dyDescent="0.35">
      <c r="D3351"/>
      <c r="N3351"/>
    </row>
    <row r="3352" spans="4:14" ht="13.5" customHeight="1" x14ac:dyDescent="0.35">
      <c r="D3352"/>
      <c r="N3352"/>
    </row>
    <row r="3353" spans="4:14" ht="13.5" customHeight="1" x14ac:dyDescent="0.35">
      <c r="D3353"/>
      <c r="N3353"/>
    </row>
    <row r="3354" spans="4:14" ht="13.5" customHeight="1" x14ac:dyDescent="0.35">
      <c r="D3354"/>
      <c r="N3354"/>
    </row>
    <row r="3355" spans="4:14" ht="13.5" customHeight="1" x14ac:dyDescent="0.35">
      <c r="D3355"/>
      <c r="N3355"/>
    </row>
    <row r="3356" spans="4:14" ht="13.5" customHeight="1" x14ac:dyDescent="0.35">
      <c r="D3356"/>
      <c r="N3356"/>
    </row>
    <row r="3357" spans="4:14" ht="13.5" customHeight="1" x14ac:dyDescent="0.35">
      <c r="D3357"/>
      <c r="N3357"/>
    </row>
    <row r="3358" spans="4:14" ht="13.5" customHeight="1" x14ac:dyDescent="0.35">
      <c r="D3358"/>
      <c r="N3358"/>
    </row>
    <row r="3359" spans="4:14" ht="13.5" customHeight="1" x14ac:dyDescent="0.35">
      <c r="D3359"/>
      <c r="N3359"/>
    </row>
    <row r="3360" spans="4:14" ht="13.5" customHeight="1" x14ac:dyDescent="0.35">
      <c r="D3360"/>
      <c r="N3360"/>
    </row>
    <row r="3361" spans="4:14" ht="13.5" customHeight="1" x14ac:dyDescent="0.35">
      <c r="D3361"/>
      <c r="N3361"/>
    </row>
    <row r="3362" spans="4:14" ht="13.5" customHeight="1" x14ac:dyDescent="0.35">
      <c r="D3362"/>
      <c r="N3362"/>
    </row>
    <row r="3363" spans="4:14" ht="13.5" customHeight="1" x14ac:dyDescent="0.35">
      <c r="D3363"/>
      <c r="N3363"/>
    </row>
    <row r="3364" spans="4:14" ht="13.5" customHeight="1" x14ac:dyDescent="0.35">
      <c r="D3364"/>
      <c r="N3364"/>
    </row>
    <row r="3365" spans="4:14" ht="13.5" customHeight="1" x14ac:dyDescent="0.35">
      <c r="D3365"/>
      <c r="N3365"/>
    </row>
    <row r="3366" spans="4:14" ht="13.5" customHeight="1" x14ac:dyDescent="0.35">
      <c r="D3366"/>
      <c r="N3366"/>
    </row>
    <row r="3367" spans="4:14" ht="13.5" customHeight="1" x14ac:dyDescent="0.35">
      <c r="D3367"/>
      <c r="N3367"/>
    </row>
    <row r="3368" spans="4:14" ht="13.5" customHeight="1" x14ac:dyDescent="0.35">
      <c r="D3368"/>
      <c r="N3368"/>
    </row>
    <row r="3369" spans="4:14" ht="13.5" customHeight="1" x14ac:dyDescent="0.35">
      <c r="D3369"/>
      <c r="N3369"/>
    </row>
    <row r="3370" spans="4:14" ht="13.5" customHeight="1" x14ac:dyDescent="0.35">
      <c r="D3370"/>
      <c r="N3370"/>
    </row>
    <row r="3371" spans="4:14" ht="13.5" customHeight="1" x14ac:dyDescent="0.35">
      <c r="D3371"/>
      <c r="N3371"/>
    </row>
    <row r="3372" spans="4:14" ht="13.5" customHeight="1" x14ac:dyDescent="0.35">
      <c r="D3372"/>
      <c r="N3372"/>
    </row>
    <row r="3373" spans="4:14" ht="13.5" customHeight="1" x14ac:dyDescent="0.35">
      <c r="D3373"/>
      <c r="N3373"/>
    </row>
    <row r="3374" spans="4:14" ht="13.5" customHeight="1" x14ac:dyDescent="0.35">
      <c r="D3374"/>
      <c r="N3374"/>
    </row>
    <row r="3375" spans="4:14" ht="13.5" customHeight="1" x14ac:dyDescent="0.35">
      <c r="D3375"/>
      <c r="N3375"/>
    </row>
    <row r="3376" spans="4:14" ht="13.5" customHeight="1" x14ac:dyDescent="0.35">
      <c r="D3376"/>
      <c r="N3376"/>
    </row>
    <row r="3377" spans="4:14" ht="13.5" customHeight="1" x14ac:dyDescent="0.35">
      <c r="D3377"/>
      <c r="N3377"/>
    </row>
    <row r="3378" spans="4:14" ht="13.5" customHeight="1" x14ac:dyDescent="0.35">
      <c r="D3378"/>
      <c r="N3378"/>
    </row>
    <row r="3379" spans="4:14" ht="13.5" customHeight="1" x14ac:dyDescent="0.35">
      <c r="D3379"/>
      <c r="N3379"/>
    </row>
    <row r="3380" spans="4:14" ht="13.5" customHeight="1" x14ac:dyDescent="0.35">
      <c r="D3380"/>
      <c r="N3380"/>
    </row>
    <row r="3381" spans="4:14" ht="13.5" customHeight="1" x14ac:dyDescent="0.35">
      <c r="D3381"/>
      <c r="N3381"/>
    </row>
    <row r="3382" spans="4:14" ht="13.5" customHeight="1" x14ac:dyDescent="0.35">
      <c r="D3382"/>
      <c r="N3382"/>
    </row>
    <row r="3383" spans="4:14" ht="13.5" customHeight="1" x14ac:dyDescent="0.35">
      <c r="D3383"/>
      <c r="N3383"/>
    </row>
    <row r="3384" spans="4:14" ht="13.5" customHeight="1" x14ac:dyDescent="0.35">
      <c r="D3384"/>
      <c r="N3384"/>
    </row>
    <row r="3385" spans="4:14" ht="13.5" customHeight="1" x14ac:dyDescent="0.35">
      <c r="D3385"/>
      <c r="N3385"/>
    </row>
    <row r="3386" spans="4:14" ht="13.5" customHeight="1" x14ac:dyDescent="0.35">
      <c r="D3386"/>
      <c r="N3386"/>
    </row>
    <row r="3387" spans="4:14" ht="13.5" customHeight="1" x14ac:dyDescent="0.35">
      <c r="D3387"/>
      <c r="N3387"/>
    </row>
    <row r="3388" spans="4:14" ht="13.5" customHeight="1" x14ac:dyDescent="0.35">
      <c r="D3388"/>
      <c r="N3388"/>
    </row>
    <row r="3389" spans="4:14" ht="13.5" customHeight="1" x14ac:dyDescent="0.35">
      <c r="D3389"/>
      <c r="N3389"/>
    </row>
    <row r="3390" spans="4:14" ht="13.5" customHeight="1" x14ac:dyDescent="0.35">
      <c r="D3390"/>
      <c r="N3390"/>
    </row>
    <row r="3391" spans="4:14" ht="13.5" customHeight="1" x14ac:dyDescent="0.35">
      <c r="D3391"/>
      <c r="N3391"/>
    </row>
    <row r="3392" spans="4:14" ht="13.5" customHeight="1" x14ac:dyDescent="0.35">
      <c r="D3392"/>
      <c r="N3392"/>
    </row>
    <row r="3393" spans="4:14" ht="13.5" customHeight="1" x14ac:dyDescent="0.35">
      <c r="D3393"/>
      <c r="N3393"/>
    </row>
    <row r="3394" spans="4:14" ht="13.5" customHeight="1" x14ac:dyDescent="0.35">
      <c r="D3394"/>
      <c r="N3394"/>
    </row>
    <row r="3395" spans="4:14" ht="13.5" customHeight="1" x14ac:dyDescent="0.35">
      <c r="D3395"/>
      <c r="N3395"/>
    </row>
    <row r="3396" spans="4:14" ht="13.5" customHeight="1" x14ac:dyDescent="0.35">
      <c r="D3396"/>
      <c r="N3396"/>
    </row>
    <row r="3397" spans="4:14" ht="13.5" customHeight="1" x14ac:dyDescent="0.35">
      <c r="D3397"/>
      <c r="N3397"/>
    </row>
    <row r="3398" spans="4:14" ht="13.5" customHeight="1" x14ac:dyDescent="0.35">
      <c r="D3398"/>
      <c r="N3398"/>
    </row>
    <row r="3399" spans="4:14" ht="13.5" customHeight="1" x14ac:dyDescent="0.35">
      <c r="D3399"/>
      <c r="N3399"/>
    </row>
    <row r="3400" spans="4:14" ht="13.5" customHeight="1" x14ac:dyDescent="0.35">
      <c r="D3400"/>
      <c r="N3400"/>
    </row>
    <row r="3401" spans="4:14" ht="13.5" customHeight="1" x14ac:dyDescent="0.35">
      <c r="D3401"/>
      <c r="N3401"/>
    </row>
    <row r="3402" spans="4:14" ht="13.5" customHeight="1" x14ac:dyDescent="0.35">
      <c r="D3402"/>
      <c r="N3402"/>
    </row>
    <row r="3403" spans="4:14" ht="13.5" customHeight="1" x14ac:dyDescent="0.35">
      <c r="D3403"/>
      <c r="N3403"/>
    </row>
    <row r="3404" spans="4:14" ht="13.5" customHeight="1" x14ac:dyDescent="0.35">
      <c r="D3404"/>
      <c r="N3404"/>
    </row>
    <row r="3405" spans="4:14" ht="13.5" customHeight="1" x14ac:dyDescent="0.35">
      <c r="D3405"/>
      <c r="N3405"/>
    </row>
    <row r="3406" spans="4:14" ht="13.5" customHeight="1" x14ac:dyDescent="0.35">
      <c r="D3406"/>
      <c r="N3406"/>
    </row>
    <row r="3407" spans="4:14" ht="13.5" customHeight="1" x14ac:dyDescent="0.35">
      <c r="D3407"/>
      <c r="N3407"/>
    </row>
    <row r="3408" spans="4:14" ht="13.5" customHeight="1" x14ac:dyDescent="0.35">
      <c r="D3408"/>
      <c r="N3408"/>
    </row>
    <row r="3409" spans="4:14" ht="13.5" customHeight="1" x14ac:dyDescent="0.35">
      <c r="D3409"/>
      <c r="N3409"/>
    </row>
    <row r="3410" spans="4:14" ht="13.5" customHeight="1" x14ac:dyDescent="0.35">
      <c r="D3410"/>
      <c r="N3410"/>
    </row>
    <row r="3411" spans="4:14" ht="13.5" customHeight="1" x14ac:dyDescent="0.35">
      <c r="D3411"/>
      <c r="N3411"/>
    </row>
    <row r="3412" spans="4:14" ht="13.5" customHeight="1" x14ac:dyDescent="0.35">
      <c r="D3412"/>
      <c r="N3412"/>
    </row>
    <row r="3413" spans="4:14" ht="13.5" customHeight="1" x14ac:dyDescent="0.35">
      <c r="D3413"/>
      <c r="N3413"/>
    </row>
    <row r="3414" spans="4:14" ht="13.5" customHeight="1" x14ac:dyDescent="0.35">
      <c r="D3414"/>
      <c r="N3414"/>
    </row>
    <row r="3415" spans="4:14" ht="13.5" customHeight="1" x14ac:dyDescent="0.35">
      <c r="D3415"/>
      <c r="N3415"/>
    </row>
    <row r="3416" spans="4:14" ht="13.5" customHeight="1" x14ac:dyDescent="0.35">
      <c r="D3416"/>
      <c r="N3416"/>
    </row>
    <row r="3417" spans="4:14" ht="13.5" customHeight="1" x14ac:dyDescent="0.35">
      <c r="D3417"/>
      <c r="N3417"/>
    </row>
    <row r="3418" spans="4:14" ht="13.5" customHeight="1" x14ac:dyDescent="0.35">
      <c r="D3418"/>
      <c r="N3418"/>
    </row>
    <row r="3419" spans="4:14" ht="13.5" customHeight="1" x14ac:dyDescent="0.35">
      <c r="D3419"/>
      <c r="N3419"/>
    </row>
    <row r="3420" spans="4:14" ht="13.5" customHeight="1" x14ac:dyDescent="0.35">
      <c r="D3420"/>
      <c r="N3420"/>
    </row>
    <row r="3421" spans="4:14" ht="13.5" customHeight="1" x14ac:dyDescent="0.35">
      <c r="D3421"/>
      <c r="N3421"/>
    </row>
    <row r="3422" spans="4:14" ht="13.5" customHeight="1" x14ac:dyDescent="0.35">
      <c r="D3422"/>
      <c r="N3422"/>
    </row>
    <row r="3423" spans="4:14" ht="13.5" customHeight="1" x14ac:dyDescent="0.35">
      <c r="D3423"/>
      <c r="N3423"/>
    </row>
    <row r="3424" spans="4:14" ht="13.5" customHeight="1" x14ac:dyDescent="0.35">
      <c r="D3424"/>
      <c r="N3424"/>
    </row>
    <row r="3425" spans="4:14" ht="13.5" customHeight="1" x14ac:dyDescent="0.35">
      <c r="D3425"/>
      <c r="N3425"/>
    </row>
    <row r="3426" spans="4:14" ht="13.5" customHeight="1" x14ac:dyDescent="0.35">
      <c r="D3426"/>
      <c r="N3426"/>
    </row>
    <row r="3427" spans="4:14" ht="13.5" customHeight="1" x14ac:dyDescent="0.35">
      <c r="D3427"/>
      <c r="N3427"/>
    </row>
    <row r="3428" spans="4:14" ht="13.5" customHeight="1" x14ac:dyDescent="0.35">
      <c r="D3428"/>
      <c r="N3428"/>
    </row>
    <row r="3429" spans="4:14" ht="13.5" customHeight="1" x14ac:dyDescent="0.35">
      <c r="D3429"/>
      <c r="N3429"/>
    </row>
    <row r="3430" spans="4:14" ht="13.5" customHeight="1" x14ac:dyDescent="0.35">
      <c r="D3430"/>
      <c r="N3430"/>
    </row>
    <row r="3431" spans="4:14" ht="13.5" customHeight="1" x14ac:dyDescent="0.35">
      <c r="D3431"/>
      <c r="N3431"/>
    </row>
    <row r="3432" spans="4:14" ht="13.5" customHeight="1" x14ac:dyDescent="0.35">
      <c r="D3432"/>
      <c r="N3432"/>
    </row>
    <row r="3433" spans="4:14" ht="13.5" customHeight="1" x14ac:dyDescent="0.35">
      <c r="D3433"/>
      <c r="N3433"/>
    </row>
    <row r="3434" spans="4:14" ht="13.5" customHeight="1" x14ac:dyDescent="0.35">
      <c r="D3434"/>
      <c r="N3434"/>
    </row>
    <row r="3435" spans="4:14" ht="13.5" customHeight="1" x14ac:dyDescent="0.35">
      <c r="D3435"/>
      <c r="N3435"/>
    </row>
    <row r="3436" spans="4:14" ht="13.5" customHeight="1" x14ac:dyDescent="0.35">
      <c r="D3436"/>
      <c r="N3436"/>
    </row>
    <row r="3437" spans="4:14" ht="13.5" customHeight="1" x14ac:dyDescent="0.35">
      <c r="D3437"/>
      <c r="N3437"/>
    </row>
    <row r="3438" spans="4:14" ht="13.5" customHeight="1" x14ac:dyDescent="0.35">
      <c r="D3438"/>
      <c r="N3438"/>
    </row>
    <row r="3439" spans="4:14" ht="13.5" customHeight="1" x14ac:dyDescent="0.35">
      <c r="D3439"/>
      <c r="N3439"/>
    </row>
    <row r="3440" spans="4:14" ht="13.5" customHeight="1" x14ac:dyDescent="0.35">
      <c r="D3440"/>
      <c r="N3440"/>
    </row>
    <row r="3441" spans="4:14" ht="13.5" customHeight="1" x14ac:dyDescent="0.35">
      <c r="D3441"/>
      <c r="N3441"/>
    </row>
    <row r="3442" spans="4:14" ht="13.5" customHeight="1" x14ac:dyDescent="0.35">
      <c r="D3442"/>
      <c r="N3442"/>
    </row>
    <row r="3443" spans="4:14" ht="13.5" customHeight="1" x14ac:dyDescent="0.35">
      <c r="D3443"/>
      <c r="N3443"/>
    </row>
    <row r="3444" spans="4:14" ht="13.5" customHeight="1" x14ac:dyDescent="0.35">
      <c r="D3444"/>
      <c r="N3444"/>
    </row>
    <row r="3445" spans="4:14" ht="13.5" customHeight="1" x14ac:dyDescent="0.35">
      <c r="D3445"/>
      <c r="N3445"/>
    </row>
    <row r="3446" spans="4:14" ht="13.5" customHeight="1" x14ac:dyDescent="0.35">
      <c r="D3446"/>
      <c r="N3446"/>
    </row>
    <row r="3447" spans="4:14" ht="13.5" customHeight="1" x14ac:dyDescent="0.35">
      <c r="D3447"/>
      <c r="N3447"/>
    </row>
    <row r="3448" spans="4:14" ht="13.5" customHeight="1" x14ac:dyDescent="0.35">
      <c r="D3448"/>
      <c r="N3448"/>
    </row>
    <row r="3449" spans="4:14" ht="13.5" customHeight="1" x14ac:dyDescent="0.35">
      <c r="D3449"/>
      <c r="N3449"/>
    </row>
    <row r="3450" spans="4:14" ht="13.5" customHeight="1" x14ac:dyDescent="0.35">
      <c r="D3450"/>
      <c r="N3450"/>
    </row>
    <row r="3451" spans="4:14" ht="13.5" customHeight="1" x14ac:dyDescent="0.35">
      <c r="D3451"/>
      <c r="N3451"/>
    </row>
    <row r="3452" spans="4:14" ht="13.5" customHeight="1" x14ac:dyDescent="0.35">
      <c r="D3452"/>
      <c r="N3452"/>
    </row>
    <row r="3453" spans="4:14" ht="13.5" customHeight="1" x14ac:dyDescent="0.35">
      <c r="D3453"/>
      <c r="N3453"/>
    </row>
    <row r="3454" spans="4:14" ht="13.5" customHeight="1" x14ac:dyDescent="0.35">
      <c r="D3454"/>
      <c r="N3454"/>
    </row>
    <row r="3455" spans="4:14" ht="13.5" customHeight="1" x14ac:dyDescent="0.35">
      <c r="D3455"/>
      <c r="N3455"/>
    </row>
    <row r="3456" spans="4:14" ht="13.5" customHeight="1" x14ac:dyDescent="0.35">
      <c r="D3456"/>
      <c r="N3456"/>
    </row>
    <row r="3457" spans="4:14" ht="13.5" customHeight="1" x14ac:dyDescent="0.35">
      <c r="D3457"/>
      <c r="N3457"/>
    </row>
    <row r="3458" spans="4:14" ht="13.5" customHeight="1" x14ac:dyDescent="0.35">
      <c r="D3458"/>
      <c r="N3458"/>
    </row>
    <row r="3459" spans="4:14" ht="13.5" customHeight="1" x14ac:dyDescent="0.35">
      <c r="D3459"/>
      <c r="N3459"/>
    </row>
    <row r="3460" spans="4:14" ht="13.5" customHeight="1" x14ac:dyDescent="0.35">
      <c r="D3460"/>
      <c r="N3460"/>
    </row>
    <row r="3461" spans="4:14" ht="13.5" customHeight="1" x14ac:dyDescent="0.35">
      <c r="D3461"/>
      <c r="N3461"/>
    </row>
    <row r="3462" spans="4:14" ht="13.5" customHeight="1" x14ac:dyDescent="0.35">
      <c r="D3462"/>
      <c r="N3462"/>
    </row>
    <row r="3463" spans="4:14" ht="13.5" customHeight="1" x14ac:dyDescent="0.35">
      <c r="D3463"/>
      <c r="N3463"/>
    </row>
    <row r="3464" spans="4:14" ht="13.5" customHeight="1" x14ac:dyDescent="0.35">
      <c r="D3464"/>
      <c r="N3464"/>
    </row>
    <row r="3465" spans="4:14" ht="13.5" customHeight="1" x14ac:dyDescent="0.35">
      <c r="D3465"/>
      <c r="N3465"/>
    </row>
    <row r="3466" spans="4:14" ht="13.5" customHeight="1" x14ac:dyDescent="0.35">
      <c r="D3466"/>
      <c r="N3466"/>
    </row>
    <row r="3467" spans="4:14" ht="13.5" customHeight="1" x14ac:dyDescent="0.35">
      <c r="D3467"/>
      <c r="N3467"/>
    </row>
    <row r="3468" spans="4:14" ht="13.5" customHeight="1" x14ac:dyDescent="0.35">
      <c r="D3468"/>
      <c r="N3468"/>
    </row>
    <row r="3469" spans="4:14" ht="13.5" customHeight="1" x14ac:dyDescent="0.35">
      <c r="D3469"/>
      <c r="N3469"/>
    </row>
    <row r="3470" spans="4:14" ht="13.5" customHeight="1" x14ac:dyDescent="0.35">
      <c r="D3470"/>
      <c r="N3470"/>
    </row>
    <row r="3471" spans="4:14" ht="13.5" customHeight="1" x14ac:dyDescent="0.35">
      <c r="D3471"/>
      <c r="N3471"/>
    </row>
    <row r="3472" spans="4:14" ht="13.5" customHeight="1" x14ac:dyDescent="0.35">
      <c r="D3472"/>
      <c r="N3472"/>
    </row>
    <row r="3473" spans="4:14" ht="13.5" customHeight="1" x14ac:dyDescent="0.35">
      <c r="D3473"/>
      <c r="N3473"/>
    </row>
    <row r="3474" spans="4:14" ht="13.5" customHeight="1" x14ac:dyDescent="0.35">
      <c r="D3474"/>
      <c r="N3474"/>
    </row>
    <row r="3475" spans="4:14" ht="13.5" customHeight="1" x14ac:dyDescent="0.35">
      <c r="D3475"/>
      <c r="N3475"/>
    </row>
    <row r="3476" spans="4:14" ht="13.5" customHeight="1" x14ac:dyDescent="0.35">
      <c r="D3476"/>
      <c r="N3476"/>
    </row>
    <row r="3477" spans="4:14" ht="13.5" customHeight="1" x14ac:dyDescent="0.35">
      <c r="D3477"/>
      <c r="N3477"/>
    </row>
    <row r="3478" spans="4:14" ht="13.5" customHeight="1" x14ac:dyDescent="0.35">
      <c r="D3478"/>
      <c r="N3478"/>
    </row>
    <row r="3479" spans="4:14" ht="13.5" customHeight="1" x14ac:dyDescent="0.35">
      <c r="D3479"/>
      <c r="N3479"/>
    </row>
    <row r="3480" spans="4:14" ht="13.5" customHeight="1" x14ac:dyDescent="0.35">
      <c r="D3480"/>
      <c r="N3480"/>
    </row>
    <row r="3481" spans="4:14" ht="13.5" customHeight="1" x14ac:dyDescent="0.35">
      <c r="D3481"/>
      <c r="N3481"/>
    </row>
    <row r="3482" spans="4:14" ht="13.5" customHeight="1" x14ac:dyDescent="0.35">
      <c r="D3482"/>
      <c r="N3482"/>
    </row>
    <row r="3483" spans="4:14" ht="13.5" customHeight="1" x14ac:dyDescent="0.35">
      <c r="D3483"/>
      <c r="N3483"/>
    </row>
    <row r="3484" spans="4:14" ht="13.5" customHeight="1" x14ac:dyDescent="0.35">
      <c r="D3484"/>
      <c r="N3484"/>
    </row>
    <row r="3485" spans="4:14" ht="13.5" customHeight="1" x14ac:dyDescent="0.35">
      <c r="D3485"/>
      <c r="N3485"/>
    </row>
    <row r="3486" spans="4:14" ht="13.5" customHeight="1" x14ac:dyDescent="0.35">
      <c r="D3486"/>
      <c r="N3486"/>
    </row>
    <row r="3487" spans="4:14" ht="13.5" customHeight="1" x14ac:dyDescent="0.35">
      <c r="D3487"/>
      <c r="N3487"/>
    </row>
    <row r="3488" spans="4:14" ht="13.5" customHeight="1" x14ac:dyDescent="0.35">
      <c r="D3488"/>
      <c r="N3488"/>
    </row>
    <row r="3489" spans="4:14" ht="13.5" customHeight="1" x14ac:dyDescent="0.35">
      <c r="D3489"/>
      <c r="N3489"/>
    </row>
    <row r="3490" spans="4:14" ht="13.5" customHeight="1" x14ac:dyDescent="0.35">
      <c r="D3490"/>
      <c r="N3490"/>
    </row>
    <row r="3491" spans="4:14" ht="13.5" customHeight="1" x14ac:dyDescent="0.35">
      <c r="D3491"/>
      <c r="N3491"/>
    </row>
    <row r="3492" spans="4:14" ht="13.5" customHeight="1" x14ac:dyDescent="0.35">
      <c r="D3492"/>
      <c r="N3492"/>
    </row>
    <row r="3493" spans="4:14" ht="13.5" customHeight="1" x14ac:dyDescent="0.35">
      <c r="D3493"/>
      <c r="N3493"/>
    </row>
    <row r="3494" spans="4:14" ht="13.5" customHeight="1" x14ac:dyDescent="0.35">
      <c r="D3494"/>
      <c r="N3494"/>
    </row>
    <row r="3495" spans="4:14" ht="13.5" customHeight="1" x14ac:dyDescent="0.35">
      <c r="D3495"/>
      <c r="N3495"/>
    </row>
    <row r="3496" spans="4:14" ht="13.5" customHeight="1" x14ac:dyDescent="0.35">
      <c r="D3496"/>
      <c r="N3496"/>
    </row>
    <row r="3497" spans="4:14" ht="13.5" customHeight="1" x14ac:dyDescent="0.35">
      <c r="D3497"/>
      <c r="N3497"/>
    </row>
    <row r="3498" spans="4:14" ht="13.5" customHeight="1" x14ac:dyDescent="0.35">
      <c r="D3498"/>
      <c r="N3498"/>
    </row>
    <row r="3499" spans="4:14" ht="13.5" customHeight="1" x14ac:dyDescent="0.35">
      <c r="D3499"/>
      <c r="N3499"/>
    </row>
    <row r="3500" spans="4:14" ht="13.5" customHeight="1" x14ac:dyDescent="0.35">
      <c r="D3500"/>
      <c r="N3500"/>
    </row>
    <row r="3501" spans="4:14" ht="13.5" customHeight="1" x14ac:dyDescent="0.35">
      <c r="D3501"/>
      <c r="N3501"/>
    </row>
    <row r="3502" spans="4:14" ht="13.5" customHeight="1" x14ac:dyDescent="0.35">
      <c r="D3502"/>
      <c r="N3502"/>
    </row>
    <row r="3503" spans="4:14" ht="13.5" customHeight="1" x14ac:dyDescent="0.35">
      <c r="D3503"/>
      <c r="N3503"/>
    </row>
    <row r="3504" spans="4:14" ht="13.5" customHeight="1" x14ac:dyDescent="0.35">
      <c r="D3504"/>
      <c r="N3504"/>
    </row>
    <row r="3505" spans="4:14" ht="13.5" customHeight="1" x14ac:dyDescent="0.35">
      <c r="D3505"/>
      <c r="N3505"/>
    </row>
    <row r="3506" spans="4:14" ht="13.5" customHeight="1" x14ac:dyDescent="0.35">
      <c r="D3506"/>
      <c r="N3506"/>
    </row>
    <row r="3507" spans="4:14" ht="13.5" customHeight="1" x14ac:dyDescent="0.35">
      <c r="D3507"/>
      <c r="N3507"/>
    </row>
    <row r="3508" spans="4:14" ht="13.5" customHeight="1" x14ac:dyDescent="0.35">
      <c r="D3508"/>
      <c r="N3508"/>
    </row>
    <row r="3509" spans="4:14" ht="13.5" customHeight="1" x14ac:dyDescent="0.35">
      <c r="D3509"/>
      <c r="N3509"/>
    </row>
    <row r="3510" spans="4:14" ht="13.5" customHeight="1" x14ac:dyDescent="0.35">
      <c r="D3510"/>
      <c r="N3510"/>
    </row>
    <row r="3511" spans="4:14" ht="13.5" customHeight="1" x14ac:dyDescent="0.35">
      <c r="D3511"/>
      <c r="N3511"/>
    </row>
    <row r="3512" spans="4:14" ht="13.5" customHeight="1" x14ac:dyDescent="0.35">
      <c r="D3512"/>
      <c r="N3512"/>
    </row>
    <row r="3513" spans="4:14" ht="13.5" customHeight="1" x14ac:dyDescent="0.35">
      <c r="D3513"/>
      <c r="N3513"/>
    </row>
    <row r="3514" spans="4:14" ht="13.5" customHeight="1" x14ac:dyDescent="0.35">
      <c r="D3514"/>
      <c r="N3514"/>
    </row>
    <row r="3515" spans="4:14" ht="13.5" customHeight="1" x14ac:dyDescent="0.35">
      <c r="D3515"/>
      <c r="N3515"/>
    </row>
    <row r="3516" spans="4:14" ht="13.5" customHeight="1" x14ac:dyDescent="0.35">
      <c r="D3516"/>
      <c r="N3516"/>
    </row>
    <row r="3517" spans="4:14" ht="13.5" customHeight="1" x14ac:dyDescent="0.35">
      <c r="D3517"/>
      <c r="N3517"/>
    </row>
    <row r="3518" spans="4:14" ht="13.5" customHeight="1" x14ac:dyDescent="0.35">
      <c r="D3518"/>
      <c r="N3518"/>
    </row>
    <row r="3519" spans="4:14" ht="13.5" customHeight="1" x14ac:dyDescent="0.35">
      <c r="D3519"/>
      <c r="N3519"/>
    </row>
    <row r="3520" spans="4:14" ht="13.5" customHeight="1" x14ac:dyDescent="0.35">
      <c r="D3520"/>
      <c r="N3520"/>
    </row>
    <row r="3521" spans="4:14" ht="13.5" customHeight="1" x14ac:dyDescent="0.35">
      <c r="D3521"/>
      <c r="N3521"/>
    </row>
    <row r="3522" spans="4:14" ht="13.5" customHeight="1" x14ac:dyDescent="0.35">
      <c r="D3522"/>
      <c r="N3522"/>
    </row>
    <row r="3523" spans="4:14" ht="13.5" customHeight="1" x14ac:dyDescent="0.35">
      <c r="D3523"/>
      <c r="N3523"/>
    </row>
    <row r="3524" spans="4:14" ht="13.5" customHeight="1" x14ac:dyDescent="0.35">
      <c r="D3524"/>
      <c r="N3524"/>
    </row>
    <row r="3525" spans="4:14" ht="13.5" customHeight="1" x14ac:dyDescent="0.35">
      <c r="D3525"/>
      <c r="N3525"/>
    </row>
    <row r="3526" spans="4:14" ht="13.5" customHeight="1" x14ac:dyDescent="0.35">
      <c r="D3526"/>
      <c r="N3526"/>
    </row>
    <row r="3527" spans="4:14" ht="13.5" customHeight="1" x14ac:dyDescent="0.35">
      <c r="D3527"/>
      <c r="N3527"/>
    </row>
    <row r="3528" spans="4:14" ht="13.5" customHeight="1" x14ac:dyDescent="0.35">
      <c r="D3528"/>
      <c r="N3528"/>
    </row>
    <row r="3529" spans="4:14" ht="13.5" customHeight="1" x14ac:dyDescent="0.35">
      <c r="D3529"/>
      <c r="N3529"/>
    </row>
    <row r="3530" spans="4:14" ht="13.5" customHeight="1" x14ac:dyDescent="0.35">
      <c r="D3530"/>
      <c r="N3530"/>
    </row>
    <row r="3531" spans="4:14" ht="13.5" customHeight="1" x14ac:dyDescent="0.35">
      <c r="D3531"/>
      <c r="N3531"/>
    </row>
    <row r="3532" spans="4:14" ht="13.5" customHeight="1" x14ac:dyDescent="0.35">
      <c r="D3532"/>
      <c r="N3532"/>
    </row>
    <row r="3533" spans="4:14" ht="13.5" customHeight="1" x14ac:dyDescent="0.35">
      <c r="D3533"/>
      <c r="N3533"/>
    </row>
    <row r="3534" spans="4:14" ht="13.5" customHeight="1" x14ac:dyDescent="0.35">
      <c r="D3534"/>
      <c r="N3534"/>
    </row>
    <row r="3535" spans="4:14" ht="13.5" customHeight="1" x14ac:dyDescent="0.35">
      <c r="D3535"/>
      <c r="N3535"/>
    </row>
    <row r="3536" spans="4:14" ht="13.5" customHeight="1" x14ac:dyDescent="0.35">
      <c r="D3536"/>
      <c r="N3536"/>
    </row>
    <row r="3537" spans="4:14" ht="13.5" customHeight="1" x14ac:dyDescent="0.35">
      <c r="D3537"/>
      <c r="N3537"/>
    </row>
    <row r="3538" spans="4:14" ht="13.5" customHeight="1" x14ac:dyDescent="0.35">
      <c r="D3538"/>
      <c r="N3538"/>
    </row>
    <row r="3539" spans="4:14" ht="13.5" customHeight="1" x14ac:dyDescent="0.35">
      <c r="D3539"/>
      <c r="N3539"/>
    </row>
    <row r="3540" spans="4:14" ht="13.5" customHeight="1" x14ac:dyDescent="0.35">
      <c r="D3540"/>
      <c r="N3540"/>
    </row>
    <row r="3541" spans="4:14" ht="13.5" customHeight="1" x14ac:dyDescent="0.35">
      <c r="D3541"/>
      <c r="N3541"/>
    </row>
    <row r="3542" spans="4:14" ht="13.5" customHeight="1" x14ac:dyDescent="0.35">
      <c r="D3542"/>
      <c r="N3542"/>
    </row>
    <row r="3543" spans="4:14" ht="13.5" customHeight="1" x14ac:dyDescent="0.35">
      <c r="D3543"/>
      <c r="N3543"/>
    </row>
    <row r="3544" spans="4:14" ht="13.5" customHeight="1" x14ac:dyDescent="0.35">
      <c r="D3544"/>
      <c r="N3544"/>
    </row>
    <row r="3545" spans="4:14" ht="13.5" customHeight="1" x14ac:dyDescent="0.35">
      <c r="D3545"/>
      <c r="N3545"/>
    </row>
    <row r="3546" spans="4:14" ht="13.5" customHeight="1" x14ac:dyDescent="0.35">
      <c r="D3546"/>
      <c r="N3546"/>
    </row>
    <row r="3547" spans="4:14" ht="13.5" customHeight="1" x14ac:dyDescent="0.35">
      <c r="D3547"/>
      <c r="N3547"/>
    </row>
    <row r="3548" spans="4:14" ht="13.5" customHeight="1" x14ac:dyDescent="0.35">
      <c r="D3548"/>
      <c r="N3548"/>
    </row>
    <row r="3549" spans="4:14" ht="13.5" customHeight="1" x14ac:dyDescent="0.35">
      <c r="D3549"/>
      <c r="N3549"/>
    </row>
    <row r="3550" spans="4:14" ht="13.5" customHeight="1" x14ac:dyDescent="0.35">
      <c r="D3550"/>
      <c r="N3550"/>
    </row>
    <row r="3551" spans="4:14" ht="13.5" customHeight="1" x14ac:dyDescent="0.35">
      <c r="D3551"/>
      <c r="N3551"/>
    </row>
    <row r="3552" spans="4:14" ht="13.5" customHeight="1" x14ac:dyDescent="0.35">
      <c r="D3552"/>
      <c r="N3552"/>
    </row>
    <row r="3553" spans="4:14" ht="13.5" customHeight="1" x14ac:dyDescent="0.35">
      <c r="D3553"/>
      <c r="N3553"/>
    </row>
    <row r="3554" spans="4:14" ht="13.5" customHeight="1" x14ac:dyDescent="0.35">
      <c r="D3554"/>
      <c r="N3554"/>
    </row>
    <row r="3555" spans="4:14" ht="13.5" customHeight="1" x14ac:dyDescent="0.35">
      <c r="D3555"/>
      <c r="N3555"/>
    </row>
    <row r="3556" spans="4:14" ht="13.5" customHeight="1" x14ac:dyDescent="0.35">
      <c r="D3556"/>
      <c r="N3556"/>
    </row>
    <row r="3557" spans="4:14" ht="13.5" customHeight="1" x14ac:dyDescent="0.35">
      <c r="D3557"/>
      <c r="N3557"/>
    </row>
    <row r="3558" spans="4:14" ht="13.5" customHeight="1" x14ac:dyDescent="0.35">
      <c r="D3558"/>
      <c r="N3558"/>
    </row>
    <row r="3559" spans="4:14" ht="13.5" customHeight="1" x14ac:dyDescent="0.35">
      <c r="D3559"/>
      <c r="N3559"/>
    </row>
    <row r="3560" spans="4:14" ht="13.5" customHeight="1" x14ac:dyDescent="0.35">
      <c r="D3560"/>
      <c r="N3560"/>
    </row>
    <row r="3561" spans="4:14" ht="13.5" customHeight="1" x14ac:dyDescent="0.35">
      <c r="D3561"/>
      <c r="N3561"/>
    </row>
    <row r="3562" spans="4:14" ht="13.5" customHeight="1" x14ac:dyDescent="0.35">
      <c r="D3562"/>
      <c r="N3562"/>
    </row>
    <row r="3563" spans="4:14" ht="13.5" customHeight="1" x14ac:dyDescent="0.35">
      <c r="D3563"/>
      <c r="N3563"/>
    </row>
    <row r="3564" spans="4:14" ht="13.5" customHeight="1" x14ac:dyDescent="0.35">
      <c r="D3564"/>
      <c r="N3564"/>
    </row>
    <row r="3565" spans="4:14" ht="13.5" customHeight="1" x14ac:dyDescent="0.35">
      <c r="D3565"/>
      <c r="N3565"/>
    </row>
    <row r="3566" spans="4:14" ht="13.5" customHeight="1" x14ac:dyDescent="0.35">
      <c r="D3566"/>
      <c r="N3566"/>
    </row>
    <row r="3567" spans="4:14" ht="13.5" customHeight="1" x14ac:dyDescent="0.35">
      <c r="D3567"/>
      <c r="N3567"/>
    </row>
    <row r="3568" spans="4:14" ht="13.5" customHeight="1" x14ac:dyDescent="0.35">
      <c r="D3568"/>
      <c r="N3568"/>
    </row>
    <row r="3569" spans="4:14" ht="13.5" customHeight="1" x14ac:dyDescent="0.35">
      <c r="D3569"/>
      <c r="N3569"/>
    </row>
    <row r="3570" spans="4:14" ht="13.5" customHeight="1" x14ac:dyDescent="0.35">
      <c r="D3570"/>
      <c r="N3570"/>
    </row>
    <row r="3571" spans="4:14" ht="13.5" customHeight="1" x14ac:dyDescent="0.35">
      <c r="D3571"/>
      <c r="N3571"/>
    </row>
    <row r="3572" spans="4:14" ht="13.5" customHeight="1" x14ac:dyDescent="0.35">
      <c r="D3572"/>
      <c r="N3572"/>
    </row>
    <row r="3573" spans="4:14" ht="13.5" customHeight="1" x14ac:dyDescent="0.35">
      <c r="D3573"/>
      <c r="N3573"/>
    </row>
    <row r="3574" spans="4:14" ht="13.5" customHeight="1" x14ac:dyDescent="0.35">
      <c r="D3574"/>
      <c r="N3574"/>
    </row>
    <row r="3575" spans="4:14" ht="13.5" customHeight="1" x14ac:dyDescent="0.35">
      <c r="D3575"/>
      <c r="N3575"/>
    </row>
    <row r="3576" spans="4:14" ht="13.5" customHeight="1" x14ac:dyDescent="0.35">
      <c r="D3576"/>
      <c r="N3576"/>
    </row>
    <row r="3577" spans="4:14" ht="13.5" customHeight="1" x14ac:dyDescent="0.35">
      <c r="D3577"/>
      <c r="N3577"/>
    </row>
    <row r="3578" spans="4:14" ht="13.5" customHeight="1" x14ac:dyDescent="0.35">
      <c r="D3578"/>
      <c r="N3578"/>
    </row>
    <row r="3579" spans="4:14" ht="13.5" customHeight="1" x14ac:dyDescent="0.35">
      <c r="D3579"/>
      <c r="N3579"/>
    </row>
    <row r="3580" spans="4:14" ht="13.5" customHeight="1" x14ac:dyDescent="0.35">
      <c r="D3580"/>
      <c r="N3580"/>
    </row>
    <row r="3581" spans="4:14" ht="13.5" customHeight="1" x14ac:dyDescent="0.35">
      <c r="D3581"/>
      <c r="N3581"/>
    </row>
    <row r="3582" spans="4:14" ht="13.5" customHeight="1" x14ac:dyDescent="0.35">
      <c r="D3582"/>
      <c r="N3582"/>
    </row>
    <row r="3583" spans="4:14" ht="13.5" customHeight="1" x14ac:dyDescent="0.35">
      <c r="D3583"/>
      <c r="N3583"/>
    </row>
    <row r="3584" spans="4:14" ht="13.5" customHeight="1" x14ac:dyDescent="0.35">
      <c r="D3584"/>
      <c r="N3584"/>
    </row>
    <row r="3585" spans="4:14" ht="13.5" customHeight="1" x14ac:dyDescent="0.35">
      <c r="D3585"/>
      <c r="N3585"/>
    </row>
    <row r="3586" spans="4:14" ht="13.5" customHeight="1" x14ac:dyDescent="0.35">
      <c r="D3586"/>
      <c r="N3586"/>
    </row>
    <row r="3587" spans="4:14" ht="13.5" customHeight="1" x14ac:dyDescent="0.35">
      <c r="D3587"/>
      <c r="N3587"/>
    </row>
    <row r="3588" spans="4:14" ht="13.5" customHeight="1" x14ac:dyDescent="0.35">
      <c r="D3588"/>
      <c r="N3588"/>
    </row>
    <row r="3589" spans="4:14" ht="13.5" customHeight="1" x14ac:dyDescent="0.35">
      <c r="D3589"/>
      <c r="N3589"/>
    </row>
    <row r="3590" spans="4:14" ht="13.5" customHeight="1" x14ac:dyDescent="0.35">
      <c r="D3590"/>
      <c r="N3590"/>
    </row>
    <row r="3591" spans="4:14" ht="13.5" customHeight="1" x14ac:dyDescent="0.35">
      <c r="D3591"/>
      <c r="N3591"/>
    </row>
    <row r="3592" spans="4:14" ht="13.5" customHeight="1" x14ac:dyDescent="0.35">
      <c r="D3592"/>
      <c r="N3592"/>
    </row>
    <row r="3593" spans="4:14" ht="13.5" customHeight="1" x14ac:dyDescent="0.35">
      <c r="D3593"/>
      <c r="N3593"/>
    </row>
    <row r="3594" spans="4:14" ht="13.5" customHeight="1" x14ac:dyDescent="0.35">
      <c r="D3594"/>
      <c r="N3594"/>
    </row>
    <row r="3595" spans="4:14" ht="13.5" customHeight="1" x14ac:dyDescent="0.35">
      <c r="D3595"/>
      <c r="N3595"/>
    </row>
    <row r="3596" spans="4:14" ht="13.5" customHeight="1" x14ac:dyDescent="0.35">
      <c r="D3596"/>
      <c r="N3596"/>
    </row>
    <row r="3597" spans="4:14" ht="13.5" customHeight="1" x14ac:dyDescent="0.35">
      <c r="D3597"/>
      <c r="N3597"/>
    </row>
    <row r="3598" spans="4:14" ht="13.5" customHeight="1" x14ac:dyDescent="0.35">
      <c r="D3598"/>
      <c r="N3598"/>
    </row>
    <row r="3599" spans="4:14" ht="13.5" customHeight="1" x14ac:dyDescent="0.35">
      <c r="D3599"/>
      <c r="N3599"/>
    </row>
    <row r="3600" spans="4:14" ht="13.5" customHeight="1" x14ac:dyDescent="0.35">
      <c r="D3600"/>
      <c r="N3600"/>
    </row>
    <row r="3601" spans="4:14" ht="13.5" customHeight="1" x14ac:dyDescent="0.35">
      <c r="D3601"/>
      <c r="N3601"/>
    </row>
    <row r="3602" spans="4:14" ht="13.5" customHeight="1" x14ac:dyDescent="0.35">
      <c r="D3602"/>
      <c r="N3602"/>
    </row>
    <row r="3603" spans="4:14" ht="13.5" customHeight="1" x14ac:dyDescent="0.35">
      <c r="D3603"/>
      <c r="N3603"/>
    </row>
    <row r="3604" spans="4:14" ht="13.5" customHeight="1" x14ac:dyDescent="0.35">
      <c r="D3604"/>
      <c r="N3604"/>
    </row>
    <row r="3605" spans="4:14" ht="13.5" customHeight="1" x14ac:dyDescent="0.35">
      <c r="D3605"/>
      <c r="N3605"/>
    </row>
    <row r="3606" spans="4:14" ht="13.5" customHeight="1" x14ac:dyDescent="0.35">
      <c r="D3606"/>
      <c r="N3606"/>
    </row>
    <row r="3607" spans="4:14" ht="13.5" customHeight="1" x14ac:dyDescent="0.35">
      <c r="D3607"/>
      <c r="N3607"/>
    </row>
    <row r="3608" spans="4:14" ht="13.5" customHeight="1" x14ac:dyDescent="0.35">
      <c r="D3608"/>
      <c r="N3608"/>
    </row>
    <row r="3609" spans="4:14" ht="13.5" customHeight="1" x14ac:dyDescent="0.35">
      <c r="D3609"/>
      <c r="N3609"/>
    </row>
    <row r="3610" spans="4:14" ht="13.5" customHeight="1" x14ac:dyDescent="0.35">
      <c r="D3610"/>
      <c r="N3610"/>
    </row>
    <row r="3611" spans="4:14" ht="13.5" customHeight="1" x14ac:dyDescent="0.35">
      <c r="D3611"/>
      <c r="N3611"/>
    </row>
    <row r="3612" spans="4:14" ht="13.5" customHeight="1" x14ac:dyDescent="0.35">
      <c r="D3612"/>
      <c r="N3612"/>
    </row>
    <row r="3613" spans="4:14" ht="13.5" customHeight="1" x14ac:dyDescent="0.35">
      <c r="D3613"/>
      <c r="N3613"/>
    </row>
    <row r="3614" spans="4:14" ht="13.5" customHeight="1" x14ac:dyDescent="0.35">
      <c r="D3614"/>
      <c r="N3614"/>
    </row>
    <row r="3615" spans="4:14" ht="13.5" customHeight="1" x14ac:dyDescent="0.35">
      <c r="D3615"/>
      <c r="N3615"/>
    </row>
    <row r="3616" spans="4:14" ht="13.5" customHeight="1" x14ac:dyDescent="0.35">
      <c r="D3616"/>
      <c r="N3616"/>
    </row>
    <row r="3617" spans="4:14" ht="13.5" customHeight="1" x14ac:dyDescent="0.35">
      <c r="D3617"/>
      <c r="N3617"/>
    </row>
    <row r="3618" spans="4:14" ht="13.5" customHeight="1" x14ac:dyDescent="0.35">
      <c r="D3618"/>
      <c r="N3618"/>
    </row>
    <row r="3619" spans="4:14" ht="13.5" customHeight="1" x14ac:dyDescent="0.35">
      <c r="D3619"/>
      <c r="N3619"/>
    </row>
    <row r="3620" spans="4:14" ht="13.5" customHeight="1" x14ac:dyDescent="0.35">
      <c r="D3620"/>
      <c r="N3620"/>
    </row>
    <row r="3621" spans="4:14" ht="13.5" customHeight="1" x14ac:dyDescent="0.35">
      <c r="D3621"/>
      <c r="N3621"/>
    </row>
    <row r="3622" spans="4:14" ht="13.5" customHeight="1" x14ac:dyDescent="0.35">
      <c r="D3622"/>
      <c r="N3622"/>
    </row>
    <row r="3623" spans="4:14" ht="13.5" customHeight="1" x14ac:dyDescent="0.35">
      <c r="D3623"/>
      <c r="N3623"/>
    </row>
    <row r="3624" spans="4:14" ht="13.5" customHeight="1" x14ac:dyDescent="0.35">
      <c r="D3624"/>
      <c r="N3624"/>
    </row>
    <row r="3625" spans="4:14" ht="13.5" customHeight="1" x14ac:dyDescent="0.35">
      <c r="D3625"/>
      <c r="N3625"/>
    </row>
    <row r="3626" spans="4:14" ht="13.5" customHeight="1" x14ac:dyDescent="0.35">
      <c r="D3626"/>
      <c r="N3626"/>
    </row>
    <row r="3627" spans="4:14" ht="13.5" customHeight="1" x14ac:dyDescent="0.35">
      <c r="D3627"/>
      <c r="N3627"/>
    </row>
    <row r="3628" spans="4:14" ht="13.5" customHeight="1" x14ac:dyDescent="0.35">
      <c r="D3628"/>
      <c r="N3628"/>
    </row>
    <row r="3629" spans="4:14" ht="13.5" customHeight="1" x14ac:dyDescent="0.35">
      <c r="D3629"/>
      <c r="N3629"/>
    </row>
    <row r="3630" spans="4:14" ht="13.5" customHeight="1" x14ac:dyDescent="0.35">
      <c r="D3630"/>
      <c r="N3630"/>
    </row>
    <row r="3631" spans="4:14" ht="13.5" customHeight="1" x14ac:dyDescent="0.35">
      <c r="D3631"/>
      <c r="N3631"/>
    </row>
    <row r="3632" spans="4:14" ht="13.5" customHeight="1" x14ac:dyDescent="0.35">
      <c r="D3632"/>
      <c r="N3632"/>
    </row>
    <row r="3633" spans="4:14" ht="13.5" customHeight="1" x14ac:dyDescent="0.35">
      <c r="D3633"/>
      <c r="N3633"/>
    </row>
    <row r="3634" spans="4:14" ht="13.5" customHeight="1" x14ac:dyDescent="0.35">
      <c r="D3634"/>
      <c r="N3634"/>
    </row>
    <row r="3635" spans="4:14" ht="13.5" customHeight="1" x14ac:dyDescent="0.35">
      <c r="D3635"/>
      <c r="N3635"/>
    </row>
    <row r="3636" spans="4:14" ht="13.5" customHeight="1" x14ac:dyDescent="0.35">
      <c r="D3636"/>
      <c r="N3636"/>
    </row>
    <row r="3637" spans="4:14" ht="13.5" customHeight="1" x14ac:dyDescent="0.35">
      <c r="D3637"/>
      <c r="N3637"/>
    </row>
    <row r="3638" spans="4:14" ht="13.5" customHeight="1" x14ac:dyDescent="0.35">
      <c r="D3638"/>
      <c r="N3638"/>
    </row>
    <row r="3639" spans="4:14" ht="13.5" customHeight="1" x14ac:dyDescent="0.35">
      <c r="D3639"/>
      <c r="N3639"/>
    </row>
    <row r="3640" spans="4:14" ht="13.5" customHeight="1" x14ac:dyDescent="0.35">
      <c r="D3640"/>
      <c r="N3640"/>
    </row>
    <row r="3641" spans="4:14" ht="13.5" customHeight="1" x14ac:dyDescent="0.35">
      <c r="D3641"/>
      <c r="N3641"/>
    </row>
    <row r="3642" spans="4:14" ht="13.5" customHeight="1" x14ac:dyDescent="0.35">
      <c r="D3642"/>
      <c r="N3642"/>
    </row>
    <row r="3643" spans="4:14" ht="13.5" customHeight="1" x14ac:dyDescent="0.35">
      <c r="D3643"/>
      <c r="N3643"/>
    </row>
    <row r="3644" spans="4:14" ht="13.5" customHeight="1" x14ac:dyDescent="0.35">
      <c r="D3644"/>
      <c r="N3644"/>
    </row>
    <row r="3645" spans="4:14" ht="13.5" customHeight="1" x14ac:dyDescent="0.35">
      <c r="D3645"/>
      <c r="N3645"/>
    </row>
    <row r="3646" spans="4:14" ht="13.5" customHeight="1" x14ac:dyDescent="0.35">
      <c r="D3646"/>
      <c r="N3646"/>
    </row>
    <row r="3647" spans="4:14" ht="13.5" customHeight="1" x14ac:dyDescent="0.35">
      <c r="D3647"/>
      <c r="N3647"/>
    </row>
    <row r="3648" spans="4:14" ht="13.5" customHeight="1" x14ac:dyDescent="0.35">
      <c r="D3648"/>
      <c r="N3648"/>
    </row>
    <row r="3649" spans="4:14" ht="13.5" customHeight="1" x14ac:dyDescent="0.35">
      <c r="D3649"/>
      <c r="N3649"/>
    </row>
    <row r="3650" spans="4:14" ht="13.5" customHeight="1" x14ac:dyDescent="0.35">
      <c r="D3650"/>
      <c r="N3650"/>
    </row>
    <row r="3651" spans="4:14" ht="13.5" customHeight="1" x14ac:dyDescent="0.35">
      <c r="D3651"/>
      <c r="N3651"/>
    </row>
    <row r="3652" spans="4:14" ht="13.5" customHeight="1" x14ac:dyDescent="0.35">
      <c r="D3652"/>
      <c r="N3652"/>
    </row>
    <row r="3653" spans="4:14" ht="13.5" customHeight="1" x14ac:dyDescent="0.35">
      <c r="D3653"/>
      <c r="N3653"/>
    </row>
    <row r="3654" spans="4:14" ht="13.5" customHeight="1" x14ac:dyDescent="0.35">
      <c r="D3654"/>
      <c r="N3654"/>
    </row>
    <row r="3655" spans="4:14" ht="13.5" customHeight="1" x14ac:dyDescent="0.35">
      <c r="D3655"/>
      <c r="N3655"/>
    </row>
    <row r="3656" spans="4:14" ht="13.5" customHeight="1" x14ac:dyDescent="0.35">
      <c r="D3656"/>
      <c r="N3656"/>
    </row>
    <row r="3657" spans="4:14" ht="13.5" customHeight="1" x14ac:dyDescent="0.35">
      <c r="D3657"/>
      <c r="N3657"/>
    </row>
    <row r="3658" spans="4:14" ht="13.5" customHeight="1" x14ac:dyDescent="0.35">
      <c r="D3658"/>
      <c r="N3658"/>
    </row>
    <row r="3659" spans="4:14" ht="13.5" customHeight="1" x14ac:dyDescent="0.35">
      <c r="D3659"/>
      <c r="N3659"/>
    </row>
    <row r="3660" spans="4:14" ht="13.5" customHeight="1" x14ac:dyDescent="0.35">
      <c r="D3660"/>
      <c r="N3660"/>
    </row>
    <row r="3661" spans="4:14" ht="13.5" customHeight="1" x14ac:dyDescent="0.35">
      <c r="D3661"/>
      <c r="N3661"/>
    </row>
    <row r="3662" spans="4:14" ht="13.5" customHeight="1" x14ac:dyDescent="0.35">
      <c r="D3662"/>
      <c r="N3662"/>
    </row>
    <row r="3663" spans="4:14" ht="13.5" customHeight="1" x14ac:dyDescent="0.35">
      <c r="D3663"/>
      <c r="N3663"/>
    </row>
    <row r="3664" spans="4:14" ht="13.5" customHeight="1" x14ac:dyDescent="0.35">
      <c r="D3664"/>
      <c r="N3664"/>
    </row>
    <row r="3665" spans="4:14" ht="13.5" customHeight="1" x14ac:dyDescent="0.35">
      <c r="D3665"/>
      <c r="N3665"/>
    </row>
    <row r="3666" spans="4:14" ht="13.5" customHeight="1" x14ac:dyDescent="0.35">
      <c r="D3666"/>
      <c r="N3666"/>
    </row>
    <row r="3667" spans="4:14" ht="13.5" customHeight="1" x14ac:dyDescent="0.35">
      <c r="D3667"/>
      <c r="N3667"/>
    </row>
    <row r="3668" spans="4:14" ht="13.5" customHeight="1" x14ac:dyDescent="0.35">
      <c r="D3668"/>
      <c r="N3668"/>
    </row>
    <row r="3669" spans="4:14" ht="13.5" customHeight="1" x14ac:dyDescent="0.35">
      <c r="D3669"/>
      <c r="N3669"/>
    </row>
    <row r="3670" spans="4:14" ht="13.5" customHeight="1" x14ac:dyDescent="0.35">
      <c r="D3670"/>
      <c r="N3670"/>
    </row>
    <row r="3671" spans="4:14" ht="13.5" customHeight="1" x14ac:dyDescent="0.35">
      <c r="D3671"/>
      <c r="N3671"/>
    </row>
    <row r="3672" spans="4:14" ht="13.5" customHeight="1" x14ac:dyDescent="0.35">
      <c r="D3672"/>
      <c r="N3672"/>
    </row>
    <row r="3673" spans="4:14" ht="13.5" customHeight="1" x14ac:dyDescent="0.35">
      <c r="D3673"/>
      <c r="N3673"/>
    </row>
    <row r="3674" spans="4:14" ht="13.5" customHeight="1" x14ac:dyDescent="0.35">
      <c r="D3674"/>
      <c r="N3674"/>
    </row>
    <row r="3675" spans="4:14" ht="13.5" customHeight="1" x14ac:dyDescent="0.35">
      <c r="D3675"/>
      <c r="N3675"/>
    </row>
    <row r="3676" spans="4:14" ht="13.5" customHeight="1" x14ac:dyDescent="0.35">
      <c r="D3676"/>
      <c r="N3676"/>
    </row>
    <row r="3677" spans="4:14" ht="13.5" customHeight="1" x14ac:dyDescent="0.35">
      <c r="D3677"/>
      <c r="N3677"/>
    </row>
    <row r="3678" spans="4:14" ht="13.5" customHeight="1" x14ac:dyDescent="0.35">
      <c r="D3678"/>
      <c r="N3678"/>
    </row>
    <row r="3679" spans="4:14" ht="13.5" customHeight="1" x14ac:dyDescent="0.35">
      <c r="D3679"/>
      <c r="N3679"/>
    </row>
    <row r="3680" spans="4:14" ht="13.5" customHeight="1" x14ac:dyDescent="0.35">
      <c r="D3680"/>
      <c r="N3680"/>
    </row>
    <row r="3681" spans="4:14" ht="13.5" customHeight="1" x14ac:dyDescent="0.35">
      <c r="D3681"/>
      <c r="N3681"/>
    </row>
    <row r="3682" spans="4:14" ht="13.5" customHeight="1" x14ac:dyDescent="0.35">
      <c r="D3682"/>
      <c r="N3682"/>
    </row>
    <row r="3683" spans="4:14" ht="13.5" customHeight="1" x14ac:dyDescent="0.35">
      <c r="D3683"/>
      <c r="N3683"/>
    </row>
    <row r="3684" spans="4:14" ht="13.5" customHeight="1" x14ac:dyDescent="0.35">
      <c r="D3684"/>
      <c r="N3684"/>
    </row>
    <row r="3685" spans="4:14" ht="13.5" customHeight="1" x14ac:dyDescent="0.35">
      <c r="D3685"/>
      <c r="N3685"/>
    </row>
    <row r="3686" spans="4:14" ht="13.5" customHeight="1" x14ac:dyDescent="0.35">
      <c r="D3686"/>
      <c r="N3686"/>
    </row>
    <row r="3687" spans="4:14" ht="13.5" customHeight="1" x14ac:dyDescent="0.35">
      <c r="D3687"/>
      <c r="N3687"/>
    </row>
    <row r="3688" spans="4:14" ht="13.5" customHeight="1" x14ac:dyDescent="0.35">
      <c r="D3688"/>
      <c r="N3688"/>
    </row>
    <row r="3689" spans="4:14" ht="13.5" customHeight="1" x14ac:dyDescent="0.35">
      <c r="D3689"/>
      <c r="N3689"/>
    </row>
    <row r="3690" spans="4:14" ht="13.5" customHeight="1" x14ac:dyDescent="0.35">
      <c r="D3690"/>
      <c r="N3690"/>
    </row>
    <row r="3691" spans="4:14" ht="13.5" customHeight="1" x14ac:dyDescent="0.35">
      <c r="D3691"/>
      <c r="N3691"/>
    </row>
    <row r="3692" spans="4:14" ht="13.5" customHeight="1" x14ac:dyDescent="0.35">
      <c r="D3692"/>
      <c r="N3692"/>
    </row>
    <row r="3693" spans="4:14" ht="13.5" customHeight="1" x14ac:dyDescent="0.35">
      <c r="D3693"/>
      <c r="N3693"/>
    </row>
    <row r="3694" spans="4:14" ht="13.5" customHeight="1" x14ac:dyDescent="0.35">
      <c r="D3694"/>
      <c r="N3694"/>
    </row>
    <row r="3695" spans="4:14" ht="13.5" customHeight="1" x14ac:dyDescent="0.35">
      <c r="D3695"/>
      <c r="N3695"/>
    </row>
    <row r="3696" spans="4:14" ht="13.5" customHeight="1" x14ac:dyDescent="0.35">
      <c r="D3696"/>
      <c r="N3696"/>
    </row>
    <row r="3697" spans="4:14" ht="13.5" customHeight="1" x14ac:dyDescent="0.35">
      <c r="D3697"/>
      <c r="N3697"/>
    </row>
    <row r="3698" spans="4:14" ht="13.5" customHeight="1" x14ac:dyDescent="0.35">
      <c r="D3698"/>
      <c r="N3698"/>
    </row>
    <row r="3699" spans="4:14" ht="13.5" customHeight="1" x14ac:dyDescent="0.35">
      <c r="D3699"/>
      <c r="N3699"/>
    </row>
    <row r="3700" spans="4:14" ht="13.5" customHeight="1" x14ac:dyDescent="0.35">
      <c r="D3700"/>
      <c r="N3700"/>
    </row>
    <row r="3701" spans="4:14" ht="13.5" customHeight="1" x14ac:dyDescent="0.35">
      <c r="D3701"/>
      <c r="N3701"/>
    </row>
    <row r="3702" spans="4:14" ht="13.5" customHeight="1" x14ac:dyDescent="0.35">
      <c r="D3702"/>
      <c r="N3702"/>
    </row>
    <row r="3703" spans="4:14" ht="13.5" customHeight="1" x14ac:dyDescent="0.35">
      <c r="D3703"/>
      <c r="N3703"/>
    </row>
    <row r="3704" spans="4:14" ht="13.5" customHeight="1" x14ac:dyDescent="0.35">
      <c r="D3704"/>
      <c r="N3704"/>
    </row>
    <row r="3705" spans="4:14" ht="13.5" customHeight="1" x14ac:dyDescent="0.35">
      <c r="D3705"/>
      <c r="N3705"/>
    </row>
    <row r="3706" spans="4:14" ht="13.5" customHeight="1" x14ac:dyDescent="0.35">
      <c r="D3706"/>
      <c r="N3706"/>
    </row>
    <row r="3707" spans="4:14" ht="13.5" customHeight="1" x14ac:dyDescent="0.35">
      <c r="D3707"/>
      <c r="N3707"/>
    </row>
    <row r="3708" spans="4:14" ht="13.5" customHeight="1" x14ac:dyDescent="0.35">
      <c r="D3708"/>
      <c r="N3708"/>
    </row>
    <row r="3709" spans="4:14" ht="13.5" customHeight="1" x14ac:dyDescent="0.35">
      <c r="D3709"/>
      <c r="N3709"/>
    </row>
    <row r="3710" spans="4:14" ht="13.5" customHeight="1" x14ac:dyDescent="0.35">
      <c r="D3710"/>
      <c r="N3710"/>
    </row>
    <row r="3711" spans="4:14" ht="13.5" customHeight="1" x14ac:dyDescent="0.35">
      <c r="D3711"/>
      <c r="N3711"/>
    </row>
    <row r="3712" spans="4:14" ht="13.5" customHeight="1" x14ac:dyDescent="0.35">
      <c r="D3712"/>
      <c r="N3712"/>
    </row>
    <row r="3713" spans="4:14" ht="13.5" customHeight="1" x14ac:dyDescent="0.35">
      <c r="D3713"/>
      <c r="N3713"/>
    </row>
    <row r="3714" spans="4:14" ht="13.5" customHeight="1" x14ac:dyDescent="0.35">
      <c r="D3714"/>
      <c r="N3714"/>
    </row>
    <row r="3715" spans="4:14" ht="13.5" customHeight="1" x14ac:dyDescent="0.35">
      <c r="D3715"/>
      <c r="N3715"/>
    </row>
    <row r="3716" spans="4:14" ht="13.5" customHeight="1" x14ac:dyDescent="0.35">
      <c r="D3716"/>
      <c r="N3716"/>
    </row>
    <row r="3717" spans="4:14" ht="13.5" customHeight="1" x14ac:dyDescent="0.35">
      <c r="D3717"/>
      <c r="N3717"/>
    </row>
    <row r="3718" spans="4:14" ht="13.5" customHeight="1" x14ac:dyDescent="0.35">
      <c r="D3718"/>
      <c r="N3718"/>
    </row>
    <row r="3719" spans="4:14" ht="13.5" customHeight="1" x14ac:dyDescent="0.35">
      <c r="D3719"/>
      <c r="N3719"/>
    </row>
    <row r="3720" spans="4:14" ht="13.5" customHeight="1" x14ac:dyDescent="0.35">
      <c r="D3720"/>
      <c r="N3720"/>
    </row>
    <row r="3721" spans="4:14" ht="13.5" customHeight="1" x14ac:dyDescent="0.35">
      <c r="D3721"/>
      <c r="N3721"/>
    </row>
    <row r="3722" spans="4:14" ht="13.5" customHeight="1" x14ac:dyDescent="0.35">
      <c r="D3722"/>
      <c r="N3722"/>
    </row>
    <row r="3723" spans="4:14" ht="13.5" customHeight="1" x14ac:dyDescent="0.35">
      <c r="D3723"/>
      <c r="N3723"/>
    </row>
    <row r="3724" spans="4:14" ht="13.5" customHeight="1" x14ac:dyDescent="0.35">
      <c r="D3724"/>
      <c r="N3724"/>
    </row>
    <row r="3725" spans="4:14" ht="13.5" customHeight="1" x14ac:dyDescent="0.35">
      <c r="D3725"/>
      <c r="N3725"/>
    </row>
    <row r="3726" spans="4:14" ht="13.5" customHeight="1" x14ac:dyDescent="0.35">
      <c r="D3726"/>
      <c r="N3726"/>
    </row>
    <row r="3727" spans="4:14" ht="13.5" customHeight="1" x14ac:dyDescent="0.35">
      <c r="D3727"/>
      <c r="N3727"/>
    </row>
    <row r="3728" spans="4:14" ht="13.5" customHeight="1" x14ac:dyDescent="0.35">
      <c r="D3728"/>
      <c r="N3728"/>
    </row>
    <row r="3729" spans="4:14" ht="13.5" customHeight="1" x14ac:dyDescent="0.35">
      <c r="D3729"/>
      <c r="N3729"/>
    </row>
    <row r="3730" spans="4:14" ht="13.5" customHeight="1" x14ac:dyDescent="0.35">
      <c r="D3730"/>
      <c r="N3730"/>
    </row>
    <row r="3731" spans="4:14" ht="13.5" customHeight="1" x14ac:dyDescent="0.35">
      <c r="D3731"/>
      <c r="N3731"/>
    </row>
    <row r="3732" spans="4:14" ht="13.5" customHeight="1" x14ac:dyDescent="0.35">
      <c r="D3732"/>
      <c r="N3732"/>
    </row>
    <row r="3733" spans="4:14" ht="13.5" customHeight="1" x14ac:dyDescent="0.35">
      <c r="D3733"/>
      <c r="N3733"/>
    </row>
    <row r="3734" spans="4:14" ht="13.5" customHeight="1" x14ac:dyDescent="0.35">
      <c r="D3734"/>
      <c r="N3734"/>
    </row>
    <row r="3735" spans="4:14" ht="13.5" customHeight="1" x14ac:dyDescent="0.35">
      <c r="D3735"/>
      <c r="N3735"/>
    </row>
    <row r="3736" spans="4:14" ht="13.5" customHeight="1" x14ac:dyDescent="0.35">
      <c r="D3736"/>
      <c r="N3736"/>
    </row>
    <row r="3737" spans="4:14" ht="13.5" customHeight="1" x14ac:dyDescent="0.35">
      <c r="D3737"/>
      <c r="N3737"/>
    </row>
    <row r="3738" spans="4:14" ht="13.5" customHeight="1" x14ac:dyDescent="0.35">
      <c r="D3738"/>
      <c r="N3738"/>
    </row>
    <row r="3739" spans="4:14" ht="13.5" customHeight="1" x14ac:dyDescent="0.35">
      <c r="D3739"/>
      <c r="N3739"/>
    </row>
    <row r="3740" spans="4:14" ht="13.5" customHeight="1" x14ac:dyDescent="0.35">
      <c r="D3740"/>
      <c r="N3740"/>
    </row>
    <row r="3741" spans="4:14" ht="13.5" customHeight="1" x14ac:dyDescent="0.35">
      <c r="D3741"/>
      <c r="N3741"/>
    </row>
    <row r="3742" spans="4:14" ht="13.5" customHeight="1" x14ac:dyDescent="0.35">
      <c r="D3742"/>
      <c r="N3742"/>
    </row>
    <row r="3743" spans="4:14" ht="13.5" customHeight="1" x14ac:dyDescent="0.35">
      <c r="D3743"/>
      <c r="N3743"/>
    </row>
    <row r="3744" spans="4:14" ht="13.5" customHeight="1" x14ac:dyDescent="0.35">
      <c r="D3744"/>
      <c r="N3744"/>
    </row>
    <row r="3745" spans="4:14" ht="13.5" customHeight="1" x14ac:dyDescent="0.35">
      <c r="D3745"/>
      <c r="N3745"/>
    </row>
    <row r="3746" spans="4:14" ht="13.5" customHeight="1" x14ac:dyDescent="0.35">
      <c r="D3746"/>
      <c r="N3746"/>
    </row>
    <row r="3747" spans="4:14" ht="13.5" customHeight="1" x14ac:dyDescent="0.35">
      <c r="D3747"/>
      <c r="N3747"/>
    </row>
    <row r="3748" spans="4:14" ht="13.5" customHeight="1" x14ac:dyDescent="0.35">
      <c r="D3748"/>
      <c r="N3748"/>
    </row>
    <row r="3749" spans="4:14" ht="13.5" customHeight="1" x14ac:dyDescent="0.35">
      <c r="D3749"/>
      <c r="N3749"/>
    </row>
    <row r="3750" spans="4:14" ht="13.5" customHeight="1" x14ac:dyDescent="0.35">
      <c r="D3750"/>
      <c r="N3750"/>
    </row>
    <row r="3751" spans="4:14" ht="13.5" customHeight="1" x14ac:dyDescent="0.35">
      <c r="D3751"/>
      <c r="N3751"/>
    </row>
    <row r="3752" spans="4:14" ht="13.5" customHeight="1" x14ac:dyDescent="0.35">
      <c r="D3752"/>
      <c r="N3752"/>
    </row>
    <row r="3753" spans="4:14" ht="13.5" customHeight="1" x14ac:dyDescent="0.35">
      <c r="D3753"/>
      <c r="N3753"/>
    </row>
    <row r="3754" spans="4:14" ht="13.5" customHeight="1" x14ac:dyDescent="0.35">
      <c r="D3754"/>
      <c r="N3754"/>
    </row>
    <row r="3755" spans="4:14" ht="13.5" customHeight="1" x14ac:dyDescent="0.35">
      <c r="D3755"/>
      <c r="N3755"/>
    </row>
    <row r="3756" spans="4:14" ht="13.5" customHeight="1" x14ac:dyDescent="0.35">
      <c r="D3756"/>
      <c r="N3756"/>
    </row>
    <row r="3757" spans="4:14" ht="13.5" customHeight="1" x14ac:dyDescent="0.35">
      <c r="D3757"/>
      <c r="N3757"/>
    </row>
    <row r="3758" spans="4:14" ht="13.5" customHeight="1" x14ac:dyDescent="0.35">
      <c r="D3758"/>
      <c r="N3758"/>
    </row>
    <row r="3759" spans="4:14" ht="13.5" customHeight="1" x14ac:dyDescent="0.35">
      <c r="D3759"/>
      <c r="N3759"/>
    </row>
    <row r="3760" spans="4:14" ht="13.5" customHeight="1" x14ac:dyDescent="0.35">
      <c r="D3760"/>
      <c r="N3760"/>
    </row>
    <row r="3761" spans="4:14" ht="13.5" customHeight="1" x14ac:dyDescent="0.35">
      <c r="D3761"/>
      <c r="N3761"/>
    </row>
    <row r="3762" spans="4:14" ht="13.5" customHeight="1" x14ac:dyDescent="0.35">
      <c r="D3762"/>
      <c r="N3762"/>
    </row>
    <row r="3763" spans="4:14" ht="13.5" customHeight="1" x14ac:dyDescent="0.35">
      <c r="D3763"/>
      <c r="N3763"/>
    </row>
    <row r="3764" spans="4:14" ht="13.5" customHeight="1" x14ac:dyDescent="0.35">
      <c r="D3764"/>
      <c r="N3764"/>
    </row>
    <row r="3765" spans="4:14" ht="13.5" customHeight="1" x14ac:dyDescent="0.35">
      <c r="D3765"/>
      <c r="N3765"/>
    </row>
    <row r="3766" spans="4:14" ht="13.5" customHeight="1" x14ac:dyDescent="0.35">
      <c r="D3766"/>
      <c r="N3766"/>
    </row>
    <row r="3767" spans="4:14" ht="13.5" customHeight="1" x14ac:dyDescent="0.35">
      <c r="D3767"/>
      <c r="N3767"/>
    </row>
    <row r="3768" spans="4:14" ht="13.5" customHeight="1" x14ac:dyDescent="0.35">
      <c r="D3768"/>
      <c r="N3768"/>
    </row>
    <row r="3769" spans="4:14" ht="13.5" customHeight="1" x14ac:dyDescent="0.35">
      <c r="D3769"/>
      <c r="N3769"/>
    </row>
    <row r="3770" spans="4:14" ht="13.5" customHeight="1" x14ac:dyDescent="0.35">
      <c r="D3770"/>
      <c r="N3770"/>
    </row>
    <row r="3771" spans="4:14" ht="13.5" customHeight="1" x14ac:dyDescent="0.35">
      <c r="D3771"/>
      <c r="N3771"/>
    </row>
    <row r="3772" spans="4:14" ht="13.5" customHeight="1" x14ac:dyDescent="0.35">
      <c r="D3772"/>
      <c r="N3772"/>
    </row>
    <row r="3773" spans="4:14" ht="13.5" customHeight="1" x14ac:dyDescent="0.35">
      <c r="D3773"/>
      <c r="N3773"/>
    </row>
    <row r="3774" spans="4:14" ht="13.5" customHeight="1" x14ac:dyDescent="0.35">
      <c r="D3774"/>
      <c r="N3774"/>
    </row>
    <row r="3775" spans="4:14" ht="13.5" customHeight="1" x14ac:dyDescent="0.35">
      <c r="D3775"/>
      <c r="N3775"/>
    </row>
    <row r="3776" spans="4:14" ht="13.5" customHeight="1" x14ac:dyDescent="0.35">
      <c r="D3776"/>
      <c r="N3776"/>
    </row>
    <row r="3777" spans="4:14" ht="13.5" customHeight="1" x14ac:dyDescent="0.35">
      <c r="D3777"/>
      <c r="N3777"/>
    </row>
    <row r="3778" spans="4:14" ht="13.5" customHeight="1" x14ac:dyDescent="0.35">
      <c r="D3778"/>
      <c r="N3778"/>
    </row>
    <row r="3779" spans="4:14" ht="13.5" customHeight="1" x14ac:dyDescent="0.35">
      <c r="D3779"/>
      <c r="N3779"/>
    </row>
    <row r="3780" spans="4:14" ht="13.5" customHeight="1" x14ac:dyDescent="0.35">
      <c r="D3780"/>
      <c r="N3780"/>
    </row>
    <row r="3781" spans="4:14" ht="13.5" customHeight="1" x14ac:dyDescent="0.35">
      <c r="D3781"/>
      <c r="N3781"/>
    </row>
    <row r="3782" spans="4:14" ht="13.5" customHeight="1" x14ac:dyDescent="0.35">
      <c r="D3782"/>
      <c r="N3782"/>
    </row>
    <row r="3783" spans="4:14" ht="13.5" customHeight="1" x14ac:dyDescent="0.35">
      <c r="D3783"/>
      <c r="N3783"/>
    </row>
    <row r="3784" spans="4:14" ht="13.5" customHeight="1" x14ac:dyDescent="0.35">
      <c r="D3784"/>
      <c r="N3784"/>
    </row>
    <row r="3785" spans="4:14" ht="13.5" customHeight="1" x14ac:dyDescent="0.35">
      <c r="D3785"/>
      <c r="N3785"/>
    </row>
    <row r="3786" spans="4:14" ht="13.5" customHeight="1" x14ac:dyDescent="0.35">
      <c r="D3786"/>
      <c r="N3786"/>
    </row>
    <row r="3787" spans="4:14" ht="13.5" customHeight="1" x14ac:dyDescent="0.35">
      <c r="D3787"/>
      <c r="N3787"/>
    </row>
    <row r="3788" spans="4:14" ht="13.5" customHeight="1" x14ac:dyDescent="0.35">
      <c r="D3788"/>
      <c r="N3788"/>
    </row>
    <row r="3789" spans="4:14" ht="13.5" customHeight="1" x14ac:dyDescent="0.35">
      <c r="D3789"/>
      <c r="N3789"/>
    </row>
    <row r="3790" spans="4:14" ht="13.5" customHeight="1" x14ac:dyDescent="0.35">
      <c r="D3790"/>
      <c r="N3790"/>
    </row>
    <row r="3791" spans="4:14" ht="13.5" customHeight="1" x14ac:dyDescent="0.35">
      <c r="D3791"/>
      <c r="N3791"/>
    </row>
    <row r="3792" spans="4:14" ht="13.5" customHeight="1" x14ac:dyDescent="0.35">
      <c r="D3792"/>
      <c r="N3792"/>
    </row>
    <row r="3793" spans="4:14" ht="13.5" customHeight="1" x14ac:dyDescent="0.35">
      <c r="D3793"/>
      <c r="N3793"/>
    </row>
    <row r="3794" spans="4:14" ht="13.5" customHeight="1" x14ac:dyDescent="0.35">
      <c r="D3794"/>
      <c r="N3794"/>
    </row>
    <row r="3795" spans="4:14" ht="13.5" customHeight="1" x14ac:dyDescent="0.35">
      <c r="D3795"/>
      <c r="N3795"/>
    </row>
    <row r="3796" spans="4:14" ht="13.5" customHeight="1" x14ac:dyDescent="0.35">
      <c r="D3796"/>
      <c r="N3796"/>
    </row>
    <row r="3797" spans="4:14" ht="13.5" customHeight="1" x14ac:dyDescent="0.35">
      <c r="D3797"/>
      <c r="N3797"/>
    </row>
    <row r="3798" spans="4:14" ht="13.5" customHeight="1" x14ac:dyDescent="0.35">
      <c r="D3798"/>
      <c r="N3798"/>
    </row>
    <row r="3799" spans="4:14" ht="13.5" customHeight="1" x14ac:dyDescent="0.35">
      <c r="D3799"/>
      <c r="N3799"/>
    </row>
    <row r="3800" spans="4:14" ht="13.5" customHeight="1" x14ac:dyDescent="0.35">
      <c r="D3800"/>
      <c r="N3800"/>
    </row>
    <row r="3801" spans="4:14" ht="13.5" customHeight="1" x14ac:dyDescent="0.35">
      <c r="D3801"/>
      <c r="N3801"/>
    </row>
    <row r="3802" spans="4:14" ht="13.5" customHeight="1" x14ac:dyDescent="0.35">
      <c r="D3802"/>
      <c r="N3802"/>
    </row>
    <row r="3803" spans="4:14" ht="13.5" customHeight="1" x14ac:dyDescent="0.35">
      <c r="D3803"/>
      <c r="N3803"/>
    </row>
    <row r="3804" spans="4:14" ht="13.5" customHeight="1" x14ac:dyDescent="0.35">
      <c r="D3804"/>
      <c r="N3804"/>
    </row>
    <row r="3805" spans="4:14" ht="13.5" customHeight="1" x14ac:dyDescent="0.35">
      <c r="D3805"/>
      <c r="N3805"/>
    </row>
    <row r="3806" spans="4:14" ht="13.5" customHeight="1" x14ac:dyDescent="0.35">
      <c r="D3806"/>
      <c r="N3806"/>
    </row>
    <row r="3807" spans="4:14" ht="13.5" customHeight="1" x14ac:dyDescent="0.35">
      <c r="D3807"/>
      <c r="N3807"/>
    </row>
    <row r="3808" spans="4:14" ht="13.5" customHeight="1" x14ac:dyDescent="0.35">
      <c r="D3808"/>
      <c r="N3808"/>
    </row>
    <row r="3809" spans="4:14" ht="13.5" customHeight="1" x14ac:dyDescent="0.35">
      <c r="D3809"/>
      <c r="N3809"/>
    </row>
    <row r="3810" spans="4:14" ht="13.5" customHeight="1" x14ac:dyDescent="0.35">
      <c r="D3810"/>
      <c r="N3810"/>
    </row>
    <row r="3811" spans="4:14" ht="13.5" customHeight="1" x14ac:dyDescent="0.35">
      <c r="D3811"/>
      <c r="N3811"/>
    </row>
    <row r="3812" spans="4:14" ht="13.5" customHeight="1" x14ac:dyDescent="0.35">
      <c r="D3812"/>
      <c r="N3812"/>
    </row>
    <row r="3813" spans="4:14" ht="13.5" customHeight="1" x14ac:dyDescent="0.35">
      <c r="D3813"/>
      <c r="N3813"/>
    </row>
    <row r="3814" spans="4:14" ht="13.5" customHeight="1" x14ac:dyDescent="0.35">
      <c r="D3814"/>
      <c r="N3814"/>
    </row>
    <row r="3815" spans="4:14" ht="13.5" customHeight="1" x14ac:dyDescent="0.35">
      <c r="D3815"/>
      <c r="N3815"/>
    </row>
    <row r="3816" spans="4:14" ht="13.5" customHeight="1" x14ac:dyDescent="0.35">
      <c r="D3816"/>
      <c r="N3816"/>
    </row>
    <row r="3817" spans="4:14" ht="13.5" customHeight="1" x14ac:dyDescent="0.35">
      <c r="D3817"/>
      <c r="N3817"/>
    </row>
    <row r="3818" spans="4:14" ht="13.5" customHeight="1" x14ac:dyDescent="0.35">
      <c r="D3818"/>
      <c r="N3818"/>
    </row>
    <row r="3819" spans="4:14" ht="13.5" customHeight="1" x14ac:dyDescent="0.35">
      <c r="D3819"/>
      <c r="N3819"/>
    </row>
    <row r="3820" spans="4:14" ht="13.5" customHeight="1" x14ac:dyDescent="0.35">
      <c r="D3820"/>
      <c r="N3820"/>
    </row>
    <row r="3821" spans="4:14" ht="13.5" customHeight="1" x14ac:dyDescent="0.35">
      <c r="D3821"/>
      <c r="N3821"/>
    </row>
    <row r="3822" spans="4:14" ht="13.5" customHeight="1" x14ac:dyDescent="0.35">
      <c r="D3822"/>
      <c r="N3822"/>
    </row>
    <row r="3823" spans="4:14" ht="13.5" customHeight="1" x14ac:dyDescent="0.35">
      <c r="D3823"/>
      <c r="N3823"/>
    </row>
    <row r="3824" spans="4:14" ht="13.5" customHeight="1" x14ac:dyDescent="0.35">
      <c r="D3824"/>
      <c r="N3824"/>
    </row>
    <row r="3825" spans="4:14" ht="13.5" customHeight="1" x14ac:dyDescent="0.35">
      <c r="D3825"/>
      <c r="N3825"/>
    </row>
    <row r="3826" spans="4:14" ht="13.5" customHeight="1" x14ac:dyDescent="0.35">
      <c r="D3826"/>
      <c r="N3826"/>
    </row>
    <row r="3827" spans="4:14" ht="13.5" customHeight="1" x14ac:dyDescent="0.35">
      <c r="D3827"/>
      <c r="N3827"/>
    </row>
    <row r="3828" spans="4:14" ht="13.5" customHeight="1" x14ac:dyDescent="0.35">
      <c r="D3828"/>
      <c r="N3828"/>
    </row>
    <row r="3829" spans="4:14" ht="13.5" customHeight="1" x14ac:dyDescent="0.35">
      <c r="D3829"/>
      <c r="N3829"/>
    </row>
    <row r="3830" spans="4:14" ht="13.5" customHeight="1" x14ac:dyDescent="0.35">
      <c r="D3830"/>
      <c r="N3830"/>
    </row>
    <row r="3831" spans="4:14" ht="13.5" customHeight="1" x14ac:dyDescent="0.35">
      <c r="D3831"/>
      <c r="N3831"/>
    </row>
    <row r="3832" spans="4:14" ht="13.5" customHeight="1" x14ac:dyDescent="0.35">
      <c r="D3832"/>
      <c r="N3832"/>
    </row>
    <row r="3833" spans="4:14" ht="13.5" customHeight="1" x14ac:dyDescent="0.35">
      <c r="D3833"/>
      <c r="N3833"/>
    </row>
    <row r="3834" spans="4:14" ht="13.5" customHeight="1" x14ac:dyDescent="0.35">
      <c r="D3834"/>
      <c r="N3834"/>
    </row>
    <row r="3835" spans="4:14" ht="13.5" customHeight="1" x14ac:dyDescent="0.35">
      <c r="D3835"/>
      <c r="N3835"/>
    </row>
    <row r="3836" spans="4:14" ht="13.5" customHeight="1" x14ac:dyDescent="0.35">
      <c r="D3836"/>
      <c r="N3836"/>
    </row>
    <row r="3837" spans="4:14" ht="13.5" customHeight="1" x14ac:dyDescent="0.35">
      <c r="D3837"/>
      <c r="N3837"/>
    </row>
    <row r="3838" spans="4:14" ht="13.5" customHeight="1" x14ac:dyDescent="0.35">
      <c r="D3838"/>
      <c r="N3838"/>
    </row>
    <row r="3839" spans="4:14" ht="13.5" customHeight="1" x14ac:dyDescent="0.35">
      <c r="D3839"/>
      <c r="N3839"/>
    </row>
    <row r="3840" spans="4:14" ht="13.5" customHeight="1" x14ac:dyDescent="0.35">
      <c r="D3840"/>
      <c r="N3840"/>
    </row>
    <row r="3841" spans="4:14" ht="13.5" customHeight="1" x14ac:dyDescent="0.35">
      <c r="D3841"/>
      <c r="N3841"/>
    </row>
    <row r="3842" spans="4:14" ht="13.5" customHeight="1" x14ac:dyDescent="0.35">
      <c r="D3842"/>
      <c r="N3842"/>
    </row>
    <row r="3843" spans="4:14" ht="13.5" customHeight="1" x14ac:dyDescent="0.35">
      <c r="D3843"/>
      <c r="N3843"/>
    </row>
    <row r="3844" spans="4:14" ht="13.5" customHeight="1" x14ac:dyDescent="0.35">
      <c r="D3844"/>
      <c r="N3844"/>
    </row>
    <row r="3845" spans="4:14" ht="13.5" customHeight="1" x14ac:dyDescent="0.35">
      <c r="D3845"/>
      <c r="N3845"/>
    </row>
    <row r="3846" spans="4:14" ht="13.5" customHeight="1" x14ac:dyDescent="0.35">
      <c r="D3846"/>
      <c r="N3846"/>
    </row>
    <row r="3847" spans="4:14" ht="13.5" customHeight="1" x14ac:dyDescent="0.35">
      <c r="D3847"/>
      <c r="N3847"/>
    </row>
    <row r="3848" spans="4:14" ht="13.5" customHeight="1" x14ac:dyDescent="0.35">
      <c r="D3848"/>
      <c r="N3848"/>
    </row>
    <row r="3849" spans="4:14" ht="13.5" customHeight="1" x14ac:dyDescent="0.35">
      <c r="D3849"/>
      <c r="N3849"/>
    </row>
    <row r="3850" spans="4:14" ht="13.5" customHeight="1" x14ac:dyDescent="0.35">
      <c r="D3850"/>
      <c r="N3850"/>
    </row>
    <row r="3851" spans="4:14" ht="13.5" customHeight="1" x14ac:dyDescent="0.35">
      <c r="D3851"/>
      <c r="N3851"/>
    </row>
    <row r="3852" spans="4:14" ht="13.5" customHeight="1" x14ac:dyDescent="0.35">
      <c r="D3852"/>
      <c r="N3852"/>
    </row>
    <row r="3853" spans="4:14" ht="13.5" customHeight="1" x14ac:dyDescent="0.35">
      <c r="D3853"/>
      <c r="N3853"/>
    </row>
    <row r="3854" spans="4:14" ht="13.5" customHeight="1" x14ac:dyDescent="0.35">
      <c r="D3854"/>
      <c r="N3854"/>
    </row>
    <row r="3855" spans="4:14" ht="13.5" customHeight="1" x14ac:dyDescent="0.35">
      <c r="D3855"/>
      <c r="N3855"/>
    </row>
    <row r="3856" spans="4:14" ht="13.5" customHeight="1" x14ac:dyDescent="0.35">
      <c r="D3856"/>
      <c r="N3856"/>
    </row>
    <row r="3857" spans="4:14" ht="13.5" customHeight="1" x14ac:dyDescent="0.35">
      <c r="D3857"/>
      <c r="N3857"/>
    </row>
    <row r="3858" spans="4:14" ht="13.5" customHeight="1" x14ac:dyDescent="0.35">
      <c r="D3858"/>
      <c r="N3858"/>
    </row>
    <row r="3859" spans="4:14" ht="13.5" customHeight="1" x14ac:dyDescent="0.35">
      <c r="D3859"/>
      <c r="N3859"/>
    </row>
    <row r="3860" spans="4:14" ht="13.5" customHeight="1" x14ac:dyDescent="0.35">
      <c r="D3860"/>
      <c r="N3860"/>
    </row>
    <row r="3861" spans="4:14" ht="13.5" customHeight="1" x14ac:dyDescent="0.35">
      <c r="D3861"/>
      <c r="N3861"/>
    </row>
    <row r="3862" spans="4:14" ht="13.5" customHeight="1" x14ac:dyDescent="0.35">
      <c r="D3862"/>
      <c r="N3862"/>
    </row>
    <row r="3863" spans="4:14" ht="13.5" customHeight="1" x14ac:dyDescent="0.35">
      <c r="D3863"/>
      <c r="N3863"/>
    </row>
    <row r="3864" spans="4:14" ht="13.5" customHeight="1" x14ac:dyDescent="0.35">
      <c r="D3864"/>
      <c r="N3864"/>
    </row>
    <row r="3865" spans="4:14" ht="13.5" customHeight="1" x14ac:dyDescent="0.35">
      <c r="D3865"/>
      <c r="N3865"/>
    </row>
    <row r="3866" spans="4:14" ht="13.5" customHeight="1" x14ac:dyDescent="0.35">
      <c r="D3866"/>
      <c r="N3866"/>
    </row>
    <row r="3867" spans="4:14" ht="13.5" customHeight="1" x14ac:dyDescent="0.35">
      <c r="D3867"/>
      <c r="N3867"/>
    </row>
    <row r="3868" spans="4:14" ht="13.5" customHeight="1" x14ac:dyDescent="0.35">
      <c r="D3868"/>
      <c r="N3868"/>
    </row>
    <row r="3869" spans="4:14" ht="13.5" customHeight="1" x14ac:dyDescent="0.35">
      <c r="D3869"/>
      <c r="N3869"/>
    </row>
    <row r="3870" spans="4:14" ht="13.5" customHeight="1" x14ac:dyDescent="0.35">
      <c r="D3870"/>
      <c r="N3870"/>
    </row>
    <row r="3871" spans="4:14" ht="13.5" customHeight="1" x14ac:dyDescent="0.35">
      <c r="D3871"/>
      <c r="N3871"/>
    </row>
    <row r="3872" spans="4:14" ht="13.5" customHeight="1" x14ac:dyDescent="0.35">
      <c r="D3872"/>
      <c r="N3872"/>
    </row>
    <row r="3873" spans="4:14" ht="13.5" customHeight="1" x14ac:dyDescent="0.35">
      <c r="D3873"/>
      <c r="N3873"/>
    </row>
    <row r="3874" spans="4:14" ht="13.5" customHeight="1" x14ac:dyDescent="0.35">
      <c r="D3874"/>
      <c r="N3874"/>
    </row>
    <row r="3875" spans="4:14" ht="13.5" customHeight="1" x14ac:dyDescent="0.35">
      <c r="D3875"/>
      <c r="N3875"/>
    </row>
    <row r="3876" spans="4:14" ht="13.5" customHeight="1" x14ac:dyDescent="0.35">
      <c r="D3876"/>
      <c r="N3876"/>
    </row>
    <row r="3877" spans="4:14" ht="13.5" customHeight="1" x14ac:dyDescent="0.35">
      <c r="D3877"/>
      <c r="N3877"/>
    </row>
    <row r="3878" spans="4:14" ht="13.5" customHeight="1" x14ac:dyDescent="0.35">
      <c r="D3878"/>
      <c r="N3878"/>
    </row>
    <row r="3879" spans="4:14" ht="13.5" customHeight="1" x14ac:dyDescent="0.35">
      <c r="D3879"/>
      <c r="N3879"/>
    </row>
    <row r="3880" spans="4:14" ht="13.5" customHeight="1" x14ac:dyDescent="0.35">
      <c r="D3880"/>
      <c r="N3880"/>
    </row>
    <row r="3881" spans="4:14" ht="13.5" customHeight="1" x14ac:dyDescent="0.35">
      <c r="D3881"/>
      <c r="N3881"/>
    </row>
    <row r="3882" spans="4:14" ht="13.5" customHeight="1" x14ac:dyDescent="0.35">
      <c r="D3882"/>
      <c r="N3882"/>
    </row>
    <row r="3883" spans="4:14" ht="13.5" customHeight="1" x14ac:dyDescent="0.35">
      <c r="D3883"/>
      <c r="N3883"/>
    </row>
    <row r="3884" spans="4:14" ht="13.5" customHeight="1" x14ac:dyDescent="0.35">
      <c r="D3884"/>
      <c r="N3884"/>
    </row>
    <row r="3885" spans="4:14" ht="13.5" customHeight="1" x14ac:dyDescent="0.35">
      <c r="D3885"/>
      <c r="N3885"/>
    </row>
    <row r="3886" spans="4:14" ht="13.5" customHeight="1" x14ac:dyDescent="0.35">
      <c r="D3886"/>
      <c r="N3886"/>
    </row>
    <row r="3887" spans="4:14" ht="13.5" customHeight="1" x14ac:dyDescent="0.35">
      <c r="D3887"/>
      <c r="N3887"/>
    </row>
    <row r="3888" spans="4:14" ht="13.5" customHeight="1" x14ac:dyDescent="0.35">
      <c r="D3888"/>
      <c r="N3888"/>
    </row>
    <row r="3889" spans="4:14" ht="13.5" customHeight="1" x14ac:dyDescent="0.35">
      <c r="D3889"/>
      <c r="N3889"/>
    </row>
    <row r="3890" spans="4:14" ht="13.5" customHeight="1" x14ac:dyDescent="0.35">
      <c r="D3890"/>
      <c r="N3890"/>
    </row>
    <row r="3891" spans="4:14" ht="13.5" customHeight="1" x14ac:dyDescent="0.35">
      <c r="D3891"/>
      <c r="N3891"/>
    </row>
    <row r="3892" spans="4:14" ht="13.5" customHeight="1" x14ac:dyDescent="0.35">
      <c r="D3892"/>
      <c r="N3892"/>
    </row>
    <row r="3893" spans="4:14" ht="13.5" customHeight="1" x14ac:dyDescent="0.35">
      <c r="D3893"/>
      <c r="N3893"/>
    </row>
    <row r="3894" spans="4:14" ht="13.5" customHeight="1" x14ac:dyDescent="0.35">
      <c r="D3894"/>
      <c r="N3894"/>
    </row>
    <row r="3895" spans="4:14" ht="13.5" customHeight="1" x14ac:dyDescent="0.35">
      <c r="D3895"/>
      <c r="N3895"/>
    </row>
    <row r="3896" spans="4:14" ht="13.5" customHeight="1" x14ac:dyDescent="0.35">
      <c r="D3896"/>
      <c r="N3896"/>
    </row>
    <row r="3897" spans="4:14" ht="13.5" customHeight="1" x14ac:dyDescent="0.35">
      <c r="D3897"/>
      <c r="N3897"/>
    </row>
    <row r="3898" spans="4:14" ht="13.5" customHeight="1" x14ac:dyDescent="0.35">
      <c r="D3898"/>
      <c r="N3898"/>
    </row>
    <row r="3899" spans="4:14" ht="13.5" customHeight="1" x14ac:dyDescent="0.35">
      <c r="D3899"/>
      <c r="N3899"/>
    </row>
    <row r="3900" spans="4:14" ht="13.5" customHeight="1" x14ac:dyDescent="0.35">
      <c r="D3900"/>
      <c r="N3900"/>
    </row>
    <row r="3901" spans="4:14" ht="13.5" customHeight="1" x14ac:dyDescent="0.35">
      <c r="D3901"/>
      <c r="N3901"/>
    </row>
    <row r="3902" spans="4:14" ht="13.5" customHeight="1" x14ac:dyDescent="0.35">
      <c r="D3902"/>
      <c r="N3902"/>
    </row>
    <row r="3903" spans="4:14" ht="13.5" customHeight="1" x14ac:dyDescent="0.35">
      <c r="D3903"/>
      <c r="N3903"/>
    </row>
    <row r="3904" spans="4:14" ht="13.5" customHeight="1" x14ac:dyDescent="0.35">
      <c r="D3904"/>
      <c r="N3904"/>
    </row>
    <row r="3905" spans="4:14" ht="13.5" customHeight="1" x14ac:dyDescent="0.35">
      <c r="D3905"/>
      <c r="N3905"/>
    </row>
    <row r="3906" spans="4:14" ht="13.5" customHeight="1" x14ac:dyDescent="0.35">
      <c r="D3906"/>
      <c r="N3906"/>
    </row>
    <row r="3907" spans="4:14" ht="13.5" customHeight="1" x14ac:dyDescent="0.35">
      <c r="D3907"/>
      <c r="N3907"/>
    </row>
    <row r="3908" spans="4:14" ht="13.5" customHeight="1" x14ac:dyDescent="0.35">
      <c r="D3908"/>
      <c r="N3908"/>
    </row>
    <row r="3909" spans="4:14" ht="13.5" customHeight="1" x14ac:dyDescent="0.35">
      <c r="D3909"/>
      <c r="N3909"/>
    </row>
    <row r="3910" spans="4:14" ht="13.5" customHeight="1" x14ac:dyDescent="0.35">
      <c r="D3910"/>
      <c r="N3910"/>
    </row>
    <row r="3911" spans="4:14" ht="13.5" customHeight="1" x14ac:dyDescent="0.35">
      <c r="D3911"/>
      <c r="N3911"/>
    </row>
    <row r="3912" spans="4:14" ht="13.5" customHeight="1" x14ac:dyDescent="0.35">
      <c r="D3912"/>
      <c r="N3912"/>
    </row>
    <row r="3913" spans="4:14" ht="13.5" customHeight="1" x14ac:dyDescent="0.35">
      <c r="D3913"/>
      <c r="N3913"/>
    </row>
    <row r="3914" spans="4:14" ht="13.5" customHeight="1" x14ac:dyDescent="0.35">
      <c r="D3914"/>
      <c r="N3914"/>
    </row>
    <row r="3915" spans="4:14" ht="13.5" customHeight="1" x14ac:dyDescent="0.35">
      <c r="D3915"/>
      <c r="N3915"/>
    </row>
    <row r="3916" spans="4:14" ht="13.5" customHeight="1" x14ac:dyDescent="0.35">
      <c r="D3916"/>
      <c r="N3916"/>
    </row>
    <row r="3917" spans="4:14" ht="13.5" customHeight="1" x14ac:dyDescent="0.35">
      <c r="D3917"/>
      <c r="N3917"/>
    </row>
    <row r="3918" spans="4:14" ht="13.5" customHeight="1" x14ac:dyDescent="0.35">
      <c r="D3918"/>
      <c r="N3918"/>
    </row>
    <row r="3919" spans="4:14" ht="13.5" customHeight="1" x14ac:dyDescent="0.35">
      <c r="D3919"/>
      <c r="N3919"/>
    </row>
    <row r="3920" spans="4:14" ht="13.5" customHeight="1" x14ac:dyDescent="0.35">
      <c r="D3920"/>
      <c r="N3920"/>
    </row>
    <row r="3921" spans="4:14" ht="13.5" customHeight="1" x14ac:dyDescent="0.35">
      <c r="D3921"/>
      <c r="N3921"/>
    </row>
    <row r="3922" spans="4:14" ht="13.5" customHeight="1" x14ac:dyDescent="0.35">
      <c r="D3922"/>
      <c r="N3922"/>
    </row>
    <row r="3923" spans="4:14" ht="13.5" customHeight="1" x14ac:dyDescent="0.35">
      <c r="D3923"/>
      <c r="N3923"/>
    </row>
    <row r="3924" spans="4:14" ht="13.5" customHeight="1" x14ac:dyDescent="0.35">
      <c r="D3924"/>
      <c r="N3924"/>
    </row>
    <row r="3925" spans="4:14" ht="13.5" customHeight="1" x14ac:dyDescent="0.35">
      <c r="D3925"/>
      <c r="N3925"/>
    </row>
    <row r="3926" spans="4:14" ht="13.5" customHeight="1" x14ac:dyDescent="0.35">
      <c r="D3926"/>
      <c r="N3926"/>
    </row>
    <row r="3927" spans="4:14" ht="13.5" customHeight="1" x14ac:dyDescent="0.35">
      <c r="D3927"/>
      <c r="N3927"/>
    </row>
    <row r="3928" spans="4:14" ht="13.5" customHeight="1" x14ac:dyDescent="0.35">
      <c r="D3928"/>
      <c r="N3928"/>
    </row>
    <row r="3929" spans="4:14" ht="13.5" customHeight="1" x14ac:dyDescent="0.35">
      <c r="D3929"/>
      <c r="N3929"/>
    </row>
    <row r="3930" spans="4:14" ht="13.5" customHeight="1" x14ac:dyDescent="0.35">
      <c r="D3930"/>
      <c r="N3930"/>
    </row>
    <row r="3931" spans="4:14" ht="13.5" customHeight="1" x14ac:dyDescent="0.35">
      <c r="D3931"/>
      <c r="N3931"/>
    </row>
    <row r="3932" spans="4:14" ht="13.5" customHeight="1" x14ac:dyDescent="0.35">
      <c r="D3932"/>
      <c r="N3932"/>
    </row>
    <row r="3933" spans="4:14" ht="13.5" customHeight="1" x14ac:dyDescent="0.35">
      <c r="D3933"/>
      <c r="N3933"/>
    </row>
    <row r="3934" spans="4:14" ht="13.5" customHeight="1" x14ac:dyDescent="0.35">
      <c r="D3934"/>
      <c r="N3934"/>
    </row>
    <row r="3935" spans="4:14" ht="13.5" customHeight="1" x14ac:dyDescent="0.35">
      <c r="D3935"/>
      <c r="N3935"/>
    </row>
    <row r="3936" spans="4:14" ht="13.5" customHeight="1" x14ac:dyDescent="0.35">
      <c r="D3936"/>
      <c r="N3936"/>
    </row>
    <row r="3937" spans="4:14" ht="13.5" customHeight="1" x14ac:dyDescent="0.35">
      <c r="D3937"/>
      <c r="N3937"/>
    </row>
    <row r="3938" spans="4:14" ht="13.5" customHeight="1" x14ac:dyDescent="0.35">
      <c r="D3938"/>
      <c r="N3938"/>
    </row>
    <row r="3939" spans="4:14" ht="13.5" customHeight="1" x14ac:dyDescent="0.35">
      <c r="D3939"/>
      <c r="N3939"/>
    </row>
    <row r="3940" spans="4:14" ht="13.5" customHeight="1" x14ac:dyDescent="0.35">
      <c r="D3940"/>
      <c r="N3940"/>
    </row>
    <row r="3941" spans="4:14" ht="13.5" customHeight="1" x14ac:dyDescent="0.35">
      <c r="D3941"/>
      <c r="N3941"/>
    </row>
    <row r="3942" spans="4:14" ht="13.5" customHeight="1" x14ac:dyDescent="0.35">
      <c r="D3942"/>
      <c r="N3942"/>
    </row>
    <row r="3943" spans="4:14" ht="13.5" customHeight="1" x14ac:dyDescent="0.35">
      <c r="D3943"/>
      <c r="N3943"/>
    </row>
    <row r="3944" spans="4:14" ht="13.5" customHeight="1" x14ac:dyDescent="0.35">
      <c r="D3944"/>
      <c r="N3944"/>
    </row>
    <row r="3945" spans="4:14" ht="13.5" customHeight="1" x14ac:dyDescent="0.35">
      <c r="D3945"/>
      <c r="N3945"/>
    </row>
    <row r="3946" spans="4:14" ht="13.5" customHeight="1" x14ac:dyDescent="0.35">
      <c r="D3946"/>
      <c r="N3946"/>
    </row>
    <row r="3947" spans="4:14" ht="13.5" customHeight="1" x14ac:dyDescent="0.35">
      <c r="D3947"/>
      <c r="N3947"/>
    </row>
    <row r="3948" spans="4:14" ht="13.5" customHeight="1" x14ac:dyDescent="0.35">
      <c r="D3948"/>
      <c r="N3948"/>
    </row>
    <row r="3949" spans="4:14" ht="13.5" customHeight="1" x14ac:dyDescent="0.35">
      <c r="D3949"/>
      <c r="N3949"/>
    </row>
    <row r="3950" spans="4:14" ht="13.5" customHeight="1" x14ac:dyDescent="0.35">
      <c r="D3950"/>
      <c r="N3950"/>
    </row>
    <row r="3951" spans="4:14" ht="13.5" customHeight="1" x14ac:dyDescent="0.35">
      <c r="D3951"/>
      <c r="N3951"/>
    </row>
    <row r="3952" spans="4:14" ht="13.5" customHeight="1" x14ac:dyDescent="0.35">
      <c r="D3952"/>
      <c r="N3952"/>
    </row>
    <row r="3953" spans="4:14" ht="13.5" customHeight="1" x14ac:dyDescent="0.35">
      <c r="D3953"/>
      <c r="N3953"/>
    </row>
    <row r="3954" spans="4:14" ht="13.5" customHeight="1" x14ac:dyDescent="0.35">
      <c r="D3954"/>
      <c r="N3954"/>
    </row>
    <row r="3955" spans="4:14" ht="13.5" customHeight="1" x14ac:dyDescent="0.35">
      <c r="D3955"/>
      <c r="N3955"/>
    </row>
    <row r="3956" spans="4:14" ht="13.5" customHeight="1" x14ac:dyDescent="0.35">
      <c r="D3956"/>
      <c r="N3956"/>
    </row>
    <row r="3957" spans="4:14" ht="13.5" customHeight="1" x14ac:dyDescent="0.35">
      <c r="D3957"/>
      <c r="N3957"/>
    </row>
    <row r="3958" spans="4:14" ht="13.5" customHeight="1" x14ac:dyDescent="0.35">
      <c r="D3958"/>
      <c r="N3958"/>
    </row>
    <row r="3959" spans="4:14" ht="13.5" customHeight="1" x14ac:dyDescent="0.35">
      <c r="D3959"/>
      <c r="N3959"/>
    </row>
    <row r="3960" spans="4:14" ht="13.5" customHeight="1" x14ac:dyDescent="0.35">
      <c r="D3960"/>
      <c r="N3960"/>
    </row>
    <row r="3961" spans="4:14" ht="13.5" customHeight="1" x14ac:dyDescent="0.35">
      <c r="D3961"/>
      <c r="N3961"/>
    </row>
    <row r="3962" spans="4:14" ht="13.5" customHeight="1" x14ac:dyDescent="0.35">
      <c r="D3962"/>
      <c r="N3962"/>
    </row>
    <row r="3963" spans="4:14" ht="13.5" customHeight="1" x14ac:dyDescent="0.35">
      <c r="D3963"/>
      <c r="N3963"/>
    </row>
    <row r="3964" spans="4:14" ht="13.5" customHeight="1" x14ac:dyDescent="0.35">
      <c r="D3964"/>
      <c r="N3964"/>
    </row>
    <row r="3965" spans="4:14" ht="13.5" customHeight="1" x14ac:dyDescent="0.35">
      <c r="D3965"/>
      <c r="N3965"/>
    </row>
    <row r="3966" spans="4:14" ht="13.5" customHeight="1" x14ac:dyDescent="0.35">
      <c r="D3966"/>
      <c r="N3966"/>
    </row>
    <row r="3967" spans="4:14" ht="13.5" customHeight="1" x14ac:dyDescent="0.35">
      <c r="D3967"/>
      <c r="N3967"/>
    </row>
    <row r="3968" spans="4:14" ht="13.5" customHeight="1" x14ac:dyDescent="0.35">
      <c r="D3968"/>
      <c r="N3968"/>
    </row>
    <row r="3969" spans="4:14" ht="13.5" customHeight="1" x14ac:dyDescent="0.35">
      <c r="D3969"/>
      <c r="N3969"/>
    </row>
    <row r="3970" spans="4:14" ht="13.5" customHeight="1" x14ac:dyDescent="0.35">
      <c r="D3970"/>
      <c r="N3970"/>
    </row>
    <row r="3971" spans="4:14" ht="13.5" customHeight="1" x14ac:dyDescent="0.35">
      <c r="D3971"/>
      <c r="N3971"/>
    </row>
    <row r="3972" spans="4:14" ht="13.5" customHeight="1" x14ac:dyDescent="0.35">
      <c r="D3972"/>
      <c r="N3972"/>
    </row>
    <row r="3973" spans="4:14" ht="13.5" customHeight="1" x14ac:dyDescent="0.35">
      <c r="D3973"/>
      <c r="N3973"/>
    </row>
    <row r="3974" spans="4:14" ht="13.5" customHeight="1" x14ac:dyDescent="0.35">
      <c r="D3974"/>
      <c r="N3974"/>
    </row>
    <row r="3975" spans="4:14" ht="13.5" customHeight="1" x14ac:dyDescent="0.35">
      <c r="D3975"/>
      <c r="N3975"/>
    </row>
    <row r="3976" spans="4:14" ht="13.5" customHeight="1" x14ac:dyDescent="0.35">
      <c r="D3976"/>
      <c r="N3976"/>
    </row>
    <row r="3977" spans="4:14" ht="13.5" customHeight="1" x14ac:dyDescent="0.35">
      <c r="D3977"/>
      <c r="N3977"/>
    </row>
    <row r="3978" spans="4:14" ht="13.5" customHeight="1" x14ac:dyDescent="0.35">
      <c r="D3978"/>
      <c r="N3978"/>
    </row>
    <row r="3979" spans="4:14" ht="13.5" customHeight="1" x14ac:dyDescent="0.35">
      <c r="D3979"/>
      <c r="N3979"/>
    </row>
    <row r="3980" spans="4:14" ht="13.5" customHeight="1" x14ac:dyDescent="0.35">
      <c r="D3980"/>
      <c r="N3980"/>
    </row>
    <row r="3981" spans="4:14" ht="13.5" customHeight="1" x14ac:dyDescent="0.35">
      <c r="D3981"/>
      <c r="N3981"/>
    </row>
    <row r="3982" spans="4:14" ht="13.5" customHeight="1" x14ac:dyDescent="0.35">
      <c r="D3982"/>
      <c r="N3982"/>
    </row>
    <row r="3983" spans="4:14" ht="13.5" customHeight="1" x14ac:dyDescent="0.35">
      <c r="D3983"/>
      <c r="N3983"/>
    </row>
    <row r="3984" spans="4:14" ht="13.5" customHeight="1" x14ac:dyDescent="0.35">
      <c r="D3984"/>
      <c r="N3984"/>
    </row>
    <row r="3985" spans="4:14" ht="13.5" customHeight="1" x14ac:dyDescent="0.35">
      <c r="D3985"/>
      <c r="N3985"/>
    </row>
    <row r="3986" spans="4:14" ht="13.5" customHeight="1" x14ac:dyDescent="0.35">
      <c r="D3986"/>
      <c r="N3986"/>
    </row>
    <row r="3987" spans="4:14" ht="13.5" customHeight="1" x14ac:dyDescent="0.35">
      <c r="D3987"/>
      <c r="N3987"/>
    </row>
    <row r="3988" spans="4:14" ht="13.5" customHeight="1" x14ac:dyDescent="0.35">
      <c r="D3988"/>
      <c r="N3988"/>
    </row>
    <row r="3989" spans="4:14" ht="13.5" customHeight="1" x14ac:dyDescent="0.35">
      <c r="D3989"/>
      <c r="N3989"/>
    </row>
    <row r="3990" spans="4:14" ht="13.5" customHeight="1" x14ac:dyDescent="0.35">
      <c r="D3990"/>
      <c r="N3990"/>
    </row>
    <row r="3991" spans="4:14" ht="13.5" customHeight="1" x14ac:dyDescent="0.35">
      <c r="D3991"/>
      <c r="N3991"/>
    </row>
    <row r="3992" spans="4:14" ht="13.5" customHeight="1" x14ac:dyDescent="0.35">
      <c r="D3992"/>
      <c r="N3992"/>
    </row>
    <row r="3993" spans="4:14" ht="13.5" customHeight="1" x14ac:dyDescent="0.35">
      <c r="D3993"/>
      <c r="N3993"/>
    </row>
    <row r="3994" spans="4:14" ht="13.5" customHeight="1" x14ac:dyDescent="0.35">
      <c r="D3994"/>
      <c r="N3994"/>
    </row>
    <row r="3995" spans="4:14" ht="13.5" customHeight="1" x14ac:dyDescent="0.35">
      <c r="D3995"/>
      <c r="N3995"/>
    </row>
    <row r="3996" spans="4:14" ht="13.5" customHeight="1" x14ac:dyDescent="0.35">
      <c r="D3996"/>
      <c r="N3996"/>
    </row>
    <row r="3997" spans="4:14" ht="13.5" customHeight="1" x14ac:dyDescent="0.35">
      <c r="D3997"/>
      <c r="N3997"/>
    </row>
    <row r="3998" spans="4:14" ht="13.5" customHeight="1" x14ac:dyDescent="0.35">
      <c r="D3998"/>
      <c r="N3998"/>
    </row>
    <row r="3999" spans="4:14" ht="13.5" customHeight="1" x14ac:dyDescent="0.35">
      <c r="D3999"/>
      <c r="N3999"/>
    </row>
    <row r="4000" spans="4:14" ht="13.5" customHeight="1" x14ac:dyDescent="0.35">
      <c r="D4000"/>
      <c r="N4000"/>
    </row>
    <row r="4001" spans="4:14" ht="13.5" customHeight="1" x14ac:dyDescent="0.35">
      <c r="D4001"/>
      <c r="N4001"/>
    </row>
    <row r="4002" spans="4:14" ht="13.5" customHeight="1" x14ac:dyDescent="0.35">
      <c r="D4002"/>
      <c r="N4002"/>
    </row>
    <row r="4003" spans="4:14" ht="13.5" customHeight="1" x14ac:dyDescent="0.35">
      <c r="D4003"/>
      <c r="N4003"/>
    </row>
    <row r="4004" spans="4:14" ht="13.5" customHeight="1" x14ac:dyDescent="0.35">
      <c r="D4004"/>
      <c r="N4004"/>
    </row>
    <row r="4005" spans="4:14" ht="13.5" customHeight="1" x14ac:dyDescent="0.35">
      <c r="D4005"/>
      <c r="N4005"/>
    </row>
    <row r="4006" spans="4:14" ht="13.5" customHeight="1" x14ac:dyDescent="0.35">
      <c r="D4006"/>
      <c r="N4006"/>
    </row>
    <row r="4007" spans="4:14" ht="13.5" customHeight="1" x14ac:dyDescent="0.35">
      <c r="D4007"/>
      <c r="N4007"/>
    </row>
    <row r="4008" spans="4:14" ht="13.5" customHeight="1" x14ac:dyDescent="0.35">
      <c r="D4008"/>
      <c r="N4008"/>
    </row>
    <row r="4009" spans="4:14" ht="13.5" customHeight="1" x14ac:dyDescent="0.35">
      <c r="D4009"/>
      <c r="N4009"/>
    </row>
    <row r="4010" spans="4:14" ht="13.5" customHeight="1" x14ac:dyDescent="0.35">
      <c r="D4010"/>
      <c r="N4010"/>
    </row>
    <row r="4011" spans="4:14" ht="13.5" customHeight="1" x14ac:dyDescent="0.35">
      <c r="D4011"/>
      <c r="N4011"/>
    </row>
    <row r="4012" spans="4:14" ht="13.5" customHeight="1" x14ac:dyDescent="0.35">
      <c r="D4012"/>
      <c r="N4012"/>
    </row>
    <row r="4013" spans="4:14" ht="13.5" customHeight="1" x14ac:dyDescent="0.35">
      <c r="D4013"/>
      <c r="N4013"/>
    </row>
    <row r="4014" spans="4:14" ht="13.5" customHeight="1" x14ac:dyDescent="0.35">
      <c r="D4014"/>
      <c r="N4014"/>
    </row>
    <row r="4015" spans="4:14" ht="13.5" customHeight="1" x14ac:dyDescent="0.35">
      <c r="D4015"/>
      <c r="N4015"/>
    </row>
    <row r="4016" spans="4:14" ht="13.5" customHeight="1" x14ac:dyDescent="0.35">
      <c r="D4016"/>
      <c r="N4016"/>
    </row>
    <row r="4017" spans="4:14" ht="13.5" customHeight="1" x14ac:dyDescent="0.35">
      <c r="D4017"/>
      <c r="N4017"/>
    </row>
    <row r="4018" spans="4:14" ht="13.5" customHeight="1" x14ac:dyDescent="0.35">
      <c r="D4018"/>
      <c r="N4018"/>
    </row>
    <row r="4019" spans="4:14" ht="13.5" customHeight="1" x14ac:dyDescent="0.35">
      <c r="D4019"/>
      <c r="N4019"/>
    </row>
    <row r="4020" spans="4:14" ht="13.5" customHeight="1" x14ac:dyDescent="0.35">
      <c r="D4020"/>
      <c r="N4020"/>
    </row>
    <row r="4021" spans="4:14" ht="13.5" customHeight="1" x14ac:dyDescent="0.35">
      <c r="D4021"/>
      <c r="N4021"/>
    </row>
    <row r="4022" spans="4:14" ht="13.5" customHeight="1" x14ac:dyDescent="0.35">
      <c r="D4022"/>
      <c r="N4022"/>
    </row>
    <row r="4023" spans="4:14" ht="13.5" customHeight="1" x14ac:dyDescent="0.35">
      <c r="D4023"/>
      <c r="N4023"/>
    </row>
    <row r="4024" spans="4:14" ht="13.5" customHeight="1" x14ac:dyDescent="0.35">
      <c r="D4024"/>
      <c r="N4024"/>
    </row>
    <row r="4025" spans="4:14" ht="13.5" customHeight="1" x14ac:dyDescent="0.35">
      <c r="D4025"/>
      <c r="N4025"/>
    </row>
    <row r="4026" spans="4:14" ht="13.5" customHeight="1" x14ac:dyDescent="0.35">
      <c r="D4026"/>
      <c r="N4026"/>
    </row>
    <row r="4027" spans="4:14" ht="13.5" customHeight="1" x14ac:dyDescent="0.35">
      <c r="D4027"/>
      <c r="N4027"/>
    </row>
    <row r="4028" spans="4:14" ht="13.5" customHeight="1" x14ac:dyDescent="0.35">
      <c r="D4028"/>
      <c r="N4028"/>
    </row>
    <row r="4029" spans="4:14" ht="13.5" customHeight="1" x14ac:dyDescent="0.35">
      <c r="D4029"/>
      <c r="N4029"/>
    </row>
    <row r="4030" spans="4:14" ht="13.5" customHeight="1" x14ac:dyDescent="0.35">
      <c r="D4030"/>
      <c r="N4030"/>
    </row>
    <row r="4031" spans="4:14" ht="13.5" customHeight="1" x14ac:dyDescent="0.35">
      <c r="D4031"/>
      <c r="N4031"/>
    </row>
    <row r="4032" spans="4:14" ht="13.5" customHeight="1" x14ac:dyDescent="0.35">
      <c r="D4032"/>
      <c r="N4032"/>
    </row>
    <row r="4033" spans="4:14" ht="13.5" customHeight="1" x14ac:dyDescent="0.35">
      <c r="D4033"/>
      <c r="N4033"/>
    </row>
    <row r="4034" spans="4:14" ht="13.5" customHeight="1" x14ac:dyDescent="0.35">
      <c r="D4034"/>
      <c r="N4034"/>
    </row>
    <row r="4035" spans="4:14" ht="13.5" customHeight="1" x14ac:dyDescent="0.35">
      <c r="D4035"/>
      <c r="N4035"/>
    </row>
    <row r="4036" spans="4:14" ht="13.5" customHeight="1" x14ac:dyDescent="0.35">
      <c r="D4036"/>
      <c r="N4036"/>
    </row>
    <row r="4037" spans="4:14" ht="13.5" customHeight="1" x14ac:dyDescent="0.35">
      <c r="D4037"/>
      <c r="N4037"/>
    </row>
    <row r="4038" spans="4:14" ht="13.5" customHeight="1" x14ac:dyDescent="0.35">
      <c r="D4038"/>
      <c r="N4038"/>
    </row>
    <row r="4039" spans="4:14" ht="13.5" customHeight="1" x14ac:dyDescent="0.35">
      <c r="D4039"/>
      <c r="N4039"/>
    </row>
    <row r="4040" spans="4:14" ht="13.5" customHeight="1" x14ac:dyDescent="0.35">
      <c r="D4040"/>
      <c r="N4040"/>
    </row>
    <row r="4041" spans="4:14" ht="13.5" customHeight="1" x14ac:dyDescent="0.35">
      <c r="D4041"/>
      <c r="N4041"/>
    </row>
    <row r="4042" spans="4:14" ht="13.5" customHeight="1" x14ac:dyDescent="0.35">
      <c r="D4042"/>
      <c r="N4042"/>
    </row>
    <row r="4043" spans="4:14" ht="13.5" customHeight="1" x14ac:dyDescent="0.35">
      <c r="D4043"/>
      <c r="N4043"/>
    </row>
    <row r="4044" spans="4:14" ht="13.5" customHeight="1" x14ac:dyDescent="0.35">
      <c r="D4044"/>
      <c r="N4044"/>
    </row>
    <row r="4045" spans="4:14" ht="13.5" customHeight="1" x14ac:dyDescent="0.35">
      <c r="D4045"/>
      <c r="N4045"/>
    </row>
    <row r="4046" spans="4:14" ht="13.5" customHeight="1" x14ac:dyDescent="0.35">
      <c r="D4046"/>
      <c r="N4046"/>
    </row>
    <row r="4047" spans="4:14" ht="13.5" customHeight="1" x14ac:dyDescent="0.35">
      <c r="D4047"/>
      <c r="N4047"/>
    </row>
    <row r="4048" spans="4:14" ht="13.5" customHeight="1" x14ac:dyDescent="0.35">
      <c r="D4048"/>
      <c r="N4048"/>
    </row>
    <row r="4049" spans="4:14" ht="13.5" customHeight="1" x14ac:dyDescent="0.35">
      <c r="D4049"/>
      <c r="N4049"/>
    </row>
    <row r="4050" spans="4:14" ht="13.5" customHeight="1" x14ac:dyDescent="0.35">
      <c r="D4050"/>
      <c r="N4050"/>
    </row>
    <row r="4051" spans="4:14" ht="13.5" customHeight="1" x14ac:dyDescent="0.35">
      <c r="D4051"/>
      <c r="N4051"/>
    </row>
    <row r="4052" spans="4:14" ht="13.5" customHeight="1" x14ac:dyDescent="0.35">
      <c r="D4052"/>
      <c r="N4052"/>
    </row>
    <row r="4053" spans="4:14" ht="13.5" customHeight="1" x14ac:dyDescent="0.35">
      <c r="D4053"/>
      <c r="N4053"/>
    </row>
    <row r="4054" spans="4:14" ht="13.5" customHeight="1" x14ac:dyDescent="0.35">
      <c r="D4054"/>
      <c r="N4054"/>
    </row>
    <row r="4055" spans="4:14" ht="13.5" customHeight="1" x14ac:dyDescent="0.35">
      <c r="D4055"/>
      <c r="N4055"/>
    </row>
    <row r="4056" spans="4:14" ht="13.5" customHeight="1" x14ac:dyDescent="0.35">
      <c r="D4056"/>
      <c r="N4056"/>
    </row>
    <row r="4057" spans="4:14" ht="13.5" customHeight="1" x14ac:dyDescent="0.35">
      <c r="D4057"/>
      <c r="N4057"/>
    </row>
    <row r="4058" spans="4:14" ht="13.5" customHeight="1" x14ac:dyDescent="0.35">
      <c r="D4058"/>
      <c r="N4058"/>
    </row>
    <row r="4059" spans="4:14" ht="13.5" customHeight="1" x14ac:dyDescent="0.35">
      <c r="D4059"/>
      <c r="N4059"/>
    </row>
    <row r="4060" spans="4:14" ht="13.5" customHeight="1" x14ac:dyDescent="0.35">
      <c r="D4060"/>
      <c r="N4060"/>
    </row>
    <row r="4061" spans="4:14" ht="13.5" customHeight="1" x14ac:dyDescent="0.35">
      <c r="D4061"/>
      <c r="N4061"/>
    </row>
    <row r="4062" spans="4:14" ht="13.5" customHeight="1" x14ac:dyDescent="0.35">
      <c r="D4062"/>
      <c r="N4062"/>
    </row>
    <row r="4063" spans="4:14" ht="13.5" customHeight="1" x14ac:dyDescent="0.35">
      <c r="D4063"/>
      <c r="N4063"/>
    </row>
    <row r="4064" spans="4:14" ht="13.5" customHeight="1" x14ac:dyDescent="0.35">
      <c r="D4064"/>
      <c r="N4064"/>
    </row>
    <row r="4065" spans="4:14" ht="13.5" customHeight="1" x14ac:dyDescent="0.35">
      <c r="D4065"/>
      <c r="N4065"/>
    </row>
    <row r="4066" spans="4:14" ht="13.5" customHeight="1" x14ac:dyDescent="0.35">
      <c r="D4066"/>
      <c r="N4066"/>
    </row>
    <row r="4067" spans="4:14" ht="13.5" customHeight="1" x14ac:dyDescent="0.35">
      <c r="D4067"/>
      <c r="N4067"/>
    </row>
    <row r="4068" spans="4:14" ht="13.5" customHeight="1" x14ac:dyDescent="0.35">
      <c r="D4068"/>
      <c r="N4068"/>
    </row>
    <row r="4069" spans="4:14" ht="13.5" customHeight="1" x14ac:dyDescent="0.35">
      <c r="D4069"/>
      <c r="N4069"/>
    </row>
    <row r="4070" spans="4:14" ht="13.5" customHeight="1" x14ac:dyDescent="0.35">
      <c r="D4070"/>
      <c r="N4070"/>
    </row>
    <row r="4071" spans="4:14" ht="13.5" customHeight="1" x14ac:dyDescent="0.35">
      <c r="D4071"/>
      <c r="N4071"/>
    </row>
    <row r="4072" spans="4:14" ht="13.5" customHeight="1" x14ac:dyDescent="0.35">
      <c r="D4072"/>
      <c r="N4072"/>
    </row>
    <row r="4073" spans="4:14" ht="13.5" customHeight="1" x14ac:dyDescent="0.35">
      <c r="D4073"/>
      <c r="N4073"/>
    </row>
    <row r="4074" spans="4:14" ht="13.5" customHeight="1" x14ac:dyDescent="0.35">
      <c r="D4074"/>
      <c r="N4074"/>
    </row>
    <row r="4075" spans="4:14" ht="13.5" customHeight="1" x14ac:dyDescent="0.35">
      <c r="D4075"/>
      <c r="N4075"/>
    </row>
    <row r="4076" spans="4:14" ht="13.5" customHeight="1" x14ac:dyDescent="0.35">
      <c r="D4076"/>
      <c r="N4076"/>
    </row>
    <row r="4077" spans="4:14" ht="13.5" customHeight="1" x14ac:dyDescent="0.35">
      <c r="D4077"/>
      <c r="N4077"/>
    </row>
    <row r="4078" spans="4:14" ht="13.5" customHeight="1" x14ac:dyDescent="0.35">
      <c r="D4078"/>
      <c r="N4078"/>
    </row>
    <row r="4079" spans="4:14" ht="13.5" customHeight="1" x14ac:dyDescent="0.35">
      <c r="D4079"/>
      <c r="N4079"/>
    </row>
    <row r="4080" spans="4:14" ht="13.5" customHeight="1" x14ac:dyDescent="0.35">
      <c r="D4080"/>
      <c r="N4080"/>
    </row>
    <row r="4081" spans="4:14" ht="13.5" customHeight="1" x14ac:dyDescent="0.35">
      <c r="D4081"/>
      <c r="N4081"/>
    </row>
    <row r="4082" spans="4:14" ht="13.5" customHeight="1" x14ac:dyDescent="0.35">
      <c r="D4082"/>
      <c r="N4082"/>
    </row>
    <row r="4083" spans="4:14" ht="13.5" customHeight="1" x14ac:dyDescent="0.35">
      <c r="D4083"/>
      <c r="N4083"/>
    </row>
    <row r="4084" spans="4:14" ht="13.5" customHeight="1" x14ac:dyDescent="0.35">
      <c r="D4084"/>
      <c r="N4084"/>
    </row>
    <row r="4085" spans="4:14" ht="13.5" customHeight="1" x14ac:dyDescent="0.35">
      <c r="D4085"/>
      <c r="N4085"/>
    </row>
    <row r="4086" spans="4:14" ht="13.5" customHeight="1" x14ac:dyDescent="0.35">
      <c r="D4086"/>
      <c r="N4086"/>
    </row>
    <row r="4087" spans="4:14" ht="13.5" customHeight="1" x14ac:dyDescent="0.35">
      <c r="D4087"/>
      <c r="N4087"/>
    </row>
    <row r="4088" spans="4:14" ht="13.5" customHeight="1" x14ac:dyDescent="0.35">
      <c r="D4088"/>
      <c r="N4088"/>
    </row>
    <row r="4089" spans="4:14" ht="13.5" customHeight="1" x14ac:dyDescent="0.35">
      <c r="D4089"/>
      <c r="N4089"/>
    </row>
    <row r="4090" spans="4:14" ht="13.5" customHeight="1" x14ac:dyDescent="0.35">
      <c r="D4090"/>
      <c r="N4090"/>
    </row>
    <row r="4091" spans="4:14" ht="13.5" customHeight="1" x14ac:dyDescent="0.35">
      <c r="D4091"/>
      <c r="N4091"/>
    </row>
    <row r="4092" spans="4:14" ht="13.5" customHeight="1" x14ac:dyDescent="0.35">
      <c r="D4092"/>
      <c r="N4092"/>
    </row>
    <row r="4093" spans="4:14" ht="13.5" customHeight="1" x14ac:dyDescent="0.35">
      <c r="D4093"/>
      <c r="N4093"/>
    </row>
    <row r="4094" spans="4:14" ht="13.5" customHeight="1" x14ac:dyDescent="0.35">
      <c r="D4094"/>
      <c r="N4094"/>
    </row>
    <row r="4095" spans="4:14" ht="13.5" customHeight="1" x14ac:dyDescent="0.35">
      <c r="D4095"/>
      <c r="N4095"/>
    </row>
    <row r="4096" spans="4:14" ht="13.5" customHeight="1" x14ac:dyDescent="0.35">
      <c r="D4096"/>
      <c r="N4096"/>
    </row>
    <row r="4097" spans="4:14" ht="13.5" customHeight="1" x14ac:dyDescent="0.35">
      <c r="D4097"/>
      <c r="N4097"/>
    </row>
    <row r="4098" spans="4:14" ht="13.5" customHeight="1" x14ac:dyDescent="0.35">
      <c r="D4098"/>
      <c r="N4098"/>
    </row>
    <row r="4099" spans="4:14" ht="13.5" customHeight="1" x14ac:dyDescent="0.35">
      <c r="D4099"/>
      <c r="N4099"/>
    </row>
    <row r="4100" spans="4:14" ht="13.5" customHeight="1" x14ac:dyDescent="0.35">
      <c r="D4100"/>
      <c r="N4100"/>
    </row>
    <row r="4101" spans="4:14" ht="13.5" customHeight="1" x14ac:dyDescent="0.35">
      <c r="D4101"/>
      <c r="N4101"/>
    </row>
    <row r="4102" spans="4:14" ht="13.5" customHeight="1" x14ac:dyDescent="0.35">
      <c r="D4102"/>
      <c r="N4102"/>
    </row>
    <row r="4103" spans="4:14" ht="13.5" customHeight="1" x14ac:dyDescent="0.35">
      <c r="D4103"/>
      <c r="N4103"/>
    </row>
    <row r="4104" spans="4:14" ht="13.5" customHeight="1" x14ac:dyDescent="0.35">
      <c r="D4104"/>
      <c r="N4104"/>
    </row>
    <row r="4105" spans="4:14" ht="13.5" customHeight="1" x14ac:dyDescent="0.35">
      <c r="D4105"/>
      <c r="N4105"/>
    </row>
    <row r="4106" spans="4:14" ht="13.5" customHeight="1" x14ac:dyDescent="0.35">
      <c r="D4106"/>
      <c r="N4106"/>
    </row>
    <row r="4107" spans="4:14" ht="13.5" customHeight="1" x14ac:dyDescent="0.35">
      <c r="D4107"/>
      <c r="N4107"/>
    </row>
    <row r="4108" spans="4:14" ht="13.5" customHeight="1" x14ac:dyDescent="0.35">
      <c r="D4108"/>
      <c r="N4108"/>
    </row>
    <row r="4109" spans="4:14" ht="13.5" customHeight="1" x14ac:dyDescent="0.35">
      <c r="D4109"/>
      <c r="N4109"/>
    </row>
    <row r="4110" spans="4:14" ht="13.5" customHeight="1" x14ac:dyDescent="0.35">
      <c r="D4110"/>
      <c r="N4110"/>
    </row>
    <row r="4111" spans="4:14" ht="13.5" customHeight="1" x14ac:dyDescent="0.35">
      <c r="D4111"/>
      <c r="N4111"/>
    </row>
    <row r="4112" spans="4:14" ht="13.5" customHeight="1" x14ac:dyDescent="0.35">
      <c r="D4112"/>
      <c r="N4112"/>
    </row>
    <row r="4113" spans="4:14" ht="13.5" customHeight="1" x14ac:dyDescent="0.35">
      <c r="D4113"/>
      <c r="N4113"/>
    </row>
    <row r="4114" spans="4:14" ht="13.5" customHeight="1" x14ac:dyDescent="0.35">
      <c r="D4114"/>
      <c r="N4114"/>
    </row>
    <row r="4115" spans="4:14" ht="13.5" customHeight="1" x14ac:dyDescent="0.35">
      <c r="D4115"/>
      <c r="N4115"/>
    </row>
    <row r="4116" spans="4:14" ht="13.5" customHeight="1" x14ac:dyDescent="0.35">
      <c r="D4116"/>
      <c r="N4116"/>
    </row>
    <row r="4117" spans="4:14" ht="13.5" customHeight="1" x14ac:dyDescent="0.35">
      <c r="D4117"/>
      <c r="N4117"/>
    </row>
    <row r="4118" spans="4:14" ht="13.5" customHeight="1" x14ac:dyDescent="0.35">
      <c r="D4118"/>
      <c r="N4118"/>
    </row>
    <row r="4119" spans="4:14" ht="13.5" customHeight="1" x14ac:dyDescent="0.35">
      <c r="D4119"/>
      <c r="N4119"/>
    </row>
    <row r="4120" spans="4:14" ht="13.5" customHeight="1" x14ac:dyDescent="0.35">
      <c r="D4120"/>
      <c r="N4120"/>
    </row>
    <row r="4121" spans="4:14" ht="13.5" customHeight="1" x14ac:dyDescent="0.35">
      <c r="D4121"/>
      <c r="N4121"/>
    </row>
    <row r="4122" spans="4:14" ht="13.5" customHeight="1" x14ac:dyDescent="0.35">
      <c r="D4122"/>
      <c r="N4122"/>
    </row>
    <row r="4123" spans="4:14" ht="13.5" customHeight="1" x14ac:dyDescent="0.35">
      <c r="D4123"/>
      <c r="N4123"/>
    </row>
    <row r="4124" spans="4:14" ht="13.5" customHeight="1" x14ac:dyDescent="0.35">
      <c r="D4124"/>
      <c r="N4124"/>
    </row>
    <row r="4125" spans="4:14" ht="13.5" customHeight="1" x14ac:dyDescent="0.35">
      <c r="D4125"/>
      <c r="N4125"/>
    </row>
    <row r="4126" spans="4:14" ht="13.5" customHeight="1" x14ac:dyDescent="0.35">
      <c r="D4126"/>
      <c r="N4126"/>
    </row>
    <row r="4127" spans="4:14" ht="13.5" customHeight="1" x14ac:dyDescent="0.35">
      <c r="D4127"/>
      <c r="N4127"/>
    </row>
    <row r="4128" spans="4:14" ht="13.5" customHeight="1" x14ac:dyDescent="0.35">
      <c r="D4128"/>
      <c r="N4128"/>
    </row>
    <row r="4129" spans="4:14" ht="13.5" customHeight="1" x14ac:dyDescent="0.35">
      <c r="D4129"/>
      <c r="N4129"/>
    </row>
    <row r="4130" spans="4:14" ht="13.5" customHeight="1" x14ac:dyDescent="0.35">
      <c r="D4130"/>
      <c r="N4130"/>
    </row>
    <row r="4131" spans="4:14" ht="13.5" customHeight="1" x14ac:dyDescent="0.35">
      <c r="D4131"/>
      <c r="N4131"/>
    </row>
    <row r="4132" spans="4:14" ht="13.5" customHeight="1" x14ac:dyDescent="0.35">
      <c r="D4132"/>
      <c r="N4132"/>
    </row>
    <row r="4133" spans="4:14" ht="13.5" customHeight="1" x14ac:dyDescent="0.35">
      <c r="D4133"/>
      <c r="N4133"/>
    </row>
    <row r="4134" spans="4:14" ht="13.5" customHeight="1" x14ac:dyDescent="0.35">
      <c r="D4134"/>
      <c r="N4134"/>
    </row>
    <row r="4135" spans="4:14" ht="13.5" customHeight="1" x14ac:dyDescent="0.35">
      <c r="D4135"/>
      <c r="N4135"/>
    </row>
    <row r="4136" spans="4:14" ht="13.5" customHeight="1" x14ac:dyDescent="0.35">
      <c r="D4136"/>
      <c r="N4136"/>
    </row>
    <row r="4137" spans="4:14" ht="13.5" customHeight="1" x14ac:dyDescent="0.35">
      <c r="D4137"/>
      <c r="N4137"/>
    </row>
    <row r="4138" spans="4:14" ht="13.5" customHeight="1" x14ac:dyDescent="0.35">
      <c r="D4138"/>
      <c r="N4138"/>
    </row>
    <row r="4139" spans="4:14" ht="13.5" customHeight="1" x14ac:dyDescent="0.35">
      <c r="D4139"/>
      <c r="N4139"/>
    </row>
    <row r="4140" spans="4:14" ht="13.5" customHeight="1" x14ac:dyDescent="0.35">
      <c r="D4140"/>
      <c r="N4140"/>
    </row>
    <row r="4141" spans="4:14" ht="13.5" customHeight="1" x14ac:dyDescent="0.35">
      <c r="D4141"/>
      <c r="N4141"/>
    </row>
    <row r="4142" spans="4:14" ht="13.5" customHeight="1" x14ac:dyDescent="0.35">
      <c r="D4142"/>
      <c r="N4142"/>
    </row>
    <row r="4143" spans="4:14" ht="13.5" customHeight="1" x14ac:dyDescent="0.35">
      <c r="D4143"/>
      <c r="N4143"/>
    </row>
    <row r="4144" spans="4:14" ht="13.5" customHeight="1" x14ac:dyDescent="0.35">
      <c r="D4144"/>
      <c r="N4144"/>
    </row>
    <row r="4145" spans="4:14" ht="13.5" customHeight="1" x14ac:dyDescent="0.35">
      <c r="D4145"/>
      <c r="N4145"/>
    </row>
    <row r="4146" spans="4:14" ht="13.5" customHeight="1" x14ac:dyDescent="0.35">
      <c r="D4146"/>
      <c r="N4146"/>
    </row>
    <row r="4147" spans="4:14" ht="13.5" customHeight="1" x14ac:dyDescent="0.35">
      <c r="D4147"/>
      <c r="N4147"/>
    </row>
    <row r="4148" spans="4:14" ht="13.5" customHeight="1" x14ac:dyDescent="0.35">
      <c r="D4148"/>
      <c r="N4148"/>
    </row>
    <row r="4149" spans="4:14" ht="13.5" customHeight="1" x14ac:dyDescent="0.35">
      <c r="D4149"/>
      <c r="N4149"/>
    </row>
    <row r="4150" spans="4:14" ht="13.5" customHeight="1" x14ac:dyDescent="0.35">
      <c r="D4150"/>
      <c r="N4150"/>
    </row>
    <row r="4151" spans="4:14" ht="13.5" customHeight="1" x14ac:dyDescent="0.35">
      <c r="D4151"/>
      <c r="N4151"/>
    </row>
    <row r="4152" spans="4:14" ht="13.5" customHeight="1" x14ac:dyDescent="0.35">
      <c r="D4152"/>
      <c r="N4152"/>
    </row>
    <row r="4153" spans="4:14" ht="13.5" customHeight="1" x14ac:dyDescent="0.35">
      <c r="D4153"/>
      <c r="N4153"/>
    </row>
    <row r="4154" spans="4:14" ht="13.5" customHeight="1" x14ac:dyDescent="0.35">
      <c r="D4154"/>
      <c r="N4154"/>
    </row>
    <row r="4155" spans="4:14" ht="13.5" customHeight="1" x14ac:dyDescent="0.35">
      <c r="D4155"/>
      <c r="N4155"/>
    </row>
    <row r="4156" spans="4:14" ht="13.5" customHeight="1" x14ac:dyDescent="0.35">
      <c r="D4156"/>
      <c r="N4156"/>
    </row>
    <row r="4157" spans="4:14" ht="13.5" customHeight="1" x14ac:dyDescent="0.35">
      <c r="D4157"/>
      <c r="N4157"/>
    </row>
    <row r="4158" spans="4:14" ht="13.5" customHeight="1" x14ac:dyDescent="0.35">
      <c r="D4158"/>
      <c r="N4158"/>
    </row>
    <row r="4159" spans="4:14" ht="13.5" customHeight="1" x14ac:dyDescent="0.35">
      <c r="D4159"/>
      <c r="N4159"/>
    </row>
    <row r="4160" spans="4:14" ht="13.5" customHeight="1" x14ac:dyDescent="0.35">
      <c r="D4160"/>
      <c r="N4160"/>
    </row>
    <row r="4161" spans="4:14" ht="13.5" customHeight="1" x14ac:dyDescent="0.35">
      <c r="D4161"/>
      <c r="N4161"/>
    </row>
    <row r="4162" spans="4:14" ht="13.5" customHeight="1" x14ac:dyDescent="0.35">
      <c r="D4162"/>
      <c r="N4162"/>
    </row>
    <row r="4163" spans="4:14" ht="13.5" customHeight="1" x14ac:dyDescent="0.35">
      <c r="D4163"/>
      <c r="N4163"/>
    </row>
    <row r="4164" spans="4:14" ht="13.5" customHeight="1" x14ac:dyDescent="0.35">
      <c r="D4164"/>
      <c r="N4164"/>
    </row>
    <row r="4165" spans="4:14" ht="13.5" customHeight="1" x14ac:dyDescent="0.35">
      <c r="D4165"/>
      <c r="N4165"/>
    </row>
    <row r="4166" spans="4:14" ht="13.5" customHeight="1" x14ac:dyDescent="0.35">
      <c r="D4166"/>
      <c r="N4166"/>
    </row>
    <row r="4167" spans="4:14" ht="13.5" customHeight="1" x14ac:dyDescent="0.35">
      <c r="D4167"/>
      <c r="N4167"/>
    </row>
    <row r="4168" spans="4:14" ht="13.5" customHeight="1" x14ac:dyDescent="0.35">
      <c r="D4168"/>
      <c r="N4168"/>
    </row>
    <row r="4169" spans="4:14" ht="13.5" customHeight="1" x14ac:dyDescent="0.35">
      <c r="D4169"/>
      <c r="N4169"/>
    </row>
    <row r="4170" spans="4:14" ht="13.5" customHeight="1" x14ac:dyDescent="0.35">
      <c r="D4170"/>
      <c r="N4170"/>
    </row>
    <row r="4171" spans="4:14" ht="13.5" customHeight="1" x14ac:dyDescent="0.35">
      <c r="D4171"/>
      <c r="N4171"/>
    </row>
    <row r="4172" spans="4:14" ht="13.5" customHeight="1" x14ac:dyDescent="0.35">
      <c r="D4172"/>
      <c r="N4172"/>
    </row>
    <row r="4173" spans="4:14" ht="13.5" customHeight="1" x14ac:dyDescent="0.35">
      <c r="D4173"/>
      <c r="N4173"/>
    </row>
    <row r="4174" spans="4:14" ht="13.5" customHeight="1" x14ac:dyDescent="0.35">
      <c r="D4174"/>
      <c r="N4174"/>
    </row>
    <row r="4175" spans="4:14" ht="13.5" customHeight="1" x14ac:dyDescent="0.35">
      <c r="D4175"/>
      <c r="N4175"/>
    </row>
    <row r="4176" spans="4:14" ht="13.5" customHeight="1" x14ac:dyDescent="0.35">
      <c r="D4176"/>
      <c r="N4176"/>
    </row>
    <row r="4177" spans="4:14" ht="13.5" customHeight="1" x14ac:dyDescent="0.35">
      <c r="D4177"/>
      <c r="N4177"/>
    </row>
    <row r="4178" spans="4:14" ht="13.5" customHeight="1" x14ac:dyDescent="0.35">
      <c r="D4178"/>
      <c r="N4178"/>
    </row>
    <row r="4179" spans="4:14" ht="13.5" customHeight="1" x14ac:dyDescent="0.35">
      <c r="D4179"/>
      <c r="N4179"/>
    </row>
    <row r="4180" spans="4:14" ht="13.5" customHeight="1" x14ac:dyDescent="0.35">
      <c r="D4180"/>
      <c r="N4180"/>
    </row>
    <row r="4181" spans="4:14" ht="13.5" customHeight="1" x14ac:dyDescent="0.35">
      <c r="D4181"/>
      <c r="N4181"/>
    </row>
    <row r="4182" spans="4:14" ht="13.5" customHeight="1" x14ac:dyDescent="0.35">
      <c r="D4182"/>
      <c r="N4182"/>
    </row>
    <row r="4183" spans="4:14" ht="13.5" customHeight="1" x14ac:dyDescent="0.35">
      <c r="D4183"/>
      <c r="N4183"/>
    </row>
    <row r="4184" spans="4:14" ht="13.5" customHeight="1" x14ac:dyDescent="0.35">
      <c r="D4184"/>
      <c r="N4184"/>
    </row>
    <row r="4185" spans="4:14" ht="13.5" customHeight="1" x14ac:dyDescent="0.35">
      <c r="D4185"/>
      <c r="N4185"/>
    </row>
    <row r="4186" spans="4:14" ht="13.5" customHeight="1" x14ac:dyDescent="0.35">
      <c r="D4186"/>
      <c r="N4186"/>
    </row>
    <row r="4187" spans="4:14" ht="13.5" customHeight="1" x14ac:dyDescent="0.35">
      <c r="D4187"/>
      <c r="N4187"/>
    </row>
    <row r="4188" spans="4:14" ht="13.5" customHeight="1" x14ac:dyDescent="0.35">
      <c r="D4188"/>
      <c r="N4188"/>
    </row>
    <row r="4189" spans="4:14" ht="13.5" customHeight="1" x14ac:dyDescent="0.35">
      <c r="D4189"/>
      <c r="N4189"/>
    </row>
    <row r="4190" spans="4:14" ht="13.5" customHeight="1" x14ac:dyDescent="0.35">
      <c r="D4190"/>
      <c r="N4190"/>
    </row>
    <row r="4191" spans="4:14" ht="13.5" customHeight="1" x14ac:dyDescent="0.35">
      <c r="D4191"/>
      <c r="N4191"/>
    </row>
    <row r="4192" spans="4:14" ht="13.5" customHeight="1" x14ac:dyDescent="0.35">
      <c r="D4192"/>
      <c r="N4192"/>
    </row>
    <row r="4193" spans="4:14" ht="13.5" customHeight="1" x14ac:dyDescent="0.35">
      <c r="D4193"/>
      <c r="N4193"/>
    </row>
    <row r="4194" spans="4:14" ht="13.5" customHeight="1" x14ac:dyDescent="0.35">
      <c r="D4194"/>
      <c r="N4194"/>
    </row>
    <row r="4195" spans="4:14" ht="13.5" customHeight="1" x14ac:dyDescent="0.35">
      <c r="D4195"/>
      <c r="N4195"/>
    </row>
    <row r="4196" spans="4:14" ht="13.5" customHeight="1" x14ac:dyDescent="0.35">
      <c r="D4196"/>
      <c r="N4196"/>
    </row>
    <row r="4197" spans="4:14" ht="13.5" customHeight="1" x14ac:dyDescent="0.35">
      <c r="D4197"/>
      <c r="N4197"/>
    </row>
    <row r="4198" spans="4:14" ht="13.5" customHeight="1" x14ac:dyDescent="0.35">
      <c r="D4198"/>
      <c r="N4198"/>
    </row>
    <row r="4199" spans="4:14" ht="13.5" customHeight="1" x14ac:dyDescent="0.35">
      <c r="D4199"/>
      <c r="N4199"/>
    </row>
    <row r="4200" spans="4:14" ht="13.5" customHeight="1" x14ac:dyDescent="0.35">
      <c r="D4200"/>
      <c r="N4200"/>
    </row>
    <row r="4201" spans="4:14" ht="13.5" customHeight="1" x14ac:dyDescent="0.35">
      <c r="D4201"/>
      <c r="N4201"/>
    </row>
    <row r="4202" spans="4:14" ht="13.5" customHeight="1" x14ac:dyDescent="0.35">
      <c r="D4202"/>
      <c r="N4202"/>
    </row>
    <row r="4203" spans="4:14" ht="13.5" customHeight="1" x14ac:dyDescent="0.35">
      <c r="D4203"/>
      <c r="N4203"/>
    </row>
    <row r="4204" spans="4:14" ht="13.5" customHeight="1" x14ac:dyDescent="0.35">
      <c r="D4204"/>
      <c r="N4204"/>
    </row>
    <row r="4205" spans="4:14" ht="13.5" customHeight="1" x14ac:dyDescent="0.35">
      <c r="D4205"/>
      <c r="N4205"/>
    </row>
    <row r="4206" spans="4:14" ht="13.5" customHeight="1" x14ac:dyDescent="0.35">
      <c r="D4206"/>
      <c r="N4206"/>
    </row>
    <row r="4207" spans="4:14" ht="13.5" customHeight="1" x14ac:dyDescent="0.35">
      <c r="D4207"/>
      <c r="N4207"/>
    </row>
    <row r="4208" spans="4:14" ht="13.5" customHeight="1" x14ac:dyDescent="0.35">
      <c r="D4208"/>
      <c r="N4208"/>
    </row>
    <row r="4209" spans="4:14" ht="13.5" customHeight="1" x14ac:dyDescent="0.35">
      <c r="D4209"/>
      <c r="N4209"/>
    </row>
    <row r="4210" spans="4:14" ht="13.5" customHeight="1" x14ac:dyDescent="0.35">
      <c r="D4210"/>
      <c r="N4210"/>
    </row>
    <row r="4211" spans="4:14" ht="13.5" customHeight="1" x14ac:dyDescent="0.35">
      <c r="D4211"/>
      <c r="N4211"/>
    </row>
    <row r="4212" spans="4:14" ht="13.5" customHeight="1" x14ac:dyDescent="0.35">
      <c r="D4212"/>
      <c r="N4212"/>
    </row>
    <row r="4213" spans="4:14" ht="13.5" customHeight="1" x14ac:dyDescent="0.35">
      <c r="D4213"/>
      <c r="N4213"/>
    </row>
    <row r="4214" spans="4:14" ht="13.5" customHeight="1" x14ac:dyDescent="0.35">
      <c r="D4214"/>
      <c r="N4214"/>
    </row>
    <row r="4215" spans="4:14" ht="13.5" customHeight="1" x14ac:dyDescent="0.35">
      <c r="D4215"/>
      <c r="N4215"/>
    </row>
    <row r="4216" spans="4:14" ht="13.5" customHeight="1" x14ac:dyDescent="0.35">
      <c r="D4216"/>
      <c r="N4216"/>
    </row>
    <row r="4217" spans="4:14" ht="13.5" customHeight="1" x14ac:dyDescent="0.35">
      <c r="D4217"/>
      <c r="N4217"/>
    </row>
    <row r="4218" spans="4:14" ht="13.5" customHeight="1" x14ac:dyDescent="0.35">
      <c r="D4218"/>
      <c r="N4218"/>
    </row>
    <row r="4219" spans="4:14" ht="13.5" customHeight="1" x14ac:dyDescent="0.35">
      <c r="D4219"/>
      <c r="N4219"/>
    </row>
    <row r="4220" spans="4:14" ht="13.5" customHeight="1" x14ac:dyDescent="0.35">
      <c r="D4220"/>
      <c r="N4220"/>
    </row>
    <row r="4221" spans="4:14" ht="13.5" customHeight="1" x14ac:dyDescent="0.35">
      <c r="D4221"/>
      <c r="N4221"/>
    </row>
    <row r="4222" spans="4:14" ht="13.5" customHeight="1" x14ac:dyDescent="0.35">
      <c r="D4222"/>
      <c r="N4222"/>
    </row>
    <row r="4223" spans="4:14" ht="13.5" customHeight="1" x14ac:dyDescent="0.35">
      <c r="D4223"/>
      <c r="N4223"/>
    </row>
    <row r="4224" spans="4:14" ht="13.5" customHeight="1" x14ac:dyDescent="0.35">
      <c r="D4224"/>
      <c r="N4224"/>
    </row>
    <row r="4225" spans="4:14" ht="13.5" customHeight="1" x14ac:dyDescent="0.35">
      <c r="D4225"/>
      <c r="N4225"/>
    </row>
    <row r="4226" spans="4:14" ht="13.5" customHeight="1" x14ac:dyDescent="0.35">
      <c r="D4226"/>
      <c r="N4226"/>
    </row>
    <row r="4227" spans="4:14" ht="13.5" customHeight="1" x14ac:dyDescent="0.35">
      <c r="D4227"/>
      <c r="N4227"/>
    </row>
    <row r="4228" spans="4:14" ht="13.5" customHeight="1" x14ac:dyDescent="0.35">
      <c r="D4228"/>
      <c r="N4228"/>
    </row>
    <row r="4229" spans="4:14" ht="13.5" customHeight="1" x14ac:dyDescent="0.35">
      <c r="D4229"/>
      <c r="N4229"/>
    </row>
    <row r="4230" spans="4:14" ht="13.5" customHeight="1" x14ac:dyDescent="0.35">
      <c r="D4230"/>
      <c r="N4230"/>
    </row>
    <row r="4231" spans="4:14" ht="13.5" customHeight="1" x14ac:dyDescent="0.35">
      <c r="D4231"/>
      <c r="N4231"/>
    </row>
    <row r="4232" spans="4:14" ht="13.5" customHeight="1" x14ac:dyDescent="0.35">
      <c r="D4232"/>
      <c r="N4232"/>
    </row>
    <row r="4233" spans="4:14" ht="13.5" customHeight="1" x14ac:dyDescent="0.35">
      <c r="D4233"/>
      <c r="N4233"/>
    </row>
    <row r="4234" spans="4:14" ht="13.5" customHeight="1" x14ac:dyDescent="0.35">
      <c r="D4234"/>
      <c r="N4234"/>
    </row>
    <row r="4235" spans="4:14" ht="13.5" customHeight="1" x14ac:dyDescent="0.35">
      <c r="D4235"/>
      <c r="N4235"/>
    </row>
    <row r="4236" spans="4:14" ht="13.5" customHeight="1" x14ac:dyDescent="0.35">
      <c r="D4236"/>
      <c r="N4236"/>
    </row>
    <row r="4237" spans="4:14" ht="13.5" customHeight="1" x14ac:dyDescent="0.35">
      <c r="D4237"/>
      <c r="N4237"/>
    </row>
    <row r="4238" spans="4:14" ht="13.5" customHeight="1" x14ac:dyDescent="0.35">
      <c r="D4238"/>
      <c r="N4238"/>
    </row>
    <row r="4239" spans="4:14" ht="13.5" customHeight="1" x14ac:dyDescent="0.35">
      <c r="D4239"/>
      <c r="N4239"/>
    </row>
    <row r="4240" spans="4:14" ht="13.5" customHeight="1" x14ac:dyDescent="0.35">
      <c r="D4240"/>
      <c r="N4240"/>
    </row>
    <row r="4241" spans="4:14" ht="13.5" customHeight="1" x14ac:dyDescent="0.35">
      <c r="D4241"/>
      <c r="N4241"/>
    </row>
    <row r="4242" spans="4:14" ht="13.5" customHeight="1" x14ac:dyDescent="0.35">
      <c r="D4242"/>
      <c r="N4242"/>
    </row>
    <row r="4243" spans="4:14" ht="13.5" customHeight="1" x14ac:dyDescent="0.35">
      <c r="D4243"/>
      <c r="N4243"/>
    </row>
    <row r="4244" spans="4:14" ht="13.5" customHeight="1" x14ac:dyDescent="0.35">
      <c r="D4244"/>
      <c r="N4244"/>
    </row>
    <row r="4245" spans="4:14" ht="13.5" customHeight="1" x14ac:dyDescent="0.35">
      <c r="D4245"/>
      <c r="N4245"/>
    </row>
    <row r="4246" spans="4:14" ht="13.5" customHeight="1" x14ac:dyDescent="0.35">
      <c r="D4246"/>
      <c r="N4246"/>
    </row>
    <row r="4247" spans="4:14" ht="13.5" customHeight="1" x14ac:dyDescent="0.35">
      <c r="D4247"/>
      <c r="N4247"/>
    </row>
    <row r="4248" spans="4:14" ht="13.5" customHeight="1" x14ac:dyDescent="0.35">
      <c r="D4248"/>
      <c r="N4248"/>
    </row>
    <row r="4249" spans="4:14" ht="13.5" customHeight="1" x14ac:dyDescent="0.35">
      <c r="D4249"/>
      <c r="N4249"/>
    </row>
    <row r="4250" spans="4:14" ht="13.5" customHeight="1" x14ac:dyDescent="0.35">
      <c r="D4250"/>
      <c r="N4250"/>
    </row>
    <row r="4251" spans="4:14" ht="13.5" customHeight="1" x14ac:dyDescent="0.35">
      <c r="D4251"/>
      <c r="N4251"/>
    </row>
    <row r="4252" spans="4:14" ht="13.5" customHeight="1" x14ac:dyDescent="0.35">
      <c r="D4252"/>
      <c r="N4252"/>
    </row>
    <row r="4253" spans="4:14" ht="13.5" customHeight="1" x14ac:dyDescent="0.35">
      <c r="D4253"/>
      <c r="N4253"/>
    </row>
    <row r="4254" spans="4:14" ht="13.5" customHeight="1" x14ac:dyDescent="0.35">
      <c r="D4254"/>
      <c r="N4254"/>
    </row>
    <row r="4255" spans="4:14" ht="13.5" customHeight="1" x14ac:dyDescent="0.35">
      <c r="D4255"/>
      <c r="N4255"/>
    </row>
    <row r="4256" spans="4:14" ht="13.5" customHeight="1" x14ac:dyDescent="0.35">
      <c r="D4256"/>
      <c r="N4256"/>
    </row>
    <row r="4257" spans="4:14" ht="13.5" customHeight="1" x14ac:dyDescent="0.35">
      <c r="D4257"/>
      <c r="N4257"/>
    </row>
    <row r="4258" spans="4:14" ht="13.5" customHeight="1" x14ac:dyDescent="0.35">
      <c r="D4258"/>
      <c r="N4258"/>
    </row>
    <row r="4259" spans="4:14" ht="13.5" customHeight="1" x14ac:dyDescent="0.35">
      <c r="D4259"/>
      <c r="N4259"/>
    </row>
    <row r="4260" spans="4:14" ht="13.5" customHeight="1" x14ac:dyDescent="0.35">
      <c r="D4260"/>
      <c r="N4260"/>
    </row>
    <row r="4261" spans="4:14" ht="13.5" customHeight="1" x14ac:dyDescent="0.35">
      <c r="D4261"/>
      <c r="N4261"/>
    </row>
    <row r="4262" spans="4:14" ht="13.5" customHeight="1" x14ac:dyDescent="0.35">
      <c r="D4262"/>
      <c r="N4262"/>
    </row>
    <row r="4263" spans="4:14" ht="13.5" customHeight="1" x14ac:dyDescent="0.35">
      <c r="D4263"/>
      <c r="N4263"/>
    </row>
    <row r="4264" spans="4:14" ht="13.5" customHeight="1" x14ac:dyDescent="0.35">
      <c r="D4264"/>
      <c r="N4264"/>
    </row>
    <row r="4265" spans="4:14" ht="13.5" customHeight="1" x14ac:dyDescent="0.35">
      <c r="D4265"/>
      <c r="N4265"/>
    </row>
    <row r="4266" spans="4:14" ht="13.5" customHeight="1" x14ac:dyDescent="0.35">
      <c r="D4266"/>
      <c r="N4266"/>
    </row>
    <row r="4267" spans="4:14" ht="13.5" customHeight="1" x14ac:dyDescent="0.35">
      <c r="D4267"/>
      <c r="N4267"/>
    </row>
    <row r="4268" spans="4:14" ht="13.5" customHeight="1" x14ac:dyDescent="0.35">
      <c r="D4268"/>
      <c r="N4268"/>
    </row>
    <row r="4269" spans="4:14" ht="13.5" customHeight="1" x14ac:dyDescent="0.35">
      <c r="D4269"/>
      <c r="N4269"/>
    </row>
    <row r="4270" spans="4:14" ht="13.5" customHeight="1" x14ac:dyDescent="0.35">
      <c r="D4270"/>
      <c r="N4270"/>
    </row>
    <row r="4271" spans="4:14" ht="13.5" customHeight="1" x14ac:dyDescent="0.35">
      <c r="D4271"/>
      <c r="N4271"/>
    </row>
    <row r="4272" spans="4:14" ht="13.5" customHeight="1" x14ac:dyDescent="0.35">
      <c r="D4272"/>
      <c r="N4272"/>
    </row>
    <row r="4273" spans="4:14" ht="13.5" customHeight="1" x14ac:dyDescent="0.35">
      <c r="D4273"/>
      <c r="N4273"/>
    </row>
    <row r="4274" spans="4:14" ht="13.5" customHeight="1" x14ac:dyDescent="0.35">
      <c r="D4274"/>
      <c r="N4274"/>
    </row>
    <row r="4275" spans="4:14" ht="13.5" customHeight="1" x14ac:dyDescent="0.35">
      <c r="D4275"/>
      <c r="N4275"/>
    </row>
    <row r="4276" spans="4:14" ht="13.5" customHeight="1" x14ac:dyDescent="0.35">
      <c r="D4276"/>
      <c r="N4276"/>
    </row>
    <row r="4277" spans="4:14" ht="13.5" customHeight="1" x14ac:dyDescent="0.35">
      <c r="D4277"/>
      <c r="N4277"/>
    </row>
    <row r="4278" spans="4:14" ht="13.5" customHeight="1" x14ac:dyDescent="0.35">
      <c r="D4278"/>
      <c r="N4278"/>
    </row>
    <row r="4279" spans="4:14" ht="13.5" customHeight="1" x14ac:dyDescent="0.35">
      <c r="D4279"/>
      <c r="N4279"/>
    </row>
    <row r="4280" spans="4:14" ht="13.5" customHeight="1" x14ac:dyDescent="0.35">
      <c r="D4280"/>
      <c r="N4280"/>
    </row>
    <row r="4281" spans="4:14" ht="13.5" customHeight="1" x14ac:dyDescent="0.35">
      <c r="D4281"/>
      <c r="N4281"/>
    </row>
    <row r="4282" spans="4:14" ht="13.5" customHeight="1" x14ac:dyDescent="0.35">
      <c r="D4282"/>
      <c r="N4282"/>
    </row>
    <row r="4283" spans="4:14" ht="13.5" customHeight="1" x14ac:dyDescent="0.35">
      <c r="D4283"/>
      <c r="N4283"/>
    </row>
    <row r="4284" spans="4:14" ht="13.5" customHeight="1" x14ac:dyDescent="0.35">
      <c r="D4284"/>
      <c r="N4284"/>
    </row>
    <row r="4285" spans="4:14" ht="13.5" customHeight="1" x14ac:dyDescent="0.35">
      <c r="D4285"/>
      <c r="N4285"/>
    </row>
    <row r="4286" spans="4:14" ht="13.5" customHeight="1" x14ac:dyDescent="0.35">
      <c r="D4286"/>
      <c r="N4286"/>
    </row>
    <row r="4287" spans="4:14" ht="13.5" customHeight="1" x14ac:dyDescent="0.35">
      <c r="D4287"/>
      <c r="N4287"/>
    </row>
    <row r="4288" spans="4:14" ht="13.5" customHeight="1" x14ac:dyDescent="0.35">
      <c r="D4288"/>
      <c r="N4288"/>
    </row>
    <row r="4289" spans="4:14" ht="13.5" customHeight="1" x14ac:dyDescent="0.35">
      <c r="D4289"/>
      <c r="N4289"/>
    </row>
    <row r="4290" spans="4:14" ht="13.5" customHeight="1" x14ac:dyDescent="0.35">
      <c r="D4290"/>
      <c r="N4290"/>
    </row>
    <row r="4291" spans="4:14" ht="13.5" customHeight="1" x14ac:dyDescent="0.35">
      <c r="D4291"/>
      <c r="N4291"/>
    </row>
    <row r="4292" spans="4:14" ht="13.5" customHeight="1" x14ac:dyDescent="0.35">
      <c r="D4292"/>
      <c r="N4292"/>
    </row>
    <row r="4293" spans="4:14" ht="13.5" customHeight="1" x14ac:dyDescent="0.35">
      <c r="D4293"/>
      <c r="N4293"/>
    </row>
    <row r="4294" spans="4:14" ht="13.5" customHeight="1" x14ac:dyDescent="0.35">
      <c r="D4294"/>
      <c r="N4294"/>
    </row>
    <row r="4295" spans="4:14" ht="13.5" customHeight="1" x14ac:dyDescent="0.35">
      <c r="D4295"/>
      <c r="N4295"/>
    </row>
    <row r="4296" spans="4:14" ht="13.5" customHeight="1" x14ac:dyDescent="0.35">
      <c r="D4296"/>
      <c r="N4296"/>
    </row>
    <row r="4297" spans="4:14" ht="13.5" customHeight="1" x14ac:dyDescent="0.35">
      <c r="D4297"/>
      <c r="N4297"/>
    </row>
    <row r="4298" spans="4:14" ht="13.5" customHeight="1" x14ac:dyDescent="0.35">
      <c r="D4298"/>
      <c r="N4298"/>
    </row>
    <row r="4299" spans="4:14" ht="13.5" customHeight="1" x14ac:dyDescent="0.35">
      <c r="D4299"/>
      <c r="N4299"/>
    </row>
    <row r="4300" spans="4:14" ht="13.5" customHeight="1" x14ac:dyDescent="0.35">
      <c r="D4300"/>
      <c r="N4300"/>
    </row>
    <row r="4301" spans="4:14" ht="13.5" customHeight="1" x14ac:dyDescent="0.35">
      <c r="D4301"/>
      <c r="N4301"/>
    </row>
    <row r="4302" spans="4:14" ht="13.5" customHeight="1" x14ac:dyDescent="0.35">
      <c r="D4302"/>
      <c r="N4302"/>
    </row>
    <row r="4303" spans="4:14" ht="13.5" customHeight="1" x14ac:dyDescent="0.35">
      <c r="D4303"/>
      <c r="N4303"/>
    </row>
    <row r="4304" spans="4:14" ht="13.5" customHeight="1" x14ac:dyDescent="0.35">
      <c r="D4304"/>
      <c r="N4304"/>
    </row>
    <row r="4305" spans="4:14" ht="13.5" customHeight="1" x14ac:dyDescent="0.35">
      <c r="D4305"/>
      <c r="N4305"/>
    </row>
    <row r="4306" spans="4:14" ht="13.5" customHeight="1" x14ac:dyDescent="0.35">
      <c r="D4306"/>
      <c r="N4306"/>
    </row>
    <row r="4307" spans="4:14" ht="13.5" customHeight="1" x14ac:dyDescent="0.35">
      <c r="D4307"/>
      <c r="N4307"/>
    </row>
    <row r="4308" spans="4:14" ht="13.5" customHeight="1" x14ac:dyDescent="0.35">
      <c r="D4308"/>
      <c r="N4308"/>
    </row>
    <row r="4309" spans="4:14" ht="13.5" customHeight="1" x14ac:dyDescent="0.35">
      <c r="D4309"/>
      <c r="N4309"/>
    </row>
    <row r="4310" spans="4:14" ht="13.5" customHeight="1" x14ac:dyDescent="0.35">
      <c r="D4310"/>
      <c r="N4310"/>
    </row>
    <row r="4311" spans="4:14" ht="13.5" customHeight="1" x14ac:dyDescent="0.35">
      <c r="D4311"/>
      <c r="N4311"/>
    </row>
    <row r="4312" spans="4:14" ht="13.5" customHeight="1" x14ac:dyDescent="0.35">
      <c r="D4312"/>
      <c r="N4312"/>
    </row>
    <row r="4313" spans="4:14" ht="13.5" customHeight="1" x14ac:dyDescent="0.35">
      <c r="D4313"/>
      <c r="N4313"/>
    </row>
    <row r="4314" spans="4:14" ht="13.5" customHeight="1" x14ac:dyDescent="0.35">
      <c r="D4314"/>
      <c r="N4314"/>
    </row>
    <row r="4315" spans="4:14" ht="13.5" customHeight="1" x14ac:dyDescent="0.35">
      <c r="D4315"/>
      <c r="N4315"/>
    </row>
    <row r="4316" spans="4:14" ht="13.5" customHeight="1" x14ac:dyDescent="0.35">
      <c r="D4316"/>
      <c r="N4316"/>
    </row>
    <row r="4317" spans="4:14" ht="13.5" customHeight="1" x14ac:dyDescent="0.35">
      <c r="D4317"/>
      <c r="N4317"/>
    </row>
    <row r="4318" spans="4:14" ht="13.5" customHeight="1" x14ac:dyDescent="0.35">
      <c r="D4318"/>
      <c r="N4318"/>
    </row>
    <row r="4319" spans="4:14" ht="13.5" customHeight="1" x14ac:dyDescent="0.35">
      <c r="D4319"/>
      <c r="N4319"/>
    </row>
    <row r="4320" spans="4:14" ht="13.5" customHeight="1" x14ac:dyDescent="0.35">
      <c r="D4320"/>
      <c r="N4320"/>
    </row>
    <row r="4321" spans="4:14" ht="13.5" customHeight="1" x14ac:dyDescent="0.35">
      <c r="D4321"/>
      <c r="N4321"/>
    </row>
    <row r="4322" spans="4:14" ht="13.5" customHeight="1" x14ac:dyDescent="0.35">
      <c r="D4322"/>
      <c r="N4322"/>
    </row>
    <row r="4323" spans="4:14" ht="13.5" customHeight="1" x14ac:dyDescent="0.35">
      <c r="D4323"/>
      <c r="N4323"/>
    </row>
    <row r="4324" spans="4:14" ht="13.5" customHeight="1" x14ac:dyDescent="0.35">
      <c r="D4324"/>
      <c r="N4324"/>
    </row>
    <row r="4325" spans="4:14" ht="13.5" customHeight="1" x14ac:dyDescent="0.35">
      <c r="D4325"/>
      <c r="N4325"/>
    </row>
    <row r="4326" spans="4:14" ht="13.5" customHeight="1" x14ac:dyDescent="0.35">
      <c r="D4326"/>
      <c r="N4326"/>
    </row>
    <row r="4327" spans="4:14" ht="13.5" customHeight="1" x14ac:dyDescent="0.35">
      <c r="D4327"/>
      <c r="N4327"/>
    </row>
    <row r="4328" spans="4:14" ht="13.5" customHeight="1" x14ac:dyDescent="0.35">
      <c r="D4328"/>
      <c r="N4328"/>
    </row>
    <row r="4329" spans="4:14" ht="13.5" customHeight="1" x14ac:dyDescent="0.35">
      <c r="D4329"/>
      <c r="N4329"/>
    </row>
    <row r="4330" spans="4:14" ht="13.5" customHeight="1" x14ac:dyDescent="0.35">
      <c r="D4330"/>
      <c r="N4330"/>
    </row>
    <row r="4331" spans="4:14" ht="13.5" customHeight="1" x14ac:dyDescent="0.35">
      <c r="D4331"/>
      <c r="N4331"/>
    </row>
    <row r="4332" spans="4:14" ht="13.5" customHeight="1" x14ac:dyDescent="0.35">
      <c r="D4332"/>
      <c r="N4332"/>
    </row>
    <row r="4333" spans="4:14" ht="13.5" customHeight="1" x14ac:dyDescent="0.35">
      <c r="D4333"/>
      <c r="N4333"/>
    </row>
    <row r="4334" spans="4:14" ht="13.5" customHeight="1" x14ac:dyDescent="0.35">
      <c r="D4334"/>
      <c r="N4334"/>
    </row>
    <row r="4335" spans="4:14" ht="13.5" customHeight="1" x14ac:dyDescent="0.35">
      <c r="D4335"/>
      <c r="N4335"/>
    </row>
    <row r="4336" spans="4:14" ht="13.5" customHeight="1" x14ac:dyDescent="0.35">
      <c r="D4336"/>
      <c r="N4336"/>
    </row>
    <row r="4337" spans="4:14" ht="13.5" customHeight="1" x14ac:dyDescent="0.35">
      <c r="D4337"/>
      <c r="N4337"/>
    </row>
    <row r="4338" spans="4:14" ht="13.5" customHeight="1" x14ac:dyDescent="0.35">
      <c r="D4338"/>
      <c r="N4338"/>
    </row>
    <row r="4339" spans="4:14" ht="13.5" customHeight="1" x14ac:dyDescent="0.35">
      <c r="D4339"/>
      <c r="N4339"/>
    </row>
    <row r="4340" spans="4:14" ht="13.5" customHeight="1" x14ac:dyDescent="0.35">
      <c r="D4340"/>
      <c r="N4340"/>
    </row>
    <row r="4341" spans="4:14" ht="13.5" customHeight="1" x14ac:dyDescent="0.35">
      <c r="D4341"/>
      <c r="N4341"/>
    </row>
    <row r="4342" spans="4:14" ht="13.5" customHeight="1" x14ac:dyDescent="0.35">
      <c r="D4342"/>
      <c r="N4342"/>
    </row>
    <row r="4343" spans="4:14" ht="13.5" customHeight="1" x14ac:dyDescent="0.35">
      <c r="D4343"/>
      <c r="N4343"/>
    </row>
    <row r="4344" spans="4:14" ht="13.5" customHeight="1" x14ac:dyDescent="0.35">
      <c r="D4344"/>
      <c r="N4344"/>
    </row>
    <row r="4345" spans="4:14" ht="13.5" customHeight="1" x14ac:dyDescent="0.35">
      <c r="D4345"/>
      <c r="N4345"/>
    </row>
    <row r="4346" spans="4:14" ht="13.5" customHeight="1" x14ac:dyDescent="0.35">
      <c r="D4346"/>
      <c r="N4346"/>
    </row>
    <row r="4347" spans="4:14" ht="13.5" customHeight="1" x14ac:dyDescent="0.35">
      <c r="D4347"/>
      <c r="N4347"/>
    </row>
    <row r="4348" spans="4:14" ht="13.5" customHeight="1" x14ac:dyDescent="0.35">
      <c r="D4348"/>
      <c r="N4348"/>
    </row>
    <row r="4349" spans="4:14" ht="13.5" customHeight="1" x14ac:dyDescent="0.35">
      <c r="D4349"/>
      <c r="N4349"/>
    </row>
    <row r="4350" spans="4:14" ht="13.5" customHeight="1" x14ac:dyDescent="0.35">
      <c r="D4350"/>
      <c r="N4350"/>
    </row>
    <row r="4351" spans="4:14" ht="13.5" customHeight="1" x14ac:dyDescent="0.35">
      <c r="D4351"/>
      <c r="N4351"/>
    </row>
    <row r="4352" spans="4:14" ht="13.5" customHeight="1" x14ac:dyDescent="0.35">
      <c r="D4352"/>
      <c r="N4352"/>
    </row>
    <row r="4353" spans="4:14" ht="13.5" customHeight="1" x14ac:dyDescent="0.35">
      <c r="D4353"/>
      <c r="N4353"/>
    </row>
    <row r="4354" spans="4:14" ht="13.5" customHeight="1" x14ac:dyDescent="0.35">
      <c r="D4354"/>
      <c r="N4354"/>
    </row>
    <row r="4355" spans="4:14" ht="13.5" customHeight="1" x14ac:dyDescent="0.35">
      <c r="D4355"/>
      <c r="N4355"/>
    </row>
    <row r="4356" spans="4:14" ht="13.5" customHeight="1" x14ac:dyDescent="0.35">
      <c r="D4356"/>
      <c r="N4356"/>
    </row>
    <row r="4357" spans="4:14" ht="13.5" customHeight="1" x14ac:dyDescent="0.35">
      <c r="D4357"/>
      <c r="N4357"/>
    </row>
    <row r="4358" spans="4:14" ht="13.5" customHeight="1" x14ac:dyDescent="0.35">
      <c r="D4358"/>
      <c r="N4358"/>
    </row>
    <row r="4359" spans="4:14" ht="13.5" customHeight="1" x14ac:dyDescent="0.35">
      <c r="D4359"/>
      <c r="N4359"/>
    </row>
    <row r="4360" spans="4:14" ht="13.5" customHeight="1" x14ac:dyDescent="0.35">
      <c r="D4360"/>
      <c r="N4360"/>
    </row>
    <row r="4361" spans="4:14" ht="13.5" customHeight="1" x14ac:dyDescent="0.35">
      <c r="D4361"/>
      <c r="N4361"/>
    </row>
    <row r="4362" spans="4:14" ht="13.5" customHeight="1" x14ac:dyDescent="0.35">
      <c r="D4362"/>
      <c r="N4362"/>
    </row>
    <row r="4363" spans="4:14" ht="13.5" customHeight="1" x14ac:dyDescent="0.35">
      <c r="D4363"/>
      <c r="N4363"/>
    </row>
    <row r="4364" spans="4:14" ht="13.5" customHeight="1" x14ac:dyDescent="0.35">
      <c r="D4364"/>
      <c r="N4364"/>
    </row>
    <row r="4365" spans="4:14" ht="13.5" customHeight="1" x14ac:dyDescent="0.35">
      <c r="D4365"/>
      <c r="N4365"/>
    </row>
    <row r="4366" spans="4:14" ht="13.5" customHeight="1" x14ac:dyDescent="0.35">
      <c r="D4366"/>
      <c r="N4366"/>
    </row>
    <row r="4367" spans="4:14" ht="13.5" customHeight="1" x14ac:dyDescent="0.35">
      <c r="D4367"/>
      <c r="N4367"/>
    </row>
    <row r="4368" spans="4:14" ht="13.5" customHeight="1" x14ac:dyDescent="0.35">
      <c r="D4368"/>
      <c r="N4368"/>
    </row>
    <row r="4369" spans="4:14" ht="13.5" customHeight="1" x14ac:dyDescent="0.35">
      <c r="D4369"/>
      <c r="N4369"/>
    </row>
    <row r="4370" spans="4:14" ht="13.5" customHeight="1" x14ac:dyDescent="0.35">
      <c r="D4370"/>
      <c r="N4370"/>
    </row>
    <row r="4371" spans="4:14" ht="13.5" customHeight="1" x14ac:dyDescent="0.35">
      <c r="D4371"/>
      <c r="N4371"/>
    </row>
    <row r="4372" spans="4:14" ht="13.5" customHeight="1" x14ac:dyDescent="0.35">
      <c r="D4372"/>
      <c r="N4372"/>
    </row>
    <row r="4373" spans="4:14" ht="13.5" customHeight="1" x14ac:dyDescent="0.35">
      <c r="D4373"/>
      <c r="N4373"/>
    </row>
    <row r="4374" spans="4:14" ht="13.5" customHeight="1" x14ac:dyDescent="0.35">
      <c r="D4374"/>
      <c r="N4374"/>
    </row>
    <row r="4375" spans="4:14" ht="13.5" customHeight="1" x14ac:dyDescent="0.35">
      <c r="D4375"/>
      <c r="N4375"/>
    </row>
    <row r="4376" spans="4:14" ht="13.5" customHeight="1" x14ac:dyDescent="0.35">
      <c r="D4376"/>
      <c r="N4376"/>
    </row>
    <row r="4377" spans="4:14" ht="13.5" customHeight="1" x14ac:dyDescent="0.35">
      <c r="D4377"/>
      <c r="N4377"/>
    </row>
    <row r="4378" spans="4:14" ht="13.5" customHeight="1" x14ac:dyDescent="0.35">
      <c r="D4378"/>
      <c r="N4378"/>
    </row>
    <row r="4379" spans="4:14" ht="13.5" customHeight="1" x14ac:dyDescent="0.35">
      <c r="D4379"/>
      <c r="N4379"/>
    </row>
    <row r="4380" spans="4:14" ht="13.5" customHeight="1" x14ac:dyDescent="0.35">
      <c r="D4380"/>
      <c r="N4380"/>
    </row>
    <row r="4381" spans="4:14" ht="13.5" customHeight="1" x14ac:dyDescent="0.35">
      <c r="D4381"/>
      <c r="N4381"/>
    </row>
    <row r="4382" spans="4:14" ht="13.5" customHeight="1" x14ac:dyDescent="0.35">
      <c r="D4382"/>
      <c r="N4382"/>
    </row>
    <row r="4383" spans="4:14" ht="13.5" customHeight="1" x14ac:dyDescent="0.35">
      <c r="D4383"/>
      <c r="N4383"/>
    </row>
    <row r="4384" spans="4:14" ht="13.5" customHeight="1" x14ac:dyDescent="0.35">
      <c r="D4384"/>
      <c r="N4384"/>
    </row>
    <row r="4385" spans="4:14" ht="13.5" customHeight="1" x14ac:dyDescent="0.35">
      <c r="D4385"/>
      <c r="N4385"/>
    </row>
    <row r="4386" spans="4:14" ht="13.5" customHeight="1" x14ac:dyDescent="0.35">
      <c r="D4386"/>
      <c r="N4386"/>
    </row>
    <row r="4387" spans="4:14" ht="13.5" customHeight="1" x14ac:dyDescent="0.35">
      <c r="D4387"/>
      <c r="N4387"/>
    </row>
    <row r="4388" spans="4:14" ht="13.5" customHeight="1" x14ac:dyDescent="0.35">
      <c r="D4388"/>
      <c r="N4388"/>
    </row>
    <row r="4389" spans="4:14" ht="13.5" customHeight="1" x14ac:dyDescent="0.35">
      <c r="D4389"/>
      <c r="N4389"/>
    </row>
    <row r="4390" spans="4:14" ht="13.5" customHeight="1" x14ac:dyDescent="0.35">
      <c r="D4390"/>
      <c r="N4390"/>
    </row>
    <row r="4391" spans="4:14" ht="13.5" customHeight="1" x14ac:dyDescent="0.35">
      <c r="D4391"/>
      <c r="N4391"/>
    </row>
    <row r="4392" spans="4:14" ht="13.5" customHeight="1" x14ac:dyDescent="0.35">
      <c r="D4392"/>
      <c r="N4392"/>
    </row>
    <row r="4393" spans="4:14" ht="13.5" customHeight="1" x14ac:dyDescent="0.35">
      <c r="D4393"/>
      <c r="N4393"/>
    </row>
    <row r="4394" spans="4:14" ht="13.5" customHeight="1" x14ac:dyDescent="0.35">
      <c r="D4394"/>
      <c r="N4394"/>
    </row>
    <row r="4395" spans="4:14" ht="13.5" customHeight="1" x14ac:dyDescent="0.35">
      <c r="D4395"/>
      <c r="N4395"/>
    </row>
    <row r="4396" spans="4:14" ht="13.5" customHeight="1" x14ac:dyDescent="0.35">
      <c r="D4396"/>
      <c r="N4396"/>
    </row>
    <row r="4397" spans="4:14" ht="13.5" customHeight="1" x14ac:dyDescent="0.35">
      <c r="D4397"/>
      <c r="N4397"/>
    </row>
    <row r="4398" spans="4:14" ht="13.5" customHeight="1" x14ac:dyDescent="0.35">
      <c r="D4398"/>
      <c r="N4398"/>
    </row>
    <row r="4399" spans="4:14" ht="13.5" customHeight="1" x14ac:dyDescent="0.35">
      <c r="D4399"/>
      <c r="N4399"/>
    </row>
    <row r="4400" spans="4:14" ht="13.5" customHeight="1" x14ac:dyDescent="0.35">
      <c r="D4400"/>
      <c r="N4400"/>
    </row>
    <row r="4401" spans="4:14" ht="13.5" customHeight="1" x14ac:dyDescent="0.35">
      <c r="D4401"/>
      <c r="N4401"/>
    </row>
    <row r="4402" spans="4:14" ht="13.5" customHeight="1" x14ac:dyDescent="0.35">
      <c r="D4402"/>
      <c r="N4402"/>
    </row>
    <row r="4403" spans="4:14" ht="13.5" customHeight="1" x14ac:dyDescent="0.35">
      <c r="D4403"/>
      <c r="N4403"/>
    </row>
    <row r="4404" spans="4:14" ht="13.5" customHeight="1" x14ac:dyDescent="0.35">
      <c r="D4404"/>
      <c r="N4404"/>
    </row>
    <row r="4405" spans="4:14" ht="13.5" customHeight="1" x14ac:dyDescent="0.35">
      <c r="D4405"/>
      <c r="N4405"/>
    </row>
    <row r="4406" spans="4:14" ht="13.5" customHeight="1" x14ac:dyDescent="0.35">
      <c r="D4406"/>
      <c r="N4406"/>
    </row>
    <row r="4407" spans="4:14" ht="13.5" customHeight="1" x14ac:dyDescent="0.35">
      <c r="D4407"/>
      <c r="N4407"/>
    </row>
    <row r="4408" spans="4:14" ht="13.5" customHeight="1" x14ac:dyDescent="0.35">
      <c r="D4408"/>
      <c r="N4408"/>
    </row>
    <row r="4409" spans="4:14" ht="13.5" customHeight="1" x14ac:dyDescent="0.35">
      <c r="D4409"/>
      <c r="N4409"/>
    </row>
    <row r="4410" spans="4:14" ht="13.5" customHeight="1" x14ac:dyDescent="0.35">
      <c r="D4410"/>
      <c r="N4410"/>
    </row>
    <row r="4411" spans="4:14" ht="13.5" customHeight="1" x14ac:dyDescent="0.35">
      <c r="D4411"/>
      <c r="N4411"/>
    </row>
    <row r="4412" spans="4:14" ht="13.5" customHeight="1" x14ac:dyDescent="0.35">
      <c r="D4412"/>
      <c r="N4412"/>
    </row>
    <row r="4413" spans="4:14" ht="13.5" customHeight="1" x14ac:dyDescent="0.35">
      <c r="D4413"/>
      <c r="N4413"/>
    </row>
    <row r="4414" spans="4:14" ht="13.5" customHeight="1" x14ac:dyDescent="0.35">
      <c r="D4414"/>
      <c r="N4414"/>
    </row>
    <row r="4415" spans="4:14" ht="13.5" customHeight="1" x14ac:dyDescent="0.35">
      <c r="D4415"/>
      <c r="N4415"/>
    </row>
    <row r="4416" spans="4:14" ht="13.5" customHeight="1" x14ac:dyDescent="0.35">
      <c r="D4416"/>
      <c r="N4416"/>
    </row>
    <row r="4417" spans="4:14" ht="13.5" customHeight="1" x14ac:dyDescent="0.35">
      <c r="D4417"/>
      <c r="N4417"/>
    </row>
    <row r="4418" spans="4:14" ht="13.5" customHeight="1" x14ac:dyDescent="0.35">
      <c r="D4418"/>
      <c r="N4418"/>
    </row>
    <row r="4419" spans="4:14" ht="13.5" customHeight="1" x14ac:dyDescent="0.35">
      <c r="D4419"/>
      <c r="N4419"/>
    </row>
    <row r="4420" spans="4:14" ht="13.5" customHeight="1" x14ac:dyDescent="0.35">
      <c r="D4420"/>
      <c r="N4420"/>
    </row>
    <row r="4421" spans="4:14" ht="13.5" customHeight="1" x14ac:dyDescent="0.35">
      <c r="D4421"/>
      <c r="N4421"/>
    </row>
    <row r="4422" spans="4:14" ht="13.5" customHeight="1" x14ac:dyDescent="0.35">
      <c r="D4422"/>
      <c r="N4422"/>
    </row>
    <row r="4423" spans="4:14" ht="13.5" customHeight="1" x14ac:dyDescent="0.35">
      <c r="D4423"/>
      <c r="N4423"/>
    </row>
    <row r="4424" spans="4:14" ht="13.5" customHeight="1" x14ac:dyDescent="0.35">
      <c r="D4424"/>
      <c r="N4424"/>
    </row>
    <row r="4425" spans="4:14" ht="13.5" customHeight="1" x14ac:dyDescent="0.35">
      <c r="D4425"/>
      <c r="N4425"/>
    </row>
    <row r="4426" spans="4:14" ht="13.5" customHeight="1" x14ac:dyDescent="0.35">
      <c r="D4426"/>
      <c r="N4426"/>
    </row>
    <row r="4427" spans="4:14" ht="13.5" customHeight="1" x14ac:dyDescent="0.35">
      <c r="D4427"/>
      <c r="N4427"/>
    </row>
    <row r="4428" spans="4:14" ht="13.5" customHeight="1" x14ac:dyDescent="0.35">
      <c r="D4428"/>
      <c r="N4428"/>
    </row>
    <row r="4429" spans="4:14" ht="13.5" customHeight="1" x14ac:dyDescent="0.35">
      <c r="D4429"/>
      <c r="N4429"/>
    </row>
    <row r="4430" spans="4:14" ht="13.5" customHeight="1" x14ac:dyDescent="0.35">
      <c r="D4430"/>
      <c r="N4430"/>
    </row>
    <row r="4431" spans="4:14" ht="13.5" customHeight="1" x14ac:dyDescent="0.35">
      <c r="D4431"/>
      <c r="N4431"/>
    </row>
    <row r="4432" spans="4:14" ht="13.5" customHeight="1" x14ac:dyDescent="0.35">
      <c r="D4432"/>
      <c r="N4432"/>
    </row>
    <row r="4433" spans="4:14" ht="13.5" customHeight="1" x14ac:dyDescent="0.35">
      <c r="D4433"/>
      <c r="N4433"/>
    </row>
    <row r="4434" spans="4:14" ht="13.5" customHeight="1" x14ac:dyDescent="0.35">
      <c r="D4434"/>
      <c r="N4434"/>
    </row>
    <row r="4435" spans="4:14" ht="13.5" customHeight="1" x14ac:dyDescent="0.35">
      <c r="D4435"/>
      <c r="N4435"/>
    </row>
    <row r="4436" spans="4:14" ht="13.5" customHeight="1" x14ac:dyDescent="0.35">
      <c r="D4436"/>
      <c r="N4436"/>
    </row>
    <row r="4437" spans="4:14" ht="13.5" customHeight="1" x14ac:dyDescent="0.35">
      <c r="D4437"/>
      <c r="N4437"/>
    </row>
    <row r="4438" spans="4:14" ht="13.5" customHeight="1" x14ac:dyDescent="0.35">
      <c r="D4438"/>
      <c r="N4438"/>
    </row>
    <row r="4439" spans="4:14" ht="13.5" customHeight="1" x14ac:dyDescent="0.35">
      <c r="D4439"/>
      <c r="N4439"/>
    </row>
    <row r="4440" spans="4:14" ht="13.5" customHeight="1" x14ac:dyDescent="0.35">
      <c r="D4440"/>
      <c r="N4440"/>
    </row>
    <row r="4441" spans="4:14" ht="13.5" customHeight="1" x14ac:dyDescent="0.35">
      <c r="D4441"/>
      <c r="N4441"/>
    </row>
    <row r="4442" spans="4:14" ht="13.5" customHeight="1" x14ac:dyDescent="0.35">
      <c r="D4442"/>
      <c r="N4442"/>
    </row>
    <row r="4443" spans="4:14" ht="13.5" customHeight="1" x14ac:dyDescent="0.35">
      <c r="D4443"/>
      <c r="N4443"/>
    </row>
    <row r="4444" spans="4:14" ht="13.5" customHeight="1" x14ac:dyDescent="0.35">
      <c r="D4444"/>
      <c r="N4444"/>
    </row>
    <row r="4445" spans="4:14" ht="13.5" customHeight="1" x14ac:dyDescent="0.35">
      <c r="D4445"/>
      <c r="N4445"/>
    </row>
    <row r="4446" spans="4:14" ht="13.5" customHeight="1" x14ac:dyDescent="0.35">
      <c r="D4446"/>
      <c r="N4446"/>
    </row>
    <row r="4447" spans="4:14" ht="13.5" customHeight="1" x14ac:dyDescent="0.35">
      <c r="D4447"/>
      <c r="N4447"/>
    </row>
    <row r="4448" spans="4:14" ht="13.5" customHeight="1" x14ac:dyDescent="0.35">
      <c r="D4448"/>
      <c r="N4448"/>
    </row>
    <row r="4449" spans="4:14" ht="13.5" customHeight="1" x14ac:dyDescent="0.35">
      <c r="D4449"/>
      <c r="N4449"/>
    </row>
    <row r="4450" spans="4:14" ht="13.5" customHeight="1" x14ac:dyDescent="0.35">
      <c r="D4450"/>
      <c r="N4450"/>
    </row>
    <row r="4451" spans="4:14" ht="13.5" customHeight="1" x14ac:dyDescent="0.35">
      <c r="D4451"/>
      <c r="N4451"/>
    </row>
    <row r="4452" spans="4:14" ht="13.5" customHeight="1" x14ac:dyDescent="0.35">
      <c r="D4452"/>
      <c r="N4452"/>
    </row>
    <row r="4453" spans="4:14" ht="13.5" customHeight="1" x14ac:dyDescent="0.35">
      <c r="D4453"/>
      <c r="N4453"/>
    </row>
    <row r="4454" spans="4:14" ht="13.5" customHeight="1" x14ac:dyDescent="0.35">
      <c r="D4454"/>
      <c r="N4454"/>
    </row>
    <row r="4455" spans="4:14" ht="13.5" customHeight="1" x14ac:dyDescent="0.35">
      <c r="D4455"/>
      <c r="N4455"/>
    </row>
    <row r="4456" spans="4:14" ht="13.5" customHeight="1" x14ac:dyDescent="0.35">
      <c r="D4456"/>
      <c r="N4456"/>
    </row>
    <row r="4457" spans="4:14" ht="13.5" customHeight="1" x14ac:dyDescent="0.35">
      <c r="D4457"/>
      <c r="N4457"/>
    </row>
    <row r="4458" spans="4:14" ht="13.5" customHeight="1" x14ac:dyDescent="0.35">
      <c r="D4458"/>
      <c r="N4458"/>
    </row>
    <row r="4459" spans="4:14" ht="13.5" customHeight="1" x14ac:dyDescent="0.35">
      <c r="D4459"/>
      <c r="N4459"/>
    </row>
    <row r="4460" spans="4:14" ht="13.5" customHeight="1" x14ac:dyDescent="0.35">
      <c r="D4460"/>
      <c r="N4460"/>
    </row>
    <row r="4461" spans="4:14" ht="13.5" customHeight="1" x14ac:dyDescent="0.35">
      <c r="D4461"/>
      <c r="N4461"/>
    </row>
    <row r="4462" spans="4:14" ht="13.5" customHeight="1" x14ac:dyDescent="0.35">
      <c r="D4462"/>
      <c r="N4462"/>
    </row>
    <row r="4463" spans="4:14" ht="13.5" customHeight="1" x14ac:dyDescent="0.35">
      <c r="D4463"/>
      <c r="N4463"/>
    </row>
    <row r="4464" spans="4:14" ht="13.5" customHeight="1" x14ac:dyDescent="0.35">
      <c r="D4464"/>
      <c r="N4464"/>
    </row>
    <row r="4465" spans="4:14" ht="13.5" customHeight="1" x14ac:dyDescent="0.35">
      <c r="D4465"/>
      <c r="N4465"/>
    </row>
    <row r="4466" spans="4:14" ht="13.5" customHeight="1" x14ac:dyDescent="0.35">
      <c r="D4466"/>
      <c r="N4466"/>
    </row>
    <row r="4467" spans="4:14" ht="13.5" customHeight="1" x14ac:dyDescent="0.35">
      <c r="D4467"/>
      <c r="N4467"/>
    </row>
    <row r="4468" spans="4:14" ht="13.5" customHeight="1" x14ac:dyDescent="0.35">
      <c r="D4468"/>
      <c r="N4468"/>
    </row>
    <row r="4469" spans="4:14" ht="13.5" customHeight="1" x14ac:dyDescent="0.35">
      <c r="D4469"/>
      <c r="N4469"/>
    </row>
    <row r="4470" spans="4:14" ht="13.5" customHeight="1" x14ac:dyDescent="0.35">
      <c r="D4470"/>
      <c r="N4470"/>
    </row>
    <row r="4471" spans="4:14" ht="13.5" customHeight="1" x14ac:dyDescent="0.35">
      <c r="D4471"/>
      <c r="N4471"/>
    </row>
    <row r="4472" spans="4:14" ht="13.5" customHeight="1" x14ac:dyDescent="0.35">
      <c r="D4472"/>
      <c r="N4472"/>
    </row>
    <row r="4473" spans="4:14" ht="13.5" customHeight="1" x14ac:dyDescent="0.35">
      <c r="D4473"/>
      <c r="N4473"/>
    </row>
    <row r="4474" spans="4:14" ht="13.5" customHeight="1" x14ac:dyDescent="0.35">
      <c r="D4474"/>
      <c r="N4474"/>
    </row>
    <row r="4475" spans="4:14" ht="13.5" customHeight="1" x14ac:dyDescent="0.35">
      <c r="D4475"/>
      <c r="N4475"/>
    </row>
    <row r="4476" spans="4:14" ht="13.5" customHeight="1" x14ac:dyDescent="0.35">
      <c r="D4476"/>
      <c r="N4476"/>
    </row>
    <row r="4477" spans="4:14" ht="13.5" customHeight="1" x14ac:dyDescent="0.35">
      <c r="D4477"/>
      <c r="N4477"/>
    </row>
    <row r="4478" spans="4:14" ht="13.5" customHeight="1" x14ac:dyDescent="0.35">
      <c r="D4478"/>
      <c r="N4478"/>
    </row>
    <row r="4479" spans="4:14" ht="13.5" customHeight="1" x14ac:dyDescent="0.35">
      <c r="D4479"/>
      <c r="N4479"/>
    </row>
    <row r="4480" spans="4:14" ht="13.5" customHeight="1" x14ac:dyDescent="0.35">
      <c r="D4480"/>
      <c r="N4480"/>
    </row>
    <row r="4481" spans="4:14" ht="13.5" customHeight="1" x14ac:dyDescent="0.35">
      <c r="D4481"/>
      <c r="N4481"/>
    </row>
    <row r="4482" spans="4:14" ht="13.5" customHeight="1" x14ac:dyDescent="0.35">
      <c r="D4482"/>
      <c r="N4482"/>
    </row>
    <row r="4483" spans="4:14" ht="13.5" customHeight="1" x14ac:dyDescent="0.35">
      <c r="D4483"/>
      <c r="N4483"/>
    </row>
    <row r="4484" spans="4:14" ht="13.5" customHeight="1" x14ac:dyDescent="0.35">
      <c r="D4484"/>
      <c r="N4484"/>
    </row>
    <row r="4485" spans="4:14" ht="13.5" customHeight="1" x14ac:dyDescent="0.35">
      <c r="D4485"/>
      <c r="N4485"/>
    </row>
    <row r="4486" spans="4:14" ht="13.5" customHeight="1" x14ac:dyDescent="0.35">
      <c r="D4486"/>
      <c r="N4486"/>
    </row>
    <row r="4487" spans="4:14" ht="13.5" customHeight="1" x14ac:dyDescent="0.35">
      <c r="D4487"/>
      <c r="N4487"/>
    </row>
    <row r="4488" spans="4:14" ht="13.5" customHeight="1" x14ac:dyDescent="0.35">
      <c r="D4488"/>
      <c r="N4488"/>
    </row>
    <row r="4489" spans="4:14" ht="13.5" customHeight="1" x14ac:dyDescent="0.35">
      <c r="D4489"/>
      <c r="N4489"/>
    </row>
    <row r="4490" spans="4:14" ht="13.5" customHeight="1" x14ac:dyDescent="0.35">
      <c r="D4490"/>
      <c r="N4490"/>
    </row>
    <row r="4491" spans="4:14" ht="13.5" customHeight="1" x14ac:dyDescent="0.35">
      <c r="D4491"/>
      <c r="N4491"/>
    </row>
    <row r="4492" spans="4:14" ht="13.5" customHeight="1" x14ac:dyDescent="0.35">
      <c r="D4492"/>
      <c r="N4492"/>
    </row>
    <row r="4493" spans="4:14" ht="13.5" customHeight="1" x14ac:dyDescent="0.35">
      <c r="D4493"/>
      <c r="N4493"/>
    </row>
    <row r="4494" spans="4:14" ht="13.5" customHeight="1" x14ac:dyDescent="0.35">
      <c r="D4494"/>
      <c r="N4494"/>
    </row>
    <row r="4495" spans="4:14" ht="13.5" customHeight="1" x14ac:dyDescent="0.35">
      <c r="D4495"/>
      <c r="N4495"/>
    </row>
    <row r="4496" spans="4:14" ht="13.5" customHeight="1" x14ac:dyDescent="0.35">
      <c r="D4496"/>
      <c r="N4496"/>
    </row>
    <row r="4497" spans="4:14" ht="13.5" customHeight="1" x14ac:dyDescent="0.35">
      <c r="D4497"/>
      <c r="N4497"/>
    </row>
    <row r="4498" spans="4:14" ht="13.5" customHeight="1" x14ac:dyDescent="0.35">
      <c r="D4498"/>
      <c r="N4498"/>
    </row>
    <row r="4499" spans="4:14" ht="13.5" customHeight="1" x14ac:dyDescent="0.35">
      <c r="D4499"/>
      <c r="N4499"/>
    </row>
    <row r="4500" spans="4:14" ht="13.5" customHeight="1" x14ac:dyDescent="0.35">
      <c r="D4500"/>
      <c r="N4500"/>
    </row>
    <row r="4501" spans="4:14" ht="13.5" customHeight="1" x14ac:dyDescent="0.35">
      <c r="D4501"/>
      <c r="N4501"/>
    </row>
    <row r="4502" spans="4:14" ht="13.5" customHeight="1" x14ac:dyDescent="0.35">
      <c r="D4502"/>
      <c r="N4502"/>
    </row>
    <row r="4503" spans="4:14" ht="13.5" customHeight="1" x14ac:dyDescent="0.35">
      <c r="D4503"/>
      <c r="N4503"/>
    </row>
    <row r="4504" spans="4:14" ht="13.5" customHeight="1" x14ac:dyDescent="0.35">
      <c r="D4504"/>
      <c r="N4504"/>
    </row>
    <row r="4505" spans="4:14" ht="13.5" customHeight="1" x14ac:dyDescent="0.35">
      <c r="D4505"/>
      <c r="N4505"/>
    </row>
    <row r="4506" spans="4:14" ht="13.5" customHeight="1" x14ac:dyDescent="0.35">
      <c r="D4506"/>
      <c r="N4506"/>
    </row>
    <row r="4507" spans="4:14" ht="13.5" customHeight="1" x14ac:dyDescent="0.35">
      <c r="D4507"/>
      <c r="N4507"/>
    </row>
    <row r="4508" spans="4:14" ht="13.5" customHeight="1" x14ac:dyDescent="0.35">
      <c r="D4508"/>
      <c r="N4508"/>
    </row>
    <row r="4509" spans="4:14" ht="13.5" customHeight="1" x14ac:dyDescent="0.35">
      <c r="D4509"/>
      <c r="N4509"/>
    </row>
    <row r="4510" spans="4:14" ht="13.5" customHeight="1" x14ac:dyDescent="0.35">
      <c r="D4510"/>
      <c r="N4510"/>
    </row>
    <row r="4511" spans="4:14" ht="13.5" customHeight="1" x14ac:dyDescent="0.35">
      <c r="D4511"/>
      <c r="N4511"/>
    </row>
    <row r="4512" spans="4:14" ht="13.5" customHeight="1" x14ac:dyDescent="0.35">
      <c r="D4512"/>
      <c r="N4512"/>
    </row>
    <row r="4513" spans="4:14" ht="13.5" customHeight="1" x14ac:dyDescent="0.35">
      <c r="D4513"/>
      <c r="N4513"/>
    </row>
    <row r="4514" spans="4:14" ht="13.5" customHeight="1" x14ac:dyDescent="0.35">
      <c r="D4514"/>
      <c r="N4514"/>
    </row>
    <row r="4515" spans="4:14" ht="13.5" customHeight="1" x14ac:dyDescent="0.35">
      <c r="D4515"/>
      <c r="N4515"/>
    </row>
    <row r="4516" spans="4:14" ht="13.5" customHeight="1" x14ac:dyDescent="0.35">
      <c r="D4516"/>
      <c r="N4516"/>
    </row>
    <row r="4517" spans="4:14" ht="13.5" customHeight="1" x14ac:dyDescent="0.35">
      <c r="D4517"/>
      <c r="N4517"/>
    </row>
    <row r="4518" spans="4:14" ht="13.5" customHeight="1" x14ac:dyDescent="0.35">
      <c r="D4518"/>
      <c r="N4518"/>
    </row>
    <row r="4519" spans="4:14" ht="13.5" customHeight="1" x14ac:dyDescent="0.35">
      <c r="D4519"/>
      <c r="N4519"/>
    </row>
    <row r="4520" spans="4:14" ht="13.5" customHeight="1" x14ac:dyDescent="0.35">
      <c r="D4520"/>
      <c r="N4520"/>
    </row>
    <row r="4521" spans="4:14" ht="13.5" customHeight="1" x14ac:dyDescent="0.35">
      <c r="D4521"/>
      <c r="N4521"/>
    </row>
    <row r="4522" spans="4:14" ht="13.5" customHeight="1" x14ac:dyDescent="0.35">
      <c r="D4522"/>
      <c r="N4522"/>
    </row>
    <row r="4523" spans="4:14" ht="13.5" customHeight="1" x14ac:dyDescent="0.35">
      <c r="D4523"/>
      <c r="N4523"/>
    </row>
    <row r="4524" spans="4:14" ht="13.5" customHeight="1" x14ac:dyDescent="0.35">
      <c r="D4524"/>
      <c r="N4524"/>
    </row>
    <row r="4525" spans="4:14" ht="13.5" customHeight="1" x14ac:dyDescent="0.35">
      <c r="D4525"/>
      <c r="N4525"/>
    </row>
    <row r="4526" spans="4:14" ht="13.5" customHeight="1" x14ac:dyDescent="0.35">
      <c r="D4526"/>
      <c r="N4526"/>
    </row>
    <row r="4527" spans="4:14" ht="13.5" customHeight="1" x14ac:dyDescent="0.35">
      <c r="D4527"/>
      <c r="N4527"/>
    </row>
    <row r="4528" spans="4:14" ht="13.5" customHeight="1" x14ac:dyDescent="0.35">
      <c r="D4528"/>
      <c r="N4528"/>
    </row>
    <row r="4529" spans="4:14" ht="13.5" customHeight="1" x14ac:dyDescent="0.35">
      <c r="D4529"/>
      <c r="N4529"/>
    </row>
    <row r="4530" spans="4:14" ht="13.5" customHeight="1" x14ac:dyDescent="0.35">
      <c r="D4530"/>
      <c r="N4530"/>
    </row>
    <row r="4531" spans="4:14" ht="13.5" customHeight="1" x14ac:dyDescent="0.35">
      <c r="D4531"/>
      <c r="N4531"/>
    </row>
    <row r="4532" spans="4:14" ht="13.5" customHeight="1" x14ac:dyDescent="0.35">
      <c r="D4532"/>
      <c r="N4532"/>
    </row>
    <row r="4533" spans="4:14" ht="13.5" customHeight="1" x14ac:dyDescent="0.35">
      <c r="D4533"/>
      <c r="N4533"/>
    </row>
    <row r="4534" spans="4:14" ht="13.5" customHeight="1" x14ac:dyDescent="0.35">
      <c r="D4534"/>
      <c r="N4534"/>
    </row>
    <row r="4535" spans="4:14" ht="13.5" customHeight="1" x14ac:dyDescent="0.35">
      <c r="D4535"/>
      <c r="N4535"/>
    </row>
    <row r="4536" spans="4:14" ht="13.5" customHeight="1" x14ac:dyDescent="0.35">
      <c r="D4536"/>
      <c r="N4536"/>
    </row>
    <row r="4537" spans="4:14" ht="13.5" customHeight="1" x14ac:dyDescent="0.35">
      <c r="D4537"/>
      <c r="N4537"/>
    </row>
    <row r="4538" spans="4:14" ht="13.5" customHeight="1" x14ac:dyDescent="0.35">
      <c r="D4538"/>
      <c r="N4538"/>
    </row>
    <row r="4539" spans="4:14" ht="13.5" customHeight="1" x14ac:dyDescent="0.35">
      <c r="D4539"/>
      <c r="N4539"/>
    </row>
    <row r="4540" spans="4:14" ht="13.5" customHeight="1" x14ac:dyDescent="0.35">
      <c r="D4540"/>
      <c r="N4540"/>
    </row>
    <row r="4541" spans="4:14" ht="13.5" customHeight="1" x14ac:dyDescent="0.35">
      <c r="D4541"/>
      <c r="N4541"/>
    </row>
    <row r="4542" spans="4:14" ht="13.5" customHeight="1" x14ac:dyDescent="0.35">
      <c r="D4542"/>
      <c r="N4542"/>
    </row>
    <row r="4543" spans="4:14" ht="13.5" customHeight="1" x14ac:dyDescent="0.35">
      <c r="D4543"/>
      <c r="N4543"/>
    </row>
    <row r="4544" spans="4:14" ht="13.5" customHeight="1" x14ac:dyDescent="0.35">
      <c r="D4544"/>
      <c r="N4544"/>
    </row>
    <row r="4545" spans="4:14" ht="13.5" customHeight="1" x14ac:dyDescent="0.35">
      <c r="D4545"/>
      <c r="N4545"/>
    </row>
    <row r="4546" spans="4:14" ht="13.5" customHeight="1" x14ac:dyDescent="0.35">
      <c r="D4546"/>
      <c r="N4546"/>
    </row>
    <row r="4547" spans="4:14" ht="13.5" customHeight="1" x14ac:dyDescent="0.35">
      <c r="D4547"/>
      <c r="N4547"/>
    </row>
    <row r="4548" spans="4:14" ht="13.5" customHeight="1" x14ac:dyDescent="0.35">
      <c r="D4548"/>
      <c r="N4548"/>
    </row>
    <row r="4549" spans="4:14" ht="13.5" customHeight="1" x14ac:dyDescent="0.35">
      <c r="D4549"/>
      <c r="N4549"/>
    </row>
    <row r="4550" spans="4:14" ht="13.5" customHeight="1" x14ac:dyDescent="0.35">
      <c r="D4550"/>
      <c r="N4550"/>
    </row>
    <row r="4551" spans="4:14" ht="13.5" customHeight="1" x14ac:dyDescent="0.35">
      <c r="D4551"/>
      <c r="N4551"/>
    </row>
    <row r="4552" spans="4:14" ht="13.5" customHeight="1" x14ac:dyDescent="0.35">
      <c r="D4552"/>
      <c r="N4552"/>
    </row>
    <row r="4553" spans="4:14" ht="13.5" customHeight="1" x14ac:dyDescent="0.35">
      <c r="D4553"/>
      <c r="N4553"/>
    </row>
    <row r="4554" spans="4:14" ht="13.5" customHeight="1" x14ac:dyDescent="0.35">
      <c r="D4554"/>
      <c r="N4554"/>
    </row>
    <row r="4555" spans="4:14" ht="13.5" customHeight="1" x14ac:dyDescent="0.35">
      <c r="D4555"/>
      <c r="N4555"/>
    </row>
    <row r="4556" spans="4:14" ht="13.5" customHeight="1" x14ac:dyDescent="0.35">
      <c r="D4556"/>
      <c r="N4556"/>
    </row>
    <row r="4557" spans="4:14" ht="13.5" customHeight="1" x14ac:dyDescent="0.35">
      <c r="D4557"/>
      <c r="N4557"/>
    </row>
    <row r="4558" spans="4:14" ht="13.5" customHeight="1" x14ac:dyDescent="0.35">
      <c r="D4558"/>
      <c r="N4558"/>
    </row>
    <row r="4559" spans="4:14" ht="13.5" customHeight="1" x14ac:dyDescent="0.35">
      <c r="D4559"/>
      <c r="N4559"/>
    </row>
    <row r="4560" spans="4:14" ht="13.5" customHeight="1" x14ac:dyDescent="0.35">
      <c r="D4560"/>
      <c r="N4560"/>
    </row>
    <row r="4561" spans="4:14" ht="13.5" customHeight="1" x14ac:dyDescent="0.35">
      <c r="D4561"/>
      <c r="N4561"/>
    </row>
    <row r="4562" spans="4:14" ht="13.5" customHeight="1" x14ac:dyDescent="0.35">
      <c r="D4562"/>
      <c r="N4562"/>
    </row>
    <row r="4563" spans="4:14" ht="13.5" customHeight="1" x14ac:dyDescent="0.35">
      <c r="D4563"/>
      <c r="N4563"/>
    </row>
    <row r="4564" spans="4:14" ht="13.5" customHeight="1" x14ac:dyDescent="0.35">
      <c r="D4564"/>
      <c r="N4564"/>
    </row>
    <row r="4565" spans="4:14" ht="13.5" customHeight="1" x14ac:dyDescent="0.35">
      <c r="D4565"/>
      <c r="N4565"/>
    </row>
    <row r="4566" spans="4:14" ht="13.5" customHeight="1" x14ac:dyDescent="0.35">
      <c r="D4566"/>
      <c r="N4566"/>
    </row>
    <row r="4567" spans="4:14" ht="13.5" customHeight="1" x14ac:dyDescent="0.35">
      <c r="D4567"/>
      <c r="N4567"/>
    </row>
    <row r="4568" spans="4:14" ht="13.5" customHeight="1" x14ac:dyDescent="0.35">
      <c r="D4568"/>
      <c r="N4568"/>
    </row>
    <row r="4569" spans="4:14" ht="13.5" customHeight="1" x14ac:dyDescent="0.35">
      <c r="D4569"/>
      <c r="N4569"/>
    </row>
    <row r="4570" spans="4:14" ht="13.5" customHeight="1" x14ac:dyDescent="0.35">
      <c r="D4570"/>
      <c r="N4570"/>
    </row>
    <row r="4571" spans="4:14" ht="13.5" customHeight="1" x14ac:dyDescent="0.35">
      <c r="D4571"/>
      <c r="N4571"/>
    </row>
    <row r="4572" spans="4:14" ht="13.5" customHeight="1" x14ac:dyDescent="0.35">
      <c r="D4572"/>
      <c r="N4572"/>
    </row>
    <row r="4573" spans="4:14" ht="13.5" customHeight="1" x14ac:dyDescent="0.35">
      <c r="D4573"/>
      <c r="N4573"/>
    </row>
    <row r="4574" spans="4:14" ht="13.5" customHeight="1" x14ac:dyDescent="0.35">
      <c r="D4574"/>
      <c r="N4574"/>
    </row>
    <row r="4575" spans="4:14" ht="13.5" customHeight="1" x14ac:dyDescent="0.35">
      <c r="D4575"/>
      <c r="N4575"/>
    </row>
    <row r="4576" spans="4:14" ht="13.5" customHeight="1" x14ac:dyDescent="0.35">
      <c r="D4576"/>
      <c r="N4576"/>
    </row>
    <row r="4577" spans="4:14" ht="13.5" customHeight="1" x14ac:dyDescent="0.35">
      <c r="D4577"/>
      <c r="N4577"/>
    </row>
    <row r="4578" spans="4:14" ht="13.5" customHeight="1" x14ac:dyDescent="0.35">
      <c r="D4578"/>
      <c r="N4578"/>
    </row>
    <row r="4579" spans="4:14" ht="13.5" customHeight="1" x14ac:dyDescent="0.35">
      <c r="D4579"/>
      <c r="N4579"/>
    </row>
    <row r="4580" spans="4:14" ht="13.5" customHeight="1" x14ac:dyDescent="0.35">
      <c r="D4580"/>
      <c r="N4580"/>
    </row>
    <row r="4581" spans="4:14" ht="13.5" customHeight="1" x14ac:dyDescent="0.35">
      <c r="D4581"/>
      <c r="N4581"/>
    </row>
    <row r="4582" spans="4:14" ht="13.5" customHeight="1" x14ac:dyDescent="0.35">
      <c r="D4582"/>
      <c r="N4582"/>
    </row>
    <row r="4583" spans="4:14" ht="13.5" customHeight="1" x14ac:dyDescent="0.35">
      <c r="D4583"/>
      <c r="N4583"/>
    </row>
    <row r="4584" spans="4:14" ht="13.5" customHeight="1" x14ac:dyDescent="0.35">
      <c r="D4584"/>
      <c r="N4584"/>
    </row>
    <row r="4585" spans="4:14" ht="13.5" customHeight="1" x14ac:dyDescent="0.35">
      <c r="D4585"/>
      <c r="N4585"/>
    </row>
    <row r="4586" spans="4:14" ht="13.5" customHeight="1" x14ac:dyDescent="0.35">
      <c r="D4586"/>
      <c r="N4586"/>
    </row>
    <row r="4587" spans="4:14" ht="13.5" customHeight="1" x14ac:dyDescent="0.35">
      <c r="D4587"/>
      <c r="N4587"/>
    </row>
    <row r="4588" spans="4:14" ht="13.5" customHeight="1" x14ac:dyDescent="0.35">
      <c r="D4588"/>
      <c r="N4588"/>
    </row>
    <row r="4589" spans="4:14" ht="13.5" customHeight="1" x14ac:dyDescent="0.35">
      <c r="D4589"/>
      <c r="N4589"/>
    </row>
    <row r="4590" spans="4:14" ht="13.5" customHeight="1" x14ac:dyDescent="0.35">
      <c r="D4590"/>
      <c r="N4590"/>
    </row>
    <row r="4591" spans="4:14" ht="13.5" customHeight="1" x14ac:dyDescent="0.35">
      <c r="D4591"/>
      <c r="N4591"/>
    </row>
    <row r="4592" spans="4:14" ht="13.5" customHeight="1" x14ac:dyDescent="0.35">
      <c r="D4592"/>
      <c r="N4592"/>
    </row>
    <row r="4593" spans="4:14" ht="13.5" customHeight="1" x14ac:dyDescent="0.35">
      <c r="D4593"/>
      <c r="N4593"/>
    </row>
    <row r="4594" spans="4:14" ht="13.5" customHeight="1" x14ac:dyDescent="0.35">
      <c r="D4594"/>
      <c r="N4594"/>
    </row>
    <row r="4595" spans="4:14" ht="13.5" customHeight="1" x14ac:dyDescent="0.35">
      <c r="D4595"/>
      <c r="N4595"/>
    </row>
    <row r="4596" spans="4:14" ht="13.5" customHeight="1" x14ac:dyDescent="0.35">
      <c r="D4596"/>
      <c r="N4596"/>
    </row>
    <row r="4597" spans="4:14" ht="13.5" customHeight="1" x14ac:dyDescent="0.35">
      <c r="D4597"/>
      <c r="N4597"/>
    </row>
    <row r="4598" spans="4:14" ht="13.5" customHeight="1" x14ac:dyDescent="0.35">
      <c r="D4598"/>
      <c r="N4598"/>
    </row>
    <row r="4599" spans="4:14" ht="13.5" customHeight="1" x14ac:dyDescent="0.35">
      <c r="D4599"/>
      <c r="N4599"/>
    </row>
    <row r="4600" spans="4:14" ht="13.5" customHeight="1" x14ac:dyDescent="0.35">
      <c r="D4600"/>
      <c r="N4600"/>
    </row>
    <row r="4601" spans="4:14" ht="13.5" customHeight="1" x14ac:dyDescent="0.35">
      <c r="D4601"/>
      <c r="N4601"/>
    </row>
    <row r="4602" spans="4:14" ht="13.5" customHeight="1" x14ac:dyDescent="0.35">
      <c r="D4602"/>
      <c r="N4602"/>
    </row>
    <row r="4603" spans="4:14" ht="13.5" customHeight="1" x14ac:dyDescent="0.35">
      <c r="D4603"/>
      <c r="N4603"/>
    </row>
    <row r="4604" spans="4:14" ht="13.5" customHeight="1" x14ac:dyDescent="0.35">
      <c r="D4604"/>
      <c r="N4604"/>
    </row>
    <row r="4605" spans="4:14" ht="13.5" customHeight="1" x14ac:dyDescent="0.35">
      <c r="D4605"/>
      <c r="N4605"/>
    </row>
    <row r="4606" spans="4:14" ht="13.5" customHeight="1" x14ac:dyDescent="0.35">
      <c r="D4606"/>
      <c r="N4606"/>
    </row>
    <row r="4607" spans="4:14" ht="13.5" customHeight="1" x14ac:dyDescent="0.35">
      <c r="D4607"/>
      <c r="N4607"/>
    </row>
    <row r="4608" spans="4:14" ht="13.5" customHeight="1" x14ac:dyDescent="0.35">
      <c r="D4608"/>
      <c r="N4608"/>
    </row>
    <row r="4609" spans="4:14" ht="13.5" customHeight="1" x14ac:dyDescent="0.35">
      <c r="D4609"/>
      <c r="N4609"/>
    </row>
    <row r="4610" spans="4:14" ht="13.5" customHeight="1" x14ac:dyDescent="0.35">
      <c r="D4610"/>
      <c r="N4610"/>
    </row>
    <row r="4611" spans="4:14" ht="13.5" customHeight="1" x14ac:dyDescent="0.35">
      <c r="D4611"/>
      <c r="N4611"/>
    </row>
    <row r="4612" spans="4:14" ht="13.5" customHeight="1" x14ac:dyDescent="0.35">
      <c r="D4612"/>
      <c r="N4612"/>
    </row>
    <row r="4613" spans="4:14" ht="13.5" customHeight="1" x14ac:dyDescent="0.35">
      <c r="D4613"/>
      <c r="N4613"/>
    </row>
    <row r="4614" spans="4:14" ht="13.5" customHeight="1" x14ac:dyDescent="0.35">
      <c r="D4614"/>
      <c r="N4614"/>
    </row>
    <row r="4615" spans="4:14" ht="13.5" customHeight="1" x14ac:dyDescent="0.35">
      <c r="D4615"/>
      <c r="N4615"/>
    </row>
    <row r="4616" spans="4:14" ht="13.5" customHeight="1" x14ac:dyDescent="0.35">
      <c r="D4616"/>
      <c r="N4616"/>
    </row>
    <row r="4617" spans="4:14" ht="13.5" customHeight="1" x14ac:dyDescent="0.35">
      <c r="D4617"/>
      <c r="N4617"/>
    </row>
    <row r="4618" spans="4:14" ht="13.5" customHeight="1" x14ac:dyDescent="0.35">
      <c r="D4618"/>
      <c r="N4618"/>
    </row>
    <row r="4619" spans="4:14" ht="13.5" customHeight="1" x14ac:dyDescent="0.35">
      <c r="D4619"/>
      <c r="N4619"/>
    </row>
    <row r="4620" spans="4:14" ht="13.5" customHeight="1" x14ac:dyDescent="0.35">
      <c r="D4620"/>
      <c r="N4620"/>
    </row>
    <row r="4621" spans="4:14" ht="13.5" customHeight="1" x14ac:dyDescent="0.35">
      <c r="D4621"/>
      <c r="N4621"/>
    </row>
    <row r="4622" spans="4:14" ht="13.5" customHeight="1" x14ac:dyDescent="0.35">
      <c r="D4622"/>
      <c r="N4622"/>
    </row>
    <row r="4623" spans="4:14" ht="13.5" customHeight="1" x14ac:dyDescent="0.35">
      <c r="D4623"/>
      <c r="N4623"/>
    </row>
    <row r="4624" spans="4:14" ht="13.5" customHeight="1" x14ac:dyDescent="0.35">
      <c r="D4624"/>
      <c r="N4624"/>
    </row>
    <row r="4625" spans="4:14" ht="13.5" customHeight="1" x14ac:dyDescent="0.35">
      <c r="D4625"/>
      <c r="N4625"/>
    </row>
    <row r="4626" spans="4:14" ht="13.5" customHeight="1" x14ac:dyDescent="0.35">
      <c r="D4626"/>
      <c r="N4626"/>
    </row>
    <row r="4627" spans="4:14" ht="13.5" customHeight="1" x14ac:dyDescent="0.35">
      <c r="D4627"/>
      <c r="N4627"/>
    </row>
    <row r="4628" spans="4:14" ht="13.5" customHeight="1" x14ac:dyDescent="0.35">
      <c r="D4628"/>
      <c r="N4628"/>
    </row>
    <row r="4629" spans="4:14" ht="13.5" customHeight="1" x14ac:dyDescent="0.35">
      <c r="D4629"/>
      <c r="N4629"/>
    </row>
    <row r="4630" spans="4:14" ht="13.5" customHeight="1" x14ac:dyDescent="0.35">
      <c r="D4630"/>
      <c r="N4630"/>
    </row>
    <row r="4631" spans="4:14" ht="13.5" customHeight="1" x14ac:dyDescent="0.35">
      <c r="D4631"/>
      <c r="N4631"/>
    </row>
    <row r="4632" spans="4:14" ht="13.5" customHeight="1" x14ac:dyDescent="0.35">
      <c r="D4632"/>
      <c r="N4632"/>
    </row>
    <row r="4633" spans="4:14" ht="13.5" customHeight="1" x14ac:dyDescent="0.35">
      <c r="D4633"/>
      <c r="N4633"/>
    </row>
    <row r="4634" spans="4:14" ht="13.5" customHeight="1" x14ac:dyDescent="0.35">
      <c r="D4634"/>
      <c r="N4634"/>
    </row>
    <row r="4635" spans="4:14" ht="13.5" customHeight="1" x14ac:dyDescent="0.35">
      <c r="D4635"/>
      <c r="N4635"/>
    </row>
    <row r="4636" spans="4:14" ht="13.5" customHeight="1" x14ac:dyDescent="0.35">
      <c r="D4636"/>
      <c r="N4636"/>
    </row>
    <row r="4637" spans="4:14" ht="13.5" customHeight="1" x14ac:dyDescent="0.35">
      <c r="D4637"/>
      <c r="N4637"/>
    </row>
    <row r="4638" spans="4:14" ht="13.5" customHeight="1" x14ac:dyDescent="0.35">
      <c r="D4638"/>
      <c r="N4638"/>
    </row>
    <row r="4639" spans="4:14" ht="13.5" customHeight="1" x14ac:dyDescent="0.35">
      <c r="D4639"/>
      <c r="N4639"/>
    </row>
    <row r="4640" spans="4:14" ht="13.5" customHeight="1" x14ac:dyDescent="0.35">
      <c r="D4640"/>
      <c r="N4640"/>
    </row>
    <row r="4641" spans="4:14" ht="13.5" customHeight="1" x14ac:dyDescent="0.35">
      <c r="D4641"/>
      <c r="N4641"/>
    </row>
    <row r="4642" spans="4:14" ht="13.5" customHeight="1" x14ac:dyDescent="0.35">
      <c r="D4642"/>
      <c r="N4642"/>
    </row>
    <row r="4643" spans="4:14" ht="13.5" customHeight="1" x14ac:dyDescent="0.35">
      <c r="D4643"/>
      <c r="N4643"/>
    </row>
    <row r="4644" spans="4:14" ht="13.5" customHeight="1" x14ac:dyDescent="0.35">
      <c r="D4644"/>
      <c r="N4644"/>
    </row>
    <row r="4645" spans="4:14" ht="13.5" customHeight="1" x14ac:dyDescent="0.35">
      <c r="D4645"/>
      <c r="N4645"/>
    </row>
    <row r="4646" spans="4:14" ht="13.5" customHeight="1" x14ac:dyDescent="0.35">
      <c r="D4646"/>
      <c r="N4646"/>
    </row>
    <row r="4647" spans="4:14" ht="13.5" customHeight="1" x14ac:dyDescent="0.35">
      <c r="D4647"/>
      <c r="N4647"/>
    </row>
    <row r="4648" spans="4:14" ht="13.5" customHeight="1" x14ac:dyDescent="0.35">
      <c r="D4648"/>
      <c r="N4648"/>
    </row>
    <row r="4649" spans="4:14" ht="13.5" customHeight="1" x14ac:dyDescent="0.35">
      <c r="D4649"/>
      <c r="N4649"/>
    </row>
    <row r="4650" spans="4:14" ht="13.5" customHeight="1" x14ac:dyDescent="0.35">
      <c r="D4650"/>
      <c r="N4650"/>
    </row>
    <row r="4651" spans="4:14" ht="13.5" customHeight="1" x14ac:dyDescent="0.35">
      <c r="D4651"/>
      <c r="N4651"/>
    </row>
    <row r="4652" spans="4:14" ht="13.5" customHeight="1" x14ac:dyDescent="0.35">
      <c r="D4652"/>
      <c r="N4652"/>
    </row>
    <row r="4653" spans="4:14" ht="13.5" customHeight="1" x14ac:dyDescent="0.35">
      <c r="D4653"/>
      <c r="N4653"/>
    </row>
    <row r="4654" spans="4:14" ht="13.5" customHeight="1" x14ac:dyDescent="0.35">
      <c r="D4654"/>
      <c r="N4654"/>
    </row>
    <row r="4655" spans="4:14" ht="13.5" customHeight="1" x14ac:dyDescent="0.35">
      <c r="D4655"/>
      <c r="N4655"/>
    </row>
    <row r="4656" spans="4:14" ht="13.5" customHeight="1" x14ac:dyDescent="0.35">
      <c r="D4656"/>
      <c r="N4656"/>
    </row>
    <row r="4657" spans="4:14" ht="13.5" customHeight="1" x14ac:dyDescent="0.35">
      <c r="D4657"/>
      <c r="N4657"/>
    </row>
    <row r="4658" spans="4:14" ht="13.5" customHeight="1" x14ac:dyDescent="0.35">
      <c r="D4658"/>
      <c r="N4658"/>
    </row>
    <row r="4659" spans="4:14" ht="13.5" customHeight="1" x14ac:dyDescent="0.35">
      <c r="D4659"/>
      <c r="N4659"/>
    </row>
    <row r="4660" spans="4:14" ht="13.5" customHeight="1" x14ac:dyDescent="0.35">
      <c r="D4660"/>
      <c r="N4660"/>
    </row>
    <row r="4661" spans="4:14" ht="13.5" customHeight="1" x14ac:dyDescent="0.35">
      <c r="D4661"/>
      <c r="N4661"/>
    </row>
    <row r="4662" spans="4:14" ht="13.5" customHeight="1" x14ac:dyDescent="0.35">
      <c r="D4662"/>
      <c r="N4662"/>
    </row>
    <row r="4663" spans="4:14" ht="13.5" customHeight="1" x14ac:dyDescent="0.35">
      <c r="D4663"/>
      <c r="N4663"/>
    </row>
    <row r="4664" spans="4:14" ht="13.5" customHeight="1" x14ac:dyDescent="0.35">
      <c r="D4664"/>
      <c r="N4664"/>
    </row>
    <row r="4665" spans="4:14" ht="13.5" customHeight="1" x14ac:dyDescent="0.35">
      <c r="D4665"/>
      <c r="N4665"/>
    </row>
    <row r="4666" spans="4:14" ht="13.5" customHeight="1" x14ac:dyDescent="0.35">
      <c r="D4666"/>
      <c r="N4666"/>
    </row>
    <row r="4667" spans="4:14" ht="13.5" customHeight="1" x14ac:dyDescent="0.35">
      <c r="D4667"/>
      <c r="N4667"/>
    </row>
    <row r="4668" spans="4:14" ht="13.5" customHeight="1" x14ac:dyDescent="0.35">
      <c r="D4668"/>
      <c r="N4668"/>
    </row>
    <row r="4669" spans="4:14" ht="13.5" customHeight="1" x14ac:dyDescent="0.35">
      <c r="D4669"/>
      <c r="N4669"/>
    </row>
    <row r="4670" spans="4:14" ht="13.5" customHeight="1" x14ac:dyDescent="0.35">
      <c r="D4670"/>
      <c r="N4670"/>
    </row>
    <row r="4671" spans="4:14" ht="13.5" customHeight="1" x14ac:dyDescent="0.35">
      <c r="D4671"/>
      <c r="N4671"/>
    </row>
    <row r="4672" spans="4:14" ht="13.5" customHeight="1" x14ac:dyDescent="0.35">
      <c r="D4672"/>
      <c r="N4672"/>
    </row>
    <row r="4673" spans="4:14" ht="13.5" customHeight="1" x14ac:dyDescent="0.35">
      <c r="D4673"/>
      <c r="N4673"/>
    </row>
    <row r="4674" spans="4:14" ht="13.5" customHeight="1" x14ac:dyDescent="0.35">
      <c r="D4674"/>
      <c r="N4674"/>
    </row>
    <row r="4675" spans="4:14" ht="13.5" customHeight="1" x14ac:dyDescent="0.35">
      <c r="D4675"/>
      <c r="N4675"/>
    </row>
    <row r="4676" spans="4:14" ht="13.5" customHeight="1" x14ac:dyDescent="0.35">
      <c r="D4676"/>
      <c r="N4676"/>
    </row>
    <row r="4677" spans="4:14" ht="13.5" customHeight="1" x14ac:dyDescent="0.35">
      <c r="D4677"/>
      <c r="N4677"/>
    </row>
    <row r="4678" spans="4:14" ht="13.5" customHeight="1" x14ac:dyDescent="0.35">
      <c r="D4678"/>
      <c r="N4678"/>
    </row>
    <row r="4679" spans="4:14" ht="13.5" customHeight="1" x14ac:dyDescent="0.35">
      <c r="D4679"/>
      <c r="N4679"/>
    </row>
    <row r="4680" spans="4:14" ht="13.5" customHeight="1" x14ac:dyDescent="0.35">
      <c r="D4680"/>
      <c r="N4680"/>
    </row>
    <row r="4681" spans="4:14" ht="13.5" customHeight="1" x14ac:dyDescent="0.35">
      <c r="D4681"/>
      <c r="N4681"/>
    </row>
    <row r="4682" spans="4:14" ht="13.5" customHeight="1" x14ac:dyDescent="0.35">
      <c r="D4682"/>
      <c r="N4682"/>
    </row>
    <row r="4683" spans="4:14" ht="13.5" customHeight="1" x14ac:dyDescent="0.35">
      <c r="D4683"/>
      <c r="N4683"/>
    </row>
    <row r="4684" spans="4:14" ht="13.5" customHeight="1" x14ac:dyDescent="0.35">
      <c r="D4684"/>
      <c r="N4684"/>
    </row>
    <row r="4685" spans="4:14" ht="13.5" customHeight="1" x14ac:dyDescent="0.35">
      <c r="D4685"/>
      <c r="N4685"/>
    </row>
    <row r="4686" spans="4:14" ht="13.5" customHeight="1" x14ac:dyDescent="0.35">
      <c r="D4686"/>
      <c r="N4686"/>
    </row>
    <row r="4687" spans="4:14" ht="13.5" customHeight="1" x14ac:dyDescent="0.35">
      <c r="D4687"/>
      <c r="N4687"/>
    </row>
    <row r="4688" spans="4:14" ht="13.5" customHeight="1" x14ac:dyDescent="0.35">
      <c r="D4688"/>
      <c r="N4688"/>
    </row>
    <row r="4689" spans="4:14" ht="13.5" customHeight="1" x14ac:dyDescent="0.35">
      <c r="D4689"/>
      <c r="N4689"/>
    </row>
    <row r="4690" spans="4:14" ht="13.5" customHeight="1" x14ac:dyDescent="0.35">
      <c r="D4690"/>
      <c r="N4690"/>
    </row>
    <row r="4691" spans="4:14" ht="13.5" customHeight="1" x14ac:dyDescent="0.35">
      <c r="D4691"/>
      <c r="N4691"/>
    </row>
    <row r="4692" spans="4:14" ht="13.5" customHeight="1" x14ac:dyDescent="0.35">
      <c r="D4692"/>
      <c r="N4692"/>
    </row>
    <row r="4693" spans="4:14" ht="13.5" customHeight="1" x14ac:dyDescent="0.35">
      <c r="D4693"/>
      <c r="N4693"/>
    </row>
    <row r="4694" spans="4:14" ht="13.5" customHeight="1" x14ac:dyDescent="0.35">
      <c r="D4694"/>
      <c r="N4694"/>
    </row>
    <row r="4695" spans="4:14" ht="13.5" customHeight="1" x14ac:dyDescent="0.35">
      <c r="D4695"/>
      <c r="N4695"/>
    </row>
    <row r="4696" spans="4:14" ht="13.5" customHeight="1" x14ac:dyDescent="0.35">
      <c r="D4696"/>
      <c r="N4696"/>
    </row>
    <row r="4697" spans="4:14" ht="13.5" customHeight="1" x14ac:dyDescent="0.35">
      <c r="D4697"/>
      <c r="N4697"/>
    </row>
    <row r="4698" spans="4:14" ht="13.5" customHeight="1" x14ac:dyDescent="0.35">
      <c r="D4698"/>
      <c r="N4698"/>
    </row>
    <row r="4699" spans="4:14" ht="13.5" customHeight="1" x14ac:dyDescent="0.35">
      <c r="D4699"/>
      <c r="N4699"/>
    </row>
    <row r="4700" spans="4:14" ht="13.5" customHeight="1" x14ac:dyDescent="0.35">
      <c r="D4700"/>
      <c r="N4700"/>
    </row>
    <row r="4701" spans="4:14" ht="13.5" customHeight="1" x14ac:dyDescent="0.35">
      <c r="D4701"/>
      <c r="N4701"/>
    </row>
    <row r="4702" spans="4:14" ht="13.5" customHeight="1" x14ac:dyDescent="0.35">
      <c r="D4702"/>
      <c r="N4702"/>
    </row>
    <row r="4703" spans="4:14" ht="13.5" customHeight="1" x14ac:dyDescent="0.35">
      <c r="D4703"/>
      <c r="N4703"/>
    </row>
    <row r="4704" spans="4:14" ht="13.5" customHeight="1" x14ac:dyDescent="0.35">
      <c r="D4704"/>
      <c r="N4704"/>
    </row>
    <row r="4705" spans="4:14" ht="13.5" customHeight="1" x14ac:dyDescent="0.35">
      <c r="D4705"/>
      <c r="N4705"/>
    </row>
    <row r="4706" spans="4:14" ht="13.5" customHeight="1" x14ac:dyDescent="0.35">
      <c r="D4706"/>
      <c r="N4706"/>
    </row>
    <row r="4707" spans="4:14" ht="13.5" customHeight="1" x14ac:dyDescent="0.35">
      <c r="D4707"/>
      <c r="N4707"/>
    </row>
    <row r="4708" spans="4:14" ht="13.5" customHeight="1" x14ac:dyDescent="0.35">
      <c r="D4708"/>
      <c r="N4708"/>
    </row>
    <row r="4709" spans="4:14" ht="13.5" customHeight="1" x14ac:dyDescent="0.35">
      <c r="D4709"/>
      <c r="N4709"/>
    </row>
    <row r="4710" spans="4:14" ht="13.5" customHeight="1" x14ac:dyDescent="0.35">
      <c r="D4710"/>
      <c r="N4710"/>
    </row>
    <row r="4711" spans="4:14" ht="13.5" customHeight="1" x14ac:dyDescent="0.35">
      <c r="D4711"/>
      <c r="N4711"/>
    </row>
    <row r="4712" spans="4:14" ht="13.5" customHeight="1" x14ac:dyDescent="0.35">
      <c r="D4712"/>
      <c r="N4712"/>
    </row>
    <row r="4713" spans="4:14" ht="13.5" customHeight="1" x14ac:dyDescent="0.35">
      <c r="D4713"/>
      <c r="N4713"/>
    </row>
    <row r="4714" spans="4:14" ht="13.5" customHeight="1" x14ac:dyDescent="0.35">
      <c r="D4714"/>
      <c r="N4714"/>
    </row>
    <row r="4715" spans="4:14" ht="13.5" customHeight="1" x14ac:dyDescent="0.35">
      <c r="D4715"/>
      <c r="N4715"/>
    </row>
    <row r="4716" spans="4:14" ht="13.5" customHeight="1" x14ac:dyDescent="0.35">
      <c r="D4716"/>
      <c r="N4716"/>
    </row>
    <row r="4717" spans="4:14" ht="13.5" customHeight="1" x14ac:dyDescent="0.35">
      <c r="D4717"/>
      <c r="N4717"/>
    </row>
    <row r="4718" spans="4:14" ht="13.5" customHeight="1" x14ac:dyDescent="0.35">
      <c r="D4718"/>
      <c r="N4718"/>
    </row>
    <row r="4719" spans="4:14" ht="13.5" customHeight="1" x14ac:dyDescent="0.35">
      <c r="D4719"/>
      <c r="N4719"/>
    </row>
    <row r="4720" spans="4:14" ht="13.5" customHeight="1" x14ac:dyDescent="0.35">
      <c r="D4720"/>
      <c r="N4720"/>
    </row>
    <row r="4721" spans="4:14" ht="13.5" customHeight="1" x14ac:dyDescent="0.35">
      <c r="D4721"/>
      <c r="N4721"/>
    </row>
    <row r="4722" spans="4:14" ht="13.5" customHeight="1" x14ac:dyDescent="0.35">
      <c r="D4722"/>
      <c r="N4722"/>
    </row>
    <row r="4723" spans="4:14" ht="13.5" customHeight="1" x14ac:dyDescent="0.35">
      <c r="D4723"/>
      <c r="N4723"/>
    </row>
    <row r="4724" spans="4:14" ht="13.5" customHeight="1" x14ac:dyDescent="0.35">
      <c r="D4724"/>
      <c r="N4724"/>
    </row>
    <row r="4725" spans="4:14" ht="13.5" customHeight="1" x14ac:dyDescent="0.35">
      <c r="D4725"/>
      <c r="N4725"/>
    </row>
    <row r="4726" spans="4:14" ht="13.5" customHeight="1" x14ac:dyDescent="0.35">
      <c r="D4726"/>
      <c r="N4726"/>
    </row>
    <row r="4727" spans="4:14" ht="13.5" customHeight="1" x14ac:dyDescent="0.35">
      <c r="D4727"/>
      <c r="N4727"/>
    </row>
    <row r="4728" spans="4:14" ht="13.5" customHeight="1" x14ac:dyDescent="0.35">
      <c r="D4728"/>
      <c r="N4728"/>
    </row>
    <row r="4729" spans="4:14" ht="13.5" customHeight="1" x14ac:dyDescent="0.35">
      <c r="D4729"/>
      <c r="N4729"/>
    </row>
    <row r="4730" spans="4:14" ht="13.5" customHeight="1" x14ac:dyDescent="0.35">
      <c r="D4730"/>
      <c r="N4730"/>
    </row>
    <row r="4731" spans="4:14" ht="13.5" customHeight="1" x14ac:dyDescent="0.35">
      <c r="D4731"/>
      <c r="N4731"/>
    </row>
    <row r="4732" spans="4:14" ht="13.5" customHeight="1" x14ac:dyDescent="0.35">
      <c r="D4732"/>
      <c r="N4732"/>
    </row>
    <row r="4733" spans="4:14" ht="13.5" customHeight="1" x14ac:dyDescent="0.35">
      <c r="D4733"/>
      <c r="N4733"/>
    </row>
    <row r="4734" spans="4:14" ht="13.5" customHeight="1" x14ac:dyDescent="0.35">
      <c r="D4734"/>
      <c r="N4734"/>
    </row>
    <row r="4735" spans="4:14" ht="13.5" customHeight="1" x14ac:dyDescent="0.35">
      <c r="D4735"/>
      <c r="N4735"/>
    </row>
    <row r="4736" spans="4:14" ht="13.5" customHeight="1" x14ac:dyDescent="0.35">
      <c r="D4736"/>
      <c r="N4736"/>
    </row>
    <row r="4737" spans="4:14" ht="13.5" customHeight="1" x14ac:dyDescent="0.35">
      <c r="D4737"/>
      <c r="N4737"/>
    </row>
    <row r="4738" spans="4:14" ht="13.5" customHeight="1" x14ac:dyDescent="0.35">
      <c r="D4738"/>
      <c r="N4738"/>
    </row>
    <row r="4739" spans="4:14" ht="13.5" customHeight="1" x14ac:dyDescent="0.35">
      <c r="D4739"/>
      <c r="N4739"/>
    </row>
    <row r="4740" spans="4:14" ht="13.5" customHeight="1" x14ac:dyDescent="0.35">
      <c r="D4740"/>
      <c r="N4740"/>
    </row>
    <row r="4741" spans="4:14" ht="13.5" customHeight="1" x14ac:dyDescent="0.35">
      <c r="D4741"/>
      <c r="N4741"/>
    </row>
    <row r="4742" spans="4:14" ht="13.5" customHeight="1" x14ac:dyDescent="0.35">
      <c r="D4742"/>
      <c r="N4742"/>
    </row>
    <row r="4743" spans="4:14" ht="13.5" customHeight="1" x14ac:dyDescent="0.35">
      <c r="D4743"/>
      <c r="N4743"/>
    </row>
    <row r="4744" spans="4:14" ht="13.5" customHeight="1" x14ac:dyDescent="0.35">
      <c r="D4744"/>
      <c r="N4744"/>
    </row>
    <row r="4745" spans="4:14" ht="13.5" customHeight="1" x14ac:dyDescent="0.35">
      <c r="D4745"/>
      <c r="N4745"/>
    </row>
    <row r="4746" spans="4:14" ht="13.5" customHeight="1" x14ac:dyDescent="0.35">
      <c r="D4746"/>
      <c r="N4746"/>
    </row>
    <row r="4747" spans="4:14" ht="13.5" customHeight="1" x14ac:dyDescent="0.35">
      <c r="D4747"/>
      <c r="N4747"/>
    </row>
    <row r="4748" spans="4:14" ht="13.5" customHeight="1" x14ac:dyDescent="0.35">
      <c r="D4748"/>
      <c r="N4748"/>
    </row>
    <row r="4749" spans="4:14" ht="13.5" customHeight="1" x14ac:dyDescent="0.35">
      <c r="D4749"/>
      <c r="N4749"/>
    </row>
    <row r="4750" spans="4:14" ht="13.5" customHeight="1" x14ac:dyDescent="0.35">
      <c r="D4750"/>
      <c r="N4750"/>
    </row>
    <row r="4751" spans="4:14" ht="13.5" customHeight="1" x14ac:dyDescent="0.35">
      <c r="D4751"/>
      <c r="N4751"/>
    </row>
    <row r="4752" spans="4:14" ht="13.5" customHeight="1" x14ac:dyDescent="0.35">
      <c r="D4752"/>
      <c r="N4752"/>
    </row>
    <row r="4753" spans="4:14" ht="13.5" customHeight="1" x14ac:dyDescent="0.35">
      <c r="D4753"/>
      <c r="N4753"/>
    </row>
    <row r="4754" spans="4:14" ht="13.5" customHeight="1" x14ac:dyDescent="0.35">
      <c r="D4754"/>
      <c r="N4754"/>
    </row>
    <row r="4755" spans="4:14" ht="13.5" customHeight="1" x14ac:dyDescent="0.35">
      <c r="D4755"/>
      <c r="N4755"/>
    </row>
    <row r="4756" spans="4:14" ht="13.5" customHeight="1" x14ac:dyDescent="0.35">
      <c r="D4756"/>
      <c r="N4756"/>
    </row>
    <row r="4757" spans="4:14" ht="13.5" customHeight="1" x14ac:dyDescent="0.35">
      <c r="D4757"/>
      <c r="N4757"/>
    </row>
    <row r="4758" spans="4:14" ht="13.5" customHeight="1" x14ac:dyDescent="0.35">
      <c r="D4758"/>
      <c r="N4758"/>
    </row>
    <row r="4759" spans="4:14" ht="13.5" customHeight="1" x14ac:dyDescent="0.35">
      <c r="D4759"/>
      <c r="N4759"/>
    </row>
    <row r="4760" spans="4:14" ht="13.5" customHeight="1" x14ac:dyDescent="0.35">
      <c r="D4760"/>
      <c r="N4760"/>
    </row>
    <row r="4761" spans="4:14" ht="13.5" customHeight="1" x14ac:dyDescent="0.35">
      <c r="D4761"/>
      <c r="N4761"/>
    </row>
    <row r="4762" spans="4:14" ht="13.5" customHeight="1" x14ac:dyDescent="0.35">
      <c r="D4762"/>
      <c r="N4762"/>
    </row>
    <row r="4763" spans="4:14" ht="13.5" customHeight="1" x14ac:dyDescent="0.35">
      <c r="D4763"/>
      <c r="N4763"/>
    </row>
    <row r="4764" spans="4:14" ht="13.5" customHeight="1" x14ac:dyDescent="0.35">
      <c r="D4764"/>
      <c r="N4764"/>
    </row>
    <row r="4765" spans="4:14" ht="13.5" customHeight="1" x14ac:dyDescent="0.35">
      <c r="D4765"/>
      <c r="N4765"/>
    </row>
    <row r="4766" spans="4:14" ht="13.5" customHeight="1" x14ac:dyDescent="0.35">
      <c r="D4766"/>
      <c r="N4766"/>
    </row>
    <row r="4767" spans="4:14" ht="13.5" customHeight="1" x14ac:dyDescent="0.35">
      <c r="D4767"/>
      <c r="N4767"/>
    </row>
    <row r="4768" spans="4:14" ht="13.5" customHeight="1" x14ac:dyDescent="0.35">
      <c r="D4768"/>
      <c r="N4768"/>
    </row>
    <row r="4769" spans="4:14" ht="13.5" customHeight="1" x14ac:dyDescent="0.35">
      <c r="D4769"/>
      <c r="N4769"/>
    </row>
    <row r="4770" spans="4:14" ht="13.5" customHeight="1" x14ac:dyDescent="0.35">
      <c r="D4770"/>
      <c r="N4770"/>
    </row>
    <row r="4771" spans="4:14" ht="13.5" customHeight="1" x14ac:dyDescent="0.35">
      <c r="D4771"/>
      <c r="N4771"/>
    </row>
    <row r="4772" spans="4:14" ht="13.5" customHeight="1" x14ac:dyDescent="0.35">
      <c r="D4772"/>
      <c r="N4772"/>
    </row>
    <row r="4773" spans="4:14" ht="13.5" customHeight="1" x14ac:dyDescent="0.35">
      <c r="D4773"/>
      <c r="N4773"/>
    </row>
    <row r="4774" spans="4:14" ht="13.5" customHeight="1" x14ac:dyDescent="0.35">
      <c r="D4774"/>
      <c r="N4774"/>
    </row>
    <row r="4775" spans="4:14" ht="13.5" customHeight="1" x14ac:dyDescent="0.35">
      <c r="D4775"/>
      <c r="N4775"/>
    </row>
    <row r="4776" spans="4:14" ht="13.5" customHeight="1" x14ac:dyDescent="0.35">
      <c r="D4776"/>
      <c r="N4776"/>
    </row>
    <row r="4777" spans="4:14" ht="13.5" customHeight="1" x14ac:dyDescent="0.35">
      <c r="D4777"/>
      <c r="N4777"/>
    </row>
    <row r="4778" spans="4:14" ht="13.5" customHeight="1" x14ac:dyDescent="0.35">
      <c r="D4778"/>
      <c r="N4778"/>
    </row>
    <row r="4779" spans="4:14" ht="13.5" customHeight="1" x14ac:dyDescent="0.35">
      <c r="D4779"/>
      <c r="N4779"/>
    </row>
    <row r="4780" spans="4:14" ht="13.5" customHeight="1" x14ac:dyDescent="0.35">
      <c r="D4780"/>
      <c r="N4780"/>
    </row>
    <row r="4781" spans="4:14" ht="13.5" customHeight="1" x14ac:dyDescent="0.35">
      <c r="D4781"/>
      <c r="N4781"/>
    </row>
    <row r="4782" spans="4:14" ht="13.5" customHeight="1" x14ac:dyDescent="0.35">
      <c r="D4782"/>
      <c r="N4782"/>
    </row>
    <row r="4783" spans="4:14" ht="13.5" customHeight="1" x14ac:dyDescent="0.35">
      <c r="D4783"/>
      <c r="N4783"/>
    </row>
    <row r="4784" spans="4:14" ht="13.5" customHeight="1" x14ac:dyDescent="0.35">
      <c r="D4784"/>
      <c r="N4784"/>
    </row>
    <row r="4785" spans="4:14" ht="13.5" customHeight="1" x14ac:dyDescent="0.35">
      <c r="D4785"/>
      <c r="N4785"/>
    </row>
    <row r="4786" spans="4:14" ht="13.5" customHeight="1" x14ac:dyDescent="0.35">
      <c r="D4786"/>
      <c r="N4786"/>
    </row>
    <row r="4787" spans="4:14" ht="13.5" customHeight="1" x14ac:dyDescent="0.35">
      <c r="D4787"/>
      <c r="N4787"/>
    </row>
    <row r="4788" spans="4:14" ht="13.5" customHeight="1" x14ac:dyDescent="0.35">
      <c r="D4788"/>
      <c r="N4788"/>
    </row>
    <row r="4789" spans="4:14" ht="13.5" customHeight="1" x14ac:dyDescent="0.35">
      <c r="D4789"/>
      <c r="N4789"/>
    </row>
    <row r="4790" spans="4:14" ht="13.5" customHeight="1" x14ac:dyDescent="0.35">
      <c r="D4790"/>
      <c r="N4790"/>
    </row>
    <row r="4791" spans="4:14" ht="13.5" customHeight="1" x14ac:dyDescent="0.35">
      <c r="D4791"/>
      <c r="N4791"/>
    </row>
    <row r="4792" spans="4:14" ht="13.5" customHeight="1" x14ac:dyDescent="0.35">
      <c r="D4792"/>
      <c r="N4792"/>
    </row>
    <row r="4793" spans="4:14" ht="13.5" customHeight="1" x14ac:dyDescent="0.35">
      <c r="D4793"/>
      <c r="N4793"/>
    </row>
    <row r="4794" spans="4:14" ht="13.5" customHeight="1" x14ac:dyDescent="0.35">
      <c r="D4794"/>
      <c r="N4794"/>
    </row>
    <row r="4795" spans="4:14" ht="13.5" customHeight="1" x14ac:dyDescent="0.35">
      <c r="D4795"/>
      <c r="N4795"/>
    </row>
    <row r="4796" spans="4:14" ht="13.5" customHeight="1" x14ac:dyDescent="0.35">
      <c r="D4796"/>
      <c r="N4796"/>
    </row>
    <row r="4797" spans="4:14" ht="13.5" customHeight="1" x14ac:dyDescent="0.35">
      <c r="D4797"/>
      <c r="N4797"/>
    </row>
    <row r="4798" spans="4:14" ht="13.5" customHeight="1" x14ac:dyDescent="0.35">
      <c r="D4798"/>
      <c r="N4798"/>
    </row>
    <row r="4799" spans="4:14" ht="13.5" customHeight="1" x14ac:dyDescent="0.35">
      <c r="D4799"/>
      <c r="N4799"/>
    </row>
    <row r="4800" spans="4:14" ht="13.5" customHeight="1" x14ac:dyDescent="0.35">
      <c r="D4800"/>
      <c r="N4800"/>
    </row>
    <row r="4801" spans="4:14" ht="13.5" customHeight="1" x14ac:dyDescent="0.35">
      <c r="D4801"/>
      <c r="N4801"/>
    </row>
    <row r="4802" spans="4:14" ht="13.5" customHeight="1" x14ac:dyDescent="0.35">
      <c r="D4802"/>
      <c r="N4802"/>
    </row>
    <row r="4803" spans="4:14" ht="13.5" customHeight="1" x14ac:dyDescent="0.35">
      <c r="D4803"/>
      <c r="N4803"/>
    </row>
    <row r="4804" spans="4:14" ht="13.5" customHeight="1" x14ac:dyDescent="0.35">
      <c r="D4804"/>
      <c r="N4804"/>
    </row>
    <row r="4805" spans="4:14" ht="13.5" customHeight="1" x14ac:dyDescent="0.35">
      <c r="D4805"/>
      <c r="N4805"/>
    </row>
    <row r="4806" spans="4:14" ht="13.5" customHeight="1" x14ac:dyDescent="0.35">
      <c r="D4806"/>
      <c r="N4806"/>
    </row>
    <row r="4807" spans="4:14" ht="13.5" customHeight="1" x14ac:dyDescent="0.35">
      <c r="D4807"/>
      <c r="N4807"/>
    </row>
    <row r="4808" spans="4:14" ht="13.5" customHeight="1" x14ac:dyDescent="0.35">
      <c r="D4808"/>
      <c r="N4808"/>
    </row>
    <row r="4809" spans="4:14" ht="13.5" customHeight="1" x14ac:dyDescent="0.35">
      <c r="D4809"/>
      <c r="N4809"/>
    </row>
    <row r="4810" spans="4:14" ht="13.5" customHeight="1" x14ac:dyDescent="0.35">
      <c r="D4810"/>
      <c r="N4810"/>
    </row>
    <row r="4811" spans="4:14" ht="13.5" customHeight="1" x14ac:dyDescent="0.35">
      <c r="D4811"/>
      <c r="N4811"/>
    </row>
    <row r="4812" spans="4:14" ht="13.5" customHeight="1" x14ac:dyDescent="0.35">
      <c r="D4812"/>
      <c r="N4812"/>
    </row>
    <row r="4813" spans="4:14" ht="13.5" customHeight="1" x14ac:dyDescent="0.35">
      <c r="D4813"/>
      <c r="N4813"/>
    </row>
    <row r="4814" spans="4:14" ht="13.5" customHeight="1" x14ac:dyDescent="0.35">
      <c r="D4814"/>
      <c r="N4814"/>
    </row>
    <row r="4815" spans="4:14" ht="13.5" customHeight="1" x14ac:dyDescent="0.35">
      <c r="D4815"/>
      <c r="N4815"/>
    </row>
    <row r="4816" spans="4:14" ht="13.5" customHeight="1" x14ac:dyDescent="0.35">
      <c r="D4816"/>
      <c r="N4816"/>
    </row>
    <row r="4817" spans="4:14" ht="13.5" customHeight="1" x14ac:dyDescent="0.35">
      <c r="D4817"/>
      <c r="N4817"/>
    </row>
    <row r="4818" spans="4:14" ht="13.5" customHeight="1" x14ac:dyDescent="0.35">
      <c r="D4818"/>
      <c r="N4818"/>
    </row>
    <row r="4819" spans="4:14" ht="13.5" customHeight="1" x14ac:dyDescent="0.35">
      <c r="D4819"/>
      <c r="N4819"/>
    </row>
    <row r="4820" spans="4:14" ht="13.5" customHeight="1" x14ac:dyDescent="0.35">
      <c r="D4820"/>
      <c r="N4820"/>
    </row>
    <row r="4821" spans="4:14" ht="13.5" customHeight="1" x14ac:dyDescent="0.35">
      <c r="D4821"/>
      <c r="N4821"/>
    </row>
    <row r="4822" spans="4:14" ht="13.5" customHeight="1" x14ac:dyDescent="0.35">
      <c r="D4822"/>
      <c r="N4822"/>
    </row>
    <row r="4823" spans="4:14" ht="13.5" customHeight="1" x14ac:dyDescent="0.35">
      <c r="D4823"/>
      <c r="N4823"/>
    </row>
    <row r="4824" spans="4:14" ht="13.5" customHeight="1" x14ac:dyDescent="0.35">
      <c r="D4824"/>
      <c r="N4824"/>
    </row>
    <row r="4825" spans="4:14" ht="13.5" customHeight="1" x14ac:dyDescent="0.35">
      <c r="D4825"/>
      <c r="N4825"/>
    </row>
    <row r="4826" spans="4:14" ht="13.5" customHeight="1" x14ac:dyDescent="0.35">
      <c r="D4826"/>
      <c r="N4826"/>
    </row>
    <row r="4827" spans="4:14" ht="13.5" customHeight="1" x14ac:dyDescent="0.35">
      <c r="D4827"/>
      <c r="N4827"/>
    </row>
    <row r="4828" spans="4:14" ht="13.5" customHeight="1" x14ac:dyDescent="0.35">
      <c r="D4828"/>
      <c r="N4828"/>
    </row>
    <row r="4829" spans="4:14" ht="13.5" customHeight="1" x14ac:dyDescent="0.35">
      <c r="D4829"/>
      <c r="N4829"/>
    </row>
    <row r="4830" spans="4:14" ht="13.5" customHeight="1" x14ac:dyDescent="0.35">
      <c r="D4830"/>
      <c r="N4830"/>
    </row>
    <row r="4831" spans="4:14" ht="13.5" customHeight="1" x14ac:dyDescent="0.35">
      <c r="D4831"/>
      <c r="N4831"/>
    </row>
    <row r="4832" spans="4:14" ht="13.5" customHeight="1" x14ac:dyDescent="0.35">
      <c r="D4832"/>
      <c r="N4832"/>
    </row>
    <row r="4833" spans="4:14" ht="13.5" customHeight="1" x14ac:dyDescent="0.35">
      <c r="D4833"/>
      <c r="N4833"/>
    </row>
    <row r="4834" spans="4:14" ht="13.5" customHeight="1" x14ac:dyDescent="0.35">
      <c r="D4834"/>
      <c r="N4834"/>
    </row>
    <row r="4835" spans="4:14" ht="13.5" customHeight="1" x14ac:dyDescent="0.35">
      <c r="D4835"/>
      <c r="N4835"/>
    </row>
    <row r="4836" spans="4:14" ht="13.5" customHeight="1" x14ac:dyDescent="0.35">
      <c r="D4836"/>
      <c r="N4836"/>
    </row>
    <row r="4837" spans="4:14" ht="13.5" customHeight="1" x14ac:dyDescent="0.35">
      <c r="D4837"/>
      <c r="N4837"/>
    </row>
    <row r="4838" spans="4:14" ht="13.5" customHeight="1" x14ac:dyDescent="0.35">
      <c r="D4838"/>
      <c r="N4838"/>
    </row>
    <row r="4839" spans="4:14" ht="13.5" customHeight="1" x14ac:dyDescent="0.35">
      <c r="D4839"/>
      <c r="N4839"/>
    </row>
    <row r="4840" spans="4:14" ht="13.5" customHeight="1" x14ac:dyDescent="0.35">
      <c r="D4840"/>
      <c r="N4840"/>
    </row>
    <row r="4841" spans="4:14" ht="13.5" customHeight="1" x14ac:dyDescent="0.35">
      <c r="D4841"/>
      <c r="N4841"/>
    </row>
    <row r="4842" spans="4:14" ht="13.5" customHeight="1" x14ac:dyDescent="0.35">
      <c r="D4842"/>
      <c r="N4842"/>
    </row>
    <row r="4843" spans="4:14" ht="13.5" customHeight="1" x14ac:dyDescent="0.35">
      <c r="D4843"/>
      <c r="N4843"/>
    </row>
    <row r="4844" spans="4:14" ht="13.5" customHeight="1" x14ac:dyDescent="0.35">
      <c r="D4844"/>
      <c r="N4844"/>
    </row>
    <row r="4845" spans="4:14" ht="13.5" customHeight="1" x14ac:dyDescent="0.35">
      <c r="D4845"/>
      <c r="N4845"/>
    </row>
    <row r="4846" spans="4:14" ht="13.5" customHeight="1" x14ac:dyDescent="0.35">
      <c r="D4846"/>
      <c r="N4846"/>
    </row>
    <row r="4847" spans="4:14" ht="13.5" customHeight="1" x14ac:dyDescent="0.35">
      <c r="D4847"/>
      <c r="N4847"/>
    </row>
    <row r="4848" spans="4:14" ht="13.5" customHeight="1" x14ac:dyDescent="0.35">
      <c r="D4848"/>
      <c r="N4848"/>
    </row>
    <row r="4849" spans="4:14" ht="13.5" customHeight="1" x14ac:dyDescent="0.35">
      <c r="D4849"/>
      <c r="N4849"/>
    </row>
    <row r="4850" spans="4:14" ht="13.5" customHeight="1" x14ac:dyDescent="0.35">
      <c r="D4850"/>
      <c r="N4850"/>
    </row>
    <row r="4851" spans="4:14" ht="13.5" customHeight="1" x14ac:dyDescent="0.35">
      <c r="D4851"/>
      <c r="N4851"/>
    </row>
    <row r="4852" spans="4:14" ht="13.5" customHeight="1" x14ac:dyDescent="0.35">
      <c r="D4852"/>
      <c r="N4852"/>
    </row>
    <row r="4853" spans="4:14" ht="13.5" customHeight="1" x14ac:dyDescent="0.35">
      <c r="D4853"/>
      <c r="N4853"/>
    </row>
    <row r="4854" spans="4:14" ht="13.5" customHeight="1" x14ac:dyDescent="0.35">
      <c r="D4854"/>
      <c r="N4854"/>
    </row>
    <row r="4855" spans="4:14" ht="13.5" customHeight="1" x14ac:dyDescent="0.35">
      <c r="D4855"/>
      <c r="N4855"/>
    </row>
    <row r="4856" spans="4:14" ht="13.5" customHeight="1" x14ac:dyDescent="0.35">
      <c r="D4856"/>
      <c r="N4856"/>
    </row>
    <row r="4857" spans="4:14" ht="13.5" customHeight="1" x14ac:dyDescent="0.35">
      <c r="D4857"/>
      <c r="N4857"/>
    </row>
    <row r="4858" spans="4:14" ht="13.5" customHeight="1" x14ac:dyDescent="0.35">
      <c r="D4858"/>
      <c r="N4858"/>
    </row>
    <row r="4859" spans="4:14" ht="13.5" customHeight="1" x14ac:dyDescent="0.35">
      <c r="D4859"/>
      <c r="N4859"/>
    </row>
    <row r="4860" spans="4:14" ht="13.5" customHeight="1" x14ac:dyDescent="0.35">
      <c r="D4860"/>
      <c r="N4860"/>
    </row>
    <row r="4861" spans="4:14" ht="13.5" customHeight="1" x14ac:dyDescent="0.35">
      <c r="D4861"/>
      <c r="N4861"/>
    </row>
    <row r="4862" spans="4:14" ht="13.5" customHeight="1" x14ac:dyDescent="0.35">
      <c r="D4862"/>
      <c r="N4862"/>
    </row>
    <row r="4863" spans="4:14" ht="13.5" customHeight="1" x14ac:dyDescent="0.35">
      <c r="D4863"/>
      <c r="N4863"/>
    </row>
    <row r="4864" spans="4:14" ht="13.5" customHeight="1" x14ac:dyDescent="0.35">
      <c r="D4864"/>
      <c r="N4864"/>
    </row>
    <row r="4865" spans="4:14" ht="13.5" customHeight="1" x14ac:dyDescent="0.35">
      <c r="D4865"/>
      <c r="N4865"/>
    </row>
    <row r="4866" spans="4:14" ht="13.5" customHeight="1" x14ac:dyDescent="0.35">
      <c r="D4866"/>
      <c r="N4866"/>
    </row>
    <row r="4867" spans="4:14" ht="13.5" customHeight="1" x14ac:dyDescent="0.35">
      <c r="D4867"/>
      <c r="N4867"/>
    </row>
    <row r="4868" spans="4:14" ht="13.5" customHeight="1" x14ac:dyDescent="0.35">
      <c r="D4868"/>
      <c r="N4868"/>
    </row>
    <row r="4869" spans="4:14" ht="13.5" customHeight="1" x14ac:dyDescent="0.35">
      <c r="D4869"/>
      <c r="N4869"/>
    </row>
    <row r="4870" spans="4:14" ht="13.5" customHeight="1" x14ac:dyDescent="0.35">
      <c r="D4870"/>
      <c r="N4870"/>
    </row>
    <row r="4871" spans="4:14" ht="13.5" customHeight="1" x14ac:dyDescent="0.35">
      <c r="D4871"/>
      <c r="N4871"/>
    </row>
    <row r="4872" spans="4:14" ht="13.5" customHeight="1" x14ac:dyDescent="0.35">
      <c r="D4872"/>
      <c r="N4872"/>
    </row>
    <row r="4873" spans="4:14" ht="13.5" customHeight="1" x14ac:dyDescent="0.35">
      <c r="D4873"/>
      <c r="N4873"/>
    </row>
    <row r="4874" spans="4:14" ht="13.5" customHeight="1" x14ac:dyDescent="0.35">
      <c r="D4874"/>
      <c r="N4874"/>
    </row>
    <row r="4875" spans="4:14" ht="13.5" customHeight="1" x14ac:dyDescent="0.35">
      <c r="D4875"/>
      <c r="N4875"/>
    </row>
    <row r="4876" spans="4:14" ht="13.5" customHeight="1" x14ac:dyDescent="0.35">
      <c r="D4876"/>
      <c r="N4876"/>
    </row>
    <row r="4877" spans="4:14" ht="13.5" customHeight="1" x14ac:dyDescent="0.35">
      <c r="D4877"/>
      <c r="N4877"/>
    </row>
    <row r="4878" spans="4:14" ht="13.5" customHeight="1" x14ac:dyDescent="0.35">
      <c r="D4878"/>
      <c r="N4878"/>
    </row>
    <row r="4879" spans="4:14" ht="13.5" customHeight="1" x14ac:dyDescent="0.35">
      <c r="D4879"/>
      <c r="N4879"/>
    </row>
    <row r="4880" spans="4:14" ht="13.5" customHeight="1" x14ac:dyDescent="0.35">
      <c r="D4880"/>
      <c r="N4880"/>
    </row>
    <row r="4881" spans="4:14" ht="13.5" customHeight="1" x14ac:dyDescent="0.35">
      <c r="D4881"/>
      <c r="N4881"/>
    </row>
    <row r="4882" spans="4:14" ht="13.5" customHeight="1" x14ac:dyDescent="0.35">
      <c r="D4882"/>
      <c r="N4882"/>
    </row>
    <row r="4883" spans="4:14" ht="13.5" customHeight="1" x14ac:dyDescent="0.35">
      <c r="D4883"/>
      <c r="N4883"/>
    </row>
    <row r="4884" spans="4:14" ht="13.5" customHeight="1" x14ac:dyDescent="0.35">
      <c r="D4884"/>
      <c r="N4884"/>
    </row>
    <row r="4885" spans="4:14" ht="13.5" customHeight="1" x14ac:dyDescent="0.35">
      <c r="D4885"/>
      <c r="N4885"/>
    </row>
    <row r="4886" spans="4:14" ht="13.5" customHeight="1" x14ac:dyDescent="0.35">
      <c r="D4886"/>
      <c r="N4886"/>
    </row>
    <row r="4887" spans="4:14" ht="13.5" customHeight="1" x14ac:dyDescent="0.35">
      <c r="D4887"/>
      <c r="N4887"/>
    </row>
    <row r="4888" spans="4:14" ht="13.5" customHeight="1" x14ac:dyDescent="0.35">
      <c r="D4888"/>
      <c r="N4888"/>
    </row>
    <row r="4889" spans="4:14" ht="13.5" customHeight="1" x14ac:dyDescent="0.35">
      <c r="D4889"/>
      <c r="N4889"/>
    </row>
    <row r="4890" spans="4:14" ht="13.5" customHeight="1" x14ac:dyDescent="0.35">
      <c r="D4890"/>
      <c r="N4890"/>
    </row>
    <row r="4891" spans="4:14" ht="13.5" customHeight="1" x14ac:dyDescent="0.35">
      <c r="D4891"/>
      <c r="N4891"/>
    </row>
    <row r="4892" spans="4:14" ht="13.5" customHeight="1" x14ac:dyDescent="0.35">
      <c r="D4892"/>
      <c r="N4892"/>
    </row>
    <row r="4893" spans="4:14" ht="13.5" customHeight="1" x14ac:dyDescent="0.35">
      <c r="D4893"/>
      <c r="N4893"/>
    </row>
    <row r="4894" spans="4:14" ht="13.5" customHeight="1" x14ac:dyDescent="0.35">
      <c r="D4894"/>
      <c r="N4894"/>
    </row>
    <row r="4895" spans="4:14" ht="13.5" customHeight="1" x14ac:dyDescent="0.35">
      <c r="D4895"/>
      <c r="N4895"/>
    </row>
    <row r="4896" spans="4:14" ht="13.5" customHeight="1" x14ac:dyDescent="0.35">
      <c r="D4896"/>
      <c r="N4896"/>
    </row>
    <row r="4897" spans="4:14" ht="13.5" customHeight="1" x14ac:dyDescent="0.35">
      <c r="D4897"/>
      <c r="N4897"/>
    </row>
    <row r="4898" spans="4:14" ht="13.5" customHeight="1" x14ac:dyDescent="0.35">
      <c r="D4898"/>
      <c r="N4898"/>
    </row>
    <row r="4899" spans="4:14" ht="13.5" customHeight="1" x14ac:dyDescent="0.35">
      <c r="D4899"/>
      <c r="N4899"/>
    </row>
    <row r="4900" spans="4:14" ht="13.5" customHeight="1" x14ac:dyDescent="0.35">
      <c r="D4900"/>
      <c r="N4900"/>
    </row>
    <row r="4901" spans="4:14" ht="13.5" customHeight="1" x14ac:dyDescent="0.35">
      <c r="D4901"/>
      <c r="N4901"/>
    </row>
    <row r="4902" spans="4:14" ht="13.5" customHeight="1" x14ac:dyDescent="0.35">
      <c r="D4902"/>
      <c r="N4902"/>
    </row>
    <row r="4903" spans="4:14" ht="13.5" customHeight="1" x14ac:dyDescent="0.35">
      <c r="D4903"/>
      <c r="N4903"/>
    </row>
    <row r="4904" spans="4:14" ht="13.5" customHeight="1" x14ac:dyDescent="0.35">
      <c r="D4904"/>
      <c r="N4904"/>
    </row>
    <row r="4905" spans="4:14" ht="13.5" customHeight="1" x14ac:dyDescent="0.35">
      <c r="D4905"/>
      <c r="N4905"/>
    </row>
    <row r="4906" spans="4:14" ht="13.5" customHeight="1" x14ac:dyDescent="0.35">
      <c r="D4906"/>
      <c r="N4906"/>
    </row>
    <row r="4907" spans="4:14" ht="13.5" customHeight="1" x14ac:dyDescent="0.35">
      <c r="D4907"/>
      <c r="N4907"/>
    </row>
    <row r="4908" spans="4:14" ht="13.5" customHeight="1" x14ac:dyDescent="0.35">
      <c r="D4908"/>
      <c r="N4908"/>
    </row>
    <row r="4909" spans="4:14" ht="13.5" customHeight="1" x14ac:dyDescent="0.35">
      <c r="D4909"/>
      <c r="N4909"/>
    </row>
    <row r="4910" spans="4:14" ht="13.5" customHeight="1" x14ac:dyDescent="0.35">
      <c r="D4910"/>
      <c r="N4910"/>
    </row>
    <row r="4911" spans="4:14" ht="13.5" customHeight="1" x14ac:dyDescent="0.35">
      <c r="D4911"/>
      <c r="N4911"/>
    </row>
    <row r="4912" spans="4:14" ht="13.5" customHeight="1" x14ac:dyDescent="0.35">
      <c r="D4912"/>
      <c r="N4912"/>
    </row>
    <row r="4913" spans="4:14" ht="13.5" customHeight="1" x14ac:dyDescent="0.35">
      <c r="D4913"/>
      <c r="N4913"/>
    </row>
    <row r="4914" spans="4:14" ht="13.5" customHeight="1" x14ac:dyDescent="0.35">
      <c r="D4914"/>
      <c r="N4914"/>
    </row>
    <row r="4915" spans="4:14" ht="13.5" customHeight="1" x14ac:dyDescent="0.35">
      <c r="D4915"/>
      <c r="N4915"/>
    </row>
    <row r="4916" spans="4:14" ht="13.5" customHeight="1" x14ac:dyDescent="0.35">
      <c r="D4916"/>
      <c r="N4916"/>
    </row>
    <row r="4917" spans="4:14" ht="13.5" customHeight="1" x14ac:dyDescent="0.35">
      <c r="D4917"/>
      <c r="N4917"/>
    </row>
    <row r="4918" spans="4:14" ht="13.5" customHeight="1" x14ac:dyDescent="0.35">
      <c r="D4918"/>
      <c r="N4918"/>
    </row>
    <row r="4919" spans="4:14" ht="13.5" customHeight="1" x14ac:dyDescent="0.35">
      <c r="D4919"/>
      <c r="N4919"/>
    </row>
    <row r="4920" spans="4:14" ht="13.5" customHeight="1" x14ac:dyDescent="0.35">
      <c r="D4920"/>
      <c r="N4920"/>
    </row>
    <row r="4921" spans="4:14" ht="13.5" customHeight="1" x14ac:dyDescent="0.35">
      <c r="D4921"/>
      <c r="N4921"/>
    </row>
    <row r="4922" spans="4:14" ht="13.5" customHeight="1" x14ac:dyDescent="0.35">
      <c r="D4922"/>
      <c r="N4922"/>
    </row>
    <row r="4923" spans="4:14" ht="13.5" customHeight="1" x14ac:dyDescent="0.35">
      <c r="D4923"/>
      <c r="N4923"/>
    </row>
    <row r="4924" spans="4:14" ht="13.5" customHeight="1" x14ac:dyDescent="0.35">
      <c r="D4924"/>
      <c r="N4924"/>
    </row>
    <row r="4925" spans="4:14" ht="13.5" customHeight="1" x14ac:dyDescent="0.35">
      <c r="D4925"/>
      <c r="N4925"/>
    </row>
    <row r="4926" spans="4:14" ht="13.5" customHeight="1" x14ac:dyDescent="0.35">
      <c r="D4926"/>
      <c r="N4926"/>
    </row>
    <row r="4927" spans="4:14" ht="13.5" customHeight="1" x14ac:dyDescent="0.35">
      <c r="D4927"/>
      <c r="N4927"/>
    </row>
    <row r="4928" spans="4:14" ht="13.5" customHeight="1" x14ac:dyDescent="0.35">
      <c r="D4928"/>
      <c r="N4928"/>
    </row>
    <row r="4929" spans="4:14" ht="13.5" customHeight="1" x14ac:dyDescent="0.35">
      <c r="D4929"/>
      <c r="N4929"/>
    </row>
    <row r="4930" spans="4:14" ht="13.5" customHeight="1" x14ac:dyDescent="0.35">
      <c r="D4930"/>
      <c r="N4930"/>
    </row>
    <row r="4931" spans="4:14" ht="13.5" customHeight="1" x14ac:dyDescent="0.35">
      <c r="D4931"/>
      <c r="N4931"/>
    </row>
    <row r="4932" spans="4:14" ht="13.5" customHeight="1" x14ac:dyDescent="0.35">
      <c r="D4932"/>
      <c r="N4932"/>
    </row>
    <row r="4933" spans="4:14" ht="13.5" customHeight="1" x14ac:dyDescent="0.35">
      <c r="D4933"/>
      <c r="N4933"/>
    </row>
    <row r="4934" spans="4:14" ht="13.5" customHeight="1" x14ac:dyDescent="0.35">
      <c r="D4934"/>
      <c r="N4934"/>
    </row>
    <row r="4935" spans="4:14" ht="13.5" customHeight="1" x14ac:dyDescent="0.35">
      <c r="D4935"/>
      <c r="N4935"/>
    </row>
    <row r="4936" spans="4:14" ht="13.5" customHeight="1" x14ac:dyDescent="0.35">
      <c r="D4936"/>
      <c r="N4936"/>
    </row>
    <row r="4937" spans="4:14" ht="13.5" customHeight="1" x14ac:dyDescent="0.35">
      <c r="D4937"/>
      <c r="N4937"/>
    </row>
    <row r="4938" spans="4:14" ht="13.5" customHeight="1" x14ac:dyDescent="0.35">
      <c r="D4938"/>
      <c r="N4938"/>
    </row>
    <row r="4939" spans="4:14" ht="13.5" customHeight="1" x14ac:dyDescent="0.35">
      <c r="D4939"/>
      <c r="N4939"/>
    </row>
    <row r="4940" spans="4:14" ht="13.5" customHeight="1" x14ac:dyDescent="0.35">
      <c r="D4940"/>
      <c r="N4940"/>
    </row>
    <row r="4941" spans="4:14" ht="13.5" customHeight="1" x14ac:dyDescent="0.35">
      <c r="D4941"/>
      <c r="N4941"/>
    </row>
    <row r="4942" spans="4:14" ht="13.5" customHeight="1" x14ac:dyDescent="0.35">
      <c r="D4942"/>
      <c r="N4942"/>
    </row>
    <row r="4943" spans="4:14" ht="13.5" customHeight="1" x14ac:dyDescent="0.35">
      <c r="D4943"/>
      <c r="N4943"/>
    </row>
    <row r="4944" spans="4:14" ht="13.5" customHeight="1" x14ac:dyDescent="0.35">
      <c r="D4944"/>
      <c r="N4944"/>
    </row>
    <row r="4945" spans="4:14" ht="13.5" customHeight="1" x14ac:dyDescent="0.35">
      <c r="D4945"/>
      <c r="N4945"/>
    </row>
    <row r="4946" spans="4:14" ht="13.5" customHeight="1" x14ac:dyDescent="0.35">
      <c r="D4946"/>
      <c r="N4946"/>
    </row>
    <row r="4947" spans="4:14" ht="13.5" customHeight="1" x14ac:dyDescent="0.35">
      <c r="D4947"/>
      <c r="N4947"/>
    </row>
    <row r="4948" spans="4:14" ht="13.5" customHeight="1" x14ac:dyDescent="0.35">
      <c r="D4948"/>
      <c r="N4948"/>
    </row>
    <row r="4949" spans="4:14" ht="13.5" customHeight="1" x14ac:dyDescent="0.35">
      <c r="D4949"/>
      <c r="N4949"/>
    </row>
    <row r="4950" spans="4:14" ht="13.5" customHeight="1" x14ac:dyDescent="0.35">
      <c r="D4950"/>
      <c r="N4950"/>
    </row>
    <row r="4951" spans="4:14" ht="13.5" customHeight="1" x14ac:dyDescent="0.35">
      <c r="D4951"/>
      <c r="N4951"/>
    </row>
    <row r="4952" spans="4:14" ht="13.5" customHeight="1" x14ac:dyDescent="0.35">
      <c r="D4952"/>
      <c r="N4952"/>
    </row>
    <row r="4953" spans="4:14" ht="13.5" customHeight="1" x14ac:dyDescent="0.35">
      <c r="D4953"/>
      <c r="N4953"/>
    </row>
    <row r="4954" spans="4:14" ht="13.5" customHeight="1" x14ac:dyDescent="0.35">
      <c r="D4954"/>
      <c r="N4954"/>
    </row>
    <row r="4955" spans="4:14" ht="13.5" customHeight="1" x14ac:dyDescent="0.35">
      <c r="D4955"/>
      <c r="N4955"/>
    </row>
    <row r="4956" spans="4:14" ht="13.5" customHeight="1" x14ac:dyDescent="0.35">
      <c r="D4956"/>
      <c r="N4956"/>
    </row>
    <row r="4957" spans="4:14" ht="13.5" customHeight="1" x14ac:dyDescent="0.35">
      <c r="D4957"/>
      <c r="N4957"/>
    </row>
    <row r="4958" spans="4:14" ht="13.5" customHeight="1" x14ac:dyDescent="0.35">
      <c r="D4958"/>
      <c r="N4958"/>
    </row>
    <row r="4959" spans="4:14" ht="13.5" customHeight="1" x14ac:dyDescent="0.35">
      <c r="D4959"/>
      <c r="N4959"/>
    </row>
    <row r="4960" spans="4:14" ht="13.5" customHeight="1" x14ac:dyDescent="0.35">
      <c r="D4960"/>
      <c r="N4960"/>
    </row>
    <row r="4961" spans="4:14" ht="13.5" customHeight="1" x14ac:dyDescent="0.35">
      <c r="D4961"/>
      <c r="N4961"/>
    </row>
    <row r="4962" spans="4:14" ht="13.5" customHeight="1" x14ac:dyDescent="0.35">
      <c r="D4962"/>
      <c r="N4962"/>
    </row>
    <row r="4963" spans="4:14" ht="13.5" customHeight="1" x14ac:dyDescent="0.35">
      <c r="D4963"/>
      <c r="N4963"/>
    </row>
    <row r="4964" spans="4:14" ht="13.5" customHeight="1" x14ac:dyDescent="0.35">
      <c r="D4964"/>
      <c r="N4964"/>
    </row>
    <row r="4965" spans="4:14" ht="13.5" customHeight="1" x14ac:dyDescent="0.35">
      <c r="D4965"/>
      <c r="N4965"/>
    </row>
    <row r="4966" spans="4:14" ht="13.5" customHeight="1" x14ac:dyDescent="0.35">
      <c r="D4966"/>
      <c r="N4966"/>
    </row>
    <row r="4967" spans="4:14" ht="13.5" customHeight="1" x14ac:dyDescent="0.35">
      <c r="D4967"/>
      <c r="N4967"/>
    </row>
    <row r="4968" spans="4:14" ht="13.5" customHeight="1" x14ac:dyDescent="0.35">
      <c r="D4968"/>
      <c r="N4968"/>
    </row>
    <row r="4969" spans="4:14" ht="13.5" customHeight="1" x14ac:dyDescent="0.35">
      <c r="D4969"/>
      <c r="N4969"/>
    </row>
    <row r="4970" spans="4:14" ht="13.5" customHeight="1" x14ac:dyDescent="0.35">
      <c r="D4970"/>
      <c r="N4970"/>
    </row>
    <row r="4971" spans="4:14" ht="13.5" customHeight="1" x14ac:dyDescent="0.35">
      <c r="D4971"/>
      <c r="N4971"/>
    </row>
    <row r="4972" spans="4:14" ht="13.5" customHeight="1" x14ac:dyDescent="0.35">
      <c r="D4972"/>
      <c r="N4972"/>
    </row>
    <row r="4973" spans="4:14" ht="13.5" customHeight="1" x14ac:dyDescent="0.35">
      <c r="D4973"/>
      <c r="N4973"/>
    </row>
    <row r="4974" spans="4:14" ht="13.5" customHeight="1" x14ac:dyDescent="0.35">
      <c r="D4974"/>
      <c r="N4974"/>
    </row>
    <row r="4975" spans="4:14" ht="13.5" customHeight="1" x14ac:dyDescent="0.35">
      <c r="D4975"/>
      <c r="N4975"/>
    </row>
    <row r="4976" spans="4:14" ht="13.5" customHeight="1" x14ac:dyDescent="0.35">
      <c r="D4976"/>
      <c r="N4976"/>
    </row>
    <row r="4977" spans="4:14" ht="13.5" customHeight="1" x14ac:dyDescent="0.35">
      <c r="D4977"/>
      <c r="N4977"/>
    </row>
    <row r="4978" spans="4:14" ht="13.5" customHeight="1" x14ac:dyDescent="0.35">
      <c r="D4978"/>
      <c r="N4978"/>
    </row>
    <row r="4979" spans="4:14" ht="13.5" customHeight="1" x14ac:dyDescent="0.35">
      <c r="D4979"/>
      <c r="N4979"/>
    </row>
    <row r="4980" spans="4:14" ht="13.5" customHeight="1" x14ac:dyDescent="0.35">
      <c r="D4980"/>
      <c r="N4980"/>
    </row>
    <row r="4981" spans="4:14" ht="13.5" customHeight="1" x14ac:dyDescent="0.35">
      <c r="D4981"/>
      <c r="N4981"/>
    </row>
    <row r="4982" spans="4:14" ht="13.5" customHeight="1" x14ac:dyDescent="0.35">
      <c r="D4982"/>
      <c r="N4982"/>
    </row>
    <row r="4983" spans="4:14" ht="13.5" customHeight="1" x14ac:dyDescent="0.35">
      <c r="D4983"/>
      <c r="N4983"/>
    </row>
    <row r="4984" spans="4:14" ht="13.5" customHeight="1" x14ac:dyDescent="0.35">
      <c r="D4984"/>
      <c r="N4984"/>
    </row>
    <row r="4985" spans="4:14" ht="13.5" customHeight="1" x14ac:dyDescent="0.35">
      <c r="D4985"/>
      <c r="N4985"/>
    </row>
    <row r="4986" spans="4:14" ht="13.5" customHeight="1" x14ac:dyDescent="0.35">
      <c r="D4986"/>
      <c r="N4986"/>
    </row>
    <row r="4987" spans="4:14" ht="13.5" customHeight="1" x14ac:dyDescent="0.35">
      <c r="D4987"/>
      <c r="N4987"/>
    </row>
    <row r="4988" spans="4:14" ht="13.5" customHeight="1" x14ac:dyDescent="0.35">
      <c r="D4988"/>
      <c r="N4988"/>
    </row>
    <row r="4989" spans="4:14" ht="13.5" customHeight="1" x14ac:dyDescent="0.35">
      <c r="D4989"/>
      <c r="N4989"/>
    </row>
    <row r="4990" spans="4:14" ht="13.5" customHeight="1" x14ac:dyDescent="0.35">
      <c r="D4990"/>
      <c r="N4990"/>
    </row>
    <row r="4991" spans="4:14" ht="13.5" customHeight="1" x14ac:dyDescent="0.35">
      <c r="D4991"/>
      <c r="N4991"/>
    </row>
    <row r="4992" spans="4:14" ht="13.5" customHeight="1" x14ac:dyDescent="0.35">
      <c r="D4992"/>
      <c r="N4992"/>
    </row>
    <row r="4993" spans="4:14" ht="13.5" customHeight="1" x14ac:dyDescent="0.35">
      <c r="D4993"/>
      <c r="N4993"/>
    </row>
    <row r="4994" spans="4:14" ht="13.5" customHeight="1" x14ac:dyDescent="0.35">
      <c r="D4994"/>
      <c r="N4994"/>
    </row>
    <row r="4995" spans="4:14" ht="13.5" customHeight="1" x14ac:dyDescent="0.35">
      <c r="D4995"/>
      <c r="N4995"/>
    </row>
    <row r="4996" spans="4:14" ht="13.5" customHeight="1" x14ac:dyDescent="0.35">
      <c r="D4996"/>
      <c r="N4996"/>
    </row>
    <row r="4997" spans="4:14" ht="13.5" customHeight="1" x14ac:dyDescent="0.35">
      <c r="D4997"/>
      <c r="N4997"/>
    </row>
    <row r="4998" spans="4:14" ht="13.5" customHeight="1" x14ac:dyDescent="0.35">
      <c r="D4998"/>
      <c r="N4998"/>
    </row>
    <row r="4999" spans="4:14" ht="13.5" customHeight="1" x14ac:dyDescent="0.35">
      <c r="D4999"/>
      <c r="N4999"/>
    </row>
    <row r="5000" spans="4:14" ht="13.5" customHeight="1" x14ac:dyDescent="0.35">
      <c r="D5000"/>
      <c r="N5000"/>
    </row>
    <row r="5001" spans="4:14" ht="13.5" customHeight="1" x14ac:dyDescent="0.35">
      <c r="D5001"/>
      <c r="N5001"/>
    </row>
    <row r="5002" spans="4:14" ht="13.5" customHeight="1" x14ac:dyDescent="0.35">
      <c r="D5002"/>
      <c r="N5002"/>
    </row>
    <row r="5003" spans="4:14" ht="13.5" customHeight="1" x14ac:dyDescent="0.35">
      <c r="D5003"/>
      <c r="N5003"/>
    </row>
    <row r="5004" spans="4:14" ht="13.5" customHeight="1" x14ac:dyDescent="0.35">
      <c r="D5004"/>
      <c r="N5004"/>
    </row>
    <row r="5005" spans="4:14" ht="13.5" customHeight="1" x14ac:dyDescent="0.35">
      <c r="D5005"/>
      <c r="N5005"/>
    </row>
    <row r="5006" spans="4:14" ht="13.5" customHeight="1" x14ac:dyDescent="0.35">
      <c r="D5006"/>
      <c r="N5006"/>
    </row>
    <row r="5007" spans="4:14" ht="13.5" customHeight="1" x14ac:dyDescent="0.35">
      <c r="D5007"/>
      <c r="N5007"/>
    </row>
    <row r="5008" spans="4:14" ht="13.5" customHeight="1" x14ac:dyDescent="0.35">
      <c r="D5008"/>
      <c r="N5008"/>
    </row>
    <row r="5009" spans="4:14" ht="13.5" customHeight="1" x14ac:dyDescent="0.35">
      <c r="D5009"/>
      <c r="N5009"/>
    </row>
    <row r="5010" spans="4:14" ht="13.5" customHeight="1" x14ac:dyDescent="0.35">
      <c r="D5010"/>
      <c r="N5010"/>
    </row>
    <row r="5011" spans="4:14" ht="13.5" customHeight="1" x14ac:dyDescent="0.35">
      <c r="D5011"/>
      <c r="N5011"/>
    </row>
    <row r="5012" spans="4:14" ht="13.5" customHeight="1" x14ac:dyDescent="0.35">
      <c r="D5012"/>
      <c r="N5012"/>
    </row>
    <row r="5013" spans="4:14" ht="13.5" customHeight="1" x14ac:dyDescent="0.35">
      <c r="D5013"/>
      <c r="N5013"/>
    </row>
    <row r="5014" spans="4:14" ht="13.5" customHeight="1" x14ac:dyDescent="0.35">
      <c r="D5014"/>
      <c r="N5014"/>
    </row>
    <row r="5015" spans="4:14" ht="13.5" customHeight="1" x14ac:dyDescent="0.35">
      <c r="D5015"/>
      <c r="N5015"/>
    </row>
    <row r="5016" spans="4:14" ht="13.5" customHeight="1" x14ac:dyDescent="0.35">
      <c r="D5016"/>
      <c r="N5016"/>
    </row>
    <row r="5017" spans="4:14" ht="13.5" customHeight="1" x14ac:dyDescent="0.35">
      <c r="D5017"/>
      <c r="N5017"/>
    </row>
    <row r="5018" spans="4:14" ht="13.5" customHeight="1" x14ac:dyDescent="0.35">
      <c r="D5018"/>
      <c r="N5018"/>
    </row>
    <row r="5019" spans="4:14" ht="13.5" customHeight="1" x14ac:dyDescent="0.35">
      <c r="D5019"/>
      <c r="N5019"/>
    </row>
    <row r="5020" spans="4:14" ht="13.5" customHeight="1" x14ac:dyDescent="0.35">
      <c r="D5020"/>
      <c r="N5020"/>
    </row>
    <row r="5021" spans="4:14" ht="13.5" customHeight="1" x14ac:dyDescent="0.35">
      <c r="D5021"/>
      <c r="N5021"/>
    </row>
    <row r="5022" spans="4:14" ht="13.5" customHeight="1" x14ac:dyDescent="0.35">
      <c r="D5022"/>
      <c r="N5022"/>
    </row>
    <row r="5023" spans="4:14" ht="13.5" customHeight="1" x14ac:dyDescent="0.35">
      <c r="D5023"/>
      <c r="N5023"/>
    </row>
    <row r="5024" spans="4:14" ht="13.5" customHeight="1" x14ac:dyDescent="0.35">
      <c r="D5024"/>
      <c r="N5024"/>
    </row>
    <row r="5025" spans="4:14" ht="13.5" customHeight="1" x14ac:dyDescent="0.35">
      <c r="D5025"/>
      <c r="N5025"/>
    </row>
    <row r="5026" spans="4:14" ht="13.5" customHeight="1" x14ac:dyDescent="0.35">
      <c r="D5026"/>
      <c r="N5026"/>
    </row>
    <row r="5027" spans="4:14" ht="13.5" customHeight="1" x14ac:dyDescent="0.35">
      <c r="D5027"/>
      <c r="N5027"/>
    </row>
    <row r="5028" spans="4:14" ht="13.5" customHeight="1" x14ac:dyDescent="0.35">
      <c r="D5028"/>
      <c r="N5028"/>
    </row>
    <row r="5029" spans="4:14" ht="13.5" customHeight="1" x14ac:dyDescent="0.35">
      <c r="D5029"/>
      <c r="N5029"/>
    </row>
    <row r="5030" spans="4:14" ht="13.5" customHeight="1" x14ac:dyDescent="0.35">
      <c r="D5030"/>
      <c r="N5030"/>
    </row>
    <row r="5031" spans="4:14" ht="13.5" customHeight="1" x14ac:dyDescent="0.35">
      <c r="D5031"/>
      <c r="N5031"/>
    </row>
    <row r="5032" spans="4:14" ht="13.5" customHeight="1" x14ac:dyDescent="0.35">
      <c r="D5032"/>
      <c r="N5032"/>
    </row>
    <row r="5033" spans="4:14" ht="13.5" customHeight="1" x14ac:dyDescent="0.35">
      <c r="D5033"/>
      <c r="N5033"/>
    </row>
    <row r="5034" spans="4:14" ht="13.5" customHeight="1" x14ac:dyDescent="0.35">
      <c r="D5034"/>
      <c r="N5034"/>
    </row>
    <row r="5035" spans="4:14" ht="13.5" customHeight="1" x14ac:dyDescent="0.35">
      <c r="D5035"/>
      <c r="N5035"/>
    </row>
    <row r="5036" spans="4:14" ht="13.5" customHeight="1" x14ac:dyDescent="0.35">
      <c r="D5036"/>
      <c r="N5036"/>
    </row>
    <row r="5037" spans="4:14" ht="13.5" customHeight="1" x14ac:dyDescent="0.35">
      <c r="D5037"/>
      <c r="N5037"/>
    </row>
    <row r="5038" spans="4:14" ht="13.5" customHeight="1" x14ac:dyDescent="0.35">
      <c r="D5038"/>
      <c r="N5038"/>
    </row>
    <row r="5039" spans="4:14" ht="13.5" customHeight="1" x14ac:dyDescent="0.35">
      <c r="D5039"/>
      <c r="N5039"/>
    </row>
    <row r="5040" spans="4:14" ht="13.5" customHeight="1" x14ac:dyDescent="0.35">
      <c r="D5040"/>
      <c r="N5040"/>
    </row>
    <row r="5041" spans="4:14" ht="13.5" customHeight="1" x14ac:dyDescent="0.35">
      <c r="D5041"/>
      <c r="N5041"/>
    </row>
    <row r="5042" spans="4:14" ht="13.5" customHeight="1" x14ac:dyDescent="0.35">
      <c r="D5042"/>
      <c r="N5042"/>
    </row>
    <row r="5043" spans="4:14" ht="13.5" customHeight="1" x14ac:dyDescent="0.35">
      <c r="D5043"/>
      <c r="N5043"/>
    </row>
    <row r="5044" spans="4:14" ht="13.5" customHeight="1" x14ac:dyDescent="0.35">
      <c r="D5044"/>
      <c r="N5044"/>
    </row>
    <row r="5045" spans="4:14" ht="13.5" customHeight="1" x14ac:dyDescent="0.35">
      <c r="D5045"/>
      <c r="N5045"/>
    </row>
    <row r="5046" spans="4:14" ht="13.5" customHeight="1" x14ac:dyDescent="0.35">
      <c r="D5046"/>
      <c r="N5046"/>
    </row>
    <row r="5047" spans="4:14" ht="13.5" customHeight="1" x14ac:dyDescent="0.35">
      <c r="D5047"/>
      <c r="N5047"/>
    </row>
    <row r="5048" spans="4:14" ht="13.5" customHeight="1" x14ac:dyDescent="0.35">
      <c r="D5048"/>
      <c r="N5048"/>
    </row>
    <row r="5049" spans="4:14" ht="13.5" customHeight="1" x14ac:dyDescent="0.35">
      <c r="D5049"/>
      <c r="N5049"/>
    </row>
    <row r="5050" spans="4:14" ht="13.5" customHeight="1" x14ac:dyDescent="0.35">
      <c r="D5050"/>
      <c r="N5050"/>
    </row>
    <row r="5051" spans="4:14" ht="13.5" customHeight="1" x14ac:dyDescent="0.35">
      <c r="D5051"/>
      <c r="N5051"/>
    </row>
    <row r="5052" spans="4:14" ht="13.5" customHeight="1" x14ac:dyDescent="0.35">
      <c r="D5052"/>
      <c r="N5052"/>
    </row>
    <row r="5053" spans="4:14" ht="13.5" customHeight="1" x14ac:dyDescent="0.35">
      <c r="D5053"/>
      <c r="N5053"/>
    </row>
    <row r="5054" spans="4:14" ht="13.5" customHeight="1" x14ac:dyDescent="0.35">
      <c r="D5054"/>
      <c r="N5054"/>
    </row>
    <row r="5055" spans="4:14" ht="13.5" customHeight="1" x14ac:dyDescent="0.35">
      <c r="D5055"/>
      <c r="N5055"/>
    </row>
    <row r="5056" spans="4:14" ht="13.5" customHeight="1" x14ac:dyDescent="0.35">
      <c r="D5056"/>
      <c r="N5056"/>
    </row>
    <row r="5057" spans="4:14" ht="13.5" customHeight="1" x14ac:dyDescent="0.35">
      <c r="D5057"/>
      <c r="N5057"/>
    </row>
    <row r="5058" spans="4:14" ht="13.5" customHeight="1" x14ac:dyDescent="0.35">
      <c r="D5058"/>
      <c r="N5058"/>
    </row>
    <row r="5059" spans="4:14" ht="13.5" customHeight="1" x14ac:dyDescent="0.35">
      <c r="D5059"/>
      <c r="N5059"/>
    </row>
    <row r="5060" spans="4:14" ht="13.5" customHeight="1" x14ac:dyDescent="0.35">
      <c r="D5060"/>
      <c r="N5060"/>
    </row>
    <row r="5061" spans="4:14" ht="13.5" customHeight="1" x14ac:dyDescent="0.35">
      <c r="D5061"/>
      <c r="N5061"/>
    </row>
    <row r="5062" spans="4:14" ht="13.5" customHeight="1" x14ac:dyDescent="0.35">
      <c r="D5062"/>
      <c r="N5062"/>
    </row>
    <row r="5063" spans="4:14" ht="13.5" customHeight="1" x14ac:dyDescent="0.35">
      <c r="D5063"/>
      <c r="N5063"/>
    </row>
    <row r="5064" spans="4:14" ht="13.5" customHeight="1" x14ac:dyDescent="0.35">
      <c r="D5064"/>
      <c r="N5064"/>
    </row>
    <row r="5065" spans="4:14" ht="13.5" customHeight="1" x14ac:dyDescent="0.35">
      <c r="D5065"/>
      <c r="N5065"/>
    </row>
    <row r="5066" spans="4:14" ht="13.5" customHeight="1" x14ac:dyDescent="0.35">
      <c r="D5066"/>
      <c r="N5066"/>
    </row>
    <row r="5067" spans="4:14" ht="13.5" customHeight="1" x14ac:dyDescent="0.35">
      <c r="D5067"/>
      <c r="N5067"/>
    </row>
    <row r="5068" spans="4:14" ht="13.5" customHeight="1" x14ac:dyDescent="0.35">
      <c r="D5068"/>
      <c r="N5068"/>
    </row>
    <row r="5069" spans="4:14" ht="13.5" customHeight="1" x14ac:dyDescent="0.35">
      <c r="D5069"/>
      <c r="N5069"/>
    </row>
    <row r="5070" spans="4:14" ht="13.5" customHeight="1" x14ac:dyDescent="0.35">
      <c r="D5070"/>
      <c r="N5070"/>
    </row>
    <row r="5071" spans="4:14" ht="13.5" customHeight="1" x14ac:dyDescent="0.35">
      <c r="D5071"/>
      <c r="N5071"/>
    </row>
    <row r="5072" spans="4:14" ht="13.5" customHeight="1" x14ac:dyDescent="0.35">
      <c r="D5072"/>
      <c r="N5072"/>
    </row>
    <row r="5073" spans="4:14" ht="13.5" customHeight="1" x14ac:dyDescent="0.35">
      <c r="D5073"/>
      <c r="N5073"/>
    </row>
    <row r="5074" spans="4:14" ht="13.5" customHeight="1" x14ac:dyDescent="0.35">
      <c r="D5074"/>
      <c r="N5074"/>
    </row>
    <row r="5075" spans="4:14" ht="13.5" customHeight="1" x14ac:dyDescent="0.35">
      <c r="D5075"/>
      <c r="N5075"/>
    </row>
    <row r="5076" spans="4:14" ht="13.5" customHeight="1" x14ac:dyDescent="0.35">
      <c r="D5076"/>
      <c r="N5076"/>
    </row>
    <row r="5077" spans="4:14" ht="13.5" customHeight="1" x14ac:dyDescent="0.35">
      <c r="D5077"/>
      <c r="N5077"/>
    </row>
    <row r="5078" spans="4:14" ht="13.5" customHeight="1" x14ac:dyDescent="0.35">
      <c r="D5078"/>
      <c r="N5078"/>
    </row>
    <row r="5079" spans="4:14" ht="13.5" customHeight="1" x14ac:dyDescent="0.35">
      <c r="D5079"/>
      <c r="N5079"/>
    </row>
    <row r="5080" spans="4:14" ht="13.5" customHeight="1" x14ac:dyDescent="0.35">
      <c r="D5080"/>
      <c r="N5080"/>
    </row>
    <row r="5081" spans="4:14" ht="13.5" customHeight="1" x14ac:dyDescent="0.35">
      <c r="D5081"/>
      <c r="N5081"/>
    </row>
    <row r="5082" spans="4:14" ht="13.5" customHeight="1" x14ac:dyDescent="0.35">
      <c r="D5082"/>
      <c r="N5082"/>
    </row>
    <row r="5083" spans="4:14" ht="13.5" customHeight="1" x14ac:dyDescent="0.35">
      <c r="D5083"/>
      <c r="N5083"/>
    </row>
    <row r="5084" spans="4:14" ht="13.5" customHeight="1" x14ac:dyDescent="0.35">
      <c r="D5084"/>
      <c r="N5084"/>
    </row>
    <row r="5085" spans="4:14" ht="13.5" customHeight="1" x14ac:dyDescent="0.35">
      <c r="D5085"/>
      <c r="N5085"/>
    </row>
    <row r="5086" spans="4:14" ht="13.5" customHeight="1" x14ac:dyDescent="0.35">
      <c r="D5086"/>
      <c r="N5086"/>
    </row>
    <row r="5087" spans="4:14" ht="13.5" customHeight="1" x14ac:dyDescent="0.35">
      <c r="D5087"/>
      <c r="N5087"/>
    </row>
    <row r="5088" spans="4:14" ht="13.5" customHeight="1" x14ac:dyDescent="0.35">
      <c r="D5088"/>
      <c r="N5088"/>
    </row>
    <row r="5089" spans="4:14" ht="13.5" customHeight="1" x14ac:dyDescent="0.35">
      <c r="D5089"/>
      <c r="N5089"/>
    </row>
    <row r="5090" spans="4:14" ht="13.5" customHeight="1" x14ac:dyDescent="0.35">
      <c r="D5090"/>
      <c r="N5090"/>
    </row>
    <row r="5091" spans="4:14" ht="13.5" customHeight="1" x14ac:dyDescent="0.35">
      <c r="D5091"/>
      <c r="N5091"/>
    </row>
    <row r="5092" spans="4:14" ht="13.5" customHeight="1" x14ac:dyDescent="0.35">
      <c r="D5092"/>
      <c r="N5092"/>
    </row>
    <row r="5093" spans="4:14" ht="13.5" customHeight="1" x14ac:dyDescent="0.35">
      <c r="D5093"/>
      <c r="N5093"/>
    </row>
    <row r="5094" spans="4:14" ht="13.5" customHeight="1" x14ac:dyDescent="0.35">
      <c r="D5094"/>
      <c r="N5094"/>
    </row>
    <row r="5095" spans="4:14" ht="13.5" customHeight="1" x14ac:dyDescent="0.35">
      <c r="D5095"/>
      <c r="N5095"/>
    </row>
    <row r="5096" spans="4:14" ht="13.5" customHeight="1" x14ac:dyDescent="0.35">
      <c r="D5096"/>
      <c r="N5096"/>
    </row>
    <row r="5097" spans="4:14" ht="13.5" customHeight="1" x14ac:dyDescent="0.35">
      <c r="D5097"/>
      <c r="N5097"/>
    </row>
    <row r="5098" spans="4:14" ht="13.5" customHeight="1" x14ac:dyDescent="0.35">
      <c r="D5098"/>
      <c r="N5098"/>
    </row>
    <row r="5099" spans="4:14" ht="13.5" customHeight="1" x14ac:dyDescent="0.35">
      <c r="D5099"/>
      <c r="N5099"/>
    </row>
    <row r="5100" spans="4:14" ht="13.5" customHeight="1" x14ac:dyDescent="0.35">
      <c r="D5100"/>
      <c r="N5100"/>
    </row>
    <row r="5101" spans="4:14" ht="13.5" customHeight="1" x14ac:dyDescent="0.35">
      <c r="D5101"/>
      <c r="N5101"/>
    </row>
    <row r="5102" spans="4:14" ht="13.5" customHeight="1" x14ac:dyDescent="0.35">
      <c r="D5102"/>
      <c r="N5102"/>
    </row>
    <row r="5103" spans="4:14" ht="13.5" customHeight="1" x14ac:dyDescent="0.35">
      <c r="D5103"/>
      <c r="N5103"/>
    </row>
    <row r="5104" spans="4:14" ht="13.5" customHeight="1" x14ac:dyDescent="0.35">
      <c r="D5104"/>
      <c r="N5104"/>
    </row>
    <row r="5105" spans="4:14" ht="13.5" customHeight="1" x14ac:dyDescent="0.35">
      <c r="D5105"/>
      <c r="N5105"/>
    </row>
    <row r="5106" spans="4:14" ht="13.5" customHeight="1" x14ac:dyDescent="0.35">
      <c r="D5106"/>
      <c r="N5106"/>
    </row>
    <row r="5107" spans="4:14" ht="13.5" customHeight="1" x14ac:dyDescent="0.35">
      <c r="D5107"/>
      <c r="N5107"/>
    </row>
    <row r="5108" spans="4:14" ht="13.5" customHeight="1" x14ac:dyDescent="0.35">
      <c r="D5108"/>
      <c r="N5108"/>
    </row>
    <row r="5109" spans="4:14" ht="13.5" customHeight="1" x14ac:dyDescent="0.35">
      <c r="D5109"/>
      <c r="N5109"/>
    </row>
    <row r="5110" spans="4:14" ht="13.5" customHeight="1" x14ac:dyDescent="0.35">
      <c r="D5110"/>
      <c r="N5110"/>
    </row>
    <row r="5111" spans="4:14" ht="13.5" customHeight="1" x14ac:dyDescent="0.35">
      <c r="D5111"/>
      <c r="N5111"/>
    </row>
    <row r="5112" spans="4:14" ht="13.5" customHeight="1" x14ac:dyDescent="0.35">
      <c r="D5112"/>
      <c r="N5112"/>
    </row>
    <row r="5113" spans="4:14" ht="13.5" customHeight="1" x14ac:dyDescent="0.35">
      <c r="D5113"/>
      <c r="N5113"/>
    </row>
    <row r="5114" spans="4:14" ht="13.5" customHeight="1" x14ac:dyDescent="0.35">
      <c r="D5114"/>
      <c r="N5114"/>
    </row>
    <row r="5115" spans="4:14" ht="13.5" customHeight="1" x14ac:dyDescent="0.35">
      <c r="D5115"/>
      <c r="N5115"/>
    </row>
    <row r="5116" spans="4:14" ht="13.5" customHeight="1" x14ac:dyDescent="0.35">
      <c r="D5116"/>
      <c r="N5116"/>
    </row>
    <row r="5117" spans="4:14" ht="13.5" customHeight="1" x14ac:dyDescent="0.35">
      <c r="D5117"/>
      <c r="N5117"/>
    </row>
    <row r="5118" spans="4:14" ht="13.5" customHeight="1" x14ac:dyDescent="0.35">
      <c r="D5118"/>
      <c r="N5118"/>
    </row>
    <row r="5119" spans="4:14" ht="13.5" customHeight="1" x14ac:dyDescent="0.35">
      <c r="D5119"/>
      <c r="N5119"/>
    </row>
    <row r="5120" spans="4:14" ht="13.5" customHeight="1" x14ac:dyDescent="0.35">
      <c r="D5120"/>
      <c r="N5120"/>
    </row>
    <row r="5121" spans="4:14" ht="13.5" customHeight="1" x14ac:dyDescent="0.35">
      <c r="D5121"/>
      <c r="N5121"/>
    </row>
    <row r="5122" spans="4:14" ht="13.5" customHeight="1" x14ac:dyDescent="0.35">
      <c r="D5122"/>
      <c r="N5122"/>
    </row>
    <row r="5123" spans="4:14" ht="13.5" customHeight="1" x14ac:dyDescent="0.35">
      <c r="D5123"/>
      <c r="N5123"/>
    </row>
    <row r="5124" spans="4:14" ht="13.5" customHeight="1" x14ac:dyDescent="0.35">
      <c r="D5124"/>
      <c r="N5124"/>
    </row>
    <row r="5125" spans="4:14" ht="13.5" customHeight="1" x14ac:dyDescent="0.35">
      <c r="D5125"/>
      <c r="N5125"/>
    </row>
    <row r="5126" spans="4:14" ht="13.5" customHeight="1" x14ac:dyDescent="0.35">
      <c r="D5126"/>
      <c r="N5126"/>
    </row>
    <row r="5127" spans="4:14" ht="13.5" customHeight="1" x14ac:dyDescent="0.35">
      <c r="D5127"/>
      <c r="N5127"/>
    </row>
    <row r="5128" spans="4:14" ht="13.5" customHeight="1" x14ac:dyDescent="0.35">
      <c r="D5128"/>
      <c r="N5128"/>
    </row>
    <row r="5129" spans="4:14" ht="13.5" customHeight="1" x14ac:dyDescent="0.35">
      <c r="D5129"/>
      <c r="N5129"/>
    </row>
    <row r="5130" spans="4:14" ht="13.5" customHeight="1" x14ac:dyDescent="0.35">
      <c r="D5130"/>
      <c r="N5130"/>
    </row>
    <row r="5131" spans="4:14" ht="13.5" customHeight="1" x14ac:dyDescent="0.35">
      <c r="D5131"/>
      <c r="N5131"/>
    </row>
    <row r="5132" spans="4:14" ht="13.5" customHeight="1" x14ac:dyDescent="0.35">
      <c r="D5132"/>
      <c r="N5132"/>
    </row>
    <row r="5133" spans="4:14" ht="13.5" customHeight="1" x14ac:dyDescent="0.35">
      <c r="D5133"/>
      <c r="N5133"/>
    </row>
    <row r="5134" spans="4:14" ht="13.5" customHeight="1" x14ac:dyDescent="0.35">
      <c r="D5134"/>
      <c r="N5134"/>
    </row>
    <row r="5135" spans="4:14" ht="13.5" customHeight="1" x14ac:dyDescent="0.35">
      <c r="D5135"/>
      <c r="N5135"/>
    </row>
    <row r="5136" spans="4:14" ht="13.5" customHeight="1" x14ac:dyDescent="0.35">
      <c r="D5136"/>
      <c r="N5136"/>
    </row>
    <row r="5137" spans="4:14" ht="13.5" customHeight="1" x14ac:dyDescent="0.35">
      <c r="D5137"/>
      <c r="N5137"/>
    </row>
    <row r="5138" spans="4:14" ht="13.5" customHeight="1" x14ac:dyDescent="0.35">
      <c r="D5138"/>
      <c r="N5138"/>
    </row>
    <row r="5139" spans="4:14" ht="13.5" customHeight="1" x14ac:dyDescent="0.35">
      <c r="D5139"/>
      <c r="N5139"/>
    </row>
    <row r="5140" spans="4:14" ht="13.5" customHeight="1" x14ac:dyDescent="0.35">
      <c r="D5140"/>
      <c r="N5140"/>
    </row>
    <row r="5141" spans="4:14" ht="13.5" customHeight="1" x14ac:dyDescent="0.35">
      <c r="D5141"/>
      <c r="N5141"/>
    </row>
    <row r="5142" spans="4:14" ht="13.5" customHeight="1" x14ac:dyDescent="0.35">
      <c r="D5142"/>
      <c r="N5142"/>
    </row>
    <row r="5143" spans="4:14" ht="13.5" customHeight="1" x14ac:dyDescent="0.35">
      <c r="D5143"/>
      <c r="N5143"/>
    </row>
    <row r="5144" spans="4:14" ht="13.5" customHeight="1" x14ac:dyDescent="0.35">
      <c r="D5144"/>
      <c r="N5144"/>
    </row>
    <row r="5145" spans="4:14" ht="13.5" customHeight="1" x14ac:dyDescent="0.35">
      <c r="D5145"/>
      <c r="N5145"/>
    </row>
    <row r="5146" spans="4:14" ht="13.5" customHeight="1" x14ac:dyDescent="0.35">
      <c r="D5146"/>
      <c r="N5146"/>
    </row>
    <row r="5147" spans="4:14" ht="13.5" customHeight="1" x14ac:dyDescent="0.35">
      <c r="D5147"/>
      <c r="N5147"/>
    </row>
    <row r="5148" spans="4:14" ht="13.5" customHeight="1" x14ac:dyDescent="0.35">
      <c r="D5148"/>
      <c r="N5148"/>
    </row>
    <row r="5149" spans="4:14" ht="13.5" customHeight="1" x14ac:dyDescent="0.35">
      <c r="D5149"/>
      <c r="N5149"/>
    </row>
    <row r="5150" spans="4:14" ht="13.5" customHeight="1" x14ac:dyDescent="0.35">
      <c r="D5150"/>
      <c r="N5150"/>
    </row>
    <row r="5151" spans="4:14" ht="13.5" customHeight="1" x14ac:dyDescent="0.35">
      <c r="D5151"/>
      <c r="N5151"/>
    </row>
    <row r="5152" spans="4:14" ht="13.5" customHeight="1" x14ac:dyDescent="0.35">
      <c r="D5152"/>
      <c r="N5152"/>
    </row>
    <row r="5153" spans="4:14" ht="13.5" customHeight="1" x14ac:dyDescent="0.35">
      <c r="D5153"/>
      <c r="N5153"/>
    </row>
    <row r="5154" spans="4:14" ht="13.5" customHeight="1" x14ac:dyDescent="0.35">
      <c r="D5154"/>
      <c r="N5154"/>
    </row>
    <row r="5155" spans="4:14" ht="13.5" customHeight="1" x14ac:dyDescent="0.35">
      <c r="D5155"/>
      <c r="N5155"/>
    </row>
    <row r="5156" spans="4:14" ht="13.5" customHeight="1" x14ac:dyDescent="0.35">
      <c r="D5156"/>
      <c r="N5156"/>
    </row>
    <row r="5157" spans="4:14" ht="13.5" customHeight="1" x14ac:dyDescent="0.35">
      <c r="D5157"/>
      <c r="N5157"/>
    </row>
    <row r="5158" spans="4:14" ht="13.5" customHeight="1" x14ac:dyDescent="0.35">
      <c r="D5158"/>
      <c r="N5158"/>
    </row>
    <row r="5159" spans="4:14" ht="13.5" customHeight="1" x14ac:dyDescent="0.35">
      <c r="D5159"/>
      <c r="N5159"/>
    </row>
    <row r="5160" spans="4:14" ht="13.5" customHeight="1" x14ac:dyDescent="0.35">
      <c r="D5160"/>
      <c r="N5160"/>
    </row>
    <row r="5161" spans="4:14" ht="13.5" customHeight="1" x14ac:dyDescent="0.35">
      <c r="D5161"/>
      <c r="N5161"/>
    </row>
    <row r="5162" spans="4:14" ht="13.5" customHeight="1" x14ac:dyDescent="0.35">
      <c r="D5162"/>
      <c r="N5162"/>
    </row>
    <row r="5163" spans="4:14" ht="13.5" customHeight="1" x14ac:dyDescent="0.35">
      <c r="D5163"/>
      <c r="N5163"/>
    </row>
    <row r="5164" spans="4:14" ht="13.5" customHeight="1" x14ac:dyDescent="0.35">
      <c r="D5164"/>
      <c r="N5164"/>
    </row>
    <row r="5165" spans="4:14" ht="13.5" customHeight="1" x14ac:dyDescent="0.35">
      <c r="D5165"/>
      <c r="N5165"/>
    </row>
    <row r="5166" spans="4:14" ht="13.5" customHeight="1" x14ac:dyDescent="0.35">
      <c r="D5166"/>
      <c r="N5166"/>
    </row>
    <row r="5167" spans="4:14" ht="13.5" customHeight="1" x14ac:dyDescent="0.35">
      <c r="D5167"/>
      <c r="N5167"/>
    </row>
    <row r="5168" spans="4:14" ht="13.5" customHeight="1" x14ac:dyDescent="0.35">
      <c r="D5168"/>
      <c r="N5168"/>
    </row>
    <row r="5169" spans="4:14" ht="13.5" customHeight="1" x14ac:dyDescent="0.35">
      <c r="D5169"/>
      <c r="N5169"/>
    </row>
    <row r="5170" spans="4:14" ht="13.5" customHeight="1" x14ac:dyDescent="0.35">
      <c r="D5170"/>
      <c r="N5170"/>
    </row>
    <row r="5171" spans="4:14" ht="13.5" customHeight="1" x14ac:dyDescent="0.35">
      <c r="D5171"/>
      <c r="N5171"/>
    </row>
    <row r="5172" spans="4:14" ht="13.5" customHeight="1" x14ac:dyDescent="0.35">
      <c r="D5172"/>
      <c r="N5172"/>
    </row>
    <row r="5173" spans="4:14" ht="13.5" customHeight="1" x14ac:dyDescent="0.35">
      <c r="D5173"/>
      <c r="N5173"/>
    </row>
    <row r="5174" spans="4:14" ht="13.5" customHeight="1" x14ac:dyDescent="0.35">
      <c r="D5174"/>
      <c r="N5174"/>
    </row>
    <row r="5175" spans="4:14" ht="13.5" customHeight="1" x14ac:dyDescent="0.35">
      <c r="D5175"/>
      <c r="N5175"/>
    </row>
    <row r="5176" spans="4:14" ht="13.5" customHeight="1" x14ac:dyDescent="0.35">
      <c r="D5176"/>
      <c r="N5176"/>
    </row>
    <row r="5177" spans="4:14" ht="13.5" customHeight="1" x14ac:dyDescent="0.35">
      <c r="D5177"/>
      <c r="N5177"/>
    </row>
    <row r="5178" spans="4:14" ht="13.5" customHeight="1" x14ac:dyDescent="0.35">
      <c r="D5178"/>
      <c r="N5178"/>
    </row>
    <row r="5179" spans="4:14" ht="13.5" customHeight="1" x14ac:dyDescent="0.35">
      <c r="D5179"/>
      <c r="N5179"/>
    </row>
    <row r="5180" spans="4:14" ht="13.5" customHeight="1" x14ac:dyDescent="0.35">
      <c r="D5180"/>
      <c r="N5180"/>
    </row>
    <row r="5181" spans="4:14" ht="13.5" customHeight="1" x14ac:dyDescent="0.35">
      <c r="D5181"/>
      <c r="N5181"/>
    </row>
    <row r="5182" spans="4:14" ht="13.5" customHeight="1" x14ac:dyDescent="0.35">
      <c r="D5182"/>
      <c r="N5182"/>
    </row>
    <row r="5183" spans="4:14" ht="13.5" customHeight="1" x14ac:dyDescent="0.35">
      <c r="D5183"/>
      <c r="N5183"/>
    </row>
    <row r="5184" spans="4:14" ht="13.5" customHeight="1" x14ac:dyDescent="0.35">
      <c r="D5184"/>
      <c r="N5184"/>
    </row>
    <row r="5185" spans="4:14" ht="13.5" customHeight="1" x14ac:dyDescent="0.35">
      <c r="D5185"/>
      <c r="N5185"/>
    </row>
    <row r="5186" spans="4:14" ht="13.5" customHeight="1" x14ac:dyDescent="0.35">
      <c r="D5186"/>
      <c r="N5186"/>
    </row>
    <row r="5187" spans="4:14" ht="13.5" customHeight="1" x14ac:dyDescent="0.35">
      <c r="D5187"/>
      <c r="N5187"/>
    </row>
    <row r="5188" spans="4:14" ht="13.5" customHeight="1" x14ac:dyDescent="0.35">
      <c r="D5188"/>
      <c r="N5188"/>
    </row>
    <row r="5189" spans="4:14" ht="13.5" customHeight="1" x14ac:dyDescent="0.35">
      <c r="D5189"/>
      <c r="N5189"/>
    </row>
    <row r="5190" spans="4:14" ht="13.5" customHeight="1" x14ac:dyDescent="0.35">
      <c r="D5190"/>
      <c r="N5190"/>
    </row>
    <row r="5191" spans="4:14" ht="13.5" customHeight="1" x14ac:dyDescent="0.35">
      <c r="D5191"/>
      <c r="N5191"/>
    </row>
    <row r="5192" spans="4:14" ht="13.5" customHeight="1" x14ac:dyDescent="0.35">
      <c r="D5192"/>
      <c r="N5192"/>
    </row>
    <row r="5193" spans="4:14" ht="13.5" customHeight="1" x14ac:dyDescent="0.35">
      <c r="D5193"/>
      <c r="N5193"/>
    </row>
    <row r="5194" spans="4:14" ht="13.5" customHeight="1" x14ac:dyDescent="0.35">
      <c r="D5194"/>
      <c r="N5194"/>
    </row>
    <row r="5195" spans="4:14" ht="13.5" customHeight="1" x14ac:dyDescent="0.35">
      <c r="D5195"/>
      <c r="N5195"/>
    </row>
    <row r="5196" spans="4:14" ht="13.5" customHeight="1" x14ac:dyDescent="0.35">
      <c r="D5196"/>
      <c r="N5196"/>
    </row>
    <row r="5197" spans="4:14" ht="13.5" customHeight="1" x14ac:dyDescent="0.35">
      <c r="D5197"/>
      <c r="N5197"/>
    </row>
    <row r="5198" spans="4:14" ht="13.5" customHeight="1" x14ac:dyDescent="0.35">
      <c r="D5198"/>
      <c r="N5198"/>
    </row>
    <row r="5199" spans="4:14" ht="13.5" customHeight="1" x14ac:dyDescent="0.35">
      <c r="D5199"/>
      <c r="N5199"/>
    </row>
    <row r="5200" spans="4:14" ht="13.5" customHeight="1" x14ac:dyDescent="0.35">
      <c r="D5200"/>
      <c r="N5200"/>
    </row>
    <row r="5201" spans="4:14" ht="13.5" customHeight="1" x14ac:dyDescent="0.35">
      <c r="D5201"/>
      <c r="N5201"/>
    </row>
    <row r="5202" spans="4:14" ht="13.5" customHeight="1" x14ac:dyDescent="0.35">
      <c r="D5202"/>
      <c r="N5202"/>
    </row>
    <row r="5203" spans="4:14" ht="13.5" customHeight="1" x14ac:dyDescent="0.35">
      <c r="D5203"/>
      <c r="N5203"/>
    </row>
    <row r="5204" spans="4:14" ht="13.5" customHeight="1" x14ac:dyDescent="0.35">
      <c r="D5204"/>
      <c r="N5204"/>
    </row>
    <row r="5205" spans="4:14" ht="13.5" customHeight="1" x14ac:dyDescent="0.35">
      <c r="D5205"/>
      <c r="N5205"/>
    </row>
    <row r="5206" spans="4:14" ht="13.5" customHeight="1" x14ac:dyDescent="0.35">
      <c r="D5206"/>
      <c r="N5206"/>
    </row>
    <row r="5207" spans="4:14" ht="13.5" customHeight="1" x14ac:dyDescent="0.35">
      <c r="D5207"/>
      <c r="N5207"/>
    </row>
    <row r="5208" spans="4:14" ht="13.5" customHeight="1" x14ac:dyDescent="0.35">
      <c r="D5208"/>
      <c r="N5208"/>
    </row>
    <row r="5209" spans="4:14" ht="13.5" customHeight="1" x14ac:dyDescent="0.35">
      <c r="D5209"/>
      <c r="N5209"/>
    </row>
    <row r="5210" spans="4:14" ht="13.5" customHeight="1" x14ac:dyDescent="0.35">
      <c r="D5210"/>
      <c r="N5210"/>
    </row>
    <row r="5211" spans="4:14" ht="13.5" customHeight="1" x14ac:dyDescent="0.35">
      <c r="D5211"/>
      <c r="N5211"/>
    </row>
    <row r="5212" spans="4:14" ht="13.5" customHeight="1" x14ac:dyDescent="0.35">
      <c r="D5212"/>
      <c r="N5212"/>
    </row>
    <row r="5213" spans="4:14" ht="13.5" customHeight="1" x14ac:dyDescent="0.35">
      <c r="D5213"/>
      <c r="N5213"/>
    </row>
    <row r="5214" spans="4:14" ht="13.5" customHeight="1" x14ac:dyDescent="0.35">
      <c r="D5214"/>
      <c r="N5214"/>
    </row>
    <row r="5215" spans="4:14" ht="13.5" customHeight="1" x14ac:dyDescent="0.35">
      <c r="D5215"/>
      <c r="N5215"/>
    </row>
    <row r="5216" spans="4:14" ht="13.5" customHeight="1" x14ac:dyDescent="0.35">
      <c r="D5216"/>
      <c r="N5216"/>
    </row>
    <row r="5217" spans="4:14" ht="13.5" customHeight="1" x14ac:dyDescent="0.35">
      <c r="D5217"/>
      <c r="N5217"/>
    </row>
    <row r="5218" spans="4:14" ht="13.5" customHeight="1" x14ac:dyDescent="0.35">
      <c r="D5218"/>
      <c r="N5218"/>
    </row>
    <row r="5219" spans="4:14" ht="13.5" customHeight="1" x14ac:dyDescent="0.35">
      <c r="D5219"/>
      <c r="N5219"/>
    </row>
    <row r="5220" spans="4:14" ht="13.5" customHeight="1" x14ac:dyDescent="0.35">
      <c r="D5220"/>
      <c r="N5220"/>
    </row>
    <row r="5221" spans="4:14" ht="13.5" customHeight="1" x14ac:dyDescent="0.35">
      <c r="D5221"/>
      <c r="N5221"/>
    </row>
    <row r="5222" spans="4:14" ht="13.5" customHeight="1" x14ac:dyDescent="0.35">
      <c r="D5222"/>
      <c r="N5222"/>
    </row>
    <row r="5223" spans="4:14" ht="13.5" customHeight="1" x14ac:dyDescent="0.35">
      <c r="D5223"/>
      <c r="N5223"/>
    </row>
    <row r="5224" spans="4:14" ht="13.5" customHeight="1" x14ac:dyDescent="0.35">
      <c r="D5224"/>
      <c r="N5224"/>
    </row>
    <row r="5225" spans="4:14" ht="13.5" customHeight="1" x14ac:dyDescent="0.35">
      <c r="D5225"/>
      <c r="N5225"/>
    </row>
    <row r="5226" spans="4:14" ht="13.5" customHeight="1" x14ac:dyDescent="0.35">
      <c r="D5226"/>
      <c r="N5226"/>
    </row>
    <row r="5227" spans="4:14" ht="13.5" customHeight="1" x14ac:dyDescent="0.35">
      <c r="D5227"/>
      <c r="N5227"/>
    </row>
    <row r="5228" spans="4:14" ht="13.5" customHeight="1" x14ac:dyDescent="0.35">
      <c r="D5228"/>
      <c r="N5228"/>
    </row>
    <row r="5229" spans="4:14" ht="13.5" customHeight="1" x14ac:dyDescent="0.35">
      <c r="D5229"/>
      <c r="N5229"/>
    </row>
    <row r="5230" spans="4:14" ht="13.5" customHeight="1" x14ac:dyDescent="0.35">
      <c r="D5230"/>
      <c r="N5230"/>
    </row>
    <row r="5231" spans="4:14" ht="13.5" customHeight="1" x14ac:dyDescent="0.35">
      <c r="D5231"/>
      <c r="N5231"/>
    </row>
    <row r="5232" spans="4:14" ht="13.5" customHeight="1" x14ac:dyDescent="0.35">
      <c r="D5232"/>
      <c r="N5232"/>
    </row>
    <row r="5233" spans="4:14" ht="13.5" customHeight="1" x14ac:dyDescent="0.35">
      <c r="D5233"/>
      <c r="N5233"/>
    </row>
    <row r="5234" spans="4:14" ht="13.5" customHeight="1" x14ac:dyDescent="0.35">
      <c r="D5234"/>
      <c r="N5234"/>
    </row>
    <row r="5235" spans="4:14" ht="13.5" customHeight="1" x14ac:dyDescent="0.35">
      <c r="D5235"/>
      <c r="N5235"/>
    </row>
    <row r="5236" spans="4:14" ht="13.5" customHeight="1" x14ac:dyDescent="0.35">
      <c r="D5236"/>
      <c r="N5236"/>
    </row>
    <row r="5237" spans="4:14" ht="13.5" customHeight="1" x14ac:dyDescent="0.35">
      <c r="D5237"/>
      <c r="N5237"/>
    </row>
    <row r="5238" spans="4:14" ht="13.5" customHeight="1" x14ac:dyDescent="0.35">
      <c r="D5238"/>
      <c r="N5238"/>
    </row>
    <row r="5239" spans="4:14" ht="13.5" customHeight="1" x14ac:dyDescent="0.35">
      <c r="D5239"/>
      <c r="N5239"/>
    </row>
    <row r="5240" spans="4:14" ht="13.5" customHeight="1" x14ac:dyDescent="0.35">
      <c r="D5240"/>
      <c r="N5240"/>
    </row>
    <row r="5241" spans="4:14" ht="13.5" customHeight="1" x14ac:dyDescent="0.35">
      <c r="D5241"/>
      <c r="N5241"/>
    </row>
    <row r="5242" spans="4:14" ht="13.5" customHeight="1" x14ac:dyDescent="0.35">
      <c r="D5242"/>
      <c r="N5242"/>
    </row>
    <row r="5243" spans="4:14" ht="13.5" customHeight="1" x14ac:dyDescent="0.35">
      <c r="D5243"/>
      <c r="N5243"/>
    </row>
    <row r="5244" spans="4:14" ht="13.5" customHeight="1" x14ac:dyDescent="0.35">
      <c r="D5244"/>
      <c r="N5244"/>
    </row>
    <row r="5245" spans="4:14" ht="13.5" customHeight="1" x14ac:dyDescent="0.35">
      <c r="D5245"/>
      <c r="N5245"/>
    </row>
    <row r="5246" spans="4:14" ht="13.5" customHeight="1" x14ac:dyDescent="0.35">
      <c r="D5246"/>
      <c r="N5246"/>
    </row>
    <row r="5247" spans="4:14" ht="13.5" customHeight="1" x14ac:dyDescent="0.35">
      <c r="D5247"/>
      <c r="N5247"/>
    </row>
    <row r="5248" spans="4:14" ht="13.5" customHeight="1" x14ac:dyDescent="0.35">
      <c r="D5248"/>
      <c r="N5248"/>
    </row>
    <row r="5249" spans="4:14" ht="13.5" customHeight="1" x14ac:dyDescent="0.35">
      <c r="D5249"/>
      <c r="N5249"/>
    </row>
    <row r="5250" spans="4:14" ht="13.5" customHeight="1" x14ac:dyDescent="0.35">
      <c r="D5250"/>
      <c r="N5250"/>
    </row>
    <row r="5251" spans="4:14" ht="13.5" customHeight="1" x14ac:dyDescent="0.35">
      <c r="D5251"/>
      <c r="N5251"/>
    </row>
    <row r="5252" spans="4:14" ht="13.5" customHeight="1" x14ac:dyDescent="0.35">
      <c r="D5252"/>
      <c r="N5252"/>
    </row>
    <row r="5253" spans="4:14" ht="13.5" customHeight="1" x14ac:dyDescent="0.35">
      <c r="D5253"/>
      <c r="N5253"/>
    </row>
    <row r="5254" spans="4:14" ht="13.5" customHeight="1" x14ac:dyDescent="0.35">
      <c r="D5254"/>
      <c r="N5254"/>
    </row>
    <row r="5255" spans="4:14" ht="13.5" customHeight="1" x14ac:dyDescent="0.35">
      <c r="D5255"/>
      <c r="N5255"/>
    </row>
    <row r="5256" spans="4:14" ht="13.5" customHeight="1" x14ac:dyDescent="0.35">
      <c r="D5256"/>
      <c r="N5256"/>
    </row>
    <row r="5257" spans="4:14" ht="13.5" customHeight="1" x14ac:dyDescent="0.35">
      <c r="D5257"/>
      <c r="N5257"/>
    </row>
    <row r="5258" spans="4:14" ht="13.5" customHeight="1" x14ac:dyDescent="0.35">
      <c r="D5258"/>
      <c r="N5258"/>
    </row>
    <row r="5259" spans="4:14" ht="13.5" customHeight="1" x14ac:dyDescent="0.35">
      <c r="D5259"/>
      <c r="N5259"/>
    </row>
    <row r="5260" spans="4:14" ht="13.5" customHeight="1" x14ac:dyDescent="0.35">
      <c r="D5260"/>
      <c r="N5260"/>
    </row>
    <row r="5261" spans="4:14" ht="13.5" customHeight="1" x14ac:dyDescent="0.35">
      <c r="D5261"/>
      <c r="N5261"/>
    </row>
    <row r="5262" spans="4:14" ht="13.5" customHeight="1" x14ac:dyDescent="0.35">
      <c r="D5262"/>
      <c r="N5262"/>
    </row>
    <row r="5263" spans="4:14" ht="13.5" customHeight="1" x14ac:dyDescent="0.35">
      <c r="D5263"/>
      <c r="N5263"/>
    </row>
    <row r="5264" spans="4:14" ht="13.5" customHeight="1" x14ac:dyDescent="0.35">
      <c r="D5264"/>
      <c r="N5264"/>
    </row>
    <row r="5265" spans="4:14" ht="13.5" customHeight="1" x14ac:dyDescent="0.35">
      <c r="D5265"/>
      <c r="N5265"/>
    </row>
    <row r="5266" spans="4:14" ht="13.5" customHeight="1" x14ac:dyDescent="0.35">
      <c r="D5266"/>
      <c r="N5266"/>
    </row>
    <row r="5267" spans="4:14" ht="13.5" customHeight="1" x14ac:dyDescent="0.35">
      <c r="D5267"/>
      <c r="N5267"/>
    </row>
    <row r="5268" spans="4:14" ht="13.5" customHeight="1" x14ac:dyDescent="0.35">
      <c r="D5268"/>
      <c r="N5268"/>
    </row>
    <row r="5269" spans="4:14" ht="13.5" customHeight="1" x14ac:dyDescent="0.35">
      <c r="D5269"/>
      <c r="N5269"/>
    </row>
    <row r="5270" spans="4:14" ht="13.5" customHeight="1" x14ac:dyDescent="0.35">
      <c r="D5270"/>
      <c r="N5270"/>
    </row>
    <row r="5271" spans="4:14" ht="13.5" customHeight="1" x14ac:dyDescent="0.35">
      <c r="D5271"/>
      <c r="N5271"/>
    </row>
    <row r="5272" spans="4:14" ht="13.5" customHeight="1" x14ac:dyDescent="0.35">
      <c r="D5272"/>
      <c r="N5272"/>
    </row>
    <row r="5273" spans="4:14" ht="13.5" customHeight="1" x14ac:dyDescent="0.35">
      <c r="D5273"/>
      <c r="N5273"/>
    </row>
    <row r="5274" spans="4:14" ht="13.5" customHeight="1" x14ac:dyDescent="0.35">
      <c r="D5274"/>
      <c r="N5274"/>
    </row>
    <row r="5275" spans="4:14" ht="13.5" customHeight="1" x14ac:dyDescent="0.35">
      <c r="D5275"/>
      <c r="N5275"/>
    </row>
    <row r="5276" spans="4:14" ht="13.5" customHeight="1" x14ac:dyDescent="0.35">
      <c r="D5276"/>
      <c r="N5276"/>
    </row>
    <row r="5277" spans="4:14" ht="13.5" customHeight="1" x14ac:dyDescent="0.35">
      <c r="D5277"/>
      <c r="N5277"/>
    </row>
    <row r="5278" spans="4:14" ht="13.5" customHeight="1" x14ac:dyDescent="0.35">
      <c r="D5278"/>
      <c r="N5278"/>
    </row>
    <row r="5279" spans="4:14" ht="13.5" customHeight="1" x14ac:dyDescent="0.35">
      <c r="D5279"/>
      <c r="N5279"/>
    </row>
    <row r="5280" spans="4:14" ht="13.5" customHeight="1" x14ac:dyDescent="0.35">
      <c r="D5280"/>
      <c r="N5280"/>
    </row>
    <row r="5281" spans="4:14" ht="13.5" customHeight="1" x14ac:dyDescent="0.35">
      <c r="D5281"/>
      <c r="N5281"/>
    </row>
    <row r="5282" spans="4:14" ht="13.5" customHeight="1" x14ac:dyDescent="0.35">
      <c r="D5282"/>
      <c r="N5282"/>
    </row>
    <row r="5283" spans="4:14" ht="13.5" customHeight="1" x14ac:dyDescent="0.35">
      <c r="D5283"/>
      <c r="N5283"/>
    </row>
    <row r="5284" spans="4:14" ht="13.5" customHeight="1" x14ac:dyDescent="0.35">
      <c r="D5284"/>
      <c r="N5284"/>
    </row>
    <row r="5285" spans="4:14" ht="13.5" customHeight="1" x14ac:dyDescent="0.35">
      <c r="D5285"/>
      <c r="N5285"/>
    </row>
    <row r="5286" spans="4:14" ht="13.5" customHeight="1" x14ac:dyDescent="0.35">
      <c r="D5286"/>
      <c r="N5286"/>
    </row>
    <row r="5287" spans="4:14" ht="13.5" customHeight="1" x14ac:dyDescent="0.35">
      <c r="D5287"/>
      <c r="N5287"/>
    </row>
    <row r="5288" spans="4:14" ht="13.5" customHeight="1" x14ac:dyDescent="0.35">
      <c r="D5288"/>
      <c r="N5288"/>
    </row>
    <row r="5289" spans="4:14" ht="13.5" customHeight="1" x14ac:dyDescent="0.35">
      <c r="D5289"/>
      <c r="N5289"/>
    </row>
    <row r="5290" spans="4:14" ht="13.5" customHeight="1" x14ac:dyDescent="0.35">
      <c r="D5290"/>
      <c r="N5290"/>
    </row>
    <row r="5291" spans="4:14" ht="13.5" customHeight="1" x14ac:dyDescent="0.35">
      <c r="D5291"/>
      <c r="N5291"/>
    </row>
    <row r="5292" spans="4:14" ht="13.5" customHeight="1" x14ac:dyDescent="0.35">
      <c r="D5292"/>
      <c r="N5292"/>
    </row>
    <row r="5293" spans="4:14" ht="13.5" customHeight="1" x14ac:dyDescent="0.35">
      <c r="D5293"/>
      <c r="N5293"/>
    </row>
    <row r="5294" spans="4:14" ht="13.5" customHeight="1" x14ac:dyDescent="0.35">
      <c r="D5294"/>
      <c r="N5294"/>
    </row>
    <row r="5295" spans="4:14" ht="13.5" customHeight="1" x14ac:dyDescent="0.35">
      <c r="D5295"/>
      <c r="N5295"/>
    </row>
    <row r="5296" spans="4:14" ht="13.5" customHeight="1" x14ac:dyDescent="0.35">
      <c r="D5296"/>
      <c r="N5296"/>
    </row>
    <row r="5297" spans="4:14" ht="13.5" customHeight="1" x14ac:dyDescent="0.35">
      <c r="D5297"/>
      <c r="N5297"/>
    </row>
    <row r="5298" spans="4:14" ht="13.5" customHeight="1" x14ac:dyDescent="0.35">
      <c r="D5298"/>
      <c r="N5298"/>
    </row>
    <row r="5299" spans="4:14" ht="13.5" customHeight="1" x14ac:dyDescent="0.35">
      <c r="D5299"/>
      <c r="N5299"/>
    </row>
    <row r="5300" spans="4:14" ht="13.5" customHeight="1" x14ac:dyDescent="0.35">
      <c r="D5300"/>
      <c r="N5300"/>
    </row>
    <row r="5301" spans="4:14" ht="13.5" customHeight="1" x14ac:dyDescent="0.35">
      <c r="D5301"/>
      <c r="N5301"/>
    </row>
    <row r="5302" spans="4:14" ht="13.5" customHeight="1" x14ac:dyDescent="0.35">
      <c r="D5302"/>
      <c r="N5302"/>
    </row>
    <row r="5303" spans="4:14" ht="13.5" customHeight="1" x14ac:dyDescent="0.35">
      <c r="D5303"/>
      <c r="N5303"/>
    </row>
    <row r="5304" spans="4:14" ht="13.5" customHeight="1" x14ac:dyDescent="0.35">
      <c r="D5304"/>
      <c r="N5304"/>
    </row>
    <row r="5305" spans="4:14" ht="13.5" customHeight="1" x14ac:dyDescent="0.35">
      <c r="D5305"/>
      <c r="N5305"/>
    </row>
    <row r="5306" spans="4:14" ht="13.5" customHeight="1" x14ac:dyDescent="0.35">
      <c r="D5306"/>
      <c r="N5306"/>
    </row>
    <row r="5307" spans="4:14" ht="13.5" customHeight="1" x14ac:dyDescent="0.35">
      <c r="D5307"/>
      <c r="N5307"/>
    </row>
    <row r="5308" spans="4:14" ht="13.5" customHeight="1" x14ac:dyDescent="0.35">
      <c r="D5308"/>
      <c r="N5308"/>
    </row>
    <row r="5309" spans="4:14" ht="13.5" customHeight="1" x14ac:dyDescent="0.35">
      <c r="D5309"/>
      <c r="N5309"/>
    </row>
    <row r="5310" spans="4:14" ht="13.5" customHeight="1" x14ac:dyDescent="0.35">
      <c r="D5310"/>
      <c r="N5310"/>
    </row>
    <row r="5311" spans="4:14" ht="13.5" customHeight="1" x14ac:dyDescent="0.35">
      <c r="D5311"/>
      <c r="N5311"/>
    </row>
    <row r="5312" spans="4:14" ht="13.5" customHeight="1" x14ac:dyDescent="0.35">
      <c r="D5312"/>
      <c r="N5312"/>
    </row>
    <row r="5313" spans="4:14" ht="13.5" customHeight="1" x14ac:dyDescent="0.35">
      <c r="D5313"/>
      <c r="N5313"/>
    </row>
    <row r="5314" spans="4:14" ht="13.5" customHeight="1" x14ac:dyDescent="0.35">
      <c r="D5314"/>
      <c r="N5314"/>
    </row>
    <row r="5315" spans="4:14" ht="13.5" customHeight="1" x14ac:dyDescent="0.35">
      <c r="D5315"/>
      <c r="N5315"/>
    </row>
    <row r="5316" spans="4:14" ht="13.5" customHeight="1" x14ac:dyDescent="0.35">
      <c r="D5316"/>
      <c r="N5316"/>
    </row>
    <row r="5317" spans="4:14" ht="13.5" customHeight="1" x14ac:dyDescent="0.35">
      <c r="D5317"/>
      <c r="N5317"/>
    </row>
    <row r="5318" spans="4:14" ht="13.5" customHeight="1" x14ac:dyDescent="0.35">
      <c r="D5318"/>
      <c r="N5318"/>
    </row>
    <row r="5319" spans="4:14" ht="13.5" customHeight="1" x14ac:dyDescent="0.35">
      <c r="D5319"/>
      <c r="N5319"/>
    </row>
    <row r="5320" spans="4:14" ht="13.5" customHeight="1" x14ac:dyDescent="0.35">
      <c r="D5320"/>
      <c r="N5320"/>
    </row>
    <row r="5321" spans="4:14" ht="13.5" customHeight="1" x14ac:dyDescent="0.35">
      <c r="D5321"/>
      <c r="N5321"/>
    </row>
    <row r="5322" spans="4:14" ht="13.5" customHeight="1" x14ac:dyDescent="0.35">
      <c r="D5322"/>
      <c r="N5322"/>
    </row>
    <row r="5323" spans="4:14" ht="13.5" customHeight="1" x14ac:dyDescent="0.35">
      <c r="D5323"/>
      <c r="N5323"/>
    </row>
    <row r="5324" spans="4:14" ht="13.5" customHeight="1" x14ac:dyDescent="0.35">
      <c r="D5324"/>
      <c r="N5324"/>
    </row>
    <row r="5325" spans="4:14" ht="13.5" customHeight="1" x14ac:dyDescent="0.35">
      <c r="D5325"/>
      <c r="N5325"/>
    </row>
    <row r="5326" spans="4:14" ht="13.5" customHeight="1" x14ac:dyDescent="0.35">
      <c r="D5326"/>
      <c r="N5326"/>
    </row>
    <row r="5327" spans="4:14" ht="13.5" customHeight="1" x14ac:dyDescent="0.35">
      <c r="D5327"/>
      <c r="N5327"/>
    </row>
    <row r="5328" spans="4:14" ht="13.5" customHeight="1" x14ac:dyDescent="0.35">
      <c r="D5328"/>
      <c r="N5328"/>
    </row>
    <row r="5329" spans="4:14" ht="13.5" customHeight="1" x14ac:dyDescent="0.35">
      <c r="D5329"/>
      <c r="N5329"/>
    </row>
    <row r="5330" spans="4:14" ht="13.5" customHeight="1" x14ac:dyDescent="0.35">
      <c r="D5330"/>
      <c r="N5330"/>
    </row>
    <row r="5331" spans="4:14" ht="13.5" customHeight="1" x14ac:dyDescent="0.35">
      <c r="D5331"/>
      <c r="N5331"/>
    </row>
    <row r="5332" spans="4:14" ht="13.5" customHeight="1" x14ac:dyDescent="0.35">
      <c r="D5332"/>
      <c r="N5332"/>
    </row>
    <row r="5333" spans="4:14" ht="13.5" customHeight="1" x14ac:dyDescent="0.35">
      <c r="D5333"/>
      <c r="N5333"/>
    </row>
    <row r="5334" spans="4:14" ht="13.5" customHeight="1" x14ac:dyDescent="0.35">
      <c r="D5334"/>
      <c r="N5334"/>
    </row>
    <row r="5335" spans="4:14" ht="13.5" customHeight="1" x14ac:dyDescent="0.35">
      <c r="D5335"/>
      <c r="N5335"/>
    </row>
    <row r="5336" spans="4:14" ht="13.5" customHeight="1" x14ac:dyDescent="0.35">
      <c r="D5336"/>
      <c r="N5336"/>
    </row>
    <row r="5337" spans="4:14" ht="13.5" customHeight="1" x14ac:dyDescent="0.35">
      <c r="D5337"/>
      <c r="N5337"/>
    </row>
    <row r="5338" spans="4:14" ht="13.5" customHeight="1" x14ac:dyDescent="0.35">
      <c r="D5338"/>
      <c r="N5338"/>
    </row>
    <row r="5339" spans="4:14" ht="13.5" customHeight="1" x14ac:dyDescent="0.35">
      <c r="D5339"/>
      <c r="N5339"/>
    </row>
    <row r="5340" spans="4:14" ht="13.5" customHeight="1" x14ac:dyDescent="0.35">
      <c r="D5340"/>
      <c r="N5340"/>
    </row>
    <row r="5341" spans="4:14" ht="13.5" customHeight="1" x14ac:dyDescent="0.35">
      <c r="D5341"/>
      <c r="N5341"/>
    </row>
    <row r="5342" spans="4:14" ht="13.5" customHeight="1" x14ac:dyDescent="0.35">
      <c r="D5342"/>
      <c r="N5342"/>
    </row>
    <row r="5343" spans="4:14" ht="13.5" customHeight="1" x14ac:dyDescent="0.35">
      <c r="D5343"/>
      <c r="N5343"/>
    </row>
    <row r="5344" spans="4:14" ht="13.5" customHeight="1" x14ac:dyDescent="0.35">
      <c r="D5344"/>
      <c r="N5344"/>
    </row>
    <row r="5345" spans="4:14" ht="13.5" customHeight="1" x14ac:dyDescent="0.35">
      <c r="D5345"/>
      <c r="N5345"/>
    </row>
    <row r="5346" spans="4:14" ht="13.5" customHeight="1" x14ac:dyDescent="0.35">
      <c r="D5346"/>
      <c r="N5346"/>
    </row>
    <row r="5347" spans="4:14" ht="13.5" customHeight="1" x14ac:dyDescent="0.35">
      <c r="D5347"/>
      <c r="N5347"/>
    </row>
    <row r="5348" spans="4:14" ht="13.5" customHeight="1" x14ac:dyDescent="0.35">
      <c r="D5348"/>
      <c r="N5348"/>
    </row>
    <row r="5349" spans="4:14" ht="13.5" customHeight="1" x14ac:dyDescent="0.35">
      <c r="D5349"/>
      <c r="N5349"/>
    </row>
    <row r="5350" spans="4:14" ht="13.5" customHeight="1" x14ac:dyDescent="0.35">
      <c r="D5350"/>
      <c r="N5350"/>
    </row>
    <row r="5351" spans="4:14" ht="13.5" customHeight="1" x14ac:dyDescent="0.35">
      <c r="D5351"/>
      <c r="N5351"/>
    </row>
    <row r="5352" spans="4:14" ht="13.5" customHeight="1" x14ac:dyDescent="0.35">
      <c r="D5352"/>
      <c r="N5352"/>
    </row>
    <row r="5353" spans="4:14" ht="13.5" customHeight="1" x14ac:dyDescent="0.35">
      <c r="D5353"/>
      <c r="N5353"/>
    </row>
    <row r="5354" spans="4:14" ht="13.5" customHeight="1" x14ac:dyDescent="0.35">
      <c r="D5354"/>
      <c r="N5354"/>
    </row>
    <row r="5355" spans="4:14" ht="13.5" customHeight="1" x14ac:dyDescent="0.35">
      <c r="D5355"/>
      <c r="N5355"/>
    </row>
    <row r="5356" spans="4:14" ht="13.5" customHeight="1" x14ac:dyDescent="0.35">
      <c r="D5356"/>
      <c r="N5356"/>
    </row>
    <row r="5357" spans="4:14" ht="13.5" customHeight="1" x14ac:dyDescent="0.35">
      <c r="D5357"/>
      <c r="N5357"/>
    </row>
    <row r="5358" spans="4:14" ht="13.5" customHeight="1" x14ac:dyDescent="0.35">
      <c r="D5358"/>
      <c r="N5358"/>
    </row>
    <row r="5359" spans="4:14" ht="13.5" customHeight="1" x14ac:dyDescent="0.35">
      <c r="D5359"/>
      <c r="N5359"/>
    </row>
    <row r="5360" spans="4:14" ht="13.5" customHeight="1" x14ac:dyDescent="0.35">
      <c r="D5360"/>
      <c r="N5360"/>
    </row>
    <row r="5361" spans="4:14" ht="13.5" customHeight="1" x14ac:dyDescent="0.35">
      <c r="D5361"/>
      <c r="N5361"/>
    </row>
    <row r="5362" spans="4:14" ht="13.5" customHeight="1" x14ac:dyDescent="0.35">
      <c r="D5362"/>
      <c r="N5362"/>
    </row>
    <row r="5363" spans="4:14" ht="13.5" customHeight="1" x14ac:dyDescent="0.35">
      <c r="D5363"/>
      <c r="N5363"/>
    </row>
    <row r="5364" spans="4:14" ht="13.5" customHeight="1" x14ac:dyDescent="0.35">
      <c r="D5364"/>
      <c r="N5364"/>
    </row>
    <row r="5365" spans="4:14" ht="13.5" customHeight="1" x14ac:dyDescent="0.35">
      <c r="D5365"/>
      <c r="N5365"/>
    </row>
    <row r="5366" spans="4:14" ht="13.5" customHeight="1" x14ac:dyDescent="0.35">
      <c r="D5366"/>
      <c r="N5366"/>
    </row>
    <row r="5367" spans="4:14" ht="13.5" customHeight="1" x14ac:dyDescent="0.35">
      <c r="D5367"/>
      <c r="N5367"/>
    </row>
    <row r="5368" spans="4:14" ht="13.5" customHeight="1" x14ac:dyDescent="0.35">
      <c r="D5368"/>
      <c r="N5368"/>
    </row>
    <row r="5369" spans="4:14" ht="13.5" customHeight="1" x14ac:dyDescent="0.35">
      <c r="D5369"/>
      <c r="N5369"/>
    </row>
    <row r="5370" spans="4:14" ht="13.5" customHeight="1" x14ac:dyDescent="0.35">
      <c r="D5370"/>
      <c r="N5370"/>
    </row>
    <row r="5371" spans="4:14" ht="13.5" customHeight="1" x14ac:dyDescent="0.35">
      <c r="D5371"/>
      <c r="N5371"/>
    </row>
    <row r="5372" spans="4:14" ht="13.5" customHeight="1" x14ac:dyDescent="0.35">
      <c r="D5372"/>
      <c r="N5372"/>
    </row>
    <row r="5373" spans="4:14" ht="13.5" customHeight="1" x14ac:dyDescent="0.35">
      <c r="D5373"/>
      <c r="N5373"/>
    </row>
    <row r="5374" spans="4:14" ht="13.5" customHeight="1" x14ac:dyDescent="0.35">
      <c r="D5374"/>
      <c r="N5374"/>
    </row>
    <row r="5375" spans="4:14" ht="13.5" customHeight="1" x14ac:dyDescent="0.35">
      <c r="D5375"/>
      <c r="N5375"/>
    </row>
    <row r="5376" spans="4:14" ht="13.5" customHeight="1" x14ac:dyDescent="0.35">
      <c r="D5376"/>
      <c r="N5376"/>
    </row>
    <row r="5377" spans="4:14" ht="13.5" customHeight="1" x14ac:dyDescent="0.35">
      <c r="D5377"/>
      <c r="N5377"/>
    </row>
    <row r="5378" spans="4:14" ht="13.5" customHeight="1" x14ac:dyDescent="0.35">
      <c r="D5378"/>
      <c r="N5378"/>
    </row>
    <row r="5379" spans="4:14" ht="13.5" customHeight="1" x14ac:dyDescent="0.35">
      <c r="D5379"/>
      <c r="N5379"/>
    </row>
    <row r="5380" spans="4:14" ht="13.5" customHeight="1" x14ac:dyDescent="0.35">
      <c r="D5380"/>
      <c r="N5380"/>
    </row>
    <row r="5381" spans="4:14" ht="13.5" customHeight="1" x14ac:dyDescent="0.35">
      <c r="D5381"/>
      <c r="N5381"/>
    </row>
    <row r="5382" spans="4:14" ht="13.5" customHeight="1" x14ac:dyDescent="0.35">
      <c r="D5382"/>
      <c r="N5382"/>
    </row>
    <row r="5383" spans="4:14" ht="13.5" customHeight="1" x14ac:dyDescent="0.35">
      <c r="D5383"/>
      <c r="N5383"/>
    </row>
    <row r="5384" spans="4:14" ht="13.5" customHeight="1" x14ac:dyDescent="0.35">
      <c r="D5384"/>
      <c r="N5384"/>
    </row>
    <row r="5385" spans="4:14" ht="13.5" customHeight="1" x14ac:dyDescent="0.35">
      <c r="D5385"/>
      <c r="N5385"/>
    </row>
    <row r="5386" spans="4:14" ht="13.5" customHeight="1" x14ac:dyDescent="0.35">
      <c r="D5386"/>
      <c r="N5386"/>
    </row>
    <row r="5387" spans="4:14" ht="13.5" customHeight="1" x14ac:dyDescent="0.35">
      <c r="D5387"/>
      <c r="N5387"/>
    </row>
    <row r="5388" spans="4:14" ht="13.5" customHeight="1" x14ac:dyDescent="0.35">
      <c r="D5388"/>
      <c r="N5388"/>
    </row>
    <row r="5389" spans="4:14" ht="13.5" customHeight="1" x14ac:dyDescent="0.35">
      <c r="D5389"/>
      <c r="N5389"/>
    </row>
    <row r="5390" spans="4:14" ht="13.5" customHeight="1" x14ac:dyDescent="0.35">
      <c r="D5390"/>
      <c r="N5390"/>
    </row>
    <row r="5391" spans="4:14" ht="13.5" customHeight="1" x14ac:dyDescent="0.35">
      <c r="D5391"/>
      <c r="N5391"/>
    </row>
    <row r="5392" spans="4:14" ht="13.5" customHeight="1" x14ac:dyDescent="0.35">
      <c r="D5392"/>
      <c r="N5392"/>
    </row>
    <row r="5393" spans="4:14" ht="13.5" customHeight="1" x14ac:dyDescent="0.35">
      <c r="D5393"/>
      <c r="N5393"/>
    </row>
    <row r="5394" spans="4:14" ht="13.5" customHeight="1" x14ac:dyDescent="0.35">
      <c r="D5394"/>
      <c r="N5394"/>
    </row>
    <row r="5395" spans="4:14" ht="13.5" customHeight="1" x14ac:dyDescent="0.35">
      <c r="D5395"/>
      <c r="N5395"/>
    </row>
    <row r="5396" spans="4:14" ht="13.5" customHeight="1" x14ac:dyDescent="0.35">
      <c r="D5396"/>
      <c r="N5396"/>
    </row>
    <row r="5397" spans="4:14" ht="13.5" customHeight="1" x14ac:dyDescent="0.35">
      <c r="D5397"/>
      <c r="N5397"/>
    </row>
    <row r="5398" spans="4:14" ht="13.5" customHeight="1" x14ac:dyDescent="0.35">
      <c r="D5398"/>
      <c r="N5398"/>
    </row>
    <row r="5399" spans="4:14" ht="13.5" customHeight="1" x14ac:dyDescent="0.35">
      <c r="D5399"/>
      <c r="N5399"/>
    </row>
    <row r="5400" spans="4:14" ht="13.5" customHeight="1" x14ac:dyDescent="0.35">
      <c r="D5400"/>
      <c r="N5400"/>
    </row>
    <row r="5401" spans="4:14" ht="13.5" customHeight="1" x14ac:dyDescent="0.35">
      <c r="D5401"/>
      <c r="N5401"/>
    </row>
    <row r="5402" spans="4:14" ht="13.5" customHeight="1" x14ac:dyDescent="0.35">
      <c r="D5402"/>
      <c r="N5402"/>
    </row>
    <row r="5403" spans="4:14" ht="13.5" customHeight="1" x14ac:dyDescent="0.35">
      <c r="D5403"/>
      <c r="N5403"/>
    </row>
    <row r="5404" spans="4:14" ht="13.5" customHeight="1" x14ac:dyDescent="0.35">
      <c r="D5404"/>
      <c r="N5404"/>
    </row>
    <row r="5405" spans="4:14" ht="13.5" customHeight="1" x14ac:dyDescent="0.35">
      <c r="D5405"/>
      <c r="N5405"/>
    </row>
    <row r="5406" spans="4:14" ht="13.5" customHeight="1" x14ac:dyDescent="0.35">
      <c r="D5406"/>
      <c r="N5406"/>
    </row>
    <row r="5407" spans="4:14" ht="13.5" customHeight="1" x14ac:dyDescent="0.35">
      <c r="D5407"/>
      <c r="N5407"/>
    </row>
    <row r="5408" spans="4:14" ht="13.5" customHeight="1" x14ac:dyDescent="0.35">
      <c r="D5408"/>
      <c r="N5408"/>
    </row>
    <row r="5409" spans="4:14" ht="13.5" customHeight="1" x14ac:dyDescent="0.35">
      <c r="D5409"/>
      <c r="N5409"/>
    </row>
    <row r="5410" spans="4:14" ht="13.5" customHeight="1" x14ac:dyDescent="0.35">
      <c r="D5410"/>
      <c r="N5410"/>
    </row>
    <row r="5411" spans="4:14" ht="13.5" customHeight="1" x14ac:dyDescent="0.35">
      <c r="D5411"/>
      <c r="N5411"/>
    </row>
    <row r="5412" spans="4:14" ht="13.5" customHeight="1" x14ac:dyDescent="0.35">
      <c r="D5412"/>
      <c r="N5412"/>
    </row>
    <row r="5413" spans="4:14" ht="13.5" customHeight="1" x14ac:dyDescent="0.35">
      <c r="D5413"/>
      <c r="N5413"/>
    </row>
    <row r="5414" spans="4:14" ht="13.5" customHeight="1" x14ac:dyDescent="0.35">
      <c r="D5414"/>
      <c r="N5414"/>
    </row>
    <row r="5415" spans="4:14" ht="13.5" customHeight="1" x14ac:dyDescent="0.35">
      <c r="D5415"/>
      <c r="N5415"/>
    </row>
    <row r="5416" spans="4:14" ht="13.5" customHeight="1" x14ac:dyDescent="0.35">
      <c r="D5416"/>
      <c r="N5416"/>
    </row>
    <row r="5417" spans="4:14" ht="13.5" customHeight="1" x14ac:dyDescent="0.35">
      <c r="D5417"/>
      <c r="N5417"/>
    </row>
    <row r="5418" spans="4:14" ht="13.5" customHeight="1" x14ac:dyDescent="0.35">
      <c r="D5418"/>
      <c r="N5418"/>
    </row>
    <row r="5419" spans="4:14" ht="13.5" customHeight="1" x14ac:dyDescent="0.35">
      <c r="D5419"/>
      <c r="N5419"/>
    </row>
    <row r="5420" spans="4:14" ht="13.5" customHeight="1" x14ac:dyDescent="0.35">
      <c r="D5420"/>
      <c r="N5420"/>
    </row>
    <row r="5421" spans="4:14" ht="13.5" customHeight="1" x14ac:dyDescent="0.35">
      <c r="D5421"/>
      <c r="N5421"/>
    </row>
    <row r="5422" spans="4:14" ht="13.5" customHeight="1" x14ac:dyDescent="0.35">
      <c r="D5422"/>
      <c r="N5422"/>
    </row>
    <row r="5423" spans="4:14" ht="13.5" customHeight="1" x14ac:dyDescent="0.35">
      <c r="D5423"/>
      <c r="N5423"/>
    </row>
    <row r="5424" spans="4:14" ht="13.5" customHeight="1" x14ac:dyDescent="0.35">
      <c r="D5424"/>
      <c r="N5424"/>
    </row>
    <row r="5425" spans="4:14" ht="13.5" customHeight="1" x14ac:dyDescent="0.35">
      <c r="D5425"/>
      <c r="N5425"/>
    </row>
    <row r="5426" spans="4:14" ht="13.5" customHeight="1" x14ac:dyDescent="0.35">
      <c r="D5426"/>
      <c r="N5426"/>
    </row>
    <row r="5427" spans="4:14" ht="13.5" customHeight="1" x14ac:dyDescent="0.35">
      <c r="D5427"/>
      <c r="N5427"/>
    </row>
    <row r="5428" spans="4:14" ht="13.5" customHeight="1" x14ac:dyDescent="0.35">
      <c r="D5428"/>
      <c r="N5428"/>
    </row>
    <row r="5429" spans="4:14" ht="13.5" customHeight="1" x14ac:dyDescent="0.35">
      <c r="D5429"/>
      <c r="N5429"/>
    </row>
    <row r="5430" spans="4:14" ht="13.5" customHeight="1" x14ac:dyDescent="0.35">
      <c r="D5430"/>
      <c r="N5430"/>
    </row>
    <row r="5431" spans="4:14" ht="13.5" customHeight="1" x14ac:dyDescent="0.35">
      <c r="D5431"/>
      <c r="N5431"/>
    </row>
    <row r="5432" spans="4:14" ht="13.5" customHeight="1" x14ac:dyDescent="0.35">
      <c r="D5432"/>
      <c r="N5432"/>
    </row>
    <row r="5433" spans="4:14" ht="13.5" customHeight="1" x14ac:dyDescent="0.35">
      <c r="D5433"/>
      <c r="N5433"/>
    </row>
    <row r="5434" spans="4:14" ht="13.5" customHeight="1" x14ac:dyDescent="0.35">
      <c r="D5434"/>
      <c r="N5434"/>
    </row>
    <row r="5435" spans="4:14" ht="13.5" customHeight="1" x14ac:dyDescent="0.35">
      <c r="D5435"/>
      <c r="N5435"/>
    </row>
    <row r="5436" spans="4:14" ht="13.5" customHeight="1" x14ac:dyDescent="0.35">
      <c r="D5436"/>
      <c r="N5436"/>
    </row>
    <row r="5437" spans="4:14" ht="13.5" customHeight="1" x14ac:dyDescent="0.35">
      <c r="D5437"/>
      <c r="N5437"/>
    </row>
    <row r="5438" spans="4:14" ht="13.5" customHeight="1" x14ac:dyDescent="0.35">
      <c r="D5438"/>
      <c r="N5438"/>
    </row>
    <row r="5439" spans="4:14" ht="13.5" customHeight="1" x14ac:dyDescent="0.35">
      <c r="D5439"/>
      <c r="N5439"/>
    </row>
    <row r="5440" spans="4:14" ht="13.5" customHeight="1" x14ac:dyDescent="0.35">
      <c r="D5440"/>
      <c r="N5440"/>
    </row>
    <row r="5441" spans="4:14" ht="13.5" customHeight="1" x14ac:dyDescent="0.35">
      <c r="D5441"/>
      <c r="N5441"/>
    </row>
    <row r="5442" spans="4:14" ht="13.5" customHeight="1" x14ac:dyDescent="0.35">
      <c r="D5442"/>
      <c r="N5442"/>
    </row>
    <row r="5443" spans="4:14" ht="13.5" customHeight="1" x14ac:dyDescent="0.35">
      <c r="D5443"/>
      <c r="N5443"/>
    </row>
    <row r="5444" spans="4:14" ht="13.5" customHeight="1" x14ac:dyDescent="0.35">
      <c r="D5444"/>
      <c r="N5444"/>
    </row>
    <row r="5445" spans="4:14" ht="13.5" customHeight="1" x14ac:dyDescent="0.35">
      <c r="D5445"/>
      <c r="N5445"/>
    </row>
    <row r="5446" spans="4:14" ht="13.5" customHeight="1" x14ac:dyDescent="0.35">
      <c r="D5446"/>
      <c r="N5446"/>
    </row>
    <row r="5447" spans="4:14" ht="13.5" customHeight="1" x14ac:dyDescent="0.35">
      <c r="D5447"/>
      <c r="N5447"/>
    </row>
    <row r="5448" spans="4:14" ht="13.5" customHeight="1" x14ac:dyDescent="0.35">
      <c r="D5448"/>
      <c r="N5448"/>
    </row>
    <row r="5449" spans="4:14" ht="13.5" customHeight="1" x14ac:dyDescent="0.35">
      <c r="D5449"/>
      <c r="N5449"/>
    </row>
    <row r="5450" spans="4:14" ht="13.5" customHeight="1" x14ac:dyDescent="0.35">
      <c r="D5450"/>
      <c r="N5450"/>
    </row>
    <row r="5451" spans="4:14" ht="13.5" customHeight="1" x14ac:dyDescent="0.35">
      <c r="D5451"/>
      <c r="N5451"/>
    </row>
    <row r="5452" spans="4:14" ht="13.5" customHeight="1" x14ac:dyDescent="0.35">
      <c r="D5452"/>
      <c r="N5452"/>
    </row>
    <row r="5453" spans="4:14" ht="13.5" customHeight="1" x14ac:dyDescent="0.35">
      <c r="D5453"/>
      <c r="N5453"/>
    </row>
    <row r="5454" spans="4:14" ht="13.5" customHeight="1" x14ac:dyDescent="0.35">
      <c r="D5454"/>
      <c r="N5454"/>
    </row>
    <row r="5455" spans="4:14" ht="13.5" customHeight="1" x14ac:dyDescent="0.35">
      <c r="D5455"/>
      <c r="N5455"/>
    </row>
    <row r="5456" spans="4:14" ht="13.5" customHeight="1" x14ac:dyDescent="0.35">
      <c r="D5456"/>
      <c r="N5456"/>
    </row>
    <row r="5457" spans="4:14" ht="13.5" customHeight="1" x14ac:dyDescent="0.35">
      <c r="D5457"/>
      <c r="N5457"/>
    </row>
    <row r="5458" spans="4:14" ht="13.5" customHeight="1" x14ac:dyDescent="0.35">
      <c r="D5458"/>
      <c r="N5458"/>
    </row>
    <row r="5459" spans="4:14" ht="13.5" customHeight="1" x14ac:dyDescent="0.35">
      <c r="D5459"/>
      <c r="N5459"/>
    </row>
    <row r="5460" spans="4:14" ht="13.5" customHeight="1" x14ac:dyDescent="0.35">
      <c r="D5460"/>
      <c r="N5460"/>
    </row>
    <row r="5461" spans="4:14" ht="13.5" customHeight="1" x14ac:dyDescent="0.35">
      <c r="D5461"/>
      <c r="N5461"/>
    </row>
    <row r="5462" spans="4:14" ht="13.5" customHeight="1" x14ac:dyDescent="0.35">
      <c r="D5462"/>
      <c r="N5462"/>
    </row>
    <row r="5463" spans="4:14" ht="13.5" customHeight="1" x14ac:dyDescent="0.35">
      <c r="D5463"/>
      <c r="N5463"/>
    </row>
    <row r="5464" spans="4:14" ht="13.5" customHeight="1" x14ac:dyDescent="0.35">
      <c r="D5464"/>
      <c r="N5464"/>
    </row>
    <row r="5465" spans="4:14" ht="13.5" customHeight="1" x14ac:dyDescent="0.35">
      <c r="D5465"/>
      <c r="N5465"/>
    </row>
    <row r="5466" spans="4:14" ht="13.5" customHeight="1" x14ac:dyDescent="0.35">
      <c r="D5466"/>
      <c r="N5466"/>
    </row>
    <row r="5467" spans="4:14" ht="13.5" customHeight="1" x14ac:dyDescent="0.35">
      <c r="D5467"/>
      <c r="N5467"/>
    </row>
    <row r="5468" spans="4:14" ht="13.5" customHeight="1" x14ac:dyDescent="0.35">
      <c r="D5468"/>
      <c r="N5468"/>
    </row>
    <row r="5469" spans="4:14" ht="13.5" customHeight="1" x14ac:dyDescent="0.35">
      <c r="D5469"/>
      <c r="N5469"/>
    </row>
    <row r="5470" spans="4:14" ht="13.5" customHeight="1" x14ac:dyDescent="0.35">
      <c r="D5470"/>
      <c r="N5470"/>
    </row>
    <row r="5471" spans="4:14" ht="13.5" customHeight="1" x14ac:dyDescent="0.35">
      <c r="D5471"/>
      <c r="N5471"/>
    </row>
    <row r="5472" spans="4:14" ht="13.5" customHeight="1" x14ac:dyDescent="0.35">
      <c r="D5472"/>
      <c r="N5472"/>
    </row>
    <row r="5473" spans="4:14" ht="13.5" customHeight="1" x14ac:dyDescent="0.35">
      <c r="D5473"/>
      <c r="N5473"/>
    </row>
    <row r="5474" spans="4:14" ht="13.5" customHeight="1" x14ac:dyDescent="0.35">
      <c r="D5474"/>
      <c r="N5474"/>
    </row>
    <row r="5475" spans="4:14" ht="13.5" customHeight="1" x14ac:dyDescent="0.35">
      <c r="D5475"/>
      <c r="N5475"/>
    </row>
    <row r="5476" spans="4:14" ht="13.5" customHeight="1" x14ac:dyDescent="0.35">
      <c r="D5476"/>
      <c r="N5476"/>
    </row>
    <row r="5477" spans="4:14" ht="13.5" customHeight="1" x14ac:dyDescent="0.35">
      <c r="D5477"/>
      <c r="N5477"/>
    </row>
    <row r="5478" spans="4:14" ht="13.5" customHeight="1" x14ac:dyDescent="0.35">
      <c r="D5478"/>
      <c r="N5478"/>
    </row>
    <row r="5479" spans="4:14" ht="13.5" customHeight="1" x14ac:dyDescent="0.35">
      <c r="D5479"/>
      <c r="N5479"/>
    </row>
    <row r="5480" spans="4:14" ht="13.5" customHeight="1" x14ac:dyDescent="0.35">
      <c r="D5480"/>
      <c r="N5480"/>
    </row>
    <row r="5481" spans="4:14" ht="13.5" customHeight="1" x14ac:dyDescent="0.35">
      <c r="D5481"/>
      <c r="N5481"/>
    </row>
    <row r="5482" spans="4:14" ht="13.5" customHeight="1" x14ac:dyDescent="0.35">
      <c r="D5482"/>
      <c r="N5482"/>
    </row>
    <row r="5483" spans="4:14" ht="13.5" customHeight="1" x14ac:dyDescent="0.35">
      <c r="D5483"/>
      <c r="N5483"/>
    </row>
    <row r="5484" spans="4:14" ht="13.5" customHeight="1" x14ac:dyDescent="0.35">
      <c r="D5484"/>
      <c r="N5484"/>
    </row>
    <row r="5485" spans="4:14" ht="13.5" customHeight="1" x14ac:dyDescent="0.35">
      <c r="D5485"/>
      <c r="N5485"/>
    </row>
    <row r="5486" spans="4:14" ht="13.5" customHeight="1" x14ac:dyDescent="0.35">
      <c r="D5486"/>
      <c r="N5486"/>
    </row>
    <row r="5487" spans="4:14" ht="13.5" customHeight="1" x14ac:dyDescent="0.35">
      <c r="D5487"/>
      <c r="N5487"/>
    </row>
    <row r="5488" spans="4:14" ht="13.5" customHeight="1" x14ac:dyDescent="0.35">
      <c r="D5488"/>
      <c r="N5488"/>
    </row>
    <row r="5489" spans="4:14" ht="13.5" customHeight="1" x14ac:dyDescent="0.35">
      <c r="D5489"/>
      <c r="N5489"/>
    </row>
    <row r="5490" spans="4:14" ht="13.5" customHeight="1" x14ac:dyDescent="0.35">
      <c r="D5490"/>
      <c r="N5490"/>
    </row>
    <row r="5491" spans="4:14" ht="13.5" customHeight="1" x14ac:dyDescent="0.35">
      <c r="D5491"/>
      <c r="N5491"/>
    </row>
    <row r="5492" spans="4:14" ht="13.5" customHeight="1" x14ac:dyDescent="0.35">
      <c r="D5492"/>
      <c r="N5492"/>
    </row>
    <row r="5493" spans="4:14" ht="13.5" customHeight="1" x14ac:dyDescent="0.35">
      <c r="D5493"/>
      <c r="N5493"/>
    </row>
    <row r="5494" spans="4:14" ht="13.5" customHeight="1" x14ac:dyDescent="0.35">
      <c r="D5494"/>
      <c r="N5494"/>
    </row>
    <row r="5495" spans="4:14" ht="13.5" customHeight="1" x14ac:dyDescent="0.35">
      <c r="D5495"/>
      <c r="N5495"/>
    </row>
    <row r="5496" spans="4:14" ht="13.5" customHeight="1" x14ac:dyDescent="0.35">
      <c r="D5496"/>
      <c r="N5496"/>
    </row>
    <row r="5497" spans="4:14" ht="13.5" customHeight="1" x14ac:dyDescent="0.35">
      <c r="D5497"/>
      <c r="N5497"/>
    </row>
    <row r="5498" spans="4:14" ht="13.5" customHeight="1" x14ac:dyDescent="0.35">
      <c r="D5498"/>
      <c r="N5498"/>
    </row>
    <row r="5499" spans="4:14" ht="13.5" customHeight="1" x14ac:dyDescent="0.35">
      <c r="D5499"/>
      <c r="N5499"/>
    </row>
    <row r="5500" spans="4:14" ht="13.5" customHeight="1" x14ac:dyDescent="0.35">
      <c r="D5500"/>
      <c r="N5500"/>
    </row>
    <row r="5501" spans="4:14" ht="13.5" customHeight="1" x14ac:dyDescent="0.35">
      <c r="D5501"/>
      <c r="N5501"/>
    </row>
    <row r="5502" spans="4:14" ht="13.5" customHeight="1" x14ac:dyDescent="0.35">
      <c r="D5502"/>
      <c r="N5502"/>
    </row>
    <row r="5503" spans="4:14" ht="13.5" customHeight="1" x14ac:dyDescent="0.35">
      <c r="D5503"/>
      <c r="N5503"/>
    </row>
    <row r="5504" spans="4:14" ht="13.5" customHeight="1" x14ac:dyDescent="0.35">
      <c r="D5504"/>
      <c r="N5504"/>
    </row>
    <row r="5505" spans="4:14" ht="13.5" customHeight="1" x14ac:dyDescent="0.35">
      <c r="D5505"/>
      <c r="N5505"/>
    </row>
    <row r="5506" spans="4:14" ht="13.5" customHeight="1" x14ac:dyDescent="0.35">
      <c r="D5506"/>
      <c r="N5506"/>
    </row>
    <row r="5507" spans="4:14" ht="13.5" customHeight="1" x14ac:dyDescent="0.35">
      <c r="D5507"/>
      <c r="N5507"/>
    </row>
    <row r="5508" spans="4:14" ht="13.5" customHeight="1" x14ac:dyDescent="0.35">
      <c r="D5508"/>
      <c r="N5508"/>
    </row>
    <row r="5509" spans="4:14" ht="13.5" customHeight="1" x14ac:dyDescent="0.35">
      <c r="D5509"/>
      <c r="N5509"/>
    </row>
    <row r="5510" spans="4:14" ht="13.5" customHeight="1" x14ac:dyDescent="0.35">
      <c r="D5510"/>
      <c r="N5510"/>
    </row>
    <row r="5511" spans="4:14" ht="13.5" customHeight="1" x14ac:dyDescent="0.35">
      <c r="D5511"/>
      <c r="N5511"/>
    </row>
    <row r="5512" spans="4:14" ht="13.5" customHeight="1" x14ac:dyDescent="0.35">
      <c r="D5512"/>
      <c r="N5512"/>
    </row>
    <row r="5513" spans="4:14" ht="13.5" customHeight="1" x14ac:dyDescent="0.35">
      <c r="D5513"/>
      <c r="N5513"/>
    </row>
    <row r="5514" spans="4:14" ht="13.5" customHeight="1" x14ac:dyDescent="0.35">
      <c r="D5514"/>
      <c r="N5514"/>
    </row>
    <row r="5515" spans="4:14" ht="13.5" customHeight="1" x14ac:dyDescent="0.35">
      <c r="D5515"/>
      <c r="N5515"/>
    </row>
    <row r="5516" spans="4:14" ht="13.5" customHeight="1" x14ac:dyDescent="0.35">
      <c r="D5516"/>
      <c r="N5516"/>
    </row>
    <row r="5517" spans="4:14" ht="13.5" customHeight="1" x14ac:dyDescent="0.35">
      <c r="D5517"/>
      <c r="N5517"/>
    </row>
    <row r="5518" spans="4:14" ht="13.5" customHeight="1" x14ac:dyDescent="0.35">
      <c r="D5518"/>
      <c r="N5518"/>
    </row>
    <row r="5519" spans="4:14" ht="13.5" customHeight="1" x14ac:dyDescent="0.35">
      <c r="D5519"/>
      <c r="N5519"/>
    </row>
    <row r="5520" spans="4:14" ht="13.5" customHeight="1" x14ac:dyDescent="0.35">
      <c r="D5520"/>
      <c r="N5520"/>
    </row>
    <row r="5521" spans="4:14" ht="13.5" customHeight="1" x14ac:dyDescent="0.35">
      <c r="D5521"/>
      <c r="N5521"/>
    </row>
    <row r="5522" spans="4:14" ht="13.5" customHeight="1" x14ac:dyDescent="0.35">
      <c r="D5522"/>
      <c r="N5522"/>
    </row>
    <row r="5523" spans="4:14" ht="13.5" customHeight="1" x14ac:dyDescent="0.35">
      <c r="D5523"/>
      <c r="N5523"/>
    </row>
    <row r="5524" spans="4:14" ht="13.5" customHeight="1" x14ac:dyDescent="0.35">
      <c r="D5524"/>
      <c r="N5524"/>
    </row>
    <row r="5525" spans="4:14" ht="13.5" customHeight="1" x14ac:dyDescent="0.35">
      <c r="D5525"/>
      <c r="N5525"/>
    </row>
    <row r="5526" spans="4:14" ht="13.5" customHeight="1" x14ac:dyDescent="0.35">
      <c r="D5526"/>
      <c r="N5526"/>
    </row>
    <row r="5527" spans="4:14" ht="13.5" customHeight="1" x14ac:dyDescent="0.35">
      <c r="D5527"/>
      <c r="N5527"/>
    </row>
    <row r="5528" spans="4:14" ht="13.5" customHeight="1" x14ac:dyDescent="0.35">
      <c r="D5528"/>
      <c r="N5528"/>
    </row>
    <row r="5529" spans="4:14" ht="13.5" customHeight="1" x14ac:dyDescent="0.35">
      <c r="D5529"/>
      <c r="N5529"/>
    </row>
    <row r="5530" spans="4:14" ht="13.5" customHeight="1" x14ac:dyDescent="0.35">
      <c r="D5530"/>
      <c r="N5530"/>
    </row>
    <row r="5531" spans="4:14" ht="13.5" customHeight="1" x14ac:dyDescent="0.35">
      <c r="D5531"/>
      <c r="N5531"/>
    </row>
    <row r="5532" spans="4:14" ht="13.5" customHeight="1" x14ac:dyDescent="0.35">
      <c r="D5532"/>
      <c r="N5532"/>
    </row>
    <row r="5533" spans="4:14" ht="13.5" customHeight="1" x14ac:dyDescent="0.35">
      <c r="D5533"/>
      <c r="N5533"/>
    </row>
    <row r="5534" spans="4:14" ht="13.5" customHeight="1" x14ac:dyDescent="0.35">
      <c r="D5534"/>
      <c r="N5534"/>
    </row>
    <row r="5535" spans="4:14" ht="13.5" customHeight="1" x14ac:dyDescent="0.35">
      <c r="D5535"/>
      <c r="N5535"/>
    </row>
    <row r="5536" spans="4:14" ht="13.5" customHeight="1" x14ac:dyDescent="0.35">
      <c r="D5536"/>
      <c r="N5536"/>
    </row>
    <row r="5537" spans="4:14" ht="13.5" customHeight="1" x14ac:dyDescent="0.35">
      <c r="D5537"/>
      <c r="N5537"/>
    </row>
    <row r="5538" spans="4:14" ht="13.5" customHeight="1" x14ac:dyDescent="0.35">
      <c r="D5538"/>
      <c r="N5538"/>
    </row>
    <row r="5539" spans="4:14" ht="13.5" customHeight="1" x14ac:dyDescent="0.35">
      <c r="D5539"/>
      <c r="N5539"/>
    </row>
    <row r="5540" spans="4:14" ht="13.5" customHeight="1" x14ac:dyDescent="0.35">
      <c r="D5540"/>
      <c r="N5540"/>
    </row>
    <row r="5541" spans="4:14" ht="13.5" customHeight="1" x14ac:dyDescent="0.35">
      <c r="D5541"/>
      <c r="N5541"/>
    </row>
    <row r="5542" spans="4:14" ht="13.5" customHeight="1" x14ac:dyDescent="0.35">
      <c r="D5542"/>
      <c r="N5542"/>
    </row>
    <row r="5543" spans="4:14" ht="13.5" customHeight="1" x14ac:dyDescent="0.35">
      <c r="D5543"/>
      <c r="N5543"/>
    </row>
    <row r="5544" spans="4:14" ht="13.5" customHeight="1" x14ac:dyDescent="0.35">
      <c r="D5544"/>
      <c r="N5544"/>
    </row>
    <row r="5545" spans="4:14" ht="13.5" customHeight="1" x14ac:dyDescent="0.35">
      <c r="D5545"/>
      <c r="N5545"/>
    </row>
    <row r="5546" spans="4:14" ht="13.5" customHeight="1" x14ac:dyDescent="0.35">
      <c r="D5546"/>
      <c r="N5546"/>
    </row>
    <row r="5547" spans="4:14" ht="13.5" customHeight="1" x14ac:dyDescent="0.35">
      <c r="D5547"/>
      <c r="N5547"/>
    </row>
    <row r="5548" spans="4:14" ht="13.5" customHeight="1" x14ac:dyDescent="0.35">
      <c r="D5548"/>
      <c r="N5548"/>
    </row>
    <row r="5549" spans="4:14" ht="13.5" customHeight="1" x14ac:dyDescent="0.35">
      <c r="D5549"/>
      <c r="N5549"/>
    </row>
    <row r="5550" spans="4:14" ht="13.5" customHeight="1" x14ac:dyDescent="0.35">
      <c r="D5550"/>
      <c r="N5550"/>
    </row>
    <row r="5551" spans="4:14" ht="13.5" customHeight="1" x14ac:dyDescent="0.35">
      <c r="D5551"/>
      <c r="N5551"/>
    </row>
    <row r="5552" spans="4:14" ht="13.5" customHeight="1" x14ac:dyDescent="0.35">
      <c r="D5552"/>
      <c r="N5552"/>
    </row>
    <row r="5553" spans="4:14" ht="13.5" customHeight="1" x14ac:dyDescent="0.35">
      <c r="D5553"/>
      <c r="N5553"/>
    </row>
    <row r="5554" spans="4:14" ht="13.5" customHeight="1" x14ac:dyDescent="0.35">
      <c r="D5554"/>
      <c r="N5554"/>
    </row>
    <row r="5555" spans="4:14" ht="13.5" customHeight="1" x14ac:dyDescent="0.35">
      <c r="D5555"/>
      <c r="N5555"/>
    </row>
    <row r="5556" spans="4:14" ht="13.5" customHeight="1" x14ac:dyDescent="0.35">
      <c r="D5556"/>
      <c r="N5556"/>
    </row>
    <row r="5557" spans="4:14" ht="13.5" customHeight="1" x14ac:dyDescent="0.35">
      <c r="D5557"/>
      <c r="N5557"/>
    </row>
    <row r="5558" spans="4:14" ht="13.5" customHeight="1" x14ac:dyDescent="0.35">
      <c r="D5558"/>
      <c r="N5558"/>
    </row>
    <row r="5559" spans="4:14" ht="13.5" customHeight="1" x14ac:dyDescent="0.35">
      <c r="D5559"/>
      <c r="N5559"/>
    </row>
    <row r="5560" spans="4:14" ht="13.5" customHeight="1" x14ac:dyDescent="0.35">
      <c r="D5560"/>
      <c r="N5560"/>
    </row>
    <row r="5561" spans="4:14" ht="13.5" customHeight="1" x14ac:dyDescent="0.35">
      <c r="D5561"/>
      <c r="N5561"/>
    </row>
    <row r="5562" spans="4:14" ht="13.5" customHeight="1" x14ac:dyDescent="0.35">
      <c r="D5562"/>
      <c r="N5562"/>
    </row>
    <row r="5563" spans="4:14" ht="13.5" customHeight="1" x14ac:dyDescent="0.35">
      <c r="D5563"/>
      <c r="N5563"/>
    </row>
    <row r="5564" spans="4:14" ht="13.5" customHeight="1" x14ac:dyDescent="0.35">
      <c r="D5564"/>
      <c r="N5564"/>
    </row>
    <row r="5565" spans="4:14" ht="13.5" customHeight="1" x14ac:dyDescent="0.35">
      <c r="D5565"/>
      <c r="N5565"/>
    </row>
    <row r="5566" spans="4:14" ht="13.5" customHeight="1" x14ac:dyDescent="0.35">
      <c r="D5566"/>
      <c r="N5566"/>
    </row>
    <row r="5567" spans="4:14" ht="13.5" customHeight="1" x14ac:dyDescent="0.35">
      <c r="D5567"/>
      <c r="N5567"/>
    </row>
    <row r="5568" spans="4:14" ht="13.5" customHeight="1" x14ac:dyDescent="0.35">
      <c r="D5568"/>
      <c r="N5568"/>
    </row>
    <row r="5569" spans="4:14" ht="13.5" customHeight="1" x14ac:dyDescent="0.35">
      <c r="D5569"/>
      <c r="N5569"/>
    </row>
    <row r="5570" spans="4:14" ht="13.5" customHeight="1" x14ac:dyDescent="0.35">
      <c r="D5570"/>
      <c r="N5570"/>
    </row>
    <row r="5571" spans="4:14" ht="13.5" customHeight="1" x14ac:dyDescent="0.35">
      <c r="D5571"/>
      <c r="N5571"/>
    </row>
    <row r="5572" spans="4:14" ht="13.5" customHeight="1" x14ac:dyDescent="0.35">
      <c r="D5572"/>
      <c r="N5572"/>
    </row>
    <row r="5573" spans="4:14" ht="13.5" customHeight="1" x14ac:dyDescent="0.35">
      <c r="D5573"/>
      <c r="N5573"/>
    </row>
    <row r="5574" spans="4:14" ht="13.5" customHeight="1" x14ac:dyDescent="0.35">
      <c r="D5574"/>
      <c r="N5574"/>
    </row>
    <row r="5575" spans="4:14" ht="13.5" customHeight="1" x14ac:dyDescent="0.35">
      <c r="D5575"/>
      <c r="N5575"/>
    </row>
    <row r="5576" spans="4:14" ht="13.5" customHeight="1" x14ac:dyDescent="0.35">
      <c r="D5576"/>
      <c r="N5576"/>
    </row>
    <row r="5577" spans="4:14" ht="13.5" customHeight="1" x14ac:dyDescent="0.35">
      <c r="D5577"/>
      <c r="N5577"/>
    </row>
    <row r="5578" spans="4:14" ht="13.5" customHeight="1" x14ac:dyDescent="0.35">
      <c r="D5578"/>
      <c r="N5578"/>
    </row>
    <row r="5579" spans="4:14" ht="13.5" customHeight="1" x14ac:dyDescent="0.35">
      <c r="D5579"/>
      <c r="N5579"/>
    </row>
    <row r="5580" spans="4:14" ht="13.5" customHeight="1" x14ac:dyDescent="0.35">
      <c r="D5580"/>
      <c r="N5580"/>
    </row>
    <row r="5581" spans="4:14" ht="13.5" customHeight="1" x14ac:dyDescent="0.35">
      <c r="D5581"/>
      <c r="N5581"/>
    </row>
    <row r="5582" spans="4:14" ht="13.5" customHeight="1" x14ac:dyDescent="0.35">
      <c r="D5582"/>
      <c r="N5582"/>
    </row>
    <row r="5583" spans="4:14" ht="13.5" customHeight="1" x14ac:dyDescent="0.35">
      <c r="D5583"/>
      <c r="N5583"/>
    </row>
    <row r="5584" spans="4:14" ht="13.5" customHeight="1" x14ac:dyDescent="0.35">
      <c r="D5584"/>
      <c r="N5584"/>
    </row>
    <row r="5585" spans="4:14" ht="13.5" customHeight="1" x14ac:dyDescent="0.35">
      <c r="D5585"/>
      <c r="N5585"/>
    </row>
    <row r="5586" spans="4:14" ht="13.5" customHeight="1" x14ac:dyDescent="0.35">
      <c r="D5586"/>
      <c r="N5586"/>
    </row>
    <row r="5587" spans="4:14" ht="13.5" customHeight="1" x14ac:dyDescent="0.35">
      <c r="D5587"/>
      <c r="N5587"/>
    </row>
    <row r="5588" spans="4:14" ht="13.5" customHeight="1" x14ac:dyDescent="0.35">
      <c r="D5588"/>
      <c r="N5588"/>
    </row>
    <row r="5589" spans="4:14" ht="13.5" customHeight="1" x14ac:dyDescent="0.35">
      <c r="D5589"/>
      <c r="N5589"/>
    </row>
    <row r="5590" spans="4:14" ht="13.5" customHeight="1" x14ac:dyDescent="0.35">
      <c r="D5590"/>
      <c r="N5590"/>
    </row>
    <row r="5591" spans="4:14" ht="13.5" customHeight="1" x14ac:dyDescent="0.35">
      <c r="D5591"/>
      <c r="N5591"/>
    </row>
    <row r="5592" spans="4:14" ht="13.5" customHeight="1" x14ac:dyDescent="0.35">
      <c r="D5592"/>
      <c r="N5592"/>
    </row>
    <row r="5593" spans="4:14" ht="13.5" customHeight="1" x14ac:dyDescent="0.35">
      <c r="D5593"/>
      <c r="N5593"/>
    </row>
    <row r="5594" spans="4:14" ht="13.5" customHeight="1" x14ac:dyDescent="0.35">
      <c r="D5594"/>
      <c r="N5594"/>
    </row>
    <row r="5595" spans="4:14" ht="13.5" customHeight="1" x14ac:dyDescent="0.35">
      <c r="D5595"/>
      <c r="N5595"/>
    </row>
    <row r="5596" spans="4:14" ht="13.5" customHeight="1" x14ac:dyDescent="0.35">
      <c r="D5596"/>
      <c r="N5596"/>
    </row>
    <row r="5597" spans="4:14" ht="13.5" customHeight="1" x14ac:dyDescent="0.35">
      <c r="D5597"/>
      <c r="N5597"/>
    </row>
    <row r="5598" spans="4:14" ht="13.5" customHeight="1" x14ac:dyDescent="0.35">
      <c r="D5598"/>
      <c r="N5598"/>
    </row>
    <row r="5599" spans="4:14" ht="13.5" customHeight="1" x14ac:dyDescent="0.35">
      <c r="D5599"/>
      <c r="N5599"/>
    </row>
    <row r="5600" spans="4:14" ht="13.5" customHeight="1" x14ac:dyDescent="0.35">
      <c r="D5600"/>
      <c r="N5600"/>
    </row>
    <row r="5601" spans="4:14" ht="13.5" customHeight="1" x14ac:dyDescent="0.35">
      <c r="D5601"/>
      <c r="N5601"/>
    </row>
    <row r="5602" spans="4:14" ht="13.5" customHeight="1" x14ac:dyDescent="0.35">
      <c r="D5602"/>
      <c r="N5602"/>
    </row>
    <row r="5603" spans="4:14" ht="13.5" customHeight="1" x14ac:dyDescent="0.35">
      <c r="D5603"/>
      <c r="N5603"/>
    </row>
    <row r="5604" spans="4:14" ht="13.5" customHeight="1" x14ac:dyDescent="0.35">
      <c r="D5604"/>
      <c r="N5604"/>
    </row>
    <row r="5605" spans="4:14" ht="13.5" customHeight="1" x14ac:dyDescent="0.35">
      <c r="D5605"/>
      <c r="N5605"/>
    </row>
    <row r="5606" spans="4:14" ht="13.5" customHeight="1" x14ac:dyDescent="0.35">
      <c r="D5606"/>
      <c r="N5606"/>
    </row>
    <row r="5607" spans="4:14" ht="13.5" customHeight="1" x14ac:dyDescent="0.35">
      <c r="D5607"/>
      <c r="N5607"/>
    </row>
    <row r="5608" spans="4:14" ht="13.5" customHeight="1" x14ac:dyDescent="0.35">
      <c r="D5608"/>
      <c r="N5608"/>
    </row>
    <row r="5609" spans="4:14" ht="13.5" customHeight="1" x14ac:dyDescent="0.35">
      <c r="D5609"/>
      <c r="N5609"/>
    </row>
    <row r="5610" spans="4:14" ht="13.5" customHeight="1" x14ac:dyDescent="0.35">
      <c r="D5610"/>
      <c r="N5610"/>
    </row>
    <row r="5611" spans="4:14" ht="13.5" customHeight="1" x14ac:dyDescent="0.35">
      <c r="D5611"/>
      <c r="N5611"/>
    </row>
    <row r="5612" spans="4:14" ht="13.5" customHeight="1" x14ac:dyDescent="0.35">
      <c r="D5612"/>
      <c r="N5612"/>
    </row>
    <row r="5613" spans="4:14" ht="13.5" customHeight="1" x14ac:dyDescent="0.35">
      <c r="D5613"/>
      <c r="N5613"/>
    </row>
    <row r="5614" spans="4:14" ht="13.5" customHeight="1" x14ac:dyDescent="0.35">
      <c r="D5614"/>
      <c r="N5614"/>
    </row>
    <row r="5615" spans="4:14" ht="13.5" customHeight="1" x14ac:dyDescent="0.35">
      <c r="D5615"/>
      <c r="N5615"/>
    </row>
    <row r="5616" spans="4:14" ht="13.5" customHeight="1" x14ac:dyDescent="0.35">
      <c r="D5616"/>
      <c r="N5616"/>
    </row>
    <row r="5617" spans="4:14" ht="13.5" customHeight="1" x14ac:dyDescent="0.35">
      <c r="D5617"/>
      <c r="N5617"/>
    </row>
    <row r="5618" spans="4:14" ht="13.5" customHeight="1" x14ac:dyDescent="0.35">
      <c r="D5618"/>
      <c r="N5618"/>
    </row>
    <row r="5619" spans="4:14" ht="13.5" customHeight="1" x14ac:dyDescent="0.35">
      <c r="D5619"/>
      <c r="N5619"/>
    </row>
    <row r="5620" spans="4:14" ht="13.5" customHeight="1" x14ac:dyDescent="0.35">
      <c r="D5620"/>
      <c r="N5620"/>
    </row>
    <row r="5621" spans="4:14" ht="13.5" customHeight="1" x14ac:dyDescent="0.35">
      <c r="D5621"/>
      <c r="N5621"/>
    </row>
    <row r="5622" spans="4:14" ht="13.5" customHeight="1" x14ac:dyDescent="0.35">
      <c r="D5622"/>
      <c r="N5622"/>
    </row>
    <row r="5623" spans="4:14" ht="13.5" customHeight="1" x14ac:dyDescent="0.35">
      <c r="D5623"/>
      <c r="N5623"/>
    </row>
    <row r="5624" spans="4:14" ht="13.5" customHeight="1" x14ac:dyDescent="0.35">
      <c r="D5624"/>
      <c r="N5624"/>
    </row>
    <row r="5625" spans="4:14" ht="13.5" customHeight="1" x14ac:dyDescent="0.35">
      <c r="D5625"/>
      <c r="N5625"/>
    </row>
    <row r="5626" spans="4:14" ht="13.5" customHeight="1" x14ac:dyDescent="0.35">
      <c r="D5626"/>
      <c r="N5626"/>
    </row>
    <row r="5627" spans="4:14" ht="13.5" customHeight="1" x14ac:dyDescent="0.35">
      <c r="D5627"/>
      <c r="N5627"/>
    </row>
    <row r="5628" spans="4:14" ht="13.5" customHeight="1" x14ac:dyDescent="0.35">
      <c r="D5628"/>
      <c r="N5628"/>
    </row>
    <row r="5629" spans="4:14" ht="13.5" customHeight="1" x14ac:dyDescent="0.35">
      <c r="D5629"/>
      <c r="N5629"/>
    </row>
    <row r="5630" spans="4:14" ht="13.5" customHeight="1" x14ac:dyDescent="0.35">
      <c r="D5630"/>
      <c r="N5630"/>
    </row>
    <row r="5631" spans="4:14" ht="13.5" customHeight="1" x14ac:dyDescent="0.35">
      <c r="D5631"/>
      <c r="N5631"/>
    </row>
    <row r="5632" spans="4:14" ht="13.5" customHeight="1" x14ac:dyDescent="0.35">
      <c r="D5632"/>
      <c r="N5632"/>
    </row>
    <row r="5633" spans="4:14" ht="13.5" customHeight="1" x14ac:dyDescent="0.35">
      <c r="D5633"/>
      <c r="N5633"/>
    </row>
    <row r="5634" spans="4:14" ht="13.5" customHeight="1" x14ac:dyDescent="0.35">
      <c r="D5634"/>
      <c r="N5634"/>
    </row>
    <row r="5635" spans="4:14" ht="13.5" customHeight="1" x14ac:dyDescent="0.35">
      <c r="D5635"/>
      <c r="N5635"/>
    </row>
    <row r="5636" spans="4:14" ht="13.5" customHeight="1" x14ac:dyDescent="0.35">
      <c r="D5636"/>
      <c r="N5636"/>
    </row>
    <row r="5637" spans="4:14" ht="13.5" customHeight="1" x14ac:dyDescent="0.35">
      <c r="D5637"/>
      <c r="N5637"/>
    </row>
    <row r="5638" spans="4:14" ht="13.5" customHeight="1" x14ac:dyDescent="0.35">
      <c r="D5638"/>
      <c r="N5638"/>
    </row>
    <row r="5639" spans="4:14" ht="13.5" customHeight="1" x14ac:dyDescent="0.35">
      <c r="D5639"/>
      <c r="N5639"/>
    </row>
    <row r="5640" spans="4:14" ht="13.5" customHeight="1" x14ac:dyDescent="0.35">
      <c r="D5640"/>
      <c r="N5640"/>
    </row>
    <row r="5641" spans="4:14" ht="13.5" customHeight="1" x14ac:dyDescent="0.35">
      <c r="D5641"/>
      <c r="N5641"/>
    </row>
    <row r="5642" spans="4:14" ht="13.5" customHeight="1" x14ac:dyDescent="0.35">
      <c r="D5642"/>
      <c r="N5642"/>
    </row>
    <row r="5643" spans="4:14" ht="13.5" customHeight="1" x14ac:dyDescent="0.35">
      <c r="D5643"/>
      <c r="N5643"/>
    </row>
    <row r="5644" spans="4:14" ht="13.5" customHeight="1" x14ac:dyDescent="0.35">
      <c r="D5644"/>
      <c r="N5644"/>
    </row>
    <row r="5645" spans="4:14" ht="13.5" customHeight="1" x14ac:dyDescent="0.35">
      <c r="D5645"/>
      <c r="N5645"/>
    </row>
    <row r="5646" spans="4:14" ht="13.5" customHeight="1" x14ac:dyDescent="0.35">
      <c r="D5646"/>
      <c r="N5646"/>
    </row>
    <row r="5647" spans="4:14" ht="13.5" customHeight="1" x14ac:dyDescent="0.35">
      <c r="D5647"/>
      <c r="N5647"/>
    </row>
    <row r="5648" spans="4:14" ht="13.5" customHeight="1" x14ac:dyDescent="0.35">
      <c r="D5648"/>
      <c r="N5648"/>
    </row>
    <row r="5649" spans="4:14" ht="13.5" customHeight="1" x14ac:dyDescent="0.35">
      <c r="D5649"/>
      <c r="N5649"/>
    </row>
    <row r="5650" spans="4:14" ht="13.5" customHeight="1" x14ac:dyDescent="0.35">
      <c r="D5650"/>
      <c r="N5650"/>
    </row>
    <row r="5651" spans="4:14" ht="13.5" customHeight="1" x14ac:dyDescent="0.35">
      <c r="D5651"/>
      <c r="N5651"/>
    </row>
    <row r="5652" spans="4:14" ht="13.5" customHeight="1" x14ac:dyDescent="0.35">
      <c r="D5652"/>
      <c r="N5652"/>
    </row>
    <row r="5653" spans="4:14" ht="13.5" customHeight="1" x14ac:dyDescent="0.35">
      <c r="D5653"/>
      <c r="N5653"/>
    </row>
    <row r="5654" spans="4:14" ht="13.5" customHeight="1" x14ac:dyDescent="0.35">
      <c r="D5654"/>
      <c r="N5654"/>
    </row>
    <row r="5655" spans="4:14" ht="13.5" customHeight="1" x14ac:dyDescent="0.35">
      <c r="D5655"/>
      <c r="N5655"/>
    </row>
    <row r="5656" spans="4:14" ht="13.5" customHeight="1" x14ac:dyDescent="0.35">
      <c r="D5656"/>
      <c r="N5656"/>
    </row>
    <row r="5657" spans="4:14" ht="13.5" customHeight="1" x14ac:dyDescent="0.35">
      <c r="D5657"/>
      <c r="N5657"/>
    </row>
    <row r="5658" spans="4:14" ht="13.5" customHeight="1" x14ac:dyDescent="0.35">
      <c r="D5658"/>
      <c r="N5658"/>
    </row>
    <row r="5659" spans="4:14" ht="13.5" customHeight="1" x14ac:dyDescent="0.35">
      <c r="D5659"/>
      <c r="N5659"/>
    </row>
    <row r="5660" spans="4:14" ht="13.5" customHeight="1" x14ac:dyDescent="0.35">
      <c r="D5660"/>
      <c r="N5660"/>
    </row>
    <row r="5661" spans="4:14" ht="13.5" customHeight="1" x14ac:dyDescent="0.35">
      <c r="D5661"/>
      <c r="N5661"/>
    </row>
    <row r="5662" spans="4:14" ht="13.5" customHeight="1" x14ac:dyDescent="0.35">
      <c r="D5662"/>
      <c r="N5662"/>
    </row>
    <row r="5663" spans="4:14" ht="13.5" customHeight="1" x14ac:dyDescent="0.35">
      <c r="D5663"/>
      <c r="N5663"/>
    </row>
    <row r="5664" spans="4:14" ht="13.5" customHeight="1" x14ac:dyDescent="0.35">
      <c r="D5664"/>
      <c r="N5664"/>
    </row>
    <row r="5665" spans="4:14" ht="13.5" customHeight="1" x14ac:dyDescent="0.35">
      <c r="D5665"/>
      <c r="N5665"/>
    </row>
    <row r="5666" spans="4:14" ht="13.5" customHeight="1" x14ac:dyDescent="0.35">
      <c r="D5666"/>
      <c r="N5666"/>
    </row>
    <row r="5667" spans="4:14" ht="13.5" customHeight="1" x14ac:dyDescent="0.35">
      <c r="D5667"/>
      <c r="N5667"/>
    </row>
    <row r="5668" spans="4:14" ht="13.5" customHeight="1" x14ac:dyDescent="0.35">
      <c r="D5668"/>
      <c r="N5668"/>
    </row>
    <row r="5669" spans="4:14" ht="13.5" customHeight="1" x14ac:dyDescent="0.35">
      <c r="D5669"/>
      <c r="N5669"/>
    </row>
    <row r="5670" spans="4:14" ht="13.5" customHeight="1" x14ac:dyDescent="0.35">
      <c r="D5670"/>
      <c r="N5670"/>
    </row>
    <row r="5671" spans="4:14" ht="13.5" customHeight="1" x14ac:dyDescent="0.35">
      <c r="D5671"/>
      <c r="N5671"/>
    </row>
    <row r="5672" spans="4:14" ht="13.5" customHeight="1" x14ac:dyDescent="0.35">
      <c r="D5672"/>
      <c r="N5672"/>
    </row>
    <row r="5673" spans="4:14" ht="13.5" customHeight="1" x14ac:dyDescent="0.35">
      <c r="D5673"/>
      <c r="N5673"/>
    </row>
    <row r="5674" spans="4:14" ht="13.5" customHeight="1" x14ac:dyDescent="0.35">
      <c r="D5674"/>
      <c r="N5674"/>
    </row>
    <row r="5675" spans="4:14" ht="13.5" customHeight="1" x14ac:dyDescent="0.35">
      <c r="D5675"/>
      <c r="N5675"/>
    </row>
    <row r="5676" spans="4:14" ht="13.5" customHeight="1" x14ac:dyDescent="0.35">
      <c r="D5676"/>
      <c r="N5676"/>
    </row>
    <row r="5677" spans="4:14" ht="13.5" customHeight="1" x14ac:dyDescent="0.35">
      <c r="D5677"/>
      <c r="N5677"/>
    </row>
    <row r="5678" spans="4:14" ht="13.5" customHeight="1" x14ac:dyDescent="0.35">
      <c r="D5678"/>
      <c r="N5678"/>
    </row>
    <row r="5679" spans="4:14" ht="13.5" customHeight="1" x14ac:dyDescent="0.35">
      <c r="D5679"/>
      <c r="N5679"/>
    </row>
    <row r="5680" spans="4:14" ht="13.5" customHeight="1" x14ac:dyDescent="0.35">
      <c r="D5680"/>
      <c r="N5680"/>
    </row>
    <row r="5681" spans="4:14" ht="13.5" customHeight="1" x14ac:dyDescent="0.35">
      <c r="D5681"/>
      <c r="N5681"/>
    </row>
    <row r="5682" spans="4:14" ht="13.5" customHeight="1" x14ac:dyDescent="0.35">
      <c r="D5682"/>
      <c r="N5682"/>
    </row>
    <row r="5683" spans="4:14" ht="13.5" customHeight="1" x14ac:dyDescent="0.35">
      <c r="D5683"/>
      <c r="N5683"/>
    </row>
    <row r="5684" spans="4:14" ht="13.5" customHeight="1" x14ac:dyDescent="0.35">
      <c r="D5684"/>
      <c r="N5684"/>
    </row>
    <row r="5685" spans="4:14" ht="13.5" customHeight="1" x14ac:dyDescent="0.35">
      <c r="D5685"/>
      <c r="N5685"/>
    </row>
    <row r="5686" spans="4:14" ht="13.5" customHeight="1" x14ac:dyDescent="0.35">
      <c r="D5686"/>
      <c r="N5686"/>
    </row>
    <row r="5687" spans="4:14" ht="13.5" customHeight="1" x14ac:dyDescent="0.35">
      <c r="D5687"/>
      <c r="N5687"/>
    </row>
    <row r="5688" spans="4:14" ht="13.5" customHeight="1" x14ac:dyDescent="0.35">
      <c r="D5688"/>
      <c r="N5688"/>
    </row>
    <row r="5689" spans="4:14" ht="13.5" customHeight="1" x14ac:dyDescent="0.35">
      <c r="D5689"/>
      <c r="N5689"/>
    </row>
    <row r="5690" spans="4:14" ht="13.5" customHeight="1" x14ac:dyDescent="0.35">
      <c r="D5690"/>
      <c r="N5690"/>
    </row>
    <row r="5691" spans="4:14" ht="13.5" customHeight="1" x14ac:dyDescent="0.35">
      <c r="D5691"/>
      <c r="N5691"/>
    </row>
    <row r="5692" spans="4:14" ht="13.5" customHeight="1" x14ac:dyDescent="0.35">
      <c r="D5692"/>
      <c r="N5692"/>
    </row>
    <row r="5693" spans="4:14" ht="13.5" customHeight="1" x14ac:dyDescent="0.35">
      <c r="D5693"/>
      <c r="N5693"/>
    </row>
    <row r="5694" spans="4:14" ht="13.5" customHeight="1" x14ac:dyDescent="0.35">
      <c r="D5694"/>
      <c r="N5694"/>
    </row>
    <row r="5695" spans="4:14" ht="13.5" customHeight="1" x14ac:dyDescent="0.35">
      <c r="D5695"/>
      <c r="N5695"/>
    </row>
    <row r="5696" spans="4:14" ht="13.5" customHeight="1" x14ac:dyDescent="0.35">
      <c r="D5696"/>
      <c r="N5696"/>
    </row>
    <row r="5697" spans="4:14" ht="13.5" customHeight="1" x14ac:dyDescent="0.35">
      <c r="D5697"/>
      <c r="N5697"/>
    </row>
    <row r="5698" spans="4:14" ht="13.5" customHeight="1" x14ac:dyDescent="0.35">
      <c r="D5698"/>
      <c r="N5698"/>
    </row>
    <row r="5699" spans="4:14" ht="13.5" customHeight="1" x14ac:dyDescent="0.35">
      <c r="D5699"/>
      <c r="N5699"/>
    </row>
    <row r="5700" spans="4:14" ht="13.5" customHeight="1" x14ac:dyDescent="0.35">
      <c r="D5700"/>
      <c r="N5700"/>
    </row>
    <row r="5701" spans="4:14" ht="13.5" customHeight="1" x14ac:dyDescent="0.35">
      <c r="D5701"/>
      <c r="N5701"/>
    </row>
    <row r="5702" spans="4:14" ht="13.5" customHeight="1" x14ac:dyDescent="0.35">
      <c r="D5702"/>
      <c r="N5702"/>
    </row>
    <row r="5703" spans="4:14" ht="13.5" customHeight="1" x14ac:dyDescent="0.35">
      <c r="D5703"/>
      <c r="N5703"/>
    </row>
    <row r="5704" spans="4:14" ht="13.5" customHeight="1" x14ac:dyDescent="0.35">
      <c r="D5704"/>
      <c r="N5704"/>
    </row>
    <row r="5705" spans="4:14" ht="13.5" customHeight="1" x14ac:dyDescent="0.35">
      <c r="D5705"/>
      <c r="N5705"/>
    </row>
    <row r="5706" spans="4:14" ht="13.5" customHeight="1" x14ac:dyDescent="0.35">
      <c r="D5706"/>
      <c r="N5706"/>
    </row>
    <row r="5707" spans="4:14" ht="13.5" customHeight="1" x14ac:dyDescent="0.35">
      <c r="D5707"/>
      <c r="N5707"/>
    </row>
    <row r="5708" spans="4:14" ht="13.5" customHeight="1" x14ac:dyDescent="0.35">
      <c r="D5708"/>
      <c r="N5708"/>
    </row>
    <row r="5709" spans="4:14" ht="13.5" customHeight="1" x14ac:dyDescent="0.35">
      <c r="D5709"/>
      <c r="N5709"/>
    </row>
    <row r="5710" spans="4:14" ht="13.5" customHeight="1" x14ac:dyDescent="0.35">
      <c r="D5710"/>
      <c r="N5710"/>
    </row>
    <row r="5711" spans="4:14" ht="13.5" customHeight="1" x14ac:dyDescent="0.35">
      <c r="D5711"/>
      <c r="N5711"/>
    </row>
    <row r="5712" spans="4:14" ht="13.5" customHeight="1" x14ac:dyDescent="0.35">
      <c r="D5712"/>
      <c r="N5712"/>
    </row>
    <row r="5713" spans="4:14" ht="13.5" customHeight="1" x14ac:dyDescent="0.35">
      <c r="D5713"/>
      <c r="N5713"/>
    </row>
    <row r="5714" spans="4:14" ht="13.5" customHeight="1" x14ac:dyDescent="0.35">
      <c r="D5714"/>
      <c r="N5714"/>
    </row>
    <row r="5715" spans="4:14" ht="13.5" customHeight="1" x14ac:dyDescent="0.35">
      <c r="D5715"/>
      <c r="N5715"/>
    </row>
    <row r="5716" spans="4:14" ht="13.5" customHeight="1" x14ac:dyDescent="0.35">
      <c r="D5716"/>
      <c r="N5716"/>
    </row>
    <row r="5717" spans="4:14" ht="13.5" customHeight="1" x14ac:dyDescent="0.35">
      <c r="D5717"/>
      <c r="N5717"/>
    </row>
    <row r="5718" spans="4:14" ht="13.5" customHeight="1" x14ac:dyDescent="0.35">
      <c r="D5718"/>
      <c r="N5718"/>
    </row>
    <row r="5719" spans="4:14" ht="13.5" customHeight="1" x14ac:dyDescent="0.35">
      <c r="D5719"/>
      <c r="N5719"/>
    </row>
    <row r="5720" spans="4:14" ht="13.5" customHeight="1" x14ac:dyDescent="0.35">
      <c r="D5720"/>
      <c r="N5720"/>
    </row>
    <row r="5721" spans="4:14" ht="13.5" customHeight="1" x14ac:dyDescent="0.35">
      <c r="D5721"/>
      <c r="N5721"/>
    </row>
    <row r="5722" spans="4:14" ht="13.5" customHeight="1" x14ac:dyDescent="0.35">
      <c r="D5722"/>
      <c r="N5722"/>
    </row>
    <row r="5723" spans="4:14" ht="13.5" customHeight="1" x14ac:dyDescent="0.35">
      <c r="D5723"/>
      <c r="N5723"/>
    </row>
    <row r="5724" spans="4:14" ht="13.5" customHeight="1" x14ac:dyDescent="0.35">
      <c r="D5724"/>
      <c r="N5724"/>
    </row>
    <row r="5725" spans="4:14" ht="13.5" customHeight="1" x14ac:dyDescent="0.35">
      <c r="D5725"/>
      <c r="N5725"/>
    </row>
    <row r="5726" spans="4:14" ht="13.5" customHeight="1" x14ac:dyDescent="0.35">
      <c r="D5726"/>
      <c r="N5726"/>
    </row>
    <row r="5727" spans="4:14" ht="13.5" customHeight="1" x14ac:dyDescent="0.35">
      <c r="D5727"/>
      <c r="N5727"/>
    </row>
    <row r="5728" spans="4:14" ht="13.5" customHeight="1" x14ac:dyDescent="0.35">
      <c r="D5728"/>
      <c r="N5728"/>
    </row>
    <row r="5729" spans="4:14" ht="13.5" customHeight="1" x14ac:dyDescent="0.35">
      <c r="D5729"/>
      <c r="N5729"/>
    </row>
    <row r="5730" spans="4:14" ht="13.5" customHeight="1" x14ac:dyDescent="0.35">
      <c r="D5730"/>
      <c r="N5730"/>
    </row>
    <row r="5731" spans="4:14" ht="13.5" customHeight="1" x14ac:dyDescent="0.35">
      <c r="D5731"/>
      <c r="N5731"/>
    </row>
    <row r="5732" spans="4:14" ht="13.5" customHeight="1" x14ac:dyDescent="0.35">
      <c r="D5732"/>
      <c r="N5732"/>
    </row>
    <row r="5733" spans="4:14" ht="13.5" customHeight="1" x14ac:dyDescent="0.35">
      <c r="D5733"/>
      <c r="N5733"/>
    </row>
    <row r="5734" spans="4:14" ht="13.5" customHeight="1" x14ac:dyDescent="0.35">
      <c r="D5734"/>
      <c r="N5734"/>
    </row>
    <row r="5735" spans="4:14" ht="13.5" customHeight="1" x14ac:dyDescent="0.35">
      <c r="D5735"/>
      <c r="N5735"/>
    </row>
    <row r="5736" spans="4:14" ht="13.5" customHeight="1" x14ac:dyDescent="0.35">
      <c r="D5736"/>
      <c r="N5736"/>
    </row>
    <row r="5737" spans="4:14" ht="13.5" customHeight="1" x14ac:dyDescent="0.35">
      <c r="D5737"/>
      <c r="N5737"/>
    </row>
    <row r="5738" spans="4:14" ht="13.5" customHeight="1" x14ac:dyDescent="0.35">
      <c r="D5738"/>
      <c r="N5738"/>
    </row>
    <row r="5739" spans="4:14" ht="13.5" customHeight="1" x14ac:dyDescent="0.35">
      <c r="D5739"/>
      <c r="N5739"/>
    </row>
    <row r="5740" spans="4:14" ht="13.5" customHeight="1" x14ac:dyDescent="0.35">
      <c r="D5740"/>
      <c r="N5740"/>
    </row>
    <row r="5741" spans="4:14" ht="13.5" customHeight="1" x14ac:dyDescent="0.35">
      <c r="D5741"/>
      <c r="N5741"/>
    </row>
    <row r="5742" spans="4:14" ht="13.5" customHeight="1" x14ac:dyDescent="0.35">
      <c r="D5742"/>
      <c r="N5742"/>
    </row>
    <row r="5743" spans="4:14" ht="13.5" customHeight="1" x14ac:dyDescent="0.35">
      <c r="D5743"/>
      <c r="N5743"/>
    </row>
    <row r="5744" spans="4:14" ht="13.5" customHeight="1" x14ac:dyDescent="0.35">
      <c r="D5744"/>
      <c r="N5744"/>
    </row>
    <row r="5745" spans="4:14" ht="13.5" customHeight="1" x14ac:dyDescent="0.35">
      <c r="D5745"/>
      <c r="N5745"/>
    </row>
    <row r="5746" spans="4:14" ht="13.5" customHeight="1" x14ac:dyDescent="0.35">
      <c r="D5746"/>
      <c r="N5746"/>
    </row>
    <row r="5747" spans="4:14" ht="13.5" customHeight="1" x14ac:dyDescent="0.35">
      <c r="D5747"/>
      <c r="N5747"/>
    </row>
    <row r="5748" spans="4:14" ht="13.5" customHeight="1" x14ac:dyDescent="0.35">
      <c r="D5748"/>
      <c r="N5748"/>
    </row>
    <row r="5749" spans="4:14" ht="13.5" customHeight="1" x14ac:dyDescent="0.35">
      <c r="D5749"/>
      <c r="N5749"/>
    </row>
    <row r="5750" spans="4:14" ht="13.5" customHeight="1" x14ac:dyDescent="0.35">
      <c r="D5750"/>
      <c r="N5750"/>
    </row>
    <row r="5751" spans="4:14" ht="13.5" customHeight="1" x14ac:dyDescent="0.35">
      <c r="D5751"/>
      <c r="N5751"/>
    </row>
    <row r="5752" spans="4:14" ht="13.5" customHeight="1" x14ac:dyDescent="0.35">
      <c r="D5752"/>
      <c r="N5752"/>
    </row>
    <row r="5753" spans="4:14" ht="13.5" customHeight="1" x14ac:dyDescent="0.35">
      <c r="D5753"/>
      <c r="N5753"/>
    </row>
    <row r="5754" spans="4:14" ht="13.5" customHeight="1" x14ac:dyDescent="0.35">
      <c r="D5754"/>
      <c r="N5754"/>
    </row>
    <row r="5755" spans="4:14" ht="13.5" customHeight="1" x14ac:dyDescent="0.35">
      <c r="D5755"/>
      <c r="N5755"/>
    </row>
    <row r="5756" spans="4:14" ht="13.5" customHeight="1" x14ac:dyDescent="0.35">
      <c r="D5756"/>
      <c r="N5756"/>
    </row>
    <row r="5757" spans="4:14" ht="13.5" customHeight="1" x14ac:dyDescent="0.35">
      <c r="D5757"/>
      <c r="N5757"/>
    </row>
    <row r="5758" spans="4:14" ht="13.5" customHeight="1" x14ac:dyDescent="0.35">
      <c r="D5758"/>
      <c r="N5758"/>
    </row>
    <row r="5759" spans="4:14" ht="13.5" customHeight="1" x14ac:dyDescent="0.35">
      <c r="D5759"/>
      <c r="N5759"/>
    </row>
    <row r="5760" spans="4:14" ht="13.5" customHeight="1" x14ac:dyDescent="0.35">
      <c r="D5760"/>
      <c r="N5760"/>
    </row>
    <row r="5761" spans="4:14" ht="13.5" customHeight="1" x14ac:dyDescent="0.35">
      <c r="D5761"/>
      <c r="N5761"/>
    </row>
    <row r="5762" spans="4:14" ht="13.5" customHeight="1" x14ac:dyDescent="0.35">
      <c r="D5762"/>
      <c r="N5762"/>
    </row>
    <row r="5763" spans="4:14" ht="13.5" customHeight="1" x14ac:dyDescent="0.35">
      <c r="D5763"/>
      <c r="N5763"/>
    </row>
    <row r="5764" spans="4:14" ht="13.5" customHeight="1" x14ac:dyDescent="0.35">
      <c r="D5764"/>
      <c r="N5764"/>
    </row>
    <row r="5765" spans="4:14" ht="13.5" customHeight="1" x14ac:dyDescent="0.35">
      <c r="D5765"/>
      <c r="N5765"/>
    </row>
    <row r="5766" spans="4:14" ht="13.5" customHeight="1" x14ac:dyDescent="0.35">
      <c r="D5766"/>
      <c r="N5766"/>
    </row>
    <row r="5767" spans="4:14" ht="13.5" customHeight="1" x14ac:dyDescent="0.35">
      <c r="D5767"/>
      <c r="N5767"/>
    </row>
    <row r="5768" spans="4:14" ht="13.5" customHeight="1" x14ac:dyDescent="0.35">
      <c r="D5768"/>
      <c r="N5768"/>
    </row>
    <row r="5769" spans="4:14" ht="13.5" customHeight="1" x14ac:dyDescent="0.35">
      <c r="D5769"/>
      <c r="N5769"/>
    </row>
    <row r="5770" spans="4:14" ht="13.5" customHeight="1" x14ac:dyDescent="0.35">
      <c r="D5770"/>
      <c r="N5770"/>
    </row>
    <row r="5771" spans="4:14" ht="13.5" customHeight="1" x14ac:dyDescent="0.35">
      <c r="D5771"/>
      <c r="N5771"/>
    </row>
    <row r="5772" spans="4:14" ht="13.5" customHeight="1" x14ac:dyDescent="0.35">
      <c r="D5772"/>
      <c r="N5772"/>
    </row>
    <row r="5773" spans="4:14" ht="13.5" customHeight="1" x14ac:dyDescent="0.35">
      <c r="D5773"/>
      <c r="N5773"/>
    </row>
    <row r="5774" spans="4:14" ht="13.5" customHeight="1" x14ac:dyDescent="0.35">
      <c r="D5774"/>
      <c r="N5774"/>
    </row>
    <row r="5775" spans="4:14" ht="13.5" customHeight="1" x14ac:dyDescent="0.35">
      <c r="D5775"/>
      <c r="N5775"/>
    </row>
    <row r="5776" spans="4:14" ht="13.5" customHeight="1" x14ac:dyDescent="0.35">
      <c r="D5776"/>
      <c r="N5776"/>
    </row>
    <row r="5777" spans="4:14" ht="13.5" customHeight="1" x14ac:dyDescent="0.35">
      <c r="D5777"/>
      <c r="N5777"/>
    </row>
    <row r="5778" spans="4:14" ht="13.5" customHeight="1" x14ac:dyDescent="0.35">
      <c r="D5778"/>
      <c r="N5778"/>
    </row>
    <row r="5779" spans="4:14" ht="13.5" customHeight="1" x14ac:dyDescent="0.35">
      <c r="D5779"/>
      <c r="N5779"/>
    </row>
    <row r="5780" spans="4:14" ht="13.5" customHeight="1" x14ac:dyDescent="0.35">
      <c r="D5780"/>
      <c r="N5780"/>
    </row>
    <row r="5781" spans="4:14" ht="13.5" customHeight="1" x14ac:dyDescent="0.35">
      <c r="D5781"/>
      <c r="N5781"/>
    </row>
    <row r="5782" spans="4:14" ht="13.5" customHeight="1" x14ac:dyDescent="0.35">
      <c r="D5782"/>
      <c r="N5782"/>
    </row>
    <row r="5783" spans="4:14" ht="13.5" customHeight="1" x14ac:dyDescent="0.35">
      <c r="D5783"/>
      <c r="N5783"/>
    </row>
    <row r="5784" spans="4:14" ht="13.5" customHeight="1" x14ac:dyDescent="0.35">
      <c r="D5784"/>
      <c r="N5784"/>
    </row>
    <row r="5785" spans="4:14" ht="13.5" customHeight="1" x14ac:dyDescent="0.35">
      <c r="D5785"/>
      <c r="N5785"/>
    </row>
    <row r="5786" spans="4:14" ht="13.5" customHeight="1" x14ac:dyDescent="0.35">
      <c r="D5786"/>
      <c r="N5786"/>
    </row>
    <row r="5787" spans="4:14" ht="13.5" customHeight="1" x14ac:dyDescent="0.35">
      <c r="D5787"/>
      <c r="N5787"/>
    </row>
    <row r="5788" spans="4:14" ht="13.5" customHeight="1" x14ac:dyDescent="0.35">
      <c r="D5788"/>
      <c r="N5788"/>
    </row>
    <row r="5789" spans="4:14" ht="13.5" customHeight="1" x14ac:dyDescent="0.35">
      <c r="D5789"/>
      <c r="N5789"/>
    </row>
    <row r="5790" spans="4:14" ht="13.5" customHeight="1" x14ac:dyDescent="0.35">
      <c r="D5790"/>
      <c r="N5790"/>
    </row>
    <row r="5791" spans="4:14" ht="13.5" customHeight="1" x14ac:dyDescent="0.35">
      <c r="D5791"/>
      <c r="N5791"/>
    </row>
    <row r="5792" spans="4:14" ht="13.5" customHeight="1" x14ac:dyDescent="0.35">
      <c r="D5792"/>
      <c r="N5792"/>
    </row>
    <row r="5793" spans="4:14" ht="13.5" customHeight="1" x14ac:dyDescent="0.35">
      <c r="D5793"/>
      <c r="N5793"/>
    </row>
    <row r="5794" spans="4:14" ht="13.5" customHeight="1" x14ac:dyDescent="0.35">
      <c r="D5794"/>
      <c r="N5794"/>
    </row>
    <row r="5795" spans="4:14" ht="13.5" customHeight="1" x14ac:dyDescent="0.35">
      <c r="D5795"/>
      <c r="N5795"/>
    </row>
    <row r="5796" spans="4:14" ht="13.5" customHeight="1" x14ac:dyDescent="0.35">
      <c r="D5796"/>
      <c r="N5796"/>
    </row>
    <row r="5797" spans="4:14" ht="13.5" customHeight="1" x14ac:dyDescent="0.35">
      <c r="D5797"/>
      <c r="N5797"/>
    </row>
    <row r="5798" spans="4:14" ht="13.5" customHeight="1" x14ac:dyDescent="0.35">
      <c r="D5798"/>
      <c r="N5798"/>
    </row>
    <row r="5799" spans="4:14" ht="13.5" customHeight="1" x14ac:dyDescent="0.35">
      <c r="D5799"/>
      <c r="N5799"/>
    </row>
    <row r="5800" spans="4:14" ht="13.5" customHeight="1" x14ac:dyDescent="0.35">
      <c r="D5800"/>
      <c r="N5800"/>
    </row>
    <row r="5801" spans="4:14" ht="13.5" customHeight="1" x14ac:dyDescent="0.35">
      <c r="D5801"/>
      <c r="N5801"/>
    </row>
    <row r="5802" spans="4:14" ht="13.5" customHeight="1" x14ac:dyDescent="0.35">
      <c r="D5802"/>
      <c r="N5802"/>
    </row>
    <row r="5803" spans="4:14" ht="13.5" customHeight="1" x14ac:dyDescent="0.35">
      <c r="D5803"/>
      <c r="N5803"/>
    </row>
    <row r="5804" spans="4:14" ht="13.5" customHeight="1" x14ac:dyDescent="0.35">
      <c r="D5804"/>
      <c r="N5804"/>
    </row>
    <row r="5805" spans="4:14" ht="13.5" customHeight="1" x14ac:dyDescent="0.35">
      <c r="D5805"/>
      <c r="N5805"/>
    </row>
    <row r="5806" spans="4:14" ht="13.5" customHeight="1" x14ac:dyDescent="0.35">
      <c r="D5806"/>
      <c r="N5806"/>
    </row>
    <row r="5807" spans="4:14" ht="13.5" customHeight="1" x14ac:dyDescent="0.35">
      <c r="D5807"/>
      <c r="N5807"/>
    </row>
    <row r="5808" spans="4:14" ht="13.5" customHeight="1" x14ac:dyDescent="0.35">
      <c r="D5808"/>
      <c r="N5808"/>
    </row>
    <row r="5809" spans="4:14" ht="13.5" customHeight="1" x14ac:dyDescent="0.35">
      <c r="D5809"/>
      <c r="N5809"/>
    </row>
    <row r="5810" spans="4:14" ht="13.5" customHeight="1" x14ac:dyDescent="0.35">
      <c r="D5810"/>
      <c r="N5810"/>
    </row>
    <row r="5811" spans="4:14" ht="13.5" customHeight="1" x14ac:dyDescent="0.35">
      <c r="D5811"/>
      <c r="N5811"/>
    </row>
    <row r="5812" spans="4:14" ht="13.5" customHeight="1" x14ac:dyDescent="0.35">
      <c r="D5812"/>
      <c r="N5812"/>
    </row>
    <row r="5813" spans="4:14" ht="13.5" customHeight="1" x14ac:dyDescent="0.35">
      <c r="D5813"/>
      <c r="N5813"/>
    </row>
    <row r="5814" spans="4:14" ht="13.5" customHeight="1" x14ac:dyDescent="0.35">
      <c r="D5814"/>
      <c r="N5814"/>
    </row>
    <row r="5815" spans="4:14" ht="13.5" customHeight="1" x14ac:dyDescent="0.35">
      <c r="D5815"/>
      <c r="N5815"/>
    </row>
    <row r="5816" spans="4:14" ht="13.5" customHeight="1" x14ac:dyDescent="0.35">
      <c r="D5816"/>
      <c r="N5816"/>
    </row>
    <row r="5817" spans="4:14" ht="13.5" customHeight="1" x14ac:dyDescent="0.35">
      <c r="D5817"/>
      <c r="N5817"/>
    </row>
    <row r="5818" spans="4:14" ht="13.5" customHeight="1" x14ac:dyDescent="0.35">
      <c r="D5818"/>
      <c r="N5818"/>
    </row>
    <row r="5819" spans="4:14" ht="13.5" customHeight="1" x14ac:dyDescent="0.35">
      <c r="D5819"/>
      <c r="N5819"/>
    </row>
    <row r="5820" spans="4:14" ht="13.5" customHeight="1" x14ac:dyDescent="0.35">
      <c r="D5820"/>
      <c r="N5820"/>
    </row>
    <row r="5821" spans="4:14" ht="13.5" customHeight="1" x14ac:dyDescent="0.35">
      <c r="D5821"/>
      <c r="N5821"/>
    </row>
    <row r="5822" spans="4:14" ht="13.5" customHeight="1" x14ac:dyDescent="0.35">
      <c r="D5822"/>
      <c r="N5822"/>
    </row>
    <row r="5823" spans="4:14" ht="13.5" customHeight="1" x14ac:dyDescent="0.35">
      <c r="D5823"/>
      <c r="N5823"/>
    </row>
    <row r="5824" spans="4:14" ht="13.5" customHeight="1" x14ac:dyDescent="0.35">
      <c r="D5824"/>
      <c r="N5824"/>
    </row>
    <row r="5825" spans="4:14" ht="13.5" customHeight="1" x14ac:dyDescent="0.35">
      <c r="D5825"/>
      <c r="N5825"/>
    </row>
    <row r="5826" spans="4:14" ht="13.5" customHeight="1" x14ac:dyDescent="0.35">
      <c r="D5826"/>
      <c r="N5826"/>
    </row>
    <row r="5827" spans="4:14" ht="13.5" customHeight="1" x14ac:dyDescent="0.35">
      <c r="D5827"/>
      <c r="N5827"/>
    </row>
    <row r="5828" spans="4:14" ht="13.5" customHeight="1" x14ac:dyDescent="0.35">
      <c r="D5828"/>
      <c r="N5828"/>
    </row>
    <row r="5829" spans="4:14" ht="13.5" customHeight="1" x14ac:dyDescent="0.35">
      <c r="D5829"/>
      <c r="N5829"/>
    </row>
    <row r="5830" spans="4:14" ht="13.5" customHeight="1" x14ac:dyDescent="0.35">
      <c r="D5830"/>
      <c r="N5830"/>
    </row>
    <row r="5831" spans="4:14" ht="13.5" customHeight="1" x14ac:dyDescent="0.35">
      <c r="D5831"/>
      <c r="N5831"/>
    </row>
    <row r="5832" spans="4:14" ht="13.5" customHeight="1" x14ac:dyDescent="0.35">
      <c r="D5832"/>
      <c r="N5832"/>
    </row>
    <row r="5833" spans="4:14" ht="13.5" customHeight="1" x14ac:dyDescent="0.35">
      <c r="D5833"/>
      <c r="N5833"/>
    </row>
    <row r="5834" spans="4:14" ht="13.5" customHeight="1" x14ac:dyDescent="0.35">
      <c r="D5834"/>
      <c r="N5834"/>
    </row>
    <row r="5835" spans="4:14" ht="13.5" customHeight="1" x14ac:dyDescent="0.35">
      <c r="D5835"/>
      <c r="N5835"/>
    </row>
    <row r="5836" spans="4:14" ht="13.5" customHeight="1" x14ac:dyDescent="0.35">
      <c r="D5836"/>
      <c r="N5836"/>
    </row>
    <row r="5837" spans="4:14" ht="13.5" customHeight="1" x14ac:dyDescent="0.35">
      <c r="D5837"/>
      <c r="N5837"/>
    </row>
    <row r="5838" spans="4:14" ht="13.5" customHeight="1" x14ac:dyDescent="0.35">
      <c r="D5838"/>
      <c r="N5838"/>
    </row>
    <row r="5839" spans="4:14" ht="13.5" customHeight="1" x14ac:dyDescent="0.35">
      <c r="D5839"/>
      <c r="N5839"/>
    </row>
    <row r="5840" spans="4:14" ht="13.5" customHeight="1" x14ac:dyDescent="0.35">
      <c r="D5840"/>
      <c r="N5840"/>
    </row>
    <row r="5841" spans="4:14" ht="13.5" customHeight="1" x14ac:dyDescent="0.35">
      <c r="D5841"/>
      <c r="N5841"/>
    </row>
    <row r="5842" spans="4:14" ht="13.5" customHeight="1" x14ac:dyDescent="0.35">
      <c r="D5842"/>
      <c r="N5842"/>
    </row>
    <row r="5843" spans="4:14" ht="13.5" customHeight="1" x14ac:dyDescent="0.35">
      <c r="D5843"/>
      <c r="N5843"/>
    </row>
    <row r="5844" spans="4:14" ht="13.5" customHeight="1" x14ac:dyDescent="0.35">
      <c r="D5844"/>
      <c r="N5844"/>
    </row>
    <row r="5845" spans="4:14" ht="13.5" customHeight="1" x14ac:dyDescent="0.35">
      <c r="D5845"/>
      <c r="N5845"/>
    </row>
    <row r="5846" spans="4:14" ht="13.5" customHeight="1" x14ac:dyDescent="0.35">
      <c r="D5846"/>
      <c r="N5846"/>
    </row>
    <row r="5847" spans="4:14" ht="13.5" customHeight="1" x14ac:dyDescent="0.35">
      <c r="D5847"/>
      <c r="N5847"/>
    </row>
    <row r="5848" spans="4:14" ht="13.5" customHeight="1" x14ac:dyDescent="0.35">
      <c r="D5848"/>
      <c r="N5848"/>
    </row>
    <row r="5849" spans="4:14" ht="13.5" customHeight="1" x14ac:dyDescent="0.35">
      <c r="D5849"/>
      <c r="N5849"/>
    </row>
    <row r="5850" spans="4:14" ht="13.5" customHeight="1" x14ac:dyDescent="0.35">
      <c r="D5850"/>
      <c r="N5850"/>
    </row>
    <row r="5851" spans="4:14" ht="13.5" customHeight="1" x14ac:dyDescent="0.35">
      <c r="D5851"/>
      <c r="N5851"/>
    </row>
    <row r="5852" spans="4:14" ht="13.5" customHeight="1" x14ac:dyDescent="0.35">
      <c r="D5852"/>
      <c r="N5852"/>
    </row>
    <row r="5853" spans="4:14" ht="13.5" customHeight="1" x14ac:dyDescent="0.35">
      <c r="D5853"/>
      <c r="N5853"/>
    </row>
    <row r="5854" spans="4:14" ht="13.5" customHeight="1" x14ac:dyDescent="0.35">
      <c r="D5854"/>
      <c r="N5854"/>
    </row>
    <row r="5855" spans="4:14" ht="13.5" customHeight="1" x14ac:dyDescent="0.35">
      <c r="D5855"/>
      <c r="N5855"/>
    </row>
    <row r="5856" spans="4:14" ht="13.5" customHeight="1" x14ac:dyDescent="0.35">
      <c r="D5856"/>
      <c r="N5856"/>
    </row>
    <row r="5857" spans="4:14" ht="13.5" customHeight="1" x14ac:dyDescent="0.35">
      <c r="D5857"/>
      <c r="N5857"/>
    </row>
    <row r="5858" spans="4:14" ht="13.5" customHeight="1" x14ac:dyDescent="0.35">
      <c r="D5858"/>
      <c r="N5858"/>
    </row>
    <row r="5859" spans="4:14" ht="13.5" customHeight="1" x14ac:dyDescent="0.35">
      <c r="D5859"/>
      <c r="N5859"/>
    </row>
    <row r="5860" spans="4:14" ht="13.5" customHeight="1" x14ac:dyDescent="0.35">
      <c r="D5860"/>
      <c r="N5860"/>
    </row>
    <row r="5861" spans="4:14" ht="13.5" customHeight="1" x14ac:dyDescent="0.35">
      <c r="D5861"/>
      <c r="N5861"/>
    </row>
    <row r="5862" spans="4:14" ht="13.5" customHeight="1" x14ac:dyDescent="0.35">
      <c r="D5862"/>
      <c r="N5862"/>
    </row>
    <row r="5863" spans="4:14" ht="13.5" customHeight="1" x14ac:dyDescent="0.35">
      <c r="D5863"/>
      <c r="N5863"/>
    </row>
    <row r="5864" spans="4:14" ht="13.5" customHeight="1" x14ac:dyDescent="0.35">
      <c r="D5864"/>
      <c r="N5864"/>
    </row>
    <row r="5865" spans="4:14" ht="13.5" customHeight="1" x14ac:dyDescent="0.35">
      <c r="D5865"/>
      <c r="N5865"/>
    </row>
    <row r="5866" spans="4:14" ht="13.5" customHeight="1" x14ac:dyDescent="0.35">
      <c r="D5866"/>
      <c r="N5866"/>
    </row>
    <row r="5867" spans="4:14" ht="13.5" customHeight="1" x14ac:dyDescent="0.35">
      <c r="D5867"/>
      <c r="N5867"/>
    </row>
    <row r="5868" spans="4:14" ht="13.5" customHeight="1" x14ac:dyDescent="0.35">
      <c r="D5868"/>
      <c r="N5868"/>
    </row>
    <row r="5869" spans="4:14" ht="13.5" customHeight="1" x14ac:dyDescent="0.35">
      <c r="D5869"/>
      <c r="N5869"/>
    </row>
    <row r="5870" spans="4:14" ht="13.5" customHeight="1" x14ac:dyDescent="0.35">
      <c r="D5870"/>
      <c r="N5870"/>
    </row>
    <row r="5871" spans="4:14" ht="13.5" customHeight="1" x14ac:dyDescent="0.35">
      <c r="D5871"/>
      <c r="N5871"/>
    </row>
    <row r="5872" spans="4:14" ht="13.5" customHeight="1" x14ac:dyDescent="0.35">
      <c r="D5872"/>
      <c r="N5872"/>
    </row>
    <row r="5873" spans="4:14" ht="13.5" customHeight="1" x14ac:dyDescent="0.35">
      <c r="D5873"/>
      <c r="N5873"/>
    </row>
    <row r="5874" spans="4:14" ht="13.5" customHeight="1" x14ac:dyDescent="0.35">
      <c r="D5874"/>
      <c r="N5874"/>
    </row>
    <row r="5875" spans="4:14" ht="13.5" customHeight="1" x14ac:dyDescent="0.35">
      <c r="D5875"/>
      <c r="N5875"/>
    </row>
    <row r="5876" spans="4:14" ht="13.5" customHeight="1" x14ac:dyDescent="0.35">
      <c r="D5876"/>
      <c r="N5876"/>
    </row>
    <row r="5877" spans="4:14" ht="13.5" customHeight="1" x14ac:dyDescent="0.35">
      <c r="D5877"/>
      <c r="N5877"/>
    </row>
    <row r="5878" spans="4:14" ht="13.5" customHeight="1" x14ac:dyDescent="0.35">
      <c r="D5878"/>
      <c r="N5878"/>
    </row>
    <row r="5879" spans="4:14" ht="13.5" customHeight="1" x14ac:dyDescent="0.35">
      <c r="D5879"/>
      <c r="N5879"/>
    </row>
    <row r="5880" spans="4:14" ht="13.5" customHeight="1" x14ac:dyDescent="0.35">
      <c r="D5880"/>
      <c r="N5880"/>
    </row>
    <row r="5881" spans="4:14" ht="13.5" customHeight="1" x14ac:dyDescent="0.35">
      <c r="D5881"/>
      <c r="N5881"/>
    </row>
    <row r="5882" spans="4:14" ht="13.5" customHeight="1" x14ac:dyDescent="0.35">
      <c r="D5882"/>
      <c r="N5882"/>
    </row>
    <row r="5883" spans="4:14" ht="13.5" customHeight="1" x14ac:dyDescent="0.35">
      <c r="D5883"/>
      <c r="N5883"/>
    </row>
    <row r="5884" spans="4:14" ht="13.5" customHeight="1" x14ac:dyDescent="0.35">
      <c r="D5884"/>
      <c r="N5884"/>
    </row>
    <row r="5885" spans="4:14" ht="13.5" customHeight="1" x14ac:dyDescent="0.35">
      <c r="D5885"/>
      <c r="N5885"/>
    </row>
    <row r="5886" spans="4:14" ht="13.5" customHeight="1" x14ac:dyDescent="0.35">
      <c r="D5886"/>
      <c r="N5886"/>
    </row>
    <row r="5887" spans="4:14" ht="13.5" customHeight="1" x14ac:dyDescent="0.35">
      <c r="D5887"/>
      <c r="N5887"/>
    </row>
    <row r="5888" spans="4:14" ht="13.5" customHeight="1" x14ac:dyDescent="0.35">
      <c r="D5888"/>
      <c r="N5888"/>
    </row>
    <row r="5889" spans="4:14" ht="13.5" customHeight="1" x14ac:dyDescent="0.35">
      <c r="D5889"/>
      <c r="N5889"/>
    </row>
    <row r="5890" spans="4:14" ht="13.5" customHeight="1" x14ac:dyDescent="0.35">
      <c r="D5890"/>
      <c r="N5890"/>
    </row>
    <row r="5891" spans="4:14" ht="13.5" customHeight="1" x14ac:dyDescent="0.35">
      <c r="D5891"/>
      <c r="N5891"/>
    </row>
    <row r="5892" spans="4:14" ht="13.5" customHeight="1" x14ac:dyDescent="0.35">
      <c r="D5892"/>
      <c r="N5892"/>
    </row>
    <row r="5893" spans="4:14" ht="13.5" customHeight="1" x14ac:dyDescent="0.35">
      <c r="D5893"/>
      <c r="N5893"/>
    </row>
    <row r="5894" spans="4:14" ht="13.5" customHeight="1" x14ac:dyDescent="0.35">
      <c r="D5894"/>
      <c r="N5894"/>
    </row>
    <row r="5895" spans="4:14" ht="13.5" customHeight="1" x14ac:dyDescent="0.35">
      <c r="D5895"/>
      <c r="N5895"/>
    </row>
    <row r="5896" spans="4:14" ht="13.5" customHeight="1" x14ac:dyDescent="0.35">
      <c r="D5896"/>
      <c r="N5896"/>
    </row>
    <row r="5897" spans="4:14" ht="13.5" customHeight="1" x14ac:dyDescent="0.35">
      <c r="D5897"/>
      <c r="N5897"/>
    </row>
    <row r="5898" spans="4:14" ht="13.5" customHeight="1" x14ac:dyDescent="0.35">
      <c r="D5898"/>
      <c r="N5898"/>
    </row>
    <row r="5899" spans="4:14" ht="13.5" customHeight="1" x14ac:dyDescent="0.35">
      <c r="D5899"/>
      <c r="N5899"/>
    </row>
    <row r="5900" spans="4:14" ht="13.5" customHeight="1" x14ac:dyDescent="0.35">
      <c r="D5900"/>
      <c r="N5900"/>
    </row>
    <row r="5901" spans="4:14" ht="13.5" customHeight="1" x14ac:dyDescent="0.35">
      <c r="D5901"/>
      <c r="N5901"/>
    </row>
    <row r="5902" spans="4:14" ht="13.5" customHeight="1" x14ac:dyDescent="0.35">
      <c r="D5902"/>
      <c r="N5902"/>
    </row>
    <row r="5903" spans="4:14" ht="13.5" customHeight="1" x14ac:dyDescent="0.35">
      <c r="D5903"/>
      <c r="N5903"/>
    </row>
    <row r="5904" spans="4:14" ht="13.5" customHeight="1" x14ac:dyDescent="0.35">
      <c r="D5904"/>
      <c r="N5904"/>
    </row>
    <row r="5905" spans="4:14" ht="13.5" customHeight="1" x14ac:dyDescent="0.35">
      <c r="D5905"/>
      <c r="N5905"/>
    </row>
    <row r="5906" spans="4:14" ht="13.5" customHeight="1" x14ac:dyDescent="0.35">
      <c r="D5906"/>
      <c r="N5906"/>
    </row>
    <row r="5907" spans="4:14" ht="13.5" customHeight="1" x14ac:dyDescent="0.35">
      <c r="D5907"/>
      <c r="N5907"/>
    </row>
    <row r="5908" spans="4:14" ht="13.5" customHeight="1" x14ac:dyDescent="0.35">
      <c r="D5908"/>
      <c r="N5908"/>
    </row>
    <row r="5909" spans="4:14" ht="13.5" customHeight="1" x14ac:dyDescent="0.35">
      <c r="D5909"/>
      <c r="N5909"/>
    </row>
    <row r="5910" spans="4:14" ht="13.5" customHeight="1" x14ac:dyDescent="0.35">
      <c r="D5910"/>
      <c r="N5910"/>
    </row>
    <row r="5911" spans="4:14" ht="13.5" customHeight="1" x14ac:dyDescent="0.35">
      <c r="D5911"/>
      <c r="N5911"/>
    </row>
    <row r="5912" spans="4:14" ht="13.5" customHeight="1" x14ac:dyDescent="0.35">
      <c r="D5912"/>
      <c r="N5912"/>
    </row>
    <row r="5913" spans="4:14" ht="13.5" customHeight="1" x14ac:dyDescent="0.35">
      <c r="D5913"/>
      <c r="N5913"/>
    </row>
    <row r="5914" spans="4:14" ht="13.5" customHeight="1" x14ac:dyDescent="0.35">
      <c r="D5914"/>
      <c r="N5914"/>
    </row>
    <row r="5915" spans="4:14" ht="13.5" customHeight="1" x14ac:dyDescent="0.35">
      <c r="D5915"/>
      <c r="N5915"/>
    </row>
    <row r="5916" spans="4:14" ht="13.5" customHeight="1" x14ac:dyDescent="0.35">
      <c r="D5916"/>
      <c r="N5916"/>
    </row>
    <row r="5917" spans="4:14" ht="13.5" customHeight="1" x14ac:dyDescent="0.35">
      <c r="D5917"/>
      <c r="N5917"/>
    </row>
    <row r="5918" spans="4:14" ht="13.5" customHeight="1" x14ac:dyDescent="0.35">
      <c r="D5918"/>
      <c r="N5918"/>
    </row>
    <row r="5919" spans="4:14" ht="13.5" customHeight="1" x14ac:dyDescent="0.35">
      <c r="D5919"/>
      <c r="N5919"/>
    </row>
    <row r="5920" spans="4:14" ht="13.5" customHeight="1" x14ac:dyDescent="0.35">
      <c r="D5920"/>
      <c r="N5920"/>
    </row>
    <row r="5921" spans="4:14" ht="13.5" customHeight="1" x14ac:dyDescent="0.35">
      <c r="D5921"/>
      <c r="N5921"/>
    </row>
    <row r="5922" spans="4:14" ht="13.5" customHeight="1" x14ac:dyDescent="0.35">
      <c r="D5922"/>
      <c r="N5922"/>
    </row>
    <row r="5923" spans="4:14" ht="13.5" customHeight="1" x14ac:dyDescent="0.35">
      <c r="D5923"/>
      <c r="N5923"/>
    </row>
    <row r="5924" spans="4:14" ht="13.5" customHeight="1" x14ac:dyDescent="0.35">
      <c r="D5924"/>
      <c r="N5924"/>
    </row>
    <row r="5925" spans="4:14" ht="13.5" customHeight="1" x14ac:dyDescent="0.35">
      <c r="D5925"/>
      <c r="N5925"/>
    </row>
    <row r="5926" spans="4:14" ht="13.5" customHeight="1" x14ac:dyDescent="0.35">
      <c r="D5926"/>
      <c r="N5926"/>
    </row>
    <row r="5927" spans="4:14" ht="13.5" customHeight="1" x14ac:dyDescent="0.35">
      <c r="D5927"/>
      <c r="N5927"/>
    </row>
    <row r="5928" spans="4:14" ht="13.5" customHeight="1" x14ac:dyDescent="0.35">
      <c r="D5928"/>
      <c r="N5928"/>
    </row>
    <row r="5929" spans="4:14" ht="13.5" customHeight="1" x14ac:dyDescent="0.35">
      <c r="D5929"/>
      <c r="N5929"/>
    </row>
    <row r="5930" spans="4:14" ht="13.5" customHeight="1" x14ac:dyDescent="0.35">
      <c r="D5930"/>
      <c r="N5930"/>
    </row>
    <row r="5931" spans="4:14" ht="13.5" customHeight="1" x14ac:dyDescent="0.35">
      <c r="D5931"/>
      <c r="N5931"/>
    </row>
    <row r="5932" spans="4:14" ht="13.5" customHeight="1" x14ac:dyDescent="0.35">
      <c r="D5932"/>
      <c r="N5932"/>
    </row>
    <row r="5933" spans="4:14" ht="13.5" customHeight="1" x14ac:dyDescent="0.35">
      <c r="D5933"/>
      <c r="N5933"/>
    </row>
    <row r="5934" spans="4:14" ht="13.5" customHeight="1" x14ac:dyDescent="0.35">
      <c r="D5934"/>
      <c r="N5934"/>
    </row>
    <row r="5935" spans="4:14" ht="13.5" customHeight="1" x14ac:dyDescent="0.35">
      <c r="D5935"/>
      <c r="N5935"/>
    </row>
    <row r="5936" spans="4:14" ht="13.5" customHeight="1" x14ac:dyDescent="0.35">
      <c r="D5936"/>
      <c r="N5936"/>
    </row>
    <row r="5937" spans="4:14" ht="13.5" customHeight="1" x14ac:dyDescent="0.35">
      <c r="D5937"/>
      <c r="N5937"/>
    </row>
    <row r="5938" spans="4:14" ht="13.5" customHeight="1" x14ac:dyDescent="0.35">
      <c r="D5938"/>
      <c r="N5938"/>
    </row>
    <row r="5939" spans="4:14" ht="13.5" customHeight="1" x14ac:dyDescent="0.35">
      <c r="D5939"/>
      <c r="N5939"/>
    </row>
    <row r="5940" spans="4:14" ht="13.5" customHeight="1" x14ac:dyDescent="0.35">
      <c r="D5940"/>
      <c r="N5940"/>
    </row>
    <row r="5941" spans="4:14" ht="13.5" customHeight="1" x14ac:dyDescent="0.35">
      <c r="D5941"/>
      <c r="N5941"/>
    </row>
    <row r="5942" spans="4:14" ht="13.5" customHeight="1" x14ac:dyDescent="0.35">
      <c r="D5942"/>
      <c r="N5942"/>
    </row>
    <row r="5943" spans="4:14" ht="13.5" customHeight="1" x14ac:dyDescent="0.35">
      <c r="D5943"/>
      <c r="N5943"/>
    </row>
    <row r="5944" spans="4:14" ht="13.5" customHeight="1" x14ac:dyDescent="0.35">
      <c r="D5944"/>
      <c r="N5944"/>
    </row>
    <row r="5945" spans="4:14" ht="13.5" customHeight="1" x14ac:dyDescent="0.35">
      <c r="D5945"/>
      <c r="N5945"/>
    </row>
    <row r="5946" spans="4:14" ht="13.5" customHeight="1" x14ac:dyDescent="0.35">
      <c r="D5946"/>
      <c r="N5946"/>
    </row>
    <row r="5947" spans="4:14" ht="13.5" customHeight="1" x14ac:dyDescent="0.35">
      <c r="D5947"/>
      <c r="N5947"/>
    </row>
    <row r="5948" spans="4:14" ht="13.5" customHeight="1" x14ac:dyDescent="0.35">
      <c r="D5948"/>
      <c r="N5948"/>
    </row>
    <row r="5949" spans="4:14" ht="13.5" customHeight="1" x14ac:dyDescent="0.35">
      <c r="D5949"/>
      <c r="N5949"/>
    </row>
    <row r="5950" spans="4:14" ht="13.5" customHeight="1" x14ac:dyDescent="0.35">
      <c r="D5950"/>
      <c r="N5950"/>
    </row>
    <row r="5951" spans="4:14" ht="13.5" customHeight="1" x14ac:dyDescent="0.35">
      <c r="D5951"/>
      <c r="N5951"/>
    </row>
    <row r="5952" spans="4:14" ht="13.5" customHeight="1" x14ac:dyDescent="0.35">
      <c r="D5952"/>
      <c r="N5952"/>
    </row>
    <row r="5953" spans="4:14" ht="13.5" customHeight="1" x14ac:dyDescent="0.35">
      <c r="D5953"/>
      <c r="N5953"/>
    </row>
    <row r="5954" spans="4:14" ht="13.5" customHeight="1" x14ac:dyDescent="0.35">
      <c r="D5954"/>
      <c r="N5954"/>
    </row>
    <row r="5955" spans="4:14" ht="13.5" customHeight="1" x14ac:dyDescent="0.35">
      <c r="D5955"/>
      <c r="N5955"/>
    </row>
    <row r="5956" spans="4:14" ht="13.5" customHeight="1" x14ac:dyDescent="0.35">
      <c r="D5956"/>
      <c r="N5956"/>
    </row>
    <row r="5957" spans="4:14" ht="13.5" customHeight="1" x14ac:dyDescent="0.35">
      <c r="D5957"/>
      <c r="N5957"/>
    </row>
    <row r="5958" spans="4:14" ht="13.5" customHeight="1" x14ac:dyDescent="0.35">
      <c r="D5958"/>
      <c r="N5958"/>
    </row>
    <row r="5959" spans="4:14" ht="13.5" customHeight="1" x14ac:dyDescent="0.35">
      <c r="D5959"/>
      <c r="N5959"/>
    </row>
    <row r="5960" spans="4:14" ht="13.5" customHeight="1" x14ac:dyDescent="0.35">
      <c r="D5960"/>
      <c r="N5960"/>
    </row>
    <row r="5961" spans="4:14" ht="13.5" customHeight="1" x14ac:dyDescent="0.35">
      <c r="D5961"/>
      <c r="N5961"/>
    </row>
    <row r="5962" spans="4:14" ht="13.5" customHeight="1" x14ac:dyDescent="0.35">
      <c r="D5962"/>
      <c r="N5962"/>
    </row>
    <row r="5963" spans="4:14" ht="13.5" customHeight="1" x14ac:dyDescent="0.35">
      <c r="D5963"/>
      <c r="N5963"/>
    </row>
    <row r="5964" spans="4:14" ht="13.5" customHeight="1" x14ac:dyDescent="0.35">
      <c r="D5964"/>
      <c r="N5964"/>
    </row>
    <row r="5965" spans="4:14" ht="13.5" customHeight="1" x14ac:dyDescent="0.35">
      <c r="D5965"/>
      <c r="N5965"/>
    </row>
    <row r="5966" spans="4:14" ht="13.5" customHeight="1" x14ac:dyDescent="0.35">
      <c r="D5966"/>
      <c r="N5966"/>
    </row>
    <row r="5967" spans="4:14" ht="13.5" customHeight="1" x14ac:dyDescent="0.35">
      <c r="D5967"/>
      <c r="N5967"/>
    </row>
    <row r="5968" spans="4:14" ht="13.5" customHeight="1" x14ac:dyDescent="0.35">
      <c r="D5968"/>
      <c r="N5968"/>
    </row>
    <row r="5969" spans="4:14" ht="13.5" customHeight="1" x14ac:dyDescent="0.35">
      <c r="D5969"/>
      <c r="N5969"/>
    </row>
    <row r="5970" spans="4:14" ht="13.5" customHeight="1" x14ac:dyDescent="0.35">
      <c r="D5970"/>
      <c r="N5970"/>
    </row>
    <row r="5971" spans="4:14" ht="13.5" customHeight="1" x14ac:dyDescent="0.35">
      <c r="D5971"/>
      <c r="N5971"/>
    </row>
    <row r="5972" spans="4:14" ht="13.5" customHeight="1" x14ac:dyDescent="0.35">
      <c r="D5972"/>
      <c r="N5972"/>
    </row>
    <row r="5973" spans="4:14" ht="13.5" customHeight="1" x14ac:dyDescent="0.35">
      <c r="D5973"/>
      <c r="N5973"/>
    </row>
    <row r="5974" spans="4:14" ht="13.5" customHeight="1" x14ac:dyDescent="0.35">
      <c r="D5974"/>
      <c r="N5974"/>
    </row>
    <row r="5975" spans="4:14" ht="13.5" customHeight="1" x14ac:dyDescent="0.35">
      <c r="D5975"/>
      <c r="N5975"/>
    </row>
    <row r="5976" spans="4:14" ht="13.5" customHeight="1" x14ac:dyDescent="0.35">
      <c r="D5976"/>
      <c r="N5976"/>
    </row>
    <row r="5977" spans="4:14" ht="13.5" customHeight="1" x14ac:dyDescent="0.35">
      <c r="D5977"/>
      <c r="N5977"/>
    </row>
    <row r="5978" spans="4:14" ht="13.5" customHeight="1" x14ac:dyDescent="0.35">
      <c r="D5978"/>
      <c r="N5978"/>
    </row>
    <row r="5979" spans="4:14" ht="13.5" customHeight="1" x14ac:dyDescent="0.35">
      <c r="D5979"/>
      <c r="N5979"/>
    </row>
    <row r="5980" spans="4:14" ht="13.5" customHeight="1" x14ac:dyDescent="0.35">
      <c r="D5980"/>
      <c r="N5980"/>
    </row>
    <row r="5981" spans="4:14" ht="13.5" customHeight="1" x14ac:dyDescent="0.35">
      <c r="D5981"/>
      <c r="N5981"/>
    </row>
    <row r="5982" spans="4:14" ht="13.5" customHeight="1" x14ac:dyDescent="0.35">
      <c r="D5982"/>
      <c r="N5982"/>
    </row>
    <row r="5983" spans="4:14" ht="13.5" customHeight="1" x14ac:dyDescent="0.35">
      <c r="D5983"/>
      <c r="N5983"/>
    </row>
    <row r="5984" spans="4:14" ht="13.5" customHeight="1" x14ac:dyDescent="0.35">
      <c r="D5984"/>
      <c r="N5984"/>
    </row>
    <row r="5985" spans="4:14" ht="13.5" customHeight="1" x14ac:dyDescent="0.35">
      <c r="D5985"/>
      <c r="N5985"/>
    </row>
    <row r="5986" spans="4:14" ht="13.5" customHeight="1" x14ac:dyDescent="0.35">
      <c r="D5986"/>
      <c r="N5986"/>
    </row>
    <row r="5987" spans="4:14" ht="13.5" customHeight="1" x14ac:dyDescent="0.35">
      <c r="D5987"/>
      <c r="N5987"/>
    </row>
    <row r="5988" spans="4:14" ht="13.5" customHeight="1" x14ac:dyDescent="0.35">
      <c r="D5988"/>
      <c r="N5988"/>
    </row>
    <row r="5989" spans="4:14" ht="13.5" customHeight="1" x14ac:dyDescent="0.35">
      <c r="D5989"/>
      <c r="N5989"/>
    </row>
    <row r="5990" spans="4:14" ht="13.5" customHeight="1" x14ac:dyDescent="0.35">
      <c r="D5990"/>
      <c r="N5990"/>
    </row>
    <row r="5991" spans="4:14" ht="13.5" customHeight="1" x14ac:dyDescent="0.35">
      <c r="D5991"/>
      <c r="N5991"/>
    </row>
    <row r="5992" spans="4:14" ht="13.5" customHeight="1" x14ac:dyDescent="0.35">
      <c r="D5992"/>
      <c r="N5992"/>
    </row>
    <row r="5993" spans="4:14" ht="13.5" customHeight="1" x14ac:dyDescent="0.35">
      <c r="D5993"/>
      <c r="N5993"/>
    </row>
    <row r="5994" spans="4:14" ht="13.5" customHeight="1" x14ac:dyDescent="0.35">
      <c r="D5994"/>
      <c r="N5994"/>
    </row>
    <row r="5995" spans="4:14" ht="13.5" customHeight="1" x14ac:dyDescent="0.35">
      <c r="D5995"/>
      <c r="N5995"/>
    </row>
    <row r="5996" spans="4:14" ht="13.5" customHeight="1" x14ac:dyDescent="0.35">
      <c r="D5996"/>
      <c r="N5996"/>
    </row>
    <row r="5997" spans="4:14" ht="13.5" customHeight="1" x14ac:dyDescent="0.35">
      <c r="D5997"/>
      <c r="N5997"/>
    </row>
    <row r="5998" spans="4:14" ht="13.5" customHeight="1" x14ac:dyDescent="0.35">
      <c r="D5998"/>
      <c r="N5998"/>
    </row>
    <row r="5999" spans="4:14" ht="13.5" customHeight="1" x14ac:dyDescent="0.35">
      <c r="D5999"/>
      <c r="N5999"/>
    </row>
    <row r="6000" spans="4:14" ht="13.5" customHeight="1" x14ac:dyDescent="0.35">
      <c r="D6000"/>
      <c r="N6000"/>
    </row>
    <row r="6001" spans="4:14" ht="13.5" customHeight="1" x14ac:dyDescent="0.35">
      <c r="D6001"/>
      <c r="N6001"/>
    </row>
    <row r="6002" spans="4:14" ht="13.5" customHeight="1" x14ac:dyDescent="0.35">
      <c r="D6002"/>
      <c r="N6002"/>
    </row>
    <row r="6003" spans="4:14" ht="13.5" customHeight="1" x14ac:dyDescent="0.35">
      <c r="D6003"/>
      <c r="N6003"/>
    </row>
    <row r="6004" spans="4:14" ht="13.5" customHeight="1" x14ac:dyDescent="0.35">
      <c r="D6004"/>
      <c r="N6004"/>
    </row>
    <row r="6005" spans="4:14" ht="13.5" customHeight="1" x14ac:dyDescent="0.35">
      <c r="D6005"/>
      <c r="N6005"/>
    </row>
    <row r="6006" spans="4:14" ht="13.5" customHeight="1" x14ac:dyDescent="0.35">
      <c r="D6006"/>
      <c r="N6006"/>
    </row>
    <row r="6007" spans="4:14" ht="13.5" customHeight="1" x14ac:dyDescent="0.35">
      <c r="D6007"/>
      <c r="N6007"/>
    </row>
    <row r="6008" spans="4:14" ht="13.5" customHeight="1" x14ac:dyDescent="0.35">
      <c r="D6008"/>
      <c r="N6008"/>
    </row>
    <row r="6009" spans="4:14" ht="13.5" customHeight="1" x14ac:dyDescent="0.35">
      <c r="D6009"/>
      <c r="N6009"/>
    </row>
    <row r="6010" spans="4:14" ht="13.5" customHeight="1" x14ac:dyDescent="0.35">
      <c r="D6010"/>
      <c r="N6010"/>
    </row>
    <row r="6011" spans="4:14" ht="13.5" customHeight="1" x14ac:dyDescent="0.35">
      <c r="D6011"/>
      <c r="N6011"/>
    </row>
    <row r="6012" spans="4:14" ht="13.5" customHeight="1" x14ac:dyDescent="0.35">
      <c r="D6012"/>
      <c r="N6012"/>
    </row>
    <row r="6013" spans="4:14" ht="13.5" customHeight="1" x14ac:dyDescent="0.35">
      <c r="D6013"/>
      <c r="N6013"/>
    </row>
    <row r="6014" spans="4:14" ht="13.5" customHeight="1" x14ac:dyDescent="0.35">
      <c r="D6014"/>
      <c r="N6014"/>
    </row>
    <row r="6015" spans="4:14" ht="13.5" customHeight="1" x14ac:dyDescent="0.35">
      <c r="D6015"/>
      <c r="N6015"/>
    </row>
    <row r="6016" spans="4:14" ht="13.5" customHeight="1" x14ac:dyDescent="0.35">
      <c r="D6016"/>
      <c r="N6016"/>
    </row>
    <row r="6017" spans="4:14" ht="13.5" customHeight="1" x14ac:dyDescent="0.35">
      <c r="D6017"/>
      <c r="N6017"/>
    </row>
    <row r="6018" spans="4:14" ht="13.5" customHeight="1" x14ac:dyDescent="0.35">
      <c r="D6018"/>
      <c r="N6018"/>
    </row>
    <row r="6019" spans="4:14" ht="13.5" customHeight="1" x14ac:dyDescent="0.35">
      <c r="D6019"/>
      <c r="N6019"/>
    </row>
    <row r="6020" spans="4:14" ht="13.5" customHeight="1" x14ac:dyDescent="0.35">
      <c r="D6020"/>
      <c r="N6020"/>
    </row>
    <row r="6021" spans="4:14" ht="13.5" customHeight="1" x14ac:dyDescent="0.35">
      <c r="D6021"/>
      <c r="N6021"/>
    </row>
    <row r="6022" spans="4:14" ht="13.5" customHeight="1" x14ac:dyDescent="0.35">
      <c r="D6022"/>
      <c r="N6022"/>
    </row>
    <row r="6023" spans="4:14" ht="13.5" customHeight="1" x14ac:dyDescent="0.35">
      <c r="D6023"/>
      <c r="N6023"/>
    </row>
    <row r="6024" spans="4:14" ht="13.5" customHeight="1" x14ac:dyDescent="0.35">
      <c r="D6024"/>
      <c r="N6024"/>
    </row>
    <row r="6025" spans="4:14" ht="13.5" customHeight="1" x14ac:dyDescent="0.35">
      <c r="D6025"/>
      <c r="N6025"/>
    </row>
    <row r="6026" spans="4:14" ht="13.5" customHeight="1" x14ac:dyDescent="0.35">
      <c r="D6026"/>
      <c r="N6026"/>
    </row>
    <row r="6027" spans="4:14" ht="13.5" customHeight="1" x14ac:dyDescent="0.35">
      <c r="D6027"/>
      <c r="N6027"/>
    </row>
    <row r="6028" spans="4:14" ht="13.5" customHeight="1" x14ac:dyDescent="0.35">
      <c r="D6028"/>
      <c r="N6028"/>
    </row>
    <row r="6029" spans="4:14" ht="13.5" customHeight="1" x14ac:dyDescent="0.35">
      <c r="D6029"/>
      <c r="N6029"/>
    </row>
    <row r="6030" spans="4:14" ht="13.5" customHeight="1" x14ac:dyDescent="0.35">
      <c r="D6030"/>
      <c r="N6030"/>
    </row>
    <row r="6031" spans="4:14" ht="13.5" customHeight="1" x14ac:dyDescent="0.35">
      <c r="D6031"/>
      <c r="N6031"/>
    </row>
    <row r="6032" spans="4:14" ht="13.5" customHeight="1" x14ac:dyDescent="0.35">
      <c r="D6032"/>
      <c r="N6032"/>
    </row>
    <row r="6033" spans="4:14" ht="13.5" customHeight="1" x14ac:dyDescent="0.35">
      <c r="D6033"/>
      <c r="N6033"/>
    </row>
    <row r="6034" spans="4:14" ht="13.5" customHeight="1" x14ac:dyDescent="0.35">
      <c r="D6034"/>
      <c r="N6034"/>
    </row>
    <row r="6035" spans="4:14" ht="13.5" customHeight="1" x14ac:dyDescent="0.35">
      <c r="D6035"/>
      <c r="N6035"/>
    </row>
    <row r="6036" spans="4:14" ht="13.5" customHeight="1" x14ac:dyDescent="0.35">
      <c r="D6036"/>
      <c r="N6036"/>
    </row>
    <row r="6037" spans="4:14" ht="13.5" customHeight="1" x14ac:dyDescent="0.35">
      <c r="D6037"/>
      <c r="N6037"/>
    </row>
    <row r="6038" spans="4:14" ht="13.5" customHeight="1" x14ac:dyDescent="0.35">
      <c r="D6038"/>
      <c r="N6038"/>
    </row>
    <row r="6039" spans="4:14" ht="13.5" customHeight="1" x14ac:dyDescent="0.35">
      <c r="D6039"/>
      <c r="N6039"/>
    </row>
    <row r="6040" spans="4:14" ht="13.5" customHeight="1" x14ac:dyDescent="0.35">
      <c r="D6040"/>
      <c r="N6040"/>
    </row>
    <row r="6041" spans="4:14" ht="13.5" customHeight="1" x14ac:dyDescent="0.35">
      <c r="D6041"/>
      <c r="N6041"/>
    </row>
    <row r="6042" spans="4:14" ht="13.5" customHeight="1" x14ac:dyDescent="0.35">
      <c r="D6042"/>
      <c r="N6042"/>
    </row>
    <row r="6043" spans="4:14" ht="13.5" customHeight="1" x14ac:dyDescent="0.35">
      <c r="D6043"/>
      <c r="N6043"/>
    </row>
    <row r="6044" spans="4:14" ht="13.5" customHeight="1" x14ac:dyDescent="0.35">
      <c r="D6044"/>
      <c r="N6044"/>
    </row>
    <row r="6045" spans="4:14" ht="13.5" customHeight="1" x14ac:dyDescent="0.35">
      <c r="D6045"/>
      <c r="N6045"/>
    </row>
    <row r="6046" spans="4:14" ht="13.5" customHeight="1" x14ac:dyDescent="0.35">
      <c r="D6046"/>
      <c r="N6046"/>
    </row>
    <row r="6047" spans="4:14" ht="13.5" customHeight="1" x14ac:dyDescent="0.35">
      <c r="D6047"/>
      <c r="N6047"/>
    </row>
    <row r="6048" spans="4:14" ht="13.5" customHeight="1" x14ac:dyDescent="0.35">
      <c r="D6048"/>
      <c r="N6048"/>
    </row>
    <row r="6049" spans="4:14" ht="13.5" customHeight="1" x14ac:dyDescent="0.35">
      <c r="D6049"/>
      <c r="N6049"/>
    </row>
    <row r="6050" spans="4:14" ht="13.5" customHeight="1" x14ac:dyDescent="0.35">
      <c r="D6050"/>
      <c r="N6050"/>
    </row>
    <row r="6051" spans="4:14" ht="13.5" customHeight="1" x14ac:dyDescent="0.35">
      <c r="D6051"/>
      <c r="N6051"/>
    </row>
    <row r="6052" spans="4:14" ht="13.5" customHeight="1" x14ac:dyDescent="0.35">
      <c r="D6052"/>
      <c r="N6052"/>
    </row>
    <row r="6053" spans="4:14" ht="13.5" customHeight="1" x14ac:dyDescent="0.35">
      <c r="D6053"/>
      <c r="N6053"/>
    </row>
    <row r="6054" spans="4:14" ht="13.5" customHeight="1" x14ac:dyDescent="0.35">
      <c r="D6054"/>
      <c r="N6054"/>
    </row>
    <row r="6055" spans="4:14" ht="13.5" customHeight="1" x14ac:dyDescent="0.35">
      <c r="D6055"/>
      <c r="N6055"/>
    </row>
    <row r="6056" spans="4:14" ht="13.5" customHeight="1" x14ac:dyDescent="0.35">
      <c r="D6056"/>
      <c r="N6056"/>
    </row>
    <row r="6057" spans="4:14" ht="13.5" customHeight="1" x14ac:dyDescent="0.35">
      <c r="D6057"/>
      <c r="N6057"/>
    </row>
    <row r="6058" spans="4:14" ht="13.5" customHeight="1" x14ac:dyDescent="0.35">
      <c r="D6058"/>
      <c r="N6058"/>
    </row>
    <row r="6059" spans="4:14" ht="13.5" customHeight="1" x14ac:dyDescent="0.35">
      <c r="D6059"/>
      <c r="N6059"/>
    </row>
    <row r="6060" spans="4:14" ht="13.5" customHeight="1" x14ac:dyDescent="0.35">
      <c r="D6060"/>
      <c r="N6060"/>
    </row>
    <row r="6061" spans="4:14" ht="13.5" customHeight="1" x14ac:dyDescent="0.35">
      <c r="D6061"/>
      <c r="N6061"/>
    </row>
    <row r="6062" spans="4:14" ht="13.5" customHeight="1" x14ac:dyDescent="0.35">
      <c r="D6062"/>
      <c r="N6062"/>
    </row>
    <row r="6063" spans="4:14" ht="13.5" customHeight="1" x14ac:dyDescent="0.35">
      <c r="D6063"/>
      <c r="N6063"/>
    </row>
    <row r="6064" spans="4:14" ht="13.5" customHeight="1" x14ac:dyDescent="0.35">
      <c r="D6064"/>
      <c r="N6064"/>
    </row>
    <row r="6065" spans="4:14" ht="13.5" customHeight="1" x14ac:dyDescent="0.35">
      <c r="D6065"/>
      <c r="N6065"/>
    </row>
    <row r="6066" spans="4:14" ht="13.5" customHeight="1" x14ac:dyDescent="0.35">
      <c r="D6066"/>
      <c r="N6066"/>
    </row>
    <row r="6067" spans="4:14" ht="13.5" customHeight="1" x14ac:dyDescent="0.35">
      <c r="D6067"/>
      <c r="N6067"/>
    </row>
    <row r="6068" spans="4:14" ht="13.5" customHeight="1" x14ac:dyDescent="0.35">
      <c r="D6068"/>
      <c r="N6068"/>
    </row>
    <row r="6069" spans="4:14" ht="13.5" customHeight="1" x14ac:dyDescent="0.35">
      <c r="D6069"/>
      <c r="N6069"/>
    </row>
    <row r="6070" spans="4:14" ht="13.5" customHeight="1" x14ac:dyDescent="0.35">
      <c r="D6070"/>
      <c r="N6070"/>
    </row>
    <row r="6071" spans="4:14" ht="13.5" customHeight="1" x14ac:dyDescent="0.35">
      <c r="D6071"/>
      <c r="N6071"/>
    </row>
    <row r="6072" spans="4:14" ht="13.5" customHeight="1" x14ac:dyDescent="0.35">
      <c r="D6072"/>
      <c r="N6072"/>
    </row>
    <row r="6073" spans="4:14" ht="13.5" customHeight="1" x14ac:dyDescent="0.35">
      <c r="D6073"/>
      <c r="N6073"/>
    </row>
    <row r="6074" spans="4:14" ht="13.5" customHeight="1" x14ac:dyDescent="0.35">
      <c r="D6074"/>
      <c r="N6074"/>
    </row>
    <row r="6075" spans="4:14" ht="13.5" customHeight="1" x14ac:dyDescent="0.35">
      <c r="D6075"/>
      <c r="N6075"/>
    </row>
    <row r="6076" spans="4:14" ht="13.5" customHeight="1" x14ac:dyDescent="0.35">
      <c r="D6076"/>
      <c r="N6076"/>
    </row>
    <row r="6077" spans="4:14" ht="13.5" customHeight="1" x14ac:dyDescent="0.35">
      <c r="D6077"/>
      <c r="N6077"/>
    </row>
    <row r="6078" spans="4:14" ht="13.5" customHeight="1" x14ac:dyDescent="0.35">
      <c r="D6078"/>
      <c r="N6078"/>
    </row>
    <row r="6079" spans="4:14" ht="13.5" customHeight="1" x14ac:dyDescent="0.35">
      <c r="D6079"/>
      <c r="N6079"/>
    </row>
    <row r="6080" spans="4:14" ht="13.5" customHeight="1" x14ac:dyDescent="0.35">
      <c r="D6080"/>
      <c r="N6080"/>
    </row>
    <row r="6081" spans="4:14" ht="13.5" customHeight="1" x14ac:dyDescent="0.35">
      <c r="D6081"/>
      <c r="N6081"/>
    </row>
    <row r="6082" spans="4:14" ht="13.5" customHeight="1" x14ac:dyDescent="0.35">
      <c r="D6082"/>
      <c r="N6082"/>
    </row>
    <row r="6083" spans="4:14" ht="13.5" customHeight="1" x14ac:dyDescent="0.35">
      <c r="D6083"/>
      <c r="N6083"/>
    </row>
    <row r="6084" spans="4:14" ht="13.5" customHeight="1" x14ac:dyDescent="0.35">
      <c r="D6084"/>
      <c r="N6084"/>
    </row>
    <row r="6085" spans="4:14" ht="13.5" customHeight="1" x14ac:dyDescent="0.35">
      <c r="D6085"/>
      <c r="N6085"/>
    </row>
    <row r="6086" spans="4:14" ht="13.5" customHeight="1" x14ac:dyDescent="0.35">
      <c r="D6086"/>
      <c r="N6086"/>
    </row>
    <row r="6087" spans="4:14" ht="13.5" customHeight="1" x14ac:dyDescent="0.35">
      <c r="D6087"/>
      <c r="N6087"/>
    </row>
    <row r="6088" spans="4:14" ht="13.5" customHeight="1" x14ac:dyDescent="0.35">
      <c r="D6088"/>
      <c r="N6088"/>
    </row>
    <row r="6089" spans="4:14" ht="13.5" customHeight="1" x14ac:dyDescent="0.35">
      <c r="D6089"/>
      <c r="N6089"/>
    </row>
    <row r="6090" spans="4:14" ht="13.5" customHeight="1" x14ac:dyDescent="0.35">
      <c r="D6090"/>
      <c r="N6090"/>
    </row>
    <row r="6091" spans="4:14" ht="13.5" customHeight="1" x14ac:dyDescent="0.35">
      <c r="D6091"/>
      <c r="N6091"/>
    </row>
    <row r="6092" spans="4:14" ht="13.5" customHeight="1" x14ac:dyDescent="0.35">
      <c r="D6092"/>
      <c r="N6092"/>
    </row>
    <row r="6093" spans="4:14" ht="13.5" customHeight="1" x14ac:dyDescent="0.35">
      <c r="D6093"/>
      <c r="N6093"/>
    </row>
    <row r="6094" spans="4:14" ht="13.5" customHeight="1" x14ac:dyDescent="0.35">
      <c r="D6094"/>
      <c r="N6094"/>
    </row>
    <row r="6095" spans="4:14" ht="13.5" customHeight="1" x14ac:dyDescent="0.35">
      <c r="D6095"/>
      <c r="N6095"/>
    </row>
    <row r="6096" spans="4:14" ht="13.5" customHeight="1" x14ac:dyDescent="0.35">
      <c r="D6096"/>
      <c r="N6096"/>
    </row>
    <row r="6097" spans="4:14" ht="13.5" customHeight="1" x14ac:dyDescent="0.35">
      <c r="D6097"/>
      <c r="N6097"/>
    </row>
    <row r="6098" spans="4:14" ht="13.5" customHeight="1" x14ac:dyDescent="0.35">
      <c r="D6098"/>
      <c r="N6098"/>
    </row>
    <row r="6099" spans="4:14" ht="13.5" customHeight="1" x14ac:dyDescent="0.35">
      <c r="D6099"/>
      <c r="N6099"/>
    </row>
    <row r="6100" spans="4:14" ht="13.5" customHeight="1" x14ac:dyDescent="0.35">
      <c r="D6100"/>
      <c r="N6100"/>
    </row>
    <row r="6101" spans="4:14" ht="13.5" customHeight="1" x14ac:dyDescent="0.35">
      <c r="D6101"/>
      <c r="N6101"/>
    </row>
    <row r="6102" spans="4:14" ht="13.5" customHeight="1" x14ac:dyDescent="0.35">
      <c r="D6102"/>
      <c r="N6102"/>
    </row>
    <row r="6103" spans="4:14" ht="13.5" customHeight="1" x14ac:dyDescent="0.35">
      <c r="D6103"/>
      <c r="N6103"/>
    </row>
    <row r="6104" spans="4:14" ht="13.5" customHeight="1" x14ac:dyDescent="0.35">
      <c r="D6104"/>
      <c r="N6104"/>
    </row>
    <row r="6105" spans="4:14" ht="13.5" customHeight="1" x14ac:dyDescent="0.35">
      <c r="D6105"/>
      <c r="N6105"/>
    </row>
    <row r="6106" spans="4:14" ht="13.5" customHeight="1" x14ac:dyDescent="0.35">
      <c r="D6106"/>
      <c r="N6106"/>
    </row>
    <row r="6107" spans="4:14" ht="13.5" customHeight="1" x14ac:dyDescent="0.35">
      <c r="D6107"/>
      <c r="N6107"/>
    </row>
    <row r="6108" spans="4:14" ht="13.5" customHeight="1" x14ac:dyDescent="0.35">
      <c r="D6108"/>
      <c r="N6108"/>
    </row>
    <row r="6109" spans="4:14" ht="13.5" customHeight="1" x14ac:dyDescent="0.35">
      <c r="D6109"/>
      <c r="N6109"/>
    </row>
    <row r="6110" spans="4:14" ht="13.5" customHeight="1" x14ac:dyDescent="0.35">
      <c r="D6110"/>
      <c r="N6110"/>
    </row>
    <row r="6111" spans="4:14" ht="13.5" customHeight="1" x14ac:dyDescent="0.35">
      <c r="D6111"/>
      <c r="N6111"/>
    </row>
    <row r="6112" spans="4:14" ht="13.5" customHeight="1" x14ac:dyDescent="0.35">
      <c r="D6112"/>
      <c r="N6112"/>
    </row>
    <row r="6113" spans="4:14" ht="13.5" customHeight="1" x14ac:dyDescent="0.35">
      <c r="D6113"/>
      <c r="N6113"/>
    </row>
    <row r="6114" spans="4:14" ht="13.5" customHeight="1" x14ac:dyDescent="0.35">
      <c r="D6114"/>
      <c r="N6114"/>
    </row>
    <row r="6115" spans="4:14" ht="13.5" customHeight="1" x14ac:dyDescent="0.35">
      <c r="D6115"/>
      <c r="N6115"/>
    </row>
    <row r="6116" spans="4:14" ht="13.5" customHeight="1" x14ac:dyDescent="0.35">
      <c r="D6116"/>
      <c r="N6116"/>
    </row>
    <row r="6117" spans="4:14" ht="13.5" customHeight="1" x14ac:dyDescent="0.35">
      <c r="D6117"/>
      <c r="N6117"/>
    </row>
    <row r="6118" spans="4:14" ht="13.5" customHeight="1" x14ac:dyDescent="0.35">
      <c r="D6118"/>
      <c r="N6118"/>
    </row>
    <row r="6119" spans="4:14" ht="13.5" customHeight="1" x14ac:dyDescent="0.35">
      <c r="D6119"/>
      <c r="N6119"/>
    </row>
    <row r="6120" spans="4:14" ht="13.5" customHeight="1" x14ac:dyDescent="0.35">
      <c r="D6120"/>
      <c r="N6120"/>
    </row>
    <row r="6121" spans="4:14" ht="13.5" customHeight="1" x14ac:dyDescent="0.35">
      <c r="D6121"/>
      <c r="N6121"/>
    </row>
    <row r="6122" spans="4:14" ht="13.5" customHeight="1" x14ac:dyDescent="0.35">
      <c r="D6122"/>
      <c r="N6122"/>
    </row>
    <row r="6123" spans="4:14" ht="13.5" customHeight="1" x14ac:dyDescent="0.35">
      <c r="D6123"/>
      <c r="N6123"/>
    </row>
    <row r="6124" spans="4:14" ht="13.5" customHeight="1" x14ac:dyDescent="0.35">
      <c r="D6124"/>
      <c r="N6124"/>
    </row>
    <row r="6125" spans="4:14" ht="13.5" customHeight="1" x14ac:dyDescent="0.35">
      <c r="D6125"/>
      <c r="N6125"/>
    </row>
    <row r="6126" spans="4:14" ht="13.5" customHeight="1" x14ac:dyDescent="0.35">
      <c r="D6126"/>
      <c r="N6126"/>
    </row>
    <row r="6127" spans="4:14" ht="13.5" customHeight="1" x14ac:dyDescent="0.35">
      <c r="D6127"/>
      <c r="N6127"/>
    </row>
    <row r="6128" spans="4:14" ht="13.5" customHeight="1" x14ac:dyDescent="0.35">
      <c r="D6128"/>
      <c r="N6128"/>
    </row>
    <row r="6129" spans="4:14" ht="13.5" customHeight="1" x14ac:dyDescent="0.35">
      <c r="D6129"/>
      <c r="N6129"/>
    </row>
    <row r="6130" spans="4:14" ht="13.5" customHeight="1" x14ac:dyDescent="0.35">
      <c r="D6130"/>
      <c r="N6130"/>
    </row>
    <row r="6131" spans="4:14" ht="13.5" customHeight="1" x14ac:dyDescent="0.35">
      <c r="D6131"/>
      <c r="N6131"/>
    </row>
    <row r="6132" spans="4:14" ht="13.5" customHeight="1" x14ac:dyDescent="0.35">
      <c r="D6132"/>
      <c r="N6132"/>
    </row>
    <row r="6133" spans="4:14" ht="13.5" customHeight="1" x14ac:dyDescent="0.35">
      <c r="D6133"/>
      <c r="N6133"/>
    </row>
    <row r="6134" spans="4:14" ht="13.5" customHeight="1" x14ac:dyDescent="0.35">
      <c r="D6134"/>
      <c r="N6134"/>
    </row>
    <row r="6135" spans="4:14" ht="13.5" customHeight="1" x14ac:dyDescent="0.35">
      <c r="D6135"/>
      <c r="N6135"/>
    </row>
    <row r="6136" spans="4:14" ht="13.5" customHeight="1" x14ac:dyDescent="0.35">
      <c r="D6136"/>
      <c r="N6136"/>
    </row>
    <row r="6137" spans="4:14" ht="13.5" customHeight="1" x14ac:dyDescent="0.35">
      <c r="D6137"/>
      <c r="N6137"/>
    </row>
    <row r="6138" spans="4:14" ht="13.5" customHeight="1" x14ac:dyDescent="0.35">
      <c r="D6138"/>
      <c r="N6138"/>
    </row>
    <row r="6139" spans="4:14" ht="13.5" customHeight="1" x14ac:dyDescent="0.35">
      <c r="D6139"/>
      <c r="N6139"/>
    </row>
    <row r="6140" spans="4:14" ht="13.5" customHeight="1" x14ac:dyDescent="0.35">
      <c r="D6140"/>
      <c r="N6140"/>
    </row>
    <row r="6141" spans="4:14" ht="13.5" customHeight="1" x14ac:dyDescent="0.35">
      <c r="D6141"/>
      <c r="N6141"/>
    </row>
    <row r="6142" spans="4:14" ht="13.5" customHeight="1" x14ac:dyDescent="0.35">
      <c r="D6142"/>
      <c r="N6142"/>
    </row>
    <row r="6143" spans="4:14" ht="13.5" customHeight="1" x14ac:dyDescent="0.35">
      <c r="D6143"/>
      <c r="N6143"/>
    </row>
    <row r="6144" spans="4:14" ht="13.5" customHeight="1" x14ac:dyDescent="0.35">
      <c r="D6144"/>
      <c r="N6144"/>
    </row>
    <row r="6145" spans="4:14" ht="13.5" customHeight="1" x14ac:dyDescent="0.35">
      <c r="D6145"/>
      <c r="N6145"/>
    </row>
    <row r="6146" spans="4:14" ht="13.5" customHeight="1" x14ac:dyDescent="0.35">
      <c r="D6146"/>
      <c r="N6146"/>
    </row>
    <row r="6147" spans="4:14" ht="13.5" customHeight="1" x14ac:dyDescent="0.35">
      <c r="D6147"/>
      <c r="N6147"/>
    </row>
    <row r="6148" spans="4:14" ht="13.5" customHeight="1" x14ac:dyDescent="0.35">
      <c r="D6148"/>
      <c r="N6148"/>
    </row>
    <row r="6149" spans="4:14" ht="13.5" customHeight="1" x14ac:dyDescent="0.35">
      <c r="D6149"/>
      <c r="N6149"/>
    </row>
    <row r="6150" spans="4:14" ht="13.5" customHeight="1" x14ac:dyDescent="0.35">
      <c r="D6150"/>
      <c r="N6150"/>
    </row>
    <row r="6151" spans="4:14" ht="13.5" customHeight="1" x14ac:dyDescent="0.35">
      <c r="D6151"/>
      <c r="N6151"/>
    </row>
    <row r="6152" spans="4:14" ht="13.5" customHeight="1" x14ac:dyDescent="0.35">
      <c r="D6152"/>
      <c r="N6152"/>
    </row>
    <row r="6153" spans="4:14" ht="13.5" customHeight="1" x14ac:dyDescent="0.35">
      <c r="D6153"/>
      <c r="N6153"/>
    </row>
    <row r="6154" spans="4:14" ht="13.5" customHeight="1" x14ac:dyDescent="0.35">
      <c r="D6154"/>
      <c r="N6154"/>
    </row>
    <row r="6155" spans="4:14" ht="13.5" customHeight="1" x14ac:dyDescent="0.35">
      <c r="D6155"/>
      <c r="N6155"/>
    </row>
    <row r="6156" spans="4:14" ht="13.5" customHeight="1" x14ac:dyDescent="0.35">
      <c r="D6156"/>
      <c r="N6156"/>
    </row>
    <row r="6157" spans="4:14" ht="13.5" customHeight="1" x14ac:dyDescent="0.35">
      <c r="D6157"/>
      <c r="N6157"/>
    </row>
    <row r="6158" spans="4:14" ht="13.5" customHeight="1" x14ac:dyDescent="0.35">
      <c r="D6158"/>
      <c r="N6158"/>
    </row>
    <row r="6159" spans="4:14" ht="13.5" customHeight="1" x14ac:dyDescent="0.35">
      <c r="D6159"/>
      <c r="N6159"/>
    </row>
    <row r="6160" spans="4:14" ht="13.5" customHeight="1" x14ac:dyDescent="0.35">
      <c r="D6160"/>
      <c r="N6160"/>
    </row>
    <row r="6161" spans="4:14" ht="13.5" customHeight="1" x14ac:dyDescent="0.35">
      <c r="D6161"/>
      <c r="N6161"/>
    </row>
    <row r="6162" spans="4:14" ht="13.5" customHeight="1" x14ac:dyDescent="0.35">
      <c r="D6162"/>
      <c r="N6162"/>
    </row>
    <row r="6163" spans="4:14" ht="13.5" customHeight="1" x14ac:dyDescent="0.35">
      <c r="D6163"/>
      <c r="N6163"/>
    </row>
    <row r="6164" spans="4:14" ht="13.5" customHeight="1" x14ac:dyDescent="0.35">
      <c r="D6164"/>
      <c r="N6164"/>
    </row>
    <row r="6165" spans="4:14" ht="13.5" customHeight="1" x14ac:dyDescent="0.35">
      <c r="D6165"/>
      <c r="N6165"/>
    </row>
    <row r="6166" spans="4:14" ht="13.5" customHeight="1" x14ac:dyDescent="0.35">
      <c r="D6166"/>
      <c r="N6166"/>
    </row>
    <row r="6167" spans="4:14" ht="13.5" customHeight="1" x14ac:dyDescent="0.35">
      <c r="D6167"/>
      <c r="N6167"/>
    </row>
    <row r="6168" spans="4:14" ht="13.5" customHeight="1" x14ac:dyDescent="0.35">
      <c r="D6168"/>
      <c r="N6168"/>
    </row>
    <row r="6169" spans="4:14" ht="13.5" customHeight="1" x14ac:dyDescent="0.35">
      <c r="D6169"/>
      <c r="N6169"/>
    </row>
    <row r="6170" spans="4:14" ht="13.5" customHeight="1" x14ac:dyDescent="0.35">
      <c r="D6170"/>
      <c r="N6170"/>
    </row>
    <row r="6171" spans="4:14" ht="13.5" customHeight="1" x14ac:dyDescent="0.35">
      <c r="D6171"/>
      <c r="N6171"/>
    </row>
    <row r="6172" spans="4:14" ht="13.5" customHeight="1" x14ac:dyDescent="0.35">
      <c r="D6172"/>
      <c r="N6172"/>
    </row>
    <row r="6173" spans="4:14" ht="13.5" customHeight="1" x14ac:dyDescent="0.35">
      <c r="D6173"/>
      <c r="N6173"/>
    </row>
    <row r="6174" spans="4:14" ht="13.5" customHeight="1" x14ac:dyDescent="0.35">
      <c r="D6174"/>
      <c r="N6174"/>
    </row>
    <row r="6175" spans="4:14" ht="13.5" customHeight="1" x14ac:dyDescent="0.35">
      <c r="D6175"/>
      <c r="N6175"/>
    </row>
    <row r="6176" spans="4:14" ht="13.5" customHeight="1" x14ac:dyDescent="0.35">
      <c r="D6176"/>
      <c r="N6176"/>
    </row>
    <row r="6177" spans="4:14" ht="13.5" customHeight="1" x14ac:dyDescent="0.35">
      <c r="D6177"/>
      <c r="N6177"/>
    </row>
    <row r="6178" spans="4:14" ht="13.5" customHeight="1" x14ac:dyDescent="0.35">
      <c r="D6178"/>
      <c r="N6178"/>
    </row>
    <row r="6179" spans="4:14" ht="13.5" customHeight="1" x14ac:dyDescent="0.35">
      <c r="D6179"/>
      <c r="N6179"/>
    </row>
    <row r="6180" spans="4:14" ht="13.5" customHeight="1" x14ac:dyDescent="0.35">
      <c r="D6180"/>
      <c r="N6180"/>
    </row>
    <row r="6181" spans="4:14" ht="13.5" customHeight="1" x14ac:dyDescent="0.35">
      <c r="D6181"/>
      <c r="N6181"/>
    </row>
    <row r="6182" spans="4:14" ht="13.5" customHeight="1" x14ac:dyDescent="0.35">
      <c r="D6182"/>
      <c r="N6182"/>
    </row>
    <row r="6183" spans="4:14" ht="13.5" customHeight="1" x14ac:dyDescent="0.35">
      <c r="D6183"/>
      <c r="N6183"/>
    </row>
    <row r="6184" spans="4:14" ht="13.5" customHeight="1" x14ac:dyDescent="0.35">
      <c r="D6184"/>
      <c r="N6184"/>
    </row>
    <row r="6185" spans="4:14" ht="13.5" customHeight="1" x14ac:dyDescent="0.35">
      <c r="D6185"/>
      <c r="N6185"/>
    </row>
    <row r="6186" spans="4:14" ht="13.5" customHeight="1" x14ac:dyDescent="0.35">
      <c r="D6186"/>
      <c r="N6186"/>
    </row>
    <row r="6187" spans="4:14" ht="13.5" customHeight="1" x14ac:dyDescent="0.35">
      <c r="D6187"/>
      <c r="N6187"/>
    </row>
    <row r="6188" spans="4:14" ht="13.5" customHeight="1" x14ac:dyDescent="0.35">
      <c r="D6188"/>
      <c r="N6188"/>
    </row>
    <row r="6189" spans="4:14" ht="13.5" customHeight="1" x14ac:dyDescent="0.35">
      <c r="D6189"/>
      <c r="N6189"/>
    </row>
    <row r="6190" spans="4:14" ht="13.5" customHeight="1" x14ac:dyDescent="0.35">
      <c r="D6190"/>
      <c r="N6190"/>
    </row>
    <row r="6191" spans="4:14" ht="13.5" customHeight="1" x14ac:dyDescent="0.35">
      <c r="D6191"/>
      <c r="N6191"/>
    </row>
    <row r="6192" spans="4:14" ht="13.5" customHeight="1" x14ac:dyDescent="0.35">
      <c r="D6192"/>
      <c r="N6192"/>
    </row>
    <row r="6193" spans="4:14" ht="13.5" customHeight="1" x14ac:dyDescent="0.35">
      <c r="D6193"/>
      <c r="N6193"/>
    </row>
    <row r="6194" spans="4:14" ht="13.5" customHeight="1" x14ac:dyDescent="0.35">
      <c r="D6194"/>
      <c r="N6194"/>
    </row>
    <row r="6195" spans="4:14" ht="13.5" customHeight="1" x14ac:dyDescent="0.35">
      <c r="D6195"/>
      <c r="N6195"/>
    </row>
    <row r="6196" spans="4:14" ht="13.5" customHeight="1" x14ac:dyDescent="0.35">
      <c r="D6196"/>
      <c r="N6196"/>
    </row>
    <row r="6197" spans="4:14" ht="13.5" customHeight="1" x14ac:dyDescent="0.35">
      <c r="D6197"/>
      <c r="N6197"/>
    </row>
    <row r="6198" spans="4:14" ht="13.5" customHeight="1" x14ac:dyDescent="0.35">
      <c r="D6198"/>
      <c r="N6198"/>
    </row>
    <row r="6199" spans="4:14" ht="13.5" customHeight="1" x14ac:dyDescent="0.35">
      <c r="D6199"/>
      <c r="N6199"/>
    </row>
    <row r="6200" spans="4:14" ht="13.5" customHeight="1" x14ac:dyDescent="0.35">
      <c r="D6200"/>
      <c r="N6200"/>
    </row>
    <row r="6201" spans="4:14" ht="13.5" customHeight="1" x14ac:dyDescent="0.35">
      <c r="D6201"/>
      <c r="N6201"/>
    </row>
    <row r="6202" spans="4:14" ht="13.5" customHeight="1" x14ac:dyDescent="0.35">
      <c r="D6202"/>
      <c r="N6202"/>
    </row>
    <row r="6203" spans="4:14" ht="13.5" customHeight="1" x14ac:dyDescent="0.35">
      <c r="D6203"/>
      <c r="N6203"/>
    </row>
    <row r="6204" spans="4:14" ht="13.5" customHeight="1" x14ac:dyDescent="0.35">
      <c r="D6204"/>
      <c r="N6204"/>
    </row>
    <row r="6205" spans="4:14" ht="13.5" customHeight="1" x14ac:dyDescent="0.35">
      <c r="D6205"/>
      <c r="N6205"/>
    </row>
    <row r="6206" spans="4:14" ht="13.5" customHeight="1" x14ac:dyDescent="0.35">
      <c r="D6206"/>
      <c r="N6206"/>
    </row>
    <row r="6207" spans="4:14" ht="13.5" customHeight="1" x14ac:dyDescent="0.35">
      <c r="D6207"/>
      <c r="N6207"/>
    </row>
    <row r="6208" spans="4:14" ht="13.5" customHeight="1" x14ac:dyDescent="0.35">
      <c r="D6208"/>
      <c r="N6208"/>
    </row>
    <row r="6209" spans="4:14" ht="13.5" customHeight="1" x14ac:dyDescent="0.35">
      <c r="D6209"/>
      <c r="N6209"/>
    </row>
    <row r="6210" spans="4:14" ht="13.5" customHeight="1" x14ac:dyDescent="0.35">
      <c r="D6210"/>
      <c r="N6210"/>
    </row>
    <row r="6211" spans="4:14" ht="13.5" customHeight="1" x14ac:dyDescent="0.35">
      <c r="D6211"/>
      <c r="N6211"/>
    </row>
    <row r="6212" spans="4:14" ht="13.5" customHeight="1" x14ac:dyDescent="0.35">
      <c r="D6212"/>
      <c r="N6212"/>
    </row>
    <row r="6213" spans="4:14" ht="13.5" customHeight="1" x14ac:dyDescent="0.35">
      <c r="D6213"/>
      <c r="N6213"/>
    </row>
    <row r="6214" spans="4:14" ht="13.5" customHeight="1" x14ac:dyDescent="0.35">
      <c r="D6214"/>
      <c r="N6214"/>
    </row>
    <row r="6215" spans="4:14" ht="13.5" customHeight="1" x14ac:dyDescent="0.35">
      <c r="D6215"/>
      <c r="N6215"/>
    </row>
    <row r="6216" spans="4:14" ht="13.5" customHeight="1" x14ac:dyDescent="0.35">
      <c r="D6216"/>
      <c r="N6216"/>
    </row>
    <row r="6217" spans="4:14" ht="13.5" customHeight="1" x14ac:dyDescent="0.35">
      <c r="D6217"/>
      <c r="N6217"/>
    </row>
    <row r="6218" spans="4:14" ht="13.5" customHeight="1" x14ac:dyDescent="0.35">
      <c r="D6218"/>
      <c r="N6218"/>
    </row>
    <row r="6219" spans="4:14" ht="13.5" customHeight="1" x14ac:dyDescent="0.35">
      <c r="D6219"/>
      <c r="N6219"/>
    </row>
    <row r="6220" spans="4:14" ht="13.5" customHeight="1" x14ac:dyDescent="0.35">
      <c r="D6220"/>
      <c r="N6220"/>
    </row>
    <row r="6221" spans="4:14" ht="13.5" customHeight="1" x14ac:dyDescent="0.35">
      <c r="D6221"/>
      <c r="N6221"/>
    </row>
    <row r="6222" spans="4:14" ht="13.5" customHeight="1" x14ac:dyDescent="0.35">
      <c r="D6222"/>
      <c r="N6222"/>
    </row>
    <row r="6223" spans="4:14" ht="13.5" customHeight="1" x14ac:dyDescent="0.35">
      <c r="D6223"/>
      <c r="N6223"/>
    </row>
    <row r="6224" spans="4:14" ht="13.5" customHeight="1" x14ac:dyDescent="0.35">
      <c r="D6224"/>
      <c r="N6224"/>
    </row>
    <row r="6225" spans="4:14" ht="13.5" customHeight="1" x14ac:dyDescent="0.35">
      <c r="D6225"/>
      <c r="N6225"/>
    </row>
    <row r="6226" spans="4:14" ht="13.5" customHeight="1" x14ac:dyDescent="0.35">
      <c r="D6226"/>
      <c r="N6226"/>
    </row>
    <row r="6227" spans="4:14" ht="13.5" customHeight="1" x14ac:dyDescent="0.35">
      <c r="D6227"/>
      <c r="N6227"/>
    </row>
    <row r="6228" spans="4:14" ht="13.5" customHeight="1" x14ac:dyDescent="0.35">
      <c r="D6228"/>
      <c r="N6228"/>
    </row>
    <row r="6229" spans="4:14" ht="13.5" customHeight="1" x14ac:dyDescent="0.35">
      <c r="D6229"/>
      <c r="N6229"/>
    </row>
    <row r="6230" spans="4:14" ht="13.5" customHeight="1" x14ac:dyDescent="0.35">
      <c r="D6230"/>
      <c r="N6230"/>
    </row>
    <row r="6231" spans="4:14" ht="13.5" customHeight="1" x14ac:dyDescent="0.35">
      <c r="D6231"/>
      <c r="N6231"/>
    </row>
    <row r="6232" spans="4:14" ht="13.5" customHeight="1" x14ac:dyDescent="0.35">
      <c r="D6232"/>
      <c r="N6232"/>
    </row>
    <row r="6233" spans="4:14" ht="13.5" customHeight="1" x14ac:dyDescent="0.35">
      <c r="D6233"/>
      <c r="N6233"/>
    </row>
    <row r="6234" spans="4:14" ht="13.5" customHeight="1" x14ac:dyDescent="0.35">
      <c r="D6234"/>
      <c r="N6234"/>
    </row>
    <row r="6235" spans="4:14" ht="13.5" customHeight="1" x14ac:dyDescent="0.35">
      <c r="D6235"/>
      <c r="N6235"/>
    </row>
    <row r="6236" spans="4:14" ht="13.5" customHeight="1" x14ac:dyDescent="0.35">
      <c r="D6236"/>
      <c r="N6236"/>
    </row>
    <row r="6237" spans="4:14" ht="13.5" customHeight="1" x14ac:dyDescent="0.35">
      <c r="D6237"/>
      <c r="N6237"/>
    </row>
    <row r="6238" spans="4:14" ht="13.5" customHeight="1" x14ac:dyDescent="0.35">
      <c r="D6238"/>
      <c r="N6238"/>
    </row>
    <row r="6239" spans="4:14" ht="13.5" customHeight="1" x14ac:dyDescent="0.35">
      <c r="D6239"/>
      <c r="N6239"/>
    </row>
    <row r="6240" spans="4:14" ht="13.5" customHeight="1" x14ac:dyDescent="0.35">
      <c r="D6240"/>
      <c r="N6240"/>
    </row>
    <row r="6241" spans="4:14" ht="13.5" customHeight="1" x14ac:dyDescent="0.35">
      <c r="D6241"/>
      <c r="N6241"/>
    </row>
    <row r="6242" spans="4:14" ht="13.5" customHeight="1" x14ac:dyDescent="0.35">
      <c r="D6242"/>
      <c r="N6242"/>
    </row>
    <row r="6243" spans="4:14" ht="13.5" customHeight="1" x14ac:dyDescent="0.35">
      <c r="D6243"/>
      <c r="N6243"/>
    </row>
    <row r="6244" spans="4:14" ht="13.5" customHeight="1" x14ac:dyDescent="0.35">
      <c r="D6244"/>
      <c r="N6244"/>
    </row>
    <row r="6245" spans="4:14" ht="13.5" customHeight="1" x14ac:dyDescent="0.35">
      <c r="D6245"/>
      <c r="N6245"/>
    </row>
    <row r="6246" spans="4:14" ht="13.5" customHeight="1" x14ac:dyDescent="0.35">
      <c r="D6246"/>
      <c r="N6246"/>
    </row>
    <row r="6247" spans="4:14" ht="13.5" customHeight="1" x14ac:dyDescent="0.35">
      <c r="D6247"/>
      <c r="N6247"/>
    </row>
    <row r="6248" spans="4:14" ht="13.5" customHeight="1" x14ac:dyDescent="0.35">
      <c r="D6248"/>
      <c r="N6248"/>
    </row>
    <row r="6249" spans="4:14" ht="13.5" customHeight="1" x14ac:dyDescent="0.35">
      <c r="D6249"/>
      <c r="N6249"/>
    </row>
    <row r="6250" spans="4:14" ht="13.5" customHeight="1" x14ac:dyDescent="0.35">
      <c r="D6250"/>
      <c r="N6250"/>
    </row>
    <row r="6251" spans="4:14" ht="13.5" customHeight="1" x14ac:dyDescent="0.35">
      <c r="D6251"/>
      <c r="N6251"/>
    </row>
    <row r="6252" spans="4:14" ht="13.5" customHeight="1" x14ac:dyDescent="0.35">
      <c r="D6252"/>
      <c r="N6252"/>
    </row>
    <row r="6253" spans="4:14" ht="13.5" customHeight="1" x14ac:dyDescent="0.35">
      <c r="D6253"/>
      <c r="N6253"/>
    </row>
    <row r="6254" spans="4:14" ht="13.5" customHeight="1" x14ac:dyDescent="0.35">
      <c r="D6254"/>
      <c r="N6254"/>
    </row>
    <row r="6255" spans="4:14" ht="13.5" customHeight="1" x14ac:dyDescent="0.35">
      <c r="D6255"/>
      <c r="N6255"/>
    </row>
    <row r="6256" spans="4:14" ht="13.5" customHeight="1" x14ac:dyDescent="0.35">
      <c r="D6256"/>
      <c r="N6256"/>
    </row>
    <row r="6257" spans="4:14" ht="13.5" customHeight="1" x14ac:dyDescent="0.35">
      <c r="D6257"/>
      <c r="N6257"/>
    </row>
    <row r="6258" spans="4:14" ht="13.5" customHeight="1" x14ac:dyDescent="0.35">
      <c r="D6258"/>
      <c r="N6258"/>
    </row>
    <row r="6259" spans="4:14" ht="13.5" customHeight="1" x14ac:dyDescent="0.35">
      <c r="D6259"/>
      <c r="N6259"/>
    </row>
    <row r="6260" spans="4:14" ht="13.5" customHeight="1" x14ac:dyDescent="0.35">
      <c r="D6260"/>
      <c r="N6260"/>
    </row>
    <row r="6261" spans="4:14" ht="13.5" customHeight="1" x14ac:dyDescent="0.35">
      <c r="D6261"/>
      <c r="N6261"/>
    </row>
    <row r="6262" spans="4:14" ht="13.5" customHeight="1" x14ac:dyDescent="0.35">
      <c r="D6262"/>
      <c r="N6262"/>
    </row>
    <row r="6263" spans="4:14" ht="13.5" customHeight="1" x14ac:dyDescent="0.35">
      <c r="D6263"/>
      <c r="N6263"/>
    </row>
    <row r="6264" spans="4:14" ht="13.5" customHeight="1" x14ac:dyDescent="0.35">
      <c r="D6264"/>
      <c r="N6264"/>
    </row>
    <row r="6265" spans="4:14" ht="13.5" customHeight="1" x14ac:dyDescent="0.35">
      <c r="D6265"/>
      <c r="N6265"/>
    </row>
    <row r="6266" spans="4:14" ht="13.5" customHeight="1" x14ac:dyDescent="0.35">
      <c r="D6266"/>
      <c r="N6266"/>
    </row>
    <row r="6267" spans="4:14" ht="13.5" customHeight="1" x14ac:dyDescent="0.35">
      <c r="D6267"/>
      <c r="N6267"/>
    </row>
    <row r="6268" spans="4:14" ht="13.5" customHeight="1" x14ac:dyDescent="0.35">
      <c r="D6268"/>
      <c r="N6268"/>
    </row>
    <row r="6269" spans="4:14" ht="13.5" customHeight="1" x14ac:dyDescent="0.35">
      <c r="D6269"/>
      <c r="N6269"/>
    </row>
    <row r="6270" spans="4:14" ht="13.5" customHeight="1" x14ac:dyDescent="0.35">
      <c r="D6270"/>
      <c r="N6270"/>
    </row>
    <row r="6271" spans="4:14" ht="13.5" customHeight="1" x14ac:dyDescent="0.35">
      <c r="D6271"/>
      <c r="N6271"/>
    </row>
    <row r="6272" spans="4:14" ht="13.5" customHeight="1" x14ac:dyDescent="0.35">
      <c r="D6272"/>
      <c r="N6272"/>
    </row>
    <row r="6273" spans="4:14" ht="13.5" customHeight="1" x14ac:dyDescent="0.35">
      <c r="D6273"/>
      <c r="N6273"/>
    </row>
    <row r="6274" spans="4:14" ht="13.5" customHeight="1" x14ac:dyDescent="0.35">
      <c r="D6274"/>
      <c r="N6274"/>
    </row>
    <row r="6275" spans="4:14" ht="13.5" customHeight="1" x14ac:dyDescent="0.35">
      <c r="D6275"/>
      <c r="N6275"/>
    </row>
    <row r="6276" spans="4:14" ht="13.5" customHeight="1" x14ac:dyDescent="0.35">
      <c r="D6276"/>
      <c r="N6276"/>
    </row>
    <row r="6277" spans="4:14" ht="13.5" customHeight="1" x14ac:dyDescent="0.35">
      <c r="D6277"/>
      <c r="N6277"/>
    </row>
    <row r="6278" spans="4:14" ht="13.5" customHeight="1" x14ac:dyDescent="0.35">
      <c r="D6278"/>
      <c r="N6278"/>
    </row>
    <row r="6279" spans="4:14" ht="13.5" customHeight="1" x14ac:dyDescent="0.35">
      <c r="D6279"/>
      <c r="N6279"/>
    </row>
    <row r="6280" spans="4:14" ht="13.5" customHeight="1" x14ac:dyDescent="0.35">
      <c r="D6280"/>
      <c r="N6280"/>
    </row>
    <row r="6281" spans="4:14" ht="13.5" customHeight="1" x14ac:dyDescent="0.35">
      <c r="D6281"/>
      <c r="N6281"/>
    </row>
    <row r="6282" spans="4:14" ht="13.5" customHeight="1" x14ac:dyDescent="0.35">
      <c r="D6282"/>
      <c r="N6282"/>
    </row>
    <row r="6283" spans="4:14" ht="13.5" customHeight="1" x14ac:dyDescent="0.35">
      <c r="D6283"/>
      <c r="N6283"/>
    </row>
    <row r="6284" spans="4:14" ht="13.5" customHeight="1" x14ac:dyDescent="0.35">
      <c r="D6284"/>
      <c r="N6284"/>
    </row>
    <row r="6285" spans="4:14" ht="13.5" customHeight="1" x14ac:dyDescent="0.35">
      <c r="D6285"/>
      <c r="N6285"/>
    </row>
    <row r="6286" spans="4:14" ht="13.5" customHeight="1" x14ac:dyDescent="0.35">
      <c r="D6286"/>
      <c r="N6286"/>
    </row>
    <row r="6287" spans="4:14" ht="13.5" customHeight="1" x14ac:dyDescent="0.35">
      <c r="D6287"/>
      <c r="N6287"/>
    </row>
    <row r="6288" spans="4:14" ht="13.5" customHeight="1" x14ac:dyDescent="0.35">
      <c r="D6288"/>
      <c r="N6288"/>
    </row>
    <row r="6289" spans="4:14" ht="13.5" customHeight="1" x14ac:dyDescent="0.35">
      <c r="D6289"/>
      <c r="N6289"/>
    </row>
    <row r="6290" spans="4:14" ht="13.5" customHeight="1" x14ac:dyDescent="0.35">
      <c r="D6290"/>
      <c r="N6290"/>
    </row>
    <row r="6291" spans="4:14" ht="13.5" customHeight="1" x14ac:dyDescent="0.35">
      <c r="D6291"/>
      <c r="N6291"/>
    </row>
    <row r="6292" spans="4:14" ht="13.5" customHeight="1" x14ac:dyDescent="0.35">
      <c r="D6292"/>
      <c r="N6292"/>
    </row>
    <row r="6293" spans="4:14" ht="13.5" customHeight="1" x14ac:dyDescent="0.35">
      <c r="D6293"/>
      <c r="N6293"/>
    </row>
    <row r="6294" spans="4:14" ht="13.5" customHeight="1" x14ac:dyDescent="0.35">
      <c r="D6294"/>
      <c r="N6294"/>
    </row>
    <row r="6295" spans="4:14" ht="13.5" customHeight="1" x14ac:dyDescent="0.35">
      <c r="D6295"/>
      <c r="N6295"/>
    </row>
    <row r="6296" spans="4:14" ht="13.5" customHeight="1" x14ac:dyDescent="0.35">
      <c r="D6296"/>
      <c r="N6296"/>
    </row>
    <row r="6297" spans="4:14" ht="13.5" customHeight="1" x14ac:dyDescent="0.35">
      <c r="D6297"/>
      <c r="N6297"/>
    </row>
    <row r="6298" spans="4:14" ht="13.5" customHeight="1" x14ac:dyDescent="0.35">
      <c r="D6298"/>
      <c r="N6298"/>
    </row>
    <row r="6299" spans="4:14" ht="13.5" customHeight="1" x14ac:dyDescent="0.35">
      <c r="D6299"/>
      <c r="N6299"/>
    </row>
    <row r="6300" spans="4:14" ht="13.5" customHeight="1" x14ac:dyDescent="0.35">
      <c r="D6300"/>
      <c r="N6300"/>
    </row>
    <row r="6301" spans="4:14" ht="13.5" customHeight="1" x14ac:dyDescent="0.35">
      <c r="D6301"/>
      <c r="N6301"/>
    </row>
    <row r="6302" spans="4:14" ht="13.5" customHeight="1" x14ac:dyDescent="0.35">
      <c r="D6302"/>
      <c r="N6302"/>
    </row>
    <row r="6303" spans="4:14" ht="13.5" customHeight="1" x14ac:dyDescent="0.35">
      <c r="D6303"/>
      <c r="N6303"/>
    </row>
    <row r="6304" spans="4:14" ht="13.5" customHeight="1" x14ac:dyDescent="0.35">
      <c r="D6304"/>
      <c r="N6304"/>
    </row>
    <row r="6305" spans="4:14" ht="13.5" customHeight="1" x14ac:dyDescent="0.35">
      <c r="D6305"/>
      <c r="N6305"/>
    </row>
    <row r="6306" spans="4:14" ht="13.5" customHeight="1" x14ac:dyDescent="0.35">
      <c r="D6306"/>
      <c r="N6306"/>
    </row>
    <row r="6307" spans="4:14" ht="13.5" customHeight="1" x14ac:dyDescent="0.35">
      <c r="D6307"/>
      <c r="N6307"/>
    </row>
    <row r="6308" spans="4:14" ht="13.5" customHeight="1" x14ac:dyDescent="0.35">
      <c r="D6308"/>
      <c r="N6308"/>
    </row>
    <row r="6309" spans="4:14" ht="13.5" customHeight="1" x14ac:dyDescent="0.35">
      <c r="D6309"/>
      <c r="N6309"/>
    </row>
    <row r="6310" spans="4:14" ht="13.5" customHeight="1" x14ac:dyDescent="0.35">
      <c r="D6310"/>
      <c r="N6310"/>
    </row>
    <row r="6311" spans="4:14" ht="13.5" customHeight="1" x14ac:dyDescent="0.35">
      <c r="D6311"/>
      <c r="N6311"/>
    </row>
    <row r="6312" spans="4:14" ht="13.5" customHeight="1" x14ac:dyDescent="0.35">
      <c r="D6312"/>
      <c r="N6312"/>
    </row>
    <row r="6313" spans="4:14" ht="13.5" customHeight="1" x14ac:dyDescent="0.35">
      <c r="D6313"/>
      <c r="N6313"/>
    </row>
    <row r="6314" spans="4:14" ht="13.5" customHeight="1" x14ac:dyDescent="0.35">
      <c r="D6314"/>
      <c r="N6314"/>
    </row>
    <row r="6315" spans="4:14" ht="13.5" customHeight="1" x14ac:dyDescent="0.35">
      <c r="D6315"/>
      <c r="N6315"/>
    </row>
    <row r="6316" spans="4:14" ht="13.5" customHeight="1" x14ac:dyDescent="0.35">
      <c r="D6316"/>
      <c r="N6316"/>
    </row>
    <row r="6317" spans="4:14" ht="13.5" customHeight="1" x14ac:dyDescent="0.35">
      <c r="D6317"/>
      <c r="N6317"/>
    </row>
    <row r="6318" spans="4:14" ht="13.5" customHeight="1" x14ac:dyDescent="0.35">
      <c r="D6318"/>
      <c r="N6318"/>
    </row>
    <row r="6319" spans="4:14" ht="13.5" customHeight="1" x14ac:dyDescent="0.35">
      <c r="D6319"/>
      <c r="N6319"/>
    </row>
    <row r="6320" spans="4:14" ht="13.5" customHeight="1" x14ac:dyDescent="0.35">
      <c r="D6320"/>
      <c r="N6320"/>
    </row>
    <row r="6321" spans="4:14" ht="13.5" customHeight="1" x14ac:dyDescent="0.35">
      <c r="D6321"/>
      <c r="N6321"/>
    </row>
    <row r="6322" spans="4:14" ht="13.5" customHeight="1" x14ac:dyDescent="0.35">
      <c r="D6322"/>
      <c r="N6322"/>
    </row>
    <row r="6323" spans="4:14" ht="13.5" customHeight="1" x14ac:dyDescent="0.35">
      <c r="D6323"/>
      <c r="N6323"/>
    </row>
    <row r="6324" spans="4:14" ht="13.5" customHeight="1" x14ac:dyDescent="0.35">
      <c r="D6324"/>
      <c r="N6324"/>
    </row>
    <row r="6325" spans="4:14" ht="13.5" customHeight="1" x14ac:dyDescent="0.35">
      <c r="D6325"/>
      <c r="N6325"/>
    </row>
    <row r="6326" spans="4:14" ht="13.5" customHeight="1" x14ac:dyDescent="0.35">
      <c r="D6326"/>
      <c r="N6326"/>
    </row>
    <row r="6327" spans="4:14" ht="13.5" customHeight="1" x14ac:dyDescent="0.35">
      <c r="D6327"/>
      <c r="N6327"/>
    </row>
    <row r="6328" spans="4:14" ht="13.5" customHeight="1" x14ac:dyDescent="0.35">
      <c r="D6328"/>
      <c r="N6328"/>
    </row>
    <row r="6329" spans="4:14" ht="13.5" customHeight="1" x14ac:dyDescent="0.35">
      <c r="D6329"/>
      <c r="N6329"/>
    </row>
    <row r="6330" spans="4:14" ht="13.5" customHeight="1" x14ac:dyDescent="0.35">
      <c r="D6330"/>
      <c r="N6330"/>
    </row>
    <row r="6331" spans="4:14" ht="13.5" customHeight="1" x14ac:dyDescent="0.35">
      <c r="D6331"/>
      <c r="N6331"/>
    </row>
    <row r="6332" spans="4:14" ht="13.5" customHeight="1" x14ac:dyDescent="0.35">
      <c r="D6332"/>
      <c r="N6332"/>
    </row>
    <row r="6333" spans="4:14" ht="13.5" customHeight="1" x14ac:dyDescent="0.35">
      <c r="D6333"/>
      <c r="N6333"/>
    </row>
    <row r="6334" spans="4:14" ht="13.5" customHeight="1" x14ac:dyDescent="0.35">
      <c r="D6334"/>
      <c r="N6334"/>
    </row>
    <row r="6335" spans="4:14" ht="13.5" customHeight="1" x14ac:dyDescent="0.35">
      <c r="D6335"/>
      <c r="N6335"/>
    </row>
    <row r="6336" spans="4:14" ht="13.5" customHeight="1" x14ac:dyDescent="0.35">
      <c r="D6336"/>
      <c r="N6336"/>
    </row>
    <row r="6337" spans="4:14" ht="13.5" customHeight="1" x14ac:dyDescent="0.35">
      <c r="D6337"/>
      <c r="N6337"/>
    </row>
    <row r="6338" spans="4:14" ht="13.5" customHeight="1" x14ac:dyDescent="0.35">
      <c r="D6338"/>
      <c r="N6338"/>
    </row>
    <row r="6339" spans="4:14" ht="13.5" customHeight="1" x14ac:dyDescent="0.35">
      <c r="D6339"/>
      <c r="N6339"/>
    </row>
    <row r="6340" spans="4:14" ht="13.5" customHeight="1" x14ac:dyDescent="0.35">
      <c r="D6340"/>
      <c r="N6340"/>
    </row>
    <row r="6341" spans="4:14" ht="13.5" customHeight="1" x14ac:dyDescent="0.35">
      <c r="D6341"/>
      <c r="N6341"/>
    </row>
    <row r="6342" spans="4:14" ht="13.5" customHeight="1" x14ac:dyDescent="0.35">
      <c r="D6342"/>
      <c r="N6342"/>
    </row>
    <row r="6343" spans="4:14" ht="13.5" customHeight="1" x14ac:dyDescent="0.35">
      <c r="D6343"/>
      <c r="N6343"/>
    </row>
    <row r="6344" spans="4:14" ht="13.5" customHeight="1" x14ac:dyDescent="0.35">
      <c r="D6344"/>
      <c r="N6344"/>
    </row>
    <row r="6345" spans="4:14" ht="13.5" customHeight="1" x14ac:dyDescent="0.35">
      <c r="D6345"/>
      <c r="N6345"/>
    </row>
    <row r="6346" spans="4:14" ht="13.5" customHeight="1" x14ac:dyDescent="0.35">
      <c r="D6346"/>
      <c r="N6346"/>
    </row>
    <row r="6347" spans="4:14" ht="13.5" customHeight="1" x14ac:dyDescent="0.35">
      <c r="D6347"/>
      <c r="N6347"/>
    </row>
    <row r="6348" spans="4:14" ht="13.5" customHeight="1" x14ac:dyDescent="0.35">
      <c r="D6348"/>
      <c r="N6348"/>
    </row>
    <row r="6349" spans="4:14" ht="13.5" customHeight="1" x14ac:dyDescent="0.35">
      <c r="D6349"/>
      <c r="N6349"/>
    </row>
    <row r="6350" spans="4:14" ht="13.5" customHeight="1" x14ac:dyDescent="0.35">
      <c r="D6350"/>
      <c r="N6350"/>
    </row>
    <row r="6351" spans="4:14" ht="13.5" customHeight="1" x14ac:dyDescent="0.35">
      <c r="D6351"/>
      <c r="N6351"/>
    </row>
    <row r="6352" spans="4:14" ht="13.5" customHeight="1" x14ac:dyDescent="0.35">
      <c r="D6352"/>
      <c r="N6352"/>
    </row>
    <row r="6353" spans="4:14" ht="13.5" customHeight="1" x14ac:dyDescent="0.35">
      <c r="D6353"/>
      <c r="N6353"/>
    </row>
    <row r="6354" spans="4:14" ht="13.5" customHeight="1" x14ac:dyDescent="0.35">
      <c r="D6354"/>
      <c r="N6354"/>
    </row>
    <row r="6355" spans="4:14" ht="13.5" customHeight="1" x14ac:dyDescent="0.35">
      <c r="D6355"/>
      <c r="N6355"/>
    </row>
    <row r="6356" spans="4:14" ht="13.5" customHeight="1" x14ac:dyDescent="0.35">
      <c r="D6356"/>
      <c r="N6356"/>
    </row>
    <row r="6357" spans="4:14" ht="13.5" customHeight="1" x14ac:dyDescent="0.35">
      <c r="D6357"/>
      <c r="N6357"/>
    </row>
    <row r="6358" spans="4:14" ht="13.5" customHeight="1" x14ac:dyDescent="0.35">
      <c r="D6358"/>
      <c r="N6358"/>
    </row>
    <row r="6359" spans="4:14" ht="13.5" customHeight="1" x14ac:dyDescent="0.35">
      <c r="D6359"/>
      <c r="N6359"/>
    </row>
    <row r="6360" spans="4:14" ht="13.5" customHeight="1" x14ac:dyDescent="0.35">
      <c r="D6360"/>
      <c r="N6360"/>
    </row>
    <row r="6361" spans="4:14" ht="13.5" customHeight="1" x14ac:dyDescent="0.35">
      <c r="D6361"/>
      <c r="N6361"/>
    </row>
    <row r="6362" spans="4:14" ht="13.5" customHeight="1" x14ac:dyDescent="0.35">
      <c r="D6362"/>
      <c r="N6362"/>
    </row>
    <row r="6363" spans="4:14" ht="13.5" customHeight="1" x14ac:dyDescent="0.35">
      <c r="D6363"/>
      <c r="N6363"/>
    </row>
    <row r="6364" spans="4:14" ht="13.5" customHeight="1" x14ac:dyDescent="0.35">
      <c r="D6364"/>
      <c r="N6364"/>
    </row>
    <row r="6365" spans="4:14" ht="13.5" customHeight="1" x14ac:dyDescent="0.35">
      <c r="D6365"/>
      <c r="N6365"/>
    </row>
    <row r="6366" spans="4:14" ht="13.5" customHeight="1" x14ac:dyDescent="0.35">
      <c r="D6366"/>
      <c r="N6366"/>
    </row>
    <row r="6367" spans="4:14" ht="13.5" customHeight="1" x14ac:dyDescent="0.35">
      <c r="D6367"/>
      <c r="N6367"/>
    </row>
    <row r="6368" spans="4:14" ht="13.5" customHeight="1" x14ac:dyDescent="0.35">
      <c r="D6368"/>
      <c r="N6368"/>
    </row>
    <row r="6369" spans="4:14" ht="13.5" customHeight="1" x14ac:dyDescent="0.35">
      <c r="D6369"/>
      <c r="N6369"/>
    </row>
    <row r="6370" spans="4:14" ht="13.5" customHeight="1" x14ac:dyDescent="0.35">
      <c r="D6370"/>
      <c r="N6370"/>
    </row>
    <row r="6371" spans="4:14" ht="13.5" customHeight="1" x14ac:dyDescent="0.35">
      <c r="D6371"/>
      <c r="N6371"/>
    </row>
    <row r="6372" spans="4:14" ht="13.5" customHeight="1" x14ac:dyDescent="0.35">
      <c r="D6372"/>
      <c r="N6372"/>
    </row>
    <row r="6373" spans="4:14" ht="13.5" customHeight="1" x14ac:dyDescent="0.35">
      <c r="D6373"/>
      <c r="N6373"/>
    </row>
    <row r="6374" spans="4:14" ht="13.5" customHeight="1" x14ac:dyDescent="0.35">
      <c r="D6374"/>
      <c r="N6374"/>
    </row>
    <row r="6375" spans="4:14" ht="13.5" customHeight="1" x14ac:dyDescent="0.35">
      <c r="D6375"/>
      <c r="N6375"/>
    </row>
    <row r="6376" spans="4:14" ht="13.5" customHeight="1" x14ac:dyDescent="0.35">
      <c r="D6376"/>
      <c r="N6376"/>
    </row>
    <row r="6377" spans="4:14" ht="13.5" customHeight="1" x14ac:dyDescent="0.35">
      <c r="D6377"/>
      <c r="N6377"/>
    </row>
    <row r="6378" spans="4:14" ht="13.5" customHeight="1" x14ac:dyDescent="0.35">
      <c r="D6378"/>
      <c r="N6378"/>
    </row>
    <row r="6379" spans="4:14" ht="13.5" customHeight="1" x14ac:dyDescent="0.35">
      <c r="D6379"/>
      <c r="N6379"/>
    </row>
    <row r="6380" spans="4:14" ht="13.5" customHeight="1" x14ac:dyDescent="0.35">
      <c r="D6380"/>
      <c r="N6380"/>
    </row>
    <row r="6381" spans="4:14" ht="13.5" customHeight="1" x14ac:dyDescent="0.35">
      <c r="D6381"/>
      <c r="N6381"/>
    </row>
    <row r="6382" spans="4:14" ht="13.5" customHeight="1" x14ac:dyDescent="0.35">
      <c r="D6382"/>
      <c r="N6382"/>
    </row>
    <row r="6383" spans="4:14" ht="13.5" customHeight="1" x14ac:dyDescent="0.35">
      <c r="D6383"/>
      <c r="N6383"/>
    </row>
    <row r="6384" spans="4:14" ht="13.5" customHeight="1" x14ac:dyDescent="0.35">
      <c r="D6384"/>
      <c r="N6384"/>
    </row>
    <row r="6385" spans="4:14" ht="13.5" customHeight="1" x14ac:dyDescent="0.35">
      <c r="D6385"/>
      <c r="N6385"/>
    </row>
    <row r="6386" spans="4:14" ht="13.5" customHeight="1" x14ac:dyDescent="0.35">
      <c r="D6386"/>
      <c r="N6386"/>
    </row>
    <row r="6387" spans="4:14" ht="13.5" customHeight="1" x14ac:dyDescent="0.35">
      <c r="D6387"/>
      <c r="N6387"/>
    </row>
    <row r="6388" spans="4:14" ht="13.5" customHeight="1" x14ac:dyDescent="0.35">
      <c r="D6388"/>
      <c r="N6388"/>
    </row>
    <row r="6389" spans="4:14" ht="13.5" customHeight="1" x14ac:dyDescent="0.35">
      <c r="D6389"/>
      <c r="N6389"/>
    </row>
    <row r="6390" spans="4:14" ht="13.5" customHeight="1" x14ac:dyDescent="0.35">
      <c r="D6390"/>
      <c r="N6390"/>
    </row>
    <row r="6391" spans="4:14" ht="13.5" customHeight="1" x14ac:dyDescent="0.35">
      <c r="D6391"/>
      <c r="N6391"/>
    </row>
    <row r="6392" spans="4:14" ht="13.5" customHeight="1" x14ac:dyDescent="0.35">
      <c r="D6392"/>
      <c r="N6392"/>
    </row>
    <row r="6393" spans="4:14" ht="13.5" customHeight="1" x14ac:dyDescent="0.35">
      <c r="D6393"/>
      <c r="N6393"/>
    </row>
    <row r="6394" spans="4:14" ht="13.5" customHeight="1" x14ac:dyDescent="0.35">
      <c r="D6394"/>
      <c r="N6394"/>
    </row>
    <row r="6395" spans="4:14" ht="13.5" customHeight="1" x14ac:dyDescent="0.35">
      <c r="D6395"/>
      <c r="N6395"/>
    </row>
    <row r="6396" spans="4:14" ht="13.5" customHeight="1" x14ac:dyDescent="0.35">
      <c r="D6396"/>
      <c r="N6396"/>
    </row>
    <row r="6397" spans="4:14" ht="13.5" customHeight="1" x14ac:dyDescent="0.35">
      <c r="D6397"/>
      <c r="N6397"/>
    </row>
    <row r="6398" spans="4:14" ht="13.5" customHeight="1" x14ac:dyDescent="0.35">
      <c r="D6398"/>
      <c r="N6398"/>
    </row>
    <row r="6399" spans="4:14" ht="13.5" customHeight="1" x14ac:dyDescent="0.35">
      <c r="D6399"/>
      <c r="N6399"/>
    </row>
    <row r="6400" spans="4:14" ht="13.5" customHeight="1" x14ac:dyDescent="0.35">
      <c r="D6400"/>
      <c r="N6400"/>
    </row>
    <row r="6401" spans="4:14" ht="13.5" customHeight="1" x14ac:dyDescent="0.35">
      <c r="D6401"/>
      <c r="N6401"/>
    </row>
    <row r="6402" spans="4:14" ht="13.5" customHeight="1" x14ac:dyDescent="0.35">
      <c r="D6402"/>
      <c r="N6402"/>
    </row>
    <row r="6403" spans="4:14" ht="13.5" customHeight="1" x14ac:dyDescent="0.35">
      <c r="D6403"/>
      <c r="N6403"/>
    </row>
    <row r="6404" spans="4:14" ht="13.5" customHeight="1" x14ac:dyDescent="0.35">
      <c r="D6404"/>
      <c r="N6404"/>
    </row>
    <row r="6405" spans="4:14" ht="13.5" customHeight="1" x14ac:dyDescent="0.35">
      <c r="D6405"/>
      <c r="N6405"/>
    </row>
    <row r="6406" spans="4:14" ht="13.5" customHeight="1" x14ac:dyDescent="0.35">
      <c r="D6406"/>
      <c r="N6406"/>
    </row>
    <row r="6407" spans="4:14" ht="13.5" customHeight="1" x14ac:dyDescent="0.35">
      <c r="D6407"/>
      <c r="N6407"/>
    </row>
    <row r="6408" spans="4:14" ht="13.5" customHeight="1" x14ac:dyDescent="0.35">
      <c r="D6408"/>
      <c r="N6408"/>
    </row>
    <row r="6409" spans="4:14" ht="13.5" customHeight="1" x14ac:dyDescent="0.35">
      <c r="D6409"/>
      <c r="N6409"/>
    </row>
    <row r="6410" spans="4:14" ht="13.5" customHeight="1" x14ac:dyDescent="0.35">
      <c r="D6410"/>
      <c r="N6410"/>
    </row>
    <row r="6411" spans="4:14" ht="13.5" customHeight="1" x14ac:dyDescent="0.35">
      <c r="D6411"/>
      <c r="N6411"/>
    </row>
    <row r="6412" spans="4:14" ht="13.5" customHeight="1" x14ac:dyDescent="0.35">
      <c r="D6412"/>
      <c r="N6412"/>
    </row>
    <row r="6413" spans="4:14" ht="13.5" customHeight="1" x14ac:dyDescent="0.35">
      <c r="D6413"/>
      <c r="N6413"/>
    </row>
    <row r="6414" spans="4:14" ht="13.5" customHeight="1" x14ac:dyDescent="0.35">
      <c r="D6414"/>
      <c r="N6414"/>
    </row>
    <row r="6415" spans="4:14" ht="13.5" customHeight="1" x14ac:dyDescent="0.35">
      <c r="D6415"/>
      <c r="N6415"/>
    </row>
    <row r="6416" spans="4:14" ht="13.5" customHeight="1" x14ac:dyDescent="0.35">
      <c r="D6416"/>
      <c r="N6416"/>
    </row>
    <row r="6417" spans="4:14" ht="13.5" customHeight="1" x14ac:dyDescent="0.35">
      <c r="D6417"/>
      <c r="N6417"/>
    </row>
    <row r="6418" spans="4:14" ht="13.5" customHeight="1" x14ac:dyDescent="0.35">
      <c r="D6418"/>
      <c r="N6418"/>
    </row>
    <row r="6419" spans="4:14" ht="13.5" customHeight="1" x14ac:dyDescent="0.35">
      <c r="D6419"/>
      <c r="N6419"/>
    </row>
    <row r="6420" spans="4:14" ht="13.5" customHeight="1" x14ac:dyDescent="0.35">
      <c r="D6420"/>
      <c r="N6420"/>
    </row>
    <row r="6421" spans="4:14" ht="13.5" customHeight="1" x14ac:dyDescent="0.35">
      <c r="D6421"/>
      <c r="N6421"/>
    </row>
    <row r="6422" spans="4:14" ht="13.5" customHeight="1" x14ac:dyDescent="0.35">
      <c r="D6422"/>
      <c r="N6422"/>
    </row>
    <row r="6423" spans="4:14" ht="13.5" customHeight="1" x14ac:dyDescent="0.35">
      <c r="D6423"/>
      <c r="N6423"/>
    </row>
    <row r="6424" spans="4:14" ht="13.5" customHeight="1" x14ac:dyDescent="0.35">
      <c r="D6424"/>
      <c r="N6424"/>
    </row>
    <row r="6425" spans="4:14" ht="13.5" customHeight="1" x14ac:dyDescent="0.35">
      <c r="D6425"/>
      <c r="N6425"/>
    </row>
    <row r="6426" spans="4:14" ht="13.5" customHeight="1" x14ac:dyDescent="0.35">
      <c r="D6426"/>
      <c r="N6426"/>
    </row>
    <row r="6427" spans="4:14" ht="13.5" customHeight="1" x14ac:dyDescent="0.35">
      <c r="D6427"/>
      <c r="N6427"/>
    </row>
    <row r="6428" spans="4:14" ht="13.5" customHeight="1" x14ac:dyDescent="0.35">
      <c r="D6428"/>
      <c r="N6428"/>
    </row>
    <row r="6429" spans="4:14" ht="13.5" customHeight="1" x14ac:dyDescent="0.35">
      <c r="D6429"/>
      <c r="N6429"/>
    </row>
    <row r="6430" spans="4:14" ht="13.5" customHeight="1" x14ac:dyDescent="0.35">
      <c r="D6430"/>
      <c r="N6430"/>
    </row>
    <row r="6431" spans="4:14" ht="13.5" customHeight="1" x14ac:dyDescent="0.35">
      <c r="D6431"/>
      <c r="N6431"/>
    </row>
    <row r="6432" spans="4:14" ht="13.5" customHeight="1" x14ac:dyDescent="0.35">
      <c r="D6432"/>
      <c r="N6432"/>
    </row>
    <row r="6433" spans="4:14" ht="13.5" customHeight="1" x14ac:dyDescent="0.35">
      <c r="D6433"/>
      <c r="N6433"/>
    </row>
    <row r="6434" spans="4:14" ht="13.5" customHeight="1" x14ac:dyDescent="0.35">
      <c r="D6434"/>
      <c r="N6434"/>
    </row>
    <row r="6435" spans="4:14" ht="13.5" customHeight="1" x14ac:dyDescent="0.35">
      <c r="D6435"/>
      <c r="N6435"/>
    </row>
    <row r="6436" spans="4:14" ht="13.5" customHeight="1" x14ac:dyDescent="0.35">
      <c r="D6436"/>
      <c r="N6436"/>
    </row>
    <row r="6437" spans="4:14" ht="13.5" customHeight="1" x14ac:dyDescent="0.35">
      <c r="D6437"/>
      <c r="N6437"/>
    </row>
    <row r="6438" spans="4:14" ht="13.5" customHeight="1" x14ac:dyDescent="0.35">
      <c r="D6438"/>
      <c r="N6438"/>
    </row>
    <row r="6439" spans="4:14" ht="13.5" customHeight="1" x14ac:dyDescent="0.35">
      <c r="D6439"/>
      <c r="N6439"/>
    </row>
    <row r="6440" spans="4:14" ht="13.5" customHeight="1" x14ac:dyDescent="0.35">
      <c r="D6440"/>
      <c r="N6440"/>
    </row>
    <row r="6441" spans="4:14" ht="13.5" customHeight="1" x14ac:dyDescent="0.35">
      <c r="D6441"/>
      <c r="N6441"/>
    </row>
    <row r="6442" spans="4:14" ht="13.5" customHeight="1" x14ac:dyDescent="0.35">
      <c r="D6442"/>
      <c r="N6442"/>
    </row>
    <row r="6443" spans="4:14" ht="13.5" customHeight="1" x14ac:dyDescent="0.35">
      <c r="D6443"/>
      <c r="N6443"/>
    </row>
    <row r="6444" spans="4:14" ht="13.5" customHeight="1" x14ac:dyDescent="0.35">
      <c r="D6444"/>
      <c r="N6444"/>
    </row>
    <row r="6445" spans="4:14" ht="13.5" customHeight="1" x14ac:dyDescent="0.35">
      <c r="D6445"/>
      <c r="N6445"/>
    </row>
    <row r="6446" spans="4:14" ht="13.5" customHeight="1" x14ac:dyDescent="0.35">
      <c r="D6446"/>
      <c r="N6446"/>
    </row>
    <row r="6447" spans="4:14" ht="13.5" customHeight="1" x14ac:dyDescent="0.35">
      <c r="D6447"/>
      <c r="N6447"/>
    </row>
    <row r="6448" spans="4:14" ht="13.5" customHeight="1" x14ac:dyDescent="0.35">
      <c r="D6448"/>
      <c r="N6448"/>
    </row>
    <row r="6449" spans="4:14" ht="13.5" customHeight="1" x14ac:dyDescent="0.35">
      <c r="D6449"/>
      <c r="N6449"/>
    </row>
    <row r="6450" spans="4:14" ht="13.5" customHeight="1" x14ac:dyDescent="0.35">
      <c r="D6450"/>
      <c r="N6450"/>
    </row>
    <row r="6451" spans="4:14" ht="13.5" customHeight="1" x14ac:dyDescent="0.35">
      <c r="D6451"/>
      <c r="N6451"/>
    </row>
    <row r="6452" spans="4:14" ht="13.5" customHeight="1" x14ac:dyDescent="0.35">
      <c r="D6452"/>
      <c r="N6452"/>
    </row>
    <row r="6453" spans="4:14" ht="13.5" customHeight="1" x14ac:dyDescent="0.35">
      <c r="D6453"/>
      <c r="N6453"/>
    </row>
    <row r="6454" spans="4:14" ht="13.5" customHeight="1" x14ac:dyDescent="0.35">
      <c r="D6454"/>
      <c r="N6454"/>
    </row>
    <row r="6455" spans="4:14" ht="13.5" customHeight="1" x14ac:dyDescent="0.35">
      <c r="D6455"/>
      <c r="N6455"/>
    </row>
    <row r="6456" spans="4:14" ht="13.5" customHeight="1" x14ac:dyDescent="0.35">
      <c r="D6456"/>
      <c r="N6456"/>
    </row>
    <row r="6457" spans="4:14" ht="13.5" customHeight="1" x14ac:dyDescent="0.35">
      <c r="D6457"/>
      <c r="N6457"/>
    </row>
    <row r="6458" spans="4:14" ht="13.5" customHeight="1" x14ac:dyDescent="0.35">
      <c r="D6458"/>
      <c r="N6458"/>
    </row>
    <row r="6459" spans="4:14" ht="13.5" customHeight="1" x14ac:dyDescent="0.35">
      <c r="D6459"/>
      <c r="N6459"/>
    </row>
    <row r="6460" spans="4:14" ht="13.5" customHeight="1" x14ac:dyDescent="0.35">
      <c r="D6460"/>
      <c r="N6460"/>
    </row>
    <row r="6461" spans="4:14" ht="13.5" customHeight="1" x14ac:dyDescent="0.35">
      <c r="D6461"/>
      <c r="N6461"/>
    </row>
    <row r="6462" spans="4:14" ht="13.5" customHeight="1" x14ac:dyDescent="0.35">
      <c r="D6462"/>
      <c r="N6462"/>
    </row>
    <row r="6463" spans="4:14" ht="13.5" customHeight="1" x14ac:dyDescent="0.35">
      <c r="D6463"/>
      <c r="N6463"/>
    </row>
    <row r="6464" spans="4:14" ht="13.5" customHeight="1" x14ac:dyDescent="0.35">
      <c r="D6464"/>
      <c r="N6464"/>
    </row>
    <row r="6465" spans="4:14" ht="13.5" customHeight="1" x14ac:dyDescent="0.35">
      <c r="D6465"/>
      <c r="N6465"/>
    </row>
    <row r="6466" spans="4:14" ht="13.5" customHeight="1" x14ac:dyDescent="0.35">
      <c r="D6466"/>
      <c r="N6466"/>
    </row>
    <row r="6467" spans="4:14" ht="13.5" customHeight="1" x14ac:dyDescent="0.35">
      <c r="D6467"/>
      <c r="N6467"/>
    </row>
    <row r="6468" spans="4:14" ht="13.5" customHeight="1" x14ac:dyDescent="0.35">
      <c r="D6468"/>
      <c r="N6468"/>
    </row>
    <row r="6469" spans="4:14" ht="13.5" customHeight="1" x14ac:dyDescent="0.35">
      <c r="D6469"/>
      <c r="N6469"/>
    </row>
    <row r="6470" spans="4:14" ht="13.5" customHeight="1" x14ac:dyDescent="0.35">
      <c r="D6470"/>
      <c r="N6470"/>
    </row>
    <row r="6471" spans="4:14" ht="13.5" customHeight="1" x14ac:dyDescent="0.35">
      <c r="D6471"/>
      <c r="N6471"/>
    </row>
    <row r="6472" spans="4:14" ht="13.5" customHeight="1" x14ac:dyDescent="0.35">
      <c r="D6472"/>
      <c r="N6472"/>
    </row>
    <row r="6473" spans="4:14" ht="13.5" customHeight="1" x14ac:dyDescent="0.35">
      <c r="D6473"/>
      <c r="N6473"/>
    </row>
    <row r="6474" spans="4:14" ht="13.5" customHeight="1" x14ac:dyDescent="0.35">
      <c r="D6474"/>
      <c r="N6474"/>
    </row>
    <row r="6475" spans="4:14" ht="13.5" customHeight="1" x14ac:dyDescent="0.35">
      <c r="D6475"/>
      <c r="N6475"/>
    </row>
    <row r="6476" spans="4:14" ht="13.5" customHeight="1" x14ac:dyDescent="0.35">
      <c r="D6476"/>
      <c r="N6476"/>
    </row>
    <row r="6477" spans="4:14" ht="13.5" customHeight="1" x14ac:dyDescent="0.35">
      <c r="D6477"/>
      <c r="N6477"/>
    </row>
    <row r="6478" spans="4:14" ht="13.5" customHeight="1" x14ac:dyDescent="0.35">
      <c r="D6478"/>
      <c r="N6478"/>
    </row>
    <row r="6479" spans="4:14" ht="13.5" customHeight="1" x14ac:dyDescent="0.35">
      <c r="D6479"/>
      <c r="N6479"/>
    </row>
    <row r="6480" spans="4:14" ht="13.5" customHeight="1" x14ac:dyDescent="0.35">
      <c r="D6480"/>
      <c r="N6480"/>
    </row>
    <row r="6481" spans="4:14" ht="13.5" customHeight="1" x14ac:dyDescent="0.35">
      <c r="D6481"/>
      <c r="N6481"/>
    </row>
    <row r="6482" spans="4:14" ht="13.5" customHeight="1" x14ac:dyDescent="0.35">
      <c r="D6482"/>
      <c r="N6482"/>
    </row>
    <row r="6483" spans="4:14" ht="13.5" customHeight="1" x14ac:dyDescent="0.35">
      <c r="D6483"/>
      <c r="N6483"/>
    </row>
    <row r="6484" spans="4:14" ht="13.5" customHeight="1" x14ac:dyDescent="0.35">
      <c r="D6484"/>
      <c r="N6484"/>
    </row>
    <row r="6485" spans="4:14" ht="13.5" customHeight="1" x14ac:dyDescent="0.35">
      <c r="D6485"/>
      <c r="N6485"/>
    </row>
    <row r="6486" spans="4:14" ht="13.5" customHeight="1" x14ac:dyDescent="0.35">
      <c r="D6486"/>
      <c r="N6486"/>
    </row>
    <row r="6487" spans="4:14" ht="13.5" customHeight="1" x14ac:dyDescent="0.35">
      <c r="D6487"/>
      <c r="N6487"/>
    </row>
    <row r="6488" spans="4:14" ht="13.5" customHeight="1" x14ac:dyDescent="0.35">
      <c r="D6488"/>
      <c r="N6488"/>
    </row>
    <row r="6489" spans="4:14" ht="13.5" customHeight="1" x14ac:dyDescent="0.35">
      <c r="D6489"/>
      <c r="N6489"/>
    </row>
    <row r="6490" spans="4:14" ht="13.5" customHeight="1" x14ac:dyDescent="0.35">
      <c r="D6490"/>
      <c r="N6490"/>
    </row>
    <row r="6491" spans="4:14" ht="13.5" customHeight="1" x14ac:dyDescent="0.35">
      <c r="D6491"/>
      <c r="N6491"/>
    </row>
    <row r="6492" spans="4:14" ht="13.5" customHeight="1" x14ac:dyDescent="0.35">
      <c r="D6492"/>
      <c r="N6492"/>
    </row>
    <row r="6493" spans="4:14" ht="13.5" customHeight="1" x14ac:dyDescent="0.35">
      <c r="D6493"/>
      <c r="N6493"/>
    </row>
    <row r="6494" spans="4:14" ht="13.5" customHeight="1" x14ac:dyDescent="0.35">
      <c r="D6494"/>
      <c r="N6494"/>
    </row>
    <row r="6495" spans="4:14" ht="13.5" customHeight="1" x14ac:dyDescent="0.35">
      <c r="D6495"/>
      <c r="N6495"/>
    </row>
    <row r="6496" spans="4:14" ht="13.5" customHeight="1" x14ac:dyDescent="0.35">
      <c r="D6496"/>
      <c r="N6496"/>
    </row>
    <row r="6497" spans="4:14" ht="13.5" customHeight="1" x14ac:dyDescent="0.35">
      <c r="D6497"/>
      <c r="N6497"/>
    </row>
    <row r="6498" spans="4:14" ht="13.5" customHeight="1" x14ac:dyDescent="0.35">
      <c r="D6498"/>
      <c r="N6498"/>
    </row>
    <row r="6499" spans="4:14" ht="13.5" customHeight="1" x14ac:dyDescent="0.35">
      <c r="D6499"/>
      <c r="N6499"/>
    </row>
    <row r="6500" spans="4:14" ht="13.5" customHeight="1" x14ac:dyDescent="0.35">
      <c r="D6500"/>
      <c r="N6500"/>
    </row>
    <row r="6501" spans="4:14" ht="13.5" customHeight="1" x14ac:dyDescent="0.35">
      <c r="D6501"/>
      <c r="N6501"/>
    </row>
    <row r="6502" spans="4:14" ht="13.5" customHeight="1" x14ac:dyDescent="0.35">
      <c r="D6502"/>
      <c r="N6502"/>
    </row>
    <row r="6503" spans="4:14" ht="13.5" customHeight="1" x14ac:dyDescent="0.35">
      <c r="D6503"/>
      <c r="N6503"/>
    </row>
    <row r="6504" spans="4:14" ht="13.5" customHeight="1" x14ac:dyDescent="0.35">
      <c r="D6504"/>
      <c r="N6504"/>
    </row>
    <row r="6505" spans="4:14" ht="13.5" customHeight="1" x14ac:dyDescent="0.35">
      <c r="D6505"/>
      <c r="N6505"/>
    </row>
    <row r="6506" spans="4:14" ht="13.5" customHeight="1" x14ac:dyDescent="0.35">
      <c r="D6506"/>
      <c r="N6506"/>
    </row>
    <row r="6507" spans="4:14" ht="13.5" customHeight="1" x14ac:dyDescent="0.35">
      <c r="D6507"/>
      <c r="N6507"/>
    </row>
    <row r="6508" spans="4:14" ht="13.5" customHeight="1" x14ac:dyDescent="0.35">
      <c r="D6508"/>
      <c r="N6508"/>
    </row>
    <row r="6509" spans="4:14" ht="13.5" customHeight="1" x14ac:dyDescent="0.35">
      <c r="D6509"/>
      <c r="N6509"/>
    </row>
    <row r="6510" spans="4:14" ht="13.5" customHeight="1" x14ac:dyDescent="0.35">
      <c r="D6510"/>
      <c r="N6510"/>
    </row>
    <row r="6511" spans="4:14" ht="13.5" customHeight="1" x14ac:dyDescent="0.35">
      <c r="D6511"/>
      <c r="N6511"/>
    </row>
    <row r="6512" spans="4:14" ht="13.5" customHeight="1" x14ac:dyDescent="0.35">
      <c r="D6512"/>
      <c r="N6512"/>
    </row>
    <row r="6513" spans="4:14" ht="13.5" customHeight="1" x14ac:dyDescent="0.35">
      <c r="D6513"/>
      <c r="N6513"/>
    </row>
    <row r="6514" spans="4:14" ht="13.5" customHeight="1" x14ac:dyDescent="0.35">
      <c r="D6514"/>
      <c r="N6514"/>
    </row>
    <row r="6515" spans="4:14" ht="13.5" customHeight="1" x14ac:dyDescent="0.35">
      <c r="D6515"/>
      <c r="N6515"/>
    </row>
    <row r="6516" spans="4:14" ht="13.5" customHeight="1" x14ac:dyDescent="0.35">
      <c r="D6516"/>
      <c r="N6516"/>
    </row>
    <row r="6517" spans="4:14" ht="13.5" customHeight="1" x14ac:dyDescent="0.35">
      <c r="D6517"/>
      <c r="N6517"/>
    </row>
    <row r="6518" spans="4:14" ht="13.5" customHeight="1" x14ac:dyDescent="0.35">
      <c r="D6518"/>
      <c r="N6518"/>
    </row>
    <row r="6519" spans="4:14" ht="13.5" customHeight="1" x14ac:dyDescent="0.35">
      <c r="D6519"/>
      <c r="N6519"/>
    </row>
    <row r="6520" spans="4:14" ht="13.5" customHeight="1" x14ac:dyDescent="0.35">
      <c r="D6520"/>
      <c r="N6520"/>
    </row>
    <row r="6521" spans="4:14" ht="13.5" customHeight="1" x14ac:dyDescent="0.35">
      <c r="D6521"/>
      <c r="N6521"/>
    </row>
    <row r="6522" spans="4:14" ht="13.5" customHeight="1" x14ac:dyDescent="0.35">
      <c r="D6522"/>
      <c r="N6522"/>
    </row>
    <row r="6523" spans="4:14" ht="13.5" customHeight="1" x14ac:dyDescent="0.35">
      <c r="D6523"/>
      <c r="N6523"/>
    </row>
    <row r="6524" spans="4:14" ht="13.5" customHeight="1" x14ac:dyDescent="0.35">
      <c r="D6524"/>
      <c r="N6524"/>
    </row>
    <row r="6525" spans="4:14" ht="13.5" customHeight="1" x14ac:dyDescent="0.35">
      <c r="D6525"/>
      <c r="N6525"/>
    </row>
    <row r="6526" spans="4:14" ht="13.5" customHeight="1" x14ac:dyDescent="0.35">
      <c r="D6526"/>
      <c r="N6526"/>
    </row>
    <row r="6527" spans="4:14" ht="13.5" customHeight="1" x14ac:dyDescent="0.35">
      <c r="D6527"/>
      <c r="N6527"/>
    </row>
    <row r="6528" spans="4:14" ht="13.5" customHeight="1" x14ac:dyDescent="0.35">
      <c r="D6528"/>
      <c r="N6528"/>
    </row>
    <row r="6529" spans="4:14" ht="13.5" customHeight="1" x14ac:dyDescent="0.35">
      <c r="D6529"/>
      <c r="N6529"/>
    </row>
    <row r="6530" spans="4:14" ht="13.5" customHeight="1" x14ac:dyDescent="0.35">
      <c r="D6530"/>
      <c r="N6530"/>
    </row>
    <row r="6531" spans="4:14" ht="13.5" customHeight="1" x14ac:dyDescent="0.35">
      <c r="D6531"/>
      <c r="N6531"/>
    </row>
    <row r="6532" spans="4:14" ht="13.5" customHeight="1" x14ac:dyDescent="0.35">
      <c r="D6532"/>
      <c r="N6532"/>
    </row>
    <row r="6533" spans="4:14" ht="13.5" customHeight="1" x14ac:dyDescent="0.35">
      <c r="D6533"/>
      <c r="N6533"/>
    </row>
    <row r="6534" spans="4:14" ht="13.5" customHeight="1" x14ac:dyDescent="0.35">
      <c r="D6534"/>
      <c r="N6534"/>
    </row>
    <row r="6535" spans="4:14" ht="13.5" customHeight="1" x14ac:dyDescent="0.35">
      <c r="D6535"/>
      <c r="N6535"/>
    </row>
    <row r="6536" spans="4:14" ht="13.5" customHeight="1" x14ac:dyDescent="0.35">
      <c r="D6536"/>
      <c r="N6536"/>
    </row>
    <row r="6537" spans="4:14" ht="13.5" customHeight="1" x14ac:dyDescent="0.35">
      <c r="D6537"/>
      <c r="N6537"/>
    </row>
    <row r="6538" spans="4:14" ht="13.5" customHeight="1" x14ac:dyDescent="0.35">
      <c r="D6538"/>
      <c r="N6538"/>
    </row>
    <row r="6539" spans="4:14" ht="13.5" customHeight="1" x14ac:dyDescent="0.35">
      <c r="D6539"/>
      <c r="N6539"/>
    </row>
    <row r="6540" spans="4:14" ht="13.5" customHeight="1" x14ac:dyDescent="0.35">
      <c r="D6540"/>
      <c r="N6540"/>
    </row>
    <row r="6541" spans="4:14" ht="13.5" customHeight="1" x14ac:dyDescent="0.35">
      <c r="D6541"/>
      <c r="N6541"/>
    </row>
    <row r="6542" spans="4:14" ht="13.5" customHeight="1" x14ac:dyDescent="0.35">
      <c r="D6542"/>
      <c r="N6542"/>
    </row>
    <row r="6543" spans="4:14" ht="13.5" customHeight="1" x14ac:dyDescent="0.35">
      <c r="D6543"/>
      <c r="N6543"/>
    </row>
    <row r="6544" spans="4:14" ht="13.5" customHeight="1" x14ac:dyDescent="0.35">
      <c r="D6544"/>
      <c r="N6544"/>
    </row>
    <row r="6545" spans="4:14" ht="13.5" customHeight="1" x14ac:dyDescent="0.35">
      <c r="D6545"/>
      <c r="N6545"/>
    </row>
    <row r="6546" spans="4:14" ht="13.5" customHeight="1" x14ac:dyDescent="0.35">
      <c r="D6546"/>
      <c r="N6546"/>
    </row>
    <row r="6547" spans="4:14" ht="13.5" customHeight="1" x14ac:dyDescent="0.35">
      <c r="D6547"/>
      <c r="N6547"/>
    </row>
    <row r="6548" spans="4:14" ht="13.5" customHeight="1" x14ac:dyDescent="0.35">
      <c r="D6548"/>
      <c r="N6548"/>
    </row>
    <row r="6549" spans="4:14" ht="13.5" customHeight="1" x14ac:dyDescent="0.35">
      <c r="D6549"/>
      <c r="N6549"/>
    </row>
    <row r="6550" spans="4:14" ht="13.5" customHeight="1" x14ac:dyDescent="0.35">
      <c r="D6550"/>
      <c r="N6550"/>
    </row>
    <row r="6551" spans="4:14" ht="13.5" customHeight="1" x14ac:dyDescent="0.35">
      <c r="D6551"/>
      <c r="N6551"/>
    </row>
    <row r="6552" spans="4:14" ht="13.5" customHeight="1" x14ac:dyDescent="0.35">
      <c r="D6552"/>
      <c r="N6552"/>
    </row>
    <row r="6553" spans="4:14" ht="13.5" customHeight="1" x14ac:dyDescent="0.35">
      <c r="D6553"/>
      <c r="N6553"/>
    </row>
    <row r="6554" spans="4:14" ht="13.5" customHeight="1" x14ac:dyDescent="0.35">
      <c r="D6554"/>
      <c r="N6554"/>
    </row>
    <row r="6555" spans="4:14" ht="13.5" customHeight="1" x14ac:dyDescent="0.35">
      <c r="D6555"/>
      <c r="N6555"/>
    </row>
    <row r="6556" spans="4:14" ht="13.5" customHeight="1" x14ac:dyDescent="0.35">
      <c r="D6556"/>
      <c r="N6556"/>
    </row>
    <row r="6557" spans="4:14" ht="13.5" customHeight="1" x14ac:dyDescent="0.35">
      <c r="D6557"/>
      <c r="N6557"/>
    </row>
    <row r="6558" spans="4:14" ht="13.5" customHeight="1" x14ac:dyDescent="0.35">
      <c r="D6558"/>
      <c r="N6558"/>
    </row>
    <row r="6559" spans="4:14" ht="13.5" customHeight="1" x14ac:dyDescent="0.35">
      <c r="D6559"/>
      <c r="N6559"/>
    </row>
    <row r="6560" spans="4:14" ht="13.5" customHeight="1" x14ac:dyDescent="0.35">
      <c r="D6560"/>
      <c r="N6560"/>
    </row>
    <row r="6561" spans="4:14" ht="13.5" customHeight="1" x14ac:dyDescent="0.35">
      <c r="D6561"/>
      <c r="N6561"/>
    </row>
    <row r="6562" spans="4:14" ht="13.5" customHeight="1" x14ac:dyDescent="0.35">
      <c r="D6562"/>
      <c r="N6562"/>
    </row>
    <row r="6563" spans="4:14" ht="13.5" customHeight="1" x14ac:dyDescent="0.35">
      <c r="D6563"/>
      <c r="N6563"/>
    </row>
    <row r="6564" spans="4:14" ht="13.5" customHeight="1" x14ac:dyDescent="0.35">
      <c r="D6564"/>
      <c r="N6564"/>
    </row>
    <row r="6565" spans="4:14" ht="13.5" customHeight="1" x14ac:dyDescent="0.35">
      <c r="D6565"/>
      <c r="N6565"/>
    </row>
    <row r="6566" spans="4:14" ht="13.5" customHeight="1" x14ac:dyDescent="0.35">
      <c r="D6566"/>
      <c r="N6566"/>
    </row>
    <row r="6567" spans="4:14" ht="13.5" customHeight="1" x14ac:dyDescent="0.35">
      <c r="D6567"/>
      <c r="N6567"/>
    </row>
    <row r="6568" spans="4:14" ht="13.5" customHeight="1" x14ac:dyDescent="0.35">
      <c r="D6568"/>
      <c r="N6568"/>
    </row>
    <row r="6569" spans="4:14" ht="13.5" customHeight="1" x14ac:dyDescent="0.35">
      <c r="D6569"/>
      <c r="N6569"/>
    </row>
    <row r="6570" spans="4:14" ht="13.5" customHeight="1" x14ac:dyDescent="0.35">
      <c r="D6570"/>
      <c r="N6570"/>
    </row>
    <row r="6571" spans="4:14" ht="13.5" customHeight="1" x14ac:dyDescent="0.35">
      <c r="D6571"/>
      <c r="N6571"/>
    </row>
    <row r="6572" spans="4:14" ht="13.5" customHeight="1" x14ac:dyDescent="0.35">
      <c r="D6572"/>
      <c r="N6572"/>
    </row>
    <row r="6573" spans="4:14" ht="13.5" customHeight="1" x14ac:dyDescent="0.35">
      <c r="D6573"/>
      <c r="N6573"/>
    </row>
    <row r="6574" spans="4:14" ht="13.5" customHeight="1" x14ac:dyDescent="0.35">
      <c r="D6574"/>
      <c r="N6574"/>
    </row>
    <row r="6575" spans="4:14" ht="13.5" customHeight="1" x14ac:dyDescent="0.35">
      <c r="D6575"/>
      <c r="N6575"/>
    </row>
    <row r="6576" spans="4:14" ht="13.5" customHeight="1" x14ac:dyDescent="0.35">
      <c r="D6576"/>
      <c r="N6576"/>
    </row>
    <row r="6577" spans="4:14" ht="13.5" customHeight="1" x14ac:dyDescent="0.35">
      <c r="D6577"/>
      <c r="N6577"/>
    </row>
    <row r="6578" spans="4:14" ht="13.5" customHeight="1" x14ac:dyDescent="0.35">
      <c r="D6578"/>
      <c r="N6578"/>
    </row>
    <row r="6579" spans="4:14" ht="13.5" customHeight="1" x14ac:dyDescent="0.35">
      <c r="D6579"/>
      <c r="N6579"/>
    </row>
    <row r="6580" spans="4:14" ht="13.5" customHeight="1" x14ac:dyDescent="0.35">
      <c r="D6580"/>
      <c r="N6580"/>
    </row>
    <row r="6581" spans="4:14" ht="13.5" customHeight="1" x14ac:dyDescent="0.35">
      <c r="D6581"/>
      <c r="N6581"/>
    </row>
    <row r="6582" spans="4:14" ht="13.5" customHeight="1" x14ac:dyDescent="0.35">
      <c r="D6582"/>
      <c r="N6582"/>
    </row>
    <row r="6583" spans="4:14" ht="13.5" customHeight="1" x14ac:dyDescent="0.35">
      <c r="D6583"/>
      <c r="N6583"/>
    </row>
    <row r="6584" spans="4:14" ht="13.5" customHeight="1" x14ac:dyDescent="0.35">
      <c r="D6584"/>
      <c r="N6584"/>
    </row>
    <row r="6585" spans="4:14" ht="13.5" customHeight="1" x14ac:dyDescent="0.35">
      <c r="D6585"/>
      <c r="N6585"/>
    </row>
    <row r="6586" spans="4:14" ht="13.5" customHeight="1" x14ac:dyDescent="0.35">
      <c r="D6586"/>
      <c r="N6586"/>
    </row>
    <row r="6587" spans="4:14" ht="13.5" customHeight="1" x14ac:dyDescent="0.35">
      <c r="D6587"/>
      <c r="N6587"/>
    </row>
    <row r="6588" spans="4:14" ht="13.5" customHeight="1" x14ac:dyDescent="0.35">
      <c r="D6588"/>
      <c r="N6588"/>
    </row>
    <row r="6589" spans="4:14" ht="13.5" customHeight="1" x14ac:dyDescent="0.35">
      <c r="D6589"/>
      <c r="N6589"/>
    </row>
    <row r="6590" spans="4:14" ht="13.5" customHeight="1" x14ac:dyDescent="0.35">
      <c r="D6590"/>
      <c r="N6590"/>
    </row>
    <row r="6591" spans="4:14" ht="13.5" customHeight="1" x14ac:dyDescent="0.35">
      <c r="D6591"/>
      <c r="N6591"/>
    </row>
    <row r="6592" spans="4:14" ht="13.5" customHeight="1" x14ac:dyDescent="0.35">
      <c r="D6592"/>
      <c r="N6592"/>
    </row>
    <row r="6593" spans="4:14" ht="13.5" customHeight="1" x14ac:dyDescent="0.35">
      <c r="D6593"/>
      <c r="N6593"/>
    </row>
    <row r="6594" spans="4:14" ht="13.5" customHeight="1" x14ac:dyDescent="0.35">
      <c r="D6594"/>
      <c r="N6594"/>
    </row>
    <row r="6595" spans="4:14" ht="13.5" customHeight="1" x14ac:dyDescent="0.35">
      <c r="D6595"/>
      <c r="N6595"/>
    </row>
    <row r="6596" spans="4:14" ht="13.5" customHeight="1" x14ac:dyDescent="0.35">
      <c r="D6596"/>
      <c r="N6596"/>
    </row>
    <row r="6597" spans="4:14" ht="13.5" customHeight="1" x14ac:dyDescent="0.35">
      <c r="D6597"/>
      <c r="N6597"/>
    </row>
    <row r="6598" spans="4:14" ht="13.5" customHeight="1" x14ac:dyDescent="0.35">
      <c r="D6598"/>
      <c r="N6598"/>
    </row>
    <row r="6599" spans="4:14" ht="13.5" customHeight="1" x14ac:dyDescent="0.35">
      <c r="D6599"/>
      <c r="N6599"/>
    </row>
    <row r="6600" spans="4:14" ht="13.5" customHeight="1" x14ac:dyDescent="0.35">
      <c r="D6600"/>
      <c r="N6600"/>
    </row>
    <row r="6601" spans="4:14" ht="13.5" customHeight="1" x14ac:dyDescent="0.35">
      <c r="D6601"/>
      <c r="N6601"/>
    </row>
    <row r="6602" spans="4:14" ht="13.5" customHeight="1" x14ac:dyDescent="0.35">
      <c r="D6602"/>
      <c r="N6602"/>
    </row>
    <row r="6603" spans="4:14" ht="13.5" customHeight="1" x14ac:dyDescent="0.35">
      <c r="D6603"/>
      <c r="N6603"/>
    </row>
    <row r="6604" spans="4:14" ht="13.5" customHeight="1" x14ac:dyDescent="0.35">
      <c r="D6604"/>
      <c r="N6604"/>
    </row>
    <row r="6605" spans="4:14" ht="13.5" customHeight="1" x14ac:dyDescent="0.35">
      <c r="D6605"/>
      <c r="N6605"/>
    </row>
    <row r="6606" spans="4:14" ht="13.5" customHeight="1" x14ac:dyDescent="0.35">
      <c r="D6606"/>
      <c r="N6606"/>
    </row>
    <row r="6607" spans="4:14" ht="13.5" customHeight="1" x14ac:dyDescent="0.35">
      <c r="D6607"/>
      <c r="N6607"/>
    </row>
    <row r="6608" spans="4:14" ht="13.5" customHeight="1" x14ac:dyDescent="0.35">
      <c r="D6608"/>
      <c r="N6608"/>
    </row>
    <row r="6609" spans="4:14" ht="13.5" customHeight="1" x14ac:dyDescent="0.35">
      <c r="D6609"/>
      <c r="N6609"/>
    </row>
    <row r="6610" spans="4:14" ht="13.5" customHeight="1" x14ac:dyDescent="0.35">
      <c r="D6610"/>
      <c r="N6610"/>
    </row>
    <row r="6611" spans="4:14" ht="13.5" customHeight="1" x14ac:dyDescent="0.35">
      <c r="D6611"/>
      <c r="N6611"/>
    </row>
    <row r="6612" spans="4:14" ht="13.5" customHeight="1" x14ac:dyDescent="0.35">
      <c r="D6612"/>
      <c r="N6612"/>
    </row>
    <row r="6613" spans="4:14" ht="13.5" customHeight="1" x14ac:dyDescent="0.35">
      <c r="D6613"/>
      <c r="N6613"/>
    </row>
    <row r="6614" spans="4:14" ht="13.5" customHeight="1" x14ac:dyDescent="0.35">
      <c r="D6614"/>
      <c r="N6614"/>
    </row>
    <row r="6615" spans="4:14" ht="13.5" customHeight="1" x14ac:dyDescent="0.35">
      <c r="D6615"/>
      <c r="N6615"/>
    </row>
    <row r="6616" spans="4:14" ht="13.5" customHeight="1" x14ac:dyDescent="0.35">
      <c r="D6616"/>
      <c r="N6616"/>
    </row>
    <row r="6617" spans="4:14" ht="13.5" customHeight="1" x14ac:dyDescent="0.35">
      <c r="D6617"/>
      <c r="N6617"/>
    </row>
    <row r="6618" spans="4:14" ht="13.5" customHeight="1" x14ac:dyDescent="0.35">
      <c r="D6618"/>
      <c r="N6618"/>
    </row>
    <row r="6619" spans="4:14" ht="13.5" customHeight="1" x14ac:dyDescent="0.35">
      <c r="D6619"/>
      <c r="N6619"/>
    </row>
    <row r="6620" spans="4:14" ht="13.5" customHeight="1" x14ac:dyDescent="0.35">
      <c r="D6620"/>
      <c r="N6620"/>
    </row>
    <row r="6621" spans="4:14" ht="13.5" customHeight="1" x14ac:dyDescent="0.35">
      <c r="D6621"/>
      <c r="N6621"/>
    </row>
    <row r="6622" spans="4:14" ht="13.5" customHeight="1" x14ac:dyDescent="0.35">
      <c r="D6622"/>
      <c r="N6622"/>
    </row>
    <row r="6623" spans="4:14" ht="13.5" customHeight="1" x14ac:dyDescent="0.35">
      <c r="D6623"/>
      <c r="N6623"/>
    </row>
    <row r="6624" spans="4:14" ht="13.5" customHeight="1" x14ac:dyDescent="0.35">
      <c r="D6624"/>
      <c r="N6624"/>
    </row>
    <row r="6625" spans="4:14" ht="13.5" customHeight="1" x14ac:dyDescent="0.35">
      <c r="D6625"/>
      <c r="N6625"/>
    </row>
    <row r="6626" spans="4:14" ht="13.5" customHeight="1" x14ac:dyDescent="0.35">
      <c r="D6626"/>
      <c r="N6626"/>
    </row>
    <row r="6627" spans="4:14" ht="13.5" customHeight="1" x14ac:dyDescent="0.35">
      <c r="D6627"/>
      <c r="N6627"/>
    </row>
    <row r="6628" spans="4:14" ht="13.5" customHeight="1" x14ac:dyDescent="0.35">
      <c r="D6628"/>
      <c r="N6628"/>
    </row>
    <row r="6629" spans="4:14" ht="13.5" customHeight="1" x14ac:dyDescent="0.35">
      <c r="D6629"/>
      <c r="N6629"/>
    </row>
    <row r="6630" spans="4:14" ht="13.5" customHeight="1" x14ac:dyDescent="0.35">
      <c r="D6630"/>
      <c r="N6630"/>
    </row>
    <row r="6631" spans="4:14" ht="13.5" customHeight="1" x14ac:dyDescent="0.35">
      <c r="D6631"/>
      <c r="N6631"/>
    </row>
    <row r="6632" spans="4:14" ht="13.5" customHeight="1" x14ac:dyDescent="0.35">
      <c r="D6632"/>
      <c r="N6632"/>
    </row>
    <row r="6633" spans="4:14" ht="13.5" customHeight="1" x14ac:dyDescent="0.35">
      <c r="D6633"/>
      <c r="N6633"/>
    </row>
    <row r="6634" spans="4:14" ht="13.5" customHeight="1" x14ac:dyDescent="0.35">
      <c r="D6634"/>
      <c r="N6634"/>
    </row>
    <row r="6635" spans="4:14" ht="13.5" customHeight="1" x14ac:dyDescent="0.35">
      <c r="D6635"/>
      <c r="N6635"/>
    </row>
    <row r="6636" spans="4:14" ht="13.5" customHeight="1" x14ac:dyDescent="0.35">
      <c r="D6636"/>
      <c r="N6636"/>
    </row>
    <row r="6637" spans="4:14" ht="13.5" customHeight="1" x14ac:dyDescent="0.35">
      <c r="D6637"/>
      <c r="N6637"/>
    </row>
    <row r="6638" spans="4:14" ht="13.5" customHeight="1" x14ac:dyDescent="0.35">
      <c r="D6638"/>
      <c r="N6638"/>
    </row>
    <row r="6639" spans="4:14" ht="13.5" customHeight="1" x14ac:dyDescent="0.35">
      <c r="D6639"/>
      <c r="N6639"/>
    </row>
    <row r="6640" spans="4:14" ht="13.5" customHeight="1" x14ac:dyDescent="0.35">
      <c r="D6640"/>
      <c r="N6640"/>
    </row>
    <row r="6641" spans="4:14" ht="13.5" customHeight="1" x14ac:dyDescent="0.35">
      <c r="D6641"/>
      <c r="N6641"/>
    </row>
    <row r="6642" spans="4:14" ht="13.5" customHeight="1" x14ac:dyDescent="0.35">
      <c r="D6642"/>
      <c r="N6642"/>
    </row>
    <row r="6643" spans="4:14" ht="13.5" customHeight="1" x14ac:dyDescent="0.35">
      <c r="D6643"/>
      <c r="N6643"/>
    </row>
    <row r="6644" spans="4:14" ht="13.5" customHeight="1" x14ac:dyDescent="0.35">
      <c r="D6644"/>
      <c r="N6644"/>
    </row>
    <row r="6645" spans="4:14" ht="13.5" customHeight="1" x14ac:dyDescent="0.35">
      <c r="D6645"/>
      <c r="N6645"/>
    </row>
    <row r="6646" spans="4:14" ht="13.5" customHeight="1" x14ac:dyDescent="0.35">
      <c r="D6646"/>
      <c r="N6646"/>
    </row>
    <row r="6647" spans="4:14" ht="13.5" customHeight="1" x14ac:dyDescent="0.35">
      <c r="D6647"/>
      <c r="N6647"/>
    </row>
    <row r="6648" spans="4:14" ht="13.5" customHeight="1" x14ac:dyDescent="0.35">
      <c r="D6648"/>
      <c r="N6648"/>
    </row>
    <row r="6649" spans="4:14" ht="13.5" customHeight="1" x14ac:dyDescent="0.35">
      <c r="D6649"/>
      <c r="N6649"/>
    </row>
    <row r="6650" spans="4:14" ht="13.5" customHeight="1" x14ac:dyDescent="0.35">
      <c r="D6650"/>
      <c r="N6650"/>
    </row>
    <row r="6651" spans="4:14" ht="13.5" customHeight="1" x14ac:dyDescent="0.35">
      <c r="D6651"/>
      <c r="N6651"/>
    </row>
    <row r="6652" spans="4:14" ht="13.5" customHeight="1" x14ac:dyDescent="0.35">
      <c r="D6652"/>
      <c r="N6652"/>
    </row>
    <row r="6653" spans="4:14" ht="13.5" customHeight="1" x14ac:dyDescent="0.35">
      <c r="D6653"/>
      <c r="N6653"/>
    </row>
    <row r="6654" spans="4:14" ht="13.5" customHeight="1" x14ac:dyDescent="0.35">
      <c r="D6654"/>
      <c r="N6654"/>
    </row>
    <row r="6655" spans="4:14" ht="13.5" customHeight="1" x14ac:dyDescent="0.35">
      <c r="D6655"/>
      <c r="N6655"/>
    </row>
    <row r="6656" spans="4:14" ht="13.5" customHeight="1" x14ac:dyDescent="0.35">
      <c r="D6656"/>
      <c r="N6656"/>
    </row>
    <row r="6657" spans="4:14" ht="13.5" customHeight="1" x14ac:dyDescent="0.35">
      <c r="D6657"/>
      <c r="N6657"/>
    </row>
    <row r="6658" spans="4:14" ht="13.5" customHeight="1" x14ac:dyDescent="0.35">
      <c r="D6658"/>
      <c r="N6658"/>
    </row>
    <row r="6659" spans="4:14" ht="13.5" customHeight="1" x14ac:dyDescent="0.35">
      <c r="D6659"/>
      <c r="N6659"/>
    </row>
    <row r="6660" spans="4:14" ht="13.5" customHeight="1" x14ac:dyDescent="0.35">
      <c r="D6660"/>
      <c r="N6660"/>
    </row>
    <row r="6661" spans="4:14" ht="13.5" customHeight="1" x14ac:dyDescent="0.35">
      <c r="D6661"/>
      <c r="N6661"/>
    </row>
    <row r="6662" spans="4:14" ht="13.5" customHeight="1" x14ac:dyDescent="0.35">
      <c r="D6662"/>
      <c r="N6662"/>
    </row>
    <row r="6663" spans="4:14" ht="13.5" customHeight="1" x14ac:dyDescent="0.35">
      <c r="D6663"/>
      <c r="N6663"/>
    </row>
    <row r="6664" spans="4:14" ht="13.5" customHeight="1" x14ac:dyDescent="0.35">
      <c r="D6664"/>
      <c r="N6664"/>
    </row>
    <row r="6665" spans="4:14" ht="13.5" customHeight="1" x14ac:dyDescent="0.35">
      <c r="D6665"/>
      <c r="N6665"/>
    </row>
    <row r="6666" spans="4:14" ht="13.5" customHeight="1" x14ac:dyDescent="0.35">
      <c r="D6666"/>
      <c r="N6666"/>
    </row>
    <row r="6667" spans="4:14" ht="13.5" customHeight="1" x14ac:dyDescent="0.35">
      <c r="D6667"/>
      <c r="N6667"/>
    </row>
    <row r="6668" spans="4:14" ht="13.5" customHeight="1" x14ac:dyDescent="0.35">
      <c r="D6668"/>
      <c r="N6668"/>
    </row>
    <row r="6669" spans="4:14" ht="13.5" customHeight="1" x14ac:dyDescent="0.35">
      <c r="D6669"/>
      <c r="N6669"/>
    </row>
    <row r="6670" spans="4:14" ht="13.5" customHeight="1" x14ac:dyDescent="0.35">
      <c r="D6670"/>
      <c r="N6670"/>
    </row>
    <row r="6671" spans="4:14" ht="13.5" customHeight="1" x14ac:dyDescent="0.35">
      <c r="D6671"/>
      <c r="N6671"/>
    </row>
    <row r="6672" spans="4:14" ht="13.5" customHeight="1" x14ac:dyDescent="0.35">
      <c r="D6672"/>
      <c r="N6672"/>
    </row>
    <row r="6673" spans="4:14" ht="13.5" customHeight="1" x14ac:dyDescent="0.35">
      <c r="D6673"/>
      <c r="N6673"/>
    </row>
    <row r="6674" spans="4:14" ht="13.5" customHeight="1" x14ac:dyDescent="0.35">
      <c r="D6674"/>
      <c r="N6674"/>
    </row>
    <row r="6675" spans="4:14" ht="13.5" customHeight="1" x14ac:dyDescent="0.35">
      <c r="D6675"/>
      <c r="N6675"/>
    </row>
    <row r="6676" spans="4:14" ht="13.5" customHeight="1" x14ac:dyDescent="0.35">
      <c r="D6676"/>
      <c r="N6676"/>
    </row>
    <row r="6677" spans="4:14" ht="13.5" customHeight="1" x14ac:dyDescent="0.35">
      <c r="D6677"/>
      <c r="N6677"/>
    </row>
    <row r="6678" spans="4:14" ht="13.5" customHeight="1" x14ac:dyDescent="0.35">
      <c r="D6678"/>
      <c r="N6678"/>
    </row>
    <row r="6679" spans="4:14" ht="13.5" customHeight="1" x14ac:dyDescent="0.35">
      <c r="D6679"/>
      <c r="N6679"/>
    </row>
    <row r="6680" spans="4:14" ht="13.5" customHeight="1" x14ac:dyDescent="0.35">
      <c r="D6680"/>
      <c r="N6680"/>
    </row>
    <row r="6681" spans="4:14" ht="13.5" customHeight="1" x14ac:dyDescent="0.35">
      <c r="D6681"/>
      <c r="N6681"/>
    </row>
    <row r="6682" spans="4:14" ht="13.5" customHeight="1" x14ac:dyDescent="0.35">
      <c r="D6682"/>
      <c r="N6682"/>
    </row>
    <row r="6683" spans="4:14" ht="13.5" customHeight="1" x14ac:dyDescent="0.35">
      <c r="D6683"/>
      <c r="N6683"/>
    </row>
    <row r="6684" spans="4:14" ht="13.5" customHeight="1" x14ac:dyDescent="0.35">
      <c r="D6684"/>
      <c r="N6684"/>
    </row>
    <row r="6685" spans="4:14" ht="13.5" customHeight="1" x14ac:dyDescent="0.35">
      <c r="D6685"/>
      <c r="N6685"/>
    </row>
    <row r="6686" spans="4:14" ht="13.5" customHeight="1" x14ac:dyDescent="0.35">
      <c r="D6686"/>
      <c r="N6686"/>
    </row>
    <row r="6687" spans="4:14" ht="13.5" customHeight="1" x14ac:dyDescent="0.35">
      <c r="D6687"/>
      <c r="N6687"/>
    </row>
    <row r="6688" spans="4:14" ht="13.5" customHeight="1" x14ac:dyDescent="0.35">
      <c r="D6688"/>
      <c r="N6688"/>
    </row>
    <row r="6689" spans="4:14" ht="13.5" customHeight="1" x14ac:dyDescent="0.35">
      <c r="D6689"/>
      <c r="N6689"/>
    </row>
    <row r="6690" spans="4:14" ht="13.5" customHeight="1" x14ac:dyDescent="0.35">
      <c r="D6690"/>
      <c r="N6690"/>
    </row>
    <row r="6691" spans="4:14" ht="13.5" customHeight="1" x14ac:dyDescent="0.35">
      <c r="D6691"/>
      <c r="N6691"/>
    </row>
    <row r="6692" spans="4:14" ht="13.5" customHeight="1" x14ac:dyDescent="0.35">
      <c r="D6692"/>
      <c r="N6692"/>
    </row>
    <row r="6693" spans="4:14" ht="13.5" customHeight="1" x14ac:dyDescent="0.35">
      <c r="D6693"/>
      <c r="N6693"/>
    </row>
    <row r="6694" spans="4:14" ht="13.5" customHeight="1" x14ac:dyDescent="0.35">
      <c r="D6694"/>
      <c r="N6694"/>
    </row>
    <row r="6695" spans="4:14" ht="13.5" customHeight="1" x14ac:dyDescent="0.35">
      <c r="D6695"/>
      <c r="N6695"/>
    </row>
    <row r="6696" spans="4:14" ht="13.5" customHeight="1" x14ac:dyDescent="0.35">
      <c r="D6696"/>
      <c r="N6696"/>
    </row>
    <row r="6697" spans="4:14" ht="13.5" customHeight="1" x14ac:dyDescent="0.35">
      <c r="D6697"/>
      <c r="N6697"/>
    </row>
    <row r="6698" spans="4:14" ht="13.5" customHeight="1" x14ac:dyDescent="0.35">
      <c r="D6698"/>
      <c r="N6698"/>
    </row>
    <row r="6699" spans="4:14" ht="13.5" customHeight="1" x14ac:dyDescent="0.35">
      <c r="D6699"/>
      <c r="N6699"/>
    </row>
    <row r="6700" spans="4:14" ht="13.5" customHeight="1" x14ac:dyDescent="0.35">
      <c r="D6700"/>
      <c r="N6700"/>
    </row>
    <row r="6701" spans="4:14" ht="13.5" customHeight="1" x14ac:dyDescent="0.35">
      <c r="D6701"/>
      <c r="N6701"/>
    </row>
    <row r="6702" spans="4:14" ht="13.5" customHeight="1" x14ac:dyDescent="0.35">
      <c r="D6702"/>
      <c r="N6702"/>
    </row>
    <row r="6703" spans="4:14" ht="13.5" customHeight="1" x14ac:dyDescent="0.35">
      <c r="D6703"/>
      <c r="N6703"/>
    </row>
    <row r="6704" spans="4:14" ht="13.5" customHeight="1" x14ac:dyDescent="0.35">
      <c r="D6704"/>
      <c r="N6704"/>
    </row>
    <row r="6705" spans="4:14" ht="13.5" customHeight="1" x14ac:dyDescent="0.35">
      <c r="D6705"/>
      <c r="N6705"/>
    </row>
    <row r="6706" spans="4:14" ht="13.5" customHeight="1" x14ac:dyDescent="0.35">
      <c r="D6706"/>
      <c r="N6706"/>
    </row>
    <row r="6707" spans="4:14" ht="13.5" customHeight="1" x14ac:dyDescent="0.35">
      <c r="D6707"/>
      <c r="N6707"/>
    </row>
    <row r="6708" spans="4:14" ht="13.5" customHeight="1" x14ac:dyDescent="0.35">
      <c r="D6708"/>
      <c r="N6708"/>
    </row>
    <row r="6709" spans="4:14" ht="13.5" customHeight="1" x14ac:dyDescent="0.35">
      <c r="D6709"/>
      <c r="N6709"/>
    </row>
    <row r="6710" spans="4:14" ht="13.5" customHeight="1" x14ac:dyDescent="0.35">
      <c r="D6710"/>
      <c r="N6710"/>
    </row>
    <row r="6711" spans="4:14" ht="13.5" customHeight="1" x14ac:dyDescent="0.35">
      <c r="D6711"/>
      <c r="N6711"/>
    </row>
    <row r="6712" spans="4:14" ht="13.5" customHeight="1" x14ac:dyDescent="0.35">
      <c r="D6712"/>
      <c r="N6712"/>
    </row>
    <row r="6713" spans="4:14" ht="13.5" customHeight="1" x14ac:dyDescent="0.35">
      <c r="D6713"/>
      <c r="N6713"/>
    </row>
    <row r="6714" spans="4:14" ht="13.5" customHeight="1" x14ac:dyDescent="0.35">
      <c r="D6714"/>
      <c r="N6714"/>
    </row>
    <row r="6715" spans="4:14" ht="13.5" customHeight="1" x14ac:dyDescent="0.35">
      <c r="D6715"/>
      <c r="N6715"/>
    </row>
    <row r="6716" spans="4:14" ht="13.5" customHeight="1" x14ac:dyDescent="0.35">
      <c r="D6716"/>
      <c r="N6716"/>
    </row>
    <row r="6717" spans="4:14" ht="13.5" customHeight="1" x14ac:dyDescent="0.35">
      <c r="D6717"/>
      <c r="N6717"/>
    </row>
    <row r="6718" spans="4:14" ht="13.5" customHeight="1" x14ac:dyDescent="0.35">
      <c r="D6718"/>
      <c r="N6718"/>
    </row>
    <row r="6719" spans="4:14" ht="13.5" customHeight="1" x14ac:dyDescent="0.35">
      <c r="D6719"/>
      <c r="N6719"/>
    </row>
    <row r="6720" spans="4:14" ht="13.5" customHeight="1" x14ac:dyDescent="0.35">
      <c r="D6720"/>
      <c r="N6720"/>
    </row>
    <row r="6721" spans="4:14" ht="13.5" customHeight="1" x14ac:dyDescent="0.35">
      <c r="D6721"/>
      <c r="N6721"/>
    </row>
    <row r="6722" spans="4:14" ht="13.5" customHeight="1" x14ac:dyDescent="0.35">
      <c r="D6722"/>
      <c r="N6722"/>
    </row>
    <row r="6723" spans="4:14" ht="13.5" customHeight="1" x14ac:dyDescent="0.35">
      <c r="D6723"/>
      <c r="N6723"/>
    </row>
    <row r="6724" spans="4:14" ht="13.5" customHeight="1" x14ac:dyDescent="0.35">
      <c r="D6724"/>
      <c r="N6724"/>
    </row>
    <row r="6725" spans="4:14" ht="13.5" customHeight="1" x14ac:dyDescent="0.35">
      <c r="D6725"/>
      <c r="N6725"/>
    </row>
    <row r="6726" spans="4:14" ht="13.5" customHeight="1" x14ac:dyDescent="0.35">
      <c r="D6726"/>
      <c r="N6726"/>
    </row>
    <row r="6727" spans="4:14" ht="13.5" customHeight="1" x14ac:dyDescent="0.35">
      <c r="D6727"/>
      <c r="N6727"/>
    </row>
    <row r="6728" spans="4:14" ht="13.5" customHeight="1" x14ac:dyDescent="0.35">
      <c r="D6728"/>
      <c r="N6728"/>
    </row>
    <row r="6729" spans="4:14" ht="13.5" customHeight="1" x14ac:dyDescent="0.35">
      <c r="D6729"/>
      <c r="N6729"/>
    </row>
    <row r="6730" spans="4:14" ht="13.5" customHeight="1" x14ac:dyDescent="0.35">
      <c r="D6730"/>
      <c r="N6730"/>
    </row>
    <row r="6731" spans="4:14" ht="13.5" customHeight="1" x14ac:dyDescent="0.35">
      <c r="D6731"/>
      <c r="N6731"/>
    </row>
    <row r="6732" spans="4:14" ht="13.5" customHeight="1" x14ac:dyDescent="0.35">
      <c r="D6732"/>
      <c r="N6732"/>
    </row>
    <row r="6733" spans="4:14" ht="13.5" customHeight="1" x14ac:dyDescent="0.35">
      <c r="D6733"/>
      <c r="N6733"/>
    </row>
    <row r="6734" spans="4:14" ht="13.5" customHeight="1" x14ac:dyDescent="0.35">
      <c r="D6734"/>
      <c r="N6734"/>
    </row>
    <row r="6735" spans="4:14" ht="13.5" customHeight="1" x14ac:dyDescent="0.35">
      <c r="D6735"/>
      <c r="N6735"/>
    </row>
    <row r="6736" spans="4:14" ht="13.5" customHeight="1" x14ac:dyDescent="0.35">
      <c r="D6736"/>
      <c r="N6736"/>
    </row>
    <row r="6737" spans="4:14" ht="13.5" customHeight="1" x14ac:dyDescent="0.35">
      <c r="D6737"/>
      <c r="N6737"/>
    </row>
    <row r="6738" spans="4:14" ht="13.5" customHeight="1" x14ac:dyDescent="0.35">
      <c r="D6738"/>
      <c r="N6738"/>
    </row>
    <row r="6739" spans="4:14" ht="13.5" customHeight="1" x14ac:dyDescent="0.35">
      <c r="D6739"/>
      <c r="N6739"/>
    </row>
    <row r="6740" spans="4:14" ht="13.5" customHeight="1" x14ac:dyDescent="0.35">
      <c r="D6740"/>
      <c r="N6740"/>
    </row>
    <row r="6741" spans="4:14" ht="13.5" customHeight="1" x14ac:dyDescent="0.35">
      <c r="D6741"/>
      <c r="N6741"/>
    </row>
    <row r="6742" spans="4:14" ht="13.5" customHeight="1" x14ac:dyDescent="0.35">
      <c r="D6742"/>
      <c r="N6742"/>
    </row>
    <row r="6743" spans="4:14" ht="13.5" customHeight="1" x14ac:dyDescent="0.35">
      <c r="D6743"/>
      <c r="N6743"/>
    </row>
    <row r="6744" spans="4:14" ht="13.5" customHeight="1" x14ac:dyDescent="0.35">
      <c r="D6744"/>
      <c r="N6744"/>
    </row>
    <row r="6745" spans="4:14" ht="13.5" customHeight="1" x14ac:dyDescent="0.35">
      <c r="D6745"/>
      <c r="N6745"/>
    </row>
    <row r="6746" spans="4:14" ht="13.5" customHeight="1" x14ac:dyDescent="0.35">
      <c r="D6746"/>
      <c r="N6746"/>
    </row>
    <row r="6747" spans="4:14" ht="13.5" customHeight="1" x14ac:dyDescent="0.35">
      <c r="D6747"/>
      <c r="N6747"/>
    </row>
    <row r="6748" spans="4:14" ht="13.5" customHeight="1" x14ac:dyDescent="0.35">
      <c r="D6748"/>
      <c r="N6748"/>
    </row>
    <row r="6749" spans="4:14" ht="13.5" customHeight="1" x14ac:dyDescent="0.35">
      <c r="D6749"/>
      <c r="N6749"/>
    </row>
    <row r="6750" spans="4:14" ht="13.5" customHeight="1" x14ac:dyDescent="0.35">
      <c r="D6750"/>
      <c r="N6750"/>
    </row>
    <row r="6751" spans="4:14" ht="13.5" customHeight="1" x14ac:dyDescent="0.35">
      <c r="D6751"/>
      <c r="N6751"/>
    </row>
    <row r="6752" spans="4:14" ht="13.5" customHeight="1" x14ac:dyDescent="0.35">
      <c r="D6752"/>
      <c r="N6752"/>
    </row>
    <row r="6753" spans="4:14" ht="13.5" customHeight="1" x14ac:dyDescent="0.35">
      <c r="D6753"/>
      <c r="N6753"/>
    </row>
    <row r="6754" spans="4:14" ht="13.5" customHeight="1" x14ac:dyDescent="0.35">
      <c r="D6754"/>
      <c r="N6754"/>
    </row>
    <row r="6755" spans="4:14" ht="13.5" customHeight="1" x14ac:dyDescent="0.35">
      <c r="D6755"/>
      <c r="N6755"/>
    </row>
    <row r="6756" spans="4:14" ht="13.5" customHeight="1" x14ac:dyDescent="0.35">
      <c r="D6756"/>
      <c r="N6756"/>
    </row>
    <row r="6757" spans="4:14" ht="13.5" customHeight="1" x14ac:dyDescent="0.35">
      <c r="D6757"/>
      <c r="N6757"/>
    </row>
    <row r="6758" spans="4:14" ht="13.5" customHeight="1" x14ac:dyDescent="0.35">
      <c r="D6758"/>
      <c r="N6758"/>
    </row>
    <row r="6759" spans="4:14" ht="13.5" customHeight="1" x14ac:dyDescent="0.35">
      <c r="D6759"/>
      <c r="N6759"/>
    </row>
    <row r="6760" spans="4:14" ht="13.5" customHeight="1" x14ac:dyDescent="0.35">
      <c r="D6760"/>
      <c r="N6760"/>
    </row>
    <row r="6761" spans="4:14" ht="13.5" customHeight="1" x14ac:dyDescent="0.35">
      <c r="D6761"/>
      <c r="N6761"/>
    </row>
    <row r="6762" spans="4:14" ht="13.5" customHeight="1" x14ac:dyDescent="0.35">
      <c r="D6762"/>
      <c r="N6762"/>
    </row>
    <row r="6763" spans="4:14" ht="13.5" customHeight="1" x14ac:dyDescent="0.35">
      <c r="D6763"/>
      <c r="N6763"/>
    </row>
    <row r="6764" spans="4:14" ht="13.5" customHeight="1" x14ac:dyDescent="0.35">
      <c r="D6764"/>
      <c r="N6764"/>
    </row>
    <row r="6765" spans="4:14" ht="13.5" customHeight="1" x14ac:dyDescent="0.35">
      <c r="D6765"/>
      <c r="N6765"/>
    </row>
    <row r="6766" spans="4:14" ht="13.5" customHeight="1" x14ac:dyDescent="0.35">
      <c r="D6766"/>
      <c r="N6766"/>
    </row>
    <row r="6767" spans="4:14" ht="13.5" customHeight="1" x14ac:dyDescent="0.35">
      <c r="D6767"/>
      <c r="N6767"/>
    </row>
    <row r="6768" spans="4:14" ht="13.5" customHeight="1" x14ac:dyDescent="0.35">
      <c r="D6768"/>
      <c r="N6768"/>
    </row>
    <row r="6769" spans="4:14" ht="13.5" customHeight="1" x14ac:dyDescent="0.35">
      <c r="D6769"/>
      <c r="N6769"/>
    </row>
    <row r="6770" spans="4:14" ht="13.5" customHeight="1" x14ac:dyDescent="0.35">
      <c r="D6770"/>
      <c r="N6770"/>
    </row>
    <row r="6771" spans="4:14" ht="13.5" customHeight="1" x14ac:dyDescent="0.35">
      <c r="D6771"/>
      <c r="N6771"/>
    </row>
    <row r="6772" spans="4:14" ht="13.5" customHeight="1" x14ac:dyDescent="0.35">
      <c r="D6772"/>
      <c r="N6772"/>
    </row>
    <row r="6773" spans="4:14" ht="13.5" customHeight="1" x14ac:dyDescent="0.35">
      <c r="D6773"/>
      <c r="N6773"/>
    </row>
    <row r="6774" spans="4:14" ht="13.5" customHeight="1" x14ac:dyDescent="0.35">
      <c r="D6774"/>
      <c r="N6774"/>
    </row>
    <row r="6775" spans="4:14" ht="13.5" customHeight="1" x14ac:dyDescent="0.35">
      <c r="D6775"/>
      <c r="N6775"/>
    </row>
    <row r="6776" spans="4:14" ht="13.5" customHeight="1" x14ac:dyDescent="0.35">
      <c r="D6776"/>
      <c r="N6776"/>
    </row>
    <row r="6777" spans="4:14" ht="13.5" customHeight="1" x14ac:dyDescent="0.35">
      <c r="D6777"/>
      <c r="N6777"/>
    </row>
    <row r="6778" spans="4:14" ht="13.5" customHeight="1" x14ac:dyDescent="0.35">
      <c r="D6778"/>
      <c r="N6778"/>
    </row>
    <row r="6779" spans="4:14" ht="13.5" customHeight="1" x14ac:dyDescent="0.35">
      <c r="D6779"/>
      <c r="N6779"/>
    </row>
    <row r="6780" spans="4:14" ht="13.5" customHeight="1" x14ac:dyDescent="0.35">
      <c r="D6780"/>
      <c r="N6780"/>
    </row>
    <row r="6781" spans="4:14" ht="13.5" customHeight="1" x14ac:dyDescent="0.35">
      <c r="D6781"/>
      <c r="N6781"/>
    </row>
    <row r="6782" spans="4:14" ht="13.5" customHeight="1" x14ac:dyDescent="0.35">
      <c r="D6782"/>
      <c r="N6782"/>
    </row>
    <row r="6783" spans="4:14" ht="13.5" customHeight="1" x14ac:dyDescent="0.35">
      <c r="D6783"/>
      <c r="N6783"/>
    </row>
    <row r="6784" spans="4:14" ht="13.5" customHeight="1" x14ac:dyDescent="0.35">
      <c r="D6784"/>
      <c r="N6784"/>
    </row>
    <row r="6785" spans="4:14" ht="13.5" customHeight="1" x14ac:dyDescent="0.35">
      <c r="D6785"/>
      <c r="N6785"/>
    </row>
    <row r="6786" spans="4:14" ht="13.5" customHeight="1" x14ac:dyDescent="0.35">
      <c r="D6786"/>
      <c r="N6786"/>
    </row>
    <row r="6787" spans="4:14" ht="13.5" customHeight="1" x14ac:dyDescent="0.35">
      <c r="D6787"/>
      <c r="N6787"/>
    </row>
    <row r="6788" spans="4:14" ht="13.5" customHeight="1" x14ac:dyDescent="0.35">
      <c r="D6788"/>
      <c r="N6788"/>
    </row>
    <row r="6789" spans="4:14" ht="13.5" customHeight="1" x14ac:dyDescent="0.35">
      <c r="D6789"/>
      <c r="N6789"/>
    </row>
    <row r="6790" spans="4:14" ht="13.5" customHeight="1" x14ac:dyDescent="0.35">
      <c r="D6790"/>
      <c r="N6790"/>
    </row>
    <row r="6791" spans="4:14" ht="13.5" customHeight="1" x14ac:dyDescent="0.35">
      <c r="D6791"/>
      <c r="N6791"/>
    </row>
    <row r="6792" spans="4:14" ht="13.5" customHeight="1" x14ac:dyDescent="0.35">
      <c r="D6792"/>
      <c r="N6792"/>
    </row>
    <row r="6793" spans="4:14" ht="13.5" customHeight="1" x14ac:dyDescent="0.35">
      <c r="D6793"/>
      <c r="N6793"/>
    </row>
    <row r="6794" spans="4:14" ht="13.5" customHeight="1" x14ac:dyDescent="0.35">
      <c r="D6794"/>
      <c r="N6794"/>
    </row>
    <row r="6795" spans="4:14" ht="13.5" customHeight="1" x14ac:dyDescent="0.35">
      <c r="D6795"/>
      <c r="N6795"/>
    </row>
    <row r="6796" spans="4:14" ht="13.5" customHeight="1" x14ac:dyDescent="0.35">
      <c r="D6796"/>
      <c r="N6796"/>
    </row>
    <row r="6797" spans="4:14" ht="13.5" customHeight="1" x14ac:dyDescent="0.35">
      <c r="D6797"/>
      <c r="N6797"/>
    </row>
    <row r="6798" spans="4:14" ht="13.5" customHeight="1" x14ac:dyDescent="0.35">
      <c r="D6798"/>
      <c r="N6798"/>
    </row>
    <row r="6799" spans="4:14" ht="13.5" customHeight="1" x14ac:dyDescent="0.35">
      <c r="D6799"/>
      <c r="N6799"/>
    </row>
    <row r="6800" spans="4:14" ht="13.5" customHeight="1" x14ac:dyDescent="0.35">
      <c r="D6800"/>
      <c r="N6800"/>
    </row>
    <row r="6801" spans="4:14" ht="13.5" customHeight="1" x14ac:dyDescent="0.35">
      <c r="D6801"/>
      <c r="N6801"/>
    </row>
    <row r="6802" spans="4:14" ht="13.5" customHeight="1" x14ac:dyDescent="0.35">
      <c r="D6802"/>
      <c r="N6802"/>
    </row>
    <row r="6803" spans="4:14" ht="13.5" customHeight="1" x14ac:dyDescent="0.35">
      <c r="D6803"/>
      <c r="N6803"/>
    </row>
    <row r="6804" spans="4:14" ht="13.5" customHeight="1" x14ac:dyDescent="0.35">
      <c r="D6804"/>
      <c r="N6804"/>
    </row>
    <row r="6805" spans="4:14" ht="13.5" customHeight="1" x14ac:dyDescent="0.35">
      <c r="D6805"/>
      <c r="N6805"/>
    </row>
    <row r="6806" spans="4:14" ht="13.5" customHeight="1" x14ac:dyDescent="0.35">
      <c r="D6806"/>
      <c r="N6806"/>
    </row>
    <row r="6807" spans="4:14" ht="13.5" customHeight="1" x14ac:dyDescent="0.35">
      <c r="D6807"/>
      <c r="N6807"/>
    </row>
    <row r="6808" spans="4:14" ht="13.5" customHeight="1" x14ac:dyDescent="0.35">
      <c r="D6808"/>
      <c r="N6808"/>
    </row>
    <row r="6809" spans="4:14" ht="13.5" customHeight="1" x14ac:dyDescent="0.35">
      <c r="D6809"/>
      <c r="N6809"/>
    </row>
    <row r="6810" spans="4:14" ht="13.5" customHeight="1" x14ac:dyDescent="0.35">
      <c r="D6810"/>
      <c r="N6810"/>
    </row>
    <row r="6811" spans="4:14" ht="13.5" customHeight="1" x14ac:dyDescent="0.35">
      <c r="D6811"/>
      <c r="N6811"/>
    </row>
    <row r="6812" spans="4:14" ht="13.5" customHeight="1" x14ac:dyDescent="0.35">
      <c r="D6812"/>
      <c r="N6812"/>
    </row>
    <row r="6813" spans="4:14" ht="13.5" customHeight="1" x14ac:dyDescent="0.35">
      <c r="D6813"/>
      <c r="N6813"/>
    </row>
    <row r="6814" spans="4:14" ht="13.5" customHeight="1" x14ac:dyDescent="0.35">
      <c r="D6814"/>
      <c r="N6814"/>
    </row>
    <row r="6815" spans="4:14" ht="13.5" customHeight="1" x14ac:dyDescent="0.35">
      <c r="D6815"/>
      <c r="N6815"/>
    </row>
    <row r="6816" spans="4:14" ht="13.5" customHeight="1" x14ac:dyDescent="0.35">
      <c r="D6816"/>
      <c r="N6816"/>
    </row>
    <row r="6817" spans="4:14" ht="13.5" customHeight="1" x14ac:dyDescent="0.35">
      <c r="D6817"/>
      <c r="N6817"/>
    </row>
    <row r="6818" spans="4:14" ht="13.5" customHeight="1" x14ac:dyDescent="0.35">
      <c r="D6818"/>
      <c r="N6818"/>
    </row>
    <row r="6819" spans="4:14" ht="13.5" customHeight="1" x14ac:dyDescent="0.35">
      <c r="D6819"/>
      <c r="N6819"/>
    </row>
    <row r="6820" spans="4:14" ht="13.5" customHeight="1" x14ac:dyDescent="0.35">
      <c r="D6820"/>
      <c r="N6820"/>
    </row>
    <row r="6821" spans="4:14" ht="13.5" customHeight="1" x14ac:dyDescent="0.35">
      <c r="D6821"/>
      <c r="N6821"/>
    </row>
    <row r="6822" spans="4:14" ht="13.5" customHeight="1" x14ac:dyDescent="0.35">
      <c r="D6822"/>
      <c r="N6822"/>
    </row>
    <row r="6823" spans="4:14" ht="13.5" customHeight="1" x14ac:dyDescent="0.35">
      <c r="D6823"/>
      <c r="N6823"/>
    </row>
    <row r="6824" spans="4:14" ht="13.5" customHeight="1" x14ac:dyDescent="0.35">
      <c r="D6824"/>
      <c r="N6824"/>
    </row>
    <row r="6825" spans="4:14" ht="13.5" customHeight="1" x14ac:dyDescent="0.35">
      <c r="D6825"/>
      <c r="N6825"/>
    </row>
    <row r="6826" spans="4:14" ht="13.5" customHeight="1" x14ac:dyDescent="0.35">
      <c r="D6826"/>
      <c r="N6826"/>
    </row>
    <row r="6827" spans="4:14" ht="13.5" customHeight="1" x14ac:dyDescent="0.35">
      <c r="D6827"/>
      <c r="N6827"/>
    </row>
    <row r="6828" spans="4:14" ht="13.5" customHeight="1" x14ac:dyDescent="0.35">
      <c r="D6828"/>
      <c r="N6828"/>
    </row>
    <row r="6829" spans="4:14" ht="13.5" customHeight="1" x14ac:dyDescent="0.35">
      <c r="D6829"/>
      <c r="N6829"/>
    </row>
    <row r="6830" spans="4:14" ht="13.5" customHeight="1" x14ac:dyDescent="0.35">
      <c r="D6830"/>
      <c r="N6830"/>
    </row>
    <row r="6831" spans="4:14" ht="13.5" customHeight="1" x14ac:dyDescent="0.35">
      <c r="D6831"/>
      <c r="N6831"/>
    </row>
    <row r="6832" spans="4:14" ht="13.5" customHeight="1" x14ac:dyDescent="0.35">
      <c r="D6832"/>
      <c r="N6832"/>
    </row>
    <row r="6833" spans="4:14" ht="13.5" customHeight="1" x14ac:dyDescent="0.35">
      <c r="D6833"/>
      <c r="N6833"/>
    </row>
    <row r="6834" spans="4:14" ht="13.5" customHeight="1" x14ac:dyDescent="0.35">
      <c r="D6834"/>
      <c r="N6834"/>
    </row>
    <row r="6835" spans="4:14" ht="13.5" customHeight="1" x14ac:dyDescent="0.35">
      <c r="D6835"/>
      <c r="N6835"/>
    </row>
    <row r="6836" spans="4:14" ht="13.5" customHeight="1" x14ac:dyDescent="0.35">
      <c r="D6836"/>
      <c r="N6836"/>
    </row>
    <row r="6837" spans="4:14" ht="13.5" customHeight="1" x14ac:dyDescent="0.35">
      <c r="D6837"/>
      <c r="N6837"/>
    </row>
    <row r="6838" spans="4:14" ht="13.5" customHeight="1" x14ac:dyDescent="0.35">
      <c r="D6838"/>
      <c r="N6838"/>
    </row>
    <row r="6839" spans="4:14" ht="13.5" customHeight="1" x14ac:dyDescent="0.35">
      <c r="D6839"/>
      <c r="N6839"/>
    </row>
    <row r="6840" spans="4:14" ht="13.5" customHeight="1" x14ac:dyDescent="0.35">
      <c r="D6840"/>
      <c r="N6840"/>
    </row>
    <row r="6841" spans="4:14" ht="13.5" customHeight="1" x14ac:dyDescent="0.35">
      <c r="D6841"/>
      <c r="N6841"/>
    </row>
    <row r="6842" spans="4:14" ht="13.5" customHeight="1" x14ac:dyDescent="0.35">
      <c r="D6842"/>
      <c r="N6842"/>
    </row>
    <row r="6843" spans="4:14" ht="13.5" customHeight="1" x14ac:dyDescent="0.35">
      <c r="D6843"/>
      <c r="N6843"/>
    </row>
    <row r="6844" spans="4:14" ht="13.5" customHeight="1" x14ac:dyDescent="0.35">
      <c r="D6844"/>
      <c r="N6844"/>
    </row>
    <row r="6845" spans="4:14" ht="13.5" customHeight="1" x14ac:dyDescent="0.35">
      <c r="D6845"/>
      <c r="N6845"/>
    </row>
    <row r="6846" spans="4:14" ht="13.5" customHeight="1" x14ac:dyDescent="0.35">
      <c r="D6846"/>
      <c r="N6846"/>
    </row>
    <row r="6847" spans="4:14" ht="13.5" customHeight="1" x14ac:dyDescent="0.35">
      <c r="D6847"/>
      <c r="N6847"/>
    </row>
    <row r="6848" spans="4:14" ht="13.5" customHeight="1" x14ac:dyDescent="0.35">
      <c r="D6848"/>
      <c r="N6848"/>
    </row>
    <row r="6849" spans="4:14" ht="13.5" customHeight="1" x14ac:dyDescent="0.35">
      <c r="D6849"/>
      <c r="N6849"/>
    </row>
    <row r="6850" spans="4:14" ht="13.5" customHeight="1" x14ac:dyDescent="0.35">
      <c r="D6850"/>
      <c r="N6850"/>
    </row>
    <row r="6851" spans="4:14" ht="13.5" customHeight="1" x14ac:dyDescent="0.35">
      <c r="D6851"/>
      <c r="N6851"/>
    </row>
    <row r="6852" spans="4:14" ht="13.5" customHeight="1" x14ac:dyDescent="0.35">
      <c r="D6852"/>
      <c r="N6852"/>
    </row>
    <row r="6853" spans="4:14" ht="13.5" customHeight="1" x14ac:dyDescent="0.35">
      <c r="D6853"/>
      <c r="N6853"/>
    </row>
    <row r="6854" spans="4:14" ht="13.5" customHeight="1" x14ac:dyDescent="0.35">
      <c r="D6854"/>
      <c r="N6854"/>
    </row>
    <row r="6855" spans="4:14" ht="13.5" customHeight="1" x14ac:dyDescent="0.35">
      <c r="D6855"/>
      <c r="N6855"/>
    </row>
    <row r="6856" spans="4:14" ht="13.5" customHeight="1" x14ac:dyDescent="0.35">
      <c r="D6856"/>
      <c r="N6856"/>
    </row>
    <row r="6857" spans="4:14" ht="13.5" customHeight="1" x14ac:dyDescent="0.35">
      <c r="D6857"/>
      <c r="N6857"/>
    </row>
    <row r="6858" spans="4:14" ht="13.5" customHeight="1" x14ac:dyDescent="0.35">
      <c r="D6858"/>
      <c r="N6858"/>
    </row>
    <row r="6859" spans="4:14" ht="13.5" customHeight="1" x14ac:dyDescent="0.35">
      <c r="D6859"/>
      <c r="N6859"/>
    </row>
    <row r="6860" spans="4:14" ht="13.5" customHeight="1" x14ac:dyDescent="0.35">
      <c r="D6860"/>
      <c r="N6860"/>
    </row>
    <row r="6861" spans="4:14" ht="13.5" customHeight="1" x14ac:dyDescent="0.35">
      <c r="D6861"/>
      <c r="N6861"/>
    </row>
    <row r="6862" spans="4:14" ht="13.5" customHeight="1" x14ac:dyDescent="0.35">
      <c r="D6862"/>
      <c r="N6862"/>
    </row>
    <row r="6863" spans="4:14" ht="13.5" customHeight="1" x14ac:dyDescent="0.35">
      <c r="D6863"/>
      <c r="N6863"/>
    </row>
    <row r="6864" spans="4:14" ht="13.5" customHeight="1" x14ac:dyDescent="0.35">
      <c r="D6864"/>
      <c r="N6864"/>
    </row>
    <row r="6865" spans="4:14" ht="13.5" customHeight="1" x14ac:dyDescent="0.35">
      <c r="D6865"/>
      <c r="N6865"/>
    </row>
    <row r="6866" spans="4:14" ht="13.5" customHeight="1" x14ac:dyDescent="0.35">
      <c r="D6866"/>
      <c r="N6866"/>
    </row>
    <row r="6867" spans="4:14" ht="13.5" customHeight="1" x14ac:dyDescent="0.35">
      <c r="D6867"/>
      <c r="N6867"/>
    </row>
    <row r="6868" spans="4:14" ht="13.5" customHeight="1" x14ac:dyDescent="0.35">
      <c r="D6868"/>
      <c r="N6868"/>
    </row>
    <row r="6869" spans="4:14" ht="13.5" customHeight="1" x14ac:dyDescent="0.35">
      <c r="D6869"/>
      <c r="N6869"/>
    </row>
    <row r="6870" spans="4:14" ht="13.5" customHeight="1" x14ac:dyDescent="0.35">
      <c r="D6870"/>
      <c r="N6870"/>
    </row>
    <row r="6871" spans="4:14" ht="13.5" customHeight="1" x14ac:dyDescent="0.35">
      <c r="D6871"/>
      <c r="N6871"/>
    </row>
    <row r="6872" spans="4:14" ht="13.5" customHeight="1" x14ac:dyDescent="0.35">
      <c r="D6872"/>
      <c r="N6872"/>
    </row>
    <row r="6873" spans="4:14" ht="13.5" customHeight="1" x14ac:dyDescent="0.35">
      <c r="D6873"/>
      <c r="N6873"/>
    </row>
    <row r="6874" spans="4:14" ht="13.5" customHeight="1" x14ac:dyDescent="0.35">
      <c r="D6874"/>
      <c r="N6874"/>
    </row>
    <row r="6875" spans="4:14" ht="13.5" customHeight="1" x14ac:dyDescent="0.35">
      <c r="D6875"/>
      <c r="N6875"/>
    </row>
    <row r="6876" spans="4:14" ht="13.5" customHeight="1" x14ac:dyDescent="0.35">
      <c r="D6876"/>
      <c r="N6876"/>
    </row>
    <row r="6877" spans="4:14" ht="13.5" customHeight="1" x14ac:dyDescent="0.35">
      <c r="D6877"/>
      <c r="N6877"/>
    </row>
    <row r="6878" spans="4:14" ht="13.5" customHeight="1" x14ac:dyDescent="0.35">
      <c r="D6878"/>
      <c r="N6878"/>
    </row>
    <row r="6879" spans="4:14" ht="13.5" customHeight="1" x14ac:dyDescent="0.35">
      <c r="D6879"/>
      <c r="N6879"/>
    </row>
    <row r="6880" spans="4:14" ht="13.5" customHeight="1" x14ac:dyDescent="0.35">
      <c r="D6880"/>
      <c r="N6880"/>
    </row>
    <row r="6881" spans="4:14" ht="13.5" customHeight="1" x14ac:dyDescent="0.35">
      <c r="D6881"/>
      <c r="N6881"/>
    </row>
    <row r="6882" spans="4:14" ht="13.5" customHeight="1" x14ac:dyDescent="0.35">
      <c r="D6882"/>
      <c r="N6882"/>
    </row>
    <row r="6883" spans="4:14" ht="13.5" customHeight="1" x14ac:dyDescent="0.35">
      <c r="D6883"/>
      <c r="N6883"/>
    </row>
    <row r="6884" spans="4:14" ht="13.5" customHeight="1" x14ac:dyDescent="0.35">
      <c r="D6884"/>
      <c r="N6884"/>
    </row>
    <row r="6885" spans="4:14" ht="13.5" customHeight="1" x14ac:dyDescent="0.35">
      <c r="D6885"/>
      <c r="N6885"/>
    </row>
    <row r="6886" spans="4:14" ht="13.5" customHeight="1" x14ac:dyDescent="0.35">
      <c r="D6886"/>
      <c r="N6886"/>
    </row>
    <row r="6887" spans="4:14" ht="13.5" customHeight="1" x14ac:dyDescent="0.35">
      <c r="D6887"/>
      <c r="N6887"/>
    </row>
    <row r="6888" spans="4:14" ht="13.5" customHeight="1" x14ac:dyDescent="0.35">
      <c r="D6888"/>
      <c r="N6888"/>
    </row>
    <row r="6889" spans="4:14" ht="13.5" customHeight="1" x14ac:dyDescent="0.35">
      <c r="D6889"/>
      <c r="N6889"/>
    </row>
    <row r="6890" spans="4:14" ht="13.5" customHeight="1" x14ac:dyDescent="0.35">
      <c r="D6890"/>
      <c r="N6890"/>
    </row>
    <row r="6891" spans="4:14" ht="13.5" customHeight="1" x14ac:dyDescent="0.35">
      <c r="D6891"/>
      <c r="N6891"/>
    </row>
    <row r="6892" spans="4:14" ht="13.5" customHeight="1" x14ac:dyDescent="0.35">
      <c r="D6892"/>
      <c r="N6892"/>
    </row>
    <row r="6893" spans="4:14" ht="13.5" customHeight="1" x14ac:dyDescent="0.35">
      <c r="D6893"/>
      <c r="N6893"/>
    </row>
    <row r="6894" spans="4:14" ht="13.5" customHeight="1" x14ac:dyDescent="0.35">
      <c r="D6894"/>
      <c r="N6894"/>
    </row>
    <row r="6895" spans="4:14" ht="13.5" customHeight="1" x14ac:dyDescent="0.35">
      <c r="D6895"/>
      <c r="N6895"/>
    </row>
    <row r="6896" spans="4:14" ht="13.5" customHeight="1" x14ac:dyDescent="0.35">
      <c r="D6896"/>
      <c r="N6896"/>
    </row>
    <row r="6897" spans="4:14" ht="13.5" customHeight="1" x14ac:dyDescent="0.35">
      <c r="D6897"/>
      <c r="N6897"/>
    </row>
    <row r="6898" spans="4:14" ht="13.5" customHeight="1" x14ac:dyDescent="0.35">
      <c r="D6898"/>
      <c r="N6898"/>
    </row>
    <row r="6899" spans="4:14" ht="13.5" customHeight="1" x14ac:dyDescent="0.35">
      <c r="D6899"/>
      <c r="N6899"/>
    </row>
    <row r="6900" spans="4:14" ht="13.5" customHeight="1" x14ac:dyDescent="0.35">
      <c r="D6900"/>
      <c r="N6900"/>
    </row>
    <row r="6901" spans="4:14" ht="13.5" customHeight="1" x14ac:dyDescent="0.35">
      <c r="D6901"/>
      <c r="N6901"/>
    </row>
    <row r="6902" spans="4:14" ht="13.5" customHeight="1" x14ac:dyDescent="0.35">
      <c r="D6902"/>
      <c r="N6902"/>
    </row>
    <row r="6903" spans="4:14" ht="13.5" customHeight="1" x14ac:dyDescent="0.35">
      <c r="D6903"/>
      <c r="N6903"/>
    </row>
    <row r="6904" spans="4:14" ht="13.5" customHeight="1" x14ac:dyDescent="0.35">
      <c r="D6904"/>
      <c r="N6904"/>
    </row>
    <row r="6905" spans="4:14" ht="13.5" customHeight="1" x14ac:dyDescent="0.35">
      <c r="D6905"/>
      <c r="N6905"/>
    </row>
    <row r="6906" spans="4:14" ht="13.5" customHeight="1" x14ac:dyDescent="0.35">
      <c r="D6906"/>
      <c r="N6906"/>
    </row>
    <row r="6907" spans="4:14" ht="13.5" customHeight="1" x14ac:dyDescent="0.35">
      <c r="D6907"/>
      <c r="N6907"/>
    </row>
    <row r="6908" spans="4:14" ht="13.5" customHeight="1" x14ac:dyDescent="0.35">
      <c r="D6908"/>
      <c r="N6908"/>
    </row>
    <row r="6909" spans="4:14" ht="13.5" customHeight="1" x14ac:dyDescent="0.35">
      <c r="D6909"/>
      <c r="N6909"/>
    </row>
    <row r="6910" spans="4:14" ht="13.5" customHeight="1" x14ac:dyDescent="0.35">
      <c r="D6910"/>
      <c r="N6910"/>
    </row>
    <row r="6911" spans="4:14" ht="13.5" customHeight="1" x14ac:dyDescent="0.35">
      <c r="D6911"/>
      <c r="N6911"/>
    </row>
    <row r="6912" spans="4:14" ht="13.5" customHeight="1" x14ac:dyDescent="0.35">
      <c r="D6912"/>
      <c r="N6912"/>
    </row>
    <row r="6913" spans="4:14" ht="13.5" customHeight="1" x14ac:dyDescent="0.35">
      <c r="D6913"/>
      <c r="N6913"/>
    </row>
    <row r="6914" spans="4:14" ht="13.5" customHeight="1" x14ac:dyDescent="0.35">
      <c r="D6914"/>
      <c r="N6914"/>
    </row>
    <row r="6915" spans="4:14" ht="13.5" customHeight="1" x14ac:dyDescent="0.35">
      <c r="D6915"/>
      <c r="N6915"/>
    </row>
    <row r="6916" spans="4:14" ht="13.5" customHeight="1" x14ac:dyDescent="0.35">
      <c r="D6916"/>
      <c r="N6916"/>
    </row>
    <row r="6917" spans="4:14" ht="13.5" customHeight="1" x14ac:dyDescent="0.35">
      <c r="D6917"/>
      <c r="N6917"/>
    </row>
    <row r="6918" spans="4:14" ht="13.5" customHeight="1" x14ac:dyDescent="0.35">
      <c r="D6918"/>
      <c r="N6918"/>
    </row>
    <row r="6919" spans="4:14" ht="13.5" customHeight="1" x14ac:dyDescent="0.35">
      <c r="D6919"/>
      <c r="N6919"/>
    </row>
    <row r="6920" spans="4:14" ht="13.5" customHeight="1" x14ac:dyDescent="0.35">
      <c r="D6920"/>
      <c r="N6920"/>
    </row>
    <row r="6921" spans="4:14" ht="13.5" customHeight="1" x14ac:dyDescent="0.35">
      <c r="D6921"/>
      <c r="N6921"/>
    </row>
    <row r="6922" spans="4:14" ht="13.5" customHeight="1" x14ac:dyDescent="0.35">
      <c r="D6922"/>
      <c r="N6922"/>
    </row>
    <row r="6923" spans="4:14" ht="13.5" customHeight="1" x14ac:dyDescent="0.35">
      <c r="D6923"/>
      <c r="N6923"/>
    </row>
    <row r="6924" spans="4:14" ht="13.5" customHeight="1" x14ac:dyDescent="0.35">
      <c r="D6924"/>
      <c r="N6924"/>
    </row>
    <row r="6925" spans="4:14" ht="13.5" customHeight="1" x14ac:dyDescent="0.35">
      <c r="D6925"/>
      <c r="N6925"/>
    </row>
    <row r="6926" spans="4:14" ht="13.5" customHeight="1" x14ac:dyDescent="0.35">
      <c r="D6926"/>
      <c r="N6926"/>
    </row>
    <row r="6927" spans="4:14" ht="13.5" customHeight="1" x14ac:dyDescent="0.35">
      <c r="D6927"/>
      <c r="N6927"/>
    </row>
    <row r="6928" spans="4:14" ht="13.5" customHeight="1" x14ac:dyDescent="0.35">
      <c r="D6928"/>
      <c r="N6928"/>
    </row>
    <row r="6929" spans="4:14" ht="13.5" customHeight="1" x14ac:dyDescent="0.35">
      <c r="D6929"/>
      <c r="N6929"/>
    </row>
    <row r="6930" spans="4:14" ht="13.5" customHeight="1" x14ac:dyDescent="0.35">
      <c r="D6930"/>
      <c r="N6930"/>
    </row>
    <row r="6931" spans="4:14" ht="13.5" customHeight="1" x14ac:dyDescent="0.35">
      <c r="D6931"/>
      <c r="N6931"/>
    </row>
    <row r="6932" spans="4:14" ht="13.5" customHeight="1" x14ac:dyDescent="0.35">
      <c r="D6932"/>
      <c r="N6932"/>
    </row>
    <row r="6933" spans="4:14" ht="13.5" customHeight="1" x14ac:dyDescent="0.35">
      <c r="D6933"/>
      <c r="N6933"/>
    </row>
    <row r="6934" spans="4:14" ht="13.5" customHeight="1" x14ac:dyDescent="0.35">
      <c r="D6934"/>
      <c r="N6934"/>
    </row>
    <row r="6935" spans="4:14" ht="13.5" customHeight="1" x14ac:dyDescent="0.35">
      <c r="D6935"/>
      <c r="N6935"/>
    </row>
    <row r="6936" spans="4:14" ht="13.5" customHeight="1" x14ac:dyDescent="0.35">
      <c r="D6936"/>
      <c r="N6936"/>
    </row>
    <row r="6937" spans="4:14" ht="13.5" customHeight="1" x14ac:dyDescent="0.35">
      <c r="D6937"/>
      <c r="N6937"/>
    </row>
    <row r="6938" spans="4:14" ht="13.5" customHeight="1" x14ac:dyDescent="0.35">
      <c r="D6938"/>
      <c r="N6938"/>
    </row>
    <row r="6939" spans="4:14" ht="13.5" customHeight="1" x14ac:dyDescent="0.35">
      <c r="D6939"/>
      <c r="N6939"/>
    </row>
    <row r="6940" spans="4:14" ht="13.5" customHeight="1" x14ac:dyDescent="0.35">
      <c r="D6940"/>
      <c r="N6940"/>
    </row>
    <row r="6941" spans="4:14" ht="13.5" customHeight="1" x14ac:dyDescent="0.35">
      <c r="D6941"/>
      <c r="N6941"/>
    </row>
    <row r="6942" spans="4:14" ht="13.5" customHeight="1" x14ac:dyDescent="0.35">
      <c r="D6942"/>
      <c r="N6942"/>
    </row>
    <row r="6943" spans="4:14" ht="13.5" customHeight="1" x14ac:dyDescent="0.35">
      <c r="D6943"/>
      <c r="N6943"/>
    </row>
    <row r="6944" spans="4:14" ht="13.5" customHeight="1" x14ac:dyDescent="0.35">
      <c r="D6944"/>
      <c r="N6944"/>
    </row>
    <row r="6945" spans="4:14" ht="13.5" customHeight="1" x14ac:dyDescent="0.35">
      <c r="D6945"/>
      <c r="N6945"/>
    </row>
    <row r="6946" spans="4:14" ht="13.5" customHeight="1" x14ac:dyDescent="0.35">
      <c r="D6946"/>
      <c r="N6946"/>
    </row>
    <row r="6947" spans="4:14" ht="13.5" customHeight="1" x14ac:dyDescent="0.35">
      <c r="D6947"/>
      <c r="N6947"/>
    </row>
    <row r="6948" spans="4:14" ht="13.5" customHeight="1" x14ac:dyDescent="0.35">
      <c r="D6948"/>
      <c r="N6948"/>
    </row>
    <row r="6949" spans="4:14" ht="13.5" customHeight="1" x14ac:dyDescent="0.35">
      <c r="D6949"/>
      <c r="N6949"/>
    </row>
    <row r="6950" spans="4:14" ht="13.5" customHeight="1" x14ac:dyDescent="0.35">
      <c r="D6950"/>
      <c r="N6950"/>
    </row>
    <row r="6951" spans="4:14" ht="13.5" customHeight="1" x14ac:dyDescent="0.35">
      <c r="D6951"/>
      <c r="N6951"/>
    </row>
    <row r="6952" spans="4:14" ht="13.5" customHeight="1" x14ac:dyDescent="0.35">
      <c r="D6952"/>
      <c r="N6952"/>
    </row>
    <row r="6953" spans="4:14" ht="13.5" customHeight="1" x14ac:dyDescent="0.35">
      <c r="D6953"/>
      <c r="N6953"/>
    </row>
    <row r="6954" spans="4:14" ht="13.5" customHeight="1" x14ac:dyDescent="0.35">
      <c r="D6954"/>
      <c r="N6954"/>
    </row>
    <row r="6955" spans="4:14" ht="13.5" customHeight="1" x14ac:dyDescent="0.35">
      <c r="D6955"/>
      <c r="N6955"/>
    </row>
    <row r="6956" spans="4:14" ht="13.5" customHeight="1" x14ac:dyDescent="0.35">
      <c r="D6956"/>
      <c r="N6956"/>
    </row>
    <row r="6957" spans="4:14" ht="13.5" customHeight="1" x14ac:dyDescent="0.35">
      <c r="D6957"/>
      <c r="N6957"/>
    </row>
    <row r="6958" spans="4:14" ht="13.5" customHeight="1" x14ac:dyDescent="0.35">
      <c r="D6958"/>
      <c r="N6958"/>
    </row>
    <row r="6959" spans="4:14" ht="13.5" customHeight="1" x14ac:dyDescent="0.35">
      <c r="D6959"/>
      <c r="N6959"/>
    </row>
    <row r="6960" spans="4:14" ht="13.5" customHeight="1" x14ac:dyDescent="0.35">
      <c r="D6960"/>
      <c r="N6960"/>
    </row>
    <row r="6961" spans="4:14" ht="13.5" customHeight="1" x14ac:dyDescent="0.35">
      <c r="D6961"/>
      <c r="N6961"/>
    </row>
    <row r="6962" spans="4:14" ht="13.5" customHeight="1" x14ac:dyDescent="0.35">
      <c r="D6962"/>
      <c r="N6962"/>
    </row>
    <row r="6963" spans="4:14" ht="13.5" customHeight="1" x14ac:dyDescent="0.35">
      <c r="D6963"/>
      <c r="N6963"/>
    </row>
    <row r="6964" spans="4:14" ht="13.5" customHeight="1" x14ac:dyDescent="0.35">
      <c r="D6964"/>
      <c r="N6964"/>
    </row>
    <row r="6965" spans="4:14" ht="13.5" customHeight="1" x14ac:dyDescent="0.35">
      <c r="D6965"/>
      <c r="N6965"/>
    </row>
    <row r="6966" spans="4:14" ht="13.5" customHeight="1" x14ac:dyDescent="0.35">
      <c r="D6966"/>
      <c r="N6966"/>
    </row>
    <row r="6967" spans="4:14" ht="13.5" customHeight="1" x14ac:dyDescent="0.35">
      <c r="D6967"/>
      <c r="N6967"/>
    </row>
    <row r="6968" spans="4:14" ht="13.5" customHeight="1" x14ac:dyDescent="0.35">
      <c r="D6968"/>
      <c r="N6968"/>
    </row>
    <row r="6969" spans="4:14" ht="13.5" customHeight="1" x14ac:dyDescent="0.35">
      <c r="D6969"/>
      <c r="N6969"/>
    </row>
    <row r="6970" spans="4:14" ht="13.5" customHeight="1" x14ac:dyDescent="0.35">
      <c r="D6970"/>
      <c r="N6970"/>
    </row>
    <row r="6971" spans="4:14" ht="13.5" customHeight="1" x14ac:dyDescent="0.35">
      <c r="D6971"/>
      <c r="N6971"/>
    </row>
    <row r="6972" spans="4:14" ht="13.5" customHeight="1" x14ac:dyDescent="0.35">
      <c r="D6972"/>
      <c r="N6972"/>
    </row>
    <row r="6973" spans="4:14" ht="13.5" customHeight="1" x14ac:dyDescent="0.35">
      <c r="D6973"/>
      <c r="N6973"/>
    </row>
    <row r="6974" spans="4:14" ht="13.5" customHeight="1" x14ac:dyDescent="0.35">
      <c r="D6974"/>
      <c r="N6974"/>
    </row>
    <row r="6975" spans="4:14" ht="13.5" customHeight="1" x14ac:dyDescent="0.35">
      <c r="D6975"/>
      <c r="N6975"/>
    </row>
    <row r="6976" spans="4:14" ht="13.5" customHeight="1" x14ac:dyDescent="0.35">
      <c r="D6976"/>
      <c r="N6976"/>
    </row>
    <row r="6977" spans="4:14" ht="13.5" customHeight="1" x14ac:dyDescent="0.35">
      <c r="D6977"/>
      <c r="N6977"/>
    </row>
    <row r="6978" spans="4:14" ht="13.5" customHeight="1" x14ac:dyDescent="0.35">
      <c r="D6978"/>
      <c r="N6978"/>
    </row>
    <row r="6979" spans="4:14" ht="13.5" customHeight="1" x14ac:dyDescent="0.35">
      <c r="D6979"/>
      <c r="N6979"/>
    </row>
    <row r="6980" spans="4:14" ht="13.5" customHeight="1" x14ac:dyDescent="0.35">
      <c r="D6980"/>
      <c r="N6980"/>
    </row>
    <row r="6981" spans="4:14" ht="13.5" customHeight="1" x14ac:dyDescent="0.35">
      <c r="D6981"/>
      <c r="N6981"/>
    </row>
    <row r="6982" spans="4:14" ht="13.5" customHeight="1" x14ac:dyDescent="0.35">
      <c r="D6982"/>
      <c r="N6982"/>
    </row>
    <row r="6983" spans="4:14" ht="13.5" customHeight="1" x14ac:dyDescent="0.35">
      <c r="D6983"/>
      <c r="N6983"/>
    </row>
    <row r="6984" spans="4:14" ht="13.5" customHeight="1" x14ac:dyDescent="0.35">
      <c r="D6984"/>
      <c r="N6984"/>
    </row>
    <row r="6985" spans="4:14" ht="13.5" customHeight="1" x14ac:dyDescent="0.35">
      <c r="D6985"/>
      <c r="N6985"/>
    </row>
    <row r="6986" spans="4:14" ht="13.5" customHeight="1" x14ac:dyDescent="0.35">
      <c r="D6986"/>
      <c r="N6986"/>
    </row>
    <row r="6987" spans="4:14" ht="13.5" customHeight="1" x14ac:dyDescent="0.35">
      <c r="D6987"/>
      <c r="N6987"/>
    </row>
    <row r="6988" spans="4:14" ht="13.5" customHeight="1" x14ac:dyDescent="0.35">
      <c r="D6988"/>
      <c r="N6988"/>
    </row>
    <row r="6989" spans="4:14" ht="13.5" customHeight="1" x14ac:dyDescent="0.35">
      <c r="D6989"/>
      <c r="N6989"/>
    </row>
    <row r="6990" spans="4:14" ht="13.5" customHeight="1" x14ac:dyDescent="0.35">
      <c r="D6990"/>
      <c r="N6990"/>
    </row>
    <row r="6991" spans="4:14" ht="13.5" customHeight="1" x14ac:dyDescent="0.35">
      <c r="D6991"/>
      <c r="N6991"/>
    </row>
    <row r="6992" spans="4:14" ht="13.5" customHeight="1" x14ac:dyDescent="0.35">
      <c r="D6992"/>
      <c r="N6992"/>
    </row>
    <row r="6993" spans="4:14" ht="13.5" customHeight="1" x14ac:dyDescent="0.35">
      <c r="D6993"/>
      <c r="N6993"/>
    </row>
    <row r="6994" spans="4:14" ht="13.5" customHeight="1" x14ac:dyDescent="0.35">
      <c r="D6994"/>
      <c r="N6994"/>
    </row>
    <row r="6995" spans="4:14" ht="13.5" customHeight="1" x14ac:dyDescent="0.35">
      <c r="D6995"/>
      <c r="N6995"/>
    </row>
    <row r="6996" spans="4:14" ht="13.5" customHeight="1" x14ac:dyDescent="0.35">
      <c r="D6996"/>
      <c r="N6996"/>
    </row>
    <row r="6997" spans="4:14" ht="13.5" customHeight="1" x14ac:dyDescent="0.35">
      <c r="D6997"/>
      <c r="N6997"/>
    </row>
    <row r="6998" spans="4:14" ht="13.5" customHeight="1" x14ac:dyDescent="0.35">
      <c r="D6998"/>
      <c r="N6998"/>
    </row>
    <row r="6999" spans="4:14" ht="13.5" customHeight="1" x14ac:dyDescent="0.35">
      <c r="D6999"/>
      <c r="N6999"/>
    </row>
    <row r="7000" spans="4:14" ht="13.5" customHeight="1" x14ac:dyDescent="0.35">
      <c r="D7000"/>
      <c r="N7000"/>
    </row>
    <row r="7001" spans="4:14" ht="13.5" customHeight="1" x14ac:dyDescent="0.35">
      <c r="D7001"/>
      <c r="N7001"/>
    </row>
    <row r="7002" spans="4:14" ht="13.5" customHeight="1" x14ac:dyDescent="0.35">
      <c r="D7002"/>
      <c r="N7002"/>
    </row>
    <row r="7003" spans="4:14" ht="13.5" customHeight="1" x14ac:dyDescent="0.35">
      <c r="D7003"/>
      <c r="N7003"/>
    </row>
    <row r="7004" spans="4:14" ht="13.5" customHeight="1" x14ac:dyDescent="0.35">
      <c r="D7004"/>
      <c r="N7004"/>
    </row>
    <row r="7005" spans="4:14" ht="13.5" customHeight="1" x14ac:dyDescent="0.35">
      <c r="D7005"/>
      <c r="N7005"/>
    </row>
    <row r="7006" spans="4:14" ht="13.5" customHeight="1" x14ac:dyDescent="0.35">
      <c r="D7006"/>
      <c r="N7006"/>
    </row>
    <row r="7007" spans="4:14" ht="13.5" customHeight="1" x14ac:dyDescent="0.35">
      <c r="D7007"/>
      <c r="N7007"/>
    </row>
    <row r="7008" spans="4:14" ht="13.5" customHeight="1" x14ac:dyDescent="0.35">
      <c r="D7008"/>
      <c r="N7008"/>
    </row>
    <row r="7009" spans="4:14" ht="13.5" customHeight="1" x14ac:dyDescent="0.35">
      <c r="D7009"/>
      <c r="N7009"/>
    </row>
    <row r="7010" spans="4:14" ht="13.5" customHeight="1" x14ac:dyDescent="0.35">
      <c r="D7010"/>
      <c r="N7010"/>
    </row>
    <row r="7011" spans="4:14" ht="13.5" customHeight="1" x14ac:dyDescent="0.35">
      <c r="D7011"/>
      <c r="N7011"/>
    </row>
    <row r="7012" spans="4:14" ht="13.5" customHeight="1" x14ac:dyDescent="0.35">
      <c r="D7012"/>
      <c r="N7012"/>
    </row>
    <row r="7013" spans="4:14" ht="13.5" customHeight="1" x14ac:dyDescent="0.35">
      <c r="D7013"/>
      <c r="N7013"/>
    </row>
    <row r="7014" spans="4:14" ht="13.5" customHeight="1" x14ac:dyDescent="0.35">
      <c r="D7014"/>
      <c r="N7014"/>
    </row>
    <row r="7015" spans="4:14" ht="13.5" customHeight="1" x14ac:dyDescent="0.35">
      <c r="D7015"/>
      <c r="N7015"/>
    </row>
    <row r="7016" spans="4:14" ht="13.5" customHeight="1" x14ac:dyDescent="0.35">
      <c r="D7016"/>
      <c r="N7016"/>
    </row>
    <row r="7017" spans="4:14" ht="13.5" customHeight="1" x14ac:dyDescent="0.35">
      <c r="D7017"/>
      <c r="N7017"/>
    </row>
    <row r="7018" spans="4:14" ht="13.5" customHeight="1" x14ac:dyDescent="0.35">
      <c r="D7018"/>
      <c r="N7018"/>
    </row>
    <row r="7019" spans="4:14" ht="13.5" customHeight="1" x14ac:dyDescent="0.35">
      <c r="D7019"/>
      <c r="N7019"/>
    </row>
    <row r="7020" spans="4:14" ht="13.5" customHeight="1" x14ac:dyDescent="0.35">
      <c r="D7020"/>
      <c r="N7020"/>
    </row>
    <row r="7021" spans="4:14" ht="13.5" customHeight="1" x14ac:dyDescent="0.35">
      <c r="D7021"/>
      <c r="N7021"/>
    </row>
    <row r="7022" spans="4:14" ht="13.5" customHeight="1" x14ac:dyDescent="0.35">
      <c r="D7022"/>
      <c r="N7022"/>
    </row>
    <row r="7023" spans="4:14" ht="13.5" customHeight="1" x14ac:dyDescent="0.35">
      <c r="D7023"/>
      <c r="N7023"/>
    </row>
    <row r="7024" spans="4:14" ht="13.5" customHeight="1" x14ac:dyDescent="0.35">
      <c r="D7024"/>
      <c r="N7024"/>
    </row>
    <row r="7025" spans="4:14" ht="13.5" customHeight="1" x14ac:dyDescent="0.35">
      <c r="D7025"/>
      <c r="N7025"/>
    </row>
    <row r="7026" spans="4:14" ht="13.5" customHeight="1" x14ac:dyDescent="0.35">
      <c r="D7026"/>
      <c r="N7026"/>
    </row>
    <row r="7027" spans="4:14" ht="13.5" customHeight="1" x14ac:dyDescent="0.35">
      <c r="D7027"/>
      <c r="N7027"/>
    </row>
    <row r="7028" spans="4:14" ht="13.5" customHeight="1" x14ac:dyDescent="0.35">
      <c r="D7028"/>
      <c r="N7028"/>
    </row>
    <row r="7029" spans="4:14" ht="13.5" customHeight="1" x14ac:dyDescent="0.35">
      <c r="D7029"/>
      <c r="N7029"/>
    </row>
    <row r="7030" spans="4:14" ht="13.5" customHeight="1" x14ac:dyDescent="0.35">
      <c r="D7030"/>
      <c r="N7030"/>
    </row>
    <row r="7031" spans="4:14" ht="13.5" customHeight="1" x14ac:dyDescent="0.35">
      <c r="D7031"/>
      <c r="N7031"/>
    </row>
    <row r="7032" spans="4:14" ht="13.5" customHeight="1" x14ac:dyDescent="0.35">
      <c r="D7032"/>
      <c r="N7032"/>
    </row>
    <row r="7033" spans="4:14" ht="13.5" customHeight="1" x14ac:dyDescent="0.35">
      <c r="D7033"/>
      <c r="N7033"/>
    </row>
    <row r="7034" spans="4:14" ht="13.5" customHeight="1" x14ac:dyDescent="0.35">
      <c r="D7034"/>
      <c r="N7034"/>
    </row>
    <row r="7035" spans="4:14" ht="13.5" customHeight="1" x14ac:dyDescent="0.35">
      <c r="D7035"/>
      <c r="N7035"/>
    </row>
    <row r="7036" spans="4:14" ht="13.5" customHeight="1" x14ac:dyDescent="0.35">
      <c r="D7036"/>
      <c r="N7036"/>
    </row>
    <row r="7037" spans="4:14" ht="13.5" customHeight="1" x14ac:dyDescent="0.35">
      <c r="D7037"/>
      <c r="N7037"/>
    </row>
    <row r="7038" spans="4:14" ht="13.5" customHeight="1" x14ac:dyDescent="0.35">
      <c r="D7038"/>
      <c r="N7038"/>
    </row>
    <row r="7039" spans="4:14" ht="13.5" customHeight="1" x14ac:dyDescent="0.35">
      <c r="D7039"/>
      <c r="N7039"/>
    </row>
    <row r="7040" spans="4:14" ht="13.5" customHeight="1" x14ac:dyDescent="0.35">
      <c r="D7040"/>
      <c r="N7040"/>
    </row>
    <row r="7041" spans="4:14" ht="13.5" customHeight="1" x14ac:dyDescent="0.35">
      <c r="D7041"/>
      <c r="N7041"/>
    </row>
    <row r="7042" spans="4:14" ht="13.5" customHeight="1" x14ac:dyDescent="0.35">
      <c r="D7042"/>
      <c r="N7042"/>
    </row>
    <row r="7043" spans="4:14" ht="13.5" customHeight="1" x14ac:dyDescent="0.35">
      <c r="D7043"/>
      <c r="N7043"/>
    </row>
    <row r="7044" spans="4:14" ht="13.5" customHeight="1" x14ac:dyDescent="0.35">
      <c r="D7044"/>
      <c r="N7044"/>
    </row>
    <row r="7045" spans="4:14" ht="13.5" customHeight="1" x14ac:dyDescent="0.35">
      <c r="D7045"/>
      <c r="N7045"/>
    </row>
    <row r="7046" spans="4:14" ht="13.5" customHeight="1" x14ac:dyDescent="0.35">
      <c r="D7046"/>
      <c r="N7046"/>
    </row>
    <row r="7047" spans="4:14" ht="13.5" customHeight="1" x14ac:dyDescent="0.35">
      <c r="D7047"/>
      <c r="N7047"/>
    </row>
    <row r="7048" spans="4:14" ht="13.5" customHeight="1" x14ac:dyDescent="0.35">
      <c r="D7048"/>
      <c r="N7048"/>
    </row>
    <row r="7049" spans="4:14" ht="13.5" customHeight="1" x14ac:dyDescent="0.35">
      <c r="D7049"/>
      <c r="N7049"/>
    </row>
    <row r="7050" spans="4:14" ht="13.5" customHeight="1" x14ac:dyDescent="0.35">
      <c r="D7050"/>
      <c r="N7050"/>
    </row>
    <row r="7051" spans="4:14" ht="13.5" customHeight="1" x14ac:dyDescent="0.35">
      <c r="D7051"/>
      <c r="N7051"/>
    </row>
    <row r="7052" spans="4:14" ht="13.5" customHeight="1" x14ac:dyDescent="0.35">
      <c r="D7052"/>
      <c r="N7052"/>
    </row>
    <row r="7053" spans="4:14" ht="13.5" customHeight="1" x14ac:dyDescent="0.35">
      <c r="D7053"/>
      <c r="N7053"/>
    </row>
    <row r="7054" spans="4:14" ht="13.5" customHeight="1" x14ac:dyDescent="0.35">
      <c r="D7054"/>
      <c r="N7054"/>
    </row>
    <row r="7055" spans="4:14" ht="13.5" customHeight="1" x14ac:dyDescent="0.35">
      <c r="D7055"/>
      <c r="N7055"/>
    </row>
    <row r="7056" spans="4:14" ht="13.5" customHeight="1" x14ac:dyDescent="0.35">
      <c r="D7056"/>
      <c r="N7056"/>
    </row>
    <row r="7057" spans="4:14" ht="13.5" customHeight="1" x14ac:dyDescent="0.35">
      <c r="D7057"/>
      <c r="N7057"/>
    </row>
    <row r="7058" spans="4:14" ht="13.5" customHeight="1" x14ac:dyDescent="0.35">
      <c r="D7058"/>
      <c r="N7058"/>
    </row>
    <row r="7059" spans="4:14" ht="13.5" customHeight="1" x14ac:dyDescent="0.35">
      <c r="D7059"/>
      <c r="N7059"/>
    </row>
    <row r="7060" spans="4:14" ht="13.5" customHeight="1" x14ac:dyDescent="0.35">
      <c r="D7060"/>
      <c r="N7060"/>
    </row>
    <row r="7061" spans="4:14" ht="13.5" customHeight="1" x14ac:dyDescent="0.35">
      <c r="D7061"/>
      <c r="N7061"/>
    </row>
    <row r="7062" spans="4:14" ht="13.5" customHeight="1" x14ac:dyDescent="0.35">
      <c r="D7062"/>
      <c r="N7062"/>
    </row>
    <row r="7063" spans="4:14" ht="13.5" customHeight="1" x14ac:dyDescent="0.35">
      <c r="D7063"/>
      <c r="N7063"/>
    </row>
    <row r="7064" spans="4:14" ht="13.5" customHeight="1" x14ac:dyDescent="0.35">
      <c r="D7064"/>
      <c r="N7064"/>
    </row>
    <row r="7065" spans="4:14" ht="13.5" customHeight="1" x14ac:dyDescent="0.35">
      <c r="D7065"/>
      <c r="N7065"/>
    </row>
    <row r="7066" spans="4:14" ht="13.5" customHeight="1" x14ac:dyDescent="0.35">
      <c r="D7066"/>
      <c r="N7066"/>
    </row>
    <row r="7067" spans="4:14" ht="13.5" customHeight="1" x14ac:dyDescent="0.35">
      <c r="D7067"/>
      <c r="N7067"/>
    </row>
    <row r="7068" spans="4:14" ht="13.5" customHeight="1" x14ac:dyDescent="0.35">
      <c r="D7068"/>
      <c r="N7068"/>
    </row>
    <row r="7069" spans="4:14" ht="13.5" customHeight="1" x14ac:dyDescent="0.35">
      <c r="D7069"/>
      <c r="N7069"/>
    </row>
    <row r="7070" spans="4:14" ht="13.5" customHeight="1" x14ac:dyDescent="0.35">
      <c r="D7070"/>
      <c r="N7070"/>
    </row>
    <row r="7071" spans="4:14" ht="13.5" customHeight="1" x14ac:dyDescent="0.35">
      <c r="D7071"/>
      <c r="N7071"/>
    </row>
    <row r="7072" spans="4:14" ht="13.5" customHeight="1" x14ac:dyDescent="0.35">
      <c r="D7072"/>
      <c r="N7072"/>
    </row>
    <row r="7073" spans="4:14" ht="13.5" customHeight="1" x14ac:dyDescent="0.35">
      <c r="D7073"/>
      <c r="N7073"/>
    </row>
    <row r="7074" spans="4:14" ht="13.5" customHeight="1" x14ac:dyDescent="0.35">
      <c r="D7074"/>
      <c r="N7074"/>
    </row>
    <row r="7075" spans="4:14" ht="13.5" customHeight="1" x14ac:dyDescent="0.35">
      <c r="D7075"/>
      <c r="N7075"/>
    </row>
    <row r="7076" spans="4:14" ht="13.5" customHeight="1" x14ac:dyDescent="0.35">
      <c r="D7076"/>
      <c r="N7076"/>
    </row>
    <row r="7077" spans="4:14" ht="13.5" customHeight="1" x14ac:dyDescent="0.35">
      <c r="D7077"/>
      <c r="N7077"/>
    </row>
    <row r="7078" spans="4:14" ht="13.5" customHeight="1" x14ac:dyDescent="0.35">
      <c r="D7078"/>
      <c r="N7078"/>
    </row>
    <row r="7079" spans="4:14" ht="13.5" customHeight="1" x14ac:dyDescent="0.35">
      <c r="D7079"/>
      <c r="N7079"/>
    </row>
    <row r="7080" spans="4:14" ht="13.5" customHeight="1" x14ac:dyDescent="0.35">
      <c r="D7080"/>
      <c r="N7080"/>
    </row>
    <row r="7081" spans="4:14" ht="13.5" customHeight="1" x14ac:dyDescent="0.35">
      <c r="D7081"/>
      <c r="N7081"/>
    </row>
    <row r="7082" spans="4:14" ht="13.5" customHeight="1" x14ac:dyDescent="0.35">
      <c r="D7082"/>
      <c r="N7082"/>
    </row>
    <row r="7083" spans="4:14" ht="13.5" customHeight="1" x14ac:dyDescent="0.35">
      <c r="D7083"/>
      <c r="N7083"/>
    </row>
    <row r="7084" spans="4:14" ht="13.5" customHeight="1" x14ac:dyDescent="0.35">
      <c r="D7084"/>
      <c r="N7084"/>
    </row>
    <row r="7085" spans="4:14" ht="13.5" customHeight="1" x14ac:dyDescent="0.35">
      <c r="D7085"/>
      <c r="N7085"/>
    </row>
    <row r="7086" spans="4:14" ht="13.5" customHeight="1" x14ac:dyDescent="0.35">
      <c r="D7086"/>
      <c r="N7086"/>
    </row>
    <row r="7087" spans="4:14" ht="13.5" customHeight="1" x14ac:dyDescent="0.35">
      <c r="D7087"/>
      <c r="N7087"/>
    </row>
    <row r="7088" spans="4:14" ht="13.5" customHeight="1" x14ac:dyDescent="0.35">
      <c r="D7088"/>
      <c r="N7088"/>
    </row>
    <row r="7089" spans="4:14" ht="13.5" customHeight="1" x14ac:dyDescent="0.35">
      <c r="D7089"/>
      <c r="N7089"/>
    </row>
    <row r="7090" spans="4:14" ht="13.5" customHeight="1" x14ac:dyDescent="0.35">
      <c r="D7090"/>
      <c r="N7090"/>
    </row>
    <row r="7091" spans="4:14" ht="13.5" customHeight="1" x14ac:dyDescent="0.35">
      <c r="D7091"/>
      <c r="N7091"/>
    </row>
    <row r="7092" spans="4:14" ht="13.5" customHeight="1" x14ac:dyDescent="0.35">
      <c r="D7092"/>
      <c r="N7092"/>
    </row>
    <row r="7093" spans="4:14" ht="13.5" customHeight="1" x14ac:dyDescent="0.35">
      <c r="D7093"/>
      <c r="N7093"/>
    </row>
    <row r="7094" spans="4:14" ht="13.5" customHeight="1" x14ac:dyDescent="0.35">
      <c r="D7094"/>
      <c r="N7094"/>
    </row>
    <row r="7095" spans="4:14" ht="13.5" customHeight="1" x14ac:dyDescent="0.35">
      <c r="D7095"/>
      <c r="N7095"/>
    </row>
    <row r="7096" spans="4:14" ht="13.5" customHeight="1" x14ac:dyDescent="0.35">
      <c r="D7096"/>
      <c r="N7096"/>
    </row>
    <row r="7097" spans="4:14" ht="13.5" customHeight="1" x14ac:dyDescent="0.35">
      <c r="D7097"/>
      <c r="N7097"/>
    </row>
    <row r="7098" spans="4:14" ht="13.5" customHeight="1" x14ac:dyDescent="0.35">
      <c r="D7098"/>
      <c r="N7098"/>
    </row>
    <row r="7099" spans="4:14" ht="13.5" customHeight="1" x14ac:dyDescent="0.35">
      <c r="D7099"/>
      <c r="N7099"/>
    </row>
    <row r="7100" spans="4:14" ht="13.5" customHeight="1" x14ac:dyDescent="0.35">
      <c r="D7100"/>
      <c r="N7100"/>
    </row>
    <row r="7101" spans="4:14" ht="13.5" customHeight="1" x14ac:dyDescent="0.35">
      <c r="D7101"/>
      <c r="N7101"/>
    </row>
    <row r="7102" spans="4:14" ht="13.5" customHeight="1" x14ac:dyDescent="0.35">
      <c r="D7102"/>
      <c r="N7102"/>
    </row>
    <row r="7103" spans="4:14" ht="13.5" customHeight="1" x14ac:dyDescent="0.35">
      <c r="D7103"/>
      <c r="N7103"/>
    </row>
    <row r="7104" spans="4:14" ht="13.5" customHeight="1" x14ac:dyDescent="0.35">
      <c r="D7104"/>
      <c r="N7104"/>
    </row>
    <row r="7105" spans="4:14" ht="13.5" customHeight="1" x14ac:dyDescent="0.35">
      <c r="D7105"/>
      <c r="N7105"/>
    </row>
    <row r="7106" spans="4:14" ht="13.5" customHeight="1" x14ac:dyDescent="0.35">
      <c r="D7106"/>
      <c r="N7106"/>
    </row>
    <row r="7107" spans="4:14" ht="13.5" customHeight="1" x14ac:dyDescent="0.35">
      <c r="D7107"/>
      <c r="N7107"/>
    </row>
    <row r="7108" spans="4:14" ht="13.5" customHeight="1" x14ac:dyDescent="0.35">
      <c r="D7108"/>
      <c r="N7108"/>
    </row>
    <row r="7109" spans="4:14" ht="13.5" customHeight="1" x14ac:dyDescent="0.35">
      <c r="D7109"/>
      <c r="N7109"/>
    </row>
    <row r="7110" spans="4:14" ht="13.5" customHeight="1" x14ac:dyDescent="0.35">
      <c r="D7110"/>
      <c r="N7110"/>
    </row>
    <row r="7111" spans="4:14" ht="13.5" customHeight="1" x14ac:dyDescent="0.35">
      <c r="D7111"/>
      <c r="N7111"/>
    </row>
    <row r="7112" spans="4:14" ht="13.5" customHeight="1" x14ac:dyDescent="0.35">
      <c r="D7112"/>
      <c r="N7112"/>
    </row>
    <row r="7113" spans="4:14" ht="13.5" customHeight="1" x14ac:dyDescent="0.35">
      <c r="D7113"/>
      <c r="N7113"/>
    </row>
    <row r="7114" spans="4:14" ht="13.5" customHeight="1" x14ac:dyDescent="0.35">
      <c r="D7114"/>
      <c r="N7114"/>
    </row>
    <row r="7115" spans="4:14" ht="13.5" customHeight="1" x14ac:dyDescent="0.35">
      <c r="D7115"/>
      <c r="N7115"/>
    </row>
    <row r="7116" spans="4:14" ht="13.5" customHeight="1" x14ac:dyDescent="0.35">
      <c r="D7116"/>
      <c r="N7116"/>
    </row>
    <row r="7117" spans="4:14" ht="13.5" customHeight="1" x14ac:dyDescent="0.35">
      <c r="D7117"/>
      <c r="N7117"/>
    </row>
    <row r="7118" spans="4:14" ht="13.5" customHeight="1" x14ac:dyDescent="0.35">
      <c r="D7118"/>
      <c r="N7118"/>
    </row>
    <row r="7119" spans="4:14" ht="13.5" customHeight="1" x14ac:dyDescent="0.35">
      <c r="D7119"/>
      <c r="N7119"/>
    </row>
    <row r="7120" spans="4:14" ht="13.5" customHeight="1" x14ac:dyDescent="0.35">
      <c r="D7120"/>
      <c r="N7120"/>
    </row>
    <row r="7121" spans="4:14" ht="13.5" customHeight="1" x14ac:dyDescent="0.35">
      <c r="D7121"/>
      <c r="N7121"/>
    </row>
    <row r="7122" spans="4:14" ht="13.5" customHeight="1" x14ac:dyDescent="0.35">
      <c r="D7122"/>
      <c r="N7122"/>
    </row>
    <row r="7123" spans="4:14" ht="13.5" customHeight="1" x14ac:dyDescent="0.35">
      <c r="D7123"/>
      <c r="N7123"/>
    </row>
    <row r="7124" spans="4:14" ht="13.5" customHeight="1" x14ac:dyDescent="0.35">
      <c r="D7124"/>
      <c r="N7124"/>
    </row>
    <row r="7125" spans="4:14" ht="13.5" customHeight="1" x14ac:dyDescent="0.35">
      <c r="D7125"/>
      <c r="N7125"/>
    </row>
    <row r="7126" spans="4:14" ht="13.5" customHeight="1" x14ac:dyDescent="0.35">
      <c r="D7126"/>
      <c r="N7126"/>
    </row>
    <row r="7127" spans="4:14" ht="13.5" customHeight="1" x14ac:dyDescent="0.35">
      <c r="D7127"/>
      <c r="N7127"/>
    </row>
    <row r="7128" spans="4:14" ht="13.5" customHeight="1" x14ac:dyDescent="0.35">
      <c r="D7128"/>
      <c r="N7128"/>
    </row>
    <row r="7129" spans="4:14" ht="13.5" customHeight="1" x14ac:dyDescent="0.35">
      <c r="D7129"/>
      <c r="N7129"/>
    </row>
    <row r="7130" spans="4:14" ht="13.5" customHeight="1" x14ac:dyDescent="0.35">
      <c r="D7130"/>
      <c r="N7130"/>
    </row>
    <row r="7131" spans="4:14" ht="13.5" customHeight="1" x14ac:dyDescent="0.35">
      <c r="D7131"/>
      <c r="N7131"/>
    </row>
    <row r="7132" spans="4:14" ht="13.5" customHeight="1" x14ac:dyDescent="0.35">
      <c r="D7132"/>
      <c r="N7132"/>
    </row>
    <row r="7133" spans="4:14" ht="13.5" customHeight="1" x14ac:dyDescent="0.35">
      <c r="D7133"/>
      <c r="N7133"/>
    </row>
    <row r="7134" spans="4:14" ht="13.5" customHeight="1" x14ac:dyDescent="0.35">
      <c r="D7134"/>
      <c r="N7134"/>
    </row>
    <row r="7135" spans="4:14" ht="13.5" customHeight="1" x14ac:dyDescent="0.35">
      <c r="D7135"/>
      <c r="N7135"/>
    </row>
    <row r="7136" spans="4:14" ht="13.5" customHeight="1" x14ac:dyDescent="0.35">
      <c r="D7136"/>
      <c r="N7136"/>
    </row>
    <row r="7137" spans="4:14" ht="13.5" customHeight="1" x14ac:dyDescent="0.35">
      <c r="D7137"/>
      <c r="N7137"/>
    </row>
    <row r="7138" spans="4:14" ht="13.5" customHeight="1" x14ac:dyDescent="0.35">
      <c r="D7138"/>
      <c r="N7138"/>
    </row>
    <row r="7139" spans="4:14" ht="13.5" customHeight="1" x14ac:dyDescent="0.35">
      <c r="D7139"/>
      <c r="N7139"/>
    </row>
    <row r="7140" spans="4:14" ht="13.5" customHeight="1" x14ac:dyDescent="0.35">
      <c r="D7140"/>
      <c r="N7140"/>
    </row>
    <row r="7141" spans="4:14" ht="13.5" customHeight="1" x14ac:dyDescent="0.35">
      <c r="D7141"/>
      <c r="N7141"/>
    </row>
    <row r="7142" spans="4:14" ht="13.5" customHeight="1" x14ac:dyDescent="0.35">
      <c r="D7142"/>
      <c r="N7142"/>
    </row>
    <row r="7143" spans="4:14" ht="13.5" customHeight="1" x14ac:dyDescent="0.35">
      <c r="D7143"/>
      <c r="N7143"/>
    </row>
    <row r="7144" spans="4:14" ht="13.5" customHeight="1" x14ac:dyDescent="0.35">
      <c r="D7144"/>
      <c r="N7144"/>
    </row>
    <row r="7145" spans="4:14" ht="13.5" customHeight="1" x14ac:dyDescent="0.35">
      <c r="D7145"/>
      <c r="N7145"/>
    </row>
    <row r="7146" spans="4:14" ht="13.5" customHeight="1" x14ac:dyDescent="0.35">
      <c r="D7146"/>
      <c r="N7146"/>
    </row>
    <row r="7147" spans="4:14" ht="13.5" customHeight="1" x14ac:dyDescent="0.35">
      <c r="D7147"/>
      <c r="N7147"/>
    </row>
    <row r="7148" spans="4:14" ht="13.5" customHeight="1" x14ac:dyDescent="0.35">
      <c r="D7148"/>
      <c r="N7148"/>
    </row>
    <row r="7149" spans="4:14" ht="13.5" customHeight="1" x14ac:dyDescent="0.35">
      <c r="D7149"/>
      <c r="N7149"/>
    </row>
    <row r="7150" spans="4:14" ht="13.5" customHeight="1" x14ac:dyDescent="0.35">
      <c r="D7150"/>
      <c r="N7150"/>
    </row>
    <row r="7151" spans="4:14" ht="13.5" customHeight="1" x14ac:dyDescent="0.35">
      <c r="D7151"/>
      <c r="N7151"/>
    </row>
    <row r="7152" spans="4:14" ht="13.5" customHeight="1" x14ac:dyDescent="0.35">
      <c r="D7152"/>
      <c r="N7152"/>
    </row>
    <row r="7153" spans="4:14" ht="13.5" customHeight="1" x14ac:dyDescent="0.35">
      <c r="D7153"/>
      <c r="N7153"/>
    </row>
    <row r="7154" spans="4:14" ht="13.5" customHeight="1" x14ac:dyDescent="0.35">
      <c r="D7154"/>
      <c r="N7154"/>
    </row>
    <row r="7155" spans="4:14" ht="13.5" customHeight="1" x14ac:dyDescent="0.35">
      <c r="D7155"/>
      <c r="N7155"/>
    </row>
    <row r="7156" spans="4:14" ht="13.5" customHeight="1" x14ac:dyDescent="0.35">
      <c r="D7156"/>
      <c r="N7156"/>
    </row>
    <row r="7157" spans="4:14" ht="13.5" customHeight="1" x14ac:dyDescent="0.35">
      <c r="D7157"/>
      <c r="N7157"/>
    </row>
    <row r="7158" spans="4:14" ht="13.5" customHeight="1" x14ac:dyDescent="0.35">
      <c r="D7158"/>
      <c r="N7158"/>
    </row>
    <row r="7159" spans="4:14" ht="13.5" customHeight="1" x14ac:dyDescent="0.35">
      <c r="D7159"/>
      <c r="N7159"/>
    </row>
    <row r="7160" spans="4:14" ht="13.5" customHeight="1" x14ac:dyDescent="0.35">
      <c r="D7160"/>
      <c r="N7160"/>
    </row>
    <row r="7161" spans="4:14" ht="13.5" customHeight="1" x14ac:dyDescent="0.35">
      <c r="D7161"/>
      <c r="N7161"/>
    </row>
    <row r="7162" spans="4:14" ht="13.5" customHeight="1" x14ac:dyDescent="0.35">
      <c r="D7162"/>
      <c r="N7162"/>
    </row>
    <row r="7163" spans="4:14" ht="13.5" customHeight="1" x14ac:dyDescent="0.35">
      <c r="D7163"/>
      <c r="N7163"/>
    </row>
    <row r="7164" spans="4:14" ht="13.5" customHeight="1" x14ac:dyDescent="0.35">
      <c r="D7164"/>
      <c r="N7164"/>
    </row>
    <row r="7165" spans="4:14" ht="13.5" customHeight="1" x14ac:dyDescent="0.35">
      <c r="D7165"/>
      <c r="N7165"/>
    </row>
    <row r="7166" spans="4:14" ht="13.5" customHeight="1" x14ac:dyDescent="0.35">
      <c r="D7166"/>
      <c r="N7166"/>
    </row>
    <row r="7167" spans="4:14" ht="13.5" customHeight="1" x14ac:dyDescent="0.35">
      <c r="D7167"/>
      <c r="N7167"/>
    </row>
    <row r="7168" spans="4:14" ht="13.5" customHeight="1" x14ac:dyDescent="0.35">
      <c r="D7168"/>
      <c r="N7168"/>
    </row>
    <row r="7169" spans="4:14" ht="13.5" customHeight="1" x14ac:dyDescent="0.35">
      <c r="D7169"/>
      <c r="N7169"/>
    </row>
    <row r="7170" spans="4:14" ht="13.5" customHeight="1" x14ac:dyDescent="0.35">
      <c r="D7170"/>
      <c r="N7170"/>
    </row>
    <row r="7171" spans="4:14" ht="13.5" customHeight="1" x14ac:dyDescent="0.35">
      <c r="D7171"/>
      <c r="N7171"/>
    </row>
    <row r="7172" spans="4:14" ht="13.5" customHeight="1" x14ac:dyDescent="0.35">
      <c r="D7172"/>
      <c r="N7172"/>
    </row>
    <row r="7173" spans="4:14" ht="13.5" customHeight="1" x14ac:dyDescent="0.35">
      <c r="D7173"/>
      <c r="N7173"/>
    </row>
    <row r="7174" spans="4:14" ht="13.5" customHeight="1" x14ac:dyDescent="0.35">
      <c r="D7174"/>
      <c r="N7174"/>
    </row>
    <row r="7175" spans="4:14" ht="13.5" customHeight="1" x14ac:dyDescent="0.35">
      <c r="D7175"/>
      <c r="N7175"/>
    </row>
    <row r="7176" spans="4:14" ht="13.5" customHeight="1" x14ac:dyDescent="0.35">
      <c r="D7176"/>
      <c r="N7176"/>
    </row>
    <row r="7177" spans="4:14" ht="13.5" customHeight="1" x14ac:dyDescent="0.35">
      <c r="D7177"/>
      <c r="N7177"/>
    </row>
    <row r="7178" spans="4:14" ht="13.5" customHeight="1" x14ac:dyDescent="0.35">
      <c r="D7178"/>
      <c r="N7178"/>
    </row>
    <row r="7179" spans="4:14" ht="13.5" customHeight="1" x14ac:dyDescent="0.35">
      <c r="D7179"/>
      <c r="N7179"/>
    </row>
    <row r="7180" spans="4:14" ht="13.5" customHeight="1" x14ac:dyDescent="0.35">
      <c r="D7180"/>
      <c r="N7180"/>
    </row>
    <row r="7181" spans="4:14" ht="13.5" customHeight="1" x14ac:dyDescent="0.35">
      <c r="D7181"/>
      <c r="N7181"/>
    </row>
    <row r="7182" spans="4:14" ht="13.5" customHeight="1" x14ac:dyDescent="0.35">
      <c r="D7182"/>
      <c r="N7182"/>
    </row>
    <row r="7183" spans="4:14" ht="13.5" customHeight="1" x14ac:dyDescent="0.35">
      <c r="D7183"/>
      <c r="N7183"/>
    </row>
    <row r="7184" spans="4:14" ht="13.5" customHeight="1" x14ac:dyDescent="0.35">
      <c r="D7184"/>
      <c r="N7184"/>
    </row>
    <row r="7185" spans="4:14" ht="13.5" customHeight="1" x14ac:dyDescent="0.35">
      <c r="D7185"/>
      <c r="N7185"/>
    </row>
    <row r="7186" spans="4:14" ht="13.5" customHeight="1" x14ac:dyDescent="0.35">
      <c r="D7186"/>
      <c r="N7186"/>
    </row>
    <row r="7187" spans="4:14" ht="13.5" customHeight="1" x14ac:dyDescent="0.35">
      <c r="D7187"/>
      <c r="N7187"/>
    </row>
    <row r="7188" spans="4:14" ht="13.5" customHeight="1" x14ac:dyDescent="0.35">
      <c r="D7188"/>
      <c r="N7188"/>
    </row>
    <row r="7189" spans="4:14" ht="13.5" customHeight="1" x14ac:dyDescent="0.35">
      <c r="D7189"/>
      <c r="N7189"/>
    </row>
    <row r="7190" spans="4:14" ht="13.5" customHeight="1" x14ac:dyDescent="0.35">
      <c r="D7190"/>
      <c r="N7190"/>
    </row>
    <row r="7191" spans="4:14" ht="13.5" customHeight="1" x14ac:dyDescent="0.35">
      <c r="D7191"/>
      <c r="N7191"/>
    </row>
    <row r="7192" spans="4:14" ht="13.5" customHeight="1" x14ac:dyDescent="0.35">
      <c r="D7192"/>
      <c r="N7192"/>
    </row>
    <row r="7193" spans="4:14" ht="13.5" customHeight="1" x14ac:dyDescent="0.35">
      <c r="D7193"/>
      <c r="N7193"/>
    </row>
    <row r="7194" spans="4:14" ht="13.5" customHeight="1" x14ac:dyDescent="0.35">
      <c r="D7194"/>
      <c r="N7194"/>
    </row>
    <row r="7195" spans="4:14" ht="13.5" customHeight="1" x14ac:dyDescent="0.35">
      <c r="D7195"/>
      <c r="N7195"/>
    </row>
    <row r="7196" spans="4:14" ht="13.5" customHeight="1" x14ac:dyDescent="0.35">
      <c r="D7196"/>
      <c r="N7196"/>
    </row>
    <row r="7197" spans="4:14" ht="13.5" customHeight="1" x14ac:dyDescent="0.35">
      <c r="D7197"/>
      <c r="N7197"/>
    </row>
    <row r="7198" spans="4:14" ht="13.5" customHeight="1" x14ac:dyDescent="0.35">
      <c r="D7198"/>
      <c r="N7198"/>
    </row>
    <row r="7199" spans="4:14" ht="13.5" customHeight="1" x14ac:dyDescent="0.35">
      <c r="D7199"/>
      <c r="N7199"/>
    </row>
    <row r="7200" spans="4:14" ht="13.5" customHeight="1" x14ac:dyDescent="0.35">
      <c r="D7200"/>
      <c r="N7200"/>
    </row>
    <row r="7201" spans="4:14" ht="13.5" customHeight="1" x14ac:dyDescent="0.35">
      <c r="D7201"/>
      <c r="N7201"/>
    </row>
    <row r="7202" spans="4:14" ht="13.5" customHeight="1" x14ac:dyDescent="0.35">
      <c r="D7202"/>
      <c r="N7202"/>
    </row>
    <row r="7203" spans="4:14" ht="13.5" customHeight="1" x14ac:dyDescent="0.35">
      <c r="D7203"/>
      <c r="N7203"/>
    </row>
    <row r="7204" spans="4:14" ht="13.5" customHeight="1" x14ac:dyDescent="0.35">
      <c r="D7204"/>
      <c r="N7204"/>
    </row>
    <row r="7205" spans="4:14" ht="13.5" customHeight="1" x14ac:dyDescent="0.35">
      <c r="D7205"/>
      <c r="N7205"/>
    </row>
    <row r="7206" spans="4:14" ht="13.5" customHeight="1" x14ac:dyDescent="0.35">
      <c r="D7206"/>
      <c r="N7206"/>
    </row>
    <row r="7207" spans="4:14" ht="13.5" customHeight="1" x14ac:dyDescent="0.35">
      <c r="D7207"/>
      <c r="N7207"/>
    </row>
    <row r="7208" spans="4:14" ht="13.5" customHeight="1" x14ac:dyDescent="0.35">
      <c r="D7208"/>
      <c r="N7208"/>
    </row>
    <row r="7209" spans="4:14" ht="13.5" customHeight="1" x14ac:dyDescent="0.35">
      <c r="D7209"/>
      <c r="N7209"/>
    </row>
    <row r="7210" spans="4:14" ht="13.5" customHeight="1" x14ac:dyDescent="0.35">
      <c r="D7210"/>
      <c r="N7210"/>
    </row>
    <row r="7211" spans="4:14" ht="13.5" customHeight="1" x14ac:dyDescent="0.35">
      <c r="D7211"/>
      <c r="N7211"/>
    </row>
    <row r="7212" spans="4:14" ht="13.5" customHeight="1" x14ac:dyDescent="0.35">
      <c r="D7212"/>
      <c r="N7212"/>
    </row>
    <row r="7213" spans="4:14" ht="13.5" customHeight="1" x14ac:dyDescent="0.35">
      <c r="D7213"/>
      <c r="N7213"/>
    </row>
    <row r="7214" spans="4:14" ht="13.5" customHeight="1" x14ac:dyDescent="0.35">
      <c r="D7214"/>
      <c r="N7214"/>
    </row>
    <row r="7215" spans="4:14" ht="13.5" customHeight="1" x14ac:dyDescent="0.35">
      <c r="D7215"/>
      <c r="N7215"/>
    </row>
    <row r="7216" spans="4:14" ht="13.5" customHeight="1" x14ac:dyDescent="0.35">
      <c r="D7216"/>
      <c r="N7216"/>
    </row>
    <row r="7217" spans="4:14" ht="13.5" customHeight="1" x14ac:dyDescent="0.35">
      <c r="D7217"/>
      <c r="N7217"/>
    </row>
    <row r="7218" spans="4:14" ht="13.5" customHeight="1" x14ac:dyDescent="0.35">
      <c r="D7218"/>
      <c r="N7218"/>
    </row>
    <row r="7219" spans="4:14" ht="13.5" customHeight="1" x14ac:dyDescent="0.35">
      <c r="D7219"/>
      <c r="N7219"/>
    </row>
    <row r="7220" spans="4:14" ht="13.5" customHeight="1" x14ac:dyDescent="0.35">
      <c r="D7220"/>
      <c r="N7220"/>
    </row>
    <row r="7221" spans="4:14" ht="13.5" customHeight="1" x14ac:dyDescent="0.35">
      <c r="D7221"/>
      <c r="N7221"/>
    </row>
    <row r="7222" spans="4:14" ht="13.5" customHeight="1" x14ac:dyDescent="0.35">
      <c r="D7222"/>
      <c r="N7222"/>
    </row>
    <row r="7223" spans="4:14" ht="13.5" customHeight="1" x14ac:dyDescent="0.35">
      <c r="D7223"/>
      <c r="N7223"/>
    </row>
    <row r="7224" spans="4:14" ht="13.5" customHeight="1" x14ac:dyDescent="0.35">
      <c r="D7224"/>
      <c r="N7224"/>
    </row>
    <row r="7225" spans="4:14" ht="13.5" customHeight="1" x14ac:dyDescent="0.35">
      <c r="D7225"/>
      <c r="N7225"/>
    </row>
    <row r="7226" spans="4:14" ht="13.5" customHeight="1" x14ac:dyDescent="0.35">
      <c r="D7226"/>
      <c r="N7226"/>
    </row>
    <row r="7227" spans="4:14" ht="13.5" customHeight="1" x14ac:dyDescent="0.35">
      <c r="D7227"/>
      <c r="N7227"/>
    </row>
    <row r="7228" spans="4:14" ht="13.5" customHeight="1" x14ac:dyDescent="0.35">
      <c r="D7228"/>
      <c r="N7228"/>
    </row>
    <row r="7229" spans="4:14" ht="13.5" customHeight="1" x14ac:dyDescent="0.35">
      <c r="D7229"/>
      <c r="N7229"/>
    </row>
    <row r="7230" spans="4:14" ht="13.5" customHeight="1" x14ac:dyDescent="0.35">
      <c r="D7230"/>
      <c r="N7230"/>
    </row>
    <row r="7231" spans="4:14" ht="13.5" customHeight="1" x14ac:dyDescent="0.35">
      <c r="D7231"/>
      <c r="N7231"/>
    </row>
    <row r="7232" spans="4:14" ht="13.5" customHeight="1" x14ac:dyDescent="0.35">
      <c r="D7232"/>
      <c r="N7232"/>
    </row>
    <row r="7233" spans="4:14" ht="13.5" customHeight="1" x14ac:dyDescent="0.35">
      <c r="D7233"/>
      <c r="N7233"/>
    </row>
    <row r="7234" spans="4:14" ht="13.5" customHeight="1" x14ac:dyDescent="0.35">
      <c r="D7234"/>
      <c r="N7234"/>
    </row>
    <row r="7235" spans="4:14" ht="13.5" customHeight="1" x14ac:dyDescent="0.35">
      <c r="D7235"/>
      <c r="N7235"/>
    </row>
    <row r="7236" spans="4:14" ht="13.5" customHeight="1" x14ac:dyDescent="0.35">
      <c r="D7236"/>
      <c r="N7236"/>
    </row>
    <row r="7237" spans="4:14" ht="13.5" customHeight="1" x14ac:dyDescent="0.35">
      <c r="D7237"/>
      <c r="N7237"/>
    </row>
    <row r="7238" spans="4:14" ht="13.5" customHeight="1" x14ac:dyDescent="0.35">
      <c r="D7238"/>
      <c r="N7238"/>
    </row>
    <row r="7239" spans="4:14" ht="13.5" customHeight="1" x14ac:dyDescent="0.35">
      <c r="D7239"/>
      <c r="N7239"/>
    </row>
    <row r="7240" spans="4:14" ht="13.5" customHeight="1" x14ac:dyDescent="0.35">
      <c r="D7240"/>
      <c r="N7240"/>
    </row>
    <row r="7241" spans="4:14" ht="13.5" customHeight="1" x14ac:dyDescent="0.35">
      <c r="D7241"/>
      <c r="N7241"/>
    </row>
    <row r="7242" spans="4:14" ht="13.5" customHeight="1" x14ac:dyDescent="0.35">
      <c r="D7242"/>
      <c r="N7242"/>
    </row>
    <row r="7243" spans="4:14" ht="13.5" customHeight="1" x14ac:dyDescent="0.35">
      <c r="D7243"/>
      <c r="N7243"/>
    </row>
    <row r="7244" spans="4:14" ht="13.5" customHeight="1" x14ac:dyDescent="0.35">
      <c r="D7244"/>
      <c r="N7244"/>
    </row>
    <row r="7245" spans="4:14" ht="13.5" customHeight="1" x14ac:dyDescent="0.35">
      <c r="D7245"/>
      <c r="N7245"/>
    </row>
    <row r="7246" spans="4:14" ht="13.5" customHeight="1" x14ac:dyDescent="0.35">
      <c r="D7246"/>
      <c r="N7246"/>
    </row>
    <row r="7247" spans="4:14" ht="13.5" customHeight="1" x14ac:dyDescent="0.35">
      <c r="D7247"/>
      <c r="N7247"/>
    </row>
    <row r="7248" spans="4:14" ht="13.5" customHeight="1" x14ac:dyDescent="0.35">
      <c r="D7248"/>
      <c r="N7248"/>
    </row>
    <row r="7249" spans="4:14" ht="13.5" customHeight="1" x14ac:dyDescent="0.35">
      <c r="D7249"/>
      <c r="N7249"/>
    </row>
    <row r="7250" spans="4:14" ht="13.5" customHeight="1" x14ac:dyDescent="0.35">
      <c r="D7250"/>
      <c r="N7250"/>
    </row>
    <row r="7251" spans="4:14" ht="13.5" customHeight="1" x14ac:dyDescent="0.35">
      <c r="D7251"/>
      <c r="N7251"/>
    </row>
    <row r="7252" spans="4:14" ht="13.5" customHeight="1" x14ac:dyDescent="0.35">
      <c r="D7252"/>
      <c r="N7252"/>
    </row>
    <row r="7253" spans="4:14" ht="13.5" customHeight="1" x14ac:dyDescent="0.35">
      <c r="D7253"/>
      <c r="N7253"/>
    </row>
    <row r="7254" spans="4:14" ht="13.5" customHeight="1" x14ac:dyDescent="0.35">
      <c r="D7254"/>
      <c r="N7254"/>
    </row>
    <row r="7255" spans="4:14" ht="13.5" customHeight="1" x14ac:dyDescent="0.35">
      <c r="D7255"/>
      <c r="N7255"/>
    </row>
    <row r="7256" spans="4:14" ht="13.5" customHeight="1" x14ac:dyDescent="0.35">
      <c r="D7256"/>
      <c r="N7256"/>
    </row>
    <row r="7257" spans="4:14" ht="13.5" customHeight="1" x14ac:dyDescent="0.35">
      <c r="D7257"/>
      <c r="N7257"/>
    </row>
    <row r="7258" spans="4:14" ht="13.5" customHeight="1" x14ac:dyDescent="0.35">
      <c r="D7258"/>
      <c r="N7258"/>
    </row>
    <row r="7259" spans="4:14" ht="13.5" customHeight="1" x14ac:dyDescent="0.35">
      <c r="D7259"/>
      <c r="N7259"/>
    </row>
    <row r="7260" spans="4:14" ht="13.5" customHeight="1" x14ac:dyDescent="0.35">
      <c r="D7260"/>
      <c r="N7260"/>
    </row>
    <row r="7261" spans="4:14" ht="13.5" customHeight="1" x14ac:dyDescent="0.35">
      <c r="D7261"/>
      <c r="N7261"/>
    </row>
    <row r="7262" spans="4:14" ht="13.5" customHeight="1" x14ac:dyDescent="0.35">
      <c r="D7262"/>
      <c r="N7262"/>
    </row>
    <row r="7263" spans="4:14" ht="13.5" customHeight="1" x14ac:dyDescent="0.35">
      <c r="D7263"/>
      <c r="N7263"/>
    </row>
    <row r="7264" spans="4:14" ht="13.5" customHeight="1" x14ac:dyDescent="0.35">
      <c r="D7264"/>
      <c r="N7264"/>
    </row>
    <row r="7265" spans="4:14" ht="13.5" customHeight="1" x14ac:dyDescent="0.35">
      <c r="D7265"/>
      <c r="N7265"/>
    </row>
    <row r="7266" spans="4:14" ht="13.5" customHeight="1" x14ac:dyDescent="0.35">
      <c r="D7266"/>
      <c r="N7266"/>
    </row>
    <row r="7267" spans="4:14" ht="13.5" customHeight="1" x14ac:dyDescent="0.35">
      <c r="D7267"/>
      <c r="N7267"/>
    </row>
    <row r="7268" spans="4:14" ht="13.5" customHeight="1" x14ac:dyDescent="0.35">
      <c r="D7268"/>
      <c r="N7268"/>
    </row>
    <row r="7269" spans="4:14" ht="13.5" customHeight="1" x14ac:dyDescent="0.35">
      <c r="D7269"/>
      <c r="N7269"/>
    </row>
    <row r="7270" spans="4:14" ht="13.5" customHeight="1" x14ac:dyDescent="0.35">
      <c r="D7270"/>
      <c r="N7270"/>
    </row>
    <row r="7271" spans="4:14" ht="13.5" customHeight="1" x14ac:dyDescent="0.35">
      <c r="D7271"/>
      <c r="N7271"/>
    </row>
    <row r="7272" spans="4:14" ht="13.5" customHeight="1" x14ac:dyDescent="0.35">
      <c r="D7272"/>
      <c r="N7272"/>
    </row>
    <row r="7273" spans="4:14" ht="13.5" customHeight="1" x14ac:dyDescent="0.35">
      <c r="D7273"/>
      <c r="N7273"/>
    </row>
    <row r="7274" spans="4:14" ht="13.5" customHeight="1" x14ac:dyDescent="0.35">
      <c r="D7274"/>
      <c r="N7274"/>
    </row>
    <row r="7275" spans="4:14" ht="13.5" customHeight="1" x14ac:dyDescent="0.35">
      <c r="D7275"/>
      <c r="N7275"/>
    </row>
    <row r="7276" spans="4:14" ht="13.5" customHeight="1" x14ac:dyDescent="0.35">
      <c r="D7276"/>
      <c r="N7276"/>
    </row>
    <row r="7277" spans="4:14" ht="13.5" customHeight="1" x14ac:dyDescent="0.35">
      <c r="D7277"/>
      <c r="N7277"/>
    </row>
    <row r="7278" spans="4:14" ht="13.5" customHeight="1" x14ac:dyDescent="0.35">
      <c r="D7278"/>
      <c r="N7278"/>
    </row>
    <row r="7279" spans="4:14" ht="13.5" customHeight="1" x14ac:dyDescent="0.35">
      <c r="D7279"/>
      <c r="N7279"/>
    </row>
    <row r="7280" spans="4:14" ht="13.5" customHeight="1" x14ac:dyDescent="0.35">
      <c r="D7280"/>
      <c r="N7280"/>
    </row>
    <row r="7281" spans="4:14" ht="13.5" customHeight="1" x14ac:dyDescent="0.35">
      <c r="D7281"/>
      <c r="N7281"/>
    </row>
    <row r="7282" spans="4:14" ht="13.5" customHeight="1" x14ac:dyDescent="0.35">
      <c r="D7282"/>
      <c r="N7282"/>
    </row>
    <row r="7283" spans="4:14" ht="13.5" customHeight="1" x14ac:dyDescent="0.35">
      <c r="D7283"/>
      <c r="N7283"/>
    </row>
    <row r="7284" spans="4:14" ht="13.5" customHeight="1" x14ac:dyDescent="0.35">
      <c r="D7284"/>
      <c r="N7284"/>
    </row>
    <row r="7285" spans="4:14" ht="13.5" customHeight="1" x14ac:dyDescent="0.35">
      <c r="D7285"/>
      <c r="N7285"/>
    </row>
    <row r="7286" spans="4:14" ht="13.5" customHeight="1" x14ac:dyDescent="0.35">
      <c r="D7286"/>
      <c r="N7286"/>
    </row>
    <row r="7287" spans="4:14" ht="13.5" customHeight="1" x14ac:dyDescent="0.35">
      <c r="D7287"/>
      <c r="N7287"/>
    </row>
    <row r="7288" spans="4:14" ht="13.5" customHeight="1" x14ac:dyDescent="0.35">
      <c r="D7288"/>
      <c r="N7288"/>
    </row>
    <row r="7289" spans="4:14" ht="13.5" customHeight="1" x14ac:dyDescent="0.35">
      <c r="D7289"/>
      <c r="N7289"/>
    </row>
    <row r="7290" spans="4:14" ht="13.5" customHeight="1" x14ac:dyDescent="0.35">
      <c r="D7290"/>
      <c r="N7290"/>
    </row>
    <row r="7291" spans="4:14" ht="13.5" customHeight="1" x14ac:dyDescent="0.35">
      <c r="D7291"/>
      <c r="N7291"/>
    </row>
    <row r="7292" spans="4:14" ht="13.5" customHeight="1" x14ac:dyDescent="0.35">
      <c r="D7292"/>
      <c r="N7292"/>
    </row>
    <row r="7293" spans="4:14" ht="13.5" customHeight="1" x14ac:dyDescent="0.35">
      <c r="D7293"/>
      <c r="N7293"/>
    </row>
    <row r="7294" spans="4:14" ht="13.5" customHeight="1" x14ac:dyDescent="0.35">
      <c r="D7294"/>
      <c r="N7294"/>
    </row>
    <row r="7295" spans="4:14" ht="13.5" customHeight="1" x14ac:dyDescent="0.35">
      <c r="D7295"/>
      <c r="N7295"/>
    </row>
    <row r="7296" spans="4:14" ht="13.5" customHeight="1" x14ac:dyDescent="0.35">
      <c r="D7296"/>
      <c r="N7296"/>
    </row>
    <row r="7297" spans="4:14" ht="13.5" customHeight="1" x14ac:dyDescent="0.35">
      <c r="D7297"/>
      <c r="N7297"/>
    </row>
    <row r="7298" spans="4:14" ht="13.5" customHeight="1" x14ac:dyDescent="0.35">
      <c r="D7298"/>
      <c r="N7298"/>
    </row>
    <row r="7299" spans="4:14" ht="13.5" customHeight="1" x14ac:dyDescent="0.35">
      <c r="D7299"/>
      <c r="N7299"/>
    </row>
    <row r="7300" spans="4:14" ht="13.5" customHeight="1" x14ac:dyDescent="0.35">
      <c r="D7300"/>
      <c r="N7300"/>
    </row>
    <row r="7301" spans="4:14" ht="13.5" customHeight="1" x14ac:dyDescent="0.35">
      <c r="D7301"/>
      <c r="N7301"/>
    </row>
    <row r="7302" spans="4:14" ht="13.5" customHeight="1" x14ac:dyDescent="0.35">
      <c r="D7302"/>
      <c r="N7302"/>
    </row>
    <row r="7303" spans="4:14" ht="13.5" customHeight="1" x14ac:dyDescent="0.35">
      <c r="D7303"/>
      <c r="N7303"/>
    </row>
    <row r="7304" spans="4:14" ht="13.5" customHeight="1" x14ac:dyDescent="0.35">
      <c r="D7304"/>
      <c r="N7304"/>
    </row>
    <row r="7305" spans="4:14" ht="13.5" customHeight="1" x14ac:dyDescent="0.35">
      <c r="D7305"/>
      <c r="N7305"/>
    </row>
    <row r="7306" spans="4:14" ht="13.5" customHeight="1" x14ac:dyDescent="0.35">
      <c r="D7306"/>
      <c r="N7306"/>
    </row>
    <row r="7307" spans="4:14" ht="13.5" customHeight="1" x14ac:dyDescent="0.35">
      <c r="D7307"/>
      <c r="N7307"/>
    </row>
    <row r="7308" spans="4:14" ht="13.5" customHeight="1" x14ac:dyDescent="0.35">
      <c r="D7308"/>
      <c r="N7308"/>
    </row>
    <row r="7309" spans="4:14" ht="13.5" customHeight="1" x14ac:dyDescent="0.35">
      <c r="D7309"/>
      <c r="N7309"/>
    </row>
    <row r="7310" spans="4:14" ht="13.5" customHeight="1" x14ac:dyDescent="0.35">
      <c r="D7310"/>
      <c r="N7310"/>
    </row>
    <row r="7311" spans="4:14" ht="13.5" customHeight="1" x14ac:dyDescent="0.35">
      <c r="D7311"/>
      <c r="N7311"/>
    </row>
    <row r="7312" spans="4:14" ht="13.5" customHeight="1" x14ac:dyDescent="0.35">
      <c r="D7312"/>
      <c r="N7312"/>
    </row>
    <row r="7313" spans="4:14" ht="13.5" customHeight="1" x14ac:dyDescent="0.35">
      <c r="D7313"/>
      <c r="N7313"/>
    </row>
    <row r="7314" spans="4:14" ht="13.5" customHeight="1" x14ac:dyDescent="0.35">
      <c r="D7314"/>
      <c r="N7314"/>
    </row>
    <row r="7315" spans="4:14" ht="13.5" customHeight="1" x14ac:dyDescent="0.35">
      <c r="D7315"/>
      <c r="N7315"/>
    </row>
    <row r="7316" spans="4:14" ht="13.5" customHeight="1" x14ac:dyDescent="0.35">
      <c r="D7316"/>
      <c r="N7316"/>
    </row>
    <row r="7317" spans="4:14" ht="13.5" customHeight="1" x14ac:dyDescent="0.35">
      <c r="D7317"/>
      <c r="N7317"/>
    </row>
    <row r="7318" spans="4:14" ht="13.5" customHeight="1" x14ac:dyDescent="0.35">
      <c r="D7318"/>
      <c r="N7318"/>
    </row>
    <row r="7319" spans="4:14" ht="13.5" customHeight="1" x14ac:dyDescent="0.35">
      <c r="D7319"/>
      <c r="N7319"/>
    </row>
    <row r="7320" spans="4:14" ht="13.5" customHeight="1" x14ac:dyDescent="0.35">
      <c r="D7320"/>
      <c r="N7320"/>
    </row>
    <row r="7321" spans="4:14" ht="13.5" customHeight="1" x14ac:dyDescent="0.35">
      <c r="D7321"/>
      <c r="N7321"/>
    </row>
    <row r="7322" spans="4:14" ht="13.5" customHeight="1" x14ac:dyDescent="0.35">
      <c r="D7322"/>
      <c r="N7322"/>
    </row>
    <row r="7323" spans="4:14" ht="13.5" customHeight="1" x14ac:dyDescent="0.35">
      <c r="D7323"/>
      <c r="N7323"/>
    </row>
    <row r="7324" spans="4:14" ht="13.5" customHeight="1" x14ac:dyDescent="0.35">
      <c r="D7324"/>
      <c r="N7324"/>
    </row>
    <row r="7325" spans="4:14" ht="13.5" customHeight="1" x14ac:dyDescent="0.35">
      <c r="D7325"/>
      <c r="N7325"/>
    </row>
    <row r="7326" spans="4:14" ht="13.5" customHeight="1" x14ac:dyDescent="0.35">
      <c r="D7326"/>
      <c r="N7326"/>
    </row>
    <row r="7327" spans="4:14" ht="13.5" customHeight="1" x14ac:dyDescent="0.35">
      <c r="D7327"/>
      <c r="N7327"/>
    </row>
    <row r="7328" spans="4:14" ht="13.5" customHeight="1" x14ac:dyDescent="0.35">
      <c r="D7328"/>
      <c r="N7328"/>
    </row>
    <row r="7329" spans="4:14" ht="13.5" customHeight="1" x14ac:dyDescent="0.35">
      <c r="D7329"/>
      <c r="N7329"/>
    </row>
    <row r="7330" spans="4:14" ht="13.5" customHeight="1" x14ac:dyDescent="0.35">
      <c r="D7330"/>
      <c r="N7330"/>
    </row>
    <row r="7331" spans="4:14" ht="13.5" customHeight="1" x14ac:dyDescent="0.35">
      <c r="D7331"/>
      <c r="N7331"/>
    </row>
    <row r="7332" spans="4:14" ht="13.5" customHeight="1" x14ac:dyDescent="0.35">
      <c r="D7332"/>
      <c r="N7332"/>
    </row>
    <row r="7333" spans="4:14" ht="13.5" customHeight="1" x14ac:dyDescent="0.35">
      <c r="D7333"/>
      <c r="N7333"/>
    </row>
    <row r="7334" spans="4:14" ht="13.5" customHeight="1" x14ac:dyDescent="0.35">
      <c r="D7334"/>
      <c r="N7334"/>
    </row>
    <row r="7335" spans="4:14" ht="13.5" customHeight="1" x14ac:dyDescent="0.35">
      <c r="D7335"/>
      <c r="N7335"/>
    </row>
    <row r="7336" spans="4:14" ht="13.5" customHeight="1" x14ac:dyDescent="0.35">
      <c r="D7336"/>
      <c r="N7336"/>
    </row>
    <row r="7337" spans="4:14" ht="13.5" customHeight="1" x14ac:dyDescent="0.35">
      <c r="D7337"/>
      <c r="N7337"/>
    </row>
    <row r="7338" spans="4:14" ht="13.5" customHeight="1" x14ac:dyDescent="0.35">
      <c r="D7338"/>
      <c r="N7338"/>
    </row>
    <row r="7339" spans="4:14" ht="13.5" customHeight="1" x14ac:dyDescent="0.35">
      <c r="D7339"/>
      <c r="N7339"/>
    </row>
    <row r="7340" spans="4:14" ht="13.5" customHeight="1" x14ac:dyDescent="0.35">
      <c r="D7340"/>
      <c r="N7340"/>
    </row>
    <row r="7341" spans="4:14" ht="13.5" customHeight="1" x14ac:dyDescent="0.35">
      <c r="D7341"/>
      <c r="N7341"/>
    </row>
    <row r="7342" spans="4:14" ht="13.5" customHeight="1" x14ac:dyDescent="0.35">
      <c r="D7342"/>
      <c r="N7342"/>
    </row>
    <row r="7343" spans="4:14" ht="13.5" customHeight="1" x14ac:dyDescent="0.35">
      <c r="D7343"/>
      <c r="N7343"/>
    </row>
    <row r="7344" spans="4:14" ht="13.5" customHeight="1" x14ac:dyDescent="0.35">
      <c r="D7344"/>
      <c r="N7344"/>
    </row>
    <row r="7345" spans="4:14" ht="13.5" customHeight="1" x14ac:dyDescent="0.35">
      <c r="D7345"/>
      <c r="N7345"/>
    </row>
    <row r="7346" spans="4:14" ht="13.5" customHeight="1" x14ac:dyDescent="0.35">
      <c r="D7346"/>
      <c r="N7346"/>
    </row>
    <row r="7347" spans="4:14" ht="13.5" customHeight="1" x14ac:dyDescent="0.35">
      <c r="D7347"/>
      <c r="N7347"/>
    </row>
    <row r="7348" spans="4:14" ht="13.5" customHeight="1" x14ac:dyDescent="0.35">
      <c r="D7348"/>
      <c r="N7348"/>
    </row>
    <row r="7349" spans="4:14" ht="13.5" customHeight="1" x14ac:dyDescent="0.35">
      <c r="D7349"/>
      <c r="N7349"/>
    </row>
    <row r="7350" spans="4:14" ht="13.5" customHeight="1" x14ac:dyDescent="0.35">
      <c r="D7350"/>
      <c r="N7350"/>
    </row>
    <row r="7351" spans="4:14" ht="13.5" customHeight="1" x14ac:dyDescent="0.35">
      <c r="D7351"/>
      <c r="N7351"/>
    </row>
    <row r="7352" spans="4:14" ht="13.5" customHeight="1" x14ac:dyDescent="0.35">
      <c r="D7352"/>
      <c r="N7352"/>
    </row>
    <row r="7353" spans="4:14" ht="13.5" customHeight="1" x14ac:dyDescent="0.35">
      <c r="D7353"/>
      <c r="N7353"/>
    </row>
    <row r="7354" spans="4:14" ht="13.5" customHeight="1" x14ac:dyDescent="0.35">
      <c r="D7354"/>
      <c r="N7354"/>
    </row>
    <row r="7355" spans="4:14" ht="13.5" customHeight="1" x14ac:dyDescent="0.35">
      <c r="D7355"/>
      <c r="N7355"/>
    </row>
    <row r="7356" spans="4:14" ht="13.5" customHeight="1" x14ac:dyDescent="0.35">
      <c r="D7356"/>
      <c r="N7356"/>
    </row>
    <row r="7357" spans="4:14" ht="13.5" customHeight="1" x14ac:dyDescent="0.35">
      <c r="D7357"/>
      <c r="N7357"/>
    </row>
    <row r="7358" spans="4:14" ht="13.5" customHeight="1" x14ac:dyDescent="0.35">
      <c r="D7358"/>
      <c r="N7358"/>
    </row>
    <row r="7359" spans="4:14" ht="13.5" customHeight="1" x14ac:dyDescent="0.35">
      <c r="D7359"/>
      <c r="N7359"/>
    </row>
    <row r="7360" spans="4:14" ht="13.5" customHeight="1" x14ac:dyDescent="0.35">
      <c r="D7360"/>
      <c r="N7360"/>
    </row>
    <row r="7361" spans="4:14" ht="13.5" customHeight="1" x14ac:dyDescent="0.35">
      <c r="D7361"/>
      <c r="N7361"/>
    </row>
    <row r="7362" spans="4:14" ht="13.5" customHeight="1" x14ac:dyDescent="0.35">
      <c r="D7362"/>
      <c r="N7362"/>
    </row>
    <row r="7363" spans="4:14" ht="13.5" customHeight="1" x14ac:dyDescent="0.35">
      <c r="D7363"/>
      <c r="N7363"/>
    </row>
    <row r="7364" spans="4:14" ht="13.5" customHeight="1" x14ac:dyDescent="0.35">
      <c r="D7364"/>
      <c r="N7364"/>
    </row>
    <row r="7365" spans="4:14" ht="13.5" customHeight="1" x14ac:dyDescent="0.35">
      <c r="D7365"/>
      <c r="N7365"/>
    </row>
    <row r="7366" spans="4:14" ht="13.5" customHeight="1" x14ac:dyDescent="0.35">
      <c r="D7366"/>
      <c r="N7366"/>
    </row>
    <row r="7367" spans="4:14" ht="13.5" customHeight="1" x14ac:dyDescent="0.35">
      <c r="D7367"/>
      <c r="N7367"/>
    </row>
    <row r="7368" spans="4:14" ht="13.5" customHeight="1" x14ac:dyDescent="0.35">
      <c r="D7368"/>
      <c r="N7368"/>
    </row>
    <row r="7369" spans="4:14" ht="13.5" customHeight="1" x14ac:dyDescent="0.35">
      <c r="D7369"/>
      <c r="N7369"/>
    </row>
    <row r="7370" spans="4:14" ht="13.5" customHeight="1" x14ac:dyDescent="0.35">
      <c r="D7370"/>
      <c r="N7370"/>
    </row>
    <row r="7371" spans="4:14" ht="13.5" customHeight="1" x14ac:dyDescent="0.35">
      <c r="D7371"/>
      <c r="N7371"/>
    </row>
    <row r="7372" spans="4:14" ht="13.5" customHeight="1" x14ac:dyDescent="0.35">
      <c r="D7372"/>
      <c r="N7372"/>
    </row>
    <row r="7373" spans="4:14" ht="13.5" customHeight="1" x14ac:dyDescent="0.35">
      <c r="D7373"/>
      <c r="N7373"/>
    </row>
    <row r="7374" spans="4:14" ht="13.5" customHeight="1" x14ac:dyDescent="0.35">
      <c r="D7374"/>
      <c r="N7374"/>
    </row>
    <row r="7375" spans="4:14" ht="13.5" customHeight="1" x14ac:dyDescent="0.35">
      <c r="D7375"/>
      <c r="N7375"/>
    </row>
    <row r="7376" spans="4:14" ht="13.5" customHeight="1" x14ac:dyDescent="0.35">
      <c r="D7376"/>
      <c r="N7376"/>
    </row>
    <row r="7377" spans="4:14" ht="13.5" customHeight="1" x14ac:dyDescent="0.35">
      <c r="D7377"/>
      <c r="N7377"/>
    </row>
    <row r="7378" spans="4:14" ht="13.5" customHeight="1" x14ac:dyDescent="0.35">
      <c r="D7378"/>
      <c r="N7378"/>
    </row>
    <row r="7379" spans="4:14" ht="13.5" customHeight="1" x14ac:dyDescent="0.35">
      <c r="D7379"/>
      <c r="N7379"/>
    </row>
    <row r="7380" spans="4:14" ht="13.5" customHeight="1" x14ac:dyDescent="0.35">
      <c r="D7380"/>
      <c r="N7380"/>
    </row>
    <row r="7381" spans="4:14" ht="13.5" customHeight="1" x14ac:dyDescent="0.35">
      <c r="D7381"/>
      <c r="N7381"/>
    </row>
    <row r="7382" spans="4:14" ht="13.5" customHeight="1" x14ac:dyDescent="0.35">
      <c r="D7382"/>
      <c r="N7382"/>
    </row>
    <row r="7383" spans="4:14" ht="13.5" customHeight="1" x14ac:dyDescent="0.35">
      <c r="D7383"/>
      <c r="N7383"/>
    </row>
    <row r="7384" spans="4:14" ht="13.5" customHeight="1" x14ac:dyDescent="0.35">
      <c r="D7384"/>
      <c r="N7384"/>
    </row>
    <row r="7385" spans="4:14" ht="13.5" customHeight="1" x14ac:dyDescent="0.35">
      <c r="D7385"/>
      <c r="N7385"/>
    </row>
    <row r="7386" spans="4:14" ht="13.5" customHeight="1" x14ac:dyDescent="0.35">
      <c r="D7386"/>
      <c r="N7386"/>
    </row>
    <row r="7387" spans="4:14" ht="13.5" customHeight="1" x14ac:dyDescent="0.35">
      <c r="D7387"/>
      <c r="N7387"/>
    </row>
    <row r="7388" spans="4:14" ht="13.5" customHeight="1" x14ac:dyDescent="0.35">
      <c r="D7388"/>
      <c r="N7388"/>
    </row>
    <row r="7389" spans="4:14" ht="13.5" customHeight="1" x14ac:dyDescent="0.35">
      <c r="D7389"/>
      <c r="N7389"/>
    </row>
    <row r="7390" spans="4:14" ht="13.5" customHeight="1" x14ac:dyDescent="0.35">
      <c r="D7390"/>
      <c r="N7390"/>
    </row>
    <row r="7391" spans="4:14" ht="13.5" customHeight="1" x14ac:dyDescent="0.35">
      <c r="D7391"/>
      <c r="N7391"/>
    </row>
    <row r="7392" spans="4:14" ht="13.5" customHeight="1" x14ac:dyDescent="0.35">
      <c r="D7392"/>
      <c r="N7392"/>
    </row>
    <row r="7393" spans="4:14" ht="13.5" customHeight="1" x14ac:dyDescent="0.35">
      <c r="D7393"/>
      <c r="N7393"/>
    </row>
    <row r="7394" spans="4:14" ht="13.5" customHeight="1" x14ac:dyDescent="0.35">
      <c r="D7394"/>
      <c r="N7394"/>
    </row>
    <row r="7395" spans="4:14" ht="13.5" customHeight="1" x14ac:dyDescent="0.35">
      <c r="D7395"/>
      <c r="N7395"/>
    </row>
    <row r="7396" spans="4:14" ht="13.5" customHeight="1" x14ac:dyDescent="0.35">
      <c r="D7396"/>
      <c r="N7396"/>
    </row>
    <row r="7397" spans="4:14" ht="13.5" customHeight="1" x14ac:dyDescent="0.35">
      <c r="D7397"/>
      <c r="N7397"/>
    </row>
    <row r="7398" spans="4:14" ht="13.5" customHeight="1" x14ac:dyDescent="0.35">
      <c r="D7398"/>
      <c r="N7398"/>
    </row>
    <row r="7399" spans="4:14" ht="13.5" customHeight="1" x14ac:dyDescent="0.35">
      <c r="D7399"/>
      <c r="N7399"/>
    </row>
    <row r="7400" spans="4:14" ht="13.5" customHeight="1" x14ac:dyDescent="0.35">
      <c r="D7400"/>
      <c r="N7400"/>
    </row>
    <row r="7401" spans="4:14" ht="13.5" customHeight="1" x14ac:dyDescent="0.35">
      <c r="D7401"/>
      <c r="N7401"/>
    </row>
    <row r="7402" spans="4:14" ht="13.5" customHeight="1" x14ac:dyDescent="0.35">
      <c r="D7402"/>
      <c r="N7402"/>
    </row>
    <row r="7403" spans="4:14" ht="13.5" customHeight="1" x14ac:dyDescent="0.35">
      <c r="D7403"/>
      <c r="N7403"/>
    </row>
    <row r="7404" spans="4:14" ht="13.5" customHeight="1" x14ac:dyDescent="0.35">
      <c r="D7404"/>
      <c r="N7404"/>
    </row>
    <row r="7405" spans="4:14" ht="13.5" customHeight="1" x14ac:dyDescent="0.35">
      <c r="D7405"/>
      <c r="N7405"/>
    </row>
    <row r="7406" spans="4:14" ht="13.5" customHeight="1" x14ac:dyDescent="0.35">
      <c r="D7406"/>
      <c r="N7406"/>
    </row>
    <row r="7407" spans="4:14" ht="13.5" customHeight="1" x14ac:dyDescent="0.35">
      <c r="D7407"/>
      <c r="N7407"/>
    </row>
    <row r="7408" spans="4:14" ht="13.5" customHeight="1" x14ac:dyDescent="0.35">
      <c r="D7408"/>
      <c r="N7408"/>
    </row>
    <row r="7409" spans="4:14" ht="13.5" customHeight="1" x14ac:dyDescent="0.35">
      <c r="D7409"/>
      <c r="N7409"/>
    </row>
    <row r="7410" spans="4:14" ht="13.5" customHeight="1" x14ac:dyDescent="0.35">
      <c r="D7410"/>
      <c r="N7410"/>
    </row>
    <row r="7411" spans="4:14" ht="13.5" customHeight="1" x14ac:dyDescent="0.35">
      <c r="D7411"/>
      <c r="N7411"/>
    </row>
    <row r="7412" spans="4:14" ht="13.5" customHeight="1" x14ac:dyDescent="0.35">
      <c r="D7412"/>
      <c r="N7412"/>
    </row>
    <row r="7413" spans="4:14" ht="13.5" customHeight="1" x14ac:dyDescent="0.35">
      <c r="D7413"/>
      <c r="N7413"/>
    </row>
    <row r="7414" spans="4:14" ht="13.5" customHeight="1" x14ac:dyDescent="0.35">
      <c r="D7414"/>
      <c r="N7414"/>
    </row>
    <row r="7415" spans="4:14" ht="13.5" customHeight="1" x14ac:dyDescent="0.35">
      <c r="D7415"/>
      <c r="N7415"/>
    </row>
    <row r="7416" spans="4:14" ht="13.5" customHeight="1" x14ac:dyDescent="0.35">
      <c r="D7416"/>
      <c r="N7416"/>
    </row>
    <row r="7417" spans="4:14" ht="13.5" customHeight="1" x14ac:dyDescent="0.35">
      <c r="D7417"/>
      <c r="N7417"/>
    </row>
    <row r="7418" spans="4:14" ht="13.5" customHeight="1" x14ac:dyDescent="0.35">
      <c r="D7418"/>
      <c r="N7418"/>
    </row>
    <row r="7419" spans="4:14" ht="13.5" customHeight="1" x14ac:dyDescent="0.35">
      <c r="D7419"/>
      <c r="N7419"/>
    </row>
    <row r="7420" spans="4:14" ht="13.5" customHeight="1" x14ac:dyDescent="0.35">
      <c r="D7420"/>
      <c r="N7420"/>
    </row>
    <row r="7421" spans="4:14" ht="13.5" customHeight="1" x14ac:dyDescent="0.35">
      <c r="D7421"/>
      <c r="N7421"/>
    </row>
    <row r="7422" spans="4:14" ht="13.5" customHeight="1" x14ac:dyDescent="0.35">
      <c r="D7422"/>
      <c r="N7422"/>
    </row>
    <row r="7423" spans="4:14" ht="13.5" customHeight="1" x14ac:dyDescent="0.35">
      <c r="D7423"/>
      <c r="N7423"/>
    </row>
    <row r="7424" spans="4:14" ht="13.5" customHeight="1" x14ac:dyDescent="0.35">
      <c r="D7424"/>
      <c r="N7424"/>
    </row>
    <row r="7425" spans="4:14" ht="13.5" customHeight="1" x14ac:dyDescent="0.35">
      <c r="D7425"/>
      <c r="N7425"/>
    </row>
    <row r="7426" spans="4:14" ht="13.5" customHeight="1" x14ac:dyDescent="0.35">
      <c r="D7426"/>
      <c r="N7426"/>
    </row>
    <row r="7427" spans="4:14" ht="13.5" customHeight="1" x14ac:dyDescent="0.35">
      <c r="D7427"/>
      <c r="N7427"/>
    </row>
    <row r="7428" spans="4:14" ht="13.5" customHeight="1" x14ac:dyDescent="0.35">
      <c r="D7428"/>
      <c r="N7428"/>
    </row>
    <row r="7429" spans="4:14" ht="13.5" customHeight="1" x14ac:dyDescent="0.35">
      <c r="D7429"/>
      <c r="N7429"/>
    </row>
    <row r="7430" spans="4:14" ht="13.5" customHeight="1" x14ac:dyDescent="0.35">
      <c r="D7430"/>
      <c r="N7430"/>
    </row>
    <row r="7431" spans="4:14" ht="13.5" customHeight="1" x14ac:dyDescent="0.35">
      <c r="D7431"/>
      <c r="N7431"/>
    </row>
    <row r="7432" spans="4:14" ht="13.5" customHeight="1" x14ac:dyDescent="0.35">
      <c r="D7432"/>
      <c r="N7432"/>
    </row>
    <row r="7433" spans="4:14" ht="13.5" customHeight="1" x14ac:dyDescent="0.35">
      <c r="D7433"/>
      <c r="N7433"/>
    </row>
    <row r="7434" spans="4:14" ht="13.5" customHeight="1" x14ac:dyDescent="0.35">
      <c r="D7434"/>
      <c r="N7434"/>
    </row>
    <row r="7435" spans="4:14" ht="13.5" customHeight="1" x14ac:dyDescent="0.35">
      <c r="D7435"/>
      <c r="N7435"/>
    </row>
    <row r="7436" spans="4:14" ht="13.5" customHeight="1" x14ac:dyDescent="0.35">
      <c r="D7436"/>
      <c r="N7436"/>
    </row>
    <row r="7437" spans="4:14" ht="13.5" customHeight="1" x14ac:dyDescent="0.35">
      <c r="D7437"/>
      <c r="N7437"/>
    </row>
    <row r="7438" spans="4:14" ht="13.5" customHeight="1" x14ac:dyDescent="0.35">
      <c r="D7438"/>
      <c r="N7438"/>
    </row>
    <row r="7439" spans="4:14" ht="13.5" customHeight="1" x14ac:dyDescent="0.35">
      <c r="D7439"/>
      <c r="N7439"/>
    </row>
    <row r="7440" spans="4:14" ht="13.5" customHeight="1" x14ac:dyDescent="0.35">
      <c r="D7440"/>
      <c r="N7440"/>
    </row>
    <row r="7441" spans="4:14" ht="13.5" customHeight="1" x14ac:dyDescent="0.35">
      <c r="D7441"/>
      <c r="N7441"/>
    </row>
    <row r="7442" spans="4:14" ht="13.5" customHeight="1" x14ac:dyDescent="0.35">
      <c r="D7442"/>
      <c r="N7442"/>
    </row>
    <row r="7443" spans="4:14" ht="13.5" customHeight="1" x14ac:dyDescent="0.35">
      <c r="D7443"/>
      <c r="N7443"/>
    </row>
    <row r="7444" spans="4:14" ht="13.5" customHeight="1" x14ac:dyDescent="0.35">
      <c r="D7444"/>
      <c r="N7444"/>
    </row>
    <row r="7445" spans="4:14" ht="13.5" customHeight="1" x14ac:dyDescent="0.35">
      <c r="D7445"/>
      <c r="N7445"/>
    </row>
    <row r="7446" spans="4:14" ht="13.5" customHeight="1" x14ac:dyDescent="0.35">
      <c r="D7446"/>
      <c r="N7446"/>
    </row>
    <row r="7447" spans="4:14" ht="13.5" customHeight="1" x14ac:dyDescent="0.35">
      <c r="D7447"/>
      <c r="N7447"/>
    </row>
    <row r="7448" spans="4:14" ht="13.5" customHeight="1" x14ac:dyDescent="0.35">
      <c r="D7448"/>
      <c r="N7448"/>
    </row>
    <row r="7449" spans="4:14" ht="13.5" customHeight="1" x14ac:dyDescent="0.35">
      <c r="D7449"/>
      <c r="N7449"/>
    </row>
    <row r="7450" spans="4:14" ht="13.5" customHeight="1" x14ac:dyDescent="0.35">
      <c r="D7450"/>
      <c r="N7450"/>
    </row>
    <row r="7451" spans="4:14" ht="13.5" customHeight="1" x14ac:dyDescent="0.35">
      <c r="D7451"/>
      <c r="N7451"/>
    </row>
    <row r="7452" spans="4:14" ht="13.5" customHeight="1" x14ac:dyDescent="0.35">
      <c r="D7452"/>
      <c r="N7452"/>
    </row>
    <row r="7453" spans="4:14" ht="13.5" customHeight="1" x14ac:dyDescent="0.35">
      <c r="D7453"/>
      <c r="N7453"/>
    </row>
    <row r="7454" spans="4:14" ht="13.5" customHeight="1" x14ac:dyDescent="0.35">
      <c r="D7454"/>
      <c r="N7454"/>
    </row>
    <row r="7455" spans="4:14" ht="13.5" customHeight="1" x14ac:dyDescent="0.35">
      <c r="D7455"/>
      <c r="N7455"/>
    </row>
    <row r="7456" spans="4:14" ht="13.5" customHeight="1" x14ac:dyDescent="0.35">
      <c r="D7456"/>
      <c r="N7456"/>
    </row>
    <row r="7457" spans="4:14" ht="13.5" customHeight="1" x14ac:dyDescent="0.35">
      <c r="D7457"/>
      <c r="N7457"/>
    </row>
    <row r="7458" spans="4:14" ht="13.5" customHeight="1" x14ac:dyDescent="0.35">
      <c r="D7458"/>
      <c r="N7458"/>
    </row>
    <row r="7459" spans="4:14" ht="13.5" customHeight="1" x14ac:dyDescent="0.35">
      <c r="D7459"/>
      <c r="N7459"/>
    </row>
    <row r="7460" spans="4:14" ht="13.5" customHeight="1" x14ac:dyDescent="0.35">
      <c r="D7460"/>
      <c r="N7460"/>
    </row>
    <row r="7461" spans="4:14" ht="13.5" customHeight="1" x14ac:dyDescent="0.35">
      <c r="D7461"/>
      <c r="N7461"/>
    </row>
    <row r="7462" spans="4:14" ht="13.5" customHeight="1" x14ac:dyDescent="0.35">
      <c r="D7462"/>
      <c r="N7462"/>
    </row>
    <row r="7463" spans="4:14" ht="13.5" customHeight="1" x14ac:dyDescent="0.35">
      <c r="D7463"/>
      <c r="N7463"/>
    </row>
    <row r="7464" spans="4:14" ht="13.5" customHeight="1" x14ac:dyDescent="0.35">
      <c r="D7464"/>
      <c r="N7464"/>
    </row>
    <row r="7465" spans="4:14" ht="13.5" customHeight="1" x14ac:dyDescent="0.35">
      <c r="D7465"/>
      <c r="N7465"/>
    </row>
    <row r="7466" spans="4:14" ht="13.5" customHeight="1" x14ac:dyDescent="0.35">
      <c r="D7466"/>
      <c r="N7466"/>
    </row>
    <row r="7467" spans="4:14" ht="13.5" customHeight="1" x14ac:dyDescent="0.35">
      <c r="D7467"/>
      <c r="N7467"/>
    </row>
    <row r="7468" spans="4:14" ht="13.5" customHeight="1" x14ac:dyDescent="0.35">
      <c r="D7468"/>
      <c r="N7468"/>
    </row>
    <row r="7469" spans="4:14" ht="13.5" customHeight="1" x14ac:dyDescent="0.35">
      <c r="D7469"/>
      <c r="N7469"/>
    </row>
    <row r="7470" spans="4:14" ht="13.5" customHeight="1" x14ac:dyDescent="0.35">
      <c r="D7470"/>
      <c r="N7470"/>
    </row>
    <row r="7471" spans="4:14" ht="13.5" customHeight="1" x14ac:dyDescent="0.35">
      <c r="D7471"/>
      <c r="N7471"/>
    </row>
    <row r="7472" spans="4:14" ht="13.5" customHeight="1" x14ac:dyDescent="0.35">
      <c r="D7472"/>
      <c r="N7472"/>
    </row>
    <row r="7473" spans="4:14" ht="13.5" customHeight="1" x14ac:dyDescent="0.35">
      <c r="D7473"/>
      <c r="N7473"/>
    </row>
    <row r="7474" spans="4:14" ht="13.5" customHeight="1" x14ac:dyDescent="0.35">
      <c r="D7474"/>
      <c r="N7474"/>
    </row>
    <row r="7475" spans="4:14" ht="13.5" customHeight="1" x14ac:dyDescent="0.35">
      <c r="D7475"/>
      <c r="N7475"/>
    </row>
    <row r="7476" spans="4:14" ht="13.5" customHeight="1" x14ac:dyDescent="0.35">
      <c r="D7476"/>
      <c r="N7476"/>
    </row>
    <row r="7477" spans="4:14" ht="13.5" customHeight="1" x14ac:dyDescent="0.35">
      <c r="D7477"/>
      <c r="N7477"/>
    </row>
    <row r="7478" spans="4:14" ht="13.5" customHeight="1" x14ac:dyDescent="0.35">
      <c r="D7478"/>
      <c r="N7478"/>
    </row>
    <row r="7479" spans="4:14" ht="13.5" customHeight="1" x14ac:dyDescent="0.35">
      <c r="D7479"/>
      <c r="N7479"/>
    </row>
    <row r="7480" spans="4:14" ht="13.5" customHeight="1" x14ac:dyDescent="0.35">
      <c r="D7480"/>
      <c r="N7480"/>
    </row>
    <row r="7481" spans="4:14" ht="13.5" customHeight="1" x14ac:dyDescent="0.35">
      <c r="D7481"/>
      <c r="N7481"/>
    </row>
    <row r="7482" spans="4:14" ht="13.5" customHeight="1" x14ac:dyDescent="0.35">
      <c r="D7482"/>
      <c r="N7482"/>
    </row>
    <row r="7483" spans="4:14" ht="13.5" customHeight="1" x14ac:dyDescent="0.35">
      <c r="D7483"/>
      <c r="N7483"/>
    </row>
    <row r="7484" spans="4:14" ht="13.5" customHeight="1" x14ac:dyDescent="0.35">
      <c r="D7484"/>
      <c r="N7484"/>
    </row>
    <row r="7485" spans="4:14" ht="13.5" customHeight="1" x14ac:dyDescent="0.35">
      <c r="D7485"/>
      <c r="N7485"/>
    </row>
    <row r="7486" spans="4:14" ht="13.5" customHeight="1" x14ac:dyDescent="0.35">
      <c r="D7486"/>
      <c r="N7486"/>
    </row>
    <row r="7487" spans="4:14" ht="13.5" customHeight="1" x14ac:dyDescent="0.35">
      <c r="D7487"/>
      <c r="N7487"/>
    </row>
    <row r="7488" spans="4:14" ht="13.5" customHeight="1" x14ac:dyDescent="0.35">
      <c r="D7488"/>
      <c r="N7488"/>
    </row>
    <row r="7489" spans="4:14" ht="13.5" customHeight="1" x14ac:dyDescent="0.35">
      <c r="D7489"/>
      <c r="N7489"/>
    </row>
    <row r="7490" spans="4:14" ht="13.5" customHeight="1" x14ac:dyDescent="0.35">
      <c r="D7490"/>
      <c r="N7490"/>
    </row>
    <row r="7491" spans="4:14" ht="13.5" customHeight="1" x14ac:dyDescent="0.35">
      <c r="D7491"/>
      <c r="N7491"/>
    </row>
    <row r="7492" spans="4:14" ht="13.5" customHeight="1" x14ac:dyDescent="0.35">
      <c r="D7492"/>
      <c r="N7492"/>
    </row>
    <row r="7493" spans="4:14" ht="13.5" customHeight="1" x14ac:dyDescent="0.35">
      <c r="D7493"/>
      <c r="N7493"/>
    </row>
    <row r="7494" spans="4:14" ht="13.5" customHeight="1" x14ac:dyDescent="0.35">
      <c r="D7494"/>
      <c r="N7494"/>
    </row>
    <row r="7495" spans="4:14" ht="13.5" customHeight="1" x14ac:dyDescent="0.35">
      <c r="D7495"/>
      <c r="N7495"/>
    </row>
    <row r="7496" spans="4:14" ht="13.5" customHeight="1" x14ac:dyDescent="0.35">
      <c r="D7496"/>
      <c r="N7496"/>
    </row>
    <row r="7497" spans="4:14" ht="13.5" customHeight="1" x14ac:dyDescent="0.35">
      <c r="D7497"/>
      <c r="N7497"/>
    </row>
    <row r="7498" spans="4:14" ht="13.5" customHeight="1" x14ac:dyDescent="0.35">
      <c r="D7498"/>
      <c r="N7498"/>
    </row>
    <row r="7499" spans="4:14" ht="13.5" customHeight="1" x14ac:dyDescent="0.35">
      <c r="D7499"/>
      <c r="N7499"/>
    </row>
    <row r="7500" spans="4:14" ht="13.5" customHeight="1" x14ac:dyDescent="0.35">
      <c r="D7500"/>
      <c r="N7500"/>
    </row>
    <row r="7501" spans="4:14" ht="13.5" customHeight="1" x14ac:dyDescent="0.35">
      <c r="D7501"/>
      <c r="N7501"/>
    </row>
    <row r="7502" spans="4:14" ht="13.5" customHeight="1" x14ac:dyDescent="0.35">
      <c r="D7502"/>
      <c r="N7502"/>
    </row>
    <row r="7503" spans="4:14" ht="13.5" customHeight="1" x14ac:dyDescent="0.35">
      <c r="D7503"/>
      <c r="N7503"/>
    </row>
    <row r="7504" spans="4:14" ht="13.5" customHeight="1" x14ac:dyDescent="0.35">
      <c r="D7504"/>
      <c r="N7504"/>
    </row>
    <row r="7505" spans="4:14" ht="13.5" customHeight="1" x14ac:dyDescent="0.35">
      <c r="D7505"/>
      <c r="N7505"/>
    </row>
    <row r="7506" spans="4:14" ht="13.5" customHeight="1" x14ac:dyDescent="0.35">
      <c r="D7506"/>
      <c r="N7506"/>
    </row>
    <row r="7507" spans="4:14" ht="13.5" customHeight="1" x14ac:dyDescent="0.35">
      <c r="D7507"/>
      <c r="N7507"/>
    </row>
    <row r="7508" spans="4:14" ht="13.5" customHeight="1" x14ac:dyDescent="0.35">
      <c r="D7508"/>
      <c r="N7508"/>
    </row>
    <row r="7509" spans="4:14" ht="13.5" customHeight="1" x14ac:dyDescent="0.35">
      <c r="D7509"/>
      <c r="N7509"/>
    </row>
    <row r="7510" spans="4:14" ht="13.5" customHeight="1" x14ac:dyDescent="0.35">
      <c r="D7510"/>
      <c r="N7510"/>
    </row>
    <row r="7511" spans="4:14" ht="13.5" customHeight="1" x14ac:dyDescent="0.35">
      <c r="D7511"/>
      <c r="N7511"/>
    </row>
    <row r="7512" spans="4:14" ht="13.5" customHeight="1" x14ac:dyDescent="0.35">
      <c r="D7512"/>
      <c r="N7512"/>
    </row>
    <row r="7513" spans="4:14" ht="13.5" customHeight="1" x14ac:dyDescent="0.35">
      <c r="D7513"/>
      <c r="N7513"/>
    </row>
    <row r="7514" spans="4:14" ht="13.5" customHeight="1" x14ac:dyDescent="0.35">
      <c r="D7514"/>
      <c r="N7514"/>
    </row>
    <row r="7515" spans="4:14" ht="13.5" customHeight="1" x14ac:dyDescent="0.35">
      <c r="D7515"/>
      <c r="N7515"/>
    </row>
    <row r="7516" spans="4:14" ht="13.5" customHeight="1" x14ac:dyDescent="0.35">
      <c r="D7516"/>
      <c r="N7516"/>
    </row>
    <row r="7517" spans="4:14" ht="13.5" customHeight="1" x14ac:dyDescent="0.35">
      <c r="D7517"/>
      <c r="N7517"/>
    </row>
    <row r="7518" spans="4:14" ht="13.5" customHeight="1" x14ac:dyDescent="0.35">
      <c r="D7518"/>
      <c r="N7518"/>
    </row>
    <row r="7519" spans="4:14" ht="13.5" customHeight="1" x14ac:dyDescent="0.35">
      <c r="D7519"/>
      <c r="N7519"/>
    </row>
    <row r="7520" spans="4:14" ht="13.5" customHeight="1" x14ac:dyDescent="0.35">
      <c r="D7520"/>
      <c r="N7520"/>
    </row>
    <row r="7521" spans="4:14" ht="13.5" customHeight="1" x14ac:dyDescent="0.35">
      <c r="D7521"/>
      <c r="N7521"/>
    </row>
    <row r="7522" spans="4:14" ht="13.5" customHeight="1" x14ac:dyDescent="0.35">
      <c r="D7522"/>
      <c r="N7522"/>
    </row>
    <row r="7523" spans="4:14" ht="13.5" customHeight="1" x14ac:dyDescent="0.35">
      <c r="D7523"/>
      <c r="N7523"/>
    </row>
    <row r="7524" spans="4:14" ht="13.5" customHeight="1" x14ac:dyDescent="0.35">
      <c r="D7524"/>
      <c r="N7524"/>
    </row>
    <row r="7525" spans="4:14" ht="13.5" customHeight="1" x14ac:dyDescent="0.35">
      <c r="D7525"/>
      <c r="N7525"/>
    </row>
    <row r="7526" spans="4:14" ht="13.5" customHeight="1" x14ac:dyDescent="0.35">
      <c r="D7526"/>
      <c r="N7526"/>
    </row>
    <row r="7527" spans="4:14" ht="13.5" customHeight="1" x14ac:dyDescent="0.35">
      <c r="D7527"/>
      <c r="N7527"/>
    </row>
    <row r="7528" spans="4:14" ht="13.5" customHeight="1" x14ac:dyDescent="0.35">
      <c r="D7528"/>
      <c r="N7528"/>
    </row>
    <row r="7529" spans="4:14" ht="13.5" customHeight="1" x14ac:dyDescent="0.35">
      <c r="D7529"/>
      <c r="N7529"/>
    </row>
    <row r="7530" spans="4:14" ht="13.5" customHeight="1" x14ac:dyDescent="0.35">
      <c r="D7530"/>
      <c r="N7530"/>
    </row>
    <row r="7531" spans="4:14" ht="13.5" customHeight="1" x14ac:dyDescent="0.35">
      <c r="D7531"/>
      <c r="N7531"/>
    </row>
    <row r="7532" spans="4:14" ht="13.5" customHeight="1" x14ac:dyDescent="0.35">
      <c r="D7532"/>
      <c r="N7532"/>
    </row>
    <row r="7533" spans="4:14" ht="13.5" customHeight="1" x14ac:dyDescent="0.35">
      <c r="D7533"/>
      <c r="N7533"/>
    </row>
    <row r="7534" spans="4:14" ht="13.5" customHeight="1" x14ac:dyDescent="0.35">
      <c r="D7534"/>
      <c r="N7534"/>
    </row>
    <row r="7535" spans="4:14" ht="13.5" customHeight="1" x14ac:dyDescent="0.35">
      <c r="D7535"/>
      <c r="N7535"/>
    </row>
    <row r="7536" spans="4:14" ht="13.5" customHeight="1" x14ac:dyDescent="0.35">
      <c r="D7536"/>
      <c r="N7536"/>
    </row>
    <row r="7537" spans="4:14" ht="13.5" customHeight="1" x14ac:dyDescent="0.35">
      <c r="D7537"/>
      <c r="N7537"/>
    </row>
    <row r="7538" spans="4:14" ht="13.5" customHeight="1" x14ac:dyDescent="0.35">
      <c r="D7538"/>
      <c r="N7538"/>
    </row>
    <row r="7539" spans="4:14" ht="13.5" customHeight="1" x14ac:dyDescent="0.35">
      <c r="D7539"/>
      <c r="N7539"/>
    </row>
    <row r="7540" spans="4:14" ht="13.5" customHeight="1" x14ac:dyDescent="0.35">
      <c r="D7540"/>
      <c r="N7540"/>
    </row>
    <row r="7541" spans="4:14" ht="13.5" customHeight="1" x14ac:dyDescent="0.35">
      <c r="D7541"/>
      <c r="N7541"/>
    </row>
    <row r="7542" spans="4:14" ht="13.5" customHeight="1" x14ac:dyDescent="0.35">
      <c r="D7542"/>
      <c r="N7542"/>
    </row>
    <row r="7543" spans="4:14" ht="13.5" customHeight="1" x14ac:dyDescent="0.35">
      <c r="D7543"/>
      <c r="N7543"/>
    </row>
    <row r="7544" spans="4:14" ht="13.5" customHeight="1" x14ac:dyDescent="0.35">
      <c r="D7544"/>
      <c r="N7544"/>
    </row>
    <row r="7545" spans="4:14" ht="13.5" customHeight="1" x14ac:dyDescent="0.35">
      <c r="D7545"/>
      <c r="N7545"/>
    </row>
    <row r="7546" spans="4:14" ht="13.5" customHeight="1" x14ac:dyDescent="0.35">
      <c r="D7546"/>
      <c r="N7546"/>
    </row>
    <row r="7547" spans="4:14" ht="13.5" customHeight="1" x14ac:dyDescent="0.35">
      <c r="D7547"/>
      <c r="N7547"/>
    </row>
    <row r="7548" spans="4:14" ht="13.5" customHeight="1" x14ac:dyDescent="0.35">
      <c r="D7548"/>
      <c r="N7548"/>
    </row>
    <row r="7549" spans="4:14" ht="13.5" customHeight="1" x14ac:dyDescent="0.35">
      <c r="D7549"/>
      <c r="N7549"/>
    </row>
    <row r="7550" spans="4:14" ht="13.5" customHeight="1" x14ac:dyDescent="0.35">
      <c r="D7550"/>
      <c r="N7550"/>
    </row>
    <row r="7551" spans="4:14" ht="13.5" customHeight="1" x14ac:dyDescent="0.35">
      <c r="D7551"/>
      <c r="N7551"/>
    </row>
    <row r="7552" spans="4:14" ht="13.5" customHeight="1" x14ac:dyDescent="0.35">
      <c r="D7552"/>
      <c r="N7552"/>
    </row>
    <row r="7553" spans="4:14" ht="13.5" customHeight="1" x14ac:dyDescent="0.35">
      <c r="D7553"/>
      <c r="N7553"/>
    </row>
    <row r="7554" spans="4:14" ht="13.5" customHeight="1" x14ac:dyDescent="0.35">
      <c r="D7554"/>
      <c r="N7554"/>
    </row>
    <row r="7555" spans="4:14" ht="13.5" customHeight="1" x14ac:dyDescent="0.35">
      <c r="D7555"/>
      <c r="N7555"/>
    </row>
    <row r="7556" spans="4:14" ht="13.5" customHeight="1" x14ac:dyDescent="0.35">
      <c r="D7556"/>
      <c r="N7556"/>
    </row>
    <row r="7557" spans="4:14" ht="13.5" customHeight="1" x14ac:dyDescent="0.35">
      <c r="D7557"/>
      <c r="N7557"/>
    </row>
    <row r="7558" spans="4:14" ht="13.5" customHeight="1" x14ac:dyDescent="0.35">
      <c r="D7558"/>
      <c r="N7558"/>
    </row>
    <row r="7559" spans="4:14" ht="13.5" customHeight="1" x14ac:dyDescent="0.35">
      <c r="D7559"/>
      <c r="N7559"/>
    </row>
    <row r="7560" spans="4:14" ht="13.5" customHeight="1" x14ac:dyDescent="0.35">
      <c r="D7560"/>
      <c r="N7560"/>
    </row>
    <row r="7561" spans="4:14" ht="13.5" customHeight="1" x14ac:dyDescent="0.35">
      <c r="D7561"/>
      <c r="N7561"/>
    </row>
    <row r="7562" spans="4:14" ht="13.5" customHeight="1" x14ac:dyDescent="0.35">
      <c r="D7562"/>
      <c r="N7562"/>
    </row>
    <row r="7563" spans="4:14" ht="13.5" customHeight="1" x14ac:dyDescent="0.35">
      <c r="D7563"/>
      <c r="N7563"/>
    </row>
    <row r="7564" spans="4:14" ht="13.5" customHeight="1" x14ac:dyDescent="0.35">
      <c r="D7564"/>
      <c r="N7564"/>
    </row>
    <row r="7565" spans="4:14" ht="13.5" customHeight="1" x14ac:dyDescent="0.35">
      <c r="D7565"/>
      <c r="N7565"/>
    </row>
    <row r="7566" spans="4:14" ht="13.5" customHeight="1" x14ac:dyDescent="0.35">
      <c r="D7566"/>
      <c r="N7566"/>
    </row>
    <row r="7567" spans="4:14" ht="13.5" customHeight="1" x14ac:dyDescent="0.35">
      <c r="D7567"/>
      <c r="N7567"/>
    </row>
    <row r="7568" spans="4:14" ht="13.5" customHeight="1" x14ac:dyDescent="0.35">
      <c r="D7568"/>
      <c r="N7568"/>
    </row>
    <row r="7569" spans="4:14" ht="13.5" customHeight="1" x14ac:dyDescent="0.35">
      <c r="D7569"/>
      <c r="N7569"/>
    </row>
    <row r="7570" spans="4:14" ht="13.5" customHeight="1" x14ac:dyDescent="0.35">
      <c r="D7570"/>
      <c r="N7570"/>
    </row>
    <row r="7571" spans="4:14" ht="13.5" customHeight="1" x14ac:dyDescent="0.35">
      <c r="D7571"/>
      <c r="N7571"/>
    </row>
    <row r="7572" spans="4:14" ht="13.5" customHeight="1" x14ac:dyDescent="0.35">
      <c r="D7572"/>
      <c r="N7572"/>
    </row>
    <row r="7573" spans="4:14" ht="13.5" customHeight="1" x14ac:dyDescent="0.35">
      <c r="D7573"/>
      <c r="N7573"/>
    </row>
    <row r="7574" spans="4:14" ht="13.5" customHeight="1" x14ac:dyDescent="0.35">
      <c r="D7574"/>
      <c r="N7574"/>
    </row>
    <row r="7575" spans="4:14" ht="13.5" customHeight="1" x14ac:dyDescent="0.35">
      <c r="D7575"/>
      <c r="N7575"/>
    </row>
    <row r="7576" spans="4:14" ht="13.5" customHeight="1" x14ac:dyDescent="0.35">
      <c r="D7576"/>
      <c r="N7576"/>
    </row>
    <row r="7577" spans="4:14" ht="13.5" customHeight="1" x14ac:dyDescent="0.35">
      <c r="D7577"/>
      <c r="N7577"/>
    </row>
    <row r="7578" spans="4:14" ht="13.5" customHeight="1" x14ac:dyDescent="0.35">
      <c r="D7578"/>
      <c r="N7578"/>
    </row>
    <row r="7579" spans="4:14" ht="13.5" customHeight="1" x14ac:dyDescent="0.35">
      <c r="D7579"/>
      <c r="N7579"/>
    </row>
    <row r="7580" spans="4:14" ht="13.5" customHeight="1" x14ac:dyDescent="0.35">
      <c r="D7580"/>
      <c r="N7580"/>
    </row>
    <row r="7581" spans="4:14" ht="13.5" customHeight="1" x14ac:dyDescent="0.35">
      <c r="D7581"/>
      <c r="N7581"/>
    </row>
    <row r="7582" spans="4:14" ht="13.5" customHeight="1" x14ac:dyDescent="0.35">
      <c r="D7582"/>
      <c r="N7582"/>
    </row>
    <row r="7583" spans="4:14" ht="13.5" customHeight="1" x14ac:dyDescent="0.35">
      <c r="D7583"/>
      <c r="N7583"/>
    </row>
    <row r="7584" spans="4:14" ht="13.5" customHeight="1" x14ac:dyDescent="0.35">
      <c r="D7584"/>
      <c r="N7584"/>
    </row>
    <row r="7585" spans="4:14" ht="13.5" customHeight="1" x14ac:dyDescent="0.35">
      <c r="D7585"/>
      <c r="N7585"/>
    </row>
    <row r="7586" spans="4:14" ht="13.5" customHeight="1" x14ac:dyDescent="0.35">
      <c r="D7586"/>
      <c r="N7586"/>
    </row>
    <row r="7587" spans="4:14" ht="13.5" customHeight="1" x14ac:dyDescent="0.35">
      <c r="D7587"/>
      <c r="N7587"/>
    </row>
    <row r="7588" spans="4:14" ht="13.5" customHeight="1" x14ac:dyDescent="0.35">
      <c r="D7588"/>
      <c r="N7588"/>
    </row>
    <row r="7589" spans="4:14" ht="13.5" customHeight="1" x14ac:dyDescent="0.35">
      <c r="D7589"/>
      <c r="N7589"/>
    </row>
    <row r="7590" spans="4:14" ht="13.5" customHeight="1" x14ac:dyDescent="0.35">
      <c r="D7590"/>
      <c r="N7590"/>
    </row>
    <row r="7591" spans="4:14" ht="13.5" customHeight="1" x14ac:dyDescent="0.35">
      <c r="D7591"/>
      <c r="N7591"/>
    </row>
    <row r="7592" spans="4:14" ht="13.5" customHeight="1" x14ac:dyDescent="0.35">
      <c r="D7592"/>
      <c r="N7592"/>
    </row>
    <row r="7593" spans="4:14" ht="13.5" customHeight="1" x14ac:dyDescent="0.35">
      <c r="D7593"/>
      <c r="N7593"/>
    </row>
    <row r="7594" spans="4:14" ht="13.5" customHeight="1" x14ac:dyDescent="0.35">
      <c r="D7594"/>
      <c r="N7594"/>
    </row>
    <row r="7595" spans="4:14" ht="13.5" customHeight="1" x14ac:dyDescent="0.35">
      <c r="D7595"/>
      <c r="N7595"/>
    </row>
    <row r="7596" spans="4:14" ht="13.5" customHeight="1" x14ac:dyDescent="0.35">
      <c r="D7596"/>
      <c r="N7596"/>
    </row>
    <row r="7597" spans="4:14" ht="13.5" customHeight="1" x14ac:dyDescent="0.35">
      <c r="D7597"/>
      <c r="N7597"/>
    </row>
    <row r="7598" spans="4:14" ht="13.5" customHeight="1" x14ac:dyDescent="0.35">
      <c r="D7598"/>
      <c r="N7598"/>
    </row>
    <row r="7599" spans="4:14" ht="13.5" customHeight="1" x14ac:dyDescent="0.35">
      <c r="D7599"/>
      <c r="N7599"/>
    </row>
    <row r="7600" spans="4:14" ht="13.5" customHeight="1" x14ac:dyDescent="0.35">
      <c r="D7600"/>
      <c r="N7600"/>
    </row>
    <row r="7601" spans="4:14" ht="13.5" customHeight="1" x14ac:dyDescent="0.35">
      <c r="D7601"/>
      <c r="N7601"/>
    </row>
    <row r="7602" spans="4:14" ht="13.5" customHeight="1" x14ac:dyDescent="0.35">
      <c r="D7602"/>
      <c r="N7602"/>
    </row>
    <row r="7603" spans="4:14" ht="13.5" customHeight="1" x14ac:dyDescent="0.35">
      <c r="D7603"/>
      <c r="N7603"/>
    </row>
    <row r="7604" spans="4:14" ht="13.5" customHeight="1" x14ac:dyDescent="0.35">
      <c r="D7604"/>
      <c r="N7604"/>
    </row>
    <row r="7605" spans="4:14" ht="13.5" customHeight="1" x14ac:dyDescent="0.35">
      <c r="D7605"/>
      <c r="N7605"/>
    </row>
    <row r="7606" spans="4:14" ht="13.5" customHeight="1" x14ac:dyDescent="0.35">
      <c r="D7606"/>
      <c r="N7606"/>
    </row>
    <row r="7607" spans="4:14" ht="13.5" customHeight="1" x14ac:dyDescent="0.35">
      <c r="D7607"/>
      <c r="N7607"/>
    </row>
    <row r="7608" spans="4:14" ht="13.5" customHeight="1" x14ac:dyDescent="0.35">
      <c r="D7608"/>
      <c r="N7608"/>
    </row>
    <row r="7609" spans="4:14" ht="13.5" customHeight="1" x14ac:dyDescent="0.35">
      <c r="D7609"/>
      <c r="N7609"/>
    </row>
    <row r="7610" spans="4:14" ht="13.5" customHeight="1" x14ac:dyDescent="0.35">
      <c r="D7610"/>
      <c r="N7610"/>
    </row>
    <row r="7611" spans="4:14" ht="13.5" customHeight="1" x14ac:dyDescent="0.35">
      <c r="D7611"/>
      <c r="N7611"/>
    </row>
    <row r="7612" spans="4:14" ht="13.5" customHeight="1" x14ac:dyDescent="0.35">
      <c r="D7612"/>
      <c r="N7612"/>
    </row>
    <row r="7613" spans="4:14" ht="13.5" customHeight="1" x14ac:dyDescent="0.35">
      <c r="D7613"/>
      <c r="N7613"/>
    </row>
    <row r="7614" spans="4:14" ht="13.5" customHeight="1" x14ac:dyDescent="0.35">
      <c r="D7614"/>
      <c r="N7614"/>
    </row>
    <row r="7615" spans="4:14" ht="13.5" customHeight="1" x14ac:dyDescent="0.35">
      <c r="D7615"/>
      <c r="N7615"/>
    </row>
    <row r="7616" spans="4:14" ht="13.5" customHeight="1" x14ac:dyDescent="0.35">
      <c r="D7616"/>
      <c r="N7616"/>
    </row>
    <row r="7617" spans="4:14" ht="13.5" customHeight="1" x14ac:dyDescent="0.35">
      <c r="D7617"/>
      <c r="N7617"/>
    </row>
    <row r="7618" spans="4:14" ht="13.5" customHeight="1" x14ac:dyDescent="0.35">
      <c r="D7618"/>
      <c r="N7618"/>
    </row>
    <row r="7619" spans="4:14" ht="13.5" customHeight="1" x14ac:dyDescent="0.35">
      <c r="D7619"/>
      <c r="N7619"/>
    </row>
    <row r="7620" spans="4:14" ht="13.5" customHeight="1" x14ac:dyDescent="0.35">
      <c r="D7620"/>
      <c r="N7620"/>
    </row>
    <row r="7621" spans="4:14" ht="13.5" customHeight="1" x14ac:dyDescent="0.35">
      <c r="D7621"/>
      <c r="N7621"/>
    </row>
    <row r="7622" spans="4:14" ht="13.5" customHeight="1" x14ac:dyDescent="0.35">
      <c r="D7622"/>
      <c r="N7622"/>
    </row>
    <row r="7623" spans="4:14" ht="13.5" customHeight="1" x14ac:dyDescent="0.35">
      <c r="D7623"/>
      <c r="N7623"/>
    </row>
    <row r="7624" spans="4:14" ht="13.5" customHeight="1" x14ac:dyDescent="0.35">
      <c r="D7624"/>
      <c r="N7624"/>
    </row>
    <row r="7625" spans="4:14" ht="13.5" customHeight="1" x14ac:dyDescent="0.35">
      <c r="D7625"/>
      <c r="N7625"/>
    </row>
    <row r="7626" spans="4:14" ht="13.5" customHeight="1" x14ac:dyDescent="0.35">
      <c r="D7626"/>
      <c r="N7626"/>
    </row>
    <row r="7627" spans="4:14" ht="13.5" customHeight="1" x14ac:dyDescent="0.35">
      <c r="D7627"/>
      <c r="N7627"/>
    </row>
    <row r="7628" spans="4:14" ht="13.5" customHeight="1" x14ac:dyDescent="0.35">
      <c r="D7628"/>
      <c r="N7628"/>
    </row>
    <row r="7629" spans="4:14" ht="13.5" customHeight="1" x14ac:dyDescent="0.35">
      <c r="D7629"/>
      <c r="N7629"/>
    </row>
    <row r="7630" spans="4:14" ht="13.5" customHeight="1" x14ac:dyDescent="0.35">
      <c r="D7630"/>
      <c r="N7630"/>
    </row>
    <row r="7631" spans="4:14" ht="13.5" customHeight="1" x14ac:dyDescent="0.35">
      <c r="D7631"/>
      <c r="N7631"/>
    </row>
    <row r="7632" spans="4:14" ht="13.5" customHeight="1" x14ac:dyDescent="0.35">
      <c r="D7632"/>
      <c r="N7632"/>
    </row>
    <row r="7633" spans="4:14" ht="13.5" customHeight="1" x14ac:dyDescent="0.35">
      <c r="D7633"/>
      <c r="N7633"/>
    </row>
    <row r="7634" spans="4:14" ht="13.5" customHeight="1" x14ac:dyDescent="0.35">
      <c r="D7634"/>
      <c r="N7634"/>
    </row>
    <row r="7635" spans="4:14" ht="13.5" customHeight="1" x14ac:dyDescent="0.35">
      <c r="D7635"/>
      <c r="N7635"/>
    </row>
    <row r="7636" spans="4:14" ht="13.5" customHeight="1" x14ac:dyDescent="0.35">
      <c r="D7636"/>
      <c r="N7636"/>
    </row>
    <row r="7637" spans="4:14" ht="13.5" customHeight="1" x14ac:dyDescent="0.35">
      <c r="D7637"/>
      <c r="N7637"/>
    </row>
    <row r="7638" spans="4:14" ht="13.5" customHeight="1" x14ac:dyDescent="0.35">
      <c r="D7638"/>
      <c r="N7638"/>
    </row>
    <row r="7639" spans="4:14" ht="13.5" customHeight="1" x14ac:dyDescent="0.35">
      <c r="D7639"/>
      <c r="N7639"/>
    </row>
    <row r="7640" spans="4:14" ht="13.5" customHeight="1" x14ac:dyDescent="0.35">
      <c r="D7640"/>
      <c r="N7640"/>
    </row>
    <row r="7641" spans="4:14" ht="13.5" customHeight="1" x14ac:dyDescent="0.35">
      <c r="D7641"/>
      <c r="N7641"/>
    </row>
    <row r="7642" spans="4:14" ht="13.5" customHeight="1" x14ac:dyDescent="0.35">
      <c r="D7642"/>
      <c r="N7642"/>
    </row>
    <row r="7643" spans="4:14" ht="13.5" customHeight="1" x14ac:dyDescent="0.35">
      <c r="D7643"/>
      <c r="N7643"/>
    </row>
    <row r="7644" spans="4:14" ht="13.5" customHeight="1" x14ac:dyDescent="0.35">
      <c r="D7644"/>
      <c r="N7644"/>
    </row>
    <row r="7645" spans="4:14" ht="13.5" customHeight="1" x14ac:dyDescent="0.35">
      <c r="D7645"/>
      <c r="N7645"/>
    </row>
    <row r="7646" spans="4:14" ht="13.5" customHeight="1" x14ac:dyDescent="0.35">
      <c r="D7646"/>
      <c r="N7646"/>
    </row>
    <row r="7647" spans="4:14" ht="13.5" customHeight="1" x14ac:dyDescent="0.35">
      <c r="D7647"/>
      <c r="N7647"/>
    </row>
    <row r="7648" spans="4:14" ht="13.5" customHeight="1" x14ac:dyDescent="0.35">
      <c r="D7648"/>
      <c r="N7648"/>
    </row>
    <row r="7649" spans="4:14" ht="13.5" customHeight="1" x14ac:dyDescent="0.35">
      <c r="D7649"/>
      <c r="N7649"/>
    </row>
    <row r="7650" spans="4:14" ht="13.5" customHeight="1" x14ac:dyDescent="0.35">
      <c r="D7650"/>
      <c r="N7650"/>
    </row>
    <row r="7651" spans="4:14" ht="13.5" customHeight="1" x14ac:dyDescent="0.35">
      <c r="D7651"/>
      <c r="N7651"/>
    </row>
    <row r="7652" spans="4:14" ht="13.5" customHeight="1" x14ac:dyDescent="0.35">
      <c r="D7652"/>
      <c r="N7652"/>
    </row>
    <row r="7653" spans="4:14" ht="13.5" customHeight="1" x14ac:dyDescent="0.35">
      <c r="D7653"/>
      <c r="N7653"/>
    </row>
    <row r="7654" spans="4:14" ht="13.5" customHeight="1" x14ac:dyDescent="0.35">
      <c r="D7654"/>
      <c r="N7654"/>
    </row>
    <row r="7655" spans="4:14" ht="13.5" customHeight="1" x14ac:dyDescent="0.35">
      <c r="D7655"/>
      <c r="N7655"/>
    </row>
    <row r="7656" spans="4:14" ht="13.5" customHeight="1" x14ac:dyDescent="0.35">
      <c r="D7656"/>
      <c r="N7656"/>
    </row>
    <row r="7657" spans="4:14" ht="13.5" customHeight="1" x14ac:dyDescent="0.35">
      <c r="D7657"/>
      <c r="N7657"/>
    </row>
    <row r="7658" spans="4:14" ht="13.5" customHeight="1" x14ac:dyDescent="0.35">
      <c r="D7658"/>
      <c r="N7658"/>
    </row>
    <row r="7659" spans="4:14" ht="13.5" customHeight="1" x14ac:dyDescent="0.35">
      <c r="D7659"/>
      <c r="N7659"/>
    </row>
    <row r="7660" spans="4:14" ht="13.5" customHeight="1" x14ac:dyDescent="0.35">
      <c r="D7660"/>
      <c r="N7660"/>
    </row>
    <row r="7661" spans="4:14" ht="13.5" customHeight="1" x14ac:dyDescent="0.35">
      <c r="D7661"/>
      <c r="N7661"/>
    </row>
    <row r="7662" spans="4:14" ht="13.5" customHeight="1" x14ac:dyDescent="0.35">
      <c r="D7662"/>
      <c r="N7662"/>
    </row>
    <row r="7663" spans="4:14" ht="13.5" customHeight="1" x14ac:dyDescent="0.35">
      <c r="D7663"/>
      <c r="N7663"/>
    </row>
    <row r="7664" spans="4:14" ht="13.5" customHeight="1" x14ac:dyDescent="0.35">
      <c r="D7664"/>
      <c r="N7664"/>
    </row>
    <row r="7665" spans="4:14" ht="13.5" customHeight="1" x14ac:dyDescent="0.35">
      <c r="D7665"/>
      <c r="N7665"/>
    </row>
    <row r="7666" spans="4:14" ht="13.5" customHeight="1" x14ac:dyDescent="0.35">
      <c r="D7666"/>
      <c r="N7666"/>
    </row>
    <row r="7667" spans="4:14" ht="13.5" customHeight="1" x14ac:dyDescent="0.35">
      <c r="D7667"/>
      <c r="N7667"/>
    </row>
    <row r="7668" spans="4:14" ht="13.5" customHeight="1" x14ac:dyDescent="0.35">
      <c r="D7668"/>
      <c r="N7668"/>
    </row>
    <row r="7669" spans="4:14" ht="13.5" customHeight="1" x14ac:dyDescent="0.35">
      <c r="D7669"/>
      <c r="N7669"/>
    </row>
    <row r="7670" spans="4:14" ht="13.5" customHeight="1" x14ac:dyDescent="0.35">
      <c r="D7670"/>
      <c r="N7670"/>
    </row>
    <row r="7671" spans="4:14" ht="13.5" customHeight="1" x14ac:dyDescent="0.35">
      <c r="D7671"/>
      <c r="N7671"/>
    </row>
    <row r="7672" spans="4:14" ht="13.5" customHeight="1" x14ac:dyDescent="0.35">
      <c r="D7672"/>
      <c r="N7672"/>
    </row>
    <row r="7673" spans="4:14" ht="13.5" customHeight="1" x14ac:dyDescent="0.35">
      <c r="D7673"/>
      <c r="N7673"/>
    </row>
    <row r="7674" spans="4:14" ht="13.5" customHeight="1" x14ac:dyDescent="0.35">
      <c r="D7674"/>
      <c r="N7674"/>
    </row>
    <row r="7675" spans="4:14" ht="13.5" customHeight="1" x14ac:dyDescent="0.35">
      <c r="D7675"/>
      <c r="N7675"/>
    </row>
    <row r="7676" spans="4:14" ht="13.5" customHeight="1" x14ac:dyDescent="0.35">
      <c r="D7676"/>
      <c r="N7676"/>
    </row>
    <row r="7677" spans="4:14" ht="13.5" customHeight="1" x14ac:dyDescent="0.35">
      <c r="D7677"/>
      <c r="N7677"/>
    </row>
    <row r="7678" spans="4:14" ht="13.5" customHeight="1" x14ac:dyDescent="0.35">
      <c r="D7678"/>
      <c r="N7678"/>
    </row>
    <row r="7679" spans="4:14" ht="13.5" customHeight="1" x14ac:dyDescent="0.35">
      <c r="D7679"/>
      <c r="N7679"/>
    </row>
    <row r="7680" spans="4:14" ht="13.5" customHeight="1" x14ac:dyDescent="0.35">
      <c r="D7680"/>
      <c r="N7680"/>
    </row>
    <row r="7681" spans="4:14" ht="13.5" customHeight="1" x14ac:dyDescent="0.35">
      <c r="D7681"/>
      <c r="N7681"/>
    </row>
    <row r="7682" spans="4:14" ht="13.5" customHeight="1" x14ac:dyDescent="0.35">
      <c r="D7682"/>
      <c r="N7682"/>
    </row>
    <row r="7683" spans="4:14" ht="13.5" customHeight="1" x14ac:dyDescent="0.35">
      <c r="D7683"/>
      <c r="N7683"/>
    </row>
    <row r="7684" spans="4:14" ht="13.5" customHeight="1" x14ac:dyDescent="0.35">
      <c r="D7684"/>
      <c r="N7684"/>
    </row>
    <row r="7685" spans="4:14" ht="13.5" customHeight="1" x14ac:dyDescent="0.35">
      <c r="D7685"/>
      <c r="N7685"/>
    </row>
    <row r="7686" spans="4:14" ht="13.5" customHeight="1" x14ac:dyDescent="0.35">
      <c r="D7686"/>
      <c r="N7686"/>
    </row>
    <row r="7687" spans="4:14" ht="13.5" customHeight="1" x14ac:dyDescent="0.35">
      <c r="D7687"/>
      <c r="N7687"/>
    </row>
    <row r="7688" spans="4:14" ht="13.5" customHeight="1" x14ac:dyDescent="0.35">
      <c r="D7688"/>
      <c r="N7688"/>
    </row>
    <row r="7689" spans="4:14" ht="13.5" customHeight="1" x14ac:dyDescent="0.35">
      <c r="D7689"/>
      <c r="N7689"/>
    </row>
    <row r="7690" spans="4:14" ht="13.5" customHeight="1" x14ac:dyDescent="0.35">
      <c r="D7690"/>
      <c r="N7690"/>
    </row>
    <row r="7691" spans="4:14" ht="13.5" customHeight="1" x14ac:dyDescent="0.35">
      <c r="D7691"/>
      <c r="N7691"/>
    </row>
    <row r="7692" spans="4:14" ht="13.5" customHeight="1" x14ac:dyDescent="0.35">
      <c r="D7692"/>
      <c r="N7692"/>
    </row>
    <row r="7693" spans="4:14" ht="13.5" customHeight="1" x14ac:dyDescent="0.35">
      <c r="D7693"/>
      <c r="N7693"/>
    </row>
    <row r="7694" spans="4:14" ht="13.5" customHeight="1" x14ac:dyDescent="0.35">
      <c r="D7694"/>
      <c r="N7694"/>
    </row>
    <row r="7695" spans="4:14" ht="13.5" customHeight="1" x14ac:dyDescent="0.35">
      <c r="D7695"/>
      <c r="N7695"/>
    </row>
    <row r="7696" spans="4:14" ht="13.5" customHeight="1" x14ac:dyDescent="0.35">
      <c r="D7696"/>
      <c r="N7696"/>
    </row>
    <row r="7697" spans="4:14" ht="13.5" customHeight="1" x14ac:dyDescent="0.35">
      <c r="D7697"/>
      <c r="N7697"/>
    </row>
    <row r="7698" spans="4:14" ht="13.5" customHeight="1" x14ac:dyDescent="0.35">
      <c r="D7698"/>
      <c r="N7698"/>
    </row>
    <row r="7699" spans="4:14" ht="13.5" customHeight="1" x14ac:dyDescent="0.35">
      <c r="D7699"/>
      <c r="N7699"/>
    </row>
    <row r="7700" spans="4:14" ht="13.5" customHeight="1" x14ac:dyDescent="0.35">
      <c r="D7700"/>
      <c r="N7700"/>
    </row>
    <row r="7701" spans="4:14" ht="13.5" customHeight="1" x14ac:dyDescent="0.35">
      <c r="D7701"/>
      <c r="N7701"/>
    </row>
    <row r="7702" spans="4:14" ht="13.5" customHeight="1" x14ac:dyDescent="0.35">
      <c r="D7702"/>
      <c r="N7702"/>
    </row>
    <row r="7703" spans="4:14" ht="13.5" customHeight="1" x14ac:dyDescent="0.35">
      <c r="D7703"/>
      <c r="N7703"/>
    </row>
    <row r="7704" spans="4:14" ht="13.5" customHeight="1" x14ac:dyDescent="0.35">
      <c r="D7704"/>
      <c r="N7704"/>
    </row>
    <row r="7705" spans="4:14" ht="13.5" customHeight="1" x14ac:dyDescent="0.35">
      <c r="D7705"/>
      <c r="N7705"/>
    </row>
    <row r="7706" spans="4:14" ht="13.5" customHeight="1" x14ac:dyDescent="0.35">
      <c r="D7706"/>
      <c r="N7706"/>
    </row>
    <row r="7707" spans="4:14" ht="13.5" customHeight="1" x14ac:dyDescent="0.35">
      <c r="D7707"/>
      <c r="N7707"/>
    </row>
    <row r="7708" spans="4:14" ht="13.5" customHeight="1" x14ac:dyDescent="0.35">
      <c r="D7708"/>
      <c r="N7708"/>
    </row>
    <row r="7709" spans="4:14" ht="13.5" customHeight="1" x14ac:dyDescent="0.35">
      <c r="D7709"/>
      <c r="N7709"/>
    </row>
    <row r="7710" spans="4:14" ht="13.5" customHeight="1" x14ac:dyDescent="0.35">
      <c r="D7710"/>
      <c r="N7710"/>
    </row>
    <row r="7711" spans="4:14" ht="13.5" customHeight="1" x14ac:dyDescent="0.35">
      <c r="D7711"/>
      <c r="N7711"/>
    </row>
    <row r="7712" spans="4:14" ht="13.5" customHeight="1" x14ac:dyDescent="0.35">
      <c r="D7712"/>
      <c r="N7712"/>
    </row>
    <row r="7713" spans="4:14" ht="13.5" customHeight="1" x14ac:dyDescent="0.35">
      <c r="D7713"/>
      <c r="N7713"/>
    </row>
    <row r="7714" spans="4:14" ht="13.5" customHeight="1" x14ac:dyDescent="0.35">
      <c r="D7714"/>
      <c r="N7714"/>
    </row>
    <row r="7715" spans="4:14" ht="13.5" customHeight="1" x14ac:dyDescent="0.35">
      <c r="D7715"/>
      <c r="N7715"/>
    </row>
    <row r="7716" spans="4:14" ht="13.5" customHeight="1" x14ac:dyDescent="0.35">
      <c r="D7716"/>
      <c r="N7716"/>
    </row>
    <row r="7717" spans="4:14" ht="13.5" customHeight="1" x14ac:dyDescent="0.35">
      <c r="D7717"/>
      <c r="N7717"/>
    </row>
    <row r="7718" spans="4:14" ht="13.5" customHeight="1" x14ac:dyDescent="0.35">
      <c r="D7718"/>
      <c r="N7718"/>
    </row>
    <row r="7719" spans="4:14" ht="13.5" customHeight="1" x14ac:dyDescent="0.35">
      <c r="D7719"/>
      <c r="N7719"/>
    </row>
    <row r="7720" spans="4:14" ht="13.5" customHeight="1" x14ac:dyDescent="0.35">
      <c r="D7720"/>
      <c r="N7720"/>
    </row>
    <row r="7721" spans="4:14" ht="13.5" customHeight="1" x14ac:dyDescent="0.35">
      <c r="D7721"/>
      <c r="N7721"/>
    </row>
    <row r="7722" spans="4:14" ht="13.5" customHeight="1" x14ac:dyDescent="0.35">
      <c r="D7722"/>
      <c r="N7722"/>
    </row>
    <row r="7723" spans="4:14" ht="13.5" customHeight="1" x14ac:dyDescent="0.35">
      <c r="D7723"/>
      <c r="N7723"/>
    </row>
    <row r="7724" spans="4:14" ht="13.5" customHeight="1" x14ac:dyDescent="0.35">
      <c r="D7724"/>
      <c r="N7724"/>
    </row>
    <row r="7725" spans="4:14" ht="13.5" customHeight="1" x14ac:dyDescent="0.35">
      <c r="D7725"/>
      <c r="N7725"/>
    </row>
    <row r="7726" spans="4:14" ht="13.5" customHeight="1" x14ac:dyDescent="0.35">
      <c r="D7726"/>
      <c r="N7726"/>
    </row>
    <row r="7727" spans="4:14" ht="13.5" customHeight="1" x14ac:dyDescent="0.35">
      <c r="D7727"/>
      <c r="N7727"/>
    </row>
    <row r="7728" spans="4:14" ht="13.5" customHeight="1" x14ac:dyDescent="0.35">
      <c r="D7728"/>
      <c r="N7728"/>
    </row>
    <row r="7729" spans="4:14" ht="13.5" customHeight="1" x14ac:dyDescent="0.35">
      <c r="D7729"/>
      <c r="N7729"/>
    </row>
    <row r="7730" spans="4:14" ht="13.5" customHeight="1" x14ac:dyDescent="0.35">
      <c r="D7730"/>
      <c r="N7730"/>
    </row>
    <row r="7731" spans="4:14" ht="13.5" customHeight="1" x14ac:dyDescent="0.35">
      <c r="D7731"/>
      <c r="N7731"/>
    </row>
    <row r="7732" spans="4:14" ht="13.5" customHeight="1" x14ac:dyDescent="0.35">
      <c r="D7732"/>
      <c r="N7732"/>
    </row>
    <row r="7733" spans="4:14" ht="13.5" customHeight="1" x14ac:dyDescent="0.35">
      <c r="D7733"/>
      <c r="N7733"/>
    </row>
    <row r="7734" spans="4:14" ht="13.5" customHeight="1" x14ac:dyDescent="0.35">
      <c r="D7734"/>
      <c r="N7734"/>
    </row>
    <row r="7735" spans="4:14" ht="13.5" customHeight="1" x14ac:dyDescent="0.35">
      <c r="D7735"/>
      <c r="N7735"/>
    </row>
    <row r="7736" spans="4:14" ht="13.5" customHeight="1" x14ac:dyDescent="0.35">
      <c r="D7736"/>
      <c r="N7736"/>
    </row>
    <row r="7737" spans="4:14" ht="13.5" customHeight="1" x14ac:dyDescent="0.35">
      <c r="D7737"/>
      <c r="N7737"/>
    </row>
    <row r="7738" spans="4:14" ht="13.5" customHeight="1" x14ac:dyDescent="0.35">
      <c r="D7738"/>
      <c r="N7738"/>
    </row>
    <row r="7739" spans="4:14" ht="13.5" customHeight="1" x14ac:dyDescent="0.35">
      <c r="D7739"/>
      <c r="N7739"/>
    </row>
    <row r="7740" spans="4:14" ht="13.5" customHeight="1" x14ac:dyDescent="0.35">
      <c r="D7740"/>
      <c r="N7740"/>
    </row>
    <row r="7741" spans="4:14" ht="13.5" customHeight="1" x14ac:dyDescent="0.35">
      <c r="D7741"/>
      <c r="N7741"/>
    </row>
    <row r="7742" spans="4:14" ht="13.5" customHeight="1" x14ac:dyDescent="0.35">
      <c r="D7742"/>
      <c r="N7742"/>
    </row>
    <row r="7743" spans="4:14" ht="13.5" customHeight="1" x14ac:dyDescent="0.35">
      <c r="D7743"/>
      <c r="N7743"/>
    </row>
    <row r="7744" spans="4:14" ht="13.5" customHeight="1" x14ac:dyDescent="0.35">
      <c r="D7744"/>
      <c r="N7744"/>
    </row>
    <row r="7745" spans="4:14" ht="13.5" customHeight="1" x14ac:dyDescent="0.35">
      <c r="D7745"/>
      <c r="N7745"/>
    </row>
    <row r="7746" spans="4:14" ht="13.5" customHeight="1" x14ac:dyDescent="0.35">
      <c r="D7746"/>
      <c r="N7746"/>
    </row>
    <row r="7747" spans="4:14" ht="13.5" customHeight="1" x14ac:dyDescent="0.35">
      <c r="D7747"/>
      <c r="N7747"/>
    </row>
    <row r="7748" spans="4:14" ht="13.5" customHeight="1" x14ac:dyDescent="0.35">
      <c r="D7748"/>
      <c r="N7748"/>
    </row>
    <row r="7749" spans="4:14" ht="13.5" customHeight="1" x14ac:dyDescent="0.35">
      <c r="D7749"/>
      <c r="N7749"/>
    </row>
    <row r="7750" spans="4:14" ht="13.5" customHeight="1" x14ac:dyDescent="0.35">
      <c r="D7750"/>
      <c r="N7750"/>
    </row>
    <row r="7751" spans="4:14" ht="13.5" customHeight="1" x14ac:dyDescent="0.35">
      <c r="D7751"/>
      <c r="N7751"/>
    </row>
    <row r="7752" spans="4:14" ht="13.5" customHeight="1" x14ac:dyDescent="0.35">
      <c r="D7752"/>
      <c r="N7752"/>
    </row>
    <row r="7753" spans="4:14" ht="13.5" customHeight="1" x14ac:dyDescent="0.35">
      <c r="D7753"/>
      <c r="N7753"/>
    </row>
    <row r="7754" spans="4:14" ht="13.5" customHeight="1" x14ac:dyDescent="0.35">
      <c r="D7754"/>
      <c r="N7754"/>
    </row>
    <row r="7755" spans="4:14" ht="13.5" customHeight="1" x14ac:dyDescent="0.35">
      <c r="D7755"/>
      <c r="N7755"/>
    </row>
    <row r="7756" spans="4:14" ht="13.5" customHeight="1" x14ac:dyDescent="0.35">
      <c r="D7756"/>
      <c r="N7756"/>
    </row>
    <row r="7757" spans="4:14" ht="13.5" customHeight="1" x14ac:dyDescent="0.35">
      <c r="D7757"/>
      <c r="N7757"/>
    </row>
    <row r="7758" spans="4:14" ht="13.5" customHeight="1" x14ac:dyDescent="0.35">
      <c r="D7758"/>
      <c r="N7758"/>
    </row>
    <row r="7759" spans="4:14" ht="13.5" customHeight="1" x14ac:dyDescent="0.35">
      <c r="D7759"/>
      <c r="N7759"/>
    </row>
    <row r="7760" spans="4:14" ht="13.5" customHeight="1" x14ac:dyDescent="0.35">
      <c r="D7760"/>
      <c r="N7760"/>
    </row>
    <row r="7761" spans="4:14" ht="13.5" customHeight="1" x14ac:dyDescent="0.35">
      <c r="D7761"/>
      <c r="N7761"/>
    </row>
    <row r="7762" spans="4:14" ht="13.5" customHeight="1" x14ac:dyDescent="0.35">
      <c r="D7762"/>
      <c r="N7762"/>
    </row>
    <row r="7763" spans="4:14" ht="13.5" customHeight="1" x14ac:dyDescent="0.35">
      <c r="D7763"/>
      <c r="N7763"/>
    </row>
    <row r="7764" spans="4:14" ht="13.5" customHeight="1" x14ac:dyDescent="0.35">
      <c r="D7764"/>
      <c r="N7764"/>
    </row>
    <row r="7765" spans="4:14" ht="13.5" customHeight="1" x14ac:dyDescent="0.35">
      <c r="D7765"/>
      <c r="N7765"/>
    </row>
    <row r="7766" spans="4:14" ht="13.5" customHeight="1" x14ac:dyDescent="0.35">
      <c r="D7766"/>
      <c r="N7766"/>
    </row>
    <row r="7767" spans="4:14" ht="13.5" customHeight="1" x14ac:dyDescent="0.35">
      <c r="D7767"/>
      <c r="N7767"/>
    </row>
    <row r="7768" spans="4:14" ht="13.5" customHeight="1" x14ac:dyDescent="0.35">
      <c r="D7768"/>
      <c r="N7768"/>
    </row>
    <row r="7769" spans="4:14" ht="13.5" customHeight="1" x14ac:dyDescent="0.35">
      <c r="D7769"/>
      <c r="N7769"/>
    </row>
    <row r="7770" spans="4:14" ht="13.5" customHeight="1" x14ac:dyDescent="0.35">
      <c r="D7770"/>
      <c r="N7770"/>
    </row>
    <row r="7771" spans="4:14" ht="13.5" customHeight="1" x14ac:dyDescent="0.35">
      <c r="D7771"/>
      <c r="N7771"/>
    </row>
    <row r="7772" spans="4:14" ht="13.5" customHeight="1" x14ac:dyDescent="0.35">
      <c r="D7772"/>
      <c r="N7772"/>
    </row>
    <row r="7773" spans="4:14" ht="13.5" customHeight="1" x14ac:dyDescent="0.35">
      <c r="D7773"/>
      <c r="N7773"/>
    </row>
    <row r="7774" spans="4:14" ht="13.5" customHeight="1" x14ac:dyDescent="0.35">
      <c r="D7774"/>
      <c r="N7774"/>
    </row>
    <row r="7775" spans="4:14" ht="13.5" customHeight="1" x14ac:dyDescent="0.35">
      <c r="D7775"/>
      <c r="N7775"/>
    </row>
    <row r="7776" spans="4:14" ht="13.5" customHeight="1" x14ac:dyDescent="0.35">
      <c r="D7776"/>
      <c r="N7776"/>
    </row>
    <row r="7777" spans="4:14" ht="13.5" customHeight="1" x14ac:dyDescent="0.35">
      <c r="D7777"/>
      <c r="N7777"/>
    </row>
    <row r="7778" spans="4:14" ht="13.5" customHeight="1" x14ac:dyDescent="0.35">
      <c r="D7778"/>
      <c r="N7778"/>
    </row>
    <row r="7779" spans="4:14" ht="13.5" customHeight="1" x14ac:dyDescent="0.35">
      <c r="D7779"/>
      <c r="N7779"/>
    </row>
    <row r="7780" spans="4:14" ht="13.5" customHeight="1" x14ac:dyDescent="0.35">
      <c r="D7780"/>
      <c r="N7780"/>
    </row>
    <row r="7781" spans="4:14" ht="13.5" customHeight="1" x14ac:dyDescent="0.35">
      <c r="D7781"/>
      <c r="N7781"/>
    </row>
    <row r="7782" spans="4:14" ht="13.5" customHeight="1" x14ac:dyDescent="0.35">
      <c r="D7782"/>
      <c r="N7782"/>
    </row>
    <row r="7783" spans="4:14" ht="13.5" customHeight="1" x14ac:dyDescent="0.35">
      <c r="D7783"/>
      <c r="N7783"/>
    </row>
    <row r="7784" spans="4:14" ht="13.5" customHeight="1" x14ac:dyDescent="0.35">
      <c r="D7784"/>
      <c r="N7784"/>
    </row>
    <row r="7785" spans="4:14" ht="13.5" customHeight="1" x14ac:dyDescent="0.35">
      <c r="D7785"/>
      <c r="N7785"/>
    </row>
    <row r="7786" spans="4:14" ht="13.5" customHeight="1" x14ac:dyDescent="0.35">
      <c r="D7786"/>
      <c r="N7786"/>
    </row>
    <row r="7787" spans="4:14" ht="13.5" customHeight="1" x14ac:dyDescent="0.35">
      <c r="D7787"/>
      <c r="N7787"/>
    </row>
    <row r="7788" spans="4:14" ht="13.5" customHeight="1" x14ac:dyDescent="0.35">
      <c r="D7788"/>
      <c r="N7788"/>
    </row>
    <row r="7789" spans="4:14" ht="13.5" customHeight="1" x14ac:dyDescent="0.35">
      <c r="D7789"/>
      <c r="N7789"/>
    </row>
    <row r="7790" spans="4:14" ht="13.5" customHeight="1" x14ac:dyDescent="0.35">
      <c r="D7790"/>
      <c r="N7790"/>
    </row>
    <row r="7791" spans="4:14" ht="13.5" customHeight="1" x14ac:dyDescent="0.35">
      <c r="D7791"/>
      <c r="N7791"/>
    </row>
    <row r="7792" spans="4:14" ht="13.5" customHeight="1" x14ac:dyDescent="0.35">
      <c r="D7792"/>
      <c r="N7792"/>
    </row>
    <row r="7793" spans="4:14" ht="13.5" customHeight="1" x14ac:dyDescent="0.35">
      <c r="D7793"/>
      <c r="N7793"/>
    </row>
    <row r="7794" spans="4:14" ht="13.5" customHeight="1" x14ac:dyDescent="0.35">
      <c r="D7794"/>
      <c r="N7794"/>
    </row>
    <row r="7795" spans="4:14" ht="13.5" customHeight="1" x14ac:dyDescent="0.35">
      <c r="D7795"/>
      <c r="N7795"/>
    </row>
    <row r="7796" spans="4:14" ht="13.5" customHeight="1" x14ac:dyDescent="0.35">
      <c r="D7796"/>
      <c r="N7796"/>
    </row>
    <row r="7797" spans="4:14" ht="13.5" customHeight="1" x14ac:dyDescent="0.35">
      <c r="D7797"/>
      <c r="N7797"/>
    </row>
    <row r="7798" spans="4:14" ht="13.5" customHeight="1" x14ac:dyDescent="0.35">
      <c r="D7798"/>
      <c r="N7798"/>
    </row>
    <row r="7799" spans="4:14" ht="13.5" customHeight="1" x14ac:dyDescent="0.35">
      <c r="D7799"/>
      <c r="N7799"/>
    </row>
    <row r="7800" spans="4:14" ht="13.5" customHeight="1" x14ac:dyDescent="0.35">
      <c r="D7800"/>
      <c r="N7800"/>
    </row>
    <row r="7801" spans="4:14" ht="13.5" customHeight="1" x14ac:dyDescent="0.35">
      <c r="D7801"/>
      <c r="N7801"/>
    </row>
    <row r="7802" spans="4:14" ht="13.5" customHeight="1" x14ac:dyDescent="0.35">
      <c r="D7802"/>
      <c r="N7802"/>
    </row>
    <row r="7803" spans="4:14" ht="13.5" customHeight="1" x14ac:dyDescent="0.35">
      <c r="D7803"/>
      <c r="N7803"/>
    </row>
    <row r="7804" spans="4:14" ht="13.5" customHeight="1" x14ac:dyDescent="0.35">
      <c r="D7804"/>
      <c r="N7804"/>
    </row>
    <row r="7805" spans="4:14" ht="13.5" customHeight="1" x14ac:dyDescent="0.35">
      <c r="D7805"/>
      <c r="N7805"/>
    </row>
    <row r="7806" spans="4:14" ht="13.5" customHeight="1" x14ac:dyDescent="0.35">
      <c r="D7806"/>
      <c r="N7806"/>
    </row>
    <row r="7807" spans="4:14" ht="13.5" customHeight="1" x14ac:dyDescent="0.35">
      <c r="D7807"/>
      <c r="N7807"/>
    </row>
    <row r="7808" spans="4:14" ht="13.5" customHeight="1" x14ac:dyDescent="0.35">
      <c r="D7808"/>
      <c r="N7808"/>
    </row>
    <row r="7809" spans="4:14" ht="13.5" customHeight="1" x14ac:dyDescent="0.35">
      <c r="D7809"/>
      <c r="N7809"/>
    </row>
    <row r="7810" spans="4:14" ht="13.5" customHeight="1" x14ac:dyDescent="0.35">
      <c r="D7810"/>
      <c r="N7810"/>
    </row>
    <row r="7811" spans="4:14" ht="13.5" customHeight="1" x14ac:dyDescent="0.35">
      <c r="D7811"/>
      <c r="N7811"/>
    </row>
    <row r="7812" spans="4:14" ht="13.5" customHeight="1" x14ac:dyDescent="0.35">
      <c r="D7812"/>
      <c r="N7812"/>
    </row>
    <row r="7813" spans="4:14" ht="13.5" customHeight="1" x14ac:dyDescent="0.35">
      <c r="D7813"/>
      <c r="N7813"/>
    </row>
    <row r="7814" spans="4:14" ht="13.5" customHeight="1" x14ac:dyDescent="0.35">
      <c r="D7814"/>
      <c r="N7814"/>
    </row>
    <row r="7815" spans="4:14" ht="13.5" customHeight="1" x14ac:dyDescent="0.35">
      <c r="D7815"/>
      <c r="N7815"/>
    </row>
    <row r="7816" spans="4:14" ht="13.5" customHeight="1" x14ac:dyDescent="0.35">
      <c r="D7816"/>
      <c r="N7816"/>
    </row>
    <row r="7817" spans="4:14" ht="13.5" customHeight="1" x14ac:dyDescent="0.35">
      <c r="D7817"/>
      <c r="N7817"/>
    </row>
    <row r="7818" spans="4:14" ht="13.5" customHeight="1" x14ac:dyDescent="0.35">
      <c r="D7818"/>
      <c r="N7818"/>
    </row>
    <row r="7819" spans="4:14" ht="13.5" customHeight="1" x14ac:dyDescent="0.35">
      <c r="D7819"/>
      <c r="N7819"/>
    </row>
    <row r="7820" spans="4:14" ht="13.5" customHeight="1" x14ac:dyDescent="0.35">
      <c r="D7820"/>
      <c r="N7820"/>
    </row>
    <row r="7821" spans="4:14" ht="13.5" customHeight="1" x14ac:dyDescent="0.35">
      <c r="D7821"/>
      <c r="N7821"/>
    </row>
    <row r="7822" spans="4:14" ht="13.5" customHeight="1" x14ac:dyDescent="0.35">
      <c r="D7822"/>
      <c r="N7822"/>
    </row>
    <row r="7823" spans="4:14" ht="13.5" customHeight="1" x14ac:dyDescent="0.35">
      <c r="D7823"/>
      <c r="N7823"/>
    </row>
    <row r="7824" spans="4:14" ht="13.5" customHeight="1" x14ac:dyDescent="0.35">
      <c r="D7824"/>
      <c r="N7824"/>
    </row>
    <row r="7825" spans="4:14" ht="13.5" customHeight="1" x14ac:dyDescent="0.35">
      <c r="D7825"/>
      <c r="N7825"/>
    </row>
    <row r="7826" spans="4:14" ht="13.5" customHeight="1" x14ac:dyDescent="0.35">
      <c r="D7826"/>
      <c r="N7826"/>
    </row>
    <row r="7827" spans="4:14" ht="13.5" customHeight="1" x14ac:dyDescent="0.35">
      <c r="D7827"/>
      <c r="N7827"/>
    </row>
    <row r="7828" spans="4:14" ht="13.5" customHeight="1" x14ac:dyDescent="0.35">
      <c r="D7828"/>
      <c r="N7828"/>
    </row>
    <row r="7829" spans="4:14" ht="13.5" customHeight="1" x14ac:dyDescent="0.35">
      <c r="D7829"/>
      <c r="N7829"/>
    </row>
    <row r="7830" spans="4:14" ht="13.5" customHeight="1" x14ac:dyDescent="0.35">
      <c r="D7830"/>
      <c r="N7830"/>
    </row>
    <row r="7831" spans="4:14" ht="13.5" customHeight="1" x14ac:dyDescent="0.35">
      <c r="D7831"/>
      <c r="N7831"/>
    </row>
    <row r="7832" spans="4:14" ht="13.5" customHeight="1" x14ac:dyDescent="0.35">
      <c r="D7832"/>
      <c r="N7832"/>
    </row>
    <row r="7833" spans="4:14" ht="13.5" customHeight="1" x14ac:dyDescent="0.35">
      <c r="D7833"/>
      <c r="N7833"/>
    </row>
    <row r="7834" spans="4:14" ht="13.5" customHeight="1" x14ac:dyDescent="0.35">
      <c r="D7834"/>
      <c r="N7834"/>
    </row>
    <row r="7835" spans="4:14" ht="13.5" customHeight="1" x14ac:dyDescent="0.35">
      <c r="D7835"/>
      <c r="N7835"/>
    </row>
    <row r="7836" spans="4:14" ht="13.5" customHeight="1" x14ac:dyDescent="0.35">
      <c r="D7836"/>
      <c r="N7836"/>
    </row>
    <row r="7837" spans="4:14" ht="13.5" customHeight="1" x14ac:dyDescent="0.35">
      <c r="D7837"/>
      <c r="N7837"/>
    </row>
    <row r="7838" spans="4:14" ht="13.5" customHeight="1" x14ac:dyDescent="0.35">
      <c r="D7838"/>
      <c r="N7838"/>
    </row>
    <row r="7839" spans="4:14" ht="13.5" customHeight="1" x14ac:dyDescent="0.35">
      <c r="D7839"/>
      <c r="N7839"/>
    </row>
    <row r="7840" spans="4:14" ht="13.5" customHeight="1" x14ac:dyDescent="0.35">
      <c r="D7840"/>
      <c r="N7840"/>
    </row>
    <row r="7841" spans="4:14" ht="13.5" customHeight="1" x14ac:dyDescent="0.35">
      <c r="D7841"/>
      <c r="N7841"/>
    </row>
    <row r="7842" spans="4:14" ht="13.5" customHeight="1" x14ac:dyDescent="0.35">
      <c r="D7842"/>
      <c r="N7842"/>
    </row>
    <row r="7843" spans="4:14" ht="13.5" customHeight="1" x14ac:dyDescent="0.35">
      <c r="D7843"/>
      <c r="N7843"/>
    </row>
    <row r="7844" spans="4:14" ht="13.5" customHeight="1" x14ac:dyDescent="0.35">
      <c r="D7844"/>
      <c r="N7844"/>
    </row>
    <row r="7845" spans="4:14" ht="13.5" customHeight="1" x14ac:dyDescent="0.35">
      <c r="D7845"/>
      <c r="N7845"/>
    </row>
    <row r="7846" spans="4:14" ht="13.5" customHeight="1" x14ac:dyDescent="0.35">
      <c r="D7846"/>
      <c r="N7846"/>
    </row>
    <row r="7847" spans="4:14" ht="13.5" customHeight="1" x14ac:dyDescent="0.35">
      <c r="D7847"/>
      <c r="N7847"/>
    </row>
    <row r="7848" spans="4:14" ht="13.5" customHeight="1" x14ac:dyDescent="0.35">
      <c r="D7848"/>
      <c r="N7848"/>
    </row>
    <row r="7849" spans="4:14" ht="13.5" customHeight="1" x14ac:dyDescent="0.35">
      <c r="D7849"/>
      <c r="N7849"/>
    </row>
    <row r="7850" spans="4:14" ht="13.5" customHeight="1" x14ac:dyDescent="0.35">
      <c r="D7850"/>
      <c r="N7850"/>
    </row>
    <row r="7851" spans="4:14" ht="13.5" customHeight="1" x14ac:dyDescent="0.35">
      <c r="D7851"/>
      <c r="N7851"/>
    </row>
    <row r="7852" spans="4:14" ht="13.5" customHeight="1" x14ac:dyDescent="0.35">
      <c r="D7852"/>
      <c r="N7852"/>
    </row>
    <row r="7853" spans="4:14" ht="13.5" customHeight="1" x14ac:dyDescent="0.35">
      <c r="D7853"/>
      <c r="N7853"/>
    </row>
    <row r="7854" spans="4:14" ht="13.5" customHeight="1" x14ac:dyDescent="0.35">
      <c r="D7854"/>
      <c r="N7854"/>
    </row>
    <row r="7855" spans="4:14" ht="13.5" customHeight="1" x14ac:dyDescent="0.35">
      <c r="D7855"/>
      <c r="N7855"/>
    </row>
    <row r="7856" spans="4:14" ht="13.5" customHeight="1" x14ac:dyDescent="0.35">
      <c r="D7856"/>
      <c r="N7856"/>
    </row>
    <row r="7857" spans="4:14" ht="13.5" customHeight="1" x14ac:dyDescent="0.35">
      <c r="D7857"/>
      <c r="N7857"/>
    </row>
    <row r="7858" spans="4:14" ht="13.5" customHeight="1" x14ac:dyDescent="0.35">
      <c r="D7858"/>
      <c r="N7858"/>
    </row>
    <row r="7859" spans="4:14" ht="13.5" customHeight="1" x14ac:dyDescent="0.35">
      <c r="D7859"/>
      <c r="N7859"/>
    </row>
    <row r="7860" spans="4:14" ht="13.5" customHeight="1" x14ac:dyDescent="0.35">
      <c r="D7860"/>
      <c r="N7860"/>
    </row>
    <row r="7861" spans="4:14" ht="13.5" customHeight="1" x14ac:dyDescent="0.35">
      <c r="D7861"/>
      <c r="N7861"/>
    </row>
    <row r="7862" spans="4:14" ht="13.5" customHeight="1" x14ac:dyDescent="0.35">
      <c r="D7862"/>
      <c r="N7862"/>
    </row>
    <row r="7863" spans="4:14" ht="13.5" customHeight="1" x14ac:dyDescent="0.35">
      <c r="D7863"/>
      <c r="N7863"/>
    </row>
    <row r="7864" spans="4:14" ht="13.5" customHeight="1" x14ac:dyDescent="0.35">
      <c r="D7864"/>
      <c r="N7864"/>
    </row>
    <row r="7865" spans="4:14" ht="13.5" customHeight="1" x14ac:dyDescent="0.35">
      <c r="D7865"/>
      <c r="N7865"/>
    </row>
    <row r="7866" spans="4:14" ht="13.5" customHeight="1" x14ac:dyDescent="0.35">
      <c r="D7866"/>
      <c r="N7866"/>
    </row>
    <row r="7867" spans="4:14" ht="13.5" customHeight="1" x14ac:dyDescent="0.35">
      <c r="D7867"/>
      <c r="N7867"/>
    </row>
    <row r="7868" spans="4:14" ht="13.5" customHeight="1" x14ac:dyDescent="0.35">
      <c r="D7868"/>
      <c r="N7868"/>
    </row>
    <row r="7869" spans="4:14" ht="13.5" customHeight="1" x14ac:dyDescent="0.35">
      <c r="D7869"/>
      <c r="N7869"/>
    </row>
    <row r="7870" spans="4:14" ht="13.5" customHeight="1" x14ac:dyDescent="0.35">
      <c r="D7870"/>
      <c r="N7870"/>
    </row>
    <row r="7871" spans="4:14" ht="13.5" customHeight="1" x14ac:dyDescent="0.35">
      <c r="D7871"/>
      <c r="N7871"/>
    </row>
    <row r="7872" spans="4:14" ht="13.5" customHeight="1" x14ac:dyDescent="0.35">
      <c r="D7872"/>
      <c r="N7872"/>
    </row>
    <row r="7873" spans="4:14" ht="13.5" customHeight="1" x14ac:dyDescent="0.35">
      <c r="D7873"/>
      <c r="N7873"/>
    </row>
    <row r="7874" spans="4:14" ht="13.5" customHeight="1" x14ac:dyDescent="0.35">
      <c r="D7874"/>
      <c r="N7874"/>
    </row>
    <row r="7875" spans="4:14" ht="13.5" customHeight="1" x14ac:dyDescent="0.35">
      <c r="D7875"/>
      <c r="N7875"/>
    </row>
    <row r="7876" spans="4:14" ht="13.5" customHeight="1" x14ac:dyDescent="0.35">
      <c r="D7876"/>
      <c r="N7876"/>
    </row>
    <row r="7877" spans="4:14" ht="13.5" customHeight="1" x14ac:dyDescent="0.35">
      <c r="D7877"/>
      <c r="N7877"/>
    </row>
    <row r="7878" spans="4:14" ht="13.5" customHeight="1" x14ac:dyDescent="0.35">
      <c r="D7878"/>
      <c r="N7878"/>
    </row>
    <row r="7879" spans="4:14" ht="13.5" customHeight="1" x14ac:dyDescent="0.35">
      <c r="D7879"/>
      <c r="N7879"/>
    </row>
    <row r="7880" spans="4:14" ht="13.5" customHeight="1" x14ac:dyDescent="0.35">
      <c r="D7880"/>
      <c r="N7880"/>
    </row>
    <row r="7881" spans="4:14" ht="13.5" customHeight="1" x14ac:dyDescent="0.35">
      <c r="D7881"/>
      <c r="N7881"/>
    </row>
    <row r="7882" spans="4:14" ht="13.5" customHeight="1" x14ac:dyDescent="0.35">
      <c r="D7882"/>
      <c r="N7882"/>
    </row>
    <row r="7883" spans="4:14" ht="13.5" customHeight="1" x14ac:dyDescent="0.35">
      <c r="D7883"/>
      <c r="N7883"/>
    </row>
    <row r="7884" spans="4:14" ht="13.5" customHeight="1" x14ac:dyDescent="0.35">
      <c r="D7884"/>
      <c r="N7884"/>
    </row>
    <row r="7885" spans="4:14" ht="13.5" customHeight="1" x14ac:dyDescent="0.35">
      <c r="D7885"/>
      <c r="N7885"/>
    </row>
    <row r="7886" spans="4:14" ht="13.5" customHeight="1" x14ac:dyDescent="0.35">
      <c r="D7886"/>
      <c r="N7886"/>
    </row>
    <row r="7887" spans="4:14" ht="13.5" customHeight="1" x14ac:dyDescent="0.35">
      <c r="D7887"/>
      <c r="N7887"/>
    </row>
    <row r="7888" spans="4:14" ht="13.5" customHeight="1" x14ac:dyDescent="0.35">
      <c r="D7888"/>
      <c r="N7888"/>
    </row>
    <row r="7889" spans="4:14" ht="13.5" customHeight="1" x14ac:dyDescent="0.35">
      <c r="D7889"/>
      <c r="N7889"/>
    </row>
    <row r="7890" spans="4:14" ht="13.5" customHeight="1" x14ac:dyDescent="0.35">
      <c r="D7890"/>
      <c r="N7890"/>
    </row>
    <row r="7891" spans="4:14" ht="13.5" customHeight="1" x14ac:dyDescent="0.35">
      <c r="D7891"/>
      <c r="N7891"/>
    </row>
    <row r="7892" spans="4:14" ht="13.5" customHeight="1" x14ac:dyDescent="0.35">
      <c r="D7892"/>
      <c r="N7892"/>
    </row>
    <row r="7893" spans="4:14" ht="13.5" customHeight="1" x14ac:dyDescent="0.35">
      <c r="D7893"/>
      <c r="N7893"/>
    </row>
    <row r="7894" spans="4:14" ht="13.5" customHeight="1" x14ac:dyDescent="0.35">
      <c r="D7894"/>
      <c r="N7894"/>
    </row>
    <row r="7895" spans="4:14" ht="13.5" customHeight="1" x14ac:dyDescent="0.35">
      <c r="D7895"/>
      <c r="N7895"/>
    </row>
    <row r="7896" spans="4:14" ht="13.5" customHeight="1" x14ac:dyDescent="0.35">
      <c r="D7896"/>
      <c r="N7896"/>
    </row>
    <row r="7897" spans="4:14" ht="13.5" customHeight="1" x14ac:dyDescent="0.35">
      <c r="D7897"/>
      <c r="N7897"/>
    </row>
    <row r="7898" spans="4:14" ht="13.5" customHeight="1" x14ac:dyDescent="0.35">
      <c r="D7898"/>
      <c r="N7898"/>
    </row>
    <row r="7899" spans="4:14" ht="13.5" customHeight="1" x14ac:dyDescent="0.35">
      <c r="D7899"/>
      <c r="N7899"/>
    </row>
    <row r="7900" spans="4:14" ht="13.5" customHeight="1" x14ac:dyDescent="0.35">
      <c r="D7900"/>
      <c r="N7900"/>
    </row>
    <row r="7901" spans="4:14" ht="13.5" customHeight="1" x14ac:dyDescent="0.35">
      <c r="D7901"/>
      <c r="N7901"/>
    </row>
    <row r="7902" spans="4:14" ht="13.5" customHeight="1" x14ac:dyDescent="0.35">
      <c r="D7902"/>
      <c r="N7902"/>
    </row>
    <row r="7903" spans="4:14" ht="13.5" customHeight="1" x14ac:dyDescent="0.35">
      <c r="D7903"/>
      <c r="N7903"/>
    </row>
    <row r="7904" spans="4:14" ht="13.5" customHeight="1" x14ac:dyDescent="0.35">
      <c r="D7904"/>
      <c r="N7904"/>
    </row>
    <row r="7905" spans="4:14" ht="13.5" customHeight="1" x14ac:dyDescent="0.35">
      <c r="D7905"/>
      <c r="N7905"/>
    </row>
    <row r="7906" spans="4:14" ht="13.5" customHeight="1" x14ac:dyDescent="0.35">
      <c r="D7906"/>
      <c r="N7906"/>
    </row>
    <row r="7907" spans="4:14" ht="13.5" customHeight="1" x14ac:dyDescent="0.35">
      <c r="D7907"/>
      <c r="N7907"/>
    </row>
    <row r="7908" spans="4:14" ht="13.5" customHeight="1" x14ac:dyDescent="0.35">
      <c r="D7908"/>
      <c r="N7908"/>
    </row>
    <row r="7909" spans="4:14" ht="13.5" customHeight="1" x14ac:dyDescent="0.35">
      <c r="D7909"/>
      <c r="N7909"/>
    </row>
    <row r="7910" spans="4:14" ht="13.5" customHeight="1" x14ac:dyDescent="0.35">
      <c r="D7910"/>
      <c r="N7910"/>
    </row>
    <row r="7911" spans="4:14" ht="13.5" customHeight="1" x14ac:dyDescent="0.35">
      <c r="D7911"/>
      <c r="N7911"/>
    </row>
    <row r="7912" spans="4:14" ht="13.5" customHeight="1" x14ac:dyDescent="0.35">
      <c r="D7912"/>
      <c r="N7912"/>
    </row>
    <row r="7913" spans="4:14" ht="13.5" customHeight="1" x14ac:dyDescent="0.35">
      <c r="D7913"/>
      <c r="N7913"/>
    </row>
    <row r="7914" spans="4:14" ht="13.5" customHeight="1" x14ac:dyDescent="0.35">
      <c r="D7914"/>
      <c r="N7914"/>
    </row>
    <row r="7915" spans="4:14" ht="13.5" customHeight="1" x14ac:dyDescent="0.35">
      <c r="D7915"/>
      <c r="N7915"/>
    </row>
    <row r="7916" spans="4:14" ht="13.5" customHeight="1" x14ac:dyDescent="0.35">
      <c r="D7916"/>
      <c r="N7916"/>
    </row>
    <row r="7917" spans="4:14" ht="13.5" customHeight="1" x14ac:dyDescent="0.35">
      <c r="D7917"/>
      <c r="N7917"/>
    </row>
    <row r="7918" spans="4:14" ht="13.5" customHeight="1" x14ac:dyDescent="0.35">
      <c r="D7918"/>
      <c r="N7918"/>
    </row>
    <row r="7919" spans="4:14" ht="13.5" customHeight="1" x14ac:dyDescent="0.35">
      <c r="D7919"/>
      <c r="N7919"/>
    </row>
    <row r="7920" spans="4:14" ht="13.5" customHeight="1" x14ac:dyDescent="0.35">
      <c r="D7920"/>
      <c r="N7920"/>
    </row>
    <row r="7921" spans="4:14" ht="13.5" customHeight="1" x14ac:dyDescent="0.35">
      <c r="D7921"/>
      <c r="N7921"/>
    </row>
    <row r="7922" spans="4:14" ht="13.5" customHeight="1" x14ac:dyDescent="0.35">
      <c r="D7922"/>
      <c r="N7922"/>
    </row>
    <row r="7923" spans="4:14" ht="13.5" customHeight="1" x14ac:dyDescent="0.35">
      <c r="D7923"/>
      <c r="N7923"/>
    </row>
    <row r="7924" spans="4:14" ht="13.5" customHeight="1" x14ac:dyDescent="0.35">
      <c r="D7924"/>
      <c r="N7924"/>
    </row>
    <row r="7925" spans="4:14" ht="13.5" customHeight="1" x14ac:dyDescent="0.35">
      <c r="D7925"/>
      <c r="N7925"/>
    </row>
    <row r="7926" spans="4:14" ht="13.5" customHeight="1" x14ac:dyDescent="0.35">
      <c r="D7926"/>
      <c r="N7926"/>
    </row>
    <row r="7927" spans="4:14" ht="13.5" customHeight="1" x14ac:dyDescent="0.35">
      <c r="D7927"/>
      <c r="N7927"/>
    </row>
    <row r="7928" spans="4:14" ht="13.5" customHeight="1" x14ac:dyDescent="0.35">
      <c r="D7928"/>
      <c r="N7928"/>
    </row>
    <row r="7929" spans="4:14" ht="13.5" customHeight="1" x14ac:dyDescent="0.35">
      <c r="D7929"/>
      <c r="N7929"/>
    </row>
    <row r="7930" spans="4:14" ht="13.5" customHeight="1" x14ac:dyDescent="0.35">
      <c r="D7930"/>
      <c r="N7930"/>
    </row>
    <row r="7931" spans="4:14" ht="13.5" customHeight="1" x14ac:dyDescent="0.35">
      <c r="D7931"/>
      <c r="N7931"/>
    </row>
    <row r="7932" spans="4:14" ht="13.5" customHeight="1" x14ac:dyDescent="0.35">
      <c r="D7932"/>
      <c r="N7932"/>
    </row>
    <row r="7933" spans="4:14" ht="13.5" customHeight="1" x14ac:dyDescent="0.35">
      <c r="D7933"/>
      <c r="N7933"/>
    </row>
    <row r="7934" spans="4:14" ht="13.5" customHeight="1" x14ac:dyDescent="0.35">
      <c r="D7934"/>
      <c r="N7934"/>
    </row>
    <row r="7935" spans="4:14" ht="13.5" customHeight="1" x14ac:dyDescent="0.35">
      <c r="D7935"/>
      <c r="N7935"/>
    </row>
    <row r="7936" spans="4:14" ht="13.5" customHeight="1" x14ac:dyDescent="0.35">
      <c r="D7936"/>
      <c r="N7936"/>
    </row>
    <row r="7937" spans="4:14" ht="13.5" customHeight="1" x14ac:dyDescent="0.35">
      <c r="D7937"/>
      <c r="N7937"/>
    </row>
    <row r="7938" spans="4:14" ht="13.5" customHeight="1" x14ac:dyDescent="0.35">
      <c r="D7938"/>
      <c r="N7938"/>
    </row>
    <row r="7939" spans="4:14" ht="13.5" customHeight="1" x14ac:dyDescent="0.35">
      <c r="D7939"/>
      <c r="N7939"/>
    </row>
    <row r="7940" spans="4:14" ht="13.5" customHeight="1" x14ac:dyDescent="0.35">
      <c r="D7940"/>
      <c r="N7940"/>
    </row>
    <row r="7941" spans="4:14" ht="13.5" customHeight="1" x14ac:dyDescent="0.35">
      <c r="D7941"/>
      <c r="N7941"/>
    </row>
    <row r="7942" spans="4:14" ht="13.5" customHeight="1" x14ac:dyDescent="0.35">
      <c r="D7942"/>
      <c r="N7942"/>
    </row>
    <row r="7943" spans="4:14" ht="13.5" customHeight="1" x14ac:dyDescent="0.35">
      <c r="D7943"/>
      <c r="N7943"/>
    </row>
    <row r="7944" spans="4:14" ht="13.5" customHeight="1" x14ac:dyDescent="0.35">
      <c r="D7944"/>
      <c r="N7944"/>
    </row>
    <row r="7945" spans="4:14" ht="13.5" customHeight="1" x14ac:dyDescent="0.35">
      <c r="D7945"/>
      <c r="N7945"/>
    </row>
    <row r="7946" spans="4:14" ht="13.5" customHeight="1" x14ac:dyDescent="0.35">
      <c r="D7946"/>
      <c r="N7946"/>
    </row>
    <row r="7947" spans="4:14" ht="13.5" customHeight="1" x14ac:dyDescent="0.35">
      <c r="D7947"/>
      <c r="N7947"/>
    </row>
    <row r="7948" spans="4:14" ht="13.5" customHeight="1" x14ac:dyDescent="0.35">
      <c r="D7948"/>
      <c r="N7948"/>
    </row>
    <row r="7949" spans="4:14" ht="13.5" customHeight="1" x14ac:dyDescent="0.35">
      <c r="D7949"/>
      <c r="N7949"/>
    </row>
    <row r="7950" spans="4:14" ht="13.5" customHeight="1" x14ac:dyDescent="0.35">
      <c r="D7950"/>
      <c r="N7950"/>
    </row>
    <row r="7951" spans="4:14" ht="13.5" customHeight="1" x14ac:dyDescent="0.35">
      <c r="D7951"/>
      <c r="N7951"/>
    </row>
    <row r="7952" spans="4:14" ht="13.5" customHeight="1" x14ac:dyDescent="0.35">
      <c r="D7952"/>
      <c r="N7952"/>
    </row>
    <row r="7953" spans="4:14" ht="13.5" customHeight="1" x14ac:dyDescent="0.35">
      <c r="D7953"/>
      <c r="N7953"/>
    </row>
    <row r="7954" spans="4:14" ht="13.5" customHeight="1" x14ac:dyDescent="0.35">
      <c r="D7954"/>
      <c r="N7954"/>
    </row>
    <row r="7955" spans="4:14" ht="13.5" customHeight="1" x14ac:dyDescent="0.35">
      <c r="D7955"/>
      <c r="N7955"/>
    </row>
    <row r="7956" spans="4:14" ht="13.5" customHeight="1" x14ac:dyDescent="0.35">
      <c r="D7956"/>
      <c r="N7956"/>
    </row>
    <row r="7957" spans="4:14" ht="13.5" customHeight="1" x14ac:dyDescent="0.35">
      <c r="D7957"/>
      <c r="N7957"/>
    </row>
    <row r="7958" spans="4:14" ht="13.5" customHeight="1" x14ac:dyDescent="0.35">
      <c r="D7958"/>
      <c r="N7958"/>
    </row>
    <row r="7959" spans="4:14" ht="13.5" customHeight="1" x14ac:dyDescent="0.35">
      <c r="D7959"/>
      <c r="N7959"/>
    </row>
    <row r="7960" spans="4:14" ht="13.5" customHeight="1" x14ac:dyDescent="0.35">
      <c r="D7960"/>
      <c r="N7960"/>
    </row>
    <row r="7961" spans="4:14" ht="13.5" customHeight="1" x14ac:dyDescent="0.35">
      <c r="D7961"/>
      <c r="N7961"/>
    </row>
    <row r="7962" spans="4:14" ht="13.5" customHeight="1" x14ac:dyDescent="0.35">
      <c r="D7962"/>
      <c r="N7962"/>
    </row>
    <row r="7963" spans="4:14" ht="13.5" customHeight="1" x14ac:dyDescent="0.35">
      <c r="D7963"/>
      <c r="N7963"/>
    </row>
    <row r="7964" spans="4:14" ht="13.5" customHeight="1" x14ac:dyDescent="0.35">
      <c r="D7964"/>
      <c r="N7964"/>
    </row>
    <row r="7965" spans="4:14" ht="13.5" customHeight="1" x14ac:dyDescent="0.35">
      <c r="D7965"/>
      <c r="N7965"/>
    </row>
    <row r="7966" spans="4:14" ht="13.5" customHeight="1" x14ac:dyDescent="0.35">
      <c r="D7966"/>
      <c r="N7966"/>
    </row>
    <row r="7967" spans="4:14" ht="13.5" customHeight="1" x14ac:dyDescent="0.35">
      <c r="D7967"/>
      <c r="N7967"/>
    </row>
    <row r="7968" spans="4:14" ht="13.5" customHeight="1" x14ac:dyDescent="0.35">
      <c r="D7968"/>
      <c r="N7968"/>
    </row>
    <row r="7969" spans="4:14" ht="13.5" customHeight="1" x14ac:dyDescent="0.35">
      <c r="D7969"/>
      <c r="N7969"/>
    </row>
    <row r="7970" spans="4:14" ht="13.5" customHeight="1" x14ac:dyDescent="0.35">
      <c r="D7970"/>
      <c r="N7970"/>
    </row>
    <row r="7971" spans="4:14" ht="13.5" customHeight="1" x14ac:dyDescent="0.35">
      <c r="D7971"/>
      <c r="N7971"/>
    </row>
    <row r="7972" spans="4:14" ht="13.5" customHeight="1" x14ac:dyDescent="0.35">
      <c r="D7972"/>
      <c r="N7972"/>
    </row>
    <row r="7973" spans="4:14" ht="13.5" customHeight="1" x14ac:dyDescent="0.35">
      <c r="D7973"/>
      <c r="N7973"/>
    </row>
    <row r="7974" spans="4:14" ht="13.5" customHeight="1" x14ac:dyDescent="0.35">
      <c r="D7974"/>
      <c r="N7974"/>
    </row>
    <row r="7975" spans="4:14" ht="13.5" customHeight="1" x14ac:dyDescent="0.35">
      <c r="D7975"/>
      <c r="N7975"/>
    </row>
    <row r="7976" spans="4:14" ht="13.5" customHeight="1" x14ac:dyDescent="0.35">
      <c r="D7976"/>
      <c r="N7976"/>
    </row>
    <row r="7977" spans="4:14" ht="13.5" customHeight="1" x14ac:dyDescent="0.35">
      <c r="D7977"/>
      <c r="N7977"/>
    </row>
    <row r="7978" spans="4:14" ht="13.5" customHeight="1" x14ac:dyDescent="0.35">
      <c r="D7978"/>
      <c r="N7978"/>
    </row>
    <row r="7979" spans="4:14" ht="13.5" customHeight="1" x14ac:dyDescent="0.35">
      <c r="D7979"/>
      <c r="N7979"/>
    </row>
    <row r="7980" spans="4:14" ht="13.5" customHeight="1" x14ac:dyDescent="0.35">
      <c r="D7980"/>
      <c r="N7980"/>
    </row>
    <row r="7981" spans="4:14" ht="13.5" customHeight="1" x14ac:dyDescent="0.35">
      <c r="D7981"/>
      <c r="N7981"/>
    </row>
    <row r="7982" spans="4:14" ht="13.5" customHeight="1" x14ac:dyDescent="0.35">
      <c r="D7982"/>
      <c r="N7982"/>
    </row>
    <row r="7983" spans="4:14" ht="13.5" customHeight="1" x14ac:dyDescent="0.35">
      <c r="D7983"/>
      <c r="N7983"/>
    </row>
    <row r="7984" spans="4:14" ht="13.5" customHeight="1" x14ac:dyDescent="0.35">
      <c r="D7984"/>
      <c r="N7984"/>
    </row>
    <row r="7985" spans="4:14" ht="13.5" customHeight="1" x14ac:dyDescent="0.35">
      <c r="D7985"/>
      <c r="N7985"/>
    </row>
    <row r="7986" spans="4:14" ht="13.5" customHeight="1" x14ac:dyDescent="0.35">
      <c r="D7986"/>
      <c r="N7986"/>
    </row>
    <row r="7987" spans="4:14" ht="13.5" customHeight="1" x14ac:dyDescent="0.35">
      <c r="D7987"/>
      <c r="N7987"/>
    </row>
    <row r="7988" spans="4:14" ht="13.5" customHeight="1" x14ac:dyDescent="0.35">
      <c r="D7988"/>
      <c r="N7988"/>
    </row>
    <row r="7989" spans="4:14" ht="13.5" customHeight="1" x14ac:dyDescent="0.35">
      <c r="D7989"/>
      <c r="N7989"/>
    </row>
    <row r="7990" spans="4:14" ht="13.5" customHeight="1" x14ac:dyDescent="0.35">
      <c r="D7990"/>
      <c r="N7990"/>
    </row>
    <row r="7991" spans="4:14" ht="13.5" customHeight="1" x14ac:dyDescent="0.35">
      <c r="D7991"/>
      <c r="N7991"/>
    </row>
    <row r="7992" spans="4:14" ht="13.5" customHeight="1" x14ac:dyDescent="0.35">
      <c r="D7992"/>
      <c r="N7992"/>
    </row>
    <row r="7993" spans="4:14" ht="13.5" customHeight="1" x14ac:dyDescent="0.35">
      <c r="D7993"/>
      <c r="N7993"/>
    </row>
    <row r="7994" spans="4:14" ht="13.5" customHeight="1" x14ac:dyDescent="0.35">
      <c r="D7994"/>
      <c r="N7994"/>
    </row>
    <row r="7995" spans="4:14" ht="13.5" customHeight="1" x14ac:dyDescent="0.35">
      <c r="D7995"/>
      <c r="N7995"/>
    </row>
    <row r="7996" spans="4:14" ht="13.5" customHeight="1" x14ac:dyDescent="0.35">
      <c r="D7996"/>
      <c r="N7996"/>
    </row>
    <row r="7997" spans="4:14" ht="13.5" customHeight="1" x14ac:dyDescent="0.35">
      <c r="D7997"/>
      <c r="N7997"/>
    </row>
    <row r="7998" spans="4:14" ht="13.5" customHeight="1" x14ac:dyDescent="0.35">
      <c r="D7998"/>
      <c r="N7998"/>
    </row>
    <row r="7999" spans="4:14" ht="13.5" customHeight="1" x14ac:dyDescent="0.35">
      <c r="D7999"/>
      <c r="N7999"/>
    </row>
    <row r="8000" spans="4:14" ht="13.5" customHeight="1" x14ac:dyDescent="0.35">
      <c r="D8000"/>
      <c r="N8000"/>
    </row>
    <row r="8001" spans="4:14" ht="13.5" customHeight="1" x14ac:dyDescent="0.35">
      <c r="D8001"/>
      <c r="N8001"/>
    </row>
    <row r="8002" spans="4:14" ht="13.5" customHeight="1" x14ac:dyDescent="0.35">
      <c r="D8002"/>
      <c r="N8002"/>
    </row>
    <row r="8003" spans="4:14" ht="13.5" customHeight="1" x14ac:dyDescent="0.35">
      <c r="D8003"/>
      <c r="N8003"/>
    </row>
    <row r="8004" spans="4:14" ht="13.5" customHeight="1" x14ac:dyDescent="0.35">
      <c r="D8004"/>
      <c r="N8004"/>
    </row>
    <row r="8005" spans="4:14" ht="13.5" customHeight="1" x14ac:dyDescent="0.35">
      <c r="D8005"/>
      <c r="N8005"/>
    </row>
    <row r="8006" spans="4:14" ht="13.5" customHeight="1" x14ac:dyDescent="0.35">
      <c r="D8006"/>
      <c r="N8006"/>
    </row>
    <row r="8007" spans="4:14" ht="13.5" customHeight="1" x14ac:dyDescent="0.35">
      <c r="D8007"/>
      <c r="N8007"/>
    </row>
    <row r="8008" spans="4:14" ht="13.5" customHeight="1" x14ac:dyDescent="0.35">
      <c r="D8008"/>
      <c r="N8008"/>
    </row>
    <row r="8009" spans="4:14" ht="13.5" customHeight="1" x14ac:dyDescent="0.35">
      <c r="D8009"/>
      <c r="N8009"/>
    </row>
    <row r="8010" spans="4:14" ht="13.5" customHeight="1" x14ac:dyDescent="0.35">
      <c r="D8010"/>
      <c r="N8010"/>
    </row>
    <row r="8011" spans="4:14" ht="13.5" customHeight="1" x14ac:dyDescent="0.35">
      <c r="D8011"/>
      <c r="N8011"/>
    </row>
    <row r="8012" spans="4:14" ht="13.5" customHeight="1" x14ac:dyDescent="0.35">
      <c r="D8012"/>
      <c r="N8012"/>
    </row>
    <row r="8013" spans="4:14" ht="13.5" customHeight="1" x14ac:dyDescent="0.35">
      <c r="D8013"/>
      <c r="N8013"/>
    </row>
    <row r="8014" spans="4:14" ht="13.5" customHeight="1" x14ac:dyDescent="0.35">
      <c r="D8014"/>
      <c r="N8014"/>
    </row>
    <row r="8015" spans="4:14" ht="13.5" customHeight="1" x14ac:dyDescent="0.35">
      <c r="D8015"/>
      <c r="N8015"/>
    </row>
    <row r="8016" spans="4:14" ht="13.5" customHeight="1" x14ac:dyDescent="0.35">
      <c r="D8016"/>
      <c r="N8016"/>
    </row>
    <row r="8017" spans="4:14" ht="13.5" customHeight="1" x14ac:dyDescent="0.35">
      <c r="D8017"/>
      <c r="N8017"/>
    </row>
    <row r="8018" spans="4:14" ht="13.5" customHeight="1" x14ac:dyDescent="0.35">
      <c r="D8018"/>
      <c r="N8018"/>
    </row>
    <row r="8019" spans="4:14" ht="13.5" customHeight="1" x14ac:dyDescent="0.35">
      <c r="D8019"/>
      <c r="N8019"/>
    </row>
    <row r="8020" spans="4:14" ht="13.5" customHeight="1" x14ac:dyDescent="0.35">
      <c r="D8020"/>
      <c r="N8020"/>
    </row>
    <row r="8021" spans="4:14" ht="13.5" customHeight="1" x14ac:dyDescent="0.35">
      <c r="D8021"/>
      <c r="N8021"/>
    </row>
    <row r="8022" spans="4:14" ht="13.5" customHeight="1" x14ac:dyDescent="0.35">
      <c r="D8022"/>
      <c r="N8022"/>
    </row>
    <row r="8023" spans="4:14" ht="13.5" customHeight="1" x14ac:dyDescent="0.35">
      <c r="D8023"/>
      <c r="N8023"/>
    </row>
    <row r="8024" spans="4:14" ht="13.5" customHeight="1" x14ac:dyDescent="0.35">
      <c r="D8024"/>
      <c r="N8024"/>
    </row>
    <row r="8025" spans="4:14" ht="13.5" customHeight="1" x14ac:dyDescent="0.35">
      <c r="D8025"/>
      <c r="N8025"/>
    </row>
    <row r="8026" spans="4:14" ht="13.5" customHeight="1" x14ac:dyDescent="0.35">
      <c r="D8026"/>
      <c r="N8026"/>
    </row>
    <row r="8027" spans="4:14" ht="13.5" customHeight="1" x14ac:dyDescent="0.35">
      <c r="D8027"/>
      <c r="N8027"/>
    </row>
    <row r="8028" spans="4:14" ht="13.5" customHeight="1" x14ac:dyDescent="0.35">
      <c r="D8028"/>
      <c r="N8028"/>
    </row>
    <row r="8029" spans="4:14" ht="13.5" customHeight="1" x14ac:dyDescent="0.35">
      <c r="D8029"/>
      <c r="N8029"/>
    </row>
    <row r="8030" spans="4:14" ht="13.5" customHeight="1" x14ac:dyDescent="0.35">
      <c r="D8030"/>
      <c r="N8030"/>
    </row>
    <row r="8031" spans="4:14" ht="13.5" customHeight="1" x14ac:dyDescent="0.35">
      <c r="D8031"/>
      <c r="N8031"/>
    </row>
    <row r="8032" spans="4:14" ht="13.5" customHeight="1" x14ac:dyDescent="0.35">
      <c r="D8032"/>
      <c r="N8032"/>
    </row>
    <row r="8033" spans="4:14" ht="13.5" customHeight="1" x14ac:dyDescent="0.35">
      <c r="D8033"/>
      <c r="N8033"/>
    </row>
    <row r="8034" spans="4:14" ht="13.5" customHeight="1" x14ac:dyDescent="0.35">
      <c r="D8034"/>
      <c r="N8034"/>
    </row>
    <row r="8035" spans="4:14" ht="13.5" customHeight="1" x14ac:dyDescent="0.35">
      <c r="D8035"/>
      <c r="N8035"/>
    </row>
    <row r="8036" spans="4:14" ht="13.5" customHeight="1" x14ac:dyDescent="0.35">
      <c r="D8036"/>
      <c r="N8036"/>
    </row>
    <row r="8037" spans="4:14" ht="13.5" customHeight="1" x14ac:dyDescent="0.35">
      <c r="D8037"/>
      <c r="N8037"/>
    </row>
    <row r="8038" spans="4:14" ht="13.5" customHeight="1" x14ac:dyDescent="0.35">
      <c r="D8038"/>
      <c r="N8038"/>
    </row>
    <row r="8039" spans="4:14" ht="13.5" customHeight="1" x14ac:dyDescent="0.35">
      <c r="D8039"/>
      <c r="N8039"/>
    </row>
    <row r="8040" spans="4:14" ht="13.5" customHeight="1" x14ac:dyDescent="0.35">
      <c r="D8040"/>
      <c r="N8040"/>
    </row>
    <row r="8041" spans="4:14" ht="13.5" customHeight="1" x14ac:dyDescent="0.35">
      <c r="D8041"/>
      <c r="N8041"/>
    </row>
    <row r="8042" spans="4:14" ht="13.5" customHeight="1" x14ac:dyDescent="0.35">
      <c r="D8042"/>
      <c r="N8042"/>
    </row>
    <row r="8043" spans="4:14" ht="13.5" customHeight="1" x14ac:dyDescent="0.35">
      <c r="D8043"/>
      <c r="N8043"/>
    </row>
    <row r="8044" spans="4:14" ht="13.5" customHeight="1" x14ac:dyDescent="0.35">
      <c r="D8044"/>
      <c r="N8044"/>
    </row>
    <row r="8045" spans="4:14" ht="13.5" customHeight="1" x14ac:dyDescent="0.35">
      <c r="D8045"/>
      <c r="N8045"/>
    </row>
    <row r="8046" spans="4:14" ht="13.5" customHeight="1" x14ac:dyDescent="0.35">
      <c r="D8046"/>
      <c r="N8046"/>
    </row>
    <row r="8047" spans="4:14" ht="13.5" customHeight="1" x14ac:dyDescent="0.35">
      <c r="D8047"/>
      <c r="N8047"/>
    </row>
    <row r="8048" spans="4:14" ht="13.5" customHeight="1" x14ac:dyDescent="0.35">
      <c r="D8048"/>
      <c r="N8048"/>
    </row>
    <row r="8049" spans="4:14" ht="13.5" customHeight="1" x14ac:dyDescent="0.35">
      <c r="D8049"/>
      <c r="N8049"/>
    </row>
    <row r="8050" spans="4:14" ht="13.5" customHeight="1" x14ac:dyDescent="0.35">
      <c r="D8050"/>
      <c r="N8050"/>
    </row>
    <row r="8051" spans="4:14" ht="13.5" customHeight="1" x14ac:dyDescent="0.35">
      <c r="D8051"/>
      <c r="N8051"/>
    </row>
    <row r="8052" spans="4:14" ht="13.5" customHeight="1" x14ac:dyDescent="0.35">
      <c r="D8052"/>
      <c r="N8052"/>
    </row>
    <row r="8053" spans="4:14" ht="13.5" customHeight="1" x14ac:dyDescent="0.35">
      <c r="D8053"/>
      <c r="N8053"/>
    </row>
    <row r="8054" spans="4:14" ht="13.5" customHeight="1" x14ac:dyDescent="0.35">
      <c r="D8054"/>
      <c r="N8054"/>
    </row>
    <row r="8055" spans="4:14" ht="13.5" customHeight="1" x14ac:dyDescent="0.35">
      <c r="D8055"/>
      <c r="N8055"/>
    </row>
    <row r="8056" spans="4:14" ht="13.5" customHeight="1" x14ac:dyDescent="0.35">
      <c r="D8056"/>
      <c r="N8056"/>
    </row>
    <row r="8057" spans="4:14" ht="13.5" customHeight="1" x14ac:dyDescent="0.35">
      <c r="D8057"/>
      <c r="N8057"/>
    </row>
    <row r="8058" spans="4:14" ht="13.5" customHeight="1" x14ac:dyDescent="0.35">
      <c r="D8058"/>
      <c r="N8058"/>
    </row>
    <row r="8059" spans="4:14" ht="13.5" customHeight="1" x14ac:dyDescent="0.35">
      <c r="D8059"/>
      <c r="N8059"/>
    </row>
    <row r="8060" spans="4:14" ht="13.5" customHeight="1" x14ac:dyDescent="0.35">
      <c r="D8060"/>
      <c r="N8060"/>
    </row>
    <row r="8061" spans="4:14" ht="13.5" customHeight="1" x14ac:dyDescent="0.35">
      <c r="D8061"/>
      <c r="N8061"/>
    </row>
    <row r="8062" spans="4:14" ht="13.5" customHeight="1" x14ac:dyDescent="0.35">
      <c r="D8062"/>
      <c r="N8062"/>
    </row>
    <row r="8063" spans="4:14" ht="13.5" customHeight="1" x14ac:dyDescent="0.35">
      <c r="D8063"/>
      <c r="N8063"/>
    </row>
    <row r="8064" spans="4:14" ht="13.5" customHeight="1" x14ac:dyDescent="0.35">
      <c r="D8064"/>
      <c r="N8064"/>
    </row>
    <row r="8065" spans="4:14" ht="13.5" customHeight="1" x14ac:dyDescent="0.35">
      <c r="D8065"/>
      <c r="N8065"/>
    </row>
    <row r="8066" spans="4:14" ht="13.5" customHeight="1" x14ac:dyDescent="0.35">
      <c r="D8066"/>
      <c r="N8066"/>
    </row>
    <row r="8067" spans="4:14" ht="13.5" customHeight="1" x14ac:dyDescent="0.35">
      <c r="D8067"/>
      <c r="N8067"/>
    </row>
    <row r="8068" spans="4:14" ht="13.5" customHeight="1" x14ac:dyDescent="0.35">
      <c r="D8068"/>
      <c r="N8068"/>
    </row>
    <row r="8069" spans="4:14" ht="13.5" customHeight="1" x14ac:dyDescent="0.35">
      <c r="D8069"/>
      <c r="N8069"/>
    </row>
    <row r="8070" spans="4:14" ht="13.5" customHeight="1" x14ac:dyDescent="0.35">
      <c r="D8070"/>
      <c r="N8070"/>
    </row>
    <row r="8071" spans="4:14" ht="13.5" customHeight="1" x14ac:dyDescent="0.35">
      <c r="D8071"/>
      <c r="N8071"/>
    </row>
    <row r="8072" spans="4:14" ht="13.5" customHeight="1" x14ac:dyDescent="0.35">
      <c r="D8072"/>
      <c r="N8072"/>
    </row>
    <row r="8073" spans="4:14" ht="13.5" customHeight="1" x14ac:dyDescent="0.35">
      <c r="D8073"/>
      <c r="N8073"/>
    </row>
    <row r="8074" spans="4:14" ht="13.5" customHeight="1" x14ac:dyDescent="0.35">
      <c r="D8074"/>
      <c r="N8074"/>
    </row>
    <row r="8075" spans="4:14" ht="13.5" customHeight="1" x14ac:dyDescent="0.35">
      <c r="D8075"/>
      <c r="N8075"/>
    </row>
    <row r="8076" spans="4:14" ht="13.5" customHeight="1" x14ac:dyDescent="0.35">
      <c r="D8076"/>
      <c r="N8076"/>
    </row>
    <row r="8077" spans="4:14" ht="13.5" customHeight="1" x14ac:dyDescent="0.35">
      <c r="D8077"/>
      <c r="N8077"/>
    </row>
    <row r="8078" spans="4:14" ht="13.5" customHeight="1" x14ac:dyDescent="0.35">
      <c r="D8078"/>
      <c r="N8078"/>
    </row>
    <row r="8079" spans="4:14" ht="13.5" customHeight="1" x14ac:dyDescent="0.35">
      <c r="D8079"/>
      <c r="N8079"/>
    </row>
    <row r="8080" spans="4:14" ht="13.5" customHeight="1" x14ac:dyDescent="0.35">
      <c r="D8080"/>
      <c r="N8080"/>
    </row>
    <row r="8081" spans="4:14" ht="13.5" customHeight="1" x14ac:dyDescent="0.35">
      <c r="D8081"/>
      <c r="N8081"/>
    </row>
    <row r="8082" spans="4:14" ht="13.5" customHeight="1" x14ac:dyDescent="0.35">
      <c r="D8082"/>
      <c r="N8082"/>
    </row>
    <row r="8083" spans="4:14" ht="13.5" customHeight="1" x14ac:dyDescent="0.35">
      <c r="D8083"/>
      <c r="N8083"/>
    </row>
    <row r="8084" spans="4:14" ht="13.5" customHeight="1" x14ac:dyDescent="0.35">
      <c r="D8084"/>
      <c r="N8084"/>
    </row>
    <row r="8085" spans="4:14" ht="13.5" customHeight="1" x14ac:dyDescent="0.35">
      <c r="D8085"/>
      <c r="N8085"/>
    </row>
    <row r="8086" spans="4:14" ht="13.5" customHeight="1" x14ac:dyDescent="0.35">
      <c r="D8086"/>
      <c r="N8086"/>
    </row>
    <row r="8087" spans="4:14" ht="13.5" customHeight="1" x14ac:dyDescent="0.35">
      <c r="D8087"/>
      <c r="N8087"/>
    </row>
    <row r="8088" spans="4:14" ht="13.5" customHeight="1" x14ac:dyDescent="0.35">
      <c r="D8088"/>
      <c r="N8088"/>
    </row>
    <row r="8089" spans="4:14" ht="13.5" customHeight="1" x14ac:dyDescent="0.35">
      <c r="D8089"/>
      <c r="N8089"/>
    </row>
    <row r="8090" spans="4:14" ht="13.5" customHeight="1" x14ac:dyDescent="0.35">
      <c r="D8090"/>
      <c r="N8090"/>
    </row>
    <row r="8091" spans="4:14" ht="13.5" customHeight="1" x14ac:dyDescent="0.35">
      <c r="D8091"/>
      <c r="N8091"/>
    </row>
    <row r="8092" spans="4:14" ht="13.5" customHeight="1" x14ac:dyDescent="0.35">
      <c r="D8092"/>
      <c r="N8092"/>
    </row>
    <row r="8093" spans="4:14" ht="13.5" customHeight="1" x14ac:dyDescent="0.35">
      <c r="D8093"/>
      <c r="N8093"/>
    </row>
    <row r="8094" spans="4:14" ht="13.5" customHeight="1" x14ac:dyDescent="0.35">
      <c r="D8094"/>
      <c r="N8094"/>
    </row>
    <row r="8095" spans="4:14" ht="13.5" customHeight="1" x14ac:dyDescent="0.35">
      <c r="D8095"/>
      <c r="N8095"/>
    </row>
    <row r="8096" spans="4:14" ht="13.5" customHeight="1" x14ac:dyDescent="0.35">
      <c r="D8096"/>
      <c r="N8096"/>
    </row>
    <row r="8097" spans="4:14" ht="13.5" customHeight="1" x14ac:dyDescent="0.35">
      <c r="D8097"/>
      <c r="N8097"/>
    </row>
    <row r="8098" spans="4:14" ht="13.5" customHeight="1" x14ac:dyDescent="0.35">
      <c r="D8098"/>
      <c r="N8098"/>
    </row>
    <row r="8099" spans="4:14" ht="13.5" customHeight="1" x14ac:dyDescent="0.35">
      <c r="D8099"/>
      <c r="N8099"/>
    </row>
    <row r="8100" spans="4:14" ht="13.5" customHeight="1" x14ac:dyDescent="0.35">
      <c r="D8100"/>
      <c r="N8100"/>
    </row>
    <row r="8101" spans="4:14" ht="13.5" customHeight="1" x14ac:dyDescent="0.35">
      <c r="D8101"/>
      <c r="N8101"/>
    </row>
    <row r="8102" spans="4:14" ht="13.5" customHeight="1" x14ac:dyDescent="0.35">
      <c r="D8102"/>
      <c r="N8102"/>
    </row>
    <row r="8103" spans="4:14" ht="13.5" customHeight="1" x14ac:dyDescent="0.35">
      <c r="D8103"/>
      <c r="N8103"/>
    </row>
    <row r="8104" spans="4:14" ht="13.5" customHeight="1" x14ac:dyDescent="0.35">
      <c r="D8104"/>
      <c r="N8104"/>
    </row>
    <row r="8105" spans="4:14" ht="13.5" customHeight="1" x14ac:dyDescent="0.35">
      <c r="D8105"/>
      <c r="N8105"/>
    </row>
    <row r="8106" spans="4:14" ht="13.5" customHeight="1" x14ac:dyDescent="0.35">
      <c r="D8106"/>
      <c r="N8106"/>
    </row>
    <row r="8107" spans="4:14" ht="13.5" customHeight="1" x14ac:dyDescent="0.35">
      <c r="D8107"/>
      <c r="N8107"/>
    </row>
    <row r="8108" spans="4:14" ht="13.5" customHeight="1" x14ac:dyDescent="0.35">
      <c r="D8108"/>
      <c r="N8108"/>
    </row>
    <row r="8109" spans="4:14" ht="13.5" customHeight="1" x14ac:dyDescent="0.35">
      <c r="D8109"/>
      <c r="N8109"/>
    </row>
    <row r="8110" spans="4:14" ht="13.5" customHeight="1" x14ac:dyDescent="0.35">
      <c r="D8110"/>
      <c r="N8110"/>
    </row>
    <row r="8111" spans="4:14" ht="13.5" customHeight="1" x14ac:dyDescent="0.35">
      <c r="D8111"/>
      <c r="N8111"/>
    </row>
    <row r="8112" spans="4:14" ht="13.5" customHeight="1" x14ac:dyDescent="0.35">
      <c r="D8112"/>
      <c r="N8112"/>
    </row>
    <row r="8113" spans="4:14" ht="13.5" customHeight="1" x14ac:dyDescent="0.35">
      <c r="D8113"/>
      <c r="N8113"/>
    </row>
    <row r="8114" spans="4:14" ht="13.5" customHeight="1" x14ac:dyDescent="0.35">
      <c r="D8114"/>
      <c r="N8114"/>
    </row>
    <row r="8115" spans="4:14" ht="13.5" customHeight="1" x14ac:dyDescent="0.35">
      <c r="D8115"/>
      <c r="N8115"/>
    </row>
    <row r="8116" spans="4:14" ht="13.5" customHeight="1" x14ac:dyDescent="0.35">
      <c r="D8116"/>
      <c r="N8116"/>
    </row>
    <row r="8117" spans="4:14" ht="13.5" customHeight="1" x14ac:dyDescent="0.35">
      <c r="D8117"/>
      <c r="N8117"/>
    </row>
    <row r="8118" spans="4:14" ht="13.5" customHeight="1" x14ac:dyDescent="0.35">
      <c r="D8118"/>
      <c r="N8118"/>
    </row>
    <row r="8119" spans="4:14" ht="13.5" customHeight="1" x14ac:dyDescent="0.35">
      <c r="D8119"/>
      <c r="N8119"/>
    </row>
    <row r="8120" spans="4:14" ht="13.5" customHeight="1" x14ac:dyDescent="0.35">
      <c r="D8120"/>
      <c r="N8120"/>
    </row>
    <row r="8121" spans="4:14" ht="13.5" customHeight="1" x14ac:dyDescent="0.35">
      <c r="D8121"/>
      <c r="N8121"/>
    </row>
    <row r="8122" spans="4:14" ht="13.5" customHeight="1" x14ac:dyDescent="0.35">
      <c r="D8122"/>
      <c r="N8122"/>
    </row>
    <row r="8123" spans="4:14" ht="13.5" customHeight="1" x14ac:dyDescent="0.35">
      <c r="D8123"/>
      <c r="N8123"/>
    </row>
    <row r="8124" spans="4:14" ht="13.5" customHeight="1" x14ac:dyDescent="0.35">
      <c r="D8124"/>
      <c r="N8124"/>
    </row>
    <row r="8125" spans="4:14" ht="13.5" customHeight="1" x14ac:dyDescent="0.35">
      <c r="D8125"/>
      <c r="N8125"/>
    </row>
    <row r="8126" spans="4:14" ht="13.5" customHeight="1" x14ac:dyDescent="0.35">
      <c r="D8126"/>
      <c r="N8126"/>
    </row>
    <row r="8127" spans="4:14" ht="13.5" customHeight="1" x14ac:dyDescent="0.35">
      <c r="D8127"/>
      <c r="N8127"/>
    </row>
    <row r="8128" spans="4:14" ht="13.5" customHeight="1" x14ac:dyDescent="0.35">
      <c r="D8128"/>
      <c r="N8128"/>
    </row>
    <row r="8129" spans="4:14" ht="13.5" customHeight="1" x14ac:dyDescent="0.35">
      <c r="D8129"/>
      <c r="N8129"/>
    </row>
    <row r="8130" spans="4:14" ht="13.5" customHeight="1" x14ac:dyDescent="0.35">
      <c r="D8130"/>
      <c r="N8130"/>
    </row>
    <row r="8131" spans="4:14" ht="13.5" customHeight="1" x14ac:dyDescent="0.35">
      <c r="D8131"/>
      <c r="N8131"/>
    </row>
    <row r="8132" spans="4:14" ht="13.5" customHeight="1" x14ac:dyDescent="0.35">
      <c r="D8132"/>
      <c r="N8132"/>
    </row>
    <row r="8133" spans="4:14" ht="13.5" customHeight="1" x14ac:dyDescent="0.35">
      <c r="D8133"/>
      <c r="N8133"/>
    </row>
    <row r="8134" spans="4:14" ht="13.5" customHeight="1" x14ac:dyDescent="0.35">
      <c r="D8134"/>
      <c r="N8134"/>
    </row>
    <row r="8135" spans="4:14" ht="13.5" customHeight="1" x14ac:dyDescent="0.35">
      <c r="D8135"/>
      <c r="N8135"/>
    </row>
    <row r="8136" spans="4:14" ht="13.5" customHeight="1" x14ac:dyDescent="0.35">
      <c r="D8136"/>
      <c r="N8136"/>
    </row>
    <row r="8137" spans="4:14" ht="13.5" customHeight="1" x14ac:dyDescent="0.35">
      <c r="D8137"/>
      <c r="N8137"/>
    </row>
    <row r="8138" spans="4:14" ht="13.5" customHeight="1" x14ac:dyDescent="0.35">
      <c r="D8138"/>
      <c r="N8138"/>
    </row>
    <row r="8139" spans="4:14" ht="13.5" customHeight="1" x14ac:dyDescent="0.35">
      <c r="D8139"/>
      <c r="N8139"/>
    </row>
    <row r="8140" spans="4:14" ht="13.5" customHeight="1" x14ac:dyDescent="0.35">
      <c r="D8140"/>
      <c r="N8140"/>
    </row>
    <row r="8141" spans="4:14" ht="13.5" customHeight="1" x14ac:dyDescent="0.35">
      <c r="D8141"/>
      <c r="N8141"/>
    </row>
    <row r="8142" spans="4:14" ht="13.5" customHeight="1" x14ac:dyDescent="0.35">
      <c r="D8142"/>
      <c r="N8142"/>
    </row>
    <row r="8143" spans="4:14" ht="13.5" customHeight="1" x14ac:dyDescent="0.35">
      <c r="D8143"/>
      <c r="N8143"/>
    </row>
    <row r="8144" spans="4:14" ht="13.5" customHeight="1" x14ac:dyDescent="0.35">
      <c r="D8144"/>
      <c r="N8144"/>
    </row>
    <row r="8145" spans="4:14" ht="13.5" customHeight="1" x14ac:dyDescent="0.35">
      <c r="D8145"/>
      <c r="N8145"/>
    </row>
    <row r="8146" spans="4:14" ht="13.5" customHeight="1" x14ac:dyDescent="0.35">
      <c r="D8146"/>
      <c r="N8146"/>
    </row>
    <row r="8147" spans="4:14" ht="13.5" customHeight="1" x14ac:dyDescent="0.35">
      <c r="D8147"/>
      <c r="N8147"/>
    </row>
    <row r="8148" spans="4:14" ht="13.5" customHeight="1" x14ac:dyDescent="0.35">
      <c r="D8148"/>
      <c r="N8148"/>
    </row>
    <row r="8149" spans="4:14" ht="13.5" customHeight="1" x14ac:dyDescent="0.35">
      <c r="D8149"/>
      <c r="N8149"/>
    </row>
    <row r="8150" spans="4:14" ht="13.5" customHeight="1" x14ac:dyDescent="0.35">
      <c r="D8150"/>
      <c r="N8150"/>
    </row>
    <row r="8151" spans="4:14" ht="13.5" customHeight="1" x14ac:dyDescent="0.35">
      <c r="D8151"/>
      <c r="N8151"/>
    </row>
    <row r="8152" spans="4:14" ht="13.5" customHeight="1" x14ac:dyDescent="0.35">
      <c r="D8152"/>
      <c r="N8152"/>
    </row>
    <row r="8153" spans="4:14" ht="13.5" customHeight="1" x14ac:dyDescent="0.35">
      <c r="D8153"/>
      <c r="N8153"/>
    </row>
    <row r="8154" spans="4:14" ht="13.5" customHeight="1" x14ac:dyDescent="0.35">
      <c r="D8154"/>
      <c r="N8154"/>
    </row>
    <row r="8155" spans="4:14" ht="13.5" customHeight="1" x14ac:dyDescent="0.35">
      <c r="D8155"/>
      <c r="N8155"/>
    </row>
    <row r="8156" spans="4:14" ht="13.5" customHeight="1" x14ac:dyDescent="0.35">
      <c r="D8156"/>
      <c r="N8156"/>
    </row>
    <row r="8157" spans="4:14" ht="13.5" customHeight="1" x14ac:dyDescent="0.35">
      <c r="D8157"/>
      <c r="N8157"/>
    </row>
    <row r="8158" spans="4:14" ht="13.5" customHeight="1" x14ac:dyDescent="0.35">
      <c r="D8158"/>
      <c r="N8158"/>
    </row>
    <row r="8159" spans="4:14" ht="13.5" customHeight="1" x14ac:dyDescent="0.35">
      <c r="D8159"/>
      <c r="N8159"/>
    </row>
    <row r="8160" spans="4:14" ht="13.5" customHeight="1" x14ac:dyDescent="0.35">
      <c r="D8160"/>
      <c r="N8160"/>
    </row>
    <row r="8161" spans="4:14" ht="13.5" customHeight="1" x14ac:dyDescent="0.35">
      <c r="D8161"/>
      <c r="N8161"/>
    </row>
    <row r="8162" spans="4:14" ht="13.5" customHeight="1" x14ac:dyDescent="0.35">
      <c r="D8162"/>
      <c r="N8162"/>
    </row>
    <row r="8163" spans="4:14" ht="13.5" customHeight="1" x14ac:dyDescent="0.35">
      <c r="D8163"/>
      <c r="N8163"/>
    </row>
    <row r="8164" spans="4:14" ht="13.5" customHeight="1" x14ac:dyDescent="0.35">
      <c r="D8164"/>
      <c r="N8164"/>
    </row>
    <row r="8165" spans="4:14" ht="13.5" customHeight="1" x14ac:dyDescent="0.35">
      <c r="D8165"/>
      <c r="N8165"/>
    </row>
    <row r="8166" spans="4:14" ht="13.5" customHeight="1" x14ac:dyDescent="0.35">
      <c r="D8166"/>
      <c r="N8166"/>
    </row>
    <row r="8167" spans="4:14" ht="13.5" customHeight="1" x14ac:dyDescent="0.35">
      <c r="D8167"/>
      <c r="N8167"/>
    </row>
    <row r="8168" spans="4:14" ht="13.5" customHeight="1" x14ac:dyDescent="0.35">
      <c r="D8168"/>
      <c r="N8168"/>
    </row>
    <row r="8169" spans="4:14" ht="13.5" customHeight="1" x14ac:dyDescent="0.35">
      <c r="D8169"/>
      <c r="N8169"/>
    </row>
    <row r="8170" spans="4:14" ht="13.5" customHeight="1" x14ac:dyDescent="0.35">
      <c r="D8170"/>
      <c r="N8170"/>
    </row>
    <row r="8171" spans="4:14" ht="13.5" customHeight="1" x14ac:dyDescent="0.35">
      <c r="D8171"/>
      <c r="N8171"/>
    </row>
    <row r="8172" spans="4:14" ht="13.5" customHeight="1" x14ac:dyDescent="0.35">
      <c r="D8172"/>
      <c r="N8172"/>
    </row>
    <row r="8173" spans="4:14" ht="13.5" customHeight="1" x14ac:dyDescent="0.35">
      <c r="D8173"/>
      <c r="N8173"/>
    </row>
    <row r="8174" spans="4:14" ht="13.5" customHeight="1" x14ac:dyDescent="0.35">
      <c r="D8174"/>
      <c r="N8174"/>
    </row>
    <row r="8175" spans="4:14" ht="13.5" customHeight="1" x14ac:dyDescent="0.35">
      <c r="D8175"/>
      <c r="N8175"/>
    </row>
    <row r="8176" spans="4:14" ht="13.5" customHeight="1" x14ac:dyDescent="0.35">
      <c r="D8176"/>
      <c r="N8176"/>
    </row>
    <row r="8177" spans="4:14" ht="13.5" customHeight="1" x14ac:dyDescent="0.35">
      <c r="D8177"/>
      <c r="N8177"/>
    </row>
    <row r="8178" spans="4:14" ht="13.5" customHeight="1" x14ac:dyDescent="0.35">
      <c r="D8178"/>
      <c r="N8178"/>
    </row>
    <row r="8179" spans="4:14" ht="13.5" customHeight="1" x14ac:dyDescent="0.35">
      <c r="D8179"/>
      <c r="N8179"/>
    </row>
    <row r="8180" spans="4:14" ht="13.5" customHeight="1" x14ac:dyDescent="0.35">
      <c r="D8180"/>
      <c r="N8180"/>
    </row>
    <row r="8181" spans="4:14" ht="13.5" customHeight="1" x14ac:dyDescent="0.35">
      <c r="D8181"/>
      <c r="N8181"/>
    </row>
    <row r="8182" spans="4:14" ht="13.5" customHeight="1" x14ac:dyDescent="0.35">
      <c r="D8182"/>
      <c r="N8182"/>
    </row>
    <row r="8183" spans="4:14" ht="13.5" customHeight="1" x14ac:dyDescent="0.35">
      <c r="D8183"/>
      <c r="N8183"/>
    </row>
    <row r="8184" spans="4:14" ht="13.5" customHeight="1" x14ac:dyDescent="0.35">
      <c r="D8184"/>
      <c r="N8184"/>
    </row>
    <row r="8185" spans="4:14" ht="13.5" customHeight="1" x14ac:dyDescent="0.35">
      <c r="D8185"/>
      <c r="N8185"/>
    </row>
    <row r="8186" spans="4:14" ht="13.5" customHeight="1" x14ac:dyDescent="0.35">
      <c r="D8186"/>
      <c r="N8186"/>
    </row>
    <row r="8187" spans="4:14" ht="13.5" customHeight="1" x14ac:dyDescent="0.35">
      <c r="D8187"/>
      <c r="N8187"/>
    </row>
    <row r="8188" spans="4:14" ht="13.5" customHeight="1" x14ac:dyDescent="0.35">
      <c r="D8188"/>
      <c r="N8188"/>
    </row>
    <row r="8189" spans="4:14" ht="13.5" customHeight="1" x14ac:dyDescent="0.35">
      <c r="D8189"/>
      <c r="N8189"/>
    </row>
    <row r="8190" spans="4:14" ht="13.5" customHeight="1" x14ac:dyDescent="0.35">
      <c r="D8190"/>
      <c r="N8190"/>
    </row>
    <row r="8191" spans="4:14" ht="13.5" customHeight="1" x14ac:dyDescent="0.35">
      <c r="D8191"/>
      <c r="N8191"/>
    </row>
    <row r="8192" spans="4:14" ht="13.5" customHeight="1" x14ac:dyDescent="0.35">
      <c r="D8192"/>
      <c r="N8192"/>
    </row>
    <row r="8193" spans="4:14" ht="13.5" customHeight="1" x14ac:dyDescent="0.35">
      <c r="D8193"/>
      <c r="N8193"/>
    </row>
    <row r="8194" spans="4:14" ht="13.5" customHeight="1" x14ac:dyDescent="0.35">
      <c r="D8194"/>
      <c r="N8194"/>
    </row>
    <row r="8195" spans="4:14" ht="13.5" customHeight="1" x14ac:dyDescent="0.35">
      <c r="D8195"/>
      <c r="N8195"/>
    </row>
    <row r="8196" spans="4:14" ht="13.5" customHeight="1" x14ac:dyDescent="0.35">
      <c r="D8196"/>
      <c r="N8196"/>
    </row>
    <row r="8197" spans="4:14" ht="13.5" customHeight="1" x14ac:dyDescent="0.35">
      <c r="D8197"/>
      <c r="N8197"/>
    </row>
    <row r="8198" spans="4:14" ht="13.5" customHeight="1" x14ac:dyDescent="0.35">
      <c r="D8198"/>
      <c r="N8198"/>
    </row>
    <row r="8199" spans="4:14" ht="13.5" customHeight="1" x14ac:dyDescent="0.35">
      <c r="D8199"/>
      <c r="N8199"/>
    </row>
    <row r="8200" spans="4:14" ht="13.5" customHeight="1" x14ac:dyDescent="0.35">
      <c r="D8200"/>
      <c r="N8200"/>
    </row>
    <row r="8201" spans="4:14" ht="13.5" customHeight="1" x14ac:dyDescent="0.35">
      <c r="D8201"/>
      <c r="N8201"/>
    </row>
    <row r="8202" spans="4:14" ht="13.5" customHeight="1" x14ac:dyDescent="0.35">
      <c r="D8202"/>
      <c r="N8202"/>
    </row>
    <row r="8203" spans="4:14" ht="13.5" customHeight="1" x14ac:dyDescent="0.35">
      <c r="D8203"/>
      <c r="N8203"/>
    </row>
    <row r="8204" spans="4:14" ht="13.5" customHeight="1" x14ac:dyDescent="0.35">
      <c r="D8204"/>
      <c r="N8204"/>
    </row>
    <row r="8205" spans="4:14" ht="13.5" customHeight="1" x14ac:dyDescent="0.35">
      <c r="D8205"/>
      <c r="N8205"/>
    </row>
    <row r="8206" spans="4:14" ht="13.5" customHeight="1" x14ac:dyDescent="0.35">
      <c r="D8206"/>
      <c r="N8206"/>
    </row>
    <row r="8207" spans="4:14" ht="13.5" customHeight="1" x14ac:dyDescent="0.35">
      <c r="D8207"/>
      <c r="N8207"/>
    </row>
    <row r="8208" spans="4:14" ht="13.5" customHeight="1" x14ac:dyDescent="0.35">
      <c r="D8208"/>
      <c r="N8208"/>
    </row>
    <row r="8209" spans="4:14" ht="13.5" customHeight="1" x14ac:dyDescent="0.35">
      <c r="D8209"/>
      <c r="N8209"/>
    </row>
    <row r="8210" spans="4:14" ht="13.5" customHeight="1" x14ac:dyDescent="0.35">
      <c r="D8210"/>
      <c r="N8210"/>
    </row>
    <row r="8211" spans="4:14" ht="13.5" customHeight="1" x14ac:dyDescent="0.35">
      <c r="D8211"/>
      <c r="N8211"/>
    </row>
    <row r="8212" spans="4:14" ht="13.5" customHeight="1" x14ac:dyDescent="0.35">
      <c r="D8212"/>
      <c r="N8212"/>
    </row>
    <row r="8213" spans="4:14" ht="13.5" customHeight="1" x14ac:dyDescent="0.35">
      <c r="D8213"/>
      <c r="N8213"/>
    </row>
    <row r="8214" spans="4:14" ht="13.5" customHeight="1" x14ac:dyDescent="0.35">
      <c r="D8214"/>
      <c r="N8214"/>
    </row>
    <row r="8215" spans="4:14" ht="13.5" customHeight="1" x14ac:dyDescent="0.35">
      <c r="D8215"/>
      <c r="N8215"/>
    </row>
    <row r="8216" spans="4:14" ht="13.5" customHeight="1" x14ac:dyDescent="0.35">
      <c r="D8216"/>
      <c r="N8216"/>
    </row>
    <row r="8217" spans="4:14" ht="13.5" customHeight="1" x14ac:dyDescent="0.35">
      <c r="D8217"/>
      <c r="N8217"/>
    </row>
    <row r="8218" spans="4:14" ht="13.5" customHeight="1" x14ac:dyDescent="0.35">
      <c r="D8218"/>
      <c r="N8218"/>
    </row>
    <row r="8219" spans="4:14" ht="13.5" customHeight="1" x14ac:dyDescent="0.35">
      <c r="D8219"/>
      <c r="N8219"/>
    </row>
    <row r="8220" spans="4:14" ht="13.5" customHeight="1" x14ac:dyDescent="0.35">
      <c r="D8220"/>
      <c r="N8220"/>
    </row>
    <row r="8221" spans="4:14" ht="13.5" customHeight="1" x14ac:dyDescent="0.35">
      <c r="D8221"/>
      <c r="N8221"/>
    </row>
    <row r="8222" spans="4:14" ht="13.5" customHeight="1" x14ac:dyDescent="0.35">
      <c r="D8222"/>
      <c r="N8222"/>
    </row>
    <row r="8223" spans="4:14" ht="13.5" customHeight="1" x14ac:dyDescent="0.35">
      <c r="D8223"/>
      <c r="N8223"/>
    </row>
    <row r="8224" spans="4:14" ht="13.5" customHeight="1" x14ac:dyDescent="0.35">
      <c r="D8224"/>
      <c r="N8224"/>
    </row>
    <row r="8225" spans="4:14" ht="13.5" customHeight="1" x14ac:dyDescent="0.35">
      <c r="D8225"/>
      <c r="N8225"/>
    </row>
    <row r="8226" spans="4:14" ht="13.5" customHeight="1" x14ac:dyDescent="0.35">
      <c r="D8226"/>
      <c r="N8226"/>
    </row>
    <row r="8227" spans="4:14" ht="13.5" customHeight="1" x14ac:dyDescent="0.35">
      <c r="D8227"/>
      <c r="N8227"/>
    </row>
    <row r="8228" spans="4:14" ht="13.5" customHeight="1" x14ac:dyDescent="0.35">
      <c r="D8228"/>
      <c r="N8228"/>
    </row>
    <row r="8229" spans="4:14" ht="13.5" customHeight="1" x14ac:dyDescent="0.35">
      <c r="D8229"/>
      <c r="N8229"/>
    </row>
    <row r="8230" spans="4:14" ht="13.5" customHeight="1" x14ac:dyDescent="0.35">
      <c r="D8230"/>
      <c r="N8230"/>
    </row>
    <row r="8231" spans="4:14" ht="13.5" customHeight="1" x14ac:dyDescent="0.35">
      <c r="D8231"/>
      <c r="N8231"/>
    </row>
    <row r="8232" spans="4:14" ht="13.5" customHeight="1" x14ac:dyDescent="0.35">
      <c r="D8232"/>
      <c r="N8232"/>
    </row>
    <row r="8233" spans="4:14" ht="13.5" customHeight="1" x14ac:dyDescent="0.35">
      <c r="D8233"/>
      <c r="N8233"/>
    </row>
    <row r="8234" spans="4:14" ht="13.5" customHeight="1" x14ac:dyDescent="0.35">
      <c r="D8234"/>
      <c r="N8234"/>
    </row>
    <row r="8235" spans="4:14" ht="13.5" customHeight="1" x14ac:dyDescent="0.35">
      <c r="D8235"/>
      <c r="N8235"/>
    </row>
    <row r="8236" spans="4:14" ht="13.5" customHeight="1" x14ac:dyDescent="0.35">
      <c r="D8236"/>
      <c r="N8236"/>
    </row>
    <row r="8237" spans="4:14" ht="13.5" customHeight="1" x14ac:dyDescent="0.35">
      <c r="D8237"/>
      <c r="N8237"/>
    </row>
    <row r="8238" spans="4:14" ht="13.5" customHeight="1" x14ac:dyDescent="0.35">
      <c r="D8238"/>
      <c r="N8238"/>
    </row>
    <row r="8239" spans="4:14" ht="13.5" customHeight="1" x14ac:dyDescent="0.35">
      <c r="D8239"/>
      <c r="N8239"/>
    </row>
    <row r="8240" spans="4:14" ht="13.5" customHeight="1" x14ac:dyDescent="0.35">
      <c r="D8240"/>
      <c r="N8240"/>
    </row>
    <row r="8241" spans="4:14" ht="13.5" customHeight="1" x14ac:dyDescent="0.35">
      <c r="D8241"/>
      <c r="N8241"/>
    </row>
    <row r="8242" spans="4:14" ht="13.5" customHeight="1" x14ac:dyDescent="0.35">
      <c r="D8242"/>
      <c r="N8242"/>
    </row>
    <row r="8243" spans="4:14" ht="13.5" customHeight="1" x14ac:dyDescent="0.35">
      <c r="D8243"/>
      <c r="N8243"/>
    </row>
    <row r="8244" spans="4:14" ht="13.5" customHeight="1" x14ac:dyDescent="0.35">
      <c r="D8244"/>
      <c r="N8244"/>
    </row>
    <row r="8245" spans="4:14" ht="13.5" customHeight="1" x14ac:dyDescent="0.35">
      <c r="D8245"/>
      <c r="N8245"/>
    </row>
    <row r="8246" spans="4:14" ht="13.5" customHeight="1" x14ac:dyDescent="0.35">
      <c r="D8246"/>
      <c r="N8246"/>
    </row>
    <row r="8247" spans="4:14" ht="13.5" customHeight="1" x14ac:dyDescent="0.35">
      <c r="D8247"/>
      <c r="N8247"/>
    </row>
    <row r="8248" spans="4:14" ht="13.5" customHeight="1" x14ac:dyDescent="0.35">
      <c r="D8248"/>
      <c r="N8248"/>
    </row>
    <row r="8249" spans="4:14" ht="13.5" customHeight="1" x14ac:dyDescent="0.35">
      <c r="D8249"/>
      <c r="N8249"/>
    </row>
    <row r="8250" spans="4:14" ht="13.5" customHeight="1" x14ac:dyDescent="0.35">
      <c r="D8250"/>
      <c r="N8250"/>
    </row>
    <row r="8251" spans="4:14" ht="13.5" customHeight="1" x14ac:dyDescent="0.35">
      <c r="D8251"/>
      <c r="N8251"/>
    </row>
    <row r="8252" spans="4:14" ht="13.5" customHeight="1" x14ac:dyDescent="0.35">
      <c r="D8252"/>
      <c r="N8252"/>
    </row>
    <row r="8253" spans="4:14" ht="13.5" customHeight="1" x14ac:dyDescent="0.35">
      <c r="D8253"/>
      <c r="N8253"/>
    </row>
    <row r="8254" spans="4:14" ht="13.5" customHeight="1" x14ac:dyDescent="0.35">
      <c r="D8254"/>
      <c r="N8254"/>
    </row>
    <row r="8255" spans="4:14" ht="13.5" customHeight="1" x14ac:dyDescent="0.35">
      <c r="D8255"/>
      <c r="N8255"/>
    </row>
    <row r="8256" spans="4:14" ht="13.5" customHeight="1" x14ac:dyDescent="0.35">
      <c r="D8256"/>
      <c r="N8256"/>
    </row>
    <row r="8257" spans="4:14" ht="13.5" customHeight="1" x14ac:dyDescent="0.35">
      <c r="D8257"/>
      <c r="N8257"/>
    </row>
    <row r="8258" spans="4:14" ht="13.5" customHeight="1" x14ac:dyDescent="0.35">
      <c r="D8258"/>
      <c r="N8258"/>
    </row>
    <row r="8259" spans="4:14" ht="13.5" customHeight="1" x14ac:dyDescent="0.35">
      <c r="D8259"/>
      <c r="N8259"/>
    </row>
    <row r="8260" spans="4:14" ht="13.5" customHeight="1" x14ac:dyDescent="0.35">
      <c r="D8260"/>
      <c r="N8260"/>
    </row>
    <row r="8261" spans="4:14" ht="13.5" customHeight="1" x14ac:dyDescent="0.35">
      <c r="D8261"/>
      <c r="N8261"/>
    </row>
    <row r="8262" spans="4:14" ht="13.5" customHeight="1" x14ac:dyDescent="0.35">
      <c r="D8262"/>
      <c r="N8262"/>
    </row>
    <row r="8263" spans="4:14" ht="13.5" customHeight="1" x14ac:dyDescent="0.35">
      <c r="D8263"/>
      <c r="N8263"/>
    </row>
    <row r="8264" spans="4:14" ht="13.5" customHeight="1" x14ac:dyDescent="0.35">
      <c r="D8264"/>
      <c r="N8264"/>
    </row>
    <row r="8265" spans="4:14" ht="13.5" customHeight="1" x14ac:dyDescent="0.35">
      <c r="D8265"/>
      <c r="N8265"/>
    </row>
    <row r="8266" spans="4:14" ht="13.5" customHeight="1" x14ac:dyDescent="0.35">
      <c r="D8266"/>
      <c r="N8266"/>
    </row>
    <row r="8267" spans="4:14" ht="13.5" customHeight="1" x14ac:dyDescent="0.35">
      <c r="D8267"/>
      <c r="N8267"/>
    </row>
    <row r="8268" spans="4:14" ht="13.5" customHeight="1" x14ac:dyDescent="0.35">
      <c r="D8268"/>
      <c r="N8268"/>
    </row>
    <row r="8269" spans="4:14" ht="13.5" customHeight="1" x14ac:dyDescent="0.35">
      <c r="D8269"/>
      <c r="N8269"/>
    </row>
    <row r="8270" spans="4:14" ht="13.5" customHeight="1" x14ac:dyDescent="0.35">
      <c r="D8270"/>
      <c r="N8270"/>
    </row>
    <row r="8271" spans="4:14" ht="13.5" customHeight="1" x14ac:dyDescent="0.35">
      <c r="D8271"/>
      <c r="N8271"/>
    </row>
    <row r="8272" spans="4:14" ht="13.5" customHeight="1" x14ac:dyDescent="0.35">
      <c r="D8272"/>
      <c r="N8272"/>
    </row>
    <row r="8273" spans="4:14" ht="13.5" customHeight="1" x14ac:dyDescent="0.35">
      <c r="D8273"/>
      <c r="N8273"/>
    </row>
    <row r="8274" spans="4:14" ht="13.5" customHeight="1" x14ac:dyDescent="0.35">
      <c r="D8274"/>
      <c r="N8274"/>
    </row>
    <row r="8275" spans="4:14" ht="13.5" customHeight="1" x14ac:dyDescent="0.35">
      <c r="D8275"/>
      <c r="N8275"/>
    </row>
    <row r="8276" spans="4:14" ht="13.5" customHeight="1" x14ac:dyDescent="0.35">
      <c r="D8276"/>
      <c r="N8276"/>
    </row>
    <row r="8277" spans="4:14" ht="13.5" customHeight="1" x14ac:dyDescent="0.35">
      <c r="D8277"/>
      <c r="N8277"/>
    </row>
    <row r="8278" spans="4:14" ht="13.5" customHeight="1" x14ac:dyDescent="0.35">
      <c r="D8278"/>
      <c r="N8278"/>
    </row>
    <row r="8279" spans="4:14" ht="13.5" customHeight="1" x14ac:dyDescent="0.35">
      <c r="D8279"/>
      <c r="N8279"/>
    </row>
    <row r="8280" spans="4:14" ht="13.5" customHeight="1" x14ac:dyDescent="0.35">
      <c r="D8280"/>
      <c r="N8280"/>
    </row>
    <row r="8281" spans="4:14" ht="13.5" customHeight="1" x14ac:dyDescent="0.35">
      <c r="D8281"/>
      <c r="N8281"/>
    </row>
    <row r="8282" spans="4:14" ht="13.5" customHeight="1" x14ac:dyDescent="0.35">
      <c r="D8282"/>
      <c r="N8282"/>
    </row>
    <row r="8283" spans="4:14" ht="13.5" customHeight="1" x14ac:dyDescent="0.35">
      <c r="D8283"/>
      <c r="N8283"/>
    </row>
    <row r="8284" spans="4:14" ht="13.5" customHeight="1" x14ac:dyDescent="0.35">
      <c r="D8284"/>
      <c r="N8284"/>
    </row>
    <row r="8285" spans="4:14" ht="13.5" customHeight="1" x14ac:dyDescent="0.35">
      <c r="D8285"/>
      <c r="N8285"/>
    </row>
    <row r="8286" spans="4:14" ht="13.5" customHeight="1" x14ac:dyDescent="0.35">
      <c r="D8286"/>
      <c r="N8286"/>
    </row>
    <row r="8287" spans="4:14" ht="13.5" customHeight="1" x14ac:dyDescent="0.35">
      <c r="D8287"/>
      <c r="N8287"/>
    </row>
    <row r="8288" spans="4:14" ht="13.5" customHeight="1" x14ac:dyDescent="0.35">
      <c r="D8288"/>
      <c r="N8288"/>
    </row>
    <row r="8289" spans="4:14" ht="13.5" customHeight="1" x14ac:dyDescent="0.35">
      <c r="D8289"/>
      <c r="N8289"/>
    </row>
    <row r="8290" spans="4:14" ht="13.5" customHeight="1" x14ac:dyDescent="0.35">
      <c r="D8290"/>
      <c r="N8290"/>
    </row>
    <row r="8291" spans="4:14" ht="13.5" customHeight="1" x14ac:dyDescent="0.35">
      <c r="D8291"/>
      <c r="N8291"/>
    </row>
    <row r="8292" spans="4:14" ht="13.5" customHeight="1" x14ac:dyDescent="0.35">
      <c r="D8292"/>
      <c r="N8292"/>
    </row>
    <row r="8293" spans="4:14" ht="13.5" customHeight="1" x14ac:dyDescent="0.35">
      <c r="D8293"/>
      <c r="N8293"/>
    </row>
    <row r="8294" spans="4:14" ht="13.5" customHeight="1" x14ac:dyDescent="0.35">
      <c r="D8294"/>
      <c r="N8294"/>
    </row>
    <row r="8295" spans="4:14" ht="13.5" customHeight="1" x14ac:dyDescent="0.35">
      <c r="D8295"/>
      <c r="N8295"/>
    </row>
    <row r="8296" spans="4:14" ht="13.5" customHeight="1" x14ac:dyDescent="0.35">
      <c r="D8296"/>
      <c r="N8296"/>
    </row>
    <row r="8297" spans="4:14" ht="13.5" customHeight="1" x14ac:dyDescent="0.35">
      <c r="D8297"/>
      <c r="N8297"/>
    </row>
    <row r="8298" spans="4:14" ht="13.5" customHeight="1" x14ac:dyDescent="0.35">
      <c r="D8298"/>
      <c r="N8298"/>
    </row>
    <row r="8299" spans="4:14" ht="13.5" customHeight="1" x14ac:dyDescent="0.35">
      <c r="D8299"/>
      <c r="N8299"/>
    </row>
    <row r="8300" spans="4:14" ht="13.5" customHeight="1" x14ac:dyDescent="0.35">
      <c r="D8300"/>
      <c r="N8300"/>
    </row>
    <row r="8301" spans="4:14" ht="13.5" customHeight="1" x14ac:dyDescent="0.35">
      <c r="D8301"/>
      <c r="N8301"/>
    </row>
    <row r="8302" spans="4:14" ht="13.5" customHeight="1" x14ac:dyDescent="0.35">
      <c r="D8302"/>
      <c r="N8302"/>
    </row>
    <row r="8303" spans="4:14" ht="13.5" customHeight="1" x14ac:dyDescent="0.35">
      <c r="D8303"/>
      <c r="N8303"/>
    </row>
    <row r="8304" spans="4:14" ht="13.5" customHeight="1" x14ac:dyDescent="0.35">
      <c r="D8304"/>
      <c r="N8304"/>
    </row>
    <row r="8305" spans="4:14" ht="13.5" customHeight="1" x14ac:dyDescent="0.35">
      <c r="D8305"/>
      <c r="N8305"/>
    </row>
    <row r="8306" spans="4:14" ht="13.5" customHeight="1" x14ac:dyDescent="0.35">
      <c r="D8306"/>
      <c r="N8306"/>
    </row>
    <row r="8307" spans="4:14" ht="13.5" customHeight="1" x14ac:dyDescent="0.35">
      <c r="D8307"/>
      <c r="N8307"/>
    </row>
    <row r="8308" spans="4:14" ht="13.5" customHeight="1" x14ac:dyDescent="0.35">
      <c r="D8308"/>
      <c r="N8308"/>
    </row>
    <row r="8309" spans="4:14" ht="13.5" customHeight="1" x14ac:dyDescent="0.35">
      <c r="D8309"/>
      <c r="N8309"/>
    </row>
    <row r="8310" spans="4:14" ht="13.5" customHeight="1" x14ac:dyDescent="0.35">
      <c r="D8310"/>
      <c r="N8310"/>
    </row>
    <row r="8311" spans="4:14" ht="13.5" customHeight="1" x14ac:dyDescent="0.35">
      <c r="D8311"/>
      <c r="N8311"/>
    </row>
    <row r="8312" spans="4:14" ht="13.5" customHeight="1" x14ac:dyDescent="0.35">
      <c r="D8312"/>
      <c r="N8312"/>
    </row>
    <row r="8313" spans="4:14" ht="13.5" customHeight="1" x14ac:dyDescent="0.35">
      <c r="D8313"/>
      <c r="N8313"/>
    </row>
    <row r="8314" spans="4:14" ht="13.5" customHeight="1" x14ac:dyDescent="0.35">
      <c r="D8314"/>
      <c r="N8314"/>
    </row>
    <row r="8315" spans="4:14" ht="13.5" customHeight="1" x14ac:dyDescent="0.35">
      <c r="D8315"/>
      <c r="N8315"/>
    </row>
    <row r="8316" spans="4:14" ht="13.5" customHeight="1" x14ac:dyDescent="0.35">
      <c r="D8316"/>
      <c r="N8316"/>
    </row>
    <row r="8317" spans="4:14" ht="13.5" customHeight="1" x14ac:dyDescent="0.35">
      <c r="D8317"/>
      <c r="N8317"/>
    </row>
    <row r="8318" spans="4:14" ht="13.5" customHeight="1" x14ac:dyDescent="0.35">
      <c r="D8318"/>
      <c r="N8318"/>
    </row>
    <row r="8319" spans="4:14" ht="13.5" customHeight="1" x14ac:dyDescent="0.35">
      <c r="D8319"/>
      <c r="N8319"/>
    </row>
    <row r="8320" spans="4:14" ht="13.5" customHeight="1" x14ac:dyDescent="0.35">
      <c r="D8320"/>
      <c r="N8320"/>
    </row>
    <row r="8321" spans="4:14" ht="13.5" customHeight="1" x14ac:dyDescent="0.35">
      <c r="D8321"/>
      <c r="N8321"/>
    </row>
    <row r="8322" spans="4:14" ht="13.5" customHeight="1" x14ac:dyDescent="0.35">
      <c r="D8322"/>
      <c r="N8322"/>
    </row>
    <row r="8323" spans="4:14" ht="13.5" customHeight="1" x14ac:dyDescent="0.35">
      <c r="D8323"/>
      <c r="N8323"/>
    </row>
    <row r="8324" spans="4:14" ht="13.5" customHeight="1" x14ac:dyDescent="0.35">
      <c r="D8324"/>
      <c r="N8324"/>
    </row>
    <row r="8325" spans="4:14" ht="13.5" customHeight="1" x14ac:dyDescent="0.35">
      <c r="D8325"/>
      <c r="N8325"/>
    </row>
    <row r="8326" spans="4:14" ht="13.5" customHeight="1" x14ac:dyDescent="0.35">
      <c r="D8326"/>
      <c r="N8326"/>
    </row>
    <row r="8327" spans="4:14" ht="13.5" customHeight="1" x14ac:dyDescent="0.35">
      <c r="D8327"/>
      <c r="N8327"/>
    </row>
    <row r="8328" spans="4:14" ht="13.5" customHeight="1" x14ac:dyDescent="0.35">
      <c r="D8328"/>
      <c r="N8328"/>
    </row>
    <row r="8329" spans="4:14" ht="13.5" customHeight="1" x14ac:dyDescent="0.35">
      <c r="D8329"/>
      <c r="N8329"/>
    </row>
    <row r="8330" spans="4:14" ht="13.5" customHeight="1" x14ac:dyDescent="0.35">
      <c r="D8330"/>
      <c r="N8330"/>
    </row>
    <row r="8331" spans="4:14" ht="13.5" customHeight="1" x14ac:dyDescent="0.35">
      <c r="D8331"/>
      <c r="N8331"/>
    </row>
    <row r="8332" spans="4:14" ht="13.5" customHeight="1" x14ac:dyDescent="0.35">
      <c r="D8332"/>
      <c r="N8332"/>
    </row>
    <row r="8333" spans="4:14" ht="13.5" customHeight="1" x14ac:dyDescent="0.35">
      <c r="D8333"/>
      <c r="N8333"/>
    </row>
    <row r="8334" spans="4:14" ht="13.5" customHeight="1" x14ac:dyDescent="0.35">
      <c r="D8334"/>
      <c r="N8334"/>
    </row>
    <row r="8335" spans="4:14" ht="13.5" customHeight="1" x14ac:dyDescent="0.35">
      <c r="D8335"/>
      <c r="N8335"/>
    </row>
    <row r="8336" spans="4:14" ht="13.5" customHeight="1" x14ac:dyDescent="0.35">
      <c r="D8336"/>
      <c r="N8336"/>
    </row>
    <row r="8337" spans="4:14" ht="13.5" customHeight="1" x14ac:dyDescent="0.35">
      <c r="D8337"/>
      <c r="N8337"/>
    </row>
    <row r="8338" spans="4:14" ht="13.5" customHeight="1" x14ac:dyDescent="0.35">
      <c r="D8338"/>
      <c r="N8338"/>
    </row>
    <row r="8339" spans="4:14" ht="13.5" customHeight="1" x14ac:dyDescent="0.35">
      <c r="D8339"/>
      <c r="N8339"/>
    </row>
    <row r="8340" spans="4:14" ht="13.5" customHeight="1" x14ac:dyDescent="0.35">
      <c r="D8340"/>
      <c r="N8340"/>
    </row>
    <row r="8341" spans="4:14" ht="13.5" customHeight="1" x14ac:dyDescent="0.35">
      <c r="D8341"/>
      <c r="N8341"/>
    </row>
    <row r="8342" spans="4:14" ht="13.5" customHeight="1" x14ac:dyDescent="0.35">
      <c r="D8342"/>
      <c r="N8342"/>
    </row>
    <row r="8343" spans="4:14" ht="13.5" customHeight="1" x14ac:dyDescent="0.35">
      <c r="D8343"/>
      <c r="N8343"/>
    </row>
    <row r="8344" spans="4:14" ht="13.5" customHeight="1" x14ac:dyDescent="0.35">
      <c r="D8344"/>
      <c r="N8344"/>
    </row>
    <row r="8345" spans="4:14" ht="13.5" customHeight="1" x14ac:dyDescent="0.35">
      <c r="D8345"/>
      <c r="N8345"/>
    </row>
    <row r="8346" spans="4:14" ht="13.5" customHeight="1" x14ac:dyDescent="0.35">
      <c r="D8346"/>
      <c r="N8346"/>
    </row>
    <row r="8347" spans="4:14" ht="13.5" customHeight="1" x14ac:dyDescent="0.35">
      <c r="D8347"/>
      <c r="N8347"/>
    </row>
    <row r="8348" spans="4:14" ht="13.5" customHeight="1" x14ac:dyDescent="0.35">
      <c r="D8348"/>
      <c r="N8348"/>
    </row>
    <row r="8349" spans="4:14" ht="13.5" customHeight="1" x14ac:dyDescent="0.35">
      <c r="D8349"/>
      <c r="N8349"/>
    </row>
    <row r="8350" spans="4:14" ht="13.5" customHeight="1" x14ac:dyDescent="0.35">
      <c r="D8350"/>
      <c r="N8350"/>
    </row>
    <row r="8351" spans="4:14" ht="13.5" customHeight="1" x14ac:dyDescent="0.35">
      <c r="D8351"/>
      <c r="N8351"/>
    </row>
    <row r="8352" spans="4:14" ht="13.5" customHeight="1" x14ac:dyDescent="0.35">
      <c r="D8352"/>
      <c r="N8352"/>
    </row>
    <row r="8353" spans="4:14" ht="13.5" customHeight="1" x14ac:dyDescent="0.35">
      <c r="D8353"/>
      <c r="N8353"/>
    </row>
    <row r="8354" spans="4:14" ht="13.5" customHeight="1" x14ac:dyDescent="0.35">
      <c r="D8354"/>
      <c r="N8354"/>
    </row>
    <row r="8355" spans="4:14" ht="13.5" customHeight="1" x14ac:dyDescent="0.35">
      <c r="D8355"/>
      <c r="N8355"/>
    </row>
    <row r="8356" spans="4:14" ht="13.5" customHeight="1" x14ac:dyDescent="0.35">
      <c r="D8356"/>
      <c r="N8356"/>
    </row>
    <row r="8357" spans="4:14" ht="13.5" customHeight="1" x14ac:dyDescent="0.35">
      <c r="D8357"/>
      <c r="N8357"/>
    </row>
    <row r="8358" spans="4:14" ht="13.5" customHeight="1" x14ac:dyDescent="0.35">
      <c r="D8358"/>
      <c r="N8358"/>
    </row>
    <row r="8359" spans="4:14" ht="13.5" customHeight="1" x14ac:dyDescent="0.35">
      <c r="D8359"/>
      <c r="N8359"/>
    </row>
    <row r="8360" spans="4:14" ht="13.5" customHeight="1" x14ac:dyDescent="0.35">
      <c r="D8360"/>
      <c r="N8360"/>
    </row>
    <row r="8361" spans="4:14" ht="13.5" customHeight="1" x14ac:dyDescent="0.35">
      <c r="D8361"/>
      <c r="N8361"/>
    </row>
    <row r="8362" spans="4:14" ht="13.5" customHeight="1" x14ac:dyDescent="0.35">
      <c r="D8362"/>
      <c r="N8362"/>
    </row>
    <row r="8363" spans="4:14" ht="13.5" customHeight="1" x14ac:dyDescent="0.35">
      <c r="D8363"/>
      <c r="N8363"/>
    </row>
    <row r="8364" spans="4:14" ht="13.5" customHeight="1" x14ac:dyDescent="0.35">
      <c r="D8364"/>
      <c r="N8364"/>
    </row>
    <row r="8365" spans="4:14" ht="13.5" customHeight="1" x14ac:dyDescent="0.35">
      <c r="D8365"/>
      <c r="N8365"/>
    </row>
    <row r="8366" spans="4:14" ht="13.5" customHeight="1" x14ac:dyDescent="0.35">
      <c r="D8366"/>
      <c r="N8366"/>
    </row>
    <row r="8367" spans="4:14" ht="13.5" customHeight="1" x14ac:dyDescent="0.35">
      <c r="D8367"/>
      <c r="N8367"/>
    </row>
    <row r="8368" spans="4:14" ht="13.5" customHeight="1" x14ac:dyDescent="0.35">
      <c r="D8368"/>
      <c r="N8368"/>
    </row>
    <row r="8369" spans="4:14" ht="13.5" customHeight="1" x14ac:dyDescent="0.35">
      <c r="D8369"/>
      <c r="N8369"/>
    </row>
    <row r="8370" spans="4:14" ht="13.5" customHeight="1" x14ac:dyDescent="0.35">
      <c r="D8370"/>
      <c r="N8370"/>
    </row>
    <row r="8371" spans="4:14" ht="13.5" customHeight="1" x14ac:dyDescent="0.35">
      <c r="D8371"/>
      <c r="N8371"/>
    </row>
    <row r="8372" spans="4:14" ht="13.5" customHeight="1" x14ac:dyDescent="0.35">
      <c r="D8372"/>
      <c r="N8372"/>
    </row>
    <row r="8373" spans="4:14" ht="13.5" customHeight="1" x14ac:dyDescent="0.35">
      <c r="D8373"/>
      <c r="N8373"/>
    </row>
    <row r="8374" spans="4:14" ht="13.5" customHeight="1" x14ac:dyDescent="0.35">
      <c r="D8374"/>
      <c r="N8374"/>
    </row>
    <row r="8375" spans="4:14" ht="13.5" customHeight="1" x14ac:dyDescent="0.35">
      <c r="D8375"/>
      <c r="N8375"/>
    </row>
    <row r="8376" spans="4:14" ht="13.5" customHeight="1" x14ac:dyDescent="0.35">
      <c r="D8376"/>
      <c r="N8376"/>
    </row>
    <row r="8377" spans="4:14" ht="13.5" customHeight="1" x14ac:dyDescent="0.35">
      <c r="D8377"/>
      <c r="N8377"/>
    </row>
    <row r="8378" spans="4:14" ht="13.5" customHeight="1" x14ac:dyDescent="0.35">
      <c r="D8378"/>
      <c r="N8378"/>
    </row>
    <row r="8379" spans="4:14" ht="13.5" customHeight="1" x14ac:dyDescent="0.35">
      <c r="D8379"/>
      <c r="N8379"/>
    </row>
    <row r="8380" spans="4:14" ht="13.5" customHeight="1" x14ac:dyDescent="0.35">
      <c r="D8380"/>
      <c r="N8380"/>
    </row>
    <row r="8381" spans="4:14" ht="13.5" customHeight="1" x14ac:dyDescent="0.35">
      <c r="D8381"/>
      <c r="N8381"/>
    </row>
    <row r="8382" spans="4:14" ht="13.5" customHeight="1" x14ac:dyDescent="0.35">
      <c r="D8382"/>
      <c r="N8382"/>
    </row>
    <row r="8383" spans="4:14" ht="13.5" customHeight="1" x14ac:dyDescent="0.35">
      <c r="D8383"/>
      <c r="N8383"/>
    </row>
    <row r="8384" spans="4:14" ht="13.5" customHeight="1" x14ac:dyDescent="0.35">
      <c r="D8384"/>
      <c r="N8384"/>
    </row>
    <row r="8385" spans="4:14" ht="13.5" customHeight="1" x14ac:dyDescent="0.35">
      <c r="D8385"/>
      <c r="N8385"/>
    </row>
    <row r="8386" spans="4:14" ht="13.5" customHeight="1" x14ac:dyDescent="0.35">
      <c r="D8386"/>
      <c r="N8386"/>
    </row>
    <row r="8387" spans="4:14" ht="13.5" customHeight="1" x14ac:dyDescent="0.35">
      <c r="D8387"/>
      <c r="N8387"/>
    </row>
    <row r="8388" spans="4:14" ht="13.5" customHeight="1" x14ac:dyDescent="0.35">
      <c r="D8388"/>
      <c r="N8388"/>
    </row>
    <row r="8389" spans="4:14" ht="13.5" customHeight="1" x14ac:dyDescent="0.35">
      <c r="D8389"/>
      <c r="N8389"/>
    </row>
    <row r="8390" spans="4:14" ht="13.5" customHeight="1" x14ac:dyDescent="0.35">
      <c r="D8390"/>
      <c r="N8390"/>
    </row>
    <row r="8391" spans="4:14" ht="13.5" customHeight="1" x14ac:dyDescent="0.35">
      <c r="D8391"/>
      <c r="N8391"/>
    </row>
    <row r="8392" spans="4:14" ht="13.5" customHeight="1" x14ac:dyDescent="0.35">
      <c r="D8392"/>
      <c r="N8392"/>
    </row>
    <row r="8393" spans="4:14" ht="13.5" customHeight="1" x14ac:dyDescent="0.35">
      <c r="D8393"/>
      <c r="N8393"/>
    </row>
    <row r="8394" spans="4:14" ht="13.5" customHeight="1" x14ac:dyDescent="0.35">
      <c r="D8394"/>
      <c r="N8394"/>
    </row>
    <row r="8395" spans="4:14" ht="13.5" customHeight="1" x14ac:dyDescent="0.35">
      <c r="D8395"/>
      <c r="N8395"/>
    </row>
    <row r="8396" spans="4:14" ht="13.5" customHeight="1" x14ac:dyDescent="0.35">
      <c r="D8396"/>
      <c r="N8396"/>
    </row>
    <row r="8397" spans="4:14" ht="13.5" customHeight="1" x14ac:dyDescent="0.35">
      <c r="D8397"/>
      <c r="N8397"/>
    </row>
    <row r="8398" spans="4:14" ht="13.5" customHeight="1" x14ac:dyDescent="0.35">
      <c r="D8398"/>
      <c r="N8398"/>
    </row>
    <row r="8399" spans="4:14" ht="13.5" customHeight="1" x14ac:dyDescent="0.35">
      <c r="D8399"/>
      <c r="N8399"/>
    </row>
    <row r="8400" spans="4:14" ht="13.5" customHeight="1" x14ac:dyDescent="0.35">
      <c r="D8400"/>
      <c r="N8400"/>
    </row>
    <row r="8401" spans="4:14" ht="13.5" customHeight="1" x14ac:dyDescent="0.35">
      <c r="D8401"/>
      <c r="N8401"/>
    </row>
    <row r="8402" spans="4:14" ht="13.5" customHeight="1" x14ac:dyDescent="0.35">
      <c r="D8402"/>
      <c r="N8402"/>
    </row>
    <row r="8403" spans="4:14" ht="13.5" customHeight="1" x14ac:dyDescent="0.35">
      <c r="D8403"/>
      <c r="N8403"/>
    </row>
    <row r="8404" spans="4:14" ht="13.5" customHeight="1" x14ac:dyDescent="0.35">
      <c r="D8404"/>
      <c r="N8404"/>
    </row>
    <row r="8405" spans="4:14" ht="13.5" customHeight="1" x14ac:dyDescent="0.35">
      <c r="D8405"/>
      <c r="N8405"/>
    </row>
    <row r="8406" spans="4:14" ht="13.5" customHeight="1" x14ac:dyDescent="0.35">
      <c r="D8406"/>
      <c r="N8406"/>
    </row>
    <row r="8407" spans="4:14" ht="13.5" customHeight="1" x14ac:dyDescent="0.35">
      <c r="D8407"/>
      <c r="N8407"/>
    </row>
    <row r="8408" spans="4:14" ht="13.5" customHeight="1" x14ac:dyDescent="0.35">
      <c r="D8408"/>
      <c r="N8408"/>
    </row>
    <row r="8409" spans="4:14" ht="13.5" customHeight="1" x14ac:dyDescent="0.35">
      <c r="D8409"/>
      <c r="N8409"/>
    </row>
    <row r="8410" spans="4:14" ht="13.5" customHeight="1" x14ac:dyDescent="0.35">
      <c r="D8410"/>
      <c r="N8410"/>
    </row>
    <row r="8411" spans="4:14" ht="13.5" customHeight="1" x14ac:dyDescent="0.35">
      <c r="D8411"/>
      <c r="N8411"/>
    </row>
    <row r="8412" spans="4:14" ht="13.5" customHeight="1" x14ac:dyDescent="0.35">
      <c r="D8412"/>
      <c r="N8412"/>
    </row>
    <row r="8413" spans="4:14" ht="13.5" customHeight="1" x14ac:dyDescent="0.35">
      <c r="D8413"/>
      <c r="N8413"/>
    </row>
    <row r="8414" spans="4:14" ht="13.5" customHeight="1" x14ac:dyDescent="0.35">
      <c r="D8414"/>
      <c r="N8414"/>
    </row>
    <row r="8415" spans="4:14" ht="13.5" customHeight="1" x14ac:dyDescent="0.35">
      <c r="D8415"/>
      <c r="N8415"/>
    </row>
    <row r="8416" spans="4:14" ht="13.5" customHeight="1" x14ac:dyDescent="0.35">
      <c r="D8416"/>
      <c r="N8416"/>
    </row>
    <row r="8417" spans="4:14" ht="13.5" customHeight="1" x14ac:dyDescent="0.35">
      <c r="D8417"/>
      <c r="N8417"/>
    </row>
    <row r="8418" spans="4:14" ht="13.5" customHeight="1" x14ac:dyDescent="0.35">
      <c r="D8418"/>
      <c r="N8418"/>
    </row>
    <row r="8419" spans="4:14" ht="13.5" customHeight="1" x14ac:dyDescent="0.35">
      <c r="D8419"/>
      <c r="N8419"/>
    </row>
    <row r="8420" spans="4:14" ht="13.5" customHeight="1" x14ac:dyDescent="0.35">
      <c r="D8420"/>
      <c r="N8420"/>
    </row>
    <row r="8421" spans="4:14" ht="13.5" customHeight="1" x14ac:dyDescent="0.35">
      <c r="D8421"/>
      <c r="N8421"/>
    </row>
    <row r="8422" spans="4:14" ht="13.5" customHeight="1" x14ac:dyDescent="0.35">
      <c r="D8422"/>
      <c r="N8422"/>
    </row>
    <row r="8423" spans="4:14" ht="13.5" customHeight="1" x14ac:dyDescent="0.35">
      <c r="D8423"/>
      <c r="N8423"/>
    </row>
    <row r="8424" spans="4:14" ht="13.5" customHeight="1" x14ac:dyDescent="0.35">
      <c r="D8424"/>
      <c r="N8424"/>
    </row>
    <row r="8425" spans="4:14" ht="13.5" customHeight="1" x14ac:dyDescent="0.35">
      <c r="D8425"/>
      <c r="N8425"/>
    </row>
    <row r="8426" spans="4:14" ht="13.5" customHeight="1" x14ac:dyDescent="0.35">
      <c r="D8426"/>
      <c r="N8426"/>
    </row>
    <row r="8427" spans="4:14" ht="13.5" customHeight="1" x14ac:dyDescent="0.35">
      <c r="D8427"/>
      <c r="N8427"/>
    </row>
    <row r="8428" spans="4:14" ht="13.5" customHeight="1" x14ac:dyDescent="0.35">
      <c r="D8428"/>
      <c r="N8428"/>
    </row>
    <row r="8429" spans="4:14" ht="13.5" customHeight="1" x14ac:dyDescent="0.35">
      <c r="D8429"/>
      <c r="N8429"/>
    </row>
    <row r="8430" spans="4:14" ht="13.5" customHeight="1" x14ac:dyDescent="0.35">
      <c r="D8430"/>
      <c r="N8430"/>
    </row>
    <row r="8431" spans="4:14" ht="13.5" customHeight="1" x14ac:dyDescent="0.35">
      <c r="D8431"/>
      <c r="N8431"/>
    </row>
    <row r="8432" spans="4:14" ht="13.5" customHeight="1" x14ac:dyDescent="0.35">
      <c r="D8432"/>
      <c r="N8432"/>
    </row>
    <row r="8433" spans="4:14" ht="13.5" customHeight="1" x14ac:dyDescent="0.35">
      <c r="D8433"/>
      <c r="N8433"/>
    </row>
    <row r="8434" spans="4:14" ht="13.5" customHeight="1" x14ac:dyDescent="0.35">
      <c r="D8434"/>
      <c r="N8434"/>
    </row>
    <row r="8435" spans="4:14" ht="13.5" customHeight="1" x14ac:dyDescent="0.35">
      <c r="D8435"/>
      <c r="N8435"/>
    </row>
    <row r="8436" spans="4:14" ht="13.5" customHeight="1" x14ac:dyDescent="0.35">
      <c r="D8436"/>
      <c r="N8436"/>
    </row>
    <row r="8437" spans="4:14" ht="13.5" customHeight="1" x14ac:dyDescent="0.35">
      <c r="D8437"/>
      <c r="N8437"/>
    </row>
    <row r="8438" spans="4:14" ht="13.5" customHeight="1" x14ac:dyDescent="0.35">
      <c r="D8438"/>
      <c r="N8438"/>
    </row>
    <row r="8439" spans="4:14" ht="13.5" customHeight="1" x14ac:dyDescent="0.35">
      <c r="D8439"/>
      <c r="N8439"/>
    </row>
    <row r="8440" spans="4:14" ht="13.5" customHeight="1" x14ac:dyDescent="0.35">
      <c r="D8440"/>
      <c r="N8440"/>
    </row>
    <row r="8441" spans="4:14" ht="13.5" customHeight="1" x14ac:dyDescent="0.35">
      <c r="D8441"/>
      <c r="N8441"/>
    </row>
    <row r="8442" spans="4:14" ht="13.5" customHeight="1" x14ac:dyDescent="0.35">
      <c r="D8442"/>
      <c r="N8442"/>
    </row>
    <row r="8443" spans="4:14" ht="13.5" customHeight="1" x14ac:dyDescent="0.35">
      <c r="D8443"/>
      <c r="N8443"/>
    </row>
    <row r="8444" spans="4:14" ht="13.5" customHeight="1" x14ac:dyDescent="0.35">
      <c r="D8444"/>
      <c r="N8444"/>
    </row>
    <row r="8445" spans="4:14" ht="13.5" customHeight="1" x14ac:dyDescent="0.35">
      <c r="D8445"/>
      <c r="N8445"/>
    </row>
    <row r="8446" spans="4:14" ht="13.5" customHeight="1" x14ac:dyDescent="0.35">
      <c r="D8446"/>
      <c r="N8446"/>
    </row>
    <row r="8447" spans="4:14" ht="13.5" customHeight="1" x14ac:dyDescent="0.35">
      <c r="D8447"/>
      <c r="N8447"/>
    </row>
    <row r="8448" spans="4:14" ht="13.5" customHeight="1" x14ac:dyDescent="0.35">
      <c r="D8448"/>
      <c r="N8448"/>
    </row>
    <row r="8449" spans="4:14" ht="13.5" customHeight="1" x14ac:dyDescent="0.35">
      <c r="D8449"/>
      <c r="N8449"/>
    </row>
    <row r="8450" spans="4:14" ht="13.5" customHeight="1" x14ac:dyDescent="0.35">
      <c r="D8450"/>
      <c r="N8450"/>
    </row>
    <row r="8451" spans="4:14" ht="13.5" customHeight="1" x14ac:dyDescent="0.35">
      <c r="D8451"/>
      <c r="N8451"/>
    </row>
    <row r="8452" spans="4:14" ht="13.5" customHeight="1" x14ac:dyDescent="0.35">
      <c r="D8452"/>
      <c r="N8452"/>
    </row>
    <row r="8453" spans="4:14" ht="13.5" customHeight="1" x14ac:dyDescent="0.35">
      <c r="D8453"/>
      <c r="N8453"/>
    </row>
    <row r="8454" spans="4:14" ht="13.5" customHeight="1" x14ac:dyDescent="0.35">
      <c r="D8454"/>
      <c r="N8454"/>
    </row>
    <row r="8455" spans="4:14" ht="13.5" customHeight="1" x14ac:dyDescent="0.35">
      <c r="D8455"/>
      <c r="N8455"/>
    </row>
    <row r="8456" spans="4:14" ht="13.5" customHeight="1" x14ac:dyDescent="0.35">
      <c r="D8456"/>
      <c r="N8456"/>
    </row>
    <row r="8457" spans="4:14" ht="13.5" customHeight="1" x14ac:dyDescent="0.35">
      <c r="D8457"/>
      <c r="N8457"/>
    </row>
    <row r="8458" spans="4:14" ht="13.5" customHeight="1" x14ac:dyDescent="0.35">
      <c r="D8458"/>
      <c r="N8458"/>
    </row>
    <row r="8459" spans="4:14" ht="13.5" customHeight="1" x14ac:dyDescent="0.35">
      <c r="D8459"/>
      <c r="N8459"/>
    </row>
    <row r="8460" spans="4:14" ht="13.5" customHeight="1" x14ac:dyDescent="0.35">
      <c r="D8460"/>
      <c r="N8460"/>
    </row>
    <row r="8461" spans="4:14" ht="13.5" customHeight="1" x14ac:dyDescent="0.35">
      <c r="D8461"/>
      <c r="N8461"/>
    </row>
    <row r="8462" spans="4:14" ht="13.5" customHeight="1" x14ac:dyDescent="0.35">
      <c r="D8462"/>
      <c r="N8462"/>
    </row>
    <row r="8463" spans="4:14" ht="13.5" customHeight="1" x14ac:dyDescent="0.35">
      <c r="D8463"/>
      <c r="N8463"/>
    </row>
    <row r="8464" spans="4:14" ht="13.5" customHeight="1" x14ac:dyDescent="0.35">
      <c r="D8464"/>
      <c r="N8464"/>
    </row>
    <row r="8465" spans="4:14" ht="13.5" customHeight="1" x14ac:dyDescent="0.35">
      <c r="D8465"/>
      <c r="N8465"/>
    </row>
    <row r="8466" spans="4:14" ht="13.5" customHeight="1" x14ac:dyDescent="0.35">
      <c r="D8466"/>
      <c r="N8466"/>
    </row>
    <row r="8467" spans="4:14" ht="13.5" customHeight="1" x14ac:dyDescent="0.35">
      <c r="D8467"/>
      <c r="N8467"/>
    </row>
    <row r="8468" spans="4:14" ht="13.5" customHeight="1" x14ac:dyDescent="0.35">
      <c r="D8468"/>
      <c r="N8468"/>
    </row>
    <row r="8469" spans="4:14" ht="13.5" customHeight="1" x14ac:dyDescent="0.35">
      <c r="D8469"/>
      <c r="N8469"/>
    </row>
    <row r="8470" spans="4:14" ht="13.5" customHeight="1" x14ac:dyDescent="0.35">
      <c r="D8470"/>
      <c r="N8470"/>
    </row>
    <row r="8471" spans="4:14" ht="13.5" customHeight="1" x14ac:dyDescent="0.35">
      <c r="D8471"/>
      <c r="N8471"/>
    </row>
    <row r="8472" spans="4:14" ht="13.5" customHeight="1" x14ac:dyDescent="0.35">
      <c r="D8472"/>
      <c r="N8472"/>
    </row>
    <row r="8473" spans="4:14" ht="13.5" customHeight="1" x14ac:dyDescent="0.35">
      <c r="D8473"/>
      <c r="N8473"/>
    </row>
    <row r="8474" spans="4:14" ht="13.5" customHeight="1" x14ac:dyDescent="0.35">
      <c r="D8474"/>
      <c r="N8474"/>
    </row>
    <row r="8475" spans="4:14" ht="13.5" customHeight="1" x14ac:dyDescent="0.35">
      <c r="D8475"/>
      <c r="N8475"/>
    </row>
    <row r="8476" spans="4:14" ht="13.5" customHeight="1" x14ac:dyDescent="0.35">
      <c r="D8476"/>
      <c r="N8476"/>
    </row>
    <row r="8477" spans="4:14" ht="13.5" customHeight="1" x14ac:dyDescent="0.35">
      <c r="D8477"/>
      <c r="N8477"/>
    </row>
    <row r="8478" spans="4:14" ht="13.5" customHeight="1" x14ac:dyDescent="0.35">
      <c r="D8478"/>
      <c r="N8478"/>
    </row>
    <row r="8479" spans="4:14" ht="13.5" customHeight="1" x14ac:dyDescent="0.35">
      <c r="D8479"/>
      <c r="N8479"/>
    </row>
    <row r="8480" spans="4:14" ht="13.5" customHeight="1" x14ac:dyDescent="0.35">
      <c r="D8480"/>
      <c r="N8480"/>
    </row>
    <row r="8481" spans="4:14" ht="13.5" customHeight="1" x14ac:dyDescent="0.35">
      <c r="D8481"/>
      <c r="N8481"/>
    </row>
    <row r="8482" spans="4:14" ht="13.5" customHeight="1" x14ac:dyDescent="0.35">
      <c r="D8482"/>
      <c r="N8482"/>
    </row>
    <row r="8483" spans="4:14" ht="13.5" customHeight="1" x14ac:dyDescent="0.35">
      <c r="D8483"/>
      <c r="N8483"/>
    </row>
    <row r="8484" spans="4:14" ht="13.5" customHeight="1" x14ac:dyDescent="0.35">
      <c r="D8484"/>
      <c r="N8484"/>
    </row>
    <row r="8485" spans="4:14" ht="13.5" customHeight="1" x14ac:dyDescent="0.35">
      <c r="D8485"/>
      <c r="N8485"/>
    </row>
    <row r="8486" spans="4:14" ht="13.5" customHeight="1" x14ac:dyDescent="0.35">
      <c r="D8486"/>
      <c r="N8486"/>
    </row>
    <row r="8487" spans="4:14" ht="13.5" customHeight="1" x14ac:dyDescent="0.35">
      <c r="D8487"/>
      <c r="N8487"/>
    </row>
    <row r="8488" spans="4:14" ht="13.5" customHeight="1" x14ac:dyDescent="0.35">
      <c r="D8488"/>
      <c r="N8488"/>
    </row>
    <row r="8489" spans="4:14" ht="13.5" customHeight="1" x14ac:dyDescent="0.35">
      <c r="D8489"/>
      <c r="N8489"/>
    </row>
    <row r="8490" spans="4:14" ht="13.5" customHeight="1" x14ac:dyDescent="0.35">
      <c r="D8490"/>
      <c r="N8490"/>
    </row>
    <row r="8491" spans="4:14" ht="13.5" customHeight="1" x14ac:dyDescent="0.35">
      <c r="D8491"/>
      <c r="N8491"/>
    </row>
    <row r="8492" spans="4:14" ht="13.5" customHeight="1" x14ac:dyDescent="0.35">
      <c r="D8492"/>
      <c r="N8492"/>
    </row>
    <row r="8493" spans="4:14" ht="13.5" customHeight="1" x14ac:dyDescent="0.35">
      <c r="D8493"/>
      <c r="N8493"/>
    </row>
    <row r="8494" spans="4:14" ht="13.5" customHeight="1" x14ac:dyDescent="0.35">
      <c r="D8494"/>
      <c r="N8494"/>
    </row>
    <row r="8495" spans="4:14" ht="13.5" customHeight="1" x14ac:dyDescent="0.35">
      <c r="D8495"/>
      <c r="N8495"/>
    </row>
    <row r="8496" spans="4:14" ht="13.5" customHeight="1" x14ac:dyDescent="0.35">
      <c r="D8496"/>
      <c r="N8496"/>
    </row>
    <row r="8497" spans="4:14" ht="13.5" customHeight="1" x14ac:dyDescent="0.35">
      <c r="D8497"/>
      <c r="N8497"/>
    </row>
    <row r="8498" spans="4:14" ht="13.5" customHeight="1" x14ac:dyDescent="0.35">
      <c r="D8498"/>
      <c r="N8498"/>
    </row>
    <row r="8499" spans="4:14" ht="13.5" customHeight="1" x14ac:dyDescent="0.35">
      <c r="D8499"/>
      <c r="N8499"/>
    </row>
    <row r="8500" spans="4:14" ht="13.5" customHeight="1" x14ac:dyDescent="0.35">
      <c r="D8500"/>
      <c r="N8500"/>
    </row>
    <row r="8501" spans="4:14" ht="13.5" customHeight="1" x14ac:dyDescent="0.35">
      <c r="D8501"/>
      <c r="N8501"/>
    </row>
    <row r="8502" spans="4:14" ht="13.5" customHeight="1" x14ac:dyDescent="0.35">
      <c r="D8502"/>
      <c r="N8502"/>
    </row>
    <row r="8503" spans="4:14" ht="13.5" customHeight="1" x14ac:dyDescent="0.35">
      <c r="D8503"/>
      <c r="N8503"/>
    </row>
    <row r="8504" spans="4:14" ht="13.5" customHeight="1" x14ac:dyDescent="0.35">
      <c r="D8504"/>
      <c r="N8504"/>
    </row>
    <row r="8505" spans="4:14" ht="13.5" customHeight="1" x14ac:dyDescent="0.35">
      <c r="D8505"/>
      <c r="N8505"/>
    </row>
    <row r="8506" spans="4:14" ht="13.5" customHeight="1" x14ac:dyDescent="0.35">
      <c r="D8506"/>
      <c r="N8506"/>
    </row>
    <row r="8507" spans="4:14" ht="13.5" customHeight="1" x14ac:dyDescent="0.35">
      <c r="D8507"/>
      <c r="N8507"/>
    </row>
    <row r="8508" spans="4:14" ht="13.5" customHeight="1" x14ac:dyDescent="0.35">
      <c r="D8508"/>
      <c r="N8508"/>
    </row>
    <row r="8509" spans="4:14" ht="13.5" customHeight="1" x14ac:dyDescent="0.35">
      <c r="D8509"/>
      <c r="N8509"/>
    </row>
    <row r="8510" spans="4:14" ht="13.5" customHeight="1" x14ac:dyDescent="0.35">
      <c r="D8510"/>
      <c r="N8510"/>
    </row>
    <row r="8511" spans="4:14" ht="13.5" customHeight="1" x14ac:dyDescent="0.35">
      <c r="D8511"/>
      <c r="N8511"/>
    </row>
    <row r="8512" spans="4:14" ht="13.5" customHeight="1" x14ac:dyDescent="0.35">
      <c r="D8512"/>
      <c r="N8512"/>
    </row>
    <row r="8513" spans="4:14" ht="13.5" customHeight="1" x14ac:dyDescent="0.35">
      <c r="D8513"/>
      <c r="N8513"/>
    </row>
    <row r="8514" spans="4:14" ht="13.5" customHeight="1" x14ac:dyDescent="0.35">
      <c r="D8514"/>
      <c r="N8514"/>
    </row>
    <row r="8515" spans="4:14" ht="13.5" customHeight="1" x14ac:dyDescent="0.35">
      <c r="D8515"/>
      <c r="N8515"/>
    </row>
    <row r="8516" spans="4:14" ht="13.5" customHeight="1" x14ac:dyDescent="0.35">
      <c r="D8516"/>
      <c r="N8516"/>
    </row>
    <row r="8517" spans="4:14" ht="13.5" customHeight="1" x14ac:dyDescent="0.35">
      <c r="D8517"/>
      <c r="N8517"/>
    </row>
    <row r="8518" spans="4:14" ht="13.5" customHeight="1" x14ac:dyDescent="0.35">
      <c r="D8518"/>
      <c r="N8518"/>
    </row>
    <row r="8519" spans="4:14" ht="13.5" customHeight="1" x14ac:dyDescent="0.35">
      <c r="D8519"/>
      <c r="N8519"/>
    </row>
    <row r="8520" spans="4:14" ht="13.5" customHeight="1" x14ac:dyDescent="0.35">
      <c r="D8520"/>
      <c r="N8520"/>
    </row>
    <row r="8521" spans="4:14" ht="13.5" customHeight="1" x14ac:dyDescent="0.35">
      <c r="D8521"/>
      <c r="N8521"/>
    </row>
    <row r="8522" spans="4:14" ht="13.5" customHeight="1" x14ac:dyDescent="0.35">
      <c r="D8522"/>
      <c r="N8522"/>
    </row>
    <row r="8523" spans="4:14" ht="13.5" customHeight="1" x14ac:dyDescent="0.35">
      <c r="D8523"/>
      <c r="N8523"/>
    </row>
    <row r="8524" spans="4:14" ht="13.5" customHeight="1" x14ac:dyDescent="0.35">
      <c r="D8524"/>
      <c r="N8524"/>
    </row>
    <row r="8525" spans="4:14" ht="13.5" customHeight="1" x14ac:dyDescent="0.35">
      <c r="D8525"/>
      <c r="N8525"/>
    </row>
    <row r="8526" spans="4:14" ht="13.5" customHeight="1" x14ac:dyDescent="0.35">
      <c r="D8526"/>
      <c r="N8526"/>
    </row>
    <row r="8527" spans="4:14" ht="13.5" customHeight="1" x14ac:dyDescent="0.35">
      <c r="D8527"/>
      <c r="N8527"/>
    </row>
    <row r="8528" spans="4:14" ht="13.5" customHeight="1" x14ac:dyDescent="0.35">
      <c r="D8528"/>
      <c r="N8528"/>
    </row>
    <row r="8529" spans="4:14" ht="13.5" customHeight="1" x14ac:dyDescent="0.35">
      <c r="D8529"/>
      <c r="N8529"/>
    </row>
    <row r="8530" spans="4:14" ht="13.5" customHeight="1" x14ac:dyDescent="0.35">
      <c r="D8530"/>
      <c r="N8530"/>
    </row>
    <row r="8531" spans="4:14" ht="13.5" customHeight="1" x14ac:dyDescent="0.35">
      <c r="D8531"/>
      <c r="N8531"/>
    </row>
    <row r="8532" spans="4:14" ht="13.5" customHeight="1" x14ac:dyDescent="0.35">
      <c r="D8532"/>
      <c r="N8532"/>
    </row>
    <row r="8533" spans="4:14" ht="13.5" customHeight="1" x14ac:dyDescent="0.35">
      <c r="D8533"/>
      <c r="N8533"/>
    </row>
    <row r="8534" spans="4:14" ht="13.5" customHeight="1" x14ac:dyDescent="0.35">
      <c r="D8534"/>
      <c r="N8534"/>
    </row>
    <row r="8535" spans="4:14" ht="13.5" customHeight="1" x14ac:dyDescent="0.35">
      <c r="D8535"/>
      <c r="N8535"/>
    </row>
    <row r="8536" spans="4:14" ht="13.5" customHeight="1" x14ac:dyDescent="0.35">
      <c r="D8536"/>
      <c r="N8536"/>
    </row>
    <row r="8537" spans="4:14" ht="13.5" customHeight="1" x14ac:dyDescent="0.35">
      <c r="D8537"/>
      <c r="N8537"/>
    </row>
    <row r="8538" spans="4:14" ht="13.5" customHeight="1" x14ac:dyDescent="0.35">
      <c r="D8538"/>
      <c r="N8538"/>
    </row>
    <row r="8539" spans="4:14" ht="13.5" customHeight="1" x14ac:dyDescent="0.35">
      <c r="D8539"/>
      <c r="N8539"/>
    </row>
    <row r="8540" spans="4:14" ht="13.5" customHeight="1" x14ac:dyDescent="0.35">
      <c r="D8540"/>
      <c r="N8540"/>
    </row>
    <row r="8541" spans="4:14" ht="13.5" customHeight="1" x14ac:dyDescent="0.35">
      <c r="D8541"/>
      <c r="N8541"/>
    </row>
    <row r="8542" spans="4:14" ht="13.5" customHeight="1" x14ac:dyDescent="0.35">
      <c r="D8542"/>
      <c r="N8542"/>
    </row>
    <row r="8543" spans="4:14" ht="13.5" customHeight="1" x14ac:dyDescent="0.35">
      <c r="D8543"/>
      <c r="N8543"/>
    </row>
    <row r="8544" spans="4:14" ht="13.5" customHeight="1" x14ac:dyDescent="0.35">
      <c r="D8544"/>
      <c r="N8544"/>
    </row>
    <row r="8545" spans="4:14" ht="13.5" customHeight="1" x14ac:dyDescent="0.35">
      <c r="D8545"/>
      <c r="N8545"/>
    </row>
    <row r="8546" spans="4:14" ht="13.5" customHeight="1" x14ac:dyDescent="0.35">
      <c r="D8546"/>
      <c r="N8546"/>
    </row>
    <row r="8547" spans="4:14" ht="13.5" customHeight="1" x14ac:dyDescent="0.35">
      <c r="D8547"/>
      <c r="N8547"/>
    </row>
    <row r="8548" spans="4:14" ht="13.5" customHeight="1" x14ac:dyDescent="0.35">
      <c r="D8548"/>
      <c r="N8548"/>
    </row>
    <row r="8549" spans="4:14" ht="13.5" customHeight="1" x14ac:dyDescent="0.35">
      <c r="D8549"/>
      <c r="N8549"/>
    </row>
    <row r="8550" spans="4:14" ht="13.5" customHeight="1" x14ac:dyDescent="0.35">
      <c r="D8550"/>
      <c r="N8550"/>
    </row>
    <row r="8551" spans="4:14" ht="13.5" customHeight="1" x14ac:dyDescent="0.35">
      <c r="D8551"/>
      <c r="N8551"/>
    </row>
    <row r="8552" spans="4:14" ht="13.5" customHeight="1" x14ac:dyDescent="0.35">
      <c r="D8552"/>
      <c r="N8552"/>
    </row>
    <row r="8553" spans="4:14" ht="13.5" customHeight="1" x14ac:dyDescent="0.35">
      <c r="D8553"/>
      <c r="N8553"/>
    </row>
    <row r="8554" spans="4:14" ht="13.5" customHeight="1" x14ac:dyDescent="0.35">
      <c r="D8554"/>
      <c r="N8554"/>
    </row>
    <row r="8555" spans="4:14" ht="13.5" customHeight="1" x14ac:dyDescent="0.35">
      <c r="D8555"/>
      <c r="N8555"/>
    </row>
    <row r="8556" spans="4:14" ht="13.5" customHeight="1" x14ac:dyDescent="0.35">
      <c r="D8556"/>
      <c r="N8556"/>
    </row>
    <row r="8557" spans="4:14" ht="13.5" customHeight="1" x14ac:dyDescent="0.35">
      <c r="D8557"/>
      <c r="N8557"/>
    </row>
    <row r="8558" spans="4:14" ht="13.5" customHeight="1" x14ac:dyDescent="0.35">
      <c r="D8558"/>
      <c r="N8558"/>
    </row>
    <row r="8559" spans="4:14" ht="13.5" customHeight="1" x14ac:dyDescent="0.35">
      <c r="D8559"/>
      <c r="N8559"/>
    </row>
    <row r="8560" spans="4:14" ht="13.5" customHeight="1" x14ac:dyDescent="0.35">
      <c r="D8560"/>
      <c r="N8560"/>
    </row>
    <row r="8561" spans="4:14" ht="13.5" customHeight="1" x14ac:dyDescent="0.35">
      <c r="D8561"/>
      <c r="N8561"/>
    </row>
    <row r="8562" spans="4:14" ht="13.5" customHeight="1" x14ac:dyDescent="0.35">
      <c r="D8562"/>
      <c r="N8562"/>
    </row>
    <row r="8563" spans="4:14" ht="13.5" customHeight="1" x14ac:dyDescent="0.35">
      <c r="D8563"/>
      <c r="N8563"/>
    </row>
    <row r="8564" spans="4:14" ht="13.5" customHeight="1" x14ac:dyDescent="0.35">
      <c r="D8564"/>
      <c r="N8564"/>
    </row>
    <row r="8565" spans="4:14" ht="13.5" customHeight="1" x14ac:dyDescent="0.35">
      <c r="D8565"/>
      <c r="N8565"/>
    </row>
    <row r="8566" spans="4:14" ht="13.5" customHeight="1" x14ac:dyDescent="0.35">
      <c r="D8566"/>
      <c r="N8566"/>
    </row>
    <row r="8567" spans="4:14" ht="13.5" customHeight="1" x14ac:dyDescent="0.35">
      <c r="D8567"/>
      <c r="N8567"/>
    </row>
    <row r="8568" spans="4:14" ht="13.5" customHeight="1" x14ac:dyDescent="0.35">
      <c r="D8568"/>
      <c r="N8568"/>
    </row>
    <row r="8569" spans="4:14" ht="13.5" customHeight="1" x14ac:dyDescent="0.35">
      <c r="D8569"/>
      <c r="N8569"/>
    </row>
    <row r="8570" spans="4:14" ht="13.5" customHeight="1" x14ac:dyDescent="0.35">
      <c r="D8570"/>
      <c r="N8570"/>
    </row>
    <row r="8571" spans="4:14" ht="13.5" customHeight="1" x14ac:dyDescent="0.35">
      <c r="D8571"/>
      <c r="N8571"/>
    </row>
    <row r="8572" spans="4:14" ht="13.5" customHeight="1" x14ac:dyDescent="0.35">
      <c r="D8572"/>
      <c r="N8572"/>
    </row>
    <row r="8573" spans="4:14" ht="13.5" customHeight="1" x14ac:dyDescent="0.35">
      <c r="D8573"/>
      <c r="N8573"/>
    </row>
    <row r="8574" spans="4:14" ht="13.5" customHeight="1" x14ac:dyDescent="0.35">
      <c r="D8574"/>
      <c r="N8574"/>
    </row>
    <row r="8575" spans="4:14" ht="13.5" customHeight="1" x14ac:dyDescent="0.35">
      <c r="D8575"/>
      <c r="N8575"/>
    </row>
    <row r="8576" spans="4:14" ht="13.5" customHeight="1" x14ac:dyDescent="0.35">
      <c r="D8576"/>
      <c r="N8576"/>
    </row>
    <row r="8577" spans="4:14" ht="13.5" customHeight="1" x14ac:dyDescent="0.35">
      <c r="D8577"/>
      <c r="N8577"/>
    </row>
    <row r="8578" spans="4:14" ht="13.5" customHeight="1" x14ac:dyDescent="0.35">
      <c r="D8578"/>
      <c r="N8578"/>
    </row>
    <row r="8579" spans="4:14" ht="13.5" customHeight="1" x14ac:dyDescent="0.35">
      <c r="D8579"/>
      <c r="N8579"/>
    </row>
    <row r="8580" spans="4:14" ht="13.5" customHeight="1" x14ac:dyDescent="0.35">
      <c r="D8580"/>
      <c r="N8580"/>
    </row>
    <row r="8581" spans="4:14" ht="13.5" customHeight="1" x14ac:dyDescent="0.35">
      <c r="D8581"/>
      <c r="N8581"/>
    </row>
    <row r="8582" spans="4:14" ht="13.5" customHeight="1" x14ac:dyDescent="0.35">
      <c r="D8582"/>
      <c r="N8582"/>
    </row>
    <row r="8583" spans="4:14" ht="13.5" customHeight="1" x14ac:dyDescent="0.35">
      <c r="D8583"/>
      <c r="N8583"/>
    </row>
    <row r="8584" spans="4:14" ht="13.5" customHeight="1" x14ac:dyDescent="0.35">
      <c r="D8584"/>
      <c r="N8584"/>
    </row>
    <row r="8585" spans="4:14" ht="13.5" customHeight="1" x14ac:dyDescent="0.35">
      <c r="D8585"/>
      <c r="N8585"/>
    </row>
    <row r="8586" spans="4:14" ht="13.5" customHeight="1" x14ac:dyDescent="0.35">
      <c r="D8586"/>
      <c r="N8586"/>
    </row>
    <row r="8587" spans="4:14" ht="13.5" customHeight="1" x14ac:dyDescent="0.35">
      <c r="D8587"/>
      <c r="N8587"/>
    </row>
    <row r="8588" spans="4:14" ht="13.5" customHeight="1" x14ac:dyDescent="0.35">
      <c r="D8588"/>
      <c r="N8588"/>
    </row>
    <row r="8589" spans="4:14" ht="13.5" customHeight="1" x14ac:dyDescent="0.35">
      <c r="D8589"/>
      <c r="N8589"/>
    </row>
    <row r="8590" spans="4:14" ht="13.5" customHeight="1" x14ac:dyDescent="0.35">
      <c r="D8590"/>
      <c r="N8590"/>
    </row>
    <row r="8591" spans="4:14" ht="13.5" customHeight="1" x14ac:dyDescent="0.35">
      <c r="D8591"/>
      <c r="N8591"/>
    </row>
    <row r="8592" spans="4:14" ht="13.5" customHeight="1" x14ac:dyDescent="0.35">
      <c r="D8592"/>
      <c r="N8592"/>
    </row>
    <row r="8593" spans="4:14" ht="13.5" customHeight="1" x14ac:dyDescent="0.35">
      <c r="D8593"/>
      <c r="N8593"/>
    </row>
    <row r="8594" spans="4:14" ht="13.5" customHeight="1" x14ac:dyDescent="0.35">
      <c r="D8594"/>
      <c r="N8594"/>
    </row>
    <row r="8595" spans="4:14" ht="13.5" customHeight="1" x14ac:dyDescent="0.35">
      <c r="D8595"/>
      <c r="N8595"/>
    </row>
    <row r="8596" spans="4:14" ht="13.5" customHeight="1" x14ac:dyDescent="0.35">
      <c r="D8596"/>
      <c r="N8596"/>
    </row>
    <row r="8597" spans="4:14" ht="13.5" customHeight="1" x14ac:dyDescent="0.35">
      <c r="D8597"/>
      <c r="N8597"/>
    </row>
    <row r="8598" spans="4:14" ht="13.5" customHeight="1" x14ac:dyDescent="0.35">
      <c r="D8598"/>
      <c r="N8598"/>
    </row>
    <row r="8599" spans="4:14" ht="13.5" customHeight="1" x14ac:dyDescent="0.35">
      <c r="D8599"/>
      <c r="N8599"/>
    </row>
    <row r="8600" spans="4:14" ht="13.5" customHeight="1" x14ac:dyDescent="0.35">
      <c r="D8600"/>
      <c r="N8600"/>
    </row>
    <row r="8601" spans="4:14" ht="13.5" customHeight="1" x14ac:dyDescent="0.35">
      <c r="D8601"/>
      <c r="N8601"/>
    </row>
    <row r="8602" spans="4:14" ht="13.5" customHeight="1" x14ac:dyDescent="0.35">
      <c r="D8602"/>
      <c r="N8602"/>
    </row>
    <row r="8603" spans="4:14" ht="13.5" customHeight="1" x14ac:dyDescent="0.35">
      <c r="D8603"/>
      <c r="N8603"/>
    </row>
    <row r="8604" spans="4:14" ht="13.5" customHeight="1" x14ac:dyDescent="0.35">
      <c r="D8604"/>
      <c r="N8604"/>
    </row>
    <row r="8605" spans="4:14" ht="13.5" customHeight="1" x14ac:dyDescent="0.35">
      <c r="D8605"/>
      <c r="N8605"/>
    </row>
    <row r="8606" spans="4:14" ht="13.5" customHeight="1" x14ac:dyDescent="0.35">
      <c r="D8606"/>
      <c r="N8606"/>
    </row>
    <row r="8607" spans="4:14" ht="13.5" customHeight="1" x14ac:dyDescent="0.35">
      <c r="D8607"/>
      <c r="N8607"/>
    </row>
    <row r="8608" spans="4:14" ht="13.5" customHeight="1" x14ac:dyDescent="0.35">
      <c r="D8608"/>
      <c r="N8608"/>
    </row>
    <row r="8609" spans="4:14" ht="13.5" customHeight="1" x14ac:dyDescent="0.35">
      <c r="D8609"/>
      <c r="N8609"/>
    </row>
    <row r="8610" spans="4:14" ht="13.5" customHeight="1" x14ac:dyDescent="0.35">
      <c r="D8610"/>
      <c r="N8610"/>
    </row>
    <row r="8611" spans="4:14" ht="13.5" customHeight="1" x14ac:dyDescent="0.35">
      <c r="D8611"/>
      <c r="N8611"/>
    </row>
    <row r="8612" spans="4:14" ht="13.5" customHeight="1" x14ac:dyDescent="0.35">
      <c r="D8612"/>
      <c r="N8612"/>
    </row>
    <row r="8613" spans="4:14" ht="13.5" customHeight="1" x14ac:dyDescent="0.35">
      <c r="D8613"/>
      <c r="N8613"/>
    </row>
    <row r="8614" spans="4:14" ht="13.5" customHeight="1" x14ac:dyDescent="0.35">
      <c r="D8614"/>
      <c r="N8614"/>
    </row>
    <row r="8615" spans="4:14" ht="13.5" customHeight="1" x14ac:dyDescent="0.35">
      <c r="D8615"/>
      <c r="N8615"/>
    </row>
    <row r="8616" spans="4:14" ht="13.5" customHeight="1" x14ac:dyDescent="0.35">
      <c r="D8616"/>
      <c r="N8616"/>
    </row>
    <row r="8617" spans="4:14" ht="13.5" customHeight="1" x14ac:dyDescent="0.35">
      <c r="D8617"/>
      <c r="N8617"/>
    </row>
    <row r="8618" spans="4:14" ht="13.5" customHeight="1" x14ac:dyDescent="0.35">
      <c r="D8618"/>
      <c r="N8618"/>
    </row>
    <row r="8619" spans="4:14" ht="13.5" customHeight="1" x14ac:dyDescent="0.35">
      <c r="D8619"/>
      <c r="N8619"/>
    </row>
    <row r="8620" spans="4:14" ht="13.5" customHeight="1" x14ac:dyDescent="0.35">
      <c r="D8620"/>
      <c r="N8620"/>
    </row>
    <row r="8621" spans="4:14" ht="13.5" customHeight="1" x14ac:dyDescent="0.35">
      <c r="D8621"/>
      <c r="N8621"/>
    </row>
    <row r="8622" spans="4:14" ht="13.5" customHeight="1" x14ac:dyDescent="0.35">
      <c r="D8622"/>
      <c r="N8622"/>
    </row>
    <row r="8623" spans="4:14" ht="13.5" customHeight="1" x14ac:dyDescent="0.35">
      <c r="D8623"/>
      <c r="N8623"/>
    </row>
    <row r="8624" spans="4:14" ht="13.5" customHeight="1" x14ac:dyDescent="0.35">
      <c r="D8624"/>
      <c r="N8624"/>
    </row>
    <row r="8625" spans="4:14" ht="13.5" customHeight="1" x14ac:dyDescent="0.35">
      <c r="D8625"/>
      <c r="N8625"/>
    </row>
    <row r="8626" spans="4:14" ht="13.5" customHeight="1" x14ac:dyDescent="0.35">
      <c r="D8626"/>
      <c r="N8626"/>
    </row>
    <row r="8627" spans="4:14" ht="13.5" customHeight="1" x14ac:dyDescent="0.35">
      <c r="D8627"/>
      <c r="N8627"/>
    </row>
    <row r="8628" spans="4:14" ht="13.5" customHeight="1" x14ac:dyDescent="0.35">
      <c r="D8628"/>
      <c r="N8628"/>
    </row>
    <row r="8629" spans="4:14" ht="13.5" customHeight="1" x14ac:dyDescent="0.35">
      <c r="D8629"/>
      <c r="N8629"/>
    </row>
    <row r="8630" spans="4:14" ht="13.5" customHeight="1" x14ac:dyDescent="0.35">
      <c r="D8630"/>
      <c r="N8630"/>
    </row>
    <row r="8631" spans="4:14" ht="13.5" customHeight="1" x14ac:dyDescent="0.35">
      <c r="D8631"/>
      <c r="N8631"/>
    </row>
    <row r="8632" spans="4:14" ht="13.5" customHeight="1" x14ac:dyDescent="0.35">
      <c r="D8632"/>
      <c r="N8632"/>
    </row>
    <row r="8633" spans="4:14" ht="13.5" customHeight="1" x14ac:dyDescent="0.35">
      <c r="D8633"/>
      <c r="N8633"/>
    </row>
    <row r="8634" spans="4:14" ht="13.5" customHeight="1" x14ac:dyDescent="0.35">
      <c r="D8634"/>
      <c r="N8634"/>
    </row>
    <row r="8635" spans="4:14" ht="13.5" customHeight="1" x14ac:dyDescent="0.35">
      <c r="D8635"/>
      <c r="N8635"/>
    </row>
    <row r="8636" spans="4:14" ht="13.5" customHeight="1" x14ac:dyDescent="0.35">
      <c r="D8636"/>
      <c r="N8636"/>
    </row>
    <row r="8637" spans="4:14" ht="13.5" customHeight="1" x14ac:dyDescent="0.35">
      <c r="D8637"/>
      <c r="N8637"/>
    </row>
    <row r="8638" spans="4:14" ht="13.5" customHeight="1" x14ac:dyDescent="0.35">
      <c r="D8638"/>
      <c r="N8638"/>
    </row>
    <row r="8639" spans="4:14" ht="13.5" customHeight="1" x14ac:dyDescent="0.35">
      <c r="D8639"/>
      <c r="N8639"/>
    </row>
    <row r="8640" spans="4:14" ht="13.5" customHeight="1" x14ac:dyDescent="0.35">
      <c r="D8640"/>
      <c r="N8640"/>
    </row>
    <row r="8641" spans="4:14" ht="13.5" customHeight="1" x14ac:dyDescent="0.35">
      <c r="D8641"/>
      <c r="N8641"/>
    </row>
    <row r="8642" spans="4:14" ht="13.5" customHeight="1" x14ac:dyDescent="0.35">
      <c r="D8642"/>
      <c r="N8642"/>
    </row>
    <row r="8643" spans="4:14" ht="13.5" customHeight="1" x14ac:dyDescent="0.35">
      <c r="D8643"/>
      <c r="N8643"/>
    </row>
    <row r="8644" spans="4:14" ht="13.5" customHeight="1" x14ac:dyDescent="0.35">
      <c r="D8644"/>
      <c r="N8644"/>
    </row>
    <row r="8645" spans="4:14" ht="13.5" customHeight="1" x14ac:dyDescent="0.35">
      <c r="D8645"/>
      <c r="N8645"/>
    </row>
    <row r="8646" spans="4:14" ht="13.5" customHeight="1" x14ac:dyDescent="0.35">
      <c r="D8646"/>
      <c r="N8646"/>
    </row>
    <row r="8647" spans="4:14" ht="13.5" customHeight="1" x14ac:dyDescent="0.35">
      <c r="D8647"/>
      <c r="N8647"/>
    </row>
    <row r="8648" spans="4:14" ht="13.5" customHeight="1" x14ac:dyDescent="0.35">
      <c r="D8648"/>
      <c r="N8648"/>
    </row>
    <row r="8649" spans="4:14" ht="13.5" customHeight="1" x14ac:dyDescent="0.35">
      <c r="D8649"/>
      <c r="N8649"/>
    </row>
    <row r="8650" spans="4:14" ht="13.5" customHeight="1" x14ac:dyDescent="0.35">
      <c r="D8650"/>
      <c r="N8650"/>
    </row>
    <row r="8651" spans="4:14" ht="13.5" customHeight="1" x14ac:dyDescent="0.35">
      <c r="D8651"/>
      <c r="N8651"/>
    </row>
    <row r="8652" spans="4:14" ht="13.5" customHeight="1" x14ac:dyDescent="0.35">
      <c r="D8652"/>
      <c r="N8652"/>
    </row>
    <row r="8653" spans="4:14" ht="13.5" customHeight="1" x14ac:dyDescent="0.35">
      <c r="D8653"/>
      <c r="N8653"/>
    </row>
    <row r="8654" spans="4:14" ht="13.5" customHeight="1" x14ac:dyDescent="0.35">
      <c r="D8654"/>
      <c r="N8654"/>
    </row>
    <row r="8655" spans="4:14" ht="13.5" customHeight="1" x14ac:dyDescent="0.35">
      <c r="D8655"/>
      <c r="N8655"/>
    </row>
    <row r="8656" spans="4:14" ht="13.5" customHeight="1" x14ac:dyDescent="0.35">
      <c r="D8656"/>
      <c r="N8656"/>
    </row>
    <row r="8657" spans="4:14" ht="13.5" customHeight="1" x14ac:dyDescent="0.35">
      <c r="D8657"/>
      <c r="N8657"/>
    </row>
    <row r="8658" spans="4:14" ht="13.5" customHeight="1" x14ac:dyDescent="0.35">
      <c r="D8658"/>
      <c r="N8658"/>
    </row>
    <row r="8659" spans="4:14" ht="13.5" customHeight="1" x14ac:dyDescent="0.35">
      <c r="D8659"/>
      <c r="N8659"/>
    </row>
    <row r="8660" spans="4:14" ht="13.5" customHeight="1" x14ac:dyDescent="0.35">
      <c r="D8660"/>
      <c r="N8660"/>
    </row>
    <row r="8661" spans="4:14" ht="13.5" customHeight="1" x14ac:dyDescent="0.35">
      <c r="D8661"/>
      <c r="N8661"/>
    </row>
    <row r="8662" spans="4:14" ht="13.5" customHeight="1" x14ac:dyDescent="0.35">
      <c r="D8662"/>
      <c r="N8662"/>
    </row>
    <row r="8663" spans="4:14" ht="13.5" customHeight="1" x14ac:dyDescent="0.35">
      <c r="D8663"/>
      <c r="N8663"/>
    </row>
    <row r="8664" spans="4:14" ht="13.5" customHeight="1" x14ac:dyDescent="0.35">
      <c r="D8664"/>
      <c r="N8664"/>
    </row>
    <row r="8665" spans="4:14" ht="13.5" customHeight="1" x14ac:dyDescent="0.35">
      <c r="D8665"/>
      <c r="N8665"/>
    </row>
    <row r="8666" spans="4:14" ht="13.5" customHeight="1" x14ac:dyDescent="0.35">
      <c r="D8666"/>
      <c r="N8666"/>
    </row>
    <row r="8667" spans="4:14" ht="13.5" customHeight="1" x14ac:dyDescent="0.35">
      <c r="D8667"/>
      <c r="N8667"/>
    </row>
    <row r="8668" spans="4:14" ht="13.5" customHeight="1" x14ac:dyDescent="0.35">
      <c r="D8668"/>
      <c r="N8668"/>
    </row>
    <row r="8669" spans="4:14" ht="13.5" customHeight="1" x14ac:dyDescent="0.35">
      <c r="D8669"/>
      <c r="N8669"/>
    </row>
    <row r="8670" spans="4:14" ht="13.5" customHeight="1" x14ac:dyDescent="0.35">
      <c r="D8670"/>
      <c r="N8670"/>
    </row>
    <row r="8671" spans="4:14" ht="13.5" customHeight="1" x14ac:dyDescent="0.35">
      <c r="D8671"/>
      <c r="N8671"/>
    </row>
    <row r="8672" spans="4:14" ht="13.5" customHeight="1" x14ac:dyDescent="0.35">
      <c r="D8672"/>
      <c r="N8672"/>
    </row>
    <row r="8673" spans="4:14" ht="13.5" customHeight="1" x14ac:dyDescent="0.35">
      <c r="D8673"/>
      <c r="N8673"/>
    </row>
    <row r="8674" spans="4:14" ht="13.5" customHeight="1" x14ac:dyDescent="0.35">
      <c r="D8674"/>
      <c r="N8674"/>
    </row>
    <row r="8675" spans="4:14" ht="13.5" customHeight="1" x14ac:dyDescent="0.35">
      <c r="D8675"/>
      <c r="N8675"/>
    </row>
    <row r="8676" spans="4:14" ht="13.5" customHeight="1" x14ac:dyDescent="0.35">
      <c r="D8676"/>
      <c r="N8676"/>
    </row>
    <row r="8677" spans="4:14" ht="13.5" customHeight="1" x14ac:dyDescent="0.35">
      <c r="D8677"/>
      <c r="N8677"/>
    </row>
    <row r="8678" spans="4:14" ht="13.5" customHeight="1" x14ac:dyDescent="0.35">
      <c r="D8678"/>
      <c r="N8678"/>
    </row>
    <row r="8679" spans="4:14" ht="13.5" customHeight="1" x14ac:dyDescent="0.35">
      <c r="D8679"/>
      <c r="N8679"/>
    </row>
    <row r="8680" spans="4:14" ht="13.5" customHeight="1" x14ac:dyDescent="0.35">
      <c r="D8680"/>
      <c r="N8680"/>
    </row>
    <row r="8681" spans="4:14" ht="13.5" customHeight="1" x14ac:dyDescent="0.35">
      <c r="D8681"/>
      <c r="N8681"/>
    </row>
    <row r="8682" spans="4:14" ht="13.5" customHeight="1" x14ac:dyDescent="0.35">
      <c r="D8682"/>
      <c r="N8682"/>
    </row>
    <row r="8683" spans="4:14" ht="13.5" customHeight="1" x14ac:dyDescent="0.35">
      <c r="D8683"/>
      <c r="N8683"/>
    </row>
    <row r="8684" spans="4:14" ht="13.5" customHeight="1" x14ac:dyDescent="0.35">
      <c r="D8684"/>
      <c r="N8684"/>
    </row>
    <row r="8685" spans="4:14" ht="13.5" customHeight="1" x14ac:dyDescent="0.35">
      <c r="D8685"/>
      <c r="N8685"/>
    </row>
    <row r="8686" spans="4:14" ht="13.5" customHeight="1" x14ac:dyDescent="0.35">
      <c r="D8686"/>
      <c r="N8686"/>
    </row>
    <row r="8687" spans="4:14" ht="13.5" customHeight="1" x14ac:dyDescent="0.35">
      <c r="D8687"/>
      <c r="N8687"/>
    </row>
    <row r="8688" spans="4:14" ht="13.5" customHeight="1" x14ac:dyDescent="0.35">
      <c r="D8688"/>
      <c r="N8688"/>
    </row>
    <row r="8689" spans="4:14" ht="13.5" customHeight="1" x14ac:dyDescent="0.35">
      <c r="D8689"/>
      <c r="N8689"/>
    </row>
    <row r="8690" spans="4:14" ht="13.5" customHeight="1" x14ac:dyDescent="0.35">
      <c r="D8690"/>
      <c r="N8690"/>
    </row>
    <row r="8691" spans="4:14" ht="13.5" customHeight="1" x14ac:dyDescent="0.35">
      <c r="D8691"/>
      <c r="N8691"/>
    </row>
    <row r="8692" spans="4:14" ht="13.5" customHeight="1" x14ac:dyDescent="0.35">
      <c r="D8692"/>
      <c r="N8692"/>
    </row>
    <row r="8693" spans="4:14" ht="13.5" customHeight="1" x14ac:dyDescent="0.35">
      <c r="D8693"/>
      <c r="N8693"/>
    </row>
    <row r="8694" spans="4:14" ht="13.5" customHeight="1" x14ac:dyDescent="0.35">
      <c r="D8694"/>
      <c r="N8694"/>
    </row>
    <row r="8695" spans="4:14" ht="13.5" customHeight="1" x14ac:dyDescent="0.35">
      <c r="D8695"/>
      <c r="N8695"/>
    </row>
    <row r="8696" spans="4:14" ht="13.5" customHeight="1" x14ac:dyDescent="0.35">
      <c r="D8696"/>
      <c r="N8696"/>
    </row>
    <row r="8697" spans="4:14" ht="13.5" customHeight="1" x14ac:dyDescent="0.35">
      <c r="D8697"/>
      <c r="N8697"/>
    </row>
    <row r="8698" spans="4:14" ht="13.5" customHeight="1" x14ac:dyDescent="0.35">
      <c r="D8698"/>
      <c r="N8698"/>
    </row>
    <row r="8699" spans="4:14" ht="13.5" customHeight="1" x14ac:dyDescent="0.35">
      <c r="D8699"/>
      <c r="N8699"/>
    </row>
    <row r="8700" spans="4:14" ht="13.5" customHeight="1" x14ac:dyDescent="0.35">
      <c r="D8700"/>
      <c r="N8700"/>
    </row>
    <row r="8701" spans="4:14" ht="13.5" customHeight="1" x14ac:dyDescent="0.35">
      <c r="D8701"/>
      <c r="N8701"/>
    </row>
    <row r="8702" spans="4:14" ht="13.5" customHeight="1" x14ac:dyDescent="0.35">
      <c r="D8702"/>
      <c r="N8702"/>
    </row>
    <row r="8703" spans="4:14" ht="13.5" customHeight="1" x14ac:dyDescent="0.35">
      <c r="D8703"/>
      <c r="N8703"/>
    </row>
    <row r="8704" spans="4:14" ht="13.5" customHeight="1" x14ac:dyDescent="0.35">
      <c r="D8704"/>
      <c r="N8704"/>
    </row>
    <row r="8705" spans="4:14" ht="13.5" customHeight="1" x14ac:dyDescent="0.35">
      <c r="D8705"/>
      <c r="N8705"/>
    </row>
    <row r="8706" spans="4:14" ht="13.5" customHeight="1" x14ac:dyDescent="0.35">
      <c r="D8706"/>
      <c r="N8706"/>
    </row>
    <row r="8707" spans="4:14" ht="13.5" customHeight="1" x14ac:dyDescent="0.35">
      <c r="D8707"/>
      <c r="N8707"/>
    </row>
    <row r="8708" spans="4:14" ht="13.5" customHeight="1" x14ac:dyDescent="0.35">
      <c r="D8708"/>
      <c r="N8708"/>
    </row>
    <row r="8709" spans="4:14" ht="13.5" customHeight="1" x14ac:dyDescent="0.35">
      <c r="D8709"/>
      <c r="N8709"/>
    </row>
    <row r="8710" spans="4:14" ht="13.5" customHeight="1" x14ac:dyDescent="0.35">
      <c r="D8710"/>
      <c r="N8710"/>
    </row>
    <row r="8711" spans="4:14" ht="13.5" customHeight="1" x14ac:dyDescent="0.35">
      <c r="D8711"/>
      <c r="N8711"/>
    </row>
    <row r="8712" spans="4:14" ht="13.5" customHeight="1" x14ac:dyDescent="0.35">
      <c r="D8712"/>
      <c r="N8712"/>
    </row>
    <row r="8713" spans="4:14" ht="13.5" customHeight="1" x14ac:dyDescent="0.35">
      <c r="D8713"/>
      <c r="N8713"/>
    </row>
    <row r="8714" spans="4:14" ht="13.5" customHeight="1" x14ac:dyDescent="0.35">
      <c r="D8714"/>
      <c r="N8714"/>
    </row>
    <row r="8715" spans="4:14" ht="13.5" customHeight="1" x14ac:dyDescent="0.35">
      <c r="D8715"/>
      <c r="N8715"/>
    </row>
    <row r="8716" spans="4:14" ht="13.5" customHeight="1" x14ac:dyDescent="0.35">
      <c r="D8716"/>
      <c r="N8716"/>
    </row>
    <row r="8717" spans="4:14" ht="13.5" customHeight="1" x14ac:dyDescent="0.35">
      <c r="D8717"/>
      <c r="N8717"/>
    </row>
    <row r="8718" spans="4:14" ht="13.5" customHeight="1" x14ac:dyDescent="0.35">
      <c r="D8718"/>
      <c r="N8718"/>
    </row>
    <row r="8719" spans="4:14" ht="13.5" customHeight="1" x14ac:dyDescent="0.35">
      <c r="D8719"/>
      <c r="N8719"/>
    </row>
    <row r="8720" spans="4:14" ht="13.5" customHeight="1" x14ac:dyDescent="0.35">
      <c r="D8720"/>
      <c r="N8720"/>
    </row>
    <row r="8721" spans="4:14" ht="13.5" customHeight="1" x14ac:dyDescent="0.35">
      <c r="D8721"/>
      <c r="N8721"/>
    </row>
    <row r="8722" spans="4:14" ht="13.5" customHeight="1" x14ac:dyDescent="0.35">
      <c r="D8722"/>
      <c r="N8722"/>
    </row>
    <row r="8723" spans="4:14" ht="13.5" customHeight="1" x14ac:dyDescent="0.35">
      <c r="D8723"/>
      <c r="N8723"/>
    </row>
    <row r="8724" spans="4:14" ht="13.5" customHeight="1" x14ac:dyDescent="0.35">
      <c r="D8724"/>
      <c r="N8724"/>
    </row>
    <row r="8725" spans="4:14" ht="13.5" customHeight="1" x14ac:dyDescent="0.35">
      <c r="D8725"/>
      <c r="N8725"/>
    </row>
    <row r="8726" spans="4:14" ht="13.5" customHeight="1" x14ac:dyDescent="0.35">
      <c r="D8726"/>
      <c r="N8726"/>
    </row>
    <row r="8727" spans="4:14" ht="13.5" customHeight="1" x14ac:dyDescent="0.35">
      <c r="D8727"/>
      <c r="N8727"/>
    </row>
    <row r="8728" spans="4:14" ht="13.5" customHeight="1" x14ac:dyDescent="0.35">
      <c r="D8728"/>
      <c r="N8728"/>
    </row>
    <row r="8729" spans="4:14" ht="13.5" customHeight="1" x14ac:dyDescent="0.35">
      <c r="D8729"/>
      <c r="N8729"/>
    </row>
    <row r="8730" spans="4:14" ht="13.5" customHeight="1" x14ac:dyDescent="0.35">
      <c r="D8730"/>
      <c r="N8730"/>
    </row>
    <row r="8731" spans="4:14" ht="13.5" customHeight="1" x14ac:dyDescent="0.35">
      <c r="D8731"/>
      <c r="N8731"/>
    </row>
    <row r="8732" spans="4:14" ht="13.5" customHeight="1" x14ac:dyDescent="0.35">
      <c r="D8732"/>
      <c r="N8732"/>
    </row>
    <row r="8733" spans="4:14" ht="13.5" customHeight="1" x14ac:dyDescent="0.35">
      <c r="D8733"/>
      <c r="N8733"/>
    </row>
    <row r="8734" spans="4:14" ht="13.5" customHeight="1" x14ac:dyDescent="0.35">
      <c r="D8734"/>
      <c r="N8734"/>
    </row>
    <row r="8735" spans="4:14" ht="13.5" customHeight="1" x14ac:dyDescent="0.35">
      <c r="D8735"/>
      <c r="N8735"/>
    </row>
    <row r="8736" spans="4:14" ht="13.5" customHeight="1" x14ac:dyDescent="0.35">
      <c r="D8736"/>
      <c r="N8736"/>
    </row>
    <row r="8737" spans="4:14" ht="13.5" customHeight="1" x14ac:dyDescent="0.35">
      <c r="D8737"/>
      <c r="N8737"/>
    </row>
    <row r="8738" spans="4:14" ht="13.5" customHeight="1" x14ac:dyDescent="0.35">
      <c r="D8738"/>
      <c r="N8738"/>
    </row>
    <row r="8739" spans="4:14" ht="13.5" customHeight="1" x14ac:dyDescent="0.35">
      <c r="D8739"/>
      <c r="N8739"/>
    </row>
    <row r="8740" spans="4:14" ht="13.5" customHeight="1" x14ac:dyDescent="0.35">
      <c r="D8740"/>
      <c r="N8740"/>
    </row>
    <row r="8741" spans="4:14" ht="13.5" customHeight="1" x14ac:dyDescent="0.35">
      <c r="D8741"/>
      <c r="N8741"/>
    </row>
    <row r="8742" spans="4:14" ht="13.5" customHeight="1" x14ac:dyDescent="0.35">
      <c r="D8742"/>
      <c r="N8742"/>
    </row>
    <row r="8743" spans="4:14" ht="13.5" customHeight="1" x14ac:dyDescent="0.35">
      <c r="D8743"/>
      <c r="N8743"/>
    </row>
    <row r="8744" spans="4:14" ht="13.5" customHeight="1" x14ac:dyDescent="0.35">
      <c r="D8744"/>
      <c r="N8744"/>
    </row>
    <row r="8745" spans="4:14" ht="13.5" customHeight="1" x14ac:dyDescent="0.35">
      <c r="D8745"/>
      <c r="N8745"/>
    </row>
    <row r="8746" spans="4:14" ht="13.5" customHeight="1" x14ac:dyDescent="0.35">
      <c r="D8746"/>
      <c r="N8746"/>
    </row>
    <row r="8747" spans="4:14" ht="13.5" customHeight="1" x14ac:dyDescent="0.35">
      <c r="D8747"/>
      <c r="N8747"/>
    </row>
    <row r="8748" spans="4:14" ht="13.5" customHeight="1" x14ac:dyDescent="0.35">
      <c r="D8748"/>
      <c r="N8748"/>
    </row>
    <row r="8749" spans="4:14" ht="13.5" customHeight="1" x14ac:dyDescent="0.35">
      <c r="D8749"/>
      <c r="N8749"/>
    </row>
    <row r="8750" spans="4:14" ht="13.5" customHeight="1" x14ac:dyDescent="0.35">
      <c r="D8750"/>
      <c r="N8750"/>
    </row>
    <row r="8751" spans="4:14" ht="13.5" customHeight="1" x14ac:dyDescent="0.35">
      <c r="D8751"/>
      <c r="N8751"/>
    </row>
    <row r="8752" spans="4:14" ht="13.5" customHeight="1" x14ac:dyDescent="0.35">
      <c r="D8752"/>
      <c r="N8752"/>
    </row>
    <row r="8753" spans="4:14" ht="13.5" customHeight="1" x14ac:dyDescent="0.35">
      <c r="D8753"/>
      <c r="N8753"/>
    </row>
    <row r="8754" spans="4:14" ht="13.5" customHeight="1" x14ac:dyDescent="0.35">
      <c r="D8754"/>
      <c r="N8754"/>
    </row>
    <row r="8755" spans="4:14" ht="13.5" customHeight="1" x14ac:dyDescent="0.35">
      <c r="D8755"/>
      <c r="N8755"/>
    </row>
    <row r="8756" spans="4:14" ht="13.5" customHeight="1" x14ac:dyDescent="0.35">
      <c r="D8756"/>
      <c r="N8756"/>
    </row>
    <row r="8757" spans="4:14" ht="13.5" customHeight="1" x14ac:dyDescent="0.35">
      <c r="D8757"/>
      <c r="N8757"/>
    </row>
    <row r="8758" spans="4:14" ht="13.5" customHeight="1" x14ac:dyDescent="0.35">
      <c r="D8758"/>
      <c r="N8758"/>
    </row>
    <row r="8759" spans="4:14" ht="13.5" customHeight="1" x14ac:dyDescent="0.35">
      <c r="D8759"/>
      <c r="N8759"/>
    </row>
    <row r="8760" spans="4:14" ht="13.5" customHeight="1" x14ac:dyDescent="0.35">
      <c r="D8760"/>
      <c r="N8760"/>
    </row>
    <row r="8761" spans="4:14" ht="13.5" customHeight="1" x14ac:dyDescent="0.35">
      <c r="D8761"/>
      <c r="N8761"/>
    </row>
    <row r="8762" spans="4:14" ht="13.5" customHeight="1" x14ac:dyDescent="0.35">
      <c r="D8762"/>
      <c r="N8762"/>
    </row>
    <row r="8763" spans="4:14" ht="13.5" customHeight="1" x14ac:dyDescent="0.35">
      <c r="D8763"/>
      <c r="N8763"/>
    </row>
    <row r="8764" spans="4:14" ht="13.5" customHeight="1" x14ac:dyDescent="0.35">
      <c r="D8764"/>
      <c r="N8764"/>
    </row>
    <row r="8765" spans="4:14" ht="13.5" customHeight="1" x14ac:dyDescent="0.35">
      <c r="D8765"/>
      <c r="N8765"/>
    </row>
    <row r="8766" spans="4:14" ht="13.5" customHeight="1" x14ac:dyDescent="0.35">
      <c r="D8766"/>
      <c r="N8766"/>
    </row>
    <row r="8767" spans="4:14" ht="13.5" customHeight="1" x14ac:dyDescent="0.35">
      <c r="D8767"/>
      <c r="N8767"/>
    </row>
    <row r="8768" spans="4:14" ht="13.5" customHeight="1" x14ac:dyDescent="0.35">
      <c r="D8768"/>
      <c r="N8768"/>
    </row>
    <row r="8769" spans="4:14" ht="13.5" customHeight="1" x14ac:dyDescent="0.35">
      <c r="D8769"/>
      <c r="N8769"/>
    </row>
    <row r="8770" spans="4:14" ht="13.5" customHeight="1" x14ac:dyDescent="0.35">
      <c r="D8770"/>
      <c r="N8770"/>
    </row>
    <row r="8771" spans="4:14" ht="13.5" customHeight="1" x14ac:dyDescent="0.35">
      <c r="D8771"/>
      <c r="N8771"/>
    </row>
    <row r="8772" spans="4:14" ht="13.5" customHeight="1" x14ac:dyDescent="0.35">
      <c r="D8772"/>
      <c r="N8772"/>
    </row>
    <row r="8773" spans="4:14" ht="13.5" customHeight="1" x14ac:dyDescent="0.35">
      <c r="D8773"/>
      <c r="N8773"/>
    </row>
    <row r="8774" spans="4:14" ht="13.5" customHeight="1" x14ac:dyDescent="0.35">
      <c r="D8774"/>
      <c r="N8774"/>
    </row>
    <row r="8775" spans="4:14" ht="13.5" customHeight="1" x14ac:dyDescent="0.35">
      <c r="D8775"/>
      <c r="N8775"/>
    </row>
    <row r="8776" spans="4:14" ht="13.5" customHeight="1" x14ac:dyDescent="0.35">
      <c r="D8776"/>
      <c r="N8776"/>
    </row>
    <row r="8777" spans="4:14" ht="13.5" customHeight="1" x14ac:dyDescent="0.35">
      <c r="D8777"/>
      <c r="N8777"/>
    </row>
    <row r="8778" spans="4:14" ht="13.5" customHeight="1" x14ac:dyDescent="0.35">
      <c r="D8778"/>
      <c r="N8778"/>
    </row>
    <row r="8779" spans="4:14" ht="13.5" customHeight="1" x14ac:dyDescent="0.35">
      <c r="D8779"/>
      <c r="N8779"/>
    </row>
    <row r="8780" spans="4:14" ht="13.5" customHeight="1" x14ac:dyDescent="0.35">
      <c r="D8780"/>
      <c r="N8780"/>
    </row>
    <row r="8781" spans="4:14" ht="13.5" customHeight="1" x14ac:dyDescent="0.35">
      <c r="D8781"/>
      <c r="N8781"/>
    </row>
    <row r="8782" spans="4:14" ht="13.5" customHeight="1" x14ac:dyDescent="0.35">
      <c r="D8782"/>
      <c r="N8782"/>
    </row>
    <row r="8783" spans="4:14" ht="13.5" customHeight="1" x14ac:dyDescent="0.35">
      <c r="D8783"/>
      <c r="N8783"/>
    </row>
    <row r="8784" spans="4:14" ht="13.5" customHeight="1" x14ac:dyDescent="0.35">
      <c r="D8784"/>
      <c r="N8784"/>
    </row>
    <row r="8785" spans="4:14" ht="13.5" customHeight="1" x14ac:dyDescent="0.35">
      <c r="D8785"/>
      <c r="N8785"/>
    </row>
    <row r="8786" spans="4:14" ht="13.5" customHeight="1" x14ac:dyDescent="0.35">
      <c r="D8786"/>
      <c r="N8786"/>
    </row>
    <row r="8787" spans="4:14" ht="13.5" customHeight="1" x14ac:dyDescent="0.35">
      <c r="D8787"/>
      <c r="N8787"/>
    </row>
    <row r="8788" spans="4:14" ht="13.5" customHeight="1" x14ac:dyDescent="0.35">
      <c r="D8788"/>
      <c r="N8788"/>
    </row>
    <row r="8789" spans="4:14" ht="13.5" customHeight="1" x14ac:dyDescent="0.35">
      <c r="D8789"/>
      <c r="N8789"/>
    </row>
    <row r="8790" spans="4:14" ht="13.5" customHeight="1" x14ac:dyDescent="0.35">
      <c r="D8790"/>
      <c r="N8790"/>
    </row>
    <row r="8791" spans="4:14" ht="13.5" customHeight="1" x14ac:dyDescent="0.35">
      <c r="D8791"/>
      <c r="N8791"/>
    </row>
    <row r="8792" spans="4:14" ht="13.5" customHeight="1" x14ac:dyDescent="0.35">
      <c r="D8792"/>
      <c r="N8792"/>
    </row>
    <row r="8793" spans="4:14" ht="13.5" customHeight="1" x14ac:dyDescent="0.35">
      <c r="D8793"/>
      <c r="N8793"/>
    </row>
    <row r="8794" spans="4:14" ht="13.5" customHeight="1" x14ac:dyDescent="0.35">
      <c r="D8794"/>
      <c r="N8794"/>
    </row>
    <row r="8795" spans="4:14" ht="13.5" customHeight="1" x14ac:dyDescent="0.35">
      <c r="D8795"/>
      <c r="N8795"/>
    </row>
    <row r="8796" spans="4:14" ht="13.5" customHeight="1" x14ac:dyDescent="0.35">
      <c r="D8796"/>
      <c r="N8796"/>
    </row>
    <row r="8797" spans="4:14" ht="13.5" customHeight="1" x14ac:dyDescent="0.35">
      <c r="D8797"/>
      <c r="N8797"/>
    </row>
    <row r="8798" spans="4:14" ht="13.5" customHeight="1" x14ac:dyDescent="0.35">
      <c r="D8798"/>
      <c r="N8798"/>
    </row>
    <row r="8799" spans="4:14" ht="13.5" customHeight="1" x14ac:dyDescent="0.35">
      <c r="D8799"/>
      <c r="N8799"/>
    </row>
    <row r="8800" spans="4:14" ht="13.5" customHeight="1" x14ac:dyDescent="0.35">
      <c r="D8800"/>
      <c r="N8800"/>
    </row>
    <row r="8801" spans="4:14" ht="13.5" customHeight="1" x14ac:dyDescent="0.35">
      <c r="D8801"/>
      <c r="N8801"/>
    </row>
    <row r="8802" spans="4:14" ht="13.5" customHeight="1" x14ac:dyDescent="0.35">
      <c r="D8802"/>
      <c r="N8802"/>
    </row>
    <row r="8803" spans="4:14" ht="13.5" customHeight="1" x14ac:dyDescent="0.35">
      <c r="D8803"/>
      <c r="N8803"/>
    </row>
    <row r="8804" spans="4:14" ht="13.5" customHeight="1" x14ac:dyDescent="0.35">
      <c r="D8804"/>
      <c r="N8804"/>
    </row>
    <row r="8805" spans="4:14" ht="13.5" customHeight="1" x14ac:dyDescent="0.35">
      <c r="D8805"/>
      <c r="N8805"/>
    </row>
    <row r="8806" spans="4:14" ht="13.5" customHeight="1" x14ac:dyDescent="0.35">
      <c r="D8806"/>
      <c r="N8806"/>
    </row>
    <row r="8807" spans="4:14" ht="13.5" customHeight="1" x14ac:dyDescent="0.35">
      <c r="D8807"/>
      <c r="N8807"/>
    </row>
    <row r="8808" spans="4:14" ht="13.5" customHeight="1" x14ac:dyDescent="0.35">
      <c r="D8808"/>
      <c r="N8808"/>
    </row>
    <row r="8809" spans="4:14" ht="13.5" customHeight="1" x14ac:dyDescent="0.35">
      <c r="D8809"/>
      <c r="N8809"/>
    </row>
    <row r="8810" spans="4:14" ht="13.5" customHeight="1" x14ac:dyDescent="0.35">
      <c r="D8810"/>
      <c r="N8810"/>
    </row>
    <row r="8811" spans="4:14" ht="13.5" customHeight="1" x14ac:dyDescent="0.35">
      <c r="D8811"/>
      <c r="N8811"/>
    </row>
    <row r="8812" spans="4:14" ht="13.5" customHeight="1" x14ac:dyDescent="0.35">
      <c r="D8812"/>
      <c r="N8812"/>
    </row>
    <row r="8813" spans="4:14" ht="13.5" customHeight="1" x14ac:dyDescent="0.35">
      <c r="D8813"/>
      <c r="N8813"/>
    </row>
    <row r="8814" spans="4:14" ht="13.5" customHeight="1" x14ac:dyDescent="0.35">
      <c r="D8814"/>
      <c r="N8814"/>
    </row>
    <row r="8815" spans="4:14" ht="13.5" customHeight="1" x14ac:dyDescent="0.35">
      <c r="D8815"/>
      <c r="N8815"/>
    </row>
    <row r="8816" spans="4:14" ht="13.5" customHeight="1" x14ac:dyDescent="0.35">
      <c r="D8816"/>
      <c r="N8816"/>
    </row>
    <row r="8817" spans="4:14" ht="13.5" customHeight="1" x14ac:dyDescent="0.35">
      <c r="D8817"/>
      <c r="N8817"/>
    </row>
    <row r="8818" spans="4:14" ht="13.5" customHeight="1" x14ac:dyDescent="0.35">
      <c r="D8818"/>
      <c r="N8818"/>
    </row>
    <row r="8819" spans="4:14" ht="13.5" customHeight="1" x14ac:dyDescent="0.35">
      <c r="D8819"/>
      <c r="N8819"/>
    </row>
    <row r="8820" spans="4:14" ht="13.5" customHeight="1" x14ac:dyDescent="0.35">
      <c r="D8820"/>
      <c r="N8820"/>
    </row>
    <row r="8821" spans="4:14" ht="13.5" customHeight="1" x14ac:dyDescent="0.35">
      <c r="D8821"/>
      <c r="N8821"/>
    </row>
    <row r="8822" spans="4:14" ht="13.5" customHeight="1" x14ac:dyDescent="0.35">
      <c r="D8822"/>
      <c r="N8822"/>
    </row>
    <row r="8823" spans="4:14" ht="13.5" customHeight="1" x14ac:dyDescent="0.35">
      <c r="D8823"/>
      <c r="N8823"/>
    </row>
    <row r="8824" spans="4:14" ht="13.5" customHeight="1" x14ac:dyDescent="0.35">
      <c r="D8824"/>
      <c r="N8824"/>
    </row>
    <row r="8825" spans="4:14" ht="13.5" customHeight="1" x14ac:dyDescent="0.35">
      <c r="D8825"/>
      <c r="N8825"/>
    </row>
    <row r="8826" spans="4:14" ht="13.5" customHeight="1" x14ac:dyDescent="0.35">
      <c r="D8826"/>
      <c r="N8826"/>
    </row>
    <row r="8827" spans="4:14" ht="13.5" customHeight="1" x14ac:dyDescent="0.35">
      <c r="D8827"/>
      <c r="N8827"/>
    </row>
    <row r="8828" spans="4:14" ht="13.5" customHeight="1" x14ac:dyDescent="0.35">
      <c r="D8828"/>
      <c r="N8828"/>
    </row>
    <row r="8829" spans="4:14" ht="13.5" customHeight="1" x14ac:dyDescent="0.35">
      <c r="D8829"/>
      <c r="N8829"/>
    </row>
    <row r="8830" spans="4:14" ht="13.5" customHeight="1" x14ac:dyDescent="0.35">
      <c r="D8830"/>
      <c r="N8830"/>
    </row>
    <row r="8831" spans="4:14" ht="13.5" customHeight="1" x14ac:dyDescent="0.35">
      <c r="D8831"/>
      <c r="N8831"/>
    </row>
    <row r="8832" spans="4:14" ht="13.5" customHeight="1" x14ac:dyDescent="0.35">
      <c r="D8832"/>
      <c r="N8832"/>
    </row>
    <row r="8833" spans="4:14" ht="13.5" customHeight="1" x14ac:dyDescent="0.35">
      <c r="D8833"/>
      <c r="N8833"/>
    </row>
    <row r="8834" spans="4:14" ht="13.5" customHeight="1" x14ac:dyDescent="0.35">
      <c r="D8834"/>
      <c r="N8834"/>
    </row>
    <row r="8835" spans="4:14" ht="13.5" customHeight="1" x14ac:dyDescent="0.35">
      <c r="D8835"/>
      <c r="N8835"/>
    </row>
    <row r="8836" spans="4:14" ht="13.5" customHeight="1" x14ac:dyDescent="0.35">
      <c r="D8836"/>
      <c r="N8836"/>
    </row>
    <row r="8837" spans="4:14" ht="13.5" customHeight="1" x14ac:dyDescent="0.35">
      <c r="D8837"/>
      <c r="N8837"/>
    </row>
    <row r="8838" spans="4:14" ht="13.5" customHeight="1" x14ac:dyDescent="0.35">
      <c r="D8838"/>
      <c r="N8838"/>
    </row>
    <row r="8839" spans="4:14" ht="13.5" customHeight="1" x14ac:dyDescent="0.35">
      <c r="D8839"/>
      <c r="N8839"/>
    </row>
    <row r="8840" spans="4:14" ht="13.5" customHeight="1" x14ac:dyDescent="0.35">
      <c r="D8840"/>
      <c r="N8840"/>
    </row>
    <row r="8841" spans="4:14" ht="13.5" customHeight="1" x14ac:dyDescent="0.35">
      <c r="D8841"/>
      <c r="N8841"/>
    </row>
    <row r="8842" spans="4:14" ht="13.5" customHeight="1" x14ac:dyDescent="0.35">
      <c r="D8842"/>
      <c r="N8842"/>
    </row>
    <row r="8843" spans="4:14" ht="13.5" customHeight="1" x14ac:dyDescent="0.35">
      <c r="D8843"/>
      <c r="N8843"/>
    </row>
    <row r="8844" spans="4:14" ht="13.5" customHeight="1" x14ac:dyDescent="0.35">
      <c r="D8844"/>
      <c r="N8844"/>
    </row>
    <row r="8845" spans="4:14" ht="13.5" customHeight="1" x14ac:dyDescent="0.35">
      <c r="D8845"/>
      <c r="N8845"/>
    </row>
    <row r="8846" spans="4:14" ht="13.5" customHeight="1" x14ac:dyDescent="0.35">
      <c r="D8846"/>
      <c r="N8846"/>
    </row>
    <row r="8847" spans="4:14" ht="13.5" customHeight="1" x14ac:dyDescent="0.35">
      <c r="D8847"/>
      <c r="N8847"/>
    </row>
    <row r="8848" spans="4:14" ht="13.5" customHeight="1" x14ac:dyDescent="0.35">
      <c r="D8848"/>
      <c r="N8848"/>
    </row>
    <row r="8849" spans="4:14" ht="13.5" customHeight="1" x14ac:dyDescent="0.35">
      <c r="D8849"/>
      <c r="N8849"/>
    </row>
    <row r="8850" spans="4:14" ht="13.5" customHeight="1" x14ac:dyDescent="0.35">
      <c r="D8850"/>
      <c r="N8850"/>
    </row>
    <row r="8851" spans="4:14" ht="13.5" customHeight="1" x14ac:dyDescent="0.35">
      <c r="D8851"/>
      <c r="N8851"/>
    </row>
    <row r="8852" spans="4:14" ht="13.5" customHeight="1" x14ac:dyDescent="0.35">
      <c r="D8852"/>
      <c r="N8852"/>
    </row>
    <row r="8853" spans="4:14" ht="13.5" customHeight="1" x14ac:dyDescent="0.35">
      <c r="D8853"/>
      <c r="N8853"/>
    </row>
    <row r="8854" spans="4:14" ht="13.5" customHeight="1" x14ac:dyDescent="0.35">
      <c r="D8854"/>
      <c r="N8854"/>
    </row>
    <row r="8855" spans="4:14" ht="13.5" customHeight="1" x14ac:dyDescent="0.35">
      <c r="D8855"/>
      <c r="N8855"/>
    </row>
    <row r="8856" spans="4:14" ht="13.5" customHeight="1" x14ac:dyDescent="0.35">
      <c r="D8856"/>
      <c r="N8856"/>
    </row>
    <row r="8857" spans="4:14" ht="13.5" customHeight="1" x14ac:dyDescent="0.35">
      <c r="D8857"/>
      <c r="N8857"/>
    </row>
    <row r="8858" spans="4:14" ht="13.5" customHeight="1" x14ac:dyDescent="0.35">
      <c r="D8858"/>
      <c r="N8858"/>
    </row>
    <row r="8859" spans="4:14" ht="13.5" customHeight="1" x14ac:dyDescent="0.35">
      <c r="D8859"/>
      <c r="N8859"/>
    </row>
    <row r="8860" spans="4:14" ht="13.5" customHeight="1" x14ac:dyDescent="0.35">
      <c r="D8860"/>
      <c r="N8860"/>
    </row>
    <row r="8861" spans="4:14" ht="13.5" customHeight="1" x14ac:dyDescent="0.35">
      <c r="D8861"/>
      <c r="N8861"/>
    </row>
    <row r="8862" spans="4:14" ht="13.5" customHeight="1" x14ac:dyDescent="0.35">
      <c r="D8862"/>
      <c r="N8862"/>
    </row>
    <row r="8863" spans="4:14" ht="13.5" customHeight="1" x14ac:dyDescent="0.35">
      <c r="D8863"/>
      <c r="N8863"/>
    </row>
    <row r="8864" spans="4:14" ht="13.5" customHeight="1" x14ac:dyDescent="0.35">
      <c r="D8864"/>
      <c r="N8864"/>
    </row>
    <row r="8865" spans="4:14" ht="13.5" customHeight="1" x14ac:dyDescent="0.35">
      <c r="D8865"/>
      <c r="N8865"/>
    </row>
    <row r="8866" spans="4:14" ht="13.5" customHeight="1" x14ac:dyDescent="0.35">
      <c r="D8866"/>
      <c r="N8866"/>
    </row>
    <row r="8867" spans="4:14" ht="13.5" customHeight="1" x14ac:dyDescent="0.35">
      <c r="D8867"/>
      <c r="N8867"/>
    </row>
    <row r="8868" spans="4:14" ht="13.5" customHeight="1" x14ac:dyDescent="0.35">
      <c r="D8868"/>
      <c r="N8868"/>
    </row>
    <row r="8869" spans="4:14" ht="13.5" customHeight="1" x14ac:dyDescent="0.35">
      <c r="D8869"/>
      <c r="N8869"/>
    </row>
    <row r="8870" spans="4:14" ht="13.5" customHeight="1" x14ac:dyDescent="0.35">
      <c r="D8870"/>
      <c r="N8870"/>
    </row>
    <row r="8871" spans="4:14" ht="13.5" customHeight="1" x14ac:dyDescent="0.35">
      <c r="D8871"/>
      <c r="N8871"/>
    </row>
    <row r="8872" spans="4:14" ht="13.5" customHeight="1" x14ac:dyDescent="0.35">
      <c r="D8872"/>
      <c r="N8872"/>
    </row>
    <row r="8873" spans="4:14" ht="13.5" customHeight="1" x14ac:dyDescent="0.35">
      <c r="D8873"/>
      <c r="N8873"/>
    </row>
    <row r="8874" spans="4:14" ht="13.5" customHeight="1" x14ac:dyDescent="0.35">
      <c r="D8874"/>
      <c r="N8874"/>
    </row>
    <row r="8875" spans="4:14" ht="13.5" customHeight="1" x14ac:dyDescent="0.35">
      <c r="D8875"/>
      <c r="N8875"/>
    </row>
    <row r="8876" spans="4:14" ht="13.5" customHeight="1" x14ac:dyDescent="0.35">
      <c r="D8876"/>
      <c r="N8876"/>
    </row>
    <row r="8877" spans="4:14" ht="13.5" customHeight="1" x14ac:dyDescent="0.35">
      <c r="D8877"/>
      <c r="N8877"/>
    </row>
    <row r="8878" spans="4:14" ht="13.5" customHeight="1" x14ac:dyDescent="0.35">
      <c r="D8878"/>
      <c r="N8878"/>
    </row>
    <row r="8879" spans="4:14" ht="13.5" customHeight="1" x14ac:dyDescent="0.35">
      <c r="D8879"/>
      <c r="N8879"/>
    </row>
    <row r="8880" spans="4:14" ht="13.5" customHeight="1" x14ac:dyDescent="0.35">
      <c r="D8880"/>
      <c r="N8880"/>
    </row>
    <row r="8881" spans="4:14" ht="13.5" customHeight="1" x14ac:dyDescent="0.35">
      <c r="D8881"/>
      <c r="N8881"/>
    </row>
    <row r="8882" spans="4:14" ht="13.5" customHeight="1" x14ac:dyDescent="0.35">
      <c r="D8882"/>
      <c r="N8882"/>
    </row>
    <row r="8883" spans="4:14" ht="13.5" customHeight="1" x14ac:dyDescent="0.35">
      <c r="D8883"/>
      <c r="N8883"/>
    </row>
    <row r="8884" spans="4:14" ht="13.5" customHeight="1" x14ac:dyDescent="0.35">
      <c r="D8884"/>
      <c r="N8884"/>
    </row>
    <row r="8885" spans="4:14" ht="13.5" customHeight="1" x14ac:dyDescent="0.35">
      <c r="D8885"/>
      <c r="N8885"/>
    </row>
    <row r="8886" spans="4:14" ht="13.5" customHeight="1" x14ac:dyDescent="0.35">
      <c r="D8886"/>
      <c r="N8886"/>
    </row>
    <row r="8887" spans="4:14" ht="13.5" customHeight="1" x14ac:dyDescent="0.35">
      <c r="D8887"/>
      <c r="N8887"/>
    </row>
    <row r="8888" spans="4:14" ht="13.5" customHeight="1" x14ac:dyDescent="0.35">
      <c r="D8888"/>
      <c r="N8888"/>
    </row>
    <row r="8889" spans="4:14" ht="13.5" customHeight="1" x14ac:dyDescent="0.35">
      <c r="D8889"/>
      <c r="N8889"/>
    </row>
    <row r="8890" spans="4:14" ht="13.5" customHeight="1" x14ac:dyDescent="0.35">
      <c r="D8890"/>
      <c r="N8890"/>
    </row>
    <row r="8891" spans="4:14" ht="13.5" customHeight="1" x14ac:dyDescent="0.35">
      <c r="D8891"/>
      <c r="N8891"/>
    </row>
    <row r="8892" spans="4:14" ht="13.5" customHeight="1" x14ac:dyDescent="0.35">
      <c r="D8892"/>
      <c r="N8892"/>
    </row>
    <row r="8893" spans="4:14" ht="13.5" customHeight="1" x14ac:dyDescent="0.35">
      <c r="D8893"/>
      <c r="N8893"/>
    </row>
    <row r="8894" spans="4:14" ht="13.5" customHeight="1" x14ac:dyDescent="0.35">
      <c r="D8894"/>
      <c r="N8894"/>
    </row>
    <row r="8895" spans="4:14" ht="13.5" customHeight="1" x14ac:dyDescent="0.35">
      <c r="D8895"/>
      <c r="N8895"/>
    </row>
    <row r="8896" spans="4:14" ht="13.5" customHeight="1" x14ac:dyDescent="0.35">
      <c r="D8896"/>
      <c r="N8896"/>
    </row>
    <row r="8897" spans="4:14" ht="13.5" customHeight="1" x14ac:dyDescent="0.35">
      <c r="D8897"/>
      <c r="N8897"/>
    </row>
    <row r="8898" spans="4:14" ht="13.5" customHeight="1" x14ac:dyDescent="0.35">
      <c r="D8898"/>
      <c r="N8898"/>
    </row>
    <row r="8899" spans="4:14" ht="13.5" customHeight="1" x14ac:dyDescent="0.35">
      <c r="D8899"/>
      <c r="N8899"/>
    </row>
    <row r="8900" spans="4:14" ht="13.5" customHeight="1" x14ac:dyDescent="0.35">
      <c r="D8900"/>
      <c r="N8900"/>
    </row>
    <row r="8901" spans="4:14" ht="13.5" customHeight="1" x14ac:dyDescent="0.35">
      <c r="D8901"/>
      <c r="N8901"/>
    </row>
    <row r="8902" spans="4:14" ht="13.5" customHeight="1" x14ac:dyDescent="0.35">
      <c r="D8902"/>
      <c r="N8902"/>
    </row>
    <row r="8903" spans="4:14" ht="13.5" customHeight="1" x14ac:dyDescent="0.35">
      <c r="D8903"/>
      <c r="N8903"/>
    </row>
    <row r="8904" spans="4:14" ht="13.5" customHeight="1" x14ac:dyDescent="0.35">
      <c r="D8904"/>
      <c r="N8904"/>
    </row>
    <row r="8905" spans="4:14" ht="13.5" customHeight="1" x14ac:dyDescent="0.35">
      <c r="D8905"/>
      <c r="N8905"/>
    </row>
    <row r="8906" spans="4:14" ht="13.5" customHeight="1" x14ac:dyDescent="0.35">
      <c r="D8906"/>
      <c r="N8906"/>
    </row>
    <row r="8907" spans="4:14" ht="13.5" customHeight="1" x14ac:dyDescent="0.35">
      <c r="D8907"/>
      <c r="N8907"/>
    </row>
    <row r="8908" spans="4:14" ht="13.5" customHeight="1" x14ac:dyDescent="0.35">
      <c r="D8908"/>
      <c r="N8908"/>
    </row>
    <row r="8909" spans="4:14" ht="13.5" customHeight="1" x14ac:dyDescent="0.35">
      <c r="D8909"/>
      <c r="N8909"/>
    </row>
    <row r="8910" spans="4:14" ht="13.5" customHeight="1" x14ac:dyDescent="0.35">
      <c r="D8910"/>
      <c r="N8910"/>
    </row>
    <row r="8911" spans="4:14" ht="13.5" customHeight="1" x14ac:dyDescent="0.35">
      <c r="D8911"/>
      <c r="N8911"/>
    </row>
    <row r="8912" spans="4:14" ht="13.5" customHeight="1" x14ac:dyDescent="0.35">
      <c r="D8912"/>
      <c r="N8912"/>
    </row>
    <row r="8913" spans="4:14" ht="13.5" customHeight="1" x14ac:dyDescent="0.35">
      <c r="D8913"/>
      <c r="N8913"/>
    </row>
    <row r="8914" spans="4:14" ht="13.5" customHeight="1" x14ac:dyDescent="0.35">
      <c r="D8914"/>
      <c r="N8914"/>
    </row>
    <row r="8915" spans="4:14" ht="13.5" customHeight="1" x14ac:dyDescent="0.35">
      <c r="D8915"/>
      <c r="N8915"/>
    </row>
    <row r="8916" spans="4:14" ht="13.5" customHeight="1" x14ac:dyDescent="0.35">
      <c r="D8916"/>
      <c r="N8916"/>
    </row>
    <row r="8917" spans="4:14" ht="13.5" customHeight="1" x14ac:dyDescent="0.35">
      <c r="D8917"/>
      <c r="N8917"/>
    </row>
    <row r="8918" spans="4:14" ht="13.5" customHeight="1" x14ac:dyDescent="0.35">
      <c r="D8918"/>
      <c r="N8918"/>
    </row>
    <row r="8919" spans="4:14" ht="13.5" customHeight="1" x14ac:dyDescent="0.35">
      <c r="D8919"/>
      <c r="N8919"/>
    </row>
    <row r="8920" spans="4:14" ht="13.5" customHeight="1" x14ac:dyDescent="0.35">
      <c r="D8920"/>
      <c r="N8920"/>
    </row>
    <row r="8921" spans="4:14" ht="13.5" customHeight="1" x14ac:dyDescent="0.35">
      <c r="D8921"/>
      <c r="N8921"/>
    </row>
    <row r="8922" spans="4:14" ht="13.5" customHeight="1" x14ac:dyDescent="0.35">
      <c r="D8922"/>
      <c r="N8922"/>
    </row>
    <row r="8923" spans="4:14" ht="13.5" customHeight="1" x14ac:dyDescent="0.35">
      <c r="D8923"/>
      <c r="N8923"/>
    </row>
    <row r="8924" spans="4:14" ht="13.5" customHeight="1" x14ac:dyDescent="0.35">
      <c r="D8924"/>
      <c r="N8924"/>
    </row>
    <row r="8925" spans="4:14" ht="13.5" customHeight="1" x14ac:dyDescent="0.35">
      <c r="D8925"/>
      <c r="N8925"/>
    </row>
    <row r="8926" spans="4:14" ht="13.5" customHeight="1" x14ac:dyDescent="0.35">
      <c r="D8926"/>
      <c r="N8926"/>
    </row>
    <row r="8927" spans="4:14" ht="13.5" customHeight="1" x14ac:dyDescent="0.35">
      <c r="D8927"/>
      <c r="N8927"/>
    </row>
    <row r="8928" spans="4:14" ht="13.5" customHeight="1" x14ac:dyDescent="0.35">
      <c r="D8928"/>
      <c r="N8928"/>
    </row>
    <row r="8929" spans="4:14" ht="13.5" customHeight="1" x14ac:dyDescent="0.35">
      <c r="D8929"/>
      <c r="N8929"/>
    </row>
    <row r="8930" spans="4:14" ht="13.5" customHeight="1" x14ac:dyDescent="0.35">
      <c r="D8930"/>
      <c r="N8930"/>
    </row>
    <row r="8931" spans="4:14" ht="13.5" customHeight="1" x14ac:dyDescent="0.35">
      <c r="D8931"/>
      <c r="N8931"/>
    </row>
    <row r="8932" spans="4:14" ht="13.5" customHeight="1" x14ac:dyDescent="0.35">
      <c r="D8932"/>
      <c r="N8932"/>
    </row>
    <row r="8933" spans="4:14" ht="13.5" customHeight="1" x14ac:dyDescent="0.35">
      <c r="D8933"/>
      <c r="N8933"/>
    </row>
    <row r="8934" spans="4:14" ht="13.5" customHeight="1" x14ac:dyDescent="0.35">
      <c r="D8934"/>
      <c r="N8934"/>
    </row>
    <row r="8935" spans="4:14" ht="13.5" customHeight="1" x14ac:dyDescent="0.35">
      <c r="D8935"/>
      <c r="N8935"/>
    </row>
    <row r="8936" spans="4:14" ht="13.5" customHeight="1" x14ac:dyDescent="0.35">
      <c r="D8936"/>
      <c r="N8936"/>
    </row>
    <row r="8937" spans="4:14" ht="13.5" customHeight="1" x14ac:dyDescent="0.35">
      <c r="D8937"/>
      <c r="N8937"/>
    </row>
    <row r="8938" spans="4:14" ht="13.5" customHeight="1" x14ac:dyDescent="0.35">
      <c r="D8938"/>
      <c r="N8938"/>
    </row>
    <row r="8939" spans="4:14" ht="13.5" customHeight="1" x14ac:dyDescent="0.35">
      <c r="D8939"/>
      <c r="N8939"/>
    </row>
    <row r="8940" spans="4:14" ht="13.5" customHeight="1" x14ac:dyDescent="0.35">
      <c r="D8940"/>
      <c r="N8940"/>
    </row>
    <row r="8941" spans="4:14" ht="13.5" customHeight="1" x14ac:dyDescent="0.35">
      <c r="D8941"/>
      <c r="N8941"/>
    </row>
    <row r="8942" spans="4:14" ht="13.5" customHeight="1" x14ac:dyDescent="0.35">
      <c r="D8942"/>
      <c r="N8942"/>
    </row>
    <row r="8943" spans="4:14" ht="13.5" customHeight="1" x14ac:dyDescent="0.35">
      <c r="D8943"/>
      <c r="N8943"/>
    </row>
    <row r="8944" spans="4:14" ht="13.5" customHeight="1" x14ac:dyDescent="0.35">
      <c r="D8944"/>
      <c r="N8944"/>
    </row>
    <row r="8945" spans="4:14" ht="13.5" customHeight="1" x14ac:dyDescent="0.35">
      <c r="D8945"/>
      <c r="N8945"/>
    </row>
    <row r="8946" spans="4:14" ht="13.5" customHeight="1" x14ac:dyDescent="0.35">
      <c r="D8946"/>
      <c r="N8946"/>
    </row>
    <row r="8947" spans="4:14" ht="13.5" customHeight="1" x14ac:dyDescent="0.35">
      <c r="D8947"/>
      <c r="N8947"/>
    </row>
    <row r="8948" spans="4:14" ht="13.5" customHeight="1" x14ac:dyDescent="0.35">
      <c r="D8948"/>
      <c r="N8948"/>
    </row>
    <row r="8949" spans="4:14" ht="13.5" customHeight="1" x14ac:dyDescent="0.35">
      <c r="D8949"/>
      <c r="N8949"/>
    </row>
    <row r="8950" spans="4:14" ht="13.5" customHeight="1" x14ac:dyDescent="0.35">
      <c r="D8950"/>
      <c r="N8950"/>
    </row>
    <row r="8951" spans="4:14" ht="13.5" customHeight="1" x14ac:dyDescent="0.35">
      <c r="D8951"/>
      <c r="N8951"/>
    </row>
    <row r="8952" spans="4:14" ht="13.5" customHeight="1" x14ac:dyDescent="0.35">
      <c r="D8952"/>
      <c r="N8952"/>
    </row>
    <row r="8953" spans="4:14" ht="13.5" customHeight="1" x14ac:dyDescent="0.35">
      <c r="D8953"/>
      <c r="N8953"/>
    </row>
    <row r="8954" spans="4:14" ht="13.5" customHeight="1" x14ac:dyDescent="0.35">
      <c r="D8954"/>
      <c r="N8954"/>
    </row>
    <row r="8955" spans="4:14" ht="13.5" customHeight="1" x14ac:dyDescent="0.35">
      <c r="D8955"/>
      <c r="N8955"/>
    </row>
    <row r="8956" spans="4:14" ht="13.5" customHeight="1" x14ac:dyDescent="0.35">
      <c r="D8956"/>
      <c r="N8956"/>
    </row>
    <row r="8957" spans="4:14" ht="13.5" customHeight="1" x14ac:dyDescent="0.35">
      <c r="D8957"/>
      <c r="N8957"/>
    </row>
    <row r="8958" spans="4:14" ht="13.5" customHeight="1" x14ac:dyDescent="0.35">
      <c r="D8958"/>
      <c r="N8958"/>
    </row>
    <row r="8959" spans="4:14" ht="13.5" customHeight="1" x14ac:dyDescent="0.35">
      <c r="D8959"/>
      <c r="N8959"/>
    </row>
    <row r="8960" spans="4:14" ht="13.5" customHeight="1" x14ac:dyDescent="0.35">
      <c r="D8960"/>
      <c r="N8960"/>
    </row>
    <row r="8961" spans="4:14" ht="13.5" customHeight="1" x14ac:dyDescent="0.35">
      <c r="D8961"/>
      <c r="N8961"/>
    </row>
    <row r="8962" spans="4:14" ht="13.5" customHeight="1" x14ac:dyDescent="0.35">
      <c r="D8962"/>
      <c r="N8962"/>
    </row>
    <row r="8963" spans="4:14" ht="13.5" customHeight="1" x14ac:dyDescent="0.35">
      <c r="D8963"/>
      <c r="N8963"/>
    </row>
    <row r="8964" spans="4:14" ht="13.5" customHeight="1" x14ac:dyDescent="0.35">
      <c r="D8964"/>
      <c r="N8964"/>
    </row>
    <row r="8965" spans="4:14" ht="13.5" customHeight="1" x14ac:dyDescent="0.35">
      <c r="D8965"/>
      <c r="N8965"/>
    </row>
    <row r="8966" spans="4:14" ht="13.5" customHeight="1" x14ac:dyDescent="0.35">
      <c r="D8966"/>
      <c r="N8966"/>
    </row>
    <row r="8967" spans="4:14" ht="13.5" customHeight="1" x14ac:dyDescent="0.35">
      <c r="D8967"/>
      <c r="N8967"/>
    </row>
    <row r="8968" spans="4:14" ht="13.5" customHeight="1" x14ac:dyDescent="0.35">
      <c r="D8968"/>
      <c r="N8968"/>
    </row>
    <row r="8969" spans="4:14" ht="13.5" customHeight="1" x14ac:dyDescent="0.35">
      <c r="D8969"/>
      <c r="N8969"/>
    </row>
    <row r="8970" spans="4:14" ht="13.5" customHeight="1" x14ac:dyDescent="0.35">
      <c r="D8970"/>
      <c r="N8970"/>
    </row>
    <row r="8971" spans="4:14" ht="13.5" customHeight="1" x14ac:dyDescent="0.35">
      <c r="D8971"/>
      <c r="N8971"/>
    </row>
    <row r="8972" spans="4:14" ht="13.5" customHeight="1" x14ac:dyDescent="0.35">
      <c r="D8972"/>
      <c r="N8972"/>
    </row>
    <row r="8973" spans="4:14" ht="13.5" customHeight="1" x14ac:dyDescent="0.35">
      <c r="D8973"/>
      <c r="N8973"/>
    </row>
    <row r="8974" spans="4:14" ht="13.5" customHeight="1" x14ac:dyDescent="0.35">
      <c r="D8974"/>
      <c r="N8974"/>
    </row>
    <row r="8975" spans="4:14" ht="13.5" customHeight="1" x14ac:dyDescent="0.35">
      <c r="D8975"/>
      <c r="N8975"/>
    </row>
    <row r="8976" spans="4:14" ht="13.5" customHeight="1" x14ac:dyDescent="0.35">
      <c r="D8976"/>
      <c r="N8976"/>
    </row>
    <row r="8977" spans="4:14" ht="13.5" customHeight="1" x14ac:dyDescent="0.35">
      <c r="D8977"/>
      <c r="N8977"/>
    </row>
    <row r="8978" spans="4:14" ht="13.5" customHeight="1" x14ac:dyDescent="0.35">
      <c r="D8978"/>
      <c r="N8978"/>
    </row>
    <row r="8979" spans="4:14" ht="13.5" customHeight="1" x14ac:dyDescent="0.35">
      <c r="D8979"/>
      <c r="N8979"/>
    </row>
    <row r="8980" spans="4:14" ht="13.5" customHeight="1" x14ac:dyDescent="0.35">
      <c r="D8980"/>
      <c r="N8980"/>
    </row>
    <row r="8981" spans="4:14" ht="13.5" customHeight="1" x14ac:dyDescent="0.35">
      <c r="D8981"/>
      <c r="N8981"/>
    </row>
    <row r="8982" spans="4:14" ht="13.5" customHeight="1" x14ac:dyDescent="0.35">
      <c r="D8982"/>
      <c r="N8982"/>
    </row>
    <row r="8983" spans="4:14" ht="13.5" customHeight="1" x14ac:dyDescent="0.35">
      <c r="D8983"/>
      <c r="N8983"/>
    </row>
    <row r="8984" spans="4:14" ht="13.5" customHeight="1" x14ac:dyDescent="0.35">
      <c r="D8984"/>
      <c r="N8984"/>
    </row>
    <row r="8985" spans="4:14" ht="13.5" customHeight="1" x14ac:dyDescent="0.35">
      <c r="D8985"/>
      <c r="N8985"/>
    </row>
    <row r="8986" spans="4:14" ht="13.5" customHeight="1" x14ac:dyDescent="0.35">
      <c r="D8986"/>
      <c r="N8986"/>
    </row>
    <row r="8987" spans="4:14" ht="13.5" customHeight="1" x14ac:dyDescent="0.35">
      <c r="D8987"/>
      <c r="N8987"/>
    </row>
    <row r="8988" spans="4:14" ht="13.5" customHeight="1" x14ac:dyDescent="0.35">
      <c r="D8988"/>
      <c r="N8988"/>
    </row>
    <row r="8989" spans="4:14" ht="13.5" customHeight="1" x14ac:dyDescent="0.35">
      <c r="D8989"/>
      <c r="N8989"/>
    </row>
    <row r="8990" spans="4:14" ht="13.5" customHeight="1" x14ac:dyDescent="0.35">
      <c r="D8990"/>
      <c r="N8990"/>
    </row>
    <row r="8991" spans="4:14" ht="13.5" customHeight="1" x14ac:dyDescent="0.35">
      <c r="D8991"/>
      <c r="N8991"/>
    </row>
    <row r="8992" spans="4:14" ht="13.5" customHeight="1" x14ac:dyDescent="0.35">
      <c r="D8992"/>
      <c r="N8992"/>
    </row>
    <row r="8993" spans="4:14" ht="13.5" customHeight="1" x14ac:dyDescent="0.35">
      <c r="D8993"/>
      <c r="N8993"/>
    </row>
    <row r="8994" spans="4:14" ht="13.5" customHeight="1" x14ac:dyDescent="0.35">
      <c r="D8994"/>
      <c r="N8994"/>
    </row>
    <row r="8995" spans="4:14" ht="13.5" customHeight="1" x14ac:dyDescent="0.35">
      <c r="D8995"/>
      <c r="N8995"/>
    </row>
    <row r="8996" spans="4:14" ht="13.5" customHeight="1" x14ac:dyDescent="0.35">
      <c r="D8996"/>
      <c r="N8996"/>
    </row>
    <row r="8997" spans="4:14" ht="13.5" customHeight="1" x14ac:dyDescent="0.35">
      <c r="D8997"/>
      <c r="N8997"/>
    </row>
    <row r="8998" spans="4:14" ht="13.5" customHeight="1" x14ac:dyDescent="0.35">
      <c r="D8998"/>
      <c r="N8998"/>
    </row>
    <row r="8999" spans="4:14" ht="13.5" customHeight="1" x14ac:dyDescent="0.35">
      <c r="D8999"/>
      <c r="N8999"/>
    </row>
    <row r="9000" spans="4:14" ht="13.5" customHeight="1" x14ac:dyDescent="0.35">
      <c r="D9000"/>
      <c r="N9000"/>
    </row>
    <row r="9001" spans="4:14" ht="13.5" customHeight="1" x14ac:dyDescent="0.35">
      <c r="D9001"/>
      <c r="N9001"/>
    </row>
    <row r="9002" spans="4:14" ht="13.5" customHeight="1" x14ac:dyDescent="0.35">
      <c r="D9002"/>
      <c r="N9002"/>
    </row>
    <row r="9003" spans="4:14" ht="13.5" customHeight="1" x14ac:dyDescent="0.35">
      <c r="D9003"/>
      <c r="N9003"/>
    </row>
    <row r="9004" spans="4:14" ht="13.5" customHeight="1" x14ac:dyDescent="0.35">
      <c r="D9004"/>
      <c r="N9004"/>
    </row>
    <row r="9005" spans="4:14" ht="13.5" customHeight="1" x14ac:dyDescent="0.35">
      <c r="D9005"/>
      <c r="N9005"/>
    </row>
    <row r="9006" spans="4:14" ht="13.5" customHeight="1" x14ac:dyDescent="0.35">
      <c r="D9006"/>
      <c r="N9006"/>
    </row>
    <row r="9007" spans="4:14" ht="13.5" customHeight="1" x14ac:dyDescent="0.35">
      <c r="D9007"/>
      <c r="N9007"/>
    </row>
    <row r="9008" spans="4:14" ht="13.5" customHeight="1" x14ac:dyDescent="0.35">
      <c r="D9008"/>
      <c r="N9008"/>
    </row>
    <row r="9009" spans="4:14" ht="13.5" customHeight="1" x14ac:dyDescent="0.35">
      <c r="D9009"/>
      <c r="N9009"/>
    </row>
    <row r="9010" spans="4:14" ht="13.5" customHeight="1" x14ac:dyDescent="0.35">
      <c r="D9010"/>
      <c r="N9010"/>
    </row>
    <row r="9011" spans="4:14" ht="13.5" customHeight="1" x14ac:dyDescent="0.35">
      <c r="D9011"/>
      <c r="N9011"/>
    </row>
    <row r="9012" spans="4:14" ht="13.5" customHeight="1" x14ac:dyDescent="0.35">
      <c r="D9012"/>
      <c r="N9012"/>
    </row>
    <row r="9013" spans="4:14" ht="13.5" customHeight="1" x14ac:dyDescent="0.35">
      <c r="D9013"/>
      <c r="N9013"/>
    </row>
    <row r="9014" spans="4:14" ht="13.5" customHeight="1" x14ac:dyDescent="0.35">
      <c r="D9014"/>
      <c r="N9014"/>
    </row>
    <row r="9015" spans="4:14" ht="13.5" customHeight="1" x14ac:dyDescent="0.35">
      <c r="D9015"/>
      <c r="N9015"/>
    </row>
    <row r="9016" spans="4:14" ht="13.5" customHeight="1" x14ac:dyDescent="0.35">
      <c r="D9016"/>
      <c r="N9016"/>
    </row>
    <row r="9017" spans="4:14" ht="13.5" customHeight="1" x14ac:dyDescent="0.35">
      <c r="D9017"/>
      <c r="N9017"/>
    </row>
    <row r="9018" spans="4:14" ht="13.5" customHeight="1" x14ac:dyDescent="0.35">
      <c r="D9018"/>
      <c r="N9018"/>
    </row>
    <row r="9019" spans="4:14" ht="13.5" customHeight="1" x14ac:dyDescent="0.35">
      <c r="D9019"/>
      <c r="N9019"/>
    </row>
    <row r="9020" spans="4:14" ht="13.5" customHeight="1" x14ac:dyDescent="0.35">
      <c r="D9020"/>
      <c r="N9020"/>
    </row>
    <row r="9021" spans="4:14" ht="13.5" customHeight="1" x14ac:dyDescent="0.35">
      <c r="D9021"/>
      <c r="N9021"/>
    </row>
    <row r="9022" spans="4:14" ht="13.5" customHeight="1" x14ac:dyDescent="0.35">
      <c r="D9022"/>
      <c r="N9022"/>
    </row>
    <row r="9023" spans="4:14" ht="13.5" customHeight="1" x14ac:dyDescent="0.35">
      <c r="D9023"/>
      <c r="N9023"/>
    </row>
    <row r="9024" spans="4:14" ht="13.5" customHeight="1" x14ac:dyDescent="0.35">
      <c r="D9024"/>
      <c r="N9024"/>
    </row>
    <row r="9025" spans="4:14" ht="13.5" customHeight="1" x14ac:dyDescent="0.35">
      <c r="D9025"/>
      <c r="N9025"/>
    </row>
    <row r="9026" spans="4:14" ht="13.5" customHeight="1" x14ac:dyDescent="0.35">
      <c r="D9026"/>
      <c r="N9026"/>
    </row>
    <row r="9027" spans="4:14" ht="13.5" customHeight="1" x14ac:dyDescent="0.35">
      <c r="D9027"/>
      <c r="N9027"/>
    </row>
    <row r="9028" spans="4:14" ht="13.5" customHeight="1" x14ac:dyDescent="0.35">
      <c r="D9028"/>
      <c r="N9028"/>
    </row>
    <row r="9029" spans="4:14" ht="13.5" customHeight="1" x14ac:dyDescent="0.35">
      <c r="D9029"/>
      <c r="N9029"/>
    </row>
    <row r="9030" spans="4:14" ht="13.5" customHeight="1" x14ac:dyDescent="0.35">
      <c r="D9030"/>
      <c r="N9030"/>
    </row>
    <row r="9031" spans="4:14" ht="13.5" customHeight="1" x14ac:dyDescent="0.35">
      <c r="D9031"/>
      <c r="N9031"/>
    </row>
    <row r="9032" spans="4:14" ht="13.5" customHeight="1" x14ac:dyDescent="0.35">
      <c r="D9032"/>
      <c r="N9032"/>
    </row>
    <row r="9033" spans="4:14" ht="13.5" customHeight="1" x14ac:dyDescent="0.35">
      <c r="D9033"/>
      <c r="N9033"/>
    </row>
    <row r="9034" spans="4:14" ht="13.5" customHeight="1" x14ac:dyDescent="0.35">
      <c r="D9034"/>
      <c r="N9034"/>
    </row>
    <row r="9035" spans="4:14" ht="13.5" customHeight="1" x14ac:dyDescent="0.35">
      <c r="D9035"/>
      <c r="N9035"/>
    </row>
    <row r="9036" spans="4:14" ht="13.5" customHeight="1" x14ac:dyDescent="0.35">
      <c r="D9036"/>
      <c r="N9036"/>
    </row>
    <row r="9037" spans="4:14" ht="13.5" customHeight="1" x14ac:dyDescent="0.35">
      <c r="D9037"/>
      <c r="N9037"/>
    </row>
    <row r="9038" spans="4:14" ht="13.5" customHeight="1" x14ac:dyDescent="0.35">
      <c r="D9038"/>
      <c r="N9038"/>
    </row>
    <row r="9039" spans="4:14" ht="13.5" customHeight="1" x14ac:dyDescent="0.35">
      <c r="D9039"/>
      <c r="N9039"/>
    </row>
    <row r="9040" spans="4:14" ht="13.5" customHeight="1" x14ac:dyDescent="0.35">
      <c r="D9040"/>
      <c r="N9040"/>
    </row>
    <row r="9041" spans="4:14" ht="13.5" customHeight="1" x14ac:dyDescent="0.35">
      <c r="D9041"/>
      <c r="N9041"/>
    </row>
    <row r="9042" spans="4:14" ht="13.5" customHeight="1" x14ac:dyDescent="0.35">
      <c r="D9042"/>
      <c r="N9042"/>
    </row>
    <row r="9043" spans="4:14" ht="13.5" customHeight="1" x14ac:dyDescent="0.35">
      <c r="D9043"/>
      <c r="N9043"/>
    </row>
    <row r="9044" spans="4:14" ht="13.5" customHeight="1" x14ac:dyDescent="0.35">
      <c r="D9044"/>
      <c r="N9044"/>
    </row>
    <row r="9045" spans="4:14" ht="13.5" customHeight="1" x14ac:dyDescent="0.35">
      <c r="D9045"/>
      <c r="N9045"/>
    </row>
    <row r="9046" spans="4:14" ht="13.5" customHeight="1" x14ac:dyDescent="0.35">
      <c r="D9046"/>
      <c r="N9046"/>
    </row>
    <row r="9047" spans="4:14" ht="13.5" customHeight="1" x14ac:dyDescent="0.35">
      <c r="D9047"/>
      <c r="N9047"/>
    </row>
    <row r="9048" spans="4:14" ht="13.5" customHeight="1" x14ac:dyDescent="0.35">
      <c r="D9048"/>
      <c r="N9048"/>
    </row>
    <row r="9049" spans="4:14" ht="13.5" customHeight="1" x14ac:dyDescent="0.35">
      <c r="D9049"/>
      <c r="N9049"/>
    </row>
    <row r="9050" spans="4:14" ht="13.5" customHeight="1" x14ac:dyDescent="0.35">
      <c r="D9050"/>
      <c r="N9050"/>
    </row>
    <row r="9051" spans="4:14" ht="13.5" customHeight="1" x14ac:dyDescent="0.35">
      <c r="D9051"/>
      <c r="N9051"/>
    </row>
    <row r="9052" spans="4:14" ht="13.5" customHeight="1" x14ac:dyDescent="0.35">
      <c r="D9052"/>
      <c r="N9052"/>
    </row>
    <row r="9053" spans="4:14" ht="13.5" customHeight="1" x14ac:dyDescent="0.35">
      <c r="D9053"/>
      <c r="N9053"/>
    </row>
    <row r="9054" spans="4:14" ht="13.5" customHeight="1" x14ac:dyDescent="0.35">
      <c r="D9054"/>
      <c r="N9054"/>
    </row>
    <row r="9055" spans="4:14" ht="13.5" customHeight="1" x14ac:dyDescent="0.35">
      <c r="D9055"/>
      <c r="N9055"/>
    </row>
    <row r="9056" spans="4:14" ht="13.5" customHeight="1" x14ac:dyDescent="0.35">
      <c r="D9056"/>
      <c r="N9056"/>
    </row>
    <row r="9057" spans="4:14" ht="13.5" customHeight="1" x14ac:dyDescent="0.35">
      <c r="D9057"/>
      <c r="N9057"/>
    </row>
    <row r="9058" spans="4:14" ht="13.5" customHeight="1" x14ac:dyDescent="0.35">
      <c r="D9058"/>
      <c r="N9058"/>
    </row>
    <row r="9059" spans="4:14" ht="13.5" customHeight="1" x14ac:dyDescent="0.35">
      <c r="D9059"/>
      <c r="N9059"/>
    </row>
    <row r="9060" spans="4:14" ht="13.5" customHeight="1" x14ac:dyDescent="0.35">
      <c r="D9060"/>
      <c r="N9060"/>
    </row>
    <row r="9061" spans="4:14" ht="13.5" customHeight="1" x14ac:dyDescent="0.35">
      <c r="D9061"/>
      <c r="N9061"/>
    </row>
    <row r="9062" spans="4:14" ht="13.5" customHeight="1" x14ac:dyDescent="0.35">
      <c r="D9062"/>
      <c r="N9062"/>
    </row>
    <row r="9063" spans="4:14" ht="13.5" customHeight="1" x14ac:dyDescent="0.35">
      <c r="D9063"/>
      <c r="N9063"/>
    </row>
    <row r="9064" spans="4:14" ht="13.5" customHeight="1" x14ac:dyDescent="0.35">
      <c r="D9064"/>
      <c r="N9064"/>
    </row>
    <row r="9065" spans="4:14" ht="13.5" customHeight="1" x14ac:dyDescent="0.35">
      <c r="D9065"/>
      <c r="N9065"/>
    </row>
    <row r="9066" spans="4:14" ht="13.5" customHeight="1" x14ac:dyDescent="0.35">
      <c r="D9066"/>
      <c r="N9066"/>
    </row>
    <row r="9067" spans="4:14" ht="13.5" customHeight="1" x14ac:dyDescent="0.35">
      <c r="D9067"/>
      <c r="N9067"/>
    </row>
    <row r="9068" spans="4:14" ht="13.5" customHeight="1" x14ac:dyDescent="0.35">
      <c r="D9068"/>
      <c r="N9068"/>
    </row>
    <row r="9069" spans="4:14" ht="13.5" customHeight="1" x14ac:dyDescent="0.35">
      <c r="D9069"/>
      <c r="N9069"/>
    </row>
    <row r="9070" spans="4:14" ht="13.5" customHeight="1" x14ac:dyDescent="0.35">
      <c r="D9070"/>
      <c r="N9070"/>
    </row>
    <row r="9071" spans="4:14" ht="13.5" customHeight="1" x14ac:dyDescent="0.35">
      <c r="D9071"/>
      <c r="N9071"/>
    </row>
    <row r="9072" spans="4:14" ht="13.5" customHeight="1" x14ac:dyDescent="0.35">
      <c r="D9072"/>
      <c r="N9072"/>
    </row>
    <row r="9073" spans="4:14" ht="13.5" customHeight="1" x14ac:dyDescent="0.35">
      <c r="D9073"/>
      <c r="N9073"/>
    </row>
    <row r="9074" spans="4:14" ht="13.5" customHeight="1" x14ac:dyDescent="0.35">
      <c r="D9074"/>
      <c r="N9074"/>
    </row>
    <row r="9075" spans="4:14" ht="13.5" customHeight="1" x14ac:dyDescent="0.35">
      <c r="D9075"/>
      <c r="N9075"/>
    </row>
    <row r="9076" spans="4:14" ht="13.5" customHeight="1" x14ac:dyDescent="0.35">
      <c r="D9076"/>
      <c r="N9076"/>
    </row>
    <row r="9077" spans="4:14" ht="13.5" customHeight="1" x14ac:dyDescent="0.35">
      <c r="D9077"/>
      <c r="N9077"/>
    </row>
    <row r="9078" spans="4:14" ht="13.5" customHeight="1" x14ac:dyDescent="0.35">
      <c r="D9078"/>
      <c r="N9078"/>
    </row>
    <row r="9079" spans="4:14" ht="13.5" customHeight="1" x14ac:dyDescent="0.35">
      <c r="D9079"/>
      <c r="N9079"/>
    </row>
    <row r="9080" spans="4:14" ht="13.5" customHeight="1" x14ac:dyDescent="0.35">
      <c r="D9080"/>
      <c r="N9080"/>
    </row>
    <row r="9081" spans="4:14" ht="13.5" customHeight="1" x14ac:dyDescent="0.35">
      <c r="D9081"/>
      <c r="N9081"/>
    </row>
    <row r="9082" spans="4:14" ht="13.5" customHeight="1" x14ac:dyDescent="0.35">
      <c r="D9082"/>
      <c r="N9082"/>
    </row>
    <row r="9083" spans="4:14" ht="13.5" customHeight="1" x14ac:dyDescent="0.35">
      <c r="D9083"/>
      <c r="N9083"/>
    </row>
    <row r="9084" spans="4:14" ht="13.5" customHeight="1" x14ac:dyDescent="0.35">
      <c r="D9084"/>
      <c r="N9084"/>
    </row>
    <row r="9085" spans="4:14" ht="13.5" customHeight="1" x14ac:dyDescent="0.35">
      <c r="D9085"/>
      <c r="N9085"/>
    </row>
    <row r="9086" spans="4:14" ht="13.5" customHeight="1" x14ac:dyDescent="0.35">
      <c r="D9086"/>
      <c r="N9086"/>
    </row>
    <row r="9087" spans="4:14" ht="13.5" customHeight="1" x14ac:dyDescent="0.35">
      <c r="D9087"/>
      <c r="N9087"/>
    </row>
    <row r="9088" spans="4:14" ht="13.5" customHeight="1" x14ac:dyDescent="0.35">
      <c r="D9088"/>
      <c r="N9088"/>
    </row>
    <row r="9089" spans="4:14" ht="13.5" customHeight="1" x14ac:dyDescent="0.35">
      <c r="D9089"/>
      <c r="N9089"/>
    </row>
    <row r="9090" spans="4:14" ht="13.5" customHeight="1" x14ac:dyDescent="0.35">
      <c r="D9090"/>
      <c r="N9090"/>
    </row>
    <row r="9091" spans="4:14" ht="13.5" customHeight="1" x14ac:dyDescent="0.35">
      <c r="D9091"/>
      <c r="N9091"/>
    </row>
    <row r="9092" spans="4:14" ht="13.5" customHeight="1" x14ac:dyDescent="0.35">
      <c r="D9092"/>
      <c r="N9092"/>
    </row>
    <row r="9093" spans="4:14" ht="13.5" customHeight="1" x14ac:dyDescent="0.35">
      <c r="D9093"/>
      <c r="N9093"/>
    </row>
    <row r="9094" spans="4:14" ht="13.5" customHeight="1" x14ac:dyDescent="0.35">
      <c r="D9094"/>
      <c r="N9094"/>
    </row>
    <row r="9095" spans="4:14" ht="13.5" customHeight="1" x14ac:dyDescent="0.35">
      <c r="D9095"/>
      <c r="N9095"/>
    </row>
    <row r="9096" spans="4:14" ht="13.5" customHeight="1" x14ac:dyDescent="0.35">
      <c r="D9096"/>
      <c r="N9096"/>
    </row>
    <row r="9097" spans="4:14" ht="13.5" customHeight="1" x14ac:dyDescent="0.35">
      <c r="D9097"/>
      <c r="N9097"/>
    </row>
    <row r="9098" spans="4:14" ht="13.5" customHeight="1" x14ac:dyDescent="0.35">
      <c r="D9098"/>
      <c r="N9098"/>
    </row>
    <row r="9099" spans="4:14" ht="13.5" customHeight="1" x14ac:dyDescent="0.35">
      <c r="D9099"/>
      <c r="N9099"/>
    </row>
    <row r="9100" spans="4:14" ht="13.5" customHeight="1" x14ac:dyDescent="0.35">
      <c r="D9100"/>
      <c r="N9100"/>
    </row>
    <row r="9101" spans="4:14" ht="13.5" customHeight="1" x14ac:dyDescent="0.35">
      <c r="D9101"/>
      <c r="N9101"/>
    </row>
    <row r="9102" spans="4:14" ht="13.5" customHeight="1" x14ac:dyDescent="0.35">
      <c r="D9102"/>
      <c r="N9102"/>
    </row>
    <row r="9103" spans="4:14" ht="13.5" customHeight="1" x14ac:dyDescent="0.35">
      <c r="D9103"/>
      <c r="N9103"/>
    </row>
    <row r="9104" spans="4:14" ht="13.5" customHeight="1" x14ac:dyDescent="0.35">
      <c r="D9104"/>
      <c r="N9104"/>
    </row>
    <row r="9105" spans="4:14" ht="13.5" customHeight="1" x14ac:dyDescent="0.35">
      <c r="D9105"/>
      <c r="N9105"/>
    </row>
    <row r="9106" spans="4:14" ht="13.5" customHeight="1" x14ac:dyDescent="0.35">
      <c r="D9106"/>
      <c r="N9106"/>
    </row>
    <row r="9107" spans="4:14" ht="13.5" customHeight="1" x14ac:dyDescent="0.35">
      <c r="D9107"/>
      <c r="N9107"/>
    </row>
    <row r="9108" spans="4:14" ht="13.5" customHeight="1" x14ac:dyDescent="0.35">
      <c r="D9108"/>
      <c r="N9108"/>
    </row>
    <row r="9109" spans="4:14" ht="13.5" customHeight="1" x14ac:dyDescent="0.35">
      <c r="D9109"/>
      <c r="N9109"/>
    </row>
    <row r="9110" spans="4:14" ht="13.5" customHeight="1" x14ac:dyDescent="0.35">
      <c r="D9110"/>
      <c r="N9110"/>
    </row>
    <row r="9111" spans="4:14" ht="13.5" customHeight="1" x14ac:dyDescent="0.35">
      <c r="D9111"/>
      <c r="N9111"/>
    </row>
    <row r="9112" spans="4:14" ht="13.5" customHeight="1" x14ac:dyDescent="0.35">
      <c r="D9112"/>
      <c r="N9112"/>
    </row>
    <row r="9113" spans="4:14" ht="13.5" customHeight="1" x14ac:dyDescent="0.35">
      <c r="D9113"/>
      <c r="N9113"/>
    </row>
    <row r="9114" spans="4:14" ht="13.5" customHeight="1" x14ac:dyDescent="0.35">
      <c r="D9114"/>
      <c r="N9114"/>
    </row>
    <row r="9115" spans="4:14" ht="13.5" customHeight="1" x14ac:dyDescent="0.35">
      <c r="D9115"/>
      <c r="N9115"/>
    </row>
    <row r="9116" spans="4:14" ht="13.5" customHeight="1" x14ac:dyDescent="0.35">
      <c r="D9116"/>
      <c r="N9116"/>
    </row>
    <row r="9117" spans="4:14" ht="13.5" customHeight="1" x14ac:dyDescent="0.35">
      <c r="D9117"/>
      <c r="N9117"/>
    </row>
    <row r="9118" spans="4:14" ht="13.5" customHeight="1" x14ac:dyDescent="0.35">
      <c r="D9118"/>
      <c r="N9118"/>
    </row>
    <row r="9119" spans="4:14" ht="13.5" customHeight="1" x14ac:dyDescent="0.35">
      <c r="D9119"/>
      <c r="N9119"/>
    </row>
    <row r="9120" spans="4:14" ht="13.5" customHeight="1" x14ac:dyDescent="0.35">
      <c r="D9120"/>
      <c r="N9120"/>
    </row>
    <row r="9121" spans="4:14" ht="13.5" customHeight="1" x14ac:dyDescent="0.35">
      <c r="D9121"/>
      <c r="N9121"/>
    </row>
    <row r="9122" spans="4:14" ht="13.5" customHeight="1" x14ac:dyDescent="0.35">
      <c r="D9122"/>
      <c r="N9122"/>
    </row>
    <row r="9123" spans="4:14" ht="13.5" customHeight="1" x14ac:dyDescent="0.35">
      <c r="D9123"/>
      <c r="N9123"/>
    </row>
    <row r="9124" spans="4:14" ht="13.5" customHeight="1" x14ac:dyDescent="0.35">
      <c r="D9124"/>
      <c r="N9124"/>
    </row>
    <row r="9125" spans="4:14" ht="13.5" customHeight="1" x14ac:dyDescent="0.35">
      <c r="D9125"/>
      <c r="N9125"/>
    </row>
    <row r="9126" spans="4:14" ht="13.5" customHeight="1" x14ac:dyDescent="0.35">
      <c r="D9126"/>
      <c r="N9126"/>
    </row>
    <row r="9127" spans="4:14" ht="13.5" customHeight="1" x14ac:dyDescent="0.35">
      <c r="D9127"/>
      <c r="N9127"/>
    </row>
    <row r="9128" spans="4:14" ht="13.5" customHeight="1" x14ac:dyDescent="0.35">
      <c r="D9128"/>
      <c r="N9128"/>
    </row>
    <row r="9129" spans="4:14" ht="13.5" customHeight="1" x14ac:dyDescent="0.35">
      <c r="D9129"/>
      <c r="N9129"/>
    </row>
    <row r="9130" spans="4:14" ht="13.5" customHeight="1" x14ac:dyDescent="0.35">
      <c r="D9130"/>
      <c r="N9130"/>
    </row>
    <row r="9131" spans="4:14" ht="13.5" customHeight="1" x14ac:dyDescent="0.35">
      <c r="D9131"/>
      <c r="N9131"/>
    </row>
    <row r="9132" spans="4:14" ht="13.5" customHeight="1" x14ac:dyDescent="0.35">
      <c r="D9132"/>
      <c r="N9132"/>
    </row>
    <row r="9133" spans="4:14" ht="13.5" customHeight="1" x14ac:dyDescent="0.35">
      <c r="D9133"/>
      <c r="N9133"/>
    </row>
    <row r="9134" spans="4:14" ht="13.5" customHeight="1" x14ac:dyDescent="0.35">
      <c r="D9134"/>
      <c r="N9134"/>
    </row>
    <row r="9135" spans="4:14" ht="13.5" customHeight="1" x14ac:dyDescent="0.35">
      <c r="D9135"/>
      <c r="N9135"/>
    </row>
    <row r="9136" spans="4:14" ht="13.5" customHeight="1" x14ac:dyDescent="0.35">
      <c r="D9136"/>
      <c r="N9136"/>
    </row>
    <row r="9137" spans="4:14" ht="13.5" customHeight="1" x14ac:dyDescent="0.35">
      <c r="D9137"/>
      <c r="N9137"/>
    </row>
    <row r="9138" spans="4:14" ht="13.5" customHeight="1" x14ac:dyDescent="0.35">
      <c r="D9138"/>
      <c r="N9138"/>
    </row>
    <row r="9139" spans="4:14" ht="13.5" customHeight="1" x14ac:dyDescent="0.35">
      <c r="D9139"/>
      <c r="N9139"/>
    </row>
    <row r="9140" spans="4:14" ht="13.5" customHeight="1" x14ac:dyDescent="0.35">
      <c r="D9140"/>
      <c r="N9140"/>
    </row>
    <row r="9141" spans="4:14" ht="13.5" customHeight="1" x14ac:dyDescent="0.35">
      <c r="D9141"/>
      <c r="N9141"/>
    </row>
    <row r="9142" spans="4:14" ht="13.5" customHeight="1" x14ac:dyDescent="0.35">
      <c r="D9142"/>
      <c r="N9142"/>
    </row>
    <row r="9143" spans="4:14" ht="13.5" customHeight="1" x14ac:dyDescent="0.35">
      <c r="D9143"/>
      <c r="N9143"/>
    </row>
    <row r="9144" spans="4:14" ht="13.5" customHeight="1" x14ac:dyDescent="0.35">
      <c r="D9144"/>
      <c r="N9144"/>
    </row>
    <row r="9145" spans="4:14" ht="13.5" customHeight="1" x14ac:dyDescent="0.35">
      <c r="D9145"/>
      <c r="N9145"/>
    </row>
    <row r="9146" spans="4:14" ht="13.5" customHeight="1" x14ac:dyDescent="0.35">
      <c r="D9146"/>
      <c r="N9146"/>
    </row>
    <row r="9147" spans="4:14" ht="13.5" customHeight="1" x14ac:dyDescent="0.35">
      <c r="D9147"/>
      <c r="N9147"/>
    </row>
    <row r="9148" spans="4:14" ht="13.5" customHeight="1" x14ac:dyDescent="0.35">
      <c r="D9148"/>
      <c r="N9148"/>
    </row>
    <row r="9149" spans="4:14" ht="13.5" customHeight="1" x14ac:dyDescent="0.35">
      <c r="D9149"/>
      <c r="N9149"/>
    </row>
    <row r="9150" spans="4:14" ht="13.5" customHeight="1" x14ac:dyDescent="0.35">
      <c r="D9150"/>
      <c r="N9150"/>
    </row>
    <row r="9151" spans="4:14" ht="13.5" customHeight="1" x14ac:dyDescent="0.35">
      <c r="D9151"/>
      <c r="N9151"/>
    </row>
    <row r="9152" spans="4:14" ht="13.5" customHeight="1" x14ac:dyDescent="0.35">
      <c r="D9152"/>
      <c r="N9152"/>
    </row>
    <row r="9153" spans="4:14" ht="13.5" customHeight="1" x14ac:dyDescent="0.35">
      <c r="D9153"/>
      <c r="N9153"/>
    </row>
    <row r="9154" spans="4:14" ht="13.5" customHeight="1" x14ac:dyDescent="0.35">
      <c r="D9154"/>
      <c r="N9154"/>
    </row>
    <row r="9155" spans="4:14" ht="13.5" customHeight="1" x14ac:dyDescent="0.35">
      <c r="D9155"/>
      <c r="N9155"/>
    </row>
    <row r="9156" spans="4:14" ht="13.5" customHeight="1" x14ac:dyDescent="0.35">
      <c r="D9156"/>
      <c r="N9156"/>
    </row>
    <row r="9157" spans="4:14" ht="13.5" customHeight="1" x14ac:dyDescent="0.35">
      <c r="D9157"/>
      <c r="N9157"/>
    </row>
    <row r="9158" spans="4:14" ht="13.5" customHeight="1" x14ac:dyDescent="0.35">
      <c r="D9158"/>
      <c r="N9158"/>
    </row>
    <row r="9159" spans="4:14" ht="13.5" customHeight="1" x14ac:dyDescent="0.35">
      <c r="D9159"/>
      <c r="N9159"/>
    </row>
    <row r="9160" spans="4:14" ht="13.5" customHeight="1" x14ac:dyDescent="0.35">
      <c r="D9160"/>
      <c r="N9160"/>
    </row>
    <row r="9161" spans="4:14" ht="13.5" customHeight="1" x14ac:dyDescent="0.35">
      <c r="D9161"/>
      <c r="N9161"/>
    </row>
    <row r="9162" spans="4:14" ht="13.5" customHeight="1" x14ac:dyDescent="0.35">
      <c r="D9162"/>
      <c r="N9162"/>
    </row>
    <row r="9163" spans="4:14" ht="13.5" customHeight="1" x14ac:dyDescent="0.35">
      <c r="D9163"/>
      <c r="N9163"/>
    </row>
    <row r="9164" spans="4:14" ht="13.5" customHeight="1" x14ac:dyDescent="0.35">
      <c r="D9164"/>
      <c r="N9164"/>
    </row>
    <row r="9165" spans="4:14" ht="13.5" customHeight="1" x14ac:dyDescent="0.35">
      <c r="D9165"/>
      <c r="N9165"/>
    </row>
    <row r="9166" spans="4:14" ht="13.5" customHeight="1" x14ac:dyDescent="0.35">
      <c r="D9166"/>
      <c r="N9166"/>
    </row>
    <row r="9167" spans="4:14" ht="13.5" customHeight="1" x14ac:dyDescent="0.35">
      <c r="D9167"/>
      <c r="N9167"/>
    </row>
    <row r="9168" spans="4:14" ht="13.5" customHeight="1" x14ac:dyDescent="0.35">
      <c r="D9168"/>
      <c r="N9168"/>
    </row>
    <row r="9169" spans="4:14" ht="13.5" customHeight="1" x14ac:dyDescent="0.35">
      <c r="D9169"/>
      <c r="N9169"/>
    </row>
    <row r="9170" spans="4:14" ht="13.5" customHeight="1" x14ac:dyDescent="0.35">
      <c r="D9170"/>
      <c r="N9170"/>
    </row>
    <row r="9171" spans="4:14" ht="13.5" customHeight="1" x14ac:dyDescent="0.35">
      <c r="D9171"/>
      <c r="N9171"/>
    </row>
    <row r="9172" spans="4:14" ht="13.5" customHeight="1" x14ac:dyDescent="0.35">
      <c r="D9172"/>
      <c r="N9172"/>
    </row>
    <row r="9173" spans="4:14" ht="13.5" customHeight="1" x14ac:dyDescent="0.35">
      <c r="D9173"/>
      <c r="N9173"/>
    </row>
    <row r="9174" spans="4:14" ht="13.5" customHeight="1" x14ac:dyDescent="0.35">
      <c r="D9174"/>
      <c r="N9174"/>
    </row>
    <row r="9175" spans="4:14" ht="13.5" customHeight="1" x14ac:dyDescent="0.35">
      <c r="D9175"/>
      <c r="N9175"/>
    </row>
    <row r="9176" spans="4:14" ht="13.5" customHeight="1" x14ac:dyDescent="0.35">
      <c r="D9176"/>
      <c r="N9176"/>
    </row>
    <row r="9177" spans="4:14" ht="13.5" customHeight="1" x14ac:dyDescent="0.35">
      <c r="D9177"/>
      <c r="N9177"/>
    </row>
    <row r="9178" spans="4:14" ht="13.5" customHeight="1" x14ac:dyDescent="0.35">
      <c r="D9178"/>
      <c r="N9178"/>
    </row>
    <row r="9179" spans="4:14" ht="13.5" customHeight="1" x14ac:dyDescent="0.35">
      <c r="D9179"/>
      <c r="N9179"/>
    </row>
    <row r="9180" spans="4:14" ht="13.5" customHeight="1" x14ac:dyDescent="0.35">
      <c r="D9180"/>
      <c r="N9180"/>
    </row>
    <row r="9181" spans="4:14" ht="13.5" customHeight="1" x14ac:dyDescent="0.35">
      <c r="D9181"/>
      <c r="N9181"/>
    </row>
    <row r="9182" spans="4:14" ht="13.5" customHeight="1" x14ac:dyDescent="0.35">
      <c r="D9182"/>
      <c r="N9182"/>
    </row>
    <row r="9183" spans="4:14" ht="13.5" customHeight="1" x14ac:dyDescent="0.35">
      <c r="D9183"/>
      <c r="N9183"/>
    </row>
    <row r="9184" spans="4:14" ht="13.5" customHeight="1" x14ac:dyDescent="0.35">
      <c r="D9184"/>
      <c r="N9184"/>
    </row>
    <row r="9185" spans="4:14" ht="13.5" customHeight="1" x14ac:dyDescent="0.35">
      <c r="D9185"/>
      <c r="N9185"/>
    </row>
    <row r="9186" spans="4:14" ht="13.5" customHeight="1" x14ac:dyDescent="0.35">
      <c r="D9186"/>
      <c r="N9186"/>
    </row>
    <row r="9187" spans="4:14" ht="13.5" customHeight="1" x14ac:dyDescent="0.35">
      <c r="D9187"/>
      <c r="N9187"/>
    </row>
    <row r="9188" spans="4:14" ht="13.5" customHeight="1" x14ac:dyDescent="0.35">
      <c r="D9188"/>
      <c r="N9188"/>
    </row>
    <row r="9189" spans="4:14" ht="13.5" customHeight="1" x14ac:dyDescent="0.35">
      <c r="D9189"/>
      <c r="N9189"/>
    </row>
    <row r="9190" spans="4:14" ht="13.5" customHeight="1" x14ac:dyDescent="0.35">
      <c r="D9190"/>
      <c r="N9190"/>
    </row>
    <row r="9191" spans="4:14" ht="13.5" customHeight="1" x14ac:dyDescent="0.35">
      <c r="D9191"/>
      <c r="N9191"/>
    </row>
    <row r="9192" spans="4:14" ht="13.5" customHeight="1" x14ac:dyDescent="0.35">
      <c r="D9192"/>
      <c r="N9192"/>
    </row>
    <row r="9193" spans="4:14" ht="13.5" customHeight="1" x14ac:dyDescent="0.35">
      <c r="D9193"/>
      <c r="N9193"/>
    </row>
    <row r="9194" spans="4:14" ht="13.5" customHeight="1" x14ac:dyDescent="0.35">
      <c r="D9194"/>
      <c r="N9194"/>
    </row>
    <row r="9195" spans="4:14" ht="13.5" customHeight="1" x14ac:dyDescent="0.35">
      <c r="D9195"/>
      <c r="N9195"/>
    </row>
    <row r="9196" spans="4:14" ht="13.5" customHeight="1" x14ac:dyDescent="0.35">
      <c r="D9196"/>
      <c r="N9196"/>
    </row>
    <row r="9197" spans="4:14" ht="13.5" customHeight="1" x14ac:dyDescent="0.35">
      <c r="D9197"/>
      <c r="N9197"/>
    </row>
    <row r="9198" spans="4:14" ht="13.5" customHeight="1" x14ac:dyDescent="0.35">
      <c r="D9198"/>
      <c r="N9198"/>
    </row>
    <row r="9199" spans="4:14" ht="13.5" customHeight="1" x14ac:dyDescent="0.35">
      <c r="D9199"/>
      <c r="N9199"/>
    </row>
    <row r="9200" spans="4:14" ht="13.5" customHeight="1" x14ac:dyDescent="0.35">
      <c r="D9200"/>
      <c r="N9200"/>
    </row>
    <row r="9201" spans="4:14" ht="13.5" customHeight="1" x14ac:dyDescent="0.35">
      <c r="D9201"/>
      <c r="N9201"/>
    </row>
    <row r="9202" spans="4:14" ht="13.5" customHeight="1" x14ac:dyDescent="0.35">
      <c r="D9202"/>
      <c r="N9202"/>
    </row>
    <row r="9203" spans="4:14" ht="13.5" customHeight="1" x14ac:dyDescent="0.35">
      <c r="D9203"/>
      <c r="N9203"/>
    </row>
    <row r="9204" spans="4:14" ht="13.5" customHeight="1" x14ac:dyDescent="0.35">
      <c r="D9204"/>
      <c r="N9204"/>
    </row>
    <row r="9205" spans="4:14" ht="13.5" customHeight="1" x14ac:dyDescent="0.35">
      <c r="D9205"/>
      <c r="N9205"/>
    </row>
    <row r="9206" spans="4:14" ht="13.5" customHeight="1" x14ac:dyDescent="0.35">
      <c r="D9206"/>
      <c r="N9206"/>
    </row>
    <row r="9207" spans="4:14" ht="13.5" customHeight="1" x14ac:dyDescent="0.35">
      <c r="D9207"/>
      <c r="N9207"/>
    </row>
    <row r="9208" spans="4:14" ht="13.5" customHeight="1" x14ac:dyDescent="0.35">
      <c r="D9208"/>
      <c r="N9208"/>
    </row>
    <row r="9209" spans="4:14" ht="13.5" customHeight="1" x14ac:dyDescent="0.35">
      <c r="D9209"/>
      <c r="N9209"/>
    </row>
    <row r="9210" spans="4:14" ht="13.5" customHeight="1" x14ac:dyDescent="0.35">
      <c r="D9210"/>
      <c r="N9210"/>
    </row>
    <row r="9211" spans="4:14" ht="13.5" customHeight="1" x14ac:dyDescent="0.35">
      <c r="D9211"/>
      <c r="N9211"/>
    </row>
    <row r="9212" spans="4:14" ht="13.5" customHeight="1" x14ac:dyDescent="0.35">
      <c r="D9212"/>
      <c r="N9212"/>
    </row>
    <row r="9213" spans="4:14" ht="13.5" customHeight="1" x14ac:dyDescent="0.35">
      <c r="D9213"/>
      <c r="N9213"/>
    </row>
    <row r="9214" spans="4:14" ht="13.5" customHeight="1" x14ac:dyDescent="0.35">
      <c r="D9214"/>
      <c r="N9214"/>
    </row>
    <row r="9215" spans="4:14" ht="13.5" customHeight="1" x14ac:dyDescent="0.35">
      <c r="D9215"/>
      <c r="N9215"/>
    </row>
    <row r="9216" spans="4:14" ht="13.5" customHeight="1" x14ac:dyDescent="0.35">
      <c r="D9216"/>
      <c r="N9216"/>
    </row>
    <row r="9217" spans="4:14" ht="13.5" customHeight="1" x14ac:dyDescent="0.35">
      <c r="D9217"/>
      <c r="N9217"/>
    </row>
    <row r="9218" spans="4:14" ht="13.5" customHeight="1" x14ac:dyDescent="0.35">
      <c r="D9218"/>
      <c r="N9218"/>
    </row>
    <row r="9219" spans="4:14" ht="13.5" customHeight="1" x14ac:dyDescent="0.35">
      <c r="D9219"/>
      <c r="N9219"/>
    </row>
    <row r="9220" spans="4:14" ht="13.5" customHeight="1" x14ac:dyDescent="0.35">
      <c r="D9220"/>
      <c r="N9220"/>
    </row>
    <row r="9221" spans="4:14" ht="13.5" customHeight="1" x14ac:dyDescent="0.35">
      <c r="D9221"/>
      <c r="N9221"/>
    </row>
    <row r="9222" spans="4:14" ht="13.5" customHeight="1" x14ac:dyDescent="0.35">
      <c r="D9222"/>
      <c r="N9222"/>
    </row>
    <row r="9223" spans="4:14" ht="13.5" customHeight="1" x14ac:dyDescent="0.35">
      <c r="D9223"/>
      <c r="N9223"/>
    </row>
    <row r="9224" spans="4:14" ht="13.5" customHeight="1" x14ac:dyDescent="0.35">
      <c r="D9224"/>
      <c r="N9224"/>
    </row>
    <row r="9225" spans="4:14" ht="13.5" customHeight="1" x14ac:dyDescent="0.35">
      <c r="D9225"/>
      <c r="N9225"/>
    </row>
    <row r="9226" spans="4:14" ht="13.5" customHeight="1" x14ac:dyDescent="0.35">
      <c r="D9226"/>
      <c r="N9226"/>
    </row>
    <row r="9227" spans="4:14" ht="13.5" customHeight="1" x14ac:dyDescent="0.35">
      <c r="D9227"/>
      <c r="N9227"/>
    </row>
    <row r="9228" spans="4:14" ht="13.5" customHeight="1" x14ac:dyDescent="0.35">
      <c r="D9228"/>
      <c r="N9228"/>
    </row>
    <row r="9229" spans="4:14" ht="13.5" customHeight="1" x14ac:dyDescent="0.35">
      <c r="D9229"/>
      <c r="N9229"/>
    </row>
    <row r="9230" spans="4:14" ht="13.5" customHeight="1" x14ac:dyDescent="0.35">
      <c r="D9230"/>
      <c r="N9230"/>
    </row>
    <row r="9231" spans="4:14" ht="13.5" customHeight="1" x14ac:dyDescent="0.35">
      <c r="D9231"/>
      <c r="N9231"/>
    </row>
    <row r="9232" spans="4:14" ht="13.5" customHeight="1" x14ac:dyDescent="0.35">
      <c r="D9232"/>
      <c r="N9232"/>
    </row>
    <row r="9233" spans="4:14" ht="13.5" customHeight="1" x14ac:dyDescent="0.35">
      <c r="D9233"/>
      <c r="N9233"/>
    </row>
    <row r="9234" spans="4:14" ht="13.5" customHeight="1" x14ac:dyDescent="0.35">
      <c r="D9234"/>
      <c r="N9234"/>
    </row>
    <row r="9235" spans="4:14" ht="13.5" customHeight="1" x14ac:dyDescent="0.35">
      <c r="D9235"/>
      <c r="N9235"/>
    </row>
    <row r="9236" spans="4:14" ht="13.5" customHeight="1" x14ac:dyDescent="0.35">
      <c r="D9236"/>
      <c r="N9236"/>
    </row>
    <row r="9237" spans="4:14" ht="13.5" customHeight="1" x14ac:dyDescent="0.35">
      <c r="D9237"/>
      <c r="N9237"/>
    </row>
    <row r="9238" spans="4:14" ht="13.5" customHeight="1" x14ac:dyDescent="0.35">
      <c r="D9238"/>
      <c r="N9238"/>
    </row>
    <row r="9239" spans="4:14" ht="13.5" customHeight="1" x14ac:dyDescent="0.35">
      <c r="D9239"/>
      <c r="N9239"/>
    </row>
    <row r="9240" spans="4:14" ht="13.5" customHeight="1" x14ac:dyDescent="0.35">
      <c r="D9240"/>
      <c r="N9240"/>
    </row>
    <row r="9241" spans="4:14" ht="13.5" customHeight="1" x14ac:dyDescent="0.35">
      <c r="D9241"/>
      <c r="N9241"/>
    </row>
    <row r="9242" spans="4:14" ht="13.5" customHeight="1" x14ac:dyDescent="0.35">
      <c r="D9242"/>
      <c r="N9242"/>
    </row>
    <row r="9243" spans="4:14" ht="13.5" customHeight="1" x14ac:dyDescent="0.35">
      <c r="D9243"/>
      <c r="N9243"/>
    </row>
    <row r="9244" spans="4:14" ht="13.5" customHeight="1" x14ac:dyDescent="0.35">
      <c r="D9244"/>
      <c r="N9244"/>
    </row>
    <row r="9245" spans="4:14" ht="13.5" customHeight="1" x14ac:dyDescent="0.35">
      <c r="D9245"/>
      <c r="N9245"/>
    </row>
    <row r="9246" spans="4:14" ht="13.5" customHeight="1" x14ac:dyDescent="0.35">
      <c r="D9246"/>
      <c r="N9246"/>
    </row>
    <row r="9247" spans="4:14" ht="13.5" customHeight="1" x14ac:dyDescent="0.35">
      <c r="D9247"/>
      <c r="N9247"/>
    </row>
    <row r="9248" spans="4:14" ht="13.5" customHeight="1" x14ac:dyDescent="0.35">
      <c r="D9248"/>
      <c r="N9248"/>
    </row>
    <row r="9249" spans="4:14" ht="13.5" customHeight="1" x14ac:dyDescent="0.35">
      <c r="D9249"/>
      <c r="N9249"/>
    </row>
    <row r="9250" spans="4:14" ht="13.5" customHeight="1" x14ac:dyDescent="0.35">
      <c r="D9250"/>
      <c r="N9250"/>
    </row>
    <row r="9251" spans="4:14" ht="13.5" customHeight="1" x14ac:dyDescent="0.35">
      <c r="D9251"/>
      <c r="N9251"/>
    </row>
    <row r="9252" spans="4:14" ht="13.5" customHeight="1" x14ac:dyDescent="0.35">
      <c r="D9252"/>
      <c r="N9252"/>
    </row>
    <row r="9253" spans="4:14" ht="13.5" customHeight="1" x14ac:dyDescent="0.35">
      <c r="D9253"/>
      <c r="N9253"/>
    </row>
    <row r="9254" spans="4:14" ht="13.5" customHeight="1" x14ac:dyDescent="0.35">
      <c r="D9254"/>
      <c r="N9254"/>
    </row>
    <row r="9255" spans="4:14" ht="13.5" customHeight="1" x14ac:dyDescent="0.35">
      <c r="D9255"/>
      <c r="N9255"/>
    </row>
    <row r="9256" spans="4:14" ht="13.5" customHeight="1" x14ac:dyDescent="0.35">
      <c r="D9256"/>
      <c r="N9256"/>
    </row>
    <row r="9257" spans="4:14" ht="13.5" customHeight="1" x14ac:dyDescent="0.35">
      <c r="D9257"/>
      <c r="N9257"/>
    </row>
    <row r="9258" spans="4:14" ht="13.5" customHeight="1" x14ac:dyDescent="0.35">
      <c r="D9258"/>
      <c r="N9258"/>
    </row>
    <row r="9259" spans="4:14" ht="13.5" customHeight="1" x14ac:dyDescent="0.35">
      <c r="D9259"/>
      <c r="N9259"/>
    </row>
    <row r="9260" spans="4:14" ht="13.5" customHeight="1" x14ac:dyDescent="0.35">
      <c r="D9260"/>
      <c r="N9260"/>
    </row>
    <row r="9261" spans="4:14" ht="13.5" customHeight="1" x14ac:dyDescent="0.35">
      <c r="D9261"/>
      <c r="N9261"/>
    </row>
    <row r="9262" spans="4:14" ht="13.5" customHeight="1" x14ac:dyDescent="0.35">
      <c r="D9262"/>
      <c r="N9262"/>
    </row>
    <row r="9263" spans="4:14" ht="13.5" customHeight="1" x14ac:dyDescent="0.35">
      <c r="D9263"/>
      <c r="N9263"/>
    </row>
    <row r="9264" spans="4:14" ht="13.5" customHeight="1" x14ac:dyDescent="0.35">
      <c r="D9264"/>
      <c r="N9264"/>
    </row>
    <row r="9265" spans="4:14" ht="13.5" customHeight="1" x14ac:dyDescent="0.35">
      <c r="D9265"/>
      <c r="N9265"/>
    </row>
    <row r="9266" spans="4:14" ht="13.5" customHeight="1" x14ac:dyDescent="0.35">
      <c r="D9266"/>
      <c r="N9266"/>
    </row>
    <row r="9267" spans="4:14" ht="13.5" customHeight="1" x14ac:dyDescent="0.35">
      <c r="D9267"/>
      <c r="N9267"/>
    </row>
    <row r="9268" spans="4:14" ht="13.5" customHeight="1" x14ac:dyDescent="0.35">
      <c r="D9268"/>
      <c r="N9268"/>
    </row>
    <row r="9269" spans="4:14" ht="13.5" customHeight="1" x14ac:dyDescent="0.35">
      <c r="D9269"/>
      <c r="N9269"/>
    </row>
    <row r="9270" spans="4:14" ht="13.5" customHeight="1" x14ac:dyDescent="0.35">
      <c r="D9270"/>
      <c r="N9270"/>
    </row>
    <row r="9271" spans="4:14" ht="13.5" customHeight="1" x14ac:dyDescent="0.35">
      <c r="D9271"/>
      <c r="N9271"/>
    </row>
    <row r="9272" spans="4:14" ht="13.5" customHeight="1" x14ac:dyDescent="0.35">
      <c r="D9272"/>
      <c r="N9272"/>
    </row>
    <row r="9273" spans="4:14" ht="13.5" customHeight="1" x14ac:dyDescent="0.35">
      <c r="D9273"/>
      <c r="N9273"/>
    </row>
    <row r="9274" spans="4:14" ht="13.5" customHeight="1" x14ac:dyDescent="0.35">
      <c r="D9274"/>
      <c r="N9274"/>
    </row>
    <row r="9275" spans="4:14" ht="13.5" customHeight="1" x14ac:dyDescent="0.35">
      <c r="D9275"/>
      <c r="N9275"/>
    </row>
    <row r="9276" spans="4:14" ht="13.5" customHeight="1" x14ac:dyDescent="0.35">
      <c r="D9276"/>
      <c r="N9276"/>
    </row>
    <row r="9277" spans="4:14" ht="13.5" customHeight="1" x14ac:dyDescent="0.35">
      <c r="D9277"/>
      <c r="N9277"/>
    </row>
    <row r="9278" spans="4:14" ht="13.5" customHeight="1" x14ac:dyDescent="0.35">
      <c r="D9278"/>
      <c r="N9278"/>
    </row>
    <row r="9279" spans="4:14" ht="13.5" customHeight="1" x14ac:dyDescent="0.35">
      <c r="D9279"/>
      <c r="N9279"/>
    </row>
    <row r="9280" spans="4:14" ht="13.5" customHeight="1" x14ac:dyDescent="0.35">
      <c r="D9280"/>
      <c r="N9280"/>
    </row>
    <row r="9281" spans="4:14" ht="13.5" customHeight="1" x14ac:dyDescent="0.35">
      <c r="D9281"/>
      <c r="N9281"/>
    </row>
    <row r="9282" spans="4:14" ht="13.5" customHeight="1" x14ac:dyDescent="0.35">
      <c r="D9282"/>
      <c r="N9282"/>
    </row>
    <row r="9283" spans="4:14" ht="13.5" customHeight="1" x14ac:dyDescent="0.35">
      <c r="D9283"/>
      <c r="N9283"/>
    </row>
    <row r="9284" spans="4:14" ht="13.5" customHeight="1" x14ac:dyDescent="0.35">
      <c r="D9284"/>
      <c r="N9284"/>
    </row>
    <row r="9285" spans="4:14" ht="13.5" customHeight="1" x14ac:dyDescent="0.35">
      <c r="D9285"/>
      <c r="N9285"/>
    </row>
    <row r="9286" spans="4:14" ht="13.5" customHeight="1" x14ac:dyDescent="0.35">
      <c r="D9286"/>
      <c r="N9286"/>
    </row>
    <row r="9287" spans="4:14" ht="13.5" customHeight="1" x14ac:dyDescent="0.35">
      <c r="D9287"/>
      <c r="N9287"/>
    </row>
    <row r="9288" spans="4:14" ht="13.5" customHeight="1" x14ac:dyDescent="0.35">
      <c r="D9288"/>
      <c r="N9288"/>
    </row>
    <row r="9289" spans="4:14" ht="13.5" customHeight="1" x14ac:dyDescent="0.35">
      <c r="D9289"/>
      <c r="N9289"/>
    </row>
    <row r="9290" spans="4:14" ht="13.5" customHeight="1" x14ac:dyDescent="0.35">
      <c r="D9290"/>
      <c r="N9290"/>
    </row>
    <row r="9291" spans="4:14" ht="13.5" customHeight="1" x14ac:dyDescent="0.35">
      <c r="D9291"/>
      <c r="N9291"/>
    </row>
    <row r="9292" spans="4:14" ht="13.5" customHeight="1" x14ac:dyDescent="0.35">
      <c r="D9292"/>
      <c r="N9292"/>
    </row>
    <row r="9293" spans="4:14" ht="13.5" customHeight="1" x14ac:dyDescent="0.35">
      <c r="D9293"/>
      <c r="N9293"/>
    </row>
    <row r="9294" spans="4:14" ht="13.5" customHeight="1" x14ac:dyDescent="0.35">
      <c r="D9294"/>
      <c r="N9294"/>
    </row>
    <row r="9295" spans="4:14" ht="13.5" customHeight="1" x14ac:dyDescent="0.35">
      <c r="D9295"/>
      <c r="N9295"/>
    </row>
    <row r="9296" spans="4:14" ht="13.5" customHeight="1" x14ac:dyDescent="0.35">
      <c r="D9296"/>
      <c r="N9296"/>
    </row>
    <row r="9297" spans="4:14" ht="13.5" customHeight="1" x14ac:dyDescent="0.35">
      <c r="D9297"/>
      <c r="N9297"/>
    </row>
    <row r="9298" spans="4:14" ht="13.5" customHeight="1" x14ac:dyDescent="0.35">
      <c r="D9298"/>
      <c r="N9298"/>
    </row>
    <row r="9299" spans="4:14" ht="13.5" customHeight="1" x14ac:dyDescent="0.35">
      <c r="D9299"/>
      <c r="N9299"/>
    </row>
    <row r="9300" spans="4:14" ht="13.5" customHeight="1" x14ac:dyDescent="0.35">
      <c r="D9300"/>
      <c r="N9300"/>
    </row>
    <row r="9301" spans="4:14" ht="13.5" customHeight="1" x14ac:dyDescent="0.35">
      <c r="D9301"/>
      <c r="N9301"/>
    </row>
    <row r="9302" spans="4:14" ht="13.5" customHeight="1" x14ac:dyDescent="0.35">
      <c r="D9302"/>
      <c r="N9302"/>
    </row>
    <row r="9303" spans="4:14" ht="13.5" customHeight="1" x14ac:dyDescent="0.35">
      <c r="D9303"/>
      <c r="N9303"/>
    </row>
    <row r="9304" spans="4:14" ht="13.5" customHeight="1" x14ac:dyDescent="0.35">
      <c r="D9304"/>
      <c r="N9304"/>
    </row>
    <row r="9305" spans="4:14" ht="13.5" customHeight="1" x14ac:dyDescent="0.35">
      <c r="D9305"/>
      <c r="N9305"/>
    </row>
    <row r="9306" spans="4:14" ht="13.5" customHeight="1" x14ac:dyDescent="0.35">
      <c r="D9306"/>
      <c r="N9306"/>
    </row>
    <row r="9307" spans="4:14" ht="13.5" customHeight="1" x14ac:dyDescent="0.35">
      <c r="D9307"/>
      <c r="N9307"/>
    </row>
    <row r="9308" spans="4:14" ht="13.5" customHeight="1" x14ac:dyDescent="0.35">
      <c r="D9308"/>
      <c r="N9308"/>
    </row>
    <row r="9309" spans="4:14" ht="13.5" customHeight="1" x14ac:dyDescent="0.35">
      <c r="D9309"/>
      <c r="N9309"/>
    </row>
    <row r="9310" spans="4:14" ht="13.5" customHeight="1" x14ac:dyDescent="0.35">
      <c r="D9310"/>
      <c r="N9310"/>
    </row>
    <row r="9311" spans="4:14" ht="13.5" customHeight="1" x14ac:dyDescent="0.35">
      <c r="D9311"/>
      <c r="N9311"/>
    </row>
    <row r="9312" spans="4:14" ht="13.5" customHeight="1" x14ac:dyDescent="0.35">
      <c r="D9312"/>
      <c r="N9312"/>
    </row>
    <row r="9313" spans="4:14" ht="13.5" customHeight="1" x14ac:dyDescent="0.35">
      <c r="D9313"/>
      <c r="N9313"/>
    </row>
    <row r="9314" spans="4:14" ht="13.5" customHeight="1" x14ac:dyDescent="0.35">
      <c r="D9314"/>
      <c r="N9314"/>
    </row>
    <row r="9315" spans="4:14" ht="13.5" customHeight="1" x14ac:dyDescent="0.35">
      <c r="D9315"/>
      <c r="N9315"/>
    </row>
    <row r="9316" spans="4:14" ht="13.5" customHeight="1" x14ac:dyDescent="0.35">
      <c r="D9316"/>
      <c r="N9316"/>
    </row>
    <row r="9317" spans="4:14" ht="13.5" customHeight="1" x14ac:dyDescent="0.35">
      <c r="D9317"/>
      <c r="N9317"/>
    </row>
    <row r="9318" spans="4:14" ht="13.5" customHeight="1" x14ac:dyDescent="0.35">
      <c r="D9318"/>
      <c r="N9318"/>
    </row>
    <row r="9319" spans="4:14" ht="13.5" customHeight="1" x14ac:dyDescent="0.35">
      <c r="D9319"/>
      <c r="N9319"/>
    </row>
    <row r="9320" spans="4:14" ht="13.5" customHeight="1" x14ac:dyDescent="0.35">
      <c r="D9320"/>
      <c r="N9320"/>
    </row>
    <row r="9321" spans="4:14" ht="13.5" customHeight="1" x14ac:dyDescent="0.35">
      <c r="D9321"/>
      <c r="N9321"/>
    </row>
    <row r="9322" spans="4:14" ht="13.5" customHeight="1" x14ac:dyDescent="0.35">
      <c r="D9322"/>
      <c r="N9322"/>
    </row>
    <row r="9323" spans="4:14" ht="13.5" customHeight="1" x14ac:dyDescent="0.35">
      <c r="D9323"/>
      <c r="N9323"/>
    </row>
    <row r="9324" spans="4:14" ht="13.5" customHeight="1" x14ac:dyDescent="0.35">
      <c r="D9324"/>
      <c r="N9324"/>
    </row>
    <row r="9325" spans="4:14" ht="13.5" customHeight="1" x14ac:dyDescent="0.35">
      <c r="D9325"/>
      <c r="N9325"/>
    </row>
    <row r="9326" spans="4:14" ht="13.5" customHeight="1" x14ac:dyDescent="0.35">
      <c r="D9326"/>
      <c r="N9326"/>
    </row>
    <row r="9327" spans="4:14" ht="13.5" customHeight="1" x14ac:dyDescent="0.35">
      <c r="D9327"/>
      <c r="N9327"/>
    </row>
    <row r="9328" spans="4:14" ht="13.5" customHeight="1" x14ac:dyDescent="0.35">
      <c r="D9328"/>
      <c r="N9328"/>
    </row>
    <row r="9329" spans="4:14" ht="13.5" customHeight="1" x14ac:dyDescent="0.35">
      <c r="D9329"/>
      <c r="N9329"/>
    </row>
    <row r="9330" spans="4:14" ht="13.5" customHeight="1" x14ac:dyDescent="0.35">
      <c r="D9330"/>
      <c r="N9330"/>
    </row>
    <row r="9331" spans="4:14" ht="13.5" customHeight="1" x14ac:dyDescent="0.35">
      <c r="D9331"/>
      <c r="N9331"/>
    </row>
    <row r="9332" spans="4:14" ht="13.5" customHeight="1" x14ac:dyDescent="0.35">
      <c r="D9332"/>
      <c r="N9332"/>
    </row>
    <row r="9333" spans="4:14" ht="13.5" customHeight="1" x14ac:dyDescent="0.35">
      <c r="D9333"/>
      <c r="N9333"/>
    </row>
    <row r="9334" spans="4:14" ht="13.5" customHeight="1" x14ac:dyDescent="0.35">
      <c r="D9334"/>
      <c r="N9334"/>
    </row>
    <row r="9335" spans="4:14" ht="13.5" customHeight="1" x14ac:dyDescent="0.35">
      <c r="D9335"/>
      <c r="N9335"/>
    </row>
    <row r="9336" spans="4:14" ht="13.5" customHeight="1" x14ac:dyDescent="0.35">
      <c r="D9336"/>
      <c r="N9336"/>
    </row>
    <row r="9337" spans="4:14" ht="13.5" customHeight="1" x14ac:dyDescent="0.35">
      <c r="D9337"/>
      <c r="N9337"/>
    </row>
    <row r="9338" spans="4:14" ht="13.5" customHeight="1" x14ac:dyDescent="0.35">
      <c r="D9338"/>
      <c r="N9338"/>
    </row>
    <row r="9339" spans="4:14" ht="13.5" customHeight="1" x14ac:dyDescent="0.35">
      <c r="D9339"/>
      <c r="N9339"/>
    </row>
    <row r="9340" spans="4:14" ht="13.5" customHeight="1" x14ac:dyDescent="0.35">
      <c r="D9340"/>
      <c r="N9340"/>
    </row>
    <row r="9341" spans="4:14" ht="13.5" customHeight="1" x14ac:dyDescent="0.35">
      <c r="D9341"/>
      <c r="N9341"/>
    </row>
    <row r="9342" spans="4:14" ht="13.5" customHeight="1" x14ac:dyDescent="0.35">
      <c r="D9342"/>
      <c r="N9342"/>
    </row>
    <row r="9343" spans="4:14" ht="13.5" customHeight="1" x14ac:dyDescent="0.35">
      <c r="D9343"/>
      <c r="N9343"/>
    </row>
    <row r="9344" spans="4:14" ht="13.5" customHeight="1" x14ac:dyDescent="0.35">
      <c r="D9344"/>
      <c r="N9344"/>
    </row>
    <row r="9345" spans="4:14" ht="13.5" customHeight="1" x14ac:dyDescent="0.35">
      <c r="D9345"/>
      <c r="N9345"/>
    </row>
    <row r="9346" spans="4:14" ht="13.5" customHeight="1" x14ac:dyDescent="0.35">
      <c r="D9346"/>
      <c r="N9346"/>
    </row>
    <row r="9347" spans="4:14" ht="13.5" customHeight="1" x14ac:dyDescent="0.35">
      <c r="D9347"/>
      <c r="N9347"/>
    </row>
    <row r="9348" spans="4:14" ht="13.5" customHeight="1" x14ac:dyDescent="0.35">
      <c r="D9348"/>
      <c r="N9348"/>
    </row>
    <row r="9349" spans="4:14" ht="13.5" customHeight="1" x14ac:dyDescent="0.35">
      <c r="D9349"/>
      <c r="N9349"/>
    </row>
    <row r="9350" spans="4:14" ht="13.5" customHeight="1" x14ac:dyDescent="0.35">
      <c r="D9350"/>
      <c r="N9350"/>
    </row>
    <row r="9351" spans="4:14" ht="13.5" customHeight="1" x14ac:dyDescent="0.35">
      <c r="D9351"/>
      <c r="N9351"/>
    </row>
    <row r="9352" spans="4:14" ht="13.5" customHeight="1" x14ac:dyDescent="0.35">
      <c r="D9352"/>
      <c r="N9352"/>
    </row>
    <row r="9353" spans="4:14" ht="13.5" customHeight="1" x14ac:dyDescent="0.35">
      <c r="D9353"/>
      <c r="N9353"/>
    </row>
    <row r="9354" spans="4:14" ht="13.5" customHeight="1" x14ac:dyDescent="0.35">
      <c r="D9354"/>
      <c r="N9354"/>
    </row>
    <row r="9355" spans="4:14" ht="13.5" customHeight="1" x14ac:dyDescent="0.35">
      <c r="D9355"/>
      <c r="N9355"/>
    </row>
    <row r="9356" spans="4:14" ht="13.5" customHeight="1" x14ac:dyDescent="0.35">
      <c r="D9356"/>
      <c r="N9356"/>
    </row>
    <row r="9357" spans="4:14" ht="13.5" customHeight="1" x14ac:dyDescent="0.35">
      <c r="D9357"/>
      <c r="N9357"/>
    </row>
    <row r="9358" spans="4:14" ht="13.5" customHeight="1" x14ac:dyDescent="0.35">
      <c r="D9358"/>
      <c r="N9358"/>
    </row>
    <row r="9359" spans="4:14" ht="13.5" customHeight="1" x14ac:dyDescent="0.35">
      <c r="D9359"/>
      <c r="N9359"/>
    </row>
    <row r="9360" spans="4:14" ht="13.5" customHeight="1" x14ac:dyDescent="0.35">
      <c r="D9360"/>
      <c r="N9360"/>
    </row>
    <row r="9361" spans="4:14" ht="13.5" customHeight="1" x14ac:dyDescent="0.35">
      <c r="D9361"/>
      <c r="N9361"/>
    </row>
    <row r="9362" spans="4:14" ht="13.5" customHeight="1" x14ac:dyDescent="0.35">
      <c r="D9362"/>
      <c r="N9362"/>
    </row>
    <row r="9363" spans="4:14" ht="13.5" customHeight="1" x14ac:dyDescent="0.35">
      <c r="D9363"/>
      <c r="N9363"/>
    </row>
    <row r="9364" spans="4:14" ht="13.5" customHeight="1" x14ac:dyDescent="0.35">
      <c r="D9364"/>
      <c r="N9364"/>
    </row>
    <row r="9365" spans="4:14" ht="13.5" customHeight="1" x14ac:dyDescent="0.35">
      <c r="D9365"/>
      <c r="N9365"/>
    </row>
    <row r="9366" spans="4:14" ht="13.5" customHeight="1" x14ac:dyDescent="0.35">
      <c r="D9366"/>
      <c r="N9366"/>
    </row>
    <row r="9367" spans="4:14" ht="13.5" customHeight="1" x14ac:dyDescent="0.35">
      <c r="D9367"/>
      <c r="N9367"/>
    </row>
    <row r="9368" spans="4:14" ht="13.5" customHeight="1" x14ac:dyDescent="0.35">
      <c r="D9368"/>
      <c r="N9368"/>
    </row>
    <row r="9369" spans="4:14" ht="13.5" customHeight="1" x14ac:dyDescent="0.35">
      <c r="D9369"/>
      <c r="N9369"/>
    </row>
    <row r="9370" spans="4:14" ht="13.5" customHeight="1" x14ac:dyDescent="0.35">
      <c r="D9370"/>
      <c r="N9370"/>
    </row>
    <row r="9371" spans="4:14" ht="13.5" customHeight="1" x14ac:dyDescent="0.35">
      <c r="D9371"/>
      <c r="N9371"/>
    </row>
    <row r="9372" spans="4:14" ht="13.5" customHeight="1" x14ac:dyDescent="0.35">
      <c r="D9372"/>
      <c r="N9372"/>
    </row>
    <row r="9373" spans="4:14" ht="13.5" customHeight="1" x14ac:dyDescent="0.35">
      <c r="D9373"/>
      <c r="N9373"/>
    </row>
    <row r="9374" spans="4:14" ht="13.5" customHeight="1" x14ac:dyDescent="0.35">
      <c r="D9374"/>
      <c r="N9374"/>
    </row>
    <row r="9375" spans="4:14" ht="13.5" customHeight="1" x14ac:dyDescent="0.35">
      <c r="D9375"/>
      <c r="N9375"/>
    </row>
    <row r="9376" spans="4:14" ht="13.5" customHeight="1" x14ac:dyDescent="0.35">
      <c r="D9376"/>
      <c r="N9376"/>
    </row>
    <row r="9377" spans="4:14" ht="13.5" customHeight="1" x14ac:dyDescent="0.35">
      <c r="D9377"/>
      <c r="N9377"/>
    </row>
    <row r="9378" spans="4:14" ht="13.5" customHeight="1" x14ac:dyDescent="0.35">
      <c r="D9378"/>
      <c r="N9378"/>
    </row>
    <row r="9379" spans="4:14" ht="13.5" customHeight="1" x14ac:dyDescent="0.35">
      <c r="D9379"/>
      <c r="N9379"/>
    </row>
    <row r="9380" spans="4:14" ht="13.5" customHeight="1" x14ac:dyDescent="0.35">
      <c r="D9380"/>
      <c r="N9380"/>
    </row>
    <row r="9381" spans="4:14" ht="13.5" customHeight="1" x14ac:dyDescent="0.35">
      <c r="D9381"/>
      <c r="N9381"/>
    </row>
    <row r="9382" spans="4:14" ht="13.5" customHeight="1" x14ac:dyDescent="0.35">
      <c r="D9382"/>
      <c r="N9382"/>
    </row>
    <row r="9383" spans="4:14" ht="13.5" customHeight="1" x14ac:dyDescent="0.35">
      <c r="D9383"/>
      <c r="N9383"/>
    </row>
    <row r="9384" spans="4:14" ht="13.5" customHeight="1" x14ac:dyDescent="0.35">
      <c r="D9384"/>
      <c r="N9384"/>
    </row>
    <row r="9385" spans="4:14" ht="13.5" customHeight="1" x14ac:dyDescent="0.35">
      <c r="D9385"/>
      <c r="N9385"/>
    </row>
    <row r="9386" spans="4:14" ht="13.5" customHeight="1" x14ac:dyDescent="0.35">
      <c r="D9386"/>
      <c r="N9386"/>
    </row>
    <row r="9387" spans="4:14" ht="13.5" customHeight="1" x14ac:dyDescent="0.35">
      <c r="D9387"/>
      <c r="N9387"/>
    </row>
    <row r="9388" spans="4:14" ht="13.5" customHeight="1" x14ac:dyDescent="0.35">
      <c r="D9388"/>
      <c r="N9388"/>
    </row>
    <row r="9389" spans="4:14" ht="13.5" customHeight="1" x14ac:dyDescent="0.35">
      <c r="D9389"/>
      <c r="N9389"/>
    </row>
    <row r="9390" spans="4:14" ht="13.5" customHeight="1" x14ac:dyDescent="0.35">
      <c r="D9390"/>
      <c r="N9390"/>
    </row>
    <row r="9391" spans="4:14" ht="13.5" customHeight="1" x14ac:dyDescent="0.35">
      <c r="D9391"/>
      <c r="N9391"/>
    </row>
    <row r="9392" spans="4:14" ht="13.5" customHeight="1" x14ac:dyDescent="0.35">
      <c r="D9392"/>
      <c r="N9392"/>
    </row>
    <row r="9393" spans="4:14" ht="13.5" customHeight="1" x14ac:dyDescent="0.35">
      <c r="D9393"/>
      <c r="N9393"/>
    </row>
    <row r="9394" spans="4:14" ht="13.5" customHeight="1" x14ac:dyDescent="0.35">
      <c r="D9394"/>
      <c r="N9394"/>
    </row>
    <row r="9395" spans="4:14" ht="13.5" customHeight="1" x14ac:dyDescent="0.35">
      <c r="D9395"/>
      <c r="N9395"/>
    </row>
    <row r="9396" spans="4:14" ht="13.5" customHeight="1" x14ac:dyDescent="0.35">
      <c r="D9396"/>
      <c r="N9396"/>
    </row>
    <row r="9397" spans="4:14" ht="13.5" customHeight="1" x14ac:dyDescent="0.35">
      <c r="D9397"/>
      <c r="N9397"/>
    </row>
    <row r="9398" spans="4:14" ht="13.5" customHeight="1" x14ac:dyDescent="0.35">
      <c r="D9398"/>
      <c r="N9398"/>
    </row>
    <row r="9399" spans="4:14" ht="13.5" customHeight="1" x14ac:dyDescent="0.35">
      <c r="D9399"/>
      <c r="N9399"/>
    </row>
    <row r="9400" spans="4:14" ht="13.5" customHeight="1" x14ac:dyDescent="0.35">
      <c r="D9400"/>
      <c r="N9400"/>
    </row>
    <row r="9401" spans="4:14" ht="13.5" customHeight="1" x14ac:dyDescent="0.35">
      <c r="D9401"/>
      <c r="N9401"/>
    </row>
    <row r="9402" spans="4:14" ht="13.5" customHeight="1" x14ac:dyDescent="0.35">
      <c r="D9402"/>
      <c r="N9402"/>
    </row>
    <row r="9403" spans="4:14" ht="13.5" customHeight="1" x14ac:dyDescent="0.35">
      <c r="D9403"/>
      <c r="N9403"/>
    </row>
    <row r="9404" spans="4:14" ht="13.5" customHeight="1" x14ac:dyDescent="0.35">
      <c r="D9404"/>
      <c r="N9404"/>
    </row>
    <row r="9405" spans="4:14" ht="13.5" customHeight="1" x14ac:dyDescent="0.35">
      <c r="D9405"/>
      <c r="N9405"/>
    </row>
    <row r="9406" spans="4:14" ht="13.5" customHeight="1" x14ac:dyDescent="0.35">
      <c r="D9406"/>
      <c r="N9406"/>
    </row>
    <row r="9407" spans="4:14" ht="13.5" customHeight="1" x14ac:dyDescent="0.35">
      <c r="D9407"/>
      <c r="N9407"/>
    </row>
    <row r="9408" spans="4:14" ht="13.5" customHeight="1" x14ac:dyDescent="0.35">
      <c r="D9408"/>
      <c r="N9408"/>
    </row>
    <row r="9409" spans="4:14" ht="13.5" customHeight="1" x14ac:dyDescent="0.35">
      <c r="D9409"/>
      <c r="N9409"/>
    </row>
    <row r="9410" spans="4:14" ht="13.5" customHeight="1" x14ac:dyDescent="0.35">
      <c r="D9410"/>
      <c r="N9410"/>
    </row>
    <row r="9411" spans="4:14" ht="13.5" customHeight="1" x14ac:dyDescent="0.35">
      <c r="D9411"/>
      <c r="N9411"/>
    </row>
    <row r="9412" spans="4:14" ht="13.5" customHeight="1" x14ac:dyDescent="0.35">
      <c r="D9412"/>
      <c r="N9412"/>
    </row>
    <row r="9413" spans="4:14" ht="13.5" customHeight="1" x14ac:dyDescent="0.35">
      <c r="D9413"/>
      <c r="N9413"/>
    </row>
    <row r="9414" spans="4:14" ht="13.5" customHeight="1" x14ac:dyDescent="0.35">
      <c r="D9414"/>
      <c r="N9414"/>
    </row>
    <row r="9415" spans="4:14" ht="13.5" customHeight="1" x14ac:dyDescent="0.35">
      <c r="D9415"/>
      <c r="N9415"/>
    </row>
    <row r="9416" spans="4:14" ht="13.5" customHeight="1" x14ac:dyDescent="0.35">
      <c r="D9416"/>
      <c r="N9416"/>
    </row>
    <row r="9417" spans="4:14" ht="13.5" customHeight="1" x14ac:dyDescent="0.35">
      <c r="D9417"/>
      <c r="N9417"/>
    </row>
    <row r="9418" spans="4:14" ht="13.5" customHeight="1" x14ac:dyDescent="0.35">
      <c r="D9418"/>
      <c r="N9418"/>
    </row>
    <row r="9419" spans="4:14" ht="13.5" customHeight="1" x14ac:dyDescent="0.35">
      <c r="D9419"/>
      <c r="N9419"/>
    </row>
    <row r="9420" spans="4:14" ht="13.5" customHeight="1" x14ac:dyDescent="0.35">
      <c r="D9420"/>
      <c r="N9420"/>
    </row>
    <row r="9421" spans="4:14" ht="13.5" customHeight="1" x14ac:dyDescent="0.35">
      <c r="D9421"/>
      <c r="N9421"/>
    </row>
    <row r="9422" spans="4:14" ht="13.5" customHeight="1" x14ac:dyDescent="0.35">
      <c r="D9422"/>
      <c r="N9422"/>
    </row>
    <row r="9423" spans="4:14" ht="13.5" customHeight="1" x14ac:dyDescent="0.35">
      <c r="D9423"/>
      <c r="N9423"/>
    </row>
    <row r="9424" spans="4:14" ht="13.5" customHeight="1" x14ac:dyDescent="0.35">
      <c r="D9424"/>
      <c r="N9424"/>
    </row>
    <row r="9425" spans="4:14" ht="13.5" customHeight="1" x14ac:dyDescent="0.35">
      <c r="D9425"/>
      <c r="N9425"/>
    </row>
    <row r="9426" spans="4:14" ht="13.5" customHeight="1" x14ac:dyDescent="0.35">
      <c r="D9426"/>
      <c r="N9426"/>
    </row>
    <row r="9427" spans="4:14" ht="13.5" customHeight="1" x14ac:dyDescent="0.35">
      <c r="D9427"/>
      <c r="N9427"/>
    </row>
    <row r="9428" spans="4:14" ht="13.5" customHeight="1" x14ac:dyDescent="0.35">
      <c r="D9428"/>
      <c r="N9428"/>
    </row>
    <row r="9429" spans="4:14" ht="13.5" customHeight="1" x14ac:dyDescent="0.35">
      <c r="D9429"/>
      <c r="N9429"/>
    </row>
    <row r="9430" spans="4:14" ht="13.5" customHeight="1" x14ac:dyDescent="0.35">
      <c r="D9430"/>
      <c r="N9430"/>
    </row>
    <row r="9431" spans="4:14" ht="13.5" customHeight="1" x14ac:dyDescent="0.35">
      <c r="D9431"/>
      <c r="N9431"/>
    </row>
    <row r="9432" spans="4:14" ht="13.5" customHeight="1" x14ac:dyDescent="0.35">
      <c r="D9432"/>
      <c r="N9432"/>
    </row>
    <row r="9433" spans="4:14" ht="13.5" customHeight="1" x14ac:dyDescent="0.35">
      <c r="D9433"/>
      <c r="N9433"/>
    </row>
    <row r="9434" spans="4:14" ht="13.5" customHeight="1" x14ac:dyDescent="0.35">
      <c r="D9434"/>
      <c r="N9434"/>
    </row>
    <row r="9435" spans="4:14" ht="13.5" customHeight="1" x14ac:dyDescent="0.35">
      <c r="D9435"/>
      <c r="N9435"/>
    </row>
    <row r="9436" spans="4:14" ht="13.5" customHeight="1" x14ac:dyDescent="0.35">
      <c r="D9436"/>
      <c r="N9436"/>
    </row>
    <row r="9437" spans="4:14" ht="13.5" customHeight="1" x14ac:dyDescent="0.35">
      <c r="D9437"/>
      <c r="N9437"/>
    </row>
    <row r="9438" spans="4:14" ht="13.5" customHeight="1" x14ac:dyDescent="0.35">
      <c r="D9438"/>
      <c r="N9438"/>
    </row>
    <row r="9439" spans="4:14" ht="13.5" customHeight="1" x14ac:dyDescent="0.35">
      <c r="D9439"/>
      <c r="N9439"/>
    </row>
    <row r="9440" spans="4:14" ht="13.5" customHeight="1" x14ac:dyDescent="0.35">
      <c r="D9440"/>
      <c r="N9440"/>
    </row>
    <row r="9441" spans="4:14" ht="13.5" customHeight="1" x14ac:dyDescent="0.35">
      <c r="D9441"/>
      <c r="N9441"/>
    </row>
    <row r="9442" spans="4:14" ht="13.5" customHeight="1" x14ac:dyDescent="0.35">
      <c r="D9442"/>
      <c r="N9442"/>
    </row>
    <row r="9443" spans="4:14" ht="13.5" customHeight="1" x14ac:dyDescent="0.35">
      <c r="D9443"/>
      <c r="N9443"/>
    </row>
    <row r="9444" spans="4:14" ht="13.5" customHeight="1" x14ac:dyDescent="0.35">
      <c r="D9444"/>
      <c r="N9444"/>
    </row>
    <row r="9445" spans="4:14" ht="13.5" customHeight="1" x14ac:dyDescent="0.35">
      <c r="D9445"/>
      <c r="N9445"/>
    </row>
    <row r="9446" spans="4:14" ht="13.5" customHeight="1" x14ac:dyDescent="0.35">
      <c r="D9446"/>
      <c r="N9446"/>
    </row>
    <row r="9447" spans="4:14" ht="13.5" customHeight="1" x14ac:dyDescent="0.35">
      <c r="D9447"/>
      <c r="N9447"/>
    </row>
    <row r="9448" spans="4:14" ht="13.5" customHeight="1" x14ac:dyDescent="0.35">
      <c r="D9448"/>
      <c r="N9448"/>
    </row>
    <row r="9449" spans="4:14" ht="13.5" customHeight="1" x14ac:dyDescent="0.35">
      <c r="D9449"/>
      <c r="N9449"/>
    </row>
    <row r="9450" spans="4:14" ht="13.5" customHeight="1" x14ac:dyDescent="0.35">
      <c r="D9450"/>
      <c r="N9450"/>
    </row>
    <row r="9451" spans="4:14" ht="13.5" customHeight="1" x14ac:dyDescent="0.35">
      <c r="D9451"/>
      <c r="N9451"/>
    </row>
    <row r="9452" spans="4:14" ht="13.5" customHeight="1" x14ac:dyDescent="0.35">
      <c r="D9452"/>
      <c r="N9452"/>
    </row>
    <row r="9453" spans="4:14" ht="13.5" customHeight="1" x14ac:dyDescent="0.35">
      <c r="D9453"/>
      <c r="N9453"/>
    </row>
    <row r="9454" spans="4:14" ht="13.5" customHeight="1" x14ac:dyDescent="0.35">
      <c r="D9454"/>
      <c r="N9454"/>
    </row>
    <row r="9455" spans="4:14" ht="13.5" customHeight="1" x14ac:dyDescent="0.35">
      <c r="D9455"/>
      <c r="N9455"/>
    </row>
    <row r="9456" spans="4:14" ht="13.5" customHeight="1" x14ac:dyDescent="0.35">
      <c r="D9456"/>
      <c r="N9456"/>
    </row>
    <row r="9457" spans="4:14" ht="13.5" customHeight="1" x14ac:dyDescent="0.35">
      <c r="D9457"/>
      <c r="N9457"/>
    </row>
    <row r="9458" spans="4:14" ht="13.5" customHeight="1" x14ac:dyDescent="0.35">
      <c r="D9458"/>
      <c r="N9458"/>
    </row>
    <row r="9459" spans="4:14" ht="13.5" customHeight="1" x14ac:dyDescent="0.35">
      <c r="D9459"/>
      <c r="N9459"/>
    </row>
    <row r="9460" spans="4:14" ht="13.5" customHeight="1" x14ac:dyDescent="0.35">
      <c r="D9460"/>
      <c r="N9460"/>
    </row>
    <row r="9461" spans="4:14" ht="13.5" customHeight="1" x14ac:dyDescent="0.35">
      <c r="D9461"/>
      <c r="N9461"/>
    </row>
    <row r="9462" spans="4:14" ht="13.5" customHeight="1" x14ac:dyDescent="0.35">
      <c r="D9462"/>
      <c r="N9462"/>
    </row>
    <row r="9463" spans="4:14" ht="13.5" customHeight="1" x14ac:dyDescent="0.35">
      <c r="D9463"/>
      <c r="N9463"/>
    </row>
    <row r="9464" spans="4:14" ht="13.5" customHeight="1" x14ac:dyDescent="0.35">
      <c r="D9464"/>
      <c r="N9464"/>
    </row>
    <row r="9465" spans="4:14" ht="13.5" customHeight="1" x14ac:dyDescent="0.35">
      <c r="D9465"/>
      <c r="N9465"/>
    </row>
    <row r="9466" spans="4:14" ht="13.5" customHeight="1" x14ac:dyDescent="0.35">
      <c r="D9466"/>
      <c r="N9466"/>
    </row>
    <row r="9467" spans="4:14" ht="13.5" customHeight="1" x14ac:dyDescent="0.35">
      <c r="D9467"/>
      <c r="N9467"/>
    </row>
    <row r="9468" spans="4:14" ht="13.5" customHeight="1" x14ac:dyDescent="0.35">
      <c r="D9468"/>
      <c r="N9468"/>
    </row>
    <row r="9469" spans="4:14" ht="13.5" customHeight="1" x14ac:dyDescent="0.35">
      <c r="D9469"/>
      <c r="N9469"/>
    </row>
    <row r="9470" spans="4:14" ht="13.5" customHeight="1" x14ac:dyDescent="0.35">
      <c r="D9470"/>
      <c r="N9470"/>
    </row>
    <row r="9471" spans="4:14" ht="13.5" customHeight="1" x14ac:dyDescent="0.35">
      <c r="D9471"/>
      <c r="N9471"/>
    </row>
    <row r="9472" spans="4:14" ht="13.5" customHeight="1" x14ac:dyDescent="0.35">
      <c r="D9472"/>
      <c r="N9472"/>
    </row>
    <row r="9473" spans="4:14" ht="13.5" customHeight="1" x14ac:dyDescent="0.35">
      <c r="D9473"/>
      <c r="N9473"/>
    </row>
    <row r="9474" spans="4:14" ht="13.5" customHeight="1" x14ac:dyDescent="0.35">
      <c r="D9474"/>
      <c r="N9474"/>
    </row>
    <row r="9475" spans="4:14" ht="13.5" customHeight="1" x14ac:dyDescent="0.35">
      <c r="D9475"/>
      <c r="N9475"/>
    </row>
    <row r="9476" spans="4:14" ht="13.5" customHeight="1" x14ac:dyDescent="0.35">
      <c r="D9476"/>
      <c r="N9476"/>
    </row>
    <row r="9477" spans="4:14" ht="13.5" customHeight="1" x14ac:dyDescent="0.35">
      <c r="D9477"/>
      <c r="N9477"/>
    </row>
    <row r="9478" spans="4:14" ht="13.5" customHeight="1" x14ac:dyDescent="0.35">
      <c r="D9478"/>
      <c r="N9478"/>
    </row>
    <row r="9479" spans="4:14" ht="13.5" customHeight="1" x14ac:dyDescent="0.35">
      <c r="D9479"/>
      <c r="N9479"/>
    </row>
    <row r="9480" spans="4:14" ht="13.5" customHeight="1" x14ac:dyDescent="0.35">
      <c r="D9480"/>
      <c r="N9480"/>
    </row>
    <row r="9481" spans="4:14" ht="13.5" customHeight="1" x14ac:dyDescent="0.35">
      <c r="D9481"/>
      <c r="N9481"/>
    </row>
    <row r="9482" spans="4:14" ht="13.5" customHeight="1" x14ac:dyDescent="0.35">
      <c r="D9482"/>
      <c r="N9482"/>
    </row>
    <row r="9483" spans="4:14" ht="13.5" customHeight="1" x14ac:dyDescent="0.35">
      <c r="D9483"/>
      <c r="N9483"/>
    </row>
    <row r="9484" spans="4:14" ht="13.5" customHeight="1" x14ac:dyDescent="0.35">
      <c r="D9484"/>
      <c r="N9484"/>
    </row>
    <row r="9485" spans="4:14" ht="13.5" customHeight="1" x14ac:dyDescent="0.35">
      <c r="D9485"/>
      <c r="N9485"/>
    </row>
    <row r="9486" spans="4:14" ht="13.5" customHeight="1" x14ac:dyDescent="0.35">
      <c r="D9486"/>
      <c r="N9486"/>
    </row>
    <row r="9487" spans="4:14" ht="13.5" customHeight="1" x14ac:dyDescent="0.35">
      <c r="D9487"/>
      <c r="N9487"/>
    </row>
    <row r="9488" spans="4:14" ht="13.5" customHeight="1" x14ac:dyDescent="0.35">
      <c r="D9488"/>
      <c r="N9488"/>
    </row>
    <row r="9489" spans="4:14" ht="13.5" customHeight="1" x14ac:dyDescent="0.35">
      <c r="D9489"/>
      <c r="N9489"/>
    </row>
    <row r="9490" spans="4:14" ht="13.5" customHeight="1" x14ac:dyDescent="0.35">
      <c r="D9490"/>
      <c r="N9490"/>
    </row>
    <row r="9491" spans="4:14" ht="13.5" customHeight="1" x14ac:dyDescent="0.35">
      <c r="D9491"/>
      <c r="N9491"/>
    </row>
    <row r="9492" spans="4:14" ht="13.5" customHeight="1" x14ac:dyDescent="0.35">
      <c r="D9492"/>
      <c r="N9492"/>
    </row>
    <row r="9493" spans="4:14" ht="13.5" customHeight="1" x14ac:dyDescent="0.35">
      <c r="D9493"/>
      <c r="N9493"/>
    </row>
    <row r="9494" spans="4:14" ht="13.5" customHeight="1" x14ac:dyDescent="0.35">
      <c r="D9494"/>
      <c r="N9494"/>
    </row>
    <row r="9495" spans="4:14" ht="13.5" customHeight="1" x14ac:dyDescent="0.35">
      <c r="D9495"/>
      <c r="N9495"/>
    </row>
    <row r="9496" spans="4:14" ht="13.5" customHeight="1" x14ac:dyDescent="0.35">
      <c r="D9496"/>
      <c r="N9496"/>
    </row>
    <row r="9497" spans="4:14" ht="13.5" customHeight="1" x14ac:dyDescent="0.35">
      <c r="D9497"/>
      <c r="N9497"/>
    </row>
    <row r="9498" spans="4:14" ht="13.5" customHeight="1" x14ac:dyDescent="0.35">
      <c r="D9498"/>
      <c r="N9498"/>
    </row>
    <row r="9499" spans="4:14" ht="13.5" customHeight="1" x14ac:dyDescent="0.35">
      <c r="D9499"/>
      <c r="N9499"/>
    </row>
    <row r="9500" spans="4:14" ht="13.5" customHeight="1" x14ac:dyDescent="0.35">
      <c r="D9500"/>
      <c r="N9500"/>
    </row>
    <row r="9501" spans="4:14" ht="13.5" customHeight="1" x14ac:dyDescent="0.35">
      <c r="D9501"/>
      <c r="N9501"/>
    </row>
    <row r="9502" spans="4:14" ht="13.5" customHeight="1" x14ac:dyDescent="0.35">
      <c r="D9502"/>
      <c r="N9502"/>
    </row>
    <row r="9503" spans="4:14" ht="13.5" customHeight="1" x14ac:dyDescent="0.35">
      <c r="D9503"/>
      <c r="N9503"/>
    </row>
    <row r="9504" spans="4:14" ht="13.5" customHeight="1" x14ac:dyDescent="0.35">
      <c r="D9504"/>
      <c r="N9504"/>
    </row>
    <row r="9505" spans="4:14" ht="13.5" customHeight="1" x14ac:dyDescent="0.35">
      <c r="D9505"/>
      <c r="N9505"/>
    </row>
    <row r="9506" spans="4:14" ht="13.5" customHeight="1" x14ac:dyDescent="0.35">
      <c r="D9506"/>
      <c r="N9506"/>
    </row>
    <row r="9507" spans="4:14" ht="13.5" customHeight="1" x14ac:dyDescent="0.35">
      <c r="D9507"/>
      <c r="N9507"/>
    </row>
    <row r="9508" spans="4:14" ht="13.5" customHeight="1" x14ac:dyDescent="0.35">
      <c r="D9508"/>
      <c r="N9508"/>
    </row>
    <row r="9509" spans="4:14" ht="13.5" customHeight="1" x14ac:dyDescent="0.35">
      <c r="D9509"/>
      <c r="N9509"/>
    </row>
    <row r="9510" spans="4:14" ht="13.5" customHeight="1" x14ac:dyDescent="0.35">
      <c r="D9510"/>
      <c r="N9510"/>
    </row>
    <row r="9511" spans="4:14" ht="13.5" customHeight="1" x14ac:dyDescent="0.35">
      <c r="D9511"/>
      <c r="N9511"/>
    </row>
    <row r="9512" spans="4:14" ht="13.5" customHeight="1" x14ac:dyDescent="0.35">
      <c r="D9512"/>
      <c r="N9512"/>
    </row>
    <row r="9513" spans="4:14" ht="13.5" customHeight="1" x14ac:dyDescent="0.35">
      <c r="D9513"/>
      <c r="N9513"/>
    </row>
    <row r="9514" spans="4:14" ht="13.5" customHeight="1" x14ac:dyDescent="0.35">
      <c r="D9514"/>
      <c r="N9514"/>
    </row>
    <row r="9515" spans="4:14" ht="13.5" customHeight="1" x14ac:dyDescent="0.35">
      <c r="D9515"/>
      <c r="N9515"/>
    </row>
    <row r="9516" spans="4:14" ht="13.5" customHeight="1" x14ac:dyDescent="0.35">
      <c r="D9516"/>
      <c r="N9516"/>
    </row>
    <row r="9517" spans="4:14" ht="13.5" customHeight="1" x14ac:dyDescent="0.35">
      <c r="D9517"/>
      <c r="N9517"/>
    </row>
    <row r="9518" spans="4:14" ht="13.5" customHeight="1" x14ac:dyDescent="0.35">
      <c r="D9518"/>
      <c r="N9518"/>
    </row>
    <row r="9519" spans="4:14" ht="13.5" customHeight="1" x14ac:dyDescent="0.35">
      <c r="D9519"/>
      <c r="N9519"/>
    </row>
    <row r="9520" spans="4:14" ht="13.5" customHeight="1" x14ac:dyDescent="0.35">
      <c r="D9520"/>
      <c r="N9520"/>
    </row>
    <row r="9521" spans="4:14" ht="13.5" customHeight="1" x14ac:dyDescent="0.35">
      <c r="D9521"/>
      <c r="N9521"/>
    </row>
    <row r="9522" spans="4:14" ht="13.5" customHeight="1" x14ac:dyDescent="0.35">
      <c r="D9522"/>
      <c r="N9522"/>
    </row>
    <row r="9523" spans="4:14" ht="13.5" customHeight="1" x14ac:dyDescent="0.35">
      <c r="D9523"/>
      <c r="N9523"/>
    </row>
    <row r="9524" spans="4:14" ht="13.5" customHeight="1" x14ac:dyDescent="0.35">
      <c r="D9524"/>
      <c r="N9524"/>
    </row>
    <row r="9525" spans="4:14" ht="13.5" customHeight="1" x14ac:dyDescent="0.35">
      <c r="D9525"/>
      <c r="N9525"/>
    </row>
    <row r="9526" spans="4:14" ht="13.5" customHeight="1" x14ac:dyDescent="0.35">
      <c r="D9526"/>
      <c r="N9526"/>
    </row>
    <row r="9527" spans="4:14" ht="13.5" customHeight="1" x14ac:dyDescent="0.35">
      <c r="D9527"/>
      <c r="N9527"/>
    </row>
    <row r="9528" spans="4:14" ht="13.5" customHeight="1" x14ac:dyDescent="0.35">
      <c r="D9528"/>
      <c r="N9528"/>
    </row>
    <row r="9529" spans="4:14" ht="13.5" customHeight="1" x14ac:dyDescent="0.35">
      <c r="D9529"/>
      <c r="N9529"/>
    </row>
    <row r="9530" spans="4:14" ht="13.5" customHeight="1" x14ac:dyDescent="0.35">
      <c r="D9530"/>
      <c r="N9530"/>
    </row>
    <row r="9531" spans="4:14" ht="13.5" customHeight="1" x14ac:dyDescent="0.35">
      <c r="D9531"/>
      <c r="N9531"/>
    </row>
    <row r="9532" spans="4:14" ht="13.5" customHeight="1" x14ac:dyDescent="0.35">
      <c r="D9532"/>
      <c r="N9532"/>
    </row>
    <row r="9533" spans="4:14" ht="13.5" customHeight="1" x14ac:dyDescent="0.35">
      <c r="D9533"/>
      <c r="N9533"/>
    </row>
    <row r="9534" spans="4:14" ht="13.5" customHeight="1" x14ac:dyDescent="0.35">
      <c r="D9534"/>
      <c r="N9534"/>
    </row>
    <row r="9535" spans="4:14" ht="13.5" customHeight="1" x14ac:dyDescent="0.35">
      <c r="D9535"/>
      <c r="N9535"/>
    </row>
    <row r="9536" spans="4:14" ht="13.5" customHeight="1" x14ac:dyDescent="0.35">
      <c r="D9536"/>
      <c r="N9536"/>
    </row>
    <row r="9537" spans="4:14" ht="13.5" customHeight="1" x14ac:dyDescent="0.35">
      <c r="D9537"/>
      <c r="N9537"/>
    </row>
    <row r="9538" spans="4:14" ht="13.5" customHeight="1" x14ac:dyDescent="0.35">
      <c r="D9538"/>
      <c r="N9538"/>
    </row>
    <row r="9539" spans="4:14" ht="13.5" customHeight="1" x14ac:dyDescent="0.35">
      <c r="D9539"/>
      <c r="N9539"/>
    </row>
    <row r="9540" spans="4:14" ht="13.5" customHeight="1" x14ac:dyDescent="0.35">
      <c r="D9540"/>
      <c r="N9540"/>
    </row>
    <row r="9541" spans="4:14" ht="13.5" customHeight="1" x14ac:dyDescent="0.35">
      <c r="D9541"/>
      <c r="N9541"/>
    </row>
    <row r="9542" spans="4:14" ht="13.5" customHeight="1" x14ac:dyDescent="0.35">
      <c r="D9542"/>
      <c r="N9542"/>
    </row>
    <row r="9543" spans="4:14" ht="13.5" customHeight="1" x14ac:dyDescent="0.35">
      <c r="D9543"/>
      <c r="N9543"/>
    </row>
    <row r="9544" spans="4:14" ht="13.5" customHeight="1" x14ac:dyDescent="0.35">
      <c r="D9544"/>
      <c r="N9544"/>
    </row>
    <row r="9545" spans="4:14" ht="13.5" customHeight="1" x14ac:dyDescent="0.35">
      <c r="D9545"/>
      <c r="N9545"/>
    </row>
    <row r="9546" spans="4:14" ht="13.5" customHeight="1" x14ac:dyDescent="0.35">
      <c r="D9546"/>
      <c r="N9546"/>
    </row>
    <row r="9547" spans="4:14" ht="13.5" customHeight="1" x14ac:dyDescent="0.35">
      <c r="D9547"/>
      <c r="N9547"/>
    </row>
    <row r="9548" spans="4:14" ht="13.5" customHeight="1" x14ac:dyDescent="0.35">
      <c r="D9548"/>
      <c r="N9548"/>
    </row>
    <row r="9549" spans="4:14" ht="13.5" customHeight="1" x14ac:dyDescent="0.35">
      <c r="D9549"/>
      <c r="N9549"/>
    </row>
    <row r="9550" spans="4:14" ht="13.5" customHeight="1" x14ac:dyDescent="0.35">
      <c r="D9550"/>
      <c r="N9550"/>
    </row>
    <row r="9551" spans="4:14" ht="13.5" customHeight="1" x14ac:dyDescent="0.35">
      <c r="D9551"/>
      <c r="N9551"/>
    </row>
    <row r="9552" spans="4:14" ht="13.5" customHeight="1" x14ac:dyDescent="0.35">
      <c r="D9552"/>
      <c r="N9552"/>
    </row>
    <row r="9553" spans="4:14" ht="13.5" customHeight="1" x14ac:dyDescent="0.35">
      <c r="D9553"/>
      <c r="N9553"/>
    </row>
    <row r="9554" spans="4:14" ht="13.5" customHeight="1" x14ac:dyDescent="0.35">
      <c r="D9554"/>
      <c r="N9554"/>
    </row>
    <row r="9555" spans="4:14" ht="13.5" customHeight="1" x14ac:dyDescent="0.35">
      <c r="D9555"/>
      <c r="N9555"/>
    </row>
    <row r="9556" spans="4:14" ht="13.5" customHeight="1" x14ac:dyDescent="0.35">
      <c r="D9556"/>
      <c r="N9556"/>
    </row>
    <row r="9557" spans="4:14" ht="13.5" customHeight="1" x14ac:dyDescent="0.35">
      <c r="D9557"/>
      <c r="N9557"/>
    </row>
    <row r="9558" spans="4:14" ht="13.5" customHeight="1" x14ac:dyDescent="0.35">
      <c r="D9558"/>
      <c r="N9558"/>
    </row>
    <row r="9559" spans="4:14" ht="13.5" customHeight="1" x14ac:dyDescent="0.35">
      <c r="D9559"/>
      <c r="N9559"/>
    </row>
    <row r="9560" spans="4:14" ht="13.5" customHeight="1" x14ac:dyDescent="0.35">
      <c r="D9560"/>
      <c r="N9560"/>
    </row>
    <row r="9561" spans="4:14" ht="13.5" customHeight="1" x14ac:dyDescent="0.35">
      <c r="D9561"/>
      <c r="N9561"/>
    </row>
    <row r="9562" spans="4:14" ht="13.5" customHeight="1" x14ac:dyDescent="0.35">
      <c r="D9562"/>
      <c r="N9562"/>
    </row>
    <row r="9563" spans="4:14" ht="13.5" customHeight="1" x14ac:dyDescent="0.35">
      <c r="D9563"/>
      <c r="N9563"/>
    </row>
    <row r="9564" spans="4:14" ht="13.5" customHeight="1" x14ac:dyDescent="0.35">
      <c r="D9564"/>
      <c r="N9564"/>
    </row>
    <row r="9565" spans="4:14" ht="13.5" customHeight="1" x14ac:dyDescent="0.35">
      <c r="D9565"/>
      <c r="N9565"/>
    </row>
    <row r="9566" spans="4:14" ht="13.5" customHeight="1" x14ac:dyDescent="0.35">
      <c r="D9566"/>
      <c r="N9566"/>
    </row>
    <row r="9567" spans="4:14" ht="13.5" customHeight="1" x14ac:dyDescent="0.35">
      <c r="D9567"/>
      <c r="N9567"/>
    </row>
    <row r="9568" spans="4:14" ht="13.5" customHeight="1" x14ac:dyDescent="0.35">
      <c r="D9568"/>
      <c r="N9568"/>
    </row>
    <row r="9569" spans="4:14" ht="13.5" customHeight="1" x14ac:dyDescent="0.35">
      <c r="D9569"/>
      <c r="N9569"/>
    </row>
    <row r="9570" spans="4:14" ht="13.5" customHeight="1" x14ac:dyDescent="0.35">
      <c r="D9570"/>
      <c r="N9570"/>
    </row>
    <row r="9571" spans="4:14" ht="13.5" customHeight="1" x14ac:dyDescent="0.35">
      <c r="D9571"/>
      <c r="N9571"/>
    </row>
    <row r="9572" spans="4:14" ht="13.5" customHeight="1" x14ac:dyDescent="0.35">
      <c r="D9572"/>
      <c r="N9572"/>
    </row>
    <row r="9573" spans="4:14" ht="13.5" customHeight="1" x14ac:dyDescent="0.35">
      <c r="D9573"/>
      <c r="N9573"/>
    </row>
    <row r="9574" spans="4:14" ht="13.5" customHeight="1" x14ac:dyDescent="0.35">
      <c r="D9574"/>
      <c r="N9574"/>
    </row>
    <row r="9575" spans="4:14" ht="13.5" customHeight="1" x14ac:dyDescent="0.35">
      <c r="D9575"/>
      <c r="N9575"/>
    </row>
    <row r="9576" spans="4:14" ht="13.5" customHeight="1" x14ac:dyDescent="0.35">
      <c r="D9576"/>
      <c r="N9576"/>
    </row>
    <row r="9577" spans="4:14" ht="13.5" customHeight="1" x14ac:dyDescent="0.35">
      <c r="D9577"/>
      <c r="N9577"/>
    </row>
    <row r="9578" spans="4:14" ht="13.5" customHeight="1" x14ac:dyDescent="0.35">
      <c r="D9578"/>
      <c r="N9578"/>
    </row>
    <row r="9579" spans="4:14" ht="13.5" customHeight="1" x14ac:dyDescent="0.35">
      <c r="D9579"/>
      <c r="N9579"/>
    </row>
    <row r="9580" spans="4:14" ht="13.5" customHeight="1" x14ac:dyDescent="0.35">
      <c r="D9580"/>
      <c r="N9580"/>
    </row>
    <row r="9581" spans="4:14" ht="13.5" customHeight="1" x14ac:dyDescent="0.35">
      <c r="D9581"/>
      <c r="N9581"/>
    </row>
    <row r="9582" spans="4:14" ht="13.5" customHeight="1" x14ac:dyDescent="0.35">
      <c r="D9582"/>
      <c r="N9582"/>
    </row>
    <row r="9583" spans="4:14" ht="13.5" customHeight="1" x14ac:dyDescent="0.35">
      <c r="D9583"/>
      <c r="N9583"/>
    </row>
    <row r="9584" spans="4:14" ht="13.5" customHeight="1" x14ac:dyDescent="0.35">
      <c r="D9584"/>
      <c r="N9584"/>
    </row>
    <row r="9585" spans="4:14" ht="13.5" customHeight="1" x14ac:dyDescent="0.35">
      <c r="D9585"/>
      <c r="N9585"/>
    </row>
    <row r="9586" spans="4:14" ht="13.5" customHeight="1" x14ac:dyDescent="0.35">
      <c r="D9586"/>
      <c r="N9586"/>
    </row>
    <row r="9587" spans="4:14" ht="13.5" customHeight="1" x14ac:dyDescent="0.35">
      <c r="D9587"/>
      <c r="N9587"/>
    </row>
    <row r="9588" spans="4:14" ht="13.5" customHeight="1" x14ac:dyDescent="0.35">
      <c r="D9588"/>
      <c r="N9588"/>
    </row>
    <row r="9589" spans="4:14" ht="13.5" customHeight="1" x14ac:dyDescent="0.35">
      <c r="D9589"/>
      <c r="N9589"/>
    </row>
    <row r="9590" spans="4:14" ht="13.5" customHeight="1" x14ac:dyDescent="0.35">
      <c r="D9590"/>
      <c r="N9590"/>
    </row>
    <row r="9591" spans="4:14" ht="13.5" customHeight="1" x14ac:dyDescent="0.35">
      <c r="D9591"/>
      <c r="N9591"/>
    </row>
    <row r="9592" spans="4:14" ht="13.5" customHeight="1" x14ac:dyDescent="0.35">
      <c r="D9592"/>
      <c r="N9592"/>
    </row>
    <row r="9593" spans="4:14" ht="13.5" customHeight="1" x14ac:dyDescent="0.35">
      <c r="D9593"/>
      <c r="N9593"/>
    </row>
    <row r="9594" spans="4:14" ht="13.5" customHeight="1" x14ac:dyDescent="0.35">
      <c r="D9594"/>
      <c r="N9594"/>
    </row>
    <row r="9595" spans="4:14" ht="13.5" customHeight="1" x14ac:dyDescent="0.35">
      <c r="D9595"/>
      <c r="N9595"/>
    </row>
    <row r="9596" spans="4:14" ht="13.5" customHeight="1" x14ac:dyDescent="0.35">
      <c r="D9596"/>
      <c r="N9596"/>
    </row>
    <row r="9597" spans="4:14" ht="13.5" customHeight="1" x14ac:dyDescent="0.35">
      <c r="D9597"/>
      <c r="N9597"/>
    </row>
    <row r="9598" spans="4:14" ht="13.5" customHeight="1" x14ac:dyDescent="0.35">
      <c r="D9598"/>
      <c r="N9598"/>
    </row>
    <row r="9599" spans="4:14" ht="13.5" customHeight="1" x14ac:dyDescent="0.35">
      <c r="D9599"/>
      <c r="N9599"/>
    </row>
    <row r="9600" spans="4:14" ht="13.5" customHeight="1" x14ac:dyDescent="0.35">
      <c r="D9600"/>
      <c r="N9600"/>
    </row>
    <row r="9601" spans="4:14" ht="13.5" customHeight="1" x14ac:dyDescent="0.35">
      <c r="D9601"/>
      <c r="N9601"/>
    </row>
    <row r="9602" spans="4:14" ht="13.5" customHeight="1" x14ac:dyDescent="0.35">
      <c r="D9602"/>
      <c r="N9602"/>
    </row>
    <row r="9603" spans="4:14" ht="13.5" customHeight="1" x14ac:dyDescent="0.35">
      <c r="D9603"/>
      <c r="N9603"/>
    </row>
    <row r="9604" spans="4:14" ht="13.5" customHeight="1" x14ac:dyDescent="0.35">
      <c r="D9604"/>
      <c r="N9604"/>
    </row>
    <row r="9605" spans="4:14" ht="13.5" customHeight="1" x14ac:dyDescent="0.35">
      <c r="D9605"/>
      <c r="N9605"/>
    </row>
    <row r="9606" spans="4:14" ht="13.5" customHeight="1" x14ac:dyDescent="0.35">
      <c r="D9606"/>
      <c r="N9606"/>
    </row>
    <row r="9607" spans="4:14" ht="13.5" customHeight="1" x14ac:dyDescent="0.35">
      <c r="D9607"/>
      <c r="N9607"/>
    </row>
    <row r="9608" spans="4:14" ht="13.5" customHeight="1" x14ac:dyDescent="0.35">
      <c r="D9608"/>
      <c r="N9608"/>
    </row>
    <row r="9609" spans="4:14" ht="13.5" customHeight="1" x14ac:dyDescent="0.35">
      <c r="D9609"/>
      <c r="N9609"/>
    </row>
    <row r="9610" spans="4:14" ht="13.5" customHeight="1" x14ac:dyDescent="0.35">
      <c r="D9610"/>
      <c r="N9610"/>
    </row>
    <row r="9611" spans="4:14" ht="13.5" customHeight="1" x14ac:dyDescent="0.35">
      <c r="D9611"/>
      <c r="N9611"/>
    </row>
    <row r="9612" spans="4:14" ht="13.5" customHeight="1" x14ac:dyDescent="0.35">
      <c r="D9612"/>
      <c r="N9612"/>
    </row>
    <row r="9613" spans="4:14" ht="13.5" customHeight="1" x14ac:dyDescent="0.35">
      <c r="D9613"/>
      <c r="N9613"/>
    </row>
    <row r="9614" spans="4:14" ht="13.5" customHeight="1" x14ac:dyDescent="0.35">
      <c r="D9614"/>
      <c r="N9614"/>
    </row>
    <row r="9615" spans="4:14" ht="13.5" customHeight="1" x14ac:dyDescent="0.35">
      <c r="D9615"/>
      <c r="N9615"/>
    </row>
    <row r="9616" spans="4:14" ht="13.5" customHeight="1" x14ac:dyDescent="0.35">
      <c r="D9616"/>
      <c r="N9616"/>
    </row>
    <row r="9617" spans="4:14" ht="13.5" customHeight="1" x14ac:dyDescent="0.35">
      <c r="D9617"/>
      <c r="N9617"/>
    </row>
    <row r="9618" spans="4:14" ht="13.5" customHeight="1" x14ac:dyDescent="0.35">
      <c r="D9618"/>
      <c r="N9618"/>
    </row>
    <row r="9619" spans="4:14" ht="13.5" customHeight="1" x14ac:dyDescent="0.35">
      <c r="D9619"/>
      <c r="N9619"/>
    </row>
    <row r="9620" spans="4:14" ht="13.5" customHeight="1" x14ac:dyDescent="0.35">
      <c r="D9620"/>
      <c r="N9620"/>
    </row>
    <row r="9621" spans="4:14" ht="13.5" customHeight="1" x14ac:dyDescent="0.35">
      <c r="D9621"/>
      <c r="N9621"/>
    </row>
    <row r="9622" spans="4:14" ht="13.5" customHeight="1" x14ac:dyDescent="0.35">
      <c r="D9622"/>
      <c r="N9622"/>
    </row>
    <row r="9623" spans="4:14" ht="13.5" customHeight="1" x14ac:dyDescent="0.35">
      <c r="D9623"/>
      <c r="N9623"/>
    </row>
    <row r="9624" spans="4:14" ht="13.5" customHeight="1" x14ac:dyDescent="0.35">
      <c r="D9624"/>
      <c r="N9624"/>
    </row>
    <row r="9625" spans="4:14" ht="13.5" customHeight="1" x14ac:dyDescent="0.35">
      <c r="D9625"/>
      <c r="N9625"/>
    </row>
    <row r="9626" spans="4:14" ht="13.5" customHeight="1" x14ac:dyDescent="0.35">
      <c r="D9626"/>
      <c r="N9626"/>
    </row>
    <row r="9627" spans="4:14" ht="13.5" customHeight="1" x14ac:dyDescent="0.35">
      <c r="D9627"/>
      <c r="N9627"/>
    </row>
    <row r="9628" spans="4:14" ht="13.5" customHeight="1" x14ac:dyDescent="0.35">
      <c r="D9628"/>
      <c r="N9628"/>
    </row>
    <row r="9629" spans="4:14" ht="13.5" customHeight="1" x14ac:dyDescent="0.35">
      <c r="D9629"/>
      <c r="N9629"/>
    </row>
    <row r="9630" spans="4:14" ht="13.5" customHeight="1" x14ac:dyDescent="0.35">
      <c r="D9630"/>
      <c r="N9630"/>
    </row>
    <row r="9631" spans="4:14" ht="13.5" customHeight="1" x14ac:dyDescent="0.35">
      <c r="D9631"/>
      <c r="N9631"/>
    </row>
    <row r="9632" spans="4:14" ht="13.5" customHeight="1" x14ac:dyDescent="0.35">
      <c r="D9632"/>
      <c r="N9632"/>
    </row>
    <row r="9633" spans="4:14" ht="13.5" customHeight="1" x14ac:dyDescent="0.35">
      <c r="D9633"/>
      <c r="N9633"/>
    </row>
    <row r="9634" spans="4:14" ht="13.5" customHeight="1" x14ac:dyDescent="0.35">
      <c r="D9634"/>
      <c r="N9634"/>
    </row>
    <row r="9635" spans="4:14" ht="13.5" customHeight="1" x14ac:dyDescent="0.35">
      <c r="D9635"/>
      <c r="N9635"/>
    </row>
    <row r="9636" spans="4:14" ht="13.5" customHeight="1" x14ac:dyDescent="0.35">
      <c r="D9636"/>
      <c r="N9636"/>
    </row>
    <row r="9637" spans="4:14" ht="13.5" customHeight="1" x14ac:dyDescent="0.35">
      <c r="D9637"/>
      <c r="N9637"/>
    </row>
    <row r="9638" spans="4:14" ht="13.5" customHeight="1" x14ac:dyDescent="0.35">
      <c r="D9638"/>
      <c r="N9638"/>
    </row>
    <row r="9639" spans="4:14" ht="13.5" customHeight="1" x14ac:dyDescent="0.35">
      <c r="D9639"/>
      <c r="N9639"/>
    </row>
    <row r="9640" spans="4:14" ht="13.5" customHeight="1" x14ac:dyDescent="0.35">
      <c r="D9640"/>
      <c r="N9640"/>
    </row>
    <row r="9641" spans="4:14" ht="13.5" customHeight="1" x14ac:dyDescent="0.35">
      <c r="D9641"/>
      <c r="N9641"/>
    </row>
    <row r="9642" spans="4:14" ht="13.5" customHeight="1" x14ac:dyDescent="0.35">
      <c r="D9642"/>
      <c r="N9642"/>
    </row>
    <row r="9643" spans="4:14" ht="13.5" customHeight="1" x14ac:dyDescent="0.35">
      <c r="D9643"/>
      <c r="N9643"/>
    </row>
    <row r="9644" spans="4:14" ht="13.5" customHeight="1" x14ac:dyDescent="0.35">
      <c r="D9644"/>
      <c r="N9644"/>
    </row>
    <row r="9645" spans="4:14" ht="13.5" customHeight="1" x14ac:dyDescent="0.35">
      <c r="D9645"/>
      <c r="N9645"/>
    </row>
    <row r="9646" spans="4:14" ht="13.5" customHeight="1" x14ac:dyDescent="0.35">
      <c r="D9646"/>
      <c r="N9646"/>
    </row>
    <row r="9647" spans="4:14" ht="13.5" customHeight="1" x14ac:dyDescent="0.35">
      <c r="D9647"/>
      <c r="N9647"/>
    </row>
    <row r="9648" spans="4:14" ht="13.5" customHeight="1" x14ac:dyDescent="0.35">
      <c r="D9648"/>
      <c r="N9648"/>
    </row>
    <row r="9649" spans="4:14" ht="13.5" customHeight="1" x14ac:dyDescent="0.35">
      <c r="D9649"/>
      <c r="N9649"/>
    </row>
    <row r="9650" spans="4:14" ht="13.5" customHeight="1" x14ac:dyDescent="0.35">
      <c r="D9650"/>
      <c r="N9650"/>
    </row>
    <row r="9651" spans="4:14" ht="13.5" customHeight="1" x14ac:dyDescent="0.35">
      <c r="D9651"/>
      <c r="N9651"/>
    </row>
    <row r="9652" spans="4:14" ht="13.5" customHeight="1" x14ac:dyDescent="0.35">
      <c r="D9652"/>
      <c r="N9652"/>
    </row>
    <row r="9653" spans="4:14" ht="13.5" customHeight="1" x14ac:dyDescent="0.35">
      <c r="D9653"/>
      <c r="N9653"/>
    </row>
    <row r="9654" spans="4:14" ht="13.5" customHeight="1" x14ac:dyDescent="0.35">
      <c r="D9654"/>
      <c r="N9654"/>
    </row>
    <row r="9655" spans="4:14" ht="13.5" customHeight="1" x14ac:dyDescent="0.35">
      <c r="D9655"/>
      <c r="N9655"/>
    </row>
    <row r="9656" spans="4:14" ht="13.5" customHeight="1" x14ac:dyDescent="0.35">
      <c r="D9656"/>
      <c r="N9656"/>
    </row>
    <row r="9657" spans="4:14" ht="13.5" customHeight="1" x14ac:dyDescent="0.35">
      <c r="D9657"/>
      <c r="N9657"/>
    </row>
    <row r="9658" spans="4:14" ht="13.5" customHeight="1" x14ac:dyDescent="0.35">
      <c r="D9658"/>
      <c r="N9658"/>
    </row>
    <row r="9659" spans="4:14" ht="13.5" customHeight="1" x14ac:dyDescent="0.35">
      <c r="D9659"/>
      <c r="N9659"/>
    </row>
    <row r="9660" spans="4:14" ht="13.5" customHeight="1" x14ac:dyDescent="0.35">
      <c r="D9660"/>
      <c r="N9660"/>
    </row>
    <row r="9661" spans="4:14" ht="13.5" customHeight="1" x14ac:dyDescent="0.35">
      <c r="D9661"/>
      <c r="N9661"/>
    </row>
    <row r="9662" spans="4:14" ht="13.5" customHeight="1" x14ac:dyDescent="0.35">
      <c r="D9662"/>
      <c r="N9662"/>
    </row>
    <row r="9663" spans="4:14" ht="13.5" customHeight="1" x14ac:dyDescent="0.35">
      <c r="D9663"/>
      <c r="N9663"/>
    </row>
    <row r="9664" spans="4:14" ht="13.5" customHeight="1" x14ac:dyDescent="0.35">
      <c r="D9664"/>
      <c r="N9664"/>
    </row>
    <row r="9665" spans="4:14" ht="13.5" customHeight="1" x14ac:dyDescent="0.35">
      <c r="D9665"/>
      <c r="N9665"/>
    </row>
    <row r="9666" spans="4:14" ht="13.5" customHeight="1" x14ac:dyDescent="0.35">
      <c r="D9666"/>
      <c r="N9666"/>
    </row>
    <row r="9667" spans="4:14" ht="13.5" customHeight="1" x14ac:dyDescent="0.35">
      <c r="D9667"/>
      <c r="N9667"/>
    </row>
    <row r="9668" spans="4:14" ht="13.5" customHeight="1" x14ac:dyDescent="0.35">
      <c r="D9668"/>
      <c r="N9668"/>
    </row>
    <row r="9669" spans="4:14" ht="13.5" customHeight="1" x14ac:dyDescent="0.35">
      <c r="D9669"/>
      <c r="N9669"/>
    </row>
    <row r="9670" spans="4:14" ht="13.5" customHeight="1" x14ac:dyDescent="0.35">
      <c r="D9670"/>
      <c r="N9670"/>
    </row>
    <row r="9671" spans="4:14" ht="13.5" customHeight="1" x14ac:dyDescent="0.35">
      <c r="D9671"/>
      <c r="N9671"/>
    </row>
    <row r="9672" spans="4:14" ht="13.5" customHeight="1" x14ac:dyDescent="0.35">
      <c r="D9672"/>
      <c r="N9672"/>
    </row>
    <row r="9673" spans="4:14" ht="13.5" customHeight="1" x14ac:dyDescent="0.35">
      <c r="D9673"/>
      <c r="N9673"/>
    </row>
    <row r="9674" spans="4:14" ht="13.5" customHeight="1" x14ac:dyDescent="0.35">
      <c r="D9674"/>
      <c r="N9674"/>
    </row>
    <row r="9675" spans="4:14" ht="13.5" customHeight="1" x14ac:dyDescent="0.35">
      <c r="D9675"/>
      <c r="N9675"/>
    </row>
    <row r="9676" spans="4:14" ht="13.5" customHeight="1" x14ac:dyDescent="0.35">
      <c r="D9676"/>
      <c r="N9676"/>
    </row>
    <row r="9677" spans="4:14" ht="13.5" customHeight="1" x14ac:dyDescent="0.35">
      <c r="D9677"/>
      <c r="N9677"/>
    </row>
    <row r="9678" spans="4:14" ht="13.5" customHeight="1" x14ac:dyDescent="0.35">
      <c r="D9678"/>
      <c r="N9678"/>
    </row>
    <row r="9679" spans="4:14" ht="13.5" customHeight="1" x14ac:dyDescent="0.35">
      <c r="D9679"/>
      <c r="N9679"/>
    </row>
    <row r="9680" spans="4:14" ht="13.5" customHeight="1" x14ac:dyDescent="0.35">
      <c r="D9680"/>
      <c r="N9680"/>
    </row>
    <row r="9681" spans="4:14" ht="13.5" customHeight="1" x14ac:dyDescent="0.35">
      <c r="D9681"/>
      <c r="N9681"/>
    </row>
    <row r="9682" spans="4:14" ht="13.5" customHeight="1" x14ac:dyDescent="0.35">
      <c r="D9682"/>
      <c r="N9682"/>
    </row>
    <row r="9683" spans="4:14" ht="13.5" customHeight="1" x14ac:dyDescent="0.35">
      <c r="D9683"/>
      <c r="N9683"/>
    </row>
    <row r="9684" spans="4:14" ht="13.5" customHeight="1" x14ac:dyDescent="0.35">
      <c r="D9684"/>
      <c r="N9684"/>
    </row>
    <row r="9685" spans="4:14" ht="13.5" customHeight="1" x14ac:dyDescent="0.35">
      <c r="D9685"/>
      <c r="N9685"/>
    </row>
    <row r="9686" spans="4:14" ht="13.5" customHeight="1" x14ac:dyDescent="0.35">
      <c r="D9686"/>
      <c r="N9686"/>
    </row>
    <row r="9687" spans="4:14" ht="13.5" customHeight="1" x14ac:dyDescent="0.35">
      <c r="D9687"/>
      <c r="N9687"/>
    </row>
    <row r="9688" spans="4:14" ht="13.5" customHeight="1" x14ac:dyDescent="0.35">
      <c r="D9688"/>
      <c r="N9688"/>
    </row>
    <row r="9689" spans="4:14" ht="13.5" customHeight="1" x14ac:dyDescent="0.35">
      <c r="D9689"/>
      <c r="N9689"/>
    </row>
    <row r="9690" spans="4:14" ht="13.5" customHeight="1" x14ac:dyDescent="0.35">
      <c r="D9690"/>
      <c r="N9690"/>
    </row>
    <row r="9691" spans="4:14" ht="13.5" customHeight="1" x14ac:dyDescent="0.35">
      <c r="D9691"/>
      <c r="N9691"/>
    </row>
    <row r="9692" spans="4:14" ht="13.5" customHeight="1" x14ac:dyDescent="0.35">
      <c r="D9692"/>
      <c r="N9692"/>
    </row>
    <row r="9693" spans="4:14" ht="13.5" customHeight="1" x14ac:dyDescent="0.35">
      <c r="D9693"/>
      <c r="N9693"/>
    </row>
    <row r="9694" spans="4:14" ht="13.5" customHeight="1" x14ac:dyDescent="0.35">
      <c r="D9694"/>
      <c r="N9694"/>
    </row>
    <row r="9695" spans="4:14" ht="13.5" customHeight="1" x14ac:dyDescent="0.35">
      <c r="D9695"/>
      <c r="N9695"/>
    </row>
    <row r="9696" spans="4:14" ht="13.5" customHeight="1" x14ac:dyDescent="0.35">
      <c r="D9696"/>
      <c r="N9696"/>
    </row>
    <row r="9697" spans="4:14" ht="13.5" customHeight="1" x14ac:dyDescent="0.35">
      <c r="D9697"/>
      <c r="N9697"/>
    </row>
    <row r="9698" spans="4:14" ht="13.5" customHeight="1" x14ac:dyDescent="0.35">
      <c r="D9698"/>
      <c r="N9698"/>
    </row>
    <row r="9699" spans="4:14" ht="13.5" customHeight="1" x14ac:dyDescent="0.35">
      <c r="D9699"/>
      <c r="N9699"/>
    </row>
    <row r="9700" spans="4:14" ht="13.5" customHeight="1" x14ac:dyDescent="0.35">
      <c r="D9700"/>
      <c r="N9700"/>
    </row>
    <row r="9701" spans="4:14" ht="13.5" customHeight="1" x14ac:dyDescent="0.35">
      <c r="D9701"/>
      <c r="N9701"/>
    </row>
    <row r="9702" spans="4:14" ht="13.5" customHeight="1" x14ac:dyDescent="0.35">
      <c r="D9702"/>
      <c r="N9702"/>
    </row>
    <row r="9703" spans="4:14" ht="13.5" customHeight="1" x14ac:dyDescent="0.35">
      <c r="D9703"/>
      <c r="N9703"/>
    </row>
    <row r="9704" spans="4:14" ht="13.5" customHeight="1" x14ac:dyDescent="0.35">
      <c r="D9704"/>
      <c r="N9704"/>
    </row>
    <row r="9705" spans="4:14" ht="13.5" customHeight="1" x14ac:dyDescent="0.35">
      <c r="D9705"/>
      <c r="N9705"/>
    </row>
    <row r="9706" spans="4:14" ht="13.5" customHeight="1" x14ac:dyDescent="0.35">
      <c r="D9706"/>
      <c r="N9706"/>
    </row>
    <row r="9707" spans="4:14" ht="13.5" customHeight="1" x14ac:dyDescent="0.35">
      <c r="D9707"/>
      <c r="N9707"/>
    </row>
    <row r="9708" spans="4:14" ht="13.5" customHeight="1" x14ac:dyDescent="0.35">
      <c r="D9708"/>
      <c r="N9708"/>
    </row>
    <row r="9709" spans="4:14" ht="13.5" customHeight="1" x14ac:dyDescent="0.35">
      <c r="D9709"/>
      <c r="N9709"/>
    </row>
    <row r="9710" spans="4:14" ht="13.5" customHeight="1" x14ac:dyDescent="0.35">
      <c r="D9710"/>
      <c r="N9710"/>
    </row>
    <row r="9711" spans="4:14" ht="13.5" customHeight="1" x14ac:dyDescent="0.35">
      <c r="D9711"/>
      <c r="N9711"/>
    </row>
    <row r="9712" spans="4:14" ht="13.5" customHeight="1" x14ac:dyDescent="0.35">
      <c r="D9712"/>
      <c r="N9712"/>
    </row>
    <row r="9713" spans="4:14" ht="13.5" customHeight="1" x14ac:dyDescent="0.35">
      <c r="D9713"/>
      <c r="N9713"/>
    </row>
    <row r="9714" spans="4:14" ht="13.5" customHeight="1" x14ac:dyDescent="0.35">
      <c r="D9714"/>
      <c r="N9714"/>
    </row>
    <row r="9715" spans="4:14" ht="13.5" customHeight="1" x14ac:dyDescent="0.35">
      <c r="D9715"/>
      <c r="N9715"/>
    </row>
    <row r="9716" spans="4:14" ht="13.5" customHeight="1" x14ac:dyDescent="0.35">
      <c r="D9716"/>
      <c r="N9716"/>
    </row>
    <row r="9717" spans="4:14" ht="13.5" customHeight="1" x14ac:dyDescent="0.35">
      <c r="D9717"/>
      <c r="N9717"/>
    </row>
    <row r="9718" spans="4:14" ht="13.5" customHeight="1" x14ac:dyDescent="0.35">
      <c r="D9718"/>
      <c r="N9718"/>
    </row>
    <row r="9719" spans="4:14" ht="13.5" customHeight="1" x14ac:dyDescent="0.35">
      <c r="D9719"/>
      <c r="N9719"/>
    </row>
    <row r="9720" spans="4:14" ht="13.5" customHeight="1" x14ac:dyDescent="0.35">
      <c r="D9720"/>
      <c r="N9720"/>
    </row>
    <row r="9721" spans="4:14" ht="13.5" customHeight="1" x14ac:dyDescent="0.35">
      <c r="D9721"/>
      <c r="N9721"/>
    </row>
    <row r="9722" spans="4:14" ht="13.5" customHeight="1" x14ac:dyDescent="0.35">
      <c r="D9722"/>
      <c r="N9722"/>
    </row>
    <row r="9723" spans="4:14" ht="13.5" customHeight="1" x14ac:dyDescent="0.35">
      <c r="D9723"/>
      <c r="N9723"/>
    </row>
    <row r="9724" spans="4:14" ht="13.5" customHeight="1" x14ac:dyDescent="0.35">
      <c r="D9724"/>
      <c r="N9724"/>
    </row>
    <row r="9725" spans="4:14" ht="13.5" customHeight="1" x14ac:dyDescent="0.35">
      <c r="D9725"/>
      <c r="N9725"/>
    </row>
    <row r="9726" spans="4:14" ht="13.5" customHeight="1" x14ac:dyDescent="0.35">
      <c r="D9726"/>
      <c r="N9726"/>
    </row>
    <row r="9727" spans="4:14" ht="13.5" customHeight="1" x14ac:dyDescent="0.35">
      <c r="D9727"/>
      <c r="N9727"/>
    </row>
    <row r="9728" spans="4:14" ht="13.5" customHeight="1" x14ac:dyDescent="0.35">
      <c r="D9728"/>
      <c r="N9728"/>
    </row>
    <row r="9729" spans="4:14" ht="13.5" customHeight="1" x14ac:dyDescent="0.35">
      <c r="D9729"/>
      <c r="N9729"/>
    </row>
    <row r="9730" spans="4:14" ht="13.5" customHeight="1" x14ac:dyDescent="0.35">
      <c r="D9730"/>
      <c r="N9730"/>
    </row>
    <row r="9731" spans="4:14" ht="13.5" customHeight="1" x14ac:dyDescent="0.35">
      <c r="D9731"/>
      <c r="N9731"/>
    </row>
    <row r="9732" spans="4:14" ht="13.5" customHeight="1" x14ac:dyDescent="0.35">
      <c r="D9732"/>
      <c r="N9732"/>
    </row>
    <row r="9733" spans="4:14" ht="13.5" customHeight="1" x14ac:dyDescent="0.35">
      <c r="D9733"/>
      <c r="N9733"/>
    </row>
    <row r="9734" spans="4:14" ht="13.5" customHeight="1" x14ac:dyDescent="0.35">
      <c r="D9734"/>
      <c r="N9734"/>
    </row>
    <row r="9735" spans="4:14" ht="13.5" customHeight="1" x14ac:dyDescent="0.35">
      <c r="D9735"/>
      <c r="N9735"/>
    </row>
    <row r="9736" spans="4:14" ht="13.5" customHeight="1" x14ac:dyDescent="0.35">
      <c r="D9736"/>
      <c r="N9736"/>
    </row>
    <row r="9737" spans="4:14" ht="13.5" customHeight="1" x14ac:dyDescent="0.35">
      <c r="D9737"/>
      <c r="N9737"/>
    </row>
    <row r="9738" spans="4:14" ht="13.5" customHeight="1" x14ac:dyDescent="0.35">
      <c r="D9738"/>
      <c r="N9738"/>
    </row>
    <row r="9739" spans="4:14" ht="13.5" customHeight="1" x14ac:dyDescent="0.35">
      <c r="D9739"/>
      <c r="N9739"/>
    </row>
    <row r="9740" spans="4:14" ht="13.5" customHeight="1" x14ac:dyDescent="0.35">
      <c r="D9740"/>
      <c r="N9740"/>
    </row>
    <row r="9741" spans="4:14" ht="13.5" customHeight="1" x14ac:dyDescent="0.35">
      <c r="D9741"/>
      <c r="N9741"/>
    </row>
    <row r="9742" spans="4:14" ht="13.5" customHeight="1" x14ac:dyDescent="0.35">
      <c r="D9742"/>
      <c r="N9742"/>
    </row>
    <row r="9743" spans="4:14" ht="13.5" customHeight="1" x14ac:dyDescent="0.35">
      <c r="D9743"/>
      <c r="N9743"/>
    </row>
    <row r="9744" spans="4:14" ht="13.5" customHeight="1" x14ac:dyDescent="0.35">
      <c r="D9744"/>
      <c r="N9744"/>
    </row>
    <row r="9745" spans="4:14" ht="13.5" customHeight="1" x14ac:dyDescent="0.35">
      <c r="D9745"/>
      <c r="N9745"/>
    </row>
    <row r="9746" spans="4:14" ht="13.5" customHeight="1" x14ac:dyDescent="0.35">
      <c r="D9746"/>
      <c r="N9746"/>
    </row>
    <row r="9747" spans="4:14" ht="13.5" customHeight="1" x14ac:dyDescent="0.35">
      <c r="D9747"/>
      <c r="N9747"/>
    </row>
    <row r="9748" spans="4:14" ht="13.5" customHeight="1" x14ac:dyDescent="0.35">
      <c r="D9748"/>
      <c r="N9748"/>
    </row>
    <row r="9749" spans="4:14" ht="13.5" customHeight="1" x14ac:dyDescent="0.35">
      <c r="D9749"/>
      <c r="N9749"/>
    </row>
    <row r="9750" spans="4:14" ht="13.5" customHeight="1" x14ac:dyDescent="0.35">
      <c r="D9750"/>
      <c r="N9750"/>
    </row>
    <row r="9751" spans="4:14" ht="13.5" customHeight="1" x14ac:dyDescent="0.35">
      <c r="D9751"/>
      <c r="N9751"/>
    </row>
    <row r="9752" spans="4:14" ht="13.5" customHeight="1" x14ac:dyDescent="0.35">
      <c r="D9752"/>
      <c r="N9752"/>
    </row>
    <row r="9753" spans="4:14" ht="13.5" customHeight="1" x14ac:dyDescent="0.35">
      <c r="D9753"/>
      <c r="N9753"/>
    </row>
    <row r="9754" spans="4:14" ht="13.5" customHeight="1" x14ac:dyDescent="0.35">
      <c r="D9754"/>
      <c r="N9754"/>
    </row>
    <row r="9755" spans="4:14" ht="13.5" customHeight="1" x14ac:dyDescent="0.35">
      <c r="D9755"/>
      <c r="N9755"/>
    </row>
    <row r="9756" spans="4:14" ht="13.5" customHeight="1" x14ac:dyDescent="0.35">
      <c r="D9756"/>
      <c r="N9756"/>
    </row>
    <row r="9757" spans="4:14" ht="13.5" customHeight="1" x14ac:dyDescent="0.35">
      <c r="D9757"/>
      <c r="N9757"/>
    </row>
    <row r="9758" spans="4:14" ht="13.5" customHeight="1" x14ac:dyDescent="0.35">
      <c r="D9758"/>
      <c r="N9758"/>
    </row>
    <row r="9759" spans="4:14" ht="13.5" customHeight="1" x14ac:dyDescent="0.35">
      <c r="D9759"/>
      <c r="N9759"/>
    </row>
    <row r="9760" spans="4:14" ht="13.5" customHeight="1" x14ac:dyDescent="0.35">
      <c r="D9760"/>
      <c r="N9760"/>
    </row>
    <row r="9761" spans="4:14" ht="13.5" customHeight="1" x14ac:dyDescent="0.35">
      <c r="D9761"/>
      <c r="N9761"/>
    </row>
    <row r="9762" spans="4:14" ht="13.5" customHeight="1" x14ac:dyDescent="0.35">
      <c r="D9762"/>
      <c r="N9762"/>
    </row>
    <row r="9763" spans="4:14" ht="13.5" customHeight="1" x14ac:dyDescent="0.35">
      <c r="D9763"/>
      <c r="N9763"/>
    </row>
    <row r="9764" spans="4:14" ht="13.5" customHeight="1" x14ac:dyDescent="0.35">
      <c r="D9764"/>
      <c r="N9764"/>
    </row>
    <row r="9765" spans="4:14" ht="13.5" customHeight="1" x14ac:dyDescent="0.35">
      <c r="D9765"/>
      <c r="N9765"/>
    </row>
    <row r="9766" spans="4:14" ht="13.5" customHeight="1" x14ac:dyDescent="0.35">
      <c r="D9766"/>
      <c r="N9766"/>
    </row>
    <row r="9767" spans="4:14" ht="13.5" customHeight="1" x14ac:dyDescent="0.35">
      <c r="D9767"/>
      <c r="N9767"/>
    </row>
    <row r="9768" spans="4:14" ht="13.5" customHeight="1" x14ac:dyDescent="0.35">
      <c r="D9768"/>
      <c r="N9768"/>
    </row>
    <row r="9769" spans="4:14" ht="13.5" customHeight="1" x14ac:dyDescent="0.35">
      <c r="D9769"/>
      <c r="N9769"/>
    </row>
    <row r="9770" spans="4:14" ht="13.5" customHeight="1" x14ac:dyDescent="0.35">
      <c r="D9770"/>
      <c r="N9770"/>
    </row>
    <row r="9771" spans="4:14" ht="13.5" customHeight="1" x14ac:dyDescent="0.35">
      <c r="D9771"/>
      <c r="N9771"/>
    </row>
    <row r="9772" spans="4:14" ht="13.5" customHeight="1" x14ac:dyDescent="0.35">
      <c r="D9772"/>
      <c r="N9772"/>
    </row>
    <row r="9773" spans="4:14" ht="13.5" customHeight="1" x14ac:dyDescent="0.35">
      <c r="D9773"/>
      <c r="N9773"/>
    </row>
    <row r="9774" spans="4:14" ht="13.5" customHeight="1" x14ac:dyDescent="0.35">
      <c r="D9774"/>
      <c r="N9774"/>
    </row>
    <row r="9775" spans="4:14" ht="13.5" customHeight="1" x14ac:dyDescent="0.35">
      <c r="D9775"/>
      <c r="N9775"/>
    </row>
    <row r="9776" spans="4:14" ht="13.5" customHeight="1" x14ac:dyDescent="0.35">
      <c r="D9776"/>
      <c r="N9776"/>
    </row>
    <row r="9777" spans="4:14" ht="13.5" customHeight="1" x14ac:dyDescent="0.35">
      <c r="D9777"/>
      <c r="N9777"/>
    </row>
    <row r="9778" spans="4:14" ht="13.5" customHeight="1" x14ac:dyDescent="0.35">
      <c r="D9778"/>
      <c r="N9778"/>
    </row>
    <row r="9779" spans="4:14" ht="13.5" customHeight="1" x14ac:dyDescent="0.35">
      <c r="D9779"/>
      <c r="N9779"/>
    </row>
    <row r="9780" spans="4:14" ht="13.5" customHeight="1" x14ac:dyDescent="0.35">
      <c r="D9780"/>
      <c r="N9780"/>
    </row>
    <row r="9781" spans="4:14" ht="13.5" customHeight="1" x14ac:dyDescent="0.35">
      <c r="D9781"/>
      <c r="N9781"/>
    </row>
    <row r="9782" spans="4:14" ht="13.5" customHeight="1" x14ac:dyDescent="0.35">
      <c r="D9782"/>
      <c r="N9782"/>
    </row>
    <row r="9783" spans="4:14" ht="13.5" customHeight="1" x14ac:dyDescent="0.35">
      <c r="D9783"/>
      <c r="N9783"/>
    </row>
    <row r="9784" spans="4:14" ht="13.5" customHeight="1" x14ac:dyDescent="0.35">
      <c r="D9784"/>
      <c r="N9784"/>
    </row>
    <row r="9785" spans="4:14" ht="13.5" customHeight="1" x14ac:dyDescent="0.35">
      <c r="D9785"/>
      <c r="N9785"/>
    </row>
    <row r="9786" spans="4:14" ht="13.5" customHeight="1" x14ac:dyDescent="0.35">
      <c r="D9786"/>
      <c r="N9786"/>
    </row>
    <row r="9787" spans="4:14" ht="13.5" customHeight="1" x14ac:dyDescent="0.35">
      <c r="D9787"/>
      <c r="N9787"/>
    </row>
    <row r="9788" spans="4:14" ht="13.5" customHeight="1" x14ac:dyDescent="0.35">
      <c r="D9788"/>
      <c r="N9788"/>
    </row>
    <row r="9789" spans="4:14" ht="13.5" customHeight="1" x14ac:dyDescent="0.35">
      <c r="D9789"/>
      <c r="N9789"/>
    </row>
    <row r="9790" spans="4:14" ht="13.5" customHeight="1" x14ac:dyDescent="0.35">
      <c r="D9790"/>
      <c r="N9790"/>
    </row>
    <row r="9791" spans="4:14" ht="13.5" customHeight="1" x14ac:dyDescent="0.35">
      <c r="D9791"/>
      <c r="N9791"/>
    </row>
    <row r="9792" spans="4:14" ht="13.5" customHeight="1" x14ac:dyDescent="0.35">
      <c r="D9792"/>
      <c r="N9792"/>
    </row>
    <row r="9793" spans="4:14" ht="13.5" customHeight="1" x14ac:dyDescent="0.35">
      <c r="D9793"/>
      <c r="N9793"/>
    </row>
    <row r="9794" spans="4:14" ht="13.5" customHeight="1" x14ac:dyDescent="0.35">
      <c r="D9794"/>
      <c r="N9794"/>
    </row>
    <row r="9795" spans="4:14" ht="13.5" customHeight="1" x14ac:dyDescent="0.35">
      <c r="D9795"/>
      <c r="N9795"/>
    </row>
    <row r="9796" spans="4:14" ht="13.5" customHeight="1" x14ac:dyDescent="0.35">
      <c r="D9796"/>
      <c r="N9796"/>
    </row>
    <row r="9797" spans="4:14" ht="13.5" customHeight="1" x14ac:dyDescent="0.35">
      <c r="D9797"/>
      <c r="N9797"/>
    </row>
    <row r="9798" spans="4:14" ht="13.5" customHeight="1" x14ac:dyDescent="0.35">
      <c r="D9798"/>
      <c r="N9798"/>
    </row>
    <row r="9799" spans="4:14" ht="13.5" customHeight="1" x14ac:dyDescent="0.35">
      <c r="D9799"/>
      <c r="N9799"/>
    </row>
    <row r="9800" spans="4:14" ht="13.5" customHeight="1" x14ac:dyDescent="0.35">
      <c r="D9800"/>
      <c r="N9800"/>
    </row>
    <row r="9801" spans="4:14" ht="13.5" customHeight="1" x14ac:dyDescent="0.35">
      <c r="D9801"/>
      <c r="N9801"/>
    </row>
    <row r="9802" spans="4:14" ht="13.5" customHeight="1" x14ac:dyDescent="0.35">
      <c r="D9802"/>
      <c r="N9802"/>
    </row>
    <row r="9803" spans="4:14" ht="13.5" customHeight="1" x14ac:dyDescent="0.35">
      <c r="D9803"/>
      <c r="N9803"/>
    </row>
    <row r="9804" spans="4:14" ht="13.5" customHeight="1" x14ac:dyDescent="0.35">
      <c r="D9804"/>
      <c r="N9804"/>
    </row>
    <row r="9805" spans="4:14" ht="13.5" customHeight="1" x14ac:dyDescent="0.35">
      <c r="D9805"/>
      <c r="N9805"/>
    </row>
    <row r="9806" spans="4:14" ht="13.5" customHeight="1" x14ac:dyDescent="0.35">
      <c r="D9806"/>
      <c r="N9806"/>
    </row>
    <row r="9807" spans="4:14" ht="13.5" customHeight="1" x14ac:dyDescent="0.35">
      <c r="D9807"/>
      <c r="N9807"/>
    </row>
    <row r="9808" spans="4:14" ht="13.5" customHeight="1" x14ac:dyDescent="0.35">
      <c r="D9808"/>
      <c r="N9808"/>
    </row>
    <row r="9809" spans="4:14" ht="13.5" customHeight="1" x14ac:dyDescent="0.35">
      <c r="D9809"/>
      <c r="N9809"/>
    </row>
    <row r="9810" spans="4:14" ht="13.5" customHeight="1" x14ac:dyDescent="0.35">
      <c r="D9810"/>
      <c r="N9810"/>
    </row>
    <row r="9811" spans="4:14" ht="13.5" customHeight="1" x14ac:dyDescent="0.35">
      <c r="D9811"/>
      <c r="N9811"/>
    </row>
    <row r="9812" spans="4:14" ht="13.5" customHeight="1" x14ac:dyDescent="0.35">
      <c r="D9812"/>
      <c r="N9812"/>
    </row>
    <row r="9813" spans="4:14" ht="13.5" customHeight="1" x14ac:dyDescent="0.35">
      <c r="D9813"/>
      <c r="N9813"/>
    </row>
    <row r="9814" spans="4:14" ht="13.5" customHeight="1" x14ac:dyDescent="0.35">
      <c r="D9814"/>
      <c r="N9814"/>
    </row>
    <row r="9815" spans="4:14" ht="13.5" customHeight="1" x14ac:dyDescent="0.35">
      <c r="D9815"/>
      <c r="N9815"/>
    </row>
    <row r="9816" spans="4:14" ht="13.5" customHeight="1" x14ac:dyDescent="0.35">
      <c r="D9816"/>
      <c r="N9816"/>
    </row>
    <row r="9817" spans="4:14" ht="13.5" customHeight="1" x14ac:dyDescent="0.35">
      <c r="D9817"/>
      <c r="N9817"/>
    </row>
    <row r="9818" spans="4:14" ht="13.5" customHeight="1" x14ac:dyDescent="0.35">
      <c r="D9818"/>
      <c r="N9818"/>
    </row>
    <row r="9819" spans="4:14" ht="13.5" customHeight="1" x14ac:dyDescent="0.35">
      <c r="D9819"/>
      <c r="N9819"/>
    </row>
    <row r="9820" spans="4:14" ht="13.5" customHeight="1" x14ac:dyDescent="0.35">
      <c r="D9820"/>
      <c r="N9820"/>
    </row>
    <row r="9821" spans="4:14" ht="13.5" customHeight="1" x14ac:dyDescent="0.35">
      <c r="D9821"/>
      <c r="N9821"/>
    </row>
    <row r="9822" spans="4:14" ht="13.5" customHeight="1" x14ac:dyDescent="0.35">
      <c r="D9822"/>
      <c r="N9822"/>
    </row>
    <row r="9823" spans="4:14" ht="13.5" customHeight="1" x14ac:dyDescent="0.35">
      <c r="D9823"/>
      <c r="N9823"/>
    </row>
    <row r="9824" spans="4:14" ht="13.5" customHeight="1" x14ac:dyDescent="0.35">
      <c r="D9824"/>
      <c r="N9824"/>
    </row>
    <row r="9825" spans="4:14" ht="13.5" customHeight="1" x14ac:dyDescent="0.35">
      <c r="D9825"/>
      <c r="N9825"/>
    </row>
    <row r="9826" spans="4:14" ht="13.5" customHeight="1" x14ac:dyDescent="0.35">
      <c r="D9826"/>
      <c r="N9826"/>
    </row>
    <row r="9827" spans="4:14" ht="13.5" customHeight="1" x14ac:dyDescent="0.35">
      <c r="D9827"/>
      <c r="N9827"/>
    </row>
    <row r="9828" spans="4:14" ht="13.5" customHeight="1" x14ac:dyDescent="0.35">
      <c r="D9828"/>
      <c r="N9828"/>
    </row>
    <row r="9829" spans="4:14" ht="13.5" customHeight="1" x14ac:dyDescent="0.35">
      <c r="D9829"/>
      <c r="N9829"/>
    </row>
    <row r="9830" spans="4:14" ht="13.5" customHeight="1" x14ac:dyDescent="0.35">
      <c r="D9830"/>
      <c r="N9830"/>
    </row>
    <row r="9831" spans="4:14" ht="13.5" customHeight="1" x14ac:dyDescent="0.35">
      <c r="D9831"/>
      <c r="N9831"/>
    </row>
    <row r="9832" spans="4:14" ht="13.5" customHeight="1" x14ac:dyDescent="0.35">
      <c r="D9832"/>
      <c r="N9832"/>
    </row>
    <row r="9833" spans="4:14" ht="13.5" customHeight="1" x14ac:dyDescent="0.35">
      <c r="D9833"/>
      <c r="N9833"/>
    </row>
    <row r="9834" spans="4:14" ht="13.5" customHeight="1" x14ac:dyDescent="0.35">
      <c r="D9834"/>
      <c r="N9834"/>
    </row>
    <row r="9835" spans="4:14" ht="13.5" customHeight="1" x14ac:dyDescent="0.35">
      <c r="D9835"/>
      <c r="N9835"/>
    </row>
    <row r="9836" spans="4:14" ht="13.5" customHeight="1" x14ac:dyDescent="0.35">
      <c r="D9836"/>
      <c r="N9836"/>
    </row>
    <row r="9837" spans="4:14" ht="13.5" customHeight="1" x14ac:dyDescent="0.35">
      <c r="D9837"/>
      <c r="N9837"/>
    </row>
    <row r="9838" spans="4:14" ht="13.5" customHeight="1" x14ac:dyDescent="0.35">
      <c r="D9838"/>
      <c r="N9838"/>
    </row>
    <row r="9839" spans="4:14" ht="13.5" customHeight="1" x14ac:dyDescent="0.35">
      <c r="D9839"/>
      <c r="N9839"/>
    </row>
    <row r="9840" spans="4:14" ht="13.5" customHeight="1" x14ac:dyDescent="0.35">
      <c r="D9840"/>
      <c r="N9840"/>
    </row>
    <row r="9841" spans="4:14" ht="13.5" customHeight="1" x14ac:dyDescent="0.35">
      <c r="D9841"/>
      <c r="N9841"/>
    </row>
    <row r="9842" spans="4:14" ht="13.5" customHeight="1" x14ac:dyDescent="0.35">
      <c r="D9842"/>
      <c r="N9842"/>
    </row>
    <row r="9843" spans="4:14" ht="13.5" customHeight="1" x14ac:dyDescent="0.35">
      <c r="D9843"/>
      <c r="N9843"/>
    </row>
    <row r="9844" spans="4:14" ht="13.5" customHeight="1" x14ac:dyDescent="0.35">
      <c r="D9844"/>
      <c r="N9844"/>
    </row>
    <row r="9845" spans="4:14" ht="13.5" customHeight="1" x14ac:dyDescent="0.35">
      <c r="D9845"/>
      <c r="N9845"/>
    </row>
    <row r="9846" spans="4:14" ht="13.5" customHeight="1" x14ac:dyDescent="0.35">
      <c r="D9846"/>
      <c r="N9846"/>
    </row>
    <row r="9847" spans="4:14" ht="13.5" customHeight="1" x14ac:dyDescent="0.35">
      <c r="D9847"/>
      <c r="N9847"/>
    </row>
    <row r="9848" spans="4:14" ht="13.5" customHeight="1" x14ac:dyDescent="0.35">
      <c r="D9848"/>
      <c r="N9848"/>
    </row>
    <row r="9849" spans="4:14" ht="13.5" customHeight="1" x14ac:dyDescent="0.35">
      <c r="D9849"/>
      <c r="N9849"/>
    </row>
    <row r="9850" spans="4:14" ht="13.5" customHeight="1" x14ac:dyDescent="0.35">
      <c r="D9850"/>
      <c r="N9850"/>
    </row>
    <row r="9851" spans="4:14" ht="13.5" customHeight="1" x14ac:dyDescent="0.35">
      <c r="D9851"/>
      <c r="N9851"/>
    </row>
    <row r="9852" spans="4:14" ht="13.5" customHeight="1" x14ac:dyDescent="0.35">
      <c r="D9852"/>
      <c r="N9852"/>
    </row>
    <row r="9853" spans="4:14" ht="13.5" customHeight="1" x14ac:dyDescent="0.35">
      <c r="D9853"/>
      <c r="N9853"/>
    </row>
    <row r="9854" spans="4:14" ht="13.5" customHeight="1" x14ac:dyDescent="0.35">
      <c r="D9854"/>
      <c r="N9854"/>
    </row>
    <row r="9855" spans="4:14" ht="13.5" customHeight="1" x14ac:dyDescent="0.35">
      <c r="D9855"/>
      <c r="N9855"/>
    </row>
    <row r="9856" spans="4:14" ht="13.5" customHeight="1" x14ac:dyDescent="0.35">
      <c r="D9856"/>
      <c r="N9856"/>
    </row>
    <row r="9857" spans="4:14" ht="13.5" customHeight="1" x14ac:dyDescent="0.35">
      <c r="D9857"/>
      <c r="N9857"/>
    </row>
    <row r="9858" spans="4:14" ht="13.5" customHeight="1" x14ac:dyDescent="0.35">
      <c r="D9858"/>
      <c r="N9858"/>
    </row>
    <row r="9859" spans="4:14" ht="13.5" customHeight="1" x14ac:dyDescent="0.35">
      <c r="D9859"/>
      <c r="N9859"/>
    </row>
    <row r="9860" spans="4:14" ht="13.5" customHeight="1" x14ac:dyDescent="0.35">
      <c r="D9860"/>
      <c r="N9860"/>
    </row>
    <row r="9861" spans="4:14" ht="13.5" customHeight="1" x14ac:dyDescent="0.35">
      <c r="D9861"/>
      <c r="N9861"/>
    </row>
    <row r="9862" spans="4:14" ht="13.5" customHeight="1" x14ac:dyDescent="0.35">
      <c r="D9862"/>
      <c r="N9862"/>
    </row>
    <row r="9863" spans="4:14" ht="13.5" customHeight="1" x14ac:dyDescent="0.35">
      <c r="D9863"/>
      <c r="N9863"/>
    </row>
    <row r="9864" spans="4:14" ht="13.5" customHeight="1" x14ac:dyDescent="0.35">
      <c r="D9864"/>
      <c r="N9864"/>
    </row>
    <row r="9865" spans="4:14" ht="13.5" customHeight="1" x14ac:dyDescent="0.35">
      <c r="D9865"/>
      <c r="N9865"/>
    </row>
    <row r="9866" spans="4:14" ht="13.5" customHeight="1" x14ac:dyDescent="0.35">
      <c r="D9866"/>
      <c r="N9866"/>
    </row>
    <row r="9867" spans="4:14" ht="13.5" customHeight="1" x14ac:dyDescent="0.35">
      <c r="D9867"/>
      <c r="N9867"/>
    </row>
    <row r="9868" spans="4:14" ht="13.5" customHeight="1" x14ac:dyDescent="0.35">
      <c r="D9868"/>
      <c r="N9868"/>
    </row>
    <row r="9869" spans="4:14" ht="13.5" customHeight="1" x14ac:dyDescent="0.35">
      <c r="D9869"/>
      <c r="N9869"/>
    </row>
    <row r="9870" spans="4:14" ht="13.5" customHeight="1" x14ac:dyDescent="0.35">
      <c r="D9870"/>
      <c r="N9870"/>
    </row>
    <row r="9871" spans="4:14" ht="13.5" customHeight="1" x14ac:dyDescent="0.35">
      <c r="D9871"/>
      <c r="N9871"/>
    </row>
    <row r="9872" spans="4:14" ht="13.5" customHeight="1" x14ac:dyDescent="0.35">
      <c r="D9872"/>
      <c r="N9872"/>
    </row>
    <row r="9873" spans="4:14" ht="13.5" customHeight="1" x14ac:dyDescent="0.35">
      <c r="D9873"/>
      <c r="N9873"/>
    </row>
    <row r="9874" spans="4:14" ht="13.5" customHeight="1" x14ac:dyDescent="0.35">
      <c r="D9874"/>
      <c r="N9874"/>
    </row>
    <row r="9875" spans="4:14" ht="13.5" customHeight="1" x14ac:dyDescent="0.35">
      <c r="D9875"/>
      <c r="N9875"/>
    </row>
    <row r="9876" spans="4:14" ht="13.5" customHeight="1" x14ac:dyDescent="0.35">
      <c r="D9876"/>
      <c r="N9876"/>
    </row>
    <row r="9877" spans="4:14" ht="13.5" customHeight="1" x14ac:dyDescent="0.35">
      <c r="D9877"/>
      <c r="N9877"/>
    </row>
    <row r="9878" spans="4:14" ht="13.5" customHeight="1" x14ac:dyDescent="0.35">
      <c r="D9878"/>
      <c r="N9878"/>
    </row>
    <row r="9879" spans="4:14" ht="13.5" customHeight="1" x14ac:dyDescent="0.35">
      <c r="D9879"/>
      <c r="N9879"/>
    </row>
    <row r="9880" spans="4:14" ht="13.5" customHeight="1" x14ac:dyDescent="0.35">
      <c r="D9880"/>
      <c r="N9880"/>
    </row>
    <row r="9881" spans="4:14" ht="13.5" customHeight="1" x14ac:dyDescent="0.35">
      <c r="D9881"/>
      <c r="N9881"/>
    </row>
    <row r="9882" spans="4:14" ht="13.5" customHeight="1" x14ac:dyDescent="0.35">
      <c r="D9882"/>
      <c r="N9882"/>
    </row>
    <row r="9883" spans="4:14" ht="13.5" customHeight="1" x14ac:dyDescent="0.35">
      <c r="D9883"/>
      <c r="N9883"/>
    </row>
    <row r="9884" spans="4:14" ht="13.5" customHeight="1" x14ac:dyDescent="0.35">
      <c r="D9884"/>
      <c r="N9884"/>
    </row>
    <row r="9885" spans="4:14" ht="13.5" customHeight="1" x14ac:dyDescent="0.35">
      <c r="D9885"/>
      <c r="N9885"/>
    </row>
    <row r="9886" spans="4:14" ht="13.5" customHeight="1" x14ac:dyDescent="0.35">
      <c r="D9886"/>
      <c r="N9886"/>
    </row>
    <row r="9887" spans="4:14" ht="13.5" customHeight="1" x14ac:dyDescent="0.35">
      <c r="D9887"/>
      <c r="N9887"/>
    </row>
    <row r="9888" spans="4:14" ht="13.5" customHeight="1" x14ac:dyDescent="0.35">
      <c r="D9888"/>
      <c r="N9888"/>
    </row>
    <row r="9889" spans="4:14" ht="13.5" customHeight="1" x14ac:dyDescent="0.35">
      <c r="D9889"/>
      <c r="N9889"/>
    </row>
    <row r="9890" spans="4:14" ht="13.5" customHeight="1" x14ac:dyDescent="0.35">
      <c r="D9890"/>
      <c r="N9890"/>
    </row>
    <row r="9891" spans="4:14" ht="13.5" customHeight="1" x14ac:dyDescent="0.35">
      <c r="D9891"/>
      <c r="N9891"/>
    </row>
    <row r="9892" spans="4:14" ht="13.5" customHeight="1" x14ac:dyDescent="0.35">
      <c r="D9892"/>
      <c r="N9892"/>
    </row>
    <row r="9893" spans="4:14" ht="13.5" customHeight="1" x14ac:dyDescent="0.35">
      <c r="D9893"/>
      <c r="N9893"/>
    </row>
    <row r="9894" spans="4:14" ht="13.5" customHeight="1" x14ac:dyDescent="0.35">
      <c r="D9894"/>
      <c r="N9894"/>
    </row>
    <row r="9895" spans="4:14" ht="13.5" customHeight="1" x14ac:dyDescent="0.35">
      <c r="D9895"/>
      <c r="N9895"/>
    </row>
    <row r="9896" spans="4:14" ht="13.5" customHeight="1" x14ac:dyDescent="0.35">
      <c r="D9896"/>
      <c r="N9896"/>
    </row>
    <row r="9897" spans="4:14" ht="13.5" customHeight="1" x14ac:dyDescent="0.35">
      <c r="D9897"/>
      <c r="N9897"/>
    </row>
    <row r="9898" spans="4:14" ht="13.5" customHeight="1" x14ac:dyDescent="0.35">
      <c r="D9898"/>
      <c r="N9898"/>
    </row>
    <row r="9899" spans="4:14" ht="13.5" customHeight="1" x14ac:dyDescent="0.35">
      <c r="D9899"/>
      <c r="N9899"/>
    </row>
    <row r="9900" spans="4:14" ht="13.5" customHeight="1" x14ac:dyDescent="0.35">
      <c r="D9900"/>
      <c r="N9900"/>
    </row>
    <row r="9901" spans="4:14" ht="13.5" customHeight="1" x14ac:dyDescent="0.35">
      <c r="D9901"/>
      <c r="N9901"/>
    </row>
    <row r="9902" spans="4:14" ht="13.5" customHeight="1" x14ac:dyDescent="0.35">
      <c r="D9902"/>
      <c r="N9902"/>
    </row>
    <row r="9903" spans="4:14" ht="13.5" customHeight="1" x14ac:dyDescent="0.35">
      <c r="D9903"/>
      <c r="N9903"/>
    </row>
    <row r="9904" spans="4:14" ht="13.5" customHeight="1" x14ac:dyDescent="0.35">
      <c r="D9904"/>
      <c r="N9904"/>
    </row>
    <row r="9905" spans="4:14" ht="13.5" customHeight="1" x14ac:dyDescent="0.35">
      <c r="D9905"/>
      <c r="N9905"/>
    </row>
    <row r="9906" spans="4:14" ht="13.5" customHeight="1" x14ac:dyDescent="0.35">
      <c r="D9906"/>
      <c r="N9906"/>
    </row>
    <row r="9907" spans="4:14" ht="13.5" customHeight="1" x14ac:dyDescent="0.35">
      <c r="D9907"/>
      <c r="N9907"/>
    </row>
    <row r="9908" spans="4:14" ht="13.5" customHeight="1" x14ac:dyDescent="0.35">
      <c r="D9908"/>
      <c r="N9908"/>
    </row>
    <row r="9909" spans="4:14" ht="13.5" customHeight="1" x14ac:dyDescent="0.35">
      <c r="D9909"/>
      <c r="N9909"/>
    </row>
    <row r="9910" spans="4:14" ht="13.5" customHeight="1" x14ac:dyDescent="0.35">
      <c r="D9910"/>
      <c r="N9910"/>
    </row>
    <row r="9911" spans="4:14" ht="13.5" customHeight="1" x14ac:dyDescent="0.35">
      <c r="D9911"/>
      <c r="N9911"/>
    </row>
    <row r="9912" spans="4:14" ht="13.5" customHeight="1" x14ac:dyDescent="0.35">
      <c r="D9912"/>
      <c r="N9912"/>
    </row>
    <row r="9913" spans="4:14" ht="13.5" customHeight="1" x14ac:dyDescent="0.35">
      <c r="D9913"/>
      <c r="N9913"/>
    </row>
    <row r="9914" spans="4:14" ht="13.5" customHeight="1" x14ac:dyDescent="0.35">
      <c r="D9914"/>
      <c r="N9914"/>
    </row>
    <row r="9915" spans="4:14" ht="13.5" customHeight="1" x14ac:dyDescent="0.35">
      <c r="D9915"/>
      <c r="N9915"/>
    </row>
    <row r="9916" spans="4:14" ht="13.5" customHeight="1" x14ac:dyDescent="0.35">
      <c r="D9916"/>
      <c r="N9916"/>
    </row>
    <row r="9917" spans="4:14" ht="13.5" customHeight="1" x14ac:dyDescent="0.35">
      <c r="D9917"/>
      <c r="N9917"/>
    </row>
    <row r="9918" spans="4:14" ht="13.5" customHeight="1" x14ac:dyDescent="0.35">
      <c r="D9918"/>
      <c r="N9918"/>
    </row>
    <row r="9919" spans="4:14" ht="13.5" customHeight="1" x14ac:dyDescent="0.35">
      <c r="D9919"/>
      <c r="N9919"/>
    </row>
    <row r="9920" spans="4:14" ht="13.5" customHeight="1" x14ac:dyDescent="0.35">
      <c r="D9920"/>
      <c r="N9920"/>
    </row>
    <row r="9921" spans="4:14" ht="13.5" customHeight="1" x14ac:dyDescent="0.35">
      <c r="D9921"/>
      <c r="N9921"/>
    </row>
    <row r="9922" spans="4:14" ht="13.5" customHeight="1" x14ac:dyDescent="0.35">
      <c r="D9922"/>
      <c r="N9922"/>
    </row>
    <row r="9923" spans="4:14" ht="13.5" customHeight="1" x14ac:dyDescent="0.35">
      <c r="D9923"/>
      <c r="N9923"/>
    </row>
    <row r="9924" spans="4:14" ht="13.5" customHeight="1" x14ac:dyDescent="0.35">
      <c r="D9924"/>
      <c r="N9924"/>
    </row>
    <row r="9925" spans="4:14" ht="13.5" customHeight="1" x14ac:dyDescent="0.35">
      <c r="D9925"/>
      <c r="N9925"/>
    </row>
    <row r="9926" spans="4:14" ht="13.5" customHeight="1" x14ac:dyDescent="0.35">
      <c r="D9926"/>
      <c r="N9926"/>
    </row>
    <row r="9927" spans="4:14" ht="13.5" customHeight="1" x14ac:dyDescent="0.35">
      <c r="D9927"/>
      <c r="N9927"/>
    </row>
    <row r="9928" spans="4:14" ht="13.5" customHeight="1" x14ac:dyDescent="0.35">
      <c r="D9928"/>
      <c r="N9928"/>
    </row>
    <row r="9929" spans="4:14" ht="13.5" customHeight="1" x14ac:dyDescent="0.35">
      <c r="D9929"/>
      <c r="N9929"/>
    </row>
    <row r="9930" spans="4:14" ht="13.5" customHeight="1" x14ac:dyDescent="0.35">
      <c r="D9930"/>
      <c r="N9930"/>
    </row>
    <row r="9931" spans="4:14" ht="13.5" customHeight="1" x14ac:dyDescent="0.35">
      <c r="D9931"/>
      <c r="N9931"/>
    </row>
    <row r="9932" spans="4:14" ht="13.5" customHeight="1" x14ac:dyDescent="0.35">
      <c r="D9932"/>
      <c r="N9932"/>
    </row>
    <row r="9933" spans="4:14" ht="13.5" customHeight="1" x14ac:dyDescent="0.35">
      <c r="D9933"/>
      <c r="N9933"/>
    </row>
    <row r="9934" spans="4:14" ht="13.5" customHeight="1" x14ac:dyDescent="0.35">
      <c r="D9934"/>
      <c r="N9934"/>
    </row>
    <row r="9935" spans="4:14" ht="13.5" customHeight="1" x14ac:dyDescent="0.35">
      <c r="D9935"/>
      <c r="N9935"/>
    </row>
    <row r="9936" spans="4:14" ht="13.5" customHeight="1" x14ac:dyDescent="0.35">
      <c r="D9936"/>
      <c r="N9936"/>
    </row>
    <row r="9937" spans="4:14" ht="13.5" customHeight="1" x14ac:dyDescent="0.35">
      <c r="D9937"/>
      <c r="N9937"/>
    </row>
    <row r="9938" spans="4:14" ht="13.5" customHeight="1" x14ac:dyDescent="0.35">
      <c r="D9938"/>
      <c r="N9938"/>
    </row>
    <row r="9939" spans="4:14" ht="13.5" customHeight="1" x14ac:dyDescent="0.35">
      <c r="D9939"/>
      <c r="N9939"/>
    </row>
    <row r="9940" spans="4:14" ht="13.5" customHeight="1" x14ac:dyDescent="0.35">
      <c r="D9940"/>
      <c r="N9940"/>
    </row>
    <row r="9941" spans="4:14" ht="13.5" customHeight="1" x14ac:dyDescent="0.35">
      <c r="D9941"/>
      <c r="N9941"/>
    </row>
    <row r="9942" spans="4:14" ht="13.5" customHeight="1" x14ac:dyDescent="0.35">
      <c r="D9942"/>
      <c r="N9942"/>
    </row>
    <row r="9943" spans="4:14" ht="13.5" customHeight="1" x14ac:dyDescent="0.35">
      <c r="D9943"/>
      <c r="N9943"/>
    </row>
    <row r="9944" spans="4:14" ht="13.5" customHeight="1" x14ac:dyDescent="0.35">
      <c r="D9944"/>
      <c r="N9944"/>
    </row>
    <row r="9945" spans="4:14" ht="13.5" customHeight="1" x14ac:dyDescent="0.35">
      <c r="D9945"/>
      <c r="N9945"/>
    </row>
    <row r="9946" spans="4:14" ht="13.5" customHeight="1" x14ac:dyDescent="0.35">
      <c r="D9946"/>
      <c r="N9946"/>
    </row>
    <row r="9947" spans="4:14" ht="13.5" customHeight="1" x14ac:dyDescent="0.35">
      <c r="D9947"/>
      <c r="N9947"/>
    </row>
    <row r="9948" spans="4:14" ht="13.5" customHeight="1" x14ac:dyDescent="0.35">
      <c r="D9948"/>
      <c r="N9948"/>
    </row>
    <row r="9949" spans="4:14" ht="13.5" customHeight="1" x14ac:dyDescent="0.35">
      <c r="D9949"/>
      <c r="N9949"/>
    </row>
    <row r="9950" spans="4:14" ht="13.5" customHeight="1" x14ac:dyDescent="0.35">
      <c r="D9950"/>
      <c r="N9950"/>
    </row>
    <row r="9951" spans="4:14" ht="13.5" customHeight="1" x14ac:dyDescent="0.35">
      <c r="D9951"/>
      <c r="N9951"/>
    </row>
    <row r="9952" spans="4:14" ht="13.5" customHeight="1" x14ac:dyDescent="0.35">
      <c r="D9952"/>
      <c r="N9952"/>
    </row>
    <row r="9953" spans="4:14" ht="13.5" customHeight="1" x14ac:dyDescent="0.35">
      <c r="D9953"/>
      <c r="N9953"/>
    </row>
    <row r="9954" spans="4:14" ht="13.5" customHeight="1" x14ac:dyDescent="0.35">
      <c r="D9954"/>
      <c r="N9954"/>
    </row>
    <row r="9955" spans="4:14" ht="13.5" customHeight="1" x14ac:dyDescent="0.35">
      <c r="D9955"/>
      <c r="N9955"/>
    </row>
    <row r="9956" spans="4:14" ht="13.5" customHeight="1" x14ac:dyDescent="0.35">
      <c r="D9956"/>
      <c r="N9956"/>
    </row>
    <row r="9957" spans="4:14" ht="13.5" customHeight="1" x14ac:dyDescent="0.35">
      <c r="D9957"/>
      <c r="N9957"/>
    </row>
    <row r="9958" spans="4:14" ht="13.5" customHeight="1" x14ac:dyDescent="0.35">
      <c r="D9958"/>
      <c r="N9958"/>
    </row>
    <row r="9959" spans="4:14" ht="13.5" customHeight="1" x14ac:dyDescent="0.35">
      <c r="D9959"/>
      <c r="N9959"/>
    </row>
    <row r="9960" spans="4:14" ht="13.5" customHeight="1" x14ac:dyDescent="0.35">
      <c r="D9960"/>
      <c r="N9960"/>
    </row>
    <row r="9961" spans="4:14" ht="13.5" customHeight="1" x14ac:dyDescent="0.35">
      <c r="D9961"/>
      <c r="N9961"/>
    </row>
    <row r="9962" spans="4:14" ht="13.5" customHeight="1" x14ac:dyDescent="0.35">
      <c r="D9962"/>
      <c r="N9962"/>
    </row>
    <row r="9963" spans="4:14" ht="13.5" customHeight="1" x14ac:dyDescent="0.35">
      <c r="D9963"/>
      <c r="N9963"/>
    </row>
    <row r="9964" spans="4:14" ht="13.5" customHeight="1" x14ac:dyDescent="0.35">
      <c r="D9964"/>
      <c r="N9964"/>
    </row>
    <row r="9965" spans="4:14" ht="13.5" customHeight="1" x14ac:dyDescent="0.35">
      <c r="D9965"/>
      <c r="N9965"/>
    </row>
    <row r="9966" spans="4:14" ht="13.5" customHeight="1" x14ac:dyDescent="0.35">
      <c r="D9966"/>
      <c r="N9966"/>
    </row>
    <row r="9967" spans="4:14" ht="13.5" customHeight="1" x14ac:dyDescent="0.35">
      <c r="D9967"/>
      <c r="N9967"/>
    </row>
    <row r="9968" spans="4:14" ht="13.5" customHeight="1" x14ac:dyDescent="0.35">
      <c r="D9968"/>
      <c r="N9968"/>
    </row>
    <row r="9969" spans="4:14" ht="13.5" customHeight="1" x14ac:dyDescent="0.35">
      <c r="D9969"/>
      <c r="N9969"/>
    </row>
    <row r="9970" spans="4:14" ht="13.5" customHeight="1" x14ac:dyDescent="0.35">
      <c r="D9970"/>
      <c r="N9970"/>
    </row>
    <row r="9971" spans="4:14" ht="13.5" customHeight="1" x14ac:dyDescent="0.35">
      <c r="D9971"/>
      <c r="N9971"/>
    </row>
    <row r="9972" spans="4:14" ht="13.5" customHeight="1" x14ac:dyDescent="0.35">
      <c r="D9972"/>
      <c r="N9972"/>
    </row>
    <row r="9973" spans="4:14" ht="13.5" customHeight="1" x14ac:dyDescent="0.35">
      <c r="D9973"/>
      <c r="N9973"/>
    </row>
    <row r="9974" spans="4:14" ht="13.5" customHeight="1" x14ac:dyDescent="0.35">
      <c r="D9974"/>
      <c r="N9974"/>
    </row>
    <row r="9975" spans="4:14" ht="13.5" customHeight="1" x14ac:dyDescent="0.35">
      <c r="D9975"/>
      <c r="N9975"/>
    </row>
    <row r="9976" spans="4:14" ht="13.5" customHeight="1" x14ac:dyDescent="0.35">
      <c r="D9976"/>
      <c r="N9976"/>
    </row>
    <row r="9977" spans="4:14" ht="13.5" customHeight="1" x14ac:dyDescent="0.35">
      <c r="D9977"/>
      <c r="N9977"/>
    </row>
    <row r="9978" spans="4:14" ht="13.5" customHeight="1" x14ac:dyDescent="0.35">
      <c r="D9978"/>
      <c r="N9978"/>
    </row>
    <row r="9979" spans="4:14" ht="13.5" customHeight="1" x14ac:dyDescent="0.35">
      <c r="D9979"/>
      <c r="N9979"/>
    </row>
    <row r="9980" spans="4:14" ht="13.5" customHeight="1" x14ac:dyDescent="0.35">
      <c r="D9980"/>
      <c r="N9980"/>
    </row>
    <row r="9981" spans="4:14" ht="13.5" customHeight="1" x14ac:dyDescent="0.35">
      <c r="D9981"/>
      <c r="N9981"/>
    </row>
    <row r="9982" spans="4:14" ht="13.5" customHeight="1" x14ac:dyDescent="0.35">
      <c r="D9982"/>
      <c r="N9982"/>
    </row>
    <row r="9983" spans="4:14" ht="13.5" customHeight="1" x14ac:dyDescent="0.35">
      <c r="D9983"/>
      <c r="N9983"/>
    </row>
    <row r="9984" spans="4:14" ht="13.5" customHeight="1" x14ac:dyDescent="0.35">
      <c r="D9984"/>
      <c r="N9984"/>
    </row>
    <row r="9985" spans="4:14" ht="13.5" customHeight="1" x14ac:dyDescent="0.35">
      <c r="D9985"/>
      <c r="N9985"/>
    </row>
    <row r="9986" spans="4:14" ht="13.5" customHeight="1" x14ac:dyDescent="0.35">
      <c r="D9986"/>
      <c r="N9986"/>
    </row>
    <row r="9987" spans="4:14" ht="13.5" customHeight="1" x14ac:dyDescent="0.35">
      <c r="D9987"/>
      <c r="N9987"/>
    </row>
    <row r="9988" spans="4:14" ht="13.5" customHeight="1" x14ac:dyDescent="0.35">
      <c r="D9988"/>
      <c r="N9988"/>
    </row>
    <row r="9989" spans="4:14" ht="13.5" customHeight="1" x14ac:dyDescent="0.35">
      <c r="D9989"/>
      <c r="N9989"/>
    </row>
    <row r="9990" spans="4:14" ht="13.5" customHeight="1" x14ac:dyDescent="0.35">
      <c r="D9990"/>
      <c r="N9990"/>
    </row>
    <row r="9991" spans="4:14" ht="13.5" customHeight="1" x14ac:dyDescent="0.35">
      <c r="D9991"/>
      <c r="N9991"/>
    </row>
    <row r="9992" spans="4:14" ht="13.5" customHeight="1" x14ac:dyDescent="0.35">
      <c r="D9992"/>
      <c r="N9992"/>
    </row>
    <row r="9993" spans="4:14" ht="13.5" customHeight="1" x14ac:dyDescent="0.35">
      <c r="D9993"/>
      <c r="N9993"/>
    </row>
    <row r="9994" spans="4:14" ht="13.5" customHeight="1" x14ac:dyDescent="0.35">
      <c r="D9994"/>
      <c r="N9994"/>
    </row>
    <row r="9995" spans="4:14" ht="13.5" customHeight="1" x14ac:dyDescent="0.35">
      <c r="D9995"/>
      <c r="N9995"/>
    </row>
  </sheetData>
  <autoFilter ref="A1:BM1361" xr:uid="{00000000-0001-0000-0300-000000000000}"/>
  <sortState xmlns:xlrd2="http://schemas.microsoft.com/office/spreadsheetml/2017/richdata2" ref="A2:BM1000">
    <sortCondition ref="B1"/>
  </sortState>
  <phoneticPr fontId="15" type="noConversion"/>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theme="4"/>
  </sheetPr>
  <dimension ref="A1:AD21"/>
  <sheetViews>
    <sheetView zoomScale="115" zoomScaleNormal="115" workbookViewId="0">
      <selection activeCell="E3" sqref="E3"/>
    </sheetView>
  </sheetViews>
  <sheetFormatPr baseColWidth="10" defaultColWidth="3.26953125" defaultRowHeight="17.149999999999999" customHeight="1" x14ac:dyDescent="0.35"/>
  <cols>
    <col min="1" max="1" width="3.26953125" style="13"/>
    <col min="2" max="2" width="4.54296875" style="13" customWidth="1"/>
    <col min="3" max="3" width="4.26953125" style="14" customWidth="1"/>
    <col min="4" max="13" width="3.453125" style="33" customWidth="1"/>
    <col min="14" max="16384" width="3.26953125" style="13"/>
  </cols>
  <sheetData>
    <row r="1" spans="1:30" ht="17.149999999999999" customHeight="1" x14ac:dyDescent="0.35">
      <c r="A1" s="12" t="str">
        <f>'fiche métier'!G13</f>
        <v>D19</v>
      </c>
      <c r="D1" s="33">
        <v>23</v>
      </c>
      <c r="E1" s="33">
        <v>24</v>
      </c>
      <c r="F1" s="33">
        <v>25</v>
      </c>
      <c r="G1" s="33">
        <v>26</v>
      </c>
      <c r="H1" s="33">
        <v>28</v>
      </c>
      <c r="I1" s="33">
        <v>29</v>
      </c>
      <c r="J1" s="33">
        <v>30</v>
      </c>
      <c r="K1" s="33">
        <v>31</v>
      </c>
      <c r="L1" s="33">
        <v>32</v>
      </c>
      <c r="M1" s="33">
        <v>34</v>
      </c>
      <c r="N1" s="33">
        <v>35</v>
      </c>
      <c r="O1" s="33">
        <v>36</v>
      </c>
      <c r="P1" s="33">
        <v>37</v>
      </c>
      <c r="Q1" s="33">
        <v>38</v>
      </c>
      <c r="R1" s="33">
        <v>40</v>
      </c>
      <c r="S1" s="33">
        <v>41</v>
      </c>
      <c r="T1" s="33">
        <v>42</v>
      </c>
      <c r="U1" s="33">
        <v>43</v>
      </c>
      <c r="V1" s="33">
        <v>44</v>
      </c>
      <c r="W1" s="33">
        <v>46</v>
      </c>
      <c r="X1" s="33">
        <v>47</v>
      </c>
      <c r="Y1" s="33">
        <v>48</v>
      </c>
      <c r="Z1" s="33">
        <v>49</v>
      </c>
      <c r="AA1" s="33">
        <v>50</v>
      </c>
      <c r="AB1" s="33">
        <v>52</v>
      </c>
      <c r="AC1" s="33"/>
      <c r="AD1" s="33"/>
    </row>
    <row r="2" spans="1:30" ht="40.5" customHeight="1" x14ac:dyDescent="0.35">
      <c r="D2" s="38" t="s">
        <v>537</v>
      </c>
      <c r="E2" s="37" t="s">
        <v>538</v>
      </c>
      <c r="F2" s="37" t="s">
        <v>539</v>
      </c>
      <c r="G2" s="38" t="s">
        <v>540</v>
      </c>
      <c r="H2" s="38" t="s">
        <v>542</v>
      </c>
      <c r="I2" s="38" t="s">
        <v>543</v>
      </c>
      <c r="J2" s="37" t="s">
        <v>544</v>
      </c>
      <c r="K2" s="37" t="s">
        <v>545</v>
      </c>
      <c r="L2" s="38" t="s">
        <v>546</v>
      </c>
      <c r="M2" s="38" t="s">
        <v>548</v>
      </c>
      <c r="N2" s="40" t="s">
        <v>549</v>
      </c>
      <c r="O2" s="37" t="s">
        <v>550</v>
      </c>
      <c r="P2" s="37" t="s">
        <v>551</v>
      </c>
      <c r="Q2" s="40" t="s">
        <v>552</v>
      </c>
      <c r="R2" s="40" t="s">
        <v>554</v>
      </c>
      <c r="S2" s="40" t="s">
        <v>555</v>
      </c>
      <c r="T2" s="37" t="s">
        <v>556</v>
      </c>
      <c r="U2" s="37" t="s">
        <v>557</v>
      </c>
      <c r="V2" s="40" t="s">
        <v>558</v>
      </c>
      <c r="W2" s="40" t="s">
        <v>560</v>
      </c>
      <c r="X2" s="40" t="s">
        <v>561</v>
      </c>
      <c r="Y2" s="37" t="s">
        <v>562</v>
      </c>
      <c r="Z2" s="37" t="s">
        <v>563</v>
      </c>
      <c r="AA2" s="40" t="s">
        <v>564</v>
      </c>
      <c r="AB2" s="40" t="s">
        <v>566</v>
      </c>
    </row>
    <row r="3" spans="1:30" ht="17.149999999999999" customHeight="1" x14ac:dyDescent="0.35">
      <c r="B3" s="35" t="s">
        <v>3138</v>
      </c>
      <c r="C3" s="36" t="str">
        <f>VLOOKUP(A1,data_METIERS_ACT!$B$1:$H$491,2,FALSE)</f>
        <v>C.02.04.04</v>
      </c>
      <c r="D3" s="39"/>
      <c r="E3" s="34" t="str">
        <f>IF(VLOOKUP(C3,data_ACT_COMP_CONN!$B$1:$BE$601,E$1,FALSE)="","",VLOOKUP(C3,data_ACT_COMP_CONN!$B$1:$BE$601,E$1,FALSE))</f>
        <v>Production</v>
      </c>
      <c r="F3" s="34" t="str">
        <f>IF(VLOOKUP(C3,data_ACT_COMP_CONN!$B$1:$BE$601,F$1,FALSE)="","",VLOOKUP(C3,data_ACT_COMP_CONN!$B$1:$BE$601,F$1,FALSE))</f>
        <v>Matières premières</v>
      </c>
      <c r="G3" s="39"/>
      <c r="H3" s="39"/>
      <c r="I3" s="39"/>
      <c r="J3" s="34">
        <f>IF(VLOOKUP(C3,data_ACT_COMP_CONN!$B$1:$BE$601,J$1,FALSE)="","",VLOOKUP(C3,data_ACT_COMP_CONN!$B$1:$BE$601,J$1,FALSE))</f>
        <v>21547</v>
      </c>
      <c r="K3" s="34" t="str">
        <f>IF(VLOOKUP(C3,data_ACT_COMP_CONN!$B$1:$BE$601,K$1,FALSE)="","",VLOOKUP(C3,data_ACT_COMP_CONN!$B$1:$BE$601,K$1,FALSE))</f>
        <v>Bonnes pratiques hygiène agroalimentaire</v>
      </c>
      <c r="L3" s="39"/>
      <c r="M3" s="39"/>
      <c r="N3" s="41"/>
      <c r="O3" s="34">
        <f>IF(VLOOKUP(C3,data_ACT_COMP_CONN!$B$1:$BE$601,O$1,FALSE)="","",VLOOKUP(C3,data_ACT_COMP_CONN!$B$1:$BE$601,O$1,FALSE))</f>
        <v>21572</v>
      </c>
      <c r="P3" s="34" t="str">
        <f>IF(VLOOKUP(C3,data_ACT_COMP_CONN!$B$1:$BE$601,P$1,FALSE)="","",VLOOKUP(C3,data_ACT_COMP_CONN!$B$1:$BE$601,P$1,FALSE))</f>
        <v>Règlementation hygiène agroalimentaire</v>
      </c>
      <c r="Q3" s="41"/>
      <c r="R3" s="41"/>
      <c r="S3" s="41"/>
      <c r="T3" s="34" t="str">
        <f>IF(VLOOKUP(C3,data_ACT_COMP_CONN!$B$1:$BE$601,T$1,FALSE)="","",VLOOKUP(C3,data_ACT_COMP_CONN!$B$1:$BE$601,T$1,FALSE))</f>
        <v/>
      </c>
      <c r="U3" s="34" t="str">
        <f>IF(VLOOKUP(C3,data_ACT_COMP_CONN!$B$1:$BE$601,U$1,FALSE)="","",VLOOKUP(C3,data_ACT_COMP_CONN!$B$1:$BE$601,U$1,FALSE))</f>
        <v/>
      </c>
      <c r="V3" s="41"/>
      <c r="W3" s="41"/>
      <c r="X3" s="41"/>
      <c r="Y3" s="34" t="str">
        <f>IF(VLOOKUP(C3,data_ACT_COMP_CONN!$B$1:$BE$601,Y$1,FALSE)="","",VLOOKUP(C3,data_ACT_COMP_CONN!$B$1:$BE$601,Y$1,FALSE))</f>
        <v/>
      </c>
      <c r="Z3" s="34" t="str">
        <f>IF(VLOOKUP(C3,data_ACT_COMP_CONN!$B$1:$BE$601,Z$1,FALSE)="","",VLOOKUP(C3,data_ACT_COMP_CONN!$B$1:$BE$601,Z$1,FALSE))</f>
        <v/>
      </c>
      <c r="AA3" s="41"/>
      <c r="AB3" s="41"/>
    </row>
    <row r="4" spans="1:30" ht="17.149999999999999" customHeight="1" x14ac:dyDescent="0.35">
      <c r="B4" s="35" t="s">
        <v>3139</v>
      </c>
      <c r="C4" s="36" t="str">
        <f>VLOOKUP(A1,data_METIERS_ACT!$B$1:$H$491,3,FALSE)</f>
        <v>D.02.01.01</v>
      </c>
      <c r="D4" s="39"/>
      <c r="E4" s="34" t="str">
        <f>IF(VLOOKUP(C4,data_ACT_COMP_CONN!$B$1:$BE$601,E$1,FALSE)="","",VLOOKUP(C4,data_ACT_COMP_CONN!$B$1:$BE$601,E$1,FALSE))</f>
        <v>Approvisionnement </v>
      </c>
      <c r="F4" s="34" t="str">
        <f>IF(VLOOKUP(C4,data_ACT_COMP_CONN!$B$1:$BE$601,F$1,FALSE)="","",VLOOKUP(C4,data_ACT_COMP_CONN!$B$1:$BE$601,F$1,FALSE))</f>
        <v>Conduite de machine</v>
      </c>
      <c r="G4" s="39"/>
      <c r="H4" s="39"/>
      <c r="I4" s="39"/>
      <c r="J4" s="34">
        <f>IF(VLOOKUP(C4,data_ACT_COMP_CONN!$B$1:$BE$601,J$1,FALSE)="","",VLOOKUP(C4,data_ACT_COMP_CONN!$B$1:$BE$601,J$1,FALSE))</f>
        <v>21547</v>
      </c>
      <c r="K4" s="34" t="str">
        <f>IF(VLOOKUP(C4,data_ACT_COMP_CONN!$B$1:$BE$601,K$1,FALSE)="","",VLOOKUP(C4,data_ACT_COMP_CONN!$B$1:$BE$601,K$1,FALSE))</f>
        <v>Bonnes pratiques hygiène agroalimentaire</v>
      </c>
      <c r="L4" s="39"/>
      <c r="M4" s="39"/>
      <c r="N4" s="41"/>
      <c r="O4" s="34">
        <f>IF(VLOOKUP(C4,data_ACT_COMP_CONN!$B$1:$BE$601,O$1,FALSE)="","",VLOOKUP(C4,data_ACT_COMP_CONN!$B$1:$BE$601,O$1,FALSE))</f>
        <v>21572</v>
      </c>
      <c r="P4" s="34" t="str">
        <f>IF(VLOOKUP(C4,data_ACT_COMP_CONN!$B$1:$BE$601,P$1,FALSE)="","",VLOOKUP(C4,data_ACT_COMP_CONN!$B$1:$BE$601,P$1,FALSE))</f>
        <v>Règlementation hygiène agroalimentaire</v>
      </c>
      <c r="Q4" s="41"/>
      <c r="R4" s="41"/>
      <c r="S4" s="41"/>
      <c r="T4" s="34">
        <f>IF(VLOOKUP(C4,data_ACT_COMP_CONN!$B$1:$BE$601,T$1,FALSE)="","",VLOOKUP(C4,data_ACT_COMP_CONN!$B$1:$BE$601,T$1,FALSE))</f>
        <v>31620</v>
      </c>
      <c r="U4" s="34" t="str">
        <f>IF(VLOOKUP(C4,data_ACT_COMP_CONN!$B$1:$BE$601,U$1,FALSE)="","",VLOOKUP(C4,data_ACT_COMP_CONN!$B$1:$BE$601,U$1,FALSE))</f>
        <v>Conduite installation industrielle</v>
      </c>
      <c r="V4" s="41"/>
      <c r="W4" s="41"/>
      <c r="X4" s="41"/>
      <c r="Y4" s="34">
        <f>IF(VLOOKUP(C4,data_ACT_COMP_CONN!$B$1:$BE$601,Y$1,FALSE)="","",VLOOKUP(C4,data_ACT_COMP_CONN!$B$1:$BE$601,Y$1,FALSE))</f>
        <v>31754</v>
      </c>
      <c r="Z4" s="34" t="str">
        <f>IF(VLOOKUP(C4,data_ACT_COMP_CONN!$B$1:$BE$601,Z$1,FALSE)="","",VLOOKUP(C4,data_ACT_COMP_CONN!$B$1:$BE$601,Z$1,FALSE))</f>
        <v>Manutention</v>
      </c>
      <c r="AA4" s="41"/>
      <c r="AB4" s="41"/>
    </row>
    <row r="5" spans="1:30" ht="17.149999999999999" customHeight="1" x14ac:dyDescent="0.35">
      <c r="B5" s="35" t="s">
        <v>3140</v>
      </c>
      <c r="C5" s="36" t="str">
        <f>VLOOKUP(A1,data_METIERS_ACT!$B$1:$H$491,4,FALSE)</f>
        <v>F.01.05.01</v>
      </c>
      <c r="D5" s="39"/>
      <c r="E5" s="34" t="str">
        <f>IF(VLOOKUP(C5,data_ACT_COMP_CONN!$B$1:$BE$601,E$1,FALSE)="","",VLOOKUP(C5,data_ACT_COMP_CONN!$B$1:$BE$601,E$1,FALSE))</f>
        <v>Prélèvement d’échantillons</v>
      </c>
      <c r="F5" s="34" t="str">
        <f>IF(VLOOKUP(C5,data_ACT_COMP_CONN!$B$1:$BE$601,F$1,FALSE)="","",VLOOKUP(C5,data_ACT_COMP_CONN!$B$1:$BE$601,F$1,FALSE))</f>
        <v/>
      </c>
      <c r="G5" s="39"/>
      <c r="H5" s="39"/>
      <c r="I5" s="39"/>
      <c r="J5" s="34">
        <f>IF(VLOOKUP(C5,data_ACT_COMP_CONN!$B$1:$BE$601,J$1,FALSE)="","",VLOOKUP(C5,data_ACT_COMP_CONN!$B$1:$BE$601,J$1,FALSE))</f>
        <v>31436</v>
      </c>
      <c r="K5" s="34" t="str">
        <f>IF(VLOOKUP(C5,data_ACT_COMP_CONN!$B$1:$BE$601,K$1,FALSE)="","",VLOOKUP(C5,data_ACT_COMP_CONN!$B$1:$BE$601,K$1,FALSE))</f>
        <v>Contrôle qualité</v>
      </c>
      <c r="L5" s="39"/>
      <c r="M5" s="39"/>
      <c r="N5" s="41"/>
      <c r="O5" s="34">
        <f>IF(VLOOKUP(C5,data_ACT_COMP_CONN!$B$1:$BE$601,O$1,FALSE)="","",VLOOKUP(C5,data_ACT_COMP_CONN!$B$1:$BE$601,O$1,FALSE))</f>
        <v>21547</v>
      </c>
      <c r="P5" s="34" t="str">
        <f>IF(VLOOKUP(C5,data_ACT_COMP_CONN!$B$1:$BE$601,P$1,FALSE)="","",VLOOKUP(C5,data_ACT_COMP_CONN!$B$1:$BE$601,P$1,FALSE))</f>
        <v>Bonnes pratiques hygiène agroalimentaire</v>
      </c>
      <c r="Q5" s="41"/>
      <c r="R5" s="41"/>
      <c r="S5" s="41"/>
      <c r="T5" s="34">
        <f>IF(VLOOKUP(C5,data_ACT_COMP_CONN!$B$1:$BE$601,T$1,FALSE)="","",VLOOKUP(C5,data_ACT_COMP_CONN!$B$1:$BE$601,T$1,FALSE))</f>
        <v>21572</v>
      </c>
      <c r="U5" s="34" t="str">
        <f>IF(VLOOKUP(C5,data_ACT_COMP_CONN!$B$1:$BE$601,U$1,FALSE)="","",VLOOKUP(C5,data_ACT_COMP_CONN!$B$1:$BE$601,U$1,FALSE))</f>
        <v>Règlementation hygiène agroalimentaire</v>
      </c>
      <c r="V5" s="41"/>
      <c r="W5" s="41"/>
      <c r="X5" s="41"/>
      <c r="Y5" s="34" t="str">
        <f>IF(VLOOKUP(C5,data_ACT_COMP_CONN!$B$1:$BE$601,Y$1,FALSE)="","",VLOOKUP(C5,data_ACT_COMP_CONN!$B$1:$BE$601,Y$1,FALSE))</f>
        <v/>
      </c>
      <c r="Z5" s="34" t="str">
        <f>IF(VLOOKUP(C5,data_ACT_COMP_CONN!$B$1:$BE$601,Z$1,FALSE)="","",VLOOKUP(C5,data_ACT_COMP_CONN!$B$1:$BE$601,Z$1,FALSE))</f>
        <v/>
      </c>
      <c r="AA5" s="41"/>
      <c r="AB5" s="41"/>
    </row>
    <row r="6" spans="1:30" ht="17.149999999999999" customHeight="1" x14ac:dyDescent="0.35">
      <c r="B6" s="35" t="s">
        <v>3141</v>
      </c>
      <c r="C6" s="36" t="str">
        <f>VLOOKUP(A1,data_METIERS_ACT!$B$1:$H$491,5,FALSE)</f>
        <v>I.02.08.01</v>
      </c>
      <c r="D6" s="39"/>
      <c r="E6" s="34" t="e">
        <f>IF(VLOOKUP(C6,data_ACT_COMP_CONN!$B$1:$BE$601,E$1,FALSE)="","",VLOOKUP(C6,data_ACT_COMP_CONN!$B$1:$BE$601,E$1,FALSE))</f>
        <v>#N/A</v>
      </c>
      <c r="F6" s="34" t="e">
        <f>IF(VLOOKUP(C6,data_ACT_COMP_CONN!$B$1:$BE$601,F$1,FALSE)="","",VLOOKUP(C6,data_ACT_COMP_CONN!$B$1:$BE$601,F$1,FALSE))</f>
        <v>#N/A</v>
      </c>
      <c r="G6" s="39"/>
      <c r="H6" s="39"/>
      <c r="I6" s="39"/>
      <c r="J6" s="34" t="e">
        <f>IF(VLOOKUP(C6,data_ACT_COMP_CONN!$B$1:$BE$601,J$1,FALSE)="","",VLOOKUP(C6,data_ACT_COMP_CONN!$B$1:$BE$601,J$1,FALSE))</f>
        <v>#N/A</v>
      </c>
      <c r="K6" s="34" t="e">
        <f>IF(VLOOKUP(C6,data_ACT_COMP_CONN!$B$1:$BE$601,K$1,FALSE)="","",VLOOKUP(C6,data_ACT_COMP_CONN!$B$1:$BE$601,K$1,FALSE))</f>
        <v>#N/A</v>
      </c>
      <c r="L6" s="39"/>
      <c r="M6" s="39"/>
      <c r="N6" s="41"/>
      <c r="O6" s="34" t="e">
        <f>IF(VLOOKUP(C6,data_ACT_COMP_CONN!$B$1:$BE$601,O$1,FALSE)="","",VLOOKUP(C6,data_ACT_COMP_CONN!$B$1:$BE$601,O$1,FALSE))</f>
        <v>#N/A</v>
      </c>
      <c r="P6" s="34" t="e">
        <f>IF(VLOOKUP(C6,data_ACT_COMP_CONN!$B$1:$BE$601,P$1,FALSE)="","",VLOOKUP(C6,data_ACT_COMP_CONN!$B$1:$BE$601,P$1,FALSE))</f>
        <v>#N/A</v>
      </c>
      <c r="Q6" s="41"/>
      <c r="R6" s="41"/>
      <c r="S6" s="41"/>
      <c r="T6" s="34" t="e">
        <f>IF(VLOOKUP(C6,data_ACT_COMP_CONN!$B$1:$BE$601,T$1,FALSE)="","",VLOOKUP(C6,data_ACT_COMP_CONN!$B$1:$BE$601,T$1,FALSE))</f>
        <v>#N/A</v>
      </c>
      <c r="U6" s="34" t="e">
        <f>IF(VLOOKUP(C6,data_ACT_COMP_CONN!$B$1:$BE$601,U$1,FALSE)="","",VLOOKUP(C6,data_ACT_COMP_CONN!$B$1:$BE$601,U$1,FALSE))</f>
        <v>#N/A</v>
      </c>
      <c r="V6" s="41"/>
      <c r="W6" s="41"/>
      <c r="X6" s="41"/>
      <c r="Y6" s="34" t="e">
        <f>IF(VLOOKUP(C6,data_ACT_COMP_CONN!$B$1:$BE$601,Y$1,FALSE)="","",VLOOKUP(C6,data_ACT_COMP_CONN!$B$1:$BE$601,Y$1,FALSE))</f>
        <v>#N/A</v>
      </c>
      <c r="Z6" s="34" t="e">
        <f>IF(VLOOKUP(C6,data_ACT_COMP_CONN!$B$1:$BE$601,Z$1,FALSE)="","",VLOOKUP(C6,data_ACT_COMP_CONN!$B$1:$BE$601,Z$1,FALSE))</f>
        <v>#N/A</v>
      </c>
      <c r="AA6" s="41"/>
      <c r="AB6" s="41"/>
    </row>
    <row r="7" spans="1:30" ht="17.149999999999999" customHeight="1" x14ac:dyDescent="0.35">
      <c r="B7" s="35" t="s">
        <v>3142</v>
      </c>
      <c r="C7" s="36" t="str">
        <f>VLOOKUP(A1,data_METIERS_ACT!$B$1:$H$491,6,FALSE)</f>
        <v>E.02.06.02</v>
      </c>
      <c r="D7" s="39"/>
      <c r="E7" s="34" t="e">
        <f>IF(VLOOKUP(C7,data_ACT_COMP_CONN!$B$1:$BE$601,E$1,FALSE)="","",VLOOKUP(C7,data_ACT_COMP_CONN!$B$1:$BE$601,E$1,FALSE))</f>
        <v>#N/A</v>
      </c>
      <c r="F7" s="34" t="e">
        <f>IF(VLOOKUP(C7,data_ACT_COMP_CONN!$B$1:$BE$601,F$1,FALSE)="","",VLOOKUP(C7,data_ACT_COMP_CONN!$B$1:$BE$601,F$1,FALSE))</f>
        <v>#N/A</v>
      </c>
      <c r="G7" s="39"/>
      <c r="H7" s="39"/>
      <c r="I7" s="39"/>
      <c r="J7" s="34" t="e">
        <f>IF(VLOOKUP(C7,data_ACT_COMP_CONN!$B$1:$BE$601,J$1,FALSE)="","",VLOOKUP(C7,data_ACT_COMP_CONN!$B$1:$BE$601,J$1,FALSE))</f>
        <v>#N/A</v>
      </c>
      <c r="K7" s="34" t="e">
        <f>IF(VLOOKUP(C7,data_ACT_COMP_CONN!$B$1:$BE$601,K$1,FALSE)="","",VLOOKUP(C7,data_ACT_COMP_CONN!$B$1:$BE$601,K$1,FALSE))</f>
        <v>#N/A</v>
      </c>
      <c r="L7" s="39"/>
      <c r="M7" s="39"/>
      <c r="N7" s="41"/>
      <c r="O7" s="34" t="e">
        <f>IF(VLOOKUP(C7,data_ACT_COMP_CONN!$B$1:$BE$601,O$1,FALSE)="","",VLOOKUP(C7,data_ACT_COMP_CONN!$B$1:$BE$601,O$1,FALSE))</f>
        <v>#N/A</v>
      </c>
      <c r="P7" s="34" t="e">
        <f>IF(VLOOKUP(C7,data_ACT_COMP_CONN!$B$1:$BE$601,P$1,FALSE)="","",VLOOKUP(C7,data_ACT_COMP_CONN!$B$1:$BE$601,P$1,FALSE))</f>
        <v>#N/A</v>
      </c>
      <c r="Q7" s="41"/>
      <c r="R7" s="41"/>
      <c r="S7" s="41"/>
      <c r="T7" s="34" t="e">
        <f>IF(VLOOKUP(C7,data_ACT_COMP_CONN!$B$1:$BE$601,T$1,FALSE)="","",VLOOKUP(C7,data_ACT_COMP_CONN!$B$1:$BE$601,T$1,FALSE))</f>
        <v>#N/A</v>
      </c>
      <c r="U7" s="34" t="e">
        <f>IF(VLOOKUP(C7,data_ACT_COMP_CONN!$B$1:$BE$601,U$1,FALSE)="","",VLOOKUP(C7,data_ACT_COMP_CONN!$B$1:$BE$601,U$1,FALSE))</f>
        <v>#N/A</v>
      </c>
      <c r="V7" s="41"/>
      <c r="W7" s="41"/>
      <c r="X7" s="41"/>
      <c r="Y7" s="34" t="e">
        <f>IF(VLOOKUP(C7,data_ACT_COMP_CONN!$B$1:$BE$601,Y$1,FALSE)="","",VLOOKUP(C7,data_ACT_COMP_CONN!$B$1:$BE$601,Y$1,FALSE))</f>
        <v>#N/A</v>
      </c>
      <c r="Z7" s="34" t="e">
        <f>IF(VLOOKUP(C7,data_ACT_COMP_CONN!$B$1:$BE$601,Z$1,FALSE)="","",VLOOKUP(C7,data_ACT_COMP_CONN!$B$1:$BE$601,Z$1,FALSE))</f>
        <v>#N/A</v>
      </c>
      <c r="AA7" s="41"/>
      <c r="AB7" s="41"/>
    </row>
    <row r="8" spans="1:30" ht="17.149999999999999" customHeight="1" x14ac:dyDescent="0.35">
      <c r="B8" s="35" t="s">
        <v>3143</v>
      </c>
      <c r="C8" s="36" t="str">
        <f>VLOOKUP(A1,data_METIERS_ACT!$B$1:$H$491,7,FALSE)</f>
        <v>D.03.04.01</v>
      </c>
      <c r="D8" s="39"/>
      <c r="E8" s="34" t="e">
        <f>IF(VLOOKUP(C8,data_ACT_COMP_CONN!$B$1:$BE$601,E$1,FALSE)="","",VLOOKUP(C8,data_ACT_COMP_CONN!$B$1:$BE$601,E$1,FALSE))</f>
        <v>#N/A</v>
      </c>
      <c r="F8" s="34" t="e">
        <f>IF(VLOOKUP(C8,data_ACT_COMP_CONN!$B$1:$BE$601,F$1,FALSE)="","",VLOOKUP(C8,data_ACT_COMP_CONN!$B$1:$BE$601,F$1,FALSE))</f>
        <v>#N/A</v>
      </c>
      <c r="G8" s="39"/>
      <c r="H8" s="39"/>
      <c r="I8" s="39"/>
      <c r="J8" s="34" t="e">
        <f>IF(VLOOKUP(C8,data_ACT_COMP_CONN!$B$1:$BE$601,J$1,FALSE)="","",VLOOKUP(C8,data_ACT_COMP_CONN!$B$1:$BE$601,J$1,FALSE))</f>
        <v>#N/A</v>
      </c>
      <c r="K8" s="34" t="e">
        <f>IF(VLOOKUP(C8,data_ACT_COMP_CONN!$B$1:$BE$601,K$1,FALSE)="","",VLOOKUP(C8,data_ACT_COMP_CONN!$B$1:$BE$601,K$1,FALSE))</f>
        <v>#N/A</v>
      </c>
      <c r="L8" s="39"/>
      <c r="M8" s="39"/>
      <c r="N8" s="41"/>
      <c r="O8" s="34" t="e">
        <f>IF(VLOOKUP(C8,data_ACT_COMP_CONN!$B$1:$BE$601,O$1,FALSE)="","",VLOOKUP(C8,data_ACT_COMP_CONN!$B$1:$BE$601,O$1,FALSE))</f>
        <v>#N/A</v>
      </c>
      <c r="P8" s="34" t="e">
        <f>IF(VLOOKUP(C8,data_ACT_COMP_CONN!$B$1:$BE$601,P$1,FALSE)="","",VLOOKUP(C8,data_ACT_COMP_CONN!$B$1:$BE$601,P$1,FALSE))</f>
        <v>#N/A</v>
      </c>
      <c r="Q8" s="41"/>
      <c r="R8" s="41"/>
      <c r="S8" s="41"/>
      <c r="T8" s="34" t="e">
        <f>IF(VLOOKUP(C8,data_ACT_COMP_CONN!$B$1:$BE$601,T$1,FALSE)="","",VLOOKUP(C8,data_ACT_COMP_CONN!$B$1:$BE$601,T$1,FALSE))</f>
        <v>#N/A</v>
      </c>
      <c r="U8" s="34" t="e">
        <f>IF(VLOOKUP(C8,data_ACT_COMP_CONN!$B$1:$BE$601,U$1,FALSE)="","",VLOOKUP(C8,data_ACT_COMP_CONN!$B$1:$BE$601,U$1,FALSE))</f>
        <v>#N/A</v>
      </c>
      <c r="V8" s="41"/>
      <c r="W8" s="41"/>
      <c r="X8" s="41"/>
      <c r="Y8" s="34" t="e">
        <f>IF(VLOOKUP(C8,data_ACT_COMP_CONN!$B$1:$BE$601,Y$1,FALSE)="","",VLOOKUP(C8,data_ACT_COMP_CONN!$B$1:$BE$601,Y$1,FALSE))</f>
        <v>#N/A</v>
      </c>
      <c r="Z8" s="34" t="e">
        <f>IF(VLOOKUP(C8,data_ACT_COMP_CONN!$B$1:$BE$601,Z$1,FALSE)="","",VLOOKUP(C8,data_ACT_COMP_CONN!$B$1:$BE$601,Z$1,FALSE))</f>
        <v>#N/A</v>
      </c>
      <c r="AA8" s="41"/>
      <c r="AB8" s="41"/>
    </row>
    <row r="10" spans="1:30" ht="17.149999999999999" customHeight="1" x14ac:dyDescent="0.35">
      <c r="C10" s="13"/>
    </row>
    <row r="11" spans="1:30" ht="17.149999999999999" customHeight="1" x14ac:dyDescent="0.35">
      <c r="C11" s="13"/>
      <c r="D11" s="13"/>
      <c r="E11" s="13"/>
      <c r="F11" s="13"/>
      <c r="G11" s="13"/>
      <c r="H11" s="13"/>
      <c r="I11" s="13"/>
      <c r="J11" s="13"/>
      <c r="K11" s="13"/>
      <c r="L11" s="13"/>
      <c r="M11" s="13"/>
    </row>
    <row r="12" spans="1:30" ht="17.149999999999999" customHeight="1" x14ac:dyDescent="0.35">
      <c r="C12" s="13"/>
      <c r="D12" s="13"/>
      <c r="E12" s="13"/>
      <c r="F12" s="13"/>
      <c r="G12" s="13"/>
      <c r="H12" s="13"/>
      <c r="I12" s="13"/>
      <c r="J12" s="13"/>
      <c r="K12" s="13"/>
      <c r="L12" s="13"/>
      <c r="M12" s="13"/>
    </row>
    <row r="13" spans="1:30" ht="17.149999999999999" customHeight="1" x14ac:dyDescent="0.35">
      <c r="C13" s="13"/>
      <c r="D13" s="13"/>
      <c r="E13" s="13"/>
      <c r="F13" s="13"/>
      <c r="G13" s="13"/>
      <c r="H13" s="13"/>
      <c r="I13" s="13"/>
      <c r="J13" s="13"/>
      <c r="K13" s="13"/>
      <c r="L13" s="13"/>
      <c r="M13" s="13"/>
    </row>
    <row r="14" spans="1:30" ht="17.149999999999999" customHeight="1" x14ac:dyDescent="0.35">
      <c r="C14" s="13"/>
      <c r="D14" s="13"/>
      <c r="E14" s="13"/>
      <c r="F14" s="13"/>
      <c r="G14" s="13"/>
      <c r="H14" s="13"/>
      <c r="I14" s="13"/>
      <c r="J14" s="13"/>
      <c r="K14" s="13"/>
      <c r="L14" s="13"/>
      <c r="M14" s="13"/>
    </row>
    <row r="15" spans="1:30" ht="17.149999999999999" customHeight="1" x14ac:dyDescent="0.35">
      <c r="C15" s="13"/>
      <c r="D15" s="13"/>
      <c r="E15" s="13"/>
      <c r="F15" s="13"/>
      <c r="G15" s="13"/>
      <c r="H15" s="13"/>
      <c r="I15" s="13"/>
      <c r="J15" s="13"/>
      <c r="K15" s="13"/>
      <c r="L15" s="13"/>
      <c r="M15" s="13"/>
    </row>
    <row r="16" spans="1:30" ht="17.149999999999999" customHeight="1" x14ac:dyDescent="0.35">
      <c r="C16" s="13"/>
      <c r="D16" s="13"/>
      <c r="E16" s="13"/>
      <c r="F16" s="13"/>
      <c r="G16" s="13"/>
      <c r="H16" s="13"/>
      <c r="I16" s="13"/>
      <c r="J16" s="13"/>
      <c r="K16" s="13"/>
      <c r="L16" s="13"/>
      <c r="M16" s="13"/>
    </row>
    <row r="17" spans="3:13" ht="17.149999999999999" customHeight="1" x14ac:dyDescent="0.35">
      <c r="C17" s="13"/>
      <c r="D17" s="13"/>
      <c r="E17" s="13"/>
      <c r="F17" s="13"/>
      <c r="G17" s="13"/>
      <c r="H17" s="13"/>
      <c r="I17" s="13"/>
      <c r="J17" s="13"/>
      <c r="K17" s="13"/>
      <c r="L17" s="13"/>
      <c r="M17" s="13"/>
    </row>
    <row r="18" spans="3:13" ht="17.149999999999999" customHeight="1" x14ac:dyDescent="0.35">
      <c r="C18" s="13"/>
    </row>
    <row r="19" spans="3:13" ht="17.149999999999999" customHeight="1" x14ac:dyDescent="0.35">
      <c r="C19" s="13"/>
    </row>
    <row r="20" spans="3:13" ht="17.149999999999999" customHeight="1" x14ac:dyDescent="0.35">
      <c r="C20" s="13"/>
    </row>
    <row r="21" spans="3:13" ht="17.149999999999999" customHeight="1" x14ac:dyDescent="0.35">
      <c r="C21" s="1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theme="4"/>
  </sheetPr>
  <dimension ref="A2:AB39"/>
  <sheetViews>
    <sheetView topLeftCell="B1" workbookViewId="0">
      <selection activeCell="K2" sqref="K2:L17"/>
    </sheetView>
  </sheetViews>
  <sheetFormatPr baseColWidth="10" defaultColWidth="3.81640625" defaultRowHeight="14.5" x14ac:dyDescent="0.35"/>
  <cols>
    <col min="1" max="2" width="9.7265625" customWidth="1"/>
    <col min="3" max="3" width="65.81640625" customWidth="1"/>
    <col min="4" max="4" width="9.7265625" customWidth="1"/>
    <col min="6" max="6" width="6" bestFit="1" customWidth="1"/>
    <col min="7" max="7" width="39.26953125" bestFit="1" customWidth="1"/>
    <col min="11" max="11" width="2.7265625" bestFit="1" customWidth="1"/>
    <col min="12" max="12" width="55.1796875" bestFit="1" customWidth="1"/>
  </cols>
  <sheetData>
    <row r="2" spans="1:25" x14ac:dyDescent="0.35">
      <c r="B2" t="s">
        <v>18054</v>
      </c>
      <c r="K2" s="1" t="s">
        <v>18055</v>
      </c>
      <c r="L2" t="s">
        <v>217</v>
      </c>
      <c r="N2" t="s">
        <v>21648</v>
      </c>
      <c r="Y2">
        <v>1</v>
      </c>
    </row>
    <row r="3" spans="1:25" x14ac:dyDescent="0.35">
      <c r="K3" s="1" t="s">
        <v>18056</v>
      </c>
      <c r="L3" t="s">
        <v>218</v>
      </c>
      <c r="N3" t="s">
        <v>21649</v>
      </c>
      <c r="Y3" t="s">
        <v>67</v>
      </c>
    </row>
    <row r="4" spans="1:25" x14ac:dyDescent="0.35">
      <c r="B4" s="1" t="s">
        <v>18057</v>
      </c>
      <c r="C4" s="1" t="s">
        <v>18058</v>
      </c>
      <c r="D4" s="1" t="s">
        <v>12833</v>
      </c>
      <c r="K4" s="1" t="s">
        <v>18059</v>
      </c>
      <c r="L4" t="s">
        <v>18060</v>
      </c>
      <c r="N4" t="s">
        <v>21650</v>
      </c>
    </row>
    <row r="5" spans="1:25" x14ac:dyDescent="0.35">
      <c r="K5" s="1" t="s">
        <v>18061</v>
      </c>
      <c r="L5" t="s">
        <v>20</v>
      </c>
      <c r="N5" t="s">
        <v>21651</v>
      </c>
    </row>
    <row r="6" spans="1:25" x14ac:dyDescent="0.35">
      <c r="A6" t="s">
        <v>217</v>
      </c>
      <c r="B6" s="1" t="s">
        <v>18055</v>
      </c>
      <c r="C6" s="1" t="s">
        <v>18062</v>
      </c>
      <c r="D6" s="1" t="s">
        <v>18055</v>
      </c>
      <c r="K6" s="1"/>
      <c r="N6" t="s">
        <v>21652</v>
      </c>
    </row>
    <row r="7" spans="1:25" x14ac:dyDescent="0.35">
      <c r="A7" t="s">
        <v>218</v>
      </c>
      <c r="B7" s="1" t="s">
        <v>18056</v>
      </c>
      <c r="C7" s="1" t="s">
        <v>1473</v>
      </c>
      <c r="D7" s="1" t="s">
        <v>18056</v>
      </c>
      <c r="K7" s="1" t="s">
        <v>18063</v>
      </c>
      <c r="L7" t="s">
        <v>18064</v>
      </c>
      <c r="N7" t="s">
        <v>21653</v>
      </c>
    </row>
    <row r="8" spans="1:25" x14ac:dyDescent="0.35">
      <c r="A8" t="s">
        <v>18060</v>
      </c>
      <c r="B8" s="1" t="s">
        <v>18059</v>
      </c>
      <c r="C8" s="1" t="s">
        <v>18065</v>
      </c>
      <c r="D8" s="1" t="s">
        <v>18059</v>
      </c>
      <c r="K8" s="1" t="s">
        <v>18066</v>
      </c>
      <c r="L8" t="s">
        <v>18067</v>
      </c>
      <c r="N8" t="s">
        <v>21654</v>
      </c>
    </row>
    <row r="9" spans="1:25" x14ac:dyDescent="0.35">
      <c r="A9" t="s">
        <v>20</v>
      </c>
      <c r="B9" s="1" t="s">
        <v>18061</v>
      </c>
      <c r="C9" s="1" t="s">
        <v>18068</v>
      </c>
      <c r="D9" s="1" t="s">
        <v>18061</v>
      </c>
      <c r="K9" s="1" t="s">
        <v>18069</v>
      </c>
      <c r="L9" t="s">
        <v>18070</v>
      </c>
      <c r="N9" t="s">
        <v>21655</v>
      </c>
    </row>
    <row r="10" spans="1:25" x14ac:dyDescent="0.35">
      <c r="A10" t="s">
        <v>18071</v>
      </c>
      <c r="B10" s="1" t="s">
        <v>18072</v>
      </c>
      <c r="C10" s="1" t="s">
        <v>18073</v>
      </c>
      <c r="D10" s="1" t="s">
        <v>18072</v>
      </c>
      <c r="K10" s="1"/>
      <c r="N10" t="s">
        <v>21656</v>
      </c>
    </row>
    <row r="11" spans="1:25" x14ac:dyDescent="0.35">
      <c r="A11" t="s">
        <v>18064</v>
      </c>
      <c r="B11" s="1" t="s">
        <v>18063</v>
      </c>
      <c r="C11" s="1" t="s">
        <v>18074</v>
      </c>
      <c r="D11" s="1" t="s">
        <v>18063</v>
      </c>
      <c r="K11" s="1" t="s">
        <v>18075</v>
      </c>
      <c r="L11" t="s">
        <v>18076</v>
      </c>
      <c r="N11" t="s">
        <v>21657</v>
      </c>
    </row>
    <row r="12" spans="1:25" x14ac:dyDescent="0.35">
      <c r="A12" t="s">
        <v>18067</v>
      </c>
      <c r="B12" s="1" t="s">
        <v>18066</v>
      </c>
      <c r="C12" s="1" t="s">
        <v>18077</v>
      </c>
      <c r="D12" s="1" t="s">
        <v>18066</v>
      </c>
      <c r="K12" s="1" t="s">
        <v>18078</v>
      </c>
      <c r="L12" t="s">
        <v>18079</v>
      </c>
      <c r="N12" t="s">
        <v>21658</v>
      </c>
    </row>
    <row r="13" spans="1:25" x14ac:dyDescent="0.35">
      <c r="A13" t="s">
        <v>18070</v>
      </c>
      <c r="B13" s="1" t="s">
        <v>18069</v>
      </c>
      <c r="C13" s="1" t="s">
        <v>18080</v>
      </c>
      <c r="D13" s="1" t="s">
        <v>18069</v>
      </c>
      <c r="K13" s="1" t="s">
        <v>18081</v>
      </c>
      <c r="L13" t="s">
        <v>18082</v>
      </c>
      <c r="N13" t="s">
        <v>21659</v>
      </c>
    </row>
    <row r="14" spans="1:25" x14ac:dyDescent="0.35">
      <c r="A14" t="s">
        <v>18083</v>
      </c>
      <c r="B14" s="1" t="s">
        <v>18084</v>
      </c>
      <c r="C14" s="1" t="s">
        <v>18085</v>
      </c>
      <c r="D14" s="1" t="s">
        <v>18084</v>
      </c>
      <c r="K14" s="1" t="s">
        <v>18086</v>
      </c>
      <c r="L14" t="s">
        <v>18087</v>
      </c>
      <c r="N14" t="s">
        <v>21660</v>
      </c>
    </row>
    <row r="15" spans="1:25" x14ac:dyDescent="0.35">
      <c r="A15" t="s">
        <v>18076</v>
      </c>
      <c r="B15" s="1" t="s">
        <v>18075</v>
      </c>
      <c r="C15" s="1" t="s">
        <v>18088</v>
      </c>
      <c r="D15" s="1" t="s">
        <v>18075</v>
      </c>
      <c r="K15" s="1" t="s">
        <v>18089</v>
      </c>
      <c r="L15" t="s">
        <v>18090</v>
      </c>
      <c r="N15" t="s">
        <v>21661</v>
      </c>
    </row>
    <row r="16" spans="1:25" x14ac:dyDescent="0.35">
      <c r="A16" t="s">
        <v>18079</v>
      </c>
      <c r="B16" s="1" t="s">
        <v>18078</v>
      </c>
      <c r="C16" s="1" t="s">
        <v>18091</v>
      </c>
      <c r="D16" s="1" t="s">
        <v>18078</v>
      </c>
      <c r="K16" s="1" t="s">
        <v>18092</v>
      </c>
      <c r="L16" t="s">
        <v>18093</v>
      </c>
      <c r="N16" t="s">
        <v>21662</v>
      </c>
    </row>
    <row r="17" spans="1:28" x14ac:dyDescent="0.35">
      <c r="A17" t="s">
        <v>18082</v>
      </c>
      <c r="B17" s="1" t="s">
        <v>18081</v>
      </c>
      <c r="C17" s="1" t="s">
        <v>7603</v>
      </c>
      <c r="D17" s="1" t="s">
        <v>18081</v>
      </c>
      <c r="K17" s="1" t="s">
        <v>18094</v>
      </c>
      <c r="L17" t="s">
        <v>18095</v>
      </c>
      <c r="N17" t="s">
        <v>21663</v>
      </c>
      <c r="AA17" s="71"/>
      <c r="AB17" s="73"/>
    </row>
    <row r="18" spans="1:28" x14ac:dyDescent="0.35">
      <c r="A18" t="s">
        <v>18087</v>
      </c>
      <c r="B18" s="1" t="s">
        <v>18086</v>
      </c>
      <c r="C18" s="1" t="s">
        <v>10312</v>
      </c>
      <c r="D18" s="1" t="s">
        <v>18086</v>
      </c>
      <c r="K18" s="1" t="s">
        <v>18096</v>
      </c>
      <c r="L18" t="s">
        <v>18097</v>
      </c>
      <c r="N18" t="s">
        <v>21664</v>
      </c>
      <c r="AA18" s="71"/>
      <c r="AB18" s="77"/>
    </row>
    <row r="19" spans="1:28" x14ac:dyDescent="0.35">
      <c r="A19" t="s">
        <v>18090</v>
      </c>
      <c r="B19" s="1" t="s">
        <v>18089</v>
      </c>
      <c r="C19" s="1" t="s">
        <v>11552</v>
      </c>
      <c r="D19" s="1" t="s">
        <v>18089</v>
      </c>
      <c r="N19" t="s">
        <v>21665</v>
      </c>
      <c r="AA19" s="71"/>
      <c r="AB19" s="77"/>
    </row>
    <row r="20" spans="1:28" x14ac:dyDescent="0.35">
      <c r="A20" t="s">
        <v>18093</v>
      </c>
      <c r="B20" s="1" t="s">
        <v>18092</v>
      </c>
      <c r="C20" s="1" t="s">
        <v>18098</v>
      </c>
      <c r="D20" s="1" t="s">
        <v>18092</v>
      </c>
      <c r="N20" t="s">
        <v>21666</v>
      </c>
      <c r="AA20" s="71"/>
      <c r="AB20" s="75"/>
    </row>
    <row r="21" spans="1:28" x14ac:dyDescent="0.35">
      <c r="A21" t="s">
        <v>18095</v>
      </c>
      <c r="B21" s="1" t="s">
        <v>18094</v>
      </c>
      <c r="C21" s="1" t="s">
        <v>18099</v>
      </c>
      <c r="D21" s="1" t="s">
        <v>18094</v>
      </c>
      <c r="N21" t="s">
        <v>21667</v>
      </c>
      <c r="AA21" s="71"/>
      <c r="AB21" s="75"/>
    </row>
    <row r="22" spans="1:28" x14ac:dyDescent="0.35">
      <c r="A22" t="s">
        <v>18097</v>
      </c>
      <c r="B22" s="1" t="s">
        <v>18096</v>
      </c>
      <c r="C22" s="1" t="s">
        <v>18100</v>
      </c>
      <c r="D22" s="1" t="s">
        <v>18096</v>
      </c>
      <c r="N22" t="s">
        <v>21668</v>
      </c>
      <c r="AA22" s="71"/>
      <c r="AB22" s="75"/>
    </row>
    <row r="23" spans="1:28" x14ac:dyDescent="0.35">
      <c r="N23" t="s">
        <v>21669</v>
      </c>
      <c r="AA23" s="71"/>
      <c r="AB23" s="75"/>
    </row>
    <row r="24" spans="1:28" x14ac:dyDescent="0.35">
      <c r="N24" t="s">
        <v>21670</v>
      </c>
      <c r="AA24" s="71"/>
      <c r="AB24" s="75"/>
    </row>
    <row r="25" spans="1:28" x14ac:dyDescent="0.35">
      <c r="N25" t="s">
        <v>21671</v>
      </c>
      <c r="AA25" s="71"/>
      <c r="AB25" s="75"/>
    </row>
    <row r="26" spans="1:28" x14ac:dyDescent="0.35">
      <c r="N26" t="s">
        <v>21672</v>
      </c>
      <c r="AA26" s="71"/>
      <c r="AB26" s="75"/>
    </row>
    <row r="27" spans="1:28" x14ac:dyDescent="0.35">
      <c r="N27" t="s">
        <v>21673</v>
      </c>
      <c r="AA27" s="71"/>
      <c r="AB27" s="75"/>
    </row>
    <row r="28" spans="1:28" x14ac:dyDescent="0.35">
      <c r="N28" t="s">
        <v>21674</v>
      </c>
      <c r="AA28" s="71"/>
      <c r="AB28" s="75"/>
    </row>
    <row r="29" spans="1:28" x14ac:dyDescent="0.35">
      <c r="B29" t="s">
        <v>18101</v>
      </c>
      <c r="N29" t="s">
        <v>21675</v>
      </c>
      <c r="AA29" s="71"/>
      <c r="AB29" s="73"/>
    </row>
    <row r="30" spans="1:28" x14ac:dyDescent="0.35">
      <c r="N30" t="s">
        <v>21676</v>
      </c>
    </row>
    <row r="31" spans="1:28" x14ac:dyDescent="0.35">
      <c r="B31" t="s">
        <v>18</v>
      </c>
      <c r="N31" t="s">
        <v>21677</v>
      </c>
    </row>
    <row r="32" spans="1:28" x14ac:dyDescent="0.35">
      <c r="B32" t="s">
        <v>1225</v>
      </c>
      <c r="N32" t="s">
        <v>21678</v>
      </c>
    </row>
    <row r="33" spans="2:14" x14ac:dyDescent="0.35">
      <c r="B33" t="s">
        <v>277</v>
      </c>
      <c r="N33" t="s">
        <v>21679</v>
      </c>
    </row>
    <row r="34" spans="2:14" x14ac:dyDescent="0.35">
      <c r="B34" t="s">
        <v>2080</v>
      </c>
      <c r="N34" t="s">
        <v>21680</v>
      </c>
    </row>
    <row r="35" spans="2:14" x14ac:dyDescent="0.35">
      <c r="B35" t="s">
        <v>2392</v>
      </c>
      <c r="N35" t="s">
        <v>21681</v>
      </c>
    </row>
    <row r="36" spans="2:14" x14ac:dyDescent="0.35">
      <c r="B36" t="s">
        <v>2420</v>
      </c>
      <c r="N36" t="s">
        <v>21682</v>
      </c>
    </row>
    <row r="37" spans="2:14" x14ac:dyDescent="0.35">
      <c r="B37" t="s">
        <v>503</v>
      </c>
      <c r="N37" t="s">
        <v>21683</v>
      </c>
    </row>
    <row r="38" spans="2:14" x14ac:dyDescent="0.35">
      <c r="B38" t="s">
        <v>3126</v>
      </c>
      <c r="N38" t="s">
        <v>21684</v>
      </c>
    </row>
    <row r="39" spans="2:14" x14ac:dyDescent="0.35">
      <c r="N39" t="s">
        <v>21685</v>
      </c>
    </row>
  </sheetData>
  <conditionalFormatting sqref="F127:F162 F2:F121">
    <cfRule type="duplicateValues" dxfId="6" priority="1"/>
  </conditionalFormatting>
  <pageMargins left="0.7" right="0.7" top="0.75" bottom="0.75" header="0.3" footer="0.3"/>
  <pageSetup paperSize="9"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tabColor theme="4"/>
  </sheetPr>
  <dimension ref="B1:L50"/>
  <sheetViews>
    <sheetView zoomScaleNormal="100" workbookViewId="0">
      <selection activeCell="E28" sqref="E28"/>
    </sheetView>
  </sheetViews>
  <sheetFormatPr baseColWidth="10" defaultColWidth="11.453125" defaultRowHeight="14.5" x14ac:dyDescent="0.35"/>
  <cols>
    <col min="2" max="2" width="18" bestFit="1" customWidth="1"/>
    <col min="3" max="3" width="18.1796875" bestFit="1" customWidth="1"/>
    <col min="4" max="4" width="23" bestFit="1" customWidth="1"/>
    <col min="5" max="5" width="109.26953125" bestFit="1" customWidth="1"/>
  </cols>
  <sheetData>
    <row r="1" spans="2:12" x14ac:dyDescent="0.35">
      <c r="B1" s="78" t="s">
        <v>18057</v>
      </c>
      <c r="C1" s="79" t="s">
        <v>18102</v>
      </c>
      <c r="D1" s="79" t="s">
        <v>18103</v>
      </c>
      <c r="E1" s="80" t="s">
        <v>18104</v>
      </c>
      <c r="F1" s="72" t="s">
        <v>18105</v>
      </c>
    </row>
    <row r="2" spans="2:12" x14ac:dyDescent="0.35">
      <c r="B2" s="71" t="s">
        <v>18106</v>
      </c>
      <c r="C2" s="73" t="s">
        <v>18107</v>
      </c>
      <c r="D2" s="73" t="s">
        <v>18107</v>
      </c>
      <c r="E2" s="74" t="s">
        <v>18108</v>
      </c>
      <c r="F2" s="72" t="s">
        <v>18109</v>
      </c>
      <c r="G2" t="str">
        <f>_xlfn.CONCAT(RIGHT(B2,2)," ",D2)</f>
        <v>01 Etude et recherche</v>
      </c>
      <c r="H2" t="str">
        <f>LEFT(B2,1)</f>
        <v>A</v>
      </c>
      <c r="I2" t="s">
        <v>504</v>
      </c>
      <c r="L2" t="s">
        <v>18110</v>
      </c>
    </row>
    <row r="3" spans="2:12" x14ac:dyDescent="0.35">
      <c r="B3" s="71" t="s">
        <v>18111</v>
      </c>
      <c r="C3" s="75" t="s">
        <v>18107</v>
      </c>
      <c r="D3" s="75" t="s">
        <v>18112</v>
      </c>
      <c r="E3" s="74" t="s">
        <v>18113</v>
      </c>
      <c r="F3" s="72"/>
      <c r="G3" t="str">
        <f t="shared" ref="G3:G38" si="0">_xlfn.CONCAT(RIGHT(B3,2)," ",D3)</f>
        <v xml:space="preserve">02 Investigation </v>
      </c>
      <c r="H3" t="str">
        <f t="shared" ref="H3:H38" si="1">LEFT(B3,1)</f>
        <v>A</v>
      </c>
      <c r="I3" t="s">
        <v>18114</v>
      </c>
      <c r="K3" s="73" t="s">
        <v>18055</v>
      </c>
      <c r="L3" t="s">
        <v>18115</v>
      </c>
    </row>
    <row r="4" spans="2:12" x14ac:dyDescent="0.35">
      <c r="B4" s="71" t="s">
        <v>18116</v>
      </c>
      <c r="C4" s="75" t="s">
        <v>5898</v>
      </c>
      <c r="D4" s="75" t="s">
        <v>5207</v>
      </c>
      <c r="E4" s="74" t="s">
        <v>18117</v>
      </c>
      <c r="F4" s="72" t="s">
        <v>18118</v>
      </c>
      <c r="G4" t="str">
        <f t="shared" si="0"/>
        <v>01 Elaboration</v>
      </c>
      <c r="H4" t="str">
        <f t="shared" si="1"/>
        <v>B</v>
      </c>
      <c r="I4" t="s">
        <v>18119</v>
      </c>
      <c r="K4" s="75" t="s">
        <v>18055</v>
      </c>
      <c r="L4" t="s">
        <v>18120</v>
      </c>
    </row>
    <row r="5" spans="2:12" x14ac:dyDescent="0.35">
      <c r="B5" s="71" t="s">
        <v>18121</v>
      </c>
      <c r="C5" s="75" t="s">
        <v>5898</v>
      </c>
      <c r="D5" s="75" t="s">
        <v>5676</v>
      </c>
      <c r="E5" s="74" t="s">
        <v>18122</v>
      </c>
      <c r="F5" s="72" t="s">
        <v>18123</v>
      </c>
      <c r="G5" t="str">
        <f t="shared" si="0"/>
        <v>02 Optimisation</v>
      </c>
      <c r="H5" t="str">
        <f t="shared" si="1"/>
        <v>B</v>
      </c>
      <c r="I5" t="s">
        <v>18124</v>
      </c>
      <c r="K5" s="75" t="s">
        <v>18056</v>
      </c>
      <c r="L5" t="s">
        <v>18125</v>
      </c>
    </row>
    <row r="6" spans="2:12" x14ac:dyDescent="0.35">
      <c r="B6" s="71" t="s">
        <v>18126</v>
      </c>
      <c r="C6" s="75" t="s">
        <v>5898</v>
      </c>
      <c r="D6" s="76" t="s">
        <v>18127</v>
      </c>
      <c r="E6" s="74" t="s">
        <v>18128</v>
      </c>
      <c r="F6" s="72"/>
      <c r="G6" t="str">
        <f t="shared" si="0"/>
        <v>03 Modelage</v>
      </c>
      <c r="H6" t="str">
        <f t="shared" si="1"/>
        <v>B</v>
      </c>
      <c r="I6" t="s">
        <v>505</v>
      </c>
      <c r="K6" s="75" t="s">
        <v>18056</v>
      </c>
      <c r="L6" t="s">
        <v>18129</v>
      </c>
    </row>
    <row r="7" spans="2:12" x14ac:dyDescent="0.35">
      <c r="B7" s="71" t="s">
        <v>18130</v>
      </c>
      <c r="C7" s="75" t="s">
        <v>4579</v>
      </c>
      <c r="D7" s="76" t="s">
        <v>4617</v>
      </c>
      <c r="E7" s="74" t="s">
        <v>18131</v>
      </c>
      <c r="F7" s="72" t="s">
        <v>18132</v>
      </c>
      <c r="G7" t="str">
        <f t="shared" si="0"/>
        <v>01 Planification</v>
      </c>
      <c r="H7" t="str">
        <f t="shared" si="1"/>
        <v>C</v>
      </c>
      <c r="I7" t="s">
        <v>18133</v>
      </c>
      <c r="K7" s="75" t="s">
        <v>18056</v>
      </c>
      <c r="L7" t="s">
        <v>18134</v>
      </c>
    </row>
    <row r="8" spans="2:12" x14ac:dyDescent="0.35">
      <c r="B8" s="71" t="s">
        <v>18135</v>
      </c>
      <c r="C8" s="73" t="s">
        <v>4579</v>
      </c>
      <c r="D8" s="73" t="s">
        <v>18136</v>
      </c>
      <c r="E8" s="74" t="s">
        <v>18137</v>
      </c>
      <c r="F8" s="72" t="s">
        <v>18138</v>
      </c>
      <c r="G8" t="str">
        <f t="shared" si="0"/>
        <v>02 Mise en place</v>
      </c>
      <c r="H8" t="str">
        <f t="shared" si="1"/>
        <v>C</v>
      </c>
      <c r="I8" t="s">
        <v>18139</v>
      </c>
      <c r="K8" s="75" t="s">
        <v>18059</v>
      </c>
      <c r="L8" t="s">
        <v>18140</v>
      </c>
    </row>
    <row r="9" spans="2:12" x14ac:dyDescent="0.35">
      <c r="B9" s="71" t="s">
        <v>18141</v>
      </c>
      <c r="C9" s="73" t="s">
        <v>18142</v>
      </c>
      <c r="D9" s="77" t="s">
        <v>18143</v>
      </c>
      <c r="E9" s="74" t="s">
        <v>18144</v>
      </c>
      <c r="F9" s="72" t="s">
        <v>18145</v>
      </c>
      <c r="G9" t="str">
        <f t="shared" si="0"/>
        <v xml:space="preserve">01 Opérations techniques </v>
      </c>
      <c r="H9" t="str">
        <f t="shared" si="1"/>
        <v>D</v>
      </c>
      <c r="I9" t="s">
        <v>18146</v>
      </c>
      <c r="K9" s="73" t="s">
        <v>18059</v>
      </c>
      <c r="L9" t="s">
        <v>18147</v>
      </c>
    </row>
    <row r="10" spans="2:12" x14ac:dyDescent="0.35">
      <c r="B10" s="71" t="s">
        <v>18148</v>
      </c>
      <c r="C10" s="73" t="s">
        <v>18142</v>
      </c>
      <c r="D10" s="73" t="s">
        <v>18149</v>
      </c>
      <c r="E10" s="74" t="s">
        <v>18150</v>
      </c>
      <c r="F10" s="72"/>
      <c r="G10" t="str">
        <f t="shared" si="0"/>
        <v>02 Conduite d'équipement de production</v>
      </c>
      <c r="H10" t="str">
        <f t="shared" si="1"/>
        <v>D</v>
      </c>
      <c r="I10" t="s">
        <v>18151</v>
      </c>
      <c r="K10" s="73" t="s">
        <v>18061</v>
      </c>
      <c r="L10" t="s">
        <v>18152</v>
      </c>
    </row>
    <row r="11" spans="2:12" x14ac:dyDescent="0.35">
      <c r="B11" s="71" t="s">
        <v>18153</v>
      </c>
      <c r="C11" s="73" t="s">
        <v>18142</v>
      </c>
      <c r="D11" s="77" t="s">
        <v>18154</v>
      </c>
      <c r="E11" s="77" t="s">
        <v>18155</v>
      </c>
      <c r="F11" s="72" t="s">
        <v>12201</v>
      </c>
      <c r="G11" t="str">
        <f t="shared" si="0"/>
        <v xml:space="preserve">03 Maintenance d'équipements, d'immobilier etc. </v>
      </c>
      <c r="H11" t="str">
        <f t="shared" si="1"/>
        <v>D</v>
      </c>
      <c r="I11" t="s">
        <v>18156</v>
      </c>
      <c r="K11" s="73" t="s">
        <v>18061</v>
      </c>
    </row>
    <row r="12" spans="2:12" x14ac:dyDescent="0.35">
      <c r="B12" s="71" t="s">
        <v>18157</v>
      </c>
      <c r="C12" s="73" t="s">
        <v>18142</v>
      </c>
      <c r="D12" s="77" t="s">
        <v>614</v>
      </c>
      <c r="E12" s="74" t="s">
        <v>18158</v>
      </c>
      <c r="F12" s="72"/>
      <c r="G12" t="str">
        <f t="shared" si="0"/>
        <v>04 Nettoyage</v>
      </c>
      <c r="H12" t="str">
        <f t="shared" si="1"/>
        <v>D</v>
      </c>
      <c r="I12" t="s">
        <v>18159</v>
      </c>
      <c r="K12" s="73" t="s">
        <v>18061</v>
      </c>
    </row>
    <row r="13" spans="2:12" x14ac:dyDescent="0.35">
      <c r="B13" s="71" t="s">
        <v>18160</v>
      </c>
      <c r="C13" s="73" t="s">
        <v>18142</v>
      </c>
      <c r="D13" s="76" t="s">
        <v>18161</v>
      </c>
      <c r="E13" s="74" t="s">
        <v>18162</v>
      </c>
      <c r="F13" s="72"/>
      <c r="G13" t="str">
        <f t="shared" si="0"/>
        <v>05 Soins et actes médicaux et para-médicaux</v>
      </c>
      <c r="H13" t="str">
        <f t="shared" si="1"/>
        <v>D</v>
      </c>
      <c r="I13" t="s">
        <v>18163</v>
      </c>
      <c r="K13" s="73" t="s">
        <v>18061</v>
      </c>
    </row>
    <row r="14" spans="2:12" x14ac:dyDescent="0.35">
      <c r="B14" s="71" t="s">
        <v>18164</v>
      </c>
      <c r="C14" s="73" t="s">
        <v>18142</v>
      </c>
      <c r="D14" s="76" t="s">
        <v>18165</v>
      </c>
      <c r="E14" s="74" t="s">
        <v>18166</v>
      </c>
      <c r="F14" s="72"/>
      <c r="G14" t="str">
        <f t="shared" si="0"/>
        <v>06 Services de bien-être et d'esthétique</v>
      </c>
      <c r="H14" t="str">
        <f t="shared" si="1"/>
        <v>D</v>
      </c>
      <c r="I14" t="s">
        <v>18167</v>
      </c>
      <c r="K14" s="73" t="s">
        <v>18061</v>
      </c>
    </row>
    <row r="15" spans="2:12" x14ac:dyDescent="0.35">
      <c r="B15" s="71" t="s">
        <v>18168</v>
      </c>
      <c r="C15" s="73" t="s">
        <v>18142</v>
      </c>
      <c r="D15" s="76" t="s">
        <v>18169</v>
      </c>
      <c r="E15" s="74" t="s">
        <v>18170</v>
      </c>
      <c r="F15" s="72"/>
      <c r="G15" t="str">
        <f t="shared" si="0"/>
        <v>07 Accompagnement de personnes</v>
      </c>
      <c r="H15" t="str">
        <f t="shared" si="1"/>
        <v>D</v>
      </c>
      <c r="I15" s="71"/>
      <c r="K15" s="73" t="s">
        <v>18061</v>
      </c>
    </row>
    <row r="16" spans="2:12" x14ac:dyDescent="0.35">
      <c r="B16" s="71" t="s">
        <v>18171</v>
      </c>
      <c r="C16" s="73" t="s">
        <v>18142</v>
      </c>
      <c r="D16" s="77" t="s">
        <v>18172</v>
      </c>
      <c r="E16" s="74" t="s">
        <v>18173</v>
      </c>
      <c r="F16" s="72" t="s">
        <v>18174</v>
      </c>
      <c r="G16" t="str">
        <f t="shared" si="0"/>
        <v>08 Prestations de services tertiaires</v>
      </c>
      <c r="H16" t="str">
        <f t="shared" si="1"/>
        <v>D</v>
      </c>
      <c r="I16" s="71"/>
      <c r="K16" s="73" t="s">
        <v>18061</v>
      </c>
    </row>
    <row r="17" spans="2:11" x14ac:dyDescent="0.35">
      <c r="B17" s="71" t="s">
        <v>18175</v>
      </c>
      <c r="C17" s="73" t="s">
        <v>18176</v>
      </c>
      <c r="D17" s="77" t="s">
        <v>18177</v>
      </c>
      <c r="E17" s="74" t="s">
        <v>18178</v>
      </c>
      <c r="F17" s="72" t="s">
        <v>18179</v>
      </c>
      <c r="G17" t="str">
        <f t="shared" si="0"/>
        <v xml:space="preserve">01 Conduite de véhicule </v>
      </c>
      <c r="H17" t="str">
        <f t="shared" si="1"/>
        <v>E</v>
      </c>
      <c r="I17" s="71"/>
      <c r="K17" s="73" t="s">
        <v>18061</v>
      </c>
    </row>
    <row r="18" spans="2:11" x14ac:dyDescent="0.35">
      <c r="B18" s="71" t="s">
        <v>18180</v>
      </c>
      <c r="C18" s="77" t="s">
        <v>18176</v>
      </c>
      <c r="D18" s="77" t="s">
        <v>1390</v>
      </c>
      <c r="E18" s="74" t="s">
        <v>18181</v>
      </c>
      <c r="F18" s="72" t="s">
        <v>18182</v>
      </c>
      <c r="G18" t="str">
        <f t="shared" si="0"/>
        <v>02 Logistique</v>
      </c>
      <c r="H18" t="str">
        <f t="shared" si="1"/>
        <v>E</v>
      </c>
      <c r="K18" t="s">
        <v>18072</v>
      </c>
    </row>
    <row r="19" spans="2:11" x14ac:dyDescent="0.35">
      <c r="B19" s="71" t="s">
        <v>18183</v>
      </c>
      <c r="C19" s="77" t="s">
        <v>18184</v>
      </c>
      <c r="D19" s="77" t="s">
        <v>18185</v>
      </c>
      <c r="E19" s="74" t="s">
        <v>18186</v>
      </c>
      <c r="F19" s="72" t="s">
        <v>18187</v>
      </c>
      <c r="G19" t="str">
        <f t="shared" si="0"/>
        <v>01 Contrôle et diagnostic performance biens et équipements</v>
      </c>
      <c r="H19" t="str">
        <f t="shared" si="1"/>
        <v>F</v>
      </c>
      <c r="K19" t="s">
        <v>18072</v>
      </c>
    </row>
    <row r="20" spans="2:11" x14ac:dyDescent="0.35">
      <c r="B20" s="71" t="s">
        <v>18188</v>
      </c>
      <c r="C20" s="75" t="s">
        <v>18184</v>
      </c>
      <c r="D20" s="75" t="s">
        <v>18189</v>
      </c>
      <c r="E20" s="74" t="s">
        <v>18190</v>
      </c>
      <c r="F20" s="72"/>
      <c r="G20" t="str">
        <f t="shared" si="0"/>
        <v xml:space="preserve">02 Contrôle et évaluation du travail </v>
      </c>
      <c r="H20" t="str">
        <f t="shared" si="1"/>
        <v>F</v>
      </c>
      <c r="K20" t="s">
        <v>18063</v>
      </c>
    </row>
    <row r="21" spans="2:11" x14ac:dyDescent="0.35">
      <c r="B21" s="71" t="s">
        <v>18191</v>
      </c>
      <c r="C21" s="75" t="s">
        <v>18184</v>
      </c>
      <c r="D21" s="75" t="s">
        <v>18192</v>
      </c>
      <c r="E21" s="74" t="s">
        <v>18193</v>
      </c>
      <c r="F21" s="72"/>
      <c r="G21" t="str">
        <f t="shared" si="0"/>
        <v>03 Diagnostic santé</v>
      </c>
      <c r="H21" t="str">
        <f t="shared" si="1"/>
        <v>F</v>
      </c>
      <c r="K21" t="s">
        <v>18063</v>
      </c>
    </row>
    <row r="22" spans="2:11" x14ac:dyDescent="0.35">
      <c r="B22" s="71" t="s">
        <v>18194</v>
      </c>
      <c r="C22" s="75" t="s">
        <v>18184</v>
      </c>
      <c r="D22" s="75" t="s">
        <v>18195</v>
      </c>
      <c r="E22" s="74" t="s">
        <v>18196</v>
      </c>
      <c r="F22" s="72"/>
      <c r="G22" t="str">
        <f t="shared" si="0"/>
        <v>04 Surveillance et sécurité des personnes et objets</v>
      </c>
      <c r="H22" t="str">
        <f t="shared" si="1"/>
        <v>F</v>
      </c>
      <c r="K22" t="s">
        <v>18063</v>
      </c>
    </row>
    <row r="23" spans="2:11" x14ac:dyDescent="0.35">
      <c r="B23" s="71" t="s">
        <v>18197</v>
      </c>
      <c r="C23" s="75" t="s">
        <v>10312</v>
      </c>
      <c r="D23" s="75" t="s">
        <v>18198</v>
      </c>
      <c r="E23" s="74" t="s">
        <v>18199</v>
      </c>
      <c r="F23" s="72" t="s">
        <v>12279</v>
      </c>
      <c r="G23" t="str">
        <f t="shared" si="0"/>
        <v>01 Achat</v>
      </c>
      <c r="H23" t="str">
        <f t="shared" si="1"/>
        <v>G</v>
      </c>
      <c r="K23" t="s">
        <v>18063</v>
      </c>
    </row>
    <row r="24" spans="2:11" x14ac:dyDescent="0.35">
      <c r="B24" s="71" t="s">
        <v>18200</v>
      </c>
      <c r="C24" s="75" t="s">
        <v>10312</v>
      </c>
      <c r="D24" s="75" t="s">
        <v>11797</v>
      </c>
      <c r="E24" s="74" t="s">
        <v>18201</v>
      </c>
      <c r="F24" s="72" t="s">
        <v>18202</v>
      </c>
      <c r="G24" t="str">
        <f t="shared" si="0"/>
        <v>02 Vente</v>
      </c>
      <c r="H24" t="str">
        <f t="shared" si="1"/>
        <v>G</v>
      </c>
      <c r="K24" t="s">
        <v>18066</v>
      </c>
    </row>
    <row r="25" spans="2:11" x14ac:dyDescent="0.35">
      <c r="B25" s="71" t="s">
        <v>18203</v>
      </c>
      <c r="C25" s="75" t="s">
        <v>8068</v>
      </c>
      <c r="D25" s="75" t="s">
        <v>18204</v>
      </c>
      <c r="E25" s="74" t="s">
        <v>18205</v>
      </c>
      <c r="F25" s="72" t="s">
        <v>18206</v>
      </c>
      <c r="G25" t="str">
        <f t="shared" si="0"/>
        <v xml:space="preserve">01 Conseil </v>
      </c>
      <c r="H25" t="str">
        <f t="shared" si="1"/>
        <v>H</v>
      </c>
      <c r="K25" t="s">
        <v>18066</v>
      </c>
    </row>
    <row r="26" spans="2:11" x14ac:dyDescent="0.35">
      <c r="B26" s="71" t="s">
        <v>18207</v>
      </c>
      <c r="C26" s="75" t="s">
        <v>8068</v>
      </c>
      <c r="D26" s="75" t="s">
        <v>8068</v>
      </c>
      <c r="E26" s="74" t="s">
        <v>18208</v>
      </c>
      <c r="F26" s="72" t="s">
        <v>18209</v>
      </c>
      <c r="G26" t="str">
        <f t="shared" si="0"/>
        <v>02 Relation client</v>
      </c>
      <c r="H26" t="str">
        <f t="shared" si="1"/>
        <v>H</v>
      </c>
      <c r="K26" t="s">
        <v>18069</v>
      </c>
    </row>
    <row r="27" spans="2:11" x14ac:dyDescent="0.35">
      <c r="B27" s="71" t="s">
        <v>18210</v>
      </c>
      <c r="C27" s="75" t="s">
        <v>10218</v>
      </c>
      <c r="D27" s="75" t="s">
        <v>18211</v>
      </c>
      <c r="E27" s="74" t="s">
        <v>18212</v>
      </c>
      <c r="F27" s="72" t="s">
        <v>18213</v>
      </c>
      <c r="G27" t="str">
        <f t="shared" si="0"/>
        <v>01 Collecte et analyse</v>
      </c>
      <c r="H27" t="str">
        <f t="shared" si="1"/>
        <v>I</v>
      </c>
      <c r="K27" t="s">
        <v>18069</v>
      </c>
    </row>
    <row r="28" spans="2:11" x14ac:dyDescent="0.35">
      <c r="B28" s="71" t="s">
        <v>18214</v>
      </c>
      <c r="C28" s="75" t="s">
        <v>10218</v>
      </c>
      <c r="D28" s="75" t="s">
        <v>12536</v>
      </c>
      <c r="E28" s="74" t="s">
        <v>18215</v>
      </c>
      <c r="F28" s="72" t="s">
        <v>18216</v>
      </c>
      <c r="G28" t="str">
        <f t="shared" si="0"/>
        <v>02 Enregistrement</v>
      </c>
      <c r="H28" t="str">
        <f t="shared" si="1"/>
        <v>I</v>
      </c>
      <c r="K28" t="s">
        <v>18084</v>
      </c>
    </row>
    <row r="29" spans="2:11" x14ac:dyDescent="0.35">
      <c r="B29" s="71" t="s">
        <v>18217</v>
      </c>
      <c r="C29" s="73" t="s">
        <v>10218</v>
      </c>
      <c r="D29" s="77" t="s">
        <v>5034</v>
      </c>
      <c r="E29" s="74" t="s">
        <v>18218</v>
      </c>
      <c r="F29" s="72"/>
      <c r="G29" t="str">
        <f t="shared" si="0"/>
        <v>03 Veille</v>
      </c>
      <c r="H29" t="str">
        <f t="shared" si="1"/>
        <v>I</v>
      </c>
      <c r="K29" t="s">
        <v>18084</v>
      </c>
    </row>
    <row r="30" spans="2:11" x14ac:dyDescent="0.35">
      <c r="B30" s="3" t="s">
        <v>18219</v>
      </c>
      <c r="C30" s="3" t="s">
        <v>11552</v>
      </c>
      <c r="D30" s="1" t="s">
        <v>10614</v>
      </c>
      <c r="E30" s="1" t="s">
        <v>18220</v>
      </c>
      <c r="F30" t="s">
        <v>18221</v>
      </c>
      <c r="G30" t="str">
        <f t="shared" si="0"/>
        <v>01 Transmission</v>
      </c>
      <c r="H30" t="str">
        <f t="shared" si="1"/>
        <v>J</v>
      </c>
      <c r="K30" t="s">
        <v>18084</v>
      </c>
    </row>
    <row r="31" spans="2:11" x14ac:dyDescent="0.35">
      <c r="B31" s="3" t="s">
        <v>18222</v>
      </c>
      <c r="C31" s="3" t="s">
        <v>11552</v>
      </c>
      <c r="D31" s="1" t="s">
        <v>13003</v>
      </c>
      <c r="E31" s="1" t="s">
        <v>18223</v>
      </c>
      <c r="F31" t="s">
        <v>18224</v>
      </c>
      <c r="G31" t="str">
        <f t="shared" si="0"/>
        <v>02 Rédaction</v>
      </c>
      <c r="H31" t="str">
        <f t="shared" si="1"/>
        <v>J</v>
      </c>
      <c r="K31" t="s">
        <v>18075</v>
      </c>
    </row>
    <row r="32" spans="2:11" x14ac:dyDescent="0.35">
      <c r="B32" s="3" t="s">
        <v>18225</v>
      </c>
      <c r="C32" s="3" t="s">
        <v>11552</v>
      </c>
      <c r="D32" s="1" t="s">
        <v>18226</v>
      </c>
      <c r="E32" s="1" t="s">
        <v>18227</v>
      </c>
      <c r="F32" t="s">
        <v>18228</v>
      </c>
      <c r="G32" t="str">
        <f t="shared" si="0"/>
        <v>03 Echange</v>
      </c>
      <c r="H32" t="str">
        <f t="shared" si="1"/>
        <v>J</v>
      </c>
      <c r="K32" t="s">
        <v>18075</v>
      </c>
    </row>
    <row r="33" spans="2:11" x14ac:dyDescent="0.35">
      <c r="B33" s="3" t="s">
        <v>18229</v>
      </c>
      <c r="C33" s="3" t="s">
        <v>11552</v>
      </c>
      <c r="D33" s="1" t="s">
        <v>5899</v>
      </c>
      <c r="E33" s="1" t="s">
        <v>18230</v>
      </c>
      <c r="G33" t="str">
        <f t="shared" si="0"/>
        <v>04 Formation</v>
      </c>
      <c r="H33" t="str">
        <f t="shared" si="1"/>
        <v>J</v>
      </c>
      <c r="K33" t="s">
        <v>18075</v>
      </c>
    </row>
    <row r="34" spans="2:11" x14ac:dyDescent="0.35">
      <c r="B34" s="3" t="s">
        <v>18231</v>
      </c>
      <c r="C34" s="3" t="s">
        <v>11552</v>
      </c>
      <c r="D34" s="1" t="s">
        <v>18232</v>
      </c>
      <c r="E34" s="1" t="s">
        <v>18233</v>
      </c>
      <c r="F34" t="s">
        <v>18234</v>
      </c>
      <c r="G34" t="str">
        <f t="shared" si="0"/>
        <v>05 Animation - coopération</v>
      </c>
      <c r="H34" t="str">
        <f t="shared" si="1"/>
        <v>J</v>
      </c>
      <c r="K34" t="s">
        <v>18075</v>
      </c>
    </row>
    <row r="35" spans="2:11" x14ac:dyDescent="0.35">
      <c r="B35" s="3" t="s">
        <v>18235</v>
      </c>
      <c r="C35" s="3" t="s">
        <v>4602</v>
      </c>
      <c r="D35" s="1" t="s">
        <v>18236</v>
      </c>
      <c r="E35" s="1" t="s">
        <v>18237</v>
      </c>
      <c r="F35" t="s">
        <v>18238</v>
      </c>
      <c r="G35" t="str">
        <f t="shared" si="0"/>
        <v>01 Management équipe</v>
      </c>
      <c r="H35" t="str">
        <f t="shared" si="1"/>
        <v>K</v>
      </c>
      <c r="K35" t="s">
        <v>18075</v>
      </c>
    </row>
    <row r="36" spans="2:11" x14ac:dyDescent="0.35">
      <c r="B36" s="3" t="s">
        <v>18239</v>
      </c>
      <c r="C36" s="3" t="s">
        <v>4602</v>
      </c>
      <c r="D36" s="1" t="s">
        <v>18240</v>
      </c>
      <c r="E36" s="1" t="s">
        <v>18241</v>
      </c>
      <c r="F36" t="s">
        <v>18242</v>
      </c>
      <c r="G36" t="str">
        <f t="shared" si="0"/>
        <v>02 Supervision activités</v>
      </c>
      <c r="H36" t="str">
        <f t="shared" si="1"/>
        <v>K</v>
      </c>
      <c r="K36" t="s">
        <v>18078</v>
      </c>
    </row>
    <row r="37" spans="2:11" x14ac:dyDescent="0.35">
      <c r="B37" s="3" t="s">
        <v>18243</v>
      </c>
      <c r="C37" s="3" t="s">
        <v>4602</v>
      </c>
      <c r="D37" s="1" t="s">
        <v>18244</v>
      </c>
      <c r="E37" s="1" t="s">
        <v>18245</v>
      </c>
      <c r="F37" t="s">
        <v>5826</v>
      </c>
      <c r="G37" t="str">
        <f t="shared" si="0"/>
        <v>03 Gestion économique</v>
      </c>
      <c r="H37" t="str">
        <f t="shared" si="1"/>
        <v>K</v>
      </c>
      <c r="K37" t="s">
        <v>18078</v>
      </c>
    </row>
    <row r="38" spans="2:11" x14ac:dyDescent="0.35">
      <c r="B38" s="3" t="s">
        <v>18246</v>
      </c>
      <c r="C38" s="3" t="s">
        <v>14811</v>
      </c>
      <c r="D38" s="1" t="s">
        <v>8802</v>
      </c>
      <c r="E38" s="1" t="s">
        <v>18247</v>
      </c>
      <c r="F38" t="s">
        <v>18248</v>
      </c>
      <c r="G38" t="str">
        <f t="shared" si="0"/>
        <v>01 Opérations administratives</v>
      </c>
      <c r="H38" t="str">
        <f t="shared" si="1"/>
        <v>L</v>
      </c>
      <c r="K38" t="s">
        <v>18078</v>
      </c>
    </row>
    <row r="39" spans="2:11" x14ac:dyDescent="0.35">
      <c r="B39" s="2"/>
      <c r="C39" s="2"/>
      <c r="K39" t="s">
        <v>18081</v>
      </c>
    </row>
    <row r="40" spans="2:11" x14ac:dyDescent="0.35">
      <c r="B40" s="2"/>
      <c r="C40" s="2"/>
    </row>
    <row r="41" spans="2:11" x14ac:dyDescent="0.35">
      <c r="B41" s="2"/>
      <c r="C41" s="2"/>
    </row>
    <row r="42" spans="2:11" x14ac:dyDescent="0.35">
      <c r="B42" s="2"/>
      <c r="C42" s="2"/>
    </row>
    <row r="43" spans="2:11" x14ac:dyDescent="0.35">
      <c r="B43" s="2"/>
      <c r="C43" s="2"/>
    </row>
    <row r="44" spans="2:11" x14ac:dyDescent="0.35">
      <c r="B44" s="2"/>
      <c r="C44" s="2"/>
    </row>
    <row r="45" spans="2:11" x14ac:dyDescent="0.35">
      <c r="B45" s="2"/>
      <c r="C45" s="2"/>
    </row>
    <row r="46" spans="2:11" x14ac:dyDescent="0.35">
      <c r="B46" s="2"/>
      <c r="C46" s="2"/>
    </row>
    <row r="47" spans="2:11" x14ac:dyDescent="0.35">
      <c r="B47" s="2"/>
      <c r="C47" s="2"/>
    </row>
    <row r="48" spans="2:11" x14ac:dyDescent="0.35">
      <c r="B48" s="2"/>
      <c r="C48" s="2"/>
    </row>
    <row r="49" spans="2:3" x14ac:dyDescent="0.35">
      <c r="B49" s="2"/>
      <c r="C49" s="2"/>
    </row>
    <row r="50" spans="2:3" x14ac:dyDescent="0.35">
      <c r="B50" s="2"/>
      <c r="C50" s="2"/>
    </row>
  </sheetData>
  <autoFilter ref="B1:E1" xr:uid="{00000000-0009-0000-0000-000006000000}">
    <sortState xmlns:xlrd2="http://schemas.microsoft.com/office/spreadsheetml/2017/richdata2" ref="B2:E100">
      <sortCondition ref="C1"/>
    </sortState>
  </autoFilter>
  <sortState xmlns:xlrd2="http://schemas.microsoft.com/office/spreadsheetml/2017/richdata2" ref="L3:L39">
    <sortCondition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tabColor theme="4"/>
  </sheetPr>
  <dimension ref="A1:G17"/>
  <sheetViews>
    <sheetView zoomScaleNormal="100" workbookViewId="0">
      <selection activeCell="C4" sqref="C4"/>
    </sheetView>
  </sheetViews>
  <sheetFormatPr baseColWidth="10" defaultColWidth="3.26953125" defaultRowHeight="14.5" x14ac:dyDescent="0.35"/>
  <cols>
    <col min="2" max="2" width="47.453125" customWidth="1"/>
    <col min="3" max="4" width="4.1796875" customWidth="1"/>
    <col min="5" max="6" width="3.453125" customWidth="1"/>
  </cols>
  <sheetData>
    <row r="1" spans="1:7" x14ac:dyDescent="0.35">
      <c r="A1" s="4" t="str">
        <f>'fiche métier'!G13</f>
        <v>D19</v>
      </c>
    </row>
    <row r="2" spans="1:7" x14ac:dyDescent="0.35">
      <c r="B2" s="1" t="s">
        <v>18249</v>
      </c>
      <c r="C2" s="5" t="s">
        <v>69</v>
      </c>
      <c r="D2" s="5" t="s">
        <v>63</v>
      </c>
      <c r="G2" s="6" t="s">
        <v>18250</v>
      </c>
    </row>
    <row r="3" spans="1:7" x14ac:dyDescent="0.35">
      <c r="A3" s="1" t="s">
        <v>1168</v>
      </c>
      <c r="B3" s="1" t="s">
        <v>18251</v>
      </c>
      <c r="C3" s="5" t="str">
        <f>IF(VLOOKUP($A$1,data_METIERS!$B$1:$AG$456,G3,FALSE)="non significatif","non significatif","")</f>
        <v>non significatif</v>
      </c>
      <c r="D3" s="5" t="str">
        <f>IF(VLOOKUP($A$1,data_METIERS!$B$1:$AG$456,G3,FALSE)="significatif","significatif","")</f>
        <v/>
      </c>
      <c r="G3">
        <v>17</v>
      </c>
    </row>
    <row r="4" spans="1:7" x14ac:dyDescent="0.35">
      <c r="A4" s="1" t="s">
        <v>1169</v>
      </c>
      <c r="B4" s="1" t="s">
        <v>18252</v>
      </c>
      <c r="C4" s="5" t="str">
        <f>IF(VLOOKUP($A$1,data_METIERS!$B$1:$AG$456,G4,FALSE)="non significatif","non significatif","")</f>
        <v/>
      </c>
      <c r="D4" s="5" t="str">
        <f>IF(VLOOKUP($A$1,data_METIERS!$B$1:$AG$456,G4,FALSE)="significatif","significatif","")</f>
        <v>significatif</v>
      </c>
      <c r="G4">
        <v>18</v>
      </c>
    </row>
    <row r="5" spans="1:7" x14ac:dyDescent="0.35">
      <c r="A5" s="1" t="s">
        <v>1170</v>
      </c>
      <c r="B5" s="1" t="s">
        <v>18253</v>
      </c>
      <c r="C5" s="5" t="str">
        <f>IF(VLOOKUP($A$1,data_METIERS!$B$1:$AG$456,G5,FALSE)="non significatif","non significatif","")</f>
        <v>non significatif</v>
      </c>
      <c r="D5" s="5" t="str">
        <f>IF(VLOOKUP($A$1,data_METIERS!$B$1:$AG$456,G5,FALSE)="significatif","significatif","")</f>
        <v/>
      </c>
      <c r="G5">
        <v>19</v>
      </c>
    </row>
    <row r="6" spans="1:7" x14ac:dyDescent="0.35">
      <c r="A6" s="1" t="s">
        <v>1171</v>
      </c>
      <c r="B6" s="1" t="s">
        <v>18254</v>
      </c>
      <c r="C6" s="5" t="str">
        <f>IF(VLOOKUP($A$1,data_METIERS!$B$1:$AG$456,G6,FALSE)="non significatif","non significatif","")</f>
        <v/>
      </c>
      <c r="D6" s="5" t="str">
        <f>IF(VLOOKUP($A$1,data_METIERS!$B$1:$AG$456,G6,FALSE)="significatif","significatif","")</f>
        <v>significatif</v>
      </c>
      <c r="G6">
        <v>20</v>
      </c>
    </row>
    <row r="7" spans="1:7" x14ac:dyDescent="0.35">
      <c r="A7" s="1" t="s">
        <v>1172</v>
      </c>
      <c r="B7" s="1" t="s">
        <v>18255</v>
      </c>
      <c r="C7" s="5" t="str">
        <f>IF(VLOOKUP($A$1,data_METIERS!$B$1:$AG$456,G7,FALSE)="non significatif","non significatif","")</f>
        <v>non significatif</v>
      </c>
      <c r="D7" s="5" t="str">
        <f>IF(VLOOKUP($A$1,data_METIERS!$B$1:$AG$456,G7,FALSE)="significatif","significatif","")</f>
        <v/>
      </c>
      <c r="G7">
        <v>21</v>
      </c>
    </row>
    <row r="8" spans="1:7" x14ac:dyDescent="0.35">
      <c r="A8" s="1" t="s">
        <v>1173</v>
      </c>
      <c r="B8" s="1" t="s">
        <v>18256</v>
      </c>
      <c r="C8" s="5" t="str">
        <f>IF(VLOOKUP($A$1,data_METIERS!$B$1:$AG$456,G8,FALSE)="non significatif","non significatif","")</f>
        <v>non significatif</v>
      </c>
      <c r="D8" s="5" t="str">
        <f>IF(VLOOKUP($A$1,data_METIERS!$B$1:$AG$456,G8,FALSE)="significatif","significatif","")</f>
        <v/>
      </c>
      <c r="G8">
        <v>22</v>
      </c>
    </row>
    <row r="9" spans="1:7" x14ac:dyDescent="0.35">
      <c r="A9" s="1" t="s">
        <v>1174</v>
      </c>
      <c r="B9" s="1" t="s">
        <v>18257</v>
      </c>
      <c r="C9" s="5" t="str">
        <f>IF(VLOOKUP($A$1,data_METIERS!$B$1:$AG$456,G9,FALSE)="non significatif","non significatif","")</f>
        <v/>
      </c>
      <c r="D9" s="5" t="str">
        <f>IF(VLOOKUP($A$1,data_METIERS!$B$1:$AG$456,G9,FALSE)="significatif","significatif","")</f>
        <v>significatif</v>
      </c>
      <c r="G9">
        <v>23</v>
      </c>
    </row>
    <row r="10" spans="1:7" x14ac:dyDescent="0.35">
      <c r="A10" s="1" t="s">
        <v>1175</v>
      </c>
      <c r="B10" s="1" t="s">
        <v>18258</v>
      </c>
      <c r="C10" s="5" t="str">
        <f>IF(VLOOKUP($A$1,data_METIERS!$B$1:$AG$456,G10,FALSE)="non significatif","non significatif","")</f>
        <v/>
      </c>
      <c r="D10" s="5" t="str">
        <f>IF(VLOOKUP($A$1,data_METIERS!$B$1:$AG$456,G10,FALSE)="significatif","significatif","")</f>
        <v>significatif</v>
      </c>
      <c r="G10">
        <v>24</v>
      </c>
    </row>
    <row r="11" spans="1:7" x14ac:dyDescent="0.35">
      <c r="A11" s="1" t="s">
        <v>1176</v>
      </c>
      <c r="B11" s="1" t="s">
        <v>18259</v>
      </c>
      <c r="C11" s="5" t="str">
        <f>IF(VLOOKUP($A$1,data_METIERS!$B$1:$AG$456,G11,FALSE)="non significatif","non significatif","")</f>
        <v/>
      </c>
      <c r="D11" s="5" t="str">
        <f>IF(VLOOKUP($A$1,data_METIERS!$B$1:$AG$456,G11,FALSE)="significatif","significatif","")</f>
        <v>significatif</v>
      </c>
      <c r="G11">
        <v>25</v>
      </c>
    </row>
    <row r="12" spans="1:7" x14ac:dyDescent="0.35">
      <c r="A12" s="1" t="s">
        <v>1177</v>
      </c>
      <c r="B12" s="1" t="s">
        <v>18260</v>
      </c>
      <c r="C12" s="5" t="str">
        <f>IF(VLOOKUP($A$1,data_METIERS!$B$1:$AG$456,G12,FALSE)="non significatif","non significatif","")</f>
        <v/>
      </c>
      <c r="D12" s="5" t="str">
        <f>IF(VLOOKUP($A$1,data_METIERS!$B$1:$AG$456,G12,FALSE)="significatif","significatif","")</f>
        <v>significatif</v>
      </c>
      <c r="G12">
        <v>26</v>
      </c>
    </row>
    <row r="13" spans="1:7" x14ac:dyDescent="0.35">
      <c r="A13" s="1" t="s">
        <v>1178</v>
      </c>
      <c r="B13" s="1" t="s">
        <v>18261</v>
      </c>
      <c r="C13" s="5" t="str">
        <f>IF(VLOOKUP($A$1,data_METIERS!$B$1:$AG$456,G13,FALSE)="non significatif","non significatif","")</f>
        <v>non significatif</v>
      </c>
      <c r="D13" s="5" t="str">
        <f>IF(VLOOKUP($A$1,data_METIERS!$B$1:$AG$456,G13,FALSE)="significatif","significatif","")</f>
        <v/>
      </c>
      <c r="G13">
        <v>27</v>
      </c>
    </row>
    <row r="14" spans="1:7" x14ac:dyDescent="0.35">
      <c r="A14" s="1" t="s">
        <v>1179</v>
      </c>
      <c r="B14" s="1" t="s">
        <v>18262</v>
      </c>
      <c r="C14" s="5" t="str">
        <f>IF(VLOOKUP($A$1,data_METIERS!$B$1:$AG$456,G14,FALSE)="non significatif","non significatif","")</f>
        <v>non significatif</v>
      </c>
      <c r="D14" s="5" t="str">
        <f>IF(VLOOKUP($A$1,data_METIERS!$B$1:$AG$456,G14,FALSE)="significatif","significatif","")</f>
        <v/>
      </c>
      <c r="G14">
        <v>28</v>
      </c>
    </row>
    <row r="15" spans="1:7" x14ac:dyDescent="0.35">
      <c r="A15" s="1" t="s">
        <v>1180</v>
      </c>
      <c r="B15" s="1" t="s">
        <v>18263</v>
      </c>
      <c r="C15" s="5" t="str">
        <f>IF(VLOOKUP($A$1,data_METIERS!$B$1:$AG$456,G15,FALSE)="non significatif","non significatif","")</f>
        <v>non significatif</v>
      </c>
      <c r="D15" s="5" t="str">
        <f>IF(VLOOKUP($A$1,data_METIERS!$B$1:$AG$456,G15,FALSE)="significatif","significatif","")</f>
        <v/>
      </c>
      <c r="G15">
        <v>29</v>
      </c>
    </row>
    <row r="16" spans="1:7" x14ac:dyDescent="0.35">
      <c r="A16" s="1" t="s">
        <v>1181</v>
      </c>
      <c r="B16" s="1" t="s">
        <v>18264</v>
      </c>
      <c r="C16" s="5" t="str">
        <f>IF(VLOOKUP($A$1,data_METIERS!$B$1:$AG$456,G16,FALSE)="non significatif","non significatif","")</f>
        <v/>
      </c>
      <c r="D16" s="5" t="str">
        <f>IF(VLOOKUP($A$1,data_METIERS!$B$1:$AG$456,G16,FALSE)="significatif","significatif","")</f>
        <v>significatif</v>
      </c>
      <c r="G16">
        <v>30</v>
      </c>
    </row>
    <row r="17" spans="1:7" x14ac:dyDescent="0.35">
      <c r="A17" s="1" t="s">
        <v>1182</v>
      </c>
      <c r="B17" s="1" t="s">
        <v>18265</v>
      </c>
      <c r="C17" s="5" t="str">
        <f>IF(VLOOKUP($A$1,data_METIERS!$B$1:$AG$456,G17,FALSE)="non significatif","non significatif","")</f>
        <v/>
      </c>
      <c r="D17" s="5" t="str">
        <f>IF(VLOOKUP($A$1,data_METIERS!$B$1:$AG$456,G17,FALSE)="significatif","significatif","")</f>
        <v>significatif</v>
      </c>
      <c r="E17" s="11"/>
      <c r="F17" s="11"/>
      <c r="G17">
        <v>31</v>
      </c>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4"/>
  </sheetPr>
  <dimension ref="A1:M29"/>
  <sheetViews>
    <sheetView zoomScale="85" zoomScaleNormal="85" workbookViewId="0">
      <selection activeCell="E28" sqref="E28"/>
    </sheetView>
  </sheetViews>
  <sheetFormatPr baseColWidth="10" defaultColWidth="3.26953125" defaultRowHeight="18.649999999999999" customHeight="1" x14ac:dyDescent="0.35"/>
  <cols>
    <col min="1" max="1" width="3.26953125" style="17"/>
    <col min="2" max="2" width="35.1796875" style="17" customWidth="1"/>
    <col min="3" max="6" width="6.453125" style="21" customWidth="1"/>
    <col min="7" max="7" width="3.26953125" style="17"/>
    <col min="8" max="8" width="3.26953125" style="19"/>
    <col min="9" max="16384" width="3.26953125" style="17"/>
  </cols>
  <sheetData>
    <row r="1" spans="1:9" ht="18.649999999999999" customHeight="1" x14ac:dyDescent="0.35">
      <c r="A1" s="18" t="str">
        <f>'fiche métier'!G13</f>
        <v>D19</v>
      </c>
    </row>
    <row r="2" spans="1:9" ht="18.649999999999999" customHeight="1" x14ac:dyDescent="0.35">
      <c r="B2" s="15" t="s">
        <v>18266</v>
      </c>
      <c r="C2" s="20" t="s">
        <v>18267</v>
      </c>
      <c r="D2" s="20" t="s">
        <v>18268</v>
      </c>
      <c r="E2" s="20" t="s">
        <v>18269</v>
      </c>
      <c r="F2" s="20" t="s">
        <v>18270</v>
      </c>
      <c r="G2" s="19" t="s">
        <v>18271</v>
      </c>
      <c r="H2" s="19" t="s">
        <v>18271</v>
      </c>
      <c r="I2" s="17" t="s">
        <v>18250</v>
      </c>
    </row>
    <row r="3" spans="1:9" ht="18.649999999999999" customHeight="1" x14ac:dyDescent="0.35">
      <c r="B3" s="16" t="s">
        <v>18272</v>
      </c>
      <c r="C3" s="20" t="s">
        <v>18273</v>
      </c>
      <c r="D3" s="20" t="s">
        <v>18274</v>
      </c>
      <c r="E3" s="20" t="s">
        <v>18275</v>
      </c>
      <c r="F3" s="20" t="s">
        <v>18276</v>
      </c>
      <c r="G3" s="17" t="s">
        <v>79</v>
      </c>
      <c r="H3" s="19">
        <f>IF(nomencl_TRANSV!G3="Niveau 1",1,IF(nomencl_TRANSV!G3="Niveau 2",2,IF(nomencl_TRANSV!G3="Niveau 3",3,IF(nomencl_TRANSV!G3="Niveau 4",4,"NC"))))</f>
        <v>2</v>
      </c>
      <c r="I3" s="17">
        <v>32</v>
      </c>
    </row>
    <row r="4" spans="1:9" ht="18.649999999999999" customHeight="1" x14ac:dyDescent="0.35">
      <c r="B4" s="16" t="s">
        <v>18277</v>
      </c>
      <c r="C4" s="20" t="s">
        <v>18278</v>
      </c>
      <c r="D4" s="20" t="s">
        <v>18279</v>
      </c>
      <c r="E4" s="20" t="s">
        <v>18280</v>
      </c>
      <c r="F4" s="20" t="s">
        <v>18281</v>
      </c>
      <c r="G4" s="17" t="s">
        <v>74</v>
      </c>
      <c r="H4" s="19">
        <f>IF(nomencl_TRANSV!G4="Niveau 1",1,IF(nomencl_TRANSV!G4="Niveau 2",2,IF(nomencl_TRANSV!G4="Niveau 3",3,IF(nomencl_TRANSV!G4="Niveau 4",4,"NC"))))</f>
        <v>1</v>
      </c>
      <c r="I4" s="17">
        <v>33</v>
      </c>
    </row>
    <row r="5" spans="1:9" ht="18.649999999999999" customHeight="1" x14ac:dyDescent="0.35">
      <c r="B5" s="16" t="s">
        <v>18282</v>
      </c>
      <c r="C5" s="20" t="s">
        <v>18283</v>
      </c>
      <c r="D5" s="20" t="s">
        <v>18284</v>
      </c>
      <c r="E5" s="20" t="s">
        <v>18285</v>
      </c>
      <c r="F5" s="20" t="s">
        <v>18286</v>
      </c>
      <c r="G5" s="17" t="s">
        <v>79</v>
      </c>
      <c r="H5" s="19">
        <f>IF(nomencl_TRANSV!G5="Niveau 1",1,IF(nomencl_TRANSV!G5="Niveau 2",2,IF(nomencl_TRANSV!G5="Niveau 3",3,IF(nomencl_TRANSV!G5="Niveau 4",4,"NC"))))</f>
        <v>2</v>
      </c>
      <c r="I5" s="17">
        <v>34</v>
      </c>
    </row>
    <row r="6" spans="1:9" ht="18.649999999999999" customHeight="1" x14ac:dyDescent="0.35">
      <c r="B6" s="16" t="s">
        <v>18287</v>
      </c>
      <c r="C6" s="20" t="s">
        <v>18288</v>
      </c>
      <c r="D6" s="20" t="s">
        <v>18289</v>
      </c>
      <c r="E6" s="20" t="s">
        <v>18290</v>
      </c>
      <c r="F6" s="20" t="s">
        <v>18291</v>
      </c>
      <c r="G6" s="17" t="s">
        <v>74</v>
      </c>
      <c r="H6" s="19">
        <f>IF(nomencl_TRANSV!G6="Niveau 1",1,IF(nomencl_TRANSV!G6="Niveau 2",2,IF(nomencl_TRANSV!G6="Niveau 3",3,IF(nomencl_TRANSV!G6="Niveau 4",4,"NC"))))</f>
        <v>1</v>
      </c>
      <c r="I6" s="17">
        <v>35</v>
      </c>
    </row>
    <row r="7" spans="1:9" ht="18.649999999999999" customHeight="1" x14ac:dyDescent="0.35">
      <c r="B7" s="16" t="s">
        <v>18292</v>
      </c>
      <c r="C7" s="20" t="s">
        <v>18293</v>
      </c>
      <c r="D7" s="20" t="s">
        <v>18294</v>
      </c>
      <c r="E7" s="20" t="s">
        <v>18295</v>
      </c>
      <c r="F7" s="20" t="s">
        <v>18296</v>
      </c>
      <c r="G7" s="17" t="s">
        <v>74</v>
      </c>
      <c r="H7" s="19">
        <f>IF(nomencl_TRANSV!G7="Niveau 1",1,IF(nomencl_TRANSV!G7="Niveau 2",2,IF(nomencl_TRANSV!G7="Niveau 3",3,IF(nomencl_TRANSV!G7="Niveau 4",4,"NC"))))</f>
        <v>1</v>
      </c>
      <c r="I7" s="17">
        <v>36</v>
      </c>
    </row>
    <row r="9" spans="1:9" ht="18.649999999999999" customHeight="1" x14ac:dyDescent="0.35">
      <c r="B9" s="15" t="s">
        <v>18297</v>
      </c>
      <c r="C9" s="20" t="s">
        <v>18267</v>
      </c>
      <c r="D9" s="20" t="s">
        <v>18268</v>
      </c>
      <c r="E9" s="20" t="s">
        <v>18269</v>
      </c>
      <c r="F9" s="20" t="s">
        <v>18270</v>
      </c>
    </row>
    <row r="10" spans="1:9" ht="18.649999999999999" customHeight="1" x14ac:dyDescent="0.35">
      <c r="B10" s="16" t="s">
        <v>18298</v>
      </c>
      <c r="C10" s="20" t="s">
        <v>18299</v>
      </c>
      <c r="D10" s="20" t="s">
        <v>18300</v>
      </c>
      <c r="E10" s="20" t="s">
        <v>18301</v>
      </c>
      <c r="F10" s="20" t="s">
        <v>18302</v>
      </c>
      <c r="G10" s="17" t="s">
        <v>68</v>
      </c>
      <c r="H10" s="19" t="str">
        <f>IF(nomencl_TRANSV!G10="Niveau 1",1,IF(nomencl_TRANSV!G10="Niveau 2",2,IF(nomencl_TRANSV!G10="Niveau 3",3,IF(nomencl_TRANSV!G10="Niveau 4",4,"NC"))))</f>
        <v>NC</v>
      </c>
      <c r="I10" s="17">
        <v>37</v>
      </c>
    </row>
    <row r="11" spans="1:9" ht="18.649999999999999" customHeight="1" x14ac:dyDescent="0.35">
      <c r="B11" s="16" t="s">
        <v>18303</v>
      </c>
      <c r="C11" s="20" t="s">
        <v>18304</v>
      </c>
      <c r="D11" s="20" t="s">
        <v>18305</v>
      </c>
      <c r="E11" s="20" t="s">
        <v>18306</v>
      </c>
      <c r="F11" s="20" t="s">
        <v>18307</v>
      </c>
      <c r="G11" s="17" t="s">
        <v>74</v>
      </c>
      <c r="H11" s="19">
        <f>IF(nomencl_TRANSV!G11="Niveau 1",1,IF(nomencl_TRANSV!G11="Niveau 2",2,IF(nomencl_TRANSV!G11="Niveau 3",3,IF(nomencl_TRANSV!G11="Niveau 4",4,"NC"))))</f>
        <v>1</v>
      </c>
      <c r="I11" s="17">
        <v>38</v>
      </c>
    </row>
    <row r="12" spans="1:9" ht="18.649999999999999" customHeight="1" x14ac:dyDescent="0.35">
      <c r="B12" s="16" t="s">
        <v>18308</v>
      </c>
      <c r="C12" s="20" t="s">
        <v>18309</v>
      </c>
      <c r="D12" s="20" t="s">
        <v>18310</v>
      </c>
      <c r="E12" s="20" t="s">
        <v>18311</v>
      </c>
      <c r="F12" s="20" t="s">
        <v>18312</v>
      </c>
      <c r="G12" s="17" t="s">
        <v>74</v>
      </c>
      <c r="H12" s="19">
        <f>IF(nomencl_TRANSV!G12="Niveau 1",1,IF(nomencl_TRANSV!G12="Niveau 2",2,IF(nomencl_TRANSV!G12="Niveau 3",3,IF(nomencl_TRANSV!G12="Niveau 4",4,"NC"))))</f>
        <v>1</v>
      </c>
      <c r="I12" s="17">
        <v>39</v>
      </c>
    </row>
    <row r="13" spans="1:9" ht="18.649999999999999" customHeight="1" x14ac:dyDescent="0.35">
      <c r="B13" s="16" t="s">
        <v>18313</v>
      </c>
      <c r="C13" s="20" t="s">
        <v>18314</v>
      </c>
      <c r="D13" s="20" t="s">
        <v>18315</v>
      </c>
      <c r="E13" s="20" t="s">
        <v>18316</v>
      </c>
      <c r="F13" s="20" t="s">
        <v>18317</v>
      </c>
      <c r="G13" s="17" t="s">
        <v>79</v>
      </c>
      <c r="H13" s="19">
        <f>IF(nomencl_TRANSV!G13="Niveau 1",1,IF(nomencl_TRANSV!G13="Niveau 2",2,IF(nomencl_TRANSV!G13="Niveau 3",3,IF(nomencl_TRANSV!G13="Niveau 4",4,"NC"))))</f>
        <v>2</v>
      </c>
      <c r="I13" s="17">
        <v>40</v>
      </c>
    </row>
    <row r="14" spans="1:9" ht="18.649999999999999" customHeight="1" x14ac:dyDescent="0.35">
      <c r="B14" s="16" t="s">
        <v>18318</v>
      </c>
      <c r="C14" s="20" t="s">
        <v>18319</v>
      </c>
      <c r="D14" s="20" t="s">
        <v>18320</v>
      </c>
      <c r="E14" s="20" t="s">
        <v>18321</v>
      </c>
      <c r="F14" s="20" t="s">
        <v>18322</v>
      </c>
      <c r="G14" s="17" t="s">
        <v>79</v>
      </c>
      <c r="H14" s="19">
        <f>IF(nomencl_TRANSV!G14="Niveau 1",1,IF(nomencl_TRANSV!G14="Niveau 2",2,IF(nomencl_TRANSV!G14="Niveau 3",3,IF(nomencl_TRANSV!G14="Niveau 4",4,"NC"))))</f>
        <v>2</v>
      </c>
      <c r="I14" s="17">
        <v>41</v>
      </c>
    </row>
    <row r="16" spans="1:9" ht="18.649999999999999" customHeight="1" x14ac:dyDescent="0.35">
      <c r="B16" s="15" t="s">
        <v>18323</v>
      </c>
      <c r="C16" s="20" t="s">
        <v>18267</v>
      </c>
      <c r="D16" s="20" t="s">
        <v>18268</v>
      </c>
      <c r="E16" s="20" t="s">
        <v>18269</v>
      </c>
      <c r="F16" s="20" t="s">
        <v>18270</v>
      </c>
    </row>
    <row r="17" spans="2:13" ht="18.649999999999999" customHeight="1" x14ac:dyDescent="0.35">
      <c r="B17" s="16" t="s">
        <v>18324</v>
      </c>
      <c r="C17" s="20" t="s">
        <v>18325</v>
      </c>
      <c r="D17" s="20" t="s">
        <v>18326</v>
      </c>
      <c r="E17" s="20" t="s">
        <v>18327</v>
      </c>
      <c r="F17" s="20" t="s">
        <v>18328</v>
      </c>
      <c r="G17" s="17" t="s">
        <v>74</v>
      </c>
      <c r="H17" s="19">
        <f>IF(nomencl_TRANSV!G17="Niveau 1",1,IF(nomencl_TRANSV!G17="Niveau 2",2,IF(nomencl_TRANSV!G17="Niveau 3",3,IF(nomencl_TRANSV!G17="Niveau 4",4,"NC"))))</f>
        <v>1</v>
      </c>
      <c r="I17" s="17">
        <v>42</v>
      </c>
    </row>
    <row r="18" spans="2:13" ht="18.649999999999999" customHeight="1" x14ac:dyDescent="0.35">
      <c r="B18" s="16" t="s">
        <v>18329</v>
      </c>
      <c r="C18" s="20" t="s">
        <v>18330</v>
      </c>
      <c r="D18" s="20" t="s">
        <v>18331</v>
      </c>
      <c r="E18" s="20" t="s">
        <v>18332</v>
      </c>
      <c r="F18" s="20" t="s">
        <v>18333</v>
      </c>
      <c r="G18" s="17" t="s">
        <v>74</v>
      </c>
      <c r="H18" s="19">
        <f>IF(nomencl_TRANSV!G18="Niveau 1",1,IF(nomencl_TRANSV!G18="Niveau 2",2,IF(nomencl_TRANSV!G18="Niveau 3",3,IF(nomencl_TRANSV!G18="Niveau 4",4,"NC"))))</f>
        <v>1</v>
      </c>
      <c r="I18" s="17">
        <v>43</v>
      </c>
    </row>
    <row r="19" spans="2:13" ht="18.649999999999999" customHeight="1" x14ac:dyDescent="0.35">
      <c r="B19" s="16" t="s">
        <v>18334</v>
      </c>
      <c r="C19" s="20" t="s">
        <v>18335</v>
      </c>
      <c r="D19" s="20" t="s">
        <v>18336</v>
      </c>
      <c r="E19" s="20" t="s">
        <v>18337</v>
      </c>
      <c r="F19" s="20" t="s">
        <v>18338</v>
      </c>
      <c r="G19" s="17" t="s">
        <v>68</v>
      </c>
      <c r="H19" s="19" t="str">
        <f>IF(nomencl_TRANSV!G19="Niveau 1",1,IF(nomencl_TRANSV!G19="Niveau 2",2,IF(nomencl_TRANSV!G19="Niveau 3",3,IF(nomencl_TRANSV!G19="Niveau 4",4,"NC"))))</f>
        <v>NC</v>
      </c>
      <c r="I19" s="17">
        <v>44</v>
      </c>
    </row>
    <row r="20" spans="2:13" ht="18.649999999999999" customHeight="1" x14ac:dyDescent="0.35">
      <c r="B20" s="16" t="s">
        <v>18339</v>
      </c>
      <c r="C20" s="20" t="s">
        <v>18340</v>
      </c>
      <c r="D20" s="20" t="s">
        <v>18341</v>
      </c>
      <c r="E20" s="20" t="s">
        <v>18342</v>
      </c>
      <c r="F20" s="20" t="s">
        <v>18343</v>
      </c>
      <c r="G20" s="17" t="s">
        <v>79</v>
      </c>
      <c r="H20" s="19">
        <f>IF(nomencl_TRANSV!G20="Niveau 1",1,IF(nomencl_TRANSV!G20="Niveau 2",2,IF(nomencl_TRANSV!G20="Niveau 3",3,IF(nomencl_TRANSV!G20="Niveau 4",4,"NC"))))</f>
        <v>2</v>
      </c>
      <c r="I20" s="17">
        <v>45</v>
      </c>
    </row>
    <row r="21" spans="2:13" ht="18.649999999999999" customHeight="1" x14ac:dyDescent="0.35">
      <c r="B21" s="16" t="s">
        <v>18344</v>
      </c>
      <c r="C21" s="20" t="s">
        <v>18345</v>
      </c>
      <c r="D21" s="20" t="s">
        <v>18346</v>
      </c>
      <c r="E21" s="20" t="s">
        <v>18347</v>
      </c>
      <c r="F21" s="20" t="s">
        <v>18348</v>
      </c>
      <c r="G21" s="17" t="s">
        <v>68</v>
      </c>
      <c r="H21" s="19" t="str">
        <f>IF(nomencl_TRANSV!G21="Niveau 1",1,IF(nomencl_TRANSV!G21="Niveau 2",2,IF(nomencl_TRANSV!G21="Niveau 3",3,IF(nomencl_TRANSV!G21="Niveau 4",4,"NC"))))</f>
        <v>NC</v>
      </c>
      <c r="I21" s="17">
        <v>46</v>
      </c>
    </row>
    <row r="22" spans="2:13" ht="18.649999999999999" customHeight="1" x14ac:dyDescent="0.35">
      <c r="B22" s="16" t="s">
        <v>18349</v>
      </c>
      <c r="C22" s="20" t="s">
        <v>18350</v>
      </c>
      <c r="D22" s="20" t="s">
        <v>18351</v>
      </c>
      <c r="E22" s="20" t="s">
        <v>18352</v>
      </c>
      <c r="F22" s="20" t="s">
        <v>18353</v>
      </c>
      <c r="G22" s="17" t="s">
        <v>74</v>
      </c>
      <c r="H22" s="19">
        <f>IF(nomencl_TRANSV!G22="Niveau 1",1,IF(nomencl_TRANSV!G22="Niveau 2",2,IF(nomencl_TRANSV!G22="Niveau 3",3,IF(nomencl_TRANSV!G22="Niveau 4",4,"NC"))))</f>
        <v>1</v>
      </c>
      <c r="I22" s="17">
        <v>47</v>
      </c>
    </row>
    <row r="24" spans="2:13" ht="18.649999999999999" customHeight="1" x14ac:dyDescent="0.35">
      <c r="B24" s="15" t="s">
        <v>51</v>
      </c>
      <c r="C24" s="20" t="s">
        <v>18267</v>
      </c>
      <c r="D24" s="20" t="s">
        <v>18268</v>
      </c>
      <c r="E24" s="20" t="s">
        <v>18269</v>
      </c>
      <c r="F24" s="20" t="s">
        <v>18270</v>
      </c>
    </row>
    <row r="25" spans="2:13" ht="18.649999999999999" customHeight="1" x14ac:dyDescent="0.35">
      <c r="B25" s="16" t="s">
        <v>18354</v>
      </c>
      <c r="C25" s="20" t="s">
        <v>18355</v>
      </c>
      <c r="D25" s="20" t="s">
        <v>18356</v>
      </c>
      <c r="E25" s="20" t="s">
        <v>18357</v>
      </c>
      <c r="F25" s="20" t="s">
        <v>18358</v>
      </c>
      <c r="G25" s="17" t="s">
        <v>82</v>
      </c>
      <c r="H25" s="19">
        <f>IF(nomencl_TRANSV!G25="Niveau 1",1,IF(nomencl_TRANSV!G25="Niveau 2",2,IF(nomencl_TRANSV!G25="Niveau 3",3,IF(nomencl_TRANSV!G25="Niveau 4",4,"NC"))))</f>
        <v>3</v>
      </c>
      <c r="I25" s="17">
        <v>48</v>
      </c>
    </row>
    <row r="26" spans="2:13" ht="18.649999999999999" customHeight="1" x14ac:dyDescent="0.35">
      <c r="B26"/>
      <c r="C26"/>
      <c r="D26"/>
      <c r="E26"/>
      <c r="F26"/>
      <c r="G26"/>
      <c r="H26"/>
      <c r="I26"/>
      <c r="J26"/>
      <c r="K26"/>
      <c r="L26"/>
      <c r="M26"/>
    </row>
    <row r="27" spans="2:13" ht="18.649999999999999" customHeight="1" x14ac:dyDescent="0.35">
      <c r="B27"/>
      <c r="C27"/>
      <c r="D27"/>
      <c r="E27"/>
      <c r="F27"/>
      <c r="G27"/>
      <c r="H27"/>
      <c r="I27"/>
      <c r="J27"/>
      <c r="K27"/>
      <c r="L27"/>
      <c r="M27"/>
    </row>
    <row r="28" spans="2:13" ht="18.649999999999999" customHeight="1" x14ac:dyDescent="0.35">
      <c r="B28"/>
      <c r="C28"/>
      <c r="D28"/>
      <c r="E28"/>
      <c r="F28"/>
      <c r="G28"/>
      <c r="H28"/>
      <c r="I28"/>
      <c r="J28"/>
      <c r="K28"/>
      <c r="L28"/>
      <c r="M28"/>
    </row>
    <row r="29" spans="2:13" ht="18.649999999999999" customHeight="1" x14ac:dyDescent="0.35">
      <c r="B29"/>
      <c r="C29"/>
      <c r="D29"/>
      <c r="E29"/>
      <c r="F29"/>
      <c r="G29"/>
      <c r="H29"/>
      <c r="I29"/>
      <c r="J29"/>
      <c r="K29"/>
      <c r="L29"/>
      <c r="M2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theme="4"/>
  </sheetPr>
  <dimension ref="A1:G7"/>
  <sheetViews>
    <sheetView workbookViewId="0">
      <selection activeCell="I16" sqref="I16"/>
    </sheetView>
  </sheetViews>
  <sheetFormatPr baseColWidth="10" defaultColWidth="11.453125" defaultRowHeight="14.5" x14ac:dyDescent="0.35"/>
  <cols>
    <col min="2" max="2" width="11.1796875" customWidth="1"/>
    <col min="3" max="7" width="3.26953125" customWidth="1"/>
  </cols>
  <sheetData>
    <row r="1" spans="1:7" x14ac:dyDescent="0.35">
      <c r="A1" s="10" t="str">
        <f>'fiche métier'!G13</f>
        <v>D19</v>
      </c>
    </row>
    <row r="2" spans="1:7" x14ac:dyDescent="0.35">
      <c r="B2" s="1" t="s">
        <v>18359</v>
      </c>
      <c r="C2" s="1" t="s">
        <v>18360</v>
      </c>
      <c r="D2" s="1" t="s">
        <v>18361</v>
      </c>
      <c r="G2" s="6" t="s">
        <v>18250</v>
      </c>
    </row>
    <row r="3" spans="1:7" x14ac:dyDescent="0.35">
      <c r="A3" t="s">
        <v>18362</v>
      </c>
      <c r="B3" s="1" t="str">
        <f>IF(VLOOKUP($A$1,data_METIERS!$B$1:$BJ$456,$G3,FALSE)="","",VLOOKUP($A$1,data_METIERS!$B$1:$BJ$456,$G3,FALSE))</f>
        <v>Niveau 2</v>
      </c>
      <c r="C3" s="1"/>
      <c r="D3" s="1"/>
      <c r="G3">
        <v>41</v>
      </c>
    </row>
    <row r="4" spans="1:7" x14ac:dyDescent="0.35">
      <c r="A4" t="s">
        <v>18363</v>
      </c>
      <c r="B4" s="1" t="str">
        <f>IF(VLOOKUP($A$1,data_METIERS!$B$1:$BJ$456,$G4,FALSE)="","",VLOOKUP($A$1,data_METIERS!$B$1:$BJ$456,$G4,FALSE))</f>
        <v>Niveau 1</v>
      </c>
      <c r="C4" s="1"/>
      <c r="D4" s="1"/>
      <c r="G4">
        <v>42</v>
      </c>
    </row>
    <row r="5" spans="1:7" x14ac:dyDescent="0.35">
      <c r="A5" t="s">
        <v>18364</v>
      </c>
      <c r="B5" s="1" t="str">
        <f>IF(VLOOKUP($A$1,data_METIERS!$B$1:$BJ$456,$G5,FALSE)="","",VLOOKUP($A$1,data_METIERS!$B$1:$BJ$456,$G5,FALSE))</f>
        <v>Niveau 1</v>
      </c>
      <c r="C5" s="1"/>
      <c r="D5" s="1"/>
      <c r="F5" t="str">
        <f>IF(VLOOKUP($A$1,data_METIERS!$B$1:$BJ$456,G5,FALSE)="","",VLOOKUP($A$1,data_METIERS!$B$1:$BJ$456,G5,FALSE))</f>
        <v>Niveau 1</v>
      </c>
      <c r="G5">
        <v>43</v>
      </c>
    </row>
    <row r="6" spans="1:7" x14ac:dyDescent="0.35">
      <c r="A6" t="s">
        <v>18365</v>
      </c>
      <c r="B6" s="1" t="str">
        <f>IF(VLOOKUP($A$1,data_METIERS!$B$1:$BJ$456,$G6,FALSE)="","",VLOOKUP($A$1,data_METIERS!$B$1:$BJ$456,$G6,FALSE))</f>
        <v>Non Concerné</v>
      </c>
      <c r="C6" s="1"/>
      <c r="D6" s="1"/>
      <c r="F6" t="str">
        <f>IF(VLOOKUP($A$1,data_METIERS!$B$1:$BJ$456,G6,FALSE)="","",VLOOKUP($A$1,data_METIERS!$B$1:$BJ$456,G6,FALSE))</f>
        <v>Non Concerné</v>
      </c>
      <c r="G6">
        <v>44</v>
      </c>
    </row>
    <row r="7" spans="1:7" x14ac:dyDescent="0.35">
      <c r="A7" t="s">
        <v>18366</v>
      </c>
      <c r="B7" s="1" t="str">
        <f>IF(VLOOKUP($A$1,data_METIERS!$B$1:$BJ$456,$G7,FALSE)="","",VLOOKUP($A$1,data_METIERS!$B$1:$BJ$456,$G7,FALSE))</f>
        <v>Niveau 2</v>
      </c>
      <c r="C7" s="1"/>
      <c r="D7" s="1"/>
      <c r="F7" t="str">
        <f>IF(VLOOKUP($A$1,data_METIERS!$B$1:$BJ$456,G7,FALSE)="","",VLOOKUP($A$1,data_METIERS!$B$1:$BJ$456,G7,FALSE))</f>
        <v>Niveau 2</v>
      </c>
      <c r="G7">
        <v>45</v>
      </c>
    </row>
  </sheetData>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tabColor theme="4"/>
  </sheetPr>
  <dimension ref="B1:D87"/>
  <sheetViews>
    <sheetView workbookViewId="0">
      <selection activeCell="J30" sqref="J30"/>
    </sheetView>
  </sheetViews>
  <sheetFormatPr baseColWidth="10" defaultColWidth="11.453125" defaultRowHeight="14.5" x14ac:dyDescent="0.35"/>
  <cols>
    <col min="2" max="2" width="5.453125" bestFit="1" customWidth="1"/>
  </cols>
  <sheetData>
    <row r="1" spans="2:4" x14ac:dyDescent="0.35">
      <c r="B1" s="1" t="s">
        <v>18367</v>
      </c>
      <c r="C1" s="1" t="s">
        <v>55</v>
      </c>
      <c r="D1" s="1" t="s">
        <v>56</v>
      </c>
    </row>
    <row r="2" spans="2:4" x14ac:dyDescent="0.35">
      <c r="B2" s="1"/>
      <c r="C2" s="1"/>
      <c r="D2" s="1"/>
    </row>
    <row r="3" spans="2:4" x14ac:dyDescent="0.35">
      <c r="B3" s="1"/>
      <c r="C3" s="1"/>
      <c r="D3" s="1"/>
    </row>
    <row r="4" spans="2:4" x14ac:dyDescent="0.35">
      <c r="B4" s="1"/>
      <c r="C4" s="1"/>
      <c r="D4" s="1"/>
    </row>
    <row r="5" spans="2:4" x14ac:dyDescent="0.35">
      <c r="B5" s="1"/>
      <c r="C5" s="1"/>
      <c r="D5" s="1"/>
    </row>
    <row r="6" spans="2:4" x14ac:dyDescent="0.35">
      <c r="B6" s="1"/>
      <c r="C6" s="1"/>
      <c r="D6" s="1"/>
    </row>
    <row r="7" spans="2:4" x14ac:dyDescent="0.35">
      <c r="B7" s="1"/>
      <c r="C7" s="1"/>
      <c r="D7" s="1"/>
    </row>
    <row r="8" spans="2:4" x14ac:dyDescent="0.35">
      <c r="B8" s="1"/>
      <c r="C8" s="1"/>
      <c r="D8" s="1"/>
    </row>
    <row r="9" spans="2:4" x14ac:dyDescent="0.35">
      <c r="B9" s="1"/>
      <c r="C9" s="1"/>
      <c r="D9" s="1"/>
    </row>
    <row r="10" spans="2:4" x14ac:dyDescent="0.35">
      <c r="B10" s="1"/>
      <c r="C10" s="1"/>
      <c r="D10" s="1"/>
    </row>
    <row r="11" spans="2:4" x14ac:dyDescent="0.35">
      <c r="B11" s="1"/>
      <c r="C11" s="1"/>
      <c r="D11" s="1"/>
    </row>
    <row r="12" spans="2:4" x14ac:dyDescent="0.35">
      <c r="B12" s="1"/>
      <c r="C12" s="1"/>
      <c r="D12" s="1"/>
    </row>
    <row r="13" spans="2:4" x14ac:dyDescent="0.35">
      <c r="B13" s="1"/>
      <c r="C13" s="1"/>
      <c r="D13" s="1"/>
    </row>
    <row r="14" spans="2:4" x14ac:dyDescent="0.35">
      <c r="B14" s="1"/>
      <c r="C14" s="1"/>
      <c r="D14" s="1"/>
    </row>
    <row r="15" spans="2:4" x14ac:dyDescent="0.35">
      <c r="B15" s="1"/>
      <c r="C15" s="1"/>
      <c r="D15" s="1"/>
    </row>
    <row r="16" spans="2:4" x14ac:dyDescent="0.35">
      <c r="B16" s="1"/>
      <c r="C16" s="1"/>
      <c r="D16" s="1"/>
    </row>
    <row r="17" spans="2:4" x14ac:dyDescent="0.35">
      <c r="B17" s="1"/>
      <c r="C17" s="1"/>
      <c r="D17" s="1"/>
    </row>
    <row r="18" spans="2:4" x14ac:dyDescent="0.35">
      <c r="B18" s="1"/>
      <c r="C18" s="1"/>
      <c r="D18" s="1"/>
    </row>
    <row r="19" spans="2:4" x14ac:dyDescent="0.35">
      <c r="B19" s="1"/>
      <c r="C19" s="1"/>
      <c r="D19" s="1"/>
    </row>
    <row r="20" spans="2:4" x14ac:dyDescent="0.35">
      <c r="B20" s="1"/>
      <c r="C20" s="1"/>
      <c r="D20" s="1"/>
    </row>
    <row r="21" spans="2:4" x14ac:dyDescent="0.35">
      <c r="B21" s="1"/>
      <c r="C21" s="1"/>
      <c r="D21" s="1"/>
    </row>
    <row r="22" spans="2:4" x14ac:dyDescent="0.35">
      <c r="B22" s="1"/>
      <c r="C22" s="1"/>
      <c r="D22" s="1"/>
    </row>
    <row r="23" spans="2:4" x14ac:dyDescent="0.35">
      <c r="B23" s="1"/>
      <c r="C23" s="1"/>
      <c r="D23" s="1"/>
    </row>
    <row r="24" spans="2:4" x14ac:dyDescent="0.35">
      <c r="B24" s="1"/>
      <c r="C24" s="1"/>
      <c r="D24" s="1"/>
    </row>
    <row r="25" spans="2:4" x14ac:dyDescent="0.35">
      <c r="B25" s="1"/>
      <c r="C25" s="1"/>
      <c r="D25" s="1"/>
    </row>
    <row r="26" spans="2:4" x14ac:dyDescent="0.35">
      <c r="B26" s="1"/>
      <c r="C26" s="1"/>
      <c r="D26" s="1"/>
    </row>
    <row r="27" spans="2:4" x14ac:dyDescent="0.35">
      <c r="B27" s="1"/>
      <c r="C27" s="1"/>
      <c r="D27" s="1"/>
    </row>
    <row r="28" spans="2:4" x14ac:dyDescent="0.35">
      <c r="B28" s="1"/>
      <c r="C28" s="1"/>
      <c r="D28" s="1"/>
    </row>
    <row r="29" spans="2:4" x14ac:dyDescent="0.35">
      <c r="B29" s="1"/>
      <c r="C29" s="1"/>
      <c r="D29" s="1"/>
    </row>
    <row r="30" spans="2:4" x14ac:dyDescent="0.35">
      <c r="B30" s="1"/>
      <c r="C30" s="1"/>
      <c r="D30" s="1"/>
    </row>
    <row r="31" spans="2:4" x14ac:dyDescent="0.35">
      <c r="B31" s="1"/>
      <c r="C31" s="1"/>
      <c r="D31" s="1"/>
    </row>
    <row r="32" spans="2:4" x14ac:dyDescent="0.35">
      <c r="B32" s="1"/>
      <c r="C32" s="1"/>
      <c r="D32" s="1"/>
    </row>
    <row r="33" spans="2:4" x14ac:dyDescent="0.35">
      <c r="B33" s="1"/>
      <c r="C33" s="1"/>
      <c r="D33" s="1"/>
    </row>
    <row r="34" spans="2:4" x14ac:dyDescent="0.35">
      <c r="B34" s="1"/>
      <c r="C34" s="1"/>
      <c r="D34" s="1"/>
    </row>
    <row r="35" spans="2:4" x14ac:dyDescent="0.35">
      <c r="B35" s="1"/>
      <c r="C35" s="1"/>
      <c r="D35" s="1"/>
    </row>
    <row r="36" spans="2:4" x14ac:dyDescent="0.35">
      <c r="B36" s="1"/>
      <c r="C36" s="1"/>
      <c r="D36" s="1"/>
    </row>
    <row r="37" spans="2:4" x14ac:dyDescent="0.35">
      <c r="B37" s="1"/>
      <c r="C37" s="1"/>
      <c r="D37" s="1"/>
    </row>
    <row r="38" spans="2:4" x14ac:dyDescent="0.35">
      <c r="B38" s="1"/>
      <c r="C38" s="1"/>
      <c r="D38" s="1"/>
    </row>
    <row r="39" spans="2:4" x14ac:dyDescent="0.35">
      <c r="B39" s="1"/>
      <c r="C39" s="1"/>
      <c r="D39" s="1"/>
    </row>
    <row r="40" spans="2:4" x14ac:dyDescent="0.35">
      <c r="B40" s="1"/>
      <c r="C40" s="1"/>
      <c r="D40" s="1"/>
    </row>
    <row r="41" spans="2:4" x14ac:dyDescent="0.35">
      <c r="B41" s="1"/>
      <c r="C41" s="1"/>
      <c r="D41" s="1"/>
    </row>
    <row r="42" spans="2:4" x14ac:dyDescent="0.35">
      <c r="B42" s="1"/>
      <c r="C42" s="1"/>
      <c r="D42" s="1"/>
    </row>
    <row r="43" spans="2:4" x14ac:dyDescent="0.35">
      <c r="B43" s="1"/>
      <c r="C43" s="1"/>
      <c r="D43" s="1"/>
    </row>
    <row r="44" spans="2:4" x14ac:dyDescent="0.35">
      <c r="B44" s="1"/>
      <c r="C44" s="1"/>
      <c r="D44" s="1"/>
    </row>
    <row r="45" spans="2:4" x14ac:dyDescent="0.35">
      <c r="B45" s="1"/>
      <c r="C45" s="1"/>
      <c r="D45" s="1"/>
    </row>
    <row r="46" spans="2:4" x14ac:dyDescent="0.35">
      <c r="B46" s="1"/>
      <c r="C46" s="1"/>
      <c r="D46" s="1"/>
    </row>
    <row r="47" spans="2:4" x14ac:dyDescent="0.35">
      <c r="B47" s="1"/>
      <c r="C47" s="1"/>
      <c r="D47" s="1"/>
    </row>
    <row r="48" spans="2:4" x14ac:dyDescent="0.35">
      <c r="B48" s="1"/>
      <c r="C48" s="1"/>
      <c r="D48" s="1"/>
    </row>
    <row r="49" spans="2:4" x14ac:dyDescent="0.35">
      <c r="B49" s="1"/>
      <c r="C49" s="1"/>
      <c r="D49" s="1"/>
    </row>
    <row r="50" spans="2:4" x14ac:dyDescent="0.35">
      <c r="B50" s="1"/>
      <c r="C50" s="1"/>
      <c r="D50" s="1"/>
    </row>
    <row r="51" spans="2:4" x14ac:dyDescent="0.35">
      <c r="B51" s="1"/>
      <c r="C51" s="1"/>
      <c r="D51" s="1"/>
    </row>
    <row r="52" spans="2:4" x14ac:dyDescent="0.35">
      <c r="B52" s="1"/>
      <c r="C52" s="1"/>
      <c r="D52" s="1"/>
    </row>
    <row r="53" spans="2:4" x14ac:dyDescent="0.35">
      <c r="B53" s="1"/>
      <c r="C53" s="1"/>
      <c r="D53" s="1"/>
    </row>
    <row r="54" spans="2:4" x14ac:dyDescent="0.35">
      <c r="B54" s="1"/>
      <c r="C54" s="1"/>
      <c r="D54" s="1"/>
    </row>
    <row r="55" spans="2:4" x14ac:dyDescent="0.35">
      <c r="B55" s="1"/>
      <c r="C55" s="1"/>
      <c r="D55" s="1"/>
    </row>
    <row r="56" spans="2:4" x14ac:dyDescent="0.35">
      <c r="B56" s="1"/>
      <c r="C56" s="1"/>
      <c r="D56" s="1"/>
    </row>
    <row r="57" spans="2:4" x14ac:dyDescent="0.35">
      <c r="B57" s="1"/>
      <c r="C57" s="1"/>
      <c r="D57" s="1"/>
    </row>
    <row r="58" spans="2:4" x14ac:dyDescent="0.35">
      <c r="B58" s="1"/>
      <c r="C58" s="1"/>
      <c r="D58" s="1"/>
    </row>
    <row r="59" spans="2:4" x14ac:dyDescent="0.35">
      <c r="B59" s="1"/>
      <c r="C59" s="1"/>
      <c r="D59" s="1"/>
    </row>
    <row r="60" spans="2:4" x14ac:dyDescent="0.35">
      <c r="B60" s="1"/>
      <c r="C60" s="1"/>
      <c r="D60" s="1"/>
    </row>
    <row r="61" spans="2:4" x14ac:dyDescent="0.35">
      <c r="B61" s="1"/>
      <c r="C61" s="1"/>
      <c r="D61" s="1"/>
    </row>
    <row r="62" spans="2:4" x14ac:dyDescent="0.35">
      <c r="B62" s="1"/>
      <c r="C62" s="1"/>
      <c r="D62" s="1"/>
    </row>
    <row r="63" spans="2:4" x14ac:dyDescent="0.35">
      <c r="B63" s="1"/>
      <c r="C63" s="1"/>
      <c r="D63" s="1"/>
    </row>
    <row r="64" spans="2:4" x14ac:dyDescent="0.35">
      <c r="B64" s="1"/>
      <c r="C64" s="1"/>
      <c r="D64" s="1"/>
    </row>
    <row r="65" spans="2:4" x14ac:dyDescent="0.35">
      <c r="B65" s="1"/>
      <c r="C65" s="1"/>
      <c r="D65" s="1"/>
    </row>
    <row r="66" spans="2:4" x14ac:dyDescent="0.35">
      <c r="B66" s="1"/>
      <c r="C66" s="1"/>
      <c r="D66" s="1"/>
    </row>
    <row r="67" spans="2:4" x14ac:dyDescent="0.35">
      <c r="B67" s="1"/>
      <c r="C67" s="1"/>
      <c r="D67" s="1"/>
    </row>
    <row r="68" spans="2:4" x14ac:dyDescent="0.35">
      <c r="B68" s="1"/>
      <c r="C68" s="1"/>
      <c r="D68" s="1"/>
    </row>
    <row r="69" spans="2:4" x14ac:dyDescent="0.35">
      <c r="B69" s="1"/>
      <c r="C69" s="1"/>
      <c r="D69" s="1"/>
    </row>
    <row r="70" spans="2:4" x14ac:dyDescent="0.35">
      <c r="B70" s="1"/>
      <c r="C70" s="1"/>
      <c r="D70" s="1"/>
    </row>
    <row r="71" spans="2:4" x14ac:dyDescent="0.35">
      <c r="B71" s="1"/>
      <c r="C71" s="1"/>
      <c r="D71" s="1"/>
    </row>
    <row r="72" spans="2:4" x14ac:dyDescent="0.35">
      <c r="B72" s="1"/>
      <c r="C72" s="1"/>
      <c r="D72" s="1"/>
    </row>
    <row r="73" spans="2:4" x14ac:dyDescent="0.35">
      <c r="B73" s="1"/>
      <c r="C73" s="1"/>
      <c r="D73" s="1"/>
    </row>
    <row r="74" spans="2:4" x14ac:dyDescent="0.35">
      <c r="B74" s="1"/>
      <c r="C74" s="1"/>
      <c r="D74" s="1"/>
    </row>
    <row r="75" spans="2:4" x14ac:dyDescent="0.35">
      <c r="B75" s="1"/>
      <c r="C75" s="1"/>
      <c r="D75" s="1"/>
    </row>
    <row r="76" spans="2:4" x14ac:dyDescent="0.35">
      <c r="B76" s="1"/>
      <c r="C76" s="1"/>
      <c r="D76" s="1"/>
    </row>
    <row r="77" spans="2:4" x14ac:dyDescent="0.35">
      <c r="B77" s="1"/>
      <c r="C77" s="1"/>
      <c r="D77" s="1"/>
    </row>
    <row r="78" spans="2:4" x14ac:dyDescent="0.35">
      <c r="B78" s="1"/>
      <c r="C78" s="1"/>
      <c r="D78" s="1"/>
    </row>
    <row r="79" spans="2:4" x14ac:dyDescent="0.35">
      <c r="B79" s="1"/>
      <c r="C79" s="1"/>
      <c r="D79" s="1"/>
    </row>
    <row r="80" spans="2:4" x14ac:dyDescent="0.35">
      <c r="B80" s="1"/>
      <c r="C80" s="1"/>
      <c r="D80" s="1"/>
    </row>
    <row r="81" spans="2:4" x14ac:dyDescent="0.35">
      <c r="B81" s="1"/>
      <c r="C81" s="1"/>
      <c r="D81" s="1"/>
    </row>
    <row r="82" spans="2:4" x14ac:dyDescent="0.35">
      <c r="B82" s="1"/>
      <c r="C82" s="1"/>
      <c r="D82" s="1"/>
    </row>
    <row r="83" spans="2:4" x14ac:dyDescent="0.35">
      <c r="B83" s="1"/>
      <c r="C83" s="1"/>
      <c r="D83" s="1"/>
    </row>
    <row r="84" spans="2:4" x14ac:dyDescent="0.35">
      <c r="B84" s="1"/>
      <c r="C84" s="1"/>
      <c r="D84" s="1"/>
    </row>
    <row r="85" spans="2:4" x14ac:dyDescent="0.35">
      <c r="B85" s="1"/>
      <c r="C85" s="1"/>
      <c r="D85" s="1"/>
    </row>
    <row r="86" spans="2:4" x14ac:dyDescent="0.35">
      <c r="B86" s="1"/>
      <c r="C86" s="1"/>
      <c r="D86" s="1"/>
    </row>
    <row r="87" spans="2:4" x14ac:dyDescent="0.35">
      <c r="B87" s="1"/>
      <c r="C87" s="1"/>
      <c r="D87" s="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E12D2-99DA-40E2-8ED7-0369FFF40A39}">
  <sheetPr codeName="Feuil14"/>
  <dimension ref="A1:PW334"/>
  <sheetViews>
    <sheetView topLeftCell="L1" zoomScale="80" zoomScaleNormal="80" workbookViewId="0">
      <selection activeCell="A3" sqref="A3:XFD3"/>
    </sheetView>
  </sheetViews>
  <sheetFormatPr baseColWidth="10" defaultColWidth="11.453125" defaultRowHeight="15" customHeight="1" x14ac:dyDescent="0.35"/>
  <cols>
    <col min="1" max="1" width="11.453125" style="57" bestFit="1" customWidth="1"/>
    <col min="2" max="2" width="15.7265625" style="57" customWidth="1"/>
    <col min="3" max="3" width="11.453125" style="57"/>
    <col min="4" max="4" width="20.453125" style="57" customWidth="1"/>
    <col min="5" max="41" width="11.453125" style="57"/>
    <col min="42" max="42" width="63.26953125" style="57" bestFit="1" customWidth="1"/>
    <col min="43" max="74" width="11.453125" style="57"/>
    <col min="75" max="75" width="11.453125" style="164"/>
    <col min="76" max="104" width="11.453125" style="57"/>
    <col min="105" max="105" width="11.453125" style="164"/>
    <col min="106" max="134" width="11.453125" style="57"/>
    <col min="135" max="135" width="11.453125" style="164"/>
    <col min="136" max="164" width="11.453125" style="57"/>
    <col min="165" max="165" width="11.453125" style="164"/>
    <col min="166" max="194" width="11.453125" style="57"/>
    <col min="195" max="195" width="11.453125" style="164"/>
    <col min="196" max="224" width="11.453125" style="57"/>
    <col min="225" max="225" width="11.453125" style="164"/>
    <col min="226" max="16384" width="11.453125" style="57"/>
  </cols>
  <sheetData>
    <row r="1" spans="1:439" ht="15" customHeight="1" x14ac:dyDescent="0.35">
      <c r="A1" s="57" t="s">
        <v>18368</v>
      </c>
      <c r="B1" s="57" t="s">
        <v>18369</v>
      </c>
      <c r="C1" s="57" t="s">
        <v>18370</v>
      </c>
      <c r="D1" s="57" t="s">
        <v>18371</v>
      </c>
      <c r="E1" s="57" t="s">
        <v>18372</v>
      </c>
      <c r="F1" s="57" t="s">
        <v>18373</v>
      </c>
      <c r="G1" s="57" t="s">
        <v>18374</v>
      </c>
      <c r="H1" s="57" t="s">
        <v>18375</v>
      </c>
      <c r="I1" s="57" t="s">
        <v>18376</v>
      </c>
      <c r="J1" s="57" t="s">
        <v>18377</v>
      </c>
      <c r="K1" s="57" t="s">
        <v>18378</v>
      </c>
      <c r="L1" s="57" t="s">
        <v>18379</v>
      </c>
      <c r="M1" s="57" t="s">
        <v>18380</v>
      </c>
      <c r="N1" s="57" t="s">
        <v>18381</v>
      </c>
      <c r="O1" s="57" t="s">
        <v>18382</v>
      </c>
      <c r="P1" s="57" t="s">
        <v>18383</v>
      </c>
      <c r="Q1" s="57" t="s">
        <v>18384</v>
      </c>
      <c r="R1" s="57" t="s">
        <v>18385</v>
      </c>
      <c r="S1" s="57" t="s">
        <v>18386</v>
      </c>
      <c r="T1" s="57" t="s">
        <v>18387</v>
      </c>
      <c r="U1" s="57" t="s">
        <v>18388</v>
      </c>
      <c r="V1" s="57" t="s">
        <v>18389</v>
      </c>
      <c r="W1" s="57" t="s">
        <v>18390</v>
      </c>
      <c r="X1" s="57" t="s">
        <v>18391</v>
      </c>
      <c r="Y1" s="57" t="s">
        <v>18392</v>
      </c>
      <c r="Z1" s="57" t="s">
        <v>18393</v>
      </c>
      <c r="AA1" s="57" t="s">
        <v>18394</v>
      </c>
      <c r="AB1" s="57" t="s">
        <v>18395</v>
      </c>
      <c r="AC1" s="57" t="s">
        <v>18396</v>
      </c>
      <c r="AD1" s="57" t="s">
        <v>18397</v>
      </c>
      <c r="AE1" s="57" t="s">
        <v>18398</v>
      </c>
      <c r="AF1" s="57" t="s">
        <v>18399</v>
      </c>
      <c r="AG1" s="57" t="s">
        <v>18400</v>
      </c>
      <c r="AH1" s="57" t="s">
        <v>18401</v>
      </c>
      <c r="AI1" s="57" t="s">
        <v>18402</v>
      </c>
      <c r="AJ1" s="57" t="s">
        <v>18403</v>
      </c>
      <c r="AK1" s="57" t="s">
        <v>18404</v>
      </c>
      <c r="AL1" s="57" t="s">
        <v>18405</v>
      </c>
      <c r="AM1" s="57" t="s">
        <v>18406</v>
      </c>
      <c r="AN1" s="57" t="s">
        <v>18407</v>
      </c>
      <c r="AO1" s="57" t="s">
        <v>1152</v>
      </c>
      <c r="AP1" s="57" t="s">
        <v>18408</v>
      </c>
      <c r="AQ1" s="57" t="s">
        <v>18409</v>
      </c>
      <c r="AR1" s="57" t="s">
        <v>18410</v>
      </c>
      <c r="AS1" s="57" t="s">
        <v>18411</v>
      </c>
      <c r="AT1" s="57" t="s">
        <v>18412</v>
      </c>
      <c r="AU1" s="57" t="s">
        <v>18413</v>
      </c>
      <c r="AV1" s="57" t="s">
        <v>18414</v>
      </c>
      <c r="AW1" s="57" t="s">
        <v>18415</v>
      </c>
      <c r="AX1" s="57" t="s">
        <v>18416</v>
      </c>
      <c r="AY1" s="57" t="s">
        <v>18417</v>
      </c>
      <c r="AZ1" s="57" t="s">
        <v>18418</v>
      </c>
      <c r="BA1" s="57" t="s">
        <v>18419</v>
      </c>
      <c r="BB1" s="57" t="s">
        <v>18420</v>
      </c>
      <c r="BC1" s="57" t="s">
        <v>18421</v>
      </c>
      <c r="BD1" s="57" t="s">
        <v>18422</v>
      </c>
      <c r="BE1" s="57" t="s">
        <v>18423</v>
      </c>
      <c r="BF1" s="57" t="s">
        <v>18424</v>
      </c>
      <c r="BG1" s="57" t="s">
        <v>18425</v>
      </c>
      <c r="BH1" s="57" t="s">
        <v>18426</v>
      </c>
      <c r="BI1" s="57" t="s">
        <v>18427</v>
      </c>
      <c r="BJ1" s="57" t="s">
        <v>18428</v>
      </c>
      <c r="BK1" s="57" t="s">
        <v>18429</v>
      </c>
      <c r="BL1" s="57" t="s">
        <v>18430</v>
      </c>
      <c r="BM1" s="57" t="s">
        <v>18431</v>
      </c>
      <c r="BN1" s="57" t="s">
        <v>18432</v>
      </c>
      <c r="BO1" s="57" t="s">
        <v>18433</v>
      </c>
      <c r="BP1" s="57" t="s">
        <v>18434</v>
      </c>
      <c r="BQ1" s="57" t="s">
        <v>18435</v>
      </c>
      <c r="BR1" s="57" t="s">
        <v>18436</v>
      </c>
      <c r="BS1" s="57" t="s">
        <v>18437</v>
      </c>
      <c r="BT1" s="57" t="s">
        <v>18438</v>
      </c>
      <c r="BU1" s="57" t="s">
        <v>18439</v>
      </c>
      <c r="BV1" s="57" t="s">
        <v>18440</v>
      </c>
      <c r="BW1" s="164" t="s">
        <v>18441</v>
      </c>
      <c r="BX1" s="57" t="s">
        <v>18442</v>
      </c>
      <c r="BY1" s="57" t="s">
        <v>18443</v>
      </c>
      <c r="BZ1" s="57" t="s">
        <v>18444</v>
      </c>
      <c r="CA1" s="57" t="s">
        <v>18445</v>
      </c>
      <c r="CB1" s="57" t="s">
        <v>18446</v>
      </c>
      <c r="CC1" s="57" t="s">
        <v>18447</v>
      </c>
      <c r="CD1" s="57" t="s">
        <v>18448</v>
      </c>
      <c r="CE1" s="57" t="s">
        <v>18449</v>
      </c>
      <c r="CF1" s="57" t="s">
        <v>18450</v>
      </c>
      <c r="CG1" s="57" t="s">
        <v>18451</v>
      </c>
      <c r="CH1" s="57" t="s">
        <v>18452</v>
      </c>
      <c r="CI1" s="57" t="s">
        <v>18453</v>
      </c>
      <c r="CJ1" s="57" t="s">
        <v>18454</v>
      </c>
      <c r="CK1" s="57" t="s">
        <v>18455</v>
      </c>
      <c r="CL1" s="57" t="s">
        <v>18456</v>
      </c>
      <c r="CM1" s="57" t="s">
        <v>18457</v>
      </c>
      <c r="CN1" s="57" t="s">
        <v>18458</v>
      </c>
      <c r="CO1" s="57" t="s">
        <v>18459</v>
      </c>
      <c r="CP1" s="57" t="s">
        <v>18460</v>
      </c>
      <c r="CQ1" s="57" t="s">
        <v>18461</v>
      </c>
      <c r="CR1" s="57" t="s">
        <v>18462</v>
      </c>
      <c r="CS1" s="57" t="s">
        <v>18463</v>
      </c>
      <c r="CT1" s="57" t="s">
        <v>18464</v>
      </c>
      <c r="CU1" s="57" t="s">
        <v>18465</v>
      </c>
      <c r="CV1" s="57" t="s">
        <v>18466</v>
      </c>
      <c r="CW1" s="57" t="s">
        <v>18467</v>
      </c>
      <c r="CX1" s="57" t="s">
        <v>18468</v>
      </c>
      <c r="CY1" s="57" t="s">
        <v>18469</v>
      </c>
      <c r="CZ1" s="57" t="s">
        <v>18470</v>
      </c>
      <c r="DA1" s="164" t="s">
        <v>18471</v>
      </c>
      <c r="DB1" s="57" t="s">
        <v>18472</v>
      </c>
      <c r="DC1" s="57" t="s">
        <v>18473</v>
      </c>
      <c r="DD1" s="57" t="s">
        <v>18474</v>
      </c>
      <c r="DE1" s="57" t="s">
        <v>18475</v>
      </c>
      <c r="DF1" s="57" t="s">
        <v>18476</v>
      </c>
      <c r="DG1" s="57" t="s">
        <v>18477</v>
      </c>
      <c r="DH1" s="57" t="s">
        <v>18478</v>
      </c>
      <c r="DI1" s="57" t="s">
        <v>18479</v>
      </c>
      <c r="DJ1" s="57" t="s">
        <v>18480</v>
      </c>
      <c r="DK1" s="57" t="s">
        <v>18481</v>
      </c>
      <c r="DL1" s="57" t="s">
        <v>18482</v>
      </c>
      <c r="DM1" s="57" t="s">
        <v>18483</v>
      </c>
      <c r="DN1" s="57" t="s">
        <v>18484</v>
      </c>
      <c r="DO1" s="57" t="s">
        <v>18485</v>
      </c>
      <c r="DP1" s="57" t="s">
        <v>18486</v>
      </c>
      <c r="DQ1" s="57" t="s">
        <v>18487</v>
      </c>
      <c r="DR1" s="57" t="s">
        <v>18488</v>
      </c>
      <c r="DS1" s="57" t="s">
        <v>18489</v>
      </c>
      <c r="DT1" s="57" t="s">
        <v>18490</v>
      </c>
      <c r="DU1" s="57" t="s">
        <v>18491</v>
      </c>
      <c r="DV1" s="57" t="s">
        <v>18492</v>
      </c>
      <c r="DW1" s="57" t="s">
        <v>18493</v>
      </c>
      <c r="DX1" s="57" t="s">
        <v>18494</v>
      </c>
      <c r="DY1" s="57" t="s">
        <v>18495</v>
      </c>
      <c r="DZ1" s="57" t="s">
        <v>18496</v>
      </c>
      <c r="EA1" s="57" t="s">
        <v>18497</v>
      </c>
      <c r="EB1" s="57" t="s">
        <v>18498</v>
      </c>
      <c r="EC1" s="57" t="s">
        <v>18499</v>
      </c>
      <c r="ED1" s="57" t="s">
        <v>18500</v>
      </c>
      <c r="EE1" s="164" t="s">
        <v>18501</v>
      </c>
      <c r="EF1" s="57" t="s">
        <v>18502</v>
      </c>
      <c r="EG1" s="57" t="s">
        <v>18503</v>
      </c>
      <c r="EH1" s="57" t="s">
        <v>18504</v>
      </c>
      <c r="EI1" s="57" t="s">
        <v>18505</v>
      </c>
      <c r="EJ1" s="57" t="s">
        <v>18506</v>
      </c>
      <c r="EK1" s="57" t="s">
        <v>18507</v>
      </c>
      <c r="EL1" s="57" t="s">
        <v>18508</v>
      </c>
      <c r="EM1" s="57" t="s">
        <v>18509</v>
      </c>
      <c r="EN1" s="57" t="s">
        <v>18510</v>
      </c>
      <c r="EO1" s="57" t="s">
        <v>18511</v>
      </c>
      <c r="EP1" s="57" t="s">
        <v>18512</v>
      </c>
      <c r="EQ1" s="57" t="s">
        <v>18513</v>
      </c>
      <c r="ER1" s="57" t="s">
        <v>18514</v>
      </c>
      <c r="ES1" s="57" t="s">
        <v>18515</v>
      </c>
      <c r="ET1" s="57" t="s">
        <v>18516</v>
      </c>
      <c r="EU1" s="57" t="s">
        <v>18517</v>
      </c>
      <c r="EV1" s="57" t="s">
        <v>18518</v>
      </c>
      <c r="EW1" s="57" t="s">
        <v>18519</v>
      </c>
      <c r="EX1" s="57" t="s">
        <v>18520</v>
      </c>
      <c r="EY1" s="57" t="s">
        <v>18521</v>
      </c>
      <c r="EZ1" s="57" t="s">
        <v>18522</v>
      </c>
      <c r="FA1" s="57" t="s">
        <v>18523</v>
      </c>
      <c r="FB1" s="57" t="s">
        <v>18524</v>
      </c>
      <c r="FC1" s="57" t="s">
        <v>18525</v>
      </c>
      <c r="FD1" s="57" t="s">
        <v>18526</v>
      </c>
      <c r="FE1" s="57" t="s">
        <v>18527</v>
      </c>
      <c r="FF1" s="57" t="s">
        <v>18528</v>
      </c>
      <c r="FG1" s="57" t="s">
        <v>18529</v>
      </c>
      <c r="FH1" s="57" t="s">
        <v>18530</v>
      </c>
      <c r="FI1" s="164" t="s">
        <v>18531</v>
      </c>
      <c r="FJ1" s="57" t="s">
        <v>18532</v>
      </c>
      <c r="FK1" s="57" t="s">
        <v>18533</v>
      </c>
      <c r="FL1" s="57" t="s">
        <v>18534</v>
      </c>
      <c r="FM1" s="57" t="s">
        <v>18535</v>
      </c>
      <c r="FN1" s="57" t="s">
        <v>18536</v>
      </c>
      <c r="FO1" s="57" t="s">
        <v>18537</v>
      </c>
      <c r="FP1" s="57" t="s">
        <v>18538</v>
      </c>
      <c r="FQ1" s="57" t="s">
        <v>18539</v>
      </c>
      <c r="FR1" s="57" t="s">
        <v>18540</v>
      </c>
      <c r="FS1" s="57" t="s">
        <v>18541</v>
      </c>
      <c r="FT1" s="57" t="s">
        <v>18542</v>
      </c>
      <c r="FU1" s="57" t="s">
        <v>18543</v>
      </c>
      <c r="FV1" s="57" t="s">
        <v>18544</v>
      </c>
      <c r="FW1" s="57" t="s">
        <v>18545</v>
      </c>
      <c r="FX1" s="57" t="s">
        <v>18546</v>
      </c>
      <c r="FY1" s="57" t="s">
        <v>18547</v>
      </c>
      <c r="FZ1" s="57" t="s">
        <v>18548</v>
      </c>
      <c r="GA1" s="57" t="s">
        <v>18549</v>
      </c>
      <c r="GB1" s="57" t="s">
        <v>18550</v>
      </c>
      <c r="GC1" s="57" t="s">
        <v>18551</v>
      </c>
      <c r="GD1" s="57" t="s">
        <v>18552</v>
      </c>
      <c r="GE1" s="57" t="s">
        <v>18553</v>
      </c>
      <c r="GF1" s="57" t="s">
        <v>18554</v>
      </c>
      <c r="GG1" s="57" t="s">
        <v>18555</v>
      </c>
      <c r="GH1" s="57" t="s">
        <v>18556</v>
      </c>
      <c r="GI1" s="57" t="s">
        <v>18557</v>
      </c>
      <c r="GJ1" s="57" t="s">
        <v>18558</v>
      </c>
      <c r="GK1" s="57" t="s">
        <v>18559</v>
      </c>
      <c r="GL1" s="57" t="s">
        <v>18560</v>
      </c>
      <c r="GM1" s="164" t="s">
        <v>18561</v>
      </c>
      <c r="GN1" s="57" t="s">
        <v>18562</v>
      </c>
      <c r="GO1" s="57" t="s">
        <v>18563</v>
      </c>
      <c r="GP1" s="57" t="s">
        <v>18564</v>
      </c>
      <c r="GQ1" s="57" t="s">
        <v>18565</v>
      </c>
      <c r="GR1" s="57" t="s">
        <v>18566</v>
      </c>
      <c r="GS1" s="57" t="s">
        <v>18567</v>
      </c>
      <c r="GT1" s="57" t="s">
        <v>18568</v>
      </c>
      <c r="GU1" s="57" t="s">
        <v>18569</v>
      </c>
      <c r="GV1" s="57" t="s">
        <v>18570</v>
      </c>
      <c r="GW1" s="57" t="s">
        <v>18571</v>
      </c>
      <c r="GX1" s="57" t="s">
        <v>18572</v>
      </c>
      <c r="GY1" s="57" t="s">
        <v>18573</v>
      </c>
      <c r="GZ1" s="57" t="s">
        <v>18574</v>
      </c>
      <c r="HA1" s="57" t="s">
        <v>18575</v>
      </c>
      <c r="HB1" s="57" t="s">
        <v>18576</v>
      </c>
      <c r="HC1" s="57" t="s">
        <v>18577</v>
      </c>
      <c r="HD1" s="57" t="s">
        <v>18578</v>
      </c>
      <c r="HE1" s="57" t="s">
        <v>18579</v>
      </c>
      <c r="HF1" s="57" t="s">
        <v>18580</v>
      </c>
      <c r="HG1" s="57" t="s">
        <v>18581</v>
      </c>
      <c r="HH1" s="57" t="s">
        <v>18582</v>
      </c>
      <c r="HI1" s="57" t="s">
        <v>18583</v>
      </c>
      <c r="HJ1" s="57" t="s">
        <v>18584</v>
      </c>
      <c r="HK1" s="57" t="s">
        <v>18585</v>
      </c>
      <c r="HL1" s="57" t="s">
        <v>18586</v>
      </c>
      <c r="HM1" s="57" t="s">
        <v>18587</v>
      </c>
      <c r="HN1" s="57" t="s">
        <v>18588</v>
      </c>
      <c r="HO1" s="57" t="s">
        <v>18589</v>
      </c>
      <c r="HP1" s="57" t="s">
        <v>18590</v>
      </c>
      <c r="HQ1" s="164" t="s">
        <v>18591</v>
      </c>
      <c r="HR1" s="57" t="s">
        <v>18592</v>
      </c>
      <c r="HS1" s="57" t="s">
        <v>18593</v>
      </c>
      <c r="HT1" s="57" t="s">
        <v>18594</v>
      </c>
      <c r="HU1" s="57" t="s">
        <v>18595</v>
      </c>
      <c r="HV1" s="57" t="s">
        <v>18596</v>
      </c>
      <c r="HW1" s="57" t="s">
        <v>18597</v>
      </c>
      <c r="HX1" s="57" t="s">
        <v>18598</v>
      </c>
      <c r="HY1" s="57" t="s">
        <v>18599</v>
      </c>
      <c r="HZ1" s="57" t="s">
        <v>18600</v>
      </c>
      <c r="IA1" s="57" t="s">
        <v>18601</v>
      </c>
      <c r="IB1" s="57" t="s">
        <v>18602</v>
      </c>
      <c r="IC1" s="57" t="s">
        <v>18603</v>
      </c>
      <c r="ID1" s="57" t="s">
        <v>18604</v>
      </c>
      <c r="IE1" s="57" t="s">
        <v>18605</v>
      </c>
      <c r="IF1" s="57" t="s">
        <v>18606</v>
      </c>
      <c r="IG1" s="57" t="s">
        <v>18607</v>
      </c>
      <c r="IH1" s="57" t="s">
        <v>18608</v>
      </c>
      <c r="II1" s="57" t="s">
        <v>18609</v>
      </c>
      <c r="IJ1" s="57" t="s">
        <v>18610</v>
      </c>
      <c r="IK1" s="57" t="s">
        <v>18611</v>
      </c>
      <c r="IL1" s="57" t="s">
        <v>18612</v>
      </c>
      <c r="IM1" s="57" t="s">
        <v>18613</v>
      </c>
      <c r="IN1" s="57" t="s">
        <v>18614</v>
      </c>
      <c r="IO1" s="57" t="s">
        <v>18615</v>
      </c>
      <c r="IP1" s="57" t="s">
        <v>18616</v>
      </c>
      <c r="IQ1" s="57" t="s">
        <v>18617</v>
      </c>
      <c r="IR1" s="57" t="s">
        <v>18618</v>
      </c>
      <c r="IS1" s="57" t="s">
        <v>18619</v>
      </c>
      <c r="IT1" s="57" t="s">
        <v>18620</v>
      </c>
      <c r="IU1" s="57" t="s">
        <v>18621</v>
      </c>
      <c r="IV1" s="57" t="s">
        <v>18622</v>
      </c>
      <c r="IW1" s="57" t="s">
        <v>18623</v>
      </c>
      <c r="IX1" s="57" t="s">
        <v>18624</v>
      </c>
      <c r="IY1" s="57" t="s">
        <v>18625</v>
      </c>
      <c r="IZ1" s="57" t="s">
        <v>18626</v>
      </c>
      <c r="JA1" s="57" t="s">
        <v>18627</v>
      </c>
      <c r="JB1" s="57" t="s">
        <v>18628</v>
      </c>
      <c r="JC1" s="57" t="s">
        <v>18629</v>
      </c>
      <c r="JD1" s="57" t="s">
        <v>18630</v>
      </c>
      <c r="JE1" s="57" t="s">
        <v>18631</v>
      </c>
      <c r="JF1" s="57" t="s">
        <v>18632</v>
      </c>
      <c r="JG1" s="57" t="s">
        <v>18633</v>
      </c>
      <c r="JH1" s="57" t="s">
        <v>18634</v>
      </c>
      <c r="JI1" s="57" t="s">
        <v>18635</v>
      </c>
      <c r="JJ1" s="57" t="s">
        <v>18636</v>
      </c>
      <c r="JK1" s="57" t="s">
        <v>18637</v>
      </c>
      <c r="JL1" s="57" t="s">
        <v>18638</v>
      </c>
      <c r="JM1" s="57" t="s">
        <v>18639</v>
      </c>
      <c r="JN1" s="57" t="s">
        <v>18640</v>
      </c>
      <c r="JO1" s="57" t="s">
        <v>18641</v>
      </c>
      <c r="JP1" s="57" t="s">
        <v>18642</v>
      </c>
      <c r="JQ1" s="57" t="s">
        <v>18643</v>
      </c>
      <c r="JR1" s="57" t="s">
        <v>18644</v>
      </c>
      <c r="JS1" s="57" t="s">
        <v>18645</v>
      </c>
      <c r="JT1" s="57" t="s">
        <v>18646</v>
      </c>
      <c r="JU1" s="57" t="s">
        <v>18647</v>
      </c>
      <c r="JV1" s="57" t="s">
        <v>18648</v>
      </c>
      <c r="JW1" s="57" t="s">
        <v>18649</v>
      </c>
      <c r="JX1" s="57" t="s">
        <v>18650</v>
      </c>
      <c r="JY1" s="57" t="s">
        <v>18651</v>
      </c>
      <c r="JZ1" s="57" t="s">
        <v>18652</v>
      </c>
      <c r="KA1" s="57" t="s">
        <v>18653</v>
      </c>
      <c r="KB1" s="57" t="s">
        <v>18654</v>
      </c>
      <c r="KC1" s="57" t="s">
        <v>18655</v>
      </c>
      <c r="KD1" s="57" t="s">
        <v>18656</v>
      </c>
      <c r="KE1" s="57" t="s">
        <v>18657</v>
      </c>
      <c r="KF1" s="57" t="s">
        <v>18658</v>
      </c>
      <c r="KG1" s="57" t="s">
        <v>18659</v>
      </c>
      <c r="KH1" s="57" t="s">
        <v>18660</v>
      </c>
      <c r="KI1" s="57" t="s">
        <v>18661</v>
      </c>
      <c r="KJ1" s="57" t="s">
        <v>18662</v>
      </c>
      <c r="KK1" s="57" t="s">
        <v>18663</v>
      </c>
      <c r="KL1" s="57" t="s">
        <v>18664</v>
      </c>
      <c r="KM1" s="57" t="s">
        <v>18665</v>
      </c>
      <c r="KN1" s="57" t="s">
        <v>18666</v>
      </c>
      <c r="KO1" s="57" t="s">
        <v>18667</v>
      </c>
      <c r="KP1" s="57" t="s">
        <v>18668</v>
      </c>
      <c r="KQ1" s="57" t="s">
        <v>18669</v>
      </c>
      <c r="KR1" s="57" t="s">
        <v>18670</v>
      </c>
      <c r="KS1" s="57" t="s">
        <v>18671</v>
      </c>
      <c r="KT1" s="57" t="s">
        <v>18672</v>
      </c>
      <c r="KU1" s="57" t="s">
        <v>18673</v>
      </c>
      <c r="KV1" s="57" t="s">
        <v>18674</v>
      </c>
      <c r="KW1" s="57" t="s">
        <v>18675</v>
      </c>
      <c r="KX1" s="57" t="s">
        <v>18676</v>
      </c>
      <c r="KY1" s="57" t="s">
        <v>18677</v>
      </c>
      <c r="KZ1" s="57" t="s">
        <v>18678</v>
      </c>
      <c r="LA1" s="57" t="s">
        <v>18679</v>
      </c>
      <c r="LB1" s="57" t="s">
        <v>18680</v>
      </c>
      <c r="LC1" s="57" t="s">
        <v>18681</v>
      </c>
      <c r="LD1" s="57" t="s">
        <v>18682</v>
      </c>
      <c r="LE1" s="57" t="s">
        <v>18683</v>
      </c>
      <c r="LF1" s="57" t="s">
        <v>18684</v>
      </c>
      <c r="LG1" s="57" t="s">
        <v>18685</v>
      </c>
      <c r="LH1" s="57" t="s">
        <v>18686</v>
      </c>
      <c r="LI1" s="57" t="s">
        <v>18687</v>
      </c>
      <c r="LJ1" s="57" t="s">
        <v>18688</v>
      </c>
      <c r="LK1" s="57" t="s">
        <v>18689</v>
      </c>
      <c r="LL1" s="57" t="s">
        <v>18690</v>
      </c>
      <c r="LM1" s="57" t="s">
        <v>18691</v>
      </c>
      <c r="LN1" s="57" t="s">
        <v>18692</v>
      </c>
      <c r="LO1" s="57" t="s">
        <v>18693</v>
      </c>
      <c r="LP1" s="57" t="s">
        <v>18694</v>
      </c>
      <c r="LQ1" s="57" t="s">
        <v>18695</v>
      </c>
      <c r="LR1" s="57" t="s">
        <v>18696</v>
      </c>
      <c r="LS1" s="57" t="s">
        <v>18697</v>
      </c>
      <c r="LT1" s="57" t="s">
        <v>18698</v>
      </c>
      <c r="LU1" s="57" t="s">
        <v>18699</v>
      </c>
      <c r="LV1" s="57" t="s">
        <v>18700</v>
      </c>
      <c r="LW1" s="57" t="s">
        <v>18701</v>
      </c>
      <c r="LX1" s="57" t="s">
        <v>18702</v>
      </c>
      <c r="LY1" s="57" t="s">
        <v>18703</v>
      </c>
      <c r="LZ1" s="57" t="s">
        <v>18704</v>
      </c>
      <c r="MA1" s="57" t="s">
        <v>18705</v>
      </c>
      <c r="MB1" s="57" t="s">
        <v>18706</v>
      </c>
      <c r="MC1" s="57" t="s">
        <v>18707</v>
      </c>
      <c r="MD1" s="57" t="s">
        <v>18708</v>
      </c>
      <c r="ME1" s="57" t="s">
        <v>18709</v>
      </c>
      <c r="MF1" s="57" t="s">
        <v>18710</v>
      </c>
      <c r="MG1" s="57" t="s">
        <v>18711</v>
      </c>
      <c r="MH1" s="57" t="s">
        <v>18712</v>
      </c>
      <c r="MI1" s="57" t="s">
        <v>18713</v>
      </c>
      <c r="MJ1" s="57" t="s">
        <v>18714</v>
      </c>
      <c r="MK1" s="57" t="s">
        <v>18715</v>
      </c>
      <c r="ML1" s="57" t="s">
        <v>18716</v>
      </c>
      <c r="MM1" s="57" t="s">
        <v>18717</v>
      </c>
      <c r="MN1" s="57" t="s">
        <v>18718</v>
      </c>
      <c r="MO1" s="57" t="s">
        <v>18719</v>
      </c>
      <c r="MP1" s="57" t="s">
        <v>18720</v>
      </c>
      <c r="MQ1" s="57" t="s">
        <v>18721</v>
      </c>
      <c r="MR1" s="57" t="s">
        <v>18722</v>
      </c>
      <c r="MS1" s="57" t="s">
        <v>18723</v>
      </c>
      <c r="MT1" s="57" t="s">
        <v>18724</v>
      </c>
      <c r="MU1" s="57" t="s">
        <v>18725</v>
      </c>
      <c r="MV1" s="57" t="s">
        <v>18726</v>
      </c>
      <c r="MW1" s="57" t="s">
        <v>18727</v>
      </c>
      <c r="MX1" s="57" t="s">
        <v>18728</v>
      </c>
      <c r="MY1" s="57" t="s">
        <v>18729</v>
      </c>
      <c r="MZ1" s="57" t="s">
        <v>18730</v>
      </c>
      <c r="NA1" s="57" t="s">
        <v>18731</v>
      </c>
      <c r="NB1" s="57" t="s">
        <v>18732</v>
      </c>
      <c r="NC1" s="57" t="s">
        <v>18733</v>
      </c>
      <c r="ND1" s="57" t="s">
        <v>18734</v>
      </c>
      <c r="NE1" s="57" t="s">
        <v>18735</v>
      </c>
      <c r="NF1" s="57" t="s">
        <v>18736</v>
      </c>
      <c r="NG1" s="57" t="s">
        <v>18737</v>
      </c>
      <c r="NH1" s="57" t="s">
        <v>18738</v>
      </c>
      <c r="NI1" s="57" t="s">
        <v>18739</v>
      </c>
      <c r="NJ1" s="57" t="s">
        <v>18740</v>
      </c>
      <c r="NK1" s="57" t="s">
        <v>18741</v>
      </c>
      <c r="NL1" s="57" t="s">
        <v>18742</v>
      </c>
      <c r="NM1" s="57" t="s">
        <v>18743</v>
      </c>
      <c r="NN1" s="57" t="s">
        <v>18744</v>
      </c>
      <c r="NO1" s="57" t="s">
        <v>18745</v>
      </c>
      <c r="NP1" s="57" t="s">
        <v>18746</v>
      </c>
      <c r="NQ1" s="57" t="s">
        <v>18747</v>
      </c>
      <c r="NR1" s="57" t="s">
        <v>18748</v>
      </c>
      <c r="NS1" s="57" t="s">
        <v>18749</v>
      </c>
      <c r="NT1" s="57" t="s">
        <v>18750</v>
      </c>
      <c r="NU1" s="57" t="s">
        <v>18751</v>
      </c>
      <c r="NV1" s="57" t="s">
        <v>18752</v>
      </c>
      <c r="NW1" s="57" t="s">
        <v>18753</v>
      </c>
      <c r="NX1" s="57" t="s">
        <v>18754</v>
      </c>
      <c r="NY1" s="57" t="s">
        <v>18755</v>
      </c>
      <c r="NZ1" s="57" t="s">
        <v>18756</v>
      </c>
      <c r="OA1" s="57" t="s">
        <v>18757</v>
      </c>
      <c r="OB1" s="57" t="s">
        <v>18758</v>
      </c>
      <c r="OC1" s="57" t="s">
        <v>18759</v>
      </c>
      <c r="OD1" s="57" t="s">
        <v>18760</v>
      </c>
      <c r="OE1" s="57" t="s">
        <v>18761</v>
      </c>
      <c r="OF1" s="57" t="s">
        <v>18762</v>
      </c>
      <c r="OG1" s="57" t="s">
        <v>18763</v>
      </c>
      <c r="OH1" s="57" t="s">
        <v>18764</v>
      </c>
      <c r="OI1" s="57" t="s">
        <v>18765</v>
      </c>
      <c r="OJ1" s="57" t="s">
        <v>18766</v>
      </c>
      <c r="OK1" s="57" t="s">
        <v>18767</v>
      </c>
      <c r="OL1" s="57" t="s">
        <v>18768</v>
      </c>
      <c r="OM1" s="57" t="s">
        <v>18769</v>
      </c>
      <c r="ON1" s="57" t="s">
        <v>18770</v>
      </c>
      <c r="OO1" s="57" t="s">
        <v>18771</v>
      </c>
      <c r="OP1" s="57" t="s">
        <v>18772</v>
      </c>
      <c r="OQ1" s="57" t="s">
        <v>18773</v>
      </c>
      <c r="OR1" s="57" t="s">
        <v>18774</v>
      </c>
      <c r="OS1" s="57" t="s">
        <v>18775</v>
      </c>
      <c r="OT1" s="57" t="s">
        <v>18776</v>
      </c>
      <c r="OU1" s="57" t="s">
        <v>18777</v>
      </c>
      <c r="OV1" s="57" t="s">
        <v>18778</v>
      </c>
      <c r="OW1" s="57" t="s">
        <v>18779</v>
      </c>
      <c r="OX1" s="57" t="s">
        <v>18780</v>
      </c>
      <c r="OY1" s="57" t="s">
        <v>18781</v>
      </c>
      <c r="OZ1" s="57" t="s">
        <v>18782</v>
      </c>
      <c r="PA1" s="57" t="s">
        <v>18783</v>
      </c>
      <c r="PB1" s="57" t="s">
        <v>18784</v>
      </c>
      <c r="PC1" s="57" t="s">
        <v>18785</v>
      </c>
      <c r="PD1" s="57" t="s">
        <v>18786</v>
      </c>
      <c r="PE1" s="57" t="s">
        <v>18787</v>
      </c>
      <c r="PF1" s="57" t="s">
        <v>18788</v>
      </c>
      <c r="PG1" s="57" t="s">
        <v>18789</v>
      </c>
      <c r="PH1" s="57" t="s">
        <v>18790</v>
      </c>
      <c r="PI1" s="57" t="s">
        <v>18791</v>
      </c>
      <c r="PJ1" s="57" t="s">
        <v>18792</v>
      </c>
      <c r="PK1" s="57" t="s">
        <v>18793</v>
      </c>
      <c r="PL1" s="57" t="s">
        <v>18794</v>
      </c>
      <c r="PM1" s="57" t="s">
        <v>18795</v>
      </c>
      <c r="PN1" s="57" t="s">
        <v>18796</v>
      </c>
      <c r="PO1" s="57" t="s">
        <v>18797</v>
      </c>
      <c r="PP1" s="57" t="s">
        <v>18798</v>
      </c>
      <c r="PQ1" s="57" t="s">
        <v>18799</v>
      </c>
      <c r="PR1" s="57" t="s">
        <v>3138</v>
      </c>
      <c r="PS1" s="57" t="s">
        <v>3139</v>
      </c>
      <c r="PT1" s="57" t="s">
        <v>3140</v>
      </c>
      <c r="PU1" s="57" t="s">
        <v>3141</v>
      </c>
      <c r="PV1" s="57" t="s">
        <v>3142</v>
      </c>
      <c r="PW1" s="57" t="s">
        <v>3143</v>
      </c>
    </row>
    <row r="2" spans="1:439" ht="15" customHeight="1" x14ac:dyDescent="0.35">
      <c r="A2" s="57">
        <v>1</v>
      </c>
      <c r="B2" s="57" t="s">
        <v>277</v>
      </c>
      <c r="D2" s="57" t="s">
        <v>279</v>
      </c>
      <c r="E2" s="57" t="s">
        <v>1212</v>
      </c>
      <c r="F2" s="57" t="s">
        <v>359</v>
      </c>
      <c r="P2" s="57" t="s">
        <v>1213</v>
      </c>
      <c r="S2" s="57" t="s">
        <v>69</v>
      </c>
      <c r="T2" s="57" t="s">
        <v>63</v>
      </c>
      <c r="U2" s="57" t="s">
        <v>69</v>
      </c>
      <c r="V2" s="57" t="s">
        <v>63</v>
      </c>
      <c r="W2" s="57" t="s">
        <v>69</v>
      </c>
      <c r="X2" s="57" t="s">
        <v>69</v>
      </c>
      <c r="Y2" s="57" t="s">
        <v>63</v>
      </c>
      <c r="Z2" s="57" t="s">
        <v>63</v>
      </c>
      <c r="AA2" s="57" t="s">
        <v>69</v>
      </c>
      <c r="AB2" s="57" t="s">
        <v>63</v>
      </c>
      <c r="AC2" s="57" t="s">
        <v>69</v>
      </c>
      <c r="AD2" s="57" t="s">
        <v>69</v>
      </c>
      <c r="AE2" s="57" t="s">
        <v>69</v>
      </c>
      <c r="AF2" s="57" t="s">
        <v>69</v>
      </c>
      <c r="AG2" s="57" t="s">
        <v>63</v>
      </c>
      <c r="AH2" s="57" t="s">
        <v>70</v>
      </c>
      <c r="AI2" s="57" t="s">
        <v>1214</v>
      </c>
      <c r="AJ2" s="57" t="s">
        <v>71</v>
      </c>
      <c r="AK2" s="57" t="s">
        <v>71</v>
      </c>
      <c r="AL2" s="57" t="s">
        <v>72</v>
      </c>
      <c r="AM2" s="57" t="s">
        <v>1214</v>
      </c>
      <c r="AO2" s="57" t="s">
        <v>833</v>
      </c>
      <c r="AP2" s="57" t="s">
        <v>18800</v>
      </c>
      <c r="AQ2" s="57" t="s">
        <v>67</v>
      </c>
      <c r="AR2" s="57" t="s">
        <v>73</v>
      </c>
      <c r="AS2" s="57" t="s">
        <v>1215</v>
      </c>
      <c r="AT2" s="57" t="s">
        <v>18801</v>
      </c>
      <c r="AU2" s="57" t="s">
        <v>4486</v>
      </c>
      <c r="AV2" s="57" t="s">
        <v>4487</v>
      </c>
      <c r="AW2" s="57" t="s">
        <v>4488</v>
      </c>
      <c r="AX2" s="57" t="s">
        <v>4489</v>
      </c>
      <c r="AY2" s="57" t="s">
        <v>4490</v>
      </c>
      <c r="AZ2" s="57" t="s">
        <v>4491</v>
      </c>
      <c r="BE2" s="57" t="s">
        <v>4492</v>
      </c>
      <c r="BF2" s="57" t="s">
        <v>4493</v>
      </c>
      <c r="BG2" s="57" t="s">
        <v>4494</v>
      </c>
      <c r="BH2" s="57" t="s">
        <v>4495</v>
      </c>
      <c r="BI2" s="57" t="s">
        <v>4496</v>
      </c>
      <c r="BJ2" s="57" t="s">
        <v>4497</v>
      </c>
      <c r="BO2" s="57" t="s">
        <v>4498</v>
      </c>
      <c r="BP2" s="57" t="s">
        <v>631</v>
      </c>
      <c r="BQ2" s="57" t="s">
        <v>4499</v>
      </c>
      <c r="BV2" s="57" t="s">
        <v>18059</v>
      </c>
      <c r="BW2" s="164" t="s">
        <v>18802</v>
      </c>
      <c r="BX2" s="57" t="s">
        <v>18803</v>
      </c>
      <c r="BY2" s="57" t="s">
        <v>7360</v>
      </c>
      <c r="BZ2" s="57" t="s">
        <v>7361</v>
      </c>
      <c r="CA2" s="57" t="s">
        <v>7362</v>
      </c>
      <c r="CB2" s="57" t="s">
        <v>7363</v>
      </c>
      <c r="CC2" s="57" t="s">
        <v>7364</v>
      </c>
      <c r="CD2" s="57" t="s">
        <v>7365</v>
      </c>
      <c r="CE2" s="57" t="s">
        <v>7366</v>
      </c>
      <c r="CI2" s="57" t="s">
        <v>7367</v>
      </c>
      <c r="CJ2" s="57" t="s">
        <v>7368</v>
      </c>
      <c r="CK2" s="57" t="s">
        <v>7369</v>
      </c>
      <c r="CL2" s="57" t="s">
        <v>7370</v>
      </c>
      <c r="CM2" s="57" t="s">
        <v>7371</v>
      </c>
      <c r="CN2" s="57" t="s">
        <v>586</v>
      </c>
      <c r="CS2" s="57" t="s">
        <v>631</v>
      </c>
      <c r="CT2" s="57" t="s">
        <v>6825</v>
      </c>
      <c r="CU2" s="57" t="s">
        <v>4581</v>
      </c>
      <c r="CZ2" s="57" t="s">
        <v>18061</v>
      </c>
      <c r="DA2" s="164" t="s">
        <v>18802</v>
      </c>
      <c r="DB2" s="57" t="s">
        <v>18804</v>
      </c>
      <c r="DC2" s="57" t="s">
        <v>10386</v>
      </c>
      <c r="DD2" s="57" t="s">
        <v>8188</v>
      </c>
      <c r="DE2" s="57" t="s">
        <v>8189</v>
      </c>
      <c r="DF2" s="57" t="s">
        <v>8190</v>
      </c>
      <c r="DG2" s="57" t="s">
        <v>10387</v>
      </c>
      <c r="DM2" s="57" t="s">
        <v>10388</v>
      </c>
      <c r="DN2" s="57" t="s">
        <v>10389</v>
      </c>
      <c r="DO2" s="57" t="s">
        <v>10390</v>
      </c>
      <c r="DP2" s="57" t="s">
        <v>10391</v>
      </c>
      <c r="DQ2" s="57" t="s">
        <v>10392</v>
      </c>
      <c r="DW2" s="57" t="s">
        <v>10393</v>
      </c>
      <c r="DX2" s="57" t="s">
        <v>61</v>
      </c>
      <c r="DY2" s="57" t="s">
        <v>4581</v>
      </c>
      <c r="ED2" s="57" t="s">
        <v>18063</v>
      </c>
      <c r="EE2" s="164" t="s">
        <v>18805</v>
      </c>
      <c r="EF2" s="57" t="s">
        <v>18806</v>
      </c>
      <c r="EG2" s="57" t="s">
        <v>13103</v>
      </c>
      <c r="EH2" s="57" t="s">
        <v>13104</v>
      </c>
      <c r="EI2" s="57" t="s">
        <v>13105</v>
      </c>
      <c r="EJ2" s="57" t="s">
        <v>13106</v>
      </c>
      <c r="EK2" s="57" t="s">
        <v>13107</v>
      </c>
      <c r="EQ2" s="57" t="s">
        <v>13108</v>
      </c>
      <c r="ER2" s="57" t="s">
        <v>13109</v>
      </c>
      <c r="ES2" s="57" t="s">
        <v>13110</v>
      </c>
      <c r="ET2" s="57" t="s">
        <v>13111</v>
      </c>
      <c r="EU2" s="57" t="s">
        <v>13112</v>
      </c>
      <c r="FA2" s="57" t="s">
        <v>6405</v>
      </c>
      <c r="FB2" s="57" t="s">
        <v>13113</v>
      </c>
      <c r="FC2" s="57" t="s">
        <v>13114</v>
      </c>
      <c r="FH2" s="57" t="s">
        <v>18084</v>
      </c>
      <c r="FI2" s="164" t="s">
        <v>18802</v>
      </c>
      <c r="FJ2" s="57" t="s">
        <v>18807</v>
      </c>
      <c r="FK2" s="57" t="s">
        <v>15016</v>
      </c>
      <c r="FL2" s="57" t="s">
        <v>15017</v>
      </c>
      <c r="FM2" s="57" t="s">
        <v>15018</v>
      </c>
      <c r="FU2" s="57" t="s">
        <v>15019</v>
      </c>
      <c r="FV2" s="57" t="s">
        <v>15020</v>
      </c>
      <c r="FW2" s="57" t="s">
        <v>15021</v>
      </c>
      <c r="FX2" s="57" t="s">
        <v>15022</v>
      </c>
      <c r="GE2" s="57" t="s">
        <v>62</v>
      </c>
      <c r="GF2" s="57" t="s">
        <v>15023</v>
      </c>
      <c r="GG2" s="57" t="s">
        <v>4581</v>
      </c>
      <c r="GL2" s="57" t="s">
        <v>18072</v>
      </c>
      <c r="GM2" s="164" t="s">
        <v>18802</v>
      </c>
      <c r="GN2" s="57" t="s">
        <v>18808</v>
      </c>
      <c r="GO2" s="57" t="s">
        <v>16557</v>
      </c>
      <c r="GP2" s="57" t="s">
        <v>16558</v>
      </c>
      <c r="GQ2" s="57" t="s">
        <v>16559</v>
      </c>
      <c r="GR2" s="57" t="s">
        <v>16560</v>
      </c>
      <c r="GS2" s="57" t="s">
        <v>16561</v>
      </c>
      <c r="GY2" s="57" t="s">
        <v>16562</v>
      </c>
      <c r="GZ2" s="57" t="s">
        <v>7866</v>
      </c>
      <c r="HA2" s="57" t="s">
        <v>7869</v>
      </c>
      <c r="HB2" s="57" t="s">
        <v>7870</v>
      </c>
      <c r="HC2" s="57" t="s">
        <v>7871</v>
      </c>
      <c r="HI2" s="57" t="s">
        <v>4777</v>
      </c>
      <c r="HJ2" s="57" t="s">
        <v>16563</v>
      </c>
      <c r="HK2" s="57" t="s">
        <v>16564</v>
      </c>
      <c r="HP2" s="57" t="s">
        <v>18078</v>
      </c>
      <c r="HQ2" s="164" t="s">
        <v>18805</v>
      </c>
      <c r="HR2" s="57" t="s">
        <v>18809</v>
      </c>
      <c r="HS2" s="57" t="s">
        <v>74</v>
      </c>
      <c r="HT2" s="57" t="s">
        <v>74</v>
      </c>
      <c r="HU2" s="57" t="s">
        <v>79</v>
      </c>
      <c r="HV2" s="57" t="s">
        <v>74</v>
      </c>
      <c r="HW2" s="57" t="s">
        <v>74</v>
      </c>
      <c r="HX2" s="57" t="s">
        <v>74</v>
      </c>
      <c r="HY2" s="57" t="s">
        <v>79</v>
      </c>
      <c r="HZ2" s="57" t="s">
        <v>74</v>
      </c>
      <c r="IA2" s="57" t="s">
        <v>79</v>
      </c>
      <c r="IB2" s="57" t="s">
        <v>74</v>
      </c>
      <c r="IC2" s="57" t="s">
        <v>74</v>
      </c>
      <c r="ID2" s="57" t="s">
        <v>74</v>
      </c>
      <c r="IE2" s="57" t="s">
        <v>68</v>
      </c>
      <c r="IF2" s="57" t="s">
        <v>79</v>
      </c>
      <c r="IG2" s="57" t="s">
        <v>68</v>
      </c>
      <c r="IH2" s="57" t="s">
        <v>74</v>
      </c>
      <c r="II2" s="57" t="s">
        <v>74</v>
      </c>
      <c r="IJ2" s="57">
        <v>21547</v>
      </c>
      <c r="IO2" s="57" t="s">
        <v>18810</v>
      </c>
      <c r="IT2" s="57">
        <v>2</v>
      </c>
      <c r="IY2" s="57">
        <v>245</v>
      </c>
      <c r="JD2" s="57">
        <v>221</v>
      </c>
      <c r="JI2" s="57" t="s">
        <v>4501</v>
      </c>
      <c r="JN2" s="57">
        <v>21510</v>
      </c>
      <c r="JO2" s="57">
        <v>11554</v>
      </c>
      <c r="JP2" s="57">
        <v>11454</v>
      </c>
      <c r="JQ2" s="57">
        <v>21547</v>
      </c>
      <c r="JR2" s="57">
        <v>31620</v>
      </c>
      <c r="JS2" s="57" t="s">
        <v>18811</v>
      </c>
      <c r="JT2" s="57" t="s">
        <v>18812</v>
      </c>
      <c r="JU2" s="57" t="s">
        <v>18813</v>
      </c>
      <c r="JV2" s="57" t="s">
        <v>18810</v>
      </c>
      <c r="JW2" s="57" t="s">
        <v>18814</v>
      </c>
      <c r="JX2" s="57">
        <v>2</v>
      </c>
      <c r="JY2" s="57">
        <v>1</v>
      </c>
      <c r="JZ2" s="57">
        <v>1</v>
      </c>
      <c r="KA2" s="57">
        <v>2</v>
      </c>
      <c r="KB2" s="57">
        <v>2</v>
      </c>
      <c r="KC2" s="57">
        <v>280</v>
      </c>
      <c r="KD2" s="57">
        <v>63</v>
      </c>
      <c r="KE2" s="57">
        <v>63</v>
      </c>
      <c r="KF2" s="57">
        <v>245</v>
      </c>
      <c r="KG2" s="57">
        <v>364</v>
      </c>
      <c r="KH2" s="57">
        <v>211</v>
      </c>
      <c r="KI2" s="57">
        <v>116</v>
      </c>
      <c r="KJ2" s="57">
        <v>115</v>
      </c>
      <c r="KK2" s="57">
        <v>221</v>
      </c>
      <c r="KL2" s="57">
        <v>200</v>
      </c>
      <c r="KM2" s="57" t="s">
        <v>7372</v>
      </c>
      <c r="KN2" s="57" t="s">
        <v>7373</v>
      </c>
      <c r="KO2" s="57" t="s">
        <v>7374</v>
      </c>
      <c r="KP2" s="57" t="s">
        <v>7375</v>
      </c>
      <c r="KQ2" s="57" t="s">
        <v>7376</v>
      </c>
      <c r="KR2" s="57">
        <v>21510</v>
      </c>
      <c r="KS2" s="57">
        <v>11554</v>
      </c>
      <c r="KT2" s="57">
        <v>11454</v>
      </c>
      <c r="KU2" s="57">
        <v>31436</v>
      </c>
      <c r="KW2" s="57" t="s">
        <v>18811</v>
      </c>
      <c r="KX2" s="57" t="s">
        <v>18812</v>
      </c>
      <c r="KY2" s="57" t="s">
        <v>18813</v>
      </c>
      <c r="KZ2" s="57" t="s">
        <v>18815</v>
      </c>
      <c r="LB2" s="57">
        <v>2</v>
      </c>
      <c r="LC2" s="57">
        <v>1</v>
      </c>
      <c r="LD2" s="57">
        <v>1</v>
      </c>
      <c r="LE2" s="57">
        <v>2</v>
      </c>
      <c r="LG2" s="57">
        <v>280</v>
      </c>
      <c r="LH2" s="57">
        <v>63</v>
      </c>
      <c r="LI2" s="57">
        <v>63</v>
      </c>
      <c r="LJ2" s="57">
        <v>245</v>
      </c>
      <c r="LL2" s="57">
        <v>211</v>
      </c>
      <c r="LM2" s="57">
        <v>116</v>
      </c>
      <c r="LN2" s="57">
        <v>115</v>
      </c>
      <c r="LO2" s="57">
        <v>200</v>
      </c>
      <c r="LQ2" s="57" t="s">
        <v>7372</v>
      </c>
      <c r="LR2" s="57" t="s">
        <v>7373</v>
      </c>
      <c r="LS2" s="57" t="s">
        <v>7374</v>
      </c>
      <c r="LT2" s="57" t="s">
        <v>10394</v>
      </c>
      <c r="LV2" s="57">
        <v>21572</v>
      </c>
      <c r="LW2" s="57">
        <v>31436</v>
      </c>
      <c r="MA2" s="57" t="s">
        <v>18816</v>
      </c>
      <c r="MB2" s="57" t="s">
        <v>18815</v>
      </c>
      <c r="MF2" s="57">
        <v>1</v>
      </c>
      <c r="MG2" s="57">
        <v>2</v>
      </c>
      <c r="MK2" s="57">
        <v>80</v>
      </c>
      <c r="ML2" s="57">
        <v>245</v>
      </c>
      <c r="MP2" s="57">
        <v>221</v>
      </c>
      <c r="MQ2" s="57">
        <v>200</v>
      </c>
      <c r="MU2" s="57" t="s">
        <v>7376</v>
      </c>
      <c r="MV2" s="57" t="s">
        <v>10394</v>
      </c>
      <c r="MZ2" s="57">
        <v>31754</v>
      </c>
      <c r="NE2" s="57" t="s">
        <v>18817</v>
      </c>
      <c r="NJ2" s="57">
        <v>2</v>
      </c>
      <c r="NO2" s="57">
        <v>76</v>
      </c>
      <c r="NT2" s="57">
        <v>311</v>
      </c>
      <c r="NY2" s="57" t="s">
        <v>15024</v>
      </c>
      <c r="OD2" s="57">
        <v>32110</v>
      </c>
      <c r="OI2" s="57" t="s">
        <v>18818</v>
      </c>
      <c r="ON2" s="57">
        <v>1</v>
      </c>
      <c r="OS2" s="57">
        <v>106</v>
      </c>
      <c r="OX2" s="57">
        <v>310</v>
      </c>
      <c r="PC2" s="57" t="s">
        <v>7375</v>
      </c>
      <c r="PJ2" s="57" t="s">
        <v>18819</v>
      </c>
      <c r="PK2" s="57" t="s">
        <v>18820</v>
      </c>
      <c r="PL2" s="57" t="s">
        <v>18821</v>
      </c>
      <c r="PM2" s="57" t="s">
        <v>18822</v>
      </c>
      <c r="PN2" s="57">
        <v>4720.8714971000009</v>
      </c>
      <c r="PO2" s="57" t="s">
        <v>18823</v>
      </c>
      <c r="PP2" s="57" t="s">
        <v>18824</v>
      </c>
      <c r="PQ2" s="57" t="s">
        <v>18825</v>
      </c>
      <c r="PR2" s="57" t="s">
        <v>3144</v>
      </c>
      <c r="PS2" s="57" t="s">
        <v>3145</v>
      </c>
      <c r="PT2" s="57" t="s">
        <v>3146</v>
      </c>
      <c r="PU2" s="57" t="s">
        <v>3147</v>
      </c>
      <c r="PV2" s="57" t="s">
        <v>3148</v>
      </c>
      <c r="PW2" s="57" t="s">
        <v>3149</v>
      </c>
    </row>
    <row r="3" spans="1:439" ht="15" customHeight="1" x14ac:dyDescent="0.35">
      <c r="A3" s="57">
        <v>2</v>
      </c>
      <c r="B3" s="57" t="s">
        <v>277</v>
      </c>
      <c r="D3" s="57" t="s">
        <v>18826</v>
      </c>
      <c r="E3" s="57" t="s">
        <v>1216</v>
      </c>
      <c r="F3" s="57" t="s">
        <v>1217</v>
      </c>
      <c r="G3" s="57" t="s">
        <v>1218</v>
      </c>
      <c r="H3" s="57" t="s">
        <v>1219</v>
      </c>
      <c r="P3" s="57" t="s">
        <v>1220</v>
      </c>
      <c r="S3" s="57" t="s">
        <v>63</v>
      </c>
      <c r="T3" s="57" t="s">
        <v>63</v>
      </c>
      <c r="U3" s="57" t="s">
        <v>69</v>
      </c>
      <c r="V3" s="57" t="s">
        <v>63</v>
      </c>
      <c r="W3" s="57" t="s">
        <v>63</v>
      </c>
      <c r="X3" s="57" t="s">
        <v>63</v>
      </c>
      <c r="Y3" s="57" t="s">
        <v>69</v>
      </c>
      <c r="Z3" s="57" t="s">
        <v>63</v>
      </c>
      <c r="AA3" s="57" t="s">
        <v>69</v>
      </c>
      <c r="AB3" s="57" t="s">
        <v>63</v>
      </c>
      <c r="AC3" s="57" t="s">
        <v>69</v>
      </c>
      <c r="AD3" s="57" t="s">
        <v>69</v>
      </c>
      <c r="AE3" s="57" t="s">
        <v>69</v>
      </c>
      <c r="AF3" s="57" t="s">
        <v>63</v>
      </c>
      <c r="AG3" s="57" t="s">
        <v>63</v>
      </c>
      <c r="AH3" s="57" t="s">
        <v>70</v>
      </c>
      <c r="AI3" s="57" t="s">
        <v>1221</v>
      </c>
      <c r="AJ3" s="57" t="s">
        <v>71</v>
      </c>
      <c r="AK3" s="57" t="s">
        <v>71</v>
      </c>
      <c r="AL3" s="57" t="s">
        <v>72</v>
      </c>
      <c r="AM3" s="57" t="s">
        <v>1222</v>
      </c>
      <c r="AN3" s="57" t="s">
        <v>1223</v>
      </c>
      <c r="AO3" s="57" t="s">
        <v>834</v>
      </c>
      <c r="AP3" s="57" t="s">
        <v>18827</v>
      </c>
      <c r="AQ3" s="57" t="s">
        <v>67</v>
      </c>
      <c r="AR3" s="57" t="s">
        <v>67</v>
      </c>
      <c r="AS3" s="57" t="s">
        <v>1224</v>
      </c>
      <c r="AT3" s="57" t="s">
        <v>18801</v>
      </c>
      <c r="AU3" s="57" t="s">
        <v>4503</v>
      </c>
      <c r="AV3" s="57" t="s">
        <v>4504</v>
      </c>
      <c r="AW3" s="57" t="s">
        <v>4505</v>
      </c>
      <c r="AX3" s="57" t="s">
        <v>4506</v>
      </c>
      <c r="AY3" s="57" t="s">
        <v>4507</v>
      </c>
      <c r="AZ3" s="57" t="s">
        <v>4508</v>
      </c>
      <c r="BA3" s="57" t="s">
        <v>4509</v>
      </c>
      <c r="BE3" s="57" t="s">
        <v>4510</v>
      </c>
      <c r="BF3" s="57" t="s">
        <v>4511</v>
      </c>
      <c r="BG3" s="57" t="s">
        <v>4512</v>
      </c>
      <c r="BH3" s="57" t="s">
        <v>4513</v>
      </c>
      <c r="BI3" s="57" t="s">
        <v>4514</v>
      </c>
      <c r="BJ3" s="57" t="s">
        <v>4515</v>
      </c>
      <c r="BK3" s="57" t="s">
        <v>4516</v>
      </c>
      <c r="BO3" s="57" t="s">
        <v>4517</v>
      </c>
      <c r="BP3" s="57" t="s">
        <v>62</v>
      </c>
      <c r="BQ3" s="57" t="s">
        <v>4518</v>
      </c>
      <c r="BV3" s="57" t="s">
        <v>18072</v>
      </c>
      <c r="BW3" s="164" t="s">
        <v>18802</v>
      </c>
      <c r="BX3" s="57" t="s">
        <v>18828</v>
      </c>
      <c r="BY3" s="57" t="s">
        <v>7377</v>
      </c>
      <c r="BZ3" s="57" t="s">
        <v>7378</v>
      </c>
      <c r="CA3" s="57" t="s">
        <v>7379</v>
      </c>
      <c r="CB3" s="57" t="s">
        <v>7380</v>
      </c>
      <c r="CC3" s="57" t="s">
        <v>7381</v>
      </c>
      <c r="CD3" s="57" t="s">
        <v>7382</v>
      </c>
      <c r="CE3" s="57" t="s">
        <v>7383</v>
      </c>
      <c r="CI3" s="57" t="s">
        <v>7384</v>
      </c>
      <c r="CJ3" s="57" t="s">
        <v>7384</v>
      </c>
      <c r="CK3" s="57" t="s">
        <v>7385</v>
      </c>
      <c r="CL3" s="57" t="s">
        <v>7386</v>
      </c>
      <c r="CM3" s="57" t="s">
        <v>7387</v>
      </c>
      <c r="CN3" s="57" t="s">
        <v>7388</v>
      </c>
      <c r="CS3" s="57" t="s">
        <v>61</v>
      </c>
      <c r="CT3" s="57" t="s">
        <v>7389</v>
      </c>
      <c r="CU3" s="57" t="s">
        <v>6405</v>
      </c>
      <c r="CZ3" s="57" t="s">
        <v>18063</v>
      </c>
      <c r="DA3" s="164" t="s">
        <v>18805</v>
      </c>
      <c r="DB3" s="57" t="s">
        <v>18829</v>
      </c>
      <c r="DC3" s="57" t="s">
        <v>10395</v>
      </c>
      <c r="DD3" s="57" t="s">
        <v>10396</v>
      </c>
      <c r="DE3" s="57" t="s">
        <v>10397</v>
      </c>
      <c r="DF3" s="57" t="s">
        <v>10398</v>
      </c>
      <c r="DG3" s="57" t="s">
        <v>10399</v>
      </c>
      <c r="DH3" s="57" t="s">
        <v>10400</v>
      </c>
      <c r="DM3" s="57" t="s">
        <v>10401</v>
      </c>
      <c r="DN3" s="57" t="s">
        <v>10402</v>
      </c>
      <c r="DO3" s="57" t="s">
        <v>10403</v>
      </c>
      <c r="DP3" s="57" t="s">
        <v>10404</v>
      </c>
      <c r="DQ3" s="57" t="s">
        <v>10405</v>
      </c>
      <c r="DR3" s="57" t="s">
        <v>10406</v>
      </c>
      <c r="DS3" s="57" t="s">
        <v>10407</v>
      </c>
      <c r="DW3" s="57" t="s">
        <v>10408</v>
      </c>
      <c r="DX3" s="57" t="s">
        <v>10409</v>
      </c>
      <c r="DY3" s="57" t="s">
        <v>10410</v>
      </c>
      <c r="ED3" s="57" t="s">
        <v>18061</v>
      </c>
      <c r="EE3" s="164" t="s">
        <v>18802</v>
      </c>
      <c r="EF3" s="57" t="s">
        <v>18830</v>
      </c>
      <c r="EG3" s="57" t="s">
        <v>13115</v>
      </c>
      <c r="EH3" s="57" t="s">
        <v>13116</v>
      </c>
      <c r="EI3" s="57" t="s">
        <v>13117</v>
      </c>
      <c r="EJ3" s="57" t="s">
        <v>13106</v>
      </c>
      <c r="EK3" s="57" t="s">
        <v>13107</v>
      </c>
      <c r="EQ3" s="57" t="s">
        <v>13118</v>
      </c>
      <c r="ER3" s="57" t="s">
        <v>13119</v>
      </c>
      <c r="ES3" s="57" t="s">
        <v>13110</v>
      </c>
      <c r="ET3" s="57" t="s">
        <v>13111</v>
      </c>
      <c r="EU3" s="57" t="s">
        <v>13112</v>
      </c>
      <c r="FA3" s="57" t="s">
        <v>6405</v>
      </c>
      <c r="FB3" s="57" t="s">
        <v>13120</v>
      </c>
      <c r="FC3" s="57" t="s">
        <v>5330</v>
      </c>
      <c r="FH3" s="57" t="s">
        <v>18084</v>
      </c>
      <c r="FI3" s="164" t="s">
        <v>18802</v>
      </c>
      <c r="FJ3" s="57" t="s">
        <v>18831</v>
      </c>
      <c r="FK3" s="57" t="s">
        <v>13265</v>
      </c>
      <c r="FL3" s="57" t="s">
        <v>15025</v>
      </c>
      <c r="FM3" s="57" t="s">
        <v>15026</v>
      </c>
      <c r="FN3" s="57" t="s">
        <v>15027</v>
      </c>
      <c r="FO3" s="57" t="s">
        <v>13270</v>
      </c>
      <c r="FP3" s="57" t="s">
        <v>15028</v>
      </c>
      <c r="FU3" s="57" t="s">
        <v>15029</v>
      </c>
      <c r="FV3" s="57" t="s">
        <v>15030</v>
      </c>
      <c r="FW3" s="57" t="s">
        <v>13272</v>
      </c>
      <c r="FX3" s="57" t="s">
        <v>15031</v>
      </c>
      <c r="FY3" s="57" t="s">
        <v>15032</v>
      </c>
      <c r="FZ3" s="57" t="s">
        <v>15033</v>
      </c>
      <c r="GA3" s="57" t="s">
        <v>15034</v>
      </c>
      <c r="GE3" s="57" t="s">
        <v>5404</v>
      </c>
      <c r="GF3" s="57" t="s">
        <v>8068</v>
      </c>
      <c r="GG3" s="57" t="s">
        <v>11797</v>
      </c>
      <c r="GL3" s="57" t="s">
        <v>18069</v>
      </c>
      <c r="GM3" s="164" t="s">
        <v>18805</v>
      </c>
      <c r="GN3" s="57" t="s">
        <v>18832</v>
      </c>
      <c r="GO3" s="57" t="s">
        <v>14910</v>
      </c>
      <c r="GP3" s="57" t="s">
        <v>776</v>
      </c>
      <c r="GQ3" s="57" t="s">
        <v>14911</v>
      </c>
      <c r="GR3" s="57" t="s">
        <v>18833</v>
      </c>
      <c r="GS3" s="57" t="s">
        <v>14913</v>
      </c>
      <c r="GT3" s="57" t="s">
        <v>14914</v>
      </c>
      <c r="GU3" s="57" t="s">
        <v>14915</v>
      </c>
      <c r="GV3" s="57" t="s">
        <v>598</v>
      </c>
      <c r="GY3" s="57" t="s">
        <v>14916</v>
      </c>
      <c r="GZ3" s="57" t="s">
        <v>13235</v>
      </c>
      <c r="HA3" s="57" t="s">
        <v>14917</v>
      </c>
      <c r="HB3" s="57" t="s">
        <v>14918</v>
      </c>
      <c r="HC3" s="57" t="s">
        <v>18834</v>
      </c>
      <c r="HD3" s="57" t="s">
        <v>10407</v>
      </c>
      <c r="HE3" s="57" t="s">
        <v>13240</v>
      </c>
      <c r="HF3" s="57" t="s">
        <v>603</v>
      </c>
      <c r="HI3" s="57" t="s">
        <v>664</v>
      </c>
      <c r="HJ3" s="57" t="s">
        <v>14921</v>
      </c>
      <c r="HK3" s="57" t="s">
        <v>14922</v>
      </c>
      <c r="HP3" s="57" t="s">
        <v>18061</v>
      </c>
      <c r="HQ3" s="164" t="s">
        <v>18835</v>
      </c>
      <c r="HR3" s="57" t="s">
        <v>18803</v>
      </c>
      <c r="HS3" s="57" t="s">
        <v>79</v>
      </c>
      <c r="HT3" s="57" t="s">
        <v>79</v>
      </c>
      <c r="HU3" s="57" t="s">
        <v>79</v>
      </c>
      <c r="HV3" s="57" t="s">
        <v>74</v>
      </c>
      <c r="HW3" s="57" t="s">
        <v>79</v>
      </c>
      <c r="HX3" s="57" t="s">
        <v>74</v>
      </c>
      <c r="HY3" s="57" t="s">
        <v>79</v>
      </c>
      <c r="HZ3" s="57" t="s">
        <v>74</v>
      </c>
      <c r="IA3" s="57" t="s">
        <v>79</v>
      </c>
      <c r="IB3" s="57" t="s">
        <v>79</v>
      </c>
      <c r="IC3" s="57" t="s">
        <v>79</v>
      </c>
      <c r="ID3" s="57" t="s">
        <v>74</v>
      </c>
      <c r="IE3" s="57" t="s">
        <v>79</v>
      </c>
      <c r="IF3" s="57" t="s">
        <v>79</v>
      </c>
      <c r="IG3" s="57" t="s">
        <v>74</v>
      </c>
      <c r="IH3" s="57" t="s">
        <v>74</v>
      </c>
      <c r="II3" s="57" t="s">
        <v>82</v>
      </c>
      <c r="IJ3" s="57">
        <v>31754</v>
      </c>
      <c r="IK3" s="57">
        <v>31743</v>
      </c>
      <c r="IL3" s="57">
        <v>21547</v>
      </c>
      <c r="IO3" s="57" t="s">
        <v>18836</v>
      </c>
      <c r="IP3" s="57" t="s">
        <v>18837</v>
      </c>
      <c r="IQ3" s="57" t="s">
        <v>18810</v>
      </c>
      <c r="IT3" s="57">
        <v>2</v>
      </c>
      <c r="IU3" s="57">
        <v>2</v>
      </c>
      <c r="IV3" s="57">
        <v>2</v>
      </c>
      <c r="IY3" s="57">
        <v>76</v>
      </c>
      <c r="IZ3" s="57">
        <v>429</v>
      </c>
      <c r="JA3" s="57">
        <v>245</v>
      </c>
      <c r="JD3" s="57">
        <v>311</v>
      </c>
      <c r="JE3" s="57">
        <v>311</v>
      </c>
      <c r="JF3" s="57">
        <v>221</v>
      </c>
      <c r="JI3" s="57" t="s">
        <v>4520</v>
      </c>
      <c r="JJ3" s="57" t="s">
        <v>4522</v>
      </c>
      <c r="JK3" s="57" t="s">
        <v>4523</v>
      </c>
      <c r="JN3" s="57">
        <v>31436</v>
      </c>
      <c r="JO3" s="57">
        <v>21572</v>
      </c>
      <c r="JP3" s="57">
        <v>12054</v>
      </c>
      <c r="JS3" s="57" t="s">
        <v>18838</v>
      </c>
      <c r="JT3" s="57" t="s">
        <v>18839</v>
      </c>
      <c r="JU3" s="57" t="s">
        <v>18840</v>
      </c>
      <c r="JX3" s="57">
        <v>2</v>
      </c>
      <c r="JY3" s="57">
        <v>1</v>
      </c>
      <c r="JZ3" s="57">
        <v>1</v>
      </c>
      <c r="KC3" s="57">
        <v>245</v>
      </c>
      <c r="KD3" s="57">
        <v>80</v>
      </c>
      <c r="KE3" s="57">
        <v>70</v>
      </c>
      <c r="KH3" s="57">
        <v>200</v>
      </c>
      <c r="KI3" s="57">
        <v>221</v>
      </c>
      <c r="KJ3" s="57">
        <v>113</v>
      </c>
      <c r="KM3" s="57" t="s">
        <v>7391</v>
      </c>
      <c r="KN3" s="57" t="s">
        <v>7393</v>
      </c>
      <c r="KO3" s="57" t="s">
        <v>7394</v>
      </c>
      <c r="KR3" s="57">
        <v>31620</v>
      </c>
      <c r="KS3" s="57">
        <v>21547</v>
      </c>
      <c r="KT3" s="57">
        <v>31624</v>
      </c>
      <c r="KU3" s="57">
        <v>12054</v>
      </c>
      <c r="KV3" s="57">
        <v>31754</v>
      </c>
      <c r="KW3" s="57" t="s">
        <v>18841</v>
      </c>
      <c r="KX3" s="57" t="s">
        <v>18810</v>
      </c>
      <c r="KY3" s="57" t="s">
        <v>18842</v>
      </c>
      <c r="KZ3" s="57" t="s">
        <v>18840</v>
      </c>
      <c r="LA3" s="57" t="s">
        <v>18817</v>
      </c>
      <c r="LB3" s="57">
        <v>2</v>
      </c>
      <c r="LC3" s="57">
        <v>2</v>
      </c>
      <c r="LD3" s="57">
        <v>1</v>
      </c>
      <c r="LE3" s="57">
        <v>1</v>
      </c>
      <c r="LF3" s="57">
        <v>2</v>
      </c>
      <c r="LG3" s="57">
        <v>294</v>
      </c>
      <c r="LH3" s="57">
        <v>245</v>
      </c>
      <c r="LI3" s="57">
        <v>70</v>
      </c>
      <c r="LJ3" s="57">
        <v>70</v>
      </c>
      <c r="LK3" s="57">
        <v>76</v>
      </c>
      <c r="LL3" s="57">
        <v>200</v>
      </c>
      <c r="LM3" s="57">
        <v>221</v>
      </c>
      <c r="LN3" s="57">
        <v>200</v>
      </c>
      <c r="LO3" s="57">
        <v>113</v>
      </c>
      <c r="LP3" s="57">
        <v>311</v>
      </c>
      <c r="LQ3" s="57" t="s">
        <v>10412</v>
      </c>
      <c r="LR3" s="57" t="s">
        <v>4523</v>
      </c>
      <c r="LS3" s="57" t="s">
        <v>10413</v>
      </c>
      <c r="LT3" s="57" t="s">
        <v>7394</v>
      </c>
      <c r="LV3" s="57">
        <v>21572</v>
      </c>
      <c r="MA3" s="57" t="s">
        <v>18839</v>
      </c>
      <c r="MF3" s="57">
        <v>1</v>
      </c>
      <c r="MK3" s="57">
        <v>80</v>
      </c>
      <c r="MP3" s="57">
        <v>221</v>
      </c>
      <c r="MU3" s="57" t="s">
        <v>7393</v>
      </c>
      <c r="MZ3" s="57">
        <v>34592</v>
      </c>
      <c r="NE3" s="57" t="s">
        <v>18843</v>
      </c>
      <c r="NJ3" s="57">
        <v>1</v>
      </c>
      <c r="NO3" s="57">
        <v>107</v>
      </c>
      <c r="NT3" s="57">
        <v>312</v>
      </c>
      <c r="NY3" s="57" t="s">
        <v>15035</v>
      </c>
      <c r="OD3" s="57">
        <v>23684</v>
      </c>
      <c r="OI3" s="57" t="s">
        <v>18844</v>
      </c>
      <c r="ON3" s="57">
        <v>1</v>
      </c>
      <c r="OS3" s="57">
        <v>144</v>
      </c>
      <c r="OX3" s="57">
        <v>251</v>
      </c>
      <c r="PC3" s="57" t="s">
        <v>18845</v>
      </c>
      <c r="PJ3" s="57" t="s">
        <v>18846</v>
      </c>
      <c r="PK3" s="57" t="s">
        <v>18847</v>
      </c>
      <c r="PL3" s="57" t="s">
        <v>18848</v>
      </c>
      <c r="PM3" s="57" t="s">
        <v>18849</v>
      </c>
      <c r="PN3" s="57">
        <v>4615.235738899999</v>
      </c>
      <c r="PO3" s="57" t="s">
        <v>18823</v>
      </c>
      <c r="PP3" s="57" t="s">
        <v>18824</v>
      </c>
      <c r="PQ3" s="57" t="s">
        <v>18825</v>
      </c>
      <c r="PR3" s="57" t="s">
        <v>3150</v>
      </c>
      <c r="PS3" s="57" t="s">
        <v>3151</v>
      </c>
      <c r="PT3" s="57" t="s">
        <v>3152</v>
      </c>
      <c r="PU3" s="57" t="s">
        <v>3153</v>
      </c>
      <c r="PV3" s="57" t="s">
        <v>3154</v>
      </c>
      <c r="PW3" s="57" t="s">
        <v>3155</v>
      </c>
    </row>
    <row r="4" spans="1:439" ht="15" customHeight="1" x14ac:dyDescent="0.35">
      <c r="A4" s="57">
        <v>3</v>
      </c>
      <c r="B4" s="57" t="s">
        <v>1225</v>
      </c>
      <c r="D4" s="57" t="s">
        <v>284</v>
      </c>
      <c r="E4" s="57" t="s">
        <v>1226</v>
      </c>
      <c r="F4" s="57" t="s">
        <v>1227</v>
      </c>
      <c r="G4" s="57" t="s">
        <v>1228</v>
      </c>
      <c r="H4" s="57" t="s">
        <v>1229</v>
      </c>
      <c r="I4" s="57" t="s">
        <v>1230</v>
      </c>
      <c r="J4" s="57" t="s">
        <v>1231</v>
      </c>
      <c r="K4" s="57" t="s">
        <v>1232</v>
      </c>
      <c r="P4" s="57" t="s">
        <v>1233</v>
      </c>
      <c r="S4" s="57" t="s">
        <v>69</v>
      </c>
      <c r="T4" s="57" t="s">
        <v>69</v>
      </c>
      <c r="U4" s="57" t="s">
        <v>63</v>
      </c>
      <c r="V4" s="57" t="s">
        <v>63</v>
      </c>
      <c r="W4" s="57" t="s">
        <v>69</v>
      </c>
      <c r="X4" s="57" t="s">
        <v>69</v>
      </c>
      <c r="Y4" s="57" t="s">
        <v>63</v>
      </c>
      <c r="Z4" s="57" t="s">
        <v>63</v>
      </c>
      <c r="AA4" s="57" t="s">
        <v>63</v>
      </c>
      <c r="AB4" s="57" t="s">
        <v>63</v>
      </c>
      <c r="AC4" s="57" t="s">
        <v>69</v>
      </c>
      <c r="AD4" s="57" t="s">
        <v>69</v>
      </c>
      <c r="AE4" s="57" t="s">
        <v>69</v>
      </c>
      <c r="AF4" s="57" t="s">
        <v>63</v>
      </c>
      <c r="AG4" s="57" t="s">
        <v>63</v>
      </c>
      <c r="AH4" s="57" t="s">
        <v>75</v>
      </c>
      <c r="AI4" s="57" t="s">
        <v>1234</v>
      </c>
      <c r="AJ4" s="57" t="s">
        <v>65</v>
      </c>
      <c r="AK4" s="57" t="s">
        <v>65</v>
      </c>
      <c r="AL4" s="57" t="s">
        <v>66</v>
      </c>
      <c r="AN4" s="57" t="s">
        <v>1235</v>
      </c>
      <c r="AO4" s="57" t="s">
        <v>835</v>
      </c>
      <c r="AP4" s="57" t="s">
        <v>18850</v>
      </c>
      <c r="AQ4" s="57" t="s">
        <v>67</v>
      </c>
      <c r="AR4" s="57" t="s">
        <v>67</v>
      </c>
      <c r="AS4" s="57" t="s">
        <v>1215</v>
      </c>
      <c r="AT4" s="57" t="s">
        <v>18801</v>
      </c>
      <c r="AU4" s="57" t="s">
        <v>4525</v>
      </c>
      <c r="AV4" s="57" t="s">
        <v>4526</v>
      </c>
      <c r="AW4" s="57" t="s">
        <v>4527</v>
      </c>
      <c r="AX4" s="57" t="s">
        <v>4528</v>
      </c>
      <c r="AY4" s="57" t="s">
        <v>4529</v>
      </c>
      <c r="AZ4" s="57" t="s">
        <v>4530</v>
      </c>
      <c r="BE4" s="57" t="s">
        <v>4531</v>
      </c>
      <c r="BF4" s="57" t="s">
        <v>4532</v>
      </c>
      <c r="BG4" s="57" t="s">
        <v>4533</v>
      </c>
      <c r="BH4" s="57" t="s">
        <v>4534</v>
      </c>
      <c r="BI4" s="57" t="s">
        <v>4535</v>
      </c>
      <c r="BJ4" s="57" t="s">
        <v>4536</v>
      </c>
      <c r="BO4" s="57" t="s">
        <v>4537</v>
      </c>
      <c r="BP4" s="57" t="s">
        <v>4538</v>
      </c>
      <c r="BQ4" s="57" t="s">
        <v>4539</v>
      </c>
      <c r="BR4" s="57" t="s">
        <v>4540</v>
      </c>
      <c r="BS4" s="57" t="s">
        <v>4541</v>
      </c>
      <c r="BT4" s="57" t="s">
        <v>4542</v>
      </c>
      <c r="BU4" s="57" t="s">
        <v>4543</v>
      </c>
      <c r="BV4" s="57" t="s">
        <v>18063</v>
      </c>
      <c r="BW4" s="164" t="s">
        <v>18805</v>
      </c>
      <c r="BX4" s="57" t="s">
        <v>18851</v>
      </c>
      <c r="BY4" s="57" t="s">
        <v>7395</v>
      </c>
      <c r="BZ4" s="57" t="s">
        <v>7396</v>
      </c>
      <c r="CA4" s="57" t="s">
        <v>7397</v>
      </c>
      <c r="CI4" s="57" t="s">
        <v>7398</v>
      </c>
      <c r="CJ4" s="57" t="s">
        <v>7399</v>
      </c>
      <c r="CK4" s="57" t="s">
        <v>7400</v>
      </c>
      <c r="CL4" s="57" t="s">
        <v>7401</v>
      </c>
      <c r="CM4" s="57" t="s">
        <v>7402</v>
      </c>
      <c r="CN4" s="57" t="s">
        <v>7403</v>
      </c>
      <c r="CS4" s="57" t="s">
        <v>7404</v>
      </c>
      <c r="CV4" s="57" t="s">
        <v>7405</v>
      </c>
      <c r="CW4" s="57" t="s">
        <v>7406</v>
      </c>
      <c r="CX4" s="57" t="s">
        <v>7407</v>
      </c>
      <c r="CY4" s="57" t="s">
        <v>7408</v>
      </c>
      <c r="CZ4" s="57" t="s">
        <v>18072</v>
      </c>
      <c r="DA4" s="164" t="s">
        <v>18802</v>
      </c>
      <c r="DB4" s="57" t="s">
        <v>18806</v>
      </c>
      <c r="DC4" s="57" t="s">
        <v>10123</v>
      </c>
      <c r="DD4" s="57" t="s">
        <v>10414</v>
      </c>
      <c r="DE4" s="57" t="s">
        <v>7474</v>
      </c>
      <c r="DF4" s="57" t="s">
        <v>10415</v>
      </c>
      <c r="DM4" s="57" t="s">
        <v>10416</v>
      </c>
      <c r="DN4" s="57" t="s">
        <v>10417</v>
      </c>
      <c r="DO4" s="57" t="s">
        <v>10418</v>
      </c>
      <c r="DP4" s="57" t="s">
        <v>10419</v>
      </c>
      <c r="DQ4" s="57" t="s">
        <v>10420</v>
      </c>
      <c r="DR4" s="57" t="s">
        <v>10421</v>
      </c>
      <c r="DS4" s="57" t="s">
        <v>7480</v>
      </c>
      <c r="DT4" s="57" t="s">
        <v>10422</v>
      </c>
      <c r="DU4" s="57" t="s">
        <v>10423</v>
      </c>
      <c r="DW4" s="57" t="s">
        <v>4986</v>
      </c>
      <c r="DX4" s="57" t="s">
        <v>10424</v>
      </c>
      <c r="DY4" s="57" t="s">
        <v>10425</v>
      </c>
      <c r="DZ4" s="57" t="s">
        <v>10426</v>
      </c>
      <c r="EA4" s="57" t="s">
        <v>10427</v>
      </c>
      <c r="EB4" s="57" t="s">
        <v>10428</v>
      </c>
      <c r="EC4" s="57" t="s">
        <v>10429</v>
      </c>
      <c r="ED4" s="57" t="s">
        <v>18072</v>
      </c>
      <c r="EE4" s="164" t="s">
        <v>18802</v>
      </c>
      <c r="EF4" s="57" t="s">
        <v>18852</v>
      </c>
      <c r="EG4" s="57" t="s">
        <v>13121</v>
      </c>
      <c r="EH4" s="57" t="s">
        <v>13122</v>
      </c>
      <c r="EI4" s="57" t="s">
        <v>13123</v>
      </c>
      <c r="EJ4" s="57" t="s">
        <v>13124</v>
      </c>
      <c r="EK4" s="57" t="s">
        <v>13125</v>
      </c>
      <c r="EL4" s="57" t="s">
        <v>13126</v>
      </c>
      <c r="EM4" s="57" t="s">
        <v>13127</v>
      </c>
      <c r="EN4" s="57" t="s">
        <v>13128</v>
      </c>
      <c r="EO4" s="57" t="s">
        <v>13129</v>
      </c>
      <c r="EQ4" s="57" t="s">
        <v>13130</v>
      </c>
      <c r="ER4" s="57" t="s">
        <v>13131</v>
      </c>
      <c r="ES4" s="57" t="s">
        <v>13132</v>
      </c>
      <c r="ET4" s="57" t="s">
        <v>13133</v>
      </c>
      <c r="EU4" s="57" t="s">
        <v>13134</v>
      </c>
      <c r="EV4" s="57" t="s">
        <v>13135</v>
      </c>
      <c r="FA4" s="57" t="s">
        <v>13136</v>
      </c>
      <c r="FB4" s="57" t="s">
        <v>13137</v>
      </c>
      <c r="FC4" s="57" t="s">
        <v>13138</v>
      </c>
      <c r="FD4" s="57" t="s">
        <v>13139</v>
      </c>
      <c r="FE4" s="57" t="s">
        <v>13140</v>
      </c>
      <c r="FF4" s="57" t="s">
        <v>13141</v>
      </c>
      <c r="FG4" s="57" t="s">
        <v>13142</v>
      </c>
      <c r="FH4" s="57" t="s">
        <v>18072</v>
      </c>
      <c r="FI4" s="164" t="s">
        <v>18802</v>
      </c>
      <c r="FJ4" s="57" t="s">
        <v>18853</v>
      </c>
      <c r="FK4" s="57" t="s">
        <v>15036</v>
      </c>
      <c r="FL4" s="57" t="s">
        <v>15037</v>
      </c>
      <c r="FM4" s="57" t="s">
        <v>15038</v>
      </c>
      <c r="FN4" s="57" t="s">
        <v>821</v>
      </c>
      <c r="FU4" s="57" t="s">
        <v>15039</v>
      </c>
      <c r="FV4" s="57" t="s">
        <v>15040</v>
      </c>
      <c r="FW4" s="57" t="s">
        <v>15041</v>
      </c>
      <c r="FX4" s="57" t="s">
        <v>829</v>
      </c>
      <c r="GE4" s="57" t="s">
        <v>15042</v>
      </c>
      <c r="GF4" s="57" t="s">
        <v>6611</v>
      </c>
      <c r="GG4" s="57" t="s">
        <v>15043</v>
      </c>
      <c r="GH4" s="57" t="s">
        <v>15044</v>
      </c>
      <c r="GI4" s="57" t="s">
        <v>15045</v>
      </c>
      <c r="GJ4" s="57" t="s">
        <v>15046</v>
      </c>
      <c r="GK4" s="57" t="s">
        <v>14010</v>
      </c>
      <c r="GL4" s="57" t="s">
        <v>18061</v>
      </c>
      <c r="GM4" s="164" t="s">
        <v>18835</v>
      </c>
      <c r="GN4" s="57" t="s">
        <v>18832</v>
      </c>
      <c r="GO4" s="57" t="s">
        <v>13186</v>
      </c>
      <c r="GP4" s="57" t="s">
        <v>16565</v>
      </c>
      <c r="GQ4" s="57" t="s">
        <v>16566</v>
      </c>
      <c r="GR4" s="57" t="s">
        <v>16567</v>
      </c>
      <c r="GS4" s="57" t="s">
        <v>16568</v>
      </c>
      <c r="GT4" s="57" t="s">
        <v>16569</v>
      </c>
      <c r="GU4" s="57" t="s">
        <v>16570</v>
      </c>
      <c r="GV4" s="57" t="s">
        <v>16268</v>
      </c>
      <c r="GY4" s="57" t="s">
        <v>13193</v>
      </c>
      <c r="GZ4" s="57" t="s">
        <v>16571</v>
      </c>
      <c r="HA4" s="57" t="s">
        <v>13196</v>
      </c>
      <c r="HB4" s="57" t="s">
        <v>16572</v>
      </c>
      <c r="HC4" s="57" t="s">
        <v>13198</v>
      </c>
      <c r="HD4" s="57" t="s">
        <v>13199</v>
      </c>
      <c r="HI4" s="57" t="s">
        <v>6405</v>
      </c>
      <c r="HJ4" s="57" t="s">
        <v>16573</v>
      </c>
      <c r="HK4" s="57" t="s">
        <v>16574</v>
      </c>
      <c r="HL4" s="57" t="s">
        <v>16575</v>
      </c>
      <c r="HM4" s="57" t="s">
        <v>16576</v>
      </c>
      <c r="HN4" s="57" t="s">
        <v>16577</v>
      </c>
      <c r="HO4" s="57" t="s">
        <v>16578</v>
      </c>
      <c r="HP4" s="57" t="s">
        <v>18075</v>
      </c>
      <c r="HQ4" s="164" t="s">
        <v>18805</v>
      </c>
      <c r="HR4" s="57" t="s">
        <v>18854</v>
      </c>
      <c r="HS4" s="57" t="s">
        <v>74</v>
      </c>
      <c r="HT4" s="57" t="s">
        <v>74</v>
      </c>
      <c r="HU4" s="57" t="s">
        <v>74</v>
      </c>
      <c r="HV4" s="57" t="s">
        <v>68</v>
      </c>
      <c r="HW4" s="57" t="s">
        <v>74</v>
      </c>
      <c r="HX4" s="57" t="s">
        <v>68</v>
      </c>
      <c r="HY4" s="57" t="s">
        <v>74</v>
      </c>
      <c r="HZ4" s="57" t="s">
        <v>74</v>
      </c>
      <c r="IA4" s="57" t="s">
        <v>74</v>
      </c>
      <c r="IB4" s="57" t="s">
        <v>74</v>
      </c>
      <c r="IC4" s="57" t="s">
        <v>74</v>
      </c>
      <c r="ID4" s="57" t="s">
        <v>74</v>
      </c>
      <c r="IE4" s="57" t="s">
        <v>74</v>
      </c>
      <c r="IF4" s="57" t="s">
        <v>79</v>
      </c>
      <c r="IG4" s="57" t="s">
        <v>68</v>
      </c>
      <c r="IH4" s="57" t="s">
        <v>68</v>
      </c>
      <c r="II4" s="57" t="s">
        <v>74</v>
      </c>
      <c r="IJ4" s="57">
        <v>31436</v>
      </c>
      <c r="IK4" s="57">
        <v>31663</v>
      </c>
      <c r="IO4" s="57" t="s">
        <v>61</v>
      </c>
      <c r="IP4" s="57" t="s">
        <v>4545</v>
      </c>
      <c r="IT4" s="57">
        <v>1</v>
      </c>
      <c r="IU4" s="57">
        <v>1</v>
      </c>
      <c r="IY4" s="57">
        <v>70</v>
      </c>
      <c r="IZ4" s="57">
        <v>110</v>
      </c>
      <c r="JD4" s="57">
        <v>200</v>
      </c>
      <c r="JE4" s="57">
        <v>311</v>
      </c>
      <c r="JI4" s="57" t="s">
        <v>4544</v>
      </c>
      <c r="JJ4" s="57" t="s">
        <v>4546</v>
      </c>
      <c r="JN4" s="57">
        <v>31721</v>
      </c>
      <c r="JO4" s="57">
        <v>31663</v>
      </c>
      <c r="JS4" s="57" t="s">
        <v>4568</v>
      </c>
      <c r="JT4" s="57" t="s">
        <v>4545</v>
      </c>
      <c r="JX4" s="57">
        <v>2</v>
      </c>
      <c r="JY4" s="57">
        <v>1</v>
      </c>
      <c r="KC4" s="57">
        <v>429</v>
      </c>
      <c r="KD4" s="57">
        <v>110</v>
      </c>
      <c r="KH4" s="57">
        <v>311</v>
      </c>
      <c r="KI4" s="57">
        <v>311</v>
      </c>
      <c r="KM4" s="57" t="s">
        <v>7409</v>
      </c>
      <c r="KN4" s="57" t="s">
        <v>4546</v>
      </c>
      <c r="KR4" s="57">
        <v>31754</v>
      </c>
      <c r="KS4" s="57">
        <v>31768</v>
      </c>
      <c r="KW4" s="57" t="s">
        <v>62</v>
      </c>
      <c r="KX4" s="57" t="s">
        <v>4991</v>
      </c>
      <c r="LB4" s="57">
        <v>2</v>
      </c>
      <c r="LC4" s="57">
        <v>2</v>
      </c>
      <c r="LG4" s="57">
        <v>76</v>
      </c>
      <c r="LH4" s="57">
        <v>182</v>
      </c>
      <c r="LL4" s="57">
        <v>311</v>
      </c>
      <c r="LM4" s="57">
        <v>311</v>
      </c>
      <c r="LQ4" s="57" t="s">
        <v>7485</v>
      </c>
      <c r="LR4" s="57" t="s">
        <v>7486</v>
      </c>
      <c r="LV4" s="57">
        <v>31743</v>
      </c>
      <c r="LW4" s="57">
        <v>31754</v>
      </c>
      <c r="MA4" s="57" t="s">
        <v>4781</v>
      </c>
      <c r="MB4" s="57" t="s">
        <v>62</v>
      </c>
      <c r="MF4" s="57">
        <v>2</v>
      </c>
      <c r="MG4" s="57">
        <v>2</v>
      </c>
      <c r="MK4" s="57">
        <v>429</v>
      </c>
      <c r="ML4" s="57">
        <v>76</v>
      </c>
      <c r="MP4" s="57">
        <v>311</v>
      </c>
      <c r="MQ4" s="57">
        <v>311</v>
      </c>
      <c r="MU4" s="57" t="s">
        <v>13143</v>
      </c>
      <c r="MV4" s="57" t="s">
        <v>7485</v>
      </c>
      <c r="MZ4" s="57">
        <v>31768</v>
      </c>
      <c r="NE4" s="57" t="s">
        <v>4991</v>
      </c>
      <c r="NJ4" s="57">
        <v>2</v>
      </c>
      <c r="NO4" s="57">
        <v>182</v>
      </c>
      <c r="NT4" s="57">
        <v>311</v>
      </c>
      <c r="NY4" s="57" t="s">
        <v>7486</v>
      </c>
      <c r="OD4" s="57">
        <v>31663</v>
      </c>
      <c r="OI4" s="57" t="s">
        <v>4545</v>
      </c>
      <c r="ON4" s="57">
        <v>1</v>
      </c>
      <c r="OS4" s="57">
        <v>110</v>
      </c>
      <c r="OX4" s="57">
        <v>311</v>
      </c>
      <c r="PC4" s="57" t="s">
        <v>4546</v>
      </c>
      <c r="PJ4" s="57" t="s">
        <v>18855</v>
      </c>
      <c r="PK4" s="57" t="s">
        <v>18856</v>
      </c>
      <c r="PL4" s="57" t="s">
        <v>18857</v>
      </c>
      <c r="PM4" s="57" t="s">
        <v>18858</v>
      </c>
      <c r="PN4" s="57">
        <v>1698.7027627999996</v>
      </c>
      <c r="PO4" s="57" t="s">
        <v>18823</v>
      </c>
      <c r="PP4" s="57" t="s">
        <v>18824</v>
      </c>
      <c r="PQ4" s="57" t="s">
        <v>18825</v>
      </c>
      <c r="PR4" s="57" t="s">
        <v>3156</v>
      </c>
      <c r="PS4" s="57" t="s">
        <v>3157</v>
      </c>
      <c r="PT4" s="57" t="s">
        <v>3158</v>
      </c>
      <c r="PU4" s="57" t="s">
        <v>3159</v>
      </c>
      <c r="PV4" s="57" t="s">
        <v>3160</v>
      </c>
      <c r="PW4" s="57" t="s">
        <v>3161</v>
      </c>
    </row>
    <row r="5" spans="1:439" ht="15" customHeight="1" x14ac:dyDescent="0.35">
      <c r="A5" s="57">
        <v>4</v>
      </c>
      <c r="B5" s="57" t="s">
        <v>1225</v>
      </c>
      <c r="D5" s="57" t="s">
        <v>1236</v>
      </c>
      <c r="E5" s="57" t="s">
        <v>1237</v>
      </c>
      <c r="F5" s="57" t="s">
        <v>1238</v>
      </c>
      <c r="G5" s="57" t="s">
        <v>1239</v>
      </c>
      <c r="H5" s="57" t="s">
        <v>1240</v>
      </c>
      <c r="I5" s="57" t="s">
        <v>1241</v>
      </c>
      <c r="P5" s="57" t="s">
        <v>1242</v>
      </c>
      <c r="S5" s="57" t="s">
        <v>69</v>
      </c>
      <c r="T5" s="57" t="s">
        <v>63</v>
      </c>
      <c r="U5" s="57" t="s">
        <v>63</v>
      </c>
      <c r="V5" s="57" t="s">
        <v>69</v>
      </c>
      <c r="W5" s="57" t="s">
        <v>69</v>
      </c>
      <c r="X5" s="57" t="s">
        <v>69</v>
      </c>
      <c r="Y5" s="57" t="s">
        <v>69</v>
      </c>
      <c r="Z5" s="57" t="s">
        <v>63</v>
      </c>
      <c r="AA5" s="57" t="s">
        <v>69</v>
      </c>
      <c r="AB5" s="57" t="s">
        <v>69</v>
      </c>
      <c r="AC5" s="57" t="s">
        <v>69</v>
      </c>
      <c r="AD5" s="57" t="s">
        <v>63</v>
      </c>
      <c r="AE5" s="57" t="s">
        <v>69</v>
      </c>
      <c r="AF5" s="57" t="s">
        <v>69</v>
      </c>
      <c r="AG5" s="57" t="s">
        <v>63</v>
      </c>
      <c r="AH5" s="57" t="s">
        <v>75</v>
      </c>
      <c r="AI5" s="57" t="s">
        <v>1243</v>
      </c>
      <c r="AJ5" s="57" t="s">
        <v>76</v>
      </c>
      <c r="AK5" s="57" t="s">
        <v>81</v>
      </c>
      <c r="AL5" s="57" t="s">
        <v>72</v>
      </c>
      <c r="AM5" s="57" t="s">
        <v>1243</v>
      </c>
      <c r="AN5" s="57" t="s">
        <v>1244</v>
      </c>
      <c r="AO5" s="57" t="s">
        <v>836</v>
      </c>
      <c r="AP5" s="57" t="s">
        <v>18850</v>
      </c>
      <c r="AQ5" s="57" t="s">
        <v>1245</v>
      </c>
      <c r="AR5" s="57" t="s">
        <v>78</v>
      </c>
      <c r="AS5" s="57" t="s">
        <v>1215</v>
      </c>
      <c r="AT5" s="57" t="s">
        <v>18859</v>
      </c>
      <c r="AU5" s="57" t="s">
        <v>4548</v>
      </c>
      <c r="AV5" s="57" t="s">
        <v>4549</v>
      </c>
      <c r="AW5" s="57" t="s">
        <v>4550</v>
      </c>
      <c r="AX5" s="57" t="s">
        <v>4551</v>
      </c>
      <c r="AY5" s="57" t="s">
        <v>4552</v>
      </c>
      <c r="AZ5" s="57" t="s">
        <v>4553</v>
      </c>
      <c r="BE5" s="57" t="s">
        <v>4554</v>
      </c>
      <c r="BF5" s="57" t="s">
        <v>4555</v>
      </c>
      <c r="BG5" s="57" t="s">
        <v>4556</v>
      </c>
      <c r="BH5" s="57" t="s">
        <v>4557</v>
      </c>
      <c r="BO5" s="57" t="s">
        <v>4558</v>
      </c>
      <c r="BP5" s="57" t="s">
        <v>4559</v>
      </c>
      <c r="BQ5" s="57" t="s">
        <v>1497</v>
      </c>
      <c r="BR5" s="57" t="s">
        <v>4560</v>
      </c>
      <c r="BS5" s="57" t="s">
        <v>4561</v>
      </c>
      <c r="BT5" s="57" t="s">
        <v>4562</v>
      </c>
      <c r="BU5" s="57" t="s">
        <v>4563</v>
      </c>
      <c r="BV5" s="57" t="s">
        <v>18078</v>
      </c>
      <c r="BW5" s="164" t="s">
        <v>18802</v>
      </c>
      <c r="BX5" s="57" t="s">
        <v>18828</v>
      </c>
      <c r="BY5" s="57" t="s">
        <v>7410</v>
      </c>
      <c r="BZ5" s="57" t="s">
        <v>7411</v>
      </c>
      <c r="CA5" s="57" t="s">
        <v>4572</v>
      </c>
      <c r="CB5" s="57" t="s">
        <v>7412</v>
      </c>
      <c r="CC5" s="57" t="s">
        <v>7413</v>
      </c>
      <c r="CD5" s="57" t="s">
        <v>7414</v>
      </c>
      <c r="CE5" s="57" t="s">
        <v>7415</v>
      </c>
      <c r="CF5" s="57" t="s">
        <v>7416</v>
      </c>
      <c r="CI5" s="57" t="s">
        <v>7417</v>
      </c>
      <c r="CJ5" s="57" t="s">
        <v>7418</v>
      </c>
      <c r="CK5" s="57" t="s">
        <v>7419</v>
      </c>
      <c r="CL5" s="57" t="s">
        <v>7420</v>
      </c>
      <c r="CM5" s="57" t="s">
        <v>7421</v>
      </c>
      <c r="CN5" s="57" t="s">
        <v>7422</v>
      </c>
      <c r="CO5" s="57" t="s">
        <v>7423</v>
      </c>
      <c r="CP5" s="57" t="s">
        <v>4985</v>
      </c>
      <c r="CS5" s="57" t="s">
        <v>7424</v>
      </c>
      <c r="CT5" s="57" t="s">
        <v>7425</v>
      </c>
      <c r="CU5" s="57" t="s">
        <v>1497</v>
      </c>
      <c r="CV5" s="57" t="s">
        <v>7426</v>
      </c>
      <c r="CW5" s="57" t="s">
        <v>7427</v>
      </c>
      <c r="CX5" s="57" t="s">
        <v>7428</v>
      </c>
      <c r="CY5" s="57" t="s">
        <v>7429</v>
      </c>
      <c r="CZ5" s="57" t="s">
        <v>18084</v>
      </c>
      <c r="DA5" s="164" t="s">
        <v>18805</v>
      </c>
      <c r="DB5" s="57" t="s">
        <v>18860</v>
      </c>
      <c r="DC5" s="57" t="s">
        <v>10430</v>
      </c>
      <c r="DD5" s="57" t="s">
        <v>4585</v>
      </c>
      <c r="DE5" s="57" t="s">
        <v>4586</v>
      </c>
      <c r="DF5" s="57" t="s">
        <v>4588</v>
      </c>
      <c r="DG5" s="57" t="s">
        <v>5036</v>
      </c>
      <c r="DH5" s="57" t="s">
        <v>4589</v>
      </c>
      <c r="DI5" s="57" t="s">
        <v>4590</v>
      </c>
      <c r="DJ5" s="57" t="s">
        <v>4591</v>
      </c>
      <c r="DM5" s="57" t="s">
        <v>10431</v>
      </c>
      <c r="DN5" s="57" t="s">
        <v>10432</v>
      </c>
      <c r="DO5" s="57" t="s">
        <v>10433</v>
      </c>
      <c r="DP5" s="57" t="s">
        <v>4599</v>
      </c>
      <c r="DQ5" s="57" t="s">
        <v>10434</v>
      </c>
      <c r="DR5" s="57" t="s">
        <v>10435</v>
      </c>
      <c r="DS5" s="57" t="s">
        <v>10436</v>
      </c>
      <c r="DT5" s="57" t="s">
        <v>4596</v>
      </c>
      <c r="DW5" s="57" t="s">
        <v>10437</v>
      </c>
      <c r="DX5" s="57" t="s">
        <v>10438</v>
      </c>
      <c r="DY5" s="57" t="s">
        <v>1497</v>
      </c>
      <c r="DZ5" s="57" t="s">
        <v>6694</v>
      </c>
      <c r="EA5" s="57" t="s">
        <v>6695</v>
      </c>
      <c r="EB5" s="57" t="s">
        <v>10439</v>
      </c>
      <c r="EC5" s="57" t="s">
        <v>6696</v>
      </c>
      <c r="ED5" s="57" t="s">
        <v>18078</v>
      </c>
      <c r="EE5" s="164" t="s">
        <v>18805</v>
      </c>
      <c r="EF5" s="57" t="s">
        <v>18861</v>
      </c>
      <c r="EG5" s="57" t="s">
        <v>13144</v>
      </c>
      <c r="EH5" s="57" t="s">
        <v>13145</v>
      </c>
      <c r="EI5" s="57" t="s">
        <v>13146</v>
      </c>
      <c r="EJ5" s="57" t="s">
        <v>13147</v>
      </c>
      <c r="EK5" s="57" t="s">
        <v>7578</v>
      </c>
      <c r="EQ5" s="57" t="s">
        <v>13148</v>
      </c>
      <c r="ER5" s="57" t="s">
        <v>13149</v>
      </c>
      <c r="ES5" s="57" t="s">
        <v>10529</v>
      </c>
      <c r="ET5" s="57" t="s">
        <v>13150</v>
      </c>
      <c r="FA5" s="57" t="s">
        <v>11260</v>
      </c>
      <c r="FB5" s="57" t="s">
        <v>1497</v>
      </c>
      <c r="FD5" s="57" t="s">
        <v>13151</v>
      </c>
      <c r="FE5" s="57" t="s">
        <v>13152</v>
      </c>
      <c r="FF5" s="57" t="s">
        <v>13153</v>
      </c>
      <c r="FG5" s="57" t="s">
        <v>13154</v>
      </c>
      <c r="FH5" s="57" t="s">
        <v>18063</v>
      </c>
      <c r="FI5" s="164" t="s">
        <v>18802</v>
      </c>
      <c r="FJ5" s="57" t="s">
        <v>18862</v>
      </c>
      <c r="FK5" s="57" t="s">
        <v>15047</v>
      </c>
      <c r="FL5" s="57" t="s">
        <v>15048</v>
      </c>
      <c r="FM5" s="57" t="s">
        <v>7453</v>
      </c>
      <c r="FN5" s="57" t="s">
        <v>7454</v>
      </c>
      <c r="FU5" s="57" t="s">
        <v>15049</v>
      </c>
      <c r="FV5" s="57" t="s">
        <v>15050</v>
      </c>
      <c r="FW5" s="57" t="s">
        <v>15051</v>
      </c>
      <c r="FX5" s="57" t="s">
        <v>14099</v>
      </c>
      <c r="FY5" s="57" t="s">
        <v>7462</v>
      </c>
      <c r="GE5" s="57" t="s">
        <v>15052</v>
      </c>
      <c r="GF5" s="57" t="s">
        <v>5884</v>
      </c>
      <c r="GG5" s="57" t="s">
        <v>1497</v>
      </c>
      <c r="GH5" s="57" t="s">
        <v>14394</v>
      </c>
      <c r="GI5" s="57" t="s">
        <v>15053</v>
      </c>
      <c r="GJ5" s="57" t="s">
        <v>15054</v>
      </c>
      <c r="GK5" s="57" t="s">
        <v>15055</v>
      </c>
      <c r="GL5" s="57" t="s">
        <v>18075</v>
      </c>
      <c r="GM5" s="164" t="s">
        <v>18805</v>
      </c>
      <c r="GN5" s="57" t="s">
        <v>18832</v>
      </c>
      <c r="HS5" s="57" t="s">
        <v>82</v>
      </c>
      <c r="HT5" s="57" t="s">
        <v>82</v>
      </c>
      <c r="HU5" s="57" t="s">
        <v>82</v>
      </c>
      <c r="HV5" s="57" t="s">
        <v>79</v>
      </c>
      <c r="HW5" s="57" t="s">
        <v>79</v>
      </c>
      <c r="HX5" s="57" t="s">
        <v>79</v>
      </c>
      <c r="HY5" s="57" t="s">
        <v>79</v>
      </c>
      <c r="HZ5" s="57" t="s">
        <v>82</v>
      </c>
      <c r="IA5" s="57" t="s">
        <v>82</v>
      </c>
      <c r="IB5" s="57" t="s">
        <v>82</v>
      </c>
      <c r="IC5" s="57" t="s">
        <v>82</v>
      </c>
      <c r="ID5" s="57" t="s">
        <v>79</v>
      </c>
      <c r="IE5" s="57" t="s">
        <v>79</v>
      </c>
      <c r="IF5" s="57" t="s">
        <v>82</v>
      </c>
      <c r="IG5" s="57" t="s">
        <v>82</v>
      </c>
      <c r="IH5" s="57" t="s">
        <v>82</v>
      </c>
      <c r="II5" s="57" t="s">
        <v>68</v>
      </c>
      <c r="IJ5" s="57">
        <v>13154</v>
      </c>
      <c r="IK5" s="57">
        <v>11054</v>
      </c>
      <c r="IL5" s="57">
        <v>31663</v>
      </c>
      <c r="IM5" s="57">
        <v>31721</v>
      </c>
      <c r="IN5" s="57">
        <v>31743</v>
      </c>
      <c r="IO5" s="57" t="s">
        <v>18863</v>
      </c>
      <c r="IP5" s="57" t="s">
        <v>18864</v>
      </c>
      <c r="IQ5" s="57" t="s">
        <v>18865</v>
      </c>
      <c r="IR5" s="57" t="s">
        <v>18866</v>
      </c>
      <c r="IS5" s="57" t="s">
        <v>18837</v>
      </c>
      <c r="IT5" s="57">
        <v>1</v>
      </c>
      <c r="IU5" s="57">
        <v>2</v>
      </c>
      <c r="IV5" s="57">
        <v>2</v>
      </c>
      <c r="IW5" s="57">
        <v>3</v>
      </c>
      <c r="IX5" s="57">
        <v>3</v>
      </c>
      <c r="IY5" s="57">
        <v>42</v>
      </c>
      <c r="IZ5" s="57">
        <v>320</v>
      </c>
      <c r="JA5" s="57">
        <v>395</v>
      </c>
      <c r="JB5" s="57">
        <v>663</v>
      </c>
      <c r="JC5" s="57">
        <v>663</v>
      </c>
      <c r="JD5" s="57">
        <v>122</v>
      </c>
      <c r="JE5" s="57">
        <v>114</v>
      </c>
      <c r="JF5" s="57">
        <v>311</v>
      </c>
      <c r="JG5" s="57">
        <v>311</v>
      </c>
      <c r="JH5" s="57">
        <v>311</v>
      </c>
      <c r="JI5" s="57" t="s">
        <v>4564</v>
      </c>
      <c r="JJ5" s="57" t="s">
        <v>4566</v>
      </c>
      <c r="JK5" s="57" t="s">
        <v>4567</v>
      </c>
      <c r="JL5" s="57" t="s">
        <v>4569</v>
      </c>
      <c r="JM5" s="57" t="s">
        <v>4569</v>
      </c>
      <c r="JN5" s="57">
        <v>32079</v>
      </c>
      <c r="JO5" s="57">
        <v>13154</v>
      </c>
      <c r="JP5" s="57">
        <v>11054</v>
      </c>
      <c r="JQ5" s="57">
        <v>31058</v>
      </c>
      <c r="JS5" s="57" t="s">
        <v>18867</v>
      </c>
      <c r="JT5" s="57" t="s">
        <v>18863</v>
      </c>
      <c r="JU5" s="57" t="s">
        <v>18864</v>
      </c>
      <c r="JV5" s="57" t="s">
        <v>18868</v>
      </c>
      <c r="JW5" s="57" t="s">
        <v>18817</v>
      </c>
      <c r="JX5" s="57">
        <v>2</v>
      </c>
      <c r="JY5" s="57">
        <v>1</v>
      </c>
      <c r="JZ5" s="57">
        <v>2</v>
      </c>
      <c r="KA5" s="57">
        <v>1</v>
      </c>
      <c r="KB5" s="57">
        <v>2</v>
      </c>
      <c r="KC5" s="57">
        <v>263</v>
      </c>
      <c r="KD5" s="57">
        <v>42</v>
      </c>
      <c r="KE5" s="57">
        <v>320</v>
      </c>
      <c r="KF5" s="57">
        <v>109</v>
      </c>
      <c r="KG5" s="57">
        <v>76</v>
      </c>
      <c r="KH5" s="57">
        <v>310</v>
      </c>
      <c r="KI5" s="57">
        <v>122</v>
      </c>
      <c r="KJ5" s="57">
        <v>114</v>
      </c>
      <c r="KK5" s="57">
        <v>326</v>
      </c>
      <c r="KL5" s="57">
        <v>311</v>
      </c>
      <c r="KM5" s="57" t="s">
        <v>7430</v>
      </c>
      <c r="KN5" s="57" t="s">
        <v>4564</v>
      </c>
      <c r="KO5" s="57" t="s">
        <v>4566</v>
      </c>
      <c r="KP5" s="57" t="s">
        <v>7431</v>
      </c>
      <c r="KR5" s="57">
        <v>32110</v>
      </c>
      <c r="KS5" s="57">
        <v>13254</v>
      </c>
      <c r="KW5" s="57" t="s">
        <v>18869</v>
      </c>
      <c r="KX5" s="57" t="s">
        <v>18870</v>
      </c>
      <c r="LB5" s="57">
        <v>2</v>
      </c>
      <c r="LC5" s="57">
        <v>1</v>
      </c>
      <c r="LG5" s="57">
        <v>390</v>
      </c>
      <c r="LH5" s="57">
        <v>42</v>
      </c>
      <c r="LL5" s="57">
        <v>310</v>
      </c>
      <c r="LM5" s="57">
        <v>128</v>
      </c>
      <c r="LQ5" s="57" t="s">
        <v>10440</v>
      </c>
      <c r="LR5" s="57" t="s">
        <v>10441</v>
      </c>
      <c r="LV5" s="57">
        <v>31436</v>
      </c>
      <c r="MA5" s="57" t="s">
        <v>18871</v>
      </c>
      <c r="MF5" s="57">
        <v>2</v>
      </c>
      <c r="MK5" s="57">
        <v>245</v>
      </c>
      <c r="MP5" s="57">
        <v>200</v>
      </c>
      <c r="MU5" s="57" t="s">
        <v>13156</v>
      </c>
      <c r="PJ5" s="57" t="s">
        <v>18872</v>
      </c>
      <c r="PK5" s="57" t="s">
        <v>18873</v>
      </c>
      <c r="PL5" s="57" t="s">
        <v>18874</v>
      </c>
      <c r="PM5" s="57" t="s">
        <v>18875</v>
      </c>
      <c r="PN5" s="57">
        <v>1774.4330763999999</v>
      </c>
      <c r="PO5" s="57" t="s">
        <v>18823</v>
      </c>
      <c r="PP5" s="57" t="s">
        <v>18824</v>
      </c>
      <c r="PQ5" s="57" t="s">
        <v>18825</v>
      </c>
      <c r="PR5" s="57" t="s">
        <v>3162</v>
      </c>
      <c r="PS5" s="57" t="s">
        <v>3163</v>
      </c>
      <c r="PT5" s="57" t="s">
        <v>3164</v>
      </c>
      <c r="PU5" s="57" t="s">
        <v>3165</v>
      </c>
      <c r="PV5" s="57" t="s">
        <v>3166</v>
      </c>
      <c r="PW5" s="57" t="s">
        <v>3167</v>
      </c>
    </row>
    <row r="6" spans="1:439" ht="15" customHeight="1" x14ac:dyDescent="0.35">
      <c r="A6" s="57">
        <v>5</v>
      </c>
      <c r="B6" s="57" t="s">
        <v>277</v>
      </c>
      <c r="D6" s="57" t="s">
        <v>281</v>
      </c>
      <c r="E6" s="57" t="s">
        <v>1246</v>
      </c>
      <c r="F6" s="57" t="s">
        <v>1247</v>
      </c>
      <c r="G6" s="57" t="s">
        <v>1248</v>
      </c>
      <c r="H6" s="57" t="s">
        <v>1249</v>
      </c>
      <c r="P6" s="57" t="s">
        <v>1213</v>
      </c>
      <c r="S6" s="57" t="s">
        <v>69</v>
      </c>
      <c r="T6" s="57" t="s">
        <v>63</v>
      </c>
      <c r="U6" s="57" t="s">
        <v>69</v>
      </c>
      <c r="V6" s="57" t="s">
        <v>63</v>
      </c>
      <c r="W6" s="57" t="s">
        <v>69</v>
      </c>
      <c r="X6" s="57" t="s">
        <v>69</v>
      </c>
      <c r="Y6" s="57" t="s">
        <v>63</v>
      </c>
      <c r="Z6" s="57" t="s">
        <v>63</v>
      </c>
      <c r="AA6" s="57" t="s">
        <v>69</v>
      </c>
      <c r="AB6" s="57" t="s">
        <v>63</v>
      </c>
      <c r="AC6" s="57" t="s">
        <v>69</v>
      </c>
      <c r="AD6" s="57" t="s">
        <v>69</v>
      </c>
      <c r="AE6" s="57" t="s">
        <v>69</v>
      </c>
      <c r="AF6" s="57" t="s">
        <v>69</v>
      </c>
      <c r="AG6" s="57" t="s">
        <v>69</v>
      </c>
      <c r="AH6" s="57" t="s">
        <v>75</v>
      </c>
      <c r="AI6" s="57" t="s">
        <v>1214</v>
      </c>
      <c r="AJ6" s="57" t="s">
        <v>76</v>
      </c>
      <c r="AK6" s="57" t="s">
        <v>83</v>
      </c>
      <c r="AL6" s="57" t="s">
        <v>72</v>
      </c>
      <c r="AM6" s="57" t="s">
        <v>1214</v>
      </c>
      <c r="AO6" s="57" t="s">
        <v>837</v>
      </c>
      <c r="AP6" s="57" t="s">
        <v>18800</v>
      </c>
      <c r="AQ6" s="57" t="s">
        <v>67</v>
      </c>
      <c r="AR6" s="57" t="s">
        <v>78</v>
      </c>
      <c r="AS6" s="57" t="s">
        <v>1215</v>
      </c>
      <c r="AT6" s="57" t="s">
        <v>18801</v>
      </c>
      <c r="AU6" s="57" t="s">
        <v>4570</v>
      </c>
      <c r="AV6" s="57" t="s">
        <v>4571</v>
      </c>
      <c r="AW6" s="57" t="s">
        <v>4572</v>
      </c>
      <c r="AX6" s="57" t="s">
        <v>4573</v>
      </c>
      <c r="AY6" s="57" t="s">
        <v>4550</v>
      </c>
      <c r="AZ6" s="57" t="s">
        <v>4574</v>
      </c>
      <c r="BA6" s="57" t="s">
        <v>4575</v>
      </c>
      <c r="BE6" s="57" t="s">
        <v>4576</v>
      </c>
      <c r="BF6" s="57" t="s">
        <v>4577</v>
      </c>
      <c r="BG6" s="57" t="s">
        <v>4556</v>
      </c>
      <c r="BH6" s="57" t="s">
        <v>4557</v>
      </c>
      <c r="BI6" s="57" t="s">
        <v>4578</v>
      </c>
      <c r="BO6" s="57" t="s">
        <v>4579</v>
      </c>
      <c r="BP6" s="57" t="s">
        <v>4580</v>
      </c>
      <c r="BQ6" s="57" t="s">
        <v>4581</v>
      </c>
      <c r="BV6" s="57" t="s">
        <v>18078</v>
      </c>
      <c r="BW6" s="164" t="s">
        <v>18802</v>
      </c>
      <c r="BX6" s="57" t="s">
        <v>18861</v>
      </c>
      <c r="BY6" s="57" t="s">
        <v>7432</v>
      </c>
      <c r="BZ6" s="57" t="s">
        <v>4585</v>
      </c>
      <c r="CA6" s="57" t="s">
        <v>4586</v>
      </c>
      <c r="CB6" s="57" t="s">
        <v>4587</v>
      </c>
      <c r="CC6" s="57" t="s">
        <v>4588</v>
      </c>
      <c r="CD6" s="57" t="s">
        <v>4589</v>
      </c>
      <c r="CE6" s="57" t="s">
        <v>4590</v>
      </c>
      <c r="CF6" s="57" t="s">
        <v>4591</v>
      </c>
      <c r="CI6" s="57" t="s">
        <v>7433</v>
      </c>
      <c r="CJ6" s="57" t="s">
        <v>4593</v>
      </c>
      <c r="CK6" s="57" t="s">
        <v>4594</v>
      </c>
      <c r="CL6" s="57" t="s">
        <v>4595</v>
      </c>
      <c r="CM6" s="57" t="s">
        <v>4596</v>
      </c>
      <c r="CN6" s="57" t="s">
        <v>4597</v>
      </c>
      <c r="CO6" s="57" t="s">
        <v>4598</v>
      </c>
      <c r="CP6" s="57" t="s">
        <v>4599</v>
      </c>
      <c r="CQ6" s="57" t="s">
        <v>4600</v>
      </c>
      <c r="CS6" s="57" t="s">
        <v>4601</v>
      </c>
      <c r="CT6" s="57" t="s">
        <v>4602</v>
      </c>
      <c r="CU6" s="57" t="s">
        <v>4581</v>
      </c>
      <c r="CZ6" s="57" t="s">
        <v>18078</v>
      </c>
      <c r="DA6" s="164" t="s">
        <v>18805</v>
      </c>
      <c r="DB6" s="57" t="s">
        <v>18876</v>
      </c>
      <c r="DC6" s="57" t="s">
        <v>10442</v>
      </c>
      <c r="DD6" s="57" t="s">
        <v>10443</v>
      </c>
      <c r="DE6" s="57" t="s">
        <v>10444</v>
      </c>
      <c r="DF6" s="57" t="s">
        <v>10445</v>
      </c>
      <c r="DG6" s="57" t="s">
        <v>10446</v>
      </c>
      <c r="DH6" s="57" t="s">
        <v>10447</v>
      </c>
      <c r="DM6" s="57" t="s">
        <v>10448</v>
      </c>
      <c r="DN6" s="57" t="s">
        <v>10449</v>
      </c>
      <c r="DO6" s="57" t="s">
        <v>10450</v>
      </c>
      <c r="DP6" s="57" t="s">
        <v>10451</v>
      </c>
      <c r="DQ6" s="57" t="s">
        <v>10452</v>
      </c>
      <c r="DR6" s="57" t="s">
        <v>10453</v>
      </c>
      <c r="DW6" s="57" t="s">
        <v>10447</v>
      </c>
      <c r="DX6" s="57" t="s">
        <v>5207</v>
      </c>
      <c r="DY6" s="57" t="s">
        <v>4581</v>
      </c>
      <c r="ED6" s="57" t="s">
        <v>18061</v>
      </c>
      <c r="EE6" s="164" t="s">
        <v>18805</v>
      </c>
      <c r="EF6" s="57" t="s">
        <v>18861</v>
      </c>
      <c r="EG6" s="57" t="s">
        <v>13157</v>
      </c>
      <c r="EH6" s="57" t="s">
        <v>8188</v>
      </c>
      <c r="EI6" s="57" t="s">
        <v>13158</v>
      </c>
      <c r="EJ6" s="57" t="s">
        <v>13159</v>
      </c>
      <c r="EK6" s="57" t="s">
        <v>8190</v>
      </c>
      <c r="EL6" s="57" t="s">
        <v>13160</v>
      </c>
      <c r="EM6" s="57" t="s">
        <v>7344</v>
      </c>
      <c r="EN6" s="57" t="s">
        <v>7383</v>
      </c>
      <c r="EQ6" s="57" t="s">
        <v>13161</v>
      </c>
      <c r="ER6" s="57" t="s">
        <v>13162</v>
      </c>
      <c r="ES6" s="57" t="s">
        <v>8192</v>
      </c>
      <c r="ET6" s="57" t="s">
        <v>13163</v>
      </c>
      <c r="EU6" s="57" t="s">
        <v>8194</v>
      </c>
      <c r="EV6" s="57" t="s">
        <v>13164</v>
      </c>
      <c r="EW6" s="57" t="s">
        <v>8196</v>
      </c>
      <c r="FA6" s="57" t="s">
        <v>61</v>
      </c>
      <c r="FB6" s="57" t="s">
        <v>13165</v>
      </c>
      <c r="FC6" s="57" t="s">
        <v>4499</v>
      </c>
      <c r="FH6" s="57" t="s">
        <v>18063</v>
      </c>
      <c r="FI6" s="164" t="s">
        <v>18805</v>
      </c>
      <c r="FJ6" s="57" t="s">
        <v>18877</v>
      </c>
      <c r="FK6" s="57" t="s">
        <v>15056</v>
      </c>
      <c r="FL6" s="57" t="s">
        <v>15057</v>
      </c>
      <c r="FM6" s="57" t="s">
        <v>15058</v>
      </c>
      <c r="FN6" s="57" t="s">
        <v>15059</v>
      </c>
      <c r="FO6" s="57" t="s">
        <v>15060</v>
      </c>
      <c r="FU6" s="57" t="s">
        <v>15061</v>
      </c>
      <c r="FV6" s="57" t="s">
        <v>15062</v>
      </c>
      <c r="FW6" s="57" t="s">
        <v>15063</v>
      </c>
      <c r="FX6" s="57" t="s">
        <v>14016</v>
      </c>
      <c r="FY6" s="57" t="s">
        <v>15064</v>
      </c>
      <c r="GE6" s="57" t="s">
        <v>6405</v>
      </c>
      <c r="GF6" s="57" t="s">
        <v>4965</v>
      </c>
      <c r="GL6" s="57" t="s">
        <v>18084</v>
      </c>
      <c r="GM6" s="164" t="s">
        <v>18802</v>
      </c>
      <c r="GN6" s="57" t="s">
        <v>18806</v>
      </c>
      <c r="GO6" s="57" t="s">
        <v>16579</v>
      </c>
      <c r="GP6" s="57" t="s">
        <v>16580</v>
      </c>
      <c r="GQ6" s="57" t="s">
        <v>16581</v>
      </c>
      <c r="GR6" s="57" t="s">
        <v>13232</v>
      </c>
      <c r="GS6" s="57" t="s">
        <v>16582</v>
      </c>
      <c r="GY6" s="57" t="s">
        <v>16583</v>
      </c>
      <c r="GZ6" s="57" t="s">
        <v>16584</v>
      </c>
      <c r="HA6" s="57" t="s">
        <v>16585</v>
      </c>
      <c r="HB6" s="57" t="s">
        <v>16586</v>
      </c>
      <c r="HC6" s="57" t="s">
        <v>16587</v>
      </c>
      <c r="HI6" s="57" t="s">
        <v>697</v>
      </c>
      <c r="HJ6" s="57" t="s">
        <v>16588</v>
      </c>
      <c r="HK6" s="57" t="s">
        <v>4581</v>
      </c>
      <c r="HP6" s="57" t="s">
        <v>18061</v>
      </c>
      <c r="HQ6" s="164" t="s">
        <v>18835</v>
      </c>
      <c r="HR6" s="57" t="s">
        <v>18804</v>
      </c>
      <c r="HS6" s="57" t="s">
        <v>79</v>
      </c>
      <c r="HT6" s="57" t="s">
        <v>79</v>
      </c>
      <c r="HU6" s="57" t="s">
        <v>82</v>
      </c>
      <c r="HV6" s="57" t="s">
        <v>79</v>
      </c>
      <c r="HW6" s="57" t="s">
        <v>82</v>
      </c>
      <c r="HX6" s="57" t="s">
        <v>82</v>
      </c>
      <c r="HY6" s="57" t="s">
        <v>82</v>
      </c>
      <c r="HZ6" s="57" t="s">
        <v>82</v>
      </c>
      <c r="IA6" s="57" t="s">
        <v>82</v>
      </c>
      <c r="IB6" s="57" t="s">
        <v>82</v>
      </c>
      <c r="IC6" s="57" t="s">
        <v>82</v>
      </c>
      <c r="ID6" s="57" t="s">
        <v>79</v>
      </c>
      <c r="IE6" s="57" t="s">
        <v>79</v>
      </c>
      <c r="IF6" s="57" t="s">
        <v>82</v>
      </c>
      <c r="IG6" s="57" t="s">
        <v>79</v>
      </c>
      <c r="IH6" s="57" t="s">
        <v>79</v>
      </c>
      <c r="II6" s="57" t="s">
        <v>79</v>
      </c>
      <c r="IJ6" s="57">
        <v>32079</v>
      </c>
      <c r="IO6" s="57" t="s">
        <v>18867</v>
      </c>
      <c r="IT6" s="57">
        <v>2</v>
      </c>
      <c r="IY6" s="57">
        <v>263</v>
      </c>
      <c r="JD6" s="57">
        <v>310</v>
      </c>
      <c r="JI6" s="57" t="s">
        <v>4583</v>
      </c>
      <c r="JN6" s="57">
        <v>32110</v>
      </c>
      <c r="JS6" s="57" t="s">
        <v>18869</v>
      </c>
      <c r="JX6" s="57">
        <v>2</v>
      </c>
      <c r="KC6" s="57">
        <v>390</v>
      </c>
      <c r="KH6" s="57">
        <v>310</v>
      </c>
      <c r="KM6" s="57" t="s">
        <v>7434</v>
      </c>
      <c r="KR6" s="57">
        <v>21510</v>
      </c>
      <c r="KS6" s="57">
        <v>11554</v>
      </c>
      <c r="KT6" s="57">
        <v>11454</v>
      </c>
      <c r="KU6" s="57">
        <v>21572</v>
      </c>
      <c r="KV6" s="57">
        <v>31620</v>
      </c>
      <c r="KW6" s="57" t="s">
        <v>18811</v>
      </c>
      <c r="KX6" s="57" t="s">
        <v>18812</v>
      </c>
      <c r="KY6" s="57" t="s">
        <v>18813</v>
      </c>
      <c r="KZ6" s="57" t="s">
        <v>18816</v>
      </c>
      <c r="LA6" s="57" t="s">
        <v>18814</v>
      </c>
      <c r="LB6" s="57">
        <v>3</v>
      </c>
      <c r="LC6" s="57">
        <v>2</v>
      </c>
      <c r="LD6" s="57">
        <v>2</v>
      </c>
      <c r="LE6" s="57">
        <v>2</v>
      </c>
      <c r="LF6" s="57">
        <v>2</v>
      </c>
      <c r="LG6" s="57">
        <v>519</v>
      </c>
      <c r="LH6" s="57">
        <v>243</v>
      </c>
      <c r="LI6" s="57">
        <v>243</v>
      </c>
      <c r="LJ6" s="57">
        <v>328</v>
      </c>
      <c r="LK6" s="57">
        <v>294</v>
      </c>
      <c r="LL6" s="57">
        <v>211</v>
      </c>
      <c r="LM6" s="57">
        <v>116</v>
      </c>
      <c r="LN6" s="57">
        <v>115</v>
      </c>
      <c r="LO6" s="57">
        <v>221</v>
      </c>
      <c r="LP6" s="57">
        <v>200</v>
      </c>
      <c r="LQ6" s="57" t="s">
        <v>10454</v>
      </c>
      <c r="LR6" s="57" t="s">
        <v>10455</v>
      </c>
      <c r="LS6" s="57" t="s">
        <v>10456</v>
      </c>
      <c r="LT6" s="57" t="s">
        <v>4626</v>
      </c>
      <c r="LU6" s="57" t="s">
        <v>10457</v>
      </c>
      <c r="LV6" s="57">
        <v>21510</v>
      </c>
      <c r="LW6" s="57">
        <v>11554</v>
      </c>
      <c r="LX6" s="57">
        <v>11454</v>
      </c>
      <c r="LY6" s="57">
        <v>31436</v>
      </c>
      <c r="MA6" s="57" t="s">
        <v>18811</v>
      </c>
      <c r="MB6" s="57" t="s">
        <v>18812</v>
      </c>
      <c r="MC6" s="57" t="s">
        <v>18813</v>
      </c>
      <c r="MD6" s="57" t="s">
        <v>18815</v>
      </c>
      <c r="MF6" s="57">
        <v>3</v>
      </c>
      <c r="MG6" s="57">
        <v>2</v>
      </c>
      <c r="MH6" s="57">
        <v>2</v>
      </c>
      <c r="MI6" s="57">
        <v>2</v>
      </c>
      <c r="MK6" s="57">
        <v>519</v>
      </c>
      <c r="ML6" s="57">
        <v>243</v>
      </c>
      <c r="MM6" s="57">
        <v>243</v>
      </c>
      <c r="MN6" s="57">
        <v>245</v>
      </c>
      <c r="MP6" s="57">
        <v>211</v>
      </c>
      <c r="MQ6" s="57">
        <v>116</v>
      </c>
      <c r="MR6" s="57">
        <v>115</v>
      </c>
      <c r="MS6" s="57">
        <v>200</v>
      </c>
      <c r="MU6" s="57" t="s">
        <v>10454</v>
      </c>
      <c r="MV6" s="57" t="s">
        <v>10455</v>
      </c>
      <c r="MW6" s="57" t="s">
        <v>10456</v>
      </c>
      <c r="MX6" s="57" t="s">
        <v>13166</v>
      </c>
      <c r="MZ6" s="57">
        <v>31436</v>
      </c>
      <c r="NA6" s="57">
        <v>21572</v>
      </c>
      <c r="NE6" s="57" t="s">
        <v>18815</v>
      </c>
      <c r="NF6" s="57" t="s">
        <v>18816</v>
      </c>
      <c r="NJ6" s="57">
        <v>2</v>
      </c>
      <c r="NK6" s="57">
        <v>2</v>
      </c>
      <c r="NO6" s="57">
        <v>245</v>
      </c>
      <c r="NP6" s="57">
        <v>328</v>
      </c>
      <c r="NT6" s="57">
        <v>200</v>
      </c>
      <c r="NU6" s="57">
        <v>221</v>
      </c>
      <c r="NY6" s="57" t="s">
        <v>13166</v>
      </c>
      <c r="NZ6" s="57" t="s">
        <v>4626</v>
      </c>
      <c r="OD6" s="57">
        <v>23684</v>
      </c>
      <c r="OI6" s="57" t="s">
        <v>18844</v>
      </c>
      <c r="ON6" s="57">
        <v>1</v>
      </c>
      <c r="OS6" s="57">
        <v>144</v>
      </c>
      <c r="OX6" s="57">
        <v>251</v>
      </c>
      <c r="PC6" s="57" t="s">
        <v>16589</v>
      </c>
      <c r="PJ6" s="57" t="s">
        <v>18878</v>
      </c>
      <c r="PK6" s="57" t="s">
        <v>18879</v>
      </c>
      <c r="PL6" s="57" t="s">
        <v>18880</v>
      </c>
      <c r="PM6" s="57" t="s">
        <v>18881</v>
      </c>
      <c r="PN6" s="57">
        <v>3512.6905744999976</v>
      </c>
      <c r="PO6" s="57" t="s">
        <v>18823</v>
      </c>
      <c r="PP6" s="57" t="s">
        <v>18824</v>
      </c>
      <c r="PQ6" s="57" t="s">
        <v>18825</v>
      </c>
      <c r="PR6" s="57" t="s">
        <v>3168</v>
      </c>
      <c r="PS6" s="57" t="s">
        <v>3169</v>
      </c>
      <c r="PT6" s="57" t="s">
        <v>3170</v>
      </c>
      <c r="PU6" s="57" t="s">
        <v>3171</v>
      </c>
      <c r="PV6" s="57" t="s">
        <v>3172</v>
      </c>
      <c r="PW6" s="57" t="s">
        <v>3173</v>
      </c>
    </row>
    <row r="7" spans="1:439" ht="15" customHeight="1" x14ac:dyDescent="0.35">
      <c r="A7" s="57">
        <v>6</v>
      </c>
      <c r="B7" s="57" t="s">
        <v>277</v>
      </c>
      <c r="D7" s="57" t="s">
        <v>282</v>
      </c>
      <c r="E7" s="57" t="s">
        <v>1250</v>
      </c>
      <c r="F7" s="57" t="s">
        <v>1251</v>
      </c>
      <c r="G7" s="57" t="s">
        <v>1252</v>
      </c>
      <c r="H7" s="57" t="s">
        <v>1253</v>
      </c>
      <c r="I7" s="57" t="s">
        <v>1254</v>
      </c>
      <c r="J7" s="57" t="s">
        <v>1255</v>
      </c>
      <c r="K7" s="57" t="s">
        <v>1256</v>
      </c>
      <c r="P7" s="57" t="s">
        <v>1257</v>
      </c>
      <c r="S7" s="57" t="s">
        <v>69</v>
      </c>
      <c r="T7" s="57" t="s">
        <v>63</v>
      </c>
      <c r="U7" s="57" t="s">
        <v>69</v>
      </c>
      <c r="V7" s="57" t="s">
        <v>69</v>
      </c>
      <c r="W7" s="57" t="s">
        <v>69</v>
      </c>
      <c r="X7" s="57" t="s">
        <v>69</v>
      </c>
      <c r="Y7" s="57" t="s">
        <v>63</v>
      </c>
      <c r="Z7" s="57" t="s">
        <v>63</v>
      </c>
      <c r="AA7" s="57" t="s">
        <v>69</v>
      </c>
      <c r="AB7" s="57" t="s">
        <v>63</v>
      </c>
      <c r="AC7" s="57" t="s">
        <v>69</v>
      </c>
      <c r="AD7" s="57" t="s">
        <v>69</v>
      </c>
      <c r="AE7" s="57" t="s">
        <v>69</v>
      </c>
      <c r="AF7" s="57" t="s">
        <v>69</v>
      </c>
      <c r="AG7" s="57" t="s">
        <v>63</v>
      </c>
      <c r="AH7" s="57" t="s">
        <v>75</v>
      </c>
      <c r="AI7" s="57" t="s">
        <v>1258</v>
      </c>
      <c r="AJ7" s="57" t="s">
        <v>81</v>
      </c>
      <c r="AK7" s="57" t="s">
        <v>81</v>
      </c>
      <c r="AL7" s="57" t="s">
        <v>72</v>
      </c>
      <c r="AM7" s="57" t="s">
        <v>1259</v>
      </c>
      <c r="AN7" s="57" t="s">
        <v>1260</v>
      </c>
      <c r="AO7" s="57" t="s">
        <v>838</v>
      </c>
      <c r="AP7" s="57" t="s">
        <v>18800</v>
      </c>
      <c r="AQ7" s="57" t="s">
        <v>1245</v>
      </c>
      <c r="AR7" s="57" t="s">
        <v>73</v>
      </c>
      <c r="AS7" s="57" t="s">
        <v>1261</v>
      </c>
      <c r="AT7" s="57" t="s">
        <v>18859</v>
      </c>
      <c r="AU7" s="57" t="s">
        <v>4584</v>
      </c>
      <c r="AV7" s="57" t="s">
        <v>4585</v>
      </c>
      <c r="AW7" s="57" t="s">
        <v>4586</v>
      </c>
      <c r="AX7" s="57" t="s">
        <v>4587</v>
      </c>
      <c r="AY7" s="57" t="s">
        <v>4588</v>
      </c>
      <c r="AZ7" s="57" t="s">
        <v>4589</v>
      </c>
      <c r="BA7" s="57" t="s">
        <v>4590</v>
      </c>
      <c r="BB7" s="57" t="s">
        <v>4591</v>
      </c>
      <c r="BE7" s="57" t="s">
        <v>4592</v>
      </c>
      <c r="BF7" s="57" t="s">
        <v>4593</v>
      </c>
      <c r="BG7" s="57" t="s">
        <v>4594</v>
      </c>
      <c r="BH7" s="57" t="s">
        <v>4595</v>
      </c>
      <c r="BI7" s="57" t="s">
        <v>4596</v>
      </c>
      <c r="BJ7" s="57" t="s">
        <v>4597</v>
      </c>
      <c r="BK7" s="57" t="s">
        <v>4598</v>
      </c>
      <c r="BL7" s="57" t="s">
        <v>4599</v>
      </c>
      <c r="BM7" s="57" t="s">
        <v>4600</v>
      </c>
      <c r="BO7" s="57" t="s">
        <v>4601</v>
      </c>
      <c r="BP7" s="57" t="s">
        <v>4602</v>
      </c>
      <c r="BQ7" s="57" t="s">
        <v>716</v>
      </c>
      <c r="BV7" s="57" t="s">
        <v>18078</v>
      </c>
      <c r="BW7" s="164" t="s">
        <v>18805</v>
      </c>
      <c r="BX7" s="57" t="s">
        <v>18803</v>
      </c>
      <c r="BY7" s="57" t="s">
        <v>7435</v>
      </c>
      <c r="BZ7" s="57" t="s">
        <v>7436</v>
      </c>
      <c r="CA7" s="57" t="s">
        <v>7437</v>
      </c>
      <c r="CB7" s="57" t="s">
        <v>7438</v>
      </c>
      <c r="CC7" s="57" t="s">
        <v>4765</v>
      </c>
      <c r="CD7" s="57" t="s">
        <v>4766</v>
      </c>
      <c r="CE7" s="57" t="s">
        <v>7439</v>
      </c>
      <c r="CI7" s="57" t="s">
        <v>7440</v>
      </c>
      <c r="CJ7" s="57" t="s">
        <v>7441</v>
      </c>
      <c r="CK7" s="57" t="s">
        <v>7442</v>
      </c>
      <c r="CL7" s="57" t="s">
        <v>4773</v>
      </c>
      <c r="CM7" s="57" t="s">
        <v>7443</v>
      </c>
      <c r="CN7" s="57" t="s">
        <v>4775</v>
      </c>
      <c r="CS7" s="57" t="s">
        <v>4579</v>
      </c>
      <c r="CT7" s="57" t="s">
        <v>4778</v>
      </c>
      <c r="CU7" s="57" t="s">
        <v>4777</v>
      </c>
      <c r="CZ7" s="57" t="s">
        <v>18078</v>
      </c>
      <c r="DA7" s="164" t="s">
        <v>18802</v>
      </c>
      <c r="DB7" s="57" t="s">
        <v>18829</v>
      </c>
      <c r="DC7" s="57" t="s">
        <v>10458</v>
      </c>
      <c r="DD7" s="57" t="s">
        <v>10459</v>
      </c>
      <c r="DE7" s="57" t="s">
        <v>10460</v>
      </c>
      <c r="DF7" s="57" t="s">
        <v>4575</v>
      </c>
      <c r="DG7" s="57" t="s">
        <v>10461</v>
      </c>
      <c r="DH7" s="57" t="s">
        <v>7414</v>
      </c>
      <c r="DI7" s="57" t="s">
        <v>10462</v>
      </c>
      <c r="DM7" s="57" t="s">
        <v>10463</v>
      </c>
      <c r="DN7" s="57" t="s">
        <v>10464</v>
      </c>
      <c r="DO7" s="57" t="s">
        <v>10465</v>
      </c>
      <c r="DP7" s="57" t="s">
        <v>10466</v>
      </c>
      <c r="DQ7" s="57" t="s">
        <v>7420</v>
      </c>
      <c r="DR7" s="57" t="s">
        <v>10467</v>
      </c>
      <c r="DS7" s="57" t="s">
        <v>10468</v>
      </c>
      <c r="DW7" s="57" t="s">
        <v>10469</v>
      </c>
      <c r="DX7" s="57" t="s">
        <v>5610</v>
      </c>
      <c r="ED7" s="57" t="s">
        <v>18084</v>
      </c>
      <c r="EE7" s="164" t="s">
        <v>18805</v>
      </c>
      <c r="EF7" s="57" t="s">
        <v>18882</v>
      </c>
      <c r="EG7" s="57" t="s">
        <v>13167</v>
      </c>
      <c r="EH7" s="57" t="s">
        <v>10521</v>
      </c>
      <c r="EI7" s="57" t="s">
        <v>13168</v>
      </c>
      <c r="EJ7" s="57" t="s">
        <v>13169</v>
      </c>
      <c r="EQ7" s="57" t="s">
        <v>13170</v>
      </c>
      <c r="ER7" s="57" t="s">
        <v>13171</v>
      </c>
      <c r="ES7" s="57" t="s">
        <v>13172</v>
      </c>
      <c r="ET7" s="57" t="s">
        <v>10529</v>
      </c>
      <c r="FA7" s="57" t="s">
        <v>61</v>
      </c>
      <c r="FB7" s="57" t="s">
        <v>716</v>
      </c>
      <c r="FH7" s="57" t="s">
        <v>18063</v>
      </c>
      <c r="FI7" s="164" t="s">
        <v>18802</v>
      </c>
      <c r="FJ7" s="57" t="s">
        <v>18883</v>
      </c>
      <c r="FK7" s="57" t="s">
        <v>15065</v>
      </c>
      <c r="FL7" s="57" t="s">
        <v>13292</v>
      </c>
      <c r="FM7" s="57" t="s">
        <v>13293</v>
      </c>
      <c r="FN7" s="57" t="s">
        <v>15066</v>
      </c>
      <c r="FO7" s="57" t="s">
        <v>15067</v>
      </c>
      <c r="FU7" s="57" t="s">
        <v>15068</v>
      </c>
      <c r="FV7" s="57" t="s">
        <v>13109</v>
      </c>
      <c r="FW7" s="57" t="s">
        <v>15069</v>
      </c>
      <c r="FX7" s="57" t="s">
        <v>15070</v>
      </c>
      <c r="FY7" s="57" t="s">
        <v>15071</v>
      </c>
      <c r="FZ7" s="57" t="s">
        <v>15069</v>
      </c>
      <c r="GE7" s="57" t="s">
        <v>13114</v>
      </c>
      <c r="GF7" s="57" t="s">
        <v>11552</v>
      </c>
      <c r="GL7" s="57" t="s">
        <v>18075</v>
      </c>
      <c r="GM7" s="164" t="s">
        <v>18805</v>
      </c>
      <c r="GN7" s="57" t="s">
        <v>18884</v>
      </c>
      <c r="HS7" s="57" t="s">
        <v>82</v>
      </c>
      <c r="HT7" s="57" t="s">
        <v>82</v>
      </c>
      <c r="HU7" s="57" t="s">
        <v>82</v>
      </c>
      <c r="HV7" s="57" t="s">
        <v>79</v>
      </c>
      <c r="HW7" s="57" t="s">
        <v>79</v>
      </c>
      <c r="HX7" s="57" t="s">
        <v>79</v>
      </c>
      <c r="HY7" s="57" t="s">
        <v>82</v>
      </c>
      <c r="HZ7" s="57" t="s">
        <v>82</v>
      </c>
      <c r="IA7" s="57" t="s">
        <v>82</v>
      </c>
      <c r="IB7" s="57" t="s">
        <v>82</v>
      </c>
      <c r="IC7" s="57" t="s">
        <v>79</v>
      </c>
      <c r="ID7" s="57" t="s">
        <v>79</v>
      </c>
      <c r="IE7" s="57" t="s">
        <v>68</v>
      </c>
      <c r="IF7" s="57" t="s">
        <v>82</v>
      </c>
      <c r="IG7" s="57" t="s">
        <v>82</v>
      </c>
      <c r="IH7" s="57" t="s">
        <v>82</v>
      </c>
      <c r="II7" s="57" t="s">
        <v>68</v>
      </c>
      <c r="IJ7" s="57">
        <v>32110</v>
      </c>
      <c r="IO7" s="57" t="s">
        <v>18818</v>
      </c>
      <c r="IT7" s="57">
        <v>2</v>
      </c>
      <c r="IY7" s="57">
        <v>390</v>
      </c>
      <c r="JD7" s="57">
        <v>310</v>
      </c>
      <c r="JI7" s="57" t="s">
        <v>4604</v>
      </c>
      <c r="JN7" s="57">
        <v>31652</v>
      </c>
      <c r="JO7" s="57">
        <v>32079</v>
      </c>
      <c r="JP7" s="57">
        <v>31620</v>
      </c>
      <c r="JQ7" s="57">
        <v>13154</v>
      </c>
      <c r="JR7" s="57">
        <v>13254</v>
      </c>
      <c r="JS7" s="57" t="s">
        <v>18885</v>
      </c>
      <c r="JT7" s="57" t="s">
        <v>18867</v>
      </c>
      <c r="JU7" s="57" t="s">
        <v>18814</v>
      </c>
      <c r="JV7" s="57" t="s">
        <v>18863</v>
      </c>
      <c r="JW7" s="57" t="s">
        <v>18870</v>
      </c>
      <c r="JX7" s="57">
        <v>2</v>
      </c>
      <c r="JY7" s="57">
        <v>2</v>
      </c>
      <c r="JZ7" s="57">
        <v>2</v>
      </c>
      <c r="KA7" s="57">
        <v>1</v>
      </c>
      <c r="KB7" s="57">
        <v>1</v>
      </c>
      <c r="KC7" s="57">
        <v>280</v>
      </c>
      <c r="KD7" s="57">
        <v>263</v>
      </c>
      <c r="KE7" s="57">
        <v>294</v>
      </c>
      <c r="KF7" s="57">
        <v>42</v>
      </c>
      <c r="KG7" s="57">
        <v>42</v>
      </c>
      <c r="KH7" s="57">
        <v>200</v>
      </c>
      <c r="KI7" s="57">
        <v>310</v>
      </c>
      <c r="KJ7" s="57">
        <v>200</v>
      </c>
      <c r="KK7" s="57">
        <v>122</v>
      </c>
      <c r="KL7" s="57">
        <v>128</v>
      </c>
      <c r="KM7" s="57" t="s">
        <v>7444</v>
      </c>
      <c r="KN7" s="57" t="s">
        <v>7445</v>
      </c>
      <c r="KO7" s="57" t="s">
        <v>7446</v>
      </c>
      <c r="KP7" s="57" t="s">
        <v>7447</v>
      </c>
      <c r="KQ7" s="57" t="s">
        <v>7448</v>
      </c>
      <c r="KR7" s="57">
        <v>32079</v>
      </c>
      <c r="KS7" s="57">
        <v>31058</v>
      </c>
      <c r="KT7" s="57">
        <v>31624</v>
      </c>
      <c r="KW7" s="57" t="s">
        <v>18867</v>
      </c>
      <c r="KX7" s="57" t="s">
        <v>18868</v>
      </c>
      <c r="KY7" s="57" t="s">
        <v>18842</v>
      </c>
      <c r="LB7" s="57">
        <v>2</v>
      </c>
      <c r="LC7" s="57">
        <v>1</v>
      </c>
      <c r="LD7" s="57">
        <v>1</v>
      </c>
      <c r="LG7" s="57">
        <v>263</v>
      </c>
      <c r="LH7" s="57">
        <v>109</v>
      </c>
      <c r="LI7" s="57">
        <v>70</v>
      </c>
      <c r="LL7" s="57">
        <v>310</v>
      </c>
      <c r="LM7" s="57">
        <v>326</v>
      </c>
      <c r="LN7" s="57">
        <v>200</v>
      </c>
      <c r="LQ7" s="57" t="s">
        <v>7445</v>
      </c>
      <c r="LR7" s="57" t="s">
        <v>10470</v>
      </c>
      <c r="LS7" s="57" t="s">
        <v>10471</v>
      </c>
      <c r="LV7" s="57">
        <v>31436</v>
      </c>
      <c r="LW7" s="57">
        <v>21572</v>
      </c>
      <c r="LX7" s="57">
        <v>12054</v>
      </c>
      <c r="LY7" s="57">
        <v>11454</v>
      </c>
      <c r="MA7" s="57" t="s">
        <v>18886</v>
      </c>
      <c r="MB7" s="57" t="s">
        <v>18887</v>
      </c>
      <c r="MC7" s="57" t="s">
        <v>18840</v>
      </c>
      <c r="MD7" s="57" t="s">
        <v>18813</v>
      </c>
      <c r="MF7" s="57">
        <v>2</v>
      </c>
      <c r="MG7" s="57">
        <v>2</v>
      </c>
      <c r="MH7" s="57">
        <v>1</v>
      </c>
      <c r="MI7" s="57">
        <v>1</v>
      </c>
      <c r="MK7" s="57">
        <v>245</v>
      </c>
      <c r="ML7" s="57">
        <v>328</v>
      </c>
      <c r="MM7" s="57">
        <v>70</v>
      </c>
      <c r="MN7" s="57">
        <v>63</v>
      </c>
      <c r="MP7" s="57">
        <v>200</v>
      </c>
      <c r="MQ7" s="57">
        <v>221</v>
      </c>
      <c r="MR7" s="57">
        <v>113</v>
      </c>
      <c r="MS7" s="57">
        <v>115</v>
      </c>
      <c r="MU7" s="57" t="s">
        <v>13173</v>
      </c>
      <c r="MV7" s="57" t="s">
        <v>13174</v>
      </c>
      <c r="MW7" s="57" t="s">
        <v>7589</v>
      </c>
      <c r="MX7" s="57" t="s">
        <v>13175</v>
      </c>
      <c r="MZ7" s="57">
        <v>21572</v>
      </c>
      <c r="NE7" s="57" t="s">
        <v>18887</v>
      </c>
      <c r="NJ7" s="57">
        <v>2</v>
      </c>
      <c r="NO7" s="57">
        <v>328</v>
      </c>
      <c r="NT7" s="57">
        <v>221</v>
      </c>
      <c r="NY7" s="57" t="s">
        <v>13174</v>
      </c>
      <c r="PJ7" s="57" t="s">
        <v>18888</v>
      </c>
      <c r="PK7" s="57" t="s">
        <v>18889</v>
      </c>
      <c r="PL7" s="57" t="s">
        <v>18890</v>
      </c>
      <c r="PM7" s="57" t="s">
        <v>18891</v>
      </c>
      <c r="PN7" s="57">
        <v>3421.4100678999998</v>
      </c>
      <c r="PO7" s="57" t="s">
        <v>18823</v>
      </c>
      <c r="PP7" s="57" t="s">
        <v>18824</v>
      </c>
      <c r="PQ7" s="57" t="s">
        <v>18825</v>
      </c>
      <c r="PR7" s="57" t="s">
        <v>3174</v>
      </c>
      <c r="PS7" s="57" t="s">
        <v>3175</v>
      </c>
      <c r="PT7" s="57" t="s">
        <v>3176</v>
      </c>
      <c r="PU7" s="57" t="s">
        <v>3177</v>
      </c>
      <c r="PV7" s="57" t="s">
        <v>3178</v>
      </c>
      <c r="PW7" s="57" t="s">
        <v>3167</v>
      </c>
    </row>
    <row r="8" spans="1:439" ht="15" customHeight="1" x14ac:dyDescent="0.35">
      <c r="A8" s="57">
        <v>7</v>
      </c>
      <c r="B8" s="57" t="s">
        <v>277</v>
      </c>
      <c r="D8" s="57" t="s">
        <v>283</v>
      </c>
      <c r="E8" s="57" t="s">
        <v>1262</v>
      </c>
      <c r="F8" s="57" t="s">
        <v>1263</v>
      </c>
      <c r="G8" s="57" t="s">
        <v>1264</v>
      </c>
      <c r="H8" s="57" t="s">
        <v>492</v>
      </c>
      <c r="I8" s="57" t="s">
        <v>1265</v>
      </c>
      <c r="P8" s="57" t="s">
        <v>1266</v>
      </c>
      <c r="S8" s="57" t="s">
        <v>69</v>
      </c>
      <c r="T8" s="57" t="s">
        <v>69</v>
      </c>
      <c r="U8" s="57" t="s">
        <v>69</v>
      </c>
      <c r="V8" s="57" t="s">
        <v>69</v>
      </c>
      <c r="W8" s="57" t="s">
        <v>69</v>
      </c>
      <c r="X8" s="57" t="s">
        <v>69</v>
      </c>
      <c r="Y8" s="57" t="s">
        <v>69</v>
      </c>
      <c r="Z8" s="57" t="s">
        <v>63</v>
      </c>
      <c r="AA8" s="57" t="s">
        <v>69</v>
      </c>
      <c r="AB8" s="57" t="s">
        <v>63</v>
      </c>
      <c r="AC8" s="57" t="s">
        <v>69</v>
      </c>
      <c r="AD8" s="57" t="s">
        <v>69</v>
      </c>
      <c r="AE8" s="57" t="s">
        <v>69</v>
      </c>
      <c r="AF8" s="57" t="s">
        <v>69</v>
      </c>
      <c r="AG8" s="57" t="s">
        <v>69</v>
      </c>
      <c r="AH8" s="57" t="s">
        <v>75</v>
      </c>
      <c r="AI8" s="57" t="s">
        <v>1267</v>
      </c>
      <c r="AJ8" s="57" t="s">
        <v>76</v>
      </c>
      <c r="AK8" s="57" t="s">
        <v>83</v>
      </c>
      <c r="AL8" s="57" t="s">
        <v>72</v>
      </c>
      <c r="AM8" s="57" t="s">
        <v>1268</v>
      </c>
      <c r="AO8" s="57" t="s">
        <v>839</v>
      </c>
      <c r="AP8" s="57" t="s">
        <v>18800</v>
      </c>
      <c r="AQ8" s="57" t="s">
        <v>1245</v>
      </c>
      <c r="AR8" s="57" t="s">
        <v>78</v>
      </c>
      <c r="AS8" s="57" t="s">
        <v>1215</v>
      </c>
      <c r="AT8" s="57" t="s">
        <v>18892</v>
      </c>
      <c r="AU8" s="57" t="s">
        <v>4605</v>
      </c>
      <c r="AV8" s="57" t="s">
        <v>4606</v>
      </c>
      <c r="AW8" s="57" t="s">
        <v>4607</v>
      </c>
      <c r="AX8" s="57" t="s">
        <v>4608</v>
      </c>
      <c r="AY8" s="57" t="s">
        <v>4609</v>
      </c>
      <c r="AZ8" s="57" t="s">
        <v>4610</v>
      </c>
      <c r="BE8" s="57" t="s">
        <v>4611</v>
      </c>
      <c r="BF8" s="57" t="s">
        <v>4612</v>
      </c>
      <c r="BG8" s="57" t="s">
        <v>4613</v>
      </c>
      <c r="BH8" s="57" t="s">
        <v>4614</v>
      </c>
      <c r="BI8" s="57" t="s">
        <v>4615</v>
      </c>
      <c r="BJ8" s="57" t="s">
        <v>4616</v>
      </c>
      <c r="BO8" s="57" t="s">
        <v>4617</v>
      </c>
      <c r="BP8" s="57" t="s">
        <v>4618</v>
      </c>
      <c r="BQ8" s="57" t="s">
        <v>4619</v>
      </c>
      <c r="BV8" s="57" t="s">
        <v>18059</v>
      </c>
      <c r="BW8" s="164" t="s">
        <v>18805</v>
      </c>
      <c r="BX8" s="57" t="s">
        <v>18828</v>
      </c>
      <c r="BY8" s="57" t="s">
        <v>7449</v>
      </c>
      <c r="BZ8" s="57" t="s">
        <v>7450</v>
      </c>
      <c r="CA8" s="57" t="s">
        <v>7451</v>
      </c>
      <c r="CB8" s="57" t="s">
        <v>7452</v>
      </c>
      <c r="CC8" s="57" t="s">
        <v>7453</v>
      </c>
      <c r="CD8" s="57" t="s">
        <v>7454</v>
      </c>
      <c r="CE8" s="57" t="s">
        <v>7455</v>
      </c>
      <c r="CF8" s="57" t="s">
        <v>7456</v>
      </c>
      <c r="CG8" s="57" t="s">
        <v>7457</v>
      </c>
      <c r="CI8" s="57" t="s">
        <v>7458</v>
      </c>
      <c r="CJ8" s="57" t="s">
        <v>7459</v>
      </c>
      <c r="CK8" s="57" t="s">
        <v>7460</v>
      </c>
      <c r="CL8" s="57" t="s">
        <v>7461</v>
      </c>
      <c r="CM8" s="57" t="s">
        <v>7462</v>
      </c>
      <c r="CN8" s="57" t="s">
        <v>7463</v>
      </c>
      <c r="CO8" s="57" t="s">
        <v>7464</v>
      </c>
      <c r="CP8" s="57" t="s">
        <v>7465</v>
      </c>
      <c r="CQ8" s="57" t="s">
        <v>7466</v>
      </c>
      <c r="CS8" s="57" t="s">
        <v>5712</v>
      </c>
      <c r="CT8" s="57" t="s">
        <v>7467</v>
      </c>
      <c r="CU8" s="57" t="s">
        <v>7468</v>
      </c>
      <c r="CZ8" s="57" t="s">
        <v>18075</v>
      </c>
      <c r="DA8" s="164" t="s">
        <v>18805</v>
      </c>
      <c r="DB8" s="57" t="s">
        <v>18828</v>
      </c>
      <c r="DC8" s="57" t="s">
        <v>10472</v>
      </c>
      <c r="DD8" s="57" t="s">
        <v>10473</v>
      </c>
      <c r="DE8" s="57" t="s">
        <v>10474</v>
      </c>
      <c r="DF8" s="57" t="s">
        <v>7413</v>
      </c>
      <c r="DG8" s="57" t="s">
        <v>10475</v>
      </c>
      <c r="DM8" s="57" t="s">
        <v>10476</v>
      </c>
      <c r="DN8" s="57" t="s">
        <v>10477</v>
      </c>
      <c r="DO8" s="57" t="s">
        <v>10478</v>
      </c>
      <c r="DP8" s="57" t="s">
        <v>10479</v>
      </c>
      <c r="DQ8" s="57" t="s">
        <v>10480</v>
      </c>
      <c r="DW8" s="57" t="s">
        <v>605</v>
      </c>
      <c r="DX8" s="57" t="s">
        <v>7934</v>
      </c>
      <c r="DY8" s="57" t="s">
        <v>10481</v>
      </c>
      <c r="ED8" s="57" t="s">
        <v>18084</v>
      </c>
      <c r="EE8" s="164" t="s">
        <v>18805</v>
      </c>
      <c r="EF8" s="57" t="s">
        <v>18893</v>
      </c>
      <c r="EG8" s="57" t="s">
        <v>13176</v>
      </c>
      <c r="EH8" s="57" t="s">
        <v>13177</v>
      </c>
      <c r="EI8" s="57" t="s">
        <v>13178</v>
      </c>
      <c r="EJ8" s="57" t="s">
        <v>13179</v>
      </c>
      <c r="EK8" s="57" t="s">
        <v>13180</v>
      </c>
      <c r="EQ8" s="57" t="s">
        <v>13181</v>
      </c>
      <c r="ER8" s="57" t="s">
        <v>5670</v>
      </c>
      <c r="ES8" s="57" t="s">
        <v>13182</v>
      </c>
      <c r="ET8" s="57" t="s">
        <v>10810</v>
      </c>
      <c r="EU8" s="57" t="s">
        <v>13183</v>
      </c>
      <c r="EV8" s="57" t="s">
        <v>13184</v>
      </c>
      <c r="FA8" s="57" t="s">
        <v>5610</v>
      </c>
      <c r="FB8" s="57" t="s">
        <v>4747</v>
      </c>
      <c r="FC8" s="57" t="s">
        <v>8142</v>
      </c>
      <c r="FH8" s="57" t="s">
        <v>18056</v>
      </c>
      <c r="FI8" s="164" t="s">
        <v>18802</v>
      </c>
      <c r="FJ8" s="57" t="s">
        <v>18809</v>
      </c>
      <c r="HS8" s="57" t="s">
        <v>82</v>
      </c>
      <c r="HT8" s="57" t="s">
        <v>82</v>
      </c>
      <c r="HU8" s="57" t="s">
        <v>79</v>
      </c>
      <c r="HV8" s="57" t="s">
        <v>79</v>
      </c>
      <c r="HW8" s="57" t="s">
        <v>82</v>
      </c>
      <c r="HX8" s="57" t="s">
        <v>82</v>
      </c>
      <c r="HY8" s="57" t="s">
        <v>82</v>
      </c>
      <c r="HZ8" s="57" t="s">
        <v>82</v>
      </c>
      <c r="IA8" s="57" t="s">
        <v>82</v>
      </c>
      <c r="IB8" s="57" t="s">
        <v>82</v>
      </c>
      <c r="IC8" s="57" t="s">
        <v>82</v>
      </c>
      <c r="ID8" s="57" t="s">
        <v>79</v>
      </c>
      <c r="IE8" s="57" t="s">
        <v>82</v>
      </c>
      <c r="IF8" s="57" t="s">
        <v>82</v>
      </c>
      <c r="IG8" s="57" t="s">
        <v>79</v>
      </c>
      <c r="IH8" s="57" t="s">
        <v>79</v>
      </c>
      <c r="II8" s="57" t="s">
        <v>68</v>
      </c>
      <c r="IJ8" s="57">
        <v>31662</v>
      </c>
      <c r="IK8" s="57">
        <v>31652</v>
      </c>
      <c r="IL8" s="57">
        <v>13254</v>
      </c>
      <c r="IM8" s="57">
        <v>13154</v>
      </c>
      <c r="IN8" s="57">
        <v>21572</v>
      </c>
      <c r="IO8" s="57" t="s">
        <v>18894</v>
      </c>
      <c r="IP8" s="57" t="s">
        <v>18885</v>
      </c>
      <c r="IQ8" s="57" t="s">
        <v>18870</v>
      </c>
      <c r="IR8" s="57" t="s">
        <v>18863</v>
      </c>
      <c r="IS8" s="57" t="s">
        <v>18816</v>
      </c>
      <c r="IT8" s="57">
        <v>2</v>
      </c>
      <c r="IU8" s="57">
        <v>3</v>
      </c>
      <c r="IV8" s="57">
        <v>2</v>
      </c>
      <c r="IW8" s="57">
        <v>2</v>
      </c>
      <c r="IX8" s="57">
        <v>2</v>
      </c>
      <c r="IY8" s="57">
        <v>201</v>
      </c>
      <c r="IZ8" s="57">
        <v>496</v>
      </c>
      <c r="JA8" s="57">
        <v>192</v>
      </c>
      <c r="JB8" s="57">
        <v>192</v>
      </c>
      <c r="JC8" s="57">
        <v>328</v>
      </c>
      <c r="JD8" s="57">
        <v>200</v>
      </c>
      <c r="JE8" s="57">
        <v>200</v>
      </c>
      <c r="JF8" s="57">
        <v>128</v>
      </c>
      <c r="JG8" s="57">
        <v>122</v>
      </c>
      <c r="JH8" s="57">
        <v>221</v>
      </c>
      <c r="JI8" s="57" t="s">
        <v>4620</v>
      </c>
      <c r="JJ8" s="57" t="s">
        <v>4622</v>
      </c>
      <c r="JK8" s="57" t="s">
        <v>4623</v>
      </c>
      <c r="JL8" s="57" t="s">
        <v>4624</v>
      </c>
      <c r="JM8" s="57" t="s">
        <v>4626</v>
      </c>
      <c r="JN8" s="57">
        <v>31660</v>
      </c>
      <c r="JO8" s="57">
        <v>31662</v>
      </c>
      <c r="JP8" s="57">
        <v>31652</v>
      </c>
      <c r="JS8" s="57" t="s">
        <v>18895</v>
      </c>
      <c r="JT8" s="57" t="s">
        <v>18894</v>
      </c>
      <c r="JU8" s="57" t="s">
        <v>18885</v>
      </c>
      <c r="JX8" s="57">
        <v>1</v>
      </c>
      <c r="JY8" s="57">
        <v>2</v>
      </c>
      <c r="JZ8" s="57">
        <v>3</v>
      </c>
      <c r="KC8" s="57">
        <v>79</v>
      </c>
      <c r="KD8" s="57">
        <v>201</v>
      </c>
      <c r="KE8" s="57">
        <v>496</v>
      </c>
      <c r="KH8" s="57">
        <v>311</v>
      </c>
      <c r="KI8" s="57">
        <v>200</v>
      </c>
      <c r="KJ8" s="57">
        <v>200</v>
      </c>
      <c r="KM8" s="57" t="s">
        <v>7469</v>
      </c>
      <c r="KN8" s="57" t="s">
        <v>4620</v>
      </c>
      <c r="KO8" s="57" t="s">
        <v>4622</v>
      </c>
      <c r="KR8" s="57">
        <v>31662</v>
      </c>
      <c r="KS8" s="57">
        <v>31652</v>
      </c>
      <c r="KT8" s="57">
        <v>12054</v>
      </c>
      <c r="KW8" s="57" t="s">
        <v>18894</v>
      </c>
      <c r="KX8" s="57" t="s">
        <v>18885</v>
      </c>
      <c r="KY8" s="57" t="s">
        <v>18840</v>
      </c>
      <c r="LB8" s="57">
        <v>2</v>
      </c>
      <c r="LC8" s="57">
        <v>3</v>
      </c>
      <c r="LD8" s="57">
        <v>2</v>
      </c>
      <c r="LG8" s="57">
        <v>201</v>
      </c>
      <c r="LH8" s="57">
        <v>496</v>
      </c>
      <c r="LI8" s="57">
        <v>266</v>
      </c>
      <c r="LL8" s="57">
        <v>200</v>
      </c>
      <c r="LM8" s="57">
        <v>200</v>
      </c>
      <c r="LN8" s="57">
        <v>113</v>
      </c>
      <c r="LQ8" s="57" t="s">
        <v>4620</v>
      </c>
      <c r="LR8" s="57" t="s">
        <v>4622</v>
      </c>
      <c r="LS8" s="57" t="s">
        <v>10482</v>
      </c>
      <c r="LV8" s="57">
        <v>31662</v>
      </c>
      <c r="LW8" s="57">
        <v>31652</v>
      </c>
      <c r="LX8" s="57">
        <v>32079</v>
      </c>
      <c r="MA8" s="57" t="s">
        <v>18894</v>
      </c>
      <c r="MB8" s="57" t="s">
        <v>18885</v>
      </c>
      <c r="MC8" s="57" t="s">
        <v>18867</v>
      </c>
      <c r="MF8" s="57">
        <v>2</v>
      </c>
      <c r="MG8" s="57">
        <v>3</v>
      </c>
      <c r="MH8" s="57">
        <v>2</v>
      </c>
      <c r="MK8" s="57">
        <v>201</v>
      </c>
      <c r="ML8" s="57">
        <v>496</v>
      </c>
      <c r="MM8" s="57">
        <v>263</v>
      </c>
      <c r="MP8" s="57">
        <v>200</v>
      </c>
      <c r="MQ8" s="57">
        <v>200</v>
      </c>
      <c r="MR8" s="57">
        <v>310</v>
      </c>
      <c r="MU8" s="57" t="s">
        <v>4620</v>
      </c>
      <c r="MV8" s="57" t="s">
        <v>13185</v>
      </c>
      <c r="MW8" s="57" t="s">
        <v>10565</v>
      </c>
      <c r="PJ8" s="57" t="s">
        <v>18896</v>
      </c>
      <c r="PK8" s="57" t="s">
        <v>18897</v>
      </c>
      <c r="PL8" s="57" t="s">
        <v>18898</v>
      </c>
      <c r="PM8" s="57" t="s">
        <v>18899</v>
      </c>
      <c r="PN8" s="57">
        <v>2952.2431197999999</v>
      </c>
      <c r="PO8" s="57" t="s">
        <v>18823</v>
      </c>
      <c r="PP8" s="57" t="s">
        <v>18824</v>
      </c>
      <c r="PQ8" s="57" t="s">
        <v>18825</v>
      </c>
      <c r="PR8" s="57" t="s">
        <v>3179</v>
      </c>
      <c r="PS8" s="57" t="s">
        <v>3180</v>
      </c>
      <c r="PT8" s="57" t="s">
        <v>3181</v>
      </c>
      <c r="PU8" s="57" t="s">
        <v>3182</v>
      </c>
      <c r="PV8" s="57" t="s">
        <v>3167</v>
      </c>
      <c r="PW8" s="57" t="s">
        <v>3167</v>
      </c>
    </row>
    <row r="9" spans="1:439" ht="15" customHeight="1" x14ac:dyDescent="0.35">
      <c r="A9" s="57">
        <v>8</v>
      </c>
      <c r="B9" s="57" t="s">
        <v>277</v>
      </c>
      <c r="D9" s="57" t="s">
        <v>284</v>
      </c>
      <c r="E9" s="57" t="s">
        <v>1269</v>
      </c>
      <c r="F9" s="57" t="s">
        <v>1270</v>
      </c>
      <c r="G9" s="57" t="s">
        <v>1229</v>
      </c>
      <c r="H9" s="57" t="s">
        <v>491</v>
      </c>
      <c r="I9" s="57" t="s">
        <v>1271</v>
      </c>
      <c r="J9" s="57" t="s">
        <v>1227</v>
      </c>
      <c r="P9" s="57" t="s">
        <v>1233</v>
      </c>
      <c r="S9" s="57" t="s">
        <v>69</v>
      </c>
      <c r="T9" s="57" t="s">
        <v>69</v>
      </c>
      <c r="U9" s="57" t="s">
        <v>69</v>
      </c>
      <c r="V9" s="57" t="s">
        <v>63</v>
      </c>
      <c r="W9" s="57" t="s">
        <v>69</v>
      </c>
      <c r="X9" s="57" t="s">
        <v>69</v>
      </c>
      <c r="Y9" s="57" t="s">
        <v>63</v>
      </c>
      <c r="Z9" s="57" t="s">
        <v>63</v>
      </c>
      <c r="AA9" s="57" t="s">
        <v>63</v>
      </c>
      <c r="AB9" s="57" t="s">
        <v>63</v>
      </c>
      <c r="AC9" s="57" t="s">
        <v>69</v>
      </c>
      <c r="AD9" s="57" t="s">
        <v>69</v>
      </c>
      <c r="AE9" s="57" t="s">
        <v>69</v>
      </c>
      <c r="AF9" s="57" t="s">
        <v>63</v>
      </c>
      <c r="AG9" s="57" t="s">
        <v>63</v>
      </c>
      <c r="AH9" s="57" t="s">
        <v>70</v>
      </c>
      <c r="AI9" s="57" t="s">
        <v>1272</v>
      </c>
      <c r="AJ9" s="57" t="s">
        <v>65</v>
      </c>
      <c r="AK9" s="57" t="s">
        <v>65</v>
      </c>
      <c r="AL9" s="57" t="s">
        <v>66</v>
      </c>
      <c r="AN9" s="57" t="s">
        <v>1273</v>
      </c>
      <c r="AO9" s="57" t="s">
        <v>840</v>
      </c>
      <c r="AP9" s="57" t="s">
        <v>18850</v>
      </c>
      <c r="AQ9" s="57" t="s">
        <v>67</v>
      </c>
      <c r="AR9" s="57" t="s">
        <v>67</v>
      </c>
      <c r="AS9" s="57" t="s">
        <v>1224</v>
      </c>
      <c r="AT9" s="57" t="s">
        <v>18801</v>
      </c>
      <c r="AU9" s="57" t="s">
        <v>4627</v>
      </c>
      <c r="AV9" s="57" t="s">
        <v>4526</v>
      </c>
      <c r="AW9" s="57" t="s">
        <v>4628</v>
      </c>
      <c r="AX9" s="57" t="s">
        <v>4629</v>
      </c>
      <c r="AY9" s="57" t="s">
        <v>4630</v>
      </c>
      <c r="AZ9" s="57" t="s">
        <v>4530</v>
      </c>
      <c r="BA9" s="57" t="s">
        <v>4631</v>
      </c>
      <c r="BE9" s="57" t="s">
        <v>4632</v>
      </c>
      <c r="BF9" s="57" t="s">
        <v>4633</v>
      </c>
      <c r="BG9" s="57" t="s">
        <v>4634</v>
      </c>
      <c r="BH9" s="57" t="s">
        <v>4635</v>
      </c>
      <c r="BI9" s="57" t="s">
        <v>4636</v>
      </c>
      <c r="BJ9" s="57" t="s">
        <v>4637</v>
      </c>
      <c r="BK9" s="57" t="s">
        <v>4638</v>
      </c>
      <c r="BO9" s="57" t="s">
        <v>4517</v>
      </c>
      <c r="BP9" s="57" t="s">
        <v>4639</v>
      </c>
      <c r="BQ9" s="57" t="s">
        <v>4640</v>
      </c>
      <c r="BV9" s="57" t="s">
        <v>18063</v>
      </c>
      <c r="BW9" s="164" t="s">
        <v>18805</v>
      </c>
      <c r="BX9" s="57" t="s">
        <v>18900</v>
      </c>
      <c r="BY9" s="57" t="s">
        <v>7470</v>
      </c>
      <c r="BZ9" s="57" t="s">
        <v>7471</v>
      </c>
      <c r="CA9" s="57" t="s">
        <v>7472</v>
      </c>
      <c r="CB9" s="57" t="s">
        <v>7473</v>
      </c>
      <c r="CC9" s="57" t="s">
        <v>7474</v>
      </c>
      <c r="CD9" s="57" t="s">
        <v>7475</v>
      </c>
      <c r="CE9" s="57" t="s">
        <v>5346</v>
      </c>
      <c r="CI9" s="57" t="s">
        <v>7476</v>
      </c>
      <c r="CJ9" s="57" t="s">
        <v>7477</v>
      </c>
      <c r="CK9" s="57" t="s">
        <v>7478</v>
      </c>
      <c r="CL9" s="57" t="s">
        <v>7479</v>
      </c>
      <c r="CM9" s="57" t="s">
        <v>7480</v>
      </c>
      <c r="CN9" s="57" t="s">
        <v>7481</v>
      </c>
      <c r="CO9" s="57" t="s">
        <v>7482</v>
      </c>
      <c r="CS9" s="57" t="s">
        <v>62</v>
      </c>
      <c r="CT9" s="57" t="s">
        <v>7483</v>
      </c>
      <c r="CU9" s="57" t="s">
        <v>7484</v>
      </c>
      <c r="CZ9" s="57" t="s">
        <v>18072</v>
      </c>
      <c r="DA9" s="164" t="s">
        <v>18802</v>
      </c>
      <c r="DB9" s="57" t="s">
        <v>18854</v>
      </c>
      <c r="DC9" s="57" t="s">
        <v>10483</v>
      </c>
      <c r="DD9" s="57" t="s">
        <v>10484</v>
      </c>
      <c r="DE9" s="57" t="s">
        <v>10485</v>
      </c>
      <c r="DF9" s="57" t="s">
        <v>10486</v>
      </c>
      <c r="DG9" s="57" t="s">
        <v>10487</v>
      </c>
      <c r="DH9" s="57" t="s">
        <v>10488</v>
      </c>
      <c r="DI9" s="57" t="s">
        <v>10489</v>
      </c>
      <c r="DJ9" s="57" t="s">
        <v>10490</v>
      </c>
      <c r="DM9" s="57" t="s">
        <v>10491</v>
      </c>
      <c r="DN9" s="57" t="s">
        <v>10492</v>
      </c>
      <c r="DO9" s="57" t="s">
        <v>10493</v>
      </c>
      <c r="DP9" s="57" t="s">
        <v>10494</v>
      </c>
      <c r="DQ9" s="57" t="s">
        <v>10495</v>
      </c>
      <c r="DR9" s="57" t="s">
        <v>10496</v>
      </c>
      <c r="DS9" s="57" t="s">
        <v>10497</v>
      </c>
      <c r="DT9" s="57" t="s">
        <v>10498</v>
      </c>
      <c r="DW9" s="57" t="s">
        <v>10499</v>
      </c>
      <c r="DX9" s="57" t="s">
        <v>4568</v>
      </c>
      <c r="DY9" s="57" t="s">
        <v>9904</v>
      </c>
      <c r="ED9" s="57" t="s">
        <v>18072</v>
      </c>
      <c r="EE9" s="164" t="s">
        <v>18802</v>
      </c>
      <c r="EF9" s="57" t="s">
        <v>18809</v>
      </c>
      <c r="EG9" s="57" t="s">
        <v>13186</v>
      </c>
      <c r="EH9" s="57" t="s">
        <v>13187</v>
      </c>
      <c r="EI9" s="57" t="s">
        <v>13188</v>
      </c>
      <c r="EJ9" s="57" t="s">
        <v>13189</v>
      </c>
      <c r="EK9" s="57" t="s">
        <v>13190</v>
      </c>
      <c r="EL9" s="57" t="s">
        <v>13191</v>
      </c>
      <c r="EM9" s="57" t="s">
        <v>13192</v>
      </c>
      <c r="EQ9" s="57" t="s">
        <v>13193</v>
      </c>
      <c r="ER9" s="57" t="s">
        <v>13194</v>
      </c>
      <c r="ES9" s="57" t="s">
        <v>13195</v>
      </c>
      <c r="ET9" s="57" t="s">
        <v>13196</v>
      </c>
      <c r="EU9" s="57" t="s">
        <v>13197</v>
      </c>
      <c r="EV9" s="57" t="s">
        <v>13198</v>
      </c>
      <c r="EW9" s="57" t="s">
        <v>13199</v>
      </c>
      <c r="FA9" s="57" t="s">
        <v>6405</v>
      </c>
      <c r="FB9" s="57" t="s">
        <v>13113</v>
      </c>
      <c r="FC9" s="57" t="s">
        <v>10614</v>
      </c>
      <c r="FH9" s="57" t="s">
        <v>18075</v>
      </c>
      <c r="FI9" s="164" t="s">
        <v>18805</v>
      </c>
      <c r="FJ9" s="57" t="s">
        <v>18901</v>
      </c>
      <c r="FK9" s="57" t="s">
        <v>15072</v>
      </c>
      <c r="FL9" s="57" t="s">
        <v>15073</v>
      </c>
      <c r="FM9" s="57" t="s">
        <v>15074</v>
      </c>
      <c r="FN9" s="57" t="s">
        <v>15075</v>
      </c>
      <c r="FO9" s="57" t="s">
        <v>15076</v>
      </c>
      <c r="FP9" s="57" t="s">
        <v>15077</v>
      </c>
      <c r="FQ9" s="57" t="s">
        <v>15078</v>
      </c>
      <c r="FU9" s="57" t="s">
        <v>15079</v>
      </c>
      <c r="FV9" s="57" t="s">
        <v>13131</v>
      </c>
      <c r="FW9" s="57" t="s">
        <v>15080</v>
      </c>
      <c r="FX9" s="57" t="s">
        <v>15081</v>
      </c>
      <c r="FY9" s="57" t="s">
        <v>15082</v>
      </c>
      <c r="FZ9" s="57" t="s">
        <v>15083</v>
      </c>
      <c r="GA9" s="57" t="s">
        <v>15084</v>
      </c>
      <c r="GE9" s="57" t="s">
        <v>15085</v>
      </c>
      <c r="GF9" s="57" t="s">
        <v>4781</v>
      </c>
      <c r="GG9" s="57" t="s">
        <v>15086</v>
      </c>
      <c r="GL9" s="57" t="s">
        <v>18072</v>
      </c>
      <c r="GM9" s="164" t="s">
        <v>18802</v>
      </c>
      <c r="GN9" s="57" t="s">
        <v>18902</v>
      </c>
      <c r="GO9" s="57" t="s">
        <v>820</v>
      </c>
      <c r="GP9" s="57" t="s">
        <v>821</v>
      </c>
      <c r="GQ9" s="57" t="s">
        <v>16590</v>
      </c>
      <c r="GR9" s="57" t="s">
        <v>16591</v>
      </c>
      <c r="GS9" s="57" t="s">
        <v>824</v>
      </c>
      <c r="GY9" s="57" t="s">
        <v>825</v>
      </c>
      <c r="GZ9" s="57" t="s">
        <v>16592</v>
      </c>
      <c r="HA9" s="57" t="s">
        <v>827</v>
      </c>
      <c r="HB9" s="57" t="s">
        <v>828</v>
      </c>
      <c r="HC9" s="57" t="s">
        <v>829</v>
      </c>
      <c r="HI9" s="57" t="s">
        <v>604</v>
      </c>
      <c r="HJ9" s="57" t="s">
        <v>697</v>
      </c>
      <c r="HK9" s="57" t="s">
        <v>614</v>
      </c>
      <c r="HP9" s="57" t="s">
        <v>18061</v>
      </c>
      <c r="HQ9" s="164" t="s">
        <v>18835</v>
      </c>
      <c r="HR9" s="57" t="s">
        <v>18884</v>
      </c>
      <c r="HS9" s="57" t="s">
        <v>74</v>
      </c>
      <c r="HT9" s="57" t="s">
        <v>74</v>
      </c>
      <c r="HU9" s="57" t="s">
        <v>74</v>
      </c>
      <c r="HV9" s="57" t="s">
        <v>68</v>
      </c>
      <c r="HW9" s="57" t="s">
        <v>74</v>
      </c>
      <c r="HX9" s="57" t="s">
        <v>74</v>
      </c>
      <c r="HY9" s="57" t="s">
        <v>74</v>
      </c>
      <c r="HZ9" s="57" t="s">
        <v>74</v>
      </c>
      <c r="IA9" s="57" t="s">
        <v>74</v>
      </c>
      <c r="IB9" s="57" t="s">
        <v>74</v>
      </c>
      <c r="IC9" s="57" t="s">
        <v>74</v>
      </c>
      <c r="ID9" s="57" t="s">
        <v>74</v>
      </c>
      <c r="IE9" s="57" t="s">
        <v>74</v>
      </c>
      <c r="IF9" s="57" t="s">
        <v>79</v>
      </c>
      <c r="IG9" s="57" t="s">
        <v>68</v>
      </c>
      <c r="IH9" s="57" t="s">
        <v>68</v>
      </c>
      <c r="II9" s="57" t="s">
        <v>74</v>
      </c>
      <c r="IJ9" s="57">
        <v>31436</v>
      </c>
      <c r="IK9" s="57">
        <v>21572</v>
      </c>
      <c r="IO9" s="57" t="s">
        <v>18815</v>
      </c>
      <c r="IP9" s="57" t="s">
        <v>18816</v>
      </c>
      <c r="IT9" s="57">
        <v>2</v>
      </c>
      <c r="IU9" s="57">
        <v>1</v>
      </c>
      <c r="IY9" s="57">
        <v>245</v>
      </c>
      <c r="IZ9" s="57">
        <v>80</v>
      </c>
      <c r="JD9" s="57">
        <v>200</v>
      </c>
      <c r="JE9" s="57">
        <v>221</v>
      </c>
      <c r="JI9" s="57" t="s">
        <v>4642</v>
      </c>
      <c r="JJ9" s="57" t="s">
        <v>4643</v>
      </c>
      <c r="JN9" s="57">
        <v>31754</v>
      </c>
      <c r="JO9" s="57">
        <v>31768</v>
      </c>
      <c r="JS9" s="57" t="s">
        <v>18817</v>
      </c>
      <c r="JT9" s="57" t="s">
        <v>18903</v>
      </c>
      <c r="JX9" s="57">
        <v>2</v>
      </c>
      <c r="JY9" s="57">
        <v>2</v>
      </c>
      <c r="KC9" s="57">
        <v>76</v>
      </c>
      <c r="KD9" s="57">
        <v>182</v>
      </c>
      <c r="KH9" s="57">
        <v>311</v>
      </c>
      <c r="KI9" s="57">
        <v>311</v>
      </c>
      <c r="KM9" s="57" t="s">
        <v>7485</v>
      </c>
      <c r="KN9" s="57" t="s">
        <v>7486</v>
      </c>
      <c r="KR9" s="57">
        <v>31721</v>
      </c>
      <c r="KS9" s="57">
        <v>31663</v>
      </c>
      <c r="KT9" s="57">
        <v>21547</v>
      </c>
      <c r="KW9" s="57" t="s">
        <v>18866</v>
      </c>
      <c r="KX9" s="57" t="s">
        <v>18865</v>
      </c>
      <c r="KY9" s="57" t="s">
        <v>18810</v>
      </c>
      <c r="LB9" s="57">
        <v>2</v>
      </c>
      <c r="LC9" s="57">
        <v>1</v>
      </c>
      <c r="LD9" s="57">
        <v>2</v>
      </c>
      <c r="LG9" s="57">
        <v>429</v>
      </c>
      <c r="LH9" s="57">
        <v>110</v>
      </c>
      <c r="LI9" s="57">
        <v>245</v>
      </c>
      <c r="LL9" s="57">
        <v>311</v>
      </c>
      <c r="LM9" s="57">
        <v>311</v>
      </c>
      <c r="LN9" s="57">
        <v>221</v>
      </c>
      <c r="LQ9" s="57" t="s">
        <v>7409</v>
      </c>
      <c r="LR9" s="57" t="s">
        <v>4546</v>
      </c>
      <c r="LS9" s="57" t="s">
        <v>10500</v>
      </c>
      <c r="LV9" s="57">
        <v>21547</v>
      </c>
      <c r="MA9" s="57" t="s">
        <v>18810</v>
      </c>
      <c r="MF9" s="57">
        <v>2</v>
      </c>
      <c r="MK9" s="57">
        <v>245</v>
      </c>
      <c r="MP9" s="57">
        <v>221</v>
      </c>
      <c r="MZ9" s="57">
        <v>31743</v>
      </c>
      <c r="NA9" s="57">
        <v>21547</v>
      </c>
      <c r="NB9" s="57">
        <v>31768</v>
      </c>
      <c r="NE9" s="57" t="s">
        <v>18837</v>
      </c>
      <c r="NF9" s="57" t="s">
        <v>18810</v>
      </c>
      <c r="NG9" s="57" t="s">
        <v>18903</v>
      </c>
      <c r="NJ9" s="57">
        <v>2</v>
      </c>
      <c r="NK9" s="57">
        <v>2</v>
      </c>
      <c r="NL9" s="57">
        <v>2</v>
      </c>
      <c r="NO9" s="57">
        <v>429</v>
      </c>
      <c r="NP9" s="57">
        <v>245</v>
      </c>
      <c r="NQ9" s="57">
        <v>182</v>
      </c>
      <c r="NT9" s="57">
        <v>311</v>
      </c>
      <c r="NU9" s="57">
        <v>221</v>
      </c>
      <c r="NV9" s="57">
        <v>311</v>
      </c>
      <c r="NY9" s="57" t="s">
        <v>13143</v>
      </c>
      <c r="NZ9" s="57" t="s">
        <v>10500</v>
      </c>
      <c r="OA9" s="57" t="s">
        <v>7486</v>
      </c>
      <c r="OD9" s="57">
        <v>21547</v>
      </c>
      <c r="OI9" s="57" t="s">
        <v>18810</v>
      </c>
      <c r="ON9" s="57">
        <v>2</v>
      </c>
      <c r="OS9" s="57">
        <v>245</v>
      </c>
      <c r="OX9" s="57">
        <v>221</v>
      </c>
      <c r="PJ9" s="57" t="s">
        <v>18904</v>
      </c>
      <c r="PK9" s="57" t="s">
        <v>18905</v>
      </c>
      <c r="PL9" s="57" t="s">
        <v>18906</v>
      </c>
      <c r="PM9" s="57" t="s">
        <v>18907</v>
      </c>
      <c r="PN9" s="57">
        <v>5353.6937894000012</v>
      </c>
      <c r="PO9" s="57" t="s">
        <v>18823</v>
      </c>
      <c r="PP9" s="57" t="s">
        <v>18824</v>
      </c>
      <c r="PQ9" s="57" t="s">
        <v>18825</v>
      </c>
      <c r="PR9" s="57" t="s">
        <v>3183</v>
      </c>
      <c r="PS9" s="57" t="s">
        <v>3184</v>
      </c>
      <c r="PT9" s="57" t="s">
        <v>3185</v>
      </c>
      <c r="PU9" s="57" t="s">
        <v>3186</v>
      </c>
      <c r="PV9" s="57" t="s">
        <v>3187</v>
      </c>
      <c r="PW9" s="57" t="s">
        <v>3188</v>
      </c>
    </row>
    <row r="10" spans="1:439" ht="15" customHeight="1" x14ac:dyDescent="0.35">
      <c r="A10" s="57">
        <v>9</v>
      </c>
      <c r="B10" s="57" t="s">
        <v>277</v>
      </c>
      <c r="D10" s="57" t="s">
        <v>285</v>
      </c>
      <c r="E10" s="57" t="s">
        <v>1274</v>
      </c>
      <c r="F10" s="57" t="s">
        <v>1275</v>
      </c>
      <c r="G10" s="57" t="s">
        <v>1276</v>
      </c>
      <c r="P10" s="57" t="s">
        <v>1277</v>
      </c>
      <c r="S10" s="57" t="s">
        <v>69</v>
      </c>
      <c r="T10" s="57" t="s">
        <v>63</v>
      </c>
      <c r="U10" s="57" t="s">
        <v>69</v>
      </c>
      <c r="V10" s="57" t="s">
        <v>69</v>
      </c>
      <c r="W10" s="57" t="s">
        <v>69</v>
      </c>
      <c r="X10" s="57" t="s">
        <v>69</v>
      </c>
      <c r="Y10" s="57" t="s">
        <v>69</v>
      </c>
      <c r="Z10" s="57" t="s">
        <v>63</v>
      </c>
      <c r="AA10" s="57" t="s">
        <v>69</v>
      </c>
      <c r="AB10" s="57" t="s">
        <v>63</v>
      </c>
      <c r="AC10" s="57" t="s">
        <v>69</v>
      </c>
      <c r="AD10" s="57" t="s">
        <v>69</v>
      </c>
      <c r="AE10" s="57" t="s">
        <v>69</v>
      </c>
      <c r="AF10" s="57" t="s">
        <v>69</v>
      </c>
      <c r="AG10" s="57" t="s">
        <v>63</v>
      </c>
      <c r="AH10" s="57" t="s">
        <v>75</v>
      </c>
      <c r="AI10" s="57" t="s">
        <v>1278</v>
      </c>
      <c r="AJ10" s="57" t="s">
        <v>76</v>
      </c>
      <c r="AK10" s="57" t="s">
        <v>81</v>
      </c>
      <c r="AL10" s="57" t="s">
        <v>72</v>
      </c>
      <c r="AM10" s="57" t="s">
        <v>1278</v>
      </c>
      <c r="AO10" s="57" t="s">
        <v>841</v>
      </c>
      <c r="AP10" s="57" t="s">
        <v>18850</v>
      </c>
      <c r="AQ10" s="57" t="s">
        <v>67</v>
      </c>
      <c r="AR10" s="57" t="s">
        <v>73</v>
      </c>
      <c r="AS10" s="57" t="s">
        <v>1224</v>
      </c>
      <c r="AT10" s="57" t="s">
        <v>18859</v>
      </c>
      <c r="AU10" s="57" t="s">
        <v>4644</v>
      </c>
      <c r="AV10" s="57" t="s">
        <v>4645</v>
      </c>
      <c r="AW10" s="57" t="s">
        <v>4646</v>
      </c>
      <c r="AX10" s="57" t="s">
        <v>4647</v>
      </c>
      <c r="AY10" s="57" t="s">
        <v>4648</v>
      </c>
      <c r="AZ10" s="57" t="s">
        <v>4649</v>
      </c>
      <c r="BA10" s="57" t="s">
        <v>4650</v>
      </c>
      <c r="BB10" s="57" t="s">
        <v>4651</v>
      </c>
      <c r="BE10" s="57" t="s">
        <v>4652</v>
      </c>
      <c r="BF10" s="57" t="s">
        <v>4653</v>
      </c>
      <c r="BG10" s="57" t="s">
        <v>4654</v>
      </c>
      <c r="BH10" s="57" t="s">
        <v>4655</v>
      </c>
      <c r="BI10" s="57" t="s">
        <v>4656</v>
      </c>
      <c r="BJ10" s="57" t="s">
        <v>4657</v>
      </c>
      <c r="BK10" s="57" t="s">
        <v>4658</v>
      </c>
      <c r="BL10" s="57" t="s">
        <v>4659</v>
      </c>
      <c r="BO10" s="57" t="s">
        <v>4660</v>
      </c>
      <c r="BP10" s="57" t="s">
        <v>4661</v>
      </c>
      <c r="BV10" s="57" t="s">
        <v>18059</v>
      </c>
      <c r="BW10" s="164" t="s">
        <v>18805</v>
      </c>
      <c r="BX10" s="57" t="s">
        <v>18901</v>
      </c>
      <c r="BY10" s="57" t="s">
        <v>7487</v>
      </c>
      <c r="BZ10" s="57" t="s">
        <v>7488</v>
      </c>
      <c r="CA10" s="57" t="s">
        <v>7489</v>
      </c>
      <c r="CB10" s="57" t="s">
        <v>7490</v>
      </c>
      <c r="CC10" s="57" t="s">
        <v>7491</v>
      </c>
      <c r="CD10" s="57" t="s">
        <v>7492</v>
      </c>
      <c r="CI10" s="57" t="s">
        <v>7493</v>
      </c>
      <c r="CJ10" s="57" t="s">
        <v>7494</v>
      </c>
      <c r="CK10" s="57" t="s">
        <v>7495</v>
      </c>
      <c r="CL10" s="57" t="s">
        <v>5464</v>
      </c>
      <c r="CM10" s="57" t="s">
        <v>7496</v>
      </c>
      <c r="CN10" s="57" t="s">
        <v>7497</v>
      </c>
      <c r="CO10" s="57" t="s">
        <v>7498</v>
      </c>
      <c r="CS10" s="57" t="s">
        <v>5450</v>
      </c>
      <c r="CT10" s="57" t="s">
        <v>7499</v>
      </c>
      <c r="CU10" s="57" t="s">
        <v>7468</v>
      </c>
      <c r="CZ10" s="57" t="s">
        <v>18066</v>
      </c>
      <c r="DA10" s="164" t="s">
        <v>18805</v>
      </c>
      <c r="DB10" s="57" t="s">
        <v>18830</v>
      </c>
      <c r="DC10" s="57" t="s">
        <v>10501</v>
      </c>
      <c r="DD10" s="57" t="s">
        <v>7551</v>
      </c>
      <c r="DE10" s="57" t="s">
        <v>10502</v>
      </c>
      <c r="DF10" s="57" t="s">
        <v>10503</v>
      </c>
      <c r="DG10" s="57" t="s">
        <v>10504</v>
      </c>
      <c r="DH10" s="57" t="s">
        <v>10505</v>
      </c>
      <c r="DM10" s="57" t="s">
        <v>10506</v>
      </c>
      <c r="DN10" s="57" t="s">
        <v>10507</v>
      </c>
      <c r="DO10" s="57" t="s">
        <v>10508</v>
      </c>
      <c r="DP10" s="57" t="s">
        <v>10509</v>
      </c>
      <c r="DQ10" s="57" t="s">
        <v>10510</v>
      </c>
      <c r="DR10" s="57" t="s">
        <v>7558</v>
      </c>
      <c r="DS10" s="57" t="s">
        <v>7559</v>
      </c>
      <c r="DW10" s="57" t="s">
        <v>10511</v>
      </c>
      <c r="DX10" s="57" t="s">
        <v>4660</v>
      </c>
      <c r="DY10" s="57" t="s">
        <v>10512</v>
      </c>
      <c r="ED10" s="57" t="s">
        <v>18084</v>
      </c>
      <c r="EE10" s="164" t="s">
        <v>18805</v>
      </c>
      <c r="EF10" s="57" t="s">
        <v>18908</v>
      </c>
      <c r="EG10" s="57" t="s">
        <v>13200</v>
      </c>
      <c r="EH10" s="57" t="s">
        <v>13201</v>
      </c>
      <c r="EI10" s="57" t="s">
        <v>5115</v>
      </c>
      <c r="EJ10" s="57" t="s">
        <v>13202</v>
      </c>
      <c r="EK10" s="57" t="s">
        <v>7308</v>
      </c>
      <c r="EL10" s="57" t="s">
        <v>13203</v>
      </c>
      <c r="EQ10" s="57" t="s">
        <v>13204</v>
      </c>
      <c r="ER10" s="57" t="s">
        <v>13205</v>
      </c>
      <c r="ES10" s="57" t="s">
        <v>13206</v>
      </c>
      <c r="ET10" s="57" t="s">
        <v>13207</v>
      </c>
      <c r="EU10" s="57" t="s">
        <v>13208</v>
      </c>
      <c r="EV10" s="57" t="s">
        <v>13209</v>
      </c>
      <c r="FA10" s="57" t="s">
        <v>13210</v>
      </c>
      <c r="FB10" s="57" t="s">
        <v>5610</v>
      </c>
      <c r="FC10" s="57" t="s">
        <v>13211</v>
      </c>
      <c r="FH10" s="57" t="s">
        <v>18084</v>
      </c>
      <c r="FI10" s="164" t="s">
        <v>18835</v>
      </c>
      <c r="FJ10" s="57" t="s">
        <v>18832</v>
      </c>
      <c r="FK10" s="57" t="s">
        <v>15087</v>
      </c>
      <c r="FL10" s="57" t="s">
        <v>15088</v>
      </c>
      <c r="FM10" s="57" t="s">
        <v>15089</v>
      </c>
      <c r="FN10" s="57" t="s">
        <v>15090</v>
      </c>
      <c r="FO10" s="57" t="s">
        <v>15091</v>
      </c>
      <c r="FP10" s="57" t="s">
        <v>7415</v>
      </c>
      <c r="FU10" s="57" t="s">
        <v>15092</v>
      </c>
      <c r="FV10" s="57" t="s">
        <v>15093</v>
      </c>
      <c r="FW10" s="57" t="s">
        <v>8208</v>
      </c>
      <c r="FX10" s="57" t="s">
        <v>15094</v>
      </c>
      <c r="FY10" s="57" t="s">
        <v>15095</v>
      </c>
      <c r="FZ10" s="57" t="s">
        <v>15096</v>
      </c>
      <c r="GA10" s="57" t="s">
        <v>15097</v>
      </c>
      <c r="GE10" s="57" t="s">
        <v>8141</v>
      </c>
      <c r="GF10" s="57" t="s">
        <v>5676</v>
      </c>
      <c r="GG10" s="57" t="s">
        <v>15098</v>
      </c>
      <c r="GL10" s="57" t="s">
        <v>18056</v>
      </c>
      <c r="GM10" s="164" t="s">
        <v>18802</v>
      </c>
      <c r="GN10" s="57" t="s">
        <v>18902</v>
      </c>
      <c r="HS10" s="57" t="s">
        <v>82</v>
      </c>
      <c r="HT10" s="57" t="s">
        <v>79</v>
      </c>
      <c r="HU10" s="57" t="s">
        <v>79</v>
      </c>
      <c r="HV10" s="57" t="s">
        <v>82</v>
      </c>
      <c r="HW10" s="57" t="s">
        <v>82</v>
      </c>
      <c r="HX10" s="57" t="s">
        <v>79</v>
      </c>
      <c r="HY10" s="57" t="s">
        <v>79</v>
      </c>
      <c r="HZ10" s="57" t="s">
        <v>79</v>
      </c>
      <c r="IA10" s="57" t="s">
        <v>79</v>
      </c>
      <c r="IB10" s="57" t="s">
        <v>82</v>
      </c>
      <c r="IC10" s="57" t="s">
        <v>79</v>
      </c>
      <c r="ID10" s="57" t="s">
        <v>82</v>
      </c>
      <c r="IE10" s="57" t="s">
        <v>79</v>
      </c>
      <c r="IF10" s="57" t="s">
        <v>79</v>
      </c>
      <c r="IG10" s="57" t="s">
        <v>79</v>
      </c>
      <c r="IH10" s="57" t="s">
        <v>79</v>
      </c>
      <c r="II10" s="57" t="s">
        <v>68</v>
      </c>
      <c r="IJ10" s="57">
        <v>11054</v>
      </c>
      <c r="IK10" s="57">
        <v>31660</v>
      </c>
      <c r="IL10" s="57">
        <v>31663</v>
      </c>
      <c r="IM10" s="57">
        <v>32079</v>
      </c>
      <c r="IN10" s="57">
        <v>31652</v>
      </c>
      <c r="IO10" s="57" t="s">
        <v>18864</v>
      </c>
      <c r="IP10" s="57" t="s">
        <v>18895</v>
      </c>
      <c r="IQ10" s="57" t="s">
        <v>18865</v>
      </c>
      <c r="IR10" s="57" t="s">
        <v>18867</v>
      </c>
      <c r="IS10" s="57" t="s">
        <v>18885</v>
      </c>
      <c r="IT10" s="57">
        <v>2</v>
      </c>
      <c r="IU10" s="57">
        <v>2</v>
      </c>
      <c r="IV10" s="57">
        <v>2</v>
      </c>
      <c r="IW10" s="57">
        <v>1</v>
      </c>
      <c r="IX10" s="57">
        <v>1</v>
      </c>
      <c r="IY10" s="57">
        <v>320</v>
      </c>
      <c r="IZ10" s="57">
        <v>227</v>
      </c>
      <c r="JA10" s="57">
        <v>395</v>
      </c>
      <c r="JB10" s="57">
        <v>132</v>
      </c>
      <c r="JC10" s="57">
        <v>78</v>
      </c>
      <c r="JD10" s="57">
        <v>114</v>
      </c>
      <c r="JE10" s="57">
        <v>311</v>
      </c>
      <c r="JF10" s="57">
        <v>311</v>
      </c>
      <c r="JG10" s="57">
        <v>310</v>
      </c>
      <c r="JH10" s="57">
        <v>200</v>
      </c>
      <c r="JI10" s="57" t="s">
        <v>4662</v>
      </c>
      <c r="JJ10" s="57" t="s">
        <v>4663</v>
      </c>
      <c r="JK10" s="57" t="s">
        <v>4664</v>
      </c>
      <c r="JL10" s="57" t="s">
        <v>4665</v>
      </c>
      <c r="JM10" s="57" t="s">
        <v>4666</v>
      </c>
      <c r="JN10" s="57">
        <v>15254</v>
      </c>
      <c r="JO10" s="57">
        <v>21572</v>
      </c>
      <c r="JP10" s="57">
        <v>34005</v>
      </c>
      <c r="JS10" s="57" t="s">
        <v>18909</v>
      </c>
      <c r="JT10" s="57" t="s">
        <v>18816</v>
      </c>
      <c r="JU10" s="57" t="s">
        <v>18910</v>
      </c>
      <c r="JX10" s="57">
        <v>2</v>
      </c>
      <c r="JY10" s="57">
        <v>2</v>
      </c>
      <c r="JZ10" s="57">
        <v>1</v>
      </c>
      <c r="KC10" s="57">
        <v>400</v>
      </c>
      <c r="KD10" s="57">
        <v>328</v>
      </c>
      <c r="KE10" s="57">
        <v>15</v>
      </c>
      <c r="KH10" s="57">
        <v>136</v>
      </c>
      <c r="KI10" s="57">
        <v>221</v>
      </c>
      <c r="KJ10" s="57">
        <v>312</v>
      </c>
      <c r="KM10" s="57" t="s">
        <v>7500</v>
      </c>
      <c r="KN10" s="57" t="s">
        <v>7501</v>
      </c>
      <c r="KO10" s="57" t="s">
        <v>7502</v>
      </c>
      <c r="KR10" s="57">
        <v>31663</v>
      </c>
      <c r="KS10" s="57">
        <v>11054</v>
      </c>
      <c r="KT10" s="57">
        <v>13154</v>
      </c>
      <c r="KU10" s="57">
        <v>21572</v>
      </c>
      <c r="KV10" s="57">
        <v>31058</v>
      </c>
      <c r="KW10" s="57" t="s">
        <v>18865</v>
      </c>
      <c r="KX10" s="57" t="s">
        <v>18864</v>
      </c>
      <c r="KY10" s="57" t="s">
        <v>18863</v>
      </c>
      <c r="KZ10" s="57" t="s">
        <v>18816</v>
      </c>
      <c r="LA10" s="57" t="s">
        <v>18868</v>
      </c>
      <c r="LB10" s="57">
        <v>2</v>
      </c>
      <c r="LC10" s="57">
        <v>2</v>
      </c>
      <c r="LD10" s="57">
        <v>2</v>
      </c>
      <c r="LE10" s="57">
        <v>2</v>
      </c>
      <c r="LF10" s="57">
        <v>2</v>
      </c>
      <c r="LG10" s="57">
        <v>395</v>
      </c>
      <c r="LH10" s="57">
        <v>320</v>
      </c>
      <c r="LI10" s="57">
        <v>192</v>
      </c>
      <c r="LJ10" s="57">
        <v>328</v>
      </c>
      <c r="LK10" s="57">
        <v>245</v>
      </c>
      <c r="LL10" s="57">
        <v>311</v>
      </c>
      <c r="LM10" s="57">
        <v>114</v>
      </c>
      <c r="LN10" s="57">
        <v>122</v>
      </c>
      <c r="LO10" s="57">
        <v>221</v>
      </c>
      <c r="LP10" s="57">
        <v>326</v>
      </c>
      <c r="LQ10" s="57" t="s">
        <v>4664</v>
      </c>
      <c r="LR10" s="57" t="s">
        <v>10513</v>
      </c>
      <c r="LS10" s="57" t="s">
        <v>10514</v>
      </c>
      <c r="LT10" s="57" t="s">
        <v>7501</v>
      </c>
      <c r="LU10" s="57" t="s">
        <v>10515</v>
      </c>
      <c r="LV10" s="57">
        <v>15254</v>
      </c>
      <c r="LW10" s="57">
        <v>21572</v>
      </c>
      <c r="MA10" s="57" t="s">
        <v>18909</v>
      </c>
      <c r="MB10" s="57" t="s">
        <v>18816</v>
      </c>
      <c r="MF10" s="57">
        <v>2</v>
      </c>
      <c r="MG10" s="57">
        <v>2</v>
      </c>
      <c r="MK10" s="57">
        <v>400</v>
      </c>
      <c r="ML10" s="57">
        <v>328</v>
      </c>
      <c r="MP10" s="57">
        <v>136</v>
      </c>
      <c r="MQ10" s="57">
        <v>221</v>
      </c>
      <c r="MU10" s="57" t="s">
        <v>7500</v>
      </c>
      <c r="MV10" s="57" t="s">
        <v>7501</v>
      </c>
      <c r="MZ10" s="57">
        <v>31660</v>
      </c>
      <c r="NA10" s="57">
        <v>31663</v>
      </c>
      <c r="NB10" s="57">
        <v>32079</v>
      </c>
      <c r="NC10" s="57">
        <v>13154</v>
      </c>
      <c r="NE10" s="57" t="s">
        <v>18895</v>
      </c>
      <c r="NF10" s="57" t="s">
        <v>18865</v>
      </c>
      <c r="NG10" s="57" t="s">
        <v>18867</v>
      </c>
      <c r="NH10" s="57" t="s">
        <v>18863</v>
      </c>
      <c r="NJ10" s="57">
        <v>2</v>
      </c>
      <c r="NK10" s="57">
        <v>2</v>
      </c>
      <c r="NL10" s="57">
        <v>1</v>
      </c>
      <c r="NM10" s="57">
        <v>2</v>
      </c>
      <c r="NO10" s="57">
        <v>227</v>
      </c>
      <c r="NP10" s="57">
        <v>395</v>
      </c>
      <c r="NQ10" s="57">
        <v>132</v>
      </c>
      <c r="NR10" s="57">
        <v>192</v>
      </c>
      <c r="NT10" s="57">
        <v>311</v>
      </c>
      <c r="NU10" s="57">
        <v>311</v>
      </c>
      <c r="NV10" s="57">
        <v>310</v>
      </c>
      <c r="NW10" s="57">
        <v>122</v>
      </c>
      <c r="NY10" s="57" t="s">
        <v>4663</v>
      </c>
      <c r="NZ10" s="57" t="s">
        <v>4664</v>
      </c>
      <c r="OA10" s="57" t="s">
        <v>4665</v>
      </c>
      <c r="OB10" s="57" t="s">
        <v>15099</v>
      </c>
      <c r="PJ10" s="57" t="s">
        <v>18911</v>
      </c>
      <c r="PK10" s="57" t="s">
        <v>18912</v>
      </c>
      <c r="PL10" s="57" t="s">
        <v>18913</v>
      </c>
      <c r="PM10" s="57" t="s">
        <v>18914</v>
      </c>
      <c r="PN10" s="57">
        <v>4431.3817222999987</v>
      </c>
      <c r="PO10" s="57" t="s">
        <v>18823</v>
      </c>
      <c r="PP10" s="57" t="s">
        <v>18824</v>
      </c>
      <c r="PQ10" s="57" t="s">
        <v>18825</v>
      </c>
      <c r="PR10" s="57" t="s">
        <v>3189</v>
      </c>
      <c r="PS10" s="57" t="s">
        <v>3190</v>
      </c>
      <c r="PT10" s="57" t="s">
        <v>3191</v>
      </c>
      <c r="PU10" s="57" t="s">
        <v>3192</v>
      </c>
      <c r="PV10" s="57" t="s">
        <v>3193</v>
      </c>
      <c r="PW10" s="57" t="s">
        <v>3167</v>
      </c>
    </row>
    <row r="11" spans="1:439" ht="15" customHeight="1" x14ac:dyDescent="0.35">
      <c r="A11" s="57">
        <v>10</v>
      </c>
      <c r="B11" s="57" t="s">
        <v>277</v>
      </c>
      <c r="D11" s="57" t="s">
        <v>286</v>
      </c>
      <c r="E11" s="57" t="s">
        <v>1279</v>
      </c>
      <c r="F11" s="57" t="s">
        <v>1280</v>
      </c>
      <c r="G11" s="57" t="s">
        <v>1281</v>
      </c>
      <c r="P11" s="57" t="s">
        <v>1282</v>
      </c>
      <c r="S11" s="57" t="s">
        <v>69</v>
      </c>
      <c r="T11" s="57" t="s">
        <v>63</v>
      </c>
      <c r="U11" s="57" t="s">
        <v>69</v>
      </c>
      <c r="V11" s="57" t="s">
        <v>69</v>
      </c>
      <c r="W11" s="57" t="s">
        <v>69</v>
      </c>
      <c r="X11" s="57" t="s">
        <v>69</v>
      </c>
      <c r="Y11" s="57" t="s">
        <v>69</v>
      </c>
      <c r="Z11" s="57" t="s">
        <v>63</v>
      </c>
      <c r="AA11" s="57" t="s">
        <v>69</v>
      </c>
      <c r="AB11" s="57" t="s">
        <v>63</v>
      </c>
      <c r="AC11" s="57" t="s">
        <v>69</v>
      </c>
      <c r="AD11" s="57" t="s">
        <v>69</v>
      </c>
      <c r="AE11" s="57" t="s">
        <v>69</v>
      </c>
      <c r="AF11" s="57" t="s">
        <v>69</v>
      </c>
      <c r="AG11" s="57" t="s">
        <v>69</v>
      </c>
      <c r="AH11" s="57" t="s">
        <v>75</v>
      </c>
      <c r="AI11" s="57" t="s">
        <v>1283</v>
      </c>
      <c r="AJ11" s="57" t="s">
        <v>83</v>
      </c>
      <c r="AK11" s="57" t="s">
        <v>83</v>
      </c>
      <c r="AL11" s="57" t="s">
        <v>77</v>
      </c>
      <c r="AM11" s="57" t="s">
        <v>1284</v>
      </c>
      <c r="AO11" s="57" t="s">
        <v>842</v>
      </c>
      <c r="AP11" s="57" t="s">
        <v>18800</v>
      </c>
      <c r="AQ11" s="57" t="s">
        <v>1245</v>
      </c>
      <c r="AR11" s="57" t="s">
        <v>78</v>
      </c>
      <c r="AS11" s="57" t="s">
        <v>1261</v>
      </c>
      <c r="AT11" s="57" t="s">
        <v>18801</v>
      </c>
      <c r="AU11" s="57" t="s">
        <v>4668</v>
      </c>
      <c r="AV11" s="57" t="s">
        <v>4669</v>
      </c>
      <c r="AW11" s="57" t="s">
        <v>4670</v>
      </c>
      <c r="AX11" s="57" t="s">
        <v>4671</v>
      </c>
      <c r="AY11" s="57" t="s">
        <v>4672</v>
      </c>
      <c r="AZ11" s="57" t="s">
        <v>4673</v>
      </c>
      <c r="BE11" s="57" t="s">
        <v>4674</v>
      </c>
      <c r="BF11" s="57" t="s">
        <v>4675</v>
      </c>
      <c r="BG11" s="57" t="s">
        <v>4676</v>
      </c>
      <c r="BH11" s="57" t="s">
        <v>4677</v>
      </c>
      <c r="BI11" s="57" t="s">
        <v>4678</v>
      </c>
      <c r="BJ11" s="57" t="s">
        <v>4679</v>
      </c>
      <c r="BK11" s="57" t="s">
        <v>4680</v>
      </c>
      <c r="BO11" s="57" t="s">
        <v>4681</v>
      </c>
      <c r="BP11" s="57" t="s">
        <v>4682</v>
      </c>
      <c r="BQ11" s="57" t="s">
        <v>4683</v>
      </c>
      <c r="BV11" s="57" t="s">
        <v>18056</v>
      </c>
      <c r="BW11" s="164" t="s">
        <v>18805</v>
      </c>
      <c r="BX11" s="57" t="s">
        <v>18828</v>
      </c>
      <c r="BY11" s="57" t="s">
        <v>7503</v>
      </c>
      <c r="BZ11" s="57" t="s">
        <v>7504</v>
      </c>
      <c r="CA11" s="57" t="s">
        <v>7505</v>
      </c>
      <c r="CB11" s="57" t="s">
        <v>7506</v>
      </c>
      <c r="CI11" s="57" t="s">
        <v>7507</v>
      </c>
      <c r="CJ11" s="57" t="s">
        <v>7508</v>
      </c>
      <c r="CK11" s="57" t="s">
        <v>7509</v>
      </c>
      <c r="CL11" s="57" t="s">
        <v>7510</v>
      </c>
      <c r="CM11" s="57" t="s">
        <v>7511</v>
      </c>
      <c r="CS11" s="57" t="s">
        <v>4579</v>
      </c>
      <c r="CT11" s="57" t="s">
        <v>4777</v>
      </c>
      <c r="CZ11" s="57" t="s">
        <v>18078</v>
      </c>
      <c r="DA11" s="164" t="s">
        <v>18802</v>
      </c>
      <c r="DB11" s="57" t="s">
        <v>18908</v>
      </c>
      <c r="DC11" s="57" t="s">
        <v>10516</v>
      </c>
      <c r="DD11" s="57" t="s">
        <v>10517</v>
      </c>
      <c r="DE11" s="57" t="s">
        <v>10518</v>
      </c>
      <c r="DF11" s="57" t="s">
        <v>10519</v>
      </c>
      <c r="DG11" s="57" t="s">
        <v>10520</v>
      </c>
      <c r="DH11" s="57" t="s">
        <v>10521</v>
      </c>
      <c r="DI11" s="57" t="s">
        <v>7438</v>
      </c>
      <c r="DJ11" s="57" t="s">
        <v>10522</v>
      </c>
      <c r="DM11" s="57" t="s">
        <v>10523</v>
      </c>
      <c r="DN11" s="57" t="s">
        <v>10524</v>
      </c>
      <c r="DO11" s="57" t="s">
        <v>10525</v>
      </c>
      <c r="DP11" s="57" t="s">
        <v>10526</v>
      </c>
      <c r="DQ11" s="57" t="s">
        <v>10527</v>
      </c>
      <c r="DR11" s="57" t="s">
        <v>10528</v>
      </c>
      <c r="DS11" s="57" t="s">
        <v>10529</v>
      </c>
      <c r="DW11" s="57" t="s">
        <v>61</v>
      </c>
      <c r="DX11" s="57" t="s">
        <v>8160</v>
      </c>
      <c r="ED11" s="57" t="s">
        <v>18063</v>
      </c>
      <c r="EE11" s="164" t="s">
        <v>18802</v>
      </c>
      <c r="EF11" s="57" t="s">
        <v>18861</v>
      </c>
      <c r="EG11" s="57" t="s">
        <v>13212</v>
      </c>
      <c r="EH11" s="57" t="s">
        <v>13213</v>
      </c>
      <c r="EI11" s="57" t="s">
        <v>13214</v>
      </c>
      <c r="EJ11" s="57" t="s">
        <v>7295</v>
      </c>
      <c r="EK11" s="57" t="s">
        <v>13215</v>
      </c>
      <c r="EL11" s="57" t="s">
        <v>10793</v>
      </c>
      <c r="EQ11" s="57" t="s">
        <v>13216</v>
      </c>
      <c r="ER11" s="57" t="s">
        <v>13217</v>
      </c>
      <c r="ES11" s="57" t="s">
        <v>13218</v>
      </c>
      <c r="ET11" s="57" t="s">
        <v>12385</v>
      </c>
      <c r="EU11" s="57" t="s">
        <v>10799</v>
      </c>
      <c r="EV11" s="57" t="s">
        <v>10800</v>
      </c>
      <c r="EW11" s="57" t="s">
        <v>13219</v>
      </c>
      <c r="FA11" s="57" t="s">
        <v>10011</v>
      </c>
      <c r="FB11" s="57" t="s">
        <v>10802</v>
      </c>
      <c r="FC11" s="57" t="s">
        <v>12387</v>
      </c>
      <c r="FH11" s="57" t="s">
        <v>18056</v>
      </c>
      <c r="FI11" s="164" t="s">
        <v>18802</v>
      </c>
      <c r="FJ11" s="57" t="s">
        <v>18832</v>
      </c>
      <c r="FK11" s="57" t="s">
        <v>15100</v>
      </c>
      <c r="FL11" s="57" t="s">
        <v>9906</v>
      </c>
      <c r="FM11" s="57" t="s">
        <v>10644</v>
      </c>
      <c r="FN11" s="57" t="s">
        <v>9908</v>
      </c>
      <c r="FO11" s="57" t="s">
        <v>10645</v>
      </c>
      <c r="FU11" s="57" t="s">
        <v>15101</v>
      </c>
      <c r="FV11" s="57" t="s">
        <v>13405</v>
      </c>
      <c r="FW11" s="57" t="s">
        <v>10648</v>
      </c>
      <c r="FX11" s="57" t="s">
        <v>12933</v>
      </c>
      <c r="FY11" s="57" t="s">
        <v>10650</v>
      </c>
      <c r="FZ11" s="57" t="s">
        <v>10651</v>
      </c>
      <c r="GA11" s="57" t="s">
        <v>4596</v>
      </c>
      <c r="GE11" s="57" t="s">
        <v>4579</v>
      </c>
      <c r="GF11" s="57" t="s">
        <v>4601</v>
      </c>
      <c r="GL11" s="57" t="s">
        <v>18078</v>
      </c>
      <c r="GM11" s="164" t="s">
        <v>18805</v>
      </c>
      <c r="GN11" s="57" t="s">
        <v>18915</v>
      </c>
      <c r="GO11" s="57" t="s">
        <v>7449</v>
      </c>
      <c r="GP11" s="57" t="s">
        <v>7450</v>
      </c>
      <c r="GQ11" s="57" t="s">
        <v>10832</v>
      </c>
      <c r="GR11" s="57" t="s">
        <v>7453</v>
      </c>
      <c r="GS11" s="57" t="s">
        <v>7454</v>
      </c>
      <c r="GT11" s="57" t="s">
        <v>10834</v>
      </c>
      <c r="GY11" s="57" t="s">
        <v>13445</v>
      </c>
      <c r="GZ11" s="57" t="s">
        <v>7459</v>
      </c>
      <c r="HA11" s="57" t="s">
        <v>7460</v>
      </c>
      <c r="HB11" s="57" t="s">
        <v>7461</v>
      </c>
      <c r="HC11" s="57" t="s">
        <v>7462</v>
      </c>
      <c r="HD11" s="57" t="s">
        <v>7463</v>
      </c>
      <c r="HE11" s="57" t="s">
        <v>7464</v>
      </c>
      <c r="HI11" s="57" t="s">
        <v>5007</v>
      </c>
      <c r="HJ11" s="57" t="s">
        <v>5712</v>
      </c>
      <c r="HK11" s="57" t="s">
        <v>6405</v>
      </c>
      <c r="HP11" s="57" t="s">
        <v>18075</v>
      </c>
      <c r="HQ11" s="164" t="s">
        <v>18805</v>
      </c>
      <c r="HR11" s="57" t="s">
        <v>18809</v>
      </c>
      <c r="HS11" s="57" t="s">
        <v>84</v>
      </c>
      <c r="HT11" s="57" t="s">
        <v>84</v>
      </c>
      <c r="HU11" s="57" t="s">
        <v>84</v>
      </c>
      <c r="HV11" s="57" t="s">
        <v>82</v>
      </c>
      <c r="HW11" s="57" t="s">
        <v>82</v>
      </c>
      <c r="HX11" s="57" t="s">
        <v>84</v>
      </c>
      <c r="HY11" s="57" t="s">
        <v>84</v>
      </c>
      <c r="HZ11" s="57" t="s">
        <v>84</v>
      </c>
      <c r="IA11" s="57" t="s">
        <v>84</v>
      </c>
      <c r="IB11" s="57" t="s">
        <v>84</v>
      </c>
      <c r="IC11" s="57" t="s">
        <v>84</v>
      </c>
      <c r="ID11" s="57" t="s">
        <v>84</v>
      </c>
      <c r="IE11" s="57" t="s">
        <v>82</v>
      </c>
      <c r="IF11" s="57" t="s">
        <v>84</v>
      </c>
      <c r="IG11" s="57" t="s">
        <v>82</v>
      </c>
      <c r="IH11" s="57" t="s">
        <v>84</v>
      </c>
      <c r="II11" s="57" t="s">
        <v>68</v>
      </c>
      <c r="IJ11" s="57">
        <v>13154</v>
      </c>
      <c r="IK11" s="57">
        <v>31652</v>
      </c>
      <c r="IL11" s="57">
        <v>32079</v>
      </c>
      <c r="IO11" s="57" t="s">
        <v>18863</v>
      </c>
      <c r="IP11" s="57" t="s">
        <v>18885</v>
      </c>
      <c r="IQ11" s="57" t="s">
        <v>18867</v>
      </c>
      <c r="IT11" s="57">
        <v>2</v>
      </c>
      <c r="IU11" s="57">
        <v>3</v>
      </c>
      <c r="IV11" s="57">
        <v>3</v>
      </c>
      <c r="IY11" s="57">
        <v>192</v>
      </c>
      <c r="IZ11" s="57">
        <v>496</v>
      </c>
      <c r="JA11" s="57">
        <v>548</v>
      </c>
      <c r="JD11" s="57">
        <v>122</v>
      </c>
      <c r="JE11" s="57">
        <v>200</v>
      </c>
      <c r="JF11" s="57">
        <v>310</v>
      </c>
      <c r="JI11" s="57" t="s">
        <v>4684</v>
      </c>
      <c r="JJ11" s="57" t="s">
        <v>4685</v>
      </c>
      <c r="JK11" s="57" t="s">
        <v>4686</v>
      </c>
      <c r="JN11" s="57">
        <v>31652</v>
      </c>
      <c r="JO11" s="57">
        <v>32079</v>
      </c>
      <c r="JP11" s="57">
        <v>31608</v>
      </c>
      <c r="JQ11" s="57">
        <v>31436</v>
      </c>
      <c r="JR11" s="57">
        <v>31058</v>
      </c>
      <c r="JS11" s="57" t="s">
        <v>18885</v>
      </c>
      <c r="JT11" s="57" t="s">
        <v>18867</v>
      </c>
      <c r="JU11" s="57" t="s">
        <v>18916</v>
      </c>
      <c r="JV11" s="57" t="s">
        <v>18886</v>
      </c>
      <c r="JW11" s="57" t="s">
        <v>18868</v>
      </c>
      <c r="JX11" s="57">
        <v>3</v>
      </c>
      <c r="JY11" s="57">
        <v>3</v>
      </c>
      <c r="JZ11" s="57">
        <v>3</v>
      </c>
      <c r="KA11" s="57">
        <v>3</v>
      </c>
      <c r="KB11" s="57">
        <v>2</v>
      </c>
      <c r="KC11" s="57">
        <v>496</v>
      </c>
      <c r="KD11" s="57">
        <v>548</v>
      </c>
      <c r="KE11" s="57">
        <v>568</v>
      </c>
      <c r="KF11" s="57">
        <v>521</v>
      </c>
      <c r="KG11" s="57">
        <v>245</v>
      </c>
      <c r="KH11" s="57">
        <v>200</v>
      </c>
      <c r="KI11" s="57">
        <v>310</v>
      </c>
      <c r="KJ11" s="57">
        <v>200</v>
      </c>
      <c r="KK11" s="57">
        <v>200</v>
      </c>
      <c r="KL11" s="57">
        <v>326</v>
      </c>
      <c r="KM11" s="57" t="s">
        <v>4685</v>
      </c>
      <c r="KN11" s="57" t="s">
        <v>4686</v>
      </c>
      <c r="KO11" s="57" t="s">
        <v>4732</v>
      </c>
      <c r="KP11" s="57" t="s">
        <v>7513</v>
      </c>
      <c r="KQ11" s="57" t="s">
        <v>4735</v>
      </c>
      <c r="KR11" s="57">
        <v>31436</v>
      </c>
      <c r="KS11" s="57">
        <v>13254</v>
      </c>
      <c r="KT11" s="57">
        <v>12054</v>
      </c>
      <c r="KW11" s="57" t="s">
        <v>18886</v>
      </c>
      <c r="KX11" s="57" t="s">
        <v>18870</v>
      </c>
      <c r="KY11" s="57" t="s">
        <v>18840</v>
      </c>
      <c r="LB11" s="57">
        <v>2</v>
      </c>
      <c r="LC11" s="57">
        <v>2</v>
      </c>
      <c r="LD11" s="57">
        <v>2</v>
      </c>
      <c r="LG11" s="57">
        <v>245</v>
      </c>
      <c r="LH11" s="57">
        <v>192</v>
      </c>
      <c r="LI11" s="57">
        <v>266</v>
      </c>
      <c r="LL11" s="57">
        <v>200</v>
      </c>
      <c r="LM11" s="57">
        <v>128</v>
      </c>
      <c r="LN11" s="57">
        <v>113</v>
      </c>
      <c r="LQ11" s="57" t="s">
        <v>10530</v>
      </c>
      <c r="LR11" s="57" t="s">
        <v>4623</v>
      </c>
      <c r="LS11" s="57" t="s">
        <v>10531</v>
      </c>
      <c r="LV11" s="57">
        <v>31058</v>
      </c>
      <c r="LW11" s="57">
        <v>32079</v>
      </c>
      <c r="LX11" s="57">
        <v>31608</v>
      </c>
      <c r="LY11" s="57">
        <v>12054</v>
      </c>
      <c r="LZ11" s="57">
        <v>11454</v>
      </c>
      <c r="MA11" s="57" t="s">
        <v>18868</v>
      </c>
      <c r="MB11" s="57" t="s">
        <v>18867</v>
      </c>
      <c r="MC11" s="57" t="s">
        <v>18916</v>
      </c>
      <c r="MD11" s="57" t="s">
        <v>18840</v>
      </c>
      <c r="ME11" s="57" t="s">
        <v>18813</v>
      </c>
      <c r="MF11" s="57">
        <v>2</v>
      </c>
      <c r="MG11" s="57">
        <v>3</v>
      </c>
      <c r="MH11" s="57">
        <v>3</v>
      </c>
      <c r="MI11" s="57">
        <v>2</v>
      </c>
      <c r="MJ11" s="57">
        <v>2</v>
      </c>
      <c r="MK11" s="57">
        <v>245</v>
      </c>
      <c r="ML11" s="57">
        <v>548</v>
      </c>
      <c r="MM11" s="57">
        <v>568</v>
      </c>
      <c r="MN11" s="57">
        <v>266</v>
      </c>
      <c r="MO11" s="57">
        <v>243</v>
      </c>
      <c r="MP11" s="57">
        <v>326</v>
      </c>
      <c r="MQ11" s="57">
        <v>310</v>
      </c>
      <c r="MR11" s="57">
        <v>200</v>
      </c>
      <c r="MS11" s="57">
        <v>113</v>
      </c>
      <c r="MT11" s="57">
        <v>115</v>
      </c>
      <c r="MU11" s="57" t="s">
        <v>13220</v>
      </c>
      <c r="MV11" s="57" t="s">
        <v>4686</v>
      </c>
      <c r="MW11" s="57" t="s">
        <v>13221</v>
      </c>
      <c r="MX11" s="57" t="s">
        <v>10531</v>
      </c>
      <c r="MY11" s="57" t="s">
        <v>10456</v>
      </c>
      <c r="MZ11" s="57">
        <v>32110</v>
      </c>
      <c r="NE11" s="57" t="s">
        <v>18917</v>
      </c>
      <c r="NJ11" s="57">
        <v>3</v>
      </c>
      <c r="NO11" s="57">
        <v>1050</v>
      </c>
      <c r="NT11" s="57">
        <v>310</v>
      </c>
      <c r="PC11" s="57" t="s">
        <v>16593</v>
      </c>
      <c r="PJ11" s="57" t="s">
        <v>18918</v>
      </c>
      <c r="PK11" s="57" t="s">
        <v>18919</v>
      </c>
      <c r="PL11" s="57" t="s">
        <v>18920</v>
      </c>
      <c r="PM11" s="57" t="s">
        <v>18921</v>
      </c>
      <c r="PN11" s="57">
        <v>3939.9571142</v>
      </c>
      <c r="PO11" s="57" t="s">
        <v>18823</v>
      </c>
      <c r="PP11" s="57" t="s">
        <v>18824</v>
      </c>
      <c r="PQ11" s="57" t="s">
        <v>18825</v>
      </c>
      <c r="PR11" s="57" t="s">
        <v>3194</v>
      </c>
      <c r="PS11" s="57" t="s">
        <v>3195</v>
      </c>
      <c r="PT11" s="57" t="s">
        <v>3196</v>
      </c>
      <c r="PU11" s="57" t="s">
        <v>3197</v>
      </c>
      <c r="PV11" s="57" t="s">
        <v>3198</v>
      </c>
      <c r="PW11" s="57" t="s">
        <v>3199</v>
      </c>
    </row>
    <row r="12" spans="1:439" ht="15" customHeight="1" x14ac:dyDescent="0.35">
      <c r="A12" s="57">
        <v>11</v>
      </c>
      <c r="B12" s="57" t="s">
        <v>1225</v>
      </c>
      <c r="D12" s="57" t="s">
        <v>18922</v>
      </c>
      <c r="E12" s="57" t="s">
        <v>1286</v>
      </c>
      <c r="F12" s="57" t="s">
        <v>1287</v>
      </c>
      <c r="G12" s="57" t="s">
        <v>1288</v>
      </c>
      <c r="P12" s="57" t="s">
        <v>1289</v>
      </c>
      <c r="S12" s="57" t="s">
        <v>63</v>
      </c>
      <c r="T12" s="57" t="s">
        <v>69</v>
      </c>
      <c r="U12" s="57" t="s">
        <v>63</v>
      </c>
      <c r="V12" s="57" t="s">
        <v>63</v>
      </c>
      <c r="W12" s="57" t="s">
        <v>69</v>
      </c>
      <c r="X12" s="57" t="s">
        <v>69</v>
      </c>
      <c r="Y12" s="57" t="s">
        <v>63</v>
      </c>
      <c r="Z12" s="57" t="s">
        <v>69</v>
      </c>
      <c r="AA12" s="57" t="s">
        <v>69</v>
      </c>
      <c r="AB12" s="57" t="s">
        <v>69</v>
      </c>
      <c r="AC12" s="57" t="s">
        <v>63</v>
      </c>
      <c r="AD12" s="57" t="s">
        <v>63</v>
      </c>
      <c r="AE12" s="57" t="s">
        <v>69</v>
      </c>
      <c r="AF12" s="57" t="s">
        <v>63</v>
      </c>
      <c r="AG12" s="57" t="s">
        <v>63</v>
      </c>
      <c r="AH12" s="57" t="s">
        <v>70</v>
      </c>
      <c r="AI12" s="57" t="s">
        <v>1290</v>
      </c>
      <c r="AJ12" s="57" t="s">
        <v>65</v>
      </c>
      <c r="AK12" s="57" t="s">
        <v>65</v>
      </c>
      <c r="AL12" s="57" t="s">
        <v>66</v>
      </c>
      <c r="AN12" s="57" t="s">
        <v>1291</v>
      </c>
      <c r="AO12" s="57" t="s">
        <v>843</v>
      </c>
      <c r="AP12" s="57" t="s">
        <v>18850</v>
      </c>
      <c r="AQ12" s="57" t="s">
        <v>67</v>
      </c>
      <c r="AR12" s="57" t="s">
        <v>67</v>
      </c>
      <c r="AS12" s="57" t="s">
        <v>1224</v>
      </c>
      <c r="AT12" s="57" t="s">
        <v>18801</v>
      </c>
      <c r="AU12" s="57" t="s">
        <v>4687</v>
      </c>
      <c r="AV12" s="57" t="s">
        <v>4688</v>
      </c>
      <c r="AW12" s="57" t="s">
        <v>4689</v>
      </c>
      <c r="AX12" s="57" t="s">
        <v>4690</v>
      </c>
      <c r="AY12" s="57" t="s">
        <v>4691</v>
      </c>
      <c r="BE12" s="57" t="s">
        <v>4692</v>
      </c>
      <c r="BF12" s="57" t="s">
        <v>4693</v>
      </c>
      <c r="BG12" s="57" t="s">
        <v>4694</v>
      </c>
      <c r="BH12" s="57" t="s">
        <v>4695</v>
      </c>
      <c r="BI12" s="57" t="s">
        <v>4696</v>
      </c>
      <c r="BJ12" s="57" t="s">
        <v>4697</v>
      </c>
      <c r="BK12" s="57" t="s">
        <v>4698</v>
      </c>
      <c r="BO12" s="57" t="s">
        <v>4699</v>
      </c>
      <c r="BP12" s="57" t="s">
        <v>4700</v>
      </c>
      <c r="BR12" s="57" t="s">
        <v>4701</v>
      </c>
      <c r="BS12" s="57" t="s">
        <v>4702</v>
      </c>
      <c r="BT12" s="57" t="s">
        <v>4703</v>
      </c>
      <c r="BU12" s="57" t="s">
        <v>4704</v>
      </c>
      <c r="BV12" s="57" t="s">
        <v>18059</v>
      </c>
      <c r="BW12" s="164" t="s">
        <v>18805</v>
      </c>
      <c r="BX12" s="57" t="s">
        <v>18853</v>
      </c>
      <c r="BY12" s="57" t="s">
        <v>7514</v>
      </c>
      <c r="BZ12" s="57" t="s">
        <v>7515</v>
      </c>
      <c r="CA12" s="57" t="s">
        <v>7516</v>
      </c>
      <c r="CB12" s="57" t="s">
        <v>7517</v>
      </c>
      <c r="CI12" s="57" t="s">
        <v>7518</v>
      </c>
      <c r="CJ12" s="57" t="s">
        <v>7519</v>
      </c>
      <c r="CK12" s="57" t="s">
        <v>7520</v>
      </c>
      <c r="CL12" s="57" t="s">
        <v>7521</v>
      </c>
      <c r="CM12" s="57" t="s">
        <v>7522</v>
      </c>
      <c r="CN12" s="57" t="s">
        <v>7523</v>
      </c>
      <c r="CO12" s="57" t="s">
        <v>7524</v>
      </c>
      <c r="CS12" s="57" t="s">
        <v>7525</v>
      </c>
      <c r="CT12" s="57" t="s">
        <v>7526</v>
      </c>
      <c r="CU12" s="57" t="s">
        <v>7527</v>
      </c>
      <c r="CV12" s="57" t="s">
        <v>7528</v>
      </c>
      <c r="CW12" s="57" t="s">
        <v>7529</v>
      </c>
      <c r="CX12" s="57" t="s">
        <v>7530</v>
      </c>
      <c r="CY12" s="57" t="s">
        <v>7531</v>
      </c>
      <c r="CZ12" s="57" t="s">
        <v>18072</v>
      </c>
      <c r="DA12" s="164" t="s">
        <v>18802</v>
      </c>
      <c r="DB12" s="57" t="s">
        <v>18804</v>
      </c>
      <c r="DC12" s="57" t="s">
        <v>10532</v>
      </c>
      <c r="DD12" s="57" t="s">
        <v>748</v>
      </c>
      <c r="DE12" s="57" t="s">
        <v>10533</v>
      </c>
      <c r="DF12" s="57" t="s">
        <v>750</v>
      </c>
      <c r="DM12" s="57" t="s">
        <v>751</v>
      </c>
      <c r="DN12" s="57" t="s">
        <v>10534</v>
      </c>
      <c r="DO12" s="57" t="s">
        <v>10535</v>
      </c>
      <c r="DP12" s="57" t="s">
        <v>10536</v>
      </c>
      <c r="DW12" s="57" t="s">
        <v>10537</v>
      </c>
      <c r="DX12" s="57" t="s">
        <v>8347</v>
      </c>
      <c r="DY12" s="57" t="s">
        <v>6611</v>
      </c>
      <c r="DZ12" s="57" t="s">
        <v>10538</v>
      </c>
      <c r="EA12" s="57" t="s">
        <v>10539</v>
      </c>
      <c r="EB12" s="57" t="s">
        <v>10540</v>
      </c>
      <c r="EC12" s="57" t="s">
        <v>10541</v>
      </c>
      <c r="ED12" s="57" t="s">
        <v>18061</v>
      </c>
      <c r="EE12" s="164" t="s">
        <v>18835</v>
      </c>
      <c r="EF12" s="57" t="s">
        <v>18877</v>
      </c>
      <c r="EG12" s="57" t="s">
        <v>13222</v>
      </c>
      <c r="EH12" s="57" t="s">
        <v>4738</v>
      </c>
      <c r="EQ12" s="57" t="s">
        <v>4740</v>
      </c>
      <c r="ER12" s="57" t="s">
        <v>4741</v>
      </c>
      <c r="ES12" s="57" t="s">
        <v>4742</v>
      </c>
      <c r="ET12" s="57" t="s">
        <v>4743</v>
      </c>
      <c r="EU12" s="57" t="s">
        <v>13223</v>
      </c>
      <c r="EV12" s="57" t="s">
        <v>4746</v>
      </c>
      <c r="FA12" s="57" t="s">
        <v>13224</v>
      </c>
      <c r="FB12" s="57" t="s">
        <v>7527</v>
      </c>
      <c r="FC12" s="57" t="s">
        <v>4699</v>
      </c>
      <c r="FD12" s="57" t="s">
        <v>13225</v>
      </c>
      <c r="FE12" s="57" t="s">
        <v>13226</v>
      </c>
      <c r="FF12" s="57" t="s">
        <v>13227</v>
      </c>
      <c r="FG12" s="57" t="s">
        <v>13228</v>
      </c>
      <c r="FH12" s="57" t="s">
        <v>18072</v>
      </c>
      <c r="FI12" s="164" t="s">
        <v>18805</v>
      </c>
      <c r="FJ12" s="57" t="s">
        <v>18900</v>
      </c>
      <c r="FK12" s="57" t="s">
        <v>15103</v>
      </c>
      <c r="FL12" s="57" t="s">
        <v>10570</v>
      </c>
      <c r="FM12" s="57" t="s">
        <v>15104</v>
      </c>
      <c r="FN12" s="57" t="s">
        <v>10572</v>
      </c>
      <c r="FO12" s="57" t="s">
        <v>15105</v>
      </c>
      <c r="FU12" s="57" t="s">
        <v>15106</v>
      </c>
      <c r="FV12" s="57" t="s">
        <v>10577</v>
      </c>
      <c r="FW12" s="57" t="s">
        <v>15107</v>
      </c>
      <c r="FX12" s="57" t="s">
        <v>10579</v>
      </c>
      <c r="FY12" s="57" t="s">
        <v>4744</v>
      </c>
      <c r="FZ12" s="57" t="s">
        <v>15108</v>
      </c>
      <c r="GA12" s="57" t="s">
        <v>15109</v>
      </c>
      <c r="GE12" s="57" t="s">
        <v>10425</v>
      </c>
      <c r="GF12" s="57" t="s">
        <v>4699</v>
      </c>
      <c r="GG12" s="57" t="s">
        <v>11536</v>
      </c>
      <c r="GH12" s="57" t="s">
        <v>15110</v>
      </c>
      <c r="GI12" s="57" t="s">
        <v>15111</v>
      </c>
      <c r="GJ12" s="57" t="s">
        <v>15112</v>
      </c>
      <c r="GK12" s="57" t="s">
        <v>15113</v>
      </c>
      <c r="GL12" s="57" t="s">
        <v>18072</v>
      </c>
      <c r="GM12" s="164" t="s">
        <v>18802</v>
      </c>
      <c r="GN12" s="57" t="s">
        <v>18832</v>
      </c>
      <c r="GO12" s="57" t="s">
        <v>16594</v>
      </c>
      <c r="GP12" s="57" t="s">
        <v>15131</v>
      </c>
      <c r="GQ12" s="57" t="s">
        <v>15132</v>
      </c>
      <c r="GR12" s="57" t="s">
        <v>10573</v>
      </c>
      <c r="GS12" s="57" t="s">
        <v>10574</v>
      </c>
      <c r="GT12" s="57" t="s">
        <v>8583</v>
      </c>
      <c r="GY12" s="57" t="s">
        <v>15133</v>
      </c>
      <c r="GZ12" s="57" t="s">
        <v>15134</v>
      </c>
      <c r="HA12" s="57" t="s">
        <v>15135</v>
      </c>
      <c r="HB12" s="57" t="s">
        <v>15136</v>
      </c>
      <c r="HC12" s="57" t="s">
        <v>10580</v>
      </c>
      <c r="HD12" s="57" t="s">
        <v>15137</v>
      </c>
      <c r="HE12" s="57" t="s">
        <v>10581</v>
      </c>
      <c r="HI12" s="57" t="s">
        <v>9089</v>
      </c>
      <c r="HJ12" s="57" t="s">
        <v>6431</v>
      </c>
      <c r="HK12" s="57" t="s">
        <v>16595</v>
      </c>
      <c r="HL12" s="57" t="s">
        <v>16596</v>
      </c>
      <c r="HM12" s="57" t="s">
        <v>16597</v>
      </c>
      <c r="HN12" s="57" t="s">
        <v>16598</v>
      </c>
      <c r="HO12" s="57" t="s">
        <v>16599</v>
      </c>
      <c r="HP12" s="57" t="s">
        <v>18069</v>
      </c>
      <c r="HQ12" s="164" t="s">
        <v>18802</v>
      </c>
      <c r="HR12" s="57" t="s">
        <v>18804</v>
      </c>
      <c r="HS12" s="57" t="s">
        <v>79</v>
      </c>
      <c r="HT12" s="57" t="s">
        <v>79</v>
      </c>
      <c r="HU12" s="57" t="s">
        <v>79</v>
      </c>
      <c r="HV12" s="57" t="s">
        <v>68</v>
      </c>
      <c r="HW12" s="57" t="s">
        <v>68</v>
      </c>
      <c r="HX12" s="57" t="s">
        <v>68</v>
      </c>
      <c r="HY12" s="57" t="s">
        <v>79</v>
      </c>
      <c r="HZ12" s="57" t="s">
        <v>79</v>
      </c>
      <c r="IA12" s="57" t="s">
        <v>79</v>
      </c>
      <c r="IB12" s="57" t="s">
        <v>79</v>
      </c>
      <c r="IC12" s="57" t="s">
        <v>79</v>
      </c>
      <c r="ID12" s="57" t="s">
        <v>74</v>
      </c>
      <c r="IE12" s="57" t="s">
        <v>79</v>
      </c>
      <c r="IF12" s="57" t="s">
        <v>74</v>
      </c>
      <c r="IG12" s="57" t="s">
        <v>74</v>
      </c>
      <c r="IH12" s="57" t="s">
        <v>79</v>
      </c>
      <c r="II12" s="57" t="s">
        <v>68</v>
      </c>
      <c r="IJ12" s="57">
        <v>31436</v>
      </c>
      <c r="IK12" s="57">
        <v>31807</v>
      </c>
      <c r="IO12" s="57" t="s">
        <v>61</v>
      </c>
      <c r="IP12" s="57" t="s">
        <v>4706</v>
      </c>
      <c r="IT12" s="57">
        <v>1</v>
      </c>
      <c r="IU12" s="57">
        <v>2</v>
      </c>
      <c r="IY12" s="57">
        <v>70</v>
      </c>
      <c r="IZ12" s="57">
        <v>209</v>
      </c>
      <c r="JD12" s="57">
        <v>200</v>
      </c>
      <c r="JE12" s="57">
        <v>311</v>
      </c>
      <c r="JI12" s="57" t="s">
        <v>4705</v>
      </c>
      <c r="JJ12" s="57" t="s">
        <v>4707</v>
      </c>
      <c r="JN12" s="57">
        <v>31754</v>
      </c>
      <c r="JS12" s="57" t="s">
        <v>62</v>
      </c>
      <c r="JX12" s="57">
        <v>2</v>
      </c>
      <c r="KC12" s="57">
        <v>76</v>
      </c>
      <c r="KH12" s="57">
        <v>311</v>
      </c>
      <c r="KM12" s="57" t="s">
        <v>7532</v>
      </c>
      <c r="KR12" s="57">
        <v>31833</v>
      </c>
      <c r="KW12" s="57" t="s">
        <v>758</v>
      </c>
      <c r="LB12" s="57">
        <v>2</v>
      </c>
      <c r="LG12" s="57">
        <v>480</v>
      </c>
      <c r="LL12" s="57">
        <v>311</v>
      </c>
      <c r="LQ12" s="57" t="s">
        <v>10542</v>
      </c>
      <c r="LV12" s="57">
        <v>31833</v>
      </c>
      <c r="MA12" s="57" t="s">
        <v>758</v>
      </c>
      <c r="MF12" s="57">
        <v>2</v>
      </c>
      <c r="MK12" s="57">
        <v>480</v>
      </c>
      <c r="MP12" s="57">
        <v>311</v>
      </c>
      <c r="MU12" s="57" t="s">
        <v>10542</v>
      </c>
      <c r="MZ12" s="57">
        <v>31807</v>
      </c>
      <c r="NE12" s="57" t="s">
        <v>4706</v>
      </c>
      <c r="NJ12" s="57">
        <v>2</v>
      </c>
      <c r="NO12" s="57">
        <v>209</v>
      </c>
      <c r="NT12" s="57">
        <v>311</v>
      </c>
      <c r="NY12" s="57" t="s">
        <v>4707</v>
      </c>
      <c r="OD12" s="57">
        <v>31807</v>
      </c>
      <c r="OI12" s="57" t="s">
        <v>4706</v>
      </c>
      <c r="ON12" s="57">
        <v>2</v>
      </c>
      <c r="OS12" s="57">
        <v>209</v>
      </c>
      <c r="OX12" s="57">
        <v>311</v>
      </c>
      <c r="PC12" s="57" t="s">
        <v>4707</v>
      </c>
      <c r="PJ12" s="57" t="s">
        <v>18923</v>
      </c>
      <c r="PK12" s="57" t="s">
        <v>18924</v>
      </c>
      <c r="PL12" s="57" t="s">
        <v>18925</v>
      </c>
      <c r="PM12" s="57" t="s">
        <v>18926</v>
      </c>
      <c r="PN12" s="57">
        <v>3606.2158748999987</v>
      </c>
      <c r="PO12" s="57" t="s">
        <v>18823</v>
      </c>
      <c r="PP12" s="57" t="s">
        <v>18824</v>
      </c>
      <c r="PQ12" s="57" t="s">
        <v>18825</v>
      </c>
      <c r="PR12" s="57" t="s">
        <v>3200</v>
      </c>
      <c r="PS12" s="57" t="s">
        <v>3201</v>
      </c>
      <c r="PT12" s="57" t="s">
        <v>3202</v>
      </c>
      <c r="PU12" s="57" t="s">
        <v>3203</v>
      </c>
      <c r="PV12" s="57" t="s">
        <v>3204</v>
      </c>
      <c r="PW12" s="57" t="s">
        <v>3205</v>
      </c>
    </row>
    <row r="13" spans="1:439" ht="15" customHeight="1" x14ac:dyDescent="0.35">
      <c r="A13" s="57">
        <v>12</v>
      </c>
      <c r="B13" s="57" t="s">
        <v>277</v>
      </c>
      <c r="D13" s="57" t="s">
        <v>287</v>
      </c>
      <c r="E13" s="57" t="s">
        <v>1292</v>
      </c>
      <c r="F13" s="57" t="s">
        <v>1293</v>
      </c>
      <c r="P13" s="57" t="s">
        <v>1294</v>
      </c>
      <c r="S13" s="57" t="s">
        <v>69</v>
      </c>
      <c r="T13" s="57" t="s">
        <v>69</v>
      </c>
      <c r="U13" s="57" t="s">
        <v>69</v>
      </c>
      <c r="V13" s="57" t="s">
        <v>69</v>
      </c>
      <c r="W13" s="57" t="s">
        <v>69</v>
      </c>
      <c r="X13" s="57" t="s">
        <v>69</v>
      </c>
      <c r="Y13" s="57" t="s">
        <v>63</v>
      </c>
      <c r="Z13" s="57" t="s">
        <v>63</v>
      </c>
      <c r="AA13" s="57" t="s">
        <v>69</v>
      </c>
      <c r="AB13" s="57" t="s">
        <v>63</v>
      </c>
      <c r="AC13" s="57" t="s">
        <v>69</v>
      </c>
      <c r="AD13" s="57" t="s">
        <v>69</v>
      </c>
      <c r="AE13" s="57" t="s">
        <v>69</v>
      </c>
      <c r="AF13" s="57" t="s">
        <v>63</v>
      </c>
      <c r="AG13" s="57" t="s">
        <v>63</v>
      </c>
      <c r="AH13" s="57" t="s">
        <v>75</v>
      </c>
      <c r="AI13" s="57" t="s">
        <v>1295</v>
      </c>
      <c r="AJ13" s="57" t="s">
        <v>71</v>
      </c>
      <c r="AK13" s="57" t="s">
        <v>71</v>
      </c>
      <c r="AL13" s="57" t="s">
        <v>72</v>
      </c>
      <c r="AN13" s="57" t="s">
        <v>1296</v>
      </c>
      <c r="AO13" s="57" t="s">
        <v>844</v>
      </c>
      <c r="AP13" s="57" t="s">
        <v>18927</v>
      </c>
      <c r="AQ13" s="57" t="s">
        <v>67</v>
      </c>
      <c r="AR13" s="57" t="s">
        <v>67</v>
      </c>
      <c r="AS13" s="57" t="s">
        <v>1261</v>
      </c>
      <c r="AT13" s="57" t="s">
        <v>18801</v>
      </c>
      <c r="AU13" s="57" t="s">
        <v>4708</v>
      </c>
      <c r="AV13" s="57" t="s">
        <v>4487</v>
      </c>
      <c r="AW13" s="57" t="s">
        <v>4488</v>
      </c>
      <c r="AX13" s="57" t="s">
        <v>4709</v>
      </c>
      <c r="AY13" s="57" t="s">
        <v>4490</v>
      </c>
      <c r="AZ13" s="57" t="s">
        <v>4710</v>
      </c>
      <c r="BE13" s="57" t="s">
        <v>4711</v>
      </c>
      <c r="BF13" s="57" t="s">
        <v>4712</v>
      </c>
      <c r="BG13" s="57" t="s">
        <v>4494</v>
      </c>
      <c r="BH13" s="57" t="s">
        <v>4713</v>
      </c>
      <c r="BI13" s="57" t="s">
        <v>4496</v>
      </c>
      <c r="BJ13" s="57" t="s">
        <v>4497</v>
      </c>
      <c r="BO13" s="57" t="s">
        <v>4498</v>
      </c>
      <c r="BP13" s="57" t="s">
        <v>716</v>
      </c>
      <c r="BV13" s="57" t="s">
        <v>18059</v>
      </c>
      <c r="BW13" s="164" t="s">
        <v>18802</v>
      </c>
      <c r="BX13" s="57" t="s">
        <v>18853</v>
      </c>
      <c r="BY13" s="57" t="s">
        <v>7533</v>
      </c>
      <c r="BZ13" s="57" t="s">
        <v>7534</v>
      </c>
      <c r="CA13" s="57" t="s">
        <v>7535</v>
      </c>
      <c r="CB13" s="57" t="s">
        <v>7536</v>
      </c>
      <c r="CC13" s="57" t="s">
        <v>7537</v>
      </c>
      <c r="CD13" s="57" t="s">
        <v>7538</v>
      </c>
      <c r="CE13" s="57" t="s">
        <v>7539</v>
      </c>
      <c r="CI13" s="57" t="s">
        <v>7540</v>
      </c>
      <c r="CJ13" s="57" t="s">
        <v>7541</v>
      </c>
      <c r="CK13" s="57" t="s">
        <v>7542</v>
      </c>
      <c r="CL13" s="57" t="s">
        <v>7543</v>
      </c>
      <c r="CM13" s="57" t="s">
        <v>7544</v>
      </c>
      <c r="CN13" s="57" t="s">
        <v>7545</v>
      </c>
      <c r="CO13" s="57" t="s">
        <v>7546</v>
      </c>
      <c r="CP13" s="57" t="s">
        <v>7547</v>
      </c>
      <c r="CS13" s="57" t="s">
        <v>7548</v>
      </c>
      <c r="CT13" s="57" t="s">
        <v>716</v>
      </c>
      <c r="CZ13" s="57" t="s">
        <v>18061</v>
      </c>
      <c r="DA13" s="164" t="s">
        <v>18802</v>
      </c>
      <c r="DB13" s="57" t="s">
        <v>18861</v>
      </c>
      <c r="DC13" s="57" t="s">
        <v>10543</v>
      </c>
      <c r="DD13" s="57" t="s">
        <v>10544</v>
      </c>
      <c r="DE13" s="57" t="s">
        <v>10545</v>
      </c>
      <c r="DF13" s="57" t="s">
        <v>10546</v>
      </c>
      <c r="DG13" s="57" t="s">
        <v>10547</v>
      </c>
      <c r="DH13" s="57" t="s">
        <v>10548</v>
      </c>
      <c r="DM13" s="57" t="s">
        <v>10549</v>
      </c>
      <c r="DN13" s="57" t="s">
        <v>10550</v>
      </c>
      <c r="DO13" s="57" t="s">
        <v>10551</v>
      </c>
      <c r="DP13" s="57" t="s">
        <v>10552</v>
      </c>
      <c r="DQ13" s="57" t="s">
        <v>10553</v>
      </c>
      <c r="DR13" s="57" t="s">
        <v>10554</v>
      </c>
      <c r="DW13" s="57" t="s">
        <v>10555</v>
      </c>
      <c r="DX13" s="57" t="s">
        <v>10556</v>
      </c>
      <c r="ED13" s="57" t="s">
        <v>18063</v>
      </c>
      <c r="EE13" s="164" t="s">
        <v>18805</v>
      </c>
      <c r="EF13" s="57" t="s">
        <v>18928</v>
      </c>
      <c r="EG13" s="57" t="s">
        <v>13229</v>
      </c>
      <c r="EH13" s="57" t="s">
        <v>775</v>
      </c>
      <c r="EI13" s="57" t="s">
        <v>13230</v>
      </c>
      <c r="EJ13" s="57" t="s">
        <v>13231</v>
      </c>
      <c r="EK13" s="57" t="s">
        <v>13232</v>
      </c>
      <c r="EL13" s="57" t="s">
        <v>13233</v>
      </c>
      <c r="EQ13" s="57" t="s">
        <v>13234</v>
      </c>
      <c r="ER13" s="57" t="s">
        <v>13235</v>
      </c>
      <c r="ES13" s="57" t="s">
        <v>13236</v>
      </c>
      <c r="ET13" s="57" t="s">
        <v>13237</v>
      </c>
      <c r="EU13" s="57" t="s">
        <v>13238</v>
      </c>
      <c r="EV13" s="57" t="s">
        <v>13239</v>
      </c>
      <c r="EW13" s="57" t="s">
        <v>10407</v>
      </c>
      <c r="EX13" s="57" t="s">
        <v>13240</v>
      </c>
      <c r="FA13" s="57" t="s">
        <v>13241</v>
      </c>
      <c r="FB13" s="57" t="s">
        <v>697</v>
      </c>
      <c r="FH13" s="57" t="s">
        <v>18061</v>
      </c>
      <c r="FI13" s="164" t="s">
        <v>18835</v>
      </c>
      <c r="FJ13" s="57" t="s">
        <v>18876</v>
      </c>
      <c r="FK13" s="57" t="s">
        <v>15114</v>
      </c>
      <c r="FL13" s="57" t="s">
        <v>15115</v>
      </c>
      <c r="FM13" s="57" t="s">
        <v>13293</v>
      </c>
      <c r="FN13" s="57" t="s">
        <v>13106</v>
      </c>
      <c r="FO13" s="57" t="s">
        <v>13107</v>
      </c>
      <c r="FU13" s="57" t="s">
        <v>13294</v>
      </c>
      <c r="FV13" s="57" t="s">
        <v>15116</v>
      </c>
      <c r="FW13" s="57" t="s">
        <v>13110</v>
      </c>
      <c r="FX13" s="57" t="s">
        <v>15117</v>
      </c>
      <c r="FY13" s="57" t="s">
        <v>13111</v>
      </c>
      <c r="FZ13" s="57" t="s">
        <v>13112</v>
      </c>
      <c r="GE13" s="57" t="s">
        <v>6405</v>
      </c>
      <c r="GF13" s="57" t="s">
        <v>13113</v>
      </c>
      <c r="GG13" s="57" t="s">
        <v>13296</v>
      </c>
      <c r="GL13" s="57" t="s">
        <v>18084</v>
      </c>
      <c r="GM13" s="164" t="s">
        <v>18802</v>
      </c>
      <c r="GN13" s="57" t="s">
        <v>18809</v>
      </c>
      <c r="GO13" s="57" t="s">
        <v>16600</v>
      </c>
      <c r="GP13" s="57" t="s">
        <v>16601</v>
      </c>
      <c r="GQ13" s="57" t="s">
        <v>7976</v>
      </c>
      <c r="GR13" s="57" t="s">
        <v>16602</v>
      </c>
      <c r="GY13" s="57" t="s">
        <v>16603</v>
      </c>
      <c r="GZ13" s="57" t="s">
        <v>16604</v>
      </c>
      <c r="HA13" s="57" t="s">
        <v>16605</v>
      </c>
      <c r="HB13" s="57" t="s">
        <v>16606</v>
      </c>
      <c r="HI13" s="57" t="s">
        <v>13296</v>
      </c>
      <c r="HJ13" s="57" t="s">
        <v>16607</v>
      </c>
      <c r="HP13" s="57" t="s">
        <v>18075</v>
      </c>
      <c r="HQ13" s="164" t="s">
        <v>18805</v>
      </c>
      <c r="HR13" s="57" t="s">
        <v>18929</v>
      </c>
      <c r="HS13" s="57" t="s">
        <v>79</v>
      </c>
      <c r="HT13" s="57" t="s">
        <v>79</v>
      </c>
      <c r="HU13" s="57" t="s">
        <v>74</v>
      </c>
      <c r="HV13" s="57" t="s">
        <v>74</v>
      </c>
      <c r="HW13" s="57" t="s">
        <v>74</v>
      </c>
      <c r="HX13" s="57" t="s">
        <v>74</v>
      </c>
      <c r="HY13" s="57" t="s">
        <v>74</v>
      </c>
      <c r="HZ13" s="57" t="s">
        <v>74</v>
      </c>
      <c r="IA13" s="57" t="s">
        <v>79</v>
      </c>
      <c r="IB13" s="57" t="s">
        <v>74</v>
      </c>
      <c r="IC13" s="57" t="s">
        <v>74</v>
      </c>
      <c r="ID13" s="57" t="s">
        <v>74</v>
      </c>
      <c r="IE13" s="57" t="s">
        <v>68</v>
      </c>
      <c r="IF13" s="57" t="s">
        <v>79</v>
      </c>
      <c r="IG13" s="57" t="s">
        <v>74</v>
      </c>
      <c r="IH13" s="57" t="s">
        <v>74</v>
      </c>
      <c r="II13" s="57" t="s">
        <v>82</v>
      </c>
      <c r="IJ13" s="57">
        <v>21547</v>
      </c>
      <c r="IK13" s="57">
        <v>21572</v>
      </c>
      <c r="IO13" s="57" t="s">
        <v>18810</v>
      </c>
      <c r="IP13" s="57" t="s">
        <v>18887</v>
      </c>
      <c r="IT13" s="57">
        <v>2</v>
      </c>
      <c r="IU13" s="57">
        <v>1</v>
      </c>
      <c r="IY13" s="57">
        <v>245</v>
      </c>
      <c r="IZ13" s="57">
        <v>80</v>
      </c>
      <c r="JD13" s="57">
        <v>221</v>
      </c>
      <c r="JE13" s="57">
        <v>221</v>
      </c>
      <c r="JI13" s="57" t="s">
        <v>4714</v>
      </c>
      <c r="JJ13" s="57" t="s">
        <v>4716</v>
      </c>
      <c r="JN13" s="57">
        <v>23684</v>
      </c>
      <c r="JS13" s="57" t="s">
        <v>18844</v>
      </c>
      <c r="JX13" s="57">
        <v>2</v>
      </c>
      <c r="KC13" s="57">
        <v>354</v>
      </c>
      <c r="KH13" s="57">
        <v>251</v>
      </c>
      <c r="KM13" s="57" t="s">
        <v>7549</v>
      </c>
      <c r="KR13" s="57">
        <v>31436</v>
      </c>
      <c r="KW13" s="57" t="s">
        <v>18886</v>
      </c>
      <c r="LB13" s="57">
        <v>2</v>
      </c>
      <c r="LG13" s="57">
        <v>245</v>
      </c>
      <c r="LL13" s="57">
        <v>200</v>
      </c>
      <c r="LQ13" s="57" t="s">
        <v>10557</v>
      </c>
      <c r="LV13" s="57">
        <v>23684</v>
      </c>
      <c r="LW13" s="57">
        <v>31624</v>
      </c>
      <c r="MA13" s="57" t="s">
        <v>18844</v>
      </c>
      <c r="MB13" s="57" t="s">
        <v>18930</v>
      </c>
      <c r="MF13" s="57">
        <v>2</v>
      </c>
      <c r="MG13" s="57">
        <v>1</v>
      </c>
      <c r="MK13" s="57">
        <v>354</v>
      </c>
      <c r="ML13" s="57">
        <v>70</v>
      </c>
      <c r="MP13" s="57">
        <v>251</v>
      </c>
      <c r="MQ13" s="57">
        <v>200</v>
      </c>
      <c r="MU13" s="57" t="s">
        <v>7549</v>
      </c>
      <c r="MV13" s="57" t="s">
        <v>13243</v>
      </c>
      <c r="MZ13" s="57">
        <v>31436</v>
      </c>
      <c r="NE13" s="57" t="s">
        <v>18886</v>
      </c>
      <c r="NJ13" s="57">
        <v>2</v>
      </c>
      <c r="NO13" s="57">
        <v>245</v>
      </c>
      <c r="NT13" s="57">
        <v>200</v>
      </c>
      <c r="NY13" s="57" t="s">
        <v>10557</v>
      </c>
      <c r="OD13" s="57">
        <v>21547</v>
      </c>
      <c r="OI13" s="57" t="s">
        <v>18810</v>
      </c>
      <c r="ON13" s="57">
        <v>2</v>
      </c>
      <c r="OS13" s="57">
        <v>245</v>
      </c>
      <c r="OX13" s="57">
        <v>221</v>
      </c>
      <c r="PC13" s="57" t="s">
        <v>4714</v>
      </c>
      <c r="PJ13" s="57" t="s">
        <v>18931</v>
      </c>
      <c r="PK13" s="57" t="s">
        <v>18932</v>
      </c>
      <c r="PL13" s="57" t="s">
        <v>18933</v>
      </c>
      <c r="PM13" s="57" t="s">
        <v>18875</v>
      </c>
      <c r="PN13" s="57">
        <v>1600.2735817999992</v>
      </c>
      <c r="PO13" s="57" t="s">
        <v>18823</v>
      </c>
      <c r="PP13" s="57" t="s">
        <v>18824</v>
      </c>
      <c r="PQ13" s="57" t="s">
        <v>18825</v>
      </c>
      <c r="PR13" s="57" t="s">
        <v>3206</v>
      </c>
      <c r="PS13" s="57" t="s">
        <v>3207</v>
      </c>
      <c r="PT13" s="57" t="s">
        <v>3208</v>
      </c>
      <c r="PU13" s="57" t="s">
        <v>3209</v>
      </c>
      <c r="PV13" s="57" t="s">
        <v>3210</v>
      </c>
      <c r="PW13" s="57" t="s">
        <v>3211</v>
      </c>
    </row>
    <row r="14" spans="1:439" ht="15" customHeight="1" x14ac:dyDescent="0.35">
      <c r="A14" s="57">
        <v>13</v>
      </c>
      <c r="B14" s="57" t="s">
        <v>277</v>
      </c>
      <c r="D14" s="57" t="s">
        <v>288</v>
      </c>
      <c r="E14" s="57" t="s">
        <v>1297</v>
      </c>
      <c r="F14" s="57" t="s">
        <v>1298</v>
      </c>
      <c r="G14" s="57" t="s">
        <v>1299</v>
      </c>
      <c r="H14" s="57" t="s">
        <v>1300</v>
      </c>
      <c r="I14" s="57" t="s">
        <v>1301</v>
      </c>
      <c r="P14" s="57" t="s">
        <v>1302</v>
      </c>
      <c r="S14" s="57" t="s">
        <v>69</v>
      </c>
      <c r="T14" s="57" t="s">
        <v>63</v>
      </c>
      <c r="U14" s="57" t="s">
        <v>69</v>
      </c>
      <c r="V14" s="57" t="s">
        <v>69</v>
      </c>
      <c r="W14" s="57" t="s">
        <v>69</v>
      </c>
      <c r="X14" s="57" t="s">
        <v>69</v>
      </c>
      <c r="Y14" s="57" t="s">
        <v>69</v>
      </c>
      <c r="Z14" s="57" t="s">
        <v>63</v>
      </c>
      <c r="AA14" s="57" t="s">
        <v>69</v>
      </c>
      <c r="AB14" s="57" t="s">
        <v>63</v>
      </c>
      <c r="AC14" s="57" t="s">
        <v>69</v>
      </c>
      <c r="AD14" s="57" t="s">
        <v>69</v>
      </c>
      <c r="AE14" s="57" t="s">
        <v>69</v>
      </c>
      <c r="AF14" s="57" t="s">
        <v>69</v>
      </c>
      <c r="AG14" s="57" t="s">
        <v>69</v>
      </c>
      <c r="AH14" s="57" t="s">
        <v>75</v>
      </c>
      <c r="AI14" s="57" t="s">
        <v>1259</v>
      </c>
      <c r="AJ14" s="57" t="s">
        <v>76</v>
      </c>
      <c r="AK14" s="57" t="s">
        <v>76</v>
      </c>
      <c r="AL14" s="57" t="s">
        <v>77</v>
      </c>
      <c r="AM14" s="57" t="s">
        <v>1303</v>
      </c>
      <c r="AO14" s="57" t="s">
        <v>845</v>
      </c>
      <c r="AP14" s="57" t="s">
        <v>18800</v>
      </c>
      <c r="AQ14" s="57" t="s">
        <v>1245</v>
      </c>
      <c r="AR14" s="57" t="s">
        <v>78</v>
      </c>
      <c r="AS14" s="57" t="s">
        <v>1261</v>
      </c>
      <c r="AT14" s="57" t="s">
        <v>18801</v>
      </c>
      <c r="AU14" s="57" t="s">
        <v>4718</v>
      </c>
      <c r="AV14" s="57" t="s">
        <v>4719</v>
      </c>
      <c r="AW14" s="57" t="s">
        <v>4720</v>
      </c>
      <c r="AX14" s="57" t="s">
        <v>4721</v>
      </c>
      <c r="AY14" s="57" t="s">
        <v>4722</v>
      </c>
      <c r="BE14" s="57" t="s">
        <v>4723</v>
      </c>
      <c r="BF14" s="57" t="s">
        <v>4724</v>
      </c>
      <c r="BG14" s="57" t="s">
        <v>4725</v>
      </c>
      <c r="BH14" s="57" t="s">
        <v>4726</v>
      </c>
      <c r="BI14" s="57" t="s">
        <v>4727</v>
      </c>
      <c r="BO14" s="57" t="s">
        <v>4728</v>
      </c>
      <c r="BP14" s="57" t="s">
        <v>4729</v>
      </c>
      <c r="BQ14" s="57" t="s">
        <v>4730</v>
      </c>
      <c r="BV14" s="57" t="s">
        <v>18069</v>
      </c>
      <c r="BW14" s="164" t="s">
        <v>18805</v>
      </c>
      <c r="BX14" s="57" t="s">
        <v>18854</v>
      </c>
      <c r="BY14" s="57" t="s">
        <v>7550</v>
      </c>
      <c r="BZ14" s="57" t="s">
        <v>7551</v>
      </c>
      <c r="CA14" s="57" t="s">
        <v>7552</v>
      </c>
      <c r="CB14" s="57" t="s">
        <v>7553</v>
      </c>
      <c r="CC14" s="57" t="s">
        <v>7554</v>
      </c>
      <c r="CI14" s="57" t="s">
        <v>7555</v>
      </c>
      <c r="CJ14" s="57" t="s">
        <v>7556</v>
      </c>
      <c r="CK14" s="57" t="s">
        <v>7557</v>
      </c>
      <c r="CL14" s="57" t="s">
        <v>7558</v>
      </c>
      <c r="CM14" s="57" t="s">
        <v>7559</v>
      </c>
      <c r="CS14" s="57" t="s">
        <v>7560</v>
      </c>
      <c r="CT14" s="57" t="s">
        <v>7561</v>
      </c>
      <c r="CU14" s="57" t="s">
        <v>7562</v>
      </c>
      <c r="CZ14" s="57" t="s">
        <v>18084</v>
      </c>
      <c r="DA14" s="164" t="s">
        <v>18805</v>
      </c>
      <c r="DB14" s="57" t="s">
        <v>18934</v>
      </c>
      <c r="DC14" s="57" t="s">
        <v>10558</v>
      </c>
      <c r="DD14" s="57" t="s">
        <v>10559</v>
      </c>
      <c r="DE14" s="57" t="s">
        <v>10560</v>
      </c>
      <c r="DF14" s="57" t="s">
        <v>5116</v>
      </c>
      <c r="DM14" s="57" t="s">
        <v>10561</v>
      </c>
      <c r="DN14" s="57" t="s">
        <v>10562</v>
      </c>
      <c r="DO14" s="57" t="s">
        <v>4896</v>
      </c>
      <c r="DP14" s="57" t="s">
        <v>4897</v>
      </c>
      <c r="DQ14" s="57" t="s">
        <v>4898</v>
      </c>
      <c r="DW14" s="57" t="s">
        <v>10563</v>
      </c>
      <c r="DX14" s="57" t="s">
        <v>5610</v>
      </c>
      <c r="ED14" s="57" t="s">
        <v>18084</v>
      </c>
      <c r="EE14" s="164" t="s">
        <v>18835</v>
      </c>
      <c r="EF14" s="57" t="s">
        <v>18854</v>
      </c>
      <c r="EG14" s="57" t="s">
        <v>13244</v>
      </c>
      <c r="EH14" s="57" t="s">
        <v>13245</v>
      </c>
      <c r="EI14" s="57" t="s">
        <v>13246</v>
      </c>
      <c r="EJ14" s="57" t="s">
        <v>13247</v>
      </c>
      <c r="EQ14" s="57" t="s">
        <v>13248</v>
      </c>
      <c r="ER14" s="57" t="s">
        <v>13249</v>
      </c>
      <c r="ES14" s="57" t="s">
        <v>13250</v>
      </c>
      <c r="ET14" s="57" t="s">
        <v>13251</v>
      </c>
      <c r="EU14" s="57" t="s">
        <v>13252</v>
      </c>
      <c r="FA14" s="57" t="s">
        <v>8141</v>
      </c>
      <c r="FB14" s="57" t="s">
        <v>5676</v>
      </c>
      <c r="FC14" s="57" t="s">
        <v>8142</v>
      </c>
      <c r="FH14" s="57" t="s">
        <v>18056</v>
      </c>
      <c r="FI14" s="164" t="s">
        <v>18802</v>
      </c>
      <c r="FJ14" s="57" t="s">
        <v>18853</v>
      </c>
      <c r="FK14" s="57" t="s">
        <v>15118</v>
      </c>
      <c r="FL14" s="57" t="s">
        <v>14879</v>
      </c>
      <c r="FM14" s="57" t="s">
        <v>15119</v>
      </c>
      <c r="FN14" s="57" t="s">
        <v>15120</v>
      </c>
      <c r="FO14" s="57" t="s">
        <v>15121</v>
      </c>
      <c r="FP14" s="57" t="s">
        <v>15122</v>
      </c>
      <c r="FU14" s="57" t="s">
        <v>15123</v>
      </c>
      <c r="FV14" s="57" t="s">
        <v>15124</v>
      </c>
      <c r="FW14" s="57" t="s">
        <v>15125</v>
      </c>
      <c r="FX14" s="57" t="s">
        <v>15126</v>
      </c>
      <c r="FY14" s="57" t="s">
        <v>15127</v>
      </c>
      <c r="FZ14" s="57" t="s">
        <v>15128</v>
      </c>
      <c r="GE14" s="57" t="s">
        <v>15129</v>
      </c>
      <c r="GF14" s="57" t="s">
        <v>4601</v>
      </c>
      <c r="GL14" s="57" t="s">
        <v>18075</v>
      </c>
      <c r="GM14" s="164" t="s">
        <v>18935</v>
      </c>
      <c r="GN14" s="57" t="s">
        <v>18804</v>
      </c>
      <c r="GO14" s="57" t="s">
        <v>7449</v>
      </c>
      <c r="GP14" s="57" t="s">
        <v>7450</v>
      </c>
      <c r="GQ14" s="57" t="s">
        <v>10832</v>
      </c>
      <c r="GR14" s="57" t="s">
        <v>7453</v>
      </c>
      <c r="GS14" s="57" t="s">
        <v>7454</v>
      </c>
      <c r="GT14" s="57" t="s">
        <v>7455</v>
      </c>
      <c r="GY14" s="57" t="s">
        <v>16608</v>
      </c>
      <c r="GZ14" s="57" t="s">
        <v>7459</v>
      </c>
      <c r="HA14" s="57" t="s">
        <v>7460</v>
      </c>
      <c r="HB14" s="57" t="s">
        <v>16609</v>
      </c>
      <c r="HC14" s="57" t="s">
        <v>7462</v>
      </c>
      <c r="HD14" s="57" t="s">
        <v>7463</v>
      </c>
      <c r="HE14" s="57" t="s">
        <v>7464</v>
      </c>
      <c r="HI14" s="57" t="s">
        <v>6405</v>
      </c>
      <c r="HJ14" s="57" t="s">
        <v>15198</v>
      </c>
      <c r="HK14" s="57" t="s">
        <v>5712</v>
      </c>
      <c r="HP14" s="57" t="s">
        <v>18075</v>
      </c>
      <c r="HQ14" s="164" t="s">
        <v>18805</v>
      </c>
      <c r="HR14" s="57" t="s">
        <v>18902</v>
      </c>
      <c r="HS14" s="57" t="s">
        <v>82</v>
      </c>
      <c r="HT14" s="57" t="s">
        <v>82</v>
      </c>
      <c r="HU14" s="57" t="s">
        <v>82</v>
      </c>
      <c r="HV14" s="57" t="s">
        <v>79</v>
      </c>
      <c r="HW14" s="57" t="s">
        <v>82</v>
      </c>
      <c r="HX14" s="57" t="s">
        <v>82</v>
      </c>
      <c r="HY14" s="57" t="s">
        <v>82</v>
      </c>
      <c r="HZ14" s="57" t="s">
        <v>79</v>
      </c>
      <c r="IA14" s="57" t="s">
        <v>82</v>
      </c>
      <c r="IB14" s="57" t="s">
        <v>82</v>
      </c>
      <c r="IC14" s="57" t="s">
        <v>82</v>
      </c>
      <c r="ID14" s="57" t="s">
        <v>82</v>
      </c>
      <c r="IE14" s="57" t="s">
        <v>79</v>
      </c>
      <c r="IF14" s="57" t="s">
        <v>82</v>
      </c>
      <c r="IG14" s="57" t="s">
        <v>79</v>
      </c>
      <c r="IH14" s="57" t="s">
        <v>79</v>
      </c>
      <c r="II14" s="57" t="s">
        <v>68</v>
      </c>
      <c r="IJ14" s="57">
        <v>31608</v>
      </c>
      <c r="IK14" s="57">
        <v>31436</v>
      </c>
      <c r="IL14" s="57">
        <v>31058</v>
      </c>
      <c r="IM14" s="57">
        <v>21547</v>
      </c>
      <c r="IO14" s="57" t="s">
        <v>18936</v>
      </c>
      <c r="IP14" s="57" t="s">
        <v>18815</v>
      </c>
      <c r="IQ14" s="57" t="s">
        <v>18868</v>
      </c>
      <c r="IR14" s="57" t="s">
        <v>18810</v>
      </c>
      <c r="IT14" s="57">
        <v>3</v>
      </c>
      <c r="IU14" s="57">
        <v>2</v>
      </c>
      <c r="IV14" s="57">
        <v>2</v>
      </c>
      <c r="IW14" s="57">
        <v>2</v>
      </c>
      <c r="IY14" s="57">
        <v>568</v>
      </c>
      <c r="IZ14" s="57">
        <v>245</v>
      </c>
      <c r="JA14" s="57">
        <v>245</v>
      </c>
      <c r="JB14" s="57">
        <v>245</v>
      </c>
      <c r="JD14" s="57">
        <v>200</v>
      </c>
      <c r="JE14" s="57">
        <v>200</v>
      </c>
      <c r="JF14" s="57">
        <v>326</v>
      </c>
      <c r="JG14" s="57">
        <v>221</v>
      </c>
      <c r="JI14" s="57" t="s">
        <v>4732</v>
      </c>
      <c r="JJ14" s="57" t="s">
        <v>4733</v>
      </c>
      <c r="JK14" s="57" t="s">
        <v>4735</v>
      </c>
      <c r="JL14" s="57" t="s">
        <v>4736</v>
      </c>
      <c r="JN14" s="57">
        <v>31436</v>
      </c>
      <c r="JO14" s="57">
        <v>31058</v>
      </c>
      <c r="JP14" s="57">
        <v>21572</v>
      </c>
      <c r="JQ14" s="57">
        <v>31652</v>
      </c>
      <c r="JS14" s="57" t="s">
        <v>18815</v>
      </c>
      <c r="JT14" s="57" t="s">
        <v>18868</v>
      </c>
      <c r="JU14" s="57" t="s">
        <v>18816</v>
      </c>
      <c r="JV14" s="57" t="s">
        <v>18885</v>
      </c>
      <c r="JX14" s="57">
        <v>2</v>
      </c>
      <c r="JY14" s="57">
        <v>2</v>
      </c>
      <c r="JZ14" s="57">
        <v>2</v>
      </c>
      <c r="KA14" s="57">
        <v>1</v>
      </c>
      <c r="KC14" s="57">
        <v>245</v>
      </c>
      <c r="KD14" s="57">
        <v>245</v>
      </c>
      <c r="KE14" s="57">
        <v>328</v>
      </c>
      <c r="KF14" s="57">
        <v>78</v>
      </c>
      <c r="KH14" s="57">
        <v>200</v>
      </c>
      <c r="KI14" s="57">
        <v>326</v>
      </c>
      <c r="KJ14" s="57">
        <v>221</v>
      </c>
      <c r="KK14" s="57">
        <v>200</v>
      </c>
      <c r="KM14" s="57" t="s">
        <v>4733</v>
      </c>
      <c r="KN14" s="57" t="s">
        <v>4735</v>
      </c>
      <c r="KO14" s="57" t="s">
        <v>7563</v>
      </c>
      <c r="KP14" s="57" t="s">
        <v>7564</v>
      </c>
      <c r="KR14" s="57">
        <v>31608</v>
      </c>
      <c r="KS14" s="57">
        <v>31620</v>
      </c>
      <c r="KT14" s="57">
        <v>32079</v>
      </c>
      <c r="KU14" s="57">
        <v>12054</v>
      </c>
      <c r="KV14" s="57">
        <v>11454</v>
      </c>
      <c r="KW14" s="57" t="s">
        <v>18936</v>
      </c>
      <c r="KX14" s="57" t="s">
        <v>18814</v>
      </c>
      <c r="KY14" s="57" t="s">
        <v>18867</v>
      </c>
      <c r="KZ14" s="57" t="s">
        <v>18840</v>
      </c>
      <c r="LA14" s="57" t="s">
        <v>18813</v>
      </c>
      <c r="LB14" s="57">
        <v>3</v>
      </c>
      <c r="LC14" s="57">
        <v>3</v>
      </c>
      <c r="LD14" s="57">
        <v>2</v>
      </c>
      <c r="LE14" s="57">
        <v>2</v>
      </c>
      <c r="LF14" s="57">
        <v>2</v>
      </c>
      <c r="LG14" s="57">
        <v>568</v>
      </c>
      <c r="LH14" s="57">
        <v>454</v>
      </c>
      <c r="LI14" s="57">
        <v>263</v>
      </c>
      <c r="LJ14" s="57">
        <v>266</v>
      </c>
      <c r="LK14" s="57">
        <v>243</v>
      </c>
      <c r="LL14" s="57">
        <v>200</v>
      </c>
      <c r="LM14" s="57">
        <v>200</v>
      </c>
      <c r="LN14" s="57">
        <v>310</v>
      </c>
      <c r="LO14" s="57">
        <v>113</v>
      </c>
      <c r="LP14" s="57">
        <v>115</v>
      </c>
      <c r="LQ14" s="57" t="s">
        <v>4732</v>
      </c>
      <c r="LR14" s="57" t="s">
        <v>10564</v>
      </c>
      <c r="LS14" s="57" t="s">
        <v>10565</v>
      </c>
      <c r="LT14" s="57" t="s">
        <v>10566</v>
      </c>
      <c r="LU14" s="57" t="s">
        <v>10567</v>
      </c>
      <c r="LV14" s="57">
        <v>31608</v>
      </c>
      <c r="LW14" s="57">
        <v>31620</v>
      </c>
      <c r="LX14" s="57">
        <v>31436</v>
      </c>
      <c r="LY14" s="57">
        <v>32079</v>
      </c>
      <c r="LZ14" s="57">
        <v>12054</v>
      </c>
      <c r="MA14" s="57" t="s">
        <v>18936</v>
      </c>
      <c r="MB14" s="57" t="s">
        <v>18814</v>
      </c>
      <c r="MC14" s="57" t="s">
        <v>18815</v>
      </c>
      <c r="MD14" s="57" t="s">
        <v>18867</v>
      </c>
      <c r="ME14" s="57" t="s">
        <v>18840</v>
      </c>
      <c r="MF14" s="57">
        <v>3</v>
      </c>
      <c r="MG14" s="57">
        <v>3</v>
      </c>
      <c r="MH14" s="57">
        <v>2</v>
      </c>
      <c r="MI14" s="57">
        <v>2</v>
      </c>
      <c r="MJ14" s="57">
        <v>2</v>
      </c>
      <c r="MK14" s="57">
        <v>568</v>
      </c>
      <c r="ML14" s="57">
        <v>454</v>
      </c>
      <c r="MM14" s="57">
        <v>245</v>
      </c>
      <c r="MN14" s="57">
        <v>263</v>
      </c>
      <c r="MO14" s="57">
        <v>266</v>
      </c>
      <c r="MP14" s="57">
        <v>200</v>
      </c>
      <c r="MQ14" s="57">
        <v>200</v>
      </c>
      <c r="MR14" s="57">
        <v>200</v>
      </c>
      <c r="MS14" s="57">
        <v>310</v>
      </c>
      <c r="MT14" s="57">
        <v>113</v>
      </c>
      <c r="MU14" s="57" t="s">
        <v>4732</v>
      </c>
      <c r="MV14" s="57" t="s">
        <v>10564</v>
      </c>
      <c r="MW14" s="57" t="s">
        <v>4733</v>
      </c>
      <c r="MX14" s="57" t="s">
        <v>10565</v>
      </c>
      <c r="MY14" s="57" t="s">
        <v>10566</v>
      </c>
      <c r="MZ14" s="57">
        <v>31608</v>
      </c>
      <c r="NA14" s="57">
        <v>31620</v>
      </c>
      <c r="NB14" s="57">
        <v>31436</v>
      </c>
      <c r="NC14" s="57">
        <v>31058</v>
      </c>
      <c r="NE14" s="57" t="s">
        <v>18936</v>
      </c>
      <c r="NF14" s="57" t="s">
        <v>18814</v>
      </c>
      <c r="NG14" s="57" t="s">
        <v>18815</v>
      </c>
      <c r="NH14" s="57" t="s">
        <v>18868</v>
      </c>
      <c r="NJ14" s="57">
        <v>3</v>
      </c>
      <c r="NK14" s="57">
        <v>3</v>
      </c>
      <c r="NL14" s="57">
        <v>2</v>
      </c>
      <c r="NM14" s="57">
        <v>2</v>
      </c>
      <c r="NO14" s="57">
        <v>568</v>
      </c>
      <c r="NP14" s="57">
        <v>454</v>
      </c>
      <c r="NQ14" s="57">
        <v>245</v>
      </c>
      <c r="NR14" s="57">
        <v>245</v>
      </c>
      <c r="NT14" s="57">
        <v>200</v>
      </c>
      <c r="NU14" s="57">
        <v>200</v>
      </c>
      <c r="NV14" s="57">
        <v>200</v>
      </c>
      <c r="NW14" s="57">
        <v>326</v>
      </c>
      <c r="NY14" s="57" t="s">
        <v>4732</v>
      </c>
      <c r="NZ14" s="57" t="s">
        <v>10564</v>
      </c>
      <c r="OA14" s="57" t="s">
        <v>4733</v>
      </c>
      <c r="OB14" s="57" t="s">
        <v>4735</v>
      </c>
      <c r="OD14" s="57">
        <v>21572</v>
      </c>
      <c r="OE14" s="57">
        <v>31608</v>
      </c>
      <c r="OI14" s="57" t="s">
        <v>18816</v>
      </c>
      <c r="OJ14" s="57" t="s">
        <v>18936</v>
      </c>
      <c r="ON14" s="57">
        <v>2</v>
      </c>
      <c r="OO14" s="57">
        <v>3</v>
      </c>
      <c r="OS14" s="57">
        <v>328</v>
      </c>
      <c r="OT14" s="57">
        <v>568</v>
      </c>
      <c r="OX14" s="57">
        <v>221</v>
      </c>
      <c r="OY14" s="57">
        <v>200</v>
      </c>
      <c r="PC14" s="57" t="s">
        <v>7563</v>
      </c>
      <c r="PD14" s="57" t="s">
        <v>4732</v>
      </c>
      <c r="PJ14" s="57" t="s">
        <v>18937</v>
      </c>
      <c r="PK14" s="57" t="s">
        <v>18938</v>
      </c>
      <c r="PL14" s="57" t="s">
        <v>18939</v>
      </c>
      <c r="PM14" s="57" t="s">
        <v>18940</v>
      </c>
      <c r="PN14" s="57">
        <v>2830.7800458000006</v>
      </c>
      <c r="PO14" s="57" t="s">
        <v>18823</v>
      </c>
      <c r="PP14" s="57" t="s">
        <v>18824</v>
      </c>
      <c r="PQ14" s="57" t="s">
        <v>18825</v>
      </c>
      <c r="PR14" s="57" t="s">
        <v>3212</v>
      </c>
      <c r="PS14" s="57" t="s">
        <v>3213</v>
      </c>
      <c r="PT14" s="57" t="s">
        <v>3214</v>
      </c>
      <c r="PU14" s="57" t="s">
        <v>3215</v>
      </c>
      <c r="PV14" s="57" t="s">
        <v>3216</v>
      </c>
      <c r="PW14" s="57" t="s">
        <v>3217</v>
      </c>
    </row>
    <row r="15" spans="1:439" ht="15" customHeight="1" x14ac:dyDescent="0.35">
      <c r="A15" s="57">
        <v>14</v>
      </c>
      <c r="B15" s="57" t="s">
        <v>277</v>
      </c>
      <c r="D15" s="57" t="s">
        <v>289</v>
      </c>
      <c r="E15" s="57" t="s">
        <v>1304</v>
      </c>
      <c r="F15" s="57" t="s">
        <v>1305</v>
      </c>
      <c r="G15" s="57" t="s">
        <v>1306</v>
      </c>
      <c r="H15" s="57" t="s">
        <v>1307</v>
      </c>
      <c r="I15" s="57" t="s">
        <v>1308</v>
      </c>
      <c r="J15" s="57" t="s">
        <v>1309</v>
      </c>
      <c r="P15" s="57" t="s">
        <v>1310</v>
      </c>
      <c r="Q15" s="57" t="s">
        <v>1289</v>
      </c>
      <c r="S15" s="57" t="s">
        <v>63</v>
      </c>
      <c r="T15" s="57" t="s">
        <v>69</v>
      </c>
      <c r="U15" s="57" t="s">
        <v>69</v>
      </c>
      <c r="V15" s="57" t="s">
        <v>63</v>
      </c>
      <c r="W15" s="57" t="s">
        <v>69</v>
      </c>
      <c r="X15" s="57" t="s">
        <v>69</v>
      </c>
      <c r="Y15" s="57" t="s">
        <v>63</v>
      </c>
      <c r="Z15" s="57" t="s">
        <v>69</v>
      </c>
      <c r="AA15" s="57" t="s">
        <v>69</v>
      </c>
      <c r="AB15" s="57" t="s">
        <v>69</v>
      </c>
      <c r="AC15" s="57" t="s">
        <v>63</v>
      </c>
      <c r="AD15" s="57" t="s">
        <v>63</v>
      </c>
      <c r="AE15" s="57" t="s">
        <v>69</v>
      </c>
      <c r="AF15" s="57" t="s">
        <v>63</v>
      </c>
      <c r="AG15" s="57" t="s">
        <v>69</v>
      </c>
      <c r="AH15" s="57" t="s">
        <v>70</v>
      </c>
      <c r="AI15" s="57" t="s">
        <v>1311</v>
      </c>
      <c r="AJ15" s="57" t="s">
        <v>65</v>
      </c>
      <c r="AK15" s="57" t="s">
        <v>65</v>
      </c>
      <c r="AL15" s="57" t="s">
        <v>66</v>
      </c>
      <c r="AO15" s="57" t="s">
        <v>846</v>
      </c>
      <c r="AP15" s="57" t="s">
        <v>18850</v>
      </c>
      <c r="AQ15" s="57" t="s">
        <v>67</v>
      </c>
      <c r="AR15" s="57" t="s">
        <v>67</v>
      </c>
      <c r="AS15" s="57" t="s">
        <v>1215</v>
      </c>
      <c r="AT15" s="57" t="s">
        <v>18859</v>
      </c>
      <c r="AU15" s="57" t="s">
        <v>4737</v>
      </c>
      <c r="AV15" s="57" t="s">
        <v>4738</v>
      </c>
      <c r="AW15" s="57" t="s">
        <v>4739</v>
      </c>
      <c r="BE15" s="57" t="s">
        <v>4740</v>
      </c>
      <c r="BF15" s="57" t="s">
        <v>4741</v>
      </c>
      <c r="BG15" s="57" t="s">
        <v>4742</v>
      </c>
      <c r="BH15" s="57" t="s">
        <v>4743</v>
      </c>
      <c r="BI15" s="57" t="s">
        <v>4744</v>
      </c>
      <c r="BJ15" s="57" t="s">
        <v>4745</v>
      </c>
      <c r="BK15" s="57" t="s">
        <v>4746</v>
      </c>
      <c r="BO15" s="57" t="s">
        <v>714</v>
      </c>
      <c r="BP15" s="57" t="s">
        <v>4706</v>
      </c>
      <c r="BQ15" s="57" t="s">
        <v>4747</v>
      </c>
      <c r="BV15" s="57" t="s">
        <v>18072</v>
      </c>
      <c r="BW15" s="164" t="s">
        <v>18805</v>
      </c>
      <c r="BX15" s="57" t="s">
        <v>18851</v>
      </c>
      <c r="BY15" s="57" t="s">
        <v>7565</v>
      </c>
      <c r="BZ15" s="57" t="s">
        <v>7515</v>
      </c>
      <c r="CA15" s="57" t="s">
        <v>7516</v>
      </c>
      <c r="CB15" s="57" t="s">
        <v>7517</v>
      </c>
      <c r="CC15" s="57" t="s">
        <v>7566</v>
      </c>
      <c r="CD15" s="57" t="s">
        <v>7474</v>
      </c>
      <c r="CI15" s="57" t="s">
        <v>7567</v>
      </c>
      <c r="CJ15" s="57" t="s">
        <v>7519</v>
      </c>
      <c r="CK15" s="57" t="s">
        <v>7520</v>
      </c>
      <c r="CL15" s="57" t="s">
        <v>7521</v>
      </c>
      <c r="CM15" s="57" t="s">
        <v>7522</v>
      </c>
      <c r="CN15" s="57" t="s">
        <v>7523</v>
      </c>
      <c r="CO15" s="57" t="s">
        <v>7524</v>
      </c>
      <c r="CS15" s="57" t="s">
        <v>6752</v>
      </c>
      <c r="CT15" s="57" t="s">
        <v>7568</v>
      </c>
      <c r="CU15" s="57" t="s">
        <v>62</v>
      </c>
      <c r="CZ15" s="57" t="s">
        <v>18072</v>
      </c>
      <c r="DA15" s="164" t="s">
        <v>18802</v>
      </c>
      <c r="DB15" s="57" t="s">
        <v>18941</v>
      </c>
      <c r="DC15" s="57" t="s">
        <v>10568</v>
      </c>
      <c r="DD15" s="57" t="s">
        <v>10569</v>
      </c>
      <c r="DE15" s="57" t="s">
        <v>10570</v>
      </c>
      <c r="DF15" s="57" t="s">
        <v>10571</v>
      </c>
      <c r="DG15" s="57" t="s">
        <v>10572</v>
      </c>
      <c r="DH15" s="57" t="s">
        <v>10573</v>
      </c>
      <c r="DI15" s="57" t="s">
        <v>10574</v>
      </c>
      <c r="DM15" s="57" t="s">
        <v>10575</v>
      </c>
      <c r="DN15" s="57" t="s">
        <v>10576</v>
      </c>
      <c r="DO15" s="57" t="s">
        <v>10577</v>
      </c>
      <c r="DP15" s="57" t="s">
        <v>10578</v>
      </c>
      <c r="DQ15" s="57" t="s">
        <v>10579</v>
      </c>
      <c r="DR15" s="57" t="s">
        <v>10580</v>
      </c>
      <c r="DS15" s="57" t="s">
        <v>10581</v>
      </c>
      <c r="DW15" s="57" t="s">
        <v>4706</v>
      </c>
      <c r="DX15" s="57" t="s">
        <v>10582</v>
      </c>
      <c r="DY15" s="57" t="s">
        <v>4640</v>
      </c>
      <c r="ED15" s="57" t="s">
        <v>18072</v>
      </c>
      <c r="EE15" s="164" t="s">
        <v>18802</v>
      </c>
      <c r="EF15" s="57" t="s">
        <v>18884</v>
      </c>
      <c r="EG15" s="57" t="s">
        <v>13253</v>
      </c>
      <c r="EH15" s="57" t="s">
        <v>748</v>
      </c>
      <c r="EI15" s="57" t="s">
        <v>10533</v>
      </c>
      <c r="EJ15" s="57" t="s">
        <v>750</v>
      </c>
      <c r="EQ15" s="57" t="s">
        <v>13254</v>
      </c>
      <c r="ER15" s="57" t="s">
        <v>752</v>
      </c>
      <c r="ES15" s="57" t="s">
        <v>13255</v>
      </c>
      <c r="ET15" s="57" t="s">
        <v>10536</v>
      </c>
      <c r="FA15" s="57" t="s">
        <v>664</v>
      </c>
      <c r="FB15" s="57" t="s">
        <v>697</v>
      </c>
      <c r="FC15" s="57" t="s">
        <v>13256</v>
      </c>
      <c r="FH15" s="57" t="s">
        <v>18061</v>
      </c>
      <c r="FI15" s="164" t="s">
        <v>18835</v>
      </c>
      <c r="FJ15" s="57" t="s">
        <v>18942</v>
      </c>
      <c r="FK15" s="57" t="s">
        <v>15130</v>
      </c>
      <c r="FL15" s="57" t="s">
        <v>15131</v>
      </c>
      <c r="FM15" s="57" t="s">
        <v>15132</v>
      </c>
      <c r="FN15" s="57" t="s">
        <v>12816</v>
      </c>
      <c r="FU15" s="57" t="s">
        <v>15133</v>
      </c>
      <c r="FV15" s="57" t="s">
        <v>15134</v>
      </c>
      <c r="FW15" s="57" t="s">
        <v>15135</v>
      </c>
      <c r="FX15" s="57" t="s">
        <v>15136</v>
      </c>
      <c r="FY15" s="57" t="s">
        <v>15137</v>
      </c>
      <c r="GE15" s="57" t="s">
        <v>15138</v>
      </c>
      <c r="GF15" s="57" t="s">
        <v>15139</v>
      </c>
      <c r="GG15" s="57" t="s">
        <v>11552</v>
      </c>
      <c r="GL15" s="57" t="s">
        <v>18069</v>
      </c>
      <c r="GM15" s="164" t="s">
        <v>18802</v>
      </c>
      <c r="GN15" s="57" t="s">
        <v>18941</v>
      </c>
      <c r="HS15" s="57" t="s">
        <v>79</v>
      </c>
      <c r="HT15" s="57" t="s">
        <v>79</v>
      </c>
      <c r="HU15" s="57" t="s">
        <v>79</v>
      </c>
      <c r="HV15" s="57" t="s">
        <v>68</v>
      </c>
      <c r="HW15" s="57" t="s">
        <v>68</v>
      </c>
      <c r="HX15" s="57" t="s">
        <v>68</v>
      </c>
      <c r="HY15" s="57" t="s">
        <v>79</v>
      </c>
      <c r="HZ15" s="57" t="s">
        <v>79</v>
      </c>
      <c r="IA15" s="57" t="s">
        <v>79</v>
      </c>
      <c r="IB15" s="57" t="s">
        <v>79</v>
      </c>
      <c r="IC15" s="57" t="s">
        <v>79</v>
      </c>
      <c r="ID15" s="57" t="s">
        <v>74</v>
      </c>
      <c r="IE15" s="57" t="s">
        <v>79</v>
      </c>
      <c r="IF15" s="57" t="s">
        <v>74</v>
      </c>
      <c r="IG15" s="57" t="s">
        <v>74</v>
      </c>
      <c r="IH15" s="57" t="s">
        <v>79</v>
      </c>
      <c r="II15" s="57" t="s">
        <v>68</v>
      </c>
      <c r="IJ15" s="57">
        <v>31833</v>
      </c>
      <c r="IO15" s="57" t="s">
        <v>18943</v>
      </c>
      <c r="IT15" s="57">
        <v>2</v>
      </c>
      <c r="IY15" s="57">
        <v>480</v>
      </c>
      <c r="JD15" s="57">
        <v>311</v>
      </c>
      <c r="JI15" s="57" t="s">
        <v>4748</v>
      </c>
      <c r="JN15" s="57">
        <v>31754</v>
      </c>
      <c r="JS15" s="57" t="s">
        <v>18817</v>
      </c>
      <c r="JX15" s="57">
        <v>2</v>
      </c>
      <c r="KC15" s="57">
        <v>76</v>
      </c>
      <c r="KH15" s="57">
        <v>221</v>
      </c>
      <c r="KM15" s="57" t="s">
        <v>7569</v>
      </c>
      <c r="KR15" s="57">
        <v>31807</v>
      </c>
      <c r="KS15" s="57">
        <v>21572</v>
      </c>
      <c r="KT15" s="57">
        <v>31436</v>
      </c>
      <c r="KW15" s="57" t="s">
        <v>18944</v>
      </c>
      <c r="KX15" s="57" t="s">
        <v>18816</v>
      </c>
      <c r="KY15" s="57" t="s">
        <v>18815</v>
      </c>
      <c r="LB15" s="57">
        <v>2</v>
      </c>
      <c r="LC15" s="57">
        <v>1</v>
      </c>
      <c r="LD15" s="57">
        <v>1</v>
      </c>
      <c r="LG15" s="57">
        <v>209</v>
      </c>
      <c r="LH15" s="57">
        <v>80</v>
      </c>
      <c r="LI15" s="57">
        <v>70</v>
      </c>
      <c r="LL15" s="57">
        <v>311</v>
      </c>
      <c r="LM15" s="57">
        <v>221</v>
      </c>
      <c r="LN15" s="57">
        <v>200</v>
      </c>
      <c r="LQ15" s="57" t="s">
        <v>10583</v>
      </c>
      <c r="LR15" s="57" t="s">
        <v>7376</v>
      </c>
      <c r="LS15" s="57" t="s">
        <v>10584</v>
      </c>
      <c r="MZ15" s="57">
        <v>31807</v>
      </c>
      <c r="NE15" s="57" t="s">
        <v>18944</v>
      </c>
      <c r="NJ15" s="57">
        <v>2</v>
      </c>
      <c r="NO15" s="57">
        <v>209</v>
      </c>
      <c r="NT15" s="57">
        <v>311</v>
      </c>
      <c r="NY15" s="57" t="s">
        <v>10583</v>
      </c>
      <c r="PJ15" s="57" t="s">
        <v>18945</v>
      </c>
      <c r="PK15" s="57" t="s">
        <v>18946</v>
      </c>
      <c r="PL15" s="57" t="s">
        <v>18947</v>
      </c>
      <c r="PN15" s="57">
        <v>2026.2794679999995</v>
      </c>
      <c r="PO15" s="57" t="s">
        <v>18823</v>
      </c>
      <c r="PP15" s="57" t="s">
        <v>18824</v>
      </c>
      <c r="PQ15" s="57" t="s">
        <v>18825</v>
      </c>
      <c r="PR15" s="57" t="s">
        <v>3218</v>
      </c>
      <c r="PS15" s="57" t="s">
        <v>3219</v>
      </c>
      <c r="PT15" s="57" t="s">
        <v>3220</v>
      </c>
      <c r="PU15" s="57" t="s">
        <v>3221</v>
      </c>
      <c r="PV15" s="57" t="s">
        <v>3222</v>
      </c>
      <c r="PW15" s="57" t="s">
        <v>3167</v>
      </c>
    </row>
    <row r="16" spans="1:439" ht="15" customHeight="1" x14ac:dyDescent="0.35">
      <c r="A16" s="57">
        <v>15</v>
      </c>
      <c r="B16" s="57" t="s">
        <v>277</v>
      </c>
      <c r="D16" s="57" t="s">
        <v>290</v>
      </c>
      <c r="E16" s="57" t="s">
        <v>1312</v>
      </c>
      <c r="F16" s="57" t="s">
        <v>1313</v>
      </c>
      <c r="G16" s="57" t="s">
        <v>1314</v>
      </c>
      <c r="P16" s="57" t="s">
        <v>1315</v>
      </c>
      <c r="S16" s="57" t="s">
        <v>69</v>
      </c>
      <c r="T16" s="57" t="s">
        <v>63</v>
      </c>
      <c r="U16" s="57" t="s">
        <v>63</v>
      </c>
      <c r="V16" s="57" t="s">
        <v>69</v>
      </c>
      <c r="W16" s="57" t="s">
        <v>69</v>
      </c>
      <c r="X16" s="57" t="s">
        <v>69</v>
      </c>
      <c r="Y16" s="57" t="s">
        <v>63</v>
      </c>
      <c r="Z16" s="57" t="s">
        <v>63</v>
      </c>
      <c r="AA16" s="57" t="s">
        <v>63</v>
      </c>
      <c r="AB16" s="57" t="s">
        <v>63</v>
      </c>
      <c r="AC16" s="57" t="s">
        <v>69</v>
      </c>
      <c r="AD16" s="57" t="s">
        <v>69</v>
      </c>
      <c r="AE16" s="57" t="s">
        <v>69</v>
      </c>
      <c r="AF16" s="57" t="s">
        <v>69</v>
      </c>
      <c r="AG16" s="57" t="s">
        <v>63</v>
      </c>
      <c r="AH16" s="57" t="s">
        <v>70</v>
      </c>
      <c r="AI16" s="57" t="s">
        <v>1316</v>
      </c>
      <c r="AJ16" s="57" t="s">
        <v>65</v>
      </c>
      <c r="AK16" s="57" t="s">
        <v>65</v>
      </c>
      <c r="AL16" s="57" t="s">
        <v>66</v>
      </c>
      <c r="AO16" s="57" t="s">
        <v>847</v>
      </c>
      <c r="AP16" s="57" t="s">
        <v>18948</v>
      </c>
      <c r="AQ16" s="57" t="s">
        <v>67</v>
      </c>
      <c r="AR16" s="57" t="s">
        <v>67</v>
      </c>
      <c r="AS16" s="57" t="s">
        <v>1261</v>
      </c>
      <c r="AT16" s="57" t="s">
        <v>18801</v>
      </c>
      <c r="AU16" s="57" t="s">
        <v>4749</v>
      </c>
      <c r="AV16" s="57" t="s">
        <v>4487</v>
      </c>
      <c r="AW16" s="57" t="s">
        <v>4750</v>
      </c>
      <c r="AX16" s="57" t="s">
        <v>4489</v>
      </c>
      <c r="AY16" s="57" t="s">
        <v>4751</v>
      </c>
      <c r="AZ16" s="57" t="s">
        <v>4752</v>
      </c>
      <c r="BE16" s="57" t="s">
        <v>4753</v>
      </c>
      <c r="BF16" s="57" t="s">
        <v>4754</v>
      </c>
      <c r="BG16" s="57" t="s">
        <v>4494</v>
      </c>
      <c r="BH16" s="57" t="s">
        <v>4496</v>
      </c>
      <c r="BI16" s="57" t="s">
        <v>4497</v>
      </c>
      <c r="BJ16" s="57" t="s">
        <v>4755</v>
      </c>
      <c r="BO16" s="57" t="s">
        <v>4756</v>
      </c>
      <c r="BP16" s="57" t="s">
        <v>4757</v>
      </c>
      <c r="BQ16" s="57" t="s">
        <v>4758</v>
      </c>
      <c r="BV16" s="57" t="s">
        <v>18059</v>
      </c>
      <c r="BW16" s="164" t="s">
        <v>18802</v>
      </c>
      <c r="BX16" s="57" t="s">
        <v>18832</v>
      </c>
      <c r="BY16" s="57" t="s">
        <v>802</v>
      </c>
      <c r="BZ16" s="57" t="s">
        <v>803</v>
      </c>
      <c r="CA16" s="57" t="s">
        <v>804</v>
      </c>
      <c r="CB16" s="57" t="s">
        <v>775</v>
      </c>
      <c r="CC16" s="57" t="s">
        <v>777</v>
      </c>
      <c r="CD16" s="57" t="s">
        <v>806</v>
      </c>
      <c r="CE16" s="57" t="s">
        <v>598</v>
      </c>
      <c r="CI16" s="57" t="s">
        <v>808</v>
      </c>
      <c r="CJ16" s="57" t="s">
        <v>7570</v>
      </c>
      <c r="CK16" s="57" t="s">
        <v>811</v>
      </c>
      <c r="CL16" s="57" t="s">
        <v>812</v>
      </c>
      <c r="CM16" s="57" t="s">
        <v>813</v>
      </c>
      <c r="CN16" s="57" t="s">
        <v>814</v>
      </c>
      <c r="CO16" s="57" t="s">
        <v>603</v>
      </c>
      <c r="CS16" s="57" t="s">
        <v>817</v>
      </c>
      <c r="CT16" s="57" t="s">
        <v>614</v>
      </c>
      <c r="CZ16" s="57" t="s">
        <v>18061</v>
      </c>
      <c r="DA16" s="164" t="s">
        <v>18949</v>
      </c>
      <c r="DB16" s="57" t="s">
        <v>18900</v>
      </c>
      <c r="DC16" s="57" t="s">
        <v>10585</v>
      </c>
      <c r="DD16" s="57" t="s">
        <v>10586</v>
      </c>
      <c r="DE16" s="57" t="s">
        <v>10587</v>
      </c>
      <c r="DF16" s="57" t="s">
        <v>10588</v>
      </c>
      <c r="DG16" s="57" t="s">
        <v>10589</v>
      </c>
      <c r="DM16" s="57" t="s">
        <v>10590</v>
      </c>
      <c r="DN16" s="57" t="s">
        <v>10591</v>
      </c>
      <c r="DO16" s="57" t="s">
        <v>10592</v>
      </c>
      <c r="DP16" s="57" t="s">
        <v>10593</v>
      </c>
      <c r="DQ16" s="57" t="s">
        <v>10594</v>
      </c>
      <c r="DW16" s="57" t="s">
        <v>10595</v>
      </c>
      <c r="DX16" s="57" t="s">
        <v>10596</v>
      </c>
      <c r="DY16" s="57" t="s">
        <v>10597</v>
      </c>
      <c r="ED16" s="57" t="s">
        <v>18061</v>
      </c>
      <c r="EE16" s="164" t="s">
        <v>18805</v>
      </c>
      <c r="EF16" s="57" t="s">
        <v>18806</v>
      </c>
      <c r="EG16" s="57" t="s">
        <v>13257</v>
      </c>
      <c r="EH16" s="57" t="s">
        <v>13258</v>
      </c>
      <c r="EI16" s="57" t="s">
        <v>13259</v>
      </c>
      <c r="EJ16" s="57" t="s">
        <v>13260</v>
      </c>
      <c r="EQ16" s="57" t="s">
        <v>13261</v>
      </c>
      <c r="ER16" s="57" t="s">
        <v>13262</v>
      </c>
      <c r="ES16" s="57" t="s">
        <v>13263</v>
      </c>
      <c r="ET16" s="57" t="s">
        <v>13264</v>
      </c>
      <c r="FA16" s="57" t="s">
        <v>605</v>
      </c>
      <c r="FB16" s="57" t="s">
        <v>10556</v>
      </c>
      <c r="FH16" s="57" t="s">
        <v>18063</v>
      </c>
      <c r="FI16" s="164" t="s">
        <v>18805</v>
      </c>
      <c r="FJ16" s="57" t="s">
        <v>18893</v>
      </c>
      <c r="FK16" s="57" t="s">
        <v>15140</v>
      </c>
      <c r="FL16" s="57" t="s">
        <v>15141</v>
      </c>
      <c r="FM16" s="57" t="s">
        <v>15142</v>
      </c>
      <c r="FN16" s="57" t="s">
        <v>13106</v>
      </c>
      <c r="FO16" s="57" t="s">
        <v>13107</v>
      </c>
      <c r="FU16" s="57" t="s">
        <v>15143</v>
      </c>
      <c r="FV16" s="57" t="s">
        <v>15144</v>
      </c>
      <c r="FW16" s="57" t="s">
        <v>13110</v>
      </c>
      <c r="FX16" s="57" t="s">
        <v>13111</v>
      </c>
      <c r="FY16" s="57" t="s">
        <v>13112</v>
      </c>
      <c r="GE16" s="57" t="s">
        <v>13296</v>
      </c>
      <c r="GF16" s="57" t="s">
        <v>15145</v>
      </c>
      <c r="GG16" s="57" t="s">
        <v>11438</v>
      </c>
      <c r="GL16" s="57" t="s">
        <v>18084</v>
      </c>
      <c r="GM16" s="164" t="s">
        <v>18802</v>
      </c>
      <c r="GN16" s="57" t="s">
        <v>18929</v>
      </c>
      <c r="GO16" s="57" t="s">
        <v>16610</v>
      </c>
      <c r="GP16" s="57" t="s">
        <v>16611</v>
      </c>
      <c r="GQ16" s="57" t="s">
        <v>16612</v>
      </c>
      <c r="GR16" s="57" t="s">
        <v>16613</v>
      </c>
      <c r="GS16" s="57" t="s">
        <v>16614</v>
      </c>
      <c r="GY16" s="57" t="s">
        <v>16615</v>
      </c>
      <c r="GZ16" s="57" t="s">
        <v>16616</v>
      </c>
      <c r="HA16" s="57" t="s">
        <v>16617</v>
      </c>
      <c r="HB16" s="57" t="s">
        <v>16618</v>
      </c>
      <c r="HC16" s="57" t="s">
        <v>16619</v>
      </c>
      <c r="HI16" s="57" t="s">
        <v>5218</v>
      </c>
      <c r="HJ16" s="57" t="s">
        <v>62</v>
      </c>
      <c r="HK16" s="57" t="s">
        <v>16620</v>
      </c>
      <c r="HP16" s="57" t="s">
        <v>18084</v>
      </c>
      <c r="HQ16" s="164" t="s">
        <v>18805</v>
      </c>
      <c r="HR16" s="57" t="s">
        <v>18928</v>
      </c>
      <c r="HS16" s="57" t="s">
        <v>74</v>
      </c>
      <c r="HT16" s="57" t="s">
        <v>74</v>
      </c>
      <c r="HU16" s="57" t="s">
        <v>74</v>
      </c>
      <c r="HV16" s="57" t="s">
        <v>68</v>
      </c>
      <c r="HW16" s="57" t="s">
        <v>74</v>
      </c>
      <c r="HX16" s="57" t="s">
        <v>68</v>
      </c>
      <c r="HY16" s="57" t="s">
        <v>74</v>
      </c>
      <c r="HZ16" s="57" t="s">
        <v>74</v>
      </c>
      <c r="IA16" s="57" t="s">
        <v>79</v>
      </c>
      <c r="IB16" s="57" t="s">
        <v>74</v>
      </c>
      <c r="IC16" s="57" t="s">
        <v>74</v>
      </c>
      <c r="ID16" s="57" t="s">
        <v>74</v>
      </c>
      <c r="IE16" s="57" t="s">
        <v>68</v>
      </c>
      <c r="IF16" s="57" t="s">
        <v>68</v>
      </c>
      <c r="IG16" s="57" t="s">
        <v>68</v>
      </c>
      <c r="IH16" s="57" t="s">
        <v>68</v>
      </c>
      <c r="II16" s="57" t="s">
        <v>74</v>
      </c>
      <c r="IJ16" s="57">
        <v>42093</v>
      </c>
      <c r="IO16" s="57" t="s">
        <v>18950</v>
      </c>
      <c r="IT16" s="57">
        <v>2</v>
      </c>
      <c r="IY16" s="57">
        <v>424</v>
      </c>
      <c r="JD16" s="57">
        <v>343</v>
      </c>
      <c r="JI16" s="57" t="s">
        <v>4759</v>
      </c>
      <c r="JN16" s="57">
        <v>42093</v>
      </c>
      <c r="JO16" s="57">
        <v>21572</v>
      </c>
      <c r="JP16" s="57">
        <v>21547</v>
      </c>
      <c r="JS16" s="57" t="s">
        <v>18950</v>
      </c>
      <c r="JT16" s="57" t="s">
        <v>18951</v>
      </c>
      <c r="JU16" s="57" t="s">
        <v>18810</v>
      </c>
      <c r="JX16" s="57">
        <v>2</v>
      </c>
      <c r="JY16" s="57">
        <v>1</v>
      </c>
      <c r="JZ16" s="57">
        <v>2</v>
      </c>
      <c r="KC16" s="57">
        <v>424</v>
      </c>
      <c r="KD16" s="57">
        <v>80</v>
      </c>
      <c r="KE16" s="57">
        <v>245</v>
      </c>
      <c r="KH16" s="57">
        <v>343</v>
      </c>
      <c r="KI16" s="57">
        <v>221</v>
      </c>
      <c r="KJ16" s="57">
        <v>221</v>
      </c>
      <c r="KM16" s="57" t="s">
        <v>4759</v>
      </c>
      <c r="KN16" s="57" t="s">
        <v>7571</v>
      </c>
      <c r="KO16" s="57" t="s">
        <v>7572</v>
      </c>
      <c r="KR16" s="57">
        <v>23684</v>
      </c>
      <c r="KS16" s="57">
        <v>31624</v>
      </c>
      <c r="KW16" s="57" t="s">
        <v>18844</v>
      </c>
      <c r="KX16" s="57" t="s">
        <v>18842</v>
      </c>
      <c r="LB16" s="57">
        <v>1</v>
      </c>
      <c r="LC16" s="57">
        <v>1</v>
      </c>
      <c r="LG16" s="57">
        <v>144</v>
      </c>
      <c r="LH16" s="57">
        <v>70</v>
      </c>
      <c r="LL16" s="57">
        <v>251</v>
      </c>
      <c r="LM16" s="57">
        <v>200</v>
      </c>
      <c r="LQ16" s="57" t="s">
        <v>10598</v>
      </c>
      <c r="LR16" s="57" t="s">
        <v>10599</v>
      </c>
      <c r="LV16" s="57">
        <v>31624</v>
      </c>
      <c r="MA16" s="57" t="s">
        <v>18842</v>
      </c>
      <c r="MF16" s="57">
        <v>1</v>
      </c>
      <c r="MK16" s="57">
        <v>70</v>
      </c>
      <c r="MP16" s="57">
        <v>200</v>
      </c>
      <c r="MU16" s="57" t="s">
        <v>10599</v>
      </c>
      <c r="MZ16" s="57">
        <v>21572</v>
      </c>
      <c r="NE16" s="57" t="s">
        <v>18951</v>
      </c>
      <c r="NJ16" s="57">
        <v>1</v>
      </c>
      <c r="NO16" s="57">
        <v>80</v>
      </c>
      <c r="NT16" s="57">
        <v>221</v>
      </c>
      <c r="NY16" s="57" t="s">
        <v>7571</v>
      </c>
      <c r="OD16" s="57">
        <v>31754</v>
      </c>
      <c r="OI16" s="57" t="s">
        <v>18817</v>
      </c>
      <c r="ON16" s="57">
        <v>2</v>
      </c>
      <c r="OS16" s="57">
        <v>76</v>
      </c>
      <c r="OX16" s="57">
        <v>311</v>
      </c>
      <c r="PC16" s="57" t="s">
        <v>7569</v>
      </c>
      <c r="PJ16" s="57" t="s">
        <v>18952</v>
      </c>
      <c r="PK16" s="57" t="s">
        <v>18953</v>
      </c>
      <c r="PL16" s="57" t="s">
        <v>18954</v>
      </c>
      <c r="PM16" s="57" t="s">
        <v>18955</v>
      </c>
      <c r="PN16" s="57">
        <v>1946.1784172999999</v>
      </c>
      <c r="PO16" s="57" t="s">
        <v>18823</v>
      </c>
      <c r="PP16" s="57" t="s">
        <v>18824</v>
      </c>
      <c r="PQ16" s="57" t="s">
        <v>18825</v>
      </c>
      <c r="PR16" s="57" t="s">
        <v>3223</v>
      </c>
      <c r="PS16" s="57" t="s">
        <v>3224</v>
      </c>
      <c r="PT16" s="57" t="s">
        <v>3225</v>
      </c>
      <c r="PU16" s="57" t="s">
        <v>3226</v>
      </c>
      <c r="PV16" s="57" t="s">
        <v>3227</v>
      </c>
      <c r="PW16" s="57" t="s">
        <v>3228</v>
      </c>
    </row>
    <row r="17" spans="1:439" ht="15" customHeight="1" x14ac:dyDescent="0.35">
      <c r="A17" s="57">
        <v>16</v>
      </c>
      <c r="B17" s="57" t="s">
        <v>277</v>
      </c>
      <c r="D17" s="57" t="s">
        <v>291</v>
      </c>
      <c r="E17" s="57" t="s">
        <v>1317</v>
      </c>
      <c r="F17" s="57" t="s">
        <v>1318</v>
      </c>
      <c r="G17" s="57" t="s">
        <v>1319</v>
      </c>
      <c r="H17" s="57" t="s">
        <v>1320</v>
      </c>
      <c r="P17" s="57" t="s">
        <v>1257</v>
      </c>
      <c r="S17" s="57" t="s">
        <v>63</v>
      </c>
      <c r="T17" s="57" t="s">
        <v>63</v>
      </c>
      <c r="U17" s="57" t="s">
        <v>69</v>
      </c>
      <c r="V17" s="57" t="s">
        <v>63</v>
      </c>
      <c r="W17" s="57" t="s">
        <v>63</v>
      </c>
      <c r="X17" s="57" t="s">
        <v>63</v>
      </c>
      <c r="Y17" s="57" t="s">
        <v>69</v>
      </c>
      <c r="Z17" s="57" t="s">
        <v>63</v>
      </c>
      <c r="AA17" s="57" t="s">
        <v>69</v>
      </c>
      <c r="AB17" s="57" t="s">
        <v>63</v>
      </c>
      <c r="AC17" s="57" t="s">
        <v>69</v>
      </c>
      <c r="AD17" s="57" t="s">
        <v>69</v>
      </c>
      <c r="AE17" s="57" t="s">
        <v>63</v>
      </c>
      <c r="AF17" s="57" t="s">
        <v>63</v>
      </c>
      <c r="AG17" s="57" t="s">
        <v>69</v>
      </c>
      <c r="AH17" s="57" t="s">
        <v>70</v>
      </c>
      <c r="AI17" s="57" t="s">
        <v>1321</v>
      </c>
      <c r="AJ17" s="57" t="s">
        <v>76</v>
      </c>
      <c r="AK17" s="57" t="s">
        <v>81</v>
      </c>
      <c r="AL17" s="57" t="s">
        <v>72</v>
      </c>
      <c r="AM17" s="57" t="s">
        <v>1322</v>
      </c>
      <c r="AN17" s="57" t="s">
        <v>1323</v>
      </c>
      <c r="AO17" s="57" t="s">
        <v>848</v>
      </c>
      <c r="AP17" s="57" t="s">
        <v>18827</v>
      </c>
      <c r="AQ17" s="57" t="s">
        <v>1245</v>
      </c>
      <c r="AR17" s="57" t="s">
        <v>73</v>
      </c>
      <c r="AS17" s="57" t="s">
        <v>1224</v>
      </c>
      <c r="AT17" s="57" t="s">
        <v>18801</v>
      </c>
      <c r="AU17" s="57" t="s">
        <v>4760</v>
      </c>
      <c r="AV17" s="57" t="s">
        <v>4761</v>
      </c>
      <c r="AW17" s="57" t="s">
        <v>4762</v>
      </c>
      <c r="AX17" s="57" t="s">
        <v>4763</v>
      </c>
      <c r="AY17" s="57" t="s">
        <v>4764</v>
      </c>
      <c r="AZ17" s="57" t="s">
        <v>4765</v>
      </c>
      <c r="BA17" s="57" t="s">
        <v>4766</v>
      </c>
      <c r="BB17" s="57" t="s">
        <v>4767</v>
      </c>
      <c r="BE17" s="57" t="s">
        <v>4768</v>
      </c>
      <c r="BF17" s="57" t="s">
        <v>4769</v>
      </c>
      <c r="BG17" s="57" t="s">
        <v>4770</v>
      </c>
      <c r="BH17" s="57" t="s">
        <v>4771</v>
      </c>
      <c r="BI17" s="57" t="s">
        <v>4772</v>
      </c>
      <c r="BJ17" s="57" t="s">
        <v>4773</v>
      </c>
      <c r="BK17" s="57" t="s">
        <v>4774</v>
      </c>
      <c r="BL17" s="57" t="s">
        <v>4775</v>
      </c>
      <c r="BO17" s="57" t="s">
        <v>4776</v>
      </c>
      <c r="BP17" s="57" t="s">
        <v>4777</v>
      </c>
      <c r="BQ17" s="57" t="s">
        <v>4778</v>
      </c>
      <c r="BV17" s="57" t="s">
        <v>18078</v>
      </c>
      <c r="BW17" s="164" t="s">
        <v>18802</v>
      </c>
      <c r="BX17" s="57" t="s">
        <v>18956</v>
      </c>
      <c r="BY17" s="57" t="s">
        <v>7573</v>
      </c>
      <c r="BZ17" s="57" t="s">
        <v>7574</v>
      </c>
      <c r="CA17" s="57" t="s">
        <v>7575</v>
      </c>
      <c r="CB17" s="57" t="s">
        <v>7576</v>
      </c>
      <c r="CC17" s="57" t="s">
        <v>7577</v>
      </c>
      <c r="CD17" s="57" t="s">
        <v>7578</v>
      </c>
      <c r="CI17" s="57" t="s">
        <v>7579</v>
      </c>
      <c r="CJ17" s="57" t="s">
        <v>7580</v>
      </c>
      <c r="CK17" s="57" t="s">
        <v>7581</v>
      </c>
      <c r="CL17" s="57" t="s">
        <v>7582</v>
      </c>
      <c r="CM17" s="57" t="s">
        <v>7583</v>
      </c>
      <c r="CN17" s="57" t="s">
        <v>7584</v>
      </c>
      <c r="CO17" s="57" t="s">
        <v>7585</v>
      </c>
      <c r="CS17" s="57" t="s">
        <v>7586</v>
      </c>
      <c r="CT17" s="57" t="s">
        <v>5969</v>
      </c>
      <c r="CU17" s="57" t="s">
        <v>605</v>
      </c>
      <c r="CZ17" s="57" t="s">
        <v>18063</v>
      </c>
      <c r="DA17" s="164" t="s">
        <v>18802</v>
      </c>
      <c r="DB17" s="57" t="s">
        <v>18957</v>
      </c>
      <c r="DC17" s="57" t="s">
        <v>10600</v>
      </c>
      <c r="DD17" s="57" t="s">
        <v>4585</v>
      </c>
      <c r="DE17" s="57" t="s">
        <v>4586</v>
      </c>
      <c r="DF17" s="57" t="s">
        <v>5036</v>
      </c>
      <c r="DG17" s="57" t="s">
        <v>4588</v>
      </c>
      <c r="DH17" s="57" t="s">
        <v>4589</v>
      </c>
      <c r="DI17" s="57" t="s">
        <v>4590</v>
      </c>
      <c r="DJ17" s="57" t="s">
        <v>4591</v>
      </c>
      <c r="DM17" s="57" t="s">
        <v>10601</v>
      </c>
      <c r="DN17" s="57" t="s">
        <v>4593</v>
      </c>
      <c r="DO17" s="57" t="s">
        <v>4594</v>
      </c>
      <c r="DP17" s="57" t="s">
        <v>4595</v>
      </c>
      <c r="DQ17" s="57" t="s">
        <v>4596</v>
      </c>
      <c r="DR17" s="57" t="s">
        <v>4597</v>
      </c>
      <c r="DS17" s="57" t="s">
        <v>4598</v>
      </c>
      <c r="DT17" s="57" t="s">
        <v>4599</v>
      </c>
      <c r="DU17" s="57" t="s">
        <v>4600</v>
      </c>
      <c r="DW17" s="57" t="s">
        <v>4589</v>
      </c>
      <c r="DX17" s="57" t="s">
        <v>10602</v>
      </c>
      <c r="DY17" s="57" t="s">
        <v>10603</v>
      </c>
      <c r="ED17" s="57" t="s">
        <v>18078</v>
      </c>
      <c r="EE17" s="164" t="s">
        <v>18805</v>
      </c>
      <c r="EF17" s="57" t="s">
        <v>18958</v>
      </c>
      <c r="EG17" s="57" t="s">
        <v>13265</v>
      </c>
      <c r="EH17" s="57" t="s">
        <v>8068</v>
      </c>
      <c r="EI17" s="57" t="s">
        <v>13266</v>
      </c>
      <c r="EJ17" s="57" t="s">
        <v>13267</v>
      </c>
      <c r="EK17" s="57" t="s">
        <v>13268</v>
      </c>
      <c r="EL17" s="57" t="s">
        <v>13269</v>
      </c>
      <c r="EM17" s="57" t="s">
        <v>13270</v>
      </c>
      <c r="EQ17" s="57" t="s">
        <v>13271</v>
      </c>
      <c r="ER17" s="57" t="s">
        <v>13272</v>
      </c>
      <c r="ES17" s="57" t="s">
        <v>13273</v>
      </c>
      <c r="ET17" s="57" t="s">
        <v>13274</v>
      </c>
      <c r="EU17" s="57" t="s">
        <v>13275</v>
      </c>
      <c r="EV17" s="57" t="s">
        <v>13276</v>
      </c>
      <c r="EW17" s="57" t="s">
        <v>13277</v>
      </c>
      <c r="FA17" s="57" t="s">
        <v>8068</v>
      </c>
      <c r="FB17" s="57" t="s">
        <v>13278</v>
      </c>
      <c r="FC17" s="57" t="s">
        <v>13279</v>
      </c>
      <c r="FH17" s="57" t="s">
        <v>18069</v>
      </c>
      <c r="FI17" s="164" t="s">
        <v>18805</v>
      </c>
      <c r="FJ17" s="57" t="s">
        <v>18853</v>
      </c>
      <c r="FK17" s="57" t="s">
        <v>13115</v>
      </c>
      <c r="FL17" s="57" t="s">
        <v>7453</v>
      </c>
      <c r="FM17" s="57" t="s">
        <v>15146</v>
      </c>
      <c r="FN17" s="57" t="s">
        <v>15147</v>
      </c>
      <c r="FO17" s="57" t="s">
        <v>15148</v>
      </c>
      <c r="FU17" s="57" t="s">
        <v>15149</v>
      </c>
      <c r="FV17" s="57" t="s">
        <v>15150</v>
      </c>
      <c r="FW17" s="57" t="s">
        <v>15151</v>
      </c>
      <c r="FX17" s="57" t="s">
        <v>15152</v>
      </c>
      <c r="FY17" s="57" t="s">
        <v>15153</v>
      </c>
      <c r="FZ17" s="57" t="s">
        <v>15154</v>
      </c>
      <c r="GE17" s="57" t="s">
        <v>6405</v>
      </c>
      <c r="GF17" s="57" t="s">
        <v>11552</v>
      </c>
      <c r="GG17" s="57" t="s">
        <v>15155</v>
      </c>
      <c r="GL17" s="57" t="s">
        <v>18075</v>
      </c>
      <c r="GM17" s="164" t="s">
        <v>18805</v>
      </c>
      <c r="GN17" s="57" t="s">
        <v>18959</v>
      </c>
      <c r="GO17" s="57" t="s">
        <v>10395</v>
      </c>
      <c r="GP17" s="57" t="s">
        <v>10396</v>
      </c>
      <c r="GQ17" s="57" t="s">
        <v>10397</v>
      </c>
      <c r="GR17" s="57" t="s">
        <v>10398</v>
      </c>
      <c r="GS17" s="57" t="s">
        <v>10399</v>
      </c>
      <c r="GT17" s="57" t="s">
        <v>10400</v>
      </c>
      <c r="GU17" s="57" t="s">
        <v>15047</v>
      </c>
      <c r="GY17" s="57" t="s">
        <v>10401</v>
      </c>
      <c r="GZ17" s="57" t="s">
        <v>18960</v>
      </c>
      <c r="HA17" s="57" t="s">
        <v>10403</v>
      </c>
      <c r="HB17" s="57" t="s">
        <v>10404</v>
      </c>
      <c r="HC17" s="57" t="s">
        <v>10405</v>
      </c>
      <c r="HD17" s="57" t="s">
        <v>10407</v>
      </c>
      <c r="HI17" s="57" t="s">
        <v>10408</v>
      </c>
      <c r="HJ17" s="57" t="s">
        <v>10409</v>
      </c>
      <c r="HK17" s="57" t="s">
        <v>10410</v>
      </c>
      <c r="HP17" s="57" t="s">
        <v>18061</v>
      </c>
      <c r="HQ17" s="164" t="s">
        <v>18802</v>
      </c>
      <c r="HR17" s="57" t="s">
        <v>18830</v>
      </c>
      <c r="HS17" s="57" t="s">
        <v>82</v>
      </c>
      <c r="HT17" s="57" t="s">
        <v>82</v>
      </c>
      <c r="HU17" s="57" t="s">
        <v>82</v>
      </c>
      <c r="HV17" s="57" t="s">
        <v>79</v>
      </c>
      <c r="HW17" s="57" t="s">
        <v>79</v>
      </c>
      <c r="HX17" s="57" t="s">
        <v>79</v>
      </c>
      <c r="HY17" s="57" t="s">
        <v>82</v>
      </c>
      <c r="HZ17" s="57" t="s">
        <v>82</v>
      </c>
      <c r="IA17" s="57" t="s">
        <v>82</v>
      </c>
      <c r="IB17" s="57" t="s">
        <v>82</v>
      </c>
      <c r="IC17" s="57" t="s">
        <v>79</v>
      </c>
      <c r="ID17" s="57" t="s">
        <v>79</v>
      </c>
      <c r="IE17" s="57" t="s">
        <v>79</v>
      </c>
      <c r="IF17" s="57" t="s">
        <v>79</v>
      </c>
      <c r="IG17" s="57" t="s">
        <v>79</v>
      </c>
      <c r="IH17" s="57" t="s">
        <v>79</v>
      </c>
      <c r="II17" s="57" t="s">
        <v>82</v>
      </c>
      <c r="IJ17" s="57">
        <v>32079</v>
      </c>
      <c r="IK17" s="57">
        <v>31660</v>
      </c>
      <c r="IL17" s="57">
        <v>31743</v>
      </c>
      <c r="IO17" s="57" t="s">
        <v>4582</v>
      </c>
      <c r="IP17" s="57" t="s">
        <v>4660</v>
      </c>
      <c r="IQ17" s="57" t="s">
        <v>4781</v>
      </c>
      <c r="IT17" s="57">
        <v>2</v>
      </c>
      <c r="IU17" s="57">
        <v>2</v>
      </c>
      <c r="IV17" s="57">
        <v>2</v>
      </c>
      <c r="IY17" s="57">
        <v>263</v>
      </c>
      <c r="IZ17" s="57">
        <v>227</v>
      </c>
      <c r="JA17" s="57">
        <v>429</v>
      </c>
      <c r="JD17" s="57">
        <v>310</v>
      </c>
      <c r="JE17" s="57">
        <v>311</v>
      </c>
      <c r="JF17" s="57">
        <v>311</v>
      </c>
      <c r="JI17" s="57" t="s">
        <v>4779</v>
      </c>
      <c r="JJ17" s="57" t="s">
        <v>4780</v>
      </c>
      <c r="JK17" s="57" t="s">
        <v>4782</v>
      </c>
      <c r="JN17" s="57">
        <v>31436</v>
      </c>
      <c r="JO17" s="57">
        <v>21572</v>
      </c>
      <c r="JP17" s="57">
        <v>12054</v>
      </c>
      <c r="JS17" s="57" t="s">
        <v>18838</v>
      </c>
      <c r="JT17" s="57" t="s">
        <v>18839</v>
      </c>
      <c r="JU17" s="57" t="s">
        <v>18840</v>
      </c>
      <c r="JX17" s="57">
        <v>2</v>
      </c>
      <c r="JY17" s="57">
        <v>2</v>
      </c>
      <c r="JZ17" s="57">
        <v>1</v>
      </c>
      <c r="KC17" s="57">
        <v>245</v>
      </c>
      <c r="KD17" s="57">
        <v>328</v>
      </c>
      <c r="KE17" s="57">
        <v>70</v>
      </c>
      <c r="KH17" s="57">
        <v>200</v>
      </c>
      <c r="KI17" s="57">
        <v>221</v>
      </c>
      <c r="KJ17" s="57">
        <v>113</v>
      </c>
      <c r="KM17" s="57" t="s">
        <v>7587</v>
      </c>
      <c r="KN17" s="57" t="s">
        <v>7588</v>
      </c>
      <c r="KO17" s="57" t="s">
        <v>7589</v>
      </c>
      <c r="KR17" s="57">
        <v>32110</v>
      </c>
      <c r="KW17" s="57" t="s">
        <v>18869</v>
      </c>
      <c r="LB17" s="57">
        <v>1</v>
      </c>
      <c r="LG17" s="57">
        <v>106</v>
      </c>
      <c r="LL17" s="57">
        <v>310</v>
      </c>
      <c r="LQ17" s="57" t="s">
        <v>10604</v>
      </c>
      <c r="LV17" s="57">
        <v>34592</v>
      </c>
      <c r="MA17" s="57" t="s">
        <v>18843</v>
      </c>
      <c r="MF17" s="57">
        <v>1</v>
      </c>
      <c r="MK17" s="57">
        <v>107</v>
      </c>
      <c r="MP17" s="57">
        <v>312</v>
      </c>
      <c r="MU17" s="57" t="s">
        <v>13280</v>
      </c>
      <c r="MZ17" s="57">
        <v>21572</v>
      </c>
      <c r="NE17" s="57" t="s">
        <v>18951</v>
      </c>
      <c r="NJ17" s="57">
        <v>2</v>
      </c>
      <c r="NO17" s="57">
        <v>328</v>
      </c>
      <c r="NT17" s="57">
        <v>221</v>
      </c>
      <c r="NY17" s="57" t="s">
        <v>125</v>
      </c>
      <c r="OD17" s="57">
        <v>31620</v>
      </c>
      <c r="OE17" s="57">
        <v>23684</v>
      </c>
      <c r="OF17" s="57">
        <v>31754</v>
      </c>
      <c r="OG17" s="57">
        <v>31624</v>
      </c>
      <c r="OH17" s="57">
        <v>12054</v>
      </c>
      <c r="OI17" s="57" t="s">
        <v>18841</v>
      </c>
      <c r="OJ17" s="57" t="s">
        <v>18844</v>
      </c>
      <c r="OK17" s="57" t="s">
        <v>18961</v>
      </c>
      <c r="OL17" s="57" t="s">
        <v>18842</v>
      </c>
      <c r="OM17" s="57" t="s">
        <v>18840</v>
      </c>
      <c r="ON17" s="57">
        <v>2</v>
      </c>
      <c r="OO17" s="57">
        <v>1</v>
      </c>
      <c r="OP17" s="57">
        <v>2</v>
      </c>
      <c r="OQ17" s="57">
        <v>1</v>
      </c>
      <c r="OR17" s="57">
        <v>1</v>
      </c>
      <c r="OS17" s="57">
        <v>294</v>
      </c>
      <c r="OT17" s="57">
        <v>144</v>
      </c>
      <c r="OU17" s="57">
        <v>76</v>
      </c>
      <c r="OV17" s="57">
        <v>70</v>
      </c>
      <c r="OW17" s="57">
        <v>70</v>
      </c>
      <c r="OX17" s="57">
        <v>200</v>
      </c>
      <c r="OY17" s="57">
        <v>251</v>
      </c>
      <c r="OZ17" s="57">
        <v>311</v>
      </c>
      <c r="PA17" s="57">
        <v>200</v>
      </c>
      <c r="PB17" s="57">
        <v>113</v>
      </c>
      <c r="PC17" s="57" t="s">
        <v>18962</v>
      </c>
      <c r="PD17" s="57" t="s">
        <v>18963</v>
      </c>
      <c r="PE17" s="57" t="s">
        <v>18964</v>
      </c>
      <c r="PF17" s="57" t="s">
        <v>18965</v>
      </c>
      <c r="PG17" s="57" t="s">
        <v>7589</v>
      </c>
      <c r="PJ17" s="57" t="s">
        <v>18966</v>
      </c>
      <c r="PK17" s="57" t="s">
        <v>18967</v>
      </c>
      <c r="PL17" s="57" t="s">
        <v>18968</v>
      </c>
      <c r="PM17" s="57" t="s">
        <v>18899</v>
      </c>
      <c r="PN17" s="57">
        <v>3233.8604222000013</v>
      </c>
      <c r="PO17" s="57" t="s">
        <v>18823</v>
      </c>
      <c r="PP17" s="57" t="s">
        <v>18824</v>
      </c>
      <c r="PQ17" s="57" t="s">
        <v>18825</v>
      </c>
      <c r="PR17" s="57" t="s">
        <v>3229</v>
      </c>
      <c r="PS17" s="57" t="s">
        <v>3230</v>
      </c>
      <c r="PT17" s="57" t="s">
        <v>3231</v>
      </c>
      <c r="PU17" s="57" t="s">
        <v>3232</v>
      </c>
      <c r="PV17" s="57" t="s">
        <v>3233</v>
      </c>
      <c r="PW17" s="57" t="s">
        <v>3152</v>
      </c>
    </row>
    <row r="18" spans="1:439" ht="15" customHeight="1" x14ac:dyDescent="0.35">
      <c r="A18" s="57">
        <v>17</v>
      </c>
      <c r="B18" s="57" t="s">
        <v>277</v>
      </c>
      <c r="D18" s="57" t="s">
        <v>292</v>
      </c>
      <c r="E18" s="57" t="s">
        <v>1324</v>
      </c>
      <c r="F18" s="57" t="s">
        <v>1325</v>
      </c>
      <c r="G18" s="57" t="s">
        <v>1326</v>
      </c>
      <c r="H18" s="57" t="s">
        <v>1327</v>
      </c>
      <c r="I18" s="57" t="s">
        <v>1328</v>
      </c>
      <c r="J18" s="57" t="s">
        <v>1329</v>
      </c>
      <c r="P18" s="57" t="s">
        <v>1330</v>
      </c>
      <c r="S18" s="57" t="s">
        <v>69</v>
      </c>
      <c r="T18" s="57" t="s">
        <v>69</v>
      </c>
      <c r="U18" s="57" t="s">
        <v>69</v>
      </c>
      <c r="V18" s="57" t="s">
        <v>69</v>
      </c>
      <c r="W18" s="57" t="s">
        <v>69</v>
      </c>
      <c r="X18" s="57" t="s">
        <v>69</v>
      </c>
      <c r="Y18" s="57" t="s">
        <v>69</v>
      </c>
      <c r="Z18" s="57" t="s">
        <v>69</v>
      </c>
      <c r="AA18" s="57" t="s">
        <v>69</v>
      </c>
      <c r="AB18" s="57" t="s">
        <v>69</v>
      </c>
      <c r="AC18" s="57" t="s">
        <v>63</v>
      </c>
      <c r="AD18" s="57" t="s">
        <v>63</v>
      </c>
      <c r="AE18" s="57" t="s">
        <v>69</v>
      </c>
      <c r="AF18" s="57" t="s">
        <v>69</v>
      </c>
      <c r="AG18" s="57" t="s">
        <v>69</v>
      </c>
      <c r="AH18" s="57" t="s">
        <v>75</v>
      </c>
      <c r="AI18" s="57" t="s">
        <v>1331</v>
      </c>
      <c r="AJ18" s="57" t="s">
        <v>81</v>
      </c>
      <c r="AK18" s="57" t="s">
        <v>83</v>
      </c>
      <c r="AL18" s="57" t="s">
        <v>77</v>
      </c>
      <c r="AM18" s="57" t="s">
        <v>1332</v>
      </c>
      <c r="AO18" s="57" t="s">
        <v>849</v>
      </c>
      <c r="AP18" s="57" t="s">
        <v>18969</v>
      </c>
      <c r="AQ18" s="57" t="s">
        <v>1245</v>
      </c>
      <c r="AR18" s="57" t="s">
        <v>78</v>
      </c>
      <c r="AS18" s="57" t="s">
        <v>1215</v>
      </c>
      <c r="AT18" s="57" t="s">
        <v>18801</v>
      </c>
      <c r="AU18" s="57" t="s">
        <v>4784</v>
      </c>
      <c r="AV18" s="57" t="s">
        <v>4785</v>
      </c>
      <c r="AW18" s="57" t="s">
        <v>4786</v>
      </c>
      <c r="AX18" s="57" t="s">
        <v>4787</v>
      </c>
      <c r="AY18" s="57" t="s">
        <v>4788</v>
      </c>
      <c r="AZ18" s="57" t="s">
        <v>4789</v>
      </c>
      <c r="BE18" s="57" t="s">
        <v>4790</v>
      </c>
      <c r="BF18" s="57" t="s">
        <v>4791</v>
      </c>
      <c r="BG18" s="57" t="s">
        <v>4792</v>
      </c>
      <c r="BH18" s="57" t="s">
        <v>4793</v>
      </c>
      <c r="BI18" s="57" t="s">
        <v>4794</v>
      </c>
      <c r="BO18" s="57" t="s">
        <v>4795</v>
      </c>
      <c r="BP18" s="57" t="s">
        <v>4796</v>
      </c>
      <c r="BQ18" s="57" t="s">
        <v>4797</v>
      </c>
      <c r="BV18" s="57" t="s">
        <v>18066</v>
      </c>
      <c r="BW18" s="164" t="s">
        <v>18805</v>
      </c>
      <c r="BX18" s="57" t="s">
        <v>18942</v>
      </c>
      <c r="BY18" s="57" t="s">
        <v>7590</v>
      </c>
      <c r="BZ18" s="57" t="s">
        <v>7591</v>
      </c>
      <c r="CA18" s="57" t="s">
        <v>7592</v>
      </c>
      <c r="CB18" s="57" t="s">
        <v>7593</v>
      </c>
      <c r="CC18" s="57" t="s">
        <v>7594</v>
      </c>
      <c r="CD18" s="57" t="s">
        <v>7595</v>
      </c>
      <c r="CI18" s="57" t="s">
        <v>7596</v>
      </c>
      <c r="CJ18" s="57" t="s">
        <v>7597</v>
      </c>
      <c r="CK18" s="57" t="s">
        <v>7598</v>
      </c>
      <c r="CL18" s="57" t="s">
        <v>7599</v>
      </c>
      <c r="CM18" s="57" t="s">
        <v>7600</v>
      </c>
      <c r="CN18" s="57" t="s">
        <v>7601</v>
      </c>
      <c r="CO18" s="57" t="s">
        <v>7602</v>
      </c>
      <c r="CS18" s="57" t="s">
        <v>7468</v>
      </c>
      <c r="CT18" s="57" t="s">
        <v>7603</v>
      </c>
      <c r="CU18" s="57" t="s">
        <v>5450</v>
      </c>
      <c r="CZ18" s="57" t="s">
        <v>18066</v>
      </c>
      <c r="DA18" s="164" t="s">
        <v>18805</v>
      </c>
      <c r="DB18" s="57" t="s">
        <v>18851</v>
      </c>
      <c r="DC18" s="57" t="s">
        <v>10605</v>
      </c>
      <c r="DD18" s="57" t="s">
        <v>10606</v>
      </c>
      <c r="DE18" s="57" t="s">
        <v>10607</v>
      </c>
      <c r="DF18" s="57" t="s">
        <v>10461</v>
      </c>
      <c r="DG18" s="57" t="s">
        <v>10462</v>
      </c>
      <c r="DH18" s="57" t="s">
        <v>10608</v>
      </c>
      <c r="DM18" s="57" t="s">
        <v>10609</v>
      </c>
      <c r="DN18" s="57" t="s">
        <v>10610</v>
      </c>
      <c r="DO18" s="57" t="s">
        <v>10611</v>
      </c>
      <c r="DP18" s="57" t="s">
        <v>10612</v>
      </c>
      <c r="DQ18" s="57" t="s">
        <v>7420</v>
      </c>
      <c r="DR18" s="57" t="s">
        <v>10468</v>
      </c>
      <c r="DS18" s="57" t="s">
        <v>10613</v>
      </c>
      <c r="DW18" s="57" t="s">
        <v>5610</v>
      </c>
      <c r="DX18" s="57" t="s">
        <v>5867</v>
      </c>
      <c r="DY18" s="57" t="s">
        <v>10614</v>
      </c>
      <c r="ED18" s="57" t="s">
        <v>18084</v>
      </c>
      <c r="EE18" s="164" t="s">
        <v>18805</v>
      </c>
      <c r="EF18" s="57" t="s">
        <v>18809</v>
      </c>
      <c r="EG18" s="57" t="s">
        <v>13281</v>
      </c>
      <c r="EH18" s="57" t="s">
        <v>13282</v>
      </c>
      <c r="EI18" s="57" t="s">
        <v>7138</v>
      </c>
      <c r="EJ18" s="57" t="s">
        <v>7139</v>
      </c>
      <c r="EK18" s="57" t="s">
        <v>7140</v>
      </c>
      <c r="EL18" s="57" t="s">
        <v>5116</v>
      </c>
      <c r="EM18" s="57" t="s">
        <v>8307</v>
      </c>
      <c r="EQ18" s="57" t="s">
        <v>13283</v>
      </c>
      <c r="ER18" s="57" t="s">
        <v>8309</v>
      </c>
      <c r="ES18" s="57" t="s">
        <v>13284</v>
      </c>
      <c r="ET18" s="57" t="s">
        <v>13285</v>
      </c>
      <c r="EU18" s="57" t="s">
        <v>13286</v>
      </c>
      <c r="EV18" s="57" t="s">
        <v>13287</v>
      </c>
      <c r="EW18" s="57" t="s">
        <v>13288</v>
      </c>
      <c r="EX18" s="57" t="s">
        <v>8312</v>
      </c>
      <c r="FA18" s="57" t="s">
        <v>7147</v>
      </c>
      <c r="FB18" s="57" t="s">
        <v>5034</v>
      </c>
      <c r="FC18" s="57" t="s">
        <v>4965</v>
      </c>
      <c r="FH18" s="57" t="s">
        <v>18084</v>
      </c>
      <c r="FI18" s="164" t="s">
        <v>18835</v>
      </c>
      <c r="FJ18" s="57" t="s">
        <v>18941</v>
      </c>
      <c r="FK18" s="57" t="s">
        <v>15156</v>
      </c>
      <c r="FL18" s="57" t="s">
        <v>7414</v>
      </c>
      <c r="FM18" s="57" t="s">
        <v>7295</v>
      </c>
      <c r="FN18" s="57" t="s">
        <v>13247</v>
      </c>
      <c r="FO18" s="57" t="s">
        <v>15157</v>
      </c>
      <c r="FU18" s="57" t="s">
        <v>15158</v>
      </c>
      <c r="FV18" s="57" t="s">
        <v>15159</v>
      </c>
      <c r="FW18" s="57" t="s">
        <v>15160</v>
      </c>
      <c r="FX18" s="57" t="s">
        <v>15161</v>
      </c>
      <c r="FY18" s="57" t="s">
        <v>10800</v>
      </c>
      <c r="GE18" s="57" t="s">
        <v>5034</v>
      </c>
      <c r="GF18" s="57" t="s">
        <v>5676</v>
      </c>
      <c r="GG18" s="57" t="s">
        <v>7603</v>
      </c>
      <c r="GL18" s="57" t="s">
        <v>18056</v>
      </c>
      <c r="GM18" s="164" t="s">
        <v>18802</v>
      </c>
      <c r="GN18" s="57" t="s">
        <v>18851</v>
      </c>
      <c r="GO18" s="57" t="s">
        <v>16621</v>
      </c>
      <c r="GP18" s="57" t="s">
        <v>14878</v>
      </c>
      <c r="GQ18" s="57" t="s">
        <v>14879</v>
      </c>
      <c r="GR18" s="57" t="s">
        <v>15119</v>
      </c>
      <c r="GS18" s="57" t="s">
        <v>14880</v>
      </c>
      <c r="GT18" s="57" t="s">
        <v>14881</v>
      </c>
      <c r="GY18" s="57" t="s">
        <v>16622</v>
      </c>
      <c r="GZ18" s="57" t="s">
        <v>14883</v>
      </c>
      <c r="HA18" s="57" t="s">
        <v>16623</v>
      </c>
      <c r="HB18" s="57" t="s">
        <v>15465</v>
      </c>
      <c r="HC18" s="57" t="s">
        <v>14886</v>
      </c>
      <c r="HD18" s="57" t="s">
        <v>14887</v>
      </c>
      <c r="HE18" s="57" t="s">
        <v>14888</v>
      </c>
      <c r="HI18" s="57" t="s">
        <v>11048</v>
      </c>
      <c r="HJ18" s="57" t="s">
        <v>4601</v>
      </c>
      <c r="HK18" s="57" t="s">
        <v>7603</v>
      </c>
      <c r="HP18" s="57" t="s">
        <v>18075</v>
      </c>
      <c r="HQ18" s="164" t="s">
        <v>18935</v>
      </c>
      <c r="HR18" s="57" t="s">
        <v>18830</v>
      </c>
      <c r="HS18" s="57" t="s">
        <v>82</v>
      </c>
      <c r="HT18" s="57" t="s">
        <v>82</v>
      </c>
      <c r="HU18" s="57" t="s">
        <v>82</v>
      </c>
      <c r="HV18" s="57" t="s">
        <v>79</v>
      </c>
      <c r="HW18" s="57" t="s">
        <v>79</v>
      </c>
      <c r="HX18" s="57" t="s">
        <v>82</v>
      </c>
      <c r="HY18" s="57" t="s">
        <v>79</v>
      </c>
      <c r="HZ18" s="57" t="s">
        <v>82</v>
      </c>
      <c r="IA18" s="57" t="s">
        <v>82</v>
      </c>
      <c r="IB18" s="57" t="s">
        <v>82</v>
      </c>
      <c r="IC18" s="57" t="s">
        <v>82</v>
      </c>
      <c r="ID18" s="57" t="s">
        <v>82</v>
      </c>
      <c r="IE18" s="57" t="s">
        <v>79</v>
      </c>
      <c r="IF18" s="57" t="s">
        <v>82</v>
      </c>
      <c r="IG18" s="57" t="s">
        <v>82</v>
      </c>
      <c r="IH18" s="57" t="s">
        <v>82</v>
      </c>
      <c r="II18" s="57" t="s">
        <v>68</v>
      </c>
      <c r="IJ18" s="57">
        <v>34022</v>
      </c>
      <c r="IK18" s="57">
        <v>34005</v>
      </c>
      <c r="IL18" s="57">
        <v>15254</v>
      </c>
      <c r="IM18" s="57">
        <v>21572</v>
      </c>
      <c r="IN18" s="57">
        <v>13254</v>
      </c>
      <c r="IO18" s="57" t="s">
        <v>18970</v>
      </c>
      <c r="IP18" s="57" t="s">
        <v>18971</v>
      </c>
      <c r="IQ18" s="57" t="s">
        <v>18909</v>
      </c>
      <c r="IR18" s="57" t="s">
        <v>18816</v>
      </c>
      <c r="IS18" s="57" t="s">
        <v>18870</v>
      </c>
      <c r="IT18" s="57">
        <v>3</v>
      </c>
      <c r="IU18" s="57">
        <v>2</v>
      </c>
      <c r="IV18" s="57">
        <v>2</v>
      </c>
      <c r="IW18" s="57">
        <v>3</v>
      </c>
      <c r="IX18" s="57">
        <v>2</v>
      </c>
      <c r="IY18" s="57">
        <v>547</v>
      </c>
      <c r="IZ18" s="57">
        <v>150</v>
      </c>
      <c r="JA18" s="57">
        <v>400</v>
      </c>
      <c r="JB18" s="57">
        <v>493</v>
      </c>
      <c r="JC18" s="57">
        <v>192</v>
      </c>
      <c r="JD18" s="57">
        <v>312</v>
      </c>
      <c r="JE18" s="57">
        <v>312</v>
      </c>
      <c r="JF18" s="57">
        <v>122</v>
      </c>
      <c r="JG18" s="57">
        <v>221</v>
      </c>
      <c r="JH18" s="57">
        <v>128</v>
      </c>
      <c r="JI18" s="57" t="s">
        <v>4799</v>
      </c>
      <c r="JJ18" s="57" t="s">
        <v>4801</v>
      </c>
      <c r="JK18" s="57" t="s">
        <v>4803</v>
      </c>
      <c r="JL18" s="57" t="s">
        <v>4804</v>
      </c>
      <c r="JM18" s="57" t="s">
        <v>4805</v>
      </c>
      <c r="JN18" s="57">
        <v>21572</v>
      </c>
      <c r="JO18" s="57">
        <v>15254</v>
      </c>
      <c r="JP18" s="57">
        <v>13254</v>
      </c>
      <c r="JQ18" s="57">
        <v>34002</v>
      </c>
      <c r="JS18" s="57" t="s">
        <v>18816</v>
      </c>
      <c r="JT18" s="57" t="s">
        <v>18909</v>
      </c>
      <c r="JU18" s="57" t="s">
        <v>18870</v>
      </c>
      <c r="JV18" s="57" t="s">
        <v>18972</v>
      </c>
      <c r="JX18" s="57">
        <v>3</v>
      </c>
      <c r="JY18" s="57">
        <v>2</v>
      </c>
      <c r="JZ18" s="57">
        <v>2</v>
      </c>
      <c r="KA18" s="57">
        <v>3</v>
      </c>
      <c r="KC18" s="57">
        <v>493</v>
      </c>
      <c r="KD18" s="57">
        <v>400</v>
      </c>
      <c r="KE18" s="57">
        <v>192</v>
      </c>
      <c r="KF18" s="57">
        <v>525</v>
      </c>
      <c r="KH18" s="57">
        <v>221</v>
      </c>
      <c r="KI18" s="57">
        <v>122</v>
      </c>
      <c r="KJ18" s="57">
        <v>128</v>
      </c>
      <c r="KK18" s="57">
        <v>312</v>
      </c>
      <c r="KM18" s="57" t="s">
        <v>4804</v>
      </c>
      <c r="KN18" s="57" t="s">
        <v>4803</v>
      </c>
      <c r="KO18" s="57" t="s">
        <v>4805</v>
      </c>
      <c r="KP18" s="57" t="s">
        <v>7604</v>
      </c>
      <c r="KR18" s="57">
        <v>21572</v>
      </c>
      <c r="KS18" s="57">
        <v>34005</v>
      </c>
      <c r="KW18" s="57" t="s">
        <v>18816</v>
      </c>
      <c r="KX18" s="57" t="s">
        <v>18971</v>
      </c>
      <c r="LB18" s="57">
        <v>3</v>
      </c>
      <c r="LC18" s="57">
        <v>2</v>
      </c>
      <c r="LG18" s="57">
        <v>493</v>
      </c>
      <c r="LH18" s="57">
        <v>150</v>
      </c>
      <c r="LL18" s="57">
        <v>221</v>
      </c>
      <c r="LM18" s="57">
        <v>312</v>
      </c>
      <c r="LQ18" s="57" t="s">
        <v>4804</v>
      </c>
      <c r="LR18" s="57" t="s">
        <v>4801</v>
      </c>
      <c r="LV18" s="57">
        <v>13154</v>
      </c>
      <c r="LW18" s="57">
        <v>34085</v>
      </c>
      <c r="MA18" s="57" t="s">
        <v>18863</v>
      </c>
      <c r="MB18" s="57" t="s">
        <v>18973</v>
      </c>
      <c r="MF18" s="57">
        <v>2</v>
      </c>
      <c r="MG18" s="57">
        <v>1</v>
      </c>
      <c r="MK18" s="57">
        <v>192</v>
      </c>
      <c r="ML18" s="57">
        <v>98</v>
      </c>
      <c r="MP18" s="57">
        <v>122</v>
      </c>
      <c r="MQ18" s="57">
        <v>312</v>
      </c>
      <c r="MU18" s="57" t="s">
        <v>13289</v>
      </c>
      <c r="MV18" s="57" t="s">
        <v>13290</v>
      </c>
      <c r="MZ18" s="57">
        <v>13154</v>
      </c>
      <c r="NA18" s="57">
        <v>34005</v>
      </c>
      <c r="NB18" s="57">
        <v>34085</v>
      </c>
      <c r="NC18" s="57">
        <v>32079</v>
      </c>
      <c r="NE18" s="57" t="s">
        <v>18863</v>
      </c>
      <c r="NF18" s="57" t="s">
        <v>18971</v>
      </c>
      <c r="NG18" s="57" t="s">
        <v>18973</v>
      </c>
      <c r="NH18" s="57" t="s">
        <v>18867</v>
      </c>
      <c r="NJ18" s="57">
        <v>2</v>
      </c>
      <c r="NK18" s="57">
        <v>2</v>
      </c>
      <c r="NL18" s="57">
        <v>1</v>
      </c>
      <c r="NM18" s="57">
        <v>2</v>
      </c>
      <c r="NO18" s="57">
        <v>192</v>
      </c>
      <c r="NP18" s="57">
        <v>150</v>
      </c>
      <c r="NQ18" s="57">
        <v>98</v>
      </c>
      <c r="NR18" s="57">
        <v>263</v>
      </c>
      <c r="NT18" s="57">
        <v>122</v>
      </c>
      <c r="NU18" s="57">
        <v>312</v>
      </c>
      <c r="NV18" s="57">
        <v>312</v>
      </c>
      <c r="NW18" s="57">
        <v>310</v>
      </c>
      <c r="NY18" s="57" t="s">
        <v>13289</v>
      </c>
      <c r="NZ18" s="57" t="s">
        <v>4801</v>
      </c>
      <c r="OA18" s="57" t="s">
        <v>13290</v>
      </c>
      <c r="OB18" s="57" t="s">
        <v>10565</v>
      </c>
      <c r="PJ18" s="57" t="s">
        <v>18974</v>
      </c>
      <c r="PK18" s="57" t="s">
        <v>18975</v>
      </c>
      <c r="PL18" s="57" t="s">
        <v>18976</v>
      </c>
      <c r="PM18" s="57" t="s">
        <v>18977</v>
      </c>
      <c r="PN18" s="57">
        <v>4174.5912684000004</v>
      </c>
      <c r="PO18" s="57" t="s">
        <v>18823</v>
      </c>
      <c r="PP18" s="57" t="s">
        <v>18824</v>
      </c>
      <c r="PQ18" s="57" t="s">
        <v>18825</v>
      </c>
      <c r="PR18" s="57" t="s">
        <v>3234</v>
      </c>
      <c r="PS18" s="57" t="s">
        <v>3235</v>
      </c>
      <c r="PT18" s="57" t="s">
        <v>3236</v>
      </c>
      <c r="PU18" s="57" t="s">
        <v>3237</v>
      </c>
      <c r="PV18" s="57" t="s">
        <v>3238</v>
      </c>
      <c r="PW18" s="57" t="s">
        <v>3239</v>
      </c>
    </row>
    <row r="19" spans="1:439" ht="15" customHeight="1" x14ac:dyDescent="0.35">
      <c r="A19" s="57">
        <v>18</v>
      </c>
      <c r="B19" s="57" t="s">
        <v>277</v>
      </c>
      <c r="D19" s="57" t="s">
        <v>186</v>
      </c>
      <c r="E19" s="57" t="s">
        <v>1333</v>
      </c>
      <c r="F19" s="57" t="s">
        <v>1334</v>
      </c>
      <c r="G19" s="57" t="s">
        <v>1335</v>
      </c>
      <c r="H19" s="57" t="s">
        <v>1336</v>
      </c>
      <c r="I19" s="57" t="s">
        <v>1337</v>
      </c>
      <c r="J19" s="57" t="s">
        <v>1338</v>
      </c>
      <c r="K19" s="57" t="s">
        <v>1339</v>
      </c>
      <c r="P19" s="57" t="s">
        <v>1282</v>
      </c>
      <c r="Q19" s="57" t="s">
        <v>1340</v>
      </c>
      <c r="S19" s="57" t="s">
        <v>69</v>
      </c>
      <c r="T19" s="57" t="s">
        <v>63</v>
      </c>
      <c r="U19" s="57" t="s">
        <v>69</v>
      </c>
      <c r="V19" s="57" t="s">
        <v>63</v>
      </c>
      <c r="W19" s="57" t="s">
        <v>69</v>
      </c>
      <c r="X19" s="57" t="s">
        <v>69</v>
      </c>
      <c r="Y19" s="57" t="s">
        <v>63</v>
      </c>
      <c r="Z19" s="57" t="s">
        <v>63</v>
      </c>
      <c r="AA19" s="57" t="s">
        <v>63</v>
      </c>
      <c r="AB19" s="57" t="s">
        <v>63</v>
      </c>
      <c r="AC19" s="57" t="s">
        <v>69</v>
      </c>
      <c r="AD19" s="57" t="s">
        <v>69</v>
      </c>
      <c r="AE19" s="57" t="s">
        <v>69</v>
      </c>
      <c r="AF19" s="57" t="s">
        <v>69</v>
      </c>
      <c r="AG19" s="57" t="s">
        <v>63</v>
      </c>
      <c r="AH19" s="57" t="s">
        <v>70</v>
      </c>
      <c r="AI19" s="57" t="s">
        <v>1341</v>
      </c>
      <c r="AJ19" s="57" t="s">
        <v>65</v>
      </c>
      <c r="AK19" s="57" t="s">
        <v>65</v>
      </c>
      <c r="AL19" s="57" t="s">
        <v>66</v>
      </c>
      <c r="AN19" s="57" t="s">
        <v>1342</v>
      </c>
      <c r="AO19" s="57" t="s">
        <v>181</v>
      </c>
      <c r="AP19" s="57" t="s">
        <v>18800</v>
      </c>
      <c r="AQ19" s="57" t="s">
        <v>67</v>
      </c>
      <c r="AR19" s="57" t="s">
        <v>67</v>
      </c>
      <c r="AS19" s="57" t="s">
        <v>1343</v>
      </c>
      <c r="AT19" s="57" t="s">
        <v>18801</v>
      </c>
      <c r="AU19" s="57" t="s">
        <v>4806</v>
      </c>
      <c r="AV19" s="57" t="s">
        <v>4487</v>
      </c>
      <c r="AW19" s="57" t="s">
        <v>4488</v>
      </c>
      <c r="AX19" s="57" t="s">
        <v>4490</v>
      </c>
      <c r="AY19" s="57" t="s">
        <v>4491</v>
      </c>
      <c r="BE19" s="57" t="s">
        <v>4807</v>
      </c>
      <c r="BF19" s="57" t="s">
        <v>4808</v>
      </c>
      <c r="BG19" s="57" t="s">
        <v>4494</v>
      </c>
      <c r="BH19" s="57" t="s">
        <v>4809</v>
      </c>
      <c r="BI19" s="57" t="s">
        <v>4496</v>
      </c>
      <c r="BJ19" s="57" t="s">
        <v>4497</v>
      </c>
      <c r="BO19" s="57" t="s">
        <v>4810</v>
      </c>
      <c r="BP19" s="57" t="s">
        <v>4811</v>
      </c>
      <c r="BQ19" s="57" t="s">
        <v>4812</v>
      </c>
      <c r="BV19" s="57" t="s">
        <v>18059</v>
      </c>
      <c r="BW19" s="164" t="s">
        <v>18802</v>
      </c>
      <c r="BX19" s="57" t="s">
        <v>18861</v>
      </c>
      <c r="BY19" s="57" t="s">
        <v>7605</v>
      </c>
      <c r="BZ19" s="57" t="s">
        <v>7606</v>
      </c>
      <c r="CA19" s="57" t="s">
        <v>4489</v>
      </c>
      <c r="CB19" s="57" t="s">
        <v>7607</v>
      </c>
      <c r="CC19" s="57" t="s">
        <v>7608</v>
      </c>
      <c r="CD19" s="57" t="s">
        <v>7609</v>
      </c>
      <c r="CE19" s="57" t="s">
        <v>7366</v>
      </c>
      <c r="CI19" s="57" t="s">
        <v>7610</v>
      </c>
      <c r="CJ19" s="57" t="s">
        <v>7611</v>
      </c>
      <c r="CK19" s="57" t="s">
        <v>7612</v>
      </c>
      <c r="CL19" s="57" t="s">
        <v>7369</v>
      </c>
      <c r="CM19" s="57" t="s">
        <v>7613</v>
      </c>
      <c r="CN19" s="57" t="s">
        <v>7614</v>
      </c>
      <c r="CO19" s="57" t="s">
        <v>586</v>
      </c>
      <c r="CS19" s="57" t="s">
        <v>7615</v>
      </c>
      <c r="CT19" s="57" t="s">
        <v>7616</v>
      </c>
      <c r="CU19" s="57" t="s">
        <v>7617</v>
      </c>
      <c r="CZ19" s="57" t="s">
        <v>18061</v>
      </c>
      <c r="DA19" s="164" t="s">
        <v>18805</v>
      </c>
      <c r="DB19" s="57" t="s">
        <v>18900</v>
      </c>
      <c r="DC19" s="57" t="s">
        <v>10615</v>
      </c>
      <c r="DD19" s="57" t="s">
        <v>8188</v>
      </c>
      <c r="DE19" s="57" t="s">
        <v>10616</v>
      </c>
      <c r="DF19" s="57" t="s">
        <v>10617</v>
      </c>
      <c r="DG19" s="57" t="s">
        <v>10618</v>
      </c>
      <c r="DM19" s="57" t="s">
        <v>10619</v>
      </c>
      <c r="DN19" s="57" t="s">
        <v>10620</v>
      </c>
      <c r="DO19" s="57" t="s">
        <v>10621</v>
      </c>
      <c r="DP19" s="57" t="s">
        <v>10622</v>
      </c>
      <c r="DQ19" s="57" t="s">
        <v>10623</v>
      </c>
      <c r="DR19" s="57" t="s">
        <v>10624</v>
      </c>
      <c r="DW19" s="57" t="s">
        <v>10625</v>
      </c>
      <c r="DX19" s="57" t="s">
        <v>8171</v>
      </c>
      <c r="ED19" s="57" t="s">
        <v>18063</v>
      </c>
      <c r="EE19" s="164" t="s">
        <v>18805</v>
      </c>
      <c r="EF19" s="57" t="s">
        <v>18804</v>
      </c>
      <c r="EG19" s="57" t="s">
        <v>13291</v>
      </c>
      <c r="EH19" s="57" t="s">
        <v>13292</v>
      </c>
      <c r="EI19" s="57" t="s">
        <v>13293</v>
      </c>
      <c r="EJ19" s="57" t="s">
        <v>13106</v>
      </c>
      <c r="EK19" s="57" t="s">
        <v>13107</v>
      </c>
      <c r="EQ19" s="57" t="s">
        <v>13294</v>
      </c>
      <c r="ER19" s="57" t="s">
        <v>13109</v>
      </c>
      <c r="ES19" s="57" t="s">
        <v>13110</v>
      </c>
      <c r="ET19" s="57" t="s">
        <v>13111</v>
      </c>
      <c r="EU19" s="57" t="s">
        <v>13112</v>
      </c>
      <c r="FA19" s="57" t="s">
        <v>13295</v>
      </c>
      <c r="FB19" s="57" t="s">
        <v>13113</v>
      </c>
      <c r="FC19" s="57" t="s">
        <v>13296</v>
      </c>
      <c r="FH19" s="57" t="s">
        <v>18084</v>
      </c>
      <c r="FI19" s="164" t="s">
        <v>18802</v>
      </c>
      <c r="FJ19" s="57" t="s">
        <v>18853</v>
      </c>
      <c r="FK19" s="57" t="s">
        <v>15162</v>
      </c>
      <c r="FL19" s="57" t="s">
        <v>15163</v>
      </c>
      <c r="FM19" s="57" t="s">
        <v>15164</v>
      </c>
      <c r="FU19" s="57" t="s">
        <v>15165</v>
      </c>
      <c r="FV19" s="57" t="s">
        <v>15166</v>
      </c>
      <c r="FW19" s="57" t="s">
        <v>15021</v>
      </c>
      <c r="FX19" s="57" t="s">
        <v>15022</v>
      </c>
      <c r="GE19" s="57" t="s">
        <v>15167</v>
      </c>
      <c r="GF19" s="57" t="s">
        <v>15168</v>
      </c>
      <c r="GG19" s="57" t="s">
        <v>15169</v>
      </c>
      <c r="GL19" s="57" t="s">
        <v>18072</v>
      </c>
      <c r="GM19" s="164" t="s">
        <v>18802</v>
      </c>
      <c r="GN19" s="57" t="s">
        <v>18901</v>
      </c>
      <c r="GO19" s="57" t="s">
        <v>594</v>
      </c>
      <c r="GP19" s="57" t="s">
        <v>775</v>
      </c>
      <c r="GQ19" s="57" t="s">
        <v>776</v>
      </c>
      <c r="GR19" s="57" t="s">
        <v>777</v>
      </c>
      <c r="GS19" s="57" t="s">
        <v>598</v>
      </c>
      <c r="GY19" s="57" t="s">
        <v>599</v>
      </c>
      <c r="GZ19" s="57" t="s">
        <v>13235</v>
      </c>
      <c r="HA19" s="57" t="s">
        <v>13461</v>
      </c>
      <c r="HB19" s="57" t="s">
        <v>16624</v>
      </c>
      <c r="HC19" s="57" t="s">
        <v>16625</v>
      </c>
      <c r="HD19" s="57" t="s">
        <v>603</v>
      </c>
      <c r="HI19" s="57" t="s">
        <v>604</v>
      </c>
      <c r="HJ19" s="57" t="s">
        <v>16626</v>
      </c>
      <c r="HK19" s="57" t="s">
        <v>615</v>
      </c>
      <c r="HP19" s="57" t="s">
        <v>18061</v>
      </c>
      <c r="HQ19" s="164" t="s">
        <v>18835</v>
      </c>
      <c r="HR19" s="57" t="s">
        <v>18830</v>
      </c>
      <c r="HS19" s="57" t="s">
        <v>74</v>
      </c>
      <c r="HT19" s="57" t="s">
        <v>74</v>
      </c>
      <c r="HU19" s="57" t="s">
        <v>74</v>
      </c>
      <c r="HV19" s="57" t="s">
        <v>74</v>
      </c>
      <c r="HW19" s="57" t="s">
        <v>68</v>
      </c>
      <c r="HX19" s="57" t="s">
        <v>68</v>
      </c>
      <c r="HY19" s="57" t="s">
        <v>74</v>
      </c>
      <c r="HZ19" s="57" t="s">
        <v>74</v>
      </c>
      <c r="IA19" s="57" t="s">
        <v>79</v>
      </c>
      <c r="IB19" s="57" t="s">
        <v>74</v>
      </c>
      <c r="IC19" s="57" t="s">
        <v>74</v>
      </c>
      <c r="ID19" s="57" t="s">
        <v>74</v>
      </c>
      <c r="IE19" s="57" t="s">
        <v>68</v>
      </c>
      <c r="IF19" s="57" t="s">
        <v>74</v>
      </c>
      <c r="IG19" s="57" t="s">
        <v>68</v>
      </c>
      <c r="IH19" s="57" t="s">
        <v>68</v>
      </c>
      <c r="II19" s="57" t="s">
        <v>74</v>
      </c>
      <c r="IJ19" s="57">
        <v>21547</v>
      </c>
      <c r="IK19" s="57">
        <v>21572</v>
      </c>
      <c r="IO19" s="57" t="s">
        <v>57</v>
      </c>
      <c r="IP19" s="57" t="s">
        <v>58</v>
      </c>
      <c r="IT19" s="57">
        <v>2</v>
      </c>
      <c r="IU19" s="57">
        <v>1</v>
      </c>
      <c r="IY19" s="57">
        <v>245</v>
      </c>
      <c r="IZ19" s="57">
        <v>80</v>
      </c>
      <c r="JD19" s="57">
        <v>221</v>
      </c>
      <c r="JE19" s="57">
        <v>221</v>
      </c>
      <c r="JI19" s="57" t="s">
        <v>4813</v>
      </c>
      <c r="JJ19" s="57" t="s">
        <v>4814</v>
      </c>
      <c r="JN19" s="57">
        <v>21547</v>
      </c>
      <c r="JO19" s="57">
        <v>21572</v>
      </c>
      <c r="JP19" s="57">
        <v>31620</v>
      </c>
      <c r="JQ19" s="57">
        <v>31754</v>
      </c>
      <c r="JS19" s="57" t="s">
        <v>57</v>
      </c>
      <c r="JT19" s="57" t="s">
        <v>58</v>
      </c>
      <c r="JU19" s="57" t="s">
        <v>5113</v>
      </c>
      <c r="JV19" s="57" t="s">
        <v>62</v>
      </c>
      <c r="JX19" s="57">
        <v>2</v>
      </c>
      <c r="JY19" s="57">
        <v>1</v>
      </c>
      <c r="JZ19" s="57">
        <v>1</v>
      </c>
      <c r="KA19" s="57">
        <v>2</v>
      </c>
      <c r="KC19" s="57">
        <v>245</v>
      </c>
      <c r="KD19" s="57">
        <v>80</v>
      </c>
      <c r="KE19" s="57">
        <v>70</v>
      </c>
      <c r="KF19" s="57">
        <v>76</v>
      </c>
      <c r="KH19" s="57">
        <v>221</v>
      </c>
      <c r="KI19" s="57">
        <v>221</v>
      </c>
      <c r="KJ19" s="57">
        <v>200</v>
      </c>
      <c r="KK19" s="57">
        <v>311</v>
      </c>
      <c r="KM19" s="57" t="s">
        <v>4813</v>
      </c>
      <c r="KN19" s="57" t="s">
        <v>7618</v>
      </c>
      <c r="KO19" s="57" t="s">
        <v>7619</v>
      </c>
      <c r="KP19" s="57" t="s">
        <v>7620</v>
      </c>
      <c r="KR19" s="57">
        <v>31436</v>
      </c>
      <c r="KS19" s="57">
        <v>21547</v>
      </c>
      <c r="KT19" s="57">
        <v>21572</v>
      </c>
      <c r="KW19" s="57" t="s">
        <v>61</v>
      </c>
      <c r="KX19" s="57" t="s">
        <v>57</v>
      </c>
      <c r="KY19" s="57" t="s">
        <v>58</v>
      </c>
      <c r="LB19" s="57">
        <v>2</v>
      </c>
      <c r="LC19" s="57">
        <v>2</v>
      </c>
      <c r="LD19" s="57">
        <v>1</v>
      </c>
      <c r="LG19" s="57">
        <v>245</v>
      </c>
      <c r="LH19" s="57">
        <v>245</v>
      </c>
      <c r="LI19" s="57">
        <v>80</v>
      </c>
      <c r="LL19" s="57">
        <v>200</v>
      </c>
      <c r="LM19" s="57">
        <v>221</v>
      </c>
      <c r="LN19" s="57">
        <v>221</v>
      </c>
      <c r="LQ19" s="57" t="s">
        <v>10626</v>
      </c>
      <c r="LR19" s="57" t="s">
        <v>4823</v>
      </c>
      <c r="LS19" s="57" t="s">
        <v>4814</v>
      </c>
      <c r="LV19" s="57">
        <v>21572</v>
      </c>
      <c r="LW19" s="57">
        <v>21547</v>
      </c>
      <c r="MA19" s="57" t="s">
        <v>58</v>
      </c>
      <c r="MB19" s="57" t="s">
        <v>57</v>
      </c>
      <c r="MF19" s="57">
        <v>1</v>
      </c>
      <c r="MG19" s="57">
        <v>2</v>
      </c>
      <c r="MK19" s="57">
        <v>80</v>
      </c>
      <c r="ML19" s="57">
        <v>245</v>
      </c>
      <c r="MP19" s="57">
        <v>221</v>
      </c>
      <c r="MQ19" s="57">
        <v>221</v>
      </c>
      <c r="MU19" s="57" t="s">
        <v>4814</v>
      </c>
      <c r="MV19" s="57" t="s">
        <v>4823</v>
      </c>
      <c r="MZ19" s="57">
        <v>31754</v>
      </c>
      <c r="NE19" s="57" t="s">
        <v>62</v>
      </c>
      <c r="NJ19" s="57">
        <v>2</v>
      </c>
      <c r="NO19" s="57">
        <v>76</v>
      </c>
      <c r="NT19" s="57">
        <v>311</v>
      </c>
      <c r="NY19" s="57" t="s">
        <v>7620</v>
      </c>
      <c r="OD19" s="57">
        <v>21547</v>
      </c>
      <c r="OE19" s="57">
        <v>21572</v>
      </c>
      <c r="OI19" s="57" t="s">
        <v>57</v>
      </c>
      <c r="OJ19" s="57" t="s">
        <v>58</v>
      </c>
      <c r="ON19" s="57">
        <v>2</v>
      </c>
      <c r="OO19" s="57">
        <v>1</v>
      </c>
      <c r="OS19" s="57">
        <v>245</v>
      </c>
      <c r="OT19" s="57">
        <v>80</v>
      </c>
      <c r="OX19" s="57">
        <v>221</v>
      </c>
      <c r="OY19" s="57">
        <v>221</v>
      </c>
      <c r="PC19" s="57" t="s">
        <v>4823</v>
      </c>
      <c r="PD19" s="57" t="s">
        <v>4814</v>
      </c>
      <c r="PJ19" s="57" t="s">
        <v>18978</v>
      </c>
      <c r="PK19" s="57" t="s">
        <v>18979</v>
      </c>
      <c r="PL19" s="57" t="s">
        <v>18980</v>
      </c>
      <c r="PM19" s="57" t="s">
        <v>18981</v>
      </c>
      <c r="PN19" s="57">
        <v>4308.5253568999997</v>
      </c>
      <c r="PO19" s="57" t="s">
        <v>18823</v>
      </c>
      <c r="PP19" s="57" t="s">
        <v>18824</v>
      </c>
      <c r="PQ19" s="57" t="s">
        <v>18825</v>
      </c>
      <c r="PR19" s="57" t="s">
        <v>3240</v>
      </c>
      <c r="PS19" s="57" t="s">
        <v>3241</v>
      </c>
      <c r="PT19" s="57" t="s">
        <v>3242</v>
      </c>
      <c r="PU19" s="57" t="s">
        <v>3243</v>
      </c>
      <c r="PV19" s="57" t="s">
        <v>3244</v>
      </c>
      <c r="PW19" s="57" t="s">
        <v>3245</v>
      </c>
    </row>
    <row r="20" spans="1:439" ht="15" customHeight="1" x14ac:dyDescent="0.35">
      <c r="A20" s="57">
        <v>19</v>
      </c>
      <c r="B20" s="57" t="s">
        <v>277</v>
      </c>
      <c r="D20" s="57" t="s">
        <v>293</v>
      </c>
      <c r="E20" s="57" t="s">
        <v>1344</v>
      </c>
      <c r="F20" s="57" t="s">
        <v>1345</v>
      </c>
      <c r="G20" s="57" t="s">
        <v>1346</v>
      </c>
      <c r="H20" s="57" t="s">
        <v>1347</v>
      </c>
      <c r="I20" s="57" t="s">
        <v>1348</v>
      </c>
      <c r="J20" s="57" t="s">
        <v>1349</v>
      </c>
      <c r="K20" s="57" t="s">
        <v>1350</v>
      </c>
      <c r="L20" s="57" t="s">
        <v>1351</v>
      </c>
      <c r="P20" s="57" t="s">
        <v>1282</v>
      </c>
      <c r="Q20" s="57" t="s">
        <v>1340</v>
      </c>
      <c r="R20" s="57" t="s">
        <v>1352</v>
      </c>
      <c r="S20" s="57" t="s">
        <v>69</v>
      </c>
      <c r="T20" s="57" t="s">
        <v>63</v>
      </c>
      <c r="U20" s="57" t="s">
        <v>69</v>
      </c>
      <c r="V20" s="57" t="s">
        <v>63</v>
      </c>
      <c r="W20" s="57" t="s">
        <v>69</v>
      </c>
      <c r="X20" s="57" t="s">
        <v>69</v>
      </c>
      <c r="Y20" s="57" t="s">
        <v>63</v>
      </c>
      <c r="Z20" s="57" t="s">
        <v>63</v>
      </c>
      <c r="AA20" s="57" t="s">
        <v>63</v>
      </c>
      <c r="AB20" s="57" t="s">
        <v>63</v>
      </c>
      <c r="AC20" s="57" t="s">
        <v>69</v>
      </c>
      <c r="AD20" s="57" t="s">
        <v>69</v>
      </c>
      <c r="AE20" s="57" t="s">
        <v>69</v>
      </c>
      <c r="AF20" s="57" t="s">
        <v>63</v>
      </c>
      <c r="AG20" s="57" t="s">
        <v>63</v>
      </c>
      <c r="AH20" s="57" t="s">
        <v>70</v>
      </c>
      <c r="AI20" s="57" t="s">
        <v>1353</v>
      </c>
      <c r="AJ20" s="57" t="s">
        <v>65</v>
      </c>
      <c r="AK20" s="57" t="s">
        <v>65</v>
      </c>
      <c r="AL20" s="57" t="s">
        <v>66</v>
      </c>
      <c r="AN20" s="57" t="s">
        <v>1354</v>
      </c>
      <c r="AO20" s="57" t="s">
        <v>850</v>
      </c>
      <c r="AP20" s="57" t="s">
        <v>18800</v>
      </c>
      <c r="AQ20" s="57" t="s">
        <v>67</v>
      </c>
      <c r="AR20" s="57" t="s">
        <v>67</v>
      </c>
      <c r="AS20" s="57" t="s">
        <v>1343</v>
      </c>
      <c r="AT20" s="57" t="s">
        <v>18801</v>
      </c>
      <c r="AU20" s="57" t="s">
        <v>4815</v>
      </c>
      <c r="AV20" s="57" t="s">
        <v>4816</v>
      </c>
      <c r="AW20" s="57" t="s">
        <v>4488</v>
      </c>
      <c r="AX20" s="57" t="s">
        <v>4817</v>
      </c>
      <c r="AY20" s="57" t="s">
        <v>4818</v>
      </c>
      <c r="BE20" s="57" t="s">
        <v>4819</v>
      </c>
      <c r="BF20" s="57" t="s">
        <v>4808</v>
      </c>
      <c r="BG20" s="57" t="s">
        <v>4494</v>
      </c>
      <c r="BH20" s="57" t="s">
        <v>4820</v>
      </c>
      <c r="BI20" s="57" t="s">
        <v>4496</v>
      </c>
      <c r="BJ20" s="57" t="s">
        <v>4821</v>
      </c>
      <c r="BK20" s="57" t="s">
        <v>4822</v>
      </c>
      <c r="BO20" s="57" t="s">
        <v>4498</v>
      </c>
      <c r="BP20" s="57" t="s">
        <v>716</v>
      </c>
      <c r="BQ20" s="57" t="s">
        <v>4812</v>
      </c>
      <c r="BV20" s="57" t="s">
        <v>18059</v>
      </c>
      <c r="BW20" s="164" t="s">
        <v>18802</v>
      </c>
      <c r="BX20" s="57" t="s">
        <v>18982</v>
      </c>
      <c r="BY20" s="57" t="s">
        <v>7621</v>
      </c>
      <c r="BZ20" s="57" t="s">
        <v>7622</v>
      </c>
      <c r="CA20" s="57" t="s">
        <v>7623</v>
      </c>
      <c r="CB20" s="57" t="s">
        <v>7624</v>
      </c>
      <c r="CC20" s="57" t="s">
        <v>7625</v>
      </c>
      <c r="CD20" s="57" t="s">
        <v>7626</v>
      </c>
      <c r="CI20" s="57" t="s">
        <v>7627</v>
      </c>
      <c r="CJ20" s="57" t="s">
        <v>7628</v>
      </c>
      <c r="CK20" s="57" t="s">
        <v>7629</v>
      </c>
      <c r="CL20" s="57" t="s">
        <v>7630</v>
      </c>
      <c r="CM20" s="57" t="s">
        <v>7631</v>
      </c>
      <c r="CN20" s="57" t="s">
        <v>7632</v>
      </c>
      <c r="CO20" s="57" t="s">
        <v>7633</v>
      </c>
      <c r="CS20" s="57" t="s">
        <v>7634</v>
      </c>
      <c r="CT20" s="57" t="s">
        <v>7635</v>
      </c>
      <c r="CU20" s="57" t="s">
        <v>7636</v>
      </c>
      <c r="CZ20" s="57" t="s">
        <v>18061</v>
      </c>
      <c r="DA20" s="164" t="s">
        <v>18802</v>
      </c>
      <c r="DB20" s="57" t="s">
        <v>18900</v>
      </c>
      <c r="DC20" s="57" t="s">
        <v>10636</v>
      </c>
      <c r="DD20" s="57" t="s">
        <v>18983</v>
      </c>
      <c r="DE20" s="57" t="s">
        <v>10616</v>
      </c>
      <c r="DF20" s="57" t="s">
        <v>18984</v>
      </c>
      <c r="DG20" s="57" t="s">
        <v>10618</v>
      </c>
      <c r="DM20" s="57" t="s">
        <v>18985</v>
      </c>
      <c r="DN20" s="57" t="s">
        <v>10620</v>
      </c>
      <c r="DO20" s="57" t="s">
        <v>10621</v>
      </c>
      <c r="DP20" s="57" t="s">
        <v>10640</v>
      </c>
      <c r="DQ20" s="57" t="s">
        <v>10623</v>
      </c>
      <c r="DR20" s="57" t="s">
        <v>10624</v>
      </c>
      <c r="DW20" s="57" t="s">
        <v>10625</v>
      </c>
      <c r="DX20" s="57" t="s">
        <v>8171</v>
      </c>
      <c r="ED20" s="57" t="s">
        <v>18063</v>
      </c>
      <c r="EE20" s="164" t="s">
        <v>18805</v>
      </c>
      <c r="EF20" s="57" t="s">
        <v>18804</v>
      </c>
      <c r="EG20" s="57" t="s">
        <v>13291</v>
      </c>
      <c r="EH20" s="57" t="s">
        <v>13292</v>
      </c>
      <c r="EI20" s="57" t="s">
        <v>13293</v>
      </c>
      <c r="EJ20" s="57" t="s">
        <v>13106</v>
      </c>
      <c r="EK20" s="57" t="s">
        <v>13107</v>
      </c>
      <c r="EQ20" s="57" t="s">
        <v>18986</v>
      </c>
      <c r="ER20" s="57" t="s">
        <v>13109</v>
      </c>
      <c r="ES20" s="57" t="s">
        <v>13110</v>
      </c>
      <c r="ET20" s="57" t="s">
        <v>13111</v>
      </c>
      <c r="EU20" s="57" t="s">
        <v>13112</v>
      </c>
      <c r="FA20" s="57" t="s">
        <v>6405</v>
      </c>
      <c r="FB20" s="57" t="s">
        <v>13113</v>
      </c>
      <c r="FC20" s="57" t="s">
        <v>13296</v>
      </c>
      <c r="FH20" s="57" t="s">
        <v>18084</v>
      </c>
      <c r="FI20" s="164" t="s">
        <v>18802</v>
      </c>
      <c r="FJ20" s="57" t="s">
        <v>18853</v>
      </c>
      <c r="FK20" s="57" t="s">
        <v>18987</v>
      </c>
      <c r="FL20" s="57" t="s">
        <v>15163</v>
      </c>
      <c r="FM20" s="57" t="s">
        <v>15018</v>
      </c>
      <c r="FU20" s="57" t="s">
        <v>18988</v>
      </c>
      <c r="FV20" s="57" t="s">
        <v>18989</v>
      </c>
      <c r="FW20" s="57" t="s">
        <v>15021</v>
      </c>
      <c r="FX20" s="57" t="s">
        <v>18990</v>
      </c>
      <c r="GE20" s="57" t="s">
        <v>15167</v>
      </c>
      <c r="GF20" s="57" t="s">
        <v>15168</v>
      </c>
      <c r="GG20" s="57" t="s">
        <v>15169</v>
      </c>
      <c r="GL20" s="57" t="s">
        <v>18072</v>
      </c>
      <c r="GM20" s="164" t="s">
        <v>18802</v>
      </c>
      <c r="GN20" s="57" t="s">
        <v>18901</v>
      </c>
      <c r="GO20" s="57" t="s">
        <v>16627</v>
      </c>
      <c r="GP20" s="57" t="s">
        <v>15175</v>
      </c>
      <c r="GQ20" s="57" t="s">
        <v>776</v>
      </c>
      <c r="GR20" s="57" t="s">
        <v>13458</v>
      </c>
      <c r="GS20" s="57" t="s">
        <v>13459</v>
      </c>
      <c r="GT20" s="57" t="s">
        <v>13232</v>
      </c>
      <c r="GU20" s="57" t="s">
        <v>14915</v>
      </c>
      <c r="GV20" s="57" t="s">
        <v>15176</v>
      </c>
      <c r="GY20" s="57" t="s">
        <v>16628</v>
      </c>
      <c r="GZ20" s="57" t="s">
        <v>16629</v>
      </c>
      <c r="HA20" s="57" t="s">
        <v>15183</v>
      </c>
      <c r="HB20" s="57" t="s">
        <v>16630</v>
      </c>
      <c r="HC20" s="57" t="s">
        <v>13463</v>
      </c>
      <c r="HD20" s="57" t="s">
        <v>10407</v>
      </c>
      <c r="HE20" s="57" t="s">
        <v>13240</v>
      </c>
      <c r="HF20" s="57" t="s">
        <v>603</v>
      </c>
      <c r="HI20" s="57" t="s">
        <v>604</v>
      </c>
      <c r="HJ20" s="57" t="s">
        <v>697</v>
      </c>
      <c r="HK20" s="57" t="s">
        <v>614</v>
      </c>
      <c r="HP20" s="57" t="s">
        <v>18061</v>
      </c>
      <c r="HQ20" s="164" t="s">
        <v>18835</v>
      </c>
      <c r="HR20" s="57" t="s">
        <v>18861</v>
      </c>
      <c r="HS20" s="57" t="s">
        <v>79</v>
      </c>
      <c r="HT20" s="57" t="s">
        <v>74</v>
      </c>
      <c r="HU20" s="57" t="s">
        <v>79</v>
      </c>
      <c r="HV20" s="57" t="s">
        <v>74</v>
      </c>
      <c r="HW20" s="57" t="s">
        <v>74</v>
      </c>
      <c r="HX20" s="57" t="s">
        <v>68</v>
      </c>
      <c r="HY20" s="57" t="s">
        <v>74</v>
      </c>
      <c r="HZ20" s="57" t="s">
        <v>74</v>
      </c>
      <c r="IA20" s="57" t="s">
        <v>79</v>
      </c>
      <c r="IB20" s="57" t="s">
        <v>79</v>
      </c>
      <c r="IC20" s="57" t="s">
        <v>74</v>
      </c>
      <c r="ID20" s="57" t="s">
        <v>74</v>
      </c>
      <c r="IE20" s="57" t="s">
        <v>68</v>
      </c>
      <c r="IF20" s="57" t="s">
        <v>79</v>
      </c>
      <c r="IG20" s="57" t="s">
        <v>68</v>
      </c>
      <c r="IH20" s="57" t="s">
        <v>74</v>
      </c>
      <c r="II20" s="57" t="s">
        <v>82</v>
      </c>
      <c r="IJ20" s="57">
        <v>21547</v>
      </c>
      <c r="IK20" s="57">
        <v>21572</v>
      </c>
      <c r="IO20" s="57" t="s">
        <v>57</v>
      </c>
      <c r="IP20" s="57" t="s">
        <v>58</v>
      </c>
      <c r="IT20" s="57">
        <v>2</v>
      </c>
      <c r="IU20" s="57">
        <v>1</v>
      </c>
      <c r="IY20" s="57">
        <v>245</v>
      </c>
      <c r="IZ20" s="57">
        <v>80</v>
      </c>
      <c r="JD20" s="57">
        <v>221</v>
      </c>
      <c r="JE20" s="57">
        <v>221</v>
      </c>
      <c r="JI20" s="57" t="s">
        <v>4823</v>
      </c>
      <c r="JJ20" s="57" t="s">
        <v>4814</v>
      </c>
      <c r="JN20" s="57">
        <v>21547</v>
      </c>
      <c r="JO20" s="57">
        <v>21572</v>
      </c>
      <c r="JP20" s="57">
        <v>31620</v>
      </c>
      <c r="JQ20" s="57">
        <v>31754</v>
      </c>
      <c r="JS20" s="57" t="s">
        <v>57</v>
      </c>
      <c r="JT20" s="57" t="s">
        <v>58</v>
      </c>
      <c r="JU20" s="57" t="s">
        <v>5113</v>
      </c>
      <c r="JV20" s="57" t="s">
        <v>62</v>
      </c>
      <c r="JX20" s="57">
        <v>2</v>
      </c>
      <c r="JY20" s="57">
        <v>1</v>
      </c>
      <c r="JZ20" s="57">
        <v>2</v>
      </c>
      <c r="KA20" s="57">
        <v>2</v>
      </c>
      <c r="KC20" s="57">
        <v>245</v>
      </c>
      <c r="KD20" s="57">
        <v>80</v>
      </c>
      <c r="KE20" s="57">
        <v>294</v>
      </c>
      <c r="KF20" s="57">
        <v>76</v>
      </c>
      <c r="KH20" s="57">
        <v>221</v>
      </c>
      <c r="KI20" s="57">
        <v>221</v>
      </c>
      <c r="KJ20" s="57">
        <v>200</v>
      </c>
      <c r="KK20" s="57">
        <v>311</v>
      </c>
      <c r="KM20" s="57" t="s">
        <v>4823</v>
      </c>
      <c r="KN20" s="57" t="s">
        <v>4814</v>
      </c>
      <c r="KO20" s="57" t="s">
        <v>7637</v>
      </c>
      <c r="KP20" s="57" t="s">
        <v>7638</v>
      </c>
      <c r="KR20" s="57">
        <v>21547</v>
      </c>
      <c r="KS20" s="57">
        <v>21572</v>
      </c>
      <c r="KT20" s="57">
        <v>31436</v>
      </c>
      <c r="KW20" s="57" t="s">
        <v>57</v>
      </c>
      <c r="KX20" s="57" t="s">
        <v>58</v>
      </c>
      <c r="KY20" s="57" t="s">
        <v>61</v>
      </c>
      <c r="LB20" s="57">
        <v>2</v>
      </c>
      <c r="LC20" s="57">
        <v>1</v>
      </c>
      <c r="LD20" s="57">
        <v>2</v>
      </c>
      <c r="LG20" s="57">
        <v>245</v>
      </c>
      <c r="LH20" s="57">
        <v>80</v>
      </c>
      <c r="LI20" s="57">
        <v>245</v>
      </c>
      <c r="LL20" s="57">
        <v>221</v>
      </c>
      <c r="LM20" s="57">
        <v>221</v>
      </c>
      <c r="LN20" s="57">
        <v>200</v>
      </c>
      <c r="LQ20" s="57" t="s">
        <v>4823</v>
      </c>
      <c r="LR20" s="57" t="s">
        <v>4814</v>
      </c>
      <c r="LS20" s="57" t="s">
        <v>10626</v>
      </c>
      <c r="LV20" s="57">
        <v>21547</v>
      </c>
      <c r="LW20" s="57">
        <v>21572</v>
      </c>
      <c r="MA20" s="57" t="s">
        <v>57</v>
      </c>
      <c r="MB20" s="57" t="s">
        <v>58</v>
      </c>
      <c r="MF20" s="57">
        <v>2</v>
      </c>
      <c r="MG20" s="57">
        <v>1</v>
      </c>
      <c r="MK20" s="57">
        <v>245</v>
      </c>
      <c r="ML20" s="57">
        <v>80</v>
      </c>
      <c r="MP20" s="57">
        <v>221</v>
      </c>
      <c r="MQ20" s="57">
        <v>221</v>
      </c>
      <c r="MU20" s="57" t="s">
        <v>4823</v>
      </c>
      <c r="MV20" s="57" t="s">
        <v>4814</v>
      </c>
      <c r="MZ20" s="57">
        <v>31754</v>
      </c>
      <c r="NE20" s="57" t="s">
        <v>62</v>
      </c>
      <c r="NJ20" s="57">
        <v>2</v>
      </c>
      <c r="NO20" s="57">
        <v>76</v>
      </c>
      <c r="NT20" s="57">
        <v>311</v>
      </c>
      <c r="NY20" s="57" t="s">
        <v>7638</v>
      </c>
      <c r="OD20" s="57">
        <v>21547</v>
      </c>
      <c r="OE20" s="57">
        <v>21572</v>
      </c>
      <c r="OF20" s="57">
        <v>31624</v>
      </c>
      <c r="OG20" s="57">
        <v>23684</v>
      </c>
      <c r="OI20" s="57" t="s">
        <v>57</v>
      </c>
      <c r="OJ20" s="57" t="s">
        <v>58</v>
      </c>
      <c r="OK20" s="57" t="s">
        <v>717</v>
      </c>
      <c r="OL20" s="57" t="s">
        <v>5617</v>
      </c>
      <c r="ON20" s="57">
        <v>2</v>
      </c>
      <c r="OO20" s="57">
        <v>1</v>
      </c>
      <c r="OP20" s="57">
        <v>1</v>
      </c>
      <c r="OQ20" s="57">
        <v>1</v>
      </c>
      <c r="OS20" s="57">
        <v>245</v>
      </c>
      <c r="OT20" s="57">
        <v>80</v>
      </c>
      <c r="OU20" s="57">
        <v>70</v>
      </c>
      <c r="OV20" s="57">
        <v>144</v>
      </c>
      <c r="OX20" s="57">
        <v>221</v>
      </c>
      <c r="OY20" s="57">
        <v>221</v>
      </c>
      <c r="OZ20" s="57">
        <v>200</v>
      </c>
      <c r="PA20" s="57">
        <v>251</v>
      </c>
      <c r="PC20" s="57" t="s">
        <v>4823</v>
      </c>
      <c r="PD20" s="57" t="s">
        <v>4814</v>
      </c>
      <c r="PE20" s="57" t="s">
        <v>16631</v>
      </c>
      <c r="PF20" s="57" t="s">
        <v>16632</v>
      </c>
      <c r="PJ20" s="57" t="s">
        <v>18991</v>
      </c>
      <c r="PK20" s="57" t="s">
        <v>18992</v>
      </c>
      <c r="PL20" s="57" t="s">
        <v>18993</v>
      </c>
      <c r="PN20" s="57">
        <v>4813.4583320999991</v>
      </c>
      <c r="PO20" s="57" t="s">
        <v>18823</v>
      </c>
      <c r="PP20" s="57" t="s">
        <v>18824</v>
      </c>
      <c r="PQ20" s="57" t="s">
        <v>18825</v>
      </c>
      <c r="PR20" s="57" t="s">
        <v>3246</v>
      </c>
      <c r="PS20" s="57" t="s">
        <v>3247</v>
      </c>
      <c r="PT20" s="57" t="s">
        <v>3242</v>
      </c>
      <c r="PU20" s="57" t="s">
        <v>3243</v>
      </c>
      <c r="PV20" s="57" t="s">
        <v>3244</v>
      </c>
      <c r="PW20" s="57" t="s">
        <v>3248</v>
      </c>
    </row>
    <row r="21" spans="1:439" ht="15" customHeight="1" x14ac:dyDescent="0.35">
      <c r="A21" s="57">
        <v>20</v>
      </c>
      <c r="B21" s="57" t="s">
        <v>277</v>
      </c>
      <c r="D21" s="57" t="s">
        <v>18994</v>
      </c>
      <c r="E21" s="57" t="s">
        <v>1355</v>
      </c>
      <c r="F21" s="57" t="s">
        <v>1356</v>
      </c>
      <c r="G21" s="57" t="s">
        <v>1357</v>
      </c>
      <c r="H21" s="57" t="s">
        <v>1358</v>
      </c>
      <c r="I21" s="57" t="s">
        <v>1359</v>
      </c>
      <c r="P21" s="57" t="s">
        <v>1282</v>
      </c>
      <c r="Q21" s="57" t="s">
        <v>1360</v>
      </c>
      <c r="R21" s="57" t="s">
        <v>1361</v>
      </c>
      <c r="S21" s="57" t="s">
        <v>69</v>
      </c>
      <c r="T21" s="57" t="s">
        <v>63</v>
      </c>
      <c r="U21" s="57" t="s">
        <v>69</v>
      </c>
      <c r="V21" s="57" t="s">
        <v>63</v>
      </c>
      <c r="W21" s="57" t="s">
        <v>69</v>
      </c>
      <c r="X21" s="57" t="s">
        <v>69</v>
      </c>
      <c r="Y21" s="57" t="s">
        <v>63</v>
      </c>
      <c r="Z21" s="57" t="s">
        <v>63</v>
      </c>
      <c r="AA21" s="57" t="s">
        <v>63</v>
      </c>
      <c r="AB21" s="57" t="s">
        <v>63</v>
      </c>
      <c r="AC21" s="57" t="s">
        <v>69</v>
      </c>
      <c r="AD21" s="57" t="s">
        <v>69</v>
      </c>
      <c r="AE21" s="57" t="s">
        <v>69</v>
      </c>
      <c r="AF21" s="57" t="s">
        <v>69</v>
      </c>
      <c r="AG21" s="57" t="s">
        <v>63</v>
      </c>
      <c r="AH21" s="57" t="s">
        <v>70</v>
      </c>
      <c r="AI21" s="57" t="s">
        <v>1362</v>
      </c>
      <c r="AJ21" s="57" t="s">
        <v>65</v>
      </c>
      <c r="AK21" s="57" t="s">
        <v>65</v>
      </c>
      <c r="AL21" s="57" t="s">
        <v>72</v>
      </c>
      <c r="AM21" s="57" t="s">
        <v>1362</v>
      </c>
      <c r="AN21" s="57" t="s">
        <v>1363</v>
      </c>
      <c r="AO21" s="57" t="s">
        <v>851</v>
      </c>
      <c r="AP21" s="57" t="s">
        <v>18800</v>
      </c>
      <c r="AQ21" s="57" t="s">
        <v>67</v>
      </c>
      <c r="AR21" s="57" t="s">
        <v>67</v>
      </c>
      <c r="AS21" s="57" t="s">
        <v>1364</v>
      </c>
      <c r="AT21" s="57" t="s">
        <v>18801</v>
      </c>
      <c r="AU21" s="57" t="s">
        <v>4824</v>
      </c>
      <c r="AV21" s="57" t="s">
        <v>4816</v>
      </c>
      <c r="AW21" s="57" t="s">
        <v>4825</v>
      </c>
      <c r="AX21" s="57" t="s">
        <v>4490</v>
      </c>
      <c r="AY21" s="57" t="s">
        <v>4826</v>
      </c>
      <c r="BE21" s="57" t="s">
        <v>4827</v>
      </c>
      <c r="BF21" s="57" t="s">
        <v>4808</v>
      </c>
      <c r="BG21" s="57" t="s">
        <v>4828</v>
      </c>
      <c r="BH21" s="57" t="s">
        <v>4829</v>
      </c>
      <c r="BI21" s="57" t="s">
        <v>4496</v>
      </c>
      <c r="BJ21" s="57" t="s">
        <v>4830</v>
      </c>
      <c r="BO21" s="57" t="s">
        <v>4831</v>
      </c>
      <c r="BP21" s="57" t="s">
        <v>716</v>
      </c>
      <c r="BQ21" s="57" t="s">
        <v>60</v>
      </c>
      <c r="BV21" s="57" t="s">
        <v>18059</v>
      </c>
      <c r="BW21" s="164" t="s">
        <v>18802</v>
      </c>
      <c r="BX21" s="57" t="s">
        <v>18995</v>
      </c>
      <c r="BY21" s="57" t="s">
        <v>7639</v>
      </c>
      <c r="BZ21" s="57" t="s">
        <v>7640</v>
      </c>
      <c r="CA21" s="57" t="s">
        <v>4489</v>
      </c>
      <c r="CB21" s="57" t="s">
        <v>7607</v>
      </c>
      <c r="CC21" s="57" t="s">
        <v>7608</v>
      </c>
      <c r="CD21" s="57" t="s">
        <v>7641</v>
      </c>
      <c r="CE21" s="57" t="s">
        <v>7642</v>
      </c>
      <c r="CI21" s="57" t="s">
        <v>7643</v>
      </c>
      <c r="CJ21" s="57" t="s">
        <v>7644</v>
      </c>
      <c r="CK21" s="57" t="s">
        <v>7645</v>
      </c>
      <c r="CL21" s="57" t="s">
        <v>7646</v>
      </c>
      <c r="CM21" s="57" t="s">
        <v>7647</v>
      </c>
      <c r="CN21" s="57" t="s">
        <v>7648</v>
      </c>
      <c r="CO21" s="57" t="s">
        <v>7649</v>
      </c>
      <c r="CS21" s="57" t="s">
        <v>7650</v>
      </c>
      <c r="CT21" s="57" t="s">
        <v>7651</v>
      </c>
      <c r="CU21" s="57" t="s">
        <v>60</v>
      </c>
      <c r="CZ21" s="57" t="s">
        <v>18061</v>
      </c>
      <c r="DA21" s="164" t="s">
        <v>18805</v>
      </c>
      <c r="DB21" s="57" t="s">
        <v>18854</v>
      </c>
      <c r="DC21" s="57" t="s">
        <v>10615</v>
      </c>
      <c r="DD21" s="57" t="s">
        <v>8188</v>
      </c>
      <c r="DE21" s="57" t="s">
        <v>10627</v>
      </c>
      <c r="DF21" s="57" t="s">
        <v>10628</v>
      </c>
      <c r="DG21" s="57" t="s">
        <v>10629</v>
      </c>
      <c r="DM21" s="57" t="s">
        <v>10630</v>
      </c>
      <c r="DN21" s="57" t="s">
        <v>10620</v>
      </c>
      <c r="DO21" s="57" t="s">
        <v>10631</v>
      </c>
      <c r="DP21" s="57" t="s">
        <v>10622</v>
      </c>
      <c r="DQ21" s="57" t="s">
        <v>10632</v>
      </c>
      <c r="DR21" s="57" t="s">
        <v>10624</v>
      </c>
      <c r="DW21" s="57" t="s">
        <v>10633</v>
      </c>
      <c r="DX21" s="57" t="s">
        <v>8198</v>
      </c>
      <c r="DY21" s="57" t="s">
        <v>10634</v>
      </c>
      <c r="ED21" s="57" t="s">
        <v>18063</v>
      </c>
      <c r="EE21" s="164" t="s">
        <v>18805</v>
      </c>
      <c r="EF21" s="57" t="s">
        <v>18941</v>
      </c>
      <c r="EG21" s="57" t="s">
        <v>18996</v>
      </c>
      <c r="EH21" s="57" t="s">
        <v>18997</v>
      </c>
      <c r="EI21" s="57" t="s">
        <v>18998</v>
      </c>
      <c r="EJ21" s="57" t="s">
        <v>13106</v>
      </c>
      <c r="EK21" s="57" t="s">
        <v>18999</v>
      </c>
      <c r="EQ21" s="57" t="s">
        <v>19000</v>
      </c>
      <c r="ER21" s="57" t="s">
        <v>13109</v>
      </c>
      <c r="ES21" s="57" t="s">
        <v>13110</v>
      </c>
      <c r="ET21" s="57" t="s">
        <v>13111</v>
      </c>
      <c r="EU21" s="57" t="s">
        <v>19001</v>
      </c>
      <c r="FA21" s="57" t="s">
        <v>6405</v>
      </c>
      <c r="FB21" s="57" t="s">
        <v>13113</v>
      </c>
      <c r="FC21" s="57" t="s">
        <v>13296</v>
      </c>
      <c r="FH21" s="57" t="s">
        <v>18084</v>
      </c>
      <c r="FI21" s="164" t="s">
        <v>18802</v>
      </c>
      <c r="FJ21" s="57" t="s">
        <v>18853</v>
      </c>
      <c r="FK21" s="57" t="s">
        <v>15170</v>
      </c>
      <c r="FL21" s="57" t="s">
        <v>15171</v>
      </c>
      <c r="FM21" s="57" t="s">
        <v>15018</v>
      </c>
      <c r="FU21" s="57" t="s">
        <v>15165</v>
      </c>
      <c r="FV21" s="57" t="s">
        <v>15166</v>
      </c>
      <c r="FW21" s="57" t="s">
        <v>15021</v>
      </c>
      <c r="FX21" s="57" t="s">
        <v>15172</v>
      </c>
      <c r="GE21" s="57" t="s">
        <v>62</v>
      </c>
      <c r="GF21" s="57" t="s">
        <v>7483</v>
      </c>
      <c r="GG21" s="57" t="s">
        <v>7484</v>
      </c>
      <c r="GL21" s="57" t="s">
        <v>18072</v>
      </c>
      <c r="GM21" s="164" t="s">
        <v>18802</v>
      </c>
      <c r="GN21" s="57" t="s">
        <v>19002</v>
      </c>
      <c r="GO21" s="57" t="s">
        <v>594</v>
      </c>
      <c r="GP21" s="57" t="s">
        <v>775</v>
      </c>
      <c r="GQ21" s="57" t="s">
        <v>776</v>
      </c>
      <c r="GR21" s="57" t="s">
        <v>777</v>
      </c>
      <c r="GS21" s="57" t="s">
        <v>598</v>
      </c>
      <c r="GY21" s="57" t="s">
        <v>599</v>
      </c>
      <c r="GZ21" s="57" t="s">
        <v>16629</v>
      </c>
      <c r="HA21" s="57" t="s">
        <v>13461</v>
      </c>
      <c r="HB21" s="57" t="s">
        <v>16624</v>
      </c>
      <c r="HC21" s="57" t="s">
        <v>16625</v>
      </c>
      <c r="HD21" s="57" t="s">
        <v>603</v>
      </c>
      <c r="HI21" s="57" t="s">
        <v>19003</v>
      </c>
      <c r="HJ21" s="57" t="s">
        <v>697</v>
      </c>
      <c r="HK21" s="57" t="s">
        <v>614</v>
      </c>
      <c r="HP21" s="57" t="s">
        <v>18061</v>
      </c>
      <c r="HQ21" s="164" t="s">
        <v>18835</v>
      </c>
      <c r="HR21" s="57" t="s">
        <v>18830</v>
      </c>
      <c r="HS21" s="57" t="s">
        <v>74</v>
      </c>
      <c r="HT21" s="57" t="s">
        <v>74</v>
      </c>
      <c r="HU21" s="57" t="s">
        <v>74</v>
      </c>
      <c r="HV21" s="57" t="s">
        <v>74</v>
      </c>
      <c r="HW21" s="57" t="s">
        <v>68</v>
      </c>
      <c r="HX21" s="57" t="s">
        <v>68</v>
      </c>
      <c r="HY21" s="57" t="s">
        <v>74</v>
      </c>
      <c r="HZ21" s="57" t="s">
        <v>74</v>
      </c>
      <c r="IA21" s="57" t="s">
        <v>79</v>
      </c>
      <c r="IB21" s="57" t="s">
        <v>74</v>
      </c>
      <c r="IC21" s="57" t="s">
        <v>74</v>
      </c>
      <c r="ID21" s="57" t="s">
        <v>74</v>
      </c>
      <c r="IE21" s="57" t="s">
        <v>68</v>
      </c>
      <c r="IF21" s="57" t="s">
        <v>74</v>
      </c>
      <c r="IG21" s="57" t="s">
        <v>68</v>
      </c>
      <c r="IH21" s="57" t="s">
        <v>68</v>
      </c>
      <c r="II21" s="57" t="s">
        <v>79</v>
      </c>
      <c r="IJ21" s="57">
        <v>21547</v>
      </c>
      <c r="IK21" s="57">
        <v>21572</v>
      </c>
      <c r="IO21" s="57" t="s">
        <v>57</v>
      </c>
      <c r="IP21" s="57" t="s">
        <v>58</v>
      </c>
      <c r="IT21" s="57">
        <v>2</v>
      </c>
      <c r="IU21" s="57">
        <v>1</v>
      </c>
      <c r="IY21" s="57">
        <v>245</v>
      </c>
      <c r="IZ21" s="57">
        <v>80</v>
      </c>
      <c r="JD21" s="57">
        <v>221</v>
      </c>
      <c r="JE21" s="57">
        <v>221</v>
      </c>
      <c r="JI21" s="57" t="s">
        <v>4832</v>
      </c>
      <c r="JJ21" s="57" t="s">
        <v>4814</v>
      </c>
      <c r="JN21" s="57">
        <v>21547</v>
      </c>
      <c r="JO21" s="57">
        <v>21572</v>
      </c>
      <c r="JP21" s="57">
        <v>31620</v>
      </c>
      <c r="JQ21" s="57">
        <v>21538</v>
      </c>
      <c r="JS21" s="57" t="s">
        <v>57</v>
      </c>
      <c r="JT21" s="57" t="s">
        <v>58</v>
      </c>
      <c r="JU21" s="57" t="s">
        <v>59</v>
      </c>
      <c r="JV21" s="57" t="s">
        <v>19004</v>
      </c>
      <c r="JX21" s="57">
        <v>2</v>
      </c>
      <c r="JY21" s="57">
        <v>1</v>
      </c>
      <c r="JZ21" s="57">
        <v>1</v>
      </c>
      <c r="KA21" s="57">
        <v>2</v>
      </c>
      <c r="KC21" s="57">
        <v>245</v>
      </c>
      <c r="KD21" s="57">
        <v>80</v>
      </c>
      <c r="KE21" s="57">
        <v>70</v>
      </c>
      <c r="KF21" s="57">
        <v>272</v>
      </c>
      <c r="KH21" s="57">
        <v>221</v>
      </c>
      <c r="KI21" s="57">
        <v>221</v>
      </c>
      <c r="KJ21" s="57">
        <v>200</v>
      </c>
      <c r="KK21" s="57">
        <v>221</v>
      </c>
      <c r="KM21" s="57" t="s">
        <v>4832</v>
      </c>
      <c r="KN21" s="57" t="s">
        <v>4814</v>
      </c>
      <c r="KO21" s="57" t="s">
        <v>7619</v>
      </c>
      <c r="KP21" s="57" t="s">
        <v>7652</v>
      </c>
      <c r="KQ21" s="57" t="s">
        <v>7653</v>
      </c>
      <c r="KR21" s="57">
        <v>31436</v>
      </c>
      <c r="KS21" s="57">
        <v>21547</v>
      </c>
      <c r="KT21" s="57">
        <v>21572</v>
      </c>
      <c r="KW21" s="57" t="s">
        <v>61</v>
      </c>
      <c r="KX21" s="57" t="s">
        <v>57</v>
      </c>
      <c r="KY21" s="57" t="s">
        <v>58</v>
      </c>
      <c r="LB21" s="57">
        <v>2</v>
      </c>
      <c r="LC21" s="57">
        <v>2</v>
      </c>
      <c r="LD21" s="57">
        <v>1</v>
      </c>
      <c r="LG21" s="57">
        <v>245</v>
      </c>
      <c r="LH21" s="57">
        <v>245</v>
      </c>
      <c r="LI21" s="57">
        <v>80</v>
      </c>
      <c r="LL21" s="57">
        <v>200</v>
      </c>
      <c r="LM21" s="57">
        <v>221</v>
      </c>
      <c r="LN21" s="57">
        <v>221</v>
      </c>
      <c r="LQ21" s="57" t="s">
        <v>10635</v>
      </c>
      <c r="LR21" s="57" t="s">
        <v>4832</v>
      </c>
      <c r="LS21" s="57" t="s">
        <v>4814</v>
      </c>
      <c r="LV21" s="57">
        <v>21572</v>
      </c>
      <c r="LW21" s="57">
        <v>21547</v>
      </c>
      <c r="MA21" s="57" t="s">
        <v>58</v>
      </c>
      <c r="MB21" s="57" t="s">
        <v>57</v>
      </c>
      <c r="MF21" s="57">
        <v>1</v>
      </c>
      <c r="MG21" s="57">
        <v>2</v>
      </c>
      <c r="MK21" s="57">
        <v>80</v>
      </c>
      <c r="ML21" s="57">
        <v>245</v>
      </c>
      <c r="MP21" s="57">
        <v>221</v>
      </c>
      <c r="MQ21" s="57">
        <v>221</v>
      </c>
      <c r="MU21" s="57" t="s">
        <v>4814</v>
      </c>
      <c r="MV21" s="57" t="s">
        <v>4832</v>
      </c>
      <c r="MZ21" s="57">
        <v>31754</v>
      </c>
      <c r="NE21" s="57" t="s">
        <v>4986</v>
      </c>
      <c r="NJ21" s="57">
        <v>2</v>
      </c>
      <c r="NO21" s="57">
        <v>76</v>
      </c>
      <c r="NT21" s="57">
        <v>311</v>
      </c>
      <c r="NY21" s="57" t="s">
        <v>15173</v>
      </c>
      <c r="OD21" s="57">
        <v>21547</v>
      </c>
      <c r="OE21" s="57">
        <v>21572</v>
      </c>
      <c r="OI21" s="57" t="s">
        <v>57</v>
      </c>
      <c r="OJ21" s="57" t="s">
        <v>58</v>
      </c>
      <c r="ON21" s="57">
        <v>2</v>
      </c>
      <c r="OO21" s="57">
        <v>1</v>
      </c>
      <c r="OS21" s="57">
        <v>245</v>
      </c>
      <c r="OT21" s="57">
        <v>80</v>
      </c>
      <c r="OX21" s="57">
        <v>221</v>
      </c>
      <c r="OY21" s="57">
        <v>221</v>
      </c>
      <c r="PC21" s="57" t="s">
        <v>4832</v>
      </c>
      <c r="PD21" s="57" t="s">
        <v>4814</v>
      </c>
      <c r="PJ21" s="57" t="s">
        <v>19005</v>
      </c>
      <c r="PK21" s="57" t="s">
        <v>19006</v>
      </c>
      <c r="PL21" s="57" t="s">
        <v>19007</v>
      </c>
      <c r="PM21" s="57" t="s">
        <v>19008</v>
      </c>
      <c r="PN21" s="57">
        <v>2507.4803423999992</v>
      </c>
      <c r="PO21" s="57" t="s">
        <v>18823</v>
      </c>
      <c r="PP21" s="57" t="s">
        <v>18824</v>
      </c>
      <c r="PQ21" s="57" t="s">
        <v>18825</v>
      </c>
      <c r="PR21" s="57" t="s">
        <v>3249</v>
      </c>
      <c r="PS21" s="57" t="s">
        <v>3250</v>
      </c>
      <c r="PT21" s="57" t="s">
        <v>3251</v>
      </c>
      <c r="PU21" s="57" t="s">
        <v>3243</v>
      </c>
      <c r="PV21" s="57" t="s">
        <v>3252</v>
      </c>
      <c r="PW21" s="57" t="s">
        <v>3245</v>
      </c>
    </row>
    <row r="22" spans="1:439" ht="15" customHeight="1" x14ac:dyDescent="0.35">
      <c r="A22" s="57">
        <v>21</v>
      </c>
      <c r="B22" s="57" t="s">
        <v>277</v>
      </c>
      <c r="D22" s="57" t="s">
        <v>295</v>
      </c>
      <c r="E22" s="57" t="s">
        <v>1365</v>
      </c>
      <c r="F22" s="57" t="s">
        <v>1366</v>
      </c>
      <c r="G22" s="57" t="s">
        <v>1367</v>
      </c>
      <c r="H22" s="57" t="s">
        <v>1368</v>
      </c>
      <c r="I22" s="57" t="s">
        <v>1369</v>
      </c>
      <c r="J22" s="57" t="s">
        <v>1370</v>
      </c>
      <c r="P22" s="57" t="s">
        <v>1282</v>
      </c>
      <c r="Q22" s="57" t="s">
        <v>1340</v>
      </c>
      <c r="R22" s="57" t="s">
        <v>1352</v>
      </c>
      <c r="S22" s="57" t="s">
        <v>69</v>
      </c>
      <c r="T22" s="57" t="s">
        <v>63</v>
      </c>
      <c r="U22" s="57" t="s">
        <v>69</v>
      </c>
      <c r="V22" s="57" t="s">
        <v>63</v>
      </c>
      <c r="W22" s="57" t="s">
        <v>69</v>
      </c>
      <c r="X22" s="57" t="s">
        <v>69</v>
      </c>
      <c r="Y22" s="57" t="s">
        <v>63</v>
      </c>
      <c r="Z22" s="57" t="s">
        <v>63</v>
      </c>
      <c r="AA22" s="57" t="s">
        <v>63</v>
      </c>
      <c r="AB22" s="57" t="s">
        <v>63</v>
      </c>
      <c r="AC22" s="57" t="s">
        <v>69</v>
      </c>
      <c r="AD22" s="57" t="s">
        <v>69</v>
      </c>
      <c r="AE22" s="57" t="s">
        <v>69</v>
      </c>
      <c r="AF22" s="57" t="s">
        <v>63</v>
      </c>
      <c r="AG22" s="57" t="s">
        <v>63</v>
      </c>
      <c r="AH22" s="57" t="s">
        <v>70</v>
      </c>
      <c r="AI22" s="57" t="s">
        <v>1371</v>
      </c>
      <c r="AJ22" s="57" t="s">
        <v>71</v>
      </c>
      <c r="AK22" s="57" t="s">
        <v>71</v>
      </c>
      <c r="AL22" s="57" t="s">
        <v>72</v>
      </c>
      <c r="AM22" s="57" t="s">
        <v>1372</v>
      </c>
      <c r="AO22" s="57" t="s">
        <v>852</v>
      </c>
      <c r="AP22" s="57" t="s">
        <v>18800</v>
      </c>
      <c r="AQ22" s="57" t="s">
        <v>67</v>
      </c>
      <c r="AR22" s="57" t="s">
        <v>73</v>
      </c>
      <c r="AS22" s="57" t="s">
        <v>1343</v>
      </c>
      <c r="AT22" s="57" t="s">
        <v>18801</v>
      </c>
      <c r="AU22" s="57" t="s">
        <v>4833</v>
      </c>
      <c r="AV22" s="57" t="s">
        <v>4487</v>
      </c>
      <c r="AW22" s="57" t="s">
        <v>4834</v>
      </c>
      <c r="AX22" s="57" t="s">
        <v>4835</v>
      </c>
      <c r="AY22" s="57" t="s">
        <v>4818</v>
      </c>
      <c r="AZ22" s="57" t="s">
        <v>4836</v>
      </c>
      <c r="BE22" s="57" t="s">
        <v>4837</v>
      </c>
      <c r="BF22" s="57" t="s">
        <v>4838</v>
      </c>
      <c r="BG22" s="57" t="s">
        <v>4494</v>
      </c>
      <c r="BH22" s="57" t="s">
        <v>4839</v>
      </c>
      <c r="BI22" s="57" t="s">
        <v>4840</v>
      </c>
      <c r="BJ22" s="57" t="s">
        <v>4830</v>
      </c>
      <c r="BK22" s="57" t="s">
        <v>4841</v>
      </c>
      <c r="BO22" s="57" t="s">
        <v>4498</v>
      </c>
      <c r="BP22" s="57" t="s">
        <v>716</v>
      </c>
      <c r="BQ22" s="57" t="s">
        <v>4812</v>
      </c>
      <c r="BV22" s="57" t="s">
        <v>18059</v>
      </c>
      <c r="BW22" s="164" t="s">
        <v>18802</v>
      </c>
      <c r="BX22" s="57" t="s">
        <v>19009</v>
      </c>
      <c r="BY22" s="57" t="s">
        <v>7654</v>
      </c>
      <c r="BZ22" s="57" t="s">
        <v>7655</v>
      </c>
      <c r="CA22" s="57" t="s">
        <v>7656</v>
      </c>
      <c r="CB22" s="57" t="s">
        <v>7657</v>
      </c>
      <c r="CC22" s="57" t="s">
        <v>7364</v>
      </c>
      <c r="CD22" s="57" t="s">
        <v>7658</v>
      </c>
      <c r="CI22" s="57" t="s">
        <v>7659</v>
      </c>
      <c r="CJ22" s="57" t="s">
        <v>7660</v>
      </c>
      <c r="CK22" s="57" t="s">
        <v>7661</v>
      </c>
      <c r="CL22" s="57" t="s">
        <v>7631</v>
      </c>
      <c r="CM22" s="57" t="s">
        <v>7662</v>
      </c>
      <c r="CN22" s="57" t="s">
        <v>7663</v>
      </c>
      <c r="CO22" s="57" t="s">
        <v>7664</v>
      </c>
      <c r="CP22" s="57" t="s">
        <v>7665</v>
      </c>
      <c r="CS22" s="57" t="s">
        <v>7634</v>
      </c>
      <c r="CT22" s="57" t="s">
        <v>7635</v>
      </c>
      <c r="CU22" s="57" t="s">
        <v>7666</v>
      </c>
      <c r="CZ22" s="57" t="s">
        <v>18061</v>
      </c>
      <c r="DA22" s="164" t="s">
        <v>18802</v>
      </c>
      <c r="DB22" s="57" t="s">
        <v>18877</v>
      </c>
      <c r="DC22" s="57" t="s">
        <v>10636</v>
      </c>
      <c r="DD22" s="57" t="s">
        <v>10637</v>
      </c>
      <c r="DE22" s="57" t="s">
        <v>19010</v>
      </c>
      <c r="DF22" s="57" t="s">
        <v>18984</v>
      </c>
      <c r="DG22" s="57" t="s">
        <v>10629</v>
      </c>
      <c r="DM22" s="57" t="s">
        <v>18985</v>
      </c>
      <c r="DN22" s="57" t="s">
        <v>10620</v>
      </c>
      <c r="DO22" s="57" t="s">
        <v>10621</v>
      </c>
      <c r="DP22" s="57" t="s">
        <v>10640</v>
      </c>
      <c r="DQ22" s="57" t="s">
        <v>10641</v>
      </c>
      <c r="DR22" s="57" t="s">
        <v>10642</v>
      </c>
      <c r="DW22" s="57" t="s">
        <v>10625</v>
      </c>
      <c r="DX22" s="57" t="s">
        <v>8171</v>
      </c>
      <c r="ED22" s="57" t="s">
        <v>18063</v>
      </c>
      <c r="EE22" s="164" t="s">
        <v>18805</v>
      </c>
      <c r="EF22" s="57" t="s">
        <v>18804</v>
      </c>
      <c r="EG22" s="57" t="s">
        <v>15114</v>
      </c>
      <c r="EH22" s="57" t="s">
        <v>13292</v>
      </c>
      <c r="EI22" s="57" t="s">
        <v>13293</v>
      </c>
      <c r="EJ22" s="57" t="s">
        <v>13106</v>
      </c>
      <c r="EK22" s="57" t="s">
        <v>13107</v>
      </c>
      <c r="EQ22" s="57" t="s">
        <v>18986</v>
      </c>
      <c r="ER22" s="57" t="s">
        <v>13109</v>
      </c>
      <c r="ES22" s="57" t="s">
        <v>13110</v>
      </c>
      <c r="ET22" s="57" t="s">
        <v>13111</v>
      </c>
      <c r="EU22" s="57" t="s">
        <v>13112</v>
      </c>
      <c r="FA22" s="57" t="s">
        <v>13295</v>
      </c>
      <c r="FB22" s="57" t="s">
        <v>13113</v>
      </c>
      <c r="FC22" s="57" t="s">
        <v>13296</v>
      </c>
      <c r="FH22" s="57" t="s">
        <v>18084</v>
      </c>
      <c r="FI22" s="164" t="s">
        <v>18802</v>
      </c>
      <c r="FJ22" s="57" t="s">
        <v>18853</v>
      </c>
      <c r="FK22" s="57" t="s">
        <v>15174</v>
      </c>
      <c r="FL22" s="57" t="s">
        <v>15175</v>
      </c>
      <c r="FM22" s="57" t="s">
        <v>776</v>
      </c>
      <c r="FN22" s="57" t="s">
        <v>13458</v>
      </c>
      <c r="FO22" s="57" t="s">
        <v>13459</v>
      </c>
      <c r="FP22" s="57" t="s">
        <v>13232</v>
      </c>
      <c r="FQ22" s="57" t="s">
        <v>13233</v>
      </c>
      <c r="FR22" s="57" t="s">
        <v>15176</v>
      </c>
      <c r="FU22" s="57" t="s">
        <v>15177</v>
      </c>
      <c r="FV22" s="57" t="s">
        <v>13235</v>
      </c>
      <c r="FW22" s="57" t="s">
        <v>13461</v>
      </c>
      <c r="FX22" s="57" t="s">
        <v>13462</v>
      </c>
      <c r="FY22" s="57" t="s">
        <v>13463</v>
      </c>
      <c r="FZ22" s="57" t="s">
        <v>10407</v>
      </c>
      <c r="GA22" s="57" t="s">
        <v>13240</v>
      </c>
      <c r="GB22" s="57" t="s">
        <v>603</v>
      </c>
      <c r="GE22" s="57" t="s">
        <v>13465</v>
      </c>
      <c r="GF22" s="57" t="s">
        <v>15178</v>
      </c>
      <c r="GG22" s="57" t="s">
        <v>15179</v>
      </c>
      <c r="GL22" s="57" t="s">
        <v>18061</v>
      </c>
      <c r="GM22" s="164" t="s">
        <v>18835</v>
      </c>
      <c r="GN22" s="57" t="s">
        <v>18982</v>
      </c>
      <c r="GO22" s="57" t="s">
        <v>16633</v>
      </c>
      <c r="GP22" s="57" t="s">
        <v>16634</v>
      </c>
      <c r="GQ22" s="57" t="s">
        <v>7976</v>
      </c>
      <c r="GR22" s="57" t="s">
        <v>7977</v>
      </c>
      <c r="GS22" s="57" t="s">
        <v>5101</v>
      </c>
      <c r="GY22" s="57" t="s">
        <v>16635</v>
      </c>
      <c r="GZ22" s="57" t="s">
        <v>16636</v>
      </c>
      <c r="HA22" s="57" t="s">
        <v>7981</v>
      </c>
      <c r="HB22" s="57" t="s">
        <v>7982</v>
      </c>
      <c r="HC22" s="57" t="s">
        <v>16637</v>
      </c>
      <c r="HD22" s="57" t="s">
        <v>16638</v>
      </c>
      <c r="HI22" s="57" t="s">
        <v>16639</v>
      </c>
      <c r="HJ22" s="57" t="s">
        <v>9099</v>
      </c>
      <c r="HP22" s="57" t="s">
        <v>18078</v>
      </c>
      <c r="HQ22" s="164" t="s">
        <v>18802</v>
      </c>
      <c r="HR22" s="57" t="s">
        <v>19011</v>
      </c>
      <c r="HS22" s="57" t="s">
        <v>82</v>
      </c>
      <c r="HT22" s="57" t="s">
        <v>79</v>
      </c>
      <c r="HU22" s="57" t="s">
        <v>79</v>
      </c>
      <c r="HV22" s="57" t="s">
        <v>74</v>
      </c>
      <c r="HW22" s="57" t="s">
        <v>79</v>
      </c>
      <c r="HX22" s="57" t="s">
        <v>68</v>
      </c>
      <c r="HY22" s="57" t="s">
        <v>79</v>
      </c>
      <c r="HZ22" s="57" t="s">
        <v>79</v>
      </c>
      <c r="IA22" s="57" t="s">
        <v>79</v>
      </c>
      <c r="IB22" s="57" t="s">
        <v>79</v>
      </c>
      <c r="IC22" s="57" t="s">
        <v>79</v>
      </c>
      <c r="ID22" s="57" t="s">
        <v>79</v>
      </c>
      <c r="IE22" s="57" t="s">
        <v>68</v>
      </c>
      <c r="IF22" s="57" t="s">
        <v>79</v>
      </c>
      <c r="IG22" s="57" t="s">
        <v>79</v>
      </c>
      <c r="IH22" s="57" t="s">
        <v>79</v>
      </c>
      <c r="II22" s="57" t="s">
        <v>82</v>
      </c>
      <c r="IJ22" s="57">
        <v>21547</v>
      </c>
      <c r="IK22" s="57">
        <v>21572</v>
      </c>
      <c r="IO22" s="57" t="s">
        <v>57</v>
      </c>
      <c r="IP22" s="57" t="s">
        <v>58</v>
      </c>
      <c r="IT22" s="57">
        <v>2</v>
      </c>
      <c r="IU22" s="57">
        <v>1</v>
      </c>
      <c r="IY22" s="57">
        <v>245</v>
      </c>
      <c r="IZ22" s="57">
        <v>80</v>
      </c>
      <c r="JD22" s="57">
        <v>221</v>
      </c>
      <c r="JE22" s="57">
        <v>221</v>
      </c>
      <c r="JN22" s="57">
        <v>21547</v>
      </c>
      <c r="JO22" s="57">
        <v>21572</v>
      </c>
      <c r="JP22" s="57">
        <v>31620</v>
      </c>
      <c r="JQ22" s="57">
        <v>31754</v>
      </c>
      <c r="JS22" s="57" t="s">
        <v>57</v>
      </c>
      <c r="JT22" s="57" t="s">
        <v>58</v>
      </c>
      <c r="JU22" s="57" t="s">
        <v>5113</v>
      </c>
      <c r="JV22" s="57" t="s">
        <v>62</v>
      </c>
      <c r="JX22" s="57">
        <v>2</v>
      </c>
      <c r="JY22" s="57">
        <v>1</v>
      </c>
      <c r="JZ22" s="57">
        <v>2</v>
      </c>
      <c r="KA22" s="57">
        <v>2</v>
      </c>
      <c r="KC22" s="57">
        <v>245</v>
      </c>
      <c r="KD22" s="57">
        <v>80</v>
      </c>
      <c r="KE22" s="57">
        <v>294</v>
      </c>
      <c r="KF22" s="57">
        <v>76</v>
      </c>
      <c r="KH22" s="57">
        <v>221</v>
      </c>
      <c r="KI22" s="57">
        <v>221</v>
      </c>
      <c r="KJ22" s="57">
        <v>200</v>
      </c>
      <c r="KK22" s="57">
        <v>311</v>
      </c>
      <c r="KR22" s="57">
        <v>21547</v>
      </c>
      <c r="KS22" s="57">
        <v>21572</v>
      </c>
      <c r="KT22" s="57">
        <v>31436</v>
      </c>
      <c r="KW22" s="57" t="s">
        <v>57</v>
      </c>
      <c r="KX22" s="57" t="s">
        <v>58</v>
      </c>
      <c r="KY22" s="57" t="s">
        <v>61</v>
      </c>
      <c r="LB22" s="57">
        <v>2</v>
      </c>
      <c r="LC22" s="57">
        <v>1</v>
      </c>
      <c r="LD22" s="57">
        <v>2</v>
      </c>
      <c r="LG22" s="57">
        <v>245</v>
      </c>
      <c r="LH22" s="57">
        <v>80</v>
      </c>
      <c r="LI22" s="57">
        <v>245</v>
      </c>
      <c r="LL22" s="57">
        <v>221</v>
      </c>
      <c r="LM22" s="57">
        <v>221</v>
      </c>
      <c r="LN22" s="57">
        <v>200</v>
      </c>
      <c r="LV22" s="57">
        <v>21547</v>
      </c>
      <c r="LW22" s="57">
        <v>21572</v>
      </c>
      <c r="MA22" s="57" t="s">
        <v>57</v>
      </c>
      <c r="MB22" s="57" t="s">
        <v>58</v>
      </c>
      <c r="MF22" s="57">
        <v>2</v>
      </c>
      <c r="MG22" s="57">
        <v>1</v>
      </c>
      <c r="MK22" s="57">
        <v>245</v>
      </c>
      <c r="ML22" s="57">
        <v>80</v>
      </c>
      <c r="MP22" s="57">
        <v>221</v>
      </c>
      <c r="MQ22" s="57">
        <v>221</v>
      </c>
      <c r="MZ22" s="57">
        <v>21547</v>
      </c>
      <c r="NA22" s="57">
        <v>21572</v>
      </c>
      <c r="NB22" s="57">
        <v>31624</v>
      </c>
      <c r="NC22" s="57">
        <v>23684</v>
      </c>
      <c r="NE22" s="57" t="s">
        <v>57</v>
      </c>
      <c r="NF22" s="57" t="s">
        <v>58</v>
      </c>
      <c r="NG22" s="57" t="s">
        <v>717</v>
      </c>
      <c r="NH22" s="57" t="s">
        <v>5617</v>
      </c>
      <c r="NJ22" s="57">
        <v>2</v>
      </c>
      <c r="NK22" s="57">
        <v>1</v>
      </c>
      <c r="NL22" s="57">
        <v>1</v>
      </c>
      <c r="NM22" s="57">
        <v>1</v>
      </c>
      <c r="NO22" s="57">
        <v>245</v>
      </c>
      <c r="NP22" s="57">
        <v>80</v>
      </c>
      <c r="NQ22" s="57">
        <v>70</v>
      </c>
      <c r="NR22" s="57">
        <v>144</v>
      </c>
      <c r="NT22" s="57">
        <v>221</v>
      </c>
      <c r="NU22" s="57">
        <v>221</v>
      </c>
      <c r="NV22" s="57">
        <v>200</v>
      </c>
      <c r="NW22" s="57">
        <v>251</v>
      </c>
      <c r="OD22" s="57">
        <v>32110</v>
      </c>
      <c r="OE22" s="57">
        <v>21547</v>
      </c>
      <c r="OF22" s="57">
        <v>31620</v>
      </c>
      <c r="OI22" s="57" t="s">
        <v>4603</v>
      </c>
      <c r="OJ22" s="57" t="s">
        <v>57</v>
      </c>
      <c r="OK22" s="57" t="s">
        <v>5113</v>
      </c>
      <c r="ON22" s="57">
        <v>1</v>
      </c>
      <c r="OO22" s="57">
        <v>2</v>
      </c>
      <c r="OP22" s="57">
        <v>2</v>
      </c>
      <c r="OS22" s="57">
        <v>106</v>
      </c>
      <c r="OT22" s="57">
        <v>245</v>
      </c>
      <c r="OU22" s="57">
        <v>294</v>
      </c>
      <c r="OX22" s="57">
        <v>310</v>
      </c>
      <c r="OY22" s="57">
        <v>221</v>
      </c>
      <c r="OZ22" s="57">
        <v>200</v>
      </c>
      <c r="PJ22" s="57" t="s">
        <v>19012</v>
      </c>
      <c r="PK22" s="57" t="s">
        <v>19013</v>
      </c>
      <c r="PL22" s="57" t="s">
        <v>19014</v>
      </c>
      <c r="PM22" s="57" t="s">
        <v>19015</v>
      </c>
      <c r="PN22" s="57">
        <v>3364.0949074999999</v>
      </c>
      <c r="PO22" s="57" t="s">
        <v>18823</v>
      </c>
      <c r="PP22" s="57" t="s">
        <v>18824</v>
      </c>
      <c r="PQ22" s="57" t="s">
        <v>18825</v>
      </c>
      <c r="PR22" s="57" t="s">
        <v>3253</v>
      </c>
      <c r="PS22" s="57" t="s">
        <v>3254</v>
      </c>
      <c r="PT22" s="57" t="s">
        <v>3242</v>
      </c>
      <c r="PU22" s="57" t="s">
        <v>3243</v>
      </c>
      <c r="PV22" s="57" t="s">
        <v>3255</v>
      </c>
      <c r="PW22" s="57" t="s">
        <v>3256</v>
      </c>
    </row>
    <row r="23" spans="1:439" ht="15" customHeight="1" x14ac:dyDescent="0.35">
      <c r="A23" s="57">
        <v>22</v>
      </c>
      <c r="B23" s="57" t="s">
        <v>277</v>
      </c>
      <c r="D23" s="57" t="s">
        <v>296</v>
      </c>
      <c r="E23" s="57" t="s">
        <v>1373</v>
      </c>
      <c r="F23" s="57" t="s">
        <v>1374</v>
      </c>
      <c r="G23" s="57" t="s">
        <v>1375</v>
      </c>
      <c r="H23" s="57" t="s">
        <v>1376</v>
      </c>
      <c r="I23" s="57" t="s">
        <v>1377</v>
      </c>
      <c r="J23" s="57" t="s">
        <v>1378</v>
      </c>
      <c r="K23" s="57" t="s">
        <v>1379</v>
      </c>
      <c r="L23" s="57" t="s">
        <v>1380</v>
      </c>
      <c r="P23" s="57" t="s">
        <v>1282</v>
      </c>
      <c r="Q23" s="57" t="s">
        <v>1213</v>
      </c>
      <c r="R23" s="57" t="s">
        <v>1340</v>
      </c>
      <c r="S23" s="57" t="s">
        <v>69</v>
      </c>
      <c r="T23" s="57" t="s">
        <v>63</v>
      </c>
      <c r="U23" s="57" t="s">
        <v>69</v>
      </c>
      <c r="V23" s="57" t="s">
        <v>63</v>
      </c>
      <c r="W23" s="57" t="s">
        <v>69</v>
      </c>
      <c r="X23" s="57" t="s">
        <v>69</v>
      </c>
      <c r="Y23" s="57" t="s">
        <v>63</v>
      </c>
      <c r="Z23" s="57" t="s">
        <v>63</v>
      </c>
      <c r="AA23" s="57" t="s">
        <v>63</v>
      </c>
      <c r="AB23" s="57" t="s">
        <v>63</v>
      </c>
      <c r="AC23" s="57" t="s">
        <v>69</v>
      </c>
      <c r="AD23" s="57" t="s">
        <v>69</v>
      </c>
      <c r="AE23" s="57" t="s">
        <v>69</v>
      </c>
      <c r="AF23" s="57" t="s">
        <v>63</v>
      </c>
      <c r="AG23" s="57" t="s">
        <v>63</v>
      </c>
      <c r="AH23" s="57" t="s">
        <v>70</v>
      </c>
      <c r="AI23" s="57" t="s">
        <v>1381</v>
      </c>
      <c r="AJ23" s="57" t="s">
        <v>71</v>
      </c>
      <c r="AK23" s="57" t="s">
        <v>71</v>
      </c>
      <c r="AL23" s="57" t="s">
        <v>72</v>
      </c>
      <c r="AM23" s="57" t="s">
        <v>1372</v>
      </c>
      <c r="AN23" s="57" t="s">
        <v>1382</v>
      </c>
      <c r="AO23" s="57" t="s">
        <v>853</v>
      </c>
      <c r="AP23" s="57" t="s">
        <v>18800</v>
      </c>
      <c r="AQ23" s="57" t="s">
        <v>1245</v>
      </c>
      <c r="AR23" s="57" t="s">
        <v>73</v>
      </c>
      <c r="AS23" s="57" t="s">
        <v>1343</v>
      </c>
      <c r="AT23" s="57" t="s">
        <v>18801</v>
      </c>
      <c r="AU23" s="57" t="s">
        <v>4815</v>
      </c>
      <c r="AV23" s="57" t="s">
        <v>4816</v>
      </c>
      <c r="AW23" s="57" t="s">
        <v>4842</v>
      </c>
      <c r="AX23" s="57" t="s">
        <v>4843</v>
      </c>
      <c r="AY23" s="57" t="s">
        <v>4844</v>
      </c>
      <c r="AZ23" s="57" t="s">
        <v>4845</v>
      </c>
      <c r="BE23" s="57" t="s">
        <v>4846</v>
      </c>
      <c r="BF23" s="57" t="s">
        <v>4847</v>
      </c>
      <c r="BG23" s="57" t="s">
        <v>4494</v>
      </c>
      <c r="BH23" s="57" t="s">
        <v>4848</v>
      </c>
      <c r="BI23" s="57" t="s">
        <v>4840</v>
      </c>
      <c r="BJ23" s="57" t="s">
        <v>4821</v>
      </c>
      <c r="BK23" s="57" t="s">
        <v>4849</v>
      </c>
      <c r="BO23" s="57" t="s">
        <v>4498</v>
      </c>
      <c r="BP23" s="57" t="s">
        <v>716</v>
      </c>
      <c r="BQ23" s="57" t="s">
        <v>4812</v>
      </c>
      <c r="BV23" s="57" t="s">
        <v>18059</v>
      </c>
      <c r="BW23" s="164" t="s">
        <v>18802</v>
      </c>
      <c r="BX23" s="57" t="s">
        <v>19016</v>
      </c>
      <c r="BY23" s="57" t="s">
        <v>7667</v>
      </c>
      <c r="BZ23" s="57" t="s">
        <v>7668</v>
      </c>
      <c r="CA23" s="57" t="s">
        <v>7669</v>
      </c>
      <c r="CB23" s="57" t="s">
        <v>7670</v>
      </c>
      <c r="CC23" s="57" t="s">
        <v>7364</v>
      </c>
      <c r="CD23" s="57" t="s">
        <v>7658</v>
      </c>
      <c r="CI23" s="57" t="s">
        <v>7671</v>
      </c>
      <c r="CJ23" s="57" t="s">
        <v>7672</v>
      </c>
      <c r="CK23" s="57" t="s">
        <v>7673</v>
      </c>
      <c r="CL23" s="57" t="s">
        <v>7674</v>
      </c>
      <c r="CM23" s="57" t="s">
        <v>7675</v>
      </c>
      <c r="CN23" s="57" t="s">
        <v>7676</v>
      </c>
      <c r="CO23" s="57" t="s">
        <v>7664</v>
      </c>
      <c r="CP23" s="57" t="s">
        <v>7665</v>
      </c>
      <c r="CS23" s="57" t="s">
        <v>7677</v>
      </c>
      <c r="CT23" s="57" t="s">
        <v>7678</v>
      </c>
      <c r="CZ23" s="57" t="s">
        <v>18061</v>
      </c>
      <c r="DA23" s="164" t="s">
        <v>18802</v>
      </c>
      <c r="DB23" s="57" t="s">
        <v>19017</v>
      </c>
      <c r="DC23" s="57" t="s">
        <v>10636</v>
      </c>
      <c r="DD23" s="57" t="s">
        <v>10637</v>
      </c>
      <c r="DE23" s="57" t="s">
        <v>10627</v>
      </c>
      <c r="DF23" s="57" t="s">
        <v>10628</v>
      </c>
      <c r="DG23" s="57" t="s">
        <v>10629</v>
      </c>
      <c r="DM23" s="57" t="s">
        <v>10638</v>
      </c>
      <c r="DN23" s="57" t="s">
        <v>10620</v>
      </c>
      <c r="DO23" s="57" t="s">
        <v>10639</v>
      </c>
      <c r="DP23" s="57" t="s">
        <v>10640</v>
      </c>
      <c r="DQ23" s="57" t="s">
        <v>10641</v>
      </c>
      <c r="DR23" s="57" t="s">
        <v>10642</v>
      </c>
      <c r="DW23" s="57" t="s">
        <v>10625</v>
      </c>
      <c r="DX23" s="57" t="s">
        <v>8171</v>
      </c>
      <c r="ED23" s="57" t="s">
        <v>18063</v>
      </c>
      <c r="EE23" s="164" t="s">
        <v>18805</v>
      </c>
      <c r="EF23" s="57" t="s">
        <v>19018</v>
      </c>
      <c r="EG23" s="57" t="s">
        <v>13291</v>
      </c>
      <c r="EH23" s="57" t="s">
        <v>19019</v>
      </c>
      <c r="EI23" s="57" t="s">
        <v>19020</v>
      </c>
      <c r="EJ23" s="57" t="s">
        <v>19021</v>
      </c>
      <c r="EK23" s="57" t="s">
        <v>19022</v>
      </c>
      <c r="EQ23" s="57" t="s">
        <v>18986</v>
      </c>
      <c r="ER23" s="57" t="s">
        <v>13109</v>
      </c>
      <c r="ES23" s="57" t="s">
        <v>13110</v>
      </c>
      <c r="ET23" s="57" t="s">
        <v>13111</v>
      </c>
      <c r="EU23" s="57" t="s">
        <v>13112</v>
      </c>
      <c r="FA23" s="57" t="s">
        <v>13295</v>
      </c>
      <c r="FB23" s="57" t="s">
        <v>13113</v>
      </c>
      <c r="FC23" s="57" t="s">
        <v>13296</v>
      </c>
      <c r="FH23" s="57" t="s">
        <v>18084</v>
      </c>
      <c r="FI23" s="164" t="s">
        <v>18802</v>
      </c>
      <c r="FJ23" s="57" t="s">
        <v>18853</v>
      </c>
      <c r="FK23" s="57" t="s">
        <v>15180</v>
      </c>
      <c r="FL23" s="57" t="s">
        <v>15175</v>
      </c>
      <c r="FM23" s="57" t="s">
        <v>776</v>
      </c>
      <c r="FN23" s="57" t="s">
        <v>13458</v>
      </c>
      <c r="FO23" s="57" t="s">
        <v>13459</v>
      </c>
      <c r="FP23" s="57" t="s">
        <v>13232</v>
      </c>
      <c r="FQ23" s="57" t="s">
        <v>15181</v>
      </c>
      <c r="FR23" s="57" t="s">
        <v>15176</v>
      </c>
      <c r="FU23" s="57" t="s">
        <v>15182</v>
      </c>
      <c r="FV23" s="57" t="s">
        <v>13235</v>
      </c>
      <c r="FW23" s="57" t="s">
        <v>15183</v>
      </c>
      <c r="FX23" s="57" t="s">
        <v>15184</v>
      </c>
      <c r="FY23" s="57" t="s">
        <v>13463</v>
      </c>
      <c r="FZ23" s="57" t="s">
        <v>10407</v>
      </c>
      <c r="GA23" s="57" t="s">
        <v>15185</v>
      </c>
      <c r="GB23" s="57" t="s">
        <v>603</v>
      </c>
      <c r="GE23" s="57" t="s">
        <v>13241</v>
      </c>
      <c r="GF23" s="57" t="s">
        <v>15178</v>
      </c>
      <c r="GG23" s="57" t="s">
        <v>15179</v>
      </c>
      <c r="GL23" s="57" t="s">
        <v>18061</v>
      </c>
      <c r="GM23" s="164" t="s">
        <v>18835</v>
      </c>
      <c r="GN23" s="57" t="s">
        <v>18995</v>
      </c>
      <c r="GO23" s="57" t="s">
        <v>16640</v>
      </c>
      <c r="GP23" s="57" t="s">
        <v>16641</v>
      </c>
      <c r="GQ23" s="57" t="s">
        <v>9099</v>
      </c>
      <c r="GR23" s="57" t="s">
        <v>7977</v>
      </c>
      <c r="GS23" s="57" t="s">
        <v>5101</v>
      </c>
      <c r="GY23" s="57" t="s">
        <v>16642</v>
      </c>
      <c r="GZ23" s="57" t="s">
        <v>16643</v>
      </c>
      <c r="HA23" s="57" t="s">
        <v>16644</v>
      </c>
      <c r="HB23" s="57" t="s">
        <v>16645</v>
      </c>
      <c r="HC23" s="57" t="s">
        <v>16637</v>
      </c>
      <c r="HD23" s="57" t="s">
        <v>16638</v>
      </c>
      <c r="HI23" s="57" t="s">
        <v>16646</v>
      </c>
      <c r="HP23" s="57" t="s">
        <v>18078</v>
      </c>
      <c r="HQ23" s="164" t="s">
        <v>18802</v>
      </c>
      <c r="HR23" s="57" t="s">
        <v>19018</v>
      </c>
      <c r="HS23" s="57" t="s">
        <v>82</v>
      </c>
      <c r="HT23" s="57" t="s">
        <v>79</v>
      </c>
      <c r="HU23" s="57" t="s">
        <v>79</v>
      </c>
      <c r="HV23" s="57" t="s">
        <v>74</v>
      </c>
      <c r="HW23" s="57" t="s">
        <v>79</v>
      </c>
      <c r="HX23" s="57" t="s">
        <v>68</v>
      </c>
      <c r="HY23" s="57" t="s">
        <v>79</v>
      </c>
      <c r="HZ23" s="57" t="s">
        <v>79</v>
      </c>
      <c r="IA23" s="57" t="s">
        <v>79</v>
      </c>
      <c r="IB23" s="57" t="s">
        <v>79</v>
      </c>
      <c r="IC23" s="57" t="s">
        <v>79</v>
      </c>
      <c r="ID23" s="57" t="s">
        <v>79</v>
      </c>
      <c r="IE23" s="57" t="s">
        <v>68</v>
      </c>
      <c r="IF23" s="57" t="s">
        <v>79</v>
      </c>
      <c r="IG23" s="57" t="s">
        <v>79</v>
      </c>
      <c r="IH23" s="57" t="s">
        <v>79</v>
      </c>
      <c r="II23" s="57" t="s">
        <v>82</v>
      </c>
      <c r="IJ23" s="57">
        <v>21547</v>
      </c>
      <c r="IK23" s="57">
        <v>21572</v>
      </c>
      <c r="IO23" s="57" t="s">
        <v>57</v>
      </c>
      <c r="IP23" s="57" t="s">
        <v>58</v>
      </c>
      <c r="IT23" s="57">
        <v>2</v>
      </c>
      <c r="IU23" s="57">
        <v>1</v>
      </c>
      <c r="IY23" s="57">
        <v>245</v>
      </c>
      <c r="IZ23" s="57">
        <v>80</v>
      </c>
      <c r="JD23" s="57">
        <v>221</v>
      </c>
      <c r="JE23" s="57">
        <v>221</v>
      </c>
      <c r="JN23" s="57">
        <v>21547</v>
      </c>
      <c r="JO23" s="57">
        <v>31620</v>
      </c>
      <c r="JP23" s="57">
        <v>31608</v>
      </c>
      <c r="JQ23" s="57">
        <v>21572</v>
      </c>
      <c r="JR23" s="57">
        <v>31058</v>
      </c>
      <c r="JS23" s="57" t="s">
        <v>57</v>
      </c>
      <c r="JT23" s="57" t="s">
        <v>5113</v>
      </c>
      <c r="JU23" s="57" t="s">
        <v>7512</v>
      </c>
      <c r="JV23" s="57" t="s">
        <v>58</v>
      </c>
      <c r="JW23" s="57" t="s">
        <v>4734</v>
      </c>
      <c r="JX23" s="57">
        <v>2</v>
      </c>
      <c r="JY23" s="57">
        <v>2</v>
      </c>
      <c r="JZ23" s="57">
        <v>2</v>
      </c>
      <c r="KA23" s="57">
        <v>1</v>
      </c>
      <c r="KB23" s="57">
        <v>1</v>
      </c>
      <c r="KC23" s="57">
        <v>245</v>
      </c>
      <c r="KD23" s="57">
        <v>294</v>
      </c>
      <c r="KE23" s="57">
        <v>235</v>
      </c>
      <c r="KF23" s="57">
        <v>80</v>
      </c>
      <c r="KG23" s="57">
        <v>109</v>
      </c>
      <c r="KH23" s="57">
        <v>221</v>
      </c>
      <c r="KI23" s="57">
        <v>200</v>
      </c>
      <c r="KJ23" s="57">
        <v>200</v>
      </c>
      <c r="KK23" s="57">
        <v>221</v>
      </c>
      <c r="KL23" s="57">
        <v>326</v>
      </c>
      <c r="KR23" s="57">
        <v>21547</v>
      </c>
      <c r="KS23" s="57">
        <v>21572</v>
      </c>
      <c r="KT23" s="57">
        <v>31436</v>
      </c>
      <c r="KU23" s="57">
        <v>31608</v>
      </c>
      <c r="KV23" s="57">
        <v>31058</v>
      </c>
      <c r="KW23" s="57" t="s">
        <v>57</v>
      </c>
      <c r="KX23" s="57" t="s">
        <v>58</v>
      </c>
      <c r="KY23" s="57" t="s">
        <v>61</v>
      </c>
      <c r="KZ23" s="57" t="s">
        <v>7512</v>
      </c>
      <c r="LA23" s="57" t="s">
        <v>4734</v>
      </c>
      <c r="LB23" s="57">
        <v>2</v>
      </c>
      <c r="LC23" s="57">
        <v>1</v>
      </c>
      <c r="LD23" s="57">
        <v>2</v>
      </c>
      <c r="LE23" s="57">
        <v>2</v>
      </c>
      <c r="LF23" s="57">
        <v>1</v>
      </c>
      <c r="LG23" s="57">
        <v>245</v>
      </c>
      <c r="LH23" s="57">
        <v>80</v>
      </c>
      <c r="LI23" s="57">
        <v>245</v>
      </c>
      <c r="LJ23" s="57">
        <v>235</v>
      </c>
      <c r="LK23" s="57">
        <v>109</v>
      </c>
      <c r="LL23" s="57">
        <v>221</v>
      </c>
      <c r="LM23" s="57">
        <v>221</v>
      </c>
      <c r="LN23" s="57">
        <v>200</v>
      </c>
      <c r="LO23" s="57">
        <v>200</v>
      </c>
      <c r="LP23" s="57">
        <v>326</v>
      </c>
      <c r="LV23" s="57">
        <v>21547</v>
      </c>
      <c r="LW23" s="57">
        <v>21572</v>
      </c>
      <c r="MA23" s="57" t="s">
        <v>57</v>
      </c>
      <c r="MB23" s="57" t="s">
        <v>58</v>
      </c>
      <c r="MF23" s="57">
        <v>2</v>
      </c>
      <c r="MG23" s="57">
        <v>1</v>
      </c>
      <c r="MK23" s="57">
        <v>245</v>
      </c>
      <c r="ML23" s="57">
        <v>80</v>
      </c>
      <c r="MP23" s="57">
        <v>221</v>
      </c>
      <c r="MQ23" s="57">
        <v>221</v>
      </c>
      <c r="MZ23" s="57">
        <v>21547</v>
      </c>
      <c r="NA23" s="57">
        <v>21572</v>
      </c>
      <c r="NB23" s="57">
        <v>31624</v>
      </c>
      <c r="NC23" s="57">
        <v>23684</v>
      </c>
      <c r="NE23" s="57" t="s">
        <v>57</v>
      </c>
      <c r="NF23" s="57" t="s">
        <v>58</v>
      </c>
      <c r="NG23" s="57" t="s">
        <v>717</v>
      </c>
      <c r="NH23" s="57" t="s">
        <v>5617</v>
      </c>
      <c r="NJ23" s="57">
        <v>2</v>
      </c>
      <c r="NK23" s="57">
        <v>1</v>
      </c>
      <c r="NL23" s="57">
        <v>1</v>
      </c>
      <c r="NM23" s="57">
        <v>1</v>
      </c>
      <c r="NO23" s="57">
        <v>245</v>
      </c>
      <c r="NP23" s="57">
        <v>80</v>
      </c>
      <c r="NQ23" s="57">
        <v>70</v>
      </c>
      <c r="NR23" s="57">
        <v>144</v>
      </c>
      <c r="NT23" s="57">
        <v>221</v>
      </c>
      <c r="NU23" s="57">
        <v>221</v>
      </c>
      <c r="NV23" s="57">
        <v>200</v>
      </c>
      <c r="NW23" s="57">
        <v>251</v>
      </c>
      <c r="OD23" s="57">
        <v>32110</v>
      </c>
      <c r="OE23" s="57">
        <v>21547</v>
      </c>
      <c r="OF23" s="57">
        <v>31620</v>
      </c>
      <c r="OI23" s="57" t="s">
        <v>4603</v>
      </c>
      <c r="OJ23" s="57" t="s">
        <v>57</v>
      </c>
      <c r="OK23" s="57" t="s">
        <v>5113</v>
      </c>
      <c r="ON23" s="57">
        <v>1</v>
      </c>
      <c r="OO23" s="57">
        <v>2</v>
      </c>
      <c r="OP23" s="57">
        <v>2</v>
      </c>
      <c r="OS23" s="57">
        <v>106</v>
      </c>
      <c r="OT23" s="57">
        <v>245</v>
      </c>
      <c r="OU23" s="57">
        <v>294</v>
      </c>
      <c r="OX23" s="57">
        <v>310</v>
      </c>
      <c r="OY23" s="57">
        <v>221</v>
      </c>
      <c r="OZ23" s="57">
        <v>200</v>
      </c>
      <c r="PJ23" s="57" t="s">
        <v>19023</v>
      </c>
      <c r="PK23" s="57" t="s">
        <v>19024</v>
      </c>
      <c r="PL23" s="57" t="s">
        <v>19025</v>
      </c>
      <c r="PM23" s="57" t="s">
        <v>19015</v>
      </c>
      <c r="PN23" s="57">
        <v>2959.4174496999999</v>
      </c>
      <c r="PO23" s="57" t="s">
        <v>18823</v>
      </c>
      <c r="PP23" s="57" t="s">
        <v>18824</v>
      </c>
      <c r="PQ23" s="57" t="s">
        <v>18825</v>
      </c>
      <c r="PR23" s="57" t="s">
        <v>3257</v>
      </c>
      <c r="PS23" s="57" t="s">
        <v>3258</v>
      </c>
      <c r="PT23" s="57" t="s">
        <v>3259</v>
      </c>
      <c r="PU23" s="57" t="s">
        <v>3243</v>
      </c>
      <c r="PV23" s="57" t="s">
        <v>3260</v>
      </c>
      <c r="PW23" s="57" t="s">
        <v>3261</v>
      </c>
    </row>
    <row r="24" spans="1:439" ht="15" customHeight="1" x14ac:dyDescent="0.35">
      <c r="A24" s="57">
        <v>23</v>
      </c>
      <c r="B24" s="57" t="s">
        <v>277</v>
      </c>
      <c r="D24" s="57" t="s">
        <v>297</v>
      </c>
      <c r="E24" s="57" t="s">
        <v>1383</v>
      </c>
      <c r="F24" s="57" t="s">
        <v>1384</v>
      </c>
      <c r="G24" s="57" t="s">
        <v>1385</v>
      </c>
      <c r="H24" s="57" t="s">
        <v>1386</v>
      </c>
      <c r="I24" s="57" t="s">
        <v>1387</v>
      </c>
      <c r="J24" s="57" t="s">
        <v>1388</v>
      </c>
      <c r="P24" s="57" t="s">
        <v>1389</v>
      </c>
      <c r="S24" s="57" t="s">
        <v>69</v>
      </c>
      <c r="T24" s="57" t="s">
        <v>63</v>
      </c>
      <c r="U24" s="57" t="s">
        <v>69</v>
      </c>
      <c r="V24" s="57" t="s">
        <v>69</v>
      </c>
      <c r="W24" s="57" t="s">
        <v>63</v>
      </c>
      <c r="X24" s="57" t="s">
        <v>69</v>
      </c>
      <c r="Y24" s="57" t="s">
        <v>69</v>
      </c>
      <c r="Z24" s="57" t="s">
        <v>63</v>
      </c>
      <c r="AA24" s="57" t="s">
        <v>69</v>
      </c>
      <c r="AB24" s="57" t="s">
        <v>63</v>
      </c>
      <c r="AC24" s="57" t="s">
        <v>69</v>
      </c>
      <c r="AD24" s="57" t="s">
        <v>69</v>
      </c>
      <c r="AE24" s="57" t="s">
        <v>69</v>
      </c>
      <c r="AF24" s="57" t="s">
        <v>69</v>
      </c>
      <c r="AG24" s="57" t="s">
        <v>63</v>
      </c>
      <c r="AH24" s="57" t="s">
        <v>75</v>
      </c>
      <c r="AI24" s="57" t="s">
        <v>1390</v>
      </c>
      <c r="AJ24" s="57" t="s">
        <v>81</v>
      </c>
      <c r="AK24" s="57" t="s">
        <v>81</v>
      </c>
      <c r="AL24" s="57" t="s">
        <v>77</v>
      </c>
      <c r="AM24" s="57" t="s">
        <v>1390</v>
      </c>
      <c r="AO24" s="57" t="s">
        <v>854</v>
      </c>
      <c r="AP24" s="57" t="s">
        <v>18850</v>
      </c>
      <c r="AQ24" s="57" t="s">
        <v>1245</v>
      </c>
      <c r="AR24" s="57" t="s">
        <v>78</v>
      </c>
      <c r="AS24" s="57" t="s">
        <v>1261</v>
      </c>
      <c r="AT24" s="57" t="s">
        <v>18801</v>
      </c>
      <c r="AU24" s="57" t="s">
        <v>4850</v>
      </c>
      <c r="AV24" s="57" t="s">
        <v>4851</v>
      </c>
      <c r="AW24" s="57" t="s">
        <v>4670</v>
      </c>
      <c r="AX24" s="57" t="s">
        <v>4852</v>
      </c>
      <c r="AY24" s="57" t="s">
        <v>4853</v>
      </c>
      <c r="AZ24" s="57" t="s">
        <v>4673</v>
      </c>
      <c r="BE24" s="57" t="s">
        <v>4854</v>
      </c>
      <c r="BF24" s="57" t="s">
        <v>4855</v>
      </c>
      <c r="BG24" s="57" t="s">
        <v>4856</v>
      </c>
      <c r="BH24" s="57" t="s">
        <v>4677</v>
      </c>
      <c r="BI24" s="57" t="s">
        <v>4857</v>
      </c>
      <c r="BJ24" s="57" t="s">
        <v>4679</v>
      </c>
      <c r="BK24" s="57" t="s">
        <v>4680</v>
      </c>
      <c r="BO24" s="57" t="s">
        <v>4681</v>
      </c>
      <c r="BP24" s="57" t="s">
        <v>4858</v>
      </c>
      <c r="BQ24" s="57" t="s">
        <v>4859</v>
      </c>
      <c r="BV24" s="57" t="s">
        <v>18056</v>
      </c>
      <c r="BW24" s="164" t="s">
        <v>18805</v>
      </c>
      <c r="BX24" s="57" t="s">
        <v>19026</v>
      </c>
      <c r="BY24" s="57" t="s">
        <v>7679</v>
      </c>
      <c r="BZ24" s="57" t="s">
        <v>7680</v>
      </c>
      <c r="CA24" s="57" t="s">
        <v>7681</v>
      </c>
      <c r="CB24" s="57" t="s">
        <v>7682</v>
      </c>
      <c r="CC24" s="57" t="s">
        <v>7683</v>
      </c>
      <c r="CI24" s="57" t="s">
        <v>7684</v>
      </c>
      <c r="CJ24" s="57" t="s">
        <v>7685</v>
      </c>
      <c r="CK24" s="57" t="s">
        <v>7686</v>
      </c>
      <c r="CL24" s="57" t="s">
        <v>7687</v>
      </c>
      <c r="CM24" s="57" t="s">
        <v>7688</v>
      </c>
      <c r="CS24" s="57" t="s">
        <v>5867</v>
      </c>
      <c r="CT24" s="57" t="s">
        <v>7689</v>
      </c>
      <c r="CU24" s="57" t="s">
        <v>4777</v>
      </c>
      <c r="CZ24" s="57" t="s">
        <v>18078</v>
      </c>
      <c r="DA24" s="164" t="s">
        <v>18802</v>
      </c>
      <c r="DB24" s="57" t="s">
        <v>19027</v>
      </c>
      <c r="DC24" s="57" t="s">
        <v>10643</v>
      </c>
      <c r="DD24" s="57" t="s">
        <v>9906</v>
      </c>
      <c r="DE24" s="57" t="s">
        <v>10644</v>
      </c>
      <c r="DF24" s="57" t="s">
        <v>9908</v>
      </c>
      <c r="DG24" s="57" t="s">
        <v>10645</v>
      </c>
      <c r="DM24" s="57" t="s">
        <v>10646</v>
      </c>
      <c r="DN24" s="57" t="s">
        <v>10647</v>
      </c>
      <c r="DO24" s="57" t="s">
        <v>10648</v>
      </c>
      <c r="DP24" s="57" t="s">
        <v>10649</v>
      </c>
      <c r="DQ24" s="57" t="s">
        <v>10650</v>
      </c>
      <c r="DR24" s="57" t="s">
        <v>4596</v>
      </c>
      <c r="DS24" s="57" t="s">
        <v>10651</v>
      </c>
      <c r="DW24" s="57" t="s">
        <v>4602</v>
      </c>
      <c r="DX24" s="57" t="s">
        <v>10652</v>
      </c>
      <c r="DY24" s="57" t="s">
        <v>4601</v>
      </c>
      <c r="ED24" s="57" t="s">
        <v>18078</v>
      </c>
      <c r="EE24" s="164" t="s">
        <v>18805</v>
      </c>
      <c r="EF24" s="57" t="s">
        <v>19028</v>
      </c>
      <c r="EG24" s="57" t="s">
        <v>13297</v>
      </c>
      <c r="EH24" s="57" t="s">
        <v>13298</v>
      </c>
      <c r="EI24" s="57" t="s">
        <v>7414</v>
      </c>
      <c r="EJ24" s="57" t="s">
        <v>7295</v>
      </c>
      <c r="EK24" s="57" t="s">
        <v>13299</v>
      </c>
      <c r="EL24" s="57" t="s">
        <v>10793</v>
      </c>
      <c r="EQ24" s="57" t="s">
        <v>13300</v>
      </c>
      <c r="ER24" s="57" t="s">
        <v>13301</v>
      </c>
      <c r="ES24" s="57" t="s">
        <v>13302</v>
      </c>
      <c r="ET24" s="57" t="s">
        <v>13303</v>
      </c>
      <c r="EU24" s="57" t="s">
        <v>12385</v>
      </c>
      <c r="EV24" s="57" t="s">
        <v>10799</v>
      </c>
      <c r="EW24" s="57" t="s">
        <v>10800</v>
      </c>
      <c r="EX24" s="57" t="s">
        <v>13219</v>
      </c>
      <c r="FA24" s="57" t="s">
        <v>5034</v>
      </c>
      <c r="FB24" s="57" t="s">
        <v>10011</v>
      </c>
      <c r="FC24" s="57" t="s">
        <v>1390</v>
      </c>
      <c r="FH24" s="57" t="s">
        <v>18056</v>
      </c>
      <c r="FI24" s="164" t="s">
        <v>18802</v>
      </c>
      <c r="FJ24" s="57" t="s">
        <v>19029</v>
      </c>
      <c r="FK24" s="57" t="s">
        <v>15186</v>
      </c>
      <c r="FL24" s="57" t="s">
        <v>13822</v>
      </c>
      <c r="FM24" s="57" t="s">
        <v>10519</v>
      </c>
      <c r="FN24" s="57" t="s">
        <v>10520</v>
      </c>
      <c r="FO24" s="57" t="s">
        <v>10521</v>
      </c>
      <c r="FP24" s="57" t="s">
        <v>7438</v>
      </c>
      <c r="FQ24" s="57" t="s">
        <v>10522</v>
      </c>
      <c r="FU24" s="57" t="s">
        <v>15187</v>
      </c>
      <c r="FV24" s="57" t="s">
        <v>15188</v>
      </c>
      <c r="FW24" s="57" t="s">
        <v>13825</v>
      </c>
      <c r="FX24" s="57" t="s">
        <v>10525</v>
      </c>
      <c r="FY24" s="57" t="s">
        <v>13826</v>
      </c>
      <c r="FZ24" s="57" t="s">
        <v>10528</v>
      </c>
      <c r="GA24" s="57" t="s">
        <v>10529</v>
      </c>
      <c r="GE24" s="57" t="s">
        <v>61</v>
      </c>
      <c r="GF24" s="57" t="s">
        <v>12485</v>
      </c>
      <c r="GG24" s="57" t="s">
        <v>8160</v>
      </c>
      <c r="GL24" s="57" t="s">
        <v>18063</v>
      </c>
      <c r="GM24" s="164" t="s">
        <v>18802</v>
      </c>
      <c r="GN24" s="57" t="s">
        <v>18876</v>
      </c>
      <c r="GO24" s="57" t="s">
        <v>16647</v>
      </c>
      <c r="GP24" s="57" t="s">
        <v>7450</v>
      </c>
      <c r="GQ24" s="57" t="s">
        <v>16648</v>
      </c>
      <c r="GR24" s="57" t="s">
        <v>10832</v>
      </c>
      <c r="GS24" s="57" t="s">
        <v>16649</v>
      </c>
      <c r="GT24" s="57" t="s">
        <v>7454</v>
      </c>
      <c r="GU24" s="57" t="s">
        <v>16650</v>
      </c>
      <c r="GY24" s="57" t="s">
        <v>16651</v>
      </c>
      <c r="GZ24" s="57" t="s">
        <v>7459</v>
      </c>
      <c r="HA24" s="57" t="s">
        <v>5671</v>
      </c>
      <c r="HB24" s="57" t="s">
        <v>7460</v>
      </c>
      <c r="HC24" s="57" t="s">
        <v>16652</v>
      </c>
      <c r="HD24" s="57" t="s">
        <v>7462</v>
      </c>
      <c r="HE24" s="57" t="s">
        <v>7463</v>
      </c>
      <c r="HF24" s="57" t="s">
        <v>7464</v>
      </c>
      <c r="HI24" s="57" t="s">
        <v>15259</v>
      </c>
      <c r="HJ24" s="57" t="s">
        <v>16653</v>
      </c>
      <c r="HK24" s="57" t="s">
        <v>13296</v>
      </c>
      <c r="HP24" s="57" t="s">
        <v>18075</v>
      </c>
      <c r="HQ24" s="164" t="s">
        <v>18805</v>
      </c>
      <c r="HR24" s="57" t="s">
        <v>18876</v>
      </c>
      <c r="HS24" s="57" t="s">
        <v>82</v>
      </c>
      <c r="HT24" s="57" t="s">
        <v>84</v>
      </c>
      <c r="HU24" s="57" t="s">
        <v>84</v>
      </c>
      <c r="HV24" s="57" t="s">
        <v>82</v>
      </c>
      <c r="HW24" s="57" t="s">
        <v>82</v>
      </c>
      <c r="HX24" s="57" t="s">
        <v>84</v>
      </c>
      <c r="HY24" s="57" t="s">
        <v>84</v>
      </c>
      <c r="HZ24" s="57" t="s">
        <v>84</v>
      </c>
      <c r="IA24" s="57" t="s">
        <v>84</v>
      </c>
      <c r="IB24" s="57" t="s">
        <v>84</v>
      </c>
      <c r="IC24" s="57" t="s">
        <v>84</v>
      </c>
      <c r="ID24" s="57" t="s">
        <v>84</v>
      </c>
      <c r="IE24" s="57" t="s">
        <v>82</v>
      </c>
      <c r="IF24" s="57" t="s">
        <v>84</v>
      </c>
      <c r="IG24" s="57" t="s">
        <v>82</v>
      </c>
      <c r="IH24" s="57" t="s">
        <v>82</v>
      </c>
      <c r="II24" s="57" t="s">
        <v>68</v>
      </c>
      <c r="IJ24" s="57">
        <v>13154</v>
      </c>
      <c r="IK24" s="57">
        <v>31854</v>
      </c>
      <c r="IL24" s="57">
        <v>31721</v>
      </c>
      <c r="IM24" s="57">
        <v>31663</v>
      </c>
      <c r="IN24" s="57">
        <v>31743</v>
      </c>
      <c r="IO24" s="57" t="s">
        <v>18863</v>
      </c>
      <c r="IP24" s="57" t="s">
        <v>19030</v>
      </c>
      <c r="IQ24" s="57" t="s">
        <v>18866</v>
      </c>
      <c r="IR24" s="57" t="s">
        <v>18865</v>
      </c>
      <c r="IS24" s="57" t="s">
        <v>18837</v>
      </c>
      <c r="IT24" s="57">
        <v>2</v>
      </c>
      <c r="IU24" s="57">
        <v>3</v>
      </c>
      <c r="IV24" s="57">
        <v>3</v>
      </c>
      <c r="IW24" s="57">
        <v>3</v>
      </c>
      <c r="IX24" s="57">
        <v>3</v>
      </c>
      <c r="IY24" s="57">
        <v>192</v>
      </c>
      <c r="IZ24" s="57">
        <v>699</v>
      </c>
      <c r="JA24" s="57">
        <v>663</v>
      </c>
      <c r="JB24" s="57">
        <v>633</v>
      </c>
      <c r="JC24" s="57">
        <v>663</v>
      </c>
      <c r="JD24" s="57">
        <v>122</v>
      </c>
      <c r="JE24" s="57">
        <v>311</v>
      </c>
      <c r="JF24" s="57">
        <v>311</v>
      </c>
      <c r="JG24" s="57">
        <v>311</v>
      </c>
      <c r="JH24" s="57">
        <v>311</v>
      </c>
      <c r="JN24" s="57">
        <v>32079</v>
      </c>
      <c r="JO24" s="57">
        <v>31058</v>
      </c>
      <c r="JP24" s="57">
        <v>13154</v>
      </c>
      <c r="JQ24" s="57">
        <v>11054</v>
      </c>
      <c r="JS24" s="57" t="s">
        <v>18867</v>
      </c>
      <c r="JT24" s="57" t="s">
        <v>18868</v>
      </c>
      <c r="JU24" s="57" t="s">
        <v>18863</v>
      </c>
      <c r="JV24" s="57" t="s">
        <v>18864</v>
      </c>
      <c r="JX24" s="57">
        <v>1</v>
      </c>
      <c r="JY24" s="57">
        <v>2</v>
      </c>
      <c r="JZ24" s="57">
        <v>2</v>
      </c>
      <c r="KA24" s="57">
        <v>2</v>
      </c>
      <c r="KC24" s="57">
        <v>132</v>
      </c>
      <c r="KD24" s="57">
        <v>245</v>
      </c>
      <c r="KE24" s="57">
        <v>192</v>
      </c>
      <c r="KF24" s="57">
        <v>320</v>
      </c>
      <c r="KH24" s="57">
        <v>310</v>
      </c>
      <c r="KI24" s="57">
        <v>326</v>
      </c>
      <c r="KJ24" s="57">
        <v>122</v>
      </c>
      <c r="KK24" s="57">
        <v>114</v>
      </c>
      <c r="KR24" s="57">
        <v>32110</v>
      </c>
      <c r="KS24" s="57">
        <v>13254</v>
      </c>
      <c r="KW24" s="57" t="s">
        <v>18869</v>
      </c>
      <c r="KX24" s="57" t="s">
        <v>18870</v>
      </c>
      <c r="LB24" s="57">
        <v>3</v>
      </c>
      <c r="LC24" s="57">
        <v>2</v>
      </c>
      <c r="LG24" s="57">
        <v>1050</v>
      </c>
      <c r="LH24" s="57">
        <v>192</v>
      </c>
      <c r="LL24" s="57">
        <v>310</v>
      </c>
      <c r="LM24" s="57">
        <v>128</v>
      </c>
      <c r="LV24" s="57">
        <v>32079</v>
      </c>
      <c r="LW24" s="57">
        <v>31721</v>
      </c>
      <c r="LX24" s="57">
        <v>31663</v>
      </c>
      <c r="LY24" s="57">
        <v>31743</v>
      </c>
      <c r="LZ24" s="57">
        <v>31854</v>
      </c>
      <c r="MA24" s="57" t="s">
        <v>18867</v>
      </c>
      <c r="MB24" s="57" t="s">
        <v>18866</v>
      </c>
      <c r="MC24" s="57" t="s">
        <v>18865</v>
      </c>
      <c r="MD24" s="57" t="s">
        <v>18837</v>
      </c>
      <c r="ME24" s="57" t="s">
        <v>19030</v>
      </c>
      <c r="MF24" s="57">
        <v>1</v>
      </c>
      <c r="MG24" s="57">
        <v>3</v>
      </c>
      <c r="MH24" s="57">
        <v>3</v>
      </c>
      <c r="MI24" s="57">
        <v>3</v>
      </c>
      <c r="MJ24" s="57">
        <v>3</v>
      </c>
      <c r="MK24" s="57">
        <v>132</v>
      </c>
      <c r="ML24" s="57">
        <v>663</v>
      </c>
      <c r="MM24" s="57">
        <v>633</v>
      </c>
      <c r="MN24" s="57">
        <v>663</v>
      </c>
      <c r="MO24" s="57">
        <v>699</v>
      </c>
      <c r="MP24" s="57">
        <v>310</v>
      </c>
      <c r="MQ24" s="57">
        <v>311</v>
      </c>
      <c r="MR24" s="57">
        <v>311</v>
      </c>
      <c r="MS24" s="57">
        <v>311</v>
      </c>
      <c r="MT24" s="57">
        <v>311</v>
      </c>
      <c r="MZ24" s="57">
        <v>21572</v>
      </c>
      <c r="NA24" s="57">
        <v>31436</v>
      </c>
      <c r="NB24" s="57">
        <v>31058</v>
      </c>
      <c r="NE24" s="57" t="s">
        <v>18951</v>
      </c>
      <c r="NF24" s="57" t="s">
        <v>18815</v>
      </c>
      <c r="NG24" s="57" t="s">
        <v>18868</v>
      </c>
      <c r="NJ24" s="57">
        <v>3</v>
      </c>
      <c r="NK24" s="57">
        <v>3</v>
      </c>
      <c r="NL24" s="57">
        <v>2</v>
      </c>
      <c r="NO24" s="57">
        <v>493</v>
      </c>
      <c r="NP24" s="57">
        <v>521</v>
      </c>
      <c r="NQ24" s="57">
        <v>245</v>
      </c>
      <c r="NT24" s="57">
        <v>221</v>
      </c>
      <c r="NU24" s="57">
        <v>200</v>
      </c>
      <c r="NV24" s="57">
        <v>326</v>
      </c>
      <c r="OD24" s="57">
        <v>13154</v>
      </c>
      <c r="OI24" s="57" t="s">
        <v>18863</v>
      </c>
      <c r="ON24" s="57">
        <v>2</v>
      </c>
      <c r="OS24" s="57">
        <v>192</v>
      </c>
      <c r="OX24" s="57">
        <v>122</v>
      </c>
      <c r="PJ24" s="57" t="s">
        <v>19031</v>
      </c>
      <c r="PK24" s="57" t="s">
        <v>19032</v>
      </c>
      <c r="PL24" s="57" t="s">
        <v>19033</v>
      </c>
      <c r="PM24" s="57" t="s">
        <v>19034</v>
      </c>
      <c r="PN24" s="57">
        <v>2830.7900842999961</v>
      </c>
      <c r="PO24" s="57" t="s">
        <v>18823</v>
      </c>
      <c r="PP24" s="57" t="s">
        <v>18824</v>
      </c>
      <c r="PQ24" s="57" t="s">
        <v>18825</v>
      </c>
      <c r="PR24" s="57" t="s">
        <v>3262</v>
      </c>
      <c r="PS24" s="57" t="s">
        <v>3263</v>
      </c>
      <c r="PT24" s="57" t="s">
        <v>3264</v>
      </c>
      <c r="PU24" s="57" t="s">
        <v>3265</v>
      </c>
      <c r="PV24" s="57" t="s">
        <v>3266</v>
      </c>
      <c r="PW24" s="57" t="s">
        <v>3267</v>
      </c>
    </row>
    <row r="25" spans="1:439" ht="15" customHeight="1" x14ac:dyDescent="0.35">
      <c r="A25" s="57">
        <v>24</v>
      </c>
      <c r="B25" s="57" t="s">
        <v>277</v>
      </c>
      <c r="D25" s="57" t="s">
        <v>202</v>
      </c>
      <c r="E25" s="57" t="s">
        <v>1391</v>
      </c>
      <c r="F25" s="57" t="s">
        <v>1392</v>
      </c>
      <c r="G25" s="57" t="s">
        <v>204</v>
      </c>
      <c r="H25" s="57" t="s">
        <v>1393</v>
      </c>
      <c r="I25" s="57" t="s">
        <v>1394</v>
      </c>
      <c r="J25" s="57" t="s">
        <v>1395</v>
      </c>
      <c r="K25" s="57" t="s">
        <v>1396</v>
      </c>
      <c r="P25" s="57" t="s">
        <v>1397</v>
      </c>
      <c r="Q25" s="57" t="s">
        <v>1282</v>
      </c>
      <c r="S25" s="57" t="s">
        <v>69</v>
      </c>
      <c r="T25" s="57" t="s">
        <v>63</v>
      </c>
      <c r="U25" s="57" t="s">
        <v>69</v>
      </c>
      <c r="V25" s="57" t="s">
        <v>63</v>
      </c>
      <c r="W25" s="57" t="s">
        <v>69</v>
      </c>
      <c r="X25" s="57" t="s">
        <v>69</v>
      </c>
      <c r="Y25" s="57" t="s">
        <v>63</v>
      </c>
      <c r="Z25" s="57" t="s">
        <v>63</v>
      </c>
      <c r="AA25" s="57" t="s">
        <v>63</v>
      </c>
      <c r="AB25" s="57" t="s">
        <v>63</v>
      </c>
      <c r="AC25" s="57" t="s">
        <v>69</v>
      </c>
      <c r="AD25" s="57" t="s">
        <v>69</v>
      </c>
      <c r="AE25" s="57" t="s">
        <v>69</v>
      </c>
      <c r="AF25" s="57" t="s">
        <v>69</v>
      </c>
      <c r="AG25" s="57" t="s">
        <v>63</v>
      </c>
      <c r="AH25" s="57" t="s">
        <v>70</v>
      </c>
      <c r="AI25" s="57" t="s">
        <v>1398</v>
      </c>
      <c r="AJ25" s="57" t="s">
        <v>65</v>
      </c>
      <c r="AK25" s="57" t="s">
        <v>65</v>
      </c>
      <c r="AL25" s="57" t="s">
        <v>66</v>
      </c>
      <c r="AN25" s="57" t="s">
        <v>1399</v>
      </c>
      <c r="AO25" s="57" t="s">
        <v>188</v>
      </c>
      <c r="AP25" s="57" t="s">
        <v>18800</v>
      </c>
      <c r="AQ25" s="57" t="s">
        <v>67</v>
      </c>
      <c r="AR25" s="57" t="s">
        <v>67</v>
      </c>
      <c r="AS25" s="57" t="s">
        <v>1343</v>
      </c>
      <c r="AT25" s="57" t="s">
        <v>18801</v>
      </c>
      <c r="AU25" s="57" t="s">
        <v>4861</v>
      </c>
      <c r="AV25" s="57" t="s">
        <v>4487</v>
      </c>
      <c r="AW25" s="57" t="s">
        <v>4488</v>
      </c>
      <c r="AX25" s="57" t="s">
        <v>4490</v>
      </c>
      <c r="AY25" s="57" t="s">
        <v>4491</v>
      </c>
      <c r="BE25" s="57" t="s">
        <v>4862</v>
      </c>
      <c r="BF25" s="57" t="s">
        <v>4808</v>
      </c>
      <c r="BG25" s="57" t="s">
        <v>4863</v>
      </c>
      <c r="BH25" s="57" t="s">
        <v>4864</v>
      </c>
      <c r="BI25" s="57" t="s">
        <v>4496</v>
      </c>
      <c r="BJ25" s="57" t="s">
        <v>4830</v>
      </c>
      <c r="BO25" s="57" t="s">
        <v>4498</v>
      </c>
      <c r="BP25" s="57" t="s">
        <v>716</v>
      </c>
      <c r="BQ25" s="57" t="s">
        <v>4865</v>
      </c>
      <c r="BV25" s="57" t="s">
        <v>18059</v>
      </c>
      <c r="BW25" s="164" t="s">
        <v>18802</v>
      </c>
      <c r="BX25" s="57" t="s">
        <v>18958</v>
      </c>
      <c r="BY25" s="57" t="s">
        <v>7690</v>
      </c>
      <c r="BZ25" s="57" t="s">
        <v>7606</v>
      </c>
      <c r="CA25" s="57" t="s">
        <v>7691</v>
      </c>
      <c r="CB25" s="57" t="s">
        <v>7607</v>
      </c>
      <c r="CC25" s="57" t="s">
        <v>7692</v>
      </c>
      <c r="CD25" s="57" t="s">
        <v>7693</v>
      </c>
      <c r="CE25" s="57" t="s">
        <v>7366</v>
      </c>
      <c r="CF25" s="57" t="s">
        <v>580</v>
      </c>
      <c r="CI25" s="57" t="s">
        <v>7694</v>
      </c>
      <c r="CJ25" s="57" t="s">
        <v>7695</v>
      </c>
      <c r="CK25" s="57" t="s">
        <v>7696</v>
      </c>
      <c r="CL25" s="57" t="s">
        <v>582</v>
      </c>
      <c r="CM25" s="57" t="s">
        <v>7697</v>
      </c>
      <c r="CN25" s="57" t="s">
        <v>7698</v>
      </c>
      <c r="CO25" s="57" t="s">
        <v>586</v>
      </c>
      <c r="CP25" s="57" t="s">
        <v>7699</v>
      </c>
      <c r="CS25" s="57" t="s">
        <v>7700</v>
      </c>
      <c r="CT25" s="57" t="s">
        <v>589</v>
      </c>
      <c r="CZ25" s="57" t="s">
        <v>18061</v>
      </c>
      <c r="DA25" s="164" t="s">
        <v>18805</v>
      </c>
      <c r="DB25" s="57" t="s">
        <v>18832</v>
      </c>
      <c r="DC25" s="57" t="s">
        <v>10615</v>
      </c>
      <c r="DD25" s="57" t="s">
        <v>8188</v>
      </c>
      <c r="DE25" s="57" t="s">
        <v>10627</v>
      </c>
      <c r="DF25" s="57" t="s">
        <v>10653</v>
      </c>
      <c r="DG25" s="57" t="s">
        <v>10618</v>
      </c>
      <c r="DM25" s="57" t="s">
        <v>10630</v>
      </c>
      <c r="DN25" s="57" t="s">
        <v>10654</v>
      </c>
      <c r="DO25" s="57" t="s">
        <v>10655</v>
      </c>
      <c r="DP25" s="57" t="s">
        <v>10622</v>
      </c>
      <c r="DQ25" s="57" t="s">
        <v>10656</v>
      </c>
      <c r="DR25" s="57" t="s">
        <v>10624</v>
      </c>
      <c r="DW25" s="57" t="s">
        <v>10625</v>
      </c>
      <c r="DX25" s="57" t="s">
        <v>8171</v>
      </c>
      <c r="ED25" s="57" t="s">
        <v>18063</v>
      </c>
      <c r="EE25" s="164" t="s">
        <v>18805</v>
      </c>
      <c r="EF25" s="57" t="s">
        <v>19035</v>
      </c>
      <c r="EG25" s="57" t="s">
        <v>13291</v>
      </c>
      <c r="EH25" s="57" t="s">
        <v>13292</v>
      </c>
      <c r="EI25" s="57" t="s">
        <v>13293</v>
      </c>
      <c r="EJ25" s="57" t="s">
        <v>13106</v>
      </c>
      <c r="EK25" s="57" t="s">
        <v>13107</v>
      </c>
      <c r="EQ25" s="57" t="s">
        <v>13294</v>
      </c>
      <c r="ER25" s="57" t="s">
        <v>13109</v>
      </c>
      <c r="ES25" s="57" t="s">
        <v>13110</v>
      </c>
      <c r="ET25" s="57" t="s">
        <v>13111</v>
      </c>
      <c r="EU25" s="57" t="s">
        <v>13112</v>
      </c>
      <c r="FA25" s="57" t="s">
        <v>13295</v>
      </c>
      <c r="FB25" s="57" t="s">
        <v>14343</v>
      </c>
      <c r="FC25" s="57" t="s">
        <v>13296</v>
      </c>
      <c r="FH25" s="57" t="s">
        <v>18084</v>
      </c>
      <c r="FI25" s="164" t="s">
        <v>18802</v>
      </c>
      <c r="FJ25" s="57" t="s">
        <v>18853</v>
      </c>
      <c r="FK25" s="57" t="s">
        <v>15162</v>
      </c>
      <c r="FL25" s="57" t="s">
        <v>15189</v>
      </c>
      <c r="FM25" s="57" t="s">
        <v>15018</v>
      </c>
      <c r="FU25" s="57" t="s">
        <v>15165</v>
      </c>
      <c r="FV25" s="57" t="s">
        <v>15166</v>
      </c>
      <c r="FW25" s="57" t="s">
        <v>15021</v>
      </c>
      <c r="FX25" s="57" t="s">
        <v>15022</v>
      </c>
      <c r="GE25" s="57" t="s">
        <v>15167</v>
      </c>
      <c r="GF25" s="57" t="s">
        <v>15168</v>
      </c>
      <c r="GG25" s="57" t="s">
        <v>7700</v>
      </c>
      <c r="GL25" s="57" t="s">
        <v>18072</v>
      </c>
      <c r="GM25" s="164" t="s">
        <v>18802</v>
      </c>
      <c r="GN25" s="57" t="s">
        <v>19036</v>
      </c>
      <c r="GO25" s="57" t="s">
        <v>594</v>
      </c>
      <c r="GP25" s="57" t="s">
        <v>775</v>
      </c>
      <c r="GQ25" s="57" t="s">
        <v>776</v>
      </c>
      <c r="GR25" s="57" t="s">
        <v>777</v>
      </c>
      <c r="GS25" s="57" t="s">
        <v>598</v>
      </c>
      <c r="GY25" s="57" t="s">
        <v>599</v>
      </c>
      <c r="GZ25" s="57" t="s">
        <v>13235</v>
      </c>
      <c r="HA25" s="57" t="s">
        <v>13461</v>
      </c>
      <c r="HB25" s="57" t="s">
        <v>16654</v>
      </c>
      <c r="HC25" s="57" t="s">
        <v>16625</v>
      </c>
      <c r="HD25" s="57" t="s">
        <v>603</v>
      </c>
      <c r="HI25" s="57" t="s">
        <v>604</v>
      </c>
      <c r="HJ25" s="57" t="s">
        <v>16626</v>
      </c>
      <c r="HK25" s="57" t="s">
        <v>615</v>
      </c>
      <c r="HP25" s="57" t="s">
        <v>18061</v>
      </c>
      <c r="HQ25" s="164" t="s">
        <v>18835</v>
      </c>
      <c r="HR25" s="57" t="s">
        <v>18862</v>
      </c>
      <c r="HS25" s="57" t="s">
        <v>74</v>
      </c>
      <c r="HT25" s="57" t="s">
        <v>74</v>
      </c>
      <c r="HU25" s="57" t="s">
        <v>74</v>
      </c>
      <c r="HV25" s="57" t="s">
        <v>74</v>
      </c>
      <c r="HW25" s="57" t="s">
        <v>68</v>
      </c>
      <c r="HX25" s="57" t="s">
        <v>68</v>
      </c>
      <c r="HY25" s="57" t="s">
        <v>74</v>
      </c>
      <c r="HZ25" s="57" t="s">
        <v>74</v>
      </c>
      <c r="IA25" s="57" t="s">
        <v>79</v>
      </c>
      <c r="IB25" s="57" t="s">
        <v>74</v>
      </c>
      <c r="IC25" s="57" t="s">
        <v>74</v>
      </c>
      <c r="ID25" s="57" t="s">
        <v>74</v>
      </c>
      <c r="IE25" s="57" t="s">
        <v>68</v>
      </c>
      <c r="IF25" s="57" t="s">
        <v>74</v>
      </c>
      <c r="IG25" s="57" t="s">
        <v>68</v>
      </c>
      <c r="IH25" s="57" t="s">
        <v>68</v>
      </c>
      <c r="II25" s="57" t="s">
        <v>79</v>
      </c>
      <c r="IJ25" s="57">
        <v>21547</v>
      </c>
      <c r="IK25" s="57">
        <v>21572</v>
      </c>
      <c r="IO25" s="57" t="s">
        <v>57</v>
      </c>
      <c r="IP25" s="57" t="s">
        <v>58</v>
      </c>
      <c r="IT25" s="57">
        <v>2</v>
      </c>
      <c r="IU25" s="57">
        <v>1</v>
      </c>
      <c r="IY25" s="57">
        <v>245</v>
      </c>
      <c r="IZ25" s="57">
        <v>80</v>
      </c>
      <c r="JD25" s="57">
        <v>221</v>
      </c>
      <c r="JE25" s="57">
        <v>221</v>
      </c>
      <c r="JN25" s="57">
        <v>21547</v>
      </c>
      <c r="JO25" s="57">
        <v>21572</v>
      </c>
      <c r="JP25" s="57">
        <v>21577</v>
      </c>
      <c r="JQ25" s="57">
        <v>31754</v>
      </c>
      <c r="JS25" s="57" t="s">
        <v>57</v>
      </c>
      <c r="JT25" s="57" t="s">
        <v>58</v>
      </c>
      <c r="JU25" s="57" t="s">
        <v>588</v>
      </c>
      <c r="JV25" s="57" t="s">
        <v>62</v>
      </c>
      <c r="JX25" s="57">
        <v>2</v>
      </c>
      <c r="JY25" s="57">
        <v>1</v>
      </c>
      <c r="JZ25" s="57">
        <v>2</v>
      </c>
      <c r="KA25" s="57">
        <v>2</v>
      </c>
      <c r="KC25" s="57">
        <v>245</v>
      </c>
      <c r="KD25" s="57">
        <v>80</v>
      </c>
      <c r="KE25" s="57">
        <v>302</v>
      </c>
      <c r="KF25" s="57">
        <v>76</v>
      </c>
      <c r="KH25" s="57">
        <v>221</v>
      </c>
      <c r="KI25" s="57">
        <v>221</v>
      </c>
      <c r="KJ25" s="57">
        <v>221</v>
      </c>
      <c r="KK25" s="57">
        <v>311</v>
      </c>
      <c r="KR25" s="57">
        <v>31436</v>
      </c>
      <c r="KS25" s="57">
        <v>21547</v>
      </c>
      <c r="KT25" s="57">
        <v>21572</v>
      </c>
      <c r="KW25" s="57" t="s">
        <v>61</v>
      </c>
      <c r="KX25" s="57" t="s">
        <v>57</v>
      </c>
      <c r="KY25" s="57" t="s">
        <v>58</v>
      </c>
      <c r="LB25" s="57">
        <v>2</v>
      </c>
      <c r="LC25" s="57">
        <v>2</v>
      </c>
      <c r="LD25" s="57">
        <v>1</v>
      </c>
      <c r="LG25" s="57">
        <v>245</v>
      </c>
      <c r="LH25" s="57">
        <v>245</v>
      </c>
      <c r="LI25" s="57">
        <v>80</v>
      </c>
      <c r="LL25" s="57">
        <v>200</v>
      </c>
      <c r="LM25" s="57">
        <v>221</v>
      </c>
      <c r="LN25" s="57">
        <v>221</v>
      </c>
      <c r="LV25" s="57">
        <v>21572</v>
      </c>
      <c r="LW25" s="57">
        <v>21547</v>
      </c>
      <c r="MA25" s="57" t="s">
        <v>58</v>
      </c>
      <c r="MB25" s="57" t="s">
        <v>57</v>
      </c>
      <c r="MF25" s="57">
        <v>1</v>
      </c>
      <c r="MG25" s="57">
        <v>2</v>
      </c>
      <c r="MK25" s="57">
        <v>80</v>
      </c>
      <c r="ML25" s="57">
        <v>245</v>
      </c>
      <c r="MP25" s="57">
        <v>221</v>
      </c>
      <c r="MQ25" s="57">
        <v>221</v>
      </c>
      <c r="MZ25" s="57">
        <v>31754</v>
      </c>
      <c r="NE25" s="57" t="s">
        <v>62</v>
      </c>
      <c r="NJ25" s="57">
        <v>2</v>
      </c>
      <c r="NO25" s="57">
        <v>76</v>
      </c>
      <c r="NT25" s="57">
        <v>311</v>
      </c>
      <c r="OD25" s="57">
        <v>21547</v>
      </c>
      <c r="OE25" s="57">
        <v>21572</v>
      </c>
      <c r="OI25" s="57" t="s">
        <v>57</v>
      </c>
      <c r="OJ25" s="57" t="s">
        <v>58</v>
      </c>
      <c r="ON25" s="57">
        <v>2</v>
      </c>
      <c r="OO25" s="57">
        <v>1</v>
      </c>
      <c r="OS25" s="57">
        <v>245</v>
      </c>
      <c r="OT25" s="57">
        <v>80</v>
      </c>
      <c r="OX25" s="57">
        <v>221</v>
      </c>
      <c r="OY25" s="57">
        <v>221</v>
      </c>
      <c r="PJ25" s="57" t="s">
        <v>19037</v>
      </c>
      <c r="PK25" s="57" t="s">
        <v>19038</v>
      </c>
      <c r="PL25" s="57" t="s">
        <v>19039</v>
      </c>
      <c r="PM25" s="57" t="s">
        <v>19040</v>
      </c>
      <c r="PN25" s="57">
        <v>2307.9183876999991</v>
      </c>
      <c r="PO25" s="57" t="s">
        <v>18823</v>
      </c>
      <c r="PP25" s="57" t="s">
        <v>18824</v>
      </c>
      <c r="PQ25" s="57" t="s">
        <v>18825</v>
      </c>
      <c r="PR25" s="57" t="s">
        <v>3268</v>
      </c>
      <c r="PS25" s="57" t="s">
        <v>3269</v>
      </c>
      <c r="PT25" s="57" t="s">
        <v>3270</v>
      </c>
      <c r="PU25" s="57" t="s">
        <v>3243</v>
      </c>
      <c r="PV25" s="57" t="s">
        <v>3271</v>
      </c>
      <c r="PW25" s="57" t="s">
        <v>3272</v>
      </c>
    </row>
    <row r="26" spans="1:439" ht="15" customHeight="1" x14ac:dyDescent="0.35">
      <c r="A26" s="57">
        <v>25</v>
      </c>
      <c r="B26" s="57" t="s">
        <v>277</v>
      </c>
      <c r="D26" s="57" t="s">
        <v>200</v>
      </c>
      <c r="E26" s="57" t="s">
        <v>1400</v>
      </c>
      <c r="F26" s="57" t="s">
        <v>1401</v>
      </c>
      <c r="G26" s="57" t="s">
        <v>1402</v>
      </c>
      <c r="H26" s="57" t="s">
        <v>1403</v>
      </c>
      <c r="I26" s="57" t="s">
        <v>1404</v>
      </c>
      <c r="P26" s="57" t="s">
        <v>1405</v>
      </c>
      <c r="Q26" s="57" t="s">
        <v>1282</v>
      </c>
      <c r="S26" s="57" t="s">
        <v>69</v>
      </c>
      <c r="T26" s="57" t="s">
        <v>63</v>
      </c>
      <c r="U26" s="57" t="s">
        <v>69</v>
      </c>
      <c r="V26" s="57" t="s">
        <v>63</v>
      </c>
      <c r="W26" s="57" t="s">
        <v>69</v>
      </c>
      <c r="X26" s="57" t="s">
        <v>69</v>
      </c>
      <c r="Y26" s="57" t="s">
        <v>63</v>
      </c>
      <c r="Z26" s="57" t="s">
        <v>63</v>
      </c>
      <c r="AA26" s="57" t="s">
        <v>63</v>
      </c>
      <c r="AB26" s="57" t="s">
        <v>63</v>
      </c>
      <c r="AC26" s="57" t="s">
        <v>69</v>
      </c>
      <c r="AD26" s="57" t="s">
        <v>69</v>
      </c>
      <c r="AE26" s="57" t="s">
        <v>69</v>
      </c>
      <c r="AF26" s="57" t="s">
        <v>69</v>
      </c>
      <c r="AG26" s="57" t="s">
        <v>63</v>
      </c>
      <c r="AH26" s="57" t="s">
        <v>70</v>
      </c>
      <c r="AI26" s="57" t="s">
        <v>1406</v>
      </c>
      <c r="AJ26" s="57" t="s">
        <v>65</v>
      </c>
      <c r="AK26" s="57" t="s">
        <v>65</v>
      </c>
      <c r="AL26" s="57" t="s">
        <v>66</v>
      </c>
      <c r="AN26" s="57" t="s">
        <v>1407</v>
      </c>
      <c r="AO26" s="57" t="s">
        <v>185</v>
      </c>
      <c r="AP26" s="57" t="s">
        <v>18800</v>
      </c>
      <c r="AQ26" s="57" t="s">
        <v>67</v>
      </c>
      <c r="AR26" s="57" t="s">
        <v>67</v>
      </c>
      <c r="AS26" s="57" t="s">
        <v>1343</v>
      </c>
      <c r="AT26" s="57" t="s">
        <v>18801</v>
      </c>
      <c r="AU26" s="57" t="s">
        <v>4866</v>
      </c>
      <c r="AV26" s="57" t="s">
        <v>4816</v>
      </c>
      <c r="AW26" s="57" t="s">
        <v>4488</v>
      </c>
      <c r="AX26" s="57" t="s">
        <v>4843</v>
      </c>
      <c r="AY26" s="57" t="s">
        <v>4867</v>
      </c>
      <c r="BE26" s="57" t="s">
        <v>4868</v>
      </c>
      <c r="BF26" s="57" t="s">
        <v>4847</v>
      </c>
      <c r="BG26" s="57" t="s">
        <v>4494</v>
      </c>
      <c r="BH26" s="57" t="s">
        <v>4869</v>
      </c>
      <c r="BI26" s="57" t="s">
        <v>4840</v>
      </c>
      <c r="BJ26" s="57" t="s">
        <v>4821</v>
      </c>
      <c r="BO26" s="57" t="s">
        <v>4498</v>
      </c>
      <c r="BP26" s="57" t="s">
        <v>716</v>
      </c>
      <c r="BQ26" s="57" t="s">
        <v>4870</v>
      </c>
      <c r="BV26" s="57" t="s">
        <v>18059</v>
      </c>
      <c r="BW26" s="164" t="s">
        <v>18802</v>
      </c>
      <c r="BX26" s="57" t="s">
        <v>19041</v>
      </c>
      <c r="BY26" s="57" t="s">
        <v>7701</v>
      </c>
      <c r="BZ26" s="57" t="s">
        <v>7640</v>
      </c>
      <c r="CA26" s="57" t="s">
        <v>4489</v>
      </c>
      <c r="CB26" s="57" t="s">
        <v>7607</v>
      </c>
      <c r="CC26" s="57" t="s">
        <v>7702</v>
      </c>
      <c r="CD26" s="57" t="s">
        <v>7703</v>
      </c>
      <c r="CE26" s="57" t="s">
        <v>7366</v>
      </c>
      <c r="CI26" s="57" t="s">
        <v>7704</v>
      </c>
      <c r="CJ26" s="57" t="s">
        <v>7705</v>
      </c>
      <c r="CK26" s="57" t="s">
        <v>7706</v>
      </c>
      <c r="CL26" s="57" t="s">
        <v>7707</v>
      </c>
      <c r="CM26" s="57" t="s">
        <v>7708</v>
      </c>
      <c r="CN26" s="57" t="s">
        <v>7709</v>
      </c>
      <c r="CO26" s="57" t="s">
        <v>7710</v>
      </c>
      <c r="CP26" s="57" t="s">
        <v>586</v>
      </c>
      <c r="CS26" s="57" t="s">
        <v>4870</v>
      </c>
      <c r="CT26" s="57" t="s">
        <v>7711</v>
      </c>
      <c r="CU26" s="57" t="s">
        <v>7712</v>
      </c>
      <c r="CZ26" s="57" t="s">
        <v>18061</v>
      </c>
      <c r="DA26" s="164" t="s">
        <v>18805</v>
      </c>
      <c r="DB26" s="57" t="s">
        <v>18853</v>
      </c>
      <c r="DC26" s="57" t="s">
        <v>10615</v>
      </c>
      <c r="DD26" s="57" t="s">
        <v>10637</v>
      </c>
      <c r="DE26" s="57" t="s">
        <v>10627</v>
      </c>
      <c r="DF26" s="57" t="s">
        <v>10653</v>
      </c>
      <c r="DG26" s="57" t="s">
        <v>10629</v>
      </c>
      <c r="DM26" s="57" t="s">
        <v>10630</v>
      </c>
      <c r="DN26" s="57" t="s">
        <v>10654</v>
      </c>
      <c r="DO26" s="57" t="s">
        <v>10657</v>
      </c>
      <c r="DP26" s="57" t="s">
        <v>10658</v>
      </c>
      <c r="DQ26" s="57" t="s">
        <v>10659</v>
      </c>
      <c r="DR26" s="57" t="s">
        <v>10660</v>
      </c>
      <c r="DW26" s="57" t="s">
        <v>10661</v>
      </c>
      <c r="DX26" s="57" t="s">
        <v>10662</v>
      </c>
      <c r="ED26" s="57" t="s">
        <v>18063</v>
      </c>
      <c r="EE26" s="164" t="s">
        <v>18805</v>
      </c>
      <c r="EF26" s="57" t="s">
        <v>19042</v>
      </c>
      <c r="EG26" s="57" t="s">
        <v>13291</v>
      </c>
      <c r="EH26" s="57" t="s">
        <v>13292</v>
      </c>
      <c r="EI26" s="57" t="s">
        <v>13293</v>
      </c>
      <c r="EJ26" s="57" t="s">
        <v>13106</v>
      </c>
      <c r="EK26" s="57" t="s">
        <v>13107</v>
      </c>
      <c r="EQ26" s="57" t="s">
        <v>13294</v>
      </c>
      <c r="ER26" s="57" t="s">
        <v>13109</v>
      </c>
      <c r="ES26" s="57" t="s">
        <v>13110</v>
      </c>
      <c r="ET26" s="57" t="s">
        <v>13111</v>
      </c>
      <c r="EU26" s="57" t="s">
        <v>13112</v>
      </c>
      <c r="FA26" s="57" t="s">
        <v>13295</v>
      </c>
      <c r="FB26" s="57" t="s">
        <v>13113</v>
      </c>
      <c r="FC26" s="57" t="s">
        <v>13296</v>
      </c>
      <c r="FH26" s="57" t="s">
        <v>18084</v>
      </c>
      <c r="FI26" s="164" t="s">
        <v>18802</v>
      </c>
      <c r="FJ26" s="57" t="s">
        <v>18853</v>
      </c>
      <c r="FK26" s="57" t="s">
        <v>15162</v>
      </c>
      <c r="FL26" s="57" t="s">
        <v>19043</v>
      </c>
      <c r="FM26" s="57" t="s">
        <v>15018</v>
      </c>
      <c r="FU26" s="57" t="s">
        <v>15165</v>
      </c>
      <c r="FV26" s="57" t="s">
        <v>18989</v>
      </c>
      <c r="FW26" s="57" t="s">
        <v>15021</v>
      </c>
      <c r="FX26" s="57" t="s">
        <v>15022</v>
      </c>
      <c r="GE26" s="57" t="s">
        <v>4870</v>
      </c>
      <c r="GF26" s="57" t="s">
        <v>62</v>
      </c>
      <c r="GG26" s="57" t="s">
        <v>7483</v>
      </c>
      <c r="GL26" s="57" t="s">
        <v>18072</v>
      </c>
      <c r="GM26" s="164" t="s">
        <v>18802</v>
      </c>
      <c r="GN26" s="57" t="s">
        <v>19002</v>
      </c>
      <c r="GO26" s="57" t="s">
        <v>19044</v>
      </c>
      <c r="GP26" s="57" t="s">
        <v>15175</v>
      </c>
      <c r="GQ26" s="57" t="s">
        <v>776</v>
      </c>
      <c r="GR26" s="57" t="s">
        <v>777</v>
      </c>
      <c r="GS26" s="57" t="s">
        <v>15176</v>
      </c>
      <c r="GY26" s="57" t="s">
        <v>599</v>
      </c>
      <c r="GZ26" s="57" t="s">
        <v>13235</v>
      </c>
      <c r="HA26" s="57" t="s">
        <v>13461</v>
      </c>
      <c r="HB26" s="57" t="s">
        <v>16624</v>
      </c>
      <c r="HC26" s="57" t="s">
        <v>16625</v>
      </c>
      <c r="HD26" s="57" t="s">
        <v>603</v>
      </c>
      <c r="HI26" s="57" t="s">
        <v>604</v>
      </c>
      <c r="HJ26" s="57" t="s">
        <v>16626</v>
      </c>
      <c r="HK26" s="57" t="s">
        <v>19045</v>
      </c>
      <c r="HP26" s="57" t="s">
        <v>18061</v>
      </c>
      <c r="HQ26" s="164" t="s">
        <v>18835</v>
      </c>
      <c r="HR26" s="57" t="s">
        <v>18830</v>
      </c>
      <c r="HS26" s="57" t="s">
        <v>74</v>
      </c>
      <c r="HT26" s="57" t="s">
        <v>74</v>
      </c>
      <c r="HU26" s="57" t="s">
        <v>74</v>
      </c>
      <c r="HV26" s="57" t="s">
        <v>74</v>
      </c>
      <c r="HW26" s="57" t="s">
        <v>68</v>
      </c>
      <c r="HX26" s="57" t="s">
        <v>68</v>
      </c>
      <c r="HY26" s="57" t="s">
        <v>74</v>
      </c>
      <c r="HZ26" s="57" t="s">
        <v>74</v>
      </c>
      <c r="IA26" s="57" t="s">
        <v>79</v>
      </c>
      <c r="IB26" s="57" t="s">
        <v>74</v>
      </c>
      <c r="IC26" s="57" t="s">
        <v>74</v>
      </c>
      <c r="ID26" s="57" t="s">
        <v>74</v>
      </c>
      <c r="IE26" s="57" t="s">
        <v>68</v>
      </c>
      <c r="IF26" s="57" t="s">
        <v>74</v>
      </c>
      <c r="IG26" s="57" t="s">
        <v>68</v>
      </c>
      <c r="IH26" s="57" t="s">
        <v>68</v>
      </c>
      <c r="II26" s="57" t="s">
        <v>79</v>
      </c>
      <c r="IJ26" s="57">
        <v>21547</v>
      </c>
      <c r="IK26" s="57">
        <v>21572</v>
      </c>
      <c r="IO26" s="57" t="s">
        <v>57</v>
      </c>
      <c r="IP26" s="57" t="s">
        <v>58</v>
      </c>
      <c r="IT26" s="57">
        <v>2</v>
      </c>
      <c r="IU26" s="57">
        <v>1</v>
      </c>
      <c r="IY26" s="57">
        <v>245</v>
      </c>
      <c r="IZ26" s="57">
        <v>80</v>
      </c>
      <c r="JD26" s="57">
        <v>221</v>
      </c>
      <c r="JE26" s="57">
        <v>221</v>
      </c>
      <c r="JN26" s="57">
        <v>21547</v>
      </c>
      <c r="JO26" s="57">
        <v>21572</v>
      </c>
      <c r="JP26" s="57">
        <v>21504</v>
      </c>
      <c r="JQ26" s="57">
        <v>31754</v>
      </c>
      <c r="JS26" s="57" t="s">
        <v>57</v>
      </c>
      <c r="JT26" s="57" t="s">
        <v>58</v>
      </c>
      <c r="JU26" s="57" t="s">
        <v>4870</v>
      </c>
      <c r="JV26" s="57" t="s">
        <v>62</v>
      </c>
      <c r="JX26" s="57">
        <v>2</v>
      </c>
      <c r="JY26" s="57">
        <v>1</v>
      </c>
      <c r="JZ26" s="57">
        <v>2</v>
      </c>
      <c r="KA26" s="57">
        <v>2</v>
      </c>
      <c r="KC26" s="57">
        <v>245</v>
      </c>
      <c r="KD26" s="57">
        <v>80</v>
      </c>
      <c r="KE26" s="57">
        <v>263</v>
      </c>
      <c r="KF26" s="57">
        <v>76</v>
      </c>
      <c r="KH26" s="57">
        <v>221</v>
      </c>
      <c r="KI26" s="57">
        <v>221</v>
      </c>
      <c r="KJ26" s="57">
        <v>221</v>
      </c>
      <c r="KK26" s="57">
        <v>311</v>
      </c>
      <c r="KR26" s="57">
        <v>31436</v>
      </c>
      <c r="KS26" s="57">
        <v>21547</v>
      </c>
      <c r="KT26" s="57">
        <v>21572</v>
      </c>
      <c r="KW26" s="57" t="s">
        <v>61</v>
      </c>
      <c r="KX26" s="57" t="s">
        <v>57</v>
      </c>
      <c r="KY26" s="57" t="s">
        <v>58</v>
      </c>
      <c r="LB26" s="57">
        <v>2</v>
      </c>
      <c r="LC26" s="57">
        <v>2</v>
      </c>
      <c r="LD26" s="57">
        <v>1</v>
      </c>
      <c r="LG26" s="57">
        <v>245</v>
      </c>
      <c r="LH26" s="57">
        <v>245</v>
      </c>
      <c r="LI26" s="57">
        <v>80</v>
      </c>
      <c r="LL26" s="57">
        <v>200</v>
      </c>
      <c r="LM26" s="57">
        <v>221</v>
      </c>
      <c r="LN26" s="57">
        <v>221</v>
      </c>
      <c r="LV26" s="57">
        <v>21572</v>
      </c>
      <c r="LW26" s="57">
        <v>21547</v>
      </c>
      <c r="MA26" s="57" t="s">
        <v>58</v>
      </c>
      <c r="MB26" s="57" t="s">
        <v>57</v>
      </c>
      <c r="MF26" s="57">
        <v>1</v>
      </c>
      <c r="MG26" s="57">
        <v>2</v>
      </c>
      <c r="MK26" s="57">
        <v>80</v>
      </c>
      <c r="ML26" s="57">
        <v>245</v>
      </c>
      <c r="MP26" s="57">
        <v>221</v>
      </c>
      <c r="MQ26" s="57">
        <v>221</v>
      </c>
      <c r="MZ26" s="57">
        <v>31754</v>
      </c>
      <c r="NE26" s="57" t="s">
        <v>62</v>
      </c>
      <c r="NJ26" s="57">
        <v>2</v>
      </c>
      <c r="NO26" s="57">
        <v>76</v>
      </c>
      <c r="NT26" s="57">
        <v>311</v>
      </c>
      <c r="OD26" s="57">
        <v>21547</v>
      </c>
      <c r="OE26" s="57">
        <v>21572</v>
      </c>
      <c r="OI26" s="57" t="s">
        <v>57</v>
      </c>
      <c r="OJ26" s="57" t="s">
        <v>58</v>
      </c>
      <c r="ON26" s="57">
        <v>2</v>
      </c>
      <c r="OO26" s="57">
        <v>1</v>
      </c>
      <c r="OS26" s="57">
        <v>245</v>
      </c>
      <c r="OT26" s="57">
        <v>80</v>
      </c>
      <c r="OX26" s="57">
        <v>221</v>
      </c>
      <c r="OY26" s="57">
        <v>221</v>
      </c>
      <c r="PJ26" s="57" t="s">
        <v>19046</v>
      </c>
      <c r="PK26" s="57" t="s">
        <v>19047</v>
      </c>
      <c r="PL26" s="57" t="s">
        <v>19048</v>
      </c>
      <c r="PM26" s="57" t="s">
        <v>19040</v>
      </c>
      <c r="PN26" s="57">
        <v>1896.7763587000004</v>
      </c>
      <c r="PO26" s="57" t="s">
        <v>18823</v>
      </c>
      <c r="PP26" s="57" t="s">
        <v>18824</v>
      </c>
      <c r="PQ26" s="57" t="s">
        <v>18825</v>
      </c>
      <c r="PR26" s="57" t="s">
        <v>3273</v>
      </c>
      <c r="PS26" s="57" t="s">
        <v>3274</v>
      </c>
      <c r="PT26" s="57" t="s">
        <v>3275</v>
      </c>
      <c r="PU26" s="57" t="s">
        <v>3243</v>
      </c>
      <c r="PV26" s="57" t="s">
        <v>3252</v>
      </c>
      <c r="PW26" s="57" t="s">
        <v>3245</v>
      </c>
    </row>
    <row r="27" spans="1:439" ht="15" customHeight="1" x14ac:dyDescent="0.35">
      <c r="A27" s="57">
        <v>26</v>
      </c>
      <c r="B27" s="57" t="s">
        <v>277</v>
      </c>
      <c r="D27" s="57" t="s">
        <v>201</v>
      </c>
      <c r="E27" s="57" t="s">
        <v>1408</v>
      </c>
      <c r="F27" s="57" t="s">
        <v>1409</v>
      </c>
      <c r="G27" s="57" t="s">
        <v>1410</v>
      </c>
      <c r="P27" s="57" t="s">
        <v>1411</v>
      </c>
      <c r="Q27" s="57" t="s">
        <v>1282</v>
      </c>
      <c r="S27" s="57" t="s">
        <v>69</v>
      </c>
      <c r="T27" s="57" t="s">
        <v>63</v>
      </c>
      <c r="U27" s="57" t="s">
        <v>69</v>
      </c>
      <c r="V27" s="57" t="s">
        <v>63</v>
      </c>
      <c r="W27" s="57" t="s">
        <v>69</v>
      </c>
      <c r="X27" s="57" t="s">
        <v>69</v>
      </c>
      <c r="Y27" s="57" t="s">
        <v>63</v>
      </c>
      <c r="Z27" s="57" t="s">
        <v>63</v>
      </c>
      <c r="AA27" s="57" t="s">
        <v>63</v>
      </c>
      <c r="AB27" s="57" t="s">
        <v>63</v>
      </c>
      <c r="AC27" s="57" t="s">
        <v>69</v>
      </c>
      <c r="AD27" s="57" t="s">
        <v>69</v>
      </c>
      <c r="AE27" s="57" t="s">
        <v>69</v>
      </c>
      <c r="AF27" s="57" t="s">
        <v>69</v>
      </c>
      <c r="AG27" s="57" t="s">
        <v>63</v>
      </c>
      <c r="AH27" s="57" t="s">
        <v>70</v>
      </c>
      <c r="AI27" s="57" t="s">
        <v>1412</v>
      </c>
      <c r="AJ27" s="57" t="s">
        <v>65</v>
      </c>
      <c r="AK27" s="57" t="s">
        <v>65</v>
      </c>
      <c r="AL27" s="57" t="s">
        <v>66</v>
      </c>
      <c r="AO27" s="57" t="s">
        <v>187</v>
      </c>
      <c r="AP27" s="57" t="s">
        <v>18800</v>
      </c>
      <c r="AQ27" s="57" t="s">
        <v>67</v>
      </c>
      <c r="AR27" s="57" t="s">
        <v>67</v>
      </c>
      <c r="AS27" s="57" t="s">
        <v>1343</v>
      </c>
      <c r="AT27" s="57" t="s">
        <v>18801</v>
      </c>
      <c r="AU27" s="57" t="s">
        <v>4871</v>
      </c>
      <c r="AV27" s="57" t="s">
        <v>4487</v>
      </c>
      <c r="AW27" s="57" t="s">
        <v>4488</v>
      </c>
      <c r="AX27" s="57" t="s">
        <v>4490</v>
      </c>
      <c r="AY27" s="57" t="s">
        <v>4491</v>
      </c>
      <c r="BE27" s="57" t="s">
        <v>4872</v>
      </c>
      <c r="BF27" s="57" t="s">
        <v>4808</v>
      </c>
      <c r="BG27" s="57" t="s">
        <v>4873</v>
      </c>
      <c r="BH27" s="57" t="s">
        <v>4874</v>
      </c>
      <c r="BI27" s="57" t="s">
        <v>4496</v>
      </c>
      <c r="BJ27" s="57" t="s">
        <v>4497</v>
      </c>
      <c r="BO27" s="57" t="s">
        <v>4498</v>
      </c>
      <c r="BP27" s="57" t="s">
        <v>4875</v>
      </c>
      <c r="BQ27" s="57" t="s">
        <v>4876</v>
      </c>
      <c r="BV27" s="57" t="s">
        <v>18059</v>
      </c>
      <c r="BW27" s="164" t="s">
        <v>18802</v>
      </c>
      <c r="BX27" s="57" t="s">
        <v>18876</v>
      </c>
      <c r="BY27" s="57" t="s">
        <v>7713</v>
      </c>
      <c r="BZ27" s="57" t="s">
        <v>7714</v>
      </c>
      <c r="CA27" s="57" t="s">
        <v>4489</v>
      </c>
      <c r="CB27" s="57" t="s">
        <v>7607</v>
      </c>
      <c r="CC27" s="57" t="s">
        <v>7715</v>
      </c>
      <c r="CD27" s="57" t="s">
        <v>7716</v>
      </c>
      <c r="CE27" s="57" t="s">
        <v>7366</v>
      </c>
      <c r="CF27" s="57" t="s">
        <v>580</v>
      </c>
      <c r="CI27" s="57" t="s">
        <v>7717</v>
      </c>
      <c r="CJ27" s="57" t="s">
        <v>7718</v>
      </c>
      <c r="CK27" s="57" t="s">
        <v>7719</v>
      </c>
      <c r="CL27" s="57" t="s">
        <v>7720</v>
      </c>
      <c r="CM27" s="57" t="s">
        <v>7721</v>
      </c>
      <c r="CN27" s="57" t="s">
        <v>7722</v>
      </c>
      <c r="CO27" s="57" t="s">
        <v>586</v>
      </c>
      <c r="CP27" s="57" t="s">
        <v>7723</v>
      </c>
      <c r="CS27" s="57" t="s">
        <v>589</v>
      </c>
      <c r="CT27" s="57" t="s">
        <v>7724</v>
      </c>
      <c r="CU27" s="57" t="s">
        <v>4811</v>
      </c>
      <c r="CZ27" s="57" t="s">
        <v>18061</v>
      </c>
      <c r="DA27" s="164" t="s">
        <v>18805</v>
      </c>
      <c r="DB27" s="57" t="s">
        <v>19017</v>
      </c>
      <c r="DC27" s="57" t="s">
        <v>10615</v>
      </c>
      <c r="DD27" s="57" t="s">
        <v>8188</v>
      </c>
      <c r="DE27" s="57" t="s">
        <v>10616</v>
      </c>
      <c r="DF27" s="57" t="s">
        <v>10653</v>
      </c>
      <c r="DG27" s="57" t="s">
        <v>10618</v>
      </c>
      <c r="DM27" s="57" t="s">
        <v>10619</v>
      </c>
      <c r="DN27" s="57" t="s">
        <v>10654</v>
      </c>
      <c r="DO27" s="57" t="s">
        <v>10663</v>
      </c>
      <c r="DP27" s="57" t="s">
        <v>10622</v>
      </c>
      <c r="DQ27" s="57" t="s">
        <v>10656</v>
      </c>
      <c r="DR27" s="57" t="s">
        <v>10624</v>
      </c>
      <c r="DW27" s="57" t="s">
        <v>10625</v>
      </c>
      <c r="DX27" s="57" t="s">
        <v>8171</v>
      </c>
      <c r="ED27" s="57" t="s">
        <v>18063</v>
      </c>
      <c r="EE27" s="164" t="s">
        <v>18805</v>
      </c>
      <c r="EF27" s="57" t="s">
        <v>19049</v>
      </c>
      <c r="EG27" s="57" t="s">
        <v>13291</v>
      </c>
      <c r="EH27" s="57" t="s">
        <v>13292</v>
      </c>
      <c r="EI27" s="57" t="s">
        <v>19050</v>
      </c>
      <c r="EJ27" s="57" t="s">
        <v>13106</v>
      </c>
      <c r="EK27" s="57" t="s">
        <v>13107</v>
      </c>
      <c r="EQ27" s="57" t="s">
        <v>13294</v>
      </c>
      <c r="ER27" s="57" t="s">
        <v>13109</v>
      </c>
      <c r="ES27" s="57" t="s">
        <v>13110</v>
      </c>
      <c r="ET27" s="57" t="s">
        <v>13111</v>
      </c>
      <c r="EU27" s="57" t="s">
        <v>13112</v>
      </c>
      <c r="FA27" s="57" t="s">
        <v>13295</v>
      </c>
      <c r="FB27" s="57" t="s">
        <v>14343</v>
      </c>
      <c r="FC27" s="57" t="s">
        <v>13296</v>
      </c>
      <c r="FH27" s="57" t="s">
        <v>18084</v>
      </c>
      <c r="FI27" s="164" t="s">
        <v>18802</v>
      </c>
      <c r="FJ27" s="57" t="s">
        <v>18853</v>
      </c>
      <c r="FK27" s="57" t="s">
        <v>15162</v>
      </c>
      <c r="FL27" s="57" t="s">
        <v>19051</v>
      </c>
      <c r="FM27" s="57" t="s">
        <v>15164</v>
      </c>
      <c r="FU27" s="57" t="s">
        <v>15165</v>
      </c>
      <c r="FV27" s="57" t="s">
        <v>15166</v>
      </c>
      <c r="FW27" s="57" t="s">
        <v>15021</v>
      </c>
      <c r="FX27" s="57" t="s">
        <v>15022</v>
      </c>
      <c r="GE27" s="57" t="s">
        <v>15167</v>
      </c>
      <c r="GF27" s="57" t="s">
        <v>15168</v>
      </c>
      <c r="GG27" s="57" t="s">
        <v>6897</v>
      </c>
      <c r="GL27" s="57" t="s">
        <v>18072</v>
      </c>
      <c r="GM27" s="164" t="s">
        <v>18802</v>
      </c>
      <c r="GN27" s="57" t="s">
        <v>18901</v>
      </c>
      <c r="GO27" s="57" t="s">
        <v>594</v>
      </c>
      <c r="GP27" s="57" t="s">
        <v>775</v>
      </c>
      <c r="GQ27" s="57" t="s">
        <v>776</v>
      </c>
      <c r="GR27" s="57" t="s">
        <v>777</v>
      </c>
      <c r="GS27" s="57" t="s">
        <v>598</v>
      </c>
      <c r="GY27" s="57" t="s">
        <v>599</v>
      </c>
      <c r="GZ27" s="57" t="s">
        <v>17170</v>
      </c>
      <c r="HA27" s="57" t="s">
        <v>13461</v>
      </c>
      <c r="HB27" s="57" t="s">
        <v>16654</v>
      </c>
      <c r="HC27" s="57" t="s">
        <v>16625</v>
      </c>
      <c r="HD27" s="57" t="s">
        <v>603</v>
      </c>
      <c r="HI27" s="57" t="s">
        <v>604</v>
      </c>
      <c r="HJ27" s="57" t="s">
        <v>16626</v>
      </c>
      <c r="HK27" s="57" t="s">
        <v>615</v>
      </c>
      <c r="HP27" s="57" t="s">
        <v>18061</v>
      </c>
      <c r="HQ27" s="164" t="s">
        <v>18835</v>
      </c>
      <c r="HR27" s="57" t="s">
        <v>18862</v>
      </c>
      <c r="HS27" s="57" t="s">
        <v>74</v>
      </c>
      <c r="HT27" s="57" t="s">
        <v>74</v>
      </c>
      <c r="HU27" s="57" t="s">
        <v>74</v>
      </c>
      <c r="HV27" s="57" t="s">
        <v>74</v>
      </c>
      <c r="HW27" s="57" t="s">
        <v>68</v>
      </c>
      <c r="HX27" s="57" t="s">
        <v>68</v>
      </c>
      <c r="HY27" s="57" t="s">
        <v>74</v>
      </c>
      <c r="HZ27" s="57" t="s">
        <v>74</v>
      </c>
      <c r="IA27" s="57" t="s">
        <v>79</v>
      </c>
      <c r="IB27" s="57" t="s">
        <v>74</v>
      </c>
      <c r="IC27" s="57" t="s">
        <v>74</v>
      </c>
      <c r="ID27" s="57" t="s">
        <v>74</v>
      </c>
      <c r="IE27" s="57" t="s">
        <v>68</v>
      </c>
      <c r="IF27" s="57" t="s">
        <v>74</v>
      </c>
      <c r="IG27" s="57" t="s">
        <v>68</v>
      </c>
      <c r="IH27" s="57" t="s">
        <v>68</v>
      </c>
      <c r="II27" s="57" t="s">
        <v>79</v>
      </c>
      <c r="IJ27" s="57">
        <v>21547</v>
      </c>
      <c r="IK27" s="57">
        <v>21572</v>
      </c>
      <c r="IO27" s="57" t="s">
        <v>57</v>
      </c>
      <c r="IP27" s="57" t="s">
        <v>58</v>
      </c>
      <c r="IT27" s="57">
        <v>2</v>
      </c>
      <c r="IU27" s="57">
        <v>1</v>
      </c>
      <c r="IY27" s="57">
        <v>245</v>
      </c>
      <c r="IZ27" s="57">
        <v>80</v>
      </c>
      <c r="JD27" s="57">
        <v>221</v>
      </c>
      <c r="JE27" s="57">
        <v>221</v>
      </c>
      <c r="JN27" s="57">
        <v>21547</v>
      </c>
      <c r="JO27" s="57">
        <v>21572</v>
      </c>
      <c r="JP27" s="57">
        <v>21567</v>
      </c>
      <c r="JQ27" s="57">
        <v>31754</v>
      </c>
      <c r="JS27" s="57" t="s">
        <v>57</v>
      </c>
      <c r="JT27" s="57" t="s">
        <v>58</v>
      </c>
      <c r="JU27" s="57" t="s">
        <v>7725</v>
      </c>
      <c r="JV27" s="57" t="s">
        <v>62</v>
      </c>
      <c r="JX27" s="57">
        <v>2</v>
      </c>
      <c r="JY27" s="57">
        <v>1</v>
      </c>
      <c r="JZ27" s="57">
        <v>2</v>
      </c>
      <c r="KA27" s="57">
        <v>2</v>
      </c>
      <c r="KC27" s="57">
        <v>245</v>
      </c>
      <c r="KD27" s="57">
        <v>80</v>
      </c>
      <c r="KE27" s="57">
        <v>290</v>
      </c>
      <c r="KF27" s="57">
        <v>76</v>
      </c>
      <c r="KH27" s="57">
        <v>221</v>
      </c>
      <c r="KI27" s="57">
        <v>221</v>
      </c>
      <c r="KJ27" s="57">
        <v>221</v>
      </c>
      <c r="KK27" s="57">
        <v>311</v>
      </c>
      <c r="KR27" s="57">
        <v>31436</v>
      </c>
      <c r="KS27" s="57">
        <v>21547</v>
      </c>
      <c r="KT27" s="57">
        <v>21572</v>
      </c>
      <c r="KW27" s="57" t="s">
        <v>61</v>
      </c>
      <c r="KX27" s="57" t="s">
        <v>57</v>
      </c>
      <c r="KY27" s="57" t="s">
        <v>58</v>
      </c>
      <c r="LB27" s="57">
        <v>2</v>
      </c>
      <c r="LC27" s="57">
        <v>2</v>
      </c>
      <c r="LD27" s="57">
        <v>1</v>
      </c>
      <c r="LG27" s="57">
        <v>245</v>
      </c>
      <c r="LH27" s="57">
        <v>245</v>
      </c>
      <c r="LI27" s="57">
        <v>80</v>
      </c>
      <c r="LL27" s="57">
        <v>200</v>
      </c>
      <c r="LM27" s="57">
        <v>221</v>
      </c>
      <c r="LN27" s="57">
        <v>221</v>
      </c>
      <c r="LV27" s="57">
        <v>21572</v>
      </c>
      <c r="LW27" s="57">
        <v>21547</v>
      </c>
      <c r="MA27" s="57" t="s">
        <v>58</v>
      </c>
      <c r="MB27" s="57" t="s">
        <v>57</v>
      </c>
      <c r="MF27" s="57">
        <v>1</v>
      </c>
      <c r="MG27" s="57">
        <v>2</v>
      </c>
      <c r="MK27" s="57">
        <v>80</v>
      </c>
      <c r="ML27" s="57">
        <v>245</v>
      </c>
      <c r="MP27" s="57">
        <v>221</v>
      </c>
      <c r="MQ27" s="57">
        <v>221</v>
      </c>
      <c r="MZ27" s="57">
        <v>31754</v>
      </c>
      <c r="NE27" s="57" t="s">
        <v>62</v>
      </c>
      <c r="NJ27" s="57">
        <v>2</v>
      </c>
      <c r="NO27" s="57">
        <v>76</v>
      </c>
      <c r="NT27" s="57">
        <v>311</v>
      </c>
      <c r="OD27" s="57">
        <v>21547</v>
      </c>
      <c r="OE27" s="57">
        <v>21572</v>
      </c>
      <c r="OI27" s="57" t="s">
        <v>57</v>
      </c>
      <c r="OJ27" s="57" t="s">
        <v>58</v>
      </c>
      <c r="ON27" s="57">
        <v>2</v>
      </c>
      <c r="OO27" s="57">
        <v>1</v>
      </c>
      <c r="OS27" s="57">
        <v>245</v>
      </c>
      <c r="OT27" s="57">
        <v>80</v>
      </c>
      <c r="OX27" s="57">
        <v>221</v>
      </c>
      <c r="OY27" s="57">
        <v>221</v>
      </c>
      <c r="PJ27" s="57" t="s">
        <v>19052</v>
      </c>
      <c r="PK27" s="57" t="s">
        <v>19053</v>
      </c>
      <c r="PL27" s="57" t="s">
        <v>19054</v>
      </c>
      <c r="PM27" s="57" t="s">
        <v>19040</v>
      </c>
      <c r="PN27" s="57">
        <v>2092.5755547999993</v>
      </c>
      <c r="PO27" s="57" t="s">
        <v>18823</v>
      </c>
      <c r="PP27" s="57" t="s">
        <v>18824</v>
      </c>
      <c r="PQ27" s="57" t="s">
        <v>18825</v>
      </c>
      <c r="PR27" s="57" t="s">
        <v>3276</v>
      </c>
      <c r="PS27" s="57" t="s">
        <v>3277</v>
      </c>
      <c r="PT27" s="57" t="s">
        <v>3278</v>
      </c>
      <c r="PU27" s="57" t="s">
        <v>3243</v>
      </c>
      <c r="PV27" s="57" t="s">
        <v>3244</v>
      </c>
      <c r="PW27" s="57" t="s">
        <v>3272</v>
      </c>
    </row>
    <row r="28" spans="1:439" ht="15" customHeight="1" x14ac:dyDescent="0.35">
      <c r="A28" s="57">
        <v>27</v>
      </c>
      <c r="B28" s="57" t="s">
        <v>277</v>
      </c>
      <c r="D28" s="57" t="s">
        <v>298</v>
      </c>
      <c r="E28" s="57" t="s">
        <v>1413</v>
      </c>
      <c r="F28" s="57" t="s">
        <v>1414</v>
      </c>
      <c r="P28" s="57" t="s">
        <v>1415</v>
      </c>
      <c r="Q28" s="57" t="s">
        <v>1416</v>
      </c>
      <c r="S28" s="57" t="s">
        <v>69</v>
      </c>
      <c r="T28" s="57" t="s">
        <v>63</v>
      </c>
      <c r="U28" s="57" t="s">
        <v>69</v>
      </c>
      <c r="V28" s="57" t="s">
        <v>63</v>
      </c>
      <c r="W28" s="57" t="s">
        <v>63</v>
      </c>
      <c r="X28" s="57" t="s">
        <v>69</v>
      </c>
      <c r="Y28" s="57" t="s">
        <v>63</v>
      </c>
      <c r="Z28" s="57" t="s">
        <v>69</v>
      </c>
      <c r="AA28" s="57" t="s">
        <v>69</v>
      </c>
      <c r="AB28" s="57" t="s">
        <v>63</v>
      </c>
      <c r="AC28" s="57" t="s">
        <v>69</v>
      </c>
      <c r="AD28" s="57" t="s">
        <v>69</v>
      </c>
      <c r="AE28" s="57" t="s">
        <v>69</v>
      </c>
      <c r="AF28" s="57" t="s">
        <v>63</v>
      </c>
      <c r="AG28" s="57" t="s">
        <v>63</v>
      </c>
      <c r="AH28" s="57" t="s">
        <v>75</v>
      </c>
      <c r="AI28" s="57" t="s">
        <v>1417</v>
      </c>
      <c r="AJ28" s="57" t="s">
        <v>71</v>
      </c>
      <c r="AK28" s="57" t="s">
        <v>71</v>
      </c>
      <c r="AL28" s="57" t="s">
        <v>72</v>
      </c>
      <c r="AM28" s="57" t="s">
        <v>717</v>
      </c>
      <c r="AN28" s="57" t="s">
        <v>1418</v>
      </c>
      <c r="AO28" s="57" t="s">
        <v>855</v>
      </c>
      <c r="AP28" s="57" t="s">
        <v>18927</v>
      </c>
      <c r="AQ28" s="57" t="s">
        <v>67</v>
      </c>
      <c r="AR28" s="57" t="s">
        <v>73</v>
      </c>
      <c r="AS28" s="57" t="s">
        <v>1419</v>
      </c>
      <c r="AT28" s="57" t="s">
        <v>18801</v>
      </c>
      <c r="AU28" s="57" t="s">
        <v>4877</v>
      </c>
      <c r="AV28" s="57" t="s">
        <v>4878</v>
      </c>
      <c r="AW28" s="57" t="s">
        <v>4879</v>
      </c>
      <c r="AX28" s="57" t="s">
        <v>4880</v>
      </c>
      <c r="AY28" s="57" t="s">
        <v>4881</v>
      </c>
      <c r="BE28" s="57" t="s">
        <v>4882</v>
      </c>
      <c r="BF28" s="57" t="s">
        <v>4883</v>
      </c>
      <c r="BG28" s="57" t="s">
        <v>4884</v>
      </c>
      <c r="BH28" s="57" t="s">
        <v>4885</v>
      </c>
      <c r="BI28" s="57" t="s">
        <v>4886</v>
      </c>
      <c r="BJ28" s="57" t="s">
        <v>4887</v>
      </c>
      <c r="BO28" s="57" t="s">
        <v>4498</v>
      </c>
      <c r="BP28" s="57" t="s">
        <v>697</v>
      </c>
      <c r="BV28" s="57" t="s">
        <v>18059</v>
      </c>
      <c r="BW28" s="164" t="s">
        <v>18802</v>
      </c>
      <c r="BX28" s="57" t="s">
        <v>18929</v>
      </c>
      <c r="BY28" s="57" t="s">
        <v>7726</v>
      </c>
      <c r="BZ28" s="57" t="s">
        <v>7727</v>
      </c>
      <c r="CA28" s="57" t="s">
        <v>7728</v>
      </c>
      <c r="CB28" s="57" t="s">
        <v>7729</v>
      </c>
      <c r="CC28" s="57" t="s">
        <v>7730</v>
      </c>
      <c r="CD28" s="57" t="s">
        <v>7731</v>
      </c>
      <c r="CI28" s="57" t="s">
        <v>7732</v>
      </c>
      <c r="CJ28" s="57" t="s">
        <v>7733</v>
      </c>
      <c r="CK28" s="57" t="s">
        <v>7734</v>
      </c>
      <c r="CL28" s="57" t="s">
        <v>7735</v>
      </c>
      <c r="CM28" s="57" t="s">
        <v>7736</v>
      </c>
      <c r="CN28" s="57" t="s">
        <v>5649</v>
      </c>
      <c r="CS28" s="57" t="s">
        <v>5652</v>
      </c>
      <c r="CT28" s="57" t="s">
        <v>7737</v>
      </c>
      <c r="CU28" s="57" t="s">
        <v>665</v>
      </c>
      <c r="CZ28" s="57" t="s">
        <v>18063</v>
      </c>
      <c r="DA28" s="164" t="s">
        <v>18805</v>
      </c>
      <c r="DB28" s="57" t="s">
        <v>19055</v>
      </c>
      <c r="DC28" s="57" t="s">
        <v>10664</v>
      </c>
      <c r="DD28" s="57" t="s">
        <v>10665</v>
      </c>
      <c r="DE28" s="57" t="s">
        <v>10666</v>
      </c>
      <c r="DM28" s="57" t="s">
        <v>10667</v>
      </c>
      <c r="DN28" s="57" t="s">
        <v>10668</v>
      </c>
      <c r="DO28" s="57" t="s">
        <v>10669</v>
      </c>
      <c r="DP28" s="57" t="s">
        <v>10670</v>
      </c>
      <c r="DW28" s="57" t="s">
        <v>605</v>
      </c>
      <c r="DX28" s="57" t="s">
        <v>726</v>
      </c>
      <c r="DY28" s="57" t="s">
        <v>10671</v>
      </c>
      <c r="ED28" s="57" t="s">
        <v>18063</v>
      </c>
      <c r="EE28" s="164" t="s">
        <v>18805</v>
      </c>
      <c r="EF28" s="57" t="s">
        <v>18956</v>
      </c>
      <c r="EG28" s="57" t="s">
        <v>13304</v>
      </c>
      <c r="EH28" s="57" t="s">
        <v>10676</v>
      </c>
      <c r="EI28" s="57" t="s">
        <v>13305</v>
      </c>
      <c r="EJ28" s="57" t="s">
        <v>13306</v>
      </c>
      <c r="EK28" s="57" t="s">
        <v>9527</v>
      </c>
      <c r="EL28" s="57" t="s">
        <v>10679</v>
      </c>
      <c r="EM28" s="57" t="s">
        <v>10680</v>
      </c>
      <c r="EN28" s="57" t="s">
        <v>598</v>
      </c>
      <c r="EQ28" s="57" t="s">
        <v>13307</v>
      </c>
      <c r="ER28" s="57" t="s">
        <v>13308</v>
      </c>
      <c r="ES28" s="57" t="s">
        <v>13309</v>
      </c>
      <c r="ET28" s="57" t="s">
        <v>13310</v>
      </c>
      <c r="EU28" s="57" t="s">
        <v>13311</v>
      </c>
      <c r="EV28" s="57" t="s">
        <v>13312</v>
      </c>
      <c r="EW28" s="57" t="s">
        <v>13313</v>
      </c>
      <c r="FA28" s="57" t="s">
        <v>697</v>
      </c>
      <c r="FB28" s="57" t="s">
        <v>13314</v>
      </c>
      <c r="FC28" s="57" t="s">
        <v>10688</v>
      </c>
      <c r="FH28" s="57" t="s">
        <v>18061</v>
      </c>
      <c r="FI28" s="164" t="s">
        <v>18835</v>
      </c>
      <c r="FJ28" s="57" t="s">
        <v>18853</v>
      </c>
      <c r="FK28" s="57" t="s">
        <v>16153</v>
      </c>
      <c r="FL28" s="57" t="s">
        <v>19056</v>
      </c>
      <c r="FM28" s="57" t="s">
        <v>19057</v>
      </c>
      <c r="FN28" s="57" t="s">
        <v>19058</v>
      </c>
      <c r="FO28" s="57" t="s">
        <v>19059</v>
      </c>
      <c r="FU28" s="57" t="s">
        <v>16158</v>
      </c>
      <c r="FV28" s="57" t="s">
        <v>19060</v>
      </c>
      <c r="FW28" s="57" t="s">
        <v>13110</v>
      </c>
      <c r="FX28" s="57" t="s">
        <v>13111</v>
      </c>
      <c r="FY28" s="57" t="s">
        <v>13112</v>
      </c>
      <c r="GE28" s="57" t="s">
        <v>6405</v>
      </c>
      <c r="GF28" s="57" t="s">
        <v>13113</v>
      </c>
      <c r="GG28" s="57" t="s">
        <v>13296</v>
      </c>
      <c r="GL28" s="57" t="s">
        <v>18084</v>
      </c>
      <c r="GM28" s="164" t="s">
        <v>18802</v>
      </c>
      <c r="GN28" s="57" t="s">
        <v>19061</v>
      </c>
      <c r="GO28" s="57" t="s">
        <v>14383</v>
      </c>
      <c r="GP28" s="57" t="s">
        <v>16655</v>
      </c>
      <c r="GQ28" s="57" t="s">
        <v>16656</v>
      </c>
      <c r="GR28" s="57" t="s">
        <v>16657</v>
      </c>
      <c r="GY28" s="57" t="s">
        <v>16658</v>
      </c>
      <c r="GZ28" s="57" t="s">
        <v>16659</v>
      </c>
      <c r="HA28" s="57" t="s">
        <v>16660</v>
      </c>
      <c r="HB28" s="57" t="s">
        <v>16661</v>
      </c>
      <c r="HC28" s="57" t="s">
        <v>16662</v>
      </c>
      <c r="HI28" s="57" t="s">
        <v>10111</v>
      </c>
      <c r="HJ28" s="57" t="s">
        <v>16663</v>
      </c>
      <c r="HK28" s="57" t="s">
        <v>697</v>
      </c>
      <c r="HP28" s="57" t="s">
        <v>18075</v>
      </c>
      <c r="HQ28" s="164" t="s">
        <v>18805</v>
      </c>
      <c r="HR28" s="57" t="s">
        <v>18928</v>
      </c>
      <c r="HS28" s="57" t="s">
        <v>79</v>
      </c>
      <c r="HT28" s="57" t="s">
        <v>79</v>
      </c>
      <c r="HU28" s="57" t="s">
        <v>79</v>
      </c>
      <c r="HV28" s="57" t="s">
        <v>79</v>
      </c>
      <c r="HW28" s="57" t="s">
        <v>79</v>
      </c>
      <c r="HX28" s="57" t="s">
        <v>68</v>
      </c>
      <c r="HY28" s="57" t="s">
        <v>79</v>
      </c>
      <c r="HZ28" s="57" t="s">
        <v>74</v>
      </c>
      <c r="IA28" s="57" t="s">
        <v>79</v>
      </c>
      <c r="IB28" s="57" t="s">
        <v>79</v>
      </c>
      <c r="IC28" s="57" t="s">
        <v>79</v>
      </c>
      <c r="ID28" s="57" t="s">
        <v>74</v>
      </c>
      <c r="IE28" s="57" t="s">
        <v>74</v>
      </c>
      <c r="IF28" s="57" t="s">
        <v>79</v>
      </c>
      <c r="IG28" s="57" t="s">
        <v>74</v>
      </c>
      <c r="IH28" s="57" t="s">
        <v>74</v>
      </c>
      <c r="II28" s="57" t="s">
        <v>82</v>
      </c>
      <c r="IJ28" s="57">
        <v>31624</v>
      </c>
      <c r="IK28" s="57">
        <v>21547</v>
      </c>
      <c r="IL28" s="57">
        <v>21572</v>
      </c>
      <c r="IO28" s="57" t="s">
        <v>717</v>
      </c>
      <c r="IP28" s="57" t="s">
        <v>57</v>
      </c>
      <c r="IQ28" s="57" t="s">
        <v>4888</v>
      </c>
      <c r="IT28" s="57">
        <v>2</v>
      </c>
      <c r="IU28" s="57">
        <v>2</v>
      </c>
      <c r="IV28" s="57">
        <v>1</v>
      </c>
      <c r="IY28" s="57">
        <v>490</v>
      </c>
      <c r="IZ28" s="57">
        <v>245</v>
      </c>
      <c r="JA28" s="57">
        <v>80</v>
      </c>
      <c r="JD28" s="57">
        <v>200</v>
      </c>
      <c r="JE28" s="57">
        <v>221</v>
      </c>
      <c r="JF28" s="57">
        <v>221</v>
      </c>
      <c r="JN28" s="57">
        <v>31624</v>
      </c>
      <c r="JO28" s="57">
        <v>31058</v>
      </c>
      <c r="JP28" s="57">
        <v>21547</v>
      </c>
      <c r="JQ28" s="57">
        <v>21572</v>
      </c>
      <c r="JS28" s="57" t="s">
        <v>717</v>
      </c>
      <c r="JT28" s="57" t="s">
        <v>4734</v>
      </c>
      <c r="JU28" s="57" t="s">
        <v>57</v>
      </c>
      <c r="JV28" s="57" t="s">
        <v>58</v>
      </c>
      <c r="JX28" s="57">
        <v>2</v>
      </c>
      <c r="JY28" s="57">
        <v>1</v>
      </c>
      <c r="JZ28" s="57">
        <v>2</v>
      </c>
      <c r="KA28" s="57">
        <v>1</v>
      </c>
      <c r="KC28" s="57">
        <v>490</v>
      </c>
      <c r="KD28" s="57">
        <v>109</v>
      </c>
      <c r="KE28" s="57">
        <v>245</v>
      </c>
      <c r="KF28" s="57">
        <v>80</v>
      </c>
      <c r="KH28" s="57">
        <v>200</v>
      </c>
      <c r="KI28" s="57">
        <v>326</v>
      </c>
      <c r="KJ28" s="57">
        <v>221</v>
      </c>
      <c r="KK28" s="57">
        <v>221</v>
      </c>
      <c r="KR28" s="57">
        <v>31624</v>
      </c>
      <c r="KS28" s="57">
        <v>23684</v>
      </c>
      <c r="KT28" s="57">
        <v>31058</v>
      </c>
      <c r="KW28" s="57" t="s">
        <v>717</v>
      </c>
      <c r="KX28" s="57" t="s">
        <v>5617</v>
      </c>
      <c r="KY28" s="57" t="s">
        <v>4734</v>
      </c>
      <c r="LB28" s="57">
        <v>2</v>
      </c>
      <c r="LC28" s="57">
        <v>3</v>
      </c>
      <c r="LD28" s="57">
        <v>1</v>
      </c>
      <c r="LG28" s="57">
        <v>490</v>
      </c>
      <c r="LH28" s="57">
        <v>616</v>
      </c>
      <c r="LI28" s="57">
        <v>109</v>
      </c>
      <c r="LL28" s="57">
        <v>200</v>
      </c>
      <c r="LM28" s="57">
        <v>251</v>
      </c>
      <c r="LN28" s="57">
        <v>326</v>
      </c>
      <c r="LV28" s="57">
        <v>31624</v>
      </c>
      <c r="LW28" s="57">
        <v>23684</v>
      </c>
      <c r="LX28" s="57">
        <v>21547</v>
      </c>
      <c r="MA28" s="57" t="s">
        <v>717</v>
      </c>
      <c r="MB28" s="57" t="s">
        <v>5617</v>
      </c>
      <c r="MC28" s="57" t="s">
        <v>57</v>
      </c>
      <c r="MF28" s="57">
        <v>2</v>
      </c>
      <c r="MG28" s="57">
        <v>3</v>
      </c>
      <c r="MH28" s="57">
        <v>2</v>
      </c>
      <c r="MK28" s="57">
        <v>490</v>
      </c>
      <c r="ML28" s="57">
        <v>616</v>
      </c>
      <c r="MM28" s="57">
        <v>245</v>
      </c>
      <c r="MP28" s="57">
        <v>200</v>
      </c>
      <c r="MQ28" s="57">
        <v>251</v>
      </c>
      <c r="MR28" s="57">
        <v>221</v>
      </c>
      <c r="MZ28" s="57">
        <v>21547</v>
      </c>
      <c r="NA28" s="57">
        <v>21572</v>
      </c>
      <c r="NE28" s="57" t="s">
        <v>57</v>
      </c>
      <c r="NF28" s="57" t="s">
        <v>58</v>
      </c>
      <c r="NJ28" s="57">
        <v>2</v>
      </c>
      <c r="NK28" s="57">
        <v>1</v>
      </c>
      <c r="NO28" s="57">
        <v>245</v>
      </c>
      <c r="NP28" s="57">
        <v>80</v>
      </c>
      <c r="NT28" s="57">
        <v>221</v>
      </c>
      <c r="NU28" s="57">
        <v>221</v>
      </c>
      <c r="PJ28" s="57" t="s">
        <v>19062</v>
      </c>
      <c r="PK28" s="57" t="s">
        <v>19063</v>
      </c>
      <c r="PL28" s="57" t="s">
        <v>19064</v>
      </c>
      <c r="PM28" s="57" t="s">
        <v>18875</v>
      </c>
      <c r="PN28" s="57">
        <v>2445.1870955999993</v>
      </c>
      <c r="PO28" s="57" t="s">
        <v>18823</v>
      </c>
      <c r="PP28" s="57" t="s">
        <v>18824</v>
      </c>
      <c r="PQ28" s="57" t="s">
        <v>18825</v>
      </c>
      <c r="PR28" s="57" t="s">
        <v>3279</v>
      </c>
      <c r="PS28" s="57" t="s">
        <v>3280</v>
      </c>
      <c r="PT28" s="57" t="s">
        <v>3281</v>
      </c>
      <c r="PU28" s="57" t="s">
        <v>3282</v>
      </c>
      <c r="PV28" s="57" t="s">
        <v>3283</v>
      </c>
      <c r="PW28" s="57" t="s">
        <v>3284</v>
      </c>
    </row>
    <row r="29" spans="1:439" ht="15" customHeight="1" x14ac:dyDescent="0.35">
      <c r="A29" s="57">
        <v>28</v>
      </c>
      <c r="B29" s="57" t="s">
        <v>277</v>
      </c>
      <c r="D29" s="57" t="s">
        <v>299</v>
      </c>
      <c r="E29" s="57" t="s">
        <v>1420</v>
      </c>
      <c r="F29" s="57" t="s">
        <v>1421</v>
      </c>
      <c r="P29" s="57" t="s">
        <v>1415</v>
      </c>
      <c r="Q29" s="57" t="s">
        <v>1422</v>
      </c>
      <c r="S29" s="57" t="s">
        <v>69</v>
      </c>
      <c r="T29" s="57" t="s">
        <v>63</v>
      </c>
      <c r="U29" s="57" t="s">
        <v>69</v>
      </c>
      <c r="V29" s="57" t="s">
        <v>63</v>
      </c>
      <c r="W29" s="57" t="s">
        <v>69</v>
      </c>
      <c r="X29" s="57" t="s">
        <v>69</v>
      </c>
      <c r="Y29" s="57" t="s">
        <v>63</v>
      </c>
      <c r="Z29" s="57" t="s">
        <v>69</v>
      </c>
      <c r="AA29" s="57" t="s">
        <v>69</v>
      </c>
      <c r="AB29" s="57" t="s">
        <v>63</v>
      </c>
      <c r="AC29" s="57" t="s">
        <v>69</v>
      </c>
      <c r="AD29" s="57" t="s">
        <v>69</v>
      </c>
      <c r="AE29" s="57" t="s">
        <v>69</v>
      </c>
      <c r="AF29" s="57" t="s">
        <v>63</v>
      </c>
      <c r="AG29" s="57" t="s">
        <v>63</v>
      </c>
      <c r="AH29" s="57" t="s">
        <v>75</v>
      </c>
      <c r="AI29" s="57" t="s">
        <v>1417</v>
      </c>
      <c r="AJ29" s="57" t="s">
        <v>71</v>
      </c>
      <c r="AK29" s="57" t="s">
        <v>71</v>
      </c>
      <c r="AL29" s="57" t="s">
        <v>72</v>
      </c>
      <c r="AM29" s="57" t="s">
        <v>717</v>
      </c>
      <c r="AN29" s="57" t="s">
        <v>1418</v>
      </c>
      <c r="AO29" s="57" t="s">
        <v>856</v>
      </c>
      <c r="AP29" s="57" t="s">
        <v>18927</v>
      </c>
      <c r="AQ29" s="57" t="s">
        <v>67</v>
      </c>
      <c r="AR29" s="57" t="s">
        <v>73</v>
      </c>
      <c r="AS29" s="57" t="s">
        <v>1419</v>
      </c>
      <c r="AT29" s="57" t="s">
        <v>18801</v>
      </c>
      <c r="AU29" s="57" t="s">
        <v>4877</v>
      </c>
      <c r="AV29" s="57" t="s">
        <v>4878</v>
      </c>
      <c r="AW29" s="57" t="s">
        <v>4879</v>
      </c>
      <c r="AX29" s="57" t="s">
        <v>4880</v>
      </c>
      <c r="AY29" s="57" t="s">
        <v>4881</v>
      </c>
      <c r="BE29" s="57" t="s">
        <v>4882</v>
      </c>
      <c r="BF29" s="57" t="s">
        <v>4883</v>
      </c>
      <c r="BG29" s="57" t="s">
        <v>4884</v>
      </c>
      <c r="BH29" s="57" t="s">
        <v>4885</v>
      </c>
      <c r="BI29" s="57" t="s">
        <v>4886</v>
      </c>
      <c r="BJ29" s="57" t="s">
        <v>4887</v>
      </c>
      <c r="BO29" s="57" t="s">
        <v>4498</v>
      </c>
      <c r="BP29" s="57" t="s">
        <v>697</v>
      </c>
      <c r="BV29" s="57" t="s">
        <v>18059</v>
      </c>
      <c r="BW29" s="164" t="s">
        <v>18802</v>
      </c>
      <c r="BX29" s="57" t="s">
        <v>18929</v>
      </c>
      <c r="BY29" s="57" t="s">
        <v>7738</v>
      </c>
      <c r="BZ29" s="57" t="s">
        <v>7739</v>
      </c>
      <c r="CA29" s="57" t="s">
        <v>7740</v>
      </c>
      <c r="CB29" s="57" t="s">
        <v>7741</v>
      </c>
      <c r="CC29" s="57" t="s">
        <v>7742</v>
      </c>
      <c r="CD29" s="57" t="s">
        <v>7538</v>
      </c>
      <c r="CE29" s="57" t="s">
        <v>7539</v>
      </c>
      <c r="CI29" s="57" t="s">
        <v>7743</v>
      </c>
      <c r="CJ29" s="57" t="s">
        <v>7541</v>
      </c>
      <c r="CK29" s="57" t="s">
        <v>7744</v>
      </c>
      <c r="CL29" s="57" t="s">
        <v>7745</v>
      </c>
      <c r="CM29" s="57" t="s">
        <v>7746</v>
      </c>
      <c r="CN29" s="57" t="s">
        <v>7747</v>
      </c>
      <c r="CO29" s="57" t="s">
        <v>7546</v>
      </c>
      <c r="CS29" s="57" t="s">
        <v>7548</v>
      </c>
      <c r="CT29" s="57" t="s">
        <v>605</v>
      </c>
      <c r="CU29" s="57" t="s">
        <v>7748</v>
      </c>
      <c r="CZ29" s="57" t="s">
        <v>18061</v>
      </c>
      <c r="DA29" s="164" t="s">
        <v>18805</v>
      </c>
      <c r="DB29" s="57" t="s">
        <v>18929</v>
      </c>
      <c r="DC29" s="57" t="s">
        <v>19065</v>
      </c>
      <c r="DD29" s="57" t="s">
        <v>7751</v>
      </c>
      <c r="DE29" s="57" t="s">
        <v>19066</v>
      </c>
      <c r="DF29" s="57" t="s">
        <v>7729</v>
      </c>
      <c r="DG29" s="57" t="s">
        <v>7730</v>
      </c>
      <c r="DH29" s="57" t="s">
        <v>7731</v>
      </c>
      <c r="DM29" s="57" t="s">
        <v>19067</v>
      </c>
      <c r="DN29" s="57" t="s">
        <v>7733</v>
      </c>
      <c r="DO29" s="57" t="s">
        <v>19068</v>
      </c>
      <c r="DP29" s="57" t="s">
        <v>7735</v>
      </c>
      <c r="DQ29" s="57" t="s">
        <v>19069</v>
      </c>
      <c r="DR29" s="57" t="s">
        <v>5649</v>
      </c>
      <c r="DW29" s="57" t="s">
        <v>5652</v>
      </c>
      <c r="DX29" s="57" t="s">
        <v>7737</v>
      </c>
      <c r="DY29" s="57" t="s">
        <v>665</v>
      </c>
      <c r="ED29" s="57" t="s">
        <v>18063</v>
      </c>
      <c r="EE29" s="164" t="s">
        <v>18805</v>
      </c>
      <c r="EF29" s="57" t="s">
        <v>19055</v>
      </c>
      <c r="EG29" s="57" t="s">
        <v>13315</v>
      </c>
      <c r="EH29" s="57" t="s">
        <v>10676</v>
      </c>
      <c r="EI29" s="57" t="s">
        <v>13316</v>
      </c>
      <c r="EJ29" s="57" t="s">
        <v>13305</v>
      </c>
      <c r="EK29" s="57" t="s">
        <v>13306</v>
      </c>
      <c r="EL29" s="57" t="s">
        <v>9527</v>
      </c>
      <c r="EM29" s="57" t="s">
        <v>10679</v>
      </c>
      <c r="EN29" s="57" t="s">
        <v>10680</v>
      </c>
      <c r="EO29" s="57" t="s">
        <v>598</v>
      </c>
      <c r="EQ29" s="57" t="s">
        <v>13317</v>
      </c>
      <c r="ER29" s="57" t="s">
        <v>13318</v>
      </c>
      <c r="ES29" s="57" t="s">
        <v>13309</v>
      </c>
      <c r="ET29" s="57" t="s">
        <v>13310</v>
      </c>
      <c r="EU29" s="57" t="s">
        <v>13311</v>
      </c>
      <c r="EV29" s="57" t="s">
        <v>13312</v>
      </c>
      <c r="EW29" s="57" t="s">
        <v>13319</v>
      </c>
      <c r="FA29" s="57" t="s">
        <v>697</v>
      </c>
      <c r="FB29" s="57" t="s">
        <v>13314</v>
      </c>
      <c r="FC29" s="57" t="s">
        <v>10688</v>
      </c>
      <c r="FH29" s="57" t="s">
        <v>18061</v>
      </c>
      <c r="FI29" s="164" t="s">
        <v>18835</v>
      </c>
      <c r="FJ29" s="57" t="s">
        <v>18806</v>
      </c>
      <c r="FK29" s="57" t="s">
        <v>16153</v>
      </c>
      <c r="FL29" s="57" t="s">
        <v>19070</v>
      </c>
      <c r="FM29" s="57" t="s">
        <v>19071</v>
      </c>
      <c r="FN29" s="57" t="s">
        <v>19058</v>
      </c>
      <c r="FO29" s="57" t="s">
        <v>19059</v>
      </c>
      <c r="FU29" s="57" t="s">
        <v>16158</v>
      </c>
      <c r="FV29" s="57" t="s">
        <v>19060</v>
      </c>
      <c r="FW29" s="57" t="s">
        <v>13110</v>
      </c>
      <c r="FX29" s="57" t="s">
        <v>13111</v>
      </c>
      <c r="FY29" s="57" t="s">
        <v>13112</v>
      </c>
      <c r="GE29" s="57" t="s">
        <v>6405</v>
      </c>
      <c r="GF29" s="57" t="s">
        <v>13113</v>
      </c>
      <c r="GG29" s="57" t="s">
        <v>13296</v>
      </c>
      <c r="GL29" s="57" t="s">
        <v>18084</v>
      </c>
      <c r="GM29" s="164" t="s">
        <v>18802</v>
      </c>
      <c r="GN29" s="57" t="s">
        <v>19061</v>
      </c>
      <c r="GO29" s="57" t="s">
        <v>14383</v>
      </c>
      <c r="GP29" s="57" t="s">
        <v>16655</v>
      </c>
      <c r="GQ29" s="57" t="s">
        <v>16656</v>
      </c>
      <c r="GR29" s="57" t="s">
        <v>19072</v>
      </c>
      <c r="GY29" s="57" t="s">
        <v>16658</v>
      </c>
      <c r="GZ29" s="57" t="s">
        <v>16659</v>
      </c>
      <c r="HA29" s="57" t="s">
        <v>16660</v>
      </c>
      <c r="HB29" s="57" t="s">
        <v>16662</v>
      </c>
      <c r="HI29" s="57" t="s">
        <v>10111</v>
      </c>
      <c r="HJ29" s="57" t="s">
        <v>16663</v>
      </c>
      <c r="HK29" s="57" t="s">
        <v>697</v>
      </c>
      <c r="HP29" s="57" t="s">
        <v>18075</v>
      </c>
      <c r="HQ29" s="164" t="s">
        <v>18805</v>
      </c>
      <c r="HR29" s="57" t="s">
        <v>18928</v>
      </c>
      <c r="HS29" s="57" t="s">
        <v>79</v>
      </c>
      <c r="HT29" s="57" t="s">
        <v>79</v>
      </c>
      <c r="HU29" s="57" t="s">
        <v>79</v>
      </c>
      <c r="HV29" s="57" t="s">
        <v>79</v>
      </c>
      <c r="HW29" s="57" t="s">
        <v>79</v>
      </c>
      <c r="HX29" s="57" t="s">
        <v>68</v>
      </c>
      <c r="HY29" s="57" t="s">
        <v>79</v>
      </c>
      <c r="HZ29" s="57" t="s">
        <v>74</v>
      </c>
      <c r="IA29" s="57" t="s">
        <v>79</v>
      </c>
      <c r="IB29" s="57" t="s">
        <v>79</v>
      </c>
      <c r="IC29" s="57" t="s">
        <v>79</v>
      </c>
      <c r="ID29" s="57" t="s">
        <v>74</v>
      </c>
      <c r="IE29" s="57" t="s">
        <v>74</v>
      </c>
      <c r="IF29" s="57" t="s">
        <v>79</v>
      </c>
      <c r="IG29" s="57" t="s">
        <v>74</v>
      </c>
      <c r="IH29" s="57" t="s">
        <v>74</v>
      </c>
      <c r="II29" s="57" t="s">
        <v>82</v>
      </c>
      <c r="IJ29" s="57">
        <v>31624</v>
      </c>
      <c r="IK29" s="57">
        <v>21547</v>
      </c>
      <c r="IL29" s="57">
        <v>21572</v>
      </c>
      <c r="IO29" s="57" t="s">
        <v>717</v>
      </c>
      <c r="IP29" s="57" t="s">
        <v>57</v>
      </c>
      <c r="IQ29" s="57" t="s">
        <v>4888</v>
      </c>
      <c r="IT29" s="57">
        <v>2</v>
      </c>
      <c r="IU29" s="57">
        <v>2</v>
      </c>
      <c r="IV29" s="57">
        <v>1</v>
      </c>
      <c r="IY29" s="57">
        <v>490</v>
      </c>
      <c r="IZ29" s="57">
        <v>245</v>
      </c>
      <c r="JA29" s="57">
        <v>80</v>
      </c>
      <c r="JD29" s="57">
        <v>200</v>
      </c>
      <c r="JE29" s="57">
        <v>221</v>
      </c>
      <c r="JF29" s="57">
        <v>221</v>
      </c>
      <c r="JN29" s="57">
        <v>31624</v>
      </c>
      <c r="JO29" s="57">
        <v>23684</v>
      </c>
      <c r="JP29" s="57">
        <v>21592</v>
      </c>
      <c r="JQ29" s="57">
        <v>31058</v>
      </c>
      <c r="JS29" s="57" t="s">
        <v>717</v>
      </c>
      <c r="JT29" s="57" t="s">
        <v>5617</v>
      </c>
      <c r="JU29" s="57" t="s">
        <v>7749</v>
      </c>
      <c r="JV29" s="57" t="s">
        <v>4734</v>
      </c>
      <c r="JX29" s="57">
        <v>2</v>
      </c>
      <c r="JY29" s="57">
        <v>3</v>
      </c>
      <c r="JZ29" s="57">
        <v>2</v>
      </c>
      <c r="KA29" s="57">
        <v>1</v>
      </c>
      <c r="KC29" s="57">
        <v>490</v>
      </c>
      <c r="KD29" s="57">
        <v>616</v>
      </c>
      <c r="KE29" s="57">
        <v>70</v>
      </c>
      <c r="KF29" s="57">
        <v>109</v>
      </c>
      <c r="KH29" s="57">
        <v>200</v>
      </c>
      <c r="KI29" s="57">
        <v>251</v>
      </c>
      <c r="KJ29" s="57">
        <v>221</v>
      </c>
      <c r="KK29" s="57">
        <v>326</v>
      </c>
      <c r="KR29" s="57">
        <v>31624</v>
      </c>
      <c r="KS29" s="57">
        <v>31058</v>
      </c>
      <c r="KT29" s="57">
        <v>21547</v>
      </c>
      <c r="KU29" s="57">
        <v>21572</v>
      </c>
      <c r="KW29" s="57" t="s">
        <v>717</v>
      </c>
      <c r="KX29" s="57" t="s">
        <v>4734</v>
      </c>
      <c r="KY29" s="57" t="s">
        <v>57</v>
      </c>
      <c r="KZ29" s="57" t="s">
        <v>4888</v>
      </c>
      <c r="LB29" s="57">
        <v>2</v>
      </c>
      <c r="LC29" s="57">
        <v>1</v>
      </c>
      <c r="LD29" s="57">
        <v>2</v>
      </c>
      <c r="LE29" s="57">
        <v>1</v>
      </c>
      <c r="LG29" s="57">
        <v>490</v>
      </c>
      <c r="LH29" s="57">
        <v>109</v>
      </c>
      <c r="LI29" s="57">
        <v>245</v>
      </c>
      <c r="LJ29" s="57">
        <v>80</v>
      </c>
      <c r="LL29" s="57">
        <v>200</v>
      </c>
      <c r="LM29" s="57">
        <v>316</v>
      </c>
      <c r="LN29" s="57">
        <v>221</v>
      </c>
      <c r="LO29" s="57">
        <v>221</v>
      </c>
      <c r="LV29" s="57">
        <v>31624</v>
      </c>
      <c r="LW29" s="57">
        <v>23684</v>
      </c>
      <c r="LX29" s="57">
        <v>21547</v>
      </c>
      <c r="MA29" s="57" t="s">
        <v>717</v>
      </c>
      <c r="MB29" s="57" t="s">
        <v>5617</v>
      </c>
      <c r="MC29" s="57" t="s">
        <v>57</v>
      </c>
      <c r="MF29" s="57">
        <v>2</v>
      </c>
      <c r="MG29" s="57">
        <v>3</v>
      </c>
      <c r="MH29" s="57">
        <v>2</v>
      </c>
      <c r="MK29" s="57">
        <v>490</v>
      </c>
      <c r="ML29" s="57">
        <v>616</v>
      </c>
      <c r="MM29" s="57">
        <v>245</v>
      </c>
      <c r="MP29" s="57">
        <v>200</v>
      </c>
      <c r="MQ29" s="57">
        <v>251</v>
      </c>
      <c r="MR29" s="57">
        <v>221</v>
      </c>
      <c r="MZ29" s="57">
        <v>21547</v>
      </c>
      <c r="NA29" s="57">
        <v>21572</v>
      </c>
      <c r="NE29" s="57" t="s">
        <v>57</v>
      </c>
      <c r="NF29" s="57" t="s">
        <v>58</v>
      </c>
      <c r="NJ29" s="57">
        <v>2</v>
      </c>
      <c r="NK29" s="57">
        <v>1</v>
      </c>
      <c r="NO29" s="57">
        <v>245</v>
      </c>
      <c r="NP29" s="57">
        <v>80</v>
      </c>
      <c r="NT29" s="57">
        <v>221</v>
      </c>
      <c r="NU29" s="57">
        <v>221</v>
      </c>
      <c r="PJ29" s="57" t="s">
        <v>19073</v>
      </c>
      <c r="PK29" s="57" t="s">
        <v>19074</v>
      </c>
      <c r="PL29" s="57" t="s">
        <v>19075</v>
      </c>
      <c r="PM29" s="57" t="s">
        <v>18875</v>
      </c>
      <c r="PN29" s="57">
        <v>1844.3277636999994</v>
      </c>
      <c r="PO29" s="57" t="s">
        <v>18823</v>
      </c>
      <c r="PP29" s="57" t="s">
        <v>18824</v>
      </c>
      <c r="PQ29" s="57" t="s">
        <v>18825</v>
      </c>
      <c r="PR29" s="57" t="s">
        <v>3279</v>
      </c>
      <c r="PS29" s="57" t="s">
        <v>3285</v>
      </c>
      <c r="PT29" s="57" t="s">
        <v>3280</v>
      </c>
      <c r="PU29" s="57" t="s">
        <v>3286</v>
      </c>
      <c r="PV29" s="57" t="s">
        <v>3283</v>
      </c>
      <c r="PW29" s="57" t="s">
        <v>3284</v>
      </c>
    </row>
    <row r="30" spans="1:439" ht="15" customHeight="1" x14ac:dyDescent="0.35">
      <c r="A30" s="57">
        <v>29</v>
      </c>
      <c r="B30" s="57" t="s">
        <v>277</v>
      </c>
      <c r="D30" s="57" t="s">
        <v>300</v>
      </c>
      <c r="E30" s="57" t="s">
        <v>1423</v>
      </c>
      <c r="F30" s="57" t="s">
        <v>1424</v>
      </c>
      <c r="G30" s="57" t="s">
        <v>1425</v>
      </c>
      <c r="H30" s="57" t="s">
        <v>1426</v>
      </c>
      <c r="I30" s="57" t="s">
        <v>1427</v>
      </c>
      <c r="P30" s="57" t="s">
        <v>1415</v>
      </c>
      <c r="Q30" s="57" t="s">
        <v>1428</v>
      </c>
      <c r="R30" s="57" t="s">
        <v>1422</v>
      </c>
      <c r="S30" s="57" t="s">
        <v>69</v>
      </c>
      <c r="T30" s="57" t="s">
        <v>63</v>
      </c>
      <c r="U30" s="57" t="s">
        <v>69</v>
      </c>
      <c r="V30" s="57" t="s">
        <v>63</v>
      </c>
      <c r="W30" s="57" t="s">
        <v>63</v>
      </c>
      <c r="X30" s="57" t="s">
        <v>69</v>
      </c>
      <c r="Y30" s="57" t="s">
        <v>63</v>
      </c>
      <c r="Z30" s="57" t="s">
        <v>69</v>
      </c>
      <c r="AA30" s="57" t="s">
        <v>69</v>
      </c>
      <c r="AB30" s="57" t="s">
        <v>63</v>
      </c>
      <c r="AC30" s="57" t="s">
        <v>69</v>
      </c>
      <c r="AD30" s="57" t="s">
        <v>69</v>
      </c>
      <c r="AE30" s="57" t="s">
        <v>69</v>
      </c>
      <c r="AF30" s="57" t="s">
        <v>63</v>
      </c>
      <c r="AG30" s="57" t="s">
        <v>63</v>
      </c>
      <c r="AH30" s="57" t="s">
        <v>75</v>
      </c>
      <c r="AI30" s="57" t="s">
        <v>717</v>
      </c>
      <c r="AJ30" s="57" t="s">
        <v>71</v>
      </c>
      <c r="AK30" s="57" t="s">
        <v>76</v>
      </c>
      <c r="AL30" s="57" t="s">
        <v>72</v>
      </c>
      <c r="AM30" s="57" t="s">
        <v>717</v>
      </c>
      <c r="AN30" s="57" t="s">
        <v>1429</v>
      </c>
      <c r="AO30" s="57" t="s">
        <v>857</v>
      </c>
      <c r="AP30" s="57" t="s">
        <v>18927</v>
      </c>
      <c r="AQ30" s="57" t="s">
        <v>67</v>
      </c>
      <c r="AR30" s="57" t="s">
        <v>73</v>
      </c>
      <c r="AS30" s="57" t="s">
        <v>1419</v>
      </c>
      <c r="AT30" s="57" t="s">
        <v>18801</v>
      </c>
      <c r="AU30" s="57" t="s">
        <v>4877</v>
      </c>
      <c r="AV30" s="57" t="s">
        <v>4878</v>
      </c>
      <c r="AW30" s="57" t="s">
        <v>4879</v>
      </c>
      <c r="AX30" s="57" t="s">
        <v>4880</v>
      </c>
      <c r="AY30" s="57" t="s">
        <v>4881</v>
      </c>
      <c r="BE30" s="57" t="s">
        <v>4882</v>
      </c>
      <c r="BF30" s="57" t="s">
        <v>4883</v>
      </c>
      <c r="BG30" s="57" t="s">
        <v>4884</v>
      </c>
      <c r="BH30" s="57" t="s">
        <v>4885</v>
      </c>
      <c r="BI30" s="57" t="s">
        <v>4886</v>
      </c>
      <c r="BJ30" s="57" t="s">
        <v>4887</v>
      </c>
      <c r="BO30" s="57" t="s">
        <v>4498</v>
      </c>
      <c r="BP30" s="57" t="s">
        <v>697</v>
      </c>
      <c r="BV30" s="57" t="s">
        <v>18059</v>
      </c>
      <c r="BW30" s="164" t="s">
        <v>18802</v>
      </c>
      <c r="BX30" s="57" t="s">
        <v>18929</v>
      </c>
      <c r="BY30" s="57" t="s">
        <v>19065</v>
      </c>
      <c r="BZ30" s="57" t="s">
        <v>7751</v>
      </c>
      <c r="CA30" s="57" t="s">
        <v>7728</v>
      </c>
      <c r="CB30" s="57" t="s">
        <v>7752</v>
      </c>
      <c r="CC30" s="57" t="s">
        <v>7730</v>
      </c>
      <c r="CD30" s="57" t="s">
        <v>7731</v>
      </c>
      <c r="CI30" s="57" t="s">
        <v>19067</v>
      </c>
      <c r="CJ30" s="57" t="s">
        <v>7733</v>
      </c>
      <c r="CK30" s="57" t="s">
        <v>7734</v>
      </c>
      <c r="CL30" s="57" t="s">
        <v>7735</v>
      </c>
      <c r="CM30" s="57" t="s">
        <v>7736</v>
      </c>
      <c r="CN30" s="57" t="s">
        <v>5649</v>
      </c>
      <c r="CS30" s="57" t="s">
        <v>5652</v>
      </c>
      <c r="CT30" s="57" t="s">
        <v>7737</v>
      </c>
      <c r="CU30" s="57" t="s">
        <v>665</v>
      </c>
      <c r="CZ30" s="57" t="s">
        <v>18063</v>
      </c>
      <c r="DA30" s="164" t="s">
        <v>18805</v>
      </c>
      <c r="DB30" s="57" t="s">
        <v>19055</v>
      </c>
      <c r="DC30" s="57" t="s">
        <v>10672</v>
      </c>
      <c r="DD30" s="57" t="s">
        <v>10673</v>
      </c>
      <c r="DE30" s="57" t="s">
        <v>10666</v>
      </c>
      <c r="DM30" s="57" t="s">
        <v>10674</v>
      </c>
      <c r="DN30" s="57" t="s">
        <v>10668</v>
      </c>
      <c r="DO30" s="57" t="s">
        <v>10669</v>
      </c>
      <c r="DP30" s="57" t="s">
        <v>10670</v>
      </c>
      <c r="DW30" s="57" t="s">
        <v>605</v>
      </c>
      <c r="DX30" s="57" t="s">
        <v>726</v>
      </c>
      <c r="DY30" s="57" t="s">
        <v>10675</v>
      </c>
      <c r="ED30" s="57" t="s">
        <v>18063</v>
      </c>
      <c r="EE30" s="164" t="s">
        <v>18805</v>
      </c>
      <c r="EF30" s="57" t="s">
        <v>19076</v>
      </c>
      <c r="EG30" s="57" t="s">
        <v>13320</v>
      </c>
      <c r="EH30" s="57" t="s">
        <v>10676</v>
      </c>
      <c r="EI30" s="57" t="s">
        <v>13305</v>
      </c>
      <c r="EJ30" s="57" t="s">
        <v>9527</v>
      </c>
      <c r="EK30" s="57" t="s">
        <v>10679</v>
      </c>
      <c r="EL30" s="57" t="s">
        <v>10680</v>
      </c>
      <c r="EM30" s="57" t="s">
        <v>598</v>
      </c>
      <c r="EQ30" s="57" t="s">
        <v>13321</v>
      </c>
      <c r="ER30" s="57" t="s">
        <v>13308</v>
      </c>
      <c r="ES30" s="57" t="s">
        <v>13309</v>
      </c>
      <c r="ET30" s="57" t="s">
        <v>13311</v>
      </c>
      <c r="EU30" s="57" t="s">
        <v>13312</v>
      </c>
      <c r="EV30" s="57" t="s">
        <v>13322</v>
      </c>
      <c r="EW30" s="57" t="s">
        <v>603</v>
      </c>
      <c r="FA30" s="57" t="s">
        <v>697</v>
      </c>
      <c r="FB30" s="57" t="s">
        <v>13323</v>
      </c>
      <c r="FC30" s="57" t="s">
        <v>10688</v>
      </c>
      <c r="FH30" s="57" t="s">
        <v>18061</v>
      </c>
      <c r="FI30" s="164" t="s">
        <v>18835</v>
      </c>
      <c r="FJ30" s="57" t="s">
        <v>18929</v>
      </c>
      <c r="FK30" s="57" t="s">
        <v>16153</v>
      </c>
      <c r="FL30" s="57" t="s">
        <v>19056</v>
      </c>
      <c r="FM30" s="57" t="s">
        <v>19057</v>
      </c>
      <c r="FN30" s="57" t="s">
        <v>19058</v>
      </c>
      <c r="FO30" s="57" t="s">
        <v>19059</v>
      </c>
      <c r="FU30" s="57" t="s">
        <v>16158</v>
      </c>
      <c r="FV30" s="57" t="s">
        <v>19060</v>
      </c>
      <c r="FW30" s="57" t="s">
        <v>13110</v>
      </c>
      <c r="FX30" s="57" t="s">
        <v>13111</v>
      </c>
      <c r="FY30" s="57" t="s">
        <v>13112</v>
      </c>
      <c r="GE30" s="57" t="s">
        <v>6405</v>
      </c>
      <c r="GF30" s="57" t="s">
        <v>13113</v>
      </c>
      <c r="GG30" s="57" t="s">
        <v>13296</v>
      </c>
      <c r="GL30" s="57" t="s">
        <v>18084</v>
      </c>
      <c r="GM30" s="164" t="s">
        <v>18802</v>
      </c>
      <c r="GN30" s="57" t="s">
        <v>19061</v>
      </c>
      <c r="GO30" s="57" t="s">
        <v>14383</v>
      </c>
      <c r="GP30" s="57" t="s">
        <v>16655</v>
      </c>
      <c r="GQ30" s="57" t="s">
        <v>16656</v>
      </c>
      <c r="GR30" s="57" t="s">
        <v>19072</v>
      </c>
      <c r="GY30" s="57" t="s">
        <v>16658</v>
      </c>
      <c r="GZ30" s="57" t="s">
        <v>16659</v>
      </c>
      <c r="HA30" s="57" t="s">
        <v>16660</v>
      </c>
      <c r="HB30" s="57" t="s">
        <v>16661</v>
      </c>
      <c r="HC30" s="57" t="s">
        <v>16662</v>
      </c>
      <c r="HI30" s="57" t="s">
        <v>10111</v>
      </c>
      <c r="HJ30" s="57" t="s">
        <v>16663</v>
      </c>
      <c r="HK30" s="57" t="s">
        <v>697</v>
      </c>
      <c r="HP30" s="57" t="s">
        <v>18075</v>
      </c>
      <c r="HQ30" s="164" t="s">
        <v>18805</v>
      </c>
      <c r="HR30" s="57" t="s">
        <v>18928</v>
      </c>
      <c r="HS30" s="57" t="s">
        <v>79</v>
      </c>
      <c r="HT30" s="57" t="s">
        <v>79</v>
      </c>
      <c r="HU30" s="57" t="s">
        <v>79</v>
      </c>
      <c r="HV30" s="57" t="s">
        <v>79</v>
      </c>
      <c r="HW30" s="57" t="s">
        <v>79</v>
      </c>
      <c r="HX30" s="57" t="s">
        <v>68</v>
      </c>
      <c r="HY30" s="57" t="s">
        <v>79</v>
      </c>
      <c r="HZ30" s="57" t="s">
        <v>74</v>
      </c>
      <c r="IA30" s="57" t="s">
        <v>79</v>
      </c>
      <c r="IB30" s="57" t="s">
        <v>79</v>
      </c>
      <c r="IC30" s="57" t="s">
        <v>79</v>
      </c>
      <c r="ID30" s="57" t="s">
        <v>74</v>
      </c>
      <c r="IE30" s="57" t="s">
        <v>74</v>
      </c>
      <c r="IF30" s="57" t="s">
        <v>79</v>
      </c>
      <c r="IG30" s="57" t="s">
        <v>74</v>
      </c>
      <c r="IH30" s="57" t="s">
        <v>74</v>
      </c>
      <c r="II30" s="57" t="s">
        <v>82</v>
      </c>
      <c r="IJ30" s="57">
        <v>31624</v>
      </c>
      <c r="IK30" s="57">
        <v>21547</v>
      </c>
      <c r="IL30" s="57">
        <v>21572</v>
      </c>
      <c r="IO30" s="57" t="s">
        <v>717</v>
      </c>
      <c r="IP30" s="57" t="s">
        <v>57</v>
      </c>
      <c r="IQ30" s="57" t="s">
        <v>4888</v>
      </c>
      <c r="IT30" s="57">
        <v>2</v>
      </c>
      <c r="IU30" s="57">
        <v>2</v>
      </c>
      <c r="IV30" s="57">
        <v>1</v>
      </c>
      <c r="IY30" s="57">
        <v>490</v>
      </c>
      <c r="IZ30" s="57">
        <v>245</v>
      </c>
      <c r="JA30" s="57">
        <v>80</v>
      </c>
      <c r="JD30" s="57">
        <v>200</v>
      </c>
      <c r="JE30" s="57">
        <v>221</v>
      </c>
      <c r="JF30" s="57">
        <v>221</v>
      </c>
      <c r="JN30" s="57">
        <v>31624</v>
      </c>
      <c r="JO30" s="57">
        <v>31058</v>
      </c>
      <c r="JP30" s="57">
        <v>21547</v>
      </c>
      <c r="JQ30" s="57">
        <v>21572</v>
      </c>
      <c r="JS30" s="57" t="s">
        <v>717</v>
      </c>
      <c r="JT30" s="57" t="s">
        <v>4734</v>
      </c>
      <c r="JU30" s="57" t="s">
        <v>57</v>
      </c>
      <c r="JV30" s="57" t="s">
        <v>58</v>
      </c>
      <c r="JX30" s="57">
        <v>2</v>
      </c>
      <c r="JY30" s="57">
        <v>1</v>
      </c>
      <c r="JZ30" s="57">
        <v>2</v>
      </c>
      <c r="KA30" s="57">
        <v>1</v>
      </c>
      <c r="KC30" s="57">
        <v>490</v>
      </c>
      <c r="KD30" s="57">
        <v>109</v>
      </c>
      <c r="KE30" s="57">
        <v>245</v>
      </c>
      <c r="KF30" s="57">
        <v>80</v>
      </c>
      <c r="KH30" s="57">
        <v>200</v>
      </c>
      <c r="KI30" s="57">
        <v>326</v>
      </c>
      <c r="KJ30" s="57">
        <v>221</v>
      </c>
      <c r="KK30" s="57">
        <v>221</v>
      </c>
      <c r="KR30" s="57">
        <v>31624</v>
      </c>
      <c r="KS30" s="57">
        <v>23684</v>
      </c>
      <c r="KT30" s="57">
        <v>24054</v>
      </c>
      <c r="KU30" s="57">
        <v>24052</v>
      </c>
      <c r="KV30" s="57">
        <v>31058</v>
      </c>
      <c r="KW30" s="57" t="s">
        <v>717</v>
      </c>
      <c r="KX30" s="57" t="s">
        <v>5617</v>
      </c>
      <c r="KY30" s="57" t="s">
        <v>6498</v>
      </c>
      <c r="KZ30" s="57" t="s">
        <v>9540</v>
      </c>
      <c r="LA30" s="57" t="s">
        <v>4734</v>
      </c>
      <c r="LB30" s="57">
        <v>2</v>
      </c>
      <c r="LC30" s="57">
        <v>2</v>
      </c>
      <c r="LD30" s="57">
        <v>3</v>
      </c>
      <c r="LE30" s="57">
        <v>3</v>
      </c>
      <c r="LF30" s="57">
        <v>1</v>
      </c>
      <c r="LG30" s="57">
        <v>490</v>
      </c>
      <c r="LH30" s="57">
        <v>354</v>
      </c>
      <c r="LI30" s="57">
        <v>616</v>
      </c>
      <c r="LJ30" s="57">
        <v>646</v>
      </c>
      <c r="LK30" s="57">
        <v>109</v>
      </c>
      <c r="LL30" s="57">
        <v>200</v>
      </c>
      <c r="LM30" s="57">
        <v>251</v>
      </c>
      <c r="LN30" s="57">
        <v>255</v>
      </c>
      <c r="LO30" s="57">
        <v>255</v>
      </c>
      <c r="LP30" s="57">
        <v>326</v>
      </c>
      <c r="LV30" s="57">
        <v>31624</v>
      </c>
      <c r="LW30" s="57">
        <v>23684</v>
      </c>
      <c r="LX30" s="57">
        <v>24054</v>
      </c>
      <c r="LY30" s="57">
        <v>24052</v>
      </c>
      <c r="LZ30" s="57">
        <v>21547</v>
      </c>
      <c r="MA30" s="57" t="s">
        <v>717</v>
      </c>
      <c r="MB30" s="57" t="s">
        <v>5617</v>
      </c>
      <c r="MC30" s="57" t="s">
        <v>6498</v>
      </c>
      <c r="MD30" s="57" t="s">
        <v>9540</v>
      </c>
      <c r="ME30" s="57" t="s">
        <v>57</v>
      </c>
      <c r="MF30" s="57">
        <v>2</v>
      </c>
      <c r="MG30" s="57">
        <v>2</v>
      </c>
      <c r="MH30" s="57">
        <v>3</v>
      </c>
      <c r="MI30" s="57">
        <v>3</v>
      </c>
      <c r="MJ30" s="57">
        <v>2</v>
      </c>
      <c r="MK30" s="57">
        <v>490</v>
      </c>
      <c r="ML30" s="57">
        <v>354</v>
      </c>
      <c r="MM30" s="57">
        <v>616</v>
      </c>
      <c r="MN30" s="57">
        <v>646</v>
      </c>
      <c r="MO30" s="57">
        <v>245</v>
      </c>
      <c r="MP30" s="57">
        <v>200</v>
      </c>
      <c r="MQ30" s="57">
        <v>251</v>
      </c>
      <c r="MR30" s="57">
        <v>255</v>
      </c>
      <c r="MS30" s="57">
        <v>255</v>
      </c>
      <c r="MT30" s="57">
        <v>221</v>
      </c>
      <c r="MZ30" s="57">
        <v>21547</v>
      </c>
      <c r="NA30" s="57">
        <v>21572</v>
      </c>
      <c r="NE30" s="57" t="s">
        <v>57</v>
      </c>
      <c r="NF30" s="57" t="s">
        <v>58</v>
      </c>
      <c r="NJ30" s="57">
        <v>2</v>
      </c>
      <c r="NK30" s="57">
        <v>1</v>
      </c>
      <c r="NO30" s="57">
        <v>245</v>
      </c>
      <c r="NP30" s="57">
        <v>80</v>
      </c>
      <c r="NT30" s="57">
        <v>221</v>
      </c>
      <c r="NU30" s="57">
        <v>221</v>
      </c>
      <c r="PJ30" s="57" t="s">
        <v>19077</v>
      </c>
      <c r="PK30" s="57" t="s">
        <v>19078</v>
      </c>
      <c r="PL30" s="57" t="s">
        <v>19079</v>
      </c>
      <c r="PM30" s="57" t="s">
        <v>18875</v>
      </c>
      <c r="PN30" s="57">
        <v>3452.7184990999995</v>
      </c>
      <c r="PO30" s="57" t="s">
        <v>18823</v>
      </c>
      <c r="PP30" s="57" t="s">
        <v>18824</v>
      </c>
      <c r="PQ30" s="57" t="s">
        <v>18825</v>
      </c>
      <c r="PR30" s="57" t="s">
        <v>3279</v>
      </c>
      <c r="PS30" s="57" t="s">
        <v>3280</v>
      </c>
      <c r="PT30" s="57" t="s">
        <v>3287</v>
      </c>
      <c r="PU30" s="57" t="s">
        <v>3288</v>
      </c>
      <c r="PV30" s="57" t="s">
        <v>3283</v>
      </c>
      <c r="PW30" s="57" t="s">
        <v>3284</v>
      </c>
    </row>
    <row r="31" spans="1:439" ht="15" customHeight="1" x14ac:dyDescent="0.35">
      <c r="A31" s="57">
        <v>30</v>
      </c>
      <c r="B31" s="57" t="s">
        <v>277</v>
      </c>
      <c r="D31" s="57" t="s">
        <v>301</v>
      </c>
      <c r="E31" s="57" t="s">
        <v>1430</v>
      </c>
      <c r="F31" s="57" t="s">
        <v>1431</v>
      </c>
      <c r="P31" s="57" t="s">
        <v>1432</v>
      </c>
      <c r="Q31" s="57" t="s">
        <v>1422</v>
      </c>
      <c r="S31" s="57" t="s">
        <v>69</v>
      </c>
      <c r="T31" s="57" t="s">
        <v>63</v>
      </c>
      <c r="U31" s="57" t="s">
        <v>69</v>
      </c>
      <c r="V31" s="57" t="s">
        <v>63</v>
      </c>
      <c r="W31" s="57" t="s">
        <v>63</v>
      </c>
      <c r="X31" s="57" t="s">
        <v>69</v>
      </c>
      <c r="Y31" s="57" t="s">
        <v>63</v>
      </c>
      <c r="Z31" s="57" t="s">
        <v>69</v>
      </c>
      <c r="AA31" s="57" t="s">
        <v>69</v>
      </c>
      <c r="AB31" s="57" t="s">
        <v>63</v>
      </c>
      <c r="AC31" s="57" t="s">
        <v>69</v>
      </c>
      <c r="AD31" s="57" t="s">
        <v>69</v>
      </c>
      <c r="AE31" s="57" t="s">
        <v>69</v>
      </c>
      <c r="AF31" s="57" t="s">
        <v>63</v>
      </c>
      <c r="AG31" s="57" t="s">
        <v>63</v>
      </c>
      <c r="AH31" s="57" t="s">
        <v>75</v>
      </c>
      <c r="AI31" s="57" t="s">
        <v>717</v>
      </c>
      <c r="AJ31" s="57" t="s">
        <v>76</v>
      </c>
      <c r="AK31" s="57" t="s">
        <v>81</v>
      </c>
      <c r="AL31" s="57" t="s">
        <v>72</v>
      </c>
      <c r="AM31" s="57" t="s">
        <v>717</v>
      </c>
      <c r="AO31" s="57" t="s">
        <v>858</v>
      </c>
      <c r="AP31" s="57" t="s">
        <v>18927</v>
      </c>
      <c r="AQ31" s="57" t="s">
        <v>67</v>
      </c>
      <c r="AR31" s="57" t="s">
        <v>73</v>
      </c>
      <c r="AS31" s="57" t="s">
        <v>1419</v>
      </c>
      <c r="AT31" s="57" t="s">
        <v>18801</v>
      </c>
      <c r="AU31" s="57" t="s">
        <v>4877</v>
      </c>
      <c r="AV31" s="57" t="s">
        <v>6643</v>
      </c>
      <c r="AW31" s="57" t="s">
        <v>19080</v>
      </c>
      <c r="AX31" s="57" t="s">
        <v>19081</v>
      </c>
      <c r="AY31" s="57" t="s">
        <v>4881</v>
      </c>
      <c r="BE31" s="57" t="s">
        <v>4882</v>
      </c>
      <c r="BF31" s="57" t="s">
        <v>4883</v>
      </c>
      <c r="BG31" s="57" t="s">
        <v>19082</v>
      </c>
      <c r="BH31" s="57" t="s">
        <v>4885</v>
      </c>
      <c r="BI31" s="57" t="s">
        <v>4886</v>
      </c>
      <c r="BJ31" s="57" t="s">
        <v>4887</v>
      </c>
      <c r="BO31" s="57" t="s">
        <v>4498</v>
      </c>
      <c r="BP31" s="57" t="s">
        <v>697</v>
      </c>
      <c r="BV31" s="57" t="s">
        <v>18059</v>
      </c>
      <c r="BW31" s="164" t="s">
        <v>18802</v>
      </c>
      <c r="BX31" s="57" t="s">
        <v>18929</v>
      </c>
      <c r="BY31" s="57" t="s">
        <v>7750</v>
      </c>
      <c r="BZ31" s="57" t="s">
        <v>7751</v>
      </c>
      <c r="CA31" s="57" t="s">
        <v>7728</v>
      </c>
      <c r="CB31" s="57" t="s">
        <v>7752</v>
      </c>
      <c r="CC31" s="57" t="s">
        <v>7730</v>
      </c>
      <c r="CD31" s="57" t="s">
        <v>7731</v>
      </c>
      <c r="CI31" s="57" t="s">
        <v>7753</v>
      </c>
      <c r="CJ31" s="57" t="s">
        <v>7754</v>
      </c>
      <c r="CK31" s="57" t="s">
        <v>7734</v>
      </c>
      <c r="CL31" s="57" t="s">
        <v>7735</v>
      </c>
      <c r="CM31" s="57" t="s">
        <v>7755</v>
      </c>
      <c r="CN31" s="57" t="s">
        <v>5649</v>
      </c>
      <c r="CS31" s="57" t="s">
        <v>5652</v>
      </c>
      <c r="CT31" s="57" t="s">
        <v>7737</v>
      </c>
      <c r="CU31" s="57" t="s">
        <v>7756</v>
      </c>
      <c r="CZ31" s="57" t="s">
        <v>18063</v>
      </c>
      <c r="DA31" s="164" t="s">
        <v>18805</v>
      </c>
      <c r="DB31" s="57" t="s">
        <v>18882</v>
      </c>
      <c r="DC31" s="57" t="s">
        <v>730</v>
      </c>
      <c r="DD31" s="57" t="s">
        <v>10676</v>
      </c>
      <c r="DE31" s="57" t="s">
        <v>10677</v>
      </c>
      <c r="DF31" s="57" t="s">
        <v>10678</v>
      </c>
      <c r="DG31" s="57" t="s">
        <v>10679</v>
      </c>
      <c r="DH31" s="57" t="s">
        <v>10680</v>
      </c>
      <c r="DI31" s="57" t="s">
        <v>598</v>
      </c>
      <c r="DM31" s="57" t="s">
        <v>10681</v>
      </c>
      <c r="DN31" s="57" t="s">
        <v>10682</v>
      </c>
      <c r="DO31" s="57" t="s">
        <v>10683</v>
      </c>
      <c r="DP31" s="57" t="s">
        <v>10684</v>
      </c>
      <c r="DQ31" s="57" t="s">
        <v>10685</v>
      </c>
      <c r="DR31" s="57" t="s">
        <v>10686</v>
      </c>
      <c r="DS31" s="57" t="s">
        <v>10687</v>
      </c>
      <c r="DW31" s="57" t="s">
        <v>697</v>
      </c>
      <c r="DX31" s="57" t="s">
        <v>10688</v>
      </c>
      <c r="DY31" s="57" t="s">
        <v>7756</v>
      </c>
      <c r="ED31" s="57" t="s">
        <v>18061</v>
      </c>
      <c r="EE31" s="164" t="s">
        <v>18835</v>
      </c>
      <c r="EF31" s="57" t="s">
        <v>18809</v>
      </c>
      <c r="EG31" s="57" t="s">
        <v>13324</v>
      </c>
      <c r="EH31" s="57" t="s">
        <v>13325</v>
      </c>
      <c r="EI31" s="57" t="s">
        <v>13326</v>
      </c>
      <c r="EJ31" s="57" t="s">
        <v>13327</v>
      </c>
      <c r="EK31" s="57" t="s">
        <v>10666</v>
      </c>
      <c r="EQ31" s="57" t="s">
        <v>13328</v>
      </c>
      <c r="ER31" s="57" t="s">
        <v>13329</v>
      </c>
      <c r="ES31" s="57" t="s">
        <v>13330</v>
      </c>
      <c r="ET31" s="57" t="s">
        <v>13331</v>
      </c>
      <c r="EU31" s="57" t="s">
        <v>13332</v>
      </c>
      <c r="EV31" s="57" t="s">
        <v>10669</v>
      </c>
      <c r="EW31" s="57" t="s">
        <v>10670</v>
      </c>
      <c r="FA31" s="57" t="s">
        <v>7095</v>
      </c>
      <c r="FB31" s="57" t="s">
        <v>13333</v>
      </c>
      <c r="FC31" s="57" t="s">
        <v>7756</v>
      </c>
      <c r="FH31" s="57" t="s">
        <v>18061</v>
      </c>
      <c r="FI31" s="164" t="s">
        <v>18835</v>
      </c>
      <c r="FJ31" s="57" t="s">
        <v>18902</v>
      </c>
      <c r="FK31" s="57" t="s">
        <v>16153</v>
      </c>
      <c r="FL31" s="57" t="s">
        <v>19056</v>
      </c>
      <c r="FM31" s="57" t="s">
        <v>19057</v>
      </c>
      <c r="FN31" s="57" t="s">
        <v>19058</v>
      </c>
      <c r="FO31" s="57" t="s">
        <v>19059</v>
      </c>
      <c r="FU31" s="57" t="s">
        <v>16158</v>
      </c>
      <c r="FV31" s="57" t="s">
        <v>19060</v>
      </c>
      <c r="FW31" s="57" t="s">
        <v>19083</v>
      </c>
      <c r="FX31" s="57" t="s">
        <v>13111</v>
      </c>
      <c r="FY31" s="57" t="s">
        <v>13112</v>
      </c>
      <c r="GE31" s="57" t="s">
        <v>6405</v>
      </c>
      <c r="GF31" s="57" t="s">
        <v>13113</v>
      </c>
      <c r="GG31" s="57" t="s">
        <v>13296</v>
      </c>
      <c r="GL31" s="57" t="s">
        <v>18084</v>
      </c>
      <c r="GM31" s="164" t="s">
        <v>18802</v>
      </c>
      <c r="GN31" s="57" t="s">
        <v>19061</v>
      </c>
      <c r="GO31" s="57" t="s">
        <v>14383</v>
      </c>
      <c r="GP31" s="57" t="s">
        <v>16655</v>
      </c>
      <c r="GQ31" s="57" t="s">
        <v>16656</v>
      </c>
      <c r="GR31" s="57" t="s">
        <v>19072</v>
      </c>
      <c r="GY31" s="57" t="s">
        <v>16658</v>
      </c>
      <c r="GZ31" s="57" t="s">
        <v>16659</v>
      </c>
      <c r="HA31" s="57" t="s">
        <v>16660</v>
      </c>
      <c r="HB31" s="57" t="s">
        <v>16661</v>
      </c>
      <c r="HC31" s="57" t="s">
        <v>16662</v>
      </c>
      <c r="HI31" s="57" t="s">
        <v>10111</v>
      </c>
      <c r="HJ31" s="57" t="s">
        <v>16663</v>
      </c>
      <c r="HK31" s="57" t="s">
        <v>697</v>
      </c>
      <c r="HP31" s="57" t="s">
        <v>18075</v>
      </c>
      <c r="HQ31" s="164" t="s">
        <v>18805</v>
      </c>
      <c r="HR31" s="57" t="s">
        <v>18928</v>
      </c>
      <c r="HS31" s="57" t="s">
        <v>82</v>
      </c>
      <c r="HT31" s="57" t="s">
        <v>79</v>
      </c>
      <c r="HU31" s="57" t="s">
        <v>79</v>
      </c>
      <c r="HV31" s="57" t="s">
        <v>79</v>
      </c>
      <c r="HW31" s="57" t="s">
        <v>79</v>
      </c>
      <c r="HX31" s="57" t="s">
        <v>68</v>
      </c>
      <c r="HY31" s="57" t="s">
        <v>79</v>
      </c>
      <c r="HZ31" s="57" t="s">
        <v>74</v>
      </c>
      <c r="IA31" s="57" t="s">
        <v>79</v>
      </c>
      <c r="IB31" s="57" t="s">
        <v>79</v>
      </c>
      <c r="IC31" s="57" t="s">
        <v>79</v>
      </c>
      <c r="ID31" s="57" t="s">
        <v>74</v>
      </c>
      <c r="IE31" s="57" t="s">
        <v>74</v>
      </c>
      <c r="IF31" s="57" t="s">
        <v>79</v>
      </c>
      <c r="IG31" s="57" t="s">
        <v>74</v>
      </c>
      <c r="IH31" s="57" t="s">
        <v>79</v>
      </c>
      <c r="II31" s="57" t="s">
        <v>82</v>
      </c>
      <c r="IJ31" s="57">
        <v>31624</v>
      </c>
      <c r="IK31" s="57">
        <v>21547</v>
      </c>
      <c r="IL31" s="57">
        <v>21572</v>
      </c>
      <c r="IO31" s="57" t="s">
        <v>717</v>
      </c>
      <c r="IP31" s="57" t="s">
        <v>57</v>
      </c>
      <c r="IQ31" s="57" t="s">
        <v>4888</v>
      </c>
      <c r="IT31" s="57">
        <v>2</v>
      </c>
      <c r="IU31" s="57">
        <v>2</v>
      </c>
      <c r="IV31" s="57">
        <v>1</v>
      </c>
      <c r="IY31" s="57">
        <v>490</v>
      </c>
      <c r="IZ31" s="57">
        <v>245</v>
      </c>
      <c r="JA31" s="57">
        <v>80</v>
      </c>
      <c r="JD31" s="57">
        <v>200</v>
      </c>
      <c r="JE31" s="57">
        <v>221</v>
      </c>
      <c r="JF31" s="57">
        <v>221</v>
      </c>
      <c r="JN31" s="57">
        <v>31624</v>
      </c>
      <c r="JO31" s="57">
        <v>24431</v>
      </c>
      <c r="JP31" s="57">
        <v>31058</v>
      </c>
      <c r="JS31" s="57" t="s">
        <v>717</v>
      </c>
      <c r="JT31" s="57" t="s">
        <v>6649</v>
      </c>
      <c r="JU31" s="57" t="s">
        <v>4734</v>
      </c>
      <c r="JX31" s="57">
        <v>2</v>
      </c>
      <c r="JY31" s="57">
        <v>3</v>
      </c>
      <c r="JZ31" s="57">
        <v>2</v>
      </c>
      <c r="KC31" s="57">
        <v>490</v>
      </c>
      <c r="KD31" s="57">
        <v>979</v>
      </c>
      <c r="KE31" s="57">
        <v>245</v>
      </c>
      <c r="KH31" s="57">
        <v>200</v>
      </c>
      <c r="KI31" s="57">
        <v>201</v>
      </c>
      <c r="KJ31" s="57">
        <v>326</v>
      </c>
      <c r="KR31" s="57">
        <v>31624</v>
      </c>
      <c r="KS31" s="57">
        <v>24431</v>
      </c>
      <c r="KT31" s="57">
        <v>31058</v>
      </c>
      <c r="KU31" s="57">
        <v>21547</v>
      </c>
      <c r="KW31" s="57" t="s">
        <v>717</v>
      </c>
      <c r="KX31" s="57" t="s">
        <v>6649</v>
      </c>
      <c r="KY31" s="57" t="s">
        <v>4734</v>
      </c>
      <c r="KZ31" s="57" t="s">
        <v>57</v>
      </c>
      <c r="LB31" s="57">
        <v>2</v>
      </c>
      <c r="LC31" s="57">
        <v>3</v>
      </c>
      <c r="LD31" s="57">
        <v>2</v>
      </c>
      <c r="LE31" s="57">
        <v>2</v>
      </c>
      <c r="LG31" s="57">
        <v>490</v>
      </c>
      <c r="LH31" s="57">
        <v>979</v>
      </c>
      <c r="LI31" s="57">
        <v>245</v>
      </c>
      <c r="LJ31" s="57">
        <v>245</v>
      </c>
      <c r="LL31" s="57">
        <v>200</v>
      </c>
      <c r="LM31" s="57">
        <v>201</v>
      </c>
      <c r="LN31" s="57">
        <v>326</v>
      </c>
      <c r="LO31" s="57">
        <v>221</v>
      </c>
      <c r="LV31" s="57">
        <v>31624</v>
      </c>
      <c r="LW31" s="57">
        <v>24431</v>
      </c>
      <c r="LX31" s="57">
        <v>31058</v>
      </c>
      <c r="LY31" s="57">
        <v>21547</v>
      </c>
      <c r="MA31" s="57" t="s">
        <v>717</v>
      </c>
      <c r="MB31" s="57" t="s">
        <v>6649</v>
      </c>
      <c r="MC31" s="57" t="s">
        <v>4734</v>
      </c>
      <c r="MD31" s="57" t="s">
        <v>57</v>
      </c>
      <c r="MF31" s="57">
        <v>2</v>
      </c>
      <c r="MG31" s="57">
        <v>3</v>
      </c>
      <c r="MH31" s="57">
        <v>2</v>
      </c>
      <c r="MI31" s="57">
        <v>2</v>
      </c>
      <c r="MK31" s="57">
        <v>490</v>
      </c>
      <c r="ML31" s="57">
        <v>979</v>
      </c>
      <c r="MM31" s="57">
        <v>245</v>
      </c>
      <c r="MN31" s="57">
        <v>245</v>
      </c>
      <c r="MP31" s="57">
        <v>200</v>
      </c>
      <c r="MQ31" s="57">
        <v>201</v>
      </c>
      <c r="MR31" s="57">
        <v>326</v>
      </c>
      <c r="MS31" s="57">
        <v>221</v>
      </c>
      <c r="MZ31" s="57">
        <v>21547</v>
      </c>
      <c r="NA31" s="57">
        <v>21572</v>
      </c>
      <c r="NE31" s="57" t="s">
        <v>57</v>
      </c>
      <c r="NF31" s="57" t="s">
        <v>58</v>
      </c>
      <c r="NJ31" s="57">
        <v>2</v>
      </c>
      <c r="NK31" s="57">
        <v>1</v>
      </c>
      <c r="NO31" s="57">
        <v>245</v>
      </c>
      <c r="NP31" s="57">
        <v>80</v>
      </c>
      <c r="NT31" s="57">
        <v>221</v>
      </c>
      <c r="NU31" s="57">
        <v>221</v>
      </c>
      <c r="PJ31" s="57" t="s">
        <v>19084</v>
      </c>
      <c r="PK31" s="57" t="s">
        <v>19085</v>
      </c>
      <c r="PL31" s="57" t="s">
        <v>19086</v>
      </c>
      <c r="PM31" s="57" t="s">
        <v>18875</v>
      </c>
      <c r="PN31" s="57">
        <v>2366.9015838999994</v>
      </c>
      <c r="PO31" s="57" t="s">
        <v>18823</v>
      </c>
      <c r="PP31" s="57" t="s">
        <v>18824</v>
      </c>
      <c r="PQ31" s="57" t="s">
        <v>18825</v>
      </c>
      <c r="PR31" s="57" t="s">
        <v>3279</v>
      </c>
      <c r="PS31" s="57" t="s">
        <v>3289</v>
      </c>
      <c r="PT31" s="57" t="s">
        <v>3290</v>
      </c>
      <c r="PU31" s="57" t="s">
        <v>3291</v>
      </c>
      <c r="PV31" s="57" t="s">
        <v>3283</v>
      </c>
      <c r="PW31" s="57" t="s">
        <v>3284</v>
      </c>
    </row>
    <row r="32" spans="1:439" ht="15" customHeight="1" x14ac:dyDescent="0.35">
      <c r="A32" s="57">
        <v>31</v>
      </c>
      <c r="B32" s="57" t="s">
        <v>277</v>
      </c>
      <c r="D32" s="57" t="s">
        <v>302</v>
      </c>
      <c r="E32" s="57" t="s">
        <v>1433</v>
      </c>
      <c r="F32" s="57" t="s">
        <v>1434</v>
      </c>
      <c r="G32" s="57" t="s">
        <v>1435</v>
      </c>
      <c r="P32" s="57" t="s">
        <v>1436</v>
      </c>
      <c r="Q32" s="57" t="s">
        <v>1437</v>
      </c>
      <c r="S32" s="57" t="s">
        <v>69</v>
      </c>
      <c r="T32" s="57" t="s">
        <v>69</v>
      </c>
      <c r="U32" s="57" t="s">
        <v>69</v>
      </c>
      <c r="V32" s="57" t="s">
        <v>69</v>
      </c>
      <c r="W32" s="57" t="s">
        <v>69</v>
      </c>
      <c r="X32" s="57" t="s">
        <v>69</v>
      </c>
      <c r="Y32" s="57" t="s">
        <v>69</v>
      </c>
      <c r="Z32" s="57" t="s">
        <v>69</v>
      </c>
      <c r="AA32" s="57" t="s">
        <v>69</v>
      </c>
      <c r="AB32" s="57" t="s">
        <v>63</v>
      </c>
      <c r="AC32" s="57" t="s">
        <v>69</v>
      </c>
      <c r="AD32" s="57" t="s">
        <v>69</v>
      </c>
      <c r="AE32" s="57" t="s">
        <v>69</v>
      </c>
      <c r="AF32" s="57" t="s">
        <v>63</v>
      </c>
      <c r="AG32" s="57" t="s">
        <v>69</v>
      </c>
      <c r="AH32" s="57" t="s">
        <v>75</v>
      </c>
      <c r="AI32" s="57" t="s">
        <v>697</v>
      </c>
      <c r="AJ32" s="57" t="s">
        <v>76</v>
      </c>
      <c r="AK32" s="57" t="s">
        <v>81</v>
      </c>
      <c r="AL32" s="57" t="s">
        <v>72</v>
      </c>
      <c r="AM32" s="57" t="s">
        <v>1438</v>
      </c>
      <c r="AO32" s="57" t="s">
        <v>859</v>
      </c>
      <c r="AP32" s="57" t="s">
        <v>18927</v>
      </c>
      <c r="AQ32" s="57" t="s">
        <v>1245</v>
      </c>
      <c r="AR32" s="57" t="s">
        <v>78</v>
      </c>
      <c r="AS32" s="57" t="s">
        <v>1419</v>
      </c>
      <c r="AT32" s="57" t="s">
        <v>18859</v>
      </c>
      <c r="AU32" s="57" t="s">
        <v>4890</v>
      </c>
      <c r="AV32" s="57" t="s">
        <v>4891</v>
      </c>
      <c r="AW32" s="57" t="s">
        <v>4892</v>
      </c>
      <c r="AX32" s="57" t="s">
        <v>4893</v>
      </c>
      <c r="BE32" s="57" t="s">
        <v>4894</v>
      </c>
      <c r="BF32" s="57" t="s">
        <v>4895</v>
      </c>
      <c r="BG32" s="57" t="s">
        <v>4896</v>
      </c>
      <c r="BH32" s="57" t="s">
        <v>4897</v>
      </c>
      <c r="BI32" s="57" t="s">
        <v>4898</v>
      </c>
      <c r="BO32" s="57" t="s">
        <v>4899</v>
      </c>
      <c r="BP32" s="57" t="s">
        <v>4900</v>
      </c>
      <c r="BV32" s="57" t="s">
        <v>18084</v>
      </c>
      <c r="BW32" s="164" t="s">
        <v>18835</v>
      </c>
      <c r="BX32" s="57" t="s">
        <v>18806</v>
      </c>
      <c r="BY32" s="57" t="s">
        <v>7757</v>
      </c>
      <c r="BZ32" s="57" t="s">
        <v>7758</v>
      </c>
      <c r="CA32" s="57" t="s">
        <v>7759</v>
      </c>
      <c r="CB32" s="57" t="s">
        <v>7760</v>
      </c>
      <c r="CC32" s="57" t="s">
        <v>7761</v>
      </c>
      <c r="CI32" s="57" t="s">
        <v>7762</v>
      </c>
      <c r="CJ32" s="57" t="s">
        <v>7763</v>
      </c>
      <c r="CK32" s="57" t="s">
        <v>7764</v>
      </c>
      <c r="CL32" s="57" t="s">
        <v>7765</v>
      </c>
      <c r="CM32" s="57" t="s">
        <v>7766</v>
      </c>
      <c r="CN32" s="57" t="s">
        <v>7767</v>
      </c>
      <c r="CS32" s="57" t="s">
        <v>4965</v>
      </c>
      <c r="CT32" s="57" t="s">
        <v>7768</v>
      </c>
      <c r="CU32" s="57" t="s">
        <v>7769</v>
      </c>
      <c r="CZ32" s="57" t="s">
        <v>18056</v>
      </c>
      <c r="DA32" s="164" t="s">
        <v>18805</v>
      </c>
      <c r="DB32" s="57" t="s">
        <v>19087</v>
      </c>
      <c r="DC32" s="57" t="s">
        <v>10689</v>
      </c>
      <c r="DD32" s="57" t="s">
        <v>10690</v>
      </c>
      <c r="DE32" s="57" t="s">
        <v>10691</v>
      </c>
      <c r="DF32" s="57" t="s">
        <v>10692</v>
      </c>
      <c r="DG32" s="57" t="s">
        <v>10693</v>
      </c>
      <c r="DH32" s="57" t="s">
        <v>10694</v>
      </c>
      <c r="DM32" s="57" t="s">
        <v>10695</v>
      </c>
      <c r="DN32" s="57" t="s">
        <v>10696</v>
      </c>
      <c r="DO32" s="57" t="s">
        <v>10697</v>
      </c>
      <c r="DP32" s="57" t="s">
        <v>10698</v>
      </c>
      <c r="DQ32" s="57" t="s">
        <v>10699</v>
      </c>
      <c r="DW32" s="57" t="s">
        <v>10700</v>
      </c>
      <c r="DX32" s="57" t="s">
        <v>10701</v>
      </c>
      <c r="ED32" s="57" t="s">
        <v>18078</v>
      </c>
      <c r="EE32" s="164" t="s">
        <v>18802</v>
      </c>
      <c r="EF32" s="57" t="s">
        <v>19088</v>
      </c>
      <c r="EG32" s="57" t="s">
        <v>13334</v>
      </c>
      <c r="EH32" s="57" t="s">
        <v>13335</v>
      </c>
      <c r="EI32" s="57" t="s">
        <v>7859</v>
      </c>
      <c r="EJ32" s="57" t="s">
        <v>13336</v>
      </c>
      <c r="EK32" s="57" t="s">
        <v>13337</v>
      </c>
      <c r="EQ32" s="57" t="s">
        <v>13338</v>
      </c>
      <c r="ER32" s="57" t="s">
        <v>13339</v>
      </c>
      <c r="ES32" s="57" t="s">
        <v>11331</v>
      </c>
      <c r="ET32" s="57" t="s">
        <v>13340</v>
      </c>
      <c r="EU32" s="57" t="s">
        <v>13341</v>
      </c>
      <c r="EV32" s="57" t="s">
        <v>11333</v>
      </c>
      <c r="FA32" s="57" t="s">
        <v>4579</v>
      </c>
      <c r="FB32" s="57" t="s">
        <v>4601</v>
      </c>
      <c r="FH32" s="57" t="s">
        <v>18078</v>
      </c>
      <c r="FI32" s="164" t="s">
        <v>18802</v>
      </c>
      <c r="FJ32" s="57" t="s">
        <v>19089</v>
      </c>
      <c r="FK32" s="57" t="s">
        <v>7449</v>
      </c>
      <c r="FL32" s="57" t="s">
        <v>7450</v>
      </c>
      <c r="FM32" s="57" t="s">
        <v>10832</v>
      </c>
      <c r="FN32" s="57" t="s">
        <v>7453</v>
      </c>
      <c r="FO32" s="57" t="s">
        <v>7454</v>
      </c>
      <c r="FP32" s="57" t="s">
        <v>10834</v>
      </c>
      <c r="FU32" s="57" t="s">
        <v>13445</v>
      </c>
      <c r="FV32" s="57" t="s">
        <v>7459</v>
      </c>
      <c r="FW32" s="57" t="s">
        <v>7460</v>
      </c>
      <c r="FX32" s="57" t="s">
        <v>7461</v>
      </c>
      <c r="FY32" s="57" t="s">
        <v>7462</v>
      </c>
      <c r="FZ32" s="57" t="s">
        <v>7463</v>
      </c>
      <c r="GA32" s="57" t="s">
        <v>7464</v>
      </c>
      <c r="GE32" s="57" t="s">
        <v>5007</v>
      </c>
      <c r="GF32" s="57" t="s">
        <v>5712</v>
      </c>
      <c r="GG32" s="57" t="s">
        <v>6405</v>
      </c>
      <c r="GL32" s="57" t="s">
        <v>18075</v>
      </c>
      <c r="GM32" s="164" t="s">
        <v>18805</v>
      </c>
      <c r="GN32" s="57" t="s">
        <v>19090</v>
      </c>
      <c r="HS32" s="57" t="s">
        <v>82</v>
      </c>
      <c r="HT32" s="57" t="s">
        <v>82</v>
      </c>
      <c r="HU32" s="57" t="s">
        <v>82</v>
      </c>
      <c r="HV32" s="57" t="s">
        <v>79</v>
      </c>
      <c r="HW32" s="57" t="s">
        <v>82</v>
      </c>
      <c r="HX32" s="57" t="s">
        <v>82</v>
      </c>
      <c r="HY32" s="57" t="s">
        <v>82</v>
      </c>
      <c r="HZ32" s="57" t="s">
        <v>82</v>
      </c>
      <c r="IA32" s="57" t="s">
        <v>82</v>
      </c>
      <c r="IB32" s="57" t="s">
        <v>82</v>
      </c>
      <c r="IC32" s="57" t="s">
        <v>82</v>
      </c>
      <c r="ID32" s="57" t="s">
        <v>82</v>
      </c>
      <c r="IE32" s="57" t="s">
        <v>82</v>
      </c>
      <c r="IF32" s="57" t="s">
        <v>82</v>
      </c>
      <c r="IG32" s="57" t="s">
        <v>79</v>
      </c>
      <c r="IH32" s="57" t="s">
        <v>79</v>
      </c>
      <c r="II32" s="57" t="s">
        <v>82</v>
      </c>
      <c r="IJ32" s="57">
        <v>31624</v>
      </c>
      <c r="IK32" s="57">
        <v>21572</v>
      </c>
      <c r="IL32" s="57">
        <v>22269</v>
      </c>
      <c r="IO32" s="57" t="s">
        <v>717</v>
      </c>
      <c r="IP32" s="57" t="s">
        <v>58</v>
      </c>
      <c r="IQ32" s="57" t="s">
        <v>4901</v>
      </c>
      <c r="IT32" s="57">
        <v>3</v>
      </c>
      <c r="IU32" s="57">
        <v>2</v>
      </c>
      <c r="IV32" s="57">
        <v>3</v>
      </c>
      <c r="IY32" s="57">
        <v>997</v>
      </c>
      <c r="IZ32" s="57">
        <v>328</v>
      </c>
      <c r="JA32" s="57">
        <v>990</v>
      </c>
      <c r="JD32" s="57">
        <v>200</v>
      </c>
      <c r="JE32" s="57">
        <v>221</v>
      </c>
      <c r="JF32" s="57">
        <v>230</v>
      </c>
      <c r="JN32" s="57">
        <v>31624</v>
      </c>
      <c r="JO32" s="57">
        <v>22269</v>
      </c>
      <c r="JP32" s="57">
        <v>31058</v>
      </c>
      <c r="JQ32" s="57">
        <v>21572</v>
      </c>
      <c r="JS32" s="57" t="s">
        <v>717</v>
      </c>
      <c r="JT32" s="57" t="s">
        <v>4901</v>
      </c>
      <c r="JU32" s="57" t="s">
        <v>4734</v>
      </c>
      <c r="JV32" s="57" t="s">
        <v>58</v>
      </c>
      <c r="JX32" s="57">
        <v>3</v>
      </c>
      <c r="JY32" s="57">
        <v>3</v>
      </c>
      <c r="JZ32" s="57">
        <v>2</v>
      </c>
      <c r="KA32" s="57">
        <v>2</v>
      </c>
      <c r="KC32" s="57">
        <v>997</v>
      </c>
      <c r="KD32" s="57">
        <v>990</v>
      </c>
      <c r="KE32" s="57">
        <v>245</v>
      </c>
      <c r="KF32" s="57">
        <v>328</v>
      </c>
      <c r="KH32" s="57">
        <v>200</v>
      </c>
      <c r="KI32" s="57">
        <v>230</v>
      </c>
      <c r="KJ32" s="57">
        <v>326</v>
      </c>
      <c r="KK32" s="57">
        <v>221</v>
      </c>
      <c r="KR32" s="57">
        <v>31624</v>
      </c>
      <c r="KS32" s="57">
        <v>22269</v>
      </c>
      <c r="KT32" s="57">
        <v>31058</v>
      </c>
      <c r="KU32" s="57">
        <v>21572</v>
      </c>
      <c r="KV32" s="57">
        <v>32110</v>
      </c>
      <c r="KW32" s="57" t="s">
        <v>717</v>
      </c>
      <c r="KX32" s="57" t="s">
        <v>4901</v>
      </c>
      <c r="KY32" s="57" t="s">
        <v>4734</v>
      </c>
      <c r="KZ32" s="57" t="s">
        <v>4888</v>
      </c>
      <c r="LA32" s="57" t="s">
        <v>4603</v>
      </c>
      <c r="LB32" s="57">
        <v>3</v>
      </c>
      <c r="LC32" s="57">
        <v>3</v>
      </c>
      <c r="LD32" s="57">
        <v>2</v>
      </c>
      <c r="LE32" s="57">
        <v>2</v>
      </c>
      <c r="LF32" s="57">
        <v>2</v>
      </c>
      <c r="LG32" s="57">
        <v>997</v>
      </c>
      <c r="LH32" s="57">
        <v>990</v>
      </c>
      <c r="LI32" s="57">
        <v>245</v>
      </c>
      <c r="LJ32" s="57">
        <v>328</v>
      </c>
      <c r="LK32" s="57">
        <v>390</v>
      </c>
      <c r="LL32" s="57">
        <v>200</v>
      </c>
      <c r="LM32" s="57">
        <v>230</v>
      </c>
      <c r="LN32" s="57">
        <v>326</v>
      </c>
      <c r="LO32" s="57">
        <v>221</v>
      </c>
      <c r="LP32" s="57">
        <v>310</v>
      </c>
      <c r="LV32" s="57">
        <v>32110</v>
      </c>
      <c r="MA32" s="57" t="s">
        <v>4603</v>
      </c>
      <c r="MF32" s="57">
        <v>2</v>
      </c>
      <c r="MK32" s="57">
        <v>390</v>
      </c>
      <c r="MP32" s="57">
        <v>310</v>
      </c>
      <c r="PJ32" s="57" t="s">
        <v>19091</v>
      </c>
      <c r="PK32" s="57" t="s">
        <v>19092</v>
      </c>
      <c r="PL32" s="57" t="s">
        <v>19093</v>
      </c>
      <c r="PM32" s="57" t="s">
        <v>19094</v>
      </c>
      <c r="PN32" s="57">
        <v>3067.5291551999994</v>
      </c>
      <c r="PO32" s="57" t="s">
        <v>18823</v>
      </c>
      <c r="PP32" s="57" t="s">
        <v>18824</v>
      </c>
      <c r="PQ32" s="57" t="s">
        <v>18825</v>
      </c>
      <c r="PR32" s="57" t="s">
        <v>3292</v>
      </c>
      <c r="PS32" s="57" t="s">
        <v>3293</v>
      </c>
      <c r="PT32" s="57" t="s">
        <v>3294</v>
      </c>
      <c r="PU32" s="57" t="s">
        <v>3295</v>
      </c>
      <c r="PV32" s="57" t="s">
        <v>3296</v>
      </c>
      <c r="PW32" s="57" t="s">
        <v>3167</v>
      </c>
    </row>
    <row r="33" spans="1:439" ht="15" customHeight="1" x14ac:dyDescent="0.35">
      <c r="A33" s="57">
        <v>32</v>
      </c>
      <c r="B33" s="57" t="s">
        <v>277</v>
      </c>
      <c r="D33" s="57" t="s">
        <v>303</v>
      </c>
      <c r="E33" s="57" t="s">
        <v>1439</v>
      </c>
      <c r="F33" s="57" t="s">
        <v>1440</v>
      </c>
      <c r="G33" s="57" t="s">
        <v>1441</v>
      </c>
      <c r="H33" s="57" t="s">
        <v>1442</v>
      </c>
      <c r="I33" s="57" t="s">
        <v>1443</v>
      </c>
      <c r="P33" s="57" t="s">
        <v>1302</v>
      </c>
      <c r="Q33" s="57" t="s">
        <v>1444</v>
      </c>
      <c r="S33" s="57" t="s">
        <v>69</v>
      </c>
      <c r="T33" s="57" t="s">
        <v>69</v>
      </c>
      <c r="U33" s="57" t="s">
        <v>69</v>
      </c>
      <c r="V33" s="57" t="s">
        <v>69</v>
      </c>
      <c r="W33" s="57" t="s">
        <v>69</v>
      </c>
      <c r="X33" s="57" t="s">
        <v>69</v>
      </c>
      <c r="Y33" s="57" t="s">
        <v>69</v>
      </c>
      <c r="Z33" s="57" t="s">
        <v>69</v>
      </c>
      <c r="AA33" s="57" t="s">
        <v>69</v>
      </c>
      <c r="AB33" s="57" t="s">
        <v>63</v>
      </c>
      <c r="AC33" s="57" t="s">
        <v>69</v>
      </c>
      <c r="AD33" s="57" t="s">
        <v>63</v>
      </c>
      <c r="AE33" s="57" t="s">
        <v>69</v>
      </c>
      <c r="AF33" s="57" t="s">
        <v>63</v>
      </c>
      <c r="AG33" s="57" t="s">
        <v>63</v>
      </c>
      <c r="AH33" s="57" t="s">
        <v>75</v>
      </c>
      <c r="AI33" s="57" t="s">
        <v>717</v>
      </c>
      <c r="AJ33" s="57" t="s">
        <v>76</v>
      </c>
      <c r="AK33" s="57" t="s">
        <v>81</v>
      </c>
      <c r="AL33" s="57" t="s">
        <v>72</v>
      </c>
      <c r="AM33" s="57" t="s">
        <v>717</v>
      </c>
      <c r="AO33" s="57" t="s">
        <v>860</v>
      </c>
      <c r="AP33" s="57" t="s">
        <v>18927</v>
      </c>
      <c r="AQ33" s="57" t="s">
        <v>1245</v>
      </c>
      <c r="AR33" s="57" t="s">
        <v>78</v>
      </c>
      <c r="AS33" s="57" t="s">
        <v>1419</v>
      </c>
      <c r="AT33" s="57" t="s">
        <v>18859</v>
      </c>
      <c r="AU33" s="57" t="s">
        <v>4902</v>
      </c>
      <c r="AV33" s="57" t="s">
        <v>4891</v>
      </c>
      <c r="AW33" s="57" t="s">
        <v>4903</v>
      </c>
      <c r="AX33" s="57" t="s">
        <v>4893</v>
      </c>
      <c r="BE33" s="57" t="s">
        <v>4904</v>
      </c>
      <c r="BF33" s="57" t="s">
        <v>4905</v>
      </c>
      <c r="BG33" s="57" t="s">
        <v>4896</v>
      </c>
      <c r="BH33" s="57" t="s">
        <v>4897</v>
      </c>
      <c r="BI33" s="57" t="s">
        <v>4898</v>
      </c>
      <c r="BO33" s="57" t="s">
        <v>4899</v>
      </c>
      <c r="BP33" s="57" t="s">
        <v>4900</v>
      </c>
      <c r="BQ33" s="57" t="s">
        <v>4906</v>
      </c>
      <c r="BV33" s="57" t="s">
        <v>18084</v>
      </c>
      <c r="BW33" s="164" t="s">
        <v>18835</v>
      </c>
      <c r="BX33" s="57" t="s">
        <v>18853</v>
      </c>
      <c r="BY33" s="57" t="s">
        <v>7770</v>
      </c>
      <c r="BZ33" s="57" t="s">
        <v>7551</v>
      </c>
      <c r="CA33" s="57" t="s">
        <v>7552</v>
      </c>
      <c r="CB33" s="57" t="s">
        <v>7771</v>
      </c>
      <c r="CC33" s="57" t="s">
        <v>7554</v>
      </c>
      <c r="CI33" s="57" t="s">
        <v>7772</v>
      </c>
      <c r="CJ33" s="57" t="s">
        <v>7773</v>
      </c>
      <c r="CK33" s="57" t="s">
        <v>7557</v>
      </c>
      <c r="CL33" s="57" t="s">
        <v>7558</v>
      </c>
      <c r="CM33" s="57" t="s">
        <v>7559</v>
      </c>
      <c r="CS33" s="57" t="s">
        <v>7560</v>
      </c>
      <c r="CT33" s="57" t="s">
        <v>7561</v>
      </c>
      <c r="CU33" s="57" t="s">
        <v>7562</v>
      </c>
      <c r="CZ33" s="57" t="s">
        <v>18084</v>
      </c>
      <c r="DA33" s="164" t="s">
        <v>18805</v>
      </c>
      <c r="DB33" s="57" t="s">
        <v>18829</v>
      </c>
      <c r="DC33" s="57" t="s">
        <v>10702</v>
      </c>
      <c r="DD33" s="57" t="s">
        <v>10703</v>
      </c>
      <c r="DE33" s="57" t="s">
        <v>10704</v>
      </c>
      <c r="DF33" s="57" t="s">
        <v>10705</v>
      </c>
      <c r="DM33" s="57" t="s">
        <v>10706</v>
      </c>
      <c r="DN33" s="57" t="s">
        <v>10707</v>
      </c>
      <c r="DO33" s="57" t="s">
        <v>10708</v>
      </c>
      <c r="DP33" s="57" t="s">
        <v>10709</v>
      </c>
      <c r="DQ33" s="57" t="s">
        <v>10710</v>
      </c>
      <c r="DW33" s="57" t="s">
        <v>5676</v>
      </c>
      <c r="DX33" s="57" t="s">
        <v>10711</v>
      </c>
      <c r="DY33" s="57" t="s">
        <v>8142</v>
      </c>
      <c r="ED33" s="57" t="s">
        <v>18056</v>
      </c>
      <c r="EE33" s="164" t="s">
        <v>18802</v>
      </c>
      <c r="EF33" s="57" t="s">
        <v>18893</v>
      </c>
      <c r="EG33" s="57" t="s">
        <v>13342</v>
      </c>
      <c r="EH33" s="57" t="s">
        <v>13343</v>
      </c>
      <c r="EI33" s="57" t="s">
        <v>13344</v>
      </c>
      <c r="EJ33" s="57" t="s">
        <v>13345</v>
      </c>
      <c r="EK33" s="57" t="s">
        <v>13346</v>
      </c>
      <c r="EL33" s="57" t="s">
        <v>13347</v>
      </c>
      <c r="EQ33" s="57" t="s">
        <v>13348</v>
      </c>
      <c r="ER33" s="57" t="s">
        <v>13349</v>
      </c>
      <c r="ES33" s="57" t="s">
        <v>13350</v>
      </c>
      <c r="ET33" s="57" t="s">
        <v>13351</v>
      </c>
      <c r="EU33" s="57" t="s">
        <v>13352</v>
      </c>
      <c r="EV33" s="57" t="s">
        <v>13353</v>
      </c>
      <c r="FA33" s="57" t="s">
        <v>13354</v>
      </c>
      <c r="FB33" s="57" t="s">
        <v>7785</v>
      </c>
      <c r="FC33" s="57" t="s">
        <v>13355</v>
      </c>
      <c r="FH33" s="57" t="s">
        <v>18056</v>
      </c>
      <c r="FI33" s="164" t="s">
        <v>18805</v>
      </c>
      <c r="FJ33" s="57" t="s">
        <v>19095</v>
      </c>
      <c r="FK33" s="57" t="s">
        <v>15190</v>
      </c>
      <c r="FL33" s="57" t="s">
        <v>15191</v>
      </c>
      <c r="FM33" s="57" t="s">
        <v>15192</v>
      </c>
      <c r="FN33" s="57" t="s">
        <v>15193</v>
      </c>
      <c r="FU33" s="57" t="s">
        <v>15194</v>
      </c>
      <c r="FV33" s="57" t="s">
        <v>15195</v>
      </c>
      <c r="FW33" s="57" t="s">
        <v>14888</v>
      </c>
      <c r="FX33" s="57" t="s">
        <v>14888</v>
      </c>
      <c r="FY33" s="57" t="s">
        <v>15196</v>
      </c>
      <c r="FZ33" s="57" t="s">
        <v>15197</v>
      </c>
      <c r="GE33" s="57" t="s">
        <v>6405</v>
      </c>
      <c r="GF33" s="57" t="s">
        <v>15198</v>
      </c>
      <c r="GG33" s="57" t="s">
        <v>5712</v>
      </c>
      <c r="GL33" s="57" t="s">
        <v>18075</v>
      </c>
      <c r="GM33" s="164" t="s">
        <v>18805</v>
      </c>
      <c r="GN33" s="57" t="s">
        <v>18934</v>
      </c>
      <c r="HS33" s="57" t="s">
        <v>82</v>
      </c>
      <c r="HT33" s="57" t="s">
        <v>82</v>
      </c>
      <c r="HU33" s="57" t="s">
        <v>82</v>
      </c>
      <c r="HV33" s="57" t="s">
        <v>79</v>
      </c>
      <c r="HW33" s="57" t="s">
        <v>82</v>
      </c>
      <c r="HX33" s="57" t="s">
        <v>82</v>
      </c>
      <c r="HY33" s="57" t="s">
        <v>82</v>
      </c>
      <c r="HZ33" s="57" t="s">
        <v>79</v>
      </c>
      <c r="IA33" s="57" t="s">
        <v>82</v>
      </c>
      <c r="IB33" s="57" t="s">
        <v>79</v>
      </c>
      <c r="IC33" s="57" t="s">
        <v>82</v>
      </c>
      <c r="ID33" s="57" t="s">
        <v>82</v>
      </c>
      <c r="IE33" s="57" t="s">
        <v>79</v>
      </c>
      <c r="IF33" s="57" t="s">
        <v>82</v>
      </c>
      <c r="IG33" s="57" t="s">
        <v>79</v>
      </c>
      <c r="IH33" s="57" t="s">
        <v>79</v>
      </c>
      <c r="II33" s="57" t="s">
        <v>84</v>
      </c>
      <c r="IJ33" s="57">
        <v>31624</v>
      </c>
      <c r="IK33" s="57">
        <v>31058</v>
      </c>
      <c r="IL33" s="57">
        <v>31652</v>
      </c>
      <c r="IM33" s="57">
        <v>21572</v>
      </c>
      <c r="IO33" s="57" t="s">
        <v>717</v>
      </c>
      <c r="IP33" s="57" t="s">
        <v>4734</v>
      </c>
      <c r="IQ33" s="57" t="s">
        <v>4621</v>
      </c>
      <c r="IR33" s="57" t="s">
        <v>4888</v>
      </c>
      <c r="IT33" s="57">
        <v>3</v>
      </c>
      <c r="IU33" s="57">
        <v>2</v>
      </c>
      <c r="IV33" s="57">
        <v>1</v>
      </c>
      <c r="IW33" s="57">
        <v>2</v>
      </c>
      <c r="IY33" s="57">
        <v>997</v>
      </c>
      <c r="IZ33" s="57">
        <v>245</v>
      </c>
      <c r="JA33" s="57">
        <v>78</v>
      </c>
      <c r="JB33" s="57">
        <v>328</v>
      </c>
      <c r="JD33" s="57">
        <v>200</v>
      </c>
      <c r="JE33" s="57">
        <v>326</v>
      </c>
      <c r="JF33" s="57">
        <v>200</v>
      </c>
      <c r="JG33" s="57">
        <v>221</v>
      </c>
      <c r="JN33" s="57">
        <v>31624</v>
      </c>
      <c r="JO33" s="57">
        <v>31652</v>
      </c>
      <c r="JP33" s="57">
        <v>21547</v>
      </c>
      <c r="JS33" s="57" t="s">
        <v>717</v>
      </c>
      <c r="JT33" s="57" t="s">
        <v>4621</v>
      </c>
      <c r="JU33" s="57" t="s">
        <v>57</v>
      </c>
      <c r="JX33" s="57">
        <v>3</v>
      </c>
      <c r="JY33" s="57">
        <v>1</v>
      </c>
      <c r="JZ33" s="57">
        <v>2</v>
      </c>
      <c r="KC33" s="57">
        <v>997</v>
      </c>
      <c r="KD33" s="57">
        <v>78</v>
      </c>
      <c r="KE33" s="57">
        <v>245</v>
      </c>
      <c r="KH33" s="57">
        <v>200</v>
      </c>
      <c r="KI33" s="57">
        <v>200</v>
      </c>
      <c r="KJ33" s="57">
        <v>221</v>
      </c>
      <c r="KR33" s="57">
        <v>31624</v>
      </c>
      <c r="KS33" s="57">
        <v>31058</v>
      </c>
      <c r="KT33" s="57">
        <v>32079</v>
      </c>
      <c r="KU33" s="57">
        <v>31620</v>
      </c>
      <c r="KV33" s="57">
        <v>21547</v>
      </c>
      <c r="KW33" s="57" t="s">
        <v>717</v>
      </c>
      <c r="KX33" s="57" t="s">
        <v>4734</v>
      </c>
      <c r="KY33" s="57" t="s">
        <v>4582</v>
      </c>
      <c r="KZ33" s="57" t="s">
        <v>10712</v>
      </c>
      <c r="LA33" s="57" t="s">
        <v>57</v>
      </c>
      <c r="LB33" s="57">
        <v>3</v>
      </c>
      <c r="LC33" s="57">
        <v>2</v>
      </c>
      <c r="LD33" s="57">
        <v>2</v>
      </c>
      <c r="LE33" s="57">
        <v>1</v>
      </c>
      <c r="LF33" s="57">
        <v>2</v>
      </c>
      <c r="LG33" s="57">
        <v>997</v>
      </c>
      <c r="LH33" s="57">
        <v>245</v>
      </c>
      <c r="LI33" s="57">
        <v>263</v>
      </c>
      <c r="LJ33" s="57">
        <v>70</v>
      </c>
      <c r="LK33" s="57">
        <v>245</v>
      </c>
      <c r="LL33" s="57">
        <v>200</v>
      </c>
      <c r="LM33" s="57">
        <v>326</v>
      </c>
      <c r="LN33" s="57">
        <v>310</v>
      </c>
      <c r="LO33" s="57">
        <v>200</v>
      </c>
      <c r="LP33" s="57">
        <v>221</v>
      </c>
      <c r="LV33" s="57">
        <v>31624</v>
      </c>
      <c r="LW33" s="57">
        <v>31058</v>
      </c>
      <c r="LX33" s="57">
        <v>31652</v>
      </c>
      <c r="LY33" s="57">
        <v>31620</v>
      </c>
      <c r="LZ33" s="57">
        <v>21547</v>
      </c>
      <c r="MA33" s="57" t="s">
        <v>717</v>
      </c>
      <c r="MB33" s="57" t="s">
        <v>4734</v>
      </c>
      <c r="MC33" s="57" t="s">
        <v>4621</v>
      </c>
      <c r="MD33" s="57" t="s">
        <v>5113</v>
      </c>
      <c r="ME33" s="57" t="s">
        <v>57</v>
      </c>
      <c r="MF33" s="57">
        <v>3</v>
      </c>
      <c r="MG33" s="57">
        <v>2</v>
      </c>
      <c r="MH33" s="57">
        <v>1</v>
      </c>
      <c r="MI33" s="57">
        <v>1</v>
      </c>
      <c r="MJ33" s="57">
        <v>2</v>
      </c>
      <c r="MK33" s="57">
        <v>997</v>
      </c>
      <c r="ML33" s="57">
        <v>245</v>
      </c>
      <c r="MM33" s="57">
        <v>78</v>
      </c>
      <c r="MN33" s="57">
        <v>70</v>
      </c>
      <c r="MO33" s="57">
        <v>245</v>
      </c>
      <c r="MP33" s="57">
        <v>200</v>
      </c>
      <c r="MQ33" s="57">
        <v>326</v>
      </c>
      <c r="MR33" s="57">
        <v>200</v>
      </c>
      <c r="MS33" s="57">
        <v>200</v>
      </c>
      <c r="MT33" s="57">
        <v>221</v>
      </c>
      <c r="MZ33" s="57">
        <v>21547</v>
      </c>
      <c r="NA33" s="57">
        <v>21572</v>
      </c>
      <c r="NE33" s="57" t="s">
        <v>57</v>
      </c>
      <c r="NF33" s="57" t="s">
        <v>58</v>
      </c>
      <c r="NJ33" s="57">
        <v>2</v>
      </c>
      <c r="NK33" s="57">
        <v>2</v>
      </c>
      <c r="NO33" s="57">
        <v>245</v>
      </c>
      <c r="NP33" s="57">
        <v>328</v>
      </c>
      <c r="NT33" s="57">
        <v>221</v>
      </c>
      <c r="NU33" s="57">
        <v>221</v>
      </c>
      <c r="PJ33" s="57" t="s">
        <v>19096</v>
      </c>
      <c r="PK33" s="57" t="s">
        <v>19097</v>
      </c>
      <c r="PL33" s="57" t="s">
        <v>19098</v>
      </c>
      <c r="PM33" s="57" t="s">
        <v>18875</v>
      </c>
      <c r="PN33" s="57">
        <v>2913.3345715999994</v>
      </c>
      <c r="PO33" s="57" t="s">
        <v>18823</v>
      </c>
      <c r="PP33" s="57" t="s">
        <v>18824</v>
      </c>
      <c r="PQ33" s="57" t="s">
        <v>18825</v>
      </c>
      <c r="PR33" s="57" t="s">
        <v>3297</v>
      </c>
      <c r="PS33" s="57" t="s">
        <v>3298</v>
      </c>
      <c r="PT33" s="57" t="s">
        <v>3299</v>
      </c>
      <c r="PU33" s="57" t="s">
        <v>3300</v>
      </c>
      <c r="PV33" s="57" t="s">
        <v>3301</v>
      </c>
      <c r="PW33" s="57" t="s">
        <v>3167</v>
      </c>
    </row>
    <row r="34" spans="1:439" ht="15" customHeight="1" x14ac:dyDescent="0.35">
      <c r="A34" s="57">
        <v>33</v>
      </c>
      <c r="B34" s="57" t="s">
        <v>277</v>
      </c>
      <c r="D34" s="57" t="s">
        <v>304</v>
      </c>
      <c r="E34" s="57" t="s">
        <v>1445</v>
      </c>
      <c r="F34" s="57" t="s">
        <v>1446</v>
      </c>
      <c r="P34" s="57" t="s">
        <v>1302</v>
      </c>
      <c r="S34" s="57" t="s">
        <v>69</v>
      </c>
      <c r="T34" s="57" t="s">
        <v>69</v>
      </c>
      <c r="U34" s="57" t="s">
        <v>69</v>
      </c>
      <c r="V34" s="57" t="s">
        <v>69</v>
      </c>
      <c r="W34" s="57" t="s">
        <v>69</v>
      </c>
      <c r="X34" s="57" t="s">
        <v>69</v>
      </c>
      <c r="Y34" s="57" t="s">
        <v>69</v>
      </c>
      <c r="Z34" s="57" t="s">
        <v>69</v>
      </c>
      <c r="AA34" s="57" t="s">
        <v>69</v>
      </c>
      <c r="AB34" s="57" t="s">
        <v>63</v>
      </c>
      <c r="AC34" s="57" t="s">
        <v>69</v>
      </c>
      <c r="AD34" s="57" t="s">
        <v>69</v>
      </c>
      <c r="AE34" s="57" t="s">
        <v>69</v>
      </c>
      <c r="AF34" s="57" t="s">
        <v>69</v>
      </c>
      <c r="AG34" s="57" t="s">
        <v>69</v>
      </c>
      <c r="AH34" s="57" t="s">
        <v>75</v>
      </c>
      <c r="AI34" s="57" t="s">
        <v>697</v>
      </c>
      <c r="AJ34" s="57" t="s">
        <v>83</v>
      </c>
      <c r="AK34" s="57" t="s">
        <v>83</v>
      </c>
      <c r="AL34" s="57" t="s">
        <v>77</v>
      </c>
      <c r="AM34" s="57" t="s">
        <v>1447</v>
      </c>
      <c r="AO34" s="57" t="s">
        <v>861</v>
      </c>
      <c r="AP34" s="57" t="s">
        <v>18927</v>
      </c>
      <c r="AQ34" s="57" t="s">
        <v>1245</v>
      </c>
      <c r="AR34" s="57" t="s">
        <v>78</v>
      </c>
      <c r="AS34" s="57" t="s">
        <v>1419</v>
      </c>
      <c r="AT34" s="57" t="s">
        <v>18859</v>
      </c>
      <c r="AU34" s="57" t="s">
        <v>4902</v>
      </c>
      <c r="AV34" s="57" t="s">
        <v>4891</v>
      </c>
      <c r="AW34" s="57" t="s">
        <v>4892</v>
      </c>
      <c r="AX34" s="57" t="s">
        <v>4893</v>
      </c>
      <c r="BE34" s="57" t="s">
        <v>4904</v>
      </c>
      <c r="BF34" s="57" t="s">
        <v>4905</v>
      </c>
      <c r="BG34" s="57" t="s">
        <v>4896</v>
      </c>
      <c r="BH34" s="57" t="s">
        <v>4907</v>
      </c>
      <c r="BI34" s="57" t="s">
        <v>4897</v>
      </c>
      <c r="BJ34" s="57" t="s">
        <v>4898</v>
      </c>
      <c r="BO34" s="57" t="s">
        <v>4899</v>
      </c>
      <c r="BP34" s="57" t="s">
        <v>4900</v>
      </c>
      <c r="BQ34" s="57" t="s">
        <v>4906</v>
      </c>
      <c r="BV34" s="57" t="s">
        <v>18084</v>
      </c>
      <c r="BW34" s="164" t="s">
        <v>18835</v>
      </c>
      <c r="BX34" s="57" t="s">
        <v>19061</v>
      </c>
      <c r="BY34" s="57" t="s">
        <v>7774</v>
      </c>
      <c r="BZ34" s="57" t="s">
        <v>7775</v>
      </c>
      <c r="CA34" s="57" t="s">
        <v>7776</v>
      </c>
      <c r="CB34" s="57" t="s">
        <v>7777</v>
      </c>
      <c r="CC34" s="57" t="s">
        <v>7761</v>
      </c>
      <c r="CI34" s="57" t="s">
        <v>7778</v>
      </c>
      <c r="CJ34" s="57" t="s">
        <v>7779</v>
      </c>
      <c r="CK34" s="57" t="s">
        <v>7780</v>
      </c>
      <c r="CL34" s="57" t="s">
        <v>7781</v>
      </c>
      <c r="CM34" s="57" t="s">
        <v>7782</v>
      </c>
      <c r="CN34" s="57" t="s">
        <v>7783</v>
      </c>
      <c r="CO34" s="57" t="s">
        <v>7784</v>
      </c>
      <c r="CS34" s="57" t="s">
        <v>7785</v>
      </c>
      <c r="CT34" s="57" t="s">
        <v>5676</v>
      </c>
      <c r="CU34" s="57" t="s">
        <v>5898</v>
      </c>
      <c r="CZ34" s="57" t="s">
        <v>18056</v>
      </c>
      <c r="DA34" s="164" t="s">
        <v>18802</v>
      </c>
      <c r="DB34" s="57" t="s">
        <v>18928</v>
      </c>
      <c r="DC34" s="57" t="s">
        <v>10713</v>
      </c>
      <c r="DD34" s="57" t="s">
        <v>10714</v>
      </c>
      <c r="DE34" s="57" t="s">
        <v>10715</v>
      </c>
      <c r="DF34" s="57" t="s">
        <v>10716</v>
      </c>
      <c r="DG34" s="57" t="s">
        <v>10717</v>
      </c>
      <c r="DM34" s="57" t="s">
        <v>10718</v>
      </c>
      <c r="DN34" s="57" t="s">
        <v>10719</v>
      </c>
      <c r="DO34" s="57" t="s">
        <v>10720</v>
      </c>
      <c r="DP34" s="57" t="s">
        <v>10698</v>
      </c>
      <c r="DQ34" s="57" t="s">
        <v>10721</v>
      </c>
      <c r="DW34" s="57" t="s">
        <v>4580</v>
      </c>
      <c r="DX34" s="57" t="s">
        <v>7068</v>
      </c>
      <c r="DY34" s="57" t="s">
        <v>7785</v>
      </c>
      <c r="ED34" s="57" t="s">
        <v>18078</v>
      </c>
      <c r="EE34" s="164" t="s">
        <v>18802</v>
      </c>
      <c r="EF34" s="57" t="s">
        <v>19099</v>
      </c>
      <c r="EG34" s="57" t="s">
        <v>13356</v>
      </c>
      <c r="EH34" s="57" t="s">
        <v>13357</v>
      </c>
      <c r="EI34" s="57" t="s">
        <v>7859</v>
      </c>
      <c r="EJ34" s="57" t="s">
        <v>13358</v>
      </c>
      <c r="EK34" s="57" t="s">
        <v>13337</v>
      </c>
      <c r="EQ34" s="57" t="s">
        <v>13359</v>
      </c>
      <c r="ER34" s="57" t="s">
        <v>13339</v>
      </c>
      <c r="ES34" s="57" t="s">
        <v>11331</v>
      </c>
      <c r="ET34" s="57" t="s">
        <v>13340</v>
      </c>
      <c r="EU34" s="57" t="s">
        <v>13341</v>
      </c>
      <c r="EV34" s="57" t="s">
        <v>11333</v>
      </c>
      <c r="FA34" s="57" t="s">
        <v>4579</v>
      </c>
      <c r="FB34" s="57" t="s">
        <v>4601</v>
      </c>
      <c r="FC34" s="57" t="s">
        <v>697</v>
      </c>
      <c r="FH34" s="57" t="s">
        <v>18078</v>
      </c>
      <c r="FI34" s="164" t="s">
        <v>18805</v>
      </c>
      <c r="FJ34" s="57" t="s">
        <v>18804</v>
      </c>
      <c r="FK34" s="57" t="s">
        <v>7449</v>
      </c>
      <c r="FL34" s="57" t="s">
        <v>7450</v>
      </c>
      <c r="FM34" s="57" t="s">
        <v>10832</v>
      </c>
      <c r="FN34" s="57" t="s">
        <v>7453</v>
      </c>
      <c r="FO34" s="57" t="s">
        <v>7454</v>
      </c>
      <c r="FP34" s="57" t="s">
        <v>10834</v>
      </c>
      <c r="FU34" s="57" t="s">
        <v>13445</v>
      </c>
      <c r="FV34" s="57" t="s">
        <v>7459</v>
      </c>
      <c r="FW34" s="57" t="s">
        <v>7460</v>
      </c>
      <c r="FX34" s="57" t="s">
        <v>7461</v>
      </c>
      <c r="FY34" s="57" t="s">
        <v>7462</v>
      </c>
      <c r="FZ34" s="57" t="s">
        <v>7463</v>
      </c>
      <c r="GA34" s="57" t="s">
        <v>7464</v>
      </c>
      <c r="GE34" s="57" t="s">
        <v>5007</v>
      </c>
      <c r="GF34" s="57" t="s">
        <v>5712</v>
      </c>
      <c r="GG34" s="57" t="s">
        <v>6405</v>
      </c>
      <c r="GL34" s="57" t="s">
        <v>18075</v>
      </c>
      <c r="GM34" s="164" t="s">
        <v>18805</v>
      </c>
      <c r="GN34" s="57" t="s">
        <v>19090</v>
      </c>
      <c r="HS34" s="57" t="s">
        <v>84</v>
      </c>
      <c r="HT34" s="57" t="s">
        <v>82</v>
      </c>
      <c r="HU34" s="57" t="s">
        <v>82</v>
      </c>
      <c r="HV34" s="57" t="s">
        <v>82</v>
      </c>
      <c r="HW34" s="57" t="s">
        <v>82</v>
      </c>
      <c r="HX34" s="57" t="s">
        <v>82</v>
      </c>
      <c r="HY34" s="57" t="s">
        <v>82</v>
      </c>
      <c r="HZ34" s="57" t="s">
        <v>82</v>
      </c>
      <c r="IA34" s="57" t="s">
        <v>82</v>
      </c>
      <c r="IB34" s="57" t="s">
        <v>82</v>
      </c>
      <c r="IC34" s="57" t="s">
        <v>82</v>
      </c>
      <c r="ID34" s="57" t="s">
        <v>82</v>
      </c>
      <c r="IE34" s="57" t="s">
        <v>82</v>
      </c>
      <c r="IF34" s="57" t="s">
        <v>82</v>
      </c>
      <c r="IG34" s="57" t="s">
        <v>79</v>
      </c>
      <c r="IH34" s="57" t="s">
        <v>79</v>
      </c>
      <c r="II34" s="57" t="s">
        <v>84</v>
      </c>
      <c r="IJ34" s="57">
        <v>31624</v>
      </c>
      <c r="IK34" s="57">
        <v>21572</v>
      </c>
      <c r="IL34" s="57">
        <v>31058</v>
      </c>
      <c r="IM34" s="57">
        <v>11454</v>
      </c>
      <c r="IN34" s="57">
        <v>11054</v>
      </c>
      <c r="IO34" s="57" t="s">
        <v>717</v>
      </c>
      <c r="IP34" s="57" t="s">
        <v>58</v>
      </c>
      <c r="IQ34" s="57" t="s">
        <v>4734</v>
      </c>
      <c r="IR34" s="57" t="s">
        <v>728</v>
      </c>
      <c r="IS34" s="57" t="s">
        <v>4908</v>
      </c>
      <c r="IT34" s="57">
        <v>3</v>
      </c>
      <c r="IU34" s="57">
        <v>2</v>
      </c>
      <c r="IV34" s="57">
        <v>2</v>
      </c>
      <c r="IW34" s="57">
        <v>2</v>
      </c>
      <c r="IX34" s="57">
        <v>2</v>
      </c>
      <c r="IY34" s="57">
        <v>997</v>
      </c>
      <c r="IZ34" s="57">
        <v>328</v>
      </c>
      <c r="JA34" s="57">
        <v>245</v>
      </c>
      <c r="JB34" s="57">
        <v>243</v>
      </c>
      <c r="JC34" s="57">
        <v>320</v>
      </c>
      <c r="JD34" s="57">
        <v>200</v>
      </c>
      <c r="JE34" s="57">
        <v>221</v>
      </c>
      <c r="JF34" s="57">
        <v>326</v>
      </c>
      <c r="JG34" s="57">
        <v>115</v>
      </c>
      <c r="JH34" s="57">
        <v>114</v>
      </c>
      <c r="JN34" s="57">
        <v>31624</v>
      </c>
      <c r="JO34" s="57">
        <v>31620</v>
      </c>
      <c r="JP34" s="57">
        <v>31652</v>
      </c>
      <c r="JQ34" s="57">
        <v>31058</v>
      </c>
      <c r="JR34" s="57">
        <v>21572</v>
      </c>
      <c r="JS34" s="57" t="s">
        <v>717</v>
      </c>
      <c r="JT34" s="57" t="s">
        <v>5113</v>
      </c>
      <c r="JU34" s="57" t="s">
        <v>4621</v>
      </c>
      <c r="JV34" s="57" t="s">
        <v>4734</v>
      </c>
      <c r="JW34" s="57" t="s">
        <v>4888</v>
      </c>
      <c r="JX34" s="57">
        <v>3</v>
      </c>
      <c r="JY34" s="57">
        <v>1</v>
      </c>
      <c r="JZ34" s="57">
        <v>1</v>
      </c>
      <c r="KA34" s="57">
        <v>2</v>
      </c>
      <c r="KB34" s="57">
        <v>2</v>
      </c>
      <c r="KC34" s="57">
        <v>997</v>
      </c>
      <c r="KD34" s="57">
        <v>70</v>
      </c>
      <c r="KE34" s="57">
        <v>78</v>
      </c>
      <c r="KF34" s="57">
        <v>245</v>
      </c>
      <c r="KG34" s="57">
        <v>328</v>
      </c>
      <c r="KH34" s="57">
        <v>200</v>
      </c>
      <c r="KI34" s="57">
        <v>200</v>
      </c>
      <c r="KJ34" s="57">
        <v>200</v>
      </c>
      <c r="KK34" s="57">
        <v>326</v>
      </c>
      <c r="KL34" s="57">
        <v>221</v>
      </c>
      <c r="KR34" s="57">
        <v>31624</v>
      </c>
      <c r="KS34" s="57">
        <v>31058</v>
      </c>
      <c r="KT34" s="57">
        <v>32079</v>
      </c>
      <c r="KU34" s="57">
        <v>31620</v>
      </c>
      <c r="KV34" s="57">
        <v>21547</v>
      </c>
      <c r="KW34" s="57" t="s">
        <v>717</v>
      </c>
      <c r="KX34" s="57" t="s">
        <v>4734</v>
      </c>
      <c r="KY34" s="57" t="s">
        <v>4582</v>
      </c>
      <c r="KZ34" s="57" t="s">
        <v>5113</v>
      </c>
      <c r="LA34" s="57" t="s">
        <v>57</v>
      </c>
      <c r="LB34" s="57">
        <v>3</v>
      </c>
      <c r="LC34" s="57">
        <v>2</v>
      </c>
      <c r="LD34" s="57">
        <v>1</v>
      </c>
      <c r="LE34" s="57">
        <v>1</v>
      </c>
      <c r="LF34" s="57">
        <v>2</v>
      </c>
      <c r="LG34" s="57">
        <v>997</v>
      </c>
      <c r="LH34" s="57">
        <v>245</v>
      </c>
      <c r="LI34" s="57">
        <v>132</v>
      </c>
      <c r="LJ34" s="57">
        <v>70</v>
      </c>
      <c r="LK34" s="57">
        <v>245</v>
      </c>
      <c r="LL34" s="57">
        <v>200</v>
      </c>
      <c r="LM34" s="57">
        <v>326</v>
      </c>
      <c r="LN34" s="57">
        <v>310</v>
      </c>
      <c r="LO34" s="57">
        <v>200</v>
      </c>
      <c r="LP34" s="57">
        <v>221</v>
      </c>
      <c r="LV34" s="57">
        <v>32079</v>
      </c>
      <c r="LW34" s="57">
        <v>32110</v>
      </c>
      <c r="MA34" s="57" t="s">
        <v>4582</v>
      </c>
      <c r="MB34" s="57" t="s">
        <v>4603</v>
      </c>
      <c r="MF34" s="57">
        <v>1</v>
      </c>
      <c r="MG34" s="57">
        <v>2</v>
      </c>
      <c r="MK34" s="57">
        <v>132</v>
      </c>
      <c r="ML34" s="57">
        <v>390</v>
      </c>
      <c r="MP34" s="57">
        <v>310</v>
      </c>
      <c r="MQ34" s="57">
        <v>310</v>
      </c>
      <c r="PJ34" s="57" t="s">
        <v>19100</v>
      </c>
      <c r="PK34" s="57" t="s">
        <v>19101</v>
      </c>
      <c r="PL34" s="57" t="s">
        <v>19102</v>
      </c>
      <c r="PM34" s="57" t="s">
        <v>19103</v>
      </c>
      <c r="PN34" s="57">
        <v>1996.0043911999999</v>
      </c>
      <c r="PO34" s="57" t="s">
        <v>18823</v>
      </c>
      <c r="PP34" s="57" t="s">
        <v>18824</v>
      </c>
      <c r="PQ34" s="57" t="s">
        <v>18825</v>
      </c>
      <c r="PR34" s="57" t="s">
        <v>3302</v>
      </c>
      <c r="PS34" s="57" t="s">
        <v>3303</v>
      </c>
      <c r="PT34" s="57" t="s">
        <v>3304</v>
      </c>
      <c r="PU34" s="57" t="s">
        <v>3305</v>
      </c>
      <c r="PV34" s="57" t="s">
        <v>3296</v>
      </c>
      <c r="PW34" s="57" t="s">
        <v>3167</v>
      </c>
    </row>
    <row r="35" spans="1:439" ht="15" customHeight="1" x14ac:dyDescent="0.35">
      <c r="A35" s="57">
        <v>34</v>
      </c>
      <c r="B35" s="57" t="s">
        <v>277</v>
      </c>
      <c r="D35" s="57" t="s">
        <v>305</v>
      </c>
      <c r="E35" s="57" t="s">
        <v>1448</v>
      </c>
      <c r="F35" s="57" t="s">
        <v>1449</v>
      </c>
      <c r="G35" s="57" t="s">
        <v>1450</v>
      </c>
      <c r="H35" s="57" t="s">
        <v>1451</v>
      </c>
      <c r="I35" s="57" t="s">
        <v>1452</v>
      </c>
      <c r="P35" s="57" t="s">
        <v>1453</v>
      </c>
      <c r="S35" s="57" t="s">
        <v>69</v>
      </c>
      <c r="T35" s="57" t="s">
        <v>69</v>
      </c>
      <c r="U35" s="57" t="s">
        <v>69</v>
      </c>
      <c r="V35" s="57" t="s">
        <v>69</v>
      </c>
      <c r="W35" s="57" t="s">
        <v>69</v>
      </c>
      <c r="X35" s="57" t="s">
        <v>69</v>
      </c>
      <c r="Y35" s="57" t="s">
        <v>69</v>
      </c>
      <c r="Z35" s="57" t="s">
        <v>69</v>
      </c>
      <c r="AA35" s="57" t="s">
        <v>69</v>
      </c>
      <c r="AB35" s="57" t="s">
        <v>63</v>
      </c>
      <c r="AC35" s="57" t="s">
        <v>69</v>
      </c>
      <c r="AD35" s="57" t="s">
        <v>63</v>
      </c>
      <c r="AE35" s="57" t="s">
        <v>63</v>
      </c>
      <c r="AF35" s="57" t="s">
        <v>69</v>
      </c>
      <c r="AG35" s="57" t="s">
        <v>69</v>
      </c>
      <c r="AH35" s="57" t="s">
        <v>70</v>
      </c>
      <c r="AI35" s="57" t="s">
        <v>1454</v>
      </c>
      <c r="AJ35" s="57" t="s">
        <v>81</v>
      </c>
      <c r="AK35" s="57" t="s">
        <v>83</v>
      </c>
      <c r="AL35" s="57" t="s">
        <v>66</v>
      </c>
      <c r="AN35" s="57" t="s">
        <v>1455</v>
      </c>
      <c r="AO35" s="57" t="s">
        <v>862</v>
      </c>
      <c r="AP35" s="57" t="s">
        <v>19104</v>
      </c>
      <c r="AQ35" s="57" t="s">
        <v>67</v>
      </c>
      <c r="AR35" s="57" t="s">
        <v>78</v>
      </c>
      <c r="AS35" s="57" t="s">
        <v>1343</v>
      </c>
      <c r="AT35" s="57" t="s">
        <v>18801</v>
      </c>
      <c r="AU35" s="57" t="s">
        <v>4910</v>
      </c>
      <c r="AV35" s="57" t="s">
        <v>4911</v>
      </c>
      <c r="AW35" s="57" t="s">
        <v>4912</v>
      </c>
      <c r="AX35" s="57" t="s">
        <v>4913</v>
      </c>
      <c r="BE35" s="57" t="s">
        <v>4914</v>
      </c>
      <c r="BF35" s="57" t="s">
        <v>4915</v>
      </c>
      <c r="BG35" s="57" t="s">
        <v>4916</v>
      </c>
      <c r="BH35" s="57" t="s">
        <v>4917</v>
      </c>
      <c r="BI35" s="57" t="s">
        <v>4918</v>
      </c>
      <c r="BJ35" s="57" t="s">
        <v>4919</v>
      </c>
      <c r="BO35" s="57" t="s">
        <v>4920</v>
      </c>
      <c r="BP35" s="57" t="s">
        <v>4921</v>
      </c>
      <c r="BQ35" s="57" t="s">
        <v>4922</v>
      </c>
      <c r="BV35" s="57" t="s">
        <v>18075</v>
      </c>
      <c r="BW35" s="164" t="s">
        <v>18802</v>
      </c>
      <c r="BX35" s="57" t="s">
        <v>18804</v>
      </c>
      <c r="BY35" s="57" t="s">
        <v>7786</v>
      </c>
      <c r="BZ35" s="57" t="s">
        <v>7787</v>
      </c>
      <c r="CA35" s="57" t="s">
        <v>7788</v>
      </c>
      <c r="CB35" s="57" t="s">
        <v>7789</v>
      </c>
      <c r="CC35" s="57" t="s">
        <v>7790</v>
      </c>
      <c r="CD35" s="57" t="s">
        <v>7791</v>
      </c>
      <c r="CI35" s="57" t="s">
        <v>7792</v>
      </c>
      <c r="CJ35" s="57" t="s">
        <v>7793</v>
      </c>
      <c r="CK35" s="57" t="s">
        <v>7794</v>
      </c>
      <c r="CL35" s="57" t="s">
        <v>7795</v>
      </c>
      <c r="CM35" s="57" t="s">
        <v>7796</v>
      </c>
      <c r="CN35" s="57" t="s">
        <v>7797</v>
      </c>
      <c r="CO35" s="57" t="s">
        <v>7798</v>
      </c>
      <c r="CS35" s="57" t="s">
        <v>7799</v>
      </c>
      <c r="CT35" s="57" t="s">
        <v>7800</v>
      </c>
      <c r="CU35" s="57" t="s">
        <v>7768</v>
      </c>
      <c r="CZ35" s="57" t="s">
        <v>18059</v>
      </c>
      <c r="DA35" s="164" t="s">
        <v>18802</v>
      </c>
      <c r="DB35" s="57" t="s">
        <v>18902</v>
      </c>
      <c r="DC35" s="57" t="s">
        <v>10722</v>
      </c>
      <c r="DD35" s="57" t="s">
        <v>10723</v>
      </c>
      <c r="DE35" s="57" t="s">
        <v>10724</v>
      </c>
      <c r="DF35" s="57" t="s">
        <v>10725</v>
      </c>
      <c r="DG35" s="57" t="s">
        <v>10726</v>
      </c>
      <c r="DM35" s="57" t="s">
        <v>10727</v>
      </c>
      <c r="DN35" s="57" t="s">
        <v>4932</v>
      </c>
      <c r="DO35" s="57" t="s">
        <v>10728</v>
      </c>
      <c r="DP35" s="57" t="s">
        <v>10729</v>
      </c>
      <c r="DQ35" s="57" t="s">
        <v>10730</v>
      </c>
      <c r="DR35" s="57" t="s">
        <v>10731</v>
      </c>
      <c r="DS35" s="57" t="s">
        <v>10732</v>
      </c>
      <c r="DW35" s="57" t="s">
        <v>10722</v>
      </c>
      <c r="ED35" s="57" t="s">
        <v>18075</v>
      </c>
      <c r="EE35" s="164" t="s">
        <v>18835</v>
      </c>
      <c r="EF35" s="57" t="s">
        <v>18877</v>
      </c>
      <c r="EG35" s="57" t="s">
        <v>13360</v>
      </c>
      <c r="EH35" s="57" t="s">
        <v>13361</v>
      </c>
      <c r="EI35" s="57" t="s">
        <v>13362</v>
      </c>
      <c r="EQ35" s="57" t="s">
        <v>13363</v>
      </c>
      <c r="ER35" s="57" t="s">
        <v>13364</v>
      </c>
      <c r="ES35" s="57" t="s">
        <v>13365</v>
      </c>
      <c r="ET35" s="57" t="s">
        <v>13366</v>
      </c>
      <c r="FA35" s="57" t="s">
        <v>13367</v>
      </c>
      <c r="FB35" s="57" t="s">
        <v>5712</v>
      </c>
      <c r="FH35" s="57" t="s">
        <v>18075</v>
      </c>
      <c r="FI35" s="164" t="s">
        <v>18805</v>
      </c>
      <c r="FJ35" s="57" t="s">
        <v>19089</v>
      </c>
      <c r="FK35" s="57" t="s">
        <v>15199</v>
      </c>
      <c r="FL35" s="57" t="s">
        <v>13370</v>
      </c>
      <c r="FM35" s="57" t="s">
        <v>15200</v>
      </c>
      <c r="FN35" s="57" t="s">
        <v>15201</v>
      </c>
      <c r="FO35" s="57" t="s">
        <v>15202</v>
      </c>
      <c r="FU35" s="57" t="s">
        <v>15203</v>
      </c>
      <c r="FV35" s="57" t="s">
        <v>15204</v>
      </c>
      <c r="FW35" s="57" t="s">
        <v>15205</v>
      </c>
      <c r="FX35" s="57" t="s">
        <v>13879</v>
      </c>
      <c r="FY35" s="57" t="s">
        <v>15206</v>
      </c>
      <c r="FZ35" s="57" t="s">
        <v>15207</v>
      </c>
      <c r="GE35" s="57" t="s">
        <v>15208</v>
      </c>
      <c r="GF35" s="57" t="s">
        <v>15209</v>
      </c>
      <c r="GG35" s="57" t="s">
        <v>8833</v>
      </c>
      <c r="GL35" s="57" t="s">
        <v>18063</v>
      </c>
      <c r="GM35" s="164" t="s">
        <v>18805</v>
      </c>
      <c r="GN35" s="57" t="s">
        <v>19099</v>
      </c>
      <c r="GO35" s="57" t="s">
        <v>16664</v>
      </c>
      <c r="GP35" s="57" t="s">
        <v>16665</v>
      </c>
      <c r="GQ35" s="57" t="s">
        <v>15228</v>
      </c>
      <c r="GY35" s="57" t="s">
        <v>16666</v>
      </c>
      <c r="GZ35" s="57" t="s">
        <v>16667</v>
      </c>
      <c r="HA35" s="57" t="s">
        <v>4897</v>
      </c>
      <c r="HB35" s="57" t="s">
        <v>14605</v>
      </c>
      <c r="HI35" s="57" t="s">
        <v>16668</v>
      </c>
      <c r="HP35" s="57" t="s">
        <v>18084</v>
      </c>
      <c r="HQ35" s="164" t="s">
        <v>18835</v>
      </c>
      <c r="HR35" s="57" t="s">
        <v>18828</v>
      </c>
      <c r="HS35" s="57" t="s">
        <v>82</v>
      </c>
      <c r="HT35" s="57" t="s">
        <v>79</v>
      </c>
      <c r="HU35" s="57" t="s">
        <v>79</v>
      </c>
      <c r="HV35" s="57" t="s">
        <v>82</v>
      </c>
      <c r="HW35" s="57" t="s">
        <v>82</v>
      </c>
      <c r="HX35" s="57" t="s">
        <v>79</v>
      </c>
      <c r="HY35" s="57" t="s">
        <v>82</v>
      </c>
      <c r="HZ35" s="57" t="s">
        <v>82</v>
      </c>
      <c r="IA35" s="57" t="s">
        <v>79</v>
      </c>
      <c r="IB35" s="57" t="s">
        <v>82</v>
      </c>
      <c r="IC35" s="57" t="s">
        <v>82</v>
      </c>
      <c r="ID35" s="57" t="s">
        <v>82</v>
      </c>
      <c r="IE35" s="57" t="s">
        <v>82</v>
      </c>
      <c r="IF35" s="57" t="s">
        <v>82</v>
      </c>
      <c r="IG35" s="57" t="s">
        <v>82</v>
      </c>
      <c r="IH35" s="57" t="s">
        <v>79</v>
      </c>
      <c r="II35" s="57" t="s">
        <v>68</v>
      </c>
      <c r="IJ35" s="57">
        <v>15254</v>
      </c>
      <c r="IK35" s="57">
        <v>46319</v>
      </c>
      <c r="IL35" s="57">
        <v>46301</v>
      </c>
      <c r="IM35" s="57">
        <v>34052</v>
      </c>
      <c r="IO35" s="57" t="s">
        <v>4802</v>
      </c>
      <c r="IP35" s="57" t="s">
        <v>4923</v>
      </c>
      <c r="IQ35" s="57" t="s">
        <v>4924</v>
      </c>
      <c r="IR35" s="57" t="s">
        <v>1473</v>
      </c>
      <c r="IT35" s="57">
        <v>2</v>
      </c>
      <c r="IU35" s="57">
        <v>3</v>
      </c>
      <c r="IV35" s="57">
        <v>2</v>
      </c>
      <c r="IW35" s="57">
        <v>1</v>
      </c>
      <c r="IY35" s="57">
        <v>400</v>
      </c>
      <c r="IZ35" s="57">
        <v>307</v>
      </c>
      <c r="JA35" s="57">
        <v>324</v>
      </c>
      <c r="JB35" s="57">
        <v>144</v>
      </c>
      <c r="JD35" s="57">
        <v>136</v>
      </c>
      <c r="JE35" s="57">
        <v>320</v>
      </c>
      <c r="JF35" s="57">
        <v>320</v>
      </c>
      <c r="JG35" s="57">
        <v>312</v>
      </c>
      <c r="JN35" s="57">
        <v>46310</v>
      </c>
      <c r="JO35" s="57">
        <v>15254</v>
      </c>
      <c r="JP35" s="57">
        <v>13154</v>
      </c>
      <c r="JQ35" s="57">
        <v>46301</v>
      </c>
      <c r="JS35" s="57" t="s">
        <v>7801</v>
      </c>
      <c r="JT35" s="57" t="s">
        <v>4802</v>
      </c>
      <c r="JU35" s="57" t="s">
        <v>798</v>
      </c>
      <c r="JV35" s="57" t="s">
        <v>4924</v>
      </c>
      <c r="JX35" s="57">
        <v>2</v>
      </c>
      <c r="JY35" s="57">
        <v>2</v>
      </c>
      <c r="JZ35" s="57">
        <v>1</v>
      </c>
      <c r="KA35" s="57">
        <v>2</v>
      </c>
      <c r="KC35" s="57">
        <v>334</v>
      </c>
      <c r="KD35" s="57">
        <v>400</v>
      </c>
      <c r="KE35" s="57">
        <v>42</v>
      </c>
      <c r="KF35" s="57">
        <v>324</v>
      </c>
      <c r="KH35" s="57">
        <v>320</v>
      </c>
      <c r="KI35" s="57">
        <v>136</v>
      </c>
      <c r="KJ35" s="57">
        <v>122</v>
      </c>
      <c r="KK35" s="57">
        <v>320</v>
      </c>
      <c r="KR35" s="57">
        <v>34093</v>
      </c>
      <c r="KS35" s="57">
        <v>46347</v>
      </c>
      <c r="KT35" s="57">
        <v>46301</v>
      </c>
      <c r="KW35" s="57" t="s">
        <v>4938</v>
      </c>
      <c r="KX35" s="57" t="s">
        <v>4937</v>
      </c>
      <c r="KY35" s="57" t="s">
        <v>4924</v>
      </c>
      <c r="LB35" s="57">
        <v>1</v>
      </c>
      <c r="LC35" s="57">
        <v>2</v>
      </c>
      <c r="LD35" s="57">
        <v>2</v>
      </c>
      <c r="LG35" s="57">
        <v>65</v>
      </c>
      <c r="LH35" s="57">
        <v>322</v>
      </c>
      <c r="LI35" s="57">
        <v>324</v>
      </c>
      <c r="LL35" s="57">
        <v>312</v>
      </c>
      <c r="LM35" s="57">
        <v>321</v>
      </c>
      <c r="LN35" s="57">
        <v>320</v>
      </c>
      <c r="LV35" s="57">
        <v>46301</v>
      </c>
      <c r="LW35" s="57">
        <v>13254</v>
      </c>
      <c r="LX35" s="57">
        <v>46319</v>
      </c>
      <c r="MA35" s="57" t="s">
        <v>4924</v>
      </c>
      <c r="MB35" s="57" t="s">
        <v>799</v>
      </c>
      <c r="MC35" s="57" t="s">
        <v>4923</v>
      </c>
      <c r="MF35" s="57">
        <v>2</v>
      </c>
      <c r="MG35" s="57">
        <v>1</v>
      </c>
      <c r="MH35" s="57">
        <v>3</v>
      </c>
      <c r="MK35" s="57">
        <v>324</v>
      </c>
      <c r="ML35" s="57">
        <v>42</v>
      </c>
      <c r="MM35" s="57">
        <v>307</v>
      </c>
      <c r="MP35" s="57">
        <v>320</v>
      </c>
      <c r="MQ35" s="57">
        <v>128</v>
      </c>
      <c r="MR35" s="57">
        <v>320</v>
      </c>
      <c r="MZ35" s="57">
        <v>13154</v>
      </c>
      <c r="NA35" s="57">
        <v>46301</v>
      </c>
      <c r="NE35" s="57" t="s">
        <v>798</v>
      </c>
      <c r="NF35" s="57" t="s">
        <v>4924</v>
      </c>
      <c r="NJ35" s="57">
        <v>1</v>
      </c>
      <c r="NK35" s="57">
        <v>2</v>
      </c>
      <c r="NO35" s="57">
        <v>42</v>
      </c>
      <c r="NP35" s="57">
        <v>324</v>
      </c>
      <c r="NT35" s="57">
        <v>122</v>
      </c>
      <c r="NU35" s="57">
        <v>320</v>
      </c>
      <c r="OD35" s="57">
        <v>34093</v>
      </c>
      <c r="OE35" s="57">
        <v>46301</v>
      </c>
      <c r="OF35" s="57">
        <v>34052</v>
      </c>
      <c r="OI35" s="57" t="s">
        <v>4938</v>
      </c>
      <c r="OJ35" s="57" t="s">
        <v>4924</v>
      </c>
      <c r="OK35" s="57" t="s">
        <v>1473</v>
      </c>
      <c r="ON35" s="57">
        <v>1</v>
      </c>
      <c r="OO35" s="57">
        <v>2</v>
      </c>
      <c r="OP35" s="57">
        <v>1</v>
      </c>
      <c r="OS35" s="57">
        <v>65</v>
      </c>
      <c r="OT35" s="57">
        <v>324</v>
      </c>
      <c r="OU35" s="57">
        <v>144</v>
      </c>
      <c r="OX35" s="57">
        <v>312</v>
      </c>
      <c r="OY35" s="57">
        <v>320</v>
      </c>
      <c r="OZ35" s="57">
        <v>312</v>
      </c>
      <c r="PJ35" s="57" t="s">
        <v>19105</v>
      </c>
      <c r="PK35" s="57" t="s">
        <v>19106</v>
      </c>
      <c r="PL35" s="57" t="s">
        <v>19107</v>
      </c>
      <c r="PN35" s="57">
        <v>2648.2347670000004</v>
      </c>
      <c r="PO35" s="57" t="s">
        <v>18823</v>
      </c>
      <c r="PP35" s="57" t="s">
        <v>18824</v>
      </c>
      <c r="PQ35" s="57" t="s">
        <v>18825</v>
      </c>
      <c r="PR35" s="57" t="s">
        <v>3306</v>
      </c>
      <c r="PS35" s="57" t="s">
        <v>3307</v>
      </c>
      <c r="PT35" s="57" t="s">
        <v>3308</v>
      </c>
      <c r="PU35" s="57" t="s">
        <v>3309</v>
      </c>
      <c r="PV35" s="57" t="s">
        <v>3310</v>
      </c>
      <c r="PW35" s="57" t="s">
        <v>3311</v>
      </c>
    </row>
    <row r="36" spans="1:439" ht="15" customHeight="1" x14ac:dyDescent="0.35">
      <c r="A36" s="57">
        <v>35</v>
      </c>
      <c r="B36" s="57" t="s">
        <v>277</v>
      </c>
      <c r="D36" s="57" t="s">
        <v>306</v>
      </c>
      <c r="E36" s="57" t="s">
        <v>1456</v>
      </c>
      <c r="F36" s="57" t="s">
        <v>1457</v>
      </c>
      <c r="G36" s="57" t="s">
        <v>1458</v>
      </c>
      <c r="H36" s="57" t="s">
        <v>1459</v>
      </c>
      <c r="I36" s="57" t="s">
        <v>224</v>
      </c>
      <c r="P36" s="57" t="s">
        <v>1460</v>
      </c>
      <c r="Q36" s="57" t="s">
        <v>1461</v>
      </c>
      <c r="S36" s="57" t="s">
        <v>69</v>
      </c>
      <c r="T36" s="57" t="s">
        <v>69</v>
      </c>
      <c r="U36" s="57" t="s">
        <v>69</v>
      </c>
      <c r="V36" s="57" t="s">
        <v>69</v>
      </c>
      <c r="W36" s="57" t="s">
        <v>69</v>
      </c>
      <c r="X36" s="57" t="s">
        <v>69</v>
      </c>
      <c r="Y36" s="57" t="s">
        <v>69</v>
      </c>
      <c r="Z36" s="57" t="s">
        <v>69</v>
      </c>
      <c r="AA36" s="57" t="s">
        <v>69</v>
      </c>
      <c r="AB36" s="57" t="s">
        <v>63</v>
      </c>
      <c r="AC36" s="57" t="s">
        <v>69</v>
      </c>
      <c r="AD36" s="57" t="s">
        <v>69</v>
      </c>
      <c r="AE36" s="57" t="s">
        <v>63</v>
      </c>
      <c r="AF36" s="57" t="s">
        <v>69</v>
      </c>
      <c r="AG36" s="57" t="s">
        <v>69</v>
      </c>
      <c r="AH36" s="57" t="s">
        <v>70</v>
      </c>
      <c r="AI36" s="57" t="s">
        <v>1462</v>
      </c>
      <c r="AJ36" s="57" t="s">
        <v>81</v>
      </c>
      <c r="AK36" s="57" t="s">
        <v>83</v>
      </c>
      <c r="AL36" s="57" t="s">
        <v>66</v>
      </c>
      <c r="AN36" s="57" t="s">
        <v>1463</v>
      </c>
      <c r="AO36" s="57" t="s">
        <v>863</v>
      </c>
      <c r="AP36" s="57" t="s">
        <v>19104</v>
      </c>
      <c r="AQ36" s="57" t="s">
        <v>67</v>
      </c>
      <c r="AR36" s="57" t="s">
        <v>78</v>
      </c>
      <c r="AS36" s="57" t="s">
        <v>1343</v>
      </c>
      <c r="AT36" s="57" t="s">
        <v>18801</v>
      </c>
      <c r="AU36" s="57" t="s">
        <v>4925</v>
      </c>
      <c r="AV36" s="57" t="s">
        <v>4926</v>
      </c>
      <c r="AW36" s="57" t="s">
        <v>4927</v>
      </c>
      <c r="AX36" s="57" t="s">
        <v>4928</v>
      </c>
      <c r="BE36" s="57" t="s">
        <v>4929</v>
      </c>
      <c r="BF36" s="57" t="s">
        <v>4930</v>
      </c>
      <c r="BG36" s="57" t="s">
        <v>4931</v>
      </c>
      <c r="BH36" s="57" t="s">
        <v>4932</v>
      </c>
      <c r="BI36" s="57" t="s">
        <v>4933</v>
      </c>
      <c r="BJ36" s="57" t="s">
        <v>4934</v>
      </c>
      <c r="BO36" s="57" t="s">
        <v>4935</v>
      </c>
      <c r="BP36" s="57" t="s">
        <v>4936</v>
      </c>
      <c r="BV36" s="57" t="s">
        <v>18056</v>
      </c>
      <c r="BW36" s="164" t="s">
        <v>18805</v>
      </c>
      <c r="BX36" s="57" t="s">
        <v>19108</v>
      </c>
      <c r="BY36" s="57" t="s">
        <v>7802</v>
      </c>
      <c r="BZ36" s="57" t="s">
        <v>7803</v>
      </c>
      <c r="CA36" s="57" t="s">
        <v>7804</v>
      </c>
      <c r="CB36" s="57" t="s">
        <v>4920</v>
      </c>
      <c r="CC36" s="57" t="s">
        <v>7805</v>
      </c>
      <c r="CD36" s="57" t="s">
        <v>7806</v>
      </c>
      <c r="CI36" s="57" t="s">
        <v>7807</v>
      </c>
      <c r="CJ36" s="57" t="s">
        <v>7808</v>
      </c>
      <c r="CK36" s="57" t="s">
        <v>7809</v>
      </c>
      <c r="CL36" s="57" t="s">
        <v>7810</v>
      </c>
      <c r="CM36" s="57" t="s">
        <v>7811</v>
      </c>
      <c r="CN36" s="57" t="s">
        <v>7812</v>
      </c>
      <c r="CO36" s="57" t="s">
        <v>7813</v>
      </c>
      <c r="CS36" s="57" t="s">
        <v>7814</v>
      </c>
      <c r="CT36" s="57" t="s">
        <v>4936</v>
      </c>
      <c r="CZ36" s="57" t="s">
        <v>18056</v>
      </c>
      <c r="DA36" s="164" t="s">
        <v>18805</v>
      </c>
      <c r="DB36" s="57" t="s">
        <v>19109</v>
      </c>
      <c r="DC36" s="57" t="s">
        <v>10733</v>
      </c>
      <c r="DD36" s="57" t="s">
        <v>10734</v>
      </c>
      <c r="DE36" s="57" t="s">
        <v>10735</v>
      </c>
      <c r="DF36" s="57" t="s">
        <v>10736</v>
      </c>
      <c r="DG36" s="57" t="s">
        <v>10737</v>
      </c>
      <c r="DH36" s="57" t="s">
        <v>10726</v>
      </c>
      <c r="DM36" s="57" t="s">
        <v>10727</v>
      </c>
      <c r="DN36" s="57" t="s">
        <v>10738</v>
      </c>
      <c r="DO36" s="57" t="s">
        <v>10739</v>
      </c>
      <c r="DP36" s="57" t="s">
        <v>10740</v>
      </c>
      <c r="DQ36" s="57" t="s">
        <v>10731</v>
      </c>
      <c r="DR36" s="57" t="s">
        <v>10741</v>
      </c>
      <c r="DW36" s="57" t="s">
        <v>10742</v>
      </c>
      <c r="DX36" s="57" t="s">
        <v>10743</v>
      </c>
      <c r="ED36" s="57" t="s">
        <v>18075</v>
      </c>
      <c r="EE36" s="164" t="s">
        <v>18835</v>
      </c>
      <c r="EF36" s="57" t="s">
        <v>18942</v>
      </c>
      <c r="EG36" s="57" t="s">
        <v>13368</v>
      </c>
      <c r="EH36" s="57" t="s">
        <v>13369</v>
      </c>
      <c r="EI36" s="57" t="s">
        <v>13370</v>
      </c>
      <c r="EJ36" s="57" t="s">
        <v>13371</v>
      </c>
      <c r="EK36" s="57" t="s">
        <v>13372</v>
      </c>
      <c r="EQ36" s="57" t="s">
        <v>13373</v>
      </c>
      <c r="ER36" s="57" t="s">
        <v>13374</v>
      </c>
      <c r="ES36" s="57" t="s">
        <v>13375</v>
      </c>
      <c r="ET36" s="57" t="s">
        <v>13376</v>
      </c>
      <c r="EU36" s="57" t="s">
        <v>13377</v>
      </c>
      <c r="EV36" s="57" t="s">
        <v>13378</v>
      </c>
      <c r="EW36" s="57" t="s">
        <v>13379</v>
      </c>
      <c r="FA36" s="57" t="s">
        <v>13380</v>
      </c>
      <c r="FB36" s="57" t="s">
        <v>7689</v>
      </c>
      <c r="FH36" s="57" t="s">
        <v>18084</v>
      </c>
      <c r="FI36" s="164" t="s">
        <v>18805</v>
      </c>
      <c r="FJ36" s="57" t="s">
        <v>19110</v>
      </c>
      <c r="FK36" s="57" t="s">
        <v>15210</v>
      </c>
      <c r="FL36" s="57" t="s">
        <v>15211</v>
      </c>
      <c r="FM36" s="57" t="s">
        <v>15212</v>
      </c>
      <c r="FN36" s="57" t="s">
        <v>15213</v>
      </c>
      <c r="FU36" s="57" t="s">
        <v>15214</v>
      </c>
      <c r="FV36" s="57" t="s">
        <v>15215</v>
      </c>
      <c r="FW36" s="57" t="s">
        <v>15216</v>
      </c>
      <c r="FX36" s="57" t="s">
        <v>15217</v>
      </c>
      <c r="FY36" s="57" t="s">
        <v>4896</v>
      </c>
      <c r="FZ36" s="57" t="s">
        <v>4897</v>
      </c>
      <c r="GA36" s="57" t="s">
        <v>4898</v>
      </c>
      <c r="GE36" s="57" t="s">
        <v>6044</v>
      </c>
      <c r="GF36" s="57" t="s">
        <v>15218</v>
      </c>
      <c r="GL36" s="57" t="s">
        <v>18084</v>
      </c>
      <c r="GM36" s="164" t="s">
        <v>18835</v>
      </c>
      <c r="GN36" s="57" t="s">
        <v>18893</v>
      </c>
      <c r="GO36" s="57" t="s">
        <v>16669</v>
      </c>
      <c r="GP36" s="57" t="s">
        <v>16670</v>
      </c>
      <c r="GQ36" s="57" t="s">
        <v>16671</v>
      </c>
      <c r="GR36" s="57" t="s">
        <v>16672</v>
      </c>
      <c r="GY36" s="57" t="s">
        <v>16673</v>
      </c>
      <c r="GZ36" s="57" t="s">
        <v>16674</v>
      </c>
      <c r="HA36" s="57" t="s">
        <v>16675</v>
      </c>
      <c r="HB36" s="57" t="s">
        <v>16676</v>
      </c>
      <c r="HC36" s="57" t="s">
        <v>16677</v>
      </c>
      <c r="HD36" s="57" t="s">
        <v>16678</v>
      </c>
      <c r="HI36" s="57" t="s">
        <v>16679</v>
      </c>
      <c r="HJ36" s="57" t="s">
        <v>16680</v>
      </c>
      <c r="HK36" s="57" t="s">
        <v>4936</v>
      </c>
      <c r="HP36" s="57" t="s">
        <v>18066</v>
      </c>
      <c r="HQ36" s="164" t="s">
        <v>18805</v>
      </c>
      <c r="HR36" s="57" t="s">
        <v>18853</v>
      </c>
      <c r="HS36" s="57" t="s">
        <v>82</v>
      </c>
      <c r="HT36" s="57" t="s">
        <v>79</v>
      </c>
      <c r="HU36" s="57" t="s">
        <v>79</v>
      </c>
      <c r="HV36" s="57" t="s">
        <v>82</v>
      </c>
      <c r="HW36" s="57" t="s">
        <v>82</v>
      </c>
      <c r="HX36" s="57" t="s">
        <v>79</v>
      </c>
      <c r="HY36" s="57" t="s">
        <v>82</v>
      </c>
      <c r="HZ36" s="57" t="s">
        <v>82</v>
      </c>
      <c r="IA36" s="57" t="s">
        <v>82</v>
      </c>
      <c r="IB36" s="57" t="s">
        <v>82</v>
      </c>
      <c r="IC36" s="57" t="s">
        <v>79</v>
      </c>
      <c r="ID36" s="57" t="s">
        <v>82</v>
      </c>
      <c r="IE36" s="57" t="s">
        <v>79</v>
      </c>
      <c r="IF36" s="57" t="s">
        <v>82</v>
      </c>
      <c r="IG36" s="57" t="s">
        <v>82</v>
      </c>
      <c r="IH36" s="57" t="s">
        <v>82</v>
      </c>
      <c r="II36" s="57" t="s">
        <v>68</v>
      </c>
      <c r="IJ36" s="57">
        <v>46347</v>
      </c>
      <c r="IK36" s="57">
        <v>34093</v>
      </c>
      <c r="IL36" s="57">
        <v>46301</v>
      </c>
      <c r="IO36" s="57" t="s">
        <v>4937</v>
      </c>
      <c r="IP36" s="57" t="s">
        <v>4938</v>
      </c>
      <c r="IQ36" s="57" t="s">
        <v>4924</v>
      </c>
      <c r="IT36" s="57">
        <v>2</v>
      </c>
      <c r="IU36" s="57">
        <v>1</v>
      </c>
      <c r="IV36" s="57">
        <v>2</v>
      </c>
      <c r="IY36" s="57">
        <v>322</v>
      </c>
      <c r="IZ36" s="57">
        <v>65</v>
      </c>
      <c r="JA36" s="57">
        <v>324</v>
      </c>
      <c r="JD36" s="57">
        <v>321</v>
      </c>
      <c r="JE36" s="57">
        <v>312</v>
      </c>
      <c r="JF36" s="57">
        <v>320</v>
      </c>
      <c r="JN36" s="57">
        <v>46319</v>
      </c>
      <c r="JO36" s="57">
        <v>34093</v>
      </c>
      <c r="JS36" s="57" t="s">
        <v>4923</v>
      </c>
      <c r="JT36" s="57" t="s">
        <v>4938</v>
      </c>
      <c r="JX36" s="57">
        <v>3</v>
      </c>
      <c r="JY36" s="57">
        <v>1</v>
      </c>
      <c r="KC36" s="57">
        <v>307</v>
      </c>
      <c r="KD36" s="57">
        <v>65</v>
      </c>
      <c r="KH36" s="57">
        <v>320</v>
      </c>
      <c r="KI36" s="57">
        <v>312</v>
      </c>
      <c r="KR36" s="57">
        <v>46347</v>
      </c>
      <c r="KS36" s="57">
        <v>34093</v>
      </c>
      <c r="KT36" s="57">
        <v>46301</v>
      </c>
      <c r="KU36" s="57">
        <v>13254</v>
      </c>
      <c r="KV36" s="57">
        <v>15254</v>
      </c>
      <c r="KW36" s="57" t="s">
        <v>4937</v>
      </c>
      <c r="KX36" s="57" t="s">
        <v>4938</v>
      </c>
      <c r="KY36" s="57" t="s">
        <v>4924</v>
      </c>
      <c r="KZ36" s="57" t="s">
        <v>799</v>
      </c>
      <c r="LA36" s="57" t="s">
        <v>4802</v>
      </c>
      <c r="LB36" s="57">
        <v>2</v>
      </c>
      <c r="LC36" s="57">
        <v>1</v>
      </c>
      <c r="LD36" s="57">
        <v>2</v>
      </c>
      <c r="LE36" s="57">
        <v>1</v>
      </c>
      <c r="LF36" s="57">
        <v>2</v>
      </c>
      <c r="LG36" s="57">
        <v>322</v>
      </c>
      <c r="LH36" s="57">
        <v>65</v>
      </c>
      <c r="LI36" s="57">
        <v>324</v>
      </c>
      <c r="LJ36" s="57">
        <v>42</v>
      </c>
      <c r="LK36" s="57">
        <v>400</v>
      </c>
      <c r="LL36" s="57">
        <v>321</v>
      </c>
      <c r="LM36" s="57">
        <v>312</v>
      </c>
      <c r="LN36" s="57">
        <v>320</v>
      </c>
      <c r="LO36" s="57">
        <v>128</v>
      </c>
      <c r="LP36" s="57">
        <v>136</v>
      </c>
      <c r="LV36" s="57">
        <v>34052</v>
      </c>
      <c r="LW36" s="57">
        <v>46319</v>
      </c>
      <c r="MA36" s="57" t="s">
        <v>1473</v>
      </c>
      <c r="MB36" s="57" t="s">
        <v>4923</v>
      </c>
      <c r="MF36" s="57">
        <v>1</v>
      </c>
      <c r="MG36" s="57">
        <v>3</v>
      </c>
      <c r="MK36" s="57">
        <v>144</v>
      </c>
      <c r="ML36" s="57">
        <v>307</v>
      </c>
      <c r="MP36" s="57">
        <v>312</v>
      </c>
      <c r="MQ36" s="57">
        <v>320</v>
      </c>
      <c r="MZ36" s="57">
        <v>13254</v>
      </c>
      <c r="NA36" s="57">
        <v>46347</v>
      </c>
      <c r="NB36" s="57">
        <v>34093</v>
      </c>
      <c r="NC36" s="57">
        <v>46301</v>
      </c>
      <c r="NE36" s="57" t="s">
        <v>799</v>
      </c>
      <c r="NF36" s="57" t="s">
        <v>4937</v>
      </c>
      <c r="NG36" s="57" t="s">
        <v>4938</v>
      </c>
      <c r="NH36" s="57" t="s">
        <v>4924</v>
      </c>
      <c r="NJ36" s="57">
        <v>1</v>
      </c>
      <c r="NK36" s="57">
        <v>2</v>
      </c>
      <c r="NL36" s="57">
        <v>1</v>
      </c>
      <c r="NM36" s="57">
        <v>2</v>
      </c>
      <c r="NO36" s="57">
        <v>42</v>
      </c>
      <c r="NP36" s="57">
        <v>322</v>
      </c>
      <c r="NQ36" s="57">
        <v>65</v>
      </c>
      <c r="NR36" s="57">
        <v>324</v>
      </c>
      <c r="NT36" s="57">
        <v>128</v>
      </c>
      <c r="NU36" s="57">
        <v>321</v>
      </c>
      <c r="NV36" s="57">
        <v>312</v>
      </c>
      <c r="NW36" s="57">
        <v>320</v>
      </c>
      <c r="OD36" s="57">
        <v>13254</v>
      </c>
      <c r="OE36" s="57">
        <v>13154</v>
      </c>
      <c r="OF36" s="57">
        <v>46347</v>
      </c>
      <c r="OI36" s="57" t="s">
        <v>799</v>
      </c>
      <c r="OJ36" s="57" t="s">
        <v>798</v>
      </c>
      <c r="OK36" s="57" t="s">
        <v>4937</v>
      </c>
      <c r="ON36" s="57">
        <v>1</v>
      </c>
      <c r="OO36" s="57">
        <v>1</v>
      </c>
      <c r="OP36" s="57">
        <v>2</v>
      </c>
      <c r="OS36" s="57">
        <v>42</v>
      </c>
      <c r="OT36" s="57">
        <v>42</v>
      </c>
      <c r="OU36" s="57">
        <v>322</v>
      </c>
      <c r="OX36" s="57">
        <v>128</v>
      </c>
      <c r="OY36" s="57">
        <v>122</v>
      </c>
      <c r="OZ36" s="57">
        <v>321</v>
      </c>
      <c r="PJ36" s="57" t="s">
        <v>19111</v>
      </c>
      <c r="PK36" s="57" t="s">
        <v>19112</v>
      </c>
      <c r="PL36" s="57" t="s">
        <v>19113</v>
      </c>
      <c r="PN36" s="57">
        <v>2673.4284229000004</v>
      </c>
      <c r="PO36" s="57" t="s">
        <v>18823</v>
      </c>
      <c r="PP36" s="57" t="s">
        <v>18824</v>
      </c>
      <c r="PQ36" s="57" t="s">
        <v>18825</v>
      </c>
      <c r="PR36" s="57" t="s">
        <v>3312</v>
      </c>
      <c r="PS36" s="57" t="s">
        <v>3313</v>
      </c>
      <c r="PT36" s="57" t="s">
        <v>3314</v>
      </c>
      <c r="PU36" s="57" t="s">
        <v>3315</v>
      </c>
      <c r="PV36" s="57" t="s">
        <v>3316</v>
      </c>
      <c r="PW36" s="57" t="s">
        <v>3317</v>
      </c>
    </row>
    <row r="37" spans="1:439" ht="15" customHeight="1" x14ac:dyDescent="0.35">
      <c r="A37" s="57">
        <v>36</v>
      </c>
      <c r="B37" s="57" t="s">
        <v>277</v>
      </c>
      <c r="D37" s="57" t="s">
        <v>19114</v>
      </c>
      <c r="E37" s="57" t="s">
        <v>1464</v>
      </c>
      <c r="F37" s="57" t="s">
        <v>1465</v>
      </c>
      <c r="G37" s="57" t="s">
        <v>1466</v>
      </c>
      <c r="H37" s="57" t="s">
        <v>1467</v>
      </c>
      <c r="I37" s="57" t="s">
        <v>1468</v>
      </c>
      <c r="J37" s="57" t="s">
        <v>1469</v>
      </c>
      <c r="P37" s="57" t="s">
        <v>1470</v>
      </c>
      <c r="Q37" s="57" t="s">
        <v>1471</v>
      </c>
      <c r="S37" s="57" t="s">
        <v>69</v>
      </c>
      <c r="T37" s="57" t="s">
        <v>69</v>
      </c>
      <c r="U37" s="57" t="s">
        <v>69</v>
      </c>
      <c r="V37" s="57" t="s">
        <v>69</v>
      </c>
      <c r="W37" s="57" t="s">
        <v>69</v>
      </c>
      <c r="X37" s="57" t="s">
        <v>69</v>
      </c>
      <c r="Y37" s="57" t="s">
        <v>69</v>
      </c>
      <c r="Z37" s="57" t="s">
        <v>69</v>
      </c>
      <c r="AA37" s="57" t="s">
        <v>69</v>
      </c>
      <c r="AB37" s="57" t="s">
        <v>63</v>
      </c>
      <c r="AC37" s="57" t="s">
        <v>69</v>
      </c>
      <c r="AD37" s="57" t="s">
        <v>63</v>
      </c>
      <c r="AE37" s="57" t="s">
        <v>63</v>
      </c>
      <c r="AF37" s="57" t="s">
        <v>69</v>
      </c>
      <c r="AG37" s="57" t="s">
        <v>69</v>
      </c>
      <c r="AH37" s="57" t="s">
        <v>70</v>
      </c>
      <c r="AI37" s="57" t="s">
        <v>1472</v>
      </c>
      <c r="AJ37" s="57" t="s">
        <v>83</v>
      </c>
      <c r="AK37" s="57" t="s">
        <v>83</v>
      </c>
      <c r="AL37" s="57" t="s">
        <v>72</v>
      </c>
      <c r="AM37" s="57" t="s">
        <v>1473</v>
      </c>
      <c r="AN37" s="57" t="s">
        <v>1474</v>
      </c>
      <c r="AO37" s="57" t="s">
        <v>864</v>
      </c>
      <c r="AP37" s="57" t="s">
        <v>19115</v>
      </c>
      <c r="AQ37" s="57" t="s">
        <v>1245</v>
      </c>
      <c r="AR37" s="57" t="s">
        <v>78</v>
      </c>
      <c r="AS37" s="57" t="s">
        <v>1343</v>
      </c>
      <c r="AT37" s="57" t="s">
        <v>18801</v>
      </c>
      <c r="AU37" s="57" t="s">
        <v>4939</v>
      </c>
      <c r="AV37" s="57" t="s">
        <v>4940</v>
      </c>
      <c r="AW37" s="57" t="s">
        <v>4941</v>
      </c>
      <c r="AX37" s="57" t="s">
        <v>4942</v>
      </c>
      <c r="AY37" s="57" t="s">
        <v>4943</v>
      </c>
      <c r="BE37" s="57" t="s">
        <v>4944</v>
      </c>
      <c r="BF37" s="57" t="s">
        <v>4945</v>
      </c>
      <c r="BG37" s="57" t="s">
        <v>4946</v>
      </c>
      <c r="BH37" s="57" t="s">
        <v>4947</v>
      </c>
      <c r="BI37" s="57" t="s">
        <v>4948</v>
      </c>
      <c r="BJ37" s="57" t="s">
        <v>4949</v>
      </c>
      <c r="BK37" s="57" t="s">
        <v>4950</v>
      </c>
      <c r="BL37" s="57" t="s">
        <v>4951</v>
      </c>
      <c r="BO37" s="57" t="s">
        <v>4952</v>
      </c>
      <c r="BP37" s="57" t="s">
        <v>4953</v>
      </c>
      <c r="BQ37" s="57" t="s">
        <v>4941</v>
      </c>
      <c r="BV37" s="57" t="s">
        <v>18084</v>
      </c>
      <c r="BW37" s="164" t="s">
        <v>18835</v>
      </c>
      <c r="BX37" s="57" t="s">
        <v>19116</v>
      </c>
      <c r="BY37" s="57" t="s">
        <v>7815</v>
      </c>
      <c r="BZ37" s="57" t="s">
        <v>7816</v>
      </c>
      <c r="CA37" s="57" t="s">
        <v>7817</v>
      </c>
      <c r="CB37" s="57" t="s">
        <v>7818</v>
      </c>
      <c r="CC37" s="57" t="s">
        <v>7819</v>
      </c>
      <c r="CI37" s="57" t="s">
        <v>7820</v>
      </c>
      <c r="CJ37" s="57" t="s">
        <v>7821</v>
      </c>
      <c r="CK37" s="57" t="s">
        <v>7822</v>
      </c>
      <c r="CL37" s="57" t="s">
        <v>7823</v>
      </c>
      <c r="CM37" s="57" t="s">
        <v>7824</v>
      </c>
      <c r="CN37" s="57" t="s">
        <v>7825</v>
      </c>
      <c r="CO37" s="57" t="s">
        <v>7826</v>
      </c>
      <c r="CS37" s="57" t="s">
        <v>7827</v>
      </c>
      <c r="CT37" s="57" t="s">
        <v>7828</v>
      </c>
      <c r="CU37" s="57" t="s">
        <v>7829</v>
      </c>
      <c r="CZ37" s="57" t="s">
        <v>18075</v>
      </c>
      <c r="DA37" s="164" t="s">
        <v>18935</v>
      </c>
      <c r="DB37" s="57" t="s">
        <v>18853</v>
      </c>
      <c r="DC37" s="57" t="s">
        <v>10744</v>
      </c>
      <c r="DD37" s="57" t="s">
        <v>5735</v>
      </c>
      <c r="DE37" s="57" t="s">
        <v>5745</v>
      </c>
      <c r="DF37" s="57" t="s">
        <v>10745</v>
      </c>
      <c r="DM37" s="57" t="s">
        <v>10746</v>
      </c>
      <c r="DN37" s="57" t="s">
        <v>10747</v>
      </c>
      <c r="DO37" s="57" t="s">
        <v>10748</v>
      </c>
      <c r="DP37" s="57" t="s">
        <v>10749</v>
      </c>
      <c r="DQ37" s="57" t="s">
        <v>10750</v>
      </c>
      <c r="DR37" s="57" t="s">
        <v>8563</v>
      </c>
      <c r="DS37" s="57" t="s">
        <v>8564</v>
      </c>
      <c r="DT37" s="57" t="s">
        <v>8565</v>
      </c>
      <c r="DW37" s="57" t="s">
        <v>5744</v>
      </c>
      <c r="DX37" s="57" t="s">
        <v>5745</v>
      </c>
      <c r="DY37" s="57" t="s">
        <v>5746</v>
      </c>
      <c r="ED37" s="57" t="s">
        <v>18059</v>
      </c>
      <c r="EE37" s="164" t="s">
        <v>18802</v>
      </c>
      <c r="EF37" s="57" t="s">
        <v>18828</v>
      </c>
      <c r="EG37" s="57" t="s">
        <v>13381</v>
      </c>
      <c r="EH37" s="57" t="s">
        <v>13382</v>
      </c>
      <c r="EI37" s="57" t="s">
        <v>13383</v>
      </c>
      <c r="EQ37" s="57" t="s">
        <v>13384</v>
      </c>
      <c r="ER37" s="57" t="s">
        <v>13385</v>
      </c>
      <c r="ES37" s="57" t="s">
        <v>13386</v>
      </c>
      <c r="ET37" s="57" t="s">
        <v>13387</v>
      </c>
      <c r="FA37" s="57" t="s">
        <v>13388</v>
      </c>
      <c r="FB37" s="57" t="s">
        <v>13389</v>
      </c>
      <c r="FH37" s="57" t="s">
        <v>18059</v>
      </c>
      <c r="FI37" s="164" t="s">
        <v>18802</v>
      </c>
      <c r="FJ37" s="57" t="s">
        <v>18893</v>
      </c>
      <c r="FK37" s="57" t="s">
        <v>13872</v>
      </c>
      <c r="FL37" s="57" t="s">
        <v>15219</v>
      </c>
      <c r="FM37" s="57" t="s">
        <v>13874</v>
      </c>
      <c r="FN37" s="57" t="s">
        <v>15220</v>
      </c>
      <c r="FU37" s="57" t="s">
        <v>15221</v>
      </c>
      <c r="FV37" s="57" t="s">
        <v>15222</v>
      </c>
      <c r="FW37" s="57" t="s">
        <v>15223</v>
      </c>
      <c r="FX37" s="57" t="s">
        <v>13879</v>
      </c>
      <c r="FY37" s="57" t="s">
        <v>15206</v>
      </c>
      <c r="FZ37" s="57" t="s">
        <v>13881</v>
      </c>
      <c r="GA37" s="57" t="s">
        <v>5740</v>
      </c>
      <c r="GE37" s="57" t="s">
        <v>13882</v>
      </c>
      <c r="GF37" s="57" t="s">
        <v>15224</v>
      </c>
      <c r="GL37" s="57" t="s">
        <v>18056</v>
      </c>
      <c r="GM37" s="164" t="s">
        <v>18802</v>
      </c>
      <c r="GN37" s="57" t="s">
        <v>19018</v>
      </c>
      <c r="HS37" s="57" t="s">
        <v>82</v>
      </c>
      <c r="HT37" s="57" t="s">
        <v>79</v>
      </c>
      <c r="HU37" s="57" t="s">
        <v>79</v>
      </c>
      <c r="HV37" s="57" t="s">
        <v>82</v>
      </c>
      <c r="HW37" s="57" t="s">
        <v>82</v>
      </c>
      <c r="HX37" s="57" t="s">
        <v>79</v>
      </c>
      <c r="HY37" s="57" t="s">
        <v>79</v>
      </c>
      <c r="HZ37" s="57" t="s">
        <v>82</v>
      </c>
      <c r="IA37" s="57" t="s">
        <v>79</v>
      </c>
      <c r="IB37" s="57" t="s">
        <v>82</v>
      </c>
      <c r="IC37" s="57" t="s">
        <v>82</v>
      </c>
      <c r="ID37" s="57" t="s">
        <v>82</v>
      </c>
      <c r="IE37" s="57" t="s">
        <v>82</v>
      </c>
      <c r="IF37" s="57" t="s">
        <v>82</v>
      </c>
      <c r="IG37" s="57" t="s">
        <v>82</v>
      </c>
      <c r="IH37" s="57" t="s">
        <v>79</v>
      </c>
      <c r="II37" s="57" t="s">
        <v>68</v>
      </c>
      <c r="IJ37" s="57">
        <v>13254</v>
      </c>
      <c r="IK37" s="57">
        <v>34052</v>
      </c>
      <c r="IL37" s="57">
        <v>46319</v>
      </c>
      <c r="IO37" s="57" t="s">
        <v>799</v>
      </c>
      <c r="IP37" s="57" t="s">
        <v>1473</v>
      </c>
      <c r="IQ37" s="57" t="s">
        <v>4923</v>
      </c>
      <c r="IT37" s="57">
        <v>2</v>
      </c>
      <c r="IU37" s="57">
        <v>3</v>
      </c>
      <c r="IV37" s="57">
        <v>2</v>
      </c>
      <c r="IY37" s="57">
        <v>192</v>
      </c>
      <c r="IZ37" s="57">
        <v>338</v>
      </c>
      <c r="JA37" s="57">
        <v>142</v>
      </c>
      <c r="JD37" s="57">
        <v>128</v>
      </c>
      <c r="JE37" s="57">
        <v>312</v>
      </c>
      <c r="JF37" s="57">
        <v>320</v>
      </c>
      <c r="JN37" s="57">
        <v>46319</v>
      </c>
      <c r="JO37" s="57">
        <v>34052</v>
      </c>
      <c r="JP37" s="57">
        <v>34085</v>
      </c>
      <c r="JQ37" s="57">
        <v>34053</v>
      </c>
      <c r="JS37" s="57" t="s">
        <v>4923</v>
      </c>
      <c r="JT37" s="57" t="s">
        <v>1473</v>
      </c>
      <c r="JU37" s="57" t="s">
        <v>5021</v>
      </c>
      <c r="JV37" s="57" t="s">
        <v>4966</v>
      </c>
      <c r="JX37" s="57">
        <v>2</v>
      </c>
      <c r="JY37" s="57">
        <v>3</v>
      </c>
      <c r="JZ37" s="57">
        <v>2</v>
      </c>
      <c r="KA37" s="57">
        <v>3</v>
      </c>
      <c r="KC37" s="57">
        <v>142</v>
      </c>
      <c r="KD37" s="57">
        <v>338</v>
      </c>
      <c r="KE37" s="57">
        <v>263</v>
      </c>
      <c r="KF37" s="57">
        <v>306</v>
      </c>
      <c r="KH37" s="57">
        <v>320</v>
      </c>
      <c r="KI37" s="57">
        <v>312</v>
      </c>
      <c r="KJ37" s="57">
        <v>312</v>
      </c>
      <c r="KK37" s="57">
        <v>312</v>
      </c>
      <c r="KR37" s="57">
        <v>34085</v>
      </c>
      <c r="KS37" s="57">
        <v>34593</v>
      </c>
      <c r="KT37" s="57">
        <v>13154</v>
      </c>
      <c r="KW37" s="57" t="s">
        <v>5021</v>
      </c>
      <c r="KX37" s="57" t="s">
        <v>5195</v>
      </c>
      <c r="KY37" s="57" t="s">
        <v>798</v>
      </c>
      <c r="LB37" s="57">
        <v>2</v>
      </c>
      <c r="LC37" s="57">
        <v>2</v>
      </c>
      <c r="LD37" s="57">
        <v>2</v>
      </c>
      <c r="LG37" s="57">
        <v>263</v>
      </c>
      <c r="LH37" s="57">
        <v>479</v>
      </c>
      <c r="LI37" s="57">
        <v>192</v>
      </c>
      <c r="LL37" s="57">
        <v>312</v>
      </c>
      <c r="LM37" s="57">
        <v>312</v>
      </c>
      <c r="LN37" s="57">
        <v>122</v>
      </c>
      <c r="LV37" s="57">
        <v>34093</v>
      </c>
      <c r="LW37" s="57">
        <v>34085</v>
      </c>
      <c r="LX37" s="57">
        <v>46301</v>
      </c>
      <c r="LY37" s="57">
        <v>15254</v>
      </c>
      <c r="LZ37" s="57">
        <v>34053</v>
      </c>
      <c r="MA37" s="57" t="s">
        <v>4938</v>
      </c>
      <c r="MB37" s="57" t="s">
        <v>5021</v>
      </c>
      <c r="MC37" s="57" t="s">
        <v>4924</v>
      </c>
      <c r="MD37" s="57" t="s">
        <v>4802</v>
      </c>
      <c r="ME37" s="57" t="s">
        <v>4966</v>
      </c>
      <c r="MF37" s="57">
        <v>1</v>
      </c>
      <c r="MG37" s="57">
        <v>2</v>
      </c>
      <c r="MH37" s="57">
        <v>2</v>
      </c>
      <c r="MI37" s="57">
        <v>2</v>
      </c>
      <c r="MJ37" s="57">
        <v>3</v>
      </c>
      <c r="MK37" s="57">
        <v>65</v>
      </c>
      <c r="ML37" s="57">
        <v>263</v>
      </c>
      <c r="MM37" s="57">
        <v>324</v>
      </c>
      <c r="MN37" s="57">
        <v>400</v>
      </c>
      <c r="MO37" s="57">
        <v>306</v>
      </c>
      <c r="MP37" s="57">
        <v>312</v>
      </c>
      <c r="MQ37" s="57">
        <v>312</v>
      </c>
      <c r="MR37" s="57">
        <v>320</v>
      </c>
      <c r="MS37" s="57">
        <v>136</v>
      </c>
      <c r="MT37" s="57">
        <v>312</v>
      </c>
      <c r="MZ37" s="57">
        <v>13154</v>
      </c>
      <c r="NE37" s="57" t="s">
        <v>798</v>
      </c>
      <c r="NJ37" s="57">
        <v>2</v>
      </c>
      <c r="NO37" s="57">
        <v>192</v>
      </c>
      <c r="NT37" s="57">
        <v>122</v>
      </c>
      <c r="PJ37" s="57" t="s">
        <v>19117</v>
      </c>
      <c r="PK37" s="57" t="s">
        <v>19118</v>
      </c>
      <c r="PL37" s="57" t="s">
        <v>19119</v>
      </c>
      <c r="PM37" s="57" t="s">
        <v>19120</v>
      </c>
      <c r="PN37" s="57">
        <v>2255.6332807000003</v>
      </c>
      <c r="PO37" s="57" t="s">
        <v>18823</v>
      </c>
      <c r="PP37" s="57" t="s">
        <v>18824</v>
      </c>
      <c r="PQ37" s="57" t="s">
        <v>18825</v>
      </c>
      <c r="PR37" s="57" t="s">
        <v>3318</v>
      </c>
      <c r="PS37" s="57" t="s">
        <v>3319</v>
      </c>
      <c r="PT37" s="57" t="s">
        <v>3320</v>
      </c>
      <c r="PU37" s="57" t="s">
        <v>3321</v>
      </c>
      <c r="PV37" s="57" t="s">
        <v>3322</v>
      </c>
      <c r="PW37" s="57" t="s">
        <v>3167</v>
      </c>
    </row>
    <row r="38" spans="1:439" ht="15" customHeight="1" x14ac:dyDescent="0.35">
      <c r="A38" s="57">
        <v>37</v>
      </c>
      <c r="B38" s="57" t="s">
        <v>277</v>
      </c>
      <c r="D38" s="57" t="s">
        <v>221</v>
      </c>
      <c r="E38" s="57" t="s">
        <v>1475</v>
      </c>
      <c r="F38" s="57" t="s">
        <v>1476</v>
      </c>
      <c r="P38" s="57" t="s">
        <v>1477</v>
      </c>
      <c r="S38" s="57" t="s">
        <v>69</v>
      </c>
      <c r="T38" s="57" t="s">
        <v>69</v>
      </c>
      <c r="U38" s="57" t="s">
        <v>69</v>
      </c>
      <c r="V38" s="57" t="s">
        <v>69</v>
      </c>
      <c r="W38" s="57" t="s">
        <v>69</v>
      </c>
      <c r="X38" s="57" t="s">
        <v>69</v>
      </c>
      <c r="Y38" s="57" t="s">
        <v>69</v>
      </c>
      <c r="Z38" s="57" t="s">
        <v>69</v>
      </c>
      <c r="AA38" s="57" t="s">
        <v>69</v>
      </c>
      <c r="AB38" s="57" t="s">
        <v>63</v>
      </c>
      <c r="AC38" s="57" t="s">
        <v>69</v>
      </c>
      <c r="AD38" s="57" t="s">
        <v>63</v>
      </c>
      <c r="AE38" s="57" t="s">
        <v>63</v>
      </c>
      <c r="AF38" s="57" t="s">
        <v>69</v>
      </c>
      <c r="AG38" s="57" t="s">
        <v>69</v>
      </c>
      <c r="AH38" s="57" t="s">
        <v>70</v>
      </c>
      <c r="AI38" s="57" t="s">
        <v>1478</v>
      </c>
      <c r="AJ38" s="57" t="s">
        <v>83</v>
      </c>
      <c r="AK38" s="57" t="s">
        <v>83</v>
      </c>
      <c r="AL38" s="57" t="s">
        <v>66</v>
      </c>
      <c r="AO38" s="57" t="s">
        <v>865</v>
      </c>
      <c r="AP38" s="57" t="s">
        <v>19115</v>
      </c>
      <c r="AQ38" s="57" t="s">
        <v>67</v>
      </c>
      <c r="AR38" s="57" t="s">
        <v>67</v>
      </c>
      <c r="AS38" s="57" t="s">
        <v>1343</v>
      </c>
      <c r="AT38" s="57" t="s">
        <v>18801</v>
      </c>
      <c r="AU38" s="57" t="s">
        <v>4954</v>
      </c>
      <c r="AV38" s="57" t="s">
        <v>4955</v>
      </c>
      <c r="AW38" s="57" t="s">
        <v>4956</v>
      </c>
      <c r="AX38" s="57" t="s">
        <v>4957</v>
      </c>
      <c r="BE38" s="57" t="s">
        <v>4958</v>
      </c>
      <c r="BF38" s="57" t="s">
        <v>4959</v>
      </c>
      <c r="BG38" s="57" t="s">
        <v>4960</v>
      </c>
      <c r="BH38" s="57" t="s">
        <v>4961</v>
      </c>
      <c r="BI38" s="57" t="s">
        <v>4962</v>
      </c>
      <c r="BJ38" s="57" t="s">
        <v>4963</v>
      </c>
      <c r="BO38" s="57" t="s">
        <v>4964</v>
      </c>
      <c r="BP38" s="57" t="s">
        <v>4965</v>
      </c>
      <c r="BV38" s="57" t="s">
        <v>18056</v>
      </c>
      <c r="BW38" s="164" t="s">
        <v>18805</v>
      </c>
      <c r="BX38" s="57" t="s">
        <v>19011</v>
      </c>
      <c r="BY38" s="57" t="s">
        <v>7831</v>
      </c>
      <c r="BZ38" s="57" t="s">
        <v>7832</v>
      </c>
      <c r="CA38" s="57" t="s">
        <v>7833</v>
      </c>
      <c r="CB38" s="57" t="s">
        <v>5036</v>
      </c>
      <c r="CI38" s="57" t="s">
        <v>7834</v>
      </c>
      <c r="CJ38" s="57" t="s">
        <v>7835</v>
      </c>
      <c r="CK38" s="57" t="s">
        <v>7836</v>
      </c>
      <c r="CL38" s="57" t="s">
        <v>7837</v>
      </c>
      <c r="CM38" s="57" t="s">
        <v>7838</v>
      </c>
      <c r="CS38" s="57" t="s">
        <v>7839</v>
      </c>
      <c r="CT38" s="57" t="s">
        <v>7840</v>
      </c>
      <c r="CU38" s="57" t="s">
        <v>7841</v>
      </c>
      <c r="CZ38" s="57" t="s">
        <v>18055</v>
      </c>
      <c r="DA38" s="164" t="s">
        <v>18805</v>
      </c>
      <c r="DB38" s="57" t="s">
        <v>18877</v>
      </c>
      <c r="DC38" s="57" t="s">
        <v>10751</v>
      </c>
      <c r="DD38" s="57" t="s">
        <v>10752</v>
      </c>
      <c r="DE38" s="57" t="s">
        <v>10753</v>
      </c>
      <c r="DF38" s="57" t="s">
        <v>10754</v>
      </c>
      <c r="DG38" s="57" t="s">
        <v>10755</v>
      </c>
      <c r="DM38" s="57" t="s">
        <v>10756</v>
      </c>
      <c r="DN38" s="57" t="s">
        <v>10757</v>
      </c>
      <c r="DO38" s="57" t="s">
        <v>10758</v>
      </c>
      <c r="DP38" s="57" t="s">
        <v>10759</v>
      </c>
      <c r="DQ38" s="57" t="s">
        <v>10760</v>
      </c>
      <c r="DR38" s="57" t="s">
        <v>10761</v>
      </c>
      <c r="DS38" s="57" t="s">
        <v>10762</v>
      </c>
      <c r="DW38" s="57" t="s">
        <v>10763</v>
      </c>
      <c r="DX38" s="57" t="s">
        <v>5019</v>
      </c>
      <c r="ED38" s="57" t="s">
        <v>18084</v>
      </c>
      <c r="EE38" s="164" t="s">
        <v>18805</v>
      </c>
      <c r="EF38" s="57" t="s">
        <v>19121</v>
      </c>
      <c r="EG38" s="57" t="s">
        <v>13390</v>
      </c>
      <c r="EH38" s="57" t="s">
        <v>11401</v>
      </c>
      <c r="EI38" s="57" t="s">
        <v>13391</v>
      </c>
      <c r="EQ38" s="57" t="s">
        <v>13392</v>
      </c>
      <c r="ER38" s="57" t="s">
        <v>13393</v>
      </c>
      <c r="ES38" s="57" t="s">
        <v>11405</v>
      </c>
      <c r="ET38" s="57" t="s">
        <v>13394</v>
      </c>
      <c r="EU38" s="57" t="s">
        <v>13395</v>
      </c>
      <c r="FA38" s="57" t="s">
        <v>9075</v>
      </c>
      <c r="FB38" s="57" t="s">
        <v>11408</v>
      </c>
      <c r="FC38" s="57" t="s">
        <v>11409</v>
      </c>
      <c r="FH38" s="57" t="s">
        <v>18078</v>
      </c>
      <c r="FI38" s="164" t="s">
        <v>18802</v>
      </c>
      <c r="FJ38" s="57" t="s">
        <v>19122</v>
      </c>
      <c r="FK38" s="57" t="s">
        <v>15225</v>
      </c>
      <c r="FL38" s="57" t="s">
        <v>15226</v>
      </c>
      <c r="FM38" s="57" t="s">
        <v>15227</v>
      </c>
      <c r="FN38" s="57" t="s">
        <v>15228</v>
      </c>
      <c r="FU38" s="57" t="s">
        <v>15229</v>
      </c>
      <c r="FV38" s="57" t="s">
        <v>15230</v>
      </c>
      <c r="FW38" s="57" t="s">
        <v>4896</v>
      </c>
      <c r="FX38" s="57" t="s">
        <v>15231</v>
      </c>
      <c r="FY38" s="57" t="s">
        <v>4897</v>
      </c>
      <c r="FZ38" s="57" t="s">
        <v>4898</v>
      </c>
      <c r="GE38" s="57" t="s">
        <v>6923</v>
      </c>
      <c r="GF38" s="57" t="s">
        <v>15232</v>
      </c>
      <c r="GG38" s="57" t="s">
        <v>4952</v>
      </c>
      <c r="GL38" s="57" t="s">
        <v>18084</v>
      </c>
      <c r="GM38" s="164" t="s">
        <v>18835</v>
      </c>
      <c r="GN38" s="57" t="s">
        <v>18928</v>
      </c>
      <c r="HS38" s="57" t="s">
        <v>82</v>
      </c>
      <c r="HT38" s="57" t="s">
        <v>79</v>
      </c>
      <c r="HU38" s="57" t="s">
        <v>79</v>
      </c>
      <c r="HV38" s="57" t="s">
        <v>82</v>
      </c>
      <c r="HW38" s="57" t="s">
        <v>82</v>
      </c>
      <c r="HX38" s="57" t="s">
        <v>79</v>
      </c>
      <c r="HY38" s="57" t="s">
        <v>79</v>
      </c>
      <c r="HZ38" s="57" t="s">
        <v>79</v>
      </c>
      <c r="IA38" s="57" t="s">
        <v>79</v>
      </c>
      <c r="IB38" s="57" t="s">
        <v>82</v>
      </c>
      <c r="IC38" s="57" t="s">
        <v>82</v>
      </c>
      <c r="ID38" s="57" t="s">
        <v>82</v>
      </c>
      <c r="IE38" s="57" t="s">
        <v>82</v>
      </c>
      <c r="IF38" s="57" t="s">
        <v>82</v>
      </c>
      <c r="IG38" s="57" t="s">
        <v>79</v>
      </c>
      <c r="IH38" s="57" t="s">
        <v>79</v>
      </c>
      <c r="II38" s="57" t="s">
        <v>68</v>
      </c>
      <c r="IJ38" s="57">
        <v>34052</v>
      </c>
      <c r="IK38" s="57">
        <v>46319</v>
      </c>
      <c r="IL38" s="57">
        <v>34053</v>
      </c>
      <c r="IM38" s="57">
        <v>13154</v>
      </c>
      <c r="IO38" s="57" t="s">
        <v>1473</v>
      </c>
      <c r="IP38" s="57" t="s">
        <v>4923</v>
      </c>
      <c r="IQ38" s="57" t="s">
        <v>4966</v>
      </c>
      <c r="IR38" s="57" t="s">
        <v>798</v>
      </c>
      <c r="IT38" s="57">
        <v>2</v>
      </c>
      <c r="IU38" s="57">
        <v>2</v>
      </c>
      <c r="IV38" s="57">
        <v>3</v>
      </c>
      <c r="IW38" s="57">
        <v>1</v>
      </c>
      <c r="IY38" s="57">
        <v>210</v>
      </c>
      <c r="IZ38" s="57">
        <v>142</v>
      </c>
      <c r="JA38" s="57">
        <v>306</v>
      </c>
      <c r="JB38" s="57">
        <v>42</v>
      </c>
      <c r="JD38" s="57">
        <v>312</v>
      </c>
      <c r="JE38" s="57">
        <v>320</v>
      </c>
      <c r="JF38" s="57">
        <v>312</v>
      </c>
      <c r="JG38" s="57">
        <v>122</v>
      </c>
      <c r="JN38" s="57">
        <v>34053</v>
      </c>
      <c r="JO38" s="57">
        <v>34060</v>
      </c>
      <c r="JP38" s="57">
        <v>15254</v>
      </c>
      <c r="JS38" s="57" t="s">
        <v>4966</v>
      </c>
      <c r="JT38" s="57" t="s">
        <v>7839</v>
      </c>
      <c r="JU38" s="57" t="s">
        <v>4802</v>
      </c>
      <c r="JX38" s="57">
        <v>3</v>
      </c>
      <c r="JY38" s="57">
        <v>3</v>
      </c>
      <c r="JZ38" s="57">
        <v>2</v>
      </c>
      <c r="KC38" s="57">
        <v>306</v>
      </c>
      <c r="KD38" s="57">
        <v>230</v>
      </c>
      <c r="KE38" s="57">
        <v>400</v>
      </c>
      <c r="KH38" s="57">
        <v>312</v>
      </c>
      <c r="KI38" s="57">
        <v>312</v>
      </c>
      <c r="KJ38" s="57">
        <v>136</v>
      </c>
      <c r="KR38" s="57">
        <v>11054</v>
      </c>
      <c r="KS38" s="57">
        <v>46319</v>
      </c>
      <c r="KW38" s="57" t="s">
        <v>727</v>
      </c>
      <c r="KX38" s="57" t="s">
        <v>4923</v>
      </c>
      <c r="LB38" s="57">
        <v>2</v>
      </c>
      <c r="LC38" s="57">
        <v>2</v>
      </c>
      <c r="LG38" s="57">
        <v>320</v>
      </c>
      <c r="LH38" s="57">
        <v>142</v>
      </c>
      <c r="LL38" s="57">
        <v>114</v>
      </c>
      <c r="LM38" s="57">
        <v>320</v>
      </c>
      <c r="LV38" s="57">
        <v>13254</v>
      </c>
      <c r="LW38" s="57">
        <v>13154</v>
      </c>
      <c r="MA38" s="57" t="s">
        <v>799</v>
      </c>
      <c r="MB38" s="57" t="s">
        <v>798</v>
      </c>
      <c r="MF38" s="57">
        <v>1</v>
      </c>
      <c r="MG38" s="57">
        <v>1</v>
      </c>
      <c r="MK38" s="57">
        <v>42</v>
      </c>
      <c r="ML38" s="57">
        <v>42</v>
      </c>
      <c r="MP38" s="57">
        <v>128</v>
      </c>
      <c r="MQ38" s="57">
        <v>122</v>
      </c>
      <c r="MZ38" s="57">
        <v>13254</v>
      </c>
      <c r="NA38" s="57">
        <v>34052</v>
      </c>
      <c r="NE38" s="57" t="s">
        <v>799</v>
      </c>
      <c r="NF38" s="57" t="s">
        <v>1473</v>
      </c>
      <c r="NJ38" s="57">
        <v>1</v>
      </c>
      <c r="NK38" s="57">
        <v>2</v>
      </c>
      <c r="NO38" s="57">
        <v>42</v>
      </c>
      <c r="NP38" s="57">
        <v>210</v>
      </c>
      <c r="NT38" s="57">
        <v>128</v>
      </c>
      <c r="NU38" s="57">
        <v>312</v>
      </c>
      <c r="PJ38" s="57" t="s">
        <v>19123</v>
      </c>
      <c r="PK38" s="57" t="s">
        <v>19124</v>
      </c>
      <c r="PL38" s="57" t="s">
        <v>19125</v>
      </c>
      <c r="PM38" s="57" t="s">
        <v>19120</v>
      </c>
      <c r="PN38" s="57">
        <v>1607.1140819999998</v>
      </c>
      <c r="PO38" s="57" t="s">
        <v>18823</v>
      </c>
      <c r="PP38" s="57" t="s">
        <v>18824</v>
      </c>
      <c r="PQ38" s="57" t="s">
        <v>18825</v>
      </c>
      <c r="PR38" s="57" t="s">
        <v>3323</v>
      </c>
      <c r="PS38" s="57" t="s">
        <v>3324</v>
      </c>
      <c r="PT38" s="57" t="s">
        <v>3325</v>
      </c>
      <c r="PU38" s="57" t="s">
        <v>3326</v>
      </c>
      <c r="PV38" s="57" t="s">
        <v>3327</v>
      </c>
      <c r="PW38" s="57" t="s">
        <v>3167</v>
      </c>
    </row>
    <row r="39" spans="1:439" ht="15" customHeight="1" x14ac:dyDescent="0.35">
      <c r="A39" s="57">
        <v>38</v>
      </c>
      <c r="B39" s="57" t="s">
        <v>277</v>
      </c>
      <c r="D39" s="57" t="s">
        <v>234</v>
      </c>
      <c r="E39" s="57" t="s">
        <v>1479</v>
      </c>
      <c r="F39" s="57" t="s">
        <v>1480</v>
      </c>
      <c r="G39" s="57" t="s">
        <v>1481</v>
      </c>
      <c r="H39" s="57" t="s">
        <v>1482</v>
      </c>
      <c r="P39" s="57" t="s">
        <v>1471</v>
      </c>
      <c r="S39" s="57" t="s">
        <v>69</v>
      </c>
      <c r="T39" s="57" t="s">
        <v>69</v>
      </c>
      <c r="U39" s="57" t="s">
        <v>69</v>
      </c>
      <c r="V39" s="57" t="s">
        <v>69</v>
      </c>
      <c r="W39" s="57" t="s">
        <v>69</v>
      </c>
      <c r="X39" s="57" t="s">
        <v>69</v>
      </c>
      <c r="Y39" s="57" t="s">
        <v>69</v>
      </c>
      <c r="Z39" s="57" t="s">
        <v>69</v>
      </c>
      <c r="AA39" s="57" t="s">
        <v>69</v>
      </c>
      <c r="AB39" s="57" t="s">
        <v>63</v>
      </c>
      <c r="AC39" s="57" t="s">
        <v>69</v>
      </c>
      <c r="AD39" s="57" t="s">
        <v>69</v>
      </c>
      <c r="AE39" s="57" t="s">
        <v>63</v>
      </c>
      <c r="AF39" s="57" t="s">
        <v>69</v>
      </c>
      <c r="AG39" s="57" t="s">
        <v>69</v>
      </c>
      <c r="AH39" s="57" t="s">
        <v>70</v>
      </c>
      <c r="AI39" s="57" t="s">
        <v>1483</v>
      </c>
      <c r="AJ39" s="57" t="s">
        <v>83</v>
      </c>
      <c r="AK39" s="57" t="s">
        <v>83</v>
      </c>
      <c r="AL39" s="57" t="s">
        <v>77</v>
      </c>
      <c r="AM39" s="57" t="s">
        <v>1484</v>
      </c>
      <c r="AN39" s="57" t="s">
        <v>1485</v>
      </c>
      <c r="AO39" s="57" t="s">
        <v>866</v>
      </c>
      <c r="AP39" s="57" t="s">
        <v>19115</v>
      </c>
      <c r="AQ39" s="57" t="s">
        <v>1245</v>
      </c>
      <c r="AR39" s="57" t="s">
        <v>78</v>
      </c>
      <c r="AS39" s="57" t="s">
        <v>1343</v>
      </c>
      <c r="AT39" s="57" t="s">
        <v>18859</v>
      </c>
      <c r="AU39" s="57" t="s">
        <v>4967</v>
      </c>
      <c r="AV39" s="57" t="s">
        <v>4940</v>
      </c>
      <c r="AW39" s="57" t="s">
        <v>4941</v>
      </c>
      <c r="AX39" s="57" t="s">
        <v>4942</v>
      </c>
      <c r="AY39" s="57" t="s">
        <v>4968</v>
      </c>
      <c r="BE39" s="57" t="s">
        <v>4969</v>
      </c>
      <c r="BF39" s="57" t="s">
        <v>4945</v>
      </c>
      <c r="BG39" s="57" t="s">
        <v>4946</v>
      </c>
      <c r="BH39" s="57" t="s">
        <v>4970</v>
      </c>
      <c r="BI39" s="57" t="s">
        <v>4971</v>
      </c>
      <c r="BJ39" s="57" t="s">
        <v>4948</v>
      </c>
      <c r="BK39" s="57" t="s">
        <v>4972</v>
      </c>
      <c r="BL39" s="57" t="s">
        <v>4951</v>
      </c>
      <c r="BO39" s="57" t="s">
        <v>4973</v>
      </c>
      <c r="BP39" s="57" t="s">
        <v>4974</v>
      </c>
      <c r="BV39" s="57" t="s">
        <v>18084</v>
      </c>
      <c r="BW39" s="164" t="s">
        <v>18835</v>
      </c>
      <c r="BX39" s="57" t="s">
        <v>18934</v>
      </c>
      <c r="BY39" s="57" t="s">
        <v>7842</v>
      </c>
      <c r="BZ39" s="57" t="s">
        <v>7843</v>
      </c>
      <c r="CA39" s="57" t="s">
        <v>7844</v>
      </c>
      <c r="CB39" s="57" t="s">
        <v>7845</v>
      </c>
      <c r="CC39" s="57" t="s">
        <v>7846</v>
      </c>
      <c r="CI39" s="57" t="s">
        <v>7847</v>
      </c>
      <c r="CJ39" s="57" t="s">
        <v>7848</v>
      </c>
      <c r="CK39" s="57" t="s">
        <v>7849</v>
      </c>
      <c r="CL39" s="57" t="s">
        <v>7850</v>
      </c>
      <c r="CM39" s="57" t="s">
        <v>7851</v>
      </c>
      <c r="CN39" s="57" t="s">
        <v>7852</v>
      </c>
      <c r="CO39" s="57" t="s">
        <v>7853</v>
      </c>
      <c r="CP39" s="57" t="s">
        <v>7854</v>
      </c>
      <c r="CQ39" s="57" t="s">
        <v>7855</v>
      </c>
      <c r="CS39" s="57" t="s">
        <v>7856</v>
      </c>
      <c r="CT39" s="57" t="s">
        <v>7857</v>
      </c>
      <c r="CZ39" s="57" t="s">
        <v>18056</v>
      </c>
      <c r="DA39" s="164" t="s">
        <v>18805</v>
      </c>
      <c r="DB39" s="57" t="s">
        <v>19099</v>
      </c>
      <c r="DC39" s="57" t="s">
        <v>10764</v>
      </c>
      <c r="DD39" s="57" t="s">
        <v>10765</v>
      </c>
      <c r="DE39" s="57" t="s">
        <v>10766</v>
      </c>
      <c r="DF39" s="57" t="s">
        <v>5036</v>
      </c>
      <c r="DM39" s="57" t="s">
        <v>10767</v>
      </c>
      <c r="DN39" s="57" t="s">
        <v>4595</v>
      </c>
      <c r="DO39" s="57" t="s">
        <v>10768</v>
      </c>
      <c r="DP39" s="57" t="s">
        <v>10769</v>
      </c>
      <c r="DQ39" s="57" t="s">
        <v>4596</v>
      </c>
      <c r="DR39" s="57" t="s">
        <v>4594</v>
      </c>
      <c r="DS39" s="57" t="s">
        <v>10770</v>
      </c>
      <c r="DW39" s="57" t="s">
        <v>7857</v>
      </c>
      <c r="DX39" s="57" t="s">
        <v>4966</v>
      </c>
      <c r="DY39" s="57" t="s">
        <v>10771</v>
      </c>
      <c r="ED39" s="57" t="s">
        <v>18078</v>
      </c>
      <c r="EE39" s="164" t="s">
        <v>18802</v>
      </c>
      <c r="EF39" s="57" t="s">
        <v>19126</v>
      </c>
      <c r="EG39" s="57" t="s">
        <v>13396</v>
      </c>
      <c r="EH39" s="57" t="s">
        <v>9065</v>
      </c>
      <c r="EI39" s="57" t="s">
        <v>11733</v>
      </c>
      <c r="EJ39" s="57" t="s">
        <v>13397</v>
      </c>
      <c r="EQ39" s="57" t="s">
        <v>13398</v>
      </c>
      <c r="ER39" s="57" t="s">
        <v>9069</v>
      </c>
      <c r="ES39" s="57" t="s">
        <v>11405</v>
      </c>
      <c r="ET39" s="57" t="s">
        <v>11407</v>
      </c>
      <c r="EU39" s="57" t="s">
        <v>9074</v>
      </c>
      <c r="FA39" s="57" t="s">
        <v>9075</v>
      </c>
      <c r="FB39" s="57" t="s">
        <v>13399</v>
      </c>
      <c r="FH39" s="57" t="s">
        <v>18078</v>
      </c>
      <c r="FI39" s="164" t="s">
        <v>18802</v>
      </c>
      <c r="FJ39" s="57" t="s">
        <v>19127</v>
      </c>
      <c r="FK39" s="57" t="s">
        <v>15233</v>
      </c>
      <c r="FL39" s="57" t="s">
        <v>13674</v>
      </c>
      <c r="FM39" s="57" t="s">
        <v>10805</v>
      </c>
      <c r="FN39" s="57" t="s">
        <v>11921</v>
      </c>
      <c r="FU39" s="57" t="s">
        <v>15234</v>
      </c>
      <c r="FV39" s="57" t="s">
        <v>15235</v>
      </c>
      <c r="FW39" s="57" t="s">
        <v>10808</v>
      </c>
      <c r="FX39" s="57" t="s">
        <v>8414</v>
      </c>
      <c r="FY39" s="57" t="s">
        <v>15236</v>
      </c>
      <c r="FZ39" s="57" t="s">
        <v>10810</v>
      </c>
      <c r="GA39" s="57" t="s">
        <v>15237</v>
      </c>
      <c r="GE39" s="57" t="s">
        <v>15238</v>
      </c>
      <c r="GF39" s="57" t="s">
        <v>15239</v>
      </c>
      <c r="GL39" s="57" t="s">
        <v>18063</v>
      </c>
      <c r="GM39" s="164" t="s">
        <v>18802</v>
      </c>
      <c r="GN39" s="57" t="s">
        <v>18900</v>
      </c>
      <c r="HS39" s="57" t="s">
        <v>82</v>
      </c>
      <c r="HT39" s="57" t="s">
        <v>79</v>
      </c>
      <c r="HU39" s="57" t="s">
        <v>79</v>
      </c>
      <c r="HV39" s="57" t="s">
        <v>82</v>
      </c>
      <c r="HW39" s="57" t="s">
        <v>82</v>
      </c>
      <c r="HX39" s="57" t="s">
        <v>82</v>
      </c>
      <c r="HY39" s="57" t="s">
        <v>82</v>
      </c>
      <c r="HZ39" s="57" t="s">
        <v>82</v>
      </c>
      <c r="IA39" s="57" t="s">
        <v>82</v>
      </c>
      <c r="IB39" s="57" t="s">
        <v>82</v>
      </c>
      <c r="IC39" s="57" t="s">
        <v>82</v>
      </c>
      <c r="ID39" s="57" t="s">
        <v>82</v>
      </c>
      <c r="IE39" s="57" t="s">
        <v>82</v>
      </c>
      <c r="IF39" s="57" t="s">
        <v>82</v>
      </c>
      <c r="IG39" s="57" t="s">
        <v>82</v>
      </c>
      <c r="IH39" s="57" t="s">
        <v>79</v>
      </c>
      <c r="II39" s="57" t="s">
        <v>68</v>
      </c>
      <c r="IJ39" s="57">
        <v>13254</v>
      </c>
      <c r="IK39" s="57">
        <v>34052</v>
      </c>
      <c r="IO39" s="57" t="s">
        <v>799</v>
      </c>
      <c r="IP39" s="57" t="s">
        <v>1473</v>
      </c>
      <c r="IT39" s="57">
        <v>2</v>
      </c>
      <c r="IU39" s="57">
        <v>3</v>
      </c>
      <c r="IY39" s="57">
        <v>192</v>
      </c>
      <c r="IZ39" s="57">
        <v>338</v>
      </c>
      <c r="JD39" s="57">
        <v>128</v>
      </c>
      <c r="JE39" s="57">
        <v>312</v>
      </c>
      <c r="JN39" s="57">
        <v>34593</v>
      </c>
      <c r="JO39" s="57">
        <v>34052</v>
      </c>
      <c r="JP39" s="57">
        <v>13154</v>
      </c>
      <c r="JS39" s="57" t="s">
        <v>5195</v>
      </c>
      <c r="JT39" s="57" t="s">
        <v>1473</v>
      </c>
      <c r="JU39" s="57" t="s">
        <v>798</v>
      </c>
      <c r="JX39" s="57">
        <v>2</v>
      </c>
      <c r="JY39" s="57">
        <v>3</v>
      </c>
      <c r="JZ39" s="57">
        <v>2</v>
      </c>
      <c r="KC39" s="57">
        <v>479</v>
      </c>
      <c r="KD39" s="57">
        <v>338</v>
      </c>
      <c r="KE39" s="57">
        <v>192</v>
      </c>
      <c r="KH39" s="57">
        <v>312</v>
      </c>
      <c r="KI39" s="57">
        <v>312</v>
      </c>
      <c r="KJ39" s="57">
        <v>122</v>
      </c>
      <c r="KR39" s="57">
        <v>34053</v>
      </c>
      <c r="KS39" s="57">
        <v>46301</v>
      </c>
      <c r="KT39" s="57">
        <v>46319</v>
      </c>
      <c r="KU39" s="57">
        <v>34093</v>
      </c>
      <c r="KV39" s="57">
        <v>15254</v>
      </c>
      <c r="KW39" s="57" t="s">
        <v>10772</v>
      </c>
      <c r="KX39" s="57" t="s">
        <v>4924</v>
      </c>
      <c r="KY39" s="57" t="s">
        <v>4923</v>
      </c>
      <c r="KZ39" s="57" t="s">
        <v>4938</v>
      </c>
      <c r="LA39" s="57" t="s">
        <v>4802</v>
      </c>
      <c r="LB39" s="57">
        <v>3</v>
      </c>
      <c r="LC39" s="57">
        <v>2</v>
      </c>
      <c r="LD39" s="57">
        <v>3</v>
      </c>
      <c r="LE39" s="57">
        <v>3</v>
      </c>
      <c r="LF39" s="57">
        <v>2</v>
      </c>
      <c r="LG39" s="57">
        <v>306</v>
      </c>
      <c r="LH39" s="57">
        <v>324</v>
      </c>
      <c r="LI39" s="57">
        <v>307</v>
      </c>
      <c r="LJ39" s="57">
        <v>513</v>
      </c>
      <c r="LK39" s="57">
        <v>400</v>
      </c>
      <c r="LL39" s="57">
        <v>312</v>
      </c>
      <c r="LM39" s="57">
        <v>320</v>
      </c>
      <c r="LN39" s="57">
        <v>320</v>
      </c>
      <c r="LO39" s="57">
        <v>312</v>
      </c>
      <c r="LP39" s="57">
        <v>136</v>
      </c>
      <c r="LV39" s="57">
        <v>34053</v>
      </c>
      <c r="LW39" s="57">
        <v>46319</v>
      </c>
      <c r="MA39" s="57" t="s">
        <v>4966</v>
      </c>
      <c r="MB39" s="57" t="s">
        <v>4923</v>
      </c>
      <c r="MF39" s="57">
        <v>3</v>
      </c>
      <c r="MG39" s="57">
        <v>3</v>
      </c>
      <c r="MK39" s="57">
        <v>306</v>
      </c>
      <c r="ML39" s="57">
        <v>307</v>
      </c>
      <c r="MP39" s="57">
        <v>312</v>
      </c>
      <c r="MQ39" s="57">
        <v>320</v>
      </c>
      <c r="MZ39" s="57">
        <v>32079</v>
      </c>
      <c r="NA39" s="57">
        <v>13154</v>
      </c>
      <c r="NE39" s="57" t="s">
        <v>5701</v>
      </c>
      <c r="NF39" s="57" t="s">
        <v>798</v>
      </c>
      <c r="NJ39" s="57">
        <v>2</v>
      </c>
      <c r="NK39" s="57">
        <v>2</v>
      </c>
      <c r="NO39" s="57">
        <v>263</v>
      </c>
      <c r="NP39" s="57">
        <v>192</v>
      </c>
      <c r="NT39" s="57">
        <v>300</v>
      </c>
      <c r="NU39" s="57">
        <v>122</v>
      </c>
      <c r="PJ39" s="57" t="s">
        <v>19128</v>
      </c>
      <c r="PK39" s="57" t="s">
        <v>19129</v>
      </c>
      <c r="PL39" s="57" t="s">
        <v>19130</v>
      </c>
      <c r="PM39" s="57" t="s">
        <v>19131</v>
      </c>
      <c r="PN39" s="57">
        <v>2355.1864952999999</v>
      </c>
      <c r="PO39" s="57" t="s">
        <v>18823</v>
      </c>
      <c r="PP39" s="57" t="s">
        <v>18824</v>
      </c>
      <c r="PQ39" s="57" t="s">
        <v>18825</v>
      </c>
      <c r="PR39" s="57" t="s">
        <v>3328</v>
      </c>
      <c r="PS39" s="57" t="s">
        <v>3329</v>
      </c>
      <c r="PT39" s="57" t="s">
        <v>3330</v>
      </c>
      <c r="PU39" s="57" t="s">
        <v>3331</v>
      </c>
      <c r="PV39" s="57" t="s">
        <v>3332</v>
      </c>
      <c r="PW39" s="57" t="s">
        <v>3167</v>
      </c>
    </row>
    <row r="40" spans="1:439" ht="15" customHeight="1" x14ac:dyDescent="0.35">
      <c r="A40" s="57">
        <v>39</v>
      </c>
      <c r="B40" s="57" t="s">
        <v>1225</v>
      </c>
      <c r="D40" s="57" t="s">
        <v>1486</v>
      </c>
      <c r="E40" s="57" t="s">
        <v>1487</v>
      </c>
      <c r="F40" s="57" t="s">
        <v>1488</v>
      </c>
      <c r="G40" s="57" t="s">
        <v>1489</v>
      </c>
      <c r="H40" s="57" t="s">
        <v>1490</v>
      </c>
      <c r="I40" s="57" t="s">
        <v>1491</v>
      </c>
      <c r="J40" s="57" t="s">
        <v>1492</v>
      </c>
      <c r="K40" s="57" t="s">
        <v>1493</v>
      </c>
      <c r="L40" s="57" t="s">
        <v>1494</v>
      </c>
      <c r="M40" s="57" t="s">
        <v>1495</v>
      </c>
      <c r="N40" s="57" t="s">
        <v>1496</v>
      </c>
      <c r="P40" s="57" t="s">
        <v>1233</v>
      </c>
      <c r="Q40" s="57" t="s">
        <v>1242</v>
      </c>
      <c r="S40" s="57" t="s">
        <v>69</v>
      </c>
      <c r="T40" s="57" t="s">
        <v>63</v>
      </c>
      <c r="U40" s="57" t="s">
        <v>63</v>
      </c>
      <c r="V40" s="57" t="s">
        <v>63</v>
      </c>
      <c r="W40" s="57" t="s">
        <v>69</v>
      </c>
      <c r="X40" s="57" t="s">
        <v>69</v>
      </c>
      <c r="Y40" s="57" t="s">
        <v>63</v>
      </c>
      <c r="Z40" s="57" t="s">
        <v>63</v>
      </c>
      <c r="AA40" s="57" t="s">
        <v>63</v>
      </c>
      <c r="AB40" s="57" t="s">
        <v>63</v>
      </c>
      <c r="AC40" s="57" t="s">
        <v>69</v>
      </c>
      <c r="AD40" s="57" t="s">
        <v>69</v>
      </c>
      <c r="AE40" s="57" t="s">
        <v>69</v>
      </c>
      <c r="AF40" s="57" t="s">
        <v>69</v>
      </c>
      <c r="AG40" s="57" t="s">
        <v>63</v>
      </c>
      <c r="AH40" s="57" t="s">
        <v>70</v>
      </c>
      <c r="AI40" s="57" t="s">
        <v>1497</v>
      </c>
      <c r="AJ40" s="57" t="s">
        <v>65</v>
      </c>
      <c r="AK40" s="57" t="s">
        <v>71</v>
      </c>
      <c r="AL40" s="57" t="s">
        <v>77</v>
      </c>
      <c r="AM40" s="57" t="s">
        <v>1497</v>
      </c>
      <c r="AN40" s="57" t="s">
        <v>1498</v>
      </c>
      <c r="AO40" s="57" t="s">
        <v>867</v>
      </c>
      <c r="AP40" s="57" t="s">
        <v>18850</v>
      </c>
      <c r="AQ40" s="57" t="s">
        <v>67</v>
      </c>
      <c r="AR40" s="57" t="s">
        <v>73</v>
      </c>
      <c r="AS40" s="57" t="s">
        <v>1224</v>
      </c>
      <c r="AT40" s="57" t="s">
        <v>18859</v>
      </c>
      <c r="AU40" s="57" t="s">
        <v>4975</v>
      </c>
      <c r="AV40" s="57" t="s">
        <v>4976</v>
      </c>
      <c r="AW40" s="57" t="s">
        <v>4977</v>
      </c>
      <c r="BE40" s="57" t="s">
        <v>4978</v>
      </c>
      <c r="BF40" s="57" t="s">
        <v>4979</v>
      </c>
      <c r="BG40" s="57" t="s">
        <v>4980</v>
      </c>
      <c r="BH40" s="57" t="s">
        <v>4981</v>
      </c>
      <c r="BI40" s="57" t="s">
        <v>4982</v>
      </c>
      <c r="BJ40" s="57" t="s">
        <v>4983</v>
      </c>
      <c r="BK40" s="57" t="s">
        <v>4984</v>
      </c>
      <c r="BL40" s="57" t="s">
        <v>4985</v>
      </c>
      <c r="BO40" s="57" t="s">
        <v>4986</v>
      </c>
      <c r="BP40" s="57" t="s">
        <v>1497</v>
      </c>
      <c r="BR40" s="57" t="s">
        <v>4987</v>
      </c>
      <c r="BS40" s="57" t="s">
        <v>4988</v>
      </c>
      <c r="BT40" s="57" t="s">
        <v>4989</v>
      </c>
      <c r="BU40" s="57" t="s">
        <v>4990</v>
      </c>
      <c r="BV40" s="57" t="s">
        <v>18072</v>
      </c>
      <c r="BW40" s="164" t="s">
        <v>18802</v>
      </c>
      <c r="BX40" s="57" t="s">
        <v>18861</v>
      </c>
      <c r="BY40" s="57" t="s">
        <v>7858</v>
      </c>
      <c r="BZ40" s="57" t="s">
        <v>7859</v>
      </c>
      <c r="CA40" s="57" t="s">
        <v>7860</v>
      </c>
      <c r="CB40" s="57" t="s">
        <v>7861</v>
      </c>
      <c r="CC40" s="57" t="s">
        <v>7862</v>
      </c>
      <c r="CD40" s="57" t="s">
        <v>7863</v>
      </c>
      <c r="CE40" s="57" t="s">
        <v>7864</v>
      </c>
      <c r="CI40" s="57" t="s">
        <v>7865</v>
      </c>
      <c r="CJ40" s="57" t="s">
        <v>7866</v>
      </c>
      <c r="CK40" s="57" t="s">
        <v>7867</v>
      </c>
      <c r="CL40" s="57" t="s">
        <v>7868</v>
      </c>
      <c r="CM40" s="57" t="s">
        <v>7869</v>
      </c>
      <c r="CN40" s="57" t="s">
        <v>7870</v>
      </c>
      <c r="CO40" s="57" t="s">
        <v>7871</v>
      </c>
      <c r="CS40" s="57" t="s">
        <v>7872</v>
      </c>
      <c r="CT40" s="57" t="s">
        <v>1497</v>
      </c>
      <c r="CV40" s="57" t="s">
        <v>7873</v>
      </c>
      <c r="CW40" s="57" t="s">
        <v>7874</v>
      </c>
      <c r="CX40" s="57" t="s">
        <v>7875</v>
      </c>
      <c r="CY40" s="57" t="s">
        <v>7876</v>
      </c>
      <c r="CZ40" s="57" t="s">
        <v>18078</v>
      </c>
      <c r="DA40" s="164" t="s">
        <v>18802</v>
      </c>
      <c r="DB40" s="57" t="s">
        <v>18929</v>
      </c>
      <c r="DC40" s="57" t="s">
        <v>10773</v>
      </c>
      <c r="DD40" s="57" t="s">
        <v>10774</v>
      </c>
      <c r="DE40" s="57" t="s">
        <v>10775</v>
      </c>
      <c r="DF40" s="57" t="s">
        <v>10776</v>
      </c>
      <c r="DM40" s="57" t="s">
        <v>10777</v>
      </c>
      <c r="DN40" s="57" t="s">
        <v>10778</v>
      </c>
      <c r="DO40" s="57" t="s">
        <v>10779</v>
      </c>
      <c r="DP40" s="57" t="s">
        <v>10780</v>
      </c>
      <c r="DQ40" s="57" t="s">
        <v>10781</v>
      </c>
      <c r="DR40" s="57" t="s">
        <v>10782</v>
      </c>
      <c r="DS40" s="57" t="s">
        <v>10783</v>
      </c>
      <c r="DT40" s="57" t="s">
        <v>10784</v>
      </c>
      <c r="DW40" s="57" t="s">
        <v>1604</v>
      </c>
      <c r="DX40" s="57" t="s">
        <v>10785</v>
      </c>
      <c r="DY40" s="57" t="s">
        <v>1497</v>
      </c>
      <c r="DZ40" s="57" t="s">
        <v>10786</v>
      </c>
      <c r="EA40" s="57" t="s">
        <v>10787</v>
      </c>
      <c r="EB40" s="57" t="s">
        <v>10788</v>
      </c>
      <c r="EC40" s="57" t="s">
        <v>10789</v>
      </c>
      <c r="ED40" s="57" t="s">
        <v>18075</v>
      </c>
      <c r="EE40" s="164" t="s">
        <v>18949</v>
      </c>
      <c r="EF40" s="57" t="s">
        <v>18877</v>
      </c>
      <c r="EG40" s="57" t="s">
        <v>13400</v>
      </c>
      <c r="EH40" s="57" t="s">
        <v>13401</v>
      </c>
      <c r="EI40" s="57" t="s">
        <v>13402</v>
      </c>
      <c r="EJ40" s="57" t="s">
        <v>7578</v>
      </c>
      <c r="EQ40" s="57" t="s">
        <v>13148</v>
      </c>
      <c r="ER40" s="57" t="s">
        <v>13149</v>
      </c>
      <c r="ES40" s="57" t="s">
        <v>10529</v>
      </c>
      <c r="ET40" s="57" t="s">
        <v>13150</v>
      </c>
      <c r="FA40" s="57" t="s">
        <v>11260</v>
      </c>
      <c r="FB40" s="57" t="s">
        <v>1497</v>
      </c>
      <c r="FD40" s="57" t="s">
        <v>13151</v>
      </c>
      <c r="FE40" s="57" t="s">
        <v>13152</v>
      </c>
      <c r="FF40" s="57" t="s">
        <v>13153</v>
      </c>
      <c r="FG40" s="57" t="s">
        <v>13154</v>
      </c>
      <c r="FH40" s="57" t="s">
        <v>18063</v>
      </c>
      <c r="FI40" s="164" t="s">
        <v>18802</v>
      </c>
      <c r="FJ40" s="57" t="s">
        <v>18830</v>
      </c>
      <c r="FK40" s="57" t="s">
        <v>15240</v>
      </c>
      <c r="FL40" s="57" t="s">
        <v>7453</v>
      </c>
      <c r="FM40" s="57" t="s">
        <v>15241</v>
      </c>
      <c r="FU40" s="57" t="s">
        <v>15242</v>
      </c>
      <c r="FV40" s="57" t="s">
        <v>15243</v>
      </c>
      <c r="FW40" s="57" t="s">
        <v>15244</v>
      </c>
      <c r="FX40" s="57" t="s">
        <v>15245</v>
      </c>
      <c r="FY40" s="57" t="s">
        <v>15246</v>
      </c>
      <c r="FZ40" s="57" t="s">
        <v>15247</v>
      </c>
      <c r="GE40" s="57" t="s">
        <v>15248</v>
      </c>
      <c r="GF40" s="57" t="s">
        <v>5884</v>
      </c>
      <c r="GG40" s="57" t="s">
        <v>1497</v>
      </c>
      <c r="GH40" s="57" t="s">
        <v>15249</v>
      </c>
      <c r="GI40" s="57" t="s">
        <v>15250</v>
      </c>
      <c r="GJ40" s="57" t="s">
        <v>15251</v>
      </c>
      <c r="GK40" s="57" t="s">
        <v>15252</v>
      </c>
      <c r="GL40" s="57" t="s">
        <v>18075</v>
      </c>
      <c r="GM40" s="164" t="s">
        <v>18805</v>
      </c>
      <c r="GN40" s="57" t="s">
        <v>18804</v>
      </c>
      <c r="HS40" s="57" t="s">
        <v>79</v>
      </c>
      <c r="HT40" s="57" t="s">
        <v>79</v>
      </c>
      <c r="HU40" s="57" t="s">
        <v>79</v>
      </c>
      <c r="HV40" s="57" t="s">
        <v>68</v>
      </c>
      <c r="HW40" s="57" t="s">
        <v>68</v>
      </c>
      <c r="HX40" s="57" t="s">
        <v>68</v>
      </c>
      <c r="HY40" s="57" t="s">
        <v>79</v>
      </c>
      <c r="HZ40" s="57" t="s">
        <v>79</v>
      </c>
      <c r="IA40" s="57" t="s">
        <v>79</v>
      </c>
      <c r="IB40" s="57" t="s">
        <v>79</v>
      </c>
      <c r="IC40" s="57" t="s">
        <v>79</v>
      </c>
      <c r="ID40" s="57" t="s">
        <v>74</v>
      </c>
      <c r="IE40" s="57" t="s">
        <v>74</v>
      </c>
      <c r="IF40" s="57" t="s">
        <v>79</v>
      </c>
      <c r="IG40" s="57" t="s">
        <v>79</v>
      </c>
      <c r="IH40" s="57" t="s">
        <v>79</v>
      </c>
      <c r="II40" s="57" t="s">
        <v>68</v>
      </c>
      <c r="IJ40" s="57">
        <v>31754</v>
      </c>
      <c r="IK40" s="57">
        <v>31768</v>
      </c>
      <c r="IL40" s="57">
        <v>31743</v>
      </c>
      <c r="IM40" s="57">
        <v>31721</v>
      </c>
      <c r="IO40" s="57" t="s">
        <v>62</v>
      </c>
      <c r="IP40" s="57" t="s">
        <v>4991</v>
      </c>
      <c r="IQ40" s="57" t="s">
        <v>4781</v>
      </c>
      <c r="IR40" s="57" t="s">
        <v>4568</v>
      </c>
      <c r="IT40" s="57">
        <v>2</v>
      </c>
      <c r="IU40" s="57">
        <v>2</v>
      </c>
      <c r="IV40" s="57">
        <v>2</v>
      </c>
      <c r="IW40" s="57">
        <v>2</v>
      </c>
      <c r="IY40" s="57">
        <v>76</v>
      </c>
      <c r="IZ40" s="57">
        <v>182</v>
      </c>
      <c r="JA40" s="57">
        <v>429</v>
      </c>
      <c r="JB40" s="57">
        <v>429</v>
      </c>
      <c r="JD40" s="57">
        <v>311</v>
      </c>
      <c r="JE40" s="57">
        <v>311</v>
      </c>
      <c r="JF40" s="57">
        <v>311</v>
      </c>
      <c r="JG40" s="57">
        <v>311</v>
      </c>
      <c r="JN40" s="57">
        <v>32110</v>
      </c>
      <c r="JO40" s="57">
        <v>31663</v>
      </c>
      <c r="JS40" s="57" t="s">
        <v>4603</v>
      </c>
      <c r="JT40" s="57" t="s">
        <v>4545</v>
      </c>
      <c r="JX40" s="57">
        <v>1</v>
      </c>
      <c r="JY40" s="57">
        <v>1</v>
      </c>
      <c r="KC40" s="57">
        <v>106</v>
      </c>
      <c r="KD40" s="57">
        <v>110</v>
      </c>
      <c r="KH40" s="57">
        <v>311</v>
      </c>
      <c r="KI40" s="57">
        <v>311</v>
      </c>
      <c r="KR40" s="57">
        <v>32110</v>
      </c>
      <c r="KW40" s="57" t="s">
        <v>18869</v>
      </c>
      <c r="LB40" s="57">
        <v>1</v>
      </c>
      <c r="LG40" s="57">
        <v>106</v>
      </c>
      <c r="LL40" s="57">
        <v>311</v>
      </c>
      <c r="LV40" s="57">
        <v>31436</v>
      </c>
      <c r="MA40" s="57" t="s">
        <v>61</v>
      </c>
      <c r="MF40" s="57">
        <v>1</v>
      </c>
      <c r="MK40" s="57">
        <v>70</v>
      </c>
      <c r="MP40" s="57">
        <v>200</v>
      </c>
      <c r="MZ40" s="57">
        <v>31663</v>
      </c>
      <c r="NE40" s="57" t="s">
        <v>4545</v>
      </c>
      <c r="NJ40" s="57">
        <v>1</v>
      </c>
      <c r="NO40" s="57">
        <v>110</v>
      </c>
      <c r="NT40" s="57">
        <v>311</v>
      </c>
      <c r="PJ40" s="57" t="s">
        <v>19132</v>
      </c>
      <c r="PK40" s="57" t="s">
        <v>19133</v>
      </c>
      <c r="PL40" s="57" t="s">
        <v>19134</v>
      </c>
      <c r="PM40" s="57" t="s">
        <v>19135</v>
      </c>
      <c r="PN40" s="57">
        <v>2369.9660756999992</v>
      </c>
      <c r="PO40" s="57" t="s">
        <v>18823</v>
      </c>
      <c r="PP40" s="57" t="s">
        <v>18824</v>
      </c>
      <c r="PQ40" s="57" t="s">
        <v>18825</v>
      </c>
      <c r="PR40" s="57" t="s">
        <v>3333</v>
      </c>
      <c r="PS40" s="57" t="s">
        <v>3334</v>
      </c>
      <c r="PT40" s="57" t="s">
        <v>3335</v>
      </c>
      <c r="PU40" s="57" t="s">
        <v>3336</v>
      </c>
      <c r="PV40" s="57" t="s">
        <v>3337</v>
      </c>
      <c r="PW40" s="57" t="s">
        <v>3167</v>
      </c>
    </row>
    <row r="41" spans="1:439" ht="15" customHeight="1" x14ac:dyDescent="0.35">
      <c r="A41" s="57">
        <v>40</v>
      </c>
      <c r="B41" s="57" t="s">
        <v>277</v>
      </c>
      <c r="D41" s="57" t="s">
        <v>307</v>
      </c>
      <c r="E41" s="57" t="s">
        <v>1499</v>
      </c>
      <c r="F41" s="57" t="s">
        <v>1500</v>
      </c>
      <c r="G41" s="57" t="s">
        <v>1501</v>
      </c>
      <c r="P41" s="57" t="s">
        <v>1277</v>
      </c>
      <c r="Q41" s="57" t="s">
        <v>1502</v>
      </c>
      <c r="S41" s="57" t="s">
        <v>69</v>
      </c>
      <c r="T41" s="57" t="s">
        <v>63</v>
      </c>
      <c r="U41" s="57" t="s">
        <v>69</v>
      </c>
      <c r="V41" s="57" t="s">
        <v>69</v>
      </c>
      <c r="W41" s="57" t="s">
        <v>69</v>
      </c>
      <c r="X41" s="57" t="s">
        <v>69</v>
      </c>
      <c r="Y41" s="57" t="s">
        <v>69</v>
      </c>
      <c r="Z41" s="57" t="s">
        <v>63</v>
      </c>
      <c r="AA41" s="57" t="s">
        <v>69</v>
      </c>
      <c r="AB41" s="57" t="s">
        <v>63</v>
      </c>
      <c r="AC41" s="57" t="s">
        <v>69</v>
      </c>
      <c r="AD41" s="57" t="s">
        <v>69</v>
      </c>
      <c r="AE41" s="57" t="s">
        <v>69</v>
      </c>
      <c r="AF41" s="57" t="s">
        <v>69</v>
      </c>
      <c r="AG41" s="57" t="s">
        <v>69</v>
      </c>
      <c r="AH41" s="57" t="s">
        <v>75</v>
      </c>
      <c r="AI41" s="57" t="s">
        <v>1503</v>
      </c>
      <c r="AJ41" s="57" t="s">
        <v>83</v>
      </c>
      <c r="AK41" s="57" t="s">
        <v>83</v>
      </c>
      <c r="AL41" s="57" t="s">
        <v>72</v>
      </c>
      <c r="AM41" s="57" t="s">
        <v>1503</v>
      </c>
      <c r="AO41" s="57" t="s">
        <v>868</v>
      </c>
      <c r="AP41" s="57" t="s">
        <v>18850</v>
      </c>
      <c r="AQ41" s="57" t="s">
        <v>1245</v>
      </c>
      <c r="AR41" s="57" t="s">
        <v>78</v>
      </c>
      <c r="AS41" s="57" t="s">
        <v>1261</v>
      </c>
      <c r="AT41" s="57" t="s">
        <v>18801</v>
      </c>
      <c r="AU41" s="57" t="s">
        <v>4992</v>
      </c>
      <c r="AV41" s="57" t="s">
        <v>4993</v>
      </c>
      <c r="AW41" s="57" t="s">
        <v>4994</v>
      </c>
      <c r="AX41" s="57" t="s">
        <v>4995</v>
      </c>
      <c r="AY41" s="57" t="s">
        <v>4996</v>
      </c>
      <c r="AZ41" s="57" t="s">
        <v>4997</v>
      </c>
      <c r="BE41" s="57" t="s">
        <v>4998</v>
      </c>
      <c r="BF41" s="57" t="s">
        <v>4999</v>
      </c>
      <c r="BG41" s="57" t="s">
        <v>5000</v>
      </c>
      <c r="BH41" s="57" t="s">
        <v>5001</v>
      </c>
      <c r="BI41" s="57" t="s">
        <v>5002</v>
      </c>
      <c r="BJ41" s="57" t="s">
        <v>5003</v>
      </c>
      <c r="BK41" s="57" t="s">
        <v>5004</v>
      </c>
      <c r="BL41" s="57" t="s">
        <v>5005</v>
      </c>
      <c r="BO41" s="57" t="s">
        <v>4681</v>
      </c>
      <c r="BP41" s="57" t="s">
        <v>5006</v>
      </c>
      <c r="BQ41" s="57" t="s">
        <v>5007</v>
      </c>
      <c r="BV41" s="57" t="s">
        <v>18056</v>
      </c>
      <c r="BW41" s="164" t="s">
        <v>18805</v>
      </c>
      <c r="BX41" s="57" t="s">
        <v>18893</v>
      </c>
      <c r="BY41" s="57" t="s">
        <v>7877</v>
      </c>
      <c r="BZ41" s="57" t="s">
        <v>7878</v>
      </c>
      <c r="CA41" s="57" t="s">
        <v>7879</v>
      </c>
      <c r="CB41" s="57" t="s">
        <v>7259</v>
      </c>
      <c r="CC41" s="57" t="s">
        <v>7880</v>
      </c>
      <c r="CD41" s="57" t="s">
        <v>7881</v>
      </c>
      <c r="CE41" s="57" t="s">
        <v>7882</v>
      </c>
      <c r="CI41" s="57" t="s">
        <v>7883</v>
      </c>
      <c r="CJ41" s="57" t="s">
        <v>7884</v>
      </c>
      <c r="CK41" s="57" t="s">
        <v>7885</v>
      </c>
      <c r="CL41" s="57" t="s">
        <v>7886</v>
      </c>
      <c r="CM41" s="57" t="s">
        <v>7887</v>
      </c>
      <c r="CN41" s="57" t="s">
        <v>7888</v>
      </c>
      <c r="CO41" s="57" t="s">
        <v>7889</v>
      </c>
      <c r="CS41" s="57" t="s">
        <v>4777</v>
      </c>
      <c r="CT41" s="57" t="s">
        <v>4580</v>
      </c>
      <c r="CU41" s="57" t="s">
        <v>5006</v>
      </c>
      <c r="CZ41" s="57" t="s">
        <v>18078</v>
      </c>
      <c r="DA41" s="164" t="s">
        <v>18802</v>
      </c>
      <c r="DB41" s="57" t="s">
        <v>19136</v>
      </c>
      <c r="DC41" s="57" t="s">
        <v>10790</v>
      </c>
      <c r="DD41" s="57" t="s">
        <v>10791</v>
      </c>
      <c r="DE41" s="57" t="s">
        <v>10792</v>
      </c>
      <c r="DF41" s="57" t="s">
        <v>7414</v>
      </c>
      <c r="DG41" s="57" t="s">
        <v>7295</v>
      </c>
      <c r="DH41" s="57" t="s">
        <v>8755</v>
      </c>
      <c r="DI41" s="57" t="s">
        <v>10793</v>
      </c>
      <c r="DM41" s="57" t="s">
        <v>10794</v>
      </c>
      <c r="DN41" s="57" t="s">
        <v>10795</v>
      </c>
      <c r="DO41" s="57" t="s">
        <v>10796</v>
      </c>
      <c r="DP41" s="57" t="s">
        <v>10797</v>
      </c>
      <c r="DQ41" s="57" t="s">
        <v>10798</v>
      </c>
      <c r="DR41" s="57" t="s">
        <v>10799</v>
      </c>
      <c r="DS41" s="57" t="s">
        <v>10800</v>
      </c>
      <c r="DT41" s="57" t="s">
        <v>10801</v>
      </c>
      <c r="DW41" s="57" t="s">
        <v>8142</v>
      </c>
      <c r="DX41" s="57" t="s">
        <v>5006</v>
      </c>
      <c r="DY41" s="57" t="s">
        <v>10802</v>
      </c>
      <c r="ED41" s="57" t="s">
        <v>18056</v>
      </c>
      <c r="EE41" s="164" t="s">
        <v>18802</v>
      </c>
      <c r="EF41" s="57" t="s">
        <v>18806</v>
      </c>
      <c r="EG41" s="57" t="s">
        <v>13403</v>
      </c>
      <c r="EH41" s="57" t="s">
        <v>9906</v>
      </c>
      <c r="EI41" s="57" t="s">
        <v>10644</v>
      </c>
      <c r="EJ41" s="57" t="s">
        <v>9908</v>
      </c>
      <c r="EK41" s="57" t="s">
        <v>10645</v>
      </c>
      <c r="EQ41" s="57" t="s">
        <v>13404</v>
      </c>
      <c r="ER41" s="57" t="s">
        <v>13405</v>
      </c>
      <c r="ES41" s="57" t="s">
        <v>10648</v>
      </c>
      <c r="ET41" s="57" t="s">
        <v>12933</v>
      </c>
      <c r="EU41" s="57" t="s">
        <v>10650</v>
      </c>
      <c r="EV41" s="57" t="s">
        <v>10651</v>
      </c>
      <c r="EW41" s="57" t="s">
        <v>4596</v>
      </c>
      <c r="FA41" s="57" t="s">
        <v>4602</v>
      </c>
      <c r="FB41" s="57" t="s">
        <v>5006</v>
      </c>
      <c r="FC41" s="57" t="s">
        <v>4601</v>
      </c>
      <c r="FH41" s="57" t="s">
        <v>18078</v>
      </c>
      <c r="FI41" s="164" t="s">
        <v>18805</v>
      </c>
      <c r="FJ41" s="57" t="s">
        <v>19137</v>
      </c>
      <c r="FK41" s="57" t="s">
        <v>15253</v>
      </c>
      <c r="FL41" s="57" t="s">
        <v>7450</v>
      </c>
      <c r="FM41" s="57" t="s">
        <v>10832</v>
      </c>
      <c r="FN41" s="57" t="s">
        <v>7453</v>
      </c>
      <c r="FO41" s="57" t="s">
        <v>7454</v>
      </c>
      <c r="FP41" s="57" t="s">
        <v>10834</v>
      </c>
      <c r="FU41" s="57" t="s">
        <v>15254</v>
      </c>
      <c r="FV41" s="57" t="s">
        <v>7459</v>
      </c>
      <c r="FW41" s="57" t="s">
        <v>7460</v>
      </c>
      <c r="FX41" s="57" t="s">
        <v>7461</v>
      </c>
      <c r="FY41" s="57" t="s">
        <v>7462</v>
      </c>
      <c r="FZ41" s="57" t="s">
        <v>7463</v>
      </c>
      <c r="GA41" s="57" t="s">
        <v>7464</v>
      </c>
      <c r="GE41" s="57" t="s">
        <v>13296</v>
      </c>
      <c r="GF41" s="57" t="s">
        <v>5007</v>
      </c>
      <c r="GG41" s="57" t="s">
        <v>6405</v>
      </c>
      <c r="GL41" s="57" t="s">
        <v>18075</v>
      </c>
      <c r="GM41" s="164" t="s">
        <v>18805</v>
      </c>
      <c r="GN41" s="57" t="s">
        <v>19027</v>
      </c>
      <c r="GO41" s="57" t="s">
        <v>16681</v>
      </c>
      <c r="GP41" s="57" t="s">
        <v>16682</v>
      </c>
      <c r="GQ41" s="57" t="s">
        <v>13742</v>
      </c>
      <c r="GR41" s="57" t="s">
        <v>13743</v>
      </c>
      <c r="GS41" s="57" t="s">
        <v>13744</v>
      </c>
      <c r="GT41" s="57" t="s">
        <v>13745</v>
      </c>
      <c r="GY41" s="57" t="s">
        <v>16683</v>
      </c>
      <c r="GZ41" s="57" t="s">
        <v>16684</v>
      </c>
      <c r="HA41" s="57" t="s">
        <v>16685</v>
      </c>
      <c r="HB41" s="57" t="s">
        <v>13750</v>
      </c>
      <c r="HC41" s="57" t="s">
        <v>13751</v>
      </c>
      <c r="HD41" s="57" t="s">
        <v>16686</v>
      </c>
      <c r="HI41" s="57" t="s">
        <v>15570</v>
      </c>
      <c r="HJ41" s="57" t="s">
        <v>11967</v>
      </c>
      <c r="HK41" s="57" t="s">
        <v>4661</v>
      </c>
      <c r="HP41" s="57" t="s">
        <v>18069</v>
      </c>
      <c r="HQ41" s="164" t="s">
        <v>18802</v>
      </c>
      <c r="HR41" s="57" t="s">
        <v>18809</v>
      </c>
      <c r="HS41" s="57" t="s">
        <v>84</v>
      </c>
      <c r="HT41" s="57" t="s">
        <v>84</v>
      </c>
      <c r="HU41" s="57" t="s">
        <v>84</v>
      </c>
      <c r="HV41" s="57" t="s">
        <v>82</v>
      </c>
      <c r="HW41" s="57" t="s">
        <v>82</v>
      </c>
      <c r="HX41" s="57" t="s">
        <v>84</v>
      </c>
      <c r="HY41" s="57" t="s">
        <v>84</v>
      </c>
      <c r="HZ41" s="57" t="s">
        <v>84</v>
      </c>
      <c r="IA41" s="57" t="s">
        <v>84</v>
      </c>
      <c r="IB41" s="57" t="s">
        <v>84</v>
      </c>
      <c r="IC41" s="57" t="s">
        <v>84</v>
      </c>
      <c r="ID41" s="57" t="s">
        <v>84</v>
      </c>
      <c r="IE41" s="57" t="s">
        <v>84</v>
      </c>
      <c r="IF41" s="57" t="s">
        <v>84</v>
      </c>
      <c r="IG41" s="57" t="s">
        <v>84</v>
      </c>
      <c r="IH41" s="57" t="s">
        <v>84</v>
      </c>
      <c r="II41" s="57" t="s">
        <v>68</v>
      </c>
      <c r="IJ41" s="57">
        <v>13154</v>
      </c>
      <c r="IK41" s="57">
        <v>32079</v>
      </c>
      <c r="IL41" s="57">
        <v>11054</v>
      </c>
      <c r="IM41" s="57">
        <v>31854</v>
      </c>
      <c r="IO41" s="57" t="s">
        <v>18863</v>
      </c>
      <c r="IP41" s="57" t="s">
        <v>18867</v>
      </c>
      <c r="IQ41" s="57" t="s">
        <v>18864</v>
      </c>
      <c r="IR41" s="57" t="s">
        <v>19030</v>
      </c>
      <c r="IT41" s="57">
        <v>2</v>
      </c>
      <c r="IU41" s="57">
        <v>3</v>
      </c>
      <c r="IV41" s="57">
        <v>3</v>
      </c>
      <c r="IW41" s="57">
        <v>3</v>
      </c>
      <c r="IY41" s="57">
        <v>192</v>
      </c>
      <c r="IZ41" s="57">
        <v>548</v>
      </c>
      <c r="JA41" s="57">
        <v>3575</v>
      </c>
      <c r="JB41" s="57">
        <v>699</v>
      </c>
      <c r="JD41" s="57">
        <v>122</v>
      </c>
      <c r="JE41" s="57">
        <v>310</v>
      </c>
      <c r="JF41" s="57">
        <v>114</v>
      </c>
      <c r="JG41" s="57">
        <v>311</v>
      </c>
      <c r="JN41" s="57">
        <v>31652</v>
      </c>
      <c r="JO41" s="57">
        <v>31743</v>
      </c>
      <c r="JP41" s="57">
        <v>31663</v>
      </c>
      <c r="JQ41" s="57">
        <v>31660</v>
      </c>
      <c r="JR41" s="57">
        <v>21572</v>
      </c>
      <c r="JS41" s="57" t="s">
        <v>19138</v>
      </c>
      <c r="JT41" s="57" t="s">
        <v>18837</v>
      </c>
      <c r="JU41" s="57" t="s">
        <v>18865</v>
      </c>
      <c r="JV41" s="57" t="s">
        <v>18895</v>
      </c>
      <c r="JW41" s="57" t="s">
        <v>18816</v>
      </c>
      <c r="JX41" s="57">
        <v>3</v>
      </c>
      <c r="JY41" s="57">
        <v>3</v>
      </c>
      <c r="JZ41" s="57">
        <v>4</v>
      </c>
      <c r="KA41" s="57">
        <v>3</v>
      </c>
      <c r="KB41" s="57">
        <v>3</v>
      </c>
      <c r="KC41" s="57">
        <v>496</v>
      </c>
      <c r="KD41" s="57">
        <v>663</v>
      </c>
      <c r="KE41" s="57">
        <v>853</v>
      </c>
      <c r="KF41" s="57">
        <v>401</v>
      </c>
      <c r="KG41" s="57">
        <v>493</v>
      </c>
      <c r="KH41" s="57">
        <v>200</v>
      </c>
      <c r="KI41" s="57">
        <v>311</v>
      </c>
      <c r="KJ41" s="57">
        <v>311</v>
      </c>
      <c r="KK41" s="57">
        <v>311</v>
      </c>
      <c r="KL41" s="57">
        <v>221</v>
      </c>
      <c r="KR41" s="57">
        <v>32079</v>
      </c>
      <c r="KS41" s="57">
        <v>31058</v>
      </c>
      <c r="KT41" s="57">
        <v>31743</v>
      </c>
      <c r="KU41" s="57">
        <v>31663</v>
      </c>
      <c r="KV41" s="57">
        <v>31660</v>
      </c>
      <c r="KW41" s="57" t="s">
        <v>18867</v>
      </c>
      <c r="KX41" s="57" t="s">
        <v>18868</v>
      </c>
      <c r="KY41" s="57" t="s">
        <v>18837</v>
      </c>
      <c r="KZ41" s="57" t="s">
        <v>18865</v>
      </c>
      <c r="LA41" s="57" t="s">
        <v>18895</v>
      </c>
      <c r="LB41" s="57">
        <v>3</v>
      </c>
      <c r="LC41" s="57">
        <v>2</v>
      </c>
      <c r="LD41" s="57">
        <v>3</v>
      </c>
      <c r="LE41" s="57">
        <v>4</v>
      </c>
      <c r="LF41" s="57">
        <v>3</v>
      </c>
      <c r="LG41" s="57">
        <v>548</v>
      </c>
      <c r="LH41" s="57">
        <v>245</v>
      </c>
      <c r="LI41" s="57">
        <v>663</v>
      </c>
      <c r="LJ41" s="57">
        <v>853</v>
      </c>
      <c r="LK41" s="57">
        <v>401</v>
      </c>
      <c r="LL41" s="57">
        <v>310</v>
      </c>
      <c r="LM41" s="57">
        <v>326</v>
      </c>
      <c r="LN41" s="57">
        <v>311</v>
      </c>
      <c r="LO41" s="57">
        <v>311</v>
      </c>
      <c r="LP41" s="57">
        <v>311</v>
      </c>
      <c r="LV41" s="57">
        <v>32110</v>
      </c>
      <c r="LW41" s="57">
        <v>13254</v>
      </c>
      <c r="MA41" s="57" t="s">
        <v>18869</v>
      </c>
      <c r="MB41" s="57" t="s">
        <v>18870</v>
      </c>
      <c r="MF41" s="57">
        <v>3</v>
      </c>
      <c r="MG41" s="57">
        <v>2</v>
      </c>
      <c r="MK41" s="57">
        <v>1050</v>
      </c>
      <c r="ML41" s="57">
        <v>192</v>
      </c>
      <c r="MP41" s="57">
        <v>310</v>
      </c>
      <c r="MQ41" s="57">
        <v>128</v>
      </c>
      <c r="OD41" s="57">
        <v>34005</v>
      </c>
      <c r="OE41" s="57">
        <v>15254</v>
      </c>
      <c r="OI41" s="57" t="s">
        <v>18910</v>
      </c>
      <c r="OJ41" s="57" t="s">
        <v>18909</v>
      </c>
      <c r="ON41" s="57">
        <v>2</v>
      </c>
      <c r="OO41" s="57">
        <v>2</v>
      </c>
      <c r="OS41" s="57">
        <v>150</v>
      </c>
      <c r="OT41" s="57">
        <v>400</v>
      </c>
      <c r="OX41" s="57">
        <v>312</v>
      </c>
      <c r="OY41" s="57">
        <v>136</v>
      </c>
      <c r="PJ41" s="57" t="s">
        <v>19139</v>
      </c>
      <c r="PK41" s="57" t="s">
        <v>19140</v>
      </c>
      <c r="PL41" s="57" t="s">
        <v>19141</v>
      </c>
      <c r="PM41" s="57" t="s">
        <v>19142</v>
      </c>
      <c r="PN41" s="57">
        <v>1620.0682915999998</v>
      </c>
      <c r="PO41" s="57" t="s">
        <v>18823</v>
      </c>
      <c r="PP41" s="57" t="s">
        <v>18824</v>
      </c>
      <c r="PQ41" s="57" t="s">
        <v>18825</v>
      </c>
      <c r="PR41" s="57" t="s">
        <v>3338</v>
      </c>
      <c r="PS41" s="57" t="s">
        <v>3339</v>
      </c>
      <c r="PT41" s="57" t="s">
        <v>3340</v>
      </c>
      <c r="PU41" s="57" t="s">
        <v>3341</v>
      </c>
      <c r="PV41" s="57" t="s">
        <v>3342</v>
      </c>
      <c r="PW41" s="57" t="s">
        <v>3343</v>
      </c>
    </row>
    <row r="42" spans="1:439" ht="15" customHeight="1" x14ac:dyDescent="0.35">
      <c r="A42" s="57">
        <v>41</v>
      </c>
      <c r="B42" s="57" t="s">
        <v>277</v>
      </c>
      <c r="D42" s="57" t="s">
        <v>241</v>
      </c>
      <c r="E42" s="57" t="s">
        <v>1504</v>
      </c>
      <c r="F42" s="57" t="s">
        <v>240</v>
      </c>
      <c r="G42" s="57" t="s">
        <v>1505</v>
      </c>
      <c r="H42" s="57" t="s">
        <v>1506</v>
      </c>
      <c r="I42" s="57" t="s">
        <v>1507</v>
      </c>
      <c r="J42" s="57" t="s">
        <v>1508</v>
      </c>
      <c r="K42" s="57" t="s">
        <v>1509</v>
      </c>
      <c r="L42" s="57" t="s">
        <v>1510</v>
      </c>
      <c r="P42" s="57" t="s">
        <v>1471</v>
      </c>
      <c r="S42" s="57" t="s">
        <v>69</v>
      </c>
      <c r="T42" s="57" t="s">
        <v>69</v>
      </c>
      <c r="U42" s="57" t="s">
        <v>69</v>
      </c>
      <c r="V42" s="57" t="s">
        <v>69</v>
      </c>
      <c r="W42" s="57" t="s">
        <v>69</v>
      </c>
      <c r="X42" s="57" t="s">
        <v>69</v>
      </c>
      <c r="Y42" s="57" t="s">
        <v>69</v>
      </c>
      <c r="Z42" s="57" t="s">
        <v>69</v>
      </c>
      <c r="AA42" s="57" t="s">
        <v>69</v>
      </c>
      <c r="AB42" s="57" t="s">
        <v>63</v>
      </c>
      <c r="AC42" s="57" t="s">
        <v>69</v>
      </c>
      <c r="AD42" s="57" t="s">
        <v>63</v>
      </c>
      <c r="AE42" s="57" t="s">
        <v>63</v>
      </c>
      <c r="AF42" s="57" t="s">
        <v>69</v>
      </c>
      <c r="AG42" s="57" t="s">
        <v>69</v>
      </c>
      <c r="AH42" s="57" t="s">
        <v>75</v>
      </c>
      <c r="AI42" s="57" t="s">
        <v>1511</v>
      </c>
      <c r="AJ42" s="57" t="s">
        <v>83</v>
      </c>
      <c r="AK42" s="57" t="s">
        <v>83</v>
      </c>
      <c r="AL42" s="57" t="s">
        <v>72</v>
      </c>
      <c r="AM42" s="57" t="s">
        <v>1512</v>
      </c>
      <c r="AN42" s="57" t="s">
        <v>1513</v>
      </c>
      <c r="AO42" s="57" t="s">
        <v>869</v>
      </c>
      <c r="AP42" s="57" t="s">
        <v>19115</v>
      </c>
      <c r="AQ42" s="57" t="s">
        <v>1245</v>
      </c>
      <c r="AR42" s="57" t="s">
        <v>78</v>
      </c>
      <c r="AS42" s="57" t="s">
        <v>1343</v>
      </c>
      <c r="AT42" s="57" t="s">
        <v>18859</v>
      </c>
      <c r="AU42" s="57" t="s">
        <v>5008</v>
      </c>
      <c r="AV42" s="57" t="s">
        <v>5009</v>
      </c>
      <c r="AW42" s="57" t="s">
        <v>5010</v>
      </c>
      <c r="AX42" s="57" t="s">
        <v>5011</v>
      </c>
      <c r="BE42" s="57" t="s">
        <v>5012</v>
      </c>
      <c r="BF42" s="57" t="s">
        <v>5013</v>
      </c>
      <c r="BG42" s="57" t="s">
        <v>5014</v>
      </c>
      <c r="BH42" s="57" t="s">
        <v>5015</v>
      </c>
      <c r="BI42" s="57" t="s">
        <v>5016</v>
      </c>
      <c r="BJ42" s="57" t="s">
        <v>5017</v>
      </c>
      <c r="BK42" s="57" t="s">
        <v>5018</v>
      </c>
      <c r="BO42" s="57" t="s">
        <v>5019</v>
      </c>
      <c r="BP42" s="57" t="s">
        <v>5020</v>
      </c>
      <c r="BV42" s="57" t="s">
        <v>18056</v>
      </c>
      <c r="BW42" s="164" t="s">
        <v>18805</v>
      </c>
      <c r="BX42" s="57" t="s">
        <v>19018</v>
      </c>
      <c r="BY42" s="57" t="s">
        <v>7890</v>
      </c>
      <c r="BZ42" s="57" t="s">
        <v>7891</v>
      </c>
      <c r="CA42" s="57" t="s">
        <v>7892</v>
      </c>
      <c r="CB42" s="57" t="s">
        <v>7893</v>
      </c>
      <c r="CC42" s="57" t="s">
        <v>7894</v>
      </c>
      <c r="CI42" s="57" t="s">
        <v>7895</v>
      </c>
      <c r="CJ42" s="57" t="s">
        <v>7896</v>
      </c>
      <c r="CK42" s="57" t="s">
        <v>7897</v>
      </c>
      <c r="CL42" s="57" t="s">
        <v>7898</v>
      </c>
      <c r="CM42" s="57" t="s">
        <v>7899</v>
      </c>
      <c r="CN42" s="57" t="s">
        <v>7900</v>
      </c>
      <c r="CO42" s="57" t="s">
        <v>7901</v>
      </c>
      <c r="CS42" s="57" t="s">
        <v>5571</v>
      </c>
      <c r="CT42" s="57" t="s">
        <v>4777</v>
      </c>
      <c r="CZ42" s="57" t="s">
        <v>18078</v>
      </c>
      <c r="DA42" s="164" t="s">
        <v>18802</v>
      </c>
      <c r="DB42" s="57" t="s">
        <v>19029</v>
      </c>
      <c r="DC42" s="57" t="s">
        <v>10803</v>
      </c>
      <c r="DD42" s="57" t="s">
        <v>10804</v>
      </c>
      <c r="DE42" s="57" t="s">
        <v>10805</v>
      </c>
      <c r="DM42" s="57" t="s">
        <v>10806</v>
      </c>
      <c r="DN42" s="57" t="s">
        <v>10807</v>
      </c>
      <c r="DO42" s="57" t="s">
        <v>10808</v>
      </c>
      <c r="DP42" s="57" t="s">
        <v>8414</v>
      </c>
      <c r="DQ42" s="57" t="s">
        <v>10809</v>
      </c>
      <c r="DR42" s="57" t="s">
        <v>10810</v>
      </c>
      <c r="DS42" s="57" t="s">
        <v>10811</v>
      </c>
      <c r="DW42" s="57" t="s">
        <v>8142</v>
      </c>
      <c r="DX42" s="57" t="s">
        <v>10812</v>
      </c>
      <c r="ED42" s="57" t="s">
        <v>18056</v>
      </c>
      <c r="EE42" s="164" t="s">
        <v>18802</v>
      </c>
      <c r="EF42" s="57" t="s">
        <v>19011</v>
      </c>
      <c r="EG42" s="57" t="s">
        <v>13406</v>
      </c>
      <c r="EH42" s="57" t="s">
        <v>9906</v>
      </c>
      <c r="EI42" s="57" t="s">
        <v>13407</v>
      </c>
      <c r="EJ42" s="57" t="s">
        <v>13408</v>
      </c>
      <c r="EQ42" s="57" t="s">
        <v>13409</v>
      </c>
      <c r="ER42" s="57" t="s">
        <v>13410</v>
      </c>
      <c r="ES42" s="57" t="s">
        <v>10648</v>
      </c>
      <c r="ET42" s="57" t="s">
        <v>13411</v>
      </c>
      <c r="EU42" s="57" t="s">
        <v>8631</v>
      </c>
      <c r="EV42" s="57" t="s">
        <v>4596</v>
      </c>
      <c r="FA42" s="57" t="s">
        <v>4602</v>
      </c>
      <c r="FB42" s="57" t="s">
        <v>13412</v>
      </c>
      <c r="FH42" s="57" t="s">
        <v>18078</v>
      </c>
      <c r="FI42" s="164" t="s">
        <v>18805</v>
      </c>
      <c r="FJ42" s="57" t="s">
        <v>19143</v>
      </c>
      <c r="FK42" s="57" t="s">
        <v>10813</v>
      </c>
      <c r="FL42" s="57" t="s">
        <v>10814</v>
      </c>
      <c r="FM42" s="57" t="s">
        <v>15255</v>
      </c>
      <c r="FN42" s="57" t="s">
        <v>15256</v>
      </c>
      <c r="FO42" s="57" t="s">
        <v>10815</v>
      </c>
      <c r="FP42" s="57" t="s">
        <v>15257</v>
      </c>
      <c r="FU42" s="57" t="s">
        <v>10818</v>
      </c>
      <c r="FV42" s="57" t="s">
        <v>14250</v>
      </c>
      <c r="FW42" s="57" t="s">
        <v>10821</v>
      </c>
      <c r="FX42" s="57" t="s">
        <v>15258</v>
      </c>
      <c r="FY42" s="57" t="s">
        <v>7464</v>
      </c>
      <c r="GE42" s="57" t="s">
        <v>15259</v>
      </c>
      <c r="GL42" s="57" t="s">
        <v>18075</v>
      </c>
      <c r="GM42" s="164" t="s">
        <v>18805</v>
      </c>
      <c r="GN42" s="57" t="s">
        <v>19144</v>
      </c>
      <c r="HS42" s="57" t="s">
        <v>84</v>
      </c>
      <c r="HT42" s="57" t="s">
        <v>84</v>
      </c>
      <c r="HU42" s="57" t="s">
        <v>84</v>
      </c>
      <c r="HV42" s="57" t="s">
        <v>82</v>
      </c>
      <c r="HW42" s="57" t="s">
        <v>82</v>
      </c>
      <c r="HX42" s="57" t="s">
        <v>84</v>
      </c>
      <c r="HY42" s="57" t="s">
        <v>84</v>
      </c>
      <c r="HZ42" s="57" t="s">
        <v>84</v>
      </c>
      <c r="IA42" s="57" t="s">
        <v>84</v>
      </c>
      <c r="IB42" s="57" t="s">
        <v>84</v>
      </c>
      <c r="IC42" s="57" t="s">
        <v>84</v>
      </c>
      <c r="ID42" s="57" t="s">
        <v>84</v>
      </c>
      <c r="IE42" s="57" t="s">
        <v>84</v>
      </c>
      <c r="IF42" s="57" t="s">
        <v>84</v>
      </c>
      <c r="IG42" s="57" t="s">
        <v>84</v>
      </c>
      <c r="IH42" s="57" t="s">
        <v>84</v>
      </c>
      <c r="II42" s="57" t="s">
        <v>68</v>
      </c>
      <c r="IJ42" s="57">
        <v>34052</v>
      </c>
      <c r="IK42" s="57">
        <v>34085</v>
      </c>
      <c r="IL42" s="57">
        <v>13154</v>
      </c>
      <c r="IM42" s="57">
        <v>13254</v>
      </c>
      <c r="IO42" s="57" t="s">
        <v>1473</v>
      </c>
      <c r="IP42" s="57" t="s">
        <v>5021</v>
      </c>
      <c r="IQ42" s="57" t="s">
        <v>798</v>
      </c>
      <c r="IR42" s="57" t="s">
        <v>799</v>
      </c>
      <c r="IT42" s="57">
        <v>4</v>
      </c>
      <c r="IU42" s="57">
        <v>3</v>
      </c>
      <c r="IV42" s="57">
        <v>2</v>
      </c>
      <c r="IW42" s="57">
        <v>2</v>
      </c>
      <c r="IY42" s="57">
        <v>668</v>
      </c>
      <c r="IZ42" s="57">
        <v>445</v>
      </c>
      <c r="JA42" s="57">
        <v>192</v>
      </c>
      <c r="JB42" s="57">
        <v>192</v>
      </c>
      <c r="JD42" s="57">
        <v>312</v>
      </c>
      <c r="JE42" s="57">
        <v>312</v>
      </c>
      <c r="JF42" s="57">
        <v>122</v>
      </c>
      <c r="JG42" s="57">
        <v>128</v>
      </c>
      <c r="JN42" s="57">
        <v>13154</v>
      </c>
      <c r="JO42" s="57">
        <v>34053</v>
      </c>
      <c r="JP42" s="57">
        <v>34093</v>
      </c>
      <c r="JQ42" s="57">
        <v>34593</v>
      </c>
      <c r="JS42" s="57" t="s">
        <v>798</v>
      </c>
      <c r="JT42" s="57" t="s">
        <v>4966</v>
      </c>
      <c r="JU42" s="57" t="s">
        <v>4938</v>
      </c>
      <c r="JV42" s="57" t="s">
        <v>5195</v>
      </c>
      <c r="JX42" s="57">
        <v>2</v>
      </c>
      <c r="JY42" s="57">
        <v>3</v>
      </c>
      <c r="JZ42" s="57">
        <v>3</v>
      </c>
      <c r="KA42" s="57">
        <v>3</v>
      </c>
      <c r="KC42" s="57">
        <v>192</v>
      </c>
      <c r="KD42" s="57">
        <v>306</v>
      </c>
      <c r="KE42" s="57">
        <v>513</v>
      </c>
      <c r="KF42" s="57">
        <v>851</v>
      </c>
      <c r="KH42" s="57">
        <v>122</v>
      </c>
      <c r="KI42" s="57">
        <v>312</v>
      </c>
      <c r="KJ42" s="57">
        <v>312</v>
      </c>
      <c r="KK42" s="57">
        <v>312</v>
      </c>
      <c r="KR42" s="57">
        <v>32079</v>
      </c>
      <c r="KS42" s="57">
        <v>13154</v>
      </c>
      <c r="KW42" s="57" t="s">
        <v>5090</v>
      </c>
      <c r="KX42" s="57" t="s">
        <v>798</v>
      </c>
      <c r="LB42" s="57">
        <v>3</v>
      </c>
      <c r="LC42" s="57">
        <v>2</v>
      </c>
      <c r="LG42" s="57">
        <v>548</v>
      </c>
      <c r="LH42" s="57">
        <v>192</v>
      </c>
      <c r="LL42" s="57">
        <v>310</v>
      </c>
      <c r="LM42" s="57">
        <v>122</v>
      </c>
      <c r="LV42" s="57">
        <v>32110</v>
      </c>
      <c r="LW42" s="57">
        <v>13254</v>
      </c>
      <c r="MA42" s="57" t="s">
        <v>4603</v>
      </c>
      <c r="MB42" s="57" t="s">
        <v>799</v>
      </c>
      <c r="MF42" s="57">
        <v>3</v>
      </c>
      <c r="MG42" s="57">
        <v>2</v>
      </c>
      <c r="MK42" s="57">
        <v>1050</v>
      </c>
      <c r="ML42" s="57">
        <v>192</v>
      </c>
      <c r="MP42" s="57">
        <v>310</v>
      </c>
      <c r="MQ42" s="57">
        <v>128</v>
      </c>
      <c r="MZ42" s="57">
        <v>46301</v>
      </c>
      <c r="NA42" s="57">
        <v>15254</v>
      </c>
      <c r="NE42" s="57" t="s">
        <v>4924</v>
      </c>
      <c r="NF42" s="57" t="s">
        <v>4802</v>
      </c>
      <c r="NJ42" s="57">
        <v>3</v>
      </c>
      <c r="NK42" s="57">
        <v>2</v>
      </c>
      <c r="NO42" s="57">
        <v>419</v>
      </c>
      <c r="NP42" s="57">
        <v>400</v>
      </c>
      <c r="NT42" s="57">
        <v>320</v>
      </c>
      <c r="NU42" s="57">
        <v>136</v>
      </c>
      <c r="PJ42" s="57" t="s">
        <v>19145</v>
      </c>
      <c r="PK42" s="57" t="s">
        <v>19146</v>
      </c>
      <c r="PL42" s="57" t="s">
        <v>19147</v>
      </c>
      <c r="PM42" s="57" t="s">
        <v>19148</v>
      </c>
      <c r="PN42" s="57">
        <v>1662.5683325999998</v>
      </c>
      <c r="PO42" s="57" t="s">
        <v>18823</v>
      </c>
      <c r="PP42" s="57" t="s">
        <v>18824</v>
      </c>
      <c r="PQ42" s="57" t="s">
        <v>18825</v>
      </c>
      <c r="PR42" s="57" t="s">
        <v>3344</v>
      </c>
      <c r="PS42" s="57" t="s">
        <v>3345</v>
      </c>
      <c r="PT42" s="57" t="s">
        <v>3346</v>
      </c>
      <c r="PU42" s="57" t="s">
        <v>3347</v>
      </c>
      <c r="PV42" s="57" t="s">
        <v>3348</v>
      </c>
      <c r="PW42" s="57" t="s">
        <v>3167</v>
      </c>
    </row>
    <row r="43" spans="1:439" ht="15" customHeight="1" x14ac:dyDescent="0.35">
      <c r="A43" s="57">
        <v>42</v>
      </c>
      <c r="B43" s="57" t="s">
        <v>277</v>
      </c>
      <c r="D43" s="57" t="s">
        <v>308</v>
      </c>
      <c r="E43" s="57" t="s">
        <v>1514</v>
      </c>
      <c r="F43" s="57" t="s">
        <v>1515</v>
      </c>
      <c r="P43" s="57" t="s">
        <v>1453</v>
      </c>
      <c r="S43" s="57" t="s">
        <v>69</v>
      </c>
      <c r="T43" s="57" t="s">
        <v>69</v>
      </c>
      <c r="U43" s="57" t="s">
        <v>69</v>
      </c>
      <c r="V43" s="57" t="s">
        <v>69</v>
      </c>
      <c r="W43" s="57" t="s">
        <v>69</v>
      </c>
      <c r="X43" s="57" t="s">
        <v>69</v>
      </c>
      <c r="Y43" s="57" t="s">
        <v>69</v>
      </c>
      <c r="Z43" s="57" t="s">
        <v>69</v>
      </c>
      <c r="AA43" s="57" t="s">
        <v>69</v>
      </c>
      <c r="AB43" s="57" t="s">
        <v>63</v>
      </c>
      <c r="AC43" s="57" t="s">
        <v>69</v>
      </c>
      <c r="AD43" s="57" t="s">
        <v>63</v>
      </c>
      <c r="AE43" s="57" t="s">
        <v>63</v>
      </c>
      <c r="AF43" s="57" t="s">
        <v>69</v>
      </c>
      <c r="AG43" s="57" t="s">
        <v>69</v>
      </c>
      <c r="AH43" s="57" t="s">
        <v>75</v>
      </c>
      <c r="AI43" s="57" t="s">
        <v>1454</v>
      </c>
      <c r="AJ43" s="57" t="s">
        <v>83</v>
      </c>
      <c r="AK43" s="57" t="s">
        <v>83</v>
      </c>
      <c r="AL43" s="57" t="s">
        <v>72</v>
      </c>
      <c r="AM43" s="57" t="s">
        <v>1516</v>
      </c>
      <c r="AN43" s="57" t="s">
        <v>1455</v>
      </c>
      <c r="AO43" s="57" t="s">
        <v>870</v>
      </c>
      <c r="AP43" s="57" t="s">
        <v>19104</v>
      </c>
      <c r="AQ43" s="57" t="s">
        <v>1245</v>
      </c>
      <c r="AR43" s="57" t="s">
        <v>78</v>
      </c>
      <c r="AS43" s="57" t="s">
        <v>1343</v>
      </c>
      <c r="AT43" s="57" t="s">
        <v>18801</v>
      </c>
      <c r="AU43" s="57" t="s">
        <v>5022</v>
      </c>
      <c r="AV43" s="57" t="s">
        <v>5023</v>
      </c>
      <c r="AW43" s="57" t="s">
        <v>5011</v>
      </c>
      <c r="AX43" s="57" t="s">
        <v>5024</v>
      </c>
      <c r="BE43" s="57" t="s">
        <v>5025</v>
      </c>
      <c r="BF43" s="57" t="s">
        <v>5026</v>
      </c>
      <c r="BG43" s="57" t="s">
        <v>5027</v>
      </c>
      <c r="BH43" s="57" t="s">
        <v>5028</v>
      </c>
      <c r="BI43" s="57" t="s">
        <v>5029</v>
      </c>
      <c r="BJ43" s="57" t="s">
        <v>5030</v>
      </c>
      <c r="BK43" s="57" t="s">
        <v>5031</v>
      </c>
      <c r="BO43" s="57" t="s">
        <v>5032</v>
      </c>
      <c r="BP43" s="57" t="s">
        <v>5033</v>
      </c>
      <c r="BQ43" s="57" t="s">
        <v>5034</v>
      </c>
      <c r="BV43" s="57" t="s">
        <v>18056</v>
      </c>
      <c r="BW43" s="164" t="s">
        <v>18805</v>
      </c>
      <c r="BX43" s="57" t="s">
        <v>18956</v>
      </c>
      <c r="BY43" s="57" t="s">
        <v>7902</v>
      </c>
      <c r="BZ43" s="57" t="s">
        <v>7903</v>
      </c>
      <c r="CA43" s="57" t="s">
        <v>7904</v>
      </c>
      <c r="CB43" s="57" t="s">
        <v>7892</v>
      </c>
      <c r="CC43" s="57" t="s">
        <v>7894</v>
      </c>
      <c r="CI43" s="57" t="s">
        <v>7905</v>
      </c>
      <c r="CJ43" s="57" t="s">
        <v>7906</v>
      </c>
      <c r="CK43" s="57" t="s">
        <v>7907</v>
      </c>
      <c r="CL43" s="57" t="s">
        <v>7908</v>
      </c>
      <c r="CM43" s="57" t="s">
        <v>7909</v>
      </c>
      <c r="CN43" s="57" t="s">
        <v>7910</v>
      </c>
      <c r="CO43" s="57" t="s">
        <v>7911</v>
      </c>
      <c r="CS43" s="57" t="s">
        <v>7912</v>
      </c>
      <c r="CT43" s="57" t="s">
        <v>7913</v>
      </c>
      <c r="CZ43" s="57" t="s">
        <v>18078</v>
      </c>
      <c r="DA43" s="164" t="s">
        <v>18802</v>
      </c>
      <c r="DB43" s="57" t="s">
        <v>19149</v>
      </c>
      <c r="DC43" s="57" t="s">
        <v>10813</v>
      </c>
      <c r="DD43" s="57" t="s">
        <v>10814</v>
      </c>
      <c r="DE43" s="57" t="s">
        <v>10815</v>
      </c>
      <c r="DF43" s="57" t="s">
        <v>10816</v>
      </c>
      <c r="DG43" s="57" t="s">
        <v>10817</v>
      </c>
      <c r="DM43" s="57" t="s">
        <v>10818</v>
      </c>
      <c r="DN43" s="57" t="s">
        <v>10819</v>
      </c>
      <c r="DO43" s="57" t="s">
        <v>10820</v>
      </c>
      <c r="DP43" s="57" t="s">
        <v>10821</v>
      </c>
      <c r="DQ43" s="57" t="s">
        <v>10822</v>
      </c>
      <c r="DR43" s="57" t="s">
        <v>10823</v>
      </c>
      <c r="DW43" s="57" t="s">
        <v>10824</v>
      </c>
      <c r="DX43" s="57" t="s">
        <v>4924</v>
      </c>
      <c r="ED43" s="57" t="s">
        <v>18075</v>
      </c>
      <c r="EE43" s="164" t="s">
        <v>18805</v>
      </c>
      <c r="EF43" s="57" t="s">
        <v>19011</v>
      </c>
      <c r="EG43" s="57" t="s">
        <v>13413</v>
      </c>
      <c r="EH43" s="57" t="s">
        <v>9906</v>
      </c>
      <c r="EI43" s="57" t="s">
        <v>13414</v>
      </c>
      <c r="EJ43" s="57" t="s">
        <v>13408</v>
      </c>
      <c r="EK43" s="57" t="s">
        <v>13415</v>
      </c>
      <c r="EQ43" s="57" t="s">
        <v>13416</v>
      </c>
      <c r="ER43" s="57" t="s">
        <v>13417</v>
      </c>
      <c r="ES43" s="57" t="s">
        <v>10648</v>
      </c>
      <c r="ET43" s="57" t="s">
        <v>13418</v>
      </c>
      <c r="EU43" s="57" t="s">
        <v>8630</v>
      </c>
      <c r="EV43" s="57" t="s">
        <v>8631</v>
      </c>
      <c r="FA43" s="57" t="s">
        <v>4602</v>
      </c>
      <c r="FB43" s="57" t="s">
        <v>13412</v>
      </c>
      <c r="FH43" s="57" t="s">
        <v>18078</v>
      </c>
      <c r="FI43" s="164" t="s">
        <v>18805</v>
      </c>
      <c r="FJ43" s="57" t="s">
        <v>19150</v>
      </c>
      <c r="FK43" s="57" t="s">
        <v>15260</v>
      </c>
      <c r="FL43" s="57" t="s">
        <v>15261</v>
      </c>
      <c r="FM43" s="57" t="s">
        <v>15262</v>
      </c>
      <c r="FU43" s="57" t="s">
        <v>15263</v>
      </c>
      <c r="FV43" s="57" t="s">
        <v>15264</v>
      </c>
      <c r="FW43" s="57" t="s">
        <v>10808</v>
      </c>
      <c r="FX43" s="57" t="s">
        <v>8414</v>
      </c>
      <c r="FY43" s="57" t="s">
        <v>15265</v>
      </c>
      <c r="FZ43" s="57" t="s">
        <v>15266</v>
      </c>
      <c r="GL43" s="57" t="s">
        <v>18056</v>
      </c>
      <c r="GM43" s="164" t="s">
        <v>18802</v>
      </c>
      <c r="GN43" s="57" t="s">
        <v>19108</v>
      </c>
      <c r="GO43" s="57" t="s">
        <v>16687</v>
      </c>
      <c r="GP43" s="57" t="s">
        <v>16688</v>
      </c>
      <c r="GQ43" s="57" t="s">
        <v>16689</v>
      </c>
      <c r="GR43" s="57" t="s">
        <v>16690</v>
      </c>
      <c r="GY43" s="57" t="s">
        <v>16691</v>
      </c>
      <c r="GZ43" s="57" t="s">
        <v>16692</v>
      </c>
      <c r="HA43" s="57" t="s">
        <v>16693</v>
      </c>
      <c r="HB43" s="57" t="s">
        <v>16694</v>
      </c>
      <c r="HC43" s="57" t="s">
        <v>16695</v>
      </c>
      <c r="HD43" s="57" t="s">
        <v>16696</v>
      </c>
      <c r="HE43" s="57" t="s">
        <v>16697</v>
      </c>
      <c r="HF43" s="57" t="s">
        <v>16698</v>
      </c>
      <c r="HI43" s="57" t="s">
        <v>16699</v>
      </c>
      <c r="HJ43" s="57" t="s">
        <v>16700</v>
      </c>
      <c r="HP43" s="57" t="s">
        <v>18078</v>
      </c>
      <c r="HQ43" s="164" t="s">
        <v>18802</v>
      </c>
      <c r="HR43" s="57" t="s">
        <v>19151</v>
      </c>
      <c r="HS43" s="57" t="s">
        <v>84</v>
      </c>
      <c r="HT43" s="57" t="s">
        <v>84</v>
      </c>
      <c r="HU43" s="57" t="s">
        <v>84</v>
      </c>
      <c r="HV43" s="57" t="s">
        <v>82</v>
      </c>
      <c r="HW43" s="57" t="s">
        <v>82</v>
      </c>
      <c r="HX43" s="57" t="s">
        <v>84</v>
      </c>
      <c r="HY43" s="57" t="s">
        <v>84</v>
      </c>
      <c r="HZ43" s="57" t="s">
        <v>84</v>
      </c>
      <c r="IA43" s="57" t="s">
        <v>84</v>
      </c>
      <c r="IB43" s="57" t="s">
        <v>84</v>
      </c>
      <c r="IC43" s="57" t="s">
        <v>84</v>
      </c>
      <c r="ID43" s="57" t="s">
        <v>84</v>
      </c>
      <c r="IE43" s="57" t="s">
        <v>84</v>
      </c>
      <c r="IF43" s="57" t="s">
        <v>84</v>
      </c>
      <c r="IG43" s="57" t="s">
        <v>84</v>
      </c>
      <c r="IH43" s="57" t="s">
        <v>84</v>
      </c>
      <c r="II43" s="57" t="s">
        <v>68</v>
      </c>
      <c r="IJ43" s="57">
        <v>46301</v>
      </c>
      <c r="IK43" s="57">
        <v>46347</v>
      </c>
      <c r="IL43" s="57">
        <v>13154</v>
      </c>
      <c r="IM43" s="57">
        <v>34052</v>
      </c>
      <c r="IO43" s="57" t="s">
        <v>4924</v>
      </c>
      <c r="IP43" s="57" t="s">
        <v>4937</v>
      </c>
      <c r="IQ43" s="57" t="s">
        <v>798</v>
      </c>
      <c r="IR43" s="57" t="s">
        <v>1473</v>
      </c>
      <c r="IT43" s="57">
        <v>4</v>
      </c>
      <c r="IU43" s="57">
        <v>3</v>
      </c>
      <c r="IV43" s="57">
        <v>2</v>
      </c>
      <c r="IW43" s="57">
        <v>2</v>
      </c>
      <c r="IY43" s="57">
        <v>601</v>
      </c>
      <c r="IZ43" s="57">
        <v>404</v>
      </c>
      <c r="JA43" s="57">
        <v>192</v>
      </c>
      <c r="JB43" s="57">
        <v>210</v>
      </c>
      <c r="JD43" s="57">
        <v>320</v>
      </c>
      <c r="JE43" s="57">
        <v>321</v>
      </c>
      <c r="JF43" s="57">
        <v>122</v>
      </c>
      <c r="JG43" s="57">
        <v>312</v>
      </c>
      <c r="JN43" s="57">
        <v>46347</v>
      </c>
      <c r="JO43" s="57">
        <v>34052</v>
      </c>
      <c r="JS43" s="57" t="s">
        <v>4937</v>
      </c>
      <c r="JT43" s="57" t="s">
        <v>1473</v>
      </c>
      <c r="JX43" s="57">
        <v>3</v>
      </c>
      <c r="JY43" s="57">
        <v>2</v>
      </c>
      <c r="KC43" s="57">
        <v>404</v>
      </c>
      <c r="KD43" s="57">
        <v>210</v>
      </c>
      <c r="KH43" s="57">
        <v>321</v>
      </c>
      <c r="KI43" s="57">
        <v>312</v>
      </c>
      <c r="KR43" s="57">
        <v>15254</v>
      </c>
      <c r="KS43" s="57">
        <v>46301</v>
      </c>
      <c r="KT43" s="57">
        <v>46310</v>
      </c>
      <c r="KW43" s="57" t="s">
        <v>4802</v>
      </c>
      <c r="KX43" s="57" t="s">
        <v>4924</v>
      </c>
      <c r="KY43" s="57" t="s">
        <v>7801</v>
      </c>
      <c r="LB43" s="57">
        <v>2</v>
      </c>
      <c r="LC43" s="57">
        <v>4</v>
      </c>
      <c r="LD43" s="57">
        <v>3</v>
      </c>
      <c r="LG43" s="57">
        <v>400</v>
      </c>
      <c r="LH43" s="57">
        <v>601</v>
      </c>
      <c r="LI43" s="57">
        <v>417</v>
      </c>
      <c r="LL43" s="57">
        <v>136</v>
      </c>
      <c r="LM43" s="57">
        <v>320</v>
      </c>
      <c r="LN43" s="57">
        <v>320</v>
      </c>
      <c r="LV43" s="57">
        <v>13254</v>
      </c>
      <c r="LW43" s="57">
        <v>32110</v>
      </c>
      <c r="MA43" s="57" t="s">
        <v>799</v>
      </c>
      <c r="MB43" s="57" t="s">
        <v>4603</v>
      </c>
      <c r="MF43" s="57">
        <v>2</v>
      </c>
      <c r="MG43" s="57">
        <v>3</v>
      </c>
      <c r="MK43" s="57">
        <v>192</v>
      </c>
      <c r="ML43" s="57">
        <v>1050</v>
      </c>
      <c r="MP43" s="57">
        <v>128</v>
      </c>
      <c r="MQ43" s="57">
        <v>310</v>
      </c>
      <c r="MZ43" s="57">
        <v>13154</v>
      </c>
      <c r="NA43" s="57">
        <v>32079</v>
      </c>
      <c r="NE43" s="57" t="s">
        <v>798</v>
      </c>
      <c r="NF43" s="57" t="s">
        <v>4582</v>
      </c>
      <c r="NJ43" s="57">
        <v>2</v>
      </c>
      <c r="NK43" s="57">
        <v>3</v>
      </c>
      <c r="NO43" s="57">
        <v>192</v>
      </c>
      <c r="NP43" s="57">
        <v>548</v>
      </c>
      <c r="NT43" s="57">
        <v>122</v>
      </c>
      <c r="NU43" s="57">
        <v>310</v>
      </c>
      <c r="OD43" s="57">
        <v>46301</v>
      </c>
      <c r="OE43" s="57">
        <v>46310</v>
      </c>
      <c r="OF43" s="57">
        <v>15254</v>
      </c>
      <c r="OG43" s="57">
        <v>13254</v>
      </c>
      <c r="OH43" s="57">
        <v>46347</v>
      </c>
      <c r="OI43" s="57" t="s">
        <v>4924</v>
      </c>
      <c r="OJ43" s="57" t="s">
        <v>7801</v>
      </c>
      <c r="OK43" s="57" t="s">
        <v>4802</v>
      </c>
      <c r="OL43" s="57" t="s">
        <v>799</v>
      </c>
      <c r="OM43" s="57" t="s">
        <v>4937</v>
      </c>
      <c r="ON43" s="57">
        <v>4</v>
      </c>
      <c r="OO43" s="57">
        <v>3</v>
      </c>
      <c r="OP43" s="57">
        <v>2</v>
      </c>
      <c r="OQ43" s="57">
        <v>2</v>
      </c>
      <c r="OR43" s="57">
        <v>3</v>
      </c>
      <c r="OS43" s="57">
        <v>601</v>
      </c>
      <c r="OT43" s="57">
        <v>417</v>
      </c>
      <c r="OU43" s="57">
        <v>400</v>
      </c>
      <c r="OV43" s="57">
        <v>192</v>
      </c>
      <c r="OW43" s="57">
        <v>404</v>
      </c>
      <c r="OX43" s="57">
        <v>320</v>
      </c>
      <c r="OY43" s="57">
        <v>320</v>
      </c>
      <c r="OZ43" s="57">
        <v>136</v>
      </c>
      <c r="PA43" s="57">
        <v>128</v>
      </c>
      <c r="PB43" s="57">
        <v>321</v>
      </c>
      <c r="PJ43" s="57" t="s">
        <v>19152</v>
      </c>
      <c r="PK43" s="57" t="s">
        <v>19153</v>
      </c>
      <c r="PL43" s="57" t="s">
        <v>19154</v>
      </c>
      <c r="PM43" s="57" t="s">
        <v>19155</v>
      </c>
      <c r="PN43" s="57">
        <v>2205.9256971999994</v>
      </c>
      <c r="PO43" s="57" t="s">
        <v>18823</v>
      </c>
      <c r="PP43" s="57" t="s">
        <v>18824</v>
      </c>
      <c r="PQ43" s="57" t="s">
        <v>18825</v>
      </c>
      <c r="PR43" s="57" t="s">
        <v>3349</v>
      </c>
      <c r="PS43" s="57" t="s">
        <v>3350</v>
      </c>
      <c r="PT43" s="57" t="s">
        <v>3351</v>
      </c>
      <c r="PU43" s="57" t="s">
        <v>3352</v>
      </c>
      <c r="PV43" s="57" t="s">
        <v>3353</v>
      </c>
      <c r="PW43" s="57" t="s">
        <v>3354</v>
      </c>
    </row>
    <row r="44" spans="1:439" ht="15" customHeight="1" x14ac:dyDescent="0.35">
      <c r="A44" s="57">
        <v>43</v>
      </c>
      <c r="B44" s="57" t="s">
        <v>277</v>
      </c>
      <c r="D44" s="57" t="s">
        <v>309</v>
      </c>
      <c r="E44" s="57" t="s">
        <v>1517</v>
      </c>
      <c r="F44" s="57" t="s">
        <v>1518</v>
      </c>
      <c r="G44" s="57" t="s">
        <v>1519</v>
      </c>
      <c r="H44" s="57" t="s">
        <v>1520</v>
      </c>
      <c r="I44" s="57" t="s">
        <v>1521</v>
      </c>
      <c r="J44" s="57" t="s">
        <v>430</v>
      </c>
      <c r="P44" s="57" t="s">
        <v>1242</v>
      </c>
      <c r="S44" s="57" t="s">
        <v>69</v>
      </c>
      <c r="T44" s="57" t="s">
        <v>63</v>
      </c>
      <c r="U44" s="57" t="s">
        <v>69</v>
      </c>
      <c r="V44" s="57" t="s">
        <v>69</v>
      </c>
      <c r="W44" s="57" t="s">
        <v>63</v>
      </c>
      <c r="X44" s="57" t="s">
        <v>69</v>
      </c>
      <c r="Y44" s="57" t="s">
        <v>63</v>
      </c>
      <c r="Z44" s="57" t="s">
        <v>63</v>
      </c>
      <c r="AA44" s="57" t="s">
        <v>69</v>
      </c>
      <c r="AB44" s="57" t="s">
        <v>63</v>
      </c>
      <c r="AC44" s="57" t="s">
        <v>69</v>
      </c>
      <c r="AD44" s="57" t="s">
        <v>69</v>
      </c>
      <c r="AE44" s="57" t="s">
        <v>69</v>
      </c>
      <c r="AF44" s="57" t="s">
        <v>69</v>
      </c>
      <c r="AG44" s="57" t="s">
        <v>63</v>
      </c>
      <c r="AH44" s="57" t="s">
        <v>75</v>
      </c>
      <c r="AI44" s="57" t="s">
        <v>1497</v>
      </c>
      <c r="AJ44" s="57" t="s">
        <v>76</v>
      </c>
      <c r="AK44" s="57" t="s">
        <v>81</v>
      </c>
      <c r="AL44" s="57" t="s">
        <v>77</v>
      </c>
      <c r="AM44" s="57" t="s">
        <v>1497</v>
      </c>
      <c r="AN44" s="57" t="s">
        <v>1522</v>
      </c>
      <c r="AO44" s="57" t="s">
        <v>871</v>
      </c>
      <c r="AP44" s="57" t="s">
        <v>18850</v>
      </c>
      <c r="AQ44" s="57" t="s">
        <v>1245</v>
      </c>
      <c r="AR44" s="57" t="s">
        <v>78</v>
      </c>
      <c r="AS44" s="57" t="s">
        <v>1523</v>
      </c>
      <c r="AT44" s="57" t="s">
        <v>18859</v>
      </c>
      <c r="AU44" s="57" t="s">
        <v>5035</v>
      </c>
      <c r="AV44" s="57" t="s">
        <v>4585</v>
      </c>
      <c r="AW44" s="57" t="s">
        <v>4586</v>
      </c>
      <c r="AX44" s="57" t="s">
        <v>4588</v>
      </c>
      <c r="AY44" s="57" t="s">
        <v>5036</v>
      </c>
      <c r="AZ44" s="57" t="s">
        <v>4589</v>
      </c>
      <c r="BA44" s="57" t="s">
        <v>4590</v>
      </c>
      <c r="BB44" s="57" t="s">
        <v>4591</v>
      </c>
      <c r="BE44" s="57" t="s">
        <v>5037</v>
      </c>
      <c r="BF44" s="57" t="s">
        <v>4593</v>
      </c>
      <c r="BG44" s="57" t="s">
        <v>4594</v>
      </c>
      <c r="BH44" s="57" t="s">
        <v>4595</v>
      </c>
      <c r="BI44" s="57" t="s">
        <v>4596</v>
      </c>
      <c r="BJ44" s="57" t="s">
        <v>4597</v>
      </c>
      <c r="BK44" s="57" t="s">
        <v>4598</v>
      </c>
      <c r="BL44" s="57" t="s">
        <v>4599</v>
      </c>
      <c r="BM44" s="57" t="s">
        <v>4600</v>
      </c>
      <c r="BO44" s="57" t="s">
        <v>4601</v>
      </c>
      <c r="BP44" s="57" t="s">
        <v>4602</v>
      </c>
      <c r="BQ44" s="57" t="s">
        <v>1390</v>
      </c>
      <c r="BV44" s="57" t="s">
        <v>18078</v>
      </c>
      <c r="BW44" s="164" t="s">
        <v>18805</v>
      </c>
      <c r="BX44" s="57" t="s">
        <v>18982</v>
      </c>
      <c r="BY44" s="57" t="s">
        <v>7914</v>
      </c>
      <c r="BZ44" s="57" t="s">
        <v>7411</v>
      </c>
      <c r="CA44" s="57" t="s">
        <v>4572</v>
      </c>
      <c r="CB44" s="57" t="s">
        <v>7915</v>
      </c>
      <c r="CC44" s="57" t="s">
        <v>7916</v>
      </c>
      <c r="CD44" s="57" t="s">
        <v>7413</v>
      </c>
      <c r="CE44" s="57" t="s">
        <v>7917</v>
      </c>
      <c r="CI44" s="57" t="s">
        <v>7918</v>
      </c>
      <c r="CJ44" s="57" t="s">
        <v>7919</v>
      </c>
      <c r="CK44" s="57" t="s">
        <v>7920</v>
      </c>
      <c r="CL44" s="57" t="s">
        <v>7921</v>
      </c>
      <c r="CM44" s="57" t="s">
        <v>7922</v>
      </c>
      <c r="CN44" s="57" t="s">
        <v>7420</v>
      </c>
      <c r="CO44" s="57" t="s">
        <v>7923</v>
      </c>
      <c r="CS44" s="57" t="s">
        <v>4777</v>
      </c>
      <c r="CT44" s="57" t="s">
        <v>4579</v>
      </c>
      <c r="CU44" s="57" t="s">
        <v>1390</v>
      </c>
      <c r="CZ44" s="57" t="s">
        <v>18078</v>
      </c>
      <c r="DA44" s="164" t="s">
        <v>18802</v>
      </c>
      <c r="DB44" s="57" t="s">
        <v>19156</v>
      </c>
      <c r="DC44" s="57" t="s">
        <v>10825</v>
      </c>
      <c r="DD44" s="57" t="s">
        <v>10826</v>
      </c>
      <c r="DE44" s="57" t="s">
        <v>10606</v>
      </c>
      <c r="DF44" s="57" t="s">
        <v>4575</v>
      </c>
      <c r="DG44" s="57" t="s">
        <v>10461</v>
      </c>
      <c r="DH44" s="57" t="s">
        <v>7414</v>
      </c>
      <c r="DI44" s="57" t="s">
        <v>10462</v>
      </c>
      <c r="DM44" s="57" t="s">
        <v>10827</v>
      </c>
      <c r="DN44" s="57" t="s">
        <v>10828</v>
      </c>
      <c r="DO44" s="57" t="s">
        <v>10829</v>
      </c>
      <c r="DP44" s="57" t="s">
        <v>10466</v>
      </c>
      <c r="DQ44" s="57" t="s">
        <v>7420</v>
      </c>
      <c r="DR44" s="57" t="s">
        <v>10830</v>
      </c>
      <c r="DS44" s="57" t="s">
        <v>10468</v>
      </c>
      <c r="DW44" s="57" t="s">
        <v>7561</v>
      </c>
      <c r="DX44" s="57" t="s">
        <v>5867</v>
      </c>
      <c r="DY44" s="57" t="s">
        <v>1390</v>
      </c>
      <c r="ED44" s="57" t="s">
        <v>18084</v>
      </c>
      <c r="EE44" s="164" t="s">
        <v>18805</v>
      </c>
      <c r="EF44" s="57" t="s">
        <v>19157</v>
      </c>
      <c r="EG44" s="57" t="s">
        <v>13419</v>
      </c>
      <c r="EH44" s="57" t="s">
        <v>10521</v>
      </c>
      <c r="EI44" s="57" t="s">
        <v>13168</v>
      </c>
      <c r="EJ44" s="57" t="s">
        <v>13420</v>
      </c>
      <c r="EQ44" s="57" t="s">
        <v>13421</v>
      </c>
      <c r="ER44" s="57" t="s">
        <v>13422</v>
      </c>
      <c r="ES44" s="57" t="s">
        <v>13423</v>
      </c>
      <c r="ET44" s="57" t="s">
        <v>10529</v>
      </c>
      <c r="FA44" s="57" t="s">
        <v>61</v>
      </c>
      <c r="FB44" s="57" t="s">
        <v>1390</v>
      </c>
      <c r="FH44" s="57" t="s">
        <v>18063</v>
      </c>
      <c r="FI44" s="164" t="s">
        <v>18802</v>
      </c>
      <c r="FJ44" s="57" t="s">
        <v>19158</v>
      </c>
      <c r="FK44" s="57" t="s">
        <v>15065</v>
      </c>
      <c r="FL44" s="57" t="s">
        <v>13292</v>
      </c>
      <c r="FM44" s="57" t="s">
        <v>13293</v>
      </c>
      <c r="FN44" s="57" t="s">
        <v>15066</v>
      </c>
      <c r="FO44" s="57" t="s">
        <v>15067</v>
      </c>
      <c r="FU44" s="57" t="s">
        <v>15068</v>
      </c>
      <c r="FV44" s="57" t="s">
        <v>13109</v>
      </c>
      <c r="FW44" s="57" t="s">
        <v>15069</v>
      </c>
      <c r="FX44" s="57" t="s">
        <v>15070</v>
      </c>
      <c r="FY44" s="57" t="s">
        <v>15071</v>
      </c>
      <c r="FZ44" s="57" t="s">
        <v>15069</v>
      </c>
      <c r="GE44" s="57" t="s">
        <v>10614</v>
      </c>
      <c r="GF44" s="57" t="s">
        <v>9216</v>
      </c>
      <c r="GG44" s="57" t="s">
        <v>11552</v>
      </c>
      <c r="GL44" s="57" t="s">
        <v>18075</v>
      </c>
      <c r="GM44" s="164" t="s">
        <v>18805</v>
      </c>
      <c r="GN44" s="57" t="s">
        <v>18884</v>
      </c>
      <c r="HS44" s="57" t="s">
        <v>82</v>
      </c>
      <c r="HT44" s="57" t="s">
        <v>82</v>
      </c>
      <c r="HU44" s="57" t="s">
        <v>82</v>
      </c>
      <c r="HV44" s="57" t="s">
        <v>79</v>
      </c>
      <c r="HW44" s="57" t="s">
        <v>79</v>
      </c>
      <c r="HX44" s="57" t="s">
        <v>79</v>
      </c>
      <c r="HY44" s="57" t="s">
        <v>82</v>
      </c>
      <c r="HZ44" s="57" t="s">
        <v>82</v>
      </c>
      <c r="IA44" s="57" t="s">
        <v>82</v>
      </c>
      <c r="IB44" s="57" t="s">
        <v>82</v>
      </c>
      <c r="IC44" s="57" t="s">
        <v>79</v>
      </c>
      <c r="ID44" s="57" t="s">
        <v>79</v>
      </c>
      <c r="IE44" s="57" t="s">
        <v>79</v>
      </c>
      <c r="IF44" s="57" t="s">
        <v>82</v>
      </c>
      <c r="IG44" s="57" t="s">
        <v>82</v>
      </c>
      <c r="IH44" s="57" t="s">
        <v>82</v>
      </c>
      <c r="II44" s="57" t="s">
        <v>68</v>
      </c>
      <c r="IJ44" s="57">
        <v>32110</v>
      </c>
      <c r="IK44" s="57">
        <v>13254</v>
      </c>
      <c r="IO44" s="57" t="s">
        <v>18818</v>
      </c>
      <c r="IP44" s="57" t="s">
        <v>18870</v>
      </c>
      <c r="IT44" s="57">
        <v>2</v>
      </c>
      <c r="IU44" s="57">
        <v>1</v>
      </c>
      <c r="IY44" s="57">
        <v>390</v>
      </c>
      <c r="IZ44" s="57">
        <v>42</v>
      </c>
      <c r="JD44" s="57">
        <v>310</v>
      </c>
      <c r="JE44" s="57">
        <v>128</v>
      </c>
      <c r="JN44" s="57">
        <v>11054</v>
      </c>
      <c r="JO44" s="57">
        <v>13154</v>
      </c>
      <c r="JP44" s="57">
        <v>31721</v>
      </c>
      <c r="JQ44" s="57">
        <v>31743</v>
      </c>
      <c r="JR44" s="57">
        <v>31663</v>
      </c>
      <c r="JS44" s="57" t="s">
        <v>18864</v>
      </c>
      <c r="JT44" s="57" t="s">
        <v>18863</v>
      </c>
      <c r="JU44" s="57" t="s">
        <v>18866</v>
      </c>
      <c r="JV44" s="57" t="s">
        <v>18837</v>
      </c>
      <c r="JW44" s="57" t="s">
        <v>18865</v>
      </c>
      <c r="JX44" s="57">
        <v>1</v>
      </c>
      <c r="JY44" s="57">
        <v>1</v>
      </c>
      <c r="JZ44" s="57">
        <v>3</v>
      </c>
      <c r="KA44" s="57">
        <v>3</v>
      </c>
      <c r="KB44" s="57">
        <v>2</v>
      </c>
      <c r="KC44" s="57">
        <v>140</v>
      </c>
      <c r="KD44" s="57">
        <v>42</v>
      </c>
      <c r="KE44" s="57">
        <v>663</v>
      </c>
      <c r="KF44" s="57">
        <v>663</v>
      </c>
      <c r="KG44" s="57">
        <v>395</v>
      </c>
      <c r="KH44" s="57">
        <v>114</v>
      </c>
      <c r="KI44" s="57">
        <v>122</v>
      </c>
      <c r="KJ44" s="57">
        <v>311</v>
      </c>
      <c r="KK44" s="57">
        <v>311</v>
      </c>
      <c r="KL44" s="57">
        <v>311</v>
      </c>
      <c r="KR44" s="57">
        <v>32079</v>
      </c>
      <c r="KS44" s="57">
        <v>31058</v>
      </c>
      <c r="KT44" s="57">
        <v>11054</v>
      </c>
      <c r="KU44" s="57">
        <v>13154</v>
      </c>
      <c r="KW44" s="57" t="s">
        <v>18867</v>
      </c>
      <c r="KX44" s="57" t="s">
        <v>18868</v>
      </c>
      <c r="KY44" s="57" t="s">
        <v>18864</v>
      </c>
      <c r="KZ44" s="57" t="s">
        <v>18863</v>
      </c>
      <c r="LB44" s="57">
        <v>2</v>
      </c>
      <c r="LC44" s="57">
        <v>1</v>
      </c>
      <c r="LD44" s="57">
        <v>1</v>
      </c>
      <c r="LE44" s="57">
        <v>1</v>
      </c>
      <c r="LG44" s="57">
        <v>263</v>
      </c>
      <c r="LH44" s="57">
        <v>109</v>
      </c>
      <c r="LI44" s="57">
        <v>140</v>
      </c>
      <c r="LJ44" s="57">
        <v>42</v>
      </c>
      <c r="LL44" s="57">
        <v>310</v>
      </c>
      <c r="LM44" s="57">
        <v>326</v>
      </c>
      <c r="LN44" s="57">
        <v>114</v>
      </c>
      <c r="LO44" s="57">
        <v>122</v>
      </c>
      <c r="LV44" s="57">
        <v>31436</v>
      </c>
      <c r="LW44" s="57">
        <v>21572</v>
      </c>
      <c r="MA44" s="57" t="s">
        <v>18886</v>
      </c>
      <c r="MB44" s="57" t="s">
        <v>18887</v>
      </c>
      <c r="MF44" s="57">
        <v>2</v>
      </c>
      <c r="MG44" s="57">
        <v>2</v>
      </c>
      <c r="MK44" s="57">
        <v>245</v>
      </c>
      <c r="ML44" s="57">
        <v>328</v>
      </c>
      <c r="MP44" s="57">
        <v>200</v>
      </c>
      <c r="MQ44" s="57">
        <v>221</v>
      </c>
      <c r="PJ44" s="57" t="s">
        <v>19159</v>
      </c>
      <c r="PK44" s="57" t="s">
        <v>19160</v>
      </c>
      <c r="PL44" s="57" t="s">
        <v>19161</v>
      </c>
      <c r="PM44" s="57" t="s">
        <v>18875</v>
      </c>
      <c r="PN44" s="57">
        <v>2031.0712474000002</v>
      </c>
      <c r="PO44" s="57" t="s">
        <v>18823</v>
      </c>
      <c r="PP44" s="57" t="s">
        <v>18824</v>
      </c>
      <c r="PQ44" s="57" t="s">
        <v>18825</v>
      </c>
      <c r="PR44" s="57" t="s">
        <v>3355</v>
      </c>
      <c r="PS44" s="57" t="s">
        <v>3356</v>
      </c>
      <c r="PT44" s="57" t="s">
        <v>3357</v>
      </c>
      <c r="PU44" s="57" t="s">
        <v>3358</v>
      </c>
      <c r="PV44" s="57" t="s">
        <v>3178</v>
      </c>
      <c r="PW44" s="57" t="s">
        <v>3167</v>
      </c>
    </row>
    <row r="45" spans="1:439" ht="15" customHeight="1" x14ac:dyDescent="0.35">
      <c r="A45" s="57">
        <v>44</v>
      </c>
      <c r="B45" s="57" t="s">
        <v>277</v>
      </c>
      <c r="D45" s="57" t="s">
        <v>310</v>
      </c>
      <c r="E45" s="57" t="s">
        <v>1524</v>
      </c>
      <c r="F45" s="57" t="s">
        <v>310</v>
      </c>
      <c r="G45" s="57" t="s">
        <v>1525</v>
      </c>
      <c r="P45" s="57" t="s">
        <v>1477</v>
      </c>
      <c r="S45" s="57" t="s">
        <v>69</v>
      </c>
      <c r="T45" s="57" t="s">
        <v>69</v>
      </c>
      <c r="U45" s="57" t="s">
        <v>69</v>
      </c>
      <c r="V45" s="57" t="s">
        <v>69</v>
      </c>
      <c r="W45" s="57" t="s">
        <v>69</v>
      </c>
      <c r="X45" s="57" t="s">
        <v>69</v>
      </c>
      <c r="Y45" s="57" t="s">
        <v>69</v>
      </c>
      <c r="Z45" s="57" t="s">
        <v>63</v>
      </c>
      <c r="AA45" s="57" t="s">
        <v>69</v>
      </c>
      <c r="AB45" s="57" t="s">
        <v>63</v>
      </c>
      <c r="AC45" s="57" t="s">
        <v>69</v>
      </c>
      <c r="AD45" s="57" t="s">
        <v>69</v>
      </c>
      <c r="AE45" s="57" t="s">
        <v>69</v>
      </c>
      <c r="AF45" s="57" t="s">
        <v>69</v>
      </c>
      <c r="AG45" s="57" t="s">
        <v>69</v>
      </c>
      <c r="AH45" s="57" t="s">
        <v>75</v>
      </c>
      <c r="AI45" s="57" t="s">
        <v>1526</v>
      </c>
      <c r="AJ45" s="57" t="s">
        <v>83</v>
      </c>
      <c r="AK45" s="57" t="s">
        <v>83</v>
      </c>
      <c r="AL45" s="57" t="s">
        <v>66</v>
      </c>
      <c r="AO45" s="57" t="s">
        <v>872</v>
      </c>
      <c r="AP45" s="57" t="s">
        <v>18850</v>
      </c>
      <c r="AQ45" s="57" t="s">
        <v>1245</v>
      </c>
      <c r="AR45" s="57" t="s">
        <v>78</v>
      </c>
      <c r="AS45" s="57" t="s">
        <v>1215</v>
      </c>
      <c r="AT45" s="57" t="s">
        <v>18859</v>
      </c>
      <c r="AU45" s="57" t="s">
        <v>5038</v>
      </c>
      <c r="AV45" s="57" t="s">
        <v>5039</v>
      </c>
      <c r="AW45" s="57" t="s">
        <v>5040</v>
      </c>
      <c r="AX45" s="57" t="s">
        <v>5041</v>
      </c>
      <c r="AY45" s="57" t="s">
        <v>5042</v>
      </c>
      <c r="AZ45" s="57" t="s">
        <v>5043</v>
      </c>
      <c r="BE45" s="57" t="s">
        <v>5044</v>
      </c>
      <c r="BF45" s="57" t="s">
        <v>5045</v>
      </c>
      <c r="BG45" s="57" t="s">
        <v>5046</v>
      </c>
      <c r="BH45" s="57" t="s">
        <v>5047</v>
      </c>
      <c r="BI45" s="57" t="s">
        <v>5048</v>
      </c>
      <c r="BJ45" s="57" t="s">
        <v>5049</v>
      </c>
      <c r="BK45" s="57" t="s">
        <v>5050</v>
      </c>
      <c r="BO45" s="57" t="s">
        <v>5051</v>
      </c>
      <c r="BP45" s="57" t="s">
        <v>4617</v>
      </c>
      <c r="BQ45" s="57" t="s">
        <v>5006</v>
      </c>
      <c r="BV45" s="57" t="s">
        <v>18059</v>
      </c>
      <c r="BW45" s="164" t="s">
        <v>18805</v>
      </c>
      <c r="BX45" s="57" t="s">
        <v>18902</v>
      </c>
      <c r="BY45" s="57" t="s">
        <v>7924</v>
      </c>
      <c r="BZ45" s="57" t="s">
        <v>7925</v>
      </c>
      <c r="CA45" s="57" t="s">
        <v>7926</v>
      </c>
      <c r="CB45" s="57" t="s">
        <v>7927</v>
      </c>
      <c r="CC45" s="57" t="s">
        <v>7928</v>
      </c>
      <c r="CI45" s="57" t="s">
        <v>7929</v>
      </c>
      <c r="CJ45" s="57" t="s">
        <v>7930</v>
      </c>
      <c r="CK45" s="57" t="s">
        <v>7931</v>
      </c>
      <c r="CL45" s="57" t="s">
        <v>7932</v>
      </c>
      <c r="CM45" s="57" t="s">
        <v>7933</v>
      </c>
      <c r="CS45" s="57" t="s">
        <v>605</v>
      </c>
      <c r="CT45" s="57" t="s">
        <v>7934</v>
      </c>
      <c r="CU45" s="57" t="s">
        <v>5051</v>
      </c>
      <c r="CZ45" s="57" t="s">
        <v>18084</v>
      </c>
      <c r="DA45" s="164" t="s">
        <v>18805</v>
      </c>
      <c r="DB45" s="57" t="s">
        <v>19055</v>
      </c>
      <c r="DC45" s="57" t="s">
        <v>7449</v>
      </c>
      <c r="DD45" s="57" t="s">
        <v>10831</v>
      </c>
      <c r="DE45" s="57" t="s">
        <v>10832</v>
      </c>
      <c r="DF45" s="57" t="s">
        <v>10833</v>
      </c>
      <c r="DG45" s="57" t="s">
        <v>10834</v>
      </c>
      <c r="DH45" s="57" t="s">
        <v>10835</v>
      </c>
      <c r="DM45" s="57" t="s">
        <v>10836</v>
      </c>
      <c r="DN45" s="57" t="s">
        <v>10837</v>
      </c>
      <c r="DO45" s="57" t="s">
        <v>10838</v>
      </c>
      <c r="DP45" s="57" t="s">
        <v>7466</v>
      </c>
      <c r="DQ45" s="57" t="s">
        <v>7464</v>
      </c>
      <c r="DR45" s="57" t="s">
        <v>10839</v>
      </c>
      <c r="DW45" s="57" t="s">
        <v>5712</v>
      </c>
      <c r="DX45" s="57" t="s">
        <v>7467</v>
      </c>
      <c r="DY45" s="57" t="s">
        <v>5051</v>
      </c>
      <c r="ED45" s="57" t="s">
        <v>18075</v>
      </c>
      <c r="EE45" s="164" t="s">
        <v>18805</v>
      </c>
      <c r="EF45" s="57" t="s">
        <v>18893</v>
      </c>
      <c r="EG45" s="57" t="s">
        <v>13424</v>
      </c>
      <c r="EH45" s="57" t="s">
        <v>13425</v>
      </c>
      <c r="EI45" s="57" t="s">
        <v>13177</v>
      </c>
      <c r="EJ45" s="57" t="s">
        <v>13426</v>
      </c>
      <c r="EK45" s="57" t="s">
        <v>13179</v>
      </c>
      <c r="EL45" s="57" t="s">
        <v>13427</v>
      </c>
      <c r="EQ45" s="57" t="s">
        <v>13428</v>
      </c>
      <c r="ER45" s="57" t="s">
        <v>13429</v>
      </c>
      <c r="ES45" s="57" t="s">
        <v>13430</v>
      </c>
      <c r="ET45" s="57" t="s">
        <v>13431</v>
      </c>
      <c r="EU45" s="57" t="s">
        <v>13432</v>
      </c>
      <c r="EV45" s="57" t="s">
        <v>13183</v>
      </c>
      <c r="FA45" s="57" t="s">
        <v>5610</v>
      </c>
      <c r="FB45" s="57" t="s">
        <v>13433</v>
      </c>
      <c r="FC45" s="57" t="s">
        <v>5676</v>
      </c>
      <c r="FH45" s="57" t="s">
        <v>18056</v>
      </c>
      <c r="FI45" s="164" t="s">
        <v>18802</v>
      </c>
      <c r="FJ45" s="57" t="s">
        <v>18929</v>
      </c>
      <c r="FK45" s="57" t="s">
        <v>15267</v>
      </c>
      <c r="FL45" s="57" t="s">
        <v>13950</v>
      </c>
      <c r="FM45" s="57" t="s">
        <v>13949</v>
      </c>
      <c r="FN45" s="57" t="s">
        <v>15268</v>
      </c>
      <c r="FO45" s="57" t="s">
        <v>15269</v>
      </c>
      <c r="FU45" s="57" t="s">
        <v>15270</v>
      </c>
      <c r="FV45" s="57" t="s">
        <v>15271</v>
      </c>
      <c r="FW45" s="57" t="s">
        <v>8662</v>
      </c>
      <c r="FX45" s="57" t="s">
        <v>15272</v>
      </c>
      <c r="FY45" s="57" t="s">
        <v>15273</v>
      </c>
      <c r="FZ45" s="57" t="s">
        <v>13955</v>
      </c>
      <c r="GE45" s="57" t="s">
        <v>7029</v>
      </c>
      <c r="GF45" s="57" t="s">
        <v>5051</v>
      </c>
      <c r="GL45" s="57" t="s">
        <v>18075</v>
      </c>
      <c r="GM45" s="164" t="s">
        <v>18935</v>
      </c>
      <c r="GN45" s="57" t="s">
        <v>18854</v>
      </c>
      <c r="HS45" s="57" t="s">
        <v>84</v>
      </c>
      <c r="HT45" s="57" t="s">
        <v>82</v>
      </c>
      <c r="HU45" s="57" t="s">
        <v>82</v>
      </c>
      <c r="HV45" s="57" t="s">
        <v>82</v>
      </c>
      <c r="HW45" s="57" t="s">
        <v>82</v>
      </c>
      <c r="HX45" s="57" t="s">
        <v>82</v>
      </c>
      <c r="HY45" s="57" t="s">
        <v>79</v>
      </c>
      <c r="HZ45" s="57" t="s">
        <v>82</v>
      </c>
      <c r="IA45" s="57" t="s">
        <v>84</v>
      </c>
      <c r="IB45" s="57" t="s">
        <v>82</v>
      </c>
      <c r="IC45" s="57" t="s">
        <v>82</v>
      </c>
      <c r="ID45" s="57" t="s">
        <v>82</v>
      </c>
      <c r="IE45" s="57" t="s">
        <v>82</v>
      </c>
      <c r="IF45" s="57" t="s">
        <v>82</v>
      </c>
      <c r="IG45" s="57" t="s">
        <v>82</v>
      </c>
      <c r="IH45" s="57" t="s">
        <v>82</v>
      </c>
      <c r="II45" s="57" t="s">
        <v>68</v>
      </c>
      <c r="IJ45" s="57">
        <v>11054</v>
      </c>
      <c r="IK45" s="57">
        <v>31663</v>
      </c>
      <c r="IL45" s="57">
        <v>31660</v>
      </c>
      <c r="IM45" s="57">
        <v>31652</v>
      </c>
      <c r="IN45" s="57">
        <v>34085</v>
      </c>
      <c r="IO45" s="57" t="s">
        <v>18864</v>
      </c>
      <c r="IP45" s="57" t="s">
        <v>18865</v>
      </c>
      <c r="IQ45" s="57" t="s">
        <v>18895</v>
      </c>
      <c r="IR45" s="57" t="s">
        <v>18885</v>
      </c>
      <c r="IS45" s="57" t="s">
        <v>18973</v>
      </c>
      <c r="IT45" s="57">
        <v>3</v>
      </c>
      <c r="IU45" s="57">
        <v>3</v>
      </c>
      <c r="IV45" s="57">
        <v>3</v>
      </c>
      <c r="IW45" s="57">
        <v>2</v>
      </c>
      <c r="IX45" s="57">
        <v>1</v>
      </c>
      <c r="IY45" s="57">
        <v>3575</v>
      </c>
      <c r="IZ45" s="57">
        <v>633</v>
      </c>
      <c r="JA45" s="57">
        <v>401</v>
      </c>
      <c r="JB45" s="57">
        <v>280</v>
      </c>
      <c r="JC45" s="57">
        <v>98</v>
      </c>
      <c r="JD45" s="57">
        <v>114</v>
      </c>
      <c r="JE45" s="57">
        <v>311</v>
      </c>
      <c r="JF45" s="57">
        <v>311</v>
      </c>
      <c r="JG45" s="57">
        <v>200</v>
      </c>
      <c r="JH45" s="57">
        <v>312</v>
      </c>
      <c r="JN45" s="57">
        <v>11054</v>
      </c>
      <c r="JO45" s="57">
        <v>13154</v>
      </c>
      <c r="JP45" s="57">
        <v>32079</v>
      </c>
      <c r="JQ45" s="57">
        <v>21572</v>
      </c>
      <c r="JR45" s="57">
        <v>31058</v>
      </c>
      <c r="JS45" s="57" t="s">
        <v>18864</v>
      </c>
      <c r="JT45" s="57" t="s">
        <v>18863</v>
      </c>
      <c r="JU45" s="57" t="s">
        <v>18867</v>
      </c>
      <c r="JV45" s="57" t="s">
        <v>18816</v>
      </c>
      <c r="JW45" s="57" t="s">
        <v>18868</v>
      </c>
      <c r="JX45" s="57">
        <v>3</v>
      </c>
      <c r="JY45" s="57">
        <v>2</v>
      </c>
      <c r="JZ45" s="57">
        <v>2</v>
      </c>
      <c r="KA45" s="57">
        <v>2</v>
      </c>
      <c r="KB45" s="57">
        <v>2</v>
      </c>
      <c r="KC45" s="57">
        <v>3575</v>
      </c>
      <c r="KD45" s="57">
        <v>192</v>
      </c>
      <c r="KE45" s="57">
        <v>263</v>
      </c>
      <c r="KF45" s="57">
        <v>328</v>
      </c>
      <c r="KG45" s="57">
        <v>245</v>
      </c>
      <c r="KH45" s="57">
        <v>114</v>
      </c>
      <c r="KI45" s="57">
        <v>122</v>
      </c>
      <c r="KJ45" s="57">
        <v>263</v>
      </c>
      <c r="KK45" s="57">
        <v>221</v>
      </c>
      <c r="KL45" s="57">
        <v>326</v>
      </c>
      <c r="LV45" s="57">
        <v>15254</v>
      </c>
      <c r="LW45" s="57">
        <v>11054</v>
      </c>
      <c r="LX45" s="57">
        <v>31663</v>
      </c>
      <c r="LY45" s="57">
        <v>31660</v>
      </c>
      <c r="MA45" s="57" t="s">
        <v>18909</v>
      </c>
      <c r="MB45" s="57" t="s">
        <v>18864</v>
      </c>
      <c r="MC45" s="57" t="s">
        <v>18865</v>
      </c>
      <c r="MD45" s="57" t="s">
        <v>18895</v>
      </c>
      <c r="MF45" s="57">
        <v>2</v>
      </c>
      <c r="MG45" s="57">
        <v>3</v>
      </c>
      <c r="MH45" s="57">
        <v>3</v>
      </c>
      <c r="MI45" s="57">
        <v>3</v>
      </c>
      <c r="MK45" s="57">
        <v>400</v>
      </c>
      <c r="ML45" s="57">
        <v>3575</v>
      </c>
      <c r="MM45" s="57">
        <v>633</v>
      </c>
      <c r="MN45" s="57">
        <v>401</v>
      </c>
      <c r="MP45" s="57">
        <v>221</v>
      </c>
      <c r="MQ45" s="57">
        <v>114</v>
      </c>
      <c r="MR45" s="57">
        <v>311</v>
      </c>
      <c r="MS45" s="57">
        <v>311</v>
      </c>
      <c r="PJ45" s="57" t="s">
        <v>19162</v>
      </c>
      <c r="PK45" s="57" t="s">
        <v>19163</v>
      </c>
      <c r="PL45" s="57" t="s">
        <v>19164</v>
      </c>
      <c r="PM45" s="57" t="s">
        <v>19165</v>
      </c>
      <c r="PN45" s="57">
        <v>1977.2053025999999</v>
      </c>
      <c r="PO45" s="57" t="s">
        <v>18823</v>
      </c>
      <c r="PP45" s="57" t="s">
        <v>18824</v>
      </c>
      <c r="PQ45" s="57" t="s">
        <v>18825</v>
      </c>
      <c r="PR45" s="57" t="s">
        <v>3359</v>
      </c>
      <c r="PS45" s="57" t="s">
        <v>3360</v>
      </c>
      <c r="PT45" s="57" t="s">
        <v>3361</v>
      </c>
      <c r="PU45" s="57" t="s">
        <v>3362</v>
      </c>
      <c r="PV45" s="57" t="s">
        <v>3363</v>
      </c>
      <c r="PW45" s="57" t="s">
        <v>3167</v>
      </c>
    </row>
    <row r="46" spans="1:439" ht="15" customHeight="1" x14ac:dyDescent="0.35">
      <c r="A46" s="57">
        <v>45</v>
      </c>
      <c r="B46" s="57" t="s">
        <v>277</v>
      </c>
      <c r="D46" s="57" t="s">
        <v>19166</v>
      </c>
      <c r="E46" s="57" t="s">
        <v>1527</v>
      </c>
      <c r="F46" s="57" t="s">
        <v>1528</v>
      </c>
      <c r="G46" s="57" t="s">
        <v>1529</v>
      </c>
      <c r="H46" s="57" t="s">
        <v>1530</v>
      </c>
      <c r="I46" s="57" t="s">
        <v>1531</v>
      </c>
      <c r="P46" s="57" t="s">
        <v>1460</v>
      </c>
      <c r="Q46" s="57" t="s">
        <v>1532</v>
      </c>
      <c r="S46" s="57" t="s">
        <v>69</v>
      </c>
      <c r="T46" s="57" t="s">
        <v>69</v>
      </c>
      <c r="U46" s="57" t="s">
        <v>69</v>
      </c>
      <c r="V46" s="57" t="s">
        <v>69</v>
      </c>
      <c r="W46" s="57" t="s">
        <v>69</v>
      </c>
      <c r="X46" s="57" t="s">
        <v>69</v>
      </c>
      <c r="Y46" s="57" t="s">
        <v>69</v>
      </c>
      <c r="Z46" s="57" t="s">
        <v>69</v>
      </c>
      <c r="AA46" s="57" t="s">
        <v>69</v>
      </c>
      <c r="AB46" s="57" t="s">
        <v>63</v>
      </c>
      <c r="AC46" s="57" t="s">
        <v>69</v>
      </c>
      <c r="AD46" s="57" t="s">
        <v>69</v>
      </c>
      <c r="AE46" s="57" t="s">
        <v>63</v>
      </c>
      <c r="AF46" s="57" t="s">
        <v>69</v>
      </c>
      <c r="AG46" s="57" t="s">
        <v>69</v>
      </c>
      <c r="AH46" s="57" t="s">
        <v>70</v>
      </c>
      <c r="AI46" s="57" t="s">
        <v>1533</v>
      </c>
      <c r="AJ46" s="57" t="s">
        <v>76</v>
      </c>
      <c r="AK46" s="57" t="s">
        <v>81</v>
      </c>
      <c r="AL46" s="57" t="s">
        <v>66</v>
      </c>
      <c r="AN46" s="57" t="s">
        <v>1463</v>
      </c>
      <c r="AO46" s="57" t="s">
        <v>873</v>
      </c>
      <c r="AP46" s="57" t="s">
        <v>19167</v>
      </c>
      <c r="AQ46" s="57" t="s">
        <v>67</v>
      </c>
      <c r="AR46" s="57" t="s">
        <v>73</v>
      </c>
      <c r="AS46" s="57" t="s">
        <v>1343</v>
      </c>
      <c r="AT46" s="57" t="s">
        <v>18859</v>
      </c>
      <c r="AU46" s="57" t="s">
        <v>5053</v>
      </c>
      <c r="AV46" s="57" t="s">
        <v>5054</v>
      </c>
      <c r="AW46" s="57" t="s">
        <v>5055</v>
      </c>
      <c r="BE46" s="57" t="s">
        <v>5056</v>
      </c>
      <c r="BF46" s="57" t="s">
        <v>5057</v>
      </c>
      <c r="BG46" s="57" t="s">
        <v>5058</v>
      </c>
      <c r="BH46" s="57" t="s">
        <v>5059</v>
      </c>
      <c r="BI46" s="57" t="s">
        <v>5060</v>
      </c>
      <c r="BJ46" s="57" t="s">
        <v>5061</v>
      </c>
      <c r="BK46" s="57" t="s">
        <v>5062</v>
      </c>
      <c r="BO46" s="57" t="s">
        <v>5063</v>
      </c>
      <c r="BV46" s="57" t="s">
        <v>18056</v>
      </c>
      <c r="BW46" s="164" t="s">
        <v>18805</v>
      </c>
      <c r="BX46" s="57" t="s">
        <v>19089</v>
      </c>
      <c r="BY46" s="57" t="s">
        <v>7935</v>
      </c>
      <c r="BZ46" s="57" t="s">
        <v>7936</v>
      </c>
      <c r="CA46" s="57" t="s">
        <v>7937</v>
      </c>
      <c r="CB46" s="57" t="s">
        <v>7938</v>
      </c>
      <c r="CI46" s="57" t="s">
        <v>7939</v>
      </c>
      <c r="CJ46" s="57" t="s">
        <v>7940</v>
      </c>
      <c r="CK46" s="57" t="s">
        <v>7941</v>
      </c>
      <c r="CL46" s="57" t="s">
        <v>7942</v>
      </c>
      <c r="CM46" s="57" t="s">
        <v>5164</v>
      </c>
      <c r="CS46" s="57" t="s">
        <v>7943</v>
      </c>
      <c r="CT46" s="57" t="s">
        <v>7802</v>
      </c>
      <c r="CZ46" s="57" t="s">
        <v>18061</v>
      </c>
      <c r="DA46" s="164" t="s">
        <v>19168</v>
      </c>
      <c r="DB46" s="57" t="s">
        <v>18900</v>
      </c>
      <c r="DC46" s="57" t="s">
        <v>10840</v>
      </c>
      <c r="DD46" s="57" t="s">
        <v>10841</v>
      </c>
      <c r="DE46" s="57" t="s">
        <v>10842</v>
      </c>
      <c r="DM46" s="57" t="s">
        <v>10843</v>
      </c>
      <c r="DN46" s="57" t="s">
        <v>10844</v>
      </c>
      <c r="DO46" s="57" t="s">
        <v>10845</v>
      </c>
      <c r="DP46" s="57" t="s">
        <v>10846</v>
      </c>
      <c r="DQ46" s="57" t="s">
        <v>10847</v>
      </c>
      <c r="DR46" s="57" t="s">
        <v>10848</v>
      </c>
      <c r="DS46" s="57" t="s">
        <v>10849</v>
      </c>
      <c r="DW46" s="57" t="s">
        <v>10850</v>
      </c>
      <c r="DX46" s="57" t="s">
        <v>10851</v>
      </c>
      <c r="DY46" s="57" t="s">
        <v>7560</v>
      </c>
      <c r="ED46" s="57" t="s">
        <v>18063</v>
      </c>
      <c r="EE46" s="164" t="s">
        <v>18805</v>
      </c>
      <c r="EF46" s="57" t="s">
        <v>19011</v>
      </c>
      <c r="EG46" s="57" t="s">
        <v>13434</v>
      </c>
      <c r="EH46" s="57" t="s">
        <v>13435</v>
      </c>
      <c r="EI46" s="57" t="s">
        <v>13436</v>
      </c>
      <c r="EJ46" s="57" t="s">
        <v>13437</v>
      </c>
      <c r="EQ46" s="57" t="s">
        <v>13438</v>
      </c>
      <c r="ER46" s="57" t="s">
        <v>10407</v>
      </c>
      <c r="ES46" s="57" t="s">
        <v>13439</v>
      </c>
      <c r="ET46" s="57" t="s">
        <v>13440</v>
      </c>
      <c r="EU46" s="57" t="s">
        <v>13441</v>
      </c>
      <c r="FA46" s="57" t="s">
        <v>13442</v>
      </c>
      <c r="FH46" s="57" t="s">
        <v>18061</v>
      </c>
      <c r="FI46" s="164" t="s">
        <v>18835</v>
      </c>
      <c r="FJ46" s="57" t="s">
        <v>18928</v>
      </c>
      <c r="FK46" s="57" t="s">
        <v>15274</v>
      </c>
      <c r="FL46" s="57" t="s">
        <v>15275</v>
      </c>
      <c r="FM46" s="57" t="s">
        <v>15276</v>
      </c>
      <c r="FN46" s="57" t="s">
        <v>15277</v>
      </c>
      <c r="FU46" s="57" t="s">
        <v>15278</v>
      </c>
      <c r="FV46" s="57" t="s">
        <v>15279</v>
      </c>
      <c r="FW46" s="57" t="s">
        <v>15280</v>
      </c>
      <c r="FX46" s="57" t="s">
        <v>4896</v>
      </c>
      <c r="FY46" s="57" t="s">
        <v>4897</v>
      </c>
      <c r="FZ46" s="57" t="s">
        <v>15281</v>
      </c>
      <c r="GE46" s="57" t="s">
        <v>15282</v>
      </c>
      <c r="GF46" s="57" t="s">
        <v>11377</v>
      </c>
      <c r="GL46" s="57" t="s">
        <v>18056</v>
      </c>
      <c r="GM46" s="164" t="s">
        <v>18802</v>
      </c>
      <c r="GN46" s="57" t="s">
        <v>19089</v>
      </c>
      <c r="HS46" s="57" t="s">
        <v>79</v>
      </c>
      <c r="HT46" s="57" t="s">
        <v>79</v>
      </c>
      <c r="HU46" s="57" t="s">
        <v>79</v>
      </c>
      <c r="HV46" s="57" t="s">
        <v>79</v>
      </c>
      <c r="HW46" s="57" t="s">
        <v>82</v>
      </c>
      <c r="HX46" s="57" t="s">
        <v>79</v>
      </c>
      <c r="HY46" s="57" t="s">
        <v>79</v>
      </c>
      <c r="HZ46" s="57" t="s">
        <v>79</v>
      </c>
      <c r="IA46" s="57" t="s">
        <v>79</v>
      </c>
      <c r="IB46" s="57" t="s">
        <v>82</v>
      </c>
      <c r="IC46" s="57" t="s">
        <v>79</v>
      </c>
      <c r="ID46" s="57" t="s">
        <v>79</v>
      </c>
      <c r="IE46" s="57" t="s">
        <v>79</v>
      </c>
      <c r="IF46" s="57" t="s">
        <v>79</v>
      </c>
      <c r="IG46" s="57" t="s">
        <v>79</v>
      </c>
      <c r="IH46" s="57" t="s">
        <v>79</v>
      </c>
      <c r="II46" s="57" t="s">
        <v>68</v>
      </c>
      <c r="IJ46" s="57">
        <v>34085</v>
      </c>
      <c r="IK46" s="57">
        <v>46003</v>
      </c>
      <c r="IL46" s="57">
        <v>31010</v>
      </c>
      <c r="IM46" s="57">
        <v>31054</v>
      </c>
      <c r="IN46" s="57">
        <v>34093</v>
      </c>
      <c r="IO46" s="57" t="s">
        <v>5021</v>
      </c>
      <c r="IP46" s="57" t="s">
        <v>5064</v>
      </c>
      <c r="IQ46" s="57" t="s">
        <v>5065</v>
      </c>
      <c r="IR46" s="57" t="s">
        <v>5066</v>
      </c>
      <c r="IS46" s="57" t="s">
        <v>4938</v>
      </c>
      <c r="IT46" s="57">
        <v>1</v>
      </c>
      <c r="IU46" s="57">
        <v>3</v>
      </c>
      <c r="IV46" s="57">
        <v>3</v>
      </c>
      <c r="IW46" s="57">
        <v>2</v>
      </c>
      <c r="IX46" s="57">
        <v>1</v>
      </c>
      <c r="IY46" s="57">
        <v>98</v>
      </c>
      <c r="IZ46" s="57">
        <v>411</v>
      </c>
      <c r="JA46" s="57">
        <v>171</v>
      </c>
      <c r="JB46" s="57">
        <v>188</v>
      </c>
      <c r="JC46" s="57">
        <v>65</v>
      </c>
      <c r="JD46" s="57">
        <v>312</v>
      </c>
      <c r="JE46" s="57">
        <v>323</v>
      </c>
      <c r="JF46" s="57">
        <v>326</v>
      </c>
      <c r="JG46" s="57">
        <v>326</v>
      </c>
      <c r="JH46" s="57">
        <v>312</v>
      </c>
      <c r="JN46" s="57">
        <v>46003</v>
      </c>
      <c r="JO46" s="57">
        <v>31010</v>
      </c>
      <c r="JP46" s="57">
        <v>31054</v>
      </c>
      <c r="JS46" s="57" t="s">
        <v>5064</v>
      </c>
      <c r="JT46" s="57" t="s">
        <v>5065</v>
      </c>
      <c r="JU46" s="57" t="s">
        <v>5066</v>
      </c>
      <c r="JX46" s="57">
        <v>3</v>
      </c>
      <c r="JY46" s="57">
        <v>3</v>
      </c>
      <c r="JZ46" s="57">
        <v>2</v>
      </c>
      <c r="KC46" s="57">
        <v>411</v>
      </c>
      <c r="KD46" s="57">
        <v>171</v>
      </c>
      <c r="KE46" s="57">
        <v>188</v>
      </c>
      <c r="KH46" s="57">
        <v>323</v>
      </c>
      <c r="KI46" s="57">
        <v>326</v>
      </c>
      <c r="KJ46" s="57">
        <v>326</v>
      </c>
      <c r="KR46" s="57">
        <v>31054</v>
      </c>
      <c r="KS46" s="57">
        <v>34052</v>
      </c>
      <c r="KW46" s="57" t="s">
        <v>5066</v>
      </c>
      <c r="KX46" s="57" t="s">
        <v>1473</v>
      </c>
      <c r="LB46" s="57">
        <v>2</v>
      </c>
      <c r="LC46" s="57">
        <v>1</v>
      </c>
      <c r="LG46" s="57">
        <v>188</v>
      </c>
      <c r="LH46" s="57">
        <v>144</v>
      </c>
      <c r="LL46" s="57">
        <v>326</v>
      </c>
      <c r="LM46" s="57">
        <v>312</v>
      </c>
      <c r="LV46" s="57">
        <v>46003</v>
      </c>
      <c r="LW46" s="57">
        <v>31010</v>
      </c>
      <c r="LX46" s="57">
        <v>31054</v>
      </c>
      <c r="MA46" s="57" t="s">
        <v>19169</v>
      </c>
      <c r="MB46" s="57" t="s">
        <v>5065</v>
      </c>
      <c r="MC46" s="57" t="s">
        <v>5066</v>
      </c>
      <c r="MF46" s="57">
        <v>3</v>
      </c>
      <c r="MG46" s="57">
        <v>3</v>
      </c>
      <c r="MH46" s="57">
        <v>2</v>
      </c>
      <c r="MK46" s="57">
        <v>411</v>
      </c>
      <c r="ML46" s="57">
        <v>171</v>
      </c>
      <c r="MM46" s="57">
        <v>188</v>
      </c>
      <c r="MP46" s="57">
        <v>323</v>
      </c>
      <c r="MQ46" s="57">
        <v>326</v>
      </c>
      <c r="MR46" s="57">
        <v>326</v>
      </c>
      <c r="MZ46" s="57">
        <v>15254</v>
      </c>
      <c r="NA46" s="57">
        <v>34093</v>
      </c>
      <c r="NE46" s="57" t="s">
        <v>4802</v>
      </c>
      <c r="NF46" s="57" t="s">
        <v>4938</v>
      </c>
      <c r="NJ46" s="57">
        <v>2</v>
      </c>
      <c r="NK46" s="57">
        <v>1</v>
      </c>
      <c r="NO46" s="57">
        <v>400</v>
      </c>
      <c r="NP46" s="57">
        <v>65</v>
      </c>
      <c r="NT46" s="57">
        <v>136</v>
      </c>
      <c r="NU46" s="57">
        <v>312</v>
      </c>
      <c r="PJ46" s="57" t="s">
        <v>19170</v>
      </c>
      <c r="PK46" s="57" t="s">
        <v>19171</v>
      </c>
      <c r="PL46" s="57" t="s">
        <v>19172</v>
      </c>
      <c r="PM46" s="57" t="s">
        <v>19173</v>
      </c>
      <c r="PN46" s="57">
        <v>1655.2797234000002</v>
      </c>
      <c r="PO46" s="57" t="s">
        <v>18823</v>
      </c>
      <c r="PP46" s="57" t="s">
        <v>18824</v>
      </c>
      <c r="PQ46" s="57" t="s">
        <v>18825</v>
      </c>
      <c r="PR46" s="57" t="s">
        <v>3364</v>
      </c>
      <c r="PS46" s="57" t="s">
        <v>3365</v>
      </c>
      <c r="PT46" s="57" t="s">
        <v>3366</v>
      </c>
      <c r="PU46" s="57" t="s">
        <v>3367</v>
      </c>
      <c r="PV46" s="57" t="s">
        <v>3368</v>
      </c>
      <c r="PW46" s="57" t="s">
        <v>3167</v>
      </c>
    </row>
    <row r="47" spans="1:439" ht="15" customHeight="1" x14ac:dyDescent="0.35">
      <c r="A47" s="57">
        <v>46</v>
      </c>
      <c r="B47" s="57" t="s">
        <v>277</v>
      </c>
      <c r="D47" s="57" t="s">
        <v>220</v>
      </c>
      <c r="E47" s="57" t="s">
        <v>1534</v>
      </c>
      <c r="F47" s="57" t="s">
        <v>1535</v>
      </c>
      <c r="G47" s="57" t="s">
        <v>1536</v>
      </c>
      <c r="H47" s="57" t="s">
        <v>1537</v>
      </c>
      <c r="I47" s="57" t="s">
        <v>1538</v>
      </c>
      <c r="P47" s="57" t="s">
        <v>1539</v>
      </c>
      <c r="S47" s="57" t="s">
        <v>69</v>
      </c>
      <c r="T47" s="57" t="s">
        <v>69</v>
      </c>
      <c r="U47" s="57" t="s">
        <v>69</v>
      </c>
      <c r="V47" s="57" t="s">
        <v>69</v>
      </c>
      <c r="W47" s="57" t="s">
        <v>69</v>
      </c>
      <c r="X47" s="57" t="s">
        <v>69</v>
      </c>
      <c r="Y47" s="57" t="s">
        <v>69</v>
      </c>
      <c r="Z47" s="57" t="s">
        <v>69</v>
      </c>
      <c r="AA47" s="57" t="s">
        <v>69</v>
      </c>
      <c r="AB47" s="57" t="s">
        <v>63</v>
      </c>
      <c r="AC47" s="57" t="s">
        <v>69</v>
      </c>
      <c r="AD47" s="57" t="s">
        <v>69</v>
      </c>
      <c r="AE47" s="57" t="s">
        <v>63</v>
      </c>
      <c r="AF47" s="57" t="s">
        <v>69</v>
      </c>
      <c r="AG47" s="57" t="s">
        <v>69</v>
      </c>
      <c r="AH47" s="57" t="s">
        <v>70</v>
      </c>
      <c r="AI47" s="57" t="s">
        <v>1540</v>
      </c>
      <c r="AJ47" s="57" t="s">
        <v>76</v>
      </c>
      <c r="AK47" s="57" t="s">
        <v>81</v>
      </c>
      <c r="AL47" s="57" t="s">
        <v>66</v>
      </c>
      <c r="AN47" s="57" t="s">
        <v>1541</v>
      </c>
      <c r="AO47" s="57" t="s">
        <v>874</v>
      </c>
      <c r="AP47" s="57" t="s">
        <v>19115</v>
      </c>
      <c r="AQ47" s="57" t="s">
        <v>67</v>
      </c>
      <c r="AR47" s="57" t="s">
        <v>73</v>
      </c>
      <c r="AS47" s="57" t="s">
        <v>1343</v>
      </c>
      <c r="AT47" s="57" t="s">
        <v>18859</v>
      </c>
      <c r="AU47" s="57" t="s">
        <v>5067</v>
      </c>
      <c r="AV47" s="57" t="s">
        <v>5068</v>
      </c>
      <c r="AW47" s="57" t="s">
        <v>5069</v>
      </c>
      <c r="BE47" s="57" t="s">
        <v>5070</v>
      </c>
      <c r="BF47" s="57" t="s">
        <v>5071</v>
      </c>
      <c r="BG47" s="57" t="s">
        <v>5072</v>
      </c>
      <c r="BH47" s="57" t="s">
        <v>5073</v>
      </c>
      <c r="BI47" s="57" t="s">
        <v>5074</v>
      </c>
      <c r="BJ47" s="57" t="s">
        <v>5075</v>
      </c>
      <c r="BO47" s="57" t="s">
        <v>5076</v>
      </c>
      <c r="BP47" s="57" t="s">
        <v>5077</v>
      </c>
      <c r="BV47" s="57" t="s">
        <v>18084</v>
      </c>
      <c r="BW47" s="164" t="s">
        <v>18805</v>
      </c>
      <c r="BX47" s="57" t="s">
        <v>19087</v>
      </c>
      <c r="BY47" s="57" t="s">
        <v>7944</v>
      </c>
      <c r="BZ47" s="57" t="s">
        <v>7945</v>
      </c>
      <c r="CA47" s="57" t="s">
        <v>7946</v>
      </c>
      <c r="CI47" s="57" t="s">
        <v>7947</v>
      </c>
      <c r="CJ47" s="57" t="s">
        <v>7948</v>
      </c>
      <c r="CK47" s="57" t="s">
        <v>7949</v>
      </c>
      <c r="CL47" s="57" t="s">
        <v>7950</v>
      </c>
      <c r="CM47" s="57" t="s">
        <v>7951</v>
      </c>
      <c r="CN47" s="57" t="s">
        <v>7952</v>
      </c>
      <c r="CO47" s="57" t="s">
        <v>7953</v>
      </c>
      <c r="CS47" s="57" t="s">
        <v>7954</v>
      </c>
      <c r="CT47" s="57" t="s">
        <v>7955</v>
      </c>
      <c r="CZ47" s="57" t="s">
        <v>18056</v>
      </c>
      <c r="DA47" s="164" t="s">
        <v>18805</v>
      </c>
      <c r="DB47" s="57" t="s">
        <v>18829</v>
      </c>
      <c r="DC47" s="57" t="s">
        <v>10852</v>
      </c>
      <c r="DD47" s="57" t="s">
        <v>10853</v>
      </c>
      <c r="DE47" s="57" t="s">
        <v>10854</v>
      </c>
      <c r="DF47" s="57" t="s">
        <v>10855</v>
      </c>
      <c r="DM47" s="57" t="s">
        <v>10856</v>
      </c>
      <c r="DN47" s="57" t="s">
        <v>10857</v>
      </c>
      <c r="DO47" s="57" t="s">
        <v>10858</v>
      </c>
      <c r="DP47" s="57" t="s">
        <v>10859</v>
      </c>
      <c r="DQ47" s="57" t="s">
        <v>10860</v>
      </c>
      <c r="DR47" s="57" t="s">
        <v>10861</v>
      </c>
      <c r="DS47" s="57" t="s">
        <v>10862</v>
      </c>
      <c r="DT47" s="57" t="s">
        <v>10863</v>
      </c>
      <c r="DW47" s="57" t="s">
        <v>10864</v>
      </c>
      <c r="DX47" s="57" t="s">
        <v>10865</v>
      </c>
      <c r="ED47" s="57" t="s">
        <v>18056</v>
      </c>
      <c r="EE47" s="164" t="s">
        <v>18805</v>
      </c>
      <c r="EF47" s="57" t="s">
        <v>18882</v>
      </c>
      <c r="EG47" s="57" t="s">
        <v>7449</v>
      </c>
      <c r="EH47" s="57" t="s">
        <v>7450</v>
      </c>
      <c r="EI47" s="57" t="s">
        <v>13443</v>
      </c>
      <c r="EJ47" s="57" t="s">
        <v>13444</v>
      </c>
      <c r="EQ47" s="57" t="s">
        <v>13445</v>
      </c>
      <c r="ER47" s="57" t="s">
        <v>13446</v>
      </c>
      <c r="ES47" s="57" t="s">
        <v>7462</v>
      </c>
      <c r="ET47" s="57" t="s">
        <v>13447</v>
      </c>
      <c r="EU47" s="57" t="s">
        <v>13448</v>
      </c>
      <c r="FA47" s="57" t="s">
        <v>13449</v>
      </c>
      <c r="FB47" s="57" t="s">
        <v>11552</v>
      </c>
      <c r="FC47" s="57" t="s">
        <v>13296</v>
      </c>
      <c r="FH47" s="57" t="s">
        <v>18075</v>
      </c>
      <c r="FI47" s="164" t="s">
        <v>18805</v>
      </c>
      <c r="FJ47" s="57" t="s">
        <v>19108</v>
      </c>
      <c r="FK47" s="57" t="s">
        <v>15283</v>
      </c>
      <c r="FL47" s="57" t="s">
        <v>4891</v>
      </c>
      <c r="FM47" s="57" t="s">
        <v>15226</v>
      </c>
      <c r="FN47" s="57" t="s">
        <v>4893</v>
      </c>
      <c r="FU47" s="57" t="s">
        <v>15284</v>
      </c>
      <c r="FV47" s="57" t="s">
        <v>15285</v>
      </c>
      <c r="FW47" s="57" t="s">
        <v>15286</v>
      </c>
      <c r="FX47" s="57" t="s">
        <v>15287</v>
      </c>
      <c r="FY47" s="57" t="s">
        <v>4897</v>
      </c>
      <c r="FZ47" s="57" t="s">
        <v>14605</v>
      </c>
      <c r="GE47" s="57" t="s">
        <v>15288</v>
      </c>
      <c r="GF47" s="57" t="s">
        <v>15289</v>
      </c>
      <c r="GL47" s="57" t="s">
        <v>18084</v>
      </c>
      <c r="GM47" s="164" t="s">
        <v>18835</v>
      </c>
      <c r="GN47" s="57" t="s">
        <v>18902</v>
      </c>
      <c r="HS47" s="57" t="s">
        <v>79</v>
      </c>
      <c r="HT47" s="57" t="s">
        <v>79</v>
      </c>
      <c r="HU47" s="57" t="s">
        <v>79</v>
      </c>
      <c r="HV47" s="57" t="s">
        <v>79</v>
      </c>
      <c r="HW47" s="57" t="s">
        <v>82</v>
      </c>
      <c r="HX47" s="57" t="s">
        <v>79</v>
      </c>
      <c r="HY47" s="57" t="s">
        <v>79</v>
      </c>
      <c r="HZ47" s="57" t="s">
        <v>79</v>
      </c>
      <c r="IA47" s="57" t="s">
        <v>79</v>
      </c>
      <c r="IB47" s="57" t="s">
        <v>82</v>
      </c>
      <c r="IC47" s="57" t="s">
        <v>79</v>
      </c>
      <c r="ID47" s="57" t="s">
        <v>79</v>
      </c>
      <c r="IE47" s="57" t="s">
        <v>79</v>
      </c>
      <c r="IF47" s="57" t="s">
        <v>79</v>
      </c>
      <c r="IG47" s="57" t="s">
        <v>79</v>
      </c>
      <c r="IH47" s="57" t="s">
        <v>79</v>
      </c>
      <c r="II47" s="57" t="s">
        <v>68</v>
      </c>
      <c r="IJ47" s="57">
        <v>34052</v>
      </c>
      <c r="IK47" s="57">
        <v>46301</v>
      </c>
      <c r="IL47" s="57">
        <v>15254</v>
      </c>
      <c r="IO47" s="57" t="s">
        <v>1473</v>
      </c>
      <c r="IP47" s="57" t="s">
        <v>4924</v>
      </c>
      <c r="IQ47" s="57" t="s">
        <v>4802</v>
      </c>
      <c r="IT47" s="57">
        <v>1</v>
      </c>
      <c r="IU47" s="57">
        <v>2</v>
      </c>
      <c r="IV47" s="57">
        <v>1</v>
      </c>
      <c r="IY47" s="57">
        <v>144</v>
      </c>
      <c r="IZ47" s="57">
        <v>324</v>
      </c>
      <c r="JA47" s="57">
        <v>200</v>
      </c>
      <c r="JD47" s="57">
        <v>312</v>
      </c>
      <c r="JE47" s="57">
        <v>320</v>
      </c>
      <c r="JF47" s="57">
        <v>136</v>
      </c>
      <c r="JN47" s="57">
        <v>46003</v>
      </c>
      <c r="JO47" s="57">
        <v>34053</v>
      </c>
      <c r="JP47" s="57">
        <v>46301</v>
      </c>
      <c r="JS47" s="57" t="s">
        <v>5064</v>
      </c>
      <c r="JT47" s="57" t="s">
        <v>4966</v>
      </c>
      <c r="JU47" s="57" t="s">
        <v>4924</v>
      </c>
      <c r="JX47" s="57">
        <v>3</v>
      </c>
      <c r="JY47" s="57">
        <v>2</v>
      </c>
      <c r="JZ47" s="57">
        <v>2</v>
      </c>
      <c r="KC47" s="57">
        <v>411</v>
      </c>
      <c r="KD47" s="57">
        <v>170</v>
      </c>
      <c r="KE47" s="57">
        <v>324</v>
      </c>
      <c r="KH47" s="57">
        <v>323</v>
      </c>
      <c r="KI47" s="57">
        <v>312</v>
      </c>
      <c r="KJ47" s="57">
        <v>320</v>
      </c>
      <c r="KR47" s="57">
        <v>46003</v>
      </c>
      <c r="KS47" s="57">
        <v>31054</v>
      </c>
      <c r="KW47" s="57" t="s">
        <v>5064</v>
      </c>
      <c r="KX47" s="57" t="s">
        <v>5066</v>
      </c>
      <c r="LB47" s="57">
        <v>3</v>
      </c>
      <c r="LC47" s="57">
        <v>2</v>
      </c>
      <c r="LG47" s="57">
        <v>411</v>
      </c>
      <c r="LH47" s="57">
        <v>188</v>
      </c>
      <c r="LL47" s="57">
        <v>323</v>
      </c>
      <c r="LM47" s="57">
        <v>326</v>
      </c>
      <c r="LV47" s="57">
        <v>46301</v>
      </c>
      <c r="LW47" s="57">
        <v>15254</v>
      </c>
      <c r="MA47" s="57" t="s">
        <v>4924</v>
      </c>
      <c r="MB47" s="57" t="s">
        <v>4802</v>
      </c>
      <c r="MF47" s="57">
        <v>2</v>
      </c>
      <c r="MG47" s="57">
        <v>1</v>
      </c>
      <c r="MK47" s="57">
        <v>324</v>
      </c>
      <c r="ML47" s="57">
        <v>200</v>
      </c>
      <c r="MP47" s="57">
        <v>320</v>
      </c>
      <c r="MQ47" s="57">
        <v>136</v>
      </c>
      <c r="MZ47" s="57">
        <v>15254</v>
      </c>
      <c r="NA47" s="57">
        <v>34052</v>
      </c>
      <c r="NE47" s="57" t="s">
        <v>4802</v>
      </c>
      <c r="NF47" s="57" t="s">
        <v>1473</v>
      </c>
      <c r="NJ47" s="57">
        <v>1</v>
      </c>
      <c r="NK47" s="57">
        <v>1</v>
      </c>
      <c r="NO47" s="57">
        <v>200</v>
      </c>
      <c r="NP47" s="57">
        <v>144</v>
      </c>
      <c r="NT47" s="57">
        <v>136</v>
      </c>
      <c r="NU47" s="57">
        <v>312</v>
      </c>
      <c r="PJ47" s="57" t="s">
        <v>19174</v>
      </c>
      <c r="PK47" s="57" t="s">
        <v>19175</v>
      </c>
      <c r="PL47" s="57" t="s">
        <v>19176</v>
      </c>
      <c r="PM47" s="57" t="s">
        <v>19120</v>
      </c>
      <c r="PN47" s="57">
        <v>2030.8829816000004</v>
      </c>
      <c r="PO47" s="57" t="s">
        <v>18823</v>
      </c>
      <c r="PP47" s="57" t="s">
        <v>18824</v>
      </c>
      <c r="PQ47" s="57" t="s">
        <v>18825</v>
      </c>
      <c r="PR47" s="57" t="s">
        <v>3369</v>
      </c>
      <c r="PS47" s="57" t="s">
        <v>3370</v>
      </c>
      <c r="PT47" s="57" t="s">
        <v>3371</v>
      </c>
      <c r="PU47" s="57" t="s">
        <v>3372</v>
      </c>
      <c r="PV47" s="57" t="s">
        <v>3373</v>
      </c>
      <c r="PW47" s="57" t="s">
        <v>3167</v>
      </c>
    </row>
    <row r="48" spans="1:439" ht="15" customHeight="1" x14ac:dyDescent="0.35">
      <c r="A48" s="57">
        <v>47</v>
      </c>
      <c r="B48" s="57" t="s">
        <v>277</v>
      </c>
      <c r="D48" s="57" t="s">
        <v>312</v>
      </c>
      <c r="E48" s="57" t="s">
        <v>1542</v>
      </c>
      <c r="F48" s="57" t="s">
        <v>1543</v>
      </c>
      <c r="P48" s="57" t="s">
        <v>1422</v>
      </c>
      <c r="S48" s="57" t="s">
        <v>69</v>
      </c>
      <c r="T48" s="57" t="s">
        <v>63</v>
      </c>
      <c r="U48" s="57" t="s">
        <v>69</v>
      </c>
      <c r="V48" s="57" t="s">
        <v>69</v>
      </c>
      <c r="W48" s="57" t="s">
        <v>69</v>
      </c>
      <c r="X48" s="57" t="s">
        <v>69</v>
      </c>
      <c r="Y48" s="57" t="s">
        <v>69</v>
      </c>
      <c r="Z48" s="57" t="s">
        <v>63</v>
      </c>
      <c r="AA48" s="57" t="s">
        <v>69</v>
      </c>
      <c r="AB48" s="57" t="s">
        <v>63</v>
      </c>
      <c r="AC48" s="57" t="s">
        <v>69</v>
      </c>
      <c r="AD48" s="57" t="s">
        <v>69</v>
      </c>
      <c r="AE48" s="57" t="s">
        <v>69</v>
      </c>
      <c r="AF48" s="57" t="s">
        <v>69</v>
      </c>
      <c r="AG48" s="57" t="s">
        <v>69</v>
      </c>
      <c r="AH48" s="57" t="s">
        <v>75</v>
      </c>
      <c r="AI48" s="57" t="s">
        <v>697</v>
      </c>
      <c r="AJ48" s="57" t="s">
        <v>83</v>
      </c>
      <c r="AK48" s="57" t="s">
        <v>83</v>
      </c>
      <c r="AL48" s="57" t="s">
        <v>77</v>
      </c>
      <c r="AM48" s="57" t="s">
        <v>1544</v>
      </c>
      <c r="AO48" s="57" t="s">
        <v>875</v>
      </c>
      <c r="AP48" s="57" t="s">
        <v>18927</v>
      </c>
      <c r="AQ48" s="57" t="s">
        <v>1245</v>
      </c>
      <c r="AR48" s="57" t="s">
        <v>78</v>
      </c>
      <c r="AS48" s="57" t="s">
        <v>1419</v>
      </c>
      <c r="AT48" s="57" t="s">
        <v>18801</v>
      </c>
      <c r="AU48" s="57" t="s">
        <v>5078</v>
      </c>
      <c r="AV48" s="57" t="s">
        <v>5079</v>
      </c>
      <c r="AW48" s="57" t="s">
        <v>5080</v>
      </c>
      <c r="AX48" s="57" t="s">
        <v>5081</v>
      </c>
      <c r="AY48" s="57" t="s">
        <v>5082</v>
      </c>
      <c r="AZ48" s="57" t="s">
        <v>5083</v>
      </c>
      <c r="BE48" s="57" t="s">
        <v>5084</v>
      </c>
      <c r="BF48" s="57" t="s">
        <v>5085</v>
      </c>
      <c r="BG48" s="57" t="s">
        <v>5086</v>
      </c>
      <c r="BH48" s="57" t="s">
        <v>4677</v>
      </c>
      <c r="BI48" s="57" t="s">
        <v>5087</v>
      </c>
      <c r="BJ48" s="57" t="s">
        <v>5088</v>
      </c>
      <c r="BK48" s="57" t="s">
        <v>5089</v>
      </c>
      <c r="BO48" s="57" t="s">
        <v>4681</v>
      </c>
      <c r="BP48" s="57" t="s">
        <v>5090</v>
      </c>
      <c r="BQ48" s="57" t="s">
        <v>697</v>
      </c>
      <c r="BV48" s="57" t="s">
        <v>18056</v>
      </c>
      <c r="BW48" s="164" t="s">
        <v>18805</v>
      </c>
      <c r="BX48" s="57" t="s">
        <v>18928</v>
      </c>
      <c r="BY48" s="57" t="s">
        <v>7956</v>
      </c>
      <c r="BZ48" s="57" t="s">
        <v>7957</v>
      </c>
      <c r="CA48" s="57" t="s">
        <v>7958</v>
      </c>
      <c r="CB48" s="57" t="s">
        <v>7959</v>
      </c>
      <c r="CI48" s="57" t="s">
        <v>7960</v>
      </c>
      <c r="CJ48" s="57" t="s">
        <v>7961</v>
      </c>
      <c r="CK48" s="57" t="s">
        <v>7962</v>
      </c>
      <c r="CL48" s="57" t="s">
        <v>7963</v>
      </c>
      <c r="CM48" s="57" t="s">
        <v>7964</v>
      </c>
      <c r="CS48" s="57" t="s">
        <v>4579</v>
      </c>
      <c r="CT48" s="57" t="s">
        <v>4777</v>
      </c>
      <c r="CU48" s="57" t="s">
        <v>697</v>
      </c>
      <c r="CZ48" s="57" t="s">
        <v>18078</v>
      </c>
      <c r="DA48" s="164" t="s">
        <v>18802</v>
      </c>
      <c r="DB48" s="57" t="s">
        <v>19108</v>
      </c>
      <c r="DC48" s="57" t="s">
        <v>10866</v>
      </c>
      <c r="DD48" s="57" t="s">
        <v>9906</v>
      </c>
      <c r="DE48" s="57" t="s">
        <v>10867</v>
      </c>
      <c r="DF48" s="57" t="s">
        <v>9908</v>
      </c>
      <c r="DG48" s="57" t="s">
        <v>10868</v>
      </c>
      <c r="DM48" s="57" t="s">
        <v>10869</v>
      </c>
      <c r="DN48" s="57" t="s">
        <v>10870</v>
      </c>
      <c r="DO48" s="57" t="s">
        <v>10648</v>
      </c>
      <c r="DP48" s="57" t="s">
        <v>10871</v>
      </c>
      <c r="DQ48" s="57" t="s">
        <v>10650</v>
      </c>
      <c r="DR48" s="57" t="s">
        <v>8631</v>
      </c>
      <c r="DS48" s="57" t="s">
        <v>4596</v>
      </c>
      <c r="DW48" s="57" t="s">
        <v>4579</v>
      </c>
      <c r="DX48" s="57" t="s">
        <v>4601</v>
      </c>
      <c r="DY48" s="57" t="s">
        <v>697</v>
      </c>
      <c r="ED48" s="57" t="s">
        <v>18078</v>
      </c>
      <c r="EE48" s="164" t="s">
        <v>18805</v>
      </c>
      <c r="EF48" s="57" t="s">
        <v>19177</v>
      </c>
      <c r="EG48" s="57" t="s">
        <v>13450</v>
      </c>
      <c r="EH48" s="57" t="s">
        <v>13213</v>
      </c>
      <c r="EI48" s="57" t="s">
        <v>7414</v>
      </c>
      <c r="EJ48" s="57" t="s">
        <v>7295</v>
      </c>
      <c r="EK48" s="57" t="s">
        <v>8755</v>
      </c>
      <c r="EL48" s="57" t="s">
        <v>10793</v>
      </c>
      <c r="EQ48" s="57" t="s">
        <v>13451</v>
      </c>
      <c r="ER48" s="57" t="s">
        <v>13452</v>
      </c>
      <c r="ES48" s="57" t="s">
        <v>13453</v>
      </c>
      <c r="ET48" s="57" t="s">
        <v>12385</v>
      </c>
      <c r="EU48" s="57" t="s">
        <v>10799</v>
      </c>
      <c r="EV48" s="57" t="s">
        <v>10800</v>
      </c>
      <c r="EW48" s="57" t="s">
        <v>13219</v>
      </c>
      <c r="FA48" s="57" t="s">
        <v>10011</v>
      </c>
      <c r="FB48" s="57" t="s">
        <v>10802</v>
      </c>
      <c r="FC48" s="57" t="s">
        <v>5676</v>
      </c>
      <c r="FH48" s="57" t="s">
        <v>18056</v>
      </c>
      <c r="FI48" s="164" t="s">
        <v>18802</v>
      </c>
      <c r="FJ48" s="57" t="s">
        <v>18828</v>
      </c>
      <c r="FK48" s="57" t="s">
        <v>10516</v>
      </c>
      <c r="FL48" s="57" t="s">
        <v>10517</v>
      </c>
      <c r="FM48" s="57" t="s">
        <v>10518</v>
      </c>
      <c r="FN48" s="57" t="s">
        <v>10519</v>
      </c>
      <c r="FO48" s="57" t="s">
        <v>10520</v>
      </c>
      <c r="FP48" s="57" t="s">
        <v>10521</v>
      </c>
      <c r="FQ48" s="57" t="s">
        <v>10522</v>
      </c>
      <c r="FU48" s="57" t="s">
        <v>15290</v>
      </c>
      <c r="FV48" s="57" t="s">
        <v>15291</v>
      </c>
      <c r="FW48" s="57" t="s">
        <v>15292</v>
      </c>
      <c r="FX48" s="57" t="s">
        <v>10526</v>
      </c>
      <c r="FY48" s="57" t="s">
        <v>15293</v>
      </c>
      <c r="FZ48" s="57" t="s">
        <v>10528</v>
      </c>
      <c r="GA48" s="57" t="s">
        <v>10529</v>
      </c>
      <c r="GE48" s="57" t="s">
        <v>15294</v>
      </c>
      <c r="GF48" s="57" t="s">
        <v>15295</v>
      </c>
      <c r="GL48" s="57" t="s">
        <v>18063</v>
      </c>
      <c r="GM48" s="164" t="s">
        <v>18802</v>
      </c>
      <c r="GN48" s="57" t="s">
        <v>18877</v>
      </c>
      <c r="GO48" s="57" t="s">
        <v>7449</v>
      </c>
      <c r="GP48" s="57" t="s">
        <v>7450</v>
      </c>
      <c r="GQ48" s="57" t="s">
        <v>10832</v>
      </c>
      <c r="GR48" s="57" t="s">
        <v>7453</v>
      </c>
      <c r="GS48" s="57" t="s">
        <v>7454</v>
      </c>
      <c r="GT48" s="57" t="s">
        <v>10834</v>
      </c>
      <c r="GY48" s="57" t="s">
        <v>13445</v>
      </c>
      <c r="GZ48" s="57" t="s">
        <v>7459</v>
      </c>
      <c r="HA48" s="57" t="s">
        <v>7460</v>
      </c>
      <c r="HB48" s="57" t="s">
        <v>7462</v>
      </c>
      <c r="HC48" s="57" t="s">
        <v>7463</v>
      </c>
      <c r="HD48" s="57" t="s">
        <v>7464</v>
      </c>
      <c r="HI48" s="57" t="s">
        <v>5007</v>
      </c>
      <c r="HJ48" s="57" t="s">
        <v>5712</v>
      </c>
      <c r="HK48" s="57" t="s">
        <v>6405</v>
      </c>
      <c r="HP48" s="57" t="s">
        <v>18075</v>
      </c>
      <c r="HQ48" s="164" t="s">
        <v>18805</v>
      </c>
      <c r="HR48" s="57" t="s">
        <v>19178</v>
      </c>
      <c r="HS48" s="57" t="s">
        <v>84</v>
      </c>
      <c r="HT48" s="57" t="s">
        <v>84</v>
      </c>
      <c r="HU48" s="57" t="s">
        <v>84</v>
      </c>
      <c r="HV48" s="57" t="s">
        <v>82</v>
      </c>
      <c r="HW48" s="57" t="s">
        <v>82</v>
      </c>
      <c r="HX48" s="57" t="s">
        <v>84</v>
      </c>
      <c r="HY48" s="57" t="s">
        <v>84</v>
      </c>
      <c r="HZ48" s="57" t="s">
        <v>84</v>
      </c>
      <c r="IA48" s="57" t="s">
        <v>84</v>
      </c>
      <c r="IB48" s="57" t="s">
        <v>84</v>
      </c>
      <c r="IC48" s="57" t="s">
        <v>84</v>
      </c>
      <c r="ID48" s="57" t="s">
        <v>84</v>
      </c>
      <c r="IE48" s="57" t="s">
        <v>82</v>
      </c>
      <c r="IF48" s="57" t="s">
        <v>84</v>
      </c>
      <c r="IG48" s="57" t="s">
        <v>82</v>
      </c>
      <c r="IH48" s="57" t="s">
        <v>84</v>
      </c>
      <c r="II48" s="57" t="s">
        <v>68</v>
      </c>
      <c r="IJ48" s="57">
        <v>31624</v>
      </c>
      <c r="IK48" s="57">
        <v>32079</v>
      </c>
      <c r="IL48" s="57">
        <v>13154</v>
      </c>
      <c r="IO48" s="57" t="s">
        <v>717</v>
      </c>
      <c r="IP48" s="57" t="s">
        <v>4582</v>
      </c>
      <c r="IQ48" s="57" t="s">
        <v>798</v>
      </c>
      <c r="IT48" s="57">
        <v>3</v>
      </c>
      <c r="IU48" s="57">
        <v>3</v>
      </c>
      <c r="IV48" s="57">
        <v>2</v>
      </c>
      <c r="IY48" s="57">
        <v>997</v>
      </c>
      <c r="IZ48" s="57">
        <v>548</v>
      </c>
      <c r="JA48" s="57">
        <v>192</v>
      </c>
      <c r="JD48" s="57">
        <v>200</v>
      </c>
      <c r="JE48" s="57">
        <v>310</v>
      </c>
      <c r="JF48" s="57">
        <v>122</v>
      </c>
      <c r="JN48" s="57">
        <v>31624</v>
      </c>
      <c r="JO48" s="57">
        <v>32079</v>
      </c>
      <c r="JP48" s="57">
        <v>31058</v>
      </c>
      <c r="JQ48" s="57">
        <v>13154</v>
      </c>
      <c r="JS48" s="57" t="s">
        <v>717</v>
      </c>
      <c r="JT48" s="57" t="s">
        <v>4582</v>
      </c>
      <c r="JU48" s="57" t="s">
        <v>4734</v>
      </c>
      <c r="JV48" s="57" t="s">
        <v>798</v>
      </c>
      <c r="JX48" s="57">
        <v>3</v>
      </c>
      <c r="JY48" s="57">
        <v>3</v>
      </c>
      <c r="JZ48" s="57">
        <v>2</v>
      </c>
      <c r="KA48" s="57">
        <v>2</v>
      </c>
      <c r="KC48" s="57">
        <v>997</v>
      </c>
      <c r="KD48" s="57">
        <v>548</v>
      </c>
      <c r="KE48" s="57">
        <v>245</v>
      </c>
      <c r="KF48" s="57">
        <v>192</v>
      </c>
      <c r="KH48" s="57">
        <v>200</v>
      </c>
      <c r="KI48" s="57">
        <v>310</v>
      </c>
      <c r="KJ48" s="57">
        <v>326</v>
      </c>
      <c r="KK48" s="57">
        <v>122</v>
      </c>
      <c r="KR48" s="57">
        <v>32110</v>
      </c>
      <c r="KS48" s="57">
        <v>13254</v>
      </c>
      <c r="KW48" s="57" t="s">
        <v>4603</v>
      </c>
      <c r="KX48" s="57" t="s">
        <v>799</v>
      </c>
      <c r="LB48" s="57">
        <v>3</v>
      </c>
      <c r="LC48" s="57">
        <v>2</v>
      </c>
      <c r="LG48" s="57">
        <v>1050</v>
      </c>
      <c r="LH48" s="57">
        <v>192</v>
      </c>
      <c r="LL48" s="57">
        <v>310</v>
      </c>
      <c r="LM48" s="57">
        <v>128</v>
      </c>
      <c r="LV48" s="57">
        <v>11454</v>
      </c>
      <c r="LW48" s="57">
        <v>11054</v>
      </c>
      <c r="LX48" s="57">
        <v>31058</v>
      </c>
      <c r="LY48" s="57">
        <v>32079</v>
      </c>
      <c r="MA48" s="57" t="s">
        <v>728</v>
      </c>
      <c r="MB48" s="57" t="s">
        <v>727</v>
      </c>
      <c r="MC48" s="57" t="s">
        <v>4734</v>
      </c>
      <c r="MD48" s="57" t="s">
        <v>4582</v>
      </c>
      <c r="MF48" s="57">
        <v>2</v>
      </c>
      <c r="MG48" s="57">
        <v>2</v>
      </c>
      <c r="MH48" s="57">
        <v>2</v>
      </c>
      <c r="MI48" s="57">
        <v>3</v>
      </c>
      <c r="MK48" s="57">
        <v>243</v>
      </c>
      <c r="ML48" s="57">
        <v>320</v>
      </c>
      <c r="MM48" s="57">
        <v>245</v>
      </c>
      <c r="MN48" s="57">
        <v>548</v>
      </c>
      <c r="MP48" s="57">
        <v>115</v>
      </c>
      <c r="MQ48" s="57">
        <v>114</v>
      </c>
      <c r="MR48" s="57">
        <v>326</v>
      </c>
      <c r="MS48" s="57">
        <v>310</v>
      </c>
      <c r="MZ48" s="57">
        <v>21572</v>
      </c>
      <c r="NE48" s="57" t="s">
        <v>4888</v>
      </c>
      <c r="NJ48" s="57">
        <v>2</v>
      </c>
      <c r="NO48" s="57">
        <v>328</v>
      </c>
      <c r="NT48" s="57">
        <v>221</v>
      </c>
      <c r="PJ48" s="57" t="s">
        <v>19179</v>
      </c>
      <c r="PK48" s="57" t="s">
        <v>19180</v>
      </c>
      <c r="PL48" s="57" t="s">
        <v>19181</v>
      </c>
      <c r="PM48" s="57" t="s">
        <v>19182</v>
      </c>
      <c r="PN48" s="57">
        <v>1939.9861043999999</v>
      </c>
      <c r="PO48" s="57" t="s">
        <v>18823</v>
      </c>
      <c r="PP48" s="57" t="s">
        <v>18824</v>
      </c>
      <c r="PQ48" s="57" t="s">
        <v>18825</v>
      </c>
      <c r="PR48" s="57" t="s">
        <v>3374</v>
      </c>
      <c r="PS48" s="57" t="s">
        <v>3375</v>
      </c>
      <c r="PT48" s="57" t="s">
        <v>3376</v>
      </c>
      <c r="PU48" s="57" t="s">
        <v>3377</v>
      </c>
      <c r="PV48" s="57" t="s">
        <v>3378</v>
      </c>
      <c r="PW48" s="57" t="s">
        <v>3379</v>
      </c>
    </row>
    <row r="49" spans="1:439" ht="15" customHeight="1" x14ac:dyDescent="0.35">
      <c r="A49" s="57">
        <v>48</v>
      </c>
      <c r="B49" s="57" t="s">
        <v>277</v>
      </c>
      <c r="D49" s="57" t="s">
        <v>313</v>
      </c>
      <c r="E49" s="57" t="s">
        <v>1545</v>
      </c>
      <c r="F49" s="57" t="s">
        <v>1546</v>
      </c>
      <c r="G49" s="57" t="s">
        <v>1547</v>
      </c>
      <c r="H49" s="57" t="s">
        <v>1548</v>
      </c>
      <c r="I49" s="57" t="s">
        <v>1549</v>
      </c>
      <c r="J49" s="57" t="s">
        <v>1550</v>
      </c>
      <c r="P49" s="57" t="s">
        <v>1422</v>
      </c>
      <c r="S49" s="57" t="s">
        <v>69</v>
      </c>
      <c r="T49" s="57" t="s">
        <v>63</v>
      </c>
      <c r="U49" s="57" t="s">
        <v>69</v>
      </c>
      <c r="V49" s="57" t="s">
        <v>69</v>
      </c>
      <c r="W49" s="57" t="s">
        <v>69</v>
      </c>
      <c r="X49" s="57" t="s">
        <v>69</v>
      </c>
      <c r="Y49" s="57" t="s">
        <v>63</v>
      </c>
      <c r="Z49" s="57" t="s">
        <v>63</v>
      </c>
      <c r="AA49" s="57" t="s">
        <v>69</v>
      </c>
      <c r="AB49" s="57" t="s">
        <v>63</v>
      </c>
      <c r="AC49" s="57" t="s">
        <v>69</v>
      </c>
      <c r="AD49" s="57" t="s">
        <v>69</v>
      </c>
      <c r="AE49" s="57" t="s">
        <v>69</v>
      </c>
      <c r="AF49" s="57" t="s">
        <v>69</v>
      </c>
      <c r="AG49" s="57" t="s">
        <v>63</v>
      </c>
      <c r="AH49" s="57" t="s">
        <v>75</v>
      </c>
      <c r="AI49" s="57" t="s">
        <v>717</v>
      </c>
      <c r="AJ49" s="57" t="s">
        <v>81</v>
      </c>
      <c r="AK49" s="57" t="s">
        <v>81</v>
      </c>
      <c r="AL49" s="57" t="s">
        <v>77</v>
      </c>
      <c r="AM49" s="57" t="s">
        <v>717</v>
      </c>
      <c r="AO49" s="57" t="s">
        <v>876</v>
      </c>
      <c r="AP49" s="57" t="s">
        <v>18927</v>
      </c>
      <c r="AQ49" s="57" t="s">
        <v>1245</v>
      </c>
      <c r="AR49" s="57" t="s">
        <v>78</v>
      </c>
      <c r="AS49" s="57" t="s">
        <v>1419</v>
      </c>
      <c r="AT49" s="57" t="s">
        <v>18859</v>
      </c>
      <c r="AU49" s="57" t="s">
        <v>5091</v>
      </c>
      <c r="AV49" s="57" t="s">
        <v>5092</v>
      </c>
      <c r="AW49" s="57" t="s">
        <v>5093</v>
      </c>
      <c r="AX49" s="57" t="s">
        <v>5036</v>
      </c>
      <c r="AY49" s="57" t="s">
        <v>4588</v>
      </c>
      <c r="AZ49" s="57" t="s">
        <v>4589</v>
      </c>
      <c r="BA49" s="57" t="s">
        <v>5094</v>
      </c>
      <c r="BB49" s="57" t="s">
        <v>4591</v>
      </c>
      <c r="BE49" s="57" t="s">
        <v>5095</v>
      </c>
      <c r="BF49" s="57" t="s">
        <v>4593</v>
      </c>
      <c r="BG49" s="57" t="s">
        <v>4594</v>
      </c>
      <c r="BH49" s="57" t="s">
        <v>4595</v>
      </c>
      <c r="BI49" s="57" t="s">
        <v>4596</v>
      </c>
      <c r="BJ49" s="57" t="s">
        <v>4597</v>
      </c>
      <c r="BK49" s="57" t="s">
        <v>4598</v>
      </c>
      <c r="BL49" s="57" t="s">
        <v>4599</v>
      </c>
      <c r="BM49" s="57" t="s">
        <v>4600</v>
      </c>
      <c r="BO49" s="57" t="s">
        <v>4601</v>
      </c>
      <c r="BP49" s="57" t="s">
        <v>4602</v>
      </c>
      <c r="BQ49" s="57" t="s">
        <v>697</v>
      </c>
      <c r="BV49" s="57" t="s">
        <v>18078</v>
      </c>
      <c r="BW49" s="164" t="s">
        <v>18805</v>
      </c>
      <c r="BX49" s="57" t="s">
        <v>18995</v>
      </c>
      <c r="BY49" s="57" t="s">
        <v>7965</v>
      </c>
      <c r="BZ49" s="57" t="s">
        <v>7436</v>
      </c>
      <c r="CA49" s="57" t="s">
        <v>7966</v>
      </c>
      <c r="CB49" s="57" t="s">
        <v>4765</v>
      </c>
      <c r="CC49" s="57" t="s">
        <v>7967</v>
      </c>
      <c r="CD49" s="57" t="s">
        <v>7968</v>
      </c>
      <c r="CI49" s="57" t="s">
        <v>7969</v>
      </c>
      <c r="CJ49" s="57" t="s">
        <v>7970</v>
      </c>
      <c r="CK49" s="57" t="s">
        <v>7442</v>
      </c>
      <c r="CL49" s="57" t="s">
        <v>7971</v>
      </c>
      <c r="CM49" s="57" t="s">
        <v>7972</v>
      </c>
      <c r="CS49" s="57" t="s">
        <v>4579</v>
      </c>
      <c r="CT49" s="57" t="s">
        <v>4778</v>
      </c>
      <c r="CU49" s="57" t="s">
        <v>4777</v>
      </c>
      <c r="CZ49" s="57" t="s">
        <v>18078</v>
      </c>
      <c r="DA49" s="164" t="s">
        <v>18802</v>
      </c>
      <c r="DB49" s="57" t="s">
        <v>19087</v>
      </c>
      <c r="DC49" s="57" t="s">
        <v>10872</v>
      </c>
      <c r="DD49" s="57" t="s">
        <v>10873</v>
      </c>
      <c r="DE49" s="57" t="s">
        <v>10874</v>
      </c>
      <c r="DF49" s="57" t="s">
        <v>7412</v>
      </c>
      <c r="DG49" s="57" t="s">
        <v>10875</v>
      </c>
      <c r="DH49" s="57" t="s">
        <v>7414</v>
      </c>
      <c r="DI49" s="57" t="s">
        <v>10462</v>
      </c>
      <c r="DM49" s="57" t="s">
        <v>10876</v>
      </c>
      <c r="DN49" s="57" t="s">
        <v>10877</v>
      </c>
      <c r="DO49" s="57" t="s">
        <v>10878</v>
      </c>
      <c r="DP49" s="57" t="s">
        <v>10466</v>
      </c>
      <c r="DQ49" s="57" t="s">
        <v>10879</v>
      </c>
      <c r="DR49" s="57" t="s">
        <v>10880</v>
      </c>
      <c r="DS49" s="57" t="s">
        <v>10468</v>
      </c>
      <c r="DW49" s="57" t="s">
        <v>10469</v>
      </c>
      <c r="DX49" s="57" t="s">
        <v>5610</v>
      </c>
      <c r="DY49" s="57" t="s">
        <v>697</v>
      </c>
      <c r="ED49" s="57" t="s">
        <v>18084</v>
      </c>
      <c r="EE49" s="164" t="s">
        <v>18805</v>
      </c>
      <c r="EF49" s="57" t="s">
        <v>19183</v>
      </c>
      <c r="EG49" s="57" t="s">
        <v>10328</v>
      </c>
      <c r="EH49" s="57" t="s">
        <v>10521</v>
      </c>
      <c r="EI49" s="57" t="s">
        <v>13168</v>
      </c>
      <c r="EJ49" s="57" t="s">
        <v>13454</v>
      </c>
      <c r="EQ49" s="57" t="s">
        <v>13455</v>
      </c>
      <c r="ER49" s="57" t="s">
        <v>13456</v>
      </c>
      <c r="ES49" s="57" t="s">
        <v>13172</v>
      </c>
      <c r="ET49" s="57" t="s">
        <v>10529</v>
      </c>
      <c r="FA49" s="57" t="s">
        <v>605</v>
      </c>
      <c r="FB49" s="57" t="s">
        <v>5969</v>
      </c>
      <c r="FC49" s="57" t="s">
        <v>697</v>
      </c>
      <c r="FH49" s="57" t="s">
        <v>18063</v>
      </c>
      <c r="FI49" s="164" t="s">
        <v>18802</v>
      </c>
      <c r="FJ49" s="57" t="s">
        <v>19017</v>
      </c>
      <c r="FK49" s="57" t="s">
        <v>15065</v>
      </c>
      <c r="FL49" s="57" t="s">
        <v>15296</v>
      </c>
      <c r="FM49" s="57" t="s">
        <v>15297</v>
      </c>
      <c r="FN49" s="57" t="s">
        <v>15066</v>
      </c>
      <c r="FO49" s="57" t="s">
        <v>15067</v>
      </c>
      <c r="FU49" s="57" t="s">
        <v>15298</v>
      </c>
      <c r="FV49" s="57" t="s">
        <v>15299</v>
      </c>
      <c r="FW49" s="57" t="s">
        <v>15300</v>
      </c>
      <c r="FX49" s="57" t="s">
        <v>15301</v>
      </c>
      <c r="FY49" s="57" t="s">
        <v>14099</v>
      </c>
      <c r="GE49" s="57" t="s">
        <v>13296</v>
      </c>
      <c r="GF49" s="57" t="s">
        <v>11552</v>
      </c>
      <c r="GL49" s="57" t="s">
        <v>18075</v>
      </c>
      <c r="GM49" s="164" t="s">
        <v>18805</v>
      </c>
      <c r="GN49" s="57" t="s">
        <v>19184</v>
      </c>
      <c r="HS49" s="57" t="s">
        <v>82</v>
      </c>
      <c r="HT49" s="57" t="s">
        <v>82</v>
      </c>
      <c r="HU49" s="57" t="s">
        <v>82</v>
      </c>
      <c r="HV49" s="57" t="s">
        <v>79</v>
      </c>
      <c r="HW49" s="57" t="s">
        <v>79</v>
      </c>
      <c r="HX49" s="57" t="s">
        <v>79</v>
      </c>
      <c r="HY49" s="57" t="s">
        <v>82</v>
      </c>
      <c r="HZ49" s="57" t="s">
        <v>82</v>
      </c>
      <c r="IA49" s="57" t="s">
        <v>82</v>
      </c>
      <c r="IB49" s="57" t="s">
        <v>82</v>
      </c>
      <c r="IC49" s="57" t="s">
        <v>79</v>
      </c>
      <c r="ID49" s="57" t="s">
        <v>79</v>
      </c>
      <c r="IE49" s="57" t="s">
        <v>68</v>
      </c>
      <c r="IF49" s="57" t="s">
        <v>82</v>
      </c>
      <c r="IG49" s="57" t="s">
        <v>79</v>
      </c>
      <c r="IH49" s="57" t="s">
        <v>82</v>
      </c>
      <c r="II49" s="57" t="s">
        <v>68</v>
      </c>
      <c r="IJ49" s="57">
        <v>32110</v>
      </c>
      <c r="IK49" s="57">
        <v>13254</v>
      </c>
      <c r="IO49" s="57" t="s">
        <v>4603</v>
      </c>
      <c r="IP49" s="57" t="s">
        <v>799</v>
      </c>
      <c r="IT49" s="57">
        <v>2</v>
      </c>
      <c r="IU49" s="57">
        <v>1</v>
      </c>
      <c r="IY49" s="57">
        <v>390</v>
      </c>
      <c r="IZ49" s="57">
        <v>42</v>
      </c>
      <c r="JD49" s="57">
        <v>310</v>
      </c>
      <c r="JE49" s="57">
        <v>128</v>
      </c>
      <c r="JN49" s="57">
        <v>32079</v>
      </c>
      <c r="JO49" s="57">
        <v>31624</v>
      </c>
      <c r="JP49" s="57">
        <v>13154</v>
      </c>
      <c r="JQ49" s="57">
        <v>13254</v>
      </c>
      <c r="JS49" s="57" t="s">
        <v>4582</v>
      </c>
      <c r="JT49" s="57" t="s">
        <v>717</v>
      </c>
      <c r="JU49" s="57" t="s">
        <v>798</v>
      </c>
      <c r="JV49" s="57" t="s">
        <v>799</v>
      </c>
      <c r="JX49" s="57">
        <v>2</v>
      </c>
      <c r="JY49" s="57">
        <v>3</v>
      </c>
      <c r="JZ49" s="57">
        <v>1</v>
      </c>
      <c r="KA49" s="57">
        <v>1</v>
      </c>
      <c r="KC49" s="57">
        <v>263</v>
      </c>
      <c r="KD49" s="57">
        <v>997</v>
      </c>
      <c r="KE49" s="57">
        <v>42</v>
      </c>
      <c r="KF49" s="57">
        <v>42</v>
      </c>
      <c r="KH49" s="57">
        <v>310</v>
      </c>
      <c r="KI49" s="57">
        <v>200</v>
      </c>
      <c r="KJ49" s="57">
        <v>122</v>
      </c>
      <c r="KK49" s="57">
        <v>128</v>
      </c>
      <c r="KR49" s="57">
        <v>32079</v>
      </c>
      <c r="KS49" s="57">
        <v>31058</v>
      </c>
      <c r="KT49" s="57">
        <v>31624</v>
      </c>
      <c r="KW49" s="57" t="s">
        <v>4582</v>
      </c>
      <c r="KX49" s="57" t="s">
        <v>4734</v>
      </c>
      <c r="KY49" s="57" t="s">
        <v>717</v>
      </c>
      <c r="LB49" s="57">
        <v>2</v>
      </c>
      <c r="LC49" s="57">
        <v>1</v>
      </c>
      <c r="LD49" s="57">
        <v>3</v>
      </c>
      <c r="LG49" s="57">
        <v>263</v>
      </c>
      <c r="LH49" s="57">
        <v>109</v>
      </c>
      <c r="LI49" s="57">
        <v>997</v>
      </c>
      <c r="LL49" s="57">
        <v>310</v>
      </c>
      <c r="LM49" s="57">
        <v>326</v>
      </c>
      <c r="LN49" s="57">
        <v>200</v>
      </c>
      <c r="LV49" s="57">
        <v>21572</v>
      </c>
      <c r="MA49" s="57" t="s">
        <v>58</v>
      </c>
      <c r="MF49" s="57">
        <v>2</v>
      </c>
      <c r="MK49" s="57">
        <v>328</v>
      </c>
      <c r="MP49" s="57">
        <v>221</v>
      </c>
      <c r="MZ49" s="57">
        <v>21572</v>
      </c>
      <c r="NE49" s="57" t="s">
        <v>4888</v>
      </c>
      <c r="NJ49" s="57">
        <v>2</v>
      </c>
      <c r="NO49" s="57">
        <v>328</v>
      </c>
      <c r="NT49" s="57">
        <v>221</v>
      </c>
      <c r="PJ49" s="57" t="s">
        <v>19185</v>
      </c>
      <c r="PK49" s="57" t="s">
        <v>19186</v>
      </c>
      <c r="PL49" s="57" t="s">
        <v>19187</v>
      </c>
      <c r="PM49" s="57" t="s">
        <v>19188</v>
      </c>
      <c r="PN49" s="57">
        <v>1873.9689976999998</v>
      </c>
      <c r="PO49" s="57" t="s">
        <v>18823</v>
      </c>
      <c r="PP49" s="57" t="s">
        <v>18824</v>
      </c>
      <c r="PQ49" s="57" t="s">
        <v>18825</v>
      </c>
      <c r="PR49" s="57" t="s">
        <v>3380</v>
      </c>
      <c r="PS49" s="57" t="s">
        <v>3381</v>
      </c>
      <c r="PT49" s="57" t="s">
        <v>3382</v>
      </c>
      <c r="PU49" s="57" t="s">
        <v>3383</v>
      </c>
      <c r="PV49" s="57" t="s">
        <v>3384</v>
      </c>
      <c r="PW49" s="57" t="s">
        <v>3167</v>
      </c>
    </row>
    <row r="50" spans="1:439" ht="15" customHeight="1" x14ac:dyDescent="0.35">
      <c r="A50" s="57">
        <v>49</v>
      </c>
      <c r="B50" s="57" t="s">
        <v>277</v>
      </c>
      <c r="D50" s="57" t="s">
        <v>19189</v>
      </c>
      <c r="E50" s="57" t="s">
        <v>1551</v>
      </c>
      <c r="F50" s="57" t="s">
        <v>1552</v>
      </c>
      <c r="G50" s="57" t="s">
        <v>1553</v>
      </c>
      <c r="P50" s="57" t="s">
        <v>1554</v>
      </c>
      <c r="S50" s="57" t="s">
        <v>69</v>
      </c>
      <c r="T50" s="57" t="s">
        <v>63</v>
      </c>
      <c r="U50" s="57" t="s">
        <v>69</v>
      </c>
      <c r="V50" s="57" t="s">
        <v>69</v>
      </c>
      <c r="W50" s="57" t="s">
        <v>63</v>
      </c>
      <c r="X50" s="57" t="s">
        <v>69</v>
      </c>
      <c r="Y50" s="57" t="s">
        <v>69</v>
      </c>
      <c r="Z50" s="57" t="s">
        <v>63</v>
      </c>
      <c r="AA50" s="57" t="s">
        <v>69</v>
      </c>
      <c r="AB50" s="57" t="s">
        <v>63</v>
      </c>
      <c r="AC50" s="57" t="s">
        <v>69</v>
      </c>
      <c r="AD50" s="57" t="s">
        <v>69</v>
      </c>
      <c r="AE50" s="57" t="s">
        <v>69</v>
      </c>
      <c r="AF50" s="57" t="s">
        <v>69</v>
      </c>
      <c r="AG50" s="57" t="s">
        <v>63</v>
      </c>
      <c r="AH50" s="57" t="s">
        <v>70</v>
      </c>
      <c r="AI50" s="57" t="s">
        <v>1555</v>
      </c>
      <c r="AJ50" s="57" t="s">
        <v>76</v>
      </c>
      <c r="AK50" s="57" t="s">
        <v>81</v>
      </c>
      <c r="AL50" s="57" t="s">
        <v>80</v>
      </c>
      <c r="AN50" s="57" t="s">
        <v>1556</v>
      </c>
      <c r="AO50" s="57" t="s">
        <v>877</v>
      </c>
      <c r="AP50" s="57" t="s">
        <v>19190</v>
      </c>
      <c r="AQ50" s="57" t="s">
        <v>67</v>
      </c>
      <c r="AR50" s="57" t="s">
        <v>78</v>
      </c>
      <c r="AS50" s="57" t="s">
        <v>1419</v>
      </c>
      <c r="AT50" s="57" t="s">
        <v>18859</v>
      </c>
      <c r="AU50" s="57" t="s">
        <v>5096</v>
      </c>
      <c r="AV50" s="57" t="s">
        <v>5097</v>
      </c>
      <c r="AW50" s="57" t="s">
        <v>5098</v>
      </c>
      <c r="AX50" s="57" t="s">
        <v>5099</v>
      </c>
      <c r="AY50" s="57" t="s">
        <v>5100</v>
      </c>
      <c r="AZ50" s="57" t="s">
        <v>5101</v>
      </c>
      <c r="BE50" s="57" t="s">
        <v>5102</v>
      </c>
      <c r="BF50" s="57" t="s">
        <v>5103</v>
      </c>
      <c r="BG50" s="57" t="s">
        <v>5104</v>
      </c>
      <c r="BH50" s="57" t="s">
        <v>5105</v>
      </c>
      <c r="BI50" s="57" t="s">
        <v>5106</v>
      </c>
      <c r="BJ50" s="57" t="s">
        <v>5107</v>
      </c>
      <c r="BK50" s="57" t="s">
        <v>5108</v>
      </c>
      <c r="BO50" s="57" t="s">
        <v>5109</v>
      </c>
      <c r="BP50" s="57" t="s">
        <v>5110</v>
      </c>
      <c r="BV50" s="57" t="s">
        <v>18056</v>
      </c>
      <c r="BW50" s="164" t="s">
        <v>18802</v>
      </c>
      <c r="BX50" s="57" t="s">
        <v>19087</v>
      </c>
      <c r="BY50" s="57" t="s">
        <v>7973</v>
      </c>
      <c r="BZ50" s="57" t="s">
        <v>7974</v>
      </c>
      <c r="CA50" s="57" t="s">
        <v>7975</v>
      </c>
      <c r="CB50" s="57" t="s">
        <v>7976</v>
      </c>
      <c r="CC50" s="57" t="s">
        <v>7977</v>
      </c>
      <c r="CD50" s="57" t="s">
        <v>5101</v>
      </c>
      <c r="CI50" s="57" t="s">
        <v>7978</v>
      </c>
      <c r="CJ50" s="57" t="s">
        <v>7979</v>
      </c>
      <c r="CK50" s="57" t="s">
        <v>7980</v>
      </c>
      <c r="CL50" s="57" t="s">
        <v>7981</v>
      </c>
      <c r="CM50" s="57" t="s">
        <v>7982</v>
      </c>
      <c r="CN50" s="57" t="s">
        <v>7983</v>
      </c>
      <c r="CO50" s="57" t="s">
        <v>5106</v>
      </c>
      <c r="CP50" s="57" t="s">
        <v>5107</v>
      </c>
      <c r="CQ50" s="57" t="s">
        <v>5108</v>
      </c>
      <c r="CS50" s="57" t="s">
        <v>7829</v>
      </c>
      <c r="CT50" s="57" t="s">
        <v>7984</v>
      </c>
      <c r="CU50" s="57" t="s">
        <v>7985</v>
      </c>
      <c r="CZ50" s="57" t="s">
        <v>18055</v>
      </c>
      <c r="DA50" s="164" t="s">
        <v>18805</v>
      </c>
      <c r="DB50" s="57" t="s">
        <v>18861</v>
      </c>
      <c r="DC50" s="57" t="s">
        <v>10881</v>
      </c>
      <c r="DD50" s="57" t="s">
        <v>10882</v>
      </c>
      <c r="DE50" s="57" t="s">
        <v>8188</v>
      </c>
      <c r="DF50" s="57" t="s">
        <v>10616</v>
      </c>
      <c r="DG50" s="57" t="s">
        <v>5101</v>
      </c>
      <c r="DM50" s="57" t="s">
        <v>10883</v>
      </c>
      <c r="DN50" s="57" t="s">
        <v>10884</v>
      </c>
      <c r="DO50" s="57" t="s">
        <v>10620</v>
      </c>
      <c r="DP50" s="57" t="s">
        <v>10885</v>
      </c>
      <c r="DQ50" s="57" t="s">
        <v>10886</v>
      </c>
      <c r="DR50" s="57" t="s">
        <v>10887</v>
      </c>
      <c r="DS50" s="57" t="s">
        <v>5107</v>
      </c>
      <c r="DT50" s="57" t="s">
        <v>10888</v>
      </c>
      <c r="DW50" s="57" t="s">
        <v>61</v>
      </c>
      <c r="DX50" s="57" t="s">
        <v>8171</v>
      </c>
      <c r="DY50" s="57" t="s">
        <v>10889</v>
      </c>
      <c r="ED50" s="57" t="s">
        <v>18063</v>
      </c>
      <c r="EE50" s="164" t="s">
        <v>18805</v>
      </c>
      <c r="EF50" s="57" t="s">
        <v>19089</v>
      </c>
      <c r="EG50" s="57" t="s">
        <v>13457</v>
      </c>
      <c r="EH50" s="57" t="s">
        <v>775</v>
      </c>
      <c r="EI50" s="57" t="s">
        <v>776</v>
      </c>
      <c r="EJ50" s="57" t="s">
        <v>13458</v>
      </c>
      <c r="EK50" s="57" t="s">
        <v>13459</v>
      </c>
      <c r="EL50" s="57" t="s">
        <v>13232</v>
      </c>
      <c r="EM50" s="57" t="s">
        <v>13233</v>
      </c>
      <c r="EN50" s="57" t="s">
        <v>598</v>
      </c>
      <c r="EQ50" s="57" t="s">
        <v>13460</v>
      </c>
      <c r="ER50" s="57" t="s">
        <v>13235</v>
      </c>
      <c r="ES50" s="57" t="s">
        <v>13461</v>
      </c>
      <c r="ET50" s="57" t="s">
        <v>13462</v>
      </c>
      <c r="EU50" s="57" t="s">
        <v>13463</v>
      </c>
      <c r="EV50" s="57" t="s">
        <v>10407</v>
      </c>
      <c r="EW50" s="57" t="s">
        <v>13464</v>
      </c>
      <c r="EX50" s="57" t="s">
        <v>603</v>
      </c>
      <c r="FA50" s="57" t="s">
        <v>13465</v>
      </c>
      <c r="FB50" s="57" t="s">
        <v>13466</v>
      </c>
      <c r="FC50" s="57" t="s">
        <v>13467</v>
      </c>
      <c r="FH50" s="57" t="s">
        <v>18061</v>
      </c>
      <c r="FI50" s="164" t="s">
        <v>18835</v>
      </c>
      <c r="FJ50" s="57" t="s">
        <v>18958</v>
      </c>
      <c r="FK50" s="57" t="s">
        <v>15190</v>
      </c>
      <c r="FL50" s="57" t="s">
        <v>7450</v>
      </c>
      <c r="FM50" s="57" t="s">
        <v>10832</v>
      </c>
      <c r="FN50" s="57" t="s">
        <v>7453</v>
      </c>
      <c r="FO50" s="57" t="s">
        <v>7454</v>
      </c>
      <c r="FP50" s="57" t="s">
        <v>10834</v>
      </c>
      <c r="FU50" s="57" t="s">
        <v>15194</v>
      </c>
      <c r="FV50" s="57" t="s">
        <v>7459</v>
      </c>
      <c r="FW50" s="57" t="s">
        <v>7460</v>
      </c>
      <c r="FX50" s="57" t="s">
        <v>7461</v>
      </c>
      <c r="FY50" s="57" t="s">
        <v>7462</v>
      </c>
      <c r="FZ50" s="57" t="s">
        <v>7463</v>
      </c>
      <c r="GA50" s="57" t="s">
        <v>7464</v>
      </c>
      <c r="GE50" s="57" t="s">
        <v>5007</v>
      </c>
      <c r="GF50" s="57" t="s">
        <v>5712</v>
      </c>
      <c r="GG50" s="57" t="s">
        <v>6405</v>
      </c>
      <c r="GL50" s="57" t="s">
        <v>18075</v>
      </c>
      <c r="GM50" s="164" t="s">
        <v>18805</v>
      </c>
      <c r="GN50" s="57" t="s">
        <v>19116</v>
      </c>
      <c r="HS50" s="57" t="s">
        <v>82</v>
      </c>
      <c r="HT50" s="57" t="s">
        <v>82</v>
      </c>
      <c r="HU50" s="57" t="s">
        <v>79</v>
      </c>
      <c r="HV50" s="57" t="s">
        <v>79</v>
      </c>
      <c r="HW50" s="57" t="s">
        <v>82</v>
      </c>
      <c r="HX50" s="57" t="s">
        <v>82</v>
      </c>
      <c r="HY50" s="57" t="s">
        <v>79</v>
      </c>
      <c r="HZ50" s="57" t="s">
        <v>82</v>
      </c>
      <c r="IA50" s="57" t="s">
        <v>82</v>
      </c>
      <c r="IB50" s="57" t="s">
        <v>82</v>
      </c>
      <c r="IC50" s="57" t="s">
        <v>82</v>
      </c>
      <c r="ID50" s="57" t="s">
        <v>82</v>
      </c>
      <c r="IE50" s="57" t="s">
        <v>79</v>
      </c>
      <c r="IF50" s="57" t="s">
        <v>82</v>
      </c>
      <c r="IG50" s="57" t="s">
        <v>79</v>
      </c>
      <c r="IH50" s="57" t="s">
        <v>79</v>
      </c>
      <c r="II50" s="57" t="s">
        <v>82</v>
      </c>
      <c r="IJ50" s="57">
        <v>31608</v>
      </c>
      <c r="IK50" s="57">
        <v>32062</v>
      </c>
      <c r="IL50" s="57">
        <v>31620</v>
      </c>
      <c r="IM50" s="57">
        <v>31058</v>
      </c>
      <c r="IN50" s="57">
        <v>21547</v>
      </c>
      <c r="IO50" s="57" t="s">
        <v>5111</v>
      </c>
      <c r="IP50" s="57" t="s">
        <v>5112</v>
      </c>
      <c r="IQ50" s="57" t="s">
        <v>5113</v>
      </c>
      <c r="IR50" s="57" t="s">
        <v>4734</v>
      </c>
      <c r="IS50" s="57" t="s">
        <v>57</v>
      </c>
      <c r="IT50" s="57">
        <v>3</v>
      </c>
      <c r="IU50" s="57">
        <v>2</v>
      </c>
      <c r="IV50" s="57">
        <v>2</v>
      </c>
      <c r="IW50" s="57">
        <v>2</v>
      </c>
      <c r="IX50" s="57">
        <v>2</v>
      </c>
      <c r="IY50" s="57">
        <v>568</v>
      </c>
      <c r="IZ50" s="57">
        <v>607</v>
      </c>
      <c r="JA50" s="57">
        <v>294</v>
      </c>
      <c r="JB50" s="57">
        <v>245</v>
      </c>
      <c r="JC50" s="57">
        <v>245</v>
      </c>
      <c r="JD50" s="57">
        <v>200</v>
      </c>
      <c r="JE50" s="57">
        <v>310</v>
      </c>
      <c r="JF50" s="57">
        <v>200</v>
      </c>
      <c r="JG50" s="57">
        <v>326</v>
      </c>
      <c r="JH50" s="57">
        <v>221</v>
      </c>
      <c r="JN50" s="57">
        <v>31608</v>
      </c>
      <c r="JO50" s="57">
        <v>32062</v>
      </c>
      <c r="JP50" s="57">
        <v>31620</v>
      </c>
      <c r="JQ50" s="57">
        <v>31058</v>
      </c>
      <c r="JR50" s="57">
        <v>21547</v>
      </c>
      <c r="JS50" s="57" t="s">
        <v>5111</v>
      </c>
      <c r="JT50" s="57" t="s">
        <v>5112</v>
      </c>
      <c r="JU50" s="57" t="s">
        <v>5113</v>
      </c>
      <c r="JV50" s="57" t="s">
        <v>4734</v>
      </c>
      <c r="JW50" s="57" t="s">
        <v>57</v>
      </c>
      <c r="JX50" s="57">
        <v>3</v>
      </c>
      <c r="JY50" s="57">
        <v>2</v>
      </c>
      <c r="JZ50" s="57">
        <v>2</v>
      </c>
      <c r="KA50" s="57">
        <v>2</v>
      </c>
      <c r="KB50" s="57">
        <v>2</v>
      </c>
      <c r="KC50" s="57">
        <v>568</v>
      </c>
      <c r="KD50" s="57">
        <v>607</v>
      </c>
      <c r="KE50" s="57">
        <v>294</v>
      </c>
      <c r="KF50" s="57">
        <v>245</v>
      </c>
      <c r="KG50" s="57">
        <v>245</v>
      </c>
      <c r="KH50" s="57">
        <v>200</v>
      </c>
      <c r="KI50" s="57">
        <v>310</v>
      </c>
      <c r="KJ50" s="57">
        <v>200</v>
      </c>
      <c r="KK50" s="57">
        <v>326</v>
      </c>
      <c r="KL50" s="57">
        <v>221</v>
      </c>
      <c r="KR50" s="57">
        <v>32062</v>
      </c>
      <c r="KS50" s="57">
        <v>31436</v>
      </c>
      <c r="KT50" s="57">
        <v>21547</v>
      </c>
      <c r="KU50" s="57">
        <v>21572</v>
      </c>
      <c r="KW50" s="57" t="s">
        <v>5112</v>
      </c>
      <c r="KX50" s="57" t="s">
        <v>61</v>
      </c>
      <c r="KY50" s="57" t="s">
        <v>57</v>
      </c>
      <c r="KZ50" s="57" t="s">
        <v>4888</v>
      </c>
      <c r="LB50" s="57">
        <v>2</v>
      </c>
      <c r="LC50" s="57">
        <v>2</v>
      </c>
      <c r="LD50" s="57">
        <v>2</v>
      </c>
      <c r="LE50" s="57">
        <v>2</v>
      </c>
      <c r="LG50" s="57">
        <v>607</v>
      </c>
      <c r="LH50" s="57">
        <v>245</v>
      </c>
      <c r="LI50" s="57">
        <v>245</v>
      </c>
      <c r="LJ50" s="57">
        <v>328</v>
      </c>
      <c r="LL50" s="57">
        <v>310</v>
      </c>
      <c r="LM50" s="57">
        <v>200</v>
      </c>
      <c r="LN50" s="57">
        <v>221</v>
      </c>
      <c r="LO50" s="57">
        <v>221</v>
      </c>
      <c r="LV50" s="57">
        <v>31624</v>
      </c>
      <c r="LW50" s="57">
        <v>23684</v>
      </c>
      <c r="LX50" s="57">
        <v>21547</v>
      </c>
      <c r="LY50" s="57">
        <v>21572</v>
      </c>
      <c r="MA50" s="57" t="s">
        <v>717</v>
      </c>
      <c r="MB50" s="57" t="s">
        <v>5617</v>
      </c>
      <c r="MC50" s="57" t="s">
        <v>57</v>
      </c>
      <c r="MD50" s="57" t="s">
        <v>4888</v>
      </c>
      <c r="MF50" s="57">
        <v>1</v>
      </c>
      <c r="MG50" s="57">
        <v>1</v>
      </c>
      <c r="MH50" s="57">
        <v>2</v>
      </c>
      <c r="MI50" s="57">
        <v>2</v>
      </c>
      <c r="MK50" s="57">
        <v>70</v>
      </c>
      <c r="ML50" s="57">
        <v>144</v>
      </c>
      <c r="MM50" s="57">
        <v>245</v>
      </c>
      <c r="MN50" s="57">
        <v>328</v>
      </c>
      <c r="MP50" s="57">
        <v>200</v>
      </c>
      <c r="MQ50" s="57">
        <v>251</v>
      </c>
      <c r="MR50" s="57">
        <v>221</v>
      </c>
      <c r="MS50" s="57">
        <v>221</v>
      </c>
      <c r="MZ50" s="57">
        <v>32062</v>
      </c>
      <c r="NA50" s="57">
        <v>21572</v>
      </c>
      <c r="NE50" s="57" t="s">
        <v>5112</v>
      </c>
      <c r="NF50" s="57" t="s">
        <v>58</v>
      </c>
      <c r="NJ50" s="57">
        <v>2</v>
      </c>
      <c r="NK50" s="57">
        <v>2</v>
      </c>
      <c r="NO50" s="57">
        <v>607</v>
      </c>
      <c r="NP50" s="57">
        <v>328</v>
      </c>
      <c r="NT50" s="57">
        <v>310</v>
      </c>
      <c r="NU50" s="57">
        <v>221</v>
      </c>
      <c r="PJ50" s="57" t="s">
        <v>19191</v>
      </c>
      <c r="PK50" s="57" t="s">
        <v>19192</v>
      </c>
      <c r="PL50" s="57" t="s">
        <v>19193</v>
      </c>
      <c r="PM50" s="57" t="s">
        <v>19194</v>
      </c>
      <c r="PN50" s="57">
        <v>2083.2444699999996</v>
      </c>
      <c r="PO50" s="57" t="s">
        <v>18823</v>
      </c>
      <c r="PP50" s="57" t="s">
        <v>18824</v>
      </c>
      <c r="PQ50" s="57" t="s">
        <v>18825</v>
      </c>
      <c r="PR50" s="57" t="s">
        <v>3385</v>
      </c>
      <c r="PS50" s="57" t="s">
        <v>3386</v>
      </c>
      <c r="PT50" s="57" t="s">
        <v>3387</v>
      </c>
      <c r="PU50" s="57" t="s">
        <v>3388</v>
      </c>
      <c r="PV50" s="57" t="s">
        <v>3389</v>
      </c>
      <c r="PW50" s="57" t="s">
        <v>3167</v>
      </c>
    </row>
    <row r="51" spans="1:439" ht="15" customHeight="1" x14ac:dyDescent="0.35">
      <c r="A51" s="57">
        <v>50</v>
      </c>
      <c r="B51" s="57" t="s">
        <v>277</v>
      </c>
      <c r="D51" s="57" t="s">
        <v>19195</v>
      </c>
      <c r="E51" s="57" t="s">
        <v>1557</v>
      </c>
      <c r="F51" s="57" t="s">
        <v>1558</v>
      </c>
      <c r="P51" s="57" t="s">
        <v>1559</v>
      </c>
      <c r="S51" s="57" t="s">
        <v>69</v>
      </c>
      <c r="T51" s="57" t="s">
        <v>69</v>
      </c>
      <c r="U51" s="57" t="s">
        <v>69</v>
      </c>
      <c r="V51" s="57" t="s">
        <v>69</v>
      </c>
      <c r="W51" s="57" t="s">
        <v>69</v>
      </c>
      <c r="X51" s="57" t="s">
        <v>69</v>
      </c>
      <c r="Y51" s="57" t="s">
        <v>69</v>
      </c>
      <c r="Z51" s="57" t="s">
        <v>69</v>
      </c>
      <c r="AA51" s="57" t="s">
        <v>69</v>
      </c>
      <c r="AB51" s="57" t="s">
        <v>63</v>
      </c>
      <c r="AC51" s="57" t="s">
        <v>69</v>
      </c>
      <c r="AD51" s="57" t="s">
        <v>63</v>
      </c>
      <c r="AE51" s="57" t="s">
        <v>69</v>
      </c>
      <c r="AF51" s="57" t="s">
        <v>69</v>
      </c>
      <c r="AG51" s="57" t="s">
        <v>69</v>
      </c>
      <c r="AH51" s="57" t="s">
        <v>75</v>
      </c>
      <c r="AI51" s="57" t="s">
        <v>1560</v>
      </c>
      <c r="AJ51" s="57" t="s">
        <v>83</v>
      </c>
      <c r="AK51" s="57" t="s">
        <v>83</v>
      </c>
      <c r="AL51" s="57" t="s">
        <v>72</v>
      </c>
      <c r="AM51" s="57" t="s">
        <v>1561</v>
      </c>
      <c r="AO51" s="57" t="s">
        <v>878</v>
      </c>
      <c r="AP51" s="57" t="s">
        <v>19190</v>
      </c>
      <c r="AQ51" s="57" t="s">
        <v>1245</v>
      </c>
      <c r="AR51" s="57" t="s">
        <v>78</v>
      </c>
      <c r="AS51" s="57" t="s">
        <v>1419</v>
      </c>
      <c r="AT51" s="57" t="s">
        <v>18859</v>
      </c>
      <c r="AU51" s="57" t="s">
        <v>5114</v>
      </c>
      <c r="AV51" s="57" t="s">
        <v>4891</v>
      </c>
      <c r="AW51" s="57" t="s">
        <v>5115</v>
      </c>
      <c r="AX51" s="57" t="s">
        <v>5116</v>
      </c>
      <c r="BE51" s="57" t="s">
        <v>5117</v>
      </c>
      <c r="BF51" s="57" t="s">
        <v>5118</v>
      </c>
      <c r="BG51" s="57" t="s">
        <v>4896</v>
      </c>
      <c r="BH51" s="57" t="s">
        <v>5119</v>
      </c>
      <c r="BI51" s="57" t="s">
        <v>5120</v>
      </c>
      <c r="BJ51" s="57" t="s">
        <v>4897</v>
      </c>
      <c r="BK51" s="57" t="s">
        <v>4898</v>
      </c>
      <c r="BO51" s="57" t="s">
        <v>4899</v>
      </c>
      <c r="BP51" s="57" t="s">
        <v>4900</v>
      </c>
      <c r="BQ51" s="57" t="s">
        <v>4906</v>
      </c>
      <c r="BV51" s="57" t="s">
        <v>18084</v>
      </c>
      <c r="BW51" s="164" t="s">
        <v>18835</v>
      </c>
      <c r="BX51" s="57" t="s">
        <v>18956</v>
      </c>
      <c r="BY51" s="57" t="s">
        <v>7986</v>
      </c>
      <c r="BZ51" s="57" t="s">
        <v>7987</v>
      </c>
      <c r="CA51" s="57" t="s">
        <v>7776</v>
      </c>
      <c r="CB51" s="57" t="s">
        <v>7988</v>
      </c>
      <c r="CC51" s="57" t="s">
        <v>7989</v>
      </c>
      <c r="CI51" s="57" t="s">
        <v>7990</v>
      </c>
      <c r="CJ51" s="57" t="s">
        <v>7991</v>
      </c>
      <c r="CK51" s="57" t="s">
        <v>7992</v>
      </c>
      <c r="CL51" s="57" t="s">
        <v>7993</v>
      </c>
      <c r="CM51" s="57" t="s">
        <v>7994</v>
      </c>
      <c r="CN51" s="57" t="s">
        <v>7995</v>
      </c>
      <c r="CO51" s="57" t="s">
        <v>7996</v>
      </c>
      <c r="CS51" s="57" t="s">
        <v>7997</v>
      </c>
      <c r="CT51" s="57" t="s">
        <v>5676</v>
      </c>
      <c r="CU51" s="57" t="s">
        <v>7984</v>
      </c>
      <c r="CZ51" s="57" t="s">
        <v>18056</v>
      </c>
      <c r="DA51" s="164" t="s">
        <v>18805</v>
      </c>
      <c r="DB51" s="57" t="s">
        <v>19122</v>
      </c>
      <c r="DC51" s="57" t="s">
        <v>10890</v>
      </c>
      <c r="DD51" s="57" t="s">
        <v>10891</v>
      </c>
      <c r="DE51" s="57" t="s">
        <v>10892</v>
      </c>
      <c r="DF51" s="57" t="s">
        <v>10893</v>
      </c>
      <c r="DM51" s="57" t="s">
        <v>10894</v>
      </c>
      <c r="DN51" s="57" t="s">
        <v>10895</v>
      </c>
      <c r="DO51" s="57" t="s">
        <v>10896</v>
      </c>
      <c r="DP51" s="57" t="s">
        <v>10897</v>
      </c>
      <c r="DQ51" s="57" t="s">
        <v>10898</v>
      </c>
      <c r="DR51" s="57" t="s">
        <v>10899</v>
      </c>
      <c r="DS51" s="57" t="s">
        <v>10900</v>
      </c>
      <c r="DW51" s="57" t="s">
        <v>10901</v>
      </c>
      <c r="DX51" s="57" t="s">
        <v>7303</v>
      </c>
      <c r="DY51" s="57" t="s">
        <v>4683</v>
      </c>
      <c r="ED51" s="57" t="s">
        <v>18078</v>
      </c>
      <c r="EE51" s="164" t="s">
        <v>18802</v>
      </c>
      <c r="EF51" s="57" t="s">
        <v>19095</v>
      </c>
      <c r="EG51" s="57" t="s">
        <v>13356</v>
      </c>
      <c r="EH51" s="57" t="s">
        <v>13357</v>
      </c>
      <c r="EI51" s="57" t="s">
        <v>7859</v>
      </c>
      <c r="EJ51" s="57" t="s">
        <v>13358</v>
      </c>
      <c r="EK51" s="57" t="s">
        <v>13337</v>
      </c>
      <c r="EQ51" s="57" t="s">
        <v>13359</v>
      </c>
      <c r="ER51" s="57" t="s">
        <v>13339</v>
      </c>
      <c r="ES51" s="57" t="s">
        <v>11331</v>
      </c>
      <c r="ET51" s="57" t="s">
        <v>13340</v>
      </c>
      <c r="EU51" s="57" t="s">
        <v>13341</v>
      </c>
      <c r="EV51" s="57" t="s">
        <v>11333</v>
      </c>
      <c r="FA51" s="57" t="s">
        <v>4579</v>
      </c>
      <c r="FB51" s="57" t="s">
        <v>4601</v>
      </c>
      <c r="FC51" s="57" t="s">
        <v>1574</v>
      </c>
      <c r="FH51" s="57" t="s">
        <v>18078</v>
      </c>
      <c r="FI51" s="164" t="s">
        <v>18805</v>
      </c>
      <c r="FJ51" s="57" t="s">
        <v>18941</v>
      </c>
      <c r="FK51" s="57" t="s">
        <v>7449</v>
      </c>
      <c r="FL51" s="57" t="s">
        <v>7450</v>
      </c>
      <c r="FM51" s="57" t="s">
        <v>10832</v>
      </c>
      <c r="FN51" s="57" t="s">
        <v>7453</v>
      </c>
      <c r="FO51" s="57" t="s">
        <v>7454</v>
      </c>
      <c r="FP51" s="57" t="s">
        <v>10834</v>
      </c>
      <c r="FU51" s="57" t="s">
        <v>13445</v>
      </c>
      <c r="FV51" s="57" t="s">
        <v>7459</v>
      </c>
      <c r="FW51" s="57" t="s">
        <v>7460</v>
      </c>
      <c r="FX51" s="57" t="s">
        <v>7461</v>
      </c>
      <c r="FY51" s="57" t="s">
        <v>7462</v>
      </c>
      <c r="FZ51" s="57" t="s">
        <v>7463</v>
      </c>
      <c r="GA51" s="57" t="s">
        <v>7464</v>
      </c>
      <c r="GE51" s="57" t="s">
        <v>5007</v>
      </c>
      <c r="GF51" s="57" t="s">
        <v>5712</v>
      </c>
      <c r="GG51" s="57" t="s">
        <v>6405</v>
      </c>
      <c r="GL51" s="57" t="s">
        <v>18075</v>
      </c>
      <c r="GM51" s="164" t="s">
        <v>18805</v>
      </c>
      <c r="GN51" s="57" t="s">
        <v>19121</v>
      </c>
      <c r="HS51" s="57" t="s">
        <v>84</v>
      </c>
      <c r="HT51" s="57" t="s">
        <v>82</v>
      </c>
      <c r="HU51" s="57" t="s">
        <v>82</v>
      </c>
      <c r="HV51" s="57" t="s">
        <v>82</v>
      </c>
      <c r="HW51" s="57" t="s">
        <v>82</v>
      </c>
      <c r="HX51" s="57" t="s">
        <v>84</v>
      </c>
      <c r="HY51" s="57" t="s">
        <v>82</v>
      </c>
      <c r="HZ51" s="57" t="s">
        <v>84</v>
      </c>
      <c r="IA51" s="57" t="s">
        <v>82</v>
      </c>
      <c r="IB51" s="57" t="s">
        <v>82</v>
      </c>
      <c r="IC51" s="57" t="s">
        <v>84</v>
      </c>
      <c r="ID51" s="57" t="s">
        <v>84</v>
      </c>
      <c r="IE51" s="57" t="s">
        <v>82</v>
      </c>
      <c r="IF51" s="57" t="s">
        <v>82</v>
      </c>
      <c r="IG51" s="57" t="s">
        <v>82</v>
      </c>
      <c r="IH51" s="57" t="s">
        <v>82</v>
      </c>
      <c r="II51" s="57" t="s">
        <v>84</v>
      </c>
      <c r="IJ51" s="57">
        <v>32062</v>
      </c>
      <c r="IK51" s="57">
        <v>31608</v>
      </c>
      <c r="IL51" s="57">
        <v>15254</v>
      </c>
      <c r="IM51" s="57">
        <v>12054</v>
      </c>
      <c r="IN51" s="57">
        <v>21572</v>
      </c>
      <c r="IO51" s="57" t="s">
        <v>5112</v>
      </c>
      <c r="IP51" s="57" t="s">
        <v>5111</v>
      </c>
      <c r="IQ51" s="57" t="s">
        <v>4802</v>
      </c>
      <c r="IR51" s="57" t="s">
        <v>5121</v>
      </c>
      <c r="IS51" s="57" t="s">
        <v>4888</v>
      </c>
      <c r="IT51" s="57">
        <v>3</v>
      </c>
      <c r="IU51" s="57">
        <v>4</v>
      </c>
      <c r="IV51" s="57">
        <v>2</v>
      </c>
      <c r="IW51" s="57">
        <v>2</v>
      </c>
      <c r="IX51" s="57">
        <v>2</v>
      </c>
      <c r="IY51" s="57">
        <v>854</v>
      </c>
      <c r="IZ51" s="57">
        <v>1148</v>
      </c>
      <c r="JA51" s="57">
        <v>400</v>
      </c>
      <c r="JB51" s="57">
        <v>266</v>
      </c>
      <c r="JC51" s="57">
        <v>328</v>
      </c>
      <c r="JD51" s="57">
        <v>310</v>
      </c>
      <c r="JE51" s="57">
        <v>200</v>
      </c>
      <c r="JF51" s="57">
        <v>136</v>
      </c>
      <c r="JG51" s="57">
        <v>113</v>
      </c>
      <c r="JH51" s="57">
        <v>221</v>
      </c>
      <c r="JN51" s="57">
        <v>32062</v>
      </c>
      <c r="JO51" s="57">
        <v>31608</v>
      </c>
      <c r="JP51" s="57">
        <v>21572</v>
      </c>
      <c r="JQ51" s="57">
        <v>32079</v>
      </c>
      <c r="JR51" s="57">
        <v>31058</v>
      </c>
      <c r="JS51" s="57" t="s">
        <v>5112</v>
      </c>
      <c r="JT51" s="57" t="s">
        <v>5111</v>
      </c>
      <c r="JU51" s="57" t="s">
        <v>4888</v>
      </c>
      <c r="JV51" s="57" t="s">
        <v>4582</v>
      </c>
      <c r="JW51" s="57" t="s">
        <v>4734</v>
      </c>
      <c r="JX51" s="57">
        <v>3</v>
      </c>
      <c r="JY51" s="57">
        <v>4</v>
      </c>
      <c r="JZ51" s="57">
        <v>2</v>
      </c>
      <c r="KA51" s="57">
        <v>2</v>
      </c>
      <c r="KB51" s="57">
        <v>2</v>
      </c>
      <c r="KC51" s="57">
        <v>854</v>
      </c>
      <c r="KD51" s="57">
        <v>1148</v>
      </c>
      <c r="KE51" s="57">
        <v>328</v>
      </c>
      <c r="KF51" s="57">
        <v>263</v>
      </c>
      <c r="KG51" s="57">
        <v>245</v>
      </c>
      <c r="KH51" s="57">
        <v>310</v>
      </c>
      <c r="KI51" s="57">
        <v>200</v>
      </c>
      <c r="KJ51" s="57">
        <v>221</v>
      </c>
      <c r="KK51" s="57">
        <v>310</v>
      </c>
      <c r="KL51" s="57">
        <v>326</v>
      </c>
      <c r="KR51" s="57">
        <v>32062</v>
      </c>
      <c r="KS51" s="57">
        <v>31608</v>
      </c>
      <c r="KT51" s="57">
        <v>21572</v>
      </c>
      <c r="KU51" s="57">
        <v>32079</v>
      </c>
      <c r="KV51" s="57">
        <v>31058</v>
      </c>
      <c r="KW51" s="57" t="s">
        <v>5112</v>
      </c>
      <c r="KX51" s="57" t="s">
        <v>5111</v>
      </c>
      <c r="KY51" s="57" t="s">
        <v>58</v>
      </c>
      <c r="KZ51" s="57" t="s">
        <v>4582</v>
      </c>
      <c r="LA51" s="57" t="s">
        <v>4734</v>
      </c>
      <c r="LB51" s="57">
        <v>3</v>
      </c>
      <c r="LC51" s="57">
        <v>4</v>
      </c>
      <c r="LD51" s="57">
        <v>2</v>
      </c>
      <c r="LE51" s="57">
        <v>2</v>
      </c>
      <c r="LF51" s="57">
        <v>2</v>
      </c>
      <c r="LG51" s="57">
        <v>854</v>
      </c>
      <c r="LH51" s="57">
        <v>1148</v>
      </c>
      <c r="LI51" s="57">
        <v>328</v>
      </c>
      <c r="LJ51" s="57">
        <v>263</v>
      </c>
      <c r="LK51" s="57">
        <v>245</v>
      </c>
      <c r="LL51" s="57">
        <v>310</v>
      </c>
      <c r="LM51" s="57">
        <v>200</v>
      </c>
      <c r="LN51" s="57">
        <v>221</v>
      </c>
      <c r="LO51" s="57">
        <v>310</v>
      </c>
      <c r="LP51" s="57">
        <v>326</v>
      </c>
      <c r="LV51" s="57">
        <v>32062</v>
      </c>
      <c r="LW51" s="57">
        <v>32110</v>
      </c>
      <c r="MA51" s="57" t="s">
        <v>5112</v>
      </c>
      <c r="MB51" s="57" t="s">
        <v>4603</v>
      </c>
      <c r="MF51" s="57">
        <v>3</v>
      </c>
      <c r="MG51" s="57">
        <v>2</v>
      </c>
      <c r="MK51" s="57">
        <v>854</v>
      </c>
      <c r="ML51" s="57">
        <v>390</v>
      </c>
      <c r="MP51" s="57">
        <v>310</v>
      </c>
      <c r="MQ51" s="57">
        <v>310</v>
      </c>
      <c r="PJ51" s="57" t="s">
        <v>19196</v>
      </c>
      <c r="PK51" s="57" t="s">
        <v>19197</v>
      </c>
      <c r="PL51" s="57" t="s">
        <v>19198</v>
      </c>
      <c r="PM51" s="57" t="s">
        <v>18899</v>
      </c>
      <c r="PN51" s="57">
        <v>2033.3018342999999</v>
      </c>
      <c r="PO51" s="57" t="s">
        <v>18823</v>
      </c>
      <c r="PP51" s="57" t="s">
        <v>18824</v>
      </c>
      <c r="PQ51" s="57" t="s">
        <v>18825</v>
      </c>
      <c r="PR51" s="57" t="s">
        <v>3390</v>
      </c>
      <c r="PS51" s="57" t="s">
        <v>3391</v>
      </c>
      <c r="PT51" s="57" t="s">
        <v>3392</v>
      </c>
      <c r="PU51" s="57" t="s">
        <v>3393</v>
      </c>
      <c r="PV51" s="57" t="s">
        <v>3394</v>
      </c>
      <c r="PW51" s="57" t="s">
        <v>3167</v>
      </c>
    </row>
    <row r="52" spans="1:439" ht="15" customHeight="1" x14ac:dyDescent="0.35">
      <c r="A52" s="57">
        <v>51</v>
      </c>
      <c r="B52" s="57" t="s">
        <v>277</v>
      </c>
      <c r="D52" s="57" t="s">
        <v>239</v>
      </c>
      <c r="E52" s="57" t="s">
        <v>1562</v>
      </c>
      <c r="F52" s="57" t="s">
        <v>1563</v>
      </c>
      <c r="G52" s="57" t="s">
        <v>1564</v>
      </c>
      <c r="P52" s="57" t="s">
        <v>1559</v>
      </c>
      <c r="S52" s="57" t="s">
        <v>69</v>
      </c>
      <c r="T52" s="57" t="s">
        <v>69</v>
      </c>
      <c r="U52" s="57" t="s">
        <v>69</v>
      </c>
      <c r="V52" s="57" t="s">
        <v>69</v>
      </c>
      <c r="W52" s="57" t="s">
        <v>69</v>
      </c>
      <c r="X52" s="57" t="s">
        <v>69</v>
      </c>
      <c r="Y52" s="57" t="s">
        <v>69</v>
      </c>
      <c r="Z52" s="57" t="s">
        <v>69</v>
      </c>
      <c r="AA52" s="57" t="s">
        <v>69</v>
      </c>
      <c r="AB52" s="57" t="s">
        <v>63</v>
      </c>
      <c r="AC52" s="57" t="s">
        <v>69</v>
      </c>
      <c r="AD52" s="57" t="s">
        <v>63</v>
      </c>
      <c r="AE52" s="57" t="s">
        <v>69</v>
      </c>
      <c r="AF52" s="57" t="s">
        <v>69</v>
      </c>
      <c r="AG52" s="57" t="s">
        <v>69</v>
      </c>
      <c r="AH52" s="57" t="s">
        <v>75</v>
      </c>
      <c r="AI52" s="57" t="s">
        <v>1565</v>
      </c>
      <c r="AJ52" s="57" t="s">
        <v>83</v>
      </c>
      <c r="AK52" s="57" t="s">
        <v>83</v>
      </c>
      <c r="AL52" s="57" t="s">
        <v>77</v>
      </c>
      <c r="AM52" s="57" t="s">
        <v>1561</v>
      </c>
      <c r="AO52" s="57" t="s">
        <v>879</v>
      </c>
      <c r="AP52" s="57" t="s">
        <v>19190</v>
      </c>
      <c r="AQ52" s="57" t="s">
        <v>1245</v>
      </c>
      <c r="AR52" s="57" t="s">
        <v>78</v>
      </c>
      <c r="AS52" s="57" t="s">
        <v>1419</v>
      </c>
      <c r="AT52" s="57" t="s">
        <v>18892</v>
      </c>
      <c r="AU52" s="57" t="s">
        <v>5122</v>
      </c>
      <c r="AV52" s="57" t="s">
        <v>5123</v>
      </c>
      <c r="AW52" s="57" t="s">
        <v>5115</v>
      </c>
      <c r="AX52" s="57" t="s">
        <v>5116</v>
      </c>
      <c r="BE52" s="57" t="s">
        <v>5124</v>
      </c>
      <c r="BF52" s="57" t="s">
        <v>5125</v>
      </c>
      <c r="BG52" s="57" t="s">
        <v>4896</v>
      </c>
      <c r="BH52" s="57" t="s">
        <v>5119</v>
      </c>
      <c r="BI52" s="57" t="s">
        <v>4897</v>
      </c>
      <c r="BJ52" s="57" t="s">
        <v>5126</v>
      </c>
      <c r="BO52" s="57" t="s">
        <v>5127</v>
      </c>
      <c r="BP52" s="57" t="s">
        <v>4900</v>
      </c>
      <c r="BQ52" s="57" t="s">
        <v>4683</v>
      </c>
      <c r="BV52" s="57" t="s">
        <v>18084</v>
      </c>
      <c r="BW52" s="164" t="s">
        <v>18835</v>
      </c>
      <c r="BX52" s="57" t="s">
        <v>19199</v>
      </c>
      <c r="BY52" s="57" t="s">
        <v>7998</v>
      </c>
      <c r="BZ52" s="57" t="s">
        <v>7776</v>
      </c>
      <c r="CA52" s="57" t="s">
        <v>7999</v>
      </c>
      <c r="CB52" s="57" t="s">
        <v>7761</v>
      </c>
      <c r="CI52" s="57" t="s">
        <v>8000</v>
      </c>
      <c r="CJ52" s="57" t="s">
        <v>8001</v>
      </c>
      <c r="CK52" s="57" t="s">
        <v>8002</v>
      </c>
      <c r="CL52" s="57" t="s">
        <v>8003</v>
      </c>
      <c r="CM52" s="57" t="s">
        <v>8004</v>
      </c>
      <c r="CN52" s="57" t="s">
        <v>8005</v>
      </c>
      <c r="CO52" s="57" t="s">
        <v>8006</v>
      </c>
      <c r="CP52" s="57" t="s">
        <v>7784</v>
      </c>
      <c r="CS52" s="57" t="s">
        <v>7997</v>
      </c>
      <c r="CT52" s="57" t="s">
        <v>5676</v>
      </c>
      <c r="CU52" s="57" t="s">
        <v>7984</v>
      </c>
      <c r="CZ52" s="57" t="s">
        <v>18055</v>
      </c>
      <c r="DA52" s="164" t="s">
        <v>18805</v>
      </c>
      <c r="DB52" s="57" t="s">
        <v>18804</v>
      </c>
      <c r="DC52" s="57" t="s">
        <v>10902</v>
      </c>
      <c r="DD52" s="57" t="s">
        <v>10903</v>
      </c>
      <c r="DE52" s="57" t="s">
        <v>10904</v>
      </c>
      <c r="DM52" s="57" t="s">
        <v>10905</v>
      </c>
      <c r="DN52" s="57" t="s">
        <v>10906</v>
      </c>
      <c r="DO52" s="57" t="s">
        <v>10907</v>
      </c>
      <c r="DP52" s="57" t="s">
        <v>10908</v>
      </c>
      <c r="DQ52" s="57" t="s">
        <v>10909</v>
      </c>
      <c r="DR52" s="57" t="s">
        <v>10910</v>
      </c>
      <c r="DS52" s="57" t="s">
        <v>10911</v>
      </c>
      <c r="DT52" s="57" t="s">
        <v>10912</v>
      </c>
      <c r="DW52" s="57" t="s">
        <v>10913</v>
      </c>
      <c r="DX52" s="57" t="s">
        <v>7303</v>
      </c>
      <c r="DY52" s="57" t="s">
        <v>4683</v>
      </c>
      <c r="ED52" s="57" t="s">
        <v>18078</v>
      </c>
      <c r="EE52" s="164" t="s">
        <v>18802</v>
      </c>
      <c r="EF52" s="57" t="s">
        <v>19200</v>
      </c>
      <c r="EG52" s="57" t="s">
        <v>7449</v>
      </c>
      <c r="EH52" s="57" t="s">
        <v>7450</v>
      </c>
      <c r="EI52" s="57" t="s">
        <v>10832</v>
      </c>
      <c r="EJ52" s="57" t="s">
        <v>7453</v>
      </c>
      <c r="EK52" s="57" t="s">
        <v>7454</v>
      </c>
      <c r="EL52" s="57" t="s">
        <v>10834</v>
      </c>
      <c r="EQ52" s="57" t="s">
        <v>13445</v>
      </c>
      <c r="ER52" s="57" t="s">
        <v>7459</v>
      </c>
      <c r="ES52" s="57" t="s">
        <v>7460</v>
      </c>
      <c r="ET52" s="57" t="s">
        <v>7461</v>
      </c>
      <c r="EU52" s="57" t="s">
        <v>7462</v>
      </c>
      <c r="EV52" s="57" t="s">
        <v>7463</v>
      </c>
      <c r="EW52" s="57" t="s">
        <v>7464</v>
      </c>
      <c r="FA52" s="57" t="s">
        <v>5007</v>
      </c>
      <c r="FB52" s="57" t="s">
        <v>5712</v>
      </c>
      <c r="FC52" s="57" t="s">
        <v>6405</v>
      </c>
      <c r="FH52" s="57" t="s">
        <v>18075</v>
      </c>
      <c r="FI52" s="164" t="s">
        <v>18805</v>
      </c>
      <c r="FJ52" s="57" t="s">
        <v>19121</v>
      </c>
      <c r="HS52" s="57" t="s">
        <v>84</v>
      </c>
      <c r="HT52" s="57" t="s">
        <v>82</v>
      </c>
      <c r="HU52" s="57" t="s">
        <v>82</v>
      </c>
      <c r="HV52" s="57" t="s">
        <v>82</v>
      </c>
      <c r="HW52" s="57" t="s">
        <v>82</v>
      </c>
      <c r="HX52" s="57" t="s">
        <v>84</v>
      </c>
      <c r="HY52" s="57" t="s">
        <v>82</v>
      </c>
      <c r="HZ52" s="57" t="s">
        <v>84</v>
      </c>
      <c r="IA52" s="57" t="s">
        <v>84</v>
      </c>
      <c r="IB52" s="57" t="s">
        <v>84</v>
      </c>
      <c r="IC52" s="57" t="s">
        <v>84</v>
      </c>
      <c r="ID52" s="57" t="s">
        <v>84</v>
      </c>
      <c r="IE52" s="57" t="s">
        <v>82</v>
      </c>
      <c r="IF52" s="57" t="s">
        <v>82</v>
      </c>
      <c r="IG52" s="57" t="s">
        <v>82</v>
      </c>
      <c r="IH52" s="57" t="s">
        <v>82</v>
      </c>
      <c r="II52" s="57" t="s">
        <v>84</v>
      </c>
      <c r="IJ52" s="57">
        <v>32062</v>
      </c>
      <c r="IK52" s="57">
        <v>21572</v>
      </c>
      <c r="IL52" s="57">
        <v>15254</v>
      </c>
      <c r="IM52" s="57">
        <v>12054</v>
      </c>
      <c r="IN52" s="57">
        <v>31054</v>
      </c>
      <c r="IO52" s="57" t="s">
        <v>5112</v>
      </c>
      <c r="IP52" s="57" t="s">
        <v>58</v>
      </c>
      <c r="IQ52" s="57" t="s">
        <v>4802</v>
      </c>
      <c r="IR52" s="57" t="s">
        <v>5121</v>
      </c>
      <c r="IS52" s="57" t="s">
        <v>5066</v>
      </c>
      <c r="IT52" s="57">
        <v>3</v>
      </c>
      <c r="IU52" s="57">
        <v>2</v>
      </c>
      <c r="IV52" s="57">
        <v>2</v>
      </c>
      <c r="IW52" s="57">
        <v>3</v>
      </c>
      <c r="IX52" s="57">
        <v>2</v>
      </c>
      <c r="IY52" s="57">
        <v>854</v>
      </c>
      <c r="IZ52" s="57">
        <v>328</v>
      </c>
      <c r="JA52" s="57">
        <v>400</v>
      </c>
      <c r="JB52" s="57">
        <v>2805</v>
      </c>
      <c r="JC52" s="57">
        <v>188</v>
      </c>
      <c r="JD52" s="57">
        <v>310</v>
      </c>
      <c r="JE52" s="57">
        <v>221</v>
      </c>
      <c r="JF52" s="57">
        <v>136</v>
      </c>
      <c r="JG52" s="57">
        <v>113</v>
      </c>
      <c r="JH52" s="57">
        <v>326</v>
      </c>
      <c r="JN52" s="57">
        <v>32062</v>
      </c>
      <c r="JO52" s="57">
        <v>21572</v>
      </c>
      <c r="JP52" s="57">
        <v>31608</v>
      </c>
      <c r="JQ52" s="57">
        <v>12054</v>
      </c>
      <c r="JR52" s="57">
        <v>31054</v>
      </c>
      <c r="JS52" s="57" t="s">
        <v>5112</v>
      </c>
      <c r="JT52" s="57" t="s">
        <v>58</v>
      </c>
      <c r="JU52" s="57" t="s">
        <v>5111</v>
      </c>
      <c r="JV52" s="57" t="s">
        <v>5121</v>
      </c>
      <c r="JW52" s="57" t="s">
        <v>5066</v>
      </c>
      <c r="JX52" s="57">
        <v>3</v>
      </c>
      <c r="JY52" s="57">
        <v>2</v>
      </c>
      <c r="JZ52" s="57">
        <v>1</v>
      </c>
      <c r="KA52" s="57">
        <v>3</v>
      </c>
      <c r="KB52" s="57">
        <v>2</v>
      </c>
      <c r="KC52" s="57">
        <v>854</v>
      </c>
      <c r="KD52" s="57">
        <v>328</v>
      </c>
      <c r="KE52" s="57">
        <v>104</v>
      </c>
      <c r="KF52" s="57">
        <v>2805</v>
      </c>
      <c r="KG52" s="57">
        <v>188</v>
      </c>
      <c r="KH52" s="57">
        <v>310</v>
      </c>
      <c r="KI52" s="57">
        <v>221</v>
      </c>
      <c r="KJ52" s="57">
        <v>200</v>
      </c>
      <c r="KK52" s="57">
        <v>113</v>
      </c>
      <c r="KL52" s="57">
        <v>326</v>
      </c>
      <c r="KR52" s="57">
        <v>32062</v>
      </c>
      <c r="KS52" s="57">
        <v>21572</v>
      </c>
      <c r="KT52" s="57">
        <v>31608</v>
      </c>
      <c r="KU52" s="57">
        <v>12054</v>
      </c>
      <c r="KV52" s="57">
        <v>32079</v>
      </c>
      <c r="KW52" s="57" t="s">
        <v>5112</v>
      </c>
      <c r="KX52" s="57" t="s">
        <v>58</v>
      </c>
      <c r="KY52" s="57" t="s">
        <v>5111</v>
      </c>
      <c r="KZ52" s="57" t="s">
        <v>5121</v>
      </c>
      <c r="LA52" s="57" t="s">
        <v>4582</v>
      </c>
      <c r="LB52" s="57">
        <v>3</v>
      </c>
      <c r="LC52" s="57">
        <v>2</v>
      </c>
      <c r="LD52" s="57">
        <v>1</v>
      </c>
      <c r="LE52" s="57">
        <v>3</v>
      </c>
      <c r="LF52" s="57">
        <v>2</v>
      </c>
      <c r="LG52" s="57">
        <v>854</v>
      </c>
      <c r="LH52" s="57">
        <v>328</v>
      </c>
      <c r="LI52" s="57">
        <v>104</v>
      </c>
      <c r="LJ52" s="57">
        <v>2805</v>
      </c>
      <c r="LK52" s="57">
        <v>263</v>
      </c>
      <c r="LL52" s="57">
        <v>310</v>
      </c>
      <c r="LM52" s="57">
        <v>221</v>
      </c>
      <c r="LN52" s="57">
        <v>200</v>
      </c>
      <c r="LO52" s="57">
        <v>113</v>
      </c>
      <c r="LP52" s="57">
        <v>310</v>
      </c>
      <c r="PJ52" s="57" t="s">
        <v>19201</v>
      </c>
      <c r="PK52" s="57" t="s">
        <v>19202</v>
      </c>
      <c r="PL52" s="57" t="s">
        <v>19203</v>
      </c>
      <c r="PN52" s="57">
        <v>56503.437497899999</v>
      </c>
      <c r="PO52" s="57" t="s">
        <v>18823</v>
      </c>
      <c r="PP52" s="57" t="s">
        <v>18824</v>
      </c>
      <c r="PQ52" s="57" t="s">
        <v>18825</v>
      </c>
      <c r="PR52" s="57" t="s">
        <v>3395</v>
      </c>
      <c r="PS52" s="57" t="s">
        <v>3396</v>
      </c>
      <c r="PT52" s="57" t="s">
        <v>3397</v>
      </c>
      <c r="PU52" s="57" t="s">
        <v>3394</v>
      </c>
      <c r="PV52" s="57" t="s">
        <v>3167</v>
      </c>
      <c r="PW52" s="57" t="s">
        <v>3167</v>
      </c>
    </row>
    <row r="53" spans="1:439" ht="15" customHeight="1" x14ac:dyDescent="0.35">
      <c r="A53" s="57">
        <v>52</v>
      </c>
      <c r="B53" s="57" t="s">
        <v>277</v>
      </c>
      <c r="D53" s="57" t="s">
        <v>235</v>
      </c>
      <c r="E53" s="57" t="s">
        <v>1566</v>
      </c>
      <c r="F53" s="57" t="s">
        <v>1567</v>
      </c>
      <c r="G53" s="57" t="s">
        <v>1568</v>
      </c>
      <c r="P53" s="57" t="s">
        <v>1559</v>
      </c>
      <c r="S53" s="57" t="s">
        <v>69</v>
      </c>
      <c r="T53" s="57" t="s">
        <v>69</v>
      </c>
      <c r="U53" s="57" t="s">
        <v>69</v>
      </c>
      <c r="V53" s="57" t="s">
        <v>69</v>
      </c>
      <c r="W53" s="57" t="s">
        <v>69</v>
      </c>
      <c r="X53" s="57" t="s">
        <v>69</v>
      </c>
      <c r="Y53" s="57" t="s">
        <v>69</v>
      </c>
      <c r="Z53" s="57" t="s">
        <v>69</v>
      </c>
      <c r="AA53" s="57" t="s">
        <v>69</v>
      </c>
      <c r="AB53" s="57" t="s">
        <v>63</v>
      </c>
      <c r="AC53" s="57" t="s">
        <v>69</v>
      </c>
      <c r="AD53" s="57" t="s">
        <v>63</v>
      </c>
      <c r="AE53" s="57" t="s">
        <v>69</v>
      </c>
      <c r="AF53" s="57" t="s">
        <v>69</v>
      </c>
      <c r="AG53" s="57" t="s">
        <v>69</v>
      </c>
      <c r="AH53" s="57" t="s">
        <v>75</v>
      </c>
      <c r="AI53" s="57" t="s">
        <v>1560</v>
      </c>
      <c r="AJ53" s="57" t="s">
        <v>83</v>
      </c>
      <c r="AK53" s="57" t="s">
        <v>83</v>
      </c>
      <c r="AL53" s="57" t="s">
        <v>77</v>
      </c>
      <c r="AM53" s="57" t="s">
        <v>1561</v>
      </c>
      <c r="AO53" s="57" t="s">
        <v>880</v>
      </c>
      <c r="AP53" s="57" t="s">
        <v>19190</v>
      </c>
      <c r="AQ53" s="57" t="s">
        <v>1245</v>
      </c>
      <c r="AR53" s="57" t="s">
        <v>78</v>
      </c>
      <c r="AS53" s="57" t="s">
        <v>1419</v>
      </c>
      <c r="AT53" s="57" t="s">
        <v>18892</v>
      </c>
      <c r="AU53" s="57" t="s">
        <v>5114</v>
      </c>
      <c r="AV53" s="57" t="s">
        <v>4891</v>
      </c>
      <c r="AW53" s="57" t="s">
        <v>5115</v>
      </c>
      <c r="AX53" s="57" t="s">
        <v>5116</v>
      </c>
      <c r="BE53" s="57" t="s">
        <v>5128</v>
      </c>
      <c r="BF53" s="57" t="s">
        <v>5129</v>
      </c>
      <c r="BG53" s="57" t="s">
        <v>4896</v>
      </c>
      <c r="BH53" s="57" t="s">
        <v>4897</v>
      </c>
      <c r="BI53" s="57" t="s">
        <v>4898</v>
      </c>
      <c r="BO53" s="57" t="s">
        <v>4899</v>
      </c>
      <c r="BP53" s="57" t="s">
        <v>4900</v>
      </c>
      <c r="BQ53" s="57" t="s">
        <v>4906</v>
      </c>
      <c r="BV53" s="57" t="s">
        <v>18084</v>
      </c>
      <c r="BW53" s="164" t="s">
        <v>18835</v>
      </c>
      <c r="BX53" s="57" t="s">
        <v>19204</v>
      </c>
      <c r="BY53" s="57" t="s">
        <v>8007</v>
      </c>
      <c r="BZ53" s="57" t="s">
        <v>8008</v>
      </c>
      <c r="CA53" s="57" t="s">
        <v>8009</v>
      </c>
      <c r="CB53" s="57" t="s">
        <v>7761</v>
      </c>
      <c r="CI53" s="57" t="s">
        <v>8010</v>
      </c>
      <c r="CJ53" s="57" t="s">
        <v>8011</v>
      </c>
      <c r="CK53" s="57" t="s">
        <v>8012</v>
      </c>
      <c r="CL53" s="57" t="s">
        <v>8013</v>
      </c>
      <c r="CM53" s="57" t="s">
        <v>8014</v>
      </c>
      <c r="CN53" s="57" t="s">
        <v>8015</v>
      </c>
      <c r="CO53" s="57" t="s">
        <v>8016</v>
      </c>
      <c r="CP53" s="57" t="s">
        <v>7784</v>
      </c>
      <c r="CS53" s="57" t="s">
        <v>7997</v>
      </c>
      <c r="CT53" s="57" t="s">
        <v>5676</v>
      </c>
      <c r="CU53" s="57" t="s">
        <v>7984</v>
      </c>
      <c r="CZ53" s="57" t="s">
        <v>18056</v>
      </c>
      <c r="DA53" s="164" t="s">
        <v>18805</v>
      </c>
      <c r="DB53" s="57" t="s">
        <v>19126</v>
      </c>
      <c r="DC53" s="57" t="s">
        <v>10914</v>
      </c>
      <c r="DD53" s="57" t="s">
        <v>10903</v>
      </c>
      <c r="DE53" s="57" t="s">
        <v>10904</v>
      </c>
      <c r="DM53" s="57" t="s">
        <v>10915</v>
      </c>
      <c r="DN53" s="57" t="s">
        <v>10916</v>
      </c>
      <c r="DO53" s="57" t="s">
        <v>10907</v>
      </c>
      <c r="DP53" s="57" t="s">
        <v>10908</v>
      </c>
      <c r="DQ53" s="57" t="s">
        <v>10917</v>
      </c>
      <c r="DR53" s="57" t="s">
        <v>10911</v>
      </c>
      <c r="DS53" s="57" t="s">
        <v>10910</v>
      </c>
      <c r="DW53" s="57" t="s">
        <v>10913</v>
      </c>
      <c r="DX53" s="57" t="s">
        <v>7303</v>
      </c>
      <c r="DY53" s="57" t="s">
        <v>10918</v>
      </c>
      <c r="ED53" s="57" t="s">
        <v>18078</v>
      </c>
      <c r="EE53" s="164" t="s">
        <v>18802</v>
      </c>
      <c r="EF53" s="57" t="s">
        <v>19205</v>
      </c>
      <c r="EG53" s="57" t="s">
        <v>7449</v>
      </c>
      <c r="EH53" s="57" t="s">
        <v>7450</v>
      </c>
      <c r="EI53" s="57" t="s">
        <v>10832</v>
      </c>
      <c r="EJ53" s="57" t="s">
        <v>7453</v>
      </c>
      <c r="EK53" s="57" t="s">
        <v>7454</v>
      </c>
      <c r="EL53" s="57" t="s">
        <v>10834</v>
      </c>
      <c r="EQ53" s="57" t="s">
        <v>13445</v>
      </c>
      <c r="ER53" s="57" t="s">
        <v>7459</v>
      </c>
      <c r="ES53" s="57" t="s">
        <v>7460</v>
      </c>
      <c r="ET53" s="57" t="s">
        <v>7461</v>
      </c>
      <c r="EU53" s="57" t="s">
        <v>7462</v>
      </c>
      <c r="EV53" s="57" t="s">
        <v>7463</v>
      </c>
      <c r="EW53" s="57" t="s">
        <v>7464</v>
      </c>
      <c r="FA53" s="57" t="s">
        <v>5007</v>
      </c>
      <c r="FB53" s="57" t="s">
        <v>5712</v>
      </c>
      <c r="FC53" s="57" t="s">
        <v>6405</v>
      </c>
      <c r="FH53" s="57" t="s">
        <v>18075</v>
      </c>
      <c r="FI53" s="164" t="s">
        <v>18805</v>
      </c>
      <c r="FJ53" s="57" t="s">
        <v>19121</v>
      </c>
      <c r="HS53" s="57" t="s">
        <v>84</v>
      </c>
      <c r="HT53" s="57" t="s">
        <v>82</v>
      </c>
      <c r="HU53" s="57" t="s">
        <v>82</v>
      </c>
      <c r="HV53" s="57" t="s">
        <v>82</v>
      </c>
      <c r="HW53" s="57" t="s">
        <v>82</v>
      </c>
      <c r="HX53" s="57" t="s">
        <v>84</v>
      </c>
      <c r="HY53" s="57" t="s">
        <v>82</v>
      </c>
      <c r="HZ53" s="57" t="s">
        <v>84</v>
      </c>
      <c r="IA53" s="57" t="s">
        <v>84</v>
      </c>
      <c r="IB53" s="57" t="s">
        <v>84</v>
      </c>
      <c r="IC53" s="57" t="s">
        <v>84</v>
      </c>
      <c r="ID53" s="57" t="s">
        <v>84</v>
      </c>
      <c r="IE53" s="57" t="s">
        <v>82</v>
      </c>
      <c r="IF53" s="57" t="s">
        <v>82</v>
      </c>
      <c r="IG53" s="57" t="s">
        <v>82</v>
      </c>
      <c r="IH53" s="57" t="s">
        <v>82</v>
      </c>
      <c r="II53" s="57" t="s">
        <v>84</v>
      </c>
      <c r="IJ53" s="57">
        <v>32062</v>
      </c>
      <c r="IK53" s="57">
        <v>31608</v>
      </c>
      <c r="IL53" s="57">
        <v>21572</v>
      </c>
      <c r="IM53" s="57">
        <v>15254</v>
      </c>
      <c r="IN53" s="57">
        <v>11054</v>
      </c>
      <c r="IO53" s="57" t="s">
        <v>5112</v>
      </c>
      <c r="IP53" s="57" t="s">
        <v>5111</v>
      </c>
      <c r="IQ53" s="57" t="s">
        <v>4888</v>
      </c>
      <c r="IR53" s="57" t="s">
        <v>4802</v>
      </c>
      <c r="IS53" s="57" t="s">
        <v>727</v>
      </c>
      <c r="IT53" s="57">
        <v>3</v>
      </c>
      <c r="IU53" s="57">
        <v>4</v>
      </c>
      <c r="IV53" s="57">
        <v>2</v>
      </c>
      <c r="IW53" s="57">
        <v>2</v>
      </c>
      <c r="IX53" s="57">
        <v>2</v>
      </c>
      <c r="IY53" s="57">
        <v>854</v>
      </c>
      <c r="IZ53" s="57">
        <v>1148</v>
      </c>
      <c r="JA53" s="57">
        <v>328</v>
      </c>
      <c r="JB53" s="57">
        <v>400</v>
      </c>
      <c r="JC53" s="57">
        <v>320</v>
      </c>
      <c r="JD53" s="57">
        <v>310</v>
      </c>
      <c r="JE53" s="57">
        <v>200</v>
      </c>
      <c r="JF53" s="57">
        <v>221</v>
      </c>
      <c r="JG53" s="57">
        <v>136</v>
      </c>
      <c r="JH53" s="57">
        <v>114</v>
      </c>
      <c r="JN53" s="57">
        <v>32062</v>
      </c>
      <c r="JO53" s="57">
        <v>21572</v>
      </c>
      <c r="JP53" s="57">
        <v>31608</v>
      </c>
      <c r="JQ53" s="57">
        <v>11054</v>
      </c>
      <c r="JR53" s="57">
        <v>31058</v>
      </c>
      <c r="JS53" s="57" t="s">
        <v>5112</v>
      </c>
      <c r="JT53" s="57" t="s">
        <v>58</v>
      </c>
      <c r="JU53" s="57" t="s">
        <v>5111</v>
      </c>
      <c r="JV53" s="57" t="s">
        <v>727</v>
      </c>
      <c r="JW53" s="57" t="s">
        <v>4734</v>
      </c>
      <c r="JX53" s="57">
        <v>3</v>
      </c>
      <c r="JY53" s="57">
        <v>2</v>
      </c>
      <c r="JZ53" s="57">
        <v>4</v>
      </c>
      <c r="KA53" s="57">
        <v>2</v>
      </c>
      <c r="KB53" s="57">
        <v>2</v>
      </c>
      <c r="KC53" s="57">
        <v>854</v>
      </c>
      <c r="KD53" s="57">
        <v>328</v>
      </c>
      <c r="KE53" s="57">
        <v>1148</v>
      </c>
      <c r="KF53" s="57">
        <v>320</v>
      </c>
      <c r="KG53" s="57">
        <v>245</v>
      </c>
      <c r="KH53" s="57">
        <v>310</v>
      </c>
      <c r="KI53" s="57">
        <v>221</v>
      </c>
      <c r="KJ53" s="57">
        <v>200</v>
      </c>
      <c r="KK53" s="57">
        <v>114</v>
      </c>
      <c r="KL53" s="57">
        <v>326</v>
      </c>
      <c r="KR53" s="57">
        <v>32062</v>
      </c>
      <c r="KS53" s="57">
        <v>21572</v>
      </c>
      <c r="KT53" s="57">
        <v>31608</v>
      </c>
      <c r="KU53" s="57">
        <v>32079</v>
      </c>
      <c r="KV53" s="57">
        <v>31620</v>
      </c>
      <c r="KW53" s="57" t="s">
        <v>5112</v>
      </c>
      <c r="KX53" s="57" t="s">
        <v>58</v>
      </c>
      <c r="KY53" s="57" t="s">
        <v>5111</v>
      </c>
      <c r="KZ53" s="57" t="s">
        <v>4582</v>
      </c>
      <c r="LA53" s="57" t="s">
        <v>5113</v>
      </c>
      <c r="LB53" s="57">
        <v>3</v>
      </c>
      <c r="LC53" s="57">
        <v>2</v>
      </c>
      <c r="LD53" s="57">
        <v>4</v>
      </c>
      <c r="LE53" s="57">
        <v>2</v>
      </c>
      <c r="LF53" s="57">
        <v>1</v>
      </c>
      <c r="LG53" s="57">
        <v>854</v>
      </c>
      <c r="LH53" s="57">
        <v>328</v>
      </c>
      <c r="LI53" s="57">
        <v>1148</v>
      </c>
      <c r="LJ53" s="57">
        <v>263</v>
      </c>
      <c r="LK53" s="57">
        <v>70</v>
      </c>
      <c r="LL53" s="57">
        <v>310</v>
      </c>
      <c r="LM53" s="57">
        <v>221</v>
      </c>
      <c r="LN53" s="57">
        <v>200</v>
      </c>
      <c r="LO53" s="57">
        <v>310</v>
      </c>
      <c r="LP53" s="57">
        <v>200</v>
      </c>
      <c r="PJ53" s="57" t="s">
        <v>19206</v>
      </c>
      <c r="PK53" s="57" t="s">
        <v>19207</v>
      </c>
      <c r="PL53" s="57" t="s">
        <v>19208</v>
      </c>
      <c r="PM53" s="57" t="s">
        <v>19209</v>
      </c>
      <c r="PN53" s="57">
        <v>1367.3198378</v>
      </c>
      <c r="PO53" s="57" t="s">
        <v>18823</v>
      </c>
      <c r="PP53" s="57" t="s">
        <v>18824</v>
      </c>
      <c r="PQ53" s="57" t="s">
        <v>18825</v>
      </c>
      <c r="PR53" s="57" t="s">
        <v>3398</v>
      </c>
      <c r="PS53" s="57" t="s">
        <v>3399</v>
      </c>
      <c r="PT53" s="57" t="s">
        <v>3400</v>
      </c>
      <c r="PU53" s="57" t="s">
        <v>3394</v>
      </c>
      <c r="PV53" s="57" t="s">
        <v>3167</v>
      </c>
      <c r="PW53" s="57" t="s">
        <v>3167</v>
      </c>
    </row>
    <row r="54" spans="1:439" ht="15" customHeight="1" x14ac:dyDescent="0.35">
      <c r="A54" s="57">
        <v>53</v>
      </c>
      <c r="B54" s="57" t="s">
        <v>277</v>
      </c>
      <c r="D54" s="57" t="s">
        <v>19210</v>
      </c>
      <c r="E54" s="57" t="s">
        <v>1569</v>
      </c>
      <c r="F54" s="57" t="s">
        <v>1570</v>
      </c>
      <c r="G54" s="57" t="s">
        <v>1571</v>
      </c>
      <c r="H54" s="57" t="s">
        <v>1572</v>
      </c>
      <c r="P54" s="57" t="s">
        <v>1559</v>
      </c>
      <c r="S54" s="57" t="s">
        <v>69</v>
      </c>
      <c r="T54" s="57" t="s">
        <v>69</v>
      </c>
      <c r="U54" s="57" t="s">
        <v>69</v>
      </c>
      <c r="V54" s="57" t="s">
        <v>69</v>
      </c>
      <c r="W54" s="57" t="s">
        <v>69</v>
      </c>
      <c r="X54" s="57" t="s">
        <v>69</v>
      </c>
      <c r="Y54" s="57" t="s">
        <v>69</v>
      </c>
      <c r="Z54" s="57" t="s">
        <v>69</v>
      </c>
      <c r="AA54" s="57" t="s">
        <v>69</v>
      </c>
      <c r="AB54" s="57" t="s">
        <v>63</v>
      </c>
      <c r="AC54" s="57" t="s">
        <v>69</v>
      </c>
      <c r="AD54" s="57" t="s">
        <v>69</v>
      </c>
      <c r="AE54" s="57" t="s">
        <v>69</v>
      </c>
      <c r="AF54" s="57" t="s">
        <v>69</v>
      </c>
      <c r="AG54" s="57" t="s">
        <v>69</v>
      </c>
      <c r="AH54" s="57" t="s">
        <v>75</v>
      </c>
      <c r="AI54" s="57" t="s">
        <v>1573</v>
      </c>
      <c r="AJ54" s="57" t="s">
        <v>83</v>
      </c>
      <c r="AK54" s="57" t="s">
        <v>83</v>
      </c>
      <c r="AL54" s="57" t="s">
        <v>77</v>
      </c>
      <c r="AM54" s="57" t="s">
        <v>1574</v>
      </c>
      <c r="AO54" s="57" t="s">
        <v>881</v>
      </c>
      <c r="AP54" s="57" t="s">
        <v>19190</v>
      </c>
      <c r="AQ54" s="57" t="s">
        <v>1245</v>
      </c>
      <c r="AR54" s="57" t="s">
        <v>78</v>
      </c>
      <c r="AS54" s="57" t="s">
        <v>1419</v>
      </c>
      <c r="AT54" s="57" t="s">
        <v>18801</v>
      </c>
      <c r="AU54" s="57" t="s">
        <v>5130</v>
      </c>
      <c r="AV54" s="57" t="s">
        <v>5131</v>
      </c>
      <c r="AW54" s="57" t="s">
        <v>4670</v>
      </c>
      <c r="AX54" s="57" t="s">
        <v>5132</v>
      </c>
      <c r="AY54" s="57" t="s">
        <v>4673</v>
      </c>
      <c r="BE54" s="57" t="s">
        <v>5133</v>
      </c>
      <c r="BF54" s="57" t="s">
        <v>5134</v>
      </c>
      <c r="BG54" s="57" t="s">
        <v>5135</v>
      </c>
      <c r="BH54" s="57" t="s">
        <v>4677</v>
      </c>
      <c r="BI54" s="57" t="s">
        <v>5136</v>
      </c>
      <c r="BJ54" s="57" t="s">
        <v>5137</v>
      </c>
      <c r="BK54" s="57" t="s">
        <v>5089</v>
      </c>
      <c r="BO54" s="57" t="s">
        <v>4681</v>
      </c>
      <c r="BP54" s="57" t="s">
        <v>5090</v>
      </c>
      <c r="BQ54" s="57" t="s">
        <v>5138</v>
      </c>
      <c r="BV54" s="57" t="s">
        <v>18056</v>
      </c>
      <c r="BW54" s="164" t="s">
        <v>18805</v>
      </c>
      <c r="BX54" s="57" t="s">
        <v>19127</v>
      </c>
      <c r="BY54" s="57" t="s">
        <v>8017</v>
      </c>
      <c r="BZ54" s="57" t="s">
        <v>8018</v>
      </c>
      <c r="CA54" s="57" t="s">
        <v>8019</v>
      </c>
      <c r="CB54" s="57" t="s">
        <v>8020</v>
      </c>
      <c r="CI54" s="57" t="s">
        <v>8021</v>
      </c>
      <c r="CJ54" s="57" t="s">
        <v>8022</v>
      </c>
      <c r="CK54" s="57" t="s">
        <v>8023</v>
      </c>
      <c r="CL54" s="57" t="s">
        <v>8024</v>
      </c>
      <c r="CM54" s="57" t="s">
        <v>8025</v>
      </c>
      <c r="CS54" s="57" t="s">
        <v>4579</v>
      </c>
      <c r="CT54" s="57" t="s">
        <v>4777</v>
      </c>
      <c r="CU54" s="57" t="s">
        <v>5138</v>
      </c>
      <c r="CZ54" s="57" t="s">
        <v>18078</v>
      </c>
      <c r="DA54" s="164" t="s">
        <v>18802</v>
      </c>
      <c r="DB54" s="57" t="s">
        <v>19211</v>
      </c>
      <c r="DC54" s="57" t="s">
        <v>10919</v>
      </c>
      <c r="DD54" s="57" t="s">
        <v>9906</v>
      </c>
      <c r="DE54" s="57" t="s">
        <v>10920</v>
      </c>
      <c r="DF54" s="57" t="s">
        <v>9908</v>
      </c>
      <c r="DG54" s="57" t="s">
        <v>10921</v>
      </c>
      <c r="DM54" s="57" t="s">
        <v>10922</v>
      </c>
      <c r="DN54" s="57" t="s">
        <v>10923</v>
      </c>
      <c r="DO54" s="57" t="s">
        <v>10648</v>
      </c>
      <c r="DP54" s="57" t="s">
        <v>10924</v>
      </c>
      <c r="DQ54" s="57" t="s">
        <v>10925</v>
      </c>
      <c r="DR54" s="57" t="s">
        <v>10926</v>
      </c>
      <c r="DS54" s="57" t="s">
        <v>4596</v>
      </c>
      <c r="DW54" s="57" t="s">
        <v>4579</v>
      </c>
      <c r="DX54" s="57" t="s">
        <v>4601</v>
      </c>
      <c r="DY54" s="57" t="s">
        <v>5138</v>
      </c>
      <c r="ED54" s="57" t="s">
        <v>18078</v>
      </c>
      <c r="EE54" s="164" t="s">
        <v>18805</v>
      </c>
      <c r="EF54" s="57" t="s">
        <v>19212</v>
      </c>
      <c r="EG54" s="57" t="s">
        <v>13468</v>
      </c>
      <c r="EH54" s="57" t="s">
        <v>13469</v>
      </c>
      <c r="EI54" s="57" t="s">
        <v>7414</v>
      </c>
      <c r="EJ54" s="57" t="s">
        <v>7295</v>
      </c>
      <c r="EK54" s="57" t="s">
        <v>13470</v>
      </c>
      <c r="EL54" s="57" t="s">
        <v>10793</v>
      </c>
      <c r="EQ54" s="57" t="s">
        <v>13471</v>
      </c>
      <c r="ER54" s="57" t="s">
        <v>13472</v>
      </c>
      <c r="ES54" s="57" t="s">
        <v>13473</v>
      </c>
      <c r="ET54" s="57" t="s">
        <v>12385</v>
      </c>
      <c r="EU54" s="57" t="s">
        <v>10799</v>
      </c>
      <c r="EV54" s="57" t="s">
        <v>10800</v>
      </c>
      <c r="EW54" s="57" t="s">
        <v>13474</v>
      </c>
      <c r="FA54" s="57" t="s">
        <v>10011</v>
      </c>
      <c r="FB54" s="57" t="s">
        <v>13475</v>
      </c>
      <c r="FC54" s="57" t="s">
        <v>5676</v>
      </c>
      <c r="FH54" s="57" t="s">
        <v>18056</v>
      </c>
      <c r="FI54" s="164" t="s">
        <v>18802</v>
      </c>
      <c r="FJ54" s="57" t="s">
        <v>19110</v>
      </c>
      <c r="FK54" s="57" t="s">
        <v>10516</v>
      </c>
      <c r="FL54" s="57" t="s">
        <v>10517</v>
      </c>
      <c r="FM54" s="57" t="s">
        <v>10519</v>
      </c>
      <c r="FN54" s="57" t="s">
        <v>10520</v>
      </c>
      <c r="FO54" s="57" t="s">
        <v>10521</v>
      </c>
      <c r="FP54" s="57" t="s">
        <v>10522</v>
      </c>
      <c r="FU54" s="57" t="s">
        <v>15302</v>
      </c>
      <c r="FV54" s="57" t="s">
        <v>15303</v>
      </c>
      <c r="FW54" s="57" t="s">
        <v>15304</v>
      </c>
      <c r="FX54" s="57" t="s">
        <v>10526</v>
      </c>
      <c r="FY54" s="57" t="s">
        <v>15293</v>
      </c>
      <c r="FZ54" s="57" t="s">
        <v>15305</v>
      </c>
      <c r="GA54" s="57" t="s">
        <v>10529</v>
      </c>
      <c r="GE54" s="57" t="s">
        <v>15294</v>
      </c>
      <c r="GF54" s="57" t="s">
        <v>15306</v>
      </c>
      <c r="GL54" s="57" t="s">
        <v>18063</v>
      </c>
      <c r="GM54" s="164" t="s">
        <v>18802</v>
      </c>
      <c r="GN54" s="57" t="s">
        <v>18942</v>
      </c>
      <c r="GO54" s="57" t="s">
        <v>7449</v>
      </c>
      <c r="GP54" s="57" t="s">
        <v>7450</v>
      </c>
      <c r="GQ54" s="57" t="s">
        <v>10832</v>
      </c>
      <c r="GR54" s="57" t="s">
        <v>7453</v>
      </c>
      <c r="GS54" s="57" t="s">
        <v>7454</v>
      </c>
      <c r="GT54" s="57" t="s">
        <v>10834</v>
      </c>
      <c r="GY54" s="57" t="s">
        <v>13445</v>
      </c>
      <c r="GZ54" s="57" t="s">
        <v>7459</v>
      </c>
      <c r="HA54" s="57" t="s">
        <v>7460</v>
      </c>
      <c r="HB54" s="57" t="s">
        <v>7462</v>
      </c>
      <c r="HC54" s="57" t="s">
        <v>7463</v>
      </c>
      <c r="HD54" s="57" t="s">
        <v>7464</v>
      </c>
      <c r="HI54" s="57" t="s">
        <v>5007</v>
      </c>
      <c r="HJ54" s="57" t="s">
        <v>5712</v>
      </c>
      <c r="HK54" s="57" t="s">
        <v>6405</v>
      </c>
      <c r="HP54" s="57" t="s">
        <v>18075</v>
      </c>
      <c r="HQ54" s="164" t="s">
        <v>18805</v>
      </c>
      <c r="HR54" s="57" t="s">
        <v>19213</v>
      </c>
      <c r="HS54" s="57" t="s">
        <v>84</v>
      </c>
      <c r="HT54" s="57" t="s">
        <v>84</v>
      </c>
      <c r="HU54" s="57" t="s">
        <v>84</v>
      </c>
      <c r="HV54" s="57" t="s">
        <v>84</v>
      </c>
      <c r="HW54" s="57" t="s">
        <v>82</v>
      </c>
      <c r="HX54" s="57" t="s">
        <v>84</v>
      </c>
      <c r="HY54" s="57" t="s">
        <v>84</v>
      </c>
      <c r="HZ54" s="57" t="s">
        <v>84</v>
      </c>
      <c r="IA54" s="57" t="s">
        <v>84</v>
      </c>
      <c r="IB54" s="57" t="s">
        <v>84</v>
      </c>
      <c r="IC54" s="57" t="s">
        <v>84</v>
      </c>
      <c r="ID54" s="57" t="s">
        <v>84</v>
      </c>
      <c r="IE54" s="57" t="s">
        <v>82</v>
      </c>
      <c r="IF54" s="57" t="s">
        <v>84</v>
      </c>
      <c r="IG54" s="57" t="s">
        <v>84</v>
      </c>
      <c r="IH54" s="57" t="s">
        <v>84</v>
      </c>
      <c r="II54" s="57" t="s">
        <v>84</v>
      </c>
      <c r="IJ54" s="57">
        <v>32062</v>
      </c>
      <c r="IK54" s="57">
        <v>32079</v>
      </c>
      <c r="IL54" s="57">
        <v>13154</v>
      </c>
      <c r="IM54" s="57">
        <v>31608</v>
      </c>
      <c r="IO54" s="57" t="s">
        <v>5112</v>
      </c>
      <c r="IP54" s="57" t="s">
        <v>4582</v>
      </c>
      <c r="IQ54" s="57" t="s">
        <v>798</v>
      </c>
      <c r="IR54" s="57" t="s">
        <v>5111</v>
      </c>
      <c r="IT54" s="57">
        <v>3</v>
      </c>
      <c r="IU54" s="57">
        <v>3</v>
      </c>
      <c r="IV54" s="57">
        <v>2</v>
      </c>
      <c r="IW54" s="57">
        <v>2</v>
      </c>
      <c r="IY54" s="57">
        <v>854</v>
      </c>
      <c r="IZ54" s="57">
        <v>548</v>
      </c>
      <c r="JA54" s="57">
        <v>192</v>
      </c>
      <c r="JB54" s="57">
        <v>235</v>
      </c>
      <c r="JD54" s="57">
        <v>310</v>
      </c>
      <c r="JE54" s="57">
        <v>310</v>
      </c>
      <c r="JF54" s="57">
        <v>122</v>
      </c>
      <c r="JG54" s="57">
        <v>200</v>
      </c>
      <c r="JN54" s="57">
        <v>32062</v>
      </c>
      <c r="JO54" s="57">
        <v>31608</v>
      </c>
      <c r="JP54" s="57">
        <v>32079</v>
      </c>
      <c r="JQ54" s="57">
        <v>31058</v>
      </c>
      <c r="JR54" s="57">
        <v>13154</v>
      </c>
      <c r="JS54" s="57" t="s">
        <v>5112</v>
      </c>
      <c r="JT54" s="57" t="s">
        <v>5111</v>
      </c>
      <c r="JU54" s="57" t="s">
        <v>4582</v>
      </c>
      <c r="JV54" s="57" t="s">
        <v>4734</v>
      </c>
      <c r="JW54" s="57" t="s">
        <v>798</v>
      </c>
      <c r="JX54" s="57">
        <v>3</v>
      </c>
      <c r="JY54" s="57">
        <v>2</v>
      </c>
      <c r="JZ54" s="57">
        <v>3</v>
      </c>
      <c r="KA54" s="57">
        <v>2</v>
      </c>
      <c r="KB54" s="57">
        <v>2</v>
      </c>
      <c r="KC54" s="57">
        <v>854</v>
      </c>
      <c r="KD54" s="57">
        <v>235</v>
      </c>
      <c r="KE54" s="57">
        <v>548</v>
      </c>
      <c r="KF54" s="57">
        <v>245</v>
      </c>
      <c r="KG54" s="57">
        <v>192</v>
      </c>
      <c r="KH54" s="57">
        <v>310</v>
      </c>
      <c r="KI54" s="57">
        <v>200</v>
      </c>
      <c r="KJ54" s="57">
        <v>310</v>
      </c>
      <c r="KK54" s="57">
        <v>326</v>
      </c>
      <c r="KL54" s="57">
        <v>122</v>
      </c>
      <c r="KR54" s="57">
        <v>32110</v>
      </c>
      <c r="KS54" s="57">
        <v>13254</v>
      </c>
      <c r="KW54" s="57" t="s">
        <v>4603</v>
      </c>
      <c r="KX54" s="57" t="s">
        <v>799</v>
      </c>
      <c r="LB54" s="57">
        <v>3</v>
      </c>
      <c r="LC54" s="57">
        <v>2</v>
      </c>
      <c r="LG54" s="57">
        <v>1050</v>
      </c>
      <c r="LH54" s="57">
        <v>192</v>
      </c>
      <c r="LL54" s="57">
        <v>310</v>
      </c>
      <c r="LM54" s="57">
        <v>128</v>
      </c>
      <c r="LV54" s="57">
        <v>12054</v>
      </c>
      <c r="LW54" s="57">
        <v>11054</v>
      </c>
      <c r="LX54" s="57">
        <v>15254</v>
      </c>
      <c r="LY54" s="57">
        <v>31058</v>
      </c>
      <c r="LZ54" s="57">
        <v>32079</v>
      </c>
      <c r="MA54" s="57" t="s">
        <v>5121</v>
      </c>
      <c r="MB54" s="57" t="s">
        <v>727</v>
      </c>
      <c r="MC54" s="57" t="s">
        <v>4802</v>
      </c>
      <c r="MD54" s="57" t="s">
        <v>4734</v>
      </c>
      <c r="ME54" s="57" t="s">
        <v>4582</v>
      </c>
      <c r="MF54" s="57">
        <v>2</v>
      </c>
      <c r="MG54" s="57">
        <v>2</v>
      </c>
      <c r="MH54" s="57">
        <v>2</v>
      </c>
      <c r="MI54" s="57">
        <v>2</v>
      </c>
      <c r="MJ54" s="57">
        <v>3</v>
      </c>
      <c r="MK54" s="57">
        <v>266</v>
      </c>
      <c r="ML54" s="57">
        <v>320</v>
      </c>
      <c r="MM54" s="57">
        <v>400</v>
      </c>
      <c r="MN54" s="57">
        <v>245</v>
      </c>
      <c r="MO54" s="57">
        <v>548</v>
      </c>
      <c r="MP54" s="57">
        <v>115</v>
      </c>
      <c r="MQ54" s="57">
        <v>114</v>
      </c>
      <c r="MR54" s="57">
        <v>136</v>
      </c>
      <c r="MS54" s="57">
        <v>326</v>
      </c>
      <c r="MT54" s="57">
        <v>310</v>
      </c>
      <c r="MZ54" s="57">
        <v>21572</v>
      </c>
      <c r="NE54" s="57" t="s">
        <v>4888</v>
      </c>
      <c r="NJ54" s="57">
        <v>2</v>
      </c>
      <c r="NO54" s="57">
        <v>328</v>
      </c>
      <c r="NT54" s="57">
        <v>221</v>
      </c>
      <c r="PJ54" s="57" t="s">
        <v>19214</v>
      </c>
      <c r="PK54" s="57" t="s">
        <v>19215</v>
      </c>
      <c r="PL54" s="57" t="s">
        <v>19216</v>
      </c>
      <c r="PM54" s="57" t="s">
        <v>19217</v>
      </c>
      <c r="PN54" s="57">
        <v>1506.3422504999999</v>
      </c>
      <c r="PO54" s="57" t="s">
        <v>18823</v>
      </c>
      <c r="PP54" s="57" t="s">
        <v>18824</v>
      </c>
      <c r="PQ54" s="57" t="s">
        <v>18825</v>
      </c>
      <c r="PR54" s="57" t="s">
        <v>3401</v>
      </c>
      <c r="PS54" s="57" t="s">
        <v>3402</v>
      </c>
      <c r="PT54" s="57" t="s">
        <v>3403</v>
      </c>
      <c r="PU54" s="57" t="s">
        <v>3404</v>
      </c>
      <c r="PV54" s="57" t="s">
        <v>3405</v>
      </c>
      <c r="PW54" s="57" t="s">
        <v>3406</v>
      </c>
    </row>
    <row r="55" spans="1:439" ht="15" customHeight="1" x14ac:dyDescent="0.35">
      <c r="A55" s="57">
        <v>54</v>
      </c>
      <c r="B55" s="57" t="s">
        <v>277</v>
      </c>
      <c r="D55" s="57" t="s">
        <v>243</v>
      </c>
      <c r="E55" s="57" t="s">
        <v>1575</v>
      </c>
      <c r="F55" s="57" t="s">
        <v>1576</v>
      </c>
      <c r="G55" s="57" t="s">
        <v>1577</v>
      </c>
      <c r="P55" s="57" t="s">
        <v>1559</v>
      </c>
      <c r="Q55" s="57" t="s">
        <v>1578</v>
      </c>
      <c r="S55" s="57" t="s">
        <v>69</v>
      </c>
      <c r="T55" s="57" t="s">
        <v>69</v>
      </c>
      <c r="U55" s="57" t="s">
        <v>69</v>
      </c>
      <c r="V55" s="57" t="s">
        <v>69</v>
      </c>
      <c r="W55" s="57" t="s">
        <v>69</v>
      </c>
      <c r="X55" s="57" t="s">
        <v>69</v>
      </c>
      <c r="Y55" s="57" t="s">
        <v>69</v>
      </c>
      <c r="Z55" s="57" t="s">
        <v>69</v>
      </c>
      <c r="AA55" s="57" t="s">
        <v>69</v>
      </c>
      <c r="AB55" s="57" t="s">
        <v>63</v>
      </c>
      <c r="AC55" s="57" t="s">
        <v>69</v>
      </c>
      <c r="AD55" s="57" t="s">
        <v>69</v>
      </c>
      <c r="AE55" s="57" t="s">
        <v>63</v>
      </c>
      <c r="AF55" s="57" t="s">
        <v>69</v>
      </c>
      <c r="AG55" s="57" t="s">
        <v>69</v>
      </c>
      <c r="AH55" s="57" t="s">
        <v>75</v>
      </c>
      <c r="AI55" s="57" t="s">
        <v>1579</v>
      </c>
      <c r="AJ55" s="57" t="s">
        <v>83</v>
      </c>
      <c r="AK55" s="57" t="s">
        <v>85</v>
      </c>
      <c r="AL55" s="57" t="s">
        <v>80</v>
      </c>
      <c r="AO55" s="57" t="s">
        <v>882</v>
      </c>
      <c r="AP55" s="57" t="s">
        <v>19190</v>
      </c>
      <c r="AQ55" s="57" t="s">
        <v>1245</v>
      </c>
      <c r="AR55" s="57" t="s">
        <v>78</v>
      </c>
      <c r="AS55" s="57" t="s">
        <v>1419</v>
      </c>
      <c r="AT55" s="57" t="s">
        <v>18892</v>
      </c>
      <c r="AU55" s="57" t="s">
        <v>5139</v>
      </c>
      <c r="AV55" s="57" t="s">
        <v>5123</v>
      </c>
      <c r="AW55" s="57" t="s">
        <v>5115</v>
      </c>
      <c r="AX55" s="57" t="s">
        <v>5116</v>
      </c>
      <c r="BE55" s="57" t="s">
        <v>5140</v>
      </c>
      <c r="BF55" s="57" t="s">
        <v>5125</v>
      </c>
      <c r="BG55" s="57" t="s">
        <v>4896</v>
      </c>
      <c r="BH55" s="57" t="s">
        <v>4897</v>
      </c>
      <c r="BI55" s="57" t="s">
        <v>5126</v>
      </c>
      <c r="BO55" s="57" t="s">
        <v>5127</v>
      </c>
      <c r="BP55" s="57" t="s">
        <v>4900</v>
      </c>
      <c r="BV55" s="57" t="s">
        <v>18084</v>
      </c>
      <c r="BW55" s="164" t="s">
        <v>18835</v>
      </c>
      <c r="BX55" s="57" t="s">
        <v>19108</v>
      </c>
      <c r="BY55" s="57" t="s">
        <v>8026</v>
      </c>
      <c r="BZ55" s="57" t="s">
        <v>8027</v>
      </c>
      <c r="CA55" s="57" t="s">
        <v>8028</v>
      </c>
      <c r="CI55" s="57" t="s">
        <v>8029</v>
      </c>
      <c r="CJ55" s="57" t="s">
        <v>8030</v>
      </c>
      <c r="CK55" s="57" t="s">
        <v>8031</v>
      </c>
      <c r="CL55" s="57" t="s">
        <v>8032</v>
      </c>
      <c r="CM55" s="57" t="s">
        <v>8033</v>
      </c>
      <c r="CN55" s="57" t="s">
        <v>8034</v>
      </c>
      <c r="CS55" s="57" t="s">
        <v>8035</v>
      </c>
      <c r="CT55" s="57" t="s">
        <v>8036</v>
      </c>
      <c r="CU55" s="57" t="s">
        <v>8037</v>
      </c>
      <c r="CZ55" s="57" t="s">
        <v>18055</v>
      </c>
      <c r="DA55" s="164" t="s">
        <v>18805</v>
      </c>
      <c r="DB55" s="57" t="s">
        <v>19017</v>
      </c>
      <c r="DC55" s="57" t="s">
        <v>10927</v>
      </c>
      <c r="DD55" s="57" t="s">
        <v>10928</v>
      </c>
      <c r="DM55" s="57" t="s">
        <v>10929</v>
      </c>
      <c r="DN55" s="57" t="s">
        <v>10930</v>
      </c>
      <c r="DO55" s="57" t="s">
        <v>10931</v>
      </c>
      <c r="DP55" s="57" t="s">
        <v>10932</v>
      </c>
      <c r="DQ55" s="57" t="s">
        <v>10933</v>
      </c>
      <c r="DW55" s="57" t="s">
        <v>10934</v>
      </c>
      <c r="DX55" s="57" t="s">
        <v>10935</v>
      </c>
      <c r="ED55" s="57" t="s">
        <v>18075</v>
      </c>
      <c r="EE55" s="164" t="s">
        <v>18935</v>
      </c>
      <c r="EF55" s="57" t="s">
        <v>18929</v>
      </c>
      <c r="EG55" s="57" t="s">
        <v>7449</v>
      </c>
      <c r="EH55" s="57" t="s">
        <v>7450</v>
      </c>
      <c r="EI55" s="57" t="s">
        <v>10832</v>
      </c>
      <c r="EJ55" s="57" t="s">
        <v>7453</v>
      </c>
      <c r="EK55" s="57" t="s">
        <v>7454</v>
      </c>
      <c r="EL55" s="57" t="s">
        <v>10834</v>
      </c>
      <c r="EQ55" s="57" t="s">
        <v>13445</v>
      </c>
      <c r="ER55" s="57" t="s">
        <v>7459</v>
      </c>
      <c r="ES55" s="57" t="s">
        <v>7460</v>
      </c>
      <c r="ET55" s="57" t="s">
        <v>7461</v>
      </c>
      <c r="EU55" s="57" t="s">
        <v>7462</v>
      </c>
      <c r="EV55" s="57" t="s">
        <v>7463</v>
      </c>
      <c r="EW55" s="57" t="s">
        <v>7464</v>
      </c>
      <c r="FA55" s="57" t="s">
        <v>5007</v>
      </c>
      <c r="FB55" s="57" t="s">
        <v>5712</v>
      </c>
      <c r="FC55" s="57" t="s">
        <v>6405</v>
      </c>
      <c r="FH55" s="57" t="s">
        <v>18075</v>
      </c>
      <c r="FI55" s="164" t="s">
        <v>18805</v>
      </c>
      <c r="FJ55" s="57" t="s">
        <v>19157</v>
      </c>
      <c r="HS55" s="57" t="s">
        <v>84</v>
      </c>
      <c r="HT55" s="57" t="s">
        <v>82</v>
      </c>
      <c r="HU55" s="57" t="s">
        <v>84</v>
      </c>
      <c r="HV55" s="57" t="s">
        <v>84</v>
      </c>
      <c r="HW55" s="57" t="s">
        <v>82</v>
      </c>
      <c r="HX55" s="57" t="s">
        <v>82</v>
      </c>
      <c r="HY55" s="57" t="s">
        <v>82</v>
      </c>
      <c r="HZ55" s="57" t="s">
        <v>82</v>
      </c>
      <c r="IA55" s="57" t="s">
        <v>82</v>
      </c>
      <c r="IB55" s="57" t="s">
        <v>84</v>
      </c>
      <c r="IC55" s="57" t="s">
        <v>84</v>
      </c>
      <c r="ID55" s="57" t="s">
        <v>84</v>
      </c>
      <c r="IE55" s="57" t="s">
        <v>84</v>
      </c>
      <c r="IF55" s="57" t="s">
        <v>82</v>
      </c>
      <c r="IG55" s="57" t="s">
        <v>84</v>
      </c>
      <c r="IH55" s="57" t="s">
        <v>82</v>
      </c>
      <c r="II55" s="57" t="s">
        <v>68</v>
      </c>
      <c r="IJ55" s="57">
        <v>32062</v>
      </c>
      <c r="IK55" s="57">
        <v>12054</v>
      </c>
      <c r="IL55" s="57">
        <v>15254</v>
      </c>
      <c r="IM55" s="57">
        <v>11054</v>
      </c>
      <c r="IN55" s="57">
        <v>21572</v>
      </c>
      <c r="IO55" s="57" t="s">
        <v>5112</v>
      </c>
      <c r="IP55" s="57" t="s">
        <v>5121</v>
      </c>
      <c r="IQ55" s="57" t="s">
        <v>4802</v>
      </c>
      <c r="IR55" s="57" t="s">
        <v>727</v>
      </c>
      <c r="IS55" s="57" t="s">
        <v>4888</v>
      </c>
      <c r="IT55" s="57">
        <v>4</v>
      </c>
      <c r="IU55" s="57">
        <v>4</v>
      </c>
      <c r="IV55" s="57">
        <v>2</v>
      </c>
      <c r="IW55" s="57">
        <v>2</v>
      </c>
      <c r="IX55" s="57">
        <v>2</v>
      </c>
      <c r="IY55" s="57">
        <v>1844</v>
      </c>
      <c r="IZ55" s="57">
        <v>3052</v>
      </c>
      <c r="JA55" s="57">
        <v>400</v>
      </c>
      <c r="JB55" s="57">
        <v>320</v>
      </c>
      <c r="JC55" s="57">
        <v>328</v>
      </c>
      <c r="JD55" s="57">
        <v>310</v>
      </c>
      <c r="JE55" s="57">
        <v>113</v>
      </c>
      <c r="JF55" s="57">
        <v>136</v>
      </c>
      <c r="JG55" s="57">
        <v>114</v>
      </c>
      <c r="JH55" s="57">
        <v>221</v>
      </c>
      <c r="JN55" s="57">
        <v>32062</v>
      </c>
      <c r="JO55" s="57">
        <v>12054</v>
      </c>
      <c r="JP55" s="57">
        <v>15254</v>
      </c>
      <c r="JQ55" s="57">
        <v>31054</v>
      </c>
      <c r="JR55" s="57">
        <v>46346</v>
      </c>
      <c r="JS55" s="57" t="s">
        <v>5112</v>
      </c>
      <c r="JT55" s="57" t="s">
        <v>5121</v>
      </c>
      <c r="JU55" s="57" t="s">
        <v>4802</v>
      </c>
      <c r="JV55" s="57" t="s">
        <v>5066</v>
      </c>
      <c r="JW55" s="57" t="s">
        <v>8038</v>
      </c>
      <c r="JX55" s="57">
        <v>4</v>
      </c>
      <c r="JY55" s="57">
        <v>4</v>
      </c>
      <c r="JZ55" s="57">
        <v>2</v>
      </c>
      <c r="KA55" s="57">
        <v>2</v>
      </c>
      <c r="KB55" s="57">
        <v>3</v>
      </c>
      <c r="KC55" s="57">
        <v>1844</v>
      </c>
      <c r="KD55" s="57">
        <v>3052</v>
      </c>
      <c r="KE55" s="57">
        <v>400</v>
      </c>
      <c r="KF55" s="57">
        <v>188</v>
      </c>
      <c r="KG55" s="57">
        <v>412</v>
      </c>
      <c r="KH55" s="57">
        <v>310</v>
      </c>
      <c r="KI55" s="57">
        <v>113</v>
      </c>
      <c r="KJ55" s="57">
        <v>136</v>
      </c>
      <c r="KK55" s="57">
        <v>326</v>
      </c>
      <c r="KL55" s="57">
        <v>325</v>
      </c>
      <c r="KR55" s="57">
        <v>32062</v>
      </c>
      <c r="KS55" s="57">
        <v>12054</v>
      </c>
      <c r="KT55" s="57">
        <v>21572</v>
      </c>
      <c r="KU55" s="57">
        <v>31054</v>
      </c>
      <c r="KV55" s="57">
        <v>11054</v>
      </c>
      <c r="KW55" s="57" t="s">
        <v>5112</v>
      </c>
      <c r="KX55" s="57" t="s">
        <v>5121</v>
      </c>
      <c r="KY55" s="57" t="s">
        <v>58</v>
      </c>
      <c r="KZ55" s="57" t="s">
        <v>5066</v>
      </c>
      <c r="LA55" s="57" t="s">
        <v>727</v>
      </c>
      <c r="LB55" s="57">
        <v>4</v>
      </c>
      <c r="LC55" s="57">
        <v>4</v>
      </c>
      <c r="LD55" s="57">
        <v>2</v>
      </c>
      <c r="LE55" s="57">
        <v>2</v>
      </c>
      <c r="LF55" s="57">
        <v>2</v>
      </c>
      <c r="LG55" s="57">
        <v>1844</v>
      </c>
      <c r="LH55" s="57">
        <v>3052</v>
      </c>
      <c r="LI55" s="57">
        <v>328</v>
      </c>
      <c r="LJ55" s="57">
        <v>188</v>
      </c>
      <c r="LK55" s="57">
        <v>320</v>
      </c>
      <c r="LL55" s="57">
        <v>310</v>
      </c>
      <c r="LM55" s="57">
        <v>113</v>
      </c>
      <c r="LN55" s="57">
        <v>221</v>
      </c>
      <c r="LO55" s="57">
        <v>326</v>
      </c>
      <c r="LP55" s="57">
        <v>114</v>
      </c>
      <c r="PJ55" s="57" t="s">
        <v>19218</v>
      </c>
      <c r="PK55" s="57" t="s">
        <v>19219</v>
      </c>
      <c r="PL55" s="57" t="s">
        <v>19220</v>
      </c>
      <c r="PM55" s="57" t="s">
        <v>19221</v>
      </c>
      <c r="PN55" s="57">
        <v>1203.2884963999998</v>
      </c>
      <c r="PO55" s="57" t="s">
        <v>18823</v>
      </c>
      <c r="PP55" s="57" t="s">
        <v>18824</v>
      </c>
      <c r="PQ55" s="57" t="s">
        <v>18825</v>
      </c>
      <c r="PR55" s="57" t="s">
        <v>3407</v>
      </c>
      <c r="PS55" s="57" t="s">
        <v>3408</v>
      </c>
      <c r="PT55" s="57" t="s">
        <v>3409</v>
      </c>
      <c r="PU55" s="57" t="s">
        <v>3410</v>
      </c>
      <c r="PV55" s="57" t="s">
        <v>3167</v>
      </c>
      <c r="PW55" s="57" t="s">
        <v>3167</v>
      </c>
    </row>
    <row r="56" spans="1:439" ht="15" customHeight="1" x14ac:dyDescent="0.35">
      <c r="A56" s="57">
        <v>55</v>
      </c>
      <c r="B56" s="57" t="s">
        <v>277</v>
      </c>
      <c r="D56" s="57" t="s">
        <v>19222</v>
      </c>
      <c r="E56" s="57" t="s">
        <v>1580</v>
      </c>
      <c r="F56" s="57" t="s">
        <v>1581</v>
      </c>
      <c r="G56" s="57" t="s">
        <v>1582</v>
      </c>
      <c r="H56" s="57" t="s">
        <v>1583</v>
      </c>
      <c r="I56" s="57" t="s">
        <v>1584</v>
      </c>
      <c r="J56" s="57" t="s">
        <v>1585</v>
      </c>
      <c r="K56" s="57" t="s">
        <v>1586</v>
      </c>
      <c r="P56" s="57" t="s">
        <v>1587</v>
      </c>
      <c r="S56" s="57" t="s">
        <v>69</v>
      </c>
      <c r="T56" s="57" t="s">
        <v>63</v>
      </c>
      <c r="U56" s="57" t="s">
        <v>69</v>
      </c>
      <c r="V56" s="57" t="s">
        <v>69</v>
      </c>
      <c r="W56" s="57" t="s">
        <v>69</v>
      </c>
      <c r="X56" s="57" t="s">
        <v>69</v>
      </c>
      <c r="Y56" s="57" t="s">
        <v>63</v>
      </c>
      <c r="Z56" s="57" t="s">
        <v>69</v>
      </c>
      <c r="AA56" s="57" t="s">
        <v>69</v>
      </c>
      <c r="AB56" s="57" t="s">
        <v>63</v>
      </c>
      <c r="AC56" s="57" t="s">
        <v>69</v>
      </c>
      <c r="AD56" s="57" t="s">
        <v>63</v>
      </c>
      <c r="AE56" s="57" t="s">
        <v>63</v>
      </c>
      <c r="AF56" s="57" t="s">
        <v>69</v>
      </c>
      <c r="AG56" s="57" t="s">
        <v>69</v>
      </c>
      <c r="AH56" s="57" t="s">
        <v>75</v>
      </c>
      <c r="AI56" s="57" t="s">
        <v>1588</v>
      </c>
      <c r="AJ56" s="57" t="s">
        <v>71</v>
      </c>
      <c r="AK56" s="57" t="s">
        <v>81</v>
      </c>
      <c r="AL56" s="57" t="s">
        <v>72</v>
      </c>
      <c r="AM56" s="57" t="s">
        <v>1589</v>
      </c>
      <c r="AN56" s="57" t="s">
        <v>1590</v>
      </c>
      <c r="AO56" s="57" t="s">
        <v>883</v>
      </c>
      <c r="AP56" s="57" t="s">
        <v>19223</v>
      </c>
      <c r="AQ56" s="57" t="s">
        <v>67</v>
      </c>
      <c r="AR56" s="57" t="s">
        <v>73</v>
      </c>
      <c r="AS56" s="57" t="s">
        <v>1224</v>
      </c>
      <c r="AT56" s="57" t="s">
        <v>18859</v>
      </c>
      <c r="AU56" s="57" t="s">
        <v>5141</v>
      </c>
      <c r="AV56" s="57" t="s">
        <v>4940</v>
      </c>
      <c r="AW56" s="57" t="s">
        <v>4941</v>
      </c>
      <c r="AX56" s="57" t="s">
        <v>5142</v>
      </c>
      <c r="AY56" s="57" t="s">
        <v>5143</v>
      </c>
      <c r="BE56" s="57" t="s">
        <v>5144</v>
      </c>
      <c r="BF56" s="57" t="s">
        <v>4945</v>
      </c>
      <c r="BG56" s="57" t="s">
        <v>4948</v>
      </c>
      <c r="BH56" s="57" t="s">
        <v>5145</v>
      </c>
      <c r="BI56" s="57" t="s">
        <v>5146</v>
      </c>
      <c r="BO56" s="57" t="s">
        <v>4973</v>
      </c>
      <c r="BP56" s="57" t="s">
        <v>5034</v>
      </c>
      <c r="BQ56" s="57" t="s">
        <v>5147</v>
      </c>
      <c r="BV56" s="57" t="s">
        <v>18084</v>
      </c>
      <c r="BW56" s="164" t="s">
        <v>18835</v>
      </c>
      <c r="BX56" s="57" t="s">
        <v>19224</v>
      </c>
      <c r="BY56" s="57" t="s">
        <v>8039</v>
      </c>
      <c r="BZ56" s="57" t="s">
        <v>8040</v>
      </c>
      <c r="CA56" s="57" t="s">
        <v>5186</v>
      </c>
      <c r="CB56" s="57" t="s">
        <v>5184</v>
      </c>
      <c r="CC56" s="57" t="s">
        <v>8041</v>
      </c>
      <c r="CI56" s="57" t="s">
        <v>8042</v>
      </c>
      <c r="CJ56" s="57" t="s">
        <v>8043</v>
      </c>
      <c r="CK56" s="57" t="s">
        <v>5178</v>
      </c>
      <c r="CL56" s="57" t="s">
        <v>8044</v>
      </c>
      <c r="CS56" s="57" t="s">
        <v>4617</v>
      </c>
      <c r="CT56" s="57" t="s">
        <v>7183</v>
      </c>
      <c r="CU56" s="57" t="s">
        <v>8045</v>
      </c>
      <c r="CZ56" s="57" t="s">
        <v>18059</v>
      </c>
      <c r="DA56" s="164" t="s">
        <v>18805</v>
      </c>
      <c r="DB56" s="57" t="s">
        <v>19225</v>
      </c>
      <c r="DC56" s="57" t="s">
        <v>10936</v>
      </c>
      <c r="DD56" s="57" t="s">
        <v>10937</v>
      </c>
      <c r="DE56" s="57" t="s">
        <v>10938</v>
      </c>
      <c r="DF56" s="57" t="s">
        <v>10939</v>
      </c>
      <c r="DG56" s="57" t="s">
        <v>10940</v>
      </c>
      <c r="DH56" s="57" t="s">
        <v>10941</v>
      </c>
      <c r="DI56" s="57" t="s">
        <v>10942</v>
      </c>
      <c r="DM56" s="57" t="s">
        <v>10943</v>
      </c>
      <c r="DN56" s="57" t="s">
        <v>10944</v>
      </c>
      <c r="DO56" s="57" t="s">
        <v>10945</v>
      </c>
      <c r="DP56" s="57" t="s">
        <v>10946</v>
      </c>
      <c r="DQ56" s="57" t="s">
        <v>10947</v>
      </c>
      <c r="DR56" s="57" t="s">
        <v>10948</v>
      </c>
      <c r="DS56" s="57" t="s">
        <v>10949</v>
      </c>
      <c r="DW56" s="57" t="s">
        <v>5676</v>
      </c>
      <c r="DX56" s="57" t="s">
        <v>10950</v>
      </c>
      <c r="ED56" s="57" t="s">
        <v>18056</v>
      </c>
      <c r="EE56" s="164" t="s">
        <v>18805</v>
      </c>
      <c r="EF56" s="57" t="s">
        <v>19110</v>
      </c>
      <c r="EG56" s="57" t="s">
        <v>13476</v>
      </c>
      <c r="EH56" s="57" t="s">
        <v>13477</v>
      </c>
      <c r="EI56" s="57" t="s">
        <v>13478</v>
      </c>
      <c r="EJ56" s="57" t="s">
        <v>13479</v>
      </c>
      <c r="EK56" s="57" t="s">
        <v>13480</v>
      </c>
      <c r="EL56" s="57" t="s">
        <v>13481</v>
      </c>
      <c r="EQ56" s="57" t="s">
        <v>13482</v>
      </c>
      <c r="ER56" s="57" t="s">
        <v>13483</v>
      </c>
      <c r="ES56" s="57" t="s">
        <v>13484</v>
      </c>
      <c r="ET56" s="57" t="s">
        <v>9902</v>
      </c>
      <c r="EU56" s="57" t="s">
        <v>13485</v>
      </c>
      <c r="EV56" s="57" t="s">
        <v>13486</v>
      </c>
      <c r="FA56" s="57" t="s">
        <v>6343</v>
      </c>
      <c r="FB56" s="57" t="s">
        <v>6344</v>
      </c>
      <c r="FC56" s="57" t="s">
        <v>13487</v>
      </c>
      <c r="FH56" s="57" t="s">
        <v>18059</v>
      </c>
      <c r="FI56" s="164" t="s">
        <v>18802</v>
      </c>
      <c r="FJ56" s="57" t="s">
        <v>18809</v>
      </c>
      <c r="FK56" s="57" t="s">
        <v>15307</v>
      </c>
      <c r="FL56" s="57" t="s">
        <v>15308</v>
      </c>
      <c r="FM56" s="57" t="s">
        <v>15066</v>
      </c>
      <c r="FN56" s="57" t="s">
        <v>15309</v>
      </c>
      <c r="FU56" s="57" t="s">
        <v>15310</v>
      </c>
      <c r="FV56" s="57" t="s">
        <v>15311</v>
      </c>
      <c r="FW56" s="57" t="s">
        <v>15070</v>
      </c>
      <c r="FX56" s="57" t="s">
        <v>15312</v>
      </c>
      <c r="GE56" s="57" t="s">
        <v>13296</v>
      </c>
      <c r="GF56" s="57" t="s">
        <v>15313</v>
      </c>
      <c r="GL56" s="57" t="s">
        <v>18075</v>
      </c>
      <c r="GM56" s="164" t="s">
        <v>18805</v>
      </c>
      <c r="GN56" s="57" t="s">
        <v>19226</v>
      </c>
      <c r="HS56" s="57" t="s">
        <v>79</v>
      </c>
      <c r="HT56" s="57" t="s">
        <v>79</v>
      </c>
      <c r="HU56" s="57" t="s">
        <v>79</v>
      </c>
      <c r="HV56" s="57" t="s">
        <v>79</v>
      </c>
      <c r="HW56" s="57" t="s">
        <v>79</v>
      </c>
      <c r="HX56" s="57" t="s">
        <v>79</v>
      </c>
      <c r="HY56" s="57" t="s">
        <v>79</v>
      </c>
      <c r="HZ56" s="57" t="s">
        <v>79</v>
      </c>
      <c r="IA56" s="57" t="s">
        <v>79</v>
      </c>
      <c r="IB56" s="57" t="s">
        <v>79</v>
      </c>
      <c r="IC56" s="57" t="s">
        <v>82</v>
      </c>
      <c r="ID56" s="57" t="s">
        <v>79</v>
      </c>
      <c r="IE56" s="57" t="s">
        <v>82</v>
      </c>
      <c r="IF56" s="57" t="s">
        <v>79</v>
      </c>
      <c r="IG56" s="57" t="s">
        <v>82</v>
      </c>
      <c r="IH56" s="57" t="s">
        <v>79</v>
      </c>
      <c r="II56" s="57" t="s">
        <v>74</v>
      </c>
      <c r="IJ56" s="57">
        <v>34085</v>
      </c>
      <c r="IK56" s="57">
        <v>13154</v>
      </c>
      <c r="IO56" s="57" t="s">
        <v>18973</v>
      </c>
      <c r="IP56" s="57" t="s">
        <v>18863</v>
      </c>
      <c r="IT56" s="57">
        <v>1</v>
      </c>
      <c r="IU56" s="57">
        <v>1</v>
      </c>
      <c r="IY56" s="57">
        <v>98</v>
      </c>
      <c r="IZ56" s="57">
        <v>42</v>
      </c>
      <c r="JD56" s="57">
        <v>312</v>
      </c>
      <c r="JE56" s="57">
        <v>122</v>
      </c>
      <c r="JN56" s="57">
        <v>34085</v>
      </c>
      <c r="JO56" s="57">
        <v>13154</v>
      </c>
      <c r="JP56" s="57">
        <v>34593</v>
      </c>
      <c r="JS56" s="57" t="s">
        <v>18973</v>
      </c>
      <c r="JT56" s="57" t="s">
        <v>18863</v>
      </c>
      <c r="JU56" s="57" t="s">
        <v>19227</v>
      </c>
      <c r="JX56" s="57">
        <v>1</v>
      </c>
      <c r="JY56" s="57">
        <v>1</v>
      </c>
      <c r="JZ56" s="57">
        <v>1</v>
      </c>
      <c r="KC56" s="57">
        <v>98</v>
      </c>
      <c r="KD56" s="57">
        <v>42</v>
      </c>
      <c r="KE56" s="57">
        <v>170</v>
      </c>
      <c r="KH56" s="57">
        <v>312</v>
      </c>
      <c r="KI56" s="57">
        <v>122</v>
      </c>
      <c r="KJ56" s="57">
        <v>312</v>
      </c>
      <c r="KR56" s="57">
        <v>34597</v>
      </c>
      <c r="KS56" s="57">
        <v>34052</v>
      </c>
      <c r="KT56" s="57">
        <v>21572</v>
      </c>
      <c r="KU56" s="57">
        <v>34593</v>
      </c>
      <c r="KV56" s="57">
        <v>34592</v>
      </c>
      <c r="KW56" s="57" t="s">
        <v>19228</v>
      </c>
      <c r="KX56" s="57" t="s">
        <v>19229</v>
      </c>
      <c r="KY56" s="57" t="s">
        <v>18816</v>
      </c>
      <c r="KZ56" s="57" t="s">
        <v>19227</v>
      </c>
      <c r="LA56" s="57" t="s">
        <v>18843</v>
      </c>
      <c r="LB56" s="57">
        <v>2</v>
      </c>
      <c r="LC56" s="57">
        <v>1</v>
      </c>
      <c r="LD56" s="57">
        <v>1</v>
      </c>
      <c r="LE56" s="57">
        <v>1</v>
      </c>
      <c r="LF56" s="57">
        <v>2</v>
      </c>
      <c r="LG56" s="57">
        <v>441</v>
      </c>
      <c r="LH56" s="57">
        <v>144</v>
      </c>
      <c r="LI56" s="57">
        <v>80</v>
      </c>
      <c r="LJ56" s="57">
        <v>170</v>
      </c>
      <c r="LK56" s="57">
        <v>221</v>
      </c>
      <c r="LL56" s="57">
        <v>312</v>
      </c>
      <c r="LM56" s="57">
        <v>312</v>
      </c>
      <c r="LN56" s="57">
        <v>221</v>
      </c>
      <c r="LO56" s="57">
        <v>312</v>
      </c>
      <c r="LP56" s="57">
        <v>312</v>
      </c>
      <c r="LV56" s="57">
        <v>34597</v>
      </c>
      <c r="LW56" s="57">
        <v>21572</v>
      </c>
      <c r="LX56" s="57">
        <v>21547</v>
      </c>
      <c r="MA56" s="57" t="s">
        <v>19228</v>
      </c>
      <c r="MB56" s="57" t="s">
        <v>18816</v>
      </c>
      <c r="MC56" s="57" t="s">
        <v>18810</v>
      </c>
      <c r="MF56" s="57">
        <v>2</v>
      </c>
      <c r="MG56" s="57">
        <v>1</v>
      </c>
      <c r="MH56" s="57">
        <v>2</v>
      </c>
      <c r="MK56" s="57">
        <v>441</v>
      </c>
      <c r="ML56" s="57">
        <v>80</v>
      </c>
      <c r="MM56" s="57">
        <v>245</v>
      </c>
      <c r="MP56" s="57">
        <v>312</v>
      </c>
      <c r="MQ56" s="57">
        <v>221</v>
      </c>
      <c r="MR56" s="57">
        <v>221</v>
      </c>
      <c r="PJ56" s="57" t="s">
        <v>19230</v>
      </c>
      <c r="PK56" s="57" t="s">
        <v>19231</v>
      </c>
      <c r="PL56" s="57" t="s">
        <v>19232</v>
      </c>
      <c r="PM56" s="57" t="s">
        <v>19233</v>
      </c>
      <c r="PN56" s="57">
        <v>2134.4821007</v>
      </c>
      <c r="PO56" s="57" t="s">
        <v>18823</v>
      </c>
      <c r="PP56" s="57" t="s">
        <v>18824</v>
      </c>
      <c r="PQ56" s="57" t="s">
        <v>18825</v>
      </c>
      <c r="PR56" s="57" t="s">
        <v>3411</v>
      </c>
      <c r="PS56" s="57" t="s">
        <v>3412</v>
      </c>
      <c r="PT56" s="57" t="s">
        <v>3413</v>
      </c>
      <c r="PU56" s="57" t="s">
        <v>3414</v>
      </c>
      <c r="PV56" s="57" t="s">
        <v>3415</v>
      </c>
      <c r="PW56" s="57" t="s">
        <v>3167</v>
      </c>
    </row>
    <row r="57" spans="1:439" ht="15" customHeight="1" x14ac:dyDescent="0.35">
      <c r="A57" s="57">
        <v>56</v>
      </c>
      <c r="B57" s="57" t="s">
        <v>277</v>
      </c>
      <c r="D57" s="57" t="s">
        <v>19234</v>
      </c>
      <c r="E57" s="57" t="s">
        <v>1591</v>
      </c>
      <c r="F57" s="57" t="s">
        <v>1592</v>
      </c>
      <c r="G57" s="57" t="s">
        <v>1593</v>
      </c>
      <c r="H57" s="57" t="s">
        <v>1594</v>
      </c>
      <c r="I57" s="57" t="s">
        <v>1595</v>
      </c>
      <c r="J57" s="57" t="s">
        <v>1596</v>
      </c>
      <c r="P57" s="57" t="s">
        <v>1597</v>
      </c>
      <c r="S57" s="57" t="s">
        <v>69</v>
      </c>
      <c r="T57" s="57" t="s">
        <v>69</v>
      </c>
      <c r="U57" s="57" t="s">
        <v>69</v>
      </c>
      <c r="V57" s="57" t="s">
        <v>69</v>
      </c>
      <c r="W57" s="57" t="s">
        <v>69</v>
      </c>
      <c r="X57" s="57" t="s">
        <v>69</v>
      </c>
      <c r="Y57" s="57" t="s">
        <v>63</v>
      </c>
      <c r="Z57" s="57" t="s">
        <v>69</v>
      </c>
      <c r="AA57" s="57" t="s">
        <v>69</v>
      </c>
      <c r="AB57" s="57" t="s">
        <v>63</v>
      </c>
      <c r="AC57" s="57" t="s">
        <v>63</v>
      </c>
      <c r="AD57" s="57" t="s">
        <v>69</v>
      </c>
      <c r="AE57" s="57" t="s">
        <v>69</v>
      </c>
      <c r="AF57" s="57" t="s">
        <v>69</v>
      </c>
      <c r="AG57" s="57" t="s">
        <v>69</v>
      </c>
      <c r="AH57" s="57" t="s">
        <v>75</v>
      </c>
      <c r="AI57" s="57" t="s">
        <v>1598</v>
      </c>
      <c r="AJ57" s="57" t="s">
        <v>71</v>
      </c>
      <c r="AK57" s="57" t="s">
        <v>76</v>
      </c>
      <c r="AL57" s="57" t="s">
        <v>72</v>
      </c>
      <c r="AM57" s="57" t="s">
        <v>1599</v>
      </c>
      <c r="AO57" s="57" t="s">
        <v>884</v>
      </c>
      <c r="AP57" s="57" t="s">
        <v>19223</v>
      </c>
      <c r="AQ57" s="57" t="s">
        <v>67</v>
      </c>
      <c r="AR57" s="57" t="s">
        <v>73</v>
      </c>
      <c r="AS57" s="57" t="s">
        <v>1224</v>
      </c>
      <c r="AT57" s="57" t="s">
        <v>18801</v>
      </c>
      <c r="AU57" s="57" t="s">
        <v>5148</v>
      </c>
      <c r="AV57" s="57" t="s">
        <v>5142</v>
      </c>
      <c r="AW57" s="57" t="s">
        <v>5149</v>
      </c>
      <c r="BE57" s="57" t="s">
        <v>5150</v>
      </c>
      <c r="BF57" s="57" t="s">
        <v>5145</v>
      </c>
      <c r="BG57" s="57" t="s">
        <v>5151</v>
      </c>
      <c r="BH57" s="57" t="s">
        <v>5146</v>
      </c>
      <c r="BO57" s="57" t="s">
        <v>5152</v>
      </c>
      <c r="BP57" s="57" t="s">
        <v>5034</v>
      </c>
      <c r="BV57" s="57" t="s">
        <v>18084</v>
      </c>
      <c r="BW57" s="164" t="s">
        <v>18835</v>
      </c>
      <c r="BX57" s="57" t="s">
        <v>19090</v>
      </c>
      <c r="BY57" s="57" t="s">
        <v>7178</v>
      </c>
      <c r="BZ57" s="57" t="s">
        <v>19235</v>
      </c>
      <c r="CA57" s="57" t="s">
        <v>19236</v>
      </c>
      <c r="CB57" s="57" t="s">
        <v>7179</v>
      </c>
      <c r="CC57" s="57" t="s">
        <v>5186</v>
      </c>
      <c r="CD57" s="57" t="s">
        <v>5187</v>
      </c>
      <c r="CI57" s="57" t="s">
        <v>19237</v>
      </c>
      <c r="CJ57" s="57" t="s">
        <v>7181</v>
      </c>
      <c r="CK57" s="57" t="s">
        <v>5178</v>
      </c>
      <c r="CL57" s="57" t="s">
        <v>19238</v>
      </c>
      <c r="CM57" s="57" t="s">
        <v>5146</v>
      </c>
      <c r="CN57" s="57" t="s">
        <v>5193</v>
      </c>
      <c r="CS57" s="57" t="s">
        <v>5229</v>
      </c>
      <c r="CT57" s="57" t="s">
        <v>7183</v>
      </c>
      <c r="CU57" s="57" t="s">
        <v>8833</v>
      </c>
      <c r="CZ57" s="57" t="s">
        <v>18059</v>
      </c>
      <c r="DA57" s="164" t="s">
        <v>18805</v>
      </c>
      <c r="DB57" s="57" t="s">
        <v>18942</v>
      </c>
      <c r="DC57" s="57" t="s">
        <v>10207</v>
      </c>
      <c r="DD57" s="57" t="s">
        <v>8072</v>
      </c>
      <c r="DE57" s="57" t="s">
        <v>10208</v>
      </c>
      <c r="DF57" s="57" t="s">
        <v>10209</v>
      </c>
      <c r="DG57" s="57" t="s">
        <v>8073</v>
      </c>
      <c r="DM57" s="57" t="s">
        <v>10210</v>
      </c>
      <c r="DN57" s="57" t="s">
        <v>8063</v>
      </c>
      <c r="DO57" s="57" t="s">
        <v>10211</v>
      </c>
      <c r="DP57" s="57" t="s">
        <v>10212</v>
      </c>
      <c r="DQ57" s="57" t="s">
        <v>8079</v>
      </c>
      <c r="DW57" s="57" t="s">
        <v>10213</v>
      </c>
      <c r="DX57" s="57" t="s">
        <v>10214</v>
      </c>
      <c r="DY57" s="57" t="s">
        <v>19239</v>
      </c>
      <c r="ED57" s="57" t="s">
        <v>18066</v>
      </c>
      <c r="EE57" s="164" t="s">
        <v>18802</v>
      </c>
      <c r="EF57" s="57" t="s">
        <v>19055</v>
      </c>
      <c r="EG57" s="57" t="s">
        <v>13488</v>
      </c>
      <c r="EH57" s="57" t="s">
        <v>11767</v>
      </c>
      <c r="EI57" s="57" t="s">
        <v>12936</v>
      </c>
      <c r="EJ57" s="57" t="s">
        <v>12937</v>
      </c>
      <c r="EK57" s="57" t="s">
        <v>12890</v>
      </c>
      <c r="EQ57" s="57" t="s">
        <v>13489</v>
      </c>
      <c r="ER57" s="57" t="s">
        <v>12939</v>
      </c>
      <c r="ES57" s="57" t="s">
        <v>11770</v>
      </c>
      <c r="ET57" s="57" t="s">
        <v>12326</v>
      </c>
      <c r="EU57" s="57" t="s">
        <v>11771</v>
      </c>
      <c r="EV57" s="57" t="s">
        <v>11772</v>
      </c>
      <c r="FA57" s="57" t="s">
        <v>12897</v>
      </c>
      <c r="FB57" s="57" t="s">
        <v>7468</v>
      </c>
      <c r="FH57" s="57" t="s">
        <v>18066</v>
      </c>
      <c r="FI57" s="164" t="s">
        <v>18802</v>
      </c>
      <c r="FJ57" s="57" t="s">
        <v>18942</v>
      </c>
      <c r="FK57" s="57" t="s">
        <v>14889</v>
      </c>
      <c r="FL57" s="57" t="s">
        <v>14846</v>
      </c>
      <c r="FM57" s="57" t="s">
        <v>8061</v>
      </c>
      <c r="FN57" s="57" t="s">
        <v>14890</v>
      </c>
      <c r="FO57" s="57" t="s">
        <v>14891</v>
      </c>
      <c r="FU57" s="57" t="s">
        <v>14892</v>
      </c>
      <c r="FV57" s="57" t="s">
        <v>14893</v>
      </c>
      <c r="FW57" s="57" t="s">
        <v>11741</v>
      </c>
      <c r="FX57" s="57" t="s">
        <v>14894</v>
      </c>
      <c r="GE57" s="57" t="s">
        <v>4728</v>
      </c>
      <c r="GF57" s="57" t="s">
        <v>5652</v>
      </c>
      <c r="GL57" s="57" t="s">
        <v>18069</v>
      </c>
      <c r="GM57" s="164" t="s">
        <v>18805</v>
      </c>
      <c r="GN57" s="57" t="s">
        <v>19240</v>
      </c>
      <c r="GO57" s="57" t="s">
        <v>16432</v>
      </c>
      <c r="GP57" s="57" t="s">
        <v>16433</v>
      </c>
      <c r="GQ57" s="57" t="s">
        <v>13499</v>
      </c>
      <c r="GR57" s="57" t="s">
        <v>13502</v>
      </c>
      <c r="GY57" s="57" t="s">
        <v>13503</v>
      </c>
      <c r="GZ57" s="57" t="s">
        <v>11005</v>
      </c>
      <c r="HA57" s="57" t="s">
        <v>16436</v>
      </c>
      <c r="HB57" s="57" t="s">
        <v>16459</v>
      </c>
      <c r="HC57" s="57" t="s">
        <v>13506</v>
      </c>
      <c r="HD57" s="57" t="s">
        <v>13507</v>
      </c>
      <c r="HI57" s="57" t="s">
        <v>8068</v>
      </c>
      <c r="HJ57" s="57" t="s">
        <v>13278</v>
      </c>
      <c r="HK57" s="57" t="s">
        <v>16117</v>
      </c>
      <c r="HP57" s="57" t="s">
        <v>18069</v>
      </c>
      <c r="HQ57" s="164" t="s">
        <v>18802</v>
      </c>
      <c r="HR57" s="57" t="s">
        <v>18934</v>
      </c>
      <c r="HS57" s="57" t="s">
        <v>79</v>
      </c>
      <c r="HT57" s="57" t="s">
        <v>79</v>
      </c>
      <c r="HU57" s="57" t="s">
        <v>79</v>
      </c>
      <c r="HV57" s="57" t="s">
        <v>74</v>
      </c>
      <c r="HW57" s="57" t="s">
        <v>79</v>
      </c>
      <c r="HX57" s="57" t="s">
        <v>79</v>
      </c>
      <c r="HY57" s="57" t="s">
        <v>74</v>
      </c>
      <c r="HZ57" s="57" t="s">
        <v>79</v>
      </c>
      <c r="IA57" s="57" t="s">
        <v>79</v>
      </c>
      <c r="IB57" s="57" t="s">
        <v>79</v>
      </c>
      <c r="IC57" s="57" t="s">
        <v>79</v>
      </c>
      <c r="ID57" s="57" t="s">
        <v>79</v>
      </c>
      <c r="IE57" s="57" t="s">
        <v>82</v>
      </c>
      <c r="IF57" s="57" t="s">
        <v>79</v>
      </c>
      <c r="IG57" s="57" t="s">
        <v>79</v>
      </c>
      <c r="IH57" s="57" t="s">
        <v>79</v>
      </c>
      <c r="II57" s="57" t="s">
        <v>68</v>
      </c>
      <c r="IJ57" s="57">
        <v>13154</v>
      </c>
      <c r="IK57" s="57">
        <v>34085</v>
      </c>
      <c r="IO57" s="57" t="s">
        <v>18863</v>
      </c>
      <c r="IP57" s="57" t="s">
        <v>18973</v>
      </c>
      <c r="IT57" s="57">
        <v>1</v>
      </c>
      <c r="IU57" s="57">
        <v>2</v>
      </c>
      <c r="IY57" s="57">
        <v>42</v>
      </c>
      <c r="IZ57" s="57">
        <v>263</v>
      </c>
      <c r="JD57" s="57">
        <v>122</v>
      </c>
      <c r="JE57" s="57">
        <v>312</v>
      </c>
      <c r="JN57" s="57">
        <v>13154</v>
      </c>
      <c r="JO57" s="57">
        <v>34085</v>
      </c>
      <c r="JP57" s="57">
        <v>34593</v>
      </c>
      <c r="JS57" s="57" t="s">
        <v>18863</v>
      </c>
      <c r="JT57" s="57" t="s">
        <v>18973</v>
      </c>
      <c r="JU57" s="57" t="s">
        <v>19227</v>
      </c>
      <c r="JX57" s="57">
        <v>1</v>
      </c>
      <c r="JY57" s="57">
        <v>2</v>
      </c>
      <c r="JZ57" s="57">
        <v>2</v>
      </c>
      <c r="KC57" s="57">
        <v>42</v>
      </c>
      <c r="KD57" s="57">
        <v>263</v>
      </c>
      <c r="KE57" s="57">
        <v>479</v>
      </c>
      <c r="KH57" s="57">
        <v>122</v>
      </c>
      <c r="KI57" s="57">
        <v>312</v>
      </c>
      <c r="KJ57" s="57">
        <v>312</v>
      </c>
      <c r="KR57" s="57">
        <v>34593</v>
      </c>
      <c r="KS57" s="57">
        <v>34592</v>
      </c>
      <c r="KW57" s="57" t="s">
        <v>19227</v>
      </c>
      <c r="KX57" s="57" t="s">
        <v>18843</v>
      </c>
      <c r="LB57" s="57">
        <v>2</v>
      </c>
      <c r="LC57" s="57">
        <v>3</v>
      </c>
      <c r="LG57" s="57">
        <v>479</v>
      </c>
      <c r="LH57" s="57">
        <v>407</v>
      </c>
      <c r="LL57" s="57">
        <v>312</v>
      </c>
      <c r="LM57" s="57">
        <v>312</v>
      </c>
      <c r="LV57" s="57">
        <v>34593</v>
      </c>
      <c r="LW57" s="57">
        <v>34592</v>
      </c>
      <c r="LX57" s="57">
        <v>34582</v>
      </c>
      <c r="LY57" s="57">
        <v>13154</v>
      </c>
      <c r="LZ57" s="57">
        <v>13254</v>
      </c>
      <c r="MA57" s="57" t="s">
        <v>19227</v>
      </c>
      <c r="MB57" s="57" t="s">
        <v>18843</v>
      </c>
      <c r="MC57" s="57" t="s">
        <v>19241</v>
      </c>
      <c r="MD57" s="57" t="s">
        <v>18863</v>
      </c>
      <c r="ME57" s="57" t="s">
        <v>18870</v>
      </c>
      <c r="MF57" s="57">
        <v>2</v>
      </c>
      <c r="MG57" s="57">
        <v>3</v>
      </c>
      <c r="MH57" s="57">
        <v>2</v>
      </c>
      <c r="MI57" s="57">
        <v>1</v>
      </c>
      <c r="MJ57" s="57">
        <v>1</v>
      </c>
      <c r="MK57" s="57">
        <v>479</v>
      </c>
      <c r="ML57" s="57">
        <v>407</v>
      </c>
      <c r="MM57" s="57">
        <v>300</v>
      </c>
      <c r="MN57" s="57">
        <v>42</v>
      </c>
      <c r="MO57" s="57">
        <v>42</v>
      </c>
      <c r="MP57" s="57">
        <v>312</v>
      </c>
      <c r="MQ57" s="57">
        <v>312</v>
      </c>
      <c r="MR57" s="57">
        <v>312</v>
      </c>
      <c r="MS57" s="57">
        <v>122</v>
      </c>
      <c r="MT57" s="57">
        <v>128</v>
      </c>
      <c r="MZ57" s="57">
        <v>21572</v>
      </c>
      <c r="NE57" s="57" t="s">
        <v>18816</v>
      </c>
      <c r="NJ57" s="57">
        <v>2</v>
      </c>
      <c r="NO57" s="57">
        <v>328</v>
      </c>
      <c r="NT57" s="57">
        <v>221</v>
      </c>
      <c r="OD57" s="57">
        <v>34592</v>
      </c>
      <c r="OE57" s="57">
        <v>13154</v>
      </c>
      <c r="OF57" s="57">
        <v>13254</v>
      </c>
      <c r="OI57" s="57" t="s">
        <v>18843</v>
      </c>
      <c r="OJ57" s="57" t="s">
        <v>18863</v>
      </c>
      <c r="OK57" s="57" t="s">
        <v>18870</v>
      </c>
      <c r="ON57" s="57">
        <v>3</v>
      </c>
      <c r="OO57" s="57">
        <v>1</v>
      </c>
      <c r="OP57" s="57">
        <v>1</v>
      </c>
      <c r="OS57" s="57">
        <v>407</v>
      </c>
      <c r="OT57" s="57">
        <v>42</v>
      </c>
      <c r="OU57" s="57">
        <v>42</v>
      </c>
      <c r="OX57" s="57">
        <v>312</v>
      </c>
      <c r="OY57" s="57">
        <v>122</v>
      </c>
      <c r="OZ57" s="57">
        <v>128</v>
      </c>
      <c r="PJ57" s="57" t="s">
        <v>19242</v>
      </c>
      <c r="PK57" s="57" t="s">
        <v>19243</v>
      </c>
      <c r="PL57" s="57" t="s">
        <v>19244</v>
      </c>
      <c r="PM57" s="57" t="s">
        <v>19245</v>
      </c>
      <c r="PN57" s="57">
        <v>1788.5963933999994</v>
      </c>
      <c r="PO57" s="57" t="s">
        <v>18823</v>
      </c>
      <c r="PP57" s="57" t="s">
        <v>18824</v>
      </c>
      <c r="PQ57" s="57" t="s">
        <v>18825</v>
      </c>
      <c r="PR57" s="57" t="s">
        <v>3416</v>
      </c>
      <c r="PS57" s="57" t="s">
        <v>3417</v>
      </c>
      <c r="PT57" s="57" t="s">
        <v>3418</v>
      </c>
      <c r="PU57" s="57" t="s">
        <v>3419</v>
      </c>
      <c r="PV57" s="57" t="s">
        <v>3420</v>
      </c>
      <c r="PW57" s="57" t="s">
        <v>3421</v>
      </c>
    </row>
    <row r="58" spans="1:439" ht="15" customHeight="1" x14ac:dyDescent="0.35">
      <c r="A58" s="57">
        <v>57</v>
      </c>
      <c r="B58" s="57" t="s">
        <v>277</v>
      </c>
      <c r="D58" s="57" t="s">
        <v>316</v>
      </c>
      <c r="E58" s="57" t="s">
        <v>1600</v>
      </c>
      <c r="F58" s="57" t="s">
        <v>1601</v>
      </c>
      <c r="P58" s="57" t="s">
        <v>1602</v>
      </c>
      <c r="Q58" s="57" t="s">
        <v>1460</v>
      </c>
      <c r="S58" s="57" t="s">
        <v>69</v>
      </c>
      <c r="T58" s="57" t="s">
        <v>69</v>
      </c>
      <c r="U58" s="57" t="s">
        <v>69</v>
      </c>
      <c r="V58" s="57" t="s">
        <v>69</v>
      </c>
      <c r="W58" s="57" t="s">
        <v>69</v>
      </c>
      <c r="X58" s="57" t="s">
        <v>69</v>
      </c>
      <c r="Y58" s="57" t="s">
        <v>69</v>
      </c>
      <c r="Z58" s="57" t="s">
        <v>69</v>
      </c>
      <c r="AA58" s="57" t="s">
        <v>69</v>
      </c>
      <c r="AB58" s="57" t="s">
        <v>63</v>
      </c>
      <c r="AC58" s="57" t="s">
        <v>69</v>
      </c>
      <c r="AD58" s="57" t="s">
        <v>69</v>
      </c>
      <c r="AE58" s="57" t="s">
        <v>63</v>
      </c>
      <c r="AF58" s="57" t="s">
        <v>69</v>
      </c>
      <c r="AG58" s="57" t="s">
        <v>69</v>
      </c>
      <c r="AH58" s="57" t="s">
        <v>75</v>
      </c>
      <c r="AI58" s="57" t="s">
        <v>1603</v>
      </c>
      <c r="AJ58" s="57" t="s">
        <v>83</v>
      </c>
      <c r="AK58" s="57" t="s">
        <v>83</v>
      </c>
      <c r="AL58" s="57" t="s">
        <v>72</v>
      </c>
      <c r="AM58" s="57" t="s">
        <v>1604</v>
      </c>
      <c r="AN58" s="57" t="s">
        <v>1605</v>
      </c>
      <c r="AO58" s="57" t="s">
        <v>885</v>
      </c>
      <c r="AP58" s="57" t="s">
        <v>19223</v>
      </c>
      <c r="AQ58" s="57" t="s">
        <v>1245</v>
      </c>
      <c r="AR58" s="57" t="s">
        <v>78</v>
      </c>
      <c r="AS58" s="57" t="s">
        <v>1364</v>
      </c>
      <c r="AT58" s="57" t="s">
        <v>18801</v>
      </c>
      <c r="AU58" s="57" t="s">
        <v>5153</v>
      </c>
      <c r="AV58" s="57" t="s">
        <v>5154</v>
      </c>
      <c r="AW58" s="57" t="s">
        <v>5155</v>
      </c>
      <c r="AX58" s="57" t="s">
        <v>5156</v>
      </c>
      <c r="AY58" s="57" t="s">
        <v>5157</v>
      </c>
      <c r="BE58" s="57" t="s">
        <v>5158</v>
      </c>
      <c r="BF58" s="57" t="s">
        <v>5159</v>
      </c>
      <c r="BG58" s="57" t="s">
        <v>5160</v>
      </c>
      <c r="BH58" s="57" t="s">
        <v>5161</v>
      </c>
      <c r="BI58" s="57" t="s">
        <v>5162</v>
      </c>
      <c r="BJ58" s="57" t="s">
        <v>5163</v>
      </c>
      <c r="BK58" s="57" t="s">
        <v>5164</v>
      </c>
      <c r="BL58" s="57" t="s">
        <v>5165</v>
      </c>
      <c r="BO58" s="57" t="s">
        <v>5166</v>
      </c>
      <c r="BP58" s="57" t="s">
        <v>5167</v>
      </c>
      <c r="BV58" s="57" t="s">
        <v>18078</v>
      </c>
      <c r="BW58" s="164" t="s">
        <v>18802</v>
      </c>
      <c r="BX58" s="57" t="s">
        <v>19110</v>
      </c>
      <c r="BY58" s="57" t="s">
        <v>8046</v>
      </c>
      <c r="BZ58" s="57" t="s">
        <v>8047</v>
      </c>
      <c r="CA58" s="57" t="s">
        <v>8048</v>
      </c>
      <c r="CI58" s="57" t="s">
        <v>8049</v>
      </c>
      <c r="CJ58" s="57" t="s">
        <v>8050</v>
      </c>
      <c r="CK58" s="57" t="s">
        <v>8051</v>
      </c>
      <c r="CL58" s="57" t="s">
        <v>8052</v>
      </c>
      <c r="CM58" s="57" t="s">
        <v>8053</v>
      </c>
      <c r="CN58" s="57" t="s">
        <v>8054</v>
      </c>
      <c r="CS58" s="57" t="s">
        <v>8055</v>
      </c>
      <c r="CT58" s="57" t="s">
        <v>8056</v>
      </c>
      <c r="CU58" s="57" t="s">
        <v>5167</v>
      </c>
      <c r="CZ58" s="57" t="s">
        <v>18066</v>
      </c>
      <c r="DA58" s="164" t="s">
        <v>18802</v>
      </c>
      <c r="DB58" s="57" t="s">
        <v>18832</v>
      </c>
      <c r="DC58" s="57" t="s">
        <v>10951</v>
      </c>
      <c r="DD58" s="57" t="s">
        <v>10952</v>
      </c>
      <c r="DE58" s="57" t="s">
        <v>10953</v>
      </c>
      <c r="DF58" s="57" t="s">
        <v>7453</v>
      </c>
      <c r="DG58" s="57" t="s">
        <v>10954</v>
      </c>
      <c r="DM58" s="57" t="s">
        <v>10955</v>
      </c>
      <c r="DN58" s="57" t="s">
        <v>10956</v>
      </c>
      <c r="DO58" s="57" t="s">
        <v>10957</v>
      </c>
      <c r="DP58" s="57" t="s">
        <v>10958</v>
      </c>
      <c r="DQ58" s="57" t="s">
        <v>10959</v>
      </c>
      <c r="DR58" s="57" t="s">
        <v>10960</v>
      </c>
      <c r="DW58" s="57" t="s">
        <v>7560</v>
      </c>
      <c r="DX58" s="57" t="s">
        <v>5166</v>
      </c>
      <c r="DY58" s="57" t="s">
        <v>10961</v>
      </c>
      <c r="ED58" s="57" t="s">
        <v>18056</v>
      </c>
      <c r="EE58" s="164" t="s">
        <v>18802</v>
      </c>
      <c r="EF58" s="57" t="s">
        <v>18934</v>
      </c>
      <c r="EG58" s="57" t="s">
        <v>13490</v>
      </c>
      <c r="EH58" s="57" t="s">
        <v>7132</v>
      </c>
      <c r="EI58" s="57" t="s">
        <v>6719</v>
      </c>
      <c r="EJ58" s="57" t="s">
        <v>5115</v>
      </c>
      <c r="EK58" s="57" t="s">
        <v>13491</v>
      </c>
      <c r="EL58" s="57" t="s">
        <v>5116</v>
      </c>
      <c r="EQ58" s="57" t="s">
        <v>13492</v>
      </c>
      <c r="ER58" s="57" t="s">
        <v>13493</v>
      </c>
      <c r="ES58" s="57" t="s">
        <v>13494</v>
      </c>
      <c r="ET58" s="57" t="s">
        <v>13495</v>
      </c>
      <c r="EU58" s="57" t="s">
        <v>13496</v>
      </c>
      <c r="EV58" s="57" t="s">
        <v>4897</v>
      </c>
      <c r="EW58" s="57" t="s">
        <v>4898</v>
      </c>
      <c r="FA58" s="57" t="s">
        <v>11377</v>
      </c>
      <c r="FB58" s="57" t="s">
        <v>7340</v>
      </c>
      <c r="FC58" s="57" t="s">
        <v>4941</v>
      </c>
      <c r="FH58" s="57" t="s">
        <v>18084</v>
      </c>
      <c r="FI58" s="164" t="s">
        <v>18835</v>
      </c>
      <c r="FJ58" s="57" t="s">
        <v>18929</v>
      </c>
      <c r="FK58" s="57" t="s">
        <v>15314</v>
      </c>
      <c r="FL58" s="57" t="s">
        <v>15315</v>
      </c>
      <c r="FM58" s="57" t="s">
        <v>15316</v>
      </c>
      <c r="FN58" s="57" t="s">
        <v>15317</v>
      </c>
      <c r="FO58" s="57" t="s">
        <v>15318</v>
      </c>
      <c r="FU58" s="57" t="s">
        <v>15319</v>
      </c>
      <c r="FV58" s="57" t="s">
        <v>14096</v>
      </c>
      <c r="FW58" s="57" t="s">
        <v>15320</v>
      </c>
      <c r="FX58" s="57" t="s">
        <v>7462</v>
      </c>
      <c r="FY58" s="57" t="s">
        <v>15321</v>
      </c>
      <c r="FZ58" s="57" t="s">
        <v>15322</v>
      </c>
      <c r="GE58" s="57" t="s">
        <v>5712</v>
      </c>
      <c r="GF58" s="57" t="s">
        <v>14253</v>
      </c>
      <c r="GG58" s="57" t="s">
        <v>8833</v>
      </c>
      <c r="GL58" s="57" t="s">
        <v>18075</v>
      </c>
      <c r="GM58" s="164" t="s">
        <v>18805</v>
      </c>
      <c r="GN58" s="57" t="s">
        <v>18908</v>
      </c>
      <c r="GO58" s="57" t="s">
        <v>19246</v>
      </c>
      <c r="GP58" s="57" t="s">
        <v>4585</v>
      </c>
      <c r="GQ58" s="57" t="s">
        <v>4586</v>
      </c>
      <c r="GR58" s="57" t="s">
        <v>5036</v>
      </c>
      <c r="GS58" s="57" t="s">
        <v>4588</v>
      </c>
      <c r="GT58" s="57" t="s">
        <v>4589</v>
      </c>
      <c r="GU58" s="57" t="s">
        <v>4590</v>
      </c>
      <c r="GV58" s="57" t="s">
        <v>4591</v>
      </c>
      <c r="GY58" s="57" t="s">
        <v>19247</v>
      </c>
      <c r="GZ58" s="57" t="s">
        <v>4593</v>
      </c>
      <c r="HA58" s="57" t="s">
        <v>4594</v>
      </c>
      <c r="HB58" s="57" t="s">
        <v>4595</v>
      </c>
      <c r="HC58" s="57" t="s">
        <v>4596</v>
      </c>
      <c r="HD58" s="57" t="s">
        <v>4597</v>
      </c>
      <c r="HE58" s="57" t="s">
        <v>4598</v>
      </c>
      <c r="HF58" s="57" t="s">
        <v>4599</v>
      </c>
      <c r="HG58" s="57" t="s">
        <v>4600</v>
      </c>
      <c r="HI58" s="57" t="s">
        <v>4603</v>
      </c>
      <c r="HJ58" s="57" t="s">
        <v>11694</v>
      </c>
      <c r="HP58" s="57" t="s">
        <v>18078</v>
      </c>
      <c r="HQ58" s="164" t="s">
        <v>18805</v>
      </c>
      <c r="HR58" s="57" t="s">
        <v>19016</v>
      </c>
      <c r="HS58" s="57" t="s">
        <v>82</v>
      </c>
      <c r="HT58" s="57" t="s">
        <v>82</v>
      </c>
      <c r="HU58" s="57" t="s">
        <v>82</v>
      </c>
      <c r="HV58" s="57" t="s">
        <v>82</v>
      </c>
      <c r="HW58" s="57" t="s">
        <v>79</v>
      </c>
      <c r="HX58" s="57" t="s">
        <v>82</v>
      </c>
      <c r="HY58" s="57" t="s">
        <v>82</v>
      </c>
      <c r="HZ58" s="57" t="s">
        <v>82</v>
      </c>
      <c r="IA58" s="57" t="s">
        <v>82</v>
      </c>
      <c r="IB58" s="57" t="s">
        <v>82</v>
      </c>
      <c r="IC58" s="57" t="s">
        <v>82</v>
      </c>
      <c r="ID58" s="57" t="s">
        <v>82</v>
      </c>
      <c r="IE58" s="57" t="s">
        <v>84</v>
      </c>
      <c r="IF58" s="57" t="s">
        <v>82</v>
      </c>
      <c r="IG58" s="57" t="s">
        <v>82</v>
      </c>
      <c r="IH58" s="57" t="s">
        <v>82</v>
      </c>
      <c r="II58" s="57" t="s">
        <v>68</v>
      </c>
      <c r="IJ58" s="57">
        <v>34085</v>
      </c>
      <c r="IK58" s="57">
        <v>34052</v>
      </c>
      <c r="IL58" s="57">
        <v>34093</v>
      </c>
      <c r="IM58" s="57">
        <v>34507</v>
      </c>
      <c r="IO58" s="57" t="s">
        <v>5808</v>
      </c>
      <c r="IP58" s="57" t="s">
        <v>1923</v>
      </c>
      <c r="IQ58" s="57" t="s">
        <v>14138</v>
      </c>
      <c r="IR58" s="57" t="s">
        <v>19248</v>
      </c>
      <c r="IT58" s="57">
        <v>3</v>
      </c>
      <c r="IU58" s="57">
        <v>2</v>
      </c>
      <c r="IV58" s="57">
        <v>2</v>
      </c>
      <c r="IW58" s="57">
        <v>3</v>
      </c>
      <c r="IY58" s="57">
        <v>445</v>
      </c>
      <c r="IZ58" s="57">
        <v>210</v>
      </c>
      <c r="JA58" s="57">
        <v>156</v>
      </c>
      <c r="JB58" s="57">
        <v>409</v>
      </c>
      <c r="JD58" s="57">
        <v>312</v>
      </c>
      <c r="JE58" s="57">
        <v>312</v>
      </c>
      <c r="JF58" s="57">
        <v>312</v>
      </c>
      <c r="JG58" s="57">
        <v>312</v>
      </c>
      <c r="JN58" s="57">
        <v>34507</v>
      </c>
      <c r="JO58" s="57">
        <v>34593</v>
      </c>
      <c r="JP58" s="57">
        <v>13154</v>
      </c>
      <c r="JQ58" s="57">
        <v>34085</v>
      </c>
      <c r="JS58" s="57" t="s">
        <v>19248</v>
      </c>
      <c r="JT58" s="57" t="s">
        <v>19249</v>
      </c>
      <c r="JU58" s="57" t="s">
        <v>19250</v>
      </c>
      <c r="JV58" s="57" t="s">
        <v>5808</v>
      </c>
      <c r="JX58" s="57">
        <v>3</v>
      </c>
      <c r="JY58" s="57">
        <v>3</v>
      </c>
      <c r="JZ58" s="57">
        <v>2</v>
      </c>
      <c r="KA58" s="57">
        <v>3</v>
      </c>
      <c r="KC58" s="57">
        <v>409</v>
      </c>
      <c r="KD58" s="57">
        <v>851</v>
      </c>
      <c r="KE58" s="57">
        <v>192</v>
      </c>
      <c r="KF58" s="57">
        <v>445</v>
      </c>
      <c r="KH58" s="57">
        <v>312</v>
      </c>
      <c r="KI58" s="57">
        <v>312</v>
      </c>
      <c r="KJ58" s="57">
        <v>122</v>
      </c>
      <c r="KK58" s="57">
        <v>312</v>
      </c>
      <c r="KR58" s="57">
        <v>32079</v>
      </c>
      <c r="KS58" s="57">
        <v>13154</v>
      </c>
      <c r="KW58" s="57" t="s">
        <v>19251</v>
      </c>
      <c r="KX58" s="57" t="s">
        <v>19250</v>
      </c>
      <c r="LB58" s="57">
        <v>2</v>
      </c>
      <c r="LC58" s="57">
        <v>2</v>
      </c>
      <c r="LG58" s="57">
        <v>263</v>
      </c>
      <c r="LH58" s="57">
        <v>192</v>
      </c>
      <c r="LL58" s="57">
        <v>310</v>
      </c>
      <c r="LM58" s="57">
        <v>122</v>
      </c>
      <c r="LV58" s="57">
        <v>34052</v>
      </c>
      <c r="LW58" s="57">
        <v>13254</v>
      </c>
      <c r="LX58" s="57">
        <v>21572</v>
      </c>
      <c r="MA58" s="57" t="s">
        <v>1923</v>
      </c>
      <c r="MB58" s="57" t="s">
        <v>19252</v>
      </c>
      <c r="MC58" s="57" t="s">
        <v>19253</v>
      </c>
      <c r="MF58" s="57">
        <v>2</v>
      </c>
      <c r="MG58" s="57">
        <v>2</v>
      </c>
      <c r="MH58" s="57">
        <v>2</v>
      </c>
      <c r="MK58" s="57">
        <v>210</v>
      </c>
      <c r="ML58" s="57">
        <v>192</v>
      </c>
      <c r="MM58" s="57">
        <v>328</v>
      </c>
      <c r="MP58" s="57">
        <v>312</v>
      </c>
      <c r="MQ58" s="57">
        <v>128</v>
      </c>
      <c r="MR58" s="57">
        <v>221</v>
      </c>
      <c r="MZ58" s="57">
        <v>34085</v>
      </c>
      <c r="NA58" s="57">
        <v>34507</v>
      </c>
      <c r="NB58" s="57">
        <v>15254</v>
      </c>
      <c r="NE58" s="57" t="s">
        <v>5808</v>
      </c>
      <c r="NF58" s="57" t="s">
        <v>19248</v>
      </c>
      <c r="NG58" s="57" t="s">
        <v>19254</v>
      </c>
      <c r="NJ58" s="57">
        <v>3</v>
      </c>
      <c r="NK58" s="57">
        <v>3</v>
      </c>
      <c r="NL58" s="57">
        <v>2</v>
      </c>
      <c r="NO58" s="57">
        <v>445</v>
      </c>
      <c r="NP58" s="57">
        <v>409</v>
      </c>
      <c r="NQ58" s="57">
        <v>400</v>
      </c>
      <c r="NT58" s="57">
        <v>312</v>
      </c>
      <c r="NU58" s="57">
        <v>312</v>
      </c>
      <c r="NV58" s="57">
        <v>136</v>
      </c>
      <c r="PH58" s="57" t="s">
        <v>19255</v>
      </c>
      <c r="PJ58" s="57" t="s">
        <v>19256</v>
      </c>
      <c r="PK58" s="57" t="s">
        <v>19257</v>
      </c>
      <c r="PL58" s="57" t="s">
        <v>19258</v>
      </c>
      <c r="PM58" s="57" t="s">
        <v>19259</v>
      </c>
      <c r="PN58" s="57">
        <v>1687.3061224999999</v>
      </c>
      <c r="PO58" s="57" t="s">
        <v>18823</v>
      </c>
      <c r="PP58" s="57" t="s">
        <v>18824</v>
      </c>
      <c r="PQ58" s="57" t="s">
        <v>18825</v>
      </c>
      <c r="PR58" s="57" t="s">
        <v>3422</v>
      </c>
      <c r="PS58" s="57" t="s">
        <v>3423</v>
      </c>
      <c r="PT58" s="57" t="s">
        <v>3424</v>
      </c>
      <c r="PU58" s="57" t="s">
        <v>3425</v>
      </c>
      <c r="PV58" s="57" t="s">
        <v>3426</v>
      </c>
      <c r="PW58" s="57" t="s">
        <v>3427</v>
      </c>
    </row>
    <row r="59" spans="1:439" ht="15" customHeight="1" x14ac:dyDescent="0.35">
      <c r="A59" s="57">
        <v>58</v>
      </c>
      <c r="B59" s="57" t="s">
        <v>277</v>
      </c>
      <c r="D59" s="57" t="s">
        <v>19260</v>
      </c>
      <c r="E59" s="57" t="s">
        <v>1606</v>
      </c>
      <c r="F59" s="57" t="s">
        <v>1607</v>
      </c>
      <c r="G59" s="57" t="s">
        <v>1608</v>
      </c>
      <c r="H59" s="57" t="s">
        <v>1609</v>
      </c>
      <c r="P59" s="57" t="s">
        <v>1610</v>
      </c>
      <c r="Q59" s="57" t="s">
        <v>1611</v>
      </c>
      <c r="S59" s="57" t="s">
        <v>69</v>
      </c>
      <c r="T59" s="57" t="s">
        <v>69</v>
      </c>
      <c r="U59" s="57" t="s">
        <v>69</v>
      </c>
      <c r="V59" s="57" t="s">
        <v>69</v>
      </c>
      <c r="W59" s="57" t="s">
        <v>69</v>
      </c>
      <c r="X59" s="57" t="s">
        <v>69</v>
      </c>
      <c r="Y59" s="57" t="s">
        <v>69</v>
      </c>
      <c r="Z59" s="57" t="s">
        <v>69</v>
      </c>
      <c r="AA59" s="57" t="s">
        <v>69</v>
      </c>
      <c r="AB59" s="57" t="s">
        <v>63</v>
      </c>
      <c r="AC59" s="57" t="s">
        <v>69</v>
      </c>
      <c r="AD59" s="57" t="s">
        <v>69</v>
      </c>
      <c r="AE59" s="57" t="s">
        <v>63</v>
      </c>
      <c r="AF59" s="57" t="s">
        <v>69</v>
      </c>
      <c r="AG59" s="57" t="s">
        <v>69</v>
      </c>
      <c r="AH59" s="57" t="s">
        <v>75</v>
      </c>
      <c r="AI59" s="57" t="s">
        <v>1612</v>
      </c>
      <c r="AJ59" s="57" t="s">
        <v>71</v>
      </c>
      <c r="AK59" s="57" t="s">
        <v>76</v>
      </c>
      <c r="AL59" s="57" t="s">
        <v>72</v>
      </c>
      <c r="AM59" s="57" t="s">
        <v>1613</v>
      </c>
      <c r="AO59" s="57" t="s">
        <v>886</v>
      </c>
      <c r="AP59" s="57" t="s">
        <v>19223</v>
      </c>
      <c r="AQ59" s="57" t="s">
        <v>67</v>
      </c>
      <c r="AR59" s="57" t="s">
        <v>73</v>
      </c>
      <c r="AS59" s="57" t="s">
        <v>1215</v>
      </c>
      <c r="AT59" s="57" t="s">
        <v>18859</v>
      </c>
      <c r="AU59" s="57" t="s">
        <v>5169</v>
      </c>
      <c r="AV59" s="57" t="s">
        <v>5170</v>
      </c>
      <c r="AW59" s="57" t="s">
        <v>5171</v>
      </c>
      <c r="AX59" s="57" t="s">
        <v>5172</v>
      </c>
      <c r="AY59" s="57" t="s">
        <v>5173</v>
      </c>
      <c r="BE59" s="57" t="s">
        <v>5174</v>
      </c>
      <c r="BF59" s="57" t="s">
        <v>5175</v>
      </c>
      <c r="BG59" s="57" t="s">
        <v>5176</v>
      </c>
      <c r="BH59" s="57" t="s">
        <v>5177</v>
      </c>
      <c r="BI59" s="57" t="s">
        <v>5178</v>
      </c>
      <c r="BJ59" s="57" t="s">
        <v>5179</v>
      </c>
      <c r="BO59" s="57" t="s">
        <v>4579</v>
      </c>
      <c r="BP59" s="57" t="s">
        <v>5180</v>
      </c>
      <c r="BV59" s="57" t="s">
        <v>18059</v>
      </c>
      <c r="BW59" s="164" t="s">
        <v>18805</v>
      </c>
      <c r="BX59" s="57" t="s">
        <v>18934</v>
      </c>
      <c r="BY59" s="57" t="s">
        <v>8057</v>
      </c>
      <c r="BZ59" s="57" t="s">
        <v>8058</v>
      </c>
      <c r="CA59" s="57" t="s">
        <v>8059</v>
      </c>
      <c r="CB59" s="57" t="s">
        <v>8060</v>
      </c>
      <c r="CC59" s="57" t="s">
        <v>8061</v>
      </c>
      <c r="CI59" s="57" t="s">
        <v>8062</v>
      </c>
      <c r="CJ59" s="57" t="s">
        <v>8063</v>
      </c>
      <c r="CK59" s="57" t="s">
        <v>8064</v>
      </c>
      <c r="CL59" s="57" t="s">
        <v>8065</v>
      </c>
      <c r="CM59" s="57" t="s">
        <v>8066</v>
      </c>
      <c r="CN59" s="57" t="s">
        <v>8067</v>
      </c>
      <c r="CS59" s="57" t="s">
        <v>7147</v>
      </c>
      <c r="CT59" s="57" t="s">
        <v>5404</v>
      </c>
      <c r="CU59" s="57" t="s">
        <v>8068</v>
      </c>
      <c r="CZ59" s="57" t="s">
        <v>18069</v>
      </c>
      <c r="DA59" s="164" t="s">
        <v>18805</v>
      </c>
      <c r="DB59" s="57" t="s">
        <v>18902</v>
      </c>
      <c r="DC59" s="57" t="s">
        <v>10962</v>
      </c>
      <c r="DD59" s="57" t="s">
        <v>8916</v>
      </c>
      <c r="DE59" s="57" t="s">
        <v>10963</v>
      </c>
      <c r="DF59" s="57" t="s">
        <v>10964</v>
      </c>
      <c r="DG59" s="57" t="s">
        <v>10965</v>
      </c>
      <c r="DH59" s="57" t="s">
        <v>10966</v>
      </c>
      <c r="DM59" s="57" t="s">
        <v>10967</v>
      </c>
      <c r="DN59" s="57" t="s">
        <v>10968</v>
      </c>
      <c r="DO59" s="57" t="s">
        <v>10969</v>
      </c>
      <c r="DP59" s="57" t="s">
        <v>10970</v>
      </c>
      <c r="DQ59" s="57" t="s">
        <v>10971</v>
      </c>
      <c r="DR59" s="57" t="s">
        <v>10972</v>
      </c>
      <c r="DS59" s="57" t="s">
        <v>10973</v>
      </c>
      <c r="DW59" s="57" t="s">
        <v>8916</v>
      </c>
      <c r="DX59" s="57" t="s">
        <v>10974</v>
      </c>
      <c r="DY59" s="57" t="s">
        <v>10975</v>
      </c>
      <c r="ED59" s="57" t="s">
        <v>18066</v>
      </c>
      <c r="EE59" s="164" t="s">
        <v>18802</v>
      </c>
      <c r="EF59" s="57" t="s">
        <v>18806</v>
      </c>
      <c r="EG59" s="57" t="s">
        <v>13497</v>
      </c>
      <c r="EH59" s="57" t="s">
        <v>13498</v>
      </c>
      <c r="EI59" s="57" t="s">
        <v>13499</v>
      </c>
      <c r="EJ59" s="57" t="s">
        <v>13500</v>
      </c>
      <c r="EK59" s="57" t="s">
        <v>13501</v>
      </c>
      <c r="EL59" s="57" t="s">
        <v>13502</v>
      </c>
      <c r="EQ59" s="57" t="s">
        <v>13503</v>
      </c>
      <c r="ER59" s="57" t="s">
        <v>11005</v>
      </c>
      <c r="ES59" s="57" t="s">
        <v>13504</v>
      </c>
      <c r="ET59" s="57" t="s">
        <v>13505</v>
      </c>
      <c r="EU59" s="57" t="s">
        <v>13506</v>
      </c>
      <c r="EV59" s="57" t="s">
        <v>13507</v>
      </c>
      <c r="FA59" s="57" t="s">
        <v>13278</v>
      </c>
      <c r="FB59" s="57" t="s">
        <v>13508</v>
      </c>
      <c r="FC59" s="57" t="s">
        <v>13509</v>
      </c>
      <c r="FH59" s="57" t="s">
        <v>18069</v>
      </c>
      <c r="FI59" s="164" t="s">
        <v>18802</v>
      </c>
      <c r="FJ59" s="57" t="s">
        <v>19225</v>
      </c>
      <c r="FK59" s="57" t="s">
        <v>5702</v>
      </c>
      <c r="FL59" s="57" t="s">
        <v>5703</v>
      </c>
      <c r="FM59" s="57" t="s">
        <v>5704</v>
      </c>
      <c r="FN59" s="57" t="s">
        <v>15323</v>
      </c>
      <c r="FU59" s="57" t="s">
        <v>5707</v>
      </c>
      <c r="FV59" s="57" t="s">
        <v>5708</v>
      </c>
      <c r="FW59" s="57" t="s">
        <v>11394</v>
      </c>
      <c r="FX59" s="57" t="s">
        <v>5709</v>
      </c>
      <c r="FY59" s="57" t="s">
        <v>5710</v>
      </c>
      <c r="GE59" s="57" t="s">
        <v>5712</v>
      </c>
      <c r="GF59" s="57" t="s">
        <v>15324</v>
      </c>
      <c r="GL59" s="57" t="s">
        <v>18075</v>
      </c>
      <c r="GM59" s="164" t="s">
        <v>18805</v>
      </c>
      <c r="GN59" s="57" t="s">
        <v>19087</v>
      </c>
      <c r="HS59" s="57" t="s">
        <v>79</v>
      </c>
      <c r="HT59" s="57" t="s">
        <v>79</v>
      </c>
      <c r="HU59" s="57" t="s">
        <v>79</v>
      </c>
      <c r="HV59" s="57" t="s">
        <v>74</v>
      </c>
      <c r="HW59" s="57" t="s">
        <v>74</v>
      </c>
      <c r="HX59" s="57" t="s">
        <v>74</v>
      </c>
      <c r="HY59" s="57" t="s">
        <v>74</v>
      </c>
      <c r="HZ59" s="57" t="s">
        <v>79</v>
      </c>
      <c r="IA59" s="57" t="s">
        <v>79</v>
      </c>
      <c r="IB59" s="57" t="s">
        <v>79</v>
      </c>
      <c r="IC59" s="57" t="s">
        <v>79</v>
      </c>
      <c r="ID59" s="57" t="s">
        <v>79</v>
      </c>
      <c r="IE59" s="57" t="s">
        <v>79</v>
      </c>
      <c r="IF59" s="57" t="s">
        <v>79</v>
      </c>
      <c r="IG59" s="57" t="s">
        <v>74</v>
      </c>
      <c r="IH59" s="57" t="s">
        <v>79</v>
      </c>
      <c r="II59" s="57" t="s">
        <v>68</v>
      </c>
      <c r="IJ59" s="57">
        <v>34085</v>
      </c>
      <c r="IK59" s="57">
        <v>13154</v>
      </c>
      <c r="IL59" s="57">
        <v>34056</v>
      </c>
      <c r="IO59" s="57" t="s">
        <v>18973</v>
      </c>
      <c r="IP59" s="57" t="s">
        <v>18870</v>
      </c>
      <c r="IQ59" s="57" t="s">
        <v>19261</v>
      </c>
      <c r="IT59" s="57">
        <v>1</v>
      </c>
      <c r="IU59" s="57">
        <v>1</v>
      </c>
      <c r="IV59" s="57">
        <v>2</v>
      </c>
      <c r="IY59" s="57">
        <v>98</v>
      </c>
      <c r="IZ59" s="57">
        <v>42</v>
      </c>
      <c r="JA59" s="57">
        <v>429</v>
      </c>
      <c r="JD59" s="57">
        <v>312</v>
      </c>
      <c r="JE59" s="57">
        <v>128</v>
      </c>
      <c r="JF59" s="57">
        <v>312</v>
      </c>
      <c r="JN59" s="57">
        <v>34507</v>
      </c>
      <c r="JO59" s="57">
        <v>13254</v>
      </c>
      <c r="JP59" s="57">
        <v>21572</v>
      </c>
      <c r="JS59" s="57" t="s">
        <v>19262</v>
      </c>
      <c r="JT59" s="57" t="s">
        <v>18870</v>
      </c>
      <c r="JU59" s="57" t="s">
        <v>18816</v>
      </c>
      <c r="JX59" s="57">
        <v>2</v>
      </c>
      <c r="JY59" s="57">
        <v>1</v>
      </c>
      <c r="JZ59" s="57">
        <v>1</v>
      </c>
      <c r="KC59" s="57">
        <v>280</v>
      </c>
      <c r="KD59" s="57">
        <v>42</v>
      </c>
      <c r="KE59" s="57">
        <v>80</v>
      </c>
      <c r="KH59" s="57">
        <v>312</v>
      </c>
      <c r="KI59" s="57">
        <v>128</v>
      </c>
      <c r="KJ59" s="57">
        <v>221</v>
      </c>
      <c r="KR59" s="57">
        <v>13254</v>
      </c>
      <c r="KS59" s="57">
        <v>34056</v>
      </c>
      <c r="KT59" s="57">
        <v>31743</v>
      </c>
      <c r="KW59" s="57" t="s">
        <v>18870</v>
      </c>
      <c r="KX59" s="57" t="s">
        <v>19261</v>
      </c>
      <c r="KY59" s="57" t="s">
        <v>18837</v>
      </c>
      <c r="LB59" s="57">
        <v>1</v>
      </c>
      <c r="LC59" s="57">
        <v>2</v>
      </c>
      <c r="LD59" s="57">
        <v>1</v>
      </c>
      <c r="LG59" s="57">
        <v>42</v>
      </c>
      <c r="LH59" s="57">
        <v>429</v>
      </c>
      <c r="LI59" s="57">
        <v>300</v>
      </c>
      <c r="LL59" s="57">
        <v>128</v>
      </c>
      <c r="LM59" s="57">
        <v>312</v>
      </c>
      <c r="LN59" s="57">
        <v>311</v>
      </c>
      <c r="LV59" s="57">
        <v>13154</v>
      </c>
      <c r="LW59" s="57">
        <v>13254</v>
      </c>
      <c r="LX59" s="57">
        <v>34056</v>
      </c>
      <c r="LY59" s="57">
        <v>34507</v>
      </c>
      <c r="MA59" s="57" t="s">
        <v>18863</v>
      </c>
      <c r="MB59" s="57" t="s">
        <v>18870</v>
      </c>
      <c r="MC59" s="57" t="s">
        <v>19261</v>
      </c>
      <c r="MD59" s="57" t="s">
        <v>19262</v>
      </c>
      <c r="MF59" s="57">
        <v>1</v>
      </c>
      <c r="MG59" s="57">
        <v>1</v>
      </c>
      <c r="MH59" s="57">
        <v>2</v>
      </c>
      <c r="MI59" s="57">
        <v>2</v>
      </c>
      <c r="MK59" s="57">
        <v>42</v>
      </c>
      <c r="ML59" s="57">
        <v>42</v>
      </c>
      <c r="MM59" s="57">
        <v>429</v>
      </c>
      <c r="MN59" s="57">
        <v>280</v>
      </c>
      <c r="MP59" s="57">
        <v>122</v>
      </c>
      <c r="MQ59" s="57">
        <v>128</v>
      </c>
      <c r="MR59" s="57">
        <v>312</v>
      </c>
      <c r="MS59" s="57">
        <v>312</v>
      </c>
      <c r="PJ59" s="57" t="s">
        <v>19263</v>
      </c>
      <c r="PK59" s="57" t="s">
        <v>19264</v>
      </c>
      <c r="PL59" s="57" t="s">
        <v>19265</v>
      </c>
      <c r="PN59" s="57">
        <v>4147.7925258999994</v>
      </c>
      <c r="PO59" s="57" t="s">
        <v>18823</v>
      </c>
      <c r="PP59" s="57" t="s">
        <v>18824</v>
      </c>
      <c r="PQ59" s="57" t="s">
        <v>18825</v>
      </c>
      <c r="PR59" s="57" t="s">
        <v>3428</v>
      </c>
      <c r="PS59" s="57" t="s">
        <v>3429</v>
      </c>
      <c r="PT59" s="57" t="s">
        <v>3430</v>
      </c>
      <c r="PU59" s="57" t="s">
        <v>3431</v>
      </c>
      <c r="PV59" s="57" t="s">
        <v>3432</v>
      </c>
      <c r="PW59" s="57" t="s">
        <v>3167</v>
      </c>
    </row>
    <row r="60" spans="1:439" ht="15" customHeight="1" x14ac:dyDescent="0.35">
      <c r="A60" s="57">
        <v>59</v>
      </c>
      <c r="B60" s="57" t="s">
        <v>277</v>
      </c>
      <c r="D60" s="57" t="s">
        <v>19266</v>
      </c>
      <c r="E60" s="57" t="s">
        <v>1614</v>
      </c>
      <c r="F60" s="57" t="s">
        <v>1615</v>
      </c>
      <c r="G60" s="57" t="s">
        <v>1616</v>
      </c>
      <c r="H60" s="57" t="s">
        <v>1617</v>
      </c>
      <c r="I60" s="57" t="s">
        <v>1618</v>
      </c>
      <c r="J60" s="57" t="s">
        <v>1619</v>
      </c>
      <c r="K60" s="57" t="s">
        <v>481</v>
      </c>
      <c r="L60" s="57" t="s">
        <v>1620</v>
      </c>
      <c r="P60" s="57" t="s">
        <v>1611</v>
      </c>
      <c r="S60" s="57" t="s">
        <v>69</v>
      </c>
      <c r="T60" s="57" t="s">
        <v>69</v>
      </c>
      <c r="U60" s="57" t="s">
        <v>69</v>
      </c>
      <c r="V60" s="57" t="s">
        <v>69</v>
      </c>
      <c r="W60" s="57" t="s">
        <v>69</v>
      </c>
      <c r="X60" s="57" t="s">
        <v>69</v>
      </c>
      <c r="Y60" s="57" t="s">
        <v>69</v>
      </c>
      <c r="Z60" s="57" t="s">
        <v>69</v>
      </c>
      <c r="AA60" s="57" t="s">
        <v>69</v>
      </c>
      <c r="AB60" s="57" t="s">
        <v>63</v>
      </c>
      <c r="AC60" s="57" t="s">
        <v>69</v>
      </c>
      <c r="AD60" s="57" t="s">
        <v>69</v>
      </c>
      <c r="AE60" s="57" t="s">
        <v>63</v>
      </c>
      <c r="AF60" s="57" t="s">
        <v>69</v>
      </c>
      <c r="AG60" s="57" t="s">
        <v>69</v>
      </c>
      <c r="AH60" s="57" t="s">
        <v>75</v>
      </c>
      <c r="AI60" s="57" t="s">
        <v>1621</v>
      </c>
      <c r="AJ60" s="57" t="s">
        <v>71</v>
      </c>
      <c r="AK60" s="57" t="s">
        <v>76</v>
      </c>
      <c r="AL60" s="57" t="s">
        <v>72</v>
      </c>
      <c r="AM60" s="57" t="s">
        <v>1613</v>
      </c>
      <c r="AN60" s="57" t="s">
        <v>1622</v>
      </c>
      <c r="AO60" s="57" t="s">
        <v>887</v>
      </c>
      <c r="AP60" s="57" t="s">
        <v>19223</v>
      </c>
      <c r="AQ60" s="57" t="s">
        <v>67</v>
      </c>
      <c r="AR60" s="57" t="s">
        <v>73</v>
      </c>
      <c r="AS60" s="57" t="s">
        <v>1623</v>
      </c>
      <c r="AT60" s="57" t="s">
        <v>18859</v>
      </c>
      <c r="AU60" s="57" t="s">
        <v>5182</v>
      </c>
      <c r="AV60" s="57" t="s">
        <v>5183</v>
      </c>
      <c r="AW60" s="57" t="s">
        <v>5184</v>
      </c>
      <c r="AX60" s="57" t="s">
        <v>5185</v>
      </c>
      <c r="AY60" s="57" t="s">
        <v>5186</v>
      </c>
      <c r="AZ60" s="57" t="s">
        <v>5187</v>
      </c>
      <c r="BE60" s="57" t="s">
        <v>5188</v>
      </c>
      <c r="BF60" s="57" t="s">
        <v>5189</v>
      </c>
      <c r="BG60" s="57" t="s">
        <v>5190</v>
      </c>
      <c r="BH60" s="57" t="s">
        <v>5191</v>
      </c>
      <c r="BI60" s="57" t="s">
        <v>5192</v>
      </c>
      <c r="BJ60" s="57" t="s">
        <v>5193</v>
      </c>
      <c r="BO60" s="57" t="s">
        <v>4758</v>
      </c>
      <c r="BP60" s="57" t="s">
        <v>4579</v>
      </c>
      <c r="BQ60" s="57" t="s">
        <v>5194</v>
      </c>
      <c r="BV60" s="57" t="s">
        <v>18059</v>
      </c>
      <c r="BW60" s="164" t="s">
        <v>18805</v>
      </c>
      <c r="BX60" s="57" t="s">
        <v>18851</v>
      </c>
      <c r="BY60" s="57" t="s">
        <v>8070</v>
      </c>
      <c r="BZ60" s="57" t="s">
        <v>8071</v>
      </c>
      <c r="CA60" s="57" t="s">
        <v>8072</v>
      </c>
      <c r="CB60" s="57" t="s">
        <v>8073</v>
      </c>
      <c r="CC60" s="57" t="s">
        <v>8074</v>
      </c>
      <c r="CI60" s="57" t="s">
        <v>8075</v>
      </c>
      <c r="CJ60" s="57" t="s">
        <v>8076</v>
      </c>
      <c r="CK60" s="57" t="s">
        <v>8077</v>
      </c>
      <c r="CL60" s="57" t="s">
        <v>8078</v>
      </c>
      <c r="CM60" s="57" t="s">
        <v>8079</v>
      </c>
      <c r="CN60" s="57" t="s">
        <v>8080</v>
      </c>
      <c r="CS60" s="57" t="s">
        <v>8081</v>
      </c>
      <c r="CT60" s="57" t="s">
        <v>8082</v>
      </c>
      <c r="CU60" s="57" t="s">
        <v>4796</v>
      </c>
      <c r="CZ60" s="57" t="s">
        <v>18066</v>
      </c>
      <c r="DA60" s="164" t="s">
        <v>18802</v>
      </c>
      <c r="DB60" s="57" t="s">
        <v>18851</v>
      </c>
      <c r="DC60" s="57" t="s">
        <v>8057</v>
      </c>
      <c r="DD60" s="57" t="s">
        <v>10976</v>
      </c>
      <c r="DE60" s="57" t="s">
        <v>8059</v>
      </c>
      <c r="DF60" s="57" t="s">
        <v>10977</v>
      </c>
      <c r="DG60" s="57" t="s">
        <v>8061</v>
      </c>
      <c r="DM60" s="57" t="s">
        <v>10978</v>
      </c>
      <c r="DN60" s="57" t="s">
        <v>8063</v>
      </c>
      <c r="DO60" s="57" t="s">
        <v>8918</v>
      </c>
      <c r="DP60" s="57" t="s">
        <v>8065</v>
      </c>
      <c r="DQ60" s="57" t="s">
        <v>8066</v>
      </c>
      <c r="DR60" s="57" t="s">
        <v>10979</v>
      </c>
      <c r="DS60" s="57" t="s">
        <v>10980</v>
      </c>
      <c r="DW60" s="57" t="s">
        <v>7147</v>
      </c>
      <c r="DX60" s="57" t="s">
        <v>5404</v>
      </c>
      <c r="DY60" s="57" t="s">
        <v>8068</v>
      </c>
      <c r="ED60" s="57" t="s">
        <v>18069</v>
      </c>
      <c r="EE60" s="164" t="s">
        <v>18805</v>
      </c>
      <c r="EF60" s="57" t="s">
        <v>18851</v>
      </c>
      <c r="EG60" s="57" t="s">
        <v>13510</v>
      </c>
      <c r="EH60" s="57" t="s">
        <v>13498</v>
      </c>
      <c r="EI60" s="57" t="s">
        <v>13499</v>
      </c>
      <c r="EJ60" s="57" t="s">
        <v>13502</v>
      </c>
      <c r="EQ60" s="57" t="s">
        <v>13503</v>
      </c>
      <c r="ER60" s="57" t="s">
        <v>11005</v>
      </c>
      <c r="ES60" s="57" t="s">
        <v>13504</v>
      </c>
      <c r="ET60" s="57" t="s">
        <v>13511</v>
      </c>
      <c r="EU60" s="57" t="s">
        <v>13512</v>
      </c>
      <c r="EV60" s="57" t="s">
        <v>13507</v>
      </c>
      <c r="FA60" s="57" t="s">
        <v>13278</v>
      </c>
      <c r="FB60" s="57" t="s">
        <v>13508</v>
      </c>
      <c r="FC60" s="57" t="s">
        <v>13509</v>
      </c>
      <c r="FH60" s="57" t="s">
        <v>18069</v>
      </c>
      <c r="FI60" s="164" t="s">
        <v>18802</v>
      </c>
      <c r="FJ60" s="57" t="s">
        <v>18942</v>
      </c>
      <c r="FK60" s="57" t="s">
        <v>15325</v>
      </c>
      <c r="FL60" s="57" t="s">
        <v>15326</v>
      </c>
      <c r="FM60" s="57" t="s">
        <v>15327</v>
      </c>
      <c r="FN60" s="57" t="s">
        <v>15328</v>
      </c>
      <c r="FU60" s="57" t="s">
        <v>15329</v>
      </c>
      <c r="FV60" s="57" t="s">
        <v>15330</v>
      </c>
      <c r="FW60" s="57" t="s">
        <v>15331</v>
      </c>
      <c r="FX60" s="57" t="s">
        <v>15332</v>
      </c>
      <c r="FY60" s="57" t="s">
        <v>15333</v>
      </c>
      <c r="GE60" s="57" t="s">
        <v>6405</v>
      </c>
      <c r="GF60" s="57" t="s">
        <v>13120</v>
      </c>
      <c r="GG60" s="57" t="s">
        <v>8833</v>
      </c>
      <c r="GL60" s="57" t="s">
        <v>18084</v>
      </c>
      <c r="GM60" s="164" t="s">
        <v>18802</v>
      </c>
      <c r="GN60" s="57" t="s">
        <v>18942</v>
      </c>
      <c r="HS60" s="57" t="s">
        <v>79</v>
      </c>
      <c r="HT60" s="57" t="s">
        <v>79</v>
      </c>
      <c r="HU60" s="57" t="s">
        <v>79</v>
      </c>
      <c r="HV60" s="57" t="s">
        <v>74</v>
      </c>
      <c r="HW60" s="57" t="s">
        <v>74</v>
      </c>
      <c r="HX60" s="57" t="s">
        <v>79</v>
      </c>
      <c r="HY60" s="57" t="s">
        <v>74</v>
      </c>
      <c r="HZ60" s="57" t="s">
        <v>79</v>
      </c>
      <c r="IA60" s="57" t="s">
        <v>79</v>
      </c>
      <c r="IB60" s="57" t="s">
        <v>79</v>
      </c>
      <c r="IC60" s="57" t="s">
        <v>79</v>
      </c>
      <c r="ID60" s="57" t="s">
        <v>79</v>
      </c>
      <c r="IE60" s="57" t="s">
        <v>79</v>
      </c>
      <c r="IF60" s="57" t="s">
        <v>74</v>
      </c>
      <c r="IG60" s="57" t="s">
        <v>79</v>
      </c>
      <c r="IH60" s="57" t="s">
        <v>79</v>
      </c>
      <c r="II60" s="57" t="s">
        <v>68</v>
      </c>
      <c r="IJ60" s="57">
        <v>34085</v>
      </c>
      <c r="IK60" s="57">
        <v>13154</v>
      </c>
      <c r="IL60" s="57">
        <v>34593</v>
      </c>
      <c r="IO60" s="57" t="s">
        <v>18973</v>
      </c>
      <c r="IP60" s="57" t="s">
        <v>18863</v>
      </c>
      <c r="IQ60" s="57" t="s">
        <v>19227</v>
      </c>
      <c r="IT60" s="57">
        <v>1</v>
      </c>
      <c r="IU60" s="57">
        <v>1</v>
      </c>
      <c r="IV60" s="57">
        <v>1</v>
      </c>
      <c r="IY60" s="57">
        <v>98</v>
      </c>
      <c r="IZ60" s="57">
        <v>42</v>
      </c>
      <c r="JA60" s="57">
        <v>170</v>
      </c>
      <c r="JD60" s="57">
        <v>312</v>
      </c>
      <c r="JE60" s="57">
        <v>122</v>
      </c>
      <c r="JF60" s="57">
        <v>312</v>
      </c>
      <c r="JN60" s="57">
        <v>34592</v>
      </c>
      <c r="JO60" s="57">
        <v>34593</v>
      </c>
      <c r="JS60" s="57" t="s">
        <v>18843</v>
      </c>
      <c r="JT60" s="57" t="s">
        <v>19227</v>
      </c>
      <c r="JX60" s="57">
        <v>2</v>
      </c>
      <c r="JY60" s="57">
        <v>1</v>
      </c>
      <c r="KC60" s="57">
        <v>221</v>
      </c>
      <c r="KD60" s="57">
        <v>170</v>
      </c>
      <c r="KH60" s="57">
        <v>312</v>
      </c>
      <c r="KI60" s="57">
        <v>312</v>
      </c>
      <c r="KR60" s="57">
        <v>34592</v>
      </c>
      <c r="KS60" s="57">
        <v>34507</v>
      </c>
      <c r="KT60" s="57">
        <v>13254</v>
      </c>
      <c r="KU60" s="57">
        <v>21572</v>
      </c>
      <c r="KW60" s="57" t="s">
        <v>18843</v>
      </c>
      <c r="KX60" s="57" t="s">
        <v>19262</v>
      </c>
      <c r="KY60" s="57" t="s">
        <v>18870</v>
      </c>
      <c r="KZ60" s="57" t="s">
        <v>18816</v>
      </c>
      <c r="LB60" s="57">
        <v>2</v>
      </c>
      <c r="LC60" s="57">
        <v>2</v>
      </c>
      <c r="LD60" s="57">
        <v>1</v>
      </c>
      <c r="LE60" s="57">
        <v>1</v>
      </c>
      <c r="LG60" s="57">
        <v>221</v>
      </c>
      <c r="LH60" s="57">
        <v>280</v>
      </c>
      <c r="LI60" s="57">
        <v>42</v>
      </c>
      <c r="LJ60" s="57">
        <v>80</v>
      </c>
      <c r="LL60" s="57">
        <v>312</v>
      </c>
      <c r="LM60" s="57">
        <v>312</v>
      </c>
      <c r="LN60" s="57">
        <v>128</v>
      </c>
      <c r="LO60" s="57">
        <v>221</v>
      </c>
      <c r="LV60" s="57">
        <v>34592</v>
      </c>
      <c r="LW60" s="57">
        <v>34507</v>
      </c>
      <c r="LX60" s="57">
        <v>13154</v>
      </c>
      <c r="MA60" s="57" t="s">
        <v>18843</v>
      </c>
      <c r="MB60" s="57" t="s">
        <v>19262</v>
      </c>
      <c r="MC60" s="57" t="s">
        <v>18863</v>
      </c>
      <c r="MF60" s="57">
        <v>2</v>
      </c>
      <c r="MG60" s="57">
        <v>2</v>
      </c>
      <c r="MH60" s="57">
        <v>1</v>
      </c>
      <c r="MK60" s="57">
        <v>221</v>
      </c>
      <c r="ML60" s="57">
        <v>280</v>
      </c>
      <c r="MM60" s="57">
        <v>42</v>
      </c>
      <c r="MP60" s="57">
        <v>312</v>
      </c>
      <c r="MQ60" s="57">
        <v>312</v>
      </c>
      <c r="MR60" s="57">
        <v>122</v>
      </c>
      <c r="MZ60" s="57">
        <v>34507</v>
      </c>
      <c r="NE60" s="57" t="s">
        <v>19262</v>
      </c>
      <c r="NJ60" s="57">
        <v>2</v>
      </c>
      <c r="NO60" s="57">
        <v>280</v>
      </c>
      <c r="NT60" s="57">
        <v>312</v>
      </c>
      <c r="PJ60" s="57" t="s">
        <v>19267</v>
      </c>
      <c r="PK60" s="57" t="s">
        <v>19268</v>
      </c>
      <c r="PL60" s="57" t="s">
        <v>19269</v>
      </c>
      <c r="PM60" s="57" t="s">
        <v>19270</v>
      </c>
      <c r="PN60" s="57">
        <v>2837.0293101999996</v>
      </c>
      <c r="PO60" s="57" t="s">
        <v>18823</v>
      </c>
      <c r="PP60" s="57" t="s">
        <v>18824</v>
      </c>
      <c r="PQ60" s="57" t="s">
        <v>18825</v>
      </c>
      <c r="PR60" s="57" t="s">
        <v>3433</v>
      </c>
      <c r="PS60" s="57" t="s">
        <v>3434</v>
      </c>
      <c r="PT60" s="57" t="s">
        <v>3435</v>
      </c>
      <c r="PU60" s="57" t="s">
        <v>3436</v>
      </c>
      <c r="PV60" s="57" t="s">
        <v>3437</v>
      </c>
      <c r="PW60" s="57" t="s">
        <v>3167</v>
      </c>
    </row>
    <row r="61" spans="1:439" ht="15" customHeight="1" x14ac:dyDescent="0.35">
      <c r="A61" s="57">
        <v>60</v>
      </c>
      <c r="B61" s="57" t="s">
        <v>277</v>
      </c>
      <c r="D61" s="57" t="s">
        <v>19271</v>
      </c>
      <c r="E61" s="57" t="s">
        <v>1624</v>
      </c>
      <c r="F61" s="57" t="s">
        <v>1625</v>
      </c>
      <c r="G61" s="57" t="s">
        <v>1626</v>
      </c>
      <c r="H61" s="57" t="s">
        <v>1627</v>
      </c>
      <c r="P61" s="57" t="s">
        <v>1602</v>
      </c>
      <c r="S61" s="57" t="s">
        <v>69</v>
      </c>
      <c r="T61" s="57" t="s">
        <v>69</v>
      </c>
      <c r="U61" s="57" t="s">
        <v>69</v>
      </c>
      <c r="V61" s="57" t="s">
        <v>69</v>
      </c>
      <c r="W61" s="57" t="s">
        <v>69</v>
      </c>
      <c r="X61" s="57" t="s">
        <v>69</v>
      </c>
      <c r="Y61" s="57" t="s">
        <v>69</v>
      </c>
      <c r="Z61" s="57" t="s">
        <v>69</v>
      </c>
      <c r="AA61" s="57" t="s">
        <v>69</v>
      </c>
      <c r="AB61" s="57" t="s">
        <v>63</v>
      </c>
      <c r="AC61" s="57" t="s">
        <v>69</v>
      </c>
      <c r="AD61" s="57" t="s">
        <v>63</v>
      </c>
      <c r="AE61" s="57" t="s">
        <v>63</v>
      </c>
      <c r="AF61" s="57" t="s">
        <v>69</v>
      </c>
      <c r="AG61" s="57" t="s">
        <v>69</v>
      </c>
      <c r="AH61" s="57" t="s">
        <v>75</v>
      </c>
      <c r="AI61" s="57" t="s">
        <v>1628</v>
      </c>
      <c r="AJ61" s="57" t="s">
        <v>83</v>
      </c>
      <c r="AK61" s="57" t="s">
        <v>83</v>
      </c>
      <c r="AL61" s="57" t="s">
        <v>77</v>
      </c>
      <c r="AM61" s="57" t="s">
        <v>1628</v>
      </c>
      <c r="AO61" s="57" t="s">
        <v>888</v>
      </c>
      <c r="AP61" s="57" t="s">
        <v>19223</v>
      </c>
      <c r="AQ61" s="57" t="s">
        <v>1245</v>
      </c>
      <c r="AR61" s="57" t="s">
        <v>78</v>
      </c>
      <c r="AS61" s="57" t="s">
        <v>1215</v>
      </c>
      <c r="AT61" s="57" t="s">
        <v>18801</v>
      </c>
      <c r="AU61" s="57" t="s">
        <v>5196</v>
      </c>
      <c r="AV61" s="57" t="s">
        <v>5197</v>
      </c>
      <c r="AW61" s="57" t="s">
        <v>5198</v>
      </c>
      <c r="AX61" s="57" t="s">
        <v>4670</v>
      </c>
      <c r="AY61" s="57" t="s">
        <v>5199</v>
      </c>
      <c r="AZ61" s="57" t="s">
        <v>5200</v>
      </c>
      <c r="BA61" s="57" t="s">
        <v>5201</v>
      </c>
      <c r="BE61" s="57" t="s">
        <v>5202</v>
      </c>
      <c r="BF61" s="57" t="s">
        <v>5203</v>
      </c>
      <c r="BG61" s="57" t="s">
        <v>5204</v>
      </c>
      <c r="BH61" s="57" t="s">
        <v>4677</v>
      </c>
      <c r="BI61" s="57" t="s">
        <v>5205</v>
      </c>
      <c r="BJ61" s="57" t="s">
        <v>4680</v>
      </c>
      <c r="BK61" s="57" t="s">
        <v>5206</v>
      </c>
      <c r="BO61" s="57" t="s">
        <v>5021</v>
      </c>
      <c r="BP61" s="57" t="s">
        <v>5207</v>
      </c>
      <c r="BV61" s="57" t="s">
        <v>18056</v>
      </c>
      <c r="BW61" s="164" t="s">
        <v>18805</v>
      </c>
      <c r="BX61" s="57" t="s">
        <v>18934</v>
      </c>
      <c r="BY61" s="57" t="s">
        <v>8083</v>
      </c>
      <c r="BZ61" s="57" t="s">
        <v>8084</v>
      </c>
      <c r="CA61" s="57" t="s">
        <v>8085</v>
      </c>
      <c r="CB61" s="57" t="s">
        <v>8086</v>
      </c>
      <c r="CI61" s="57" t="s">
        <v>8087</v>
      </c>
      <c r="CJ61" s="57" t="s">
        <v>8088</v>
      </c>
      <c r="CK61" s="57" t="s">
        <v>8089</v>
      </c>
      <c r="CL61" s="57" t="s">
        <v>8090</v>
      </c>
      <c r="CM61" s="57" t="s">
        <v>8091</v>
      </c>
      <c r="CS61" s="57" t="s">
        <v>4579</v>
      </c>
      <c r="CT61" s="57" t="s">
        <v>4777</v>
      </c>
      <c r="CU61" s="57" t="s">
        <v>8092</v>
      </c>
      <c r="CZ61" s="57" t="s">
        <v>18078</v>
      </c>
      <c r="DA61" s="164" t="s">
        <v>18802</v>
      </c>
      <c r="DB61" s="57" t="s">
        <v>19226</v>
      </c>
      <c r="DC61" s="57" t="s">
        <v>10981</v>
      </c>
      <c r="DD61" s="57" t="s">
        <v>10982</v>
      </c>
      <c r="DE61" s="57" t="s">
        <v>10983</v>
      </c>
      <c r="DF61" s="57" t="s">
        <v>9908</v>
      </c>
      <c r="DM61" s="57" t="s">
        <v>10984</v>
      </c>
      <c r="DN61" s="57" t="s">
        <v>10985</v>
      </c>
      <c r="DO61" s="57" t="s">
        <v>10648</v>
      </c>
      <c r="DP61" s="57" t="s">
        <v>10651</v>
      </c>
      <c r="DQ61" s="57" t="s">
        <v>4596</v>
      </c>
      <c r="DW61" s="57" t="s">
        <v>4602</v>
      </c>
      <c r="DX61" s="57" t="s">
        <v>4601</v>
      </c>
      <c r="DY61" s="57" t="s">
        <v>5254</v>
      </c>
      <c r="ED61" s="57" t="s">
        <v>18078</v>
      </c>
      <c r="EE61" s="164" t="s">
        <v>18805</v>
      </c>
      <c r="EF61" s="57" t="s">
        <v>19272</v>
      </c>
      <c r="EG61" s="57" t="s">
        <v>13513</v>
      </c>
      <c r="EH61" s="57" t="s">
        <v>13514</v>
      </c>
      <c r="EI61" s="57" t="s">
        <v>13515</v>
      </c>
      <c r="EJ61" s="57" t="s">
        <v>13516</v>
      </c>
      <c r="EK61" s="57" t="s">
        <v>13517</v>
      </c>
      <c r="EQ61" s="57" t="s">
        <v>13518</v>
      </c>
      <c r="ER61" s="57" t="s">
        <v>13519</v>
      </c>
      <c r="ES61" s="57" t="s">
        <v>13520</v>
      </c>
      <c r="ET61" s="57" t="s">
        <v>13521</v>
      </c>
      <c r="EU61" s="57" t="s">
        <v>13522</v>
      </c>
      <c r="FA61" s="57" t="s">
        <v>11037</v>
      </c>
      <c r="FB61" s="57" t="s">
        <v>13523</v>
      </c>
      <c r="FC61" s="57" t="s">
        <v>13524</v>
      </c>
      <c r="FH61" s="57" t="s">
        <v>18078</v>
      </c>
      <c r="FI61" s="164" t="s">
        <v>18805</v>
      </c>
      <c r="FJ61" s="57" t="s">
        <v>18832</v>
      </c>
      <c r="FK61" s="57" t="s">
        <v>15334</v>
      </c>
      <c r="FL61" s="57" t="s">
        <v>13536</v>
      </c>
      <c r="FM61" s="57" t="s">
        <v>5682</v>
      </c>
      <c r="FN61" s="57" t="s">
        <v>15335</v>
      </c>
      <c r="FO61" s="57" t="s">
        <v>15336</v>
      </c>
      <c r="FP61" s="57" t="s">
        <v>15337</v>
      </c>
      <c r="FU61" s="57" t="s">
        <v>15338</v>
      </c>
      <c r="FV61" s="57" t="s">
        <v>13538</v>
      </c>
      <c r="FW61" s="57" t="s">
        <v>13539</v>
      </c>
      <c r="FX61" s="57" t="s">
        <v>15339</v>
      </c>
      <c r="FY61" s="57" t="s">
        <v>15340</v>
      </c>
      <c r="FZ61" s="57" t="s">
        <v>15341</v>
      </c>
      <c r="GA61" s="57" t="s">
        <v>15342</v>
      </c>
      <c r="GE61" s="57" t="s">
        <v>15343</v>
      </c>
      <c r="GF61" s="57" t="s">
        <v>7468</v>
      </c>
      <c r="GL61" s="57" t="s">
        <v>18066</v>
      </c>
      <c r="GM61" s="164" t="s">
        <v>18802</v>
      </c>
      <c r="GN61" s="57" t="s">
        <v>18901</v>
      </c>
      <c r="GO61" s="57" t="s">
        <v>15521</v>
      </c>
      <c r="GP61" s="57" t="s">
        <v>19273</v>
      </c>
      <c r="GQ61" s="57" t="s">
        <v>19274</v>
      </c>
      <c r="GR61" s="57" t="s">
        <v>14094</v>
      </c>
      <c r="GS61" s="57" t="s">
        <v>14247</v>
      </c>
      <c r="GT61" s="57" t="s">
        <v>15524</v>
      </c>
      <c r="GY61" s="57" t="s">
        <v>15525</v>
      </c>
      <c r="GZ61" s="57" t="s">
        <v>14096</v>
      </c>
      <c r="HA61" s="57" t="s">
        <v>19275</v>
      </c>
      <c r="HB61" s="57" t="s">
        <v>19276</v>
      </c>
      <c r="HC61" s="57" t="s">
        <v>15527</v>
      </c>
      <c r="HD61" s="57" t="s">
        <v>10821</v>
      </c>
      <c r="HI61" s="57" t="s">
        <v>14100</v>
      </c>
      <c r="HJ61" s="57" t="s">
        <v>5712</v>
      </c>
      <c r="HK61" s="57" t="s">
        <v>8858</v>
      </c>
      <c r="HP61" s="57" t="s">
        <v>18075</v>
      </c>
      <c r="HQ61" s="164" t="s">
        <v>18805</v>
      </c>
      <c r="HR61" s="57" t="s">
        <v>19055</v>
      </c>
      <c r="HS61" s="57" t="s">
        <v>84</v>
      </c>
      <c r="HT61" s="57" t="s">
        <v>84</v>
      </c>
      <c r="HU61" s="57" t="s">
        <v>84</v>
      </c>
      <c r="HV61" s="57" t="s">
        <v>82</v>
      </c>
      <c r="HW61" s="57" t="s">
        <v>82</v>
      </c>
      <c r="HX61" s="57" t="s">
        <v>84</v>
      </c>
      <c r="HY61" s="57" t="s">
        <v>84</v>
      </c>
      <c r="HZ61" s="57" t="s">
        <v>84</v>
      </c>
      <c r="IA61" s="57" t="s">
        <v>84</v>
      </c>
      <c r="IB61" s="57" t="s">
        <v>84</v>
      </c>
      <c r="IC61" s="57" t="s">
        <v>84</v>
      </c>
      <c r="ID61" s="57" t="s">
        <v>84</v>
      </c>
      <c r="IE61" s="57" t="s">
        <v>84</v>
      </c>
      <c r="IF61" s="57" t="s">
        <v>84</v>
      </c>
      <c r="IG61" s="57" t="s">
        <v>84</v>
      </c>
      <c r="IH61" s="57" t="s">
        <v>84</v>
      </c>
      <c r="II61" s="57" t="s">
        <v>68</v>
      </c>
      <c r="IJ61" s="57">
        <v>34085</v>
      </c>
      <c r="IK61" s="57">
        <v>32079</v>
      </c>
      <c r="IL61" s="57">
        <v>13154</v>
      </c>
      <c r="IM61" s="57">
        <v>34593</v>
      </c>
      <c r="IO61" s="57" t="s">
        <v>18973</v>
      </c>
      <c r="IP61" s="57" t="s">
        <v>18867</v>
      </c>
      <c r="IQ61" s="57" t="s">
        <v>18863</v>
      </c>
      <c r="IR61" s="57" t="s">
        <v>19227</v>
      </c>
      <c r="IT61" s="57">
        <v>4</v>
      </c>
      <c r="IU61" s="57">
        <v>3</v>
      </c>
      <c r="IV61" s="57">
        <v>2</v>
      </c>
      <c r="IW61" s="57">
        <v>3</v>
      </c>
      <c r="IY61" s="57">
        <v>690</v>
      </c>
      <c r="IZ61" s="57">
        <v>548</v>
      </c>
      <c r="JA61" s="57">
        <v>192</v>
      </c>
      <c r="JB61" s="57">
        <v>851</v>
      </c>
      <c r="JD61" s="57">
        <v>312</v>
      </c>
      <c r="JE61" s="57">
        <v>310</v>
      </c>
      <c r="JF61" s="57">
        <v>122</v>
      </c>
      <c r="JG61" s="57">
        <v>312</v>
      </c>
      <c r="JN61" s="57">
        <v>13154</v>
      </c>
      <c r="JO61" s="57">
        <v>32079</v>
      </c>
      <c r="JP61" s="57">
        <v>34085</v>
      </c>
      <c r="JQ61" s="57">
        <v>34593</v>
      </c>
      <c r="JR61" s="57">
        <v>34582</v>
      </c>
      <c r="JS61" s="57" t="s">
        <v>18863</v>
      </c>
      <c r="JT61" s="57" t="s">
        <v>18867</v>
      </c>
      <c r="JU61" s="57" t="s">
        <v>18973</v>
      </c>
      <c r="JV61" s="57" t="s">
        <v>19227</v>
      </c>
      <c r="JW61" s="57" t="s">
        <v>19241</v>
      </c>
      <c r="JX61" s="57">
        <v>2</v>
      </c>
      <c r="JY61" s="57">
        <v>3</v>
      </c>
      <c r="JZ61" s="57">
        <v>4</v>
      </c>
      <c r="KA61" s="57">
        <v>3</v>
      </c>
      <c r="KB61" s="57">
        <v>4</v>
      </c>
      <c r="KC61" s="57">
        <v>192</v>
      </c>
      <c r="KD61" s="57">
        <v>548</v>
      </c>
      <c r="KE61" s="57">
        <v>690</v>
      </c>
      <c r="KF61" s="57">
        <v>851</v>
      </c>
      <c r="KG61" s="57">
        <v>592</v>
      </c>
      <c r="KH61" s="57">
        <v>122</v>
      </c>
      <c r="KI61" s="57">
        <v>310</v>
      </c>
      <c r="KJ61" s="57">
        <v>312</v>
      </c>
      <c r="KK61" s="57">
        <v>312</v>
      </c>
      <c r="KL61" s="57">
        <v>312</v>
      </c>
      <c r="KR61" s="57">
        <v>13254</v>
      </c>
      <c r="KS61" s="57">
        <v>32110</v>
      </c>
      <c r="KW61" s="57" t="s">
        <v>18870</v>
      </c>
      <c r="KX61" s="57" t="s">
        <v>18869</v>
      </c>
      <c r="LB61" s="57">
        <v>2</v>
      </c>
      <c r="LC61" s="57">
        <v>3</v>
      </c>
      <c r="LG61" s="57">
        <v>192</v>
      </c>
      <c r="LH61" s="57">
        <v>1050</v>
      </c>
      <c r="LL61" s="57">
        <v>128</v>
      </c>
      <c r="LM61" s="57">
        <v>310</v>
      </c>
      <c r="LV61" s="57">
        <v>32130</v>
      </c>
      <c r="LW61" s="57">
        <v>32079</v>
      </c>
      <c r="MA61" s="57" t="s">
        <v>19277</v>
      </c>
      <c r="MB61" s="57" t="s">
        <v>18867</v>
      </c>
      <c r="MF61" s="57">
        <v>3</v>
      </c>
      <c r="MG61" s="57">
        <v>3</v>
      </c>
      <c r="MK61" s="57">
        <v>414</v>
      </c>
      <c r="ML61" s="57">
        <v>548</v>
      </c>
      <c r="MP61" s="57">
        <v>413</v>
      </c>
      <c r="MQ61" s="57">
        <v>310</v>
      </c>
      <c r="MZ61" s="57">
        <v>34593</v>
      </c>
      <c r="NA61" s="57">
        <v>34592</v>
      </c>
      <c r="NB61" s="57">
        <v>34582</v>
      </c>
      <c r="NE61" s="57" t="s">
        <v>19227</v>
      </c>
      <c r="NF61" s="57" t="s">
        <v>18843</v>
      </c>
      <c r="NG61" s="57" t="s">
        <v>19241</v>
      </c>
      <c r="NJ61" s="57">
        <v>3</v>
      </c>
      <c r="NK61" s="57">
        <v>3</v>
      </c>
      <c r="NL61" s="57">
        <v>4</v>
      </c>
      <c r="NO61" s="57">
        <v>851</v>
      </c>
      <c r="NP61" s="57">
        <v>407</v>
      </c>
      <c r="NQ61" s="57">
        <v>592</v>
      </c>
      <c r="NT61" s="57">
        <v>312</v>
      </c>
      <c r="NU61" s="57">
        <v>312</v>
      </c>
      <c r="NV61" s="57">
        <v>312</v>
      </c>
      <c r="OD61" s="57">
        <v>15254</v>
      </c>
      <c r="OI61" s="57" t="s">
        <v>18909</v>
      </c>
      <c r="ON61" s="57">
        <v>2</v>
      </c>
      <c r="OS61" s="57">
        <v>400</v>
      </c>
      <c r="OX61" s="57">
        <v>136</v>
      </c>
      <c r="PJ61" s="57" t="s">
        <v>19278</v>
      </c>
      <c r="PK61" s="57" t="s">
        <v>19279</v>
      </c>
      <c r="PL61" s="57" t="s">
        <v>19280</v>
      </c>
      <c r="PM61" s="57" t="s">
        <v>19281</v>
      </c>
      <c r="PN61" s="57">
        <v>3330.5661476999994</v>
      </c>
      <c r="PO61" s="57" t="s">
        <v>18823</v>
      </c>
      <c r="PP61" s="57" t="s">
        <v>18824</v>
      </c>
      <c r="PQ61" s="57" t="s">
        <v>18825</v>
      </c>
      <c r="PR61" s="57" t="s">
        <v>3438</v>
      </c>
      <c r="PS61" s="57" t="s">
        <v>3439</v>
      </c>
      <c r="PT61" s="57" t="s">
        <v>3440</v>
      </c>
      <c r="PU61" s="57" t="s">
        <v>3441</v>
      </c>
      <c r="PV61" s="57" t="s">
        <v>3442</v>
      </c>
      <c r="PW61" s="57" t="s">
        <v>3443</v>
      </c>
    </row>
    <row r="62" spans="1:439" ht="15" customHeight="1" x14ac:dyDescent="0.35">
      <c r="A62" s="57">
        <v>61</v>
      </c>
      <c r="B62" s="57" t="s">
        <v>277</v>
      </c>
      <c r="D62" s="57" t="s">
        <v>19282</v>
      </c>
      <c r="E62" s="57" t="s">
        <v>1629</v>
      </c>
      <c r="F62" s="57" t="s">
        <v>1630</v>
      </c>
      <c r="G62" s="57" t="s">
        <v>1631</v>
      </c>
      <c r="H62" s="57" t="s">
        <v>1632</v>
      </c>
      <c r="I62" s="57" t="s">
        <v>1633</v>
      </c>
      <c r="J62" s="57" t="s">
        <v>1634</v>
      </c>
      <c r="P62" s="57" t="s">
        <v>1635</v>
      </c>
      <c r="S62" s="57" t="s">
        <v>69</v>
      </c>
      <c r="T62" s="57" t="s">
        <v>63</v>
      </c>
      <c r="U62" s="57" t="s">
        <v>69</v>
      </c>
      <c r="V62" s="57" t="s">
        <v>63</v>
      </c>
      <c r="W62" s="57" t="s">
        <v>69</v>
      </c>
      <c r="X62" s="57" t="s">
        <v>69</v>
      </c>
      <c r="Y62" s="57" t="s">
        <v>63</v>
      </c>
      <c r="Z62" s="57" t="s">
        <v>69</v>
      </c>
      <c r="AA62" s="57" t="s">
        <v>69</v>
      </c>
      <c r="AB62" s="57" t="s">
        <v>63</v>
      </c>
      <c r="AC62" s="57" t="s">
        <v>69</v>
      </c>
      <c r="AD62" s="57" t="s">
        <v>69</v>
      </c>
      <c r="AE62" s="57" t="s">
        <v>69</v>
      </c>
      <c r="AF62" s="57" t="s">
        <v>69</v>
      </c>
      <c r="AG62" s="57" t="s">
        <v>69</v>
      </c>
      <c r="AH62" s="57" t="s">
        <v>70</v>
      </c>
      <c r="AI62" s="57" t="s">
        <v>1636</v>
      </c>
      <c r="AJ62" s="57" t="s">
        <v>65</v>
      </c>
      <c r="AK62" s="57" t="s">
        <v>71</v>
      </c>
      <c r="AL62" s="57" t="s">
        <v>72</v>
      </c>
      <c r="AM62" s="57" t="s">
        <v>1637</v>
      </c>
      <c r="AO62" s="57" t="s">
        <v>889</v>
      </c>
      <c r="AP62" s="57" t="s">
        <v>19223</v>
      </c>
      <c r="AQ62" s="57" t="s">
        <v>67</v>
      </c>
      <c r="AR62" s="57" t="s">
        <v>73</v>
      </c>
      <c r="AS62" s="57" t="s">
        <v>1224</v>
      </c>
      <c r="AT62" s="57" t="s">
        <v>18859</v>
      </c>
      <c r="AU62" s="57" t="s">
        <v>5208</v>
      </c>
      <c r="AV62" s="57" t="s">
        <v>4526</v>
      </c>
      <c r="AW62" s="57" t="s">
        <v>4628</v>
      </c>
      <c r="AX62" s="57" t="s">
        <v>4629</v>
      </c>
      <c r="AY62" s="57" t="s">
        <v>5209</v>
      </c>
      <c r="AZ62" s="57" t="s">
        <v>4530</v>
      </c>
      <c r="BA62" s="57" t="s">
        <v>4631</v>
      </c>
      <c r="BB62" s="57" t="s">
        <v>5210</v>
      </c>
      <c r="BE62" s="57" t="s">
        <v>5211</v>
      </c>
      <c r="BF62" s="57" t="s">
        <v>4511</v>
      </c>
      <c r="BG62" s="57" t="s">
        <v>5212</v>
      </c>
      <c r="BH62" s="57" t="s">
        <v>5213</v>
      </c>
      <c r="BI62" s="57" t="s">
        <v>5214</v>
      </c>
      <c r="BJ62" s="57" t="s">
        <v>5215</v>
      </c>
      <c r="BK62" s="57" t="s">
        <v>5216</v>
      </c>
      <c r="BL62" s="57" t="s">
        <v>5217</v>
      </c>
      <c r="BO62" s="57" t="s">
        <v>4517</v>
      </c>
      <c r="BP62" s="57" t="s">
        <v>4640</v>
      </c>
      <c r="BQ62" s="57" t="s">
        <v>5218</v>
      </c>
      <c r="BV62" s="57" t="s">
        <v>18063</v>
      </c>
      <c r="BW62" s="164" t="s">
        <v>18805</v>
      </c>
      <c r="BX62" s="57" t="s">
        <v>18828</v>
      </c>
      <c r="BY62" s="57" t="s">
        <v>8094</v>
      </c>
      <c r="BZ62" s="57" t="s">
        <v>7471</v>
      </c>
      <c r="CA62" s="57" t="s">
        <v>7472</v>
      </c>
      <c r="CB62" s="57" t="s">
        <v>8095</v>
      </c>
      <c r="CC62" s="57" t="s">
        <v>7474</v>
      </c>
      <c r="CD62" s="57" t="s">
        <v>7475</v>
      </c>
      <c r="CE62" s="57" t="s">
        <v>5346</v>
      </c>
      <c r="CI62" s="57" t="s">
        <v>8096</v>
      </c>
      <c r="CJ62" s="57" t="s">
        <v>8097</v>
      </c>
      <c r="CK62" s="57" t="s">
        <v>7478</v>
      </c>
      <c r="CL62" s="57" t="s">
        <v>7479</v>
      </c>
      <c r="CM62" s="57" t="s">
        <v>7480</v>
      </c>
      <c r="CN62" s="57" t="s">
        <v>7481</v>
      </c>
      <c r="CO62" s="57" t="s">
        <v>7482</v>
      </c>
      <c r="CS62" s="57" t="s">
        <v>62</v>
      </c>
      <c r="CT62" s="57" t="s">
        <v>7483</v>
      </c>
      <c r="CU62" s="57" t="s">
        <v>7484</v>
      </c>
      <c r="CZ62" s="57" t="s">
        <v>18072</v>
      </c>
      <c r="DA62" s="164" t="s">
        <v>18802</v>
      </c>
      <c r="DB62" s="57" t="s">
        <v>19283</v>
      </c>
      <c r="DC62" s="57" t="s">
        <v>10986</v>
      </c>
      <c r="DD62" s="57" t="s">
        <v>10987</v>
      </c>
      <c r="DE62" s="57" t="s">
        <v>10988</v>
      </c>
      <c r="DF62" s="57" t="s">
        <v>6343</v>
      </c>
      <c r="DG62" s="57" t="s">
        <v>6335</v>
      </c>
      <c r="DH62" s="57" t="s">
        <v>10989</v>
      </c>
      <c r="DI62" s="57" t="s">
        <v>6334</v>
      </c>
      <c r="DJ62" s="57" t="s">
        <v>6330</v>
      </c>
      <c r="DM62" s="57" t="s">
        <v>10990</v>
      </c>
      <c r="DN62" s="57" t="s">
        <v>10991</v>
      </c>
      <c r="DO62" s="57" t="s">
        <v>10992</v>
      </c>
      <c r="DP62" s="57" t="s">
        <v>10993</v>
      </c>
      <c r="DQ62" s="57" t="s">
        <v>9900</v>
      </c>
      <c r="DR62" s="57" t="s">
        <v>10994</v>
      </c>
      <c r="DS62" s="57" t="s">
        <v>9901</v>
      </c>
      <c r="DT62" s="57" t="s">
        <v>9902</v>
      </c>
      <c r="DW62" s="57" t="s">
        <v>6343</v>
      </c>
      <c r="DX62" s="57" t="s">
        <v>9903</v>
      </c>
      <c r="DY62" s="57" t="s">
        <v>9904</v>
      </c>
      <c r="ED62" s="57" t="s">
        <v>18059</v>
      </c>
      <c r="EE62" s="164" t="s">
        <v>18802</v>
      </c>
      <c r="EF62" s="57" t="s">
        <v>19284</v>
      </c>
      <c r="EG62" s="57" t="s">
        <v>9201</v>
      </c>
      <c r="EH62" s="57" t="s">
        <v>13525</v>
      </c>
      <c r="EI62" s="57" t="s">
        <v>13526</v>
      </c>
      <c r="EJ62" s="57" t="s">
        <v>13527</v>
      </c>
      <c r="EK62" s="57" t="s">
        <v>13528</v>
      </c>
      <c r="EL62" s="57" t="s">
        <v>13529</v>
      </c>
      <c r="EQ62" s="57" t="s">
        <v>13530</v>
      </c>
      <c r="ER62" s="57" t="s">
        <v>9209</v>
      </c>
      <c r="ES62" s="57" t="s">
        <v>13531</v>
      </c>
      <c r="ET62" s="57" t="s">
        <v>13532</v>
      </c>
      <c r="EU62" s="57" t="s">
        <v>13533</v>
      </c>
      <c r="EV62" s="57" t="s">
        <v>13534</v>
      </c>
      <c r="FA62" s="57" t="s">
        <v>9215</v>
      </c>
      <c r="FB62" s="57" t="s">
        <v>5404</v>
      </c>
      <c r="FC62" s="57" t="s">
        <v>9216</v>
      </c>
      <c r="FH62" s="57" t="s">
        <v>18069</v>
      </c>
      <c r="FI62" s="164" t="s">
        <v>18805</v>
      </c>
      <c r="FJ62" s="57" t="s">
        <v>18929</v>
      </c>
      <c r="FK62" s="57" t="s">
        <v>15344</v>
      </c>
      <c r="FL62" s="57" t="s">
        <v>11953</v>
      </c>
      <c r="FM62" s="57" t="s">
        <v>15345</v>
      </c>
      <c r="FN62" s="57" t="s">
        <v>11955</v>
      </c>
      <c r="FO62" s="57" t="s">
        <v>15346</v>
      </c>
      <c r="FU62" s="57" t="s">
        <v>15347</v>
      </c>
      <c r="FV62" s="57" t="s">
        <v>11960</v>
      </c>
      <c r="FW62" s="57" t="s">
        <v>11961</v>
      </c>
      <c r="FX62" s="57" t="s">
        <v>15348</v>
      </c>
      <c r="FY62" s="57" t="s">
        <v>11964</v>
      </c>
      <c r="FZ62" s="57" t="s">
        <v>15349</v>
      </c>
      <c r="GA62" s="57" t="s">
        <v>15350</v>
      </c>
      <c r="GE62" s="57" t="s">
        <v>10214</v>
      </c>
      <c r="GF62" s="57" t="s">
        <v>14159</v>
      </c>
      <c r="GL62" s="57" t="s">
        <v>18066</v>
      </c>
      <c r="GM62" s="164" t="s">
        <v>18802</v>
      </c>
      <c r="GN62" s="57" t="s">
        <v>18853</v>
      </c>
      <c r="HS62" s="57" t="s">
        <v>74</v>
      </c>
      <c r="HT62" s="57" t="s">
        <v>74</v>
      </c>
      <c r="HU62" s="57" t="s">
        <v>74</v>
      </c>
      <c r="HV62" s="57" t="s">
        <v>68</v>
      </c>
      <c r="HW62" s="57" t="s">
        <v>74</v>
      </c>
      <c r="HX62" s="57" t="s">
        <v>74</v>
      </c>
      <c r="HY62" s="57" t="s">
        <v>74</v>
      </c>
      <c r="HZ62" s="57" t="s">
        <v>74</v>
      </c>
      <c r="IA62" s="57" t="s">
        <v>74</v>
      </c>
      <c r="IB62" s="57" t="s">
        <v>74</v>
      </c>
      <c r="IC62" s="57" t="s">
        <v>79</v>
      </c>
      <c r="ID62" s="57" t="s">
        <v>74</v>
      </c>
      <c r="IE62" s="57" t="s">
        <v>79</v>
      </c>
      <c r="IF62" s="57" t="s">
        <v>74</v>
      </c>
      <c r="IG62" s="57" t="s">
        <v>74</v>
      </c>
      <c r="IH62" s="57" t="s">
        <v>74</v>
      </c>
      <c r="II62" s="57" t="s">
        <v>74</v>
      </c>
      <c r="IJ62" s="57">
        <v>31721</v>
      </c>
      <c r="IK62" s="57">
        <v>21547</v>
      </c>
      <c r="IL62" s="57">
        <v>21572</v>
      </c>
      <c r="IO62" s="57" t="s">
        <v>18866</v>
      </c>
      <c r="IP62" s="57" t="s">
        <v>18810</v>
      </c>
      <c r="IQ62" s="57" t="s">
        <v>18816</v>
      </c>
      <c r="IT62" s="57">
        <v>2</v>
      </c>
      <c r="IU62" s="57">
        <v>2</v>
      </c>
      <c r="IV62" s="57">
        <v>1</v>
      </c>
      <c r="IY62" s="57">
        <v>429</v>
      </c>
      <c r="IZ62" s="57">
        <v>245</v>
      </c>
      <c r="JA62" s="57">
        <v>80</v>
      </c>
      <c r="JD62" s="57">
        <v>311</v>
      </c>
      <c r="JE62" s="57">
        <v>221</v>
      </c>
      <c r="JF62" s="57">
        <v>221</v>
      </c>
      <c r="JN62" s="57">
        <v>21547</v>
      </c>
      <c r="JO62" s="57">
        <v>21572</v>
      </c>
      <c r="JP62" s="57">
        <v>31754</v>
      </c>
      <c r="JS62" s="57" t="s">
        <v>18810</v>
      </c>
      <c r="JT62" s="57" t="s">
        <v>18816</v>
      </c>
      <c r="JU62" s="57" t="s">
        <v>18817</v>
      </c>
      <c r="JX62" s="57">
        <v>2</v>
      </c>
      <c r="JY62" s="57">
        <v>1</v>
      </c>
      <c r="JZ62" s="57">
        <v>2</v>
      </c>
      <c r="KC62" s="57">
        <v>245</v>
      </c>
      <c r="KD62" s="57">
        <v>80</v>
      </c>
      <c r="KE62" s="57">
        <v>76</v>
      </c>
      <c r="KH62" s="57">
        <v>221</v>
      </c>
      <c r="KI62" s="57">
        <v>221</v>
      </c>
      <c r="KJ62" s="57">
        <v>311</v>
      </c>
      <c r="KR62" s="57">
        <v>21547</v>
      </c>
      <c r="KS62" s="57">
        <v>21572</v>
      </c>
      <c r="KT62" s="57">
        <v>34597</v>
      </c>
      <c r="KW62" s="57" t="s">
        <v>18810</v>
      </c>
      <c r="KX62" s="57" t="s">
        <v>18816</v>
      </c>
      <c r="KY62" s="57" t="s">
        <v>19228</v>
      </c>
      <c r="LB62" s="57">
        <v>2</v>
      </c>
      <c r="LC62" s="57">
        <v>1</v>
      </c>
      <c r="LD62" s="57">
        <v>1</v>
      </c>
      <c r="LG62" s="57">
        <v>245</v>
      </c>
      <c r="LH62" s="57">
        <v>80</v>
      </c>
      <c r="LI62" s="57">
        <v>315</v>
      </c>
      <c r="LL62" s="57">
        <v>221</v>
      </c>
      <c r="LM62" s="57">
        <v>221</v>
      </c>
      <c r="LN62" s="57">
        <v>312</v>
      </c>
      <c r="LV62" s="57">
        <v>21572</v>
      </c>
      <c r="LW62" s="57">
        <v>34592</v>
      </c>
      <c r="MA62" s="57" t="s">
        <v>18816</v>
      </c>
      <c r="MB62" s="57" t="s">
        <v>18843</v>
      </c>
      <c r="MF62" s="57">
        <v>1</v>
      </c>
      <c r="MG62" s="57">
        <v>2</v>
      </c>
      <c r="MK62" s="57">
        <v>80</v>
      </c>
      <c r="ML62" s="57">
        <v>221</v>
      </c>
      <c r="MP62" s="57">
        <v>221</v>
      </c>
      <c r="MQ62" s="57">
        <v>312</v>
      </c>
      <c r="MZ62" s="57">
        <v>21572</v>
      </c>
      <c r="NA62" s="57">
        <v>34592</v>
      </c>
      <c r="NB62" s="57">
        <v>13154</v>
      </c>
      <c r="NE62" s="57" t="s">
        <v>18816</v>
      </c>
      <c r="NF62" s="57" t="s">
        <v>18843</v>
      </c>
      <c r="NG62" s="57" t="s">
        <v>18863</v>
      </c>
      <c r="NJ62" s="57">
        <v>1</v>
      </c>
      <c r="NK62" s="57">
        <v>2</v>
      </c>
      <c r="NL62" s="57">
        <v>1</v>
      </c>
      <c r="NO62" s="57">
        <v>80</v>
      </c>
      <c r="NP62" s="57">
        <v>221</v>
      </c>
      <c r="NQ62" s="57">
        <v>42</v>
      </c>
      <c r="NT62" s="57">
        <v>221</v>
      </c>
      <c r="NU62" s="57">
        <v>312</v>
      </c>
      <c r="NV62" s="57">
        <v>122</v>
      </c>
      <c r="PJ62" s="57" t="s">
        <v>19285</v>
      </c>
      <c r="PK62" s="57" t="s">
        <v>19286</v>
      </c>
      <c r="PL62" s="57" t="s">
        <v>19287</v>
      </c>
      <c r="PM62" s="57" t="s">
        <v>19288</v>
      </c>
      <c r="PN62" s="57">
        <v>3068.0386106000005</v>
      </c>
      <c r="PO62" s="57" t="s">
        <v>18823</v>
      </c>
      <c r="PP62" s="57" t="s">
        <v>18824</v>
      </c>
      <c r="PQ62" s="57" t="s">
        <v>18825</v>
      </c>
      <c r="PR62" s="57" t="s">
        <v>3444</v>
      </c>
      <c r="PS62" s="57" t="s">
        <v>3445</v>
      </c>
      <c r="PT62" s="57" t="s">
        <v>3446</v>
      </c>
      <c r="PU62" s="57" t="s">
        <v>3447</v>
      </c>
      <c r="PV62" s="57" t="s">
        <v>3448</v>
      </c>
      <c r="PW62" s="57" t="s">
        <v>3167</v>
      </c>
    </row>
    <row r="63" spans="1:439" ht="15" customHeight="1" x14ac:dyDescent="0.35">
      <c r="A63" s="57">
        <v>62</v>
      </c>
      <c r="B63" s="57" t="s">
        <v>277</v>
      </c>
      <c r="D63" s="57" t="s">
        <v>19289</v>
      </c>
      <c r="E63" s="57" t="s">
        <v>1638</v>
      </c>
      <c r="F63" s="57" t="s">
        <v>1639</v>
      </c>
      <c r="G63" s="57" t="s">
        <v>1640</v>
      </c>
      <c r="H63" s="57" t="s">
        <v>1641</v>
      </c>
      <c r="I63" s="57" t="s">
        <v>1642</v>
      </c>
      <c r="J63" s="57" t="s">
        <v>1643</v>
      </c>
      <c r="K63" s="57" t="s">
        <v>1644</v>
      </c>
      <c r="L63" s="57" t="s">
        <v>1645</v>
      </c>
      <c r="M63" s="57" t="s">
        <v>1646</v>
      </c>
      <c r="N63" s="57" t="s">
        <v>1647</v>
      </c>
      <c r="P63" s="57" t="s">
        <v>1610</v>
      </c>
      <c r="S63" s="57" t="s">
        <v>69</v>
      </c>
      <c r="T63" s="57" t="s">
        <v>69</v>
      </c>
      <c r="U63" s="57" t="s">
        <v>69</v>
      </c>
      <c r="V63" s="57" t="s">
        <v>69</v>
      </c>
      <c r="W63" s="57" t="s">
        <v>69</v>
      </c>
      <c r="X63" s="57" t="s">
        <v>69</v>
      </c>
      <c r="Y63" s="57" t="s">
        <v>69</v>
      </c>
      <c r="Z63" s="57" t="s">
        <v>69</v>
      </c>
      <c r="AA63" s="57" t="s">
        <v>69</v>
      </c>
      <c r="AB63" s="57" t="s">
        <v>63</v>
      </c>
      <c r="AC63" s="57" t="s">
        <v>69</v>
      </c>
      <c r="AD63" s="57" t="s">
        <v>63</v>
      </c>
      <c r="AE63" s="57" t="s">
        <v>63</v>
      </c>
      <c r="AF63" s="57" t="s">
        <v>69</v>
      </c>
      <c r="AG63" s="57" t="s">
        <v>69</v>
      </c>
      <c r="AH63" s="57" t="s">
        <v>75</v>
      </c>
      <c r="AI63" s="57" t="s">
        <v>1648</v>
      </c>
      <c r="AJ63" s="57" t="s">
        <v>81</v>
      </c>
      <c r="AK63" s="57" t="s">
        <v>83</v>
      </c>
      <c r="AL63" s="57" t="s">
        <v>77</v>
      </c>
      <c r="AM63" s="57" t="s">
        <v>1649</v>
      </c>
      <c r="AO63" s="57" t="s">
        <v>890</v>
      </c>
      <c r="AP63" s="57" t="s">
        <v>19223</v>
      </c>
      <c r="AQ63" s="57" t="s">
        <v>1245</v>
      </c>
      <c r="AR63" s="57" t="s">
        <v>78</v>
      </c>
      <c r="AS63" s="57" t="s">
        <v>1215</v>
      </c>
      <c r="AT63" s="57" t="s">
        <v>18801</v>
      </c>
      <c r="AU63" s="57" t="s">
        <v>5219</v>
      </c>
      <c r="AV63" s="57" t="s">
        <v>5220</v>
      </c>
      <c r="AW63" s="57" t="s">
        <v>5220</v>
      </c>
      <c r="AX63" s="57" t="s">
        <v>5221</v>
      </c>
      <c r="AY63" s="57" t="s">
        <v>5222</v>
      </c>
      <c r="BE63" s="57" t="s">
        <v>5223</v>
      </c>
      <c r="BF63" s="57" t="s">
        <v>5224</v>
      </c>
      <c r="BG63" s="57" t="s">
        <v>5225</v>
      </c>
      <c r="BH63" s="57" t="s">
        <v>5226</v>
      </c>
      <c r="BI63" s="57" t="s">
        <v>5227</v>
      </c>
      <c r="BJ63" s="57" t="s">
        <v>5228</v>
      </c>
      <c r="BO63" s="57" t="s">
        <v>5229</v>
      </c>
      <c r="BP63" s="57" t="s">
        <v>4796</v>
      </c>
      <c r="BQ63" s="57" t="s">
        <v>5230</v>
      </c>
      <c r="BV63" s="57" t="s">
        <v>18059</v>
      </c>
      <c r="BW63" s="164" t="s">
        <v>18805</v>
      </c>
      <c r="BX63" s="57" t="s">
        <v>18830</v>
      </c>
      <c r="BY63" s="57" t="s">
        <v>6082</v>
      </c>
      <c r="BZ63" s="57" t="s">
        <v>6083</v>
      </c>
      <c r="CA63" s="57" t="s">
        <v>6044</v>
      </c>
      <c r="CB63" s="57" t="s">
        <v>8098</v>
      </c>
      <c r="CI63" s="57" t="s">
        <v>6084</v>
      </c>
      <c r="CJ63" s="57" t="s">
        <v>6085</v>
      </c>
      <c r="CK63" s="57" t="s">
        <v>6734</v>
      </c>
      <c r="CL63" s="57" t="s">
        <v>6087</v>
      </c>
      <c r="CM63" s="57" t="s">
        <v>6088</v>
      </c>
      <c r="CN63" s="57" t="s">
        <v>4897</v>
      </c>
      <c r="CS63" s="57" t="s">
        <v>5034</v>
      </c>
      <c r="CT63" s="57" t="s">
        <v>6150</v>
      </c>
      <c r="CU63" s="57" t="s">
        <v>5230</v>
      </c>
      <c r="CZ63" s="57" t="s">
        <v>18084</v>
      </c>
      <c r="DA63" s="164" t="s">
        <v>18835</v>
      </c>
      <c r="DB63" s="57" t="s">
        <v>18908</v>
      </c>
      <c r="DC63" s="57" t="s">
        <v>10995</v>
      </c>
      <c r="DD63" s="57" t="s">
        <v>10996</v>
      </c>
      <c r="DE63" s="57" t="s">
        <v>10997</v>
      </c>
      <c r="DF63" s="57" t="s">
        <v>10998</v>
      </c>
      <c r="DG63" s="57" t="s">
        <v>10999</v>
      </c>
      <c r="DM63" s="57" t="s">
        <v>11000</v>
      </c>
      <c r="DN63" s="57" t="s">
        <v>11001</v>
      </c>
      <c r="DO63" s="57" t="s">
        <v>10212</v>
      </c>
      <c r="DP63" s="57" t="s">
        <v>11002</v>
      </c>
      <c r="DQ63" s="57" t="s">
        <v>11003</v>
      </c>
      <c r="DR63" s="57" t="s">
        <v>11004</v>
      </c>
      <c r="DS63" s="57" t="s">
        <v>11005</v>
      </c>
      <c r="DW63" s="57" t="s">
        <v>11006</v>
      </c>
      <c r="DX63" s="57" t="s">
        <v>11007</v>
      </c>
      <c r="DY63" s="57" t="s">
        <v>11008</v>
      </c>
      <c r="ED63" s="57" t="s">
        <v>18069</v>
      </c>
      <c r="EE63" s="164" t="s">
        <v>18802</v>
      </c>
      <c r="EF63" s="57" t="s">
        <v>18830</v>
      </c>
      <c r="EG63" s="57" t="s">
        <v>13535</v>
      </c>
      <c r="EH63" s="57" t="s">
        <v>12333</v>
      </c>
      <c r="EI63" s="57" t="s">
        <v>13536</v>
      </c>
      <c r="EJ63" s="57" t="s">
        <v>12334</v>
      </c>
      <c r="EQ63" s="57" t="s">
        <v>13537</v>
      </c>
      <c r="ER63" s="57" t="s">
        <v>13538</v>
      </c>
      <c r="ES63" s="57" t="s">
        <v>13539</v>
      </c>
      <c r="ET63" s="57" t="s">
        <v>13540</v>
      </c>
      <c r="FA63" s="57" t="s">
        <v>12897</v>
      </c>
      <c r="FB63" s="57" t="s">
        <v>5230</v>
      </c>
      <c r="FH63" s="57" t="s">
        <v>18066</v>
      </c>
      <c r="FI63" s="164" t="s">
        <v>18802</v>
      </c>
      <c r="FJ63" s="57" t="s">
        <v>18876</v>
      </c>
      <c r="FK63" s="57" t="s">
        <v>15351</v>
      </c>
      <c r="FL63" s="57" t="s">
        <v>15352</v>
      </c>
      <c r="FM63" s="57" t="s">
        <v>15353</v>
      </c>
      <c r="FN63" s="57" t="s">
        <v>15354</v>
      </c>
      <c r="FU63" s="57" t="s">
        <v>15355</v>
      </c>
      <c r="FV63" s="57" t="s">
        <v>12894</v>
      </c>
      <c r="FW63" s="57" t="s">
        <v>14463</v>
      </c>
      <c r="FX63" s="57" t="s">
        <v>12895</v>
      </c>
      <c r="FY63" s="57" t="s">
        <v>14464</v>
      </c>
      <c r="FZ63" s="57" t="s">
        <v>14465</v>
      </c>
      <c r="GA63" s="57" t="s">
        <v>14466</v>
      </c>
      <c r="GE63" s="57" t="s">
        <v>5700</v>
      </c>
      <c r="GF63" s="57" t="s">
        <v>5230</v>
      </c>
      <c r="GL63" s="57" t="s">
        <v>18066</v>
      </c>
      <c r="GM63" s="164" t="s">
        <v>18802</v>
      </c>
      <c r="GN63" s="57" t="s">
        <v>18830</v>
      </c>
      <c r="GO63" s="57" t="s">
        <v>16701</v>
      </c>
      <c r="GP63" s="57" t="s">
        <v>14879</v>
      </c>
      <c r="GQ63" s="57" t="s">
        <v>16702</v>
      </c>
      <c r="GR63" s="57" t="s">
        <v>16703</v>
      </c>
      <c r="GS63" s="57" t="s">
        <v>16704</v>
      </c>
      <c r="GT63" s="57" t="s">
        <v>16705</v>
      </c>
      <c r="GY63" s="57" t="s">
        <v>15837</v>
      </c>
      <c r="GZ63" s="57" t="s">
        <v>16706</v>
      </c>
      <c r="HA63" s="57" t="s">
        <v>15838</v>
      </c>
      <c r="HB63" s="57" t="s">
        <v>16707</v>
      </c>
      <c r="HC63" s="57" t="s">
        <v>16708</v>
      </c>
      <c r="HD63" s="57" t="s">
        <v>8662</v>
      </c>
      <c r="HE63" s="57" t="s">
        <v>15128</v>
      </c>
      <c r="HI63" s="57" t="s">
        <v>13354</v>
      </c>
      <c r="HJ63" s="57" t="s">
        <v>5230</v>
      </c>
      <c r="HP63" s="57" t="s">
        <v>18075</v>
      </c>
      <c r="HQ63" s="164" t="s">
        <v>18935</v>
      </c>
      <c r="HR63" s="57" t="s">
        <v>19290</v>
      </c>
      <c r="HS63" s="57" t="s">
        <v>82</v>
      </c>
      <c r="HT63" s="57" t="s">
        <v>82</v>
      </c>
      <c r="HU63" s="57" t="s">
        <v>82</v>
      </c>
      <c r="HV63" s="57" t="s">
        <v>82</v>
      </c>
      <c r="HW63" s="57" t="s">
        <v>79</v>
      </c>
      <c r="HX63" s="57" t="s">
        <v>82</v>
      </c>
      <c r="HY63" s="57" t="s">
        <v>82</v>
      </c>
      <c r="HZ63" s="57" t="s">
        <v>82</v>
      </c>
      <c r="IA63" s="57" t="s">
        <v>82</v>
      </c>
      <c r="IB63" s="57" t="s">
        <v>82</v>
      </c>
      <c r="IC63" s="57" t="s">
        <v>82</v>
      </c>
      <c r="ID63" s="57" t="s">
        <v>82</v>
      </c>
      <c r="IE63" s="57" t="s">
        <v>84</v>
      </c>
      <c r="IF63" s="57" t="s">
        <v>82</v>
      </c>
      <c r="IG63" s="57" t="s">
        <v>82</v>
      </c>
      <c r="IH63" s="57" t="s">
        <v>82</v>
      </c>
      <c r="II63" s="57" t="s">
        <v>68</v>
      </c>
      <c r="IJ63" s="57">
        <v>32079</v>
      </c>
      <c r="IK63" s="57">
        <v>34085</v>
      </c>
      <c r="IL63" s="57">
        <v>34593</v>
      </c>
      <c r="IO63" s="57" t="s">
        <v>18867</v>
      </c>
      <c r="IP63" s="57" t="s">
        <v>18973</v>
      </c>
      <c r="IQ63" s="57" t="s">
        <v>19227</v>
      </c>
      <c r="IT63" s="57">
        <v>2</v>
      </c>
      <c r="IU63" s="57">
        <v>3</v>
      </c>
      <c r="IV63" s="57">
        <v>3</v>
      </c>
      <c r="IY63" s="57">
        <v>263</v>
      </c>
      <c r="IZ63" s="57">
        <v>445</v>
      </c>
      <c r="JA63" s="57">
        <v>851</v>
      </c>
      <c r="JD63" s="57">
        <v>310</v>
      </c>
      <c r="JE63" s="57">
        <v>312</v>
      </c>
      <c r="JF63" s="57">
        <v>312</v>
      </c>
      <c r="JN63" s="57">
        <v>32079</v>
      </c>
      <c r="JO63" s="57">
        <v>13154</v>
      </c>
      <c r="JP63" s="57">
        <v>34085</v>
      </c>
      <c r="JQ63" s="57">
        <v>34593</v>
      </c>
      <c r="JS63" s="57" t="s">
        <v>18867</v>
      </c>
      <c r="JT63" s="57" t="s">
        <v>18863</v>
      </c>
      <c r="JU63" s="57" t="s">
        <v>18973</v>
      </c>
      <c r="JV63" s="57" t="s">
        <v>19227</v>
      </c>
      <c r="JX63" s="57">
        <v>2</v>
      </c>
      <c r="JY63" s="57">
        <v>2</v>
      </c>
      <c r="JZ63" s="57">
        <v>3</v>
      </c>
      <c r="KA63" s="57">
        <v>3</v>
      </c>
      <c r="KC63" s="57">
        <v>263</v>
      </c>
      <c r="KD63" s="57">
        <v>192</v>
      </c>
      <c r="KE63" s="57">
        <v>445</v>
      </c>
      <c r="KF63" s="57">
        <v>851</v>
      </c>
      <c r="KH63" s="57">
        <v>310</v>
      </c>
      <c r="KI63" s="57">
        <v>122</v>
      </c>
      <c r="KJ63" s="57">
        <v>312</v>
      </c>
      <c r="KK63" s="57">
        <v>312</v>
      </c>
      <c r="KR63" s="57">
        <v>34593</v>
      </c>
      <c r="KS63" s="57">
        <v>34592</v>
      </c>
      <c r="KW63" s="57" t="s">
        <v>19227</v>
      </c>
      <c r="KX63" s="57" t="s">
        <v>18843</v>
      </c>
      <c r="LB63" s="57">
        <v>3</v>
      </c>
      <c r="LC63" s="57">
        <v>3</v>
      </c>
      <c r="LG63" s="57">
        <v>851</v>
      </c>
      <c r="LH63" s="57">
        <v>407</v>
      </c>
      <c r="LL63" s="57">
        <v>312</v>
      </c>
      <c r="LM63" s="57">
        <v>312</v>
      </c>
      <c r="LV63" s="57">
        <v>34593</v>
      </c>
      <c r="LW63" s="57">
        <v>34582</v>
      </c>
      <c r="LX63" s="57">
        <v>34592</v>
      </c>
      <c r="LY63" s="57">
        <v>21572</v>
      </c>
      <c r="MA63" s="57" t="s">
        <v>19227</v>
      </c>
      <c r="MB63" s="57" t="s">
        <v>19241</v>
      </c>
      <c r="MC63" s="57" t="s">
        <v>18843</v>
      </c>
      <c r="MD63" s="57" t="s">
        <v>18816</v>
      </c>
      <c r="MF63" s="57">
        <v>3</v>
      </c>
      <c r="MG63" s="57">
        <v>3</v>
      </c>
      <c r="MH63" s="57">
        <v>3</v>
      </c>
      <c r="MI63" s="57">
        <v>2</v>
      </c>
      <c r="MK63" s="57">
        <v>851</v>
      </c>
      <c r="ML63" s="57">
        <v>427</v>
      </c>
      <c r="MM63" s="57">
        <v>407</v>
      </c>
      <c r="MN63" s="57">
        <v>328</v>
      </c>
      <c r="MP63" s="57">
        <v>312</v>
      </c>
      <c r="MQ63" s="57">
        <v>312</v>
      </c>
      <c r="MR63" s="57">
        <v>312</v>
      </c>
      <c r="MS63" s="57">
        <v>221</v>
      </c>
      <c r="MZ63" s="57">
        <v>34582</v>
      </c>
      <c r="NA63" s="57">
        <v>34592</v>
      </c>
      <c r="NB63" s="57">
        <v>21572</v>
      </c>
      <c r="NC63" s="57">
        <v>15254</v>
      </c>
      <c r="NE63" s="57" t="s">
        <v>19241</v>
      </c>
      <c r="NF63" s="57" t="s">
        <v>18843</v>
      </c>
      <c r="NG63" s="57" t="s">
        <v>18816</v>
      </c>
      <c r="NH63" s="57" t="s">
        <v>18909</v>
      </c>
      <c r="NJ63" s="57">
        <v>3</v>
      </c>
      <c r="NK63" s="57">
        <v>3</v>
      </c>
      <c r="NL63" s="57">
        <v>2</v>
      </c>
      <c r="NM63" s="57">
        <v>2</v>
      </c>
      <c r="NO63" s="57">
        <v>427</v>
      </c>
      <c r="NP63" s="57">
        <v>407</v>
      </c>
      <c r="NQ63" s="57">
        <v>328</v>
      </c>
      <c r="NR63" s="57">
        <v>400</v>
      </c>
      <c r="NT63" s="57">
        <v>312</v>
      </c>
      <c r="NU63" s="57">
        <v>312</v>
      </c>
      <c r="NV63" s="57">
        <v>221</v>
      </c>
      <c r="NW63" s="57">
        <v>136</v>
      </c>
      <c r="PJ63" s="57" t="s">
        <v>19291</v>
      </c>
      <c r="PK63" s="57" t="s">
        <v>19292</v>
      </c>
      <c r="PL63" s="57" t="s">
        <v>19293</v>
      </c>
      <c r="PM63" s="57" t="s">
        <v>19148</v>
      </c>
      <c r="PN63" s="57">
        <v>3050.9118640999991</v>
      </c>
      <c r="PO63" s="57" t="s">
        <v>18823</v>
      </c>
      <c r="PP63" s="57" t="s">
        <v>18824</v>
      </c>
      <c r="PQ63" s="57" t="s">
        <v>18825</v>
      </c>
      <c r="PR63" s="57" t="s">
        <v>3449</v>
      </c>
      <c r="PS63" s="57" t="s">
        <v>3450</v>
      </c>
      <c r="PT63" s="57" t="s">
        <v>3451</v>
      </c>
      <c r="PU63" s="57" t="s">
        <v>3452</v>
      </c>
      <c r="PV63" s="57" t="s">
        <v>3453</v>
      </c>
      <c r="PW63" s="57" t="s">
        <v>3454</v>
      </c>
    </row>
    <row r="64" spans="1:439" ht="15" customHeight="1" x14ac:dyDescent="0.35">
      <c r="A64" s="57">
        <v>63</v>
      </c>
      <c r="B64" s="57" t="s">
        <v>277</v>
      </c>
      <c r="D64" s="57" t="s">
        <v>19294</v>
      </c>
      <c r="E64" s="57" t="s">
        <v>1650</v>
      </c>
      <c r="F64" s="57" t="s">
        <v>1651</v>
      </c>
      <c r="G64" s="57" t="s">
        <v>1652</v>
      </c>
      <c r="H64" s="57" t="s">
        <v>1653</v>
      </c>
      <c r="P64" s="57" t="s">
        <v>1654</v>
      </c>
      <c r="S64" s="57" t="s">
        <v>63</v>
      </c>
      <c r="T64" s="57" t="s">
        <v>69</v>
      </c>
      <c r="U64" s="57" t="s">
        <v>63</v>
      </c>
      <c r="V64" s="57" t="s">
        <v>63</v>
      </c>
      <c r="W64" s="57" t="s">
        <v>69</v>
      </c>
      <c r="X64" s="57" t="s">
        <v>69</v>
      </c>
      <c r="Y64" s="57" t="s">
        <v>69</v>
      </c>
      <c r="Z64" s="57" t="s">
        <v>63</v>
      </c>
      <c r="AA64" s="57" t="s">
        <v>69</v>
      </c>
      <c r="AB64" s="57" t="s">
        <v>63</v>
      </c>
      <c r="AC64" s="57" t="s">
        <v>69</v>
      </c>
      <c r="AD64" s="57" t="s">
        <v>63</v>
      </c>
      <c r="AE64" s="57" t="s">
        <v>69</v>
      </c>
      <c r="AF64" s="57" t="s">
        <v>69</v>
      </c>
      <c r="AG64" s="57" t="s">
        <v>63</v>
      </c>
      <c r="AH64" s="57" t="s">
        <v>70</v>
      </c>
      <c r="AI64" s="57" t="s">
        <v>1655</v>
      </c>
      <c r="AJ64" s="57" t="s">
        <v>76</v>
      </c>
      <c r="AK64" s="57" t="s">
        <v>81</v>
      </c>
      <c r="AL64" s="57" t="s">
        <v>66</v>
      </c>
      <c r="AN64" s="57" t="s">
        <v>1656</v>
      </c>
      <c r="AO64" s="57" t="s">
        <v>891</v>
      </c>
      <c r="AP64" s="57" t="s">
        <v>18827</v>
      </c>
      <c r="AQ64" s="57" t="s">
        <v>67</v>
      </c>
      <c r="AR64" s="57" t="s">
        <v>67</v>
      </c>
      <c r="AS64" s="57" t="s">
        <v>1623</v>
      </c>
      <c r="AT64" s="57" t="s">
        <v>18801</v>
      </c>
      <c r="AU64" s="57" t="s">
        <v>5231</v>
      </c>
      <c r="AV64" s="57" t="s">
        <v>5232</v>
      </c>
      <c r="AW64" s="57" t="s">
        <v>5233</v>
      </c>
      <c r="AX64" s="57" t="s">
        <v>5234</v>
      </c>
      <c r="AY64" s="57" t="s">
        <v>5235</v>
      </c>
      <c r="BE64" s="57" t="s">
        <v>5236</v>
      </c>
      <c r="BF64" s="57" t="s">
        <v>5237</v>
      </c>
      <c r="BG64" s="57" t="s">
        <v>5238</v>
      </c>
      <c r="BH64" s="57" t="s">
        <v>5239</v>
      </c>
      <c r="BI64" s="57" t="s">
        <v>5240</v>
      </c>
      <c r="BO64" s="57" t="s">
        <v>4776</v>
      </c>
      <c r="BP64" s="57" t="s">
        <v>5241</v>
      </c>
      <c r="BQ64" s="57" t="s">
        <v>5242</v>
      </c>
      <c r="BV64" s="57" t="s">
        <v>18059</v>
      </c>
      <c r="BW64" s="164" t="s">
        <v>18805</v>
      </c>
      <c r="BX64" s="57" t="s">
        <v>19295</v>
      </c>
      <c r="BY64" s="57" t="s">
        <v>8099</v>
      </c>
      <c r="BZ64" s="57" t="s">
        <v>8100</v>
      </c>
      <c r="CA64" s="57" t="s">
        <v>8101</v>
      </c>
      <c r="CB64" s="57" t="s">
        <v>8102</v>
      </c>
      <c r="CC64" s="57" t="s">
        <v>4728</v>
      </c>
      <c r="CD64" s="57" t="s">
        <v>8103</v>
      </c>
      <c r="CE64" s="57" t="s">
        <v>8104</v>
      </c>
      <c r="CI64" s="57" t="s">
        <v>8105</v>
      </c>
      <c r="CJ64" s="57" t="s">
        <v>8106</v>
      </c>
      <c r="CK64" s="57" t="s">
        <v>8107</v>
      </c>
      <c r="CL64" s="57" t="s">
        <v>8108</v>
      </c>
      <c r="CM64" s="57" t="s">
        <v>8109</v>
      </c>
      <c r="CN64" s="57" t="s">
        <v>8110</v>
      </c>
      <c r="CO64" s="57" t="s">
        <v>8111</v>
      </c>
      <c r="CS64" s="57" t="s">
        <v>8112</v>
      </c>
      <c r="CT64" s="57" t="s">
        <v>5403</v>
      </c>
      <c r="CU64" s="57" t="s">
        <v>8113</v>
      </c>
      <c r="CZ64" s="57" t="s">
        <v>18069</v>
      </c>
      <c r="DA64" s="164" t="s">
        <v>18805</v>
      </c>
      <c r="DB64" s="57" t="s">
        <v>18893</v>
      </c>
      <c r="DC64" s="57" t="s">
        <v>11009</v>
      </c>
      <c r="DD64" s="57" t="s">
        <v>11010</v>
      </c>
      <c r="DE64" s="57" t="s">
        <v>11011</v>
      </c>
      <c r="DF64" s="57" t="s">
        <v>11012</v>
      </c>
      <c r="DG64" s="57" t="s">
        <v>11013</v>
      </c>
      <c r="DH64" s="57" t="s">
        <v>11014</v>
      </c>
      <c r="DM64" s="57" t="s">
        <v>11015</v>
      </c>
      <c r="DN64" s="57" t="s">
        <v>11016</v>
      </c>
      <c r="DO64" s="57" t="s">
        <v>11017</v>
      </c>
      <c r="DP64" s="57" t="s">
        <v>11018</v>
      </c>
      <c r="DQ64" s="57" t="s">
        <v>11019</v>
      </c>
      <c r="DR64" s="57" t="s">
        <v>11020</v>
      </c>
      <c r="DW64" s="57" t="s">
        <v>11021</v>
      </c>
      <c r="DX64" s="57" t="s">
        <v>11022</v>
      </c>
      <c r="DY64" s="57" t="s">
        <v>11023</v>
      </c>
      <c r="ED64" s="57" t="s">
        <v>18084</v>
      </c>
      <c r="EE64" s="164" t="s">
        <v>18805</v>
      </c>
      <c r="EF64" s="57" t="s">
        <v>19122</v>
      </c>
      <c r="EG64" s="57" t="s">
        <v>13541</v>
      </c>
      <c r="EH64" s="57" t="s">
        <v>13542</v>
      </c>
      <c r="EI64" s="57" t="s">
        <v>13543</v>
      </c>
      <c r="EJ64" s="57" t="s">
        <v>10164</v>
      </c>
      <c r="EK64" s="57" t="s">
        <v>13544</v>
      </c>
      <c r="EL64" s="57" t="s">
        <v>13545</v>
      </c>
      <c r="EM64" s="57" t="s">
        <v>10166</v>
      </c>
      <c r="EQ64" s="57" t="s">
        <v>13546</v>
      </c>
      <c r="ER64" s="57" t="s">
        <v>13547</v>
      </c>
      <c r="ES64" s="57" t="s">
        <v>13548</v>
      </c>
      <c r="ET64" s="57" t="s">
        <v>8155</v>
      </c>
      <c r="EU64" s="57" t="s">
        <v>13549</v>
      </c>
      <c r="EV64" s="57" t="s">
        <v>13550</v>
      </c>
      <c r="EW64" s="57" t="s">
        <v>13551</v>
      </c>
      <c r="FA64" s="57" t="s">
        <v>8431</v>
      </c>
      <c r="FB64" s="57" t="s">
        <v>11048</v>
      </c>
      <c r="FC64" s="57" t="s">
        <v>13552</v>
      </c>
      <c r="FH64" s="57" t="s">
        <v>18078</v>
      </c>
      <c r="FI64" s="164" t="s">
        <v>18802</v>
      </c>
      <c r="FJ64" s="57" t="s">
        <v>19109</v>
      </c>
      <c r="FK64" s="57" t="s">
        <v>15356</v>
      </c>
      <c r="FL64" s="57" t="s">
        <v>15357</v>
      </c>
      <c r="FM64" s="57" t="s">
        <v>15358</v>
      </c>
      <c r="FN64" s="57" t="s">
        <v>15359</v>
      </c>
      <c r="FO64" s="57" t="s">
        <v>14846</v>
      </c>
      <c r="FP64" s="57" t="s">
        <v>15360</v>
      </c>
      <c r="FU64" s="57" t="s">
        <v>15361</v>
      </c>
      <c r="FV64" s="57" t="s">
        <v>15362</v>
      </c>
      <c r="FW64" s="57" t="s">
        <v>15363</v>
      </c>
      <c r="FX64" s="57" t="s">
        <v>15364</v>
      </c>
      <c r="FY64" s="57" t="s">
        <v>15365</v>
      </c>
      <c r="FZ64" s="57" t="s">
        <v>15366</v>
      </c>
      <c r="GE64" s="57" t="s">
        <v>10362</v>
      </c>
      <c r="GF64" s="57" t="s">
        <v>15367</v>
      </c>
      <c r="GG64" s="57" t="s">
        <v>8068</v>
      </c>
      <c r="GL64" s="57" t="s">
        <v>18066</v>
      </c>
      <c r="GM64" s="164" t="s">
        <v>18802</v>
      </c>
      <c r="GN64" s="57" t="s">
        <v>18902</v>
      </c>
      <c r="GO64" s="57" t="s">
        <v>16709</v>
      </c>
      <c r="GP64" s="57" t="s">
        <v>16710</v>
      </c>
      <c r="GQ64" s="57" t="s">
        <v>10560</v>
      </c>
      <c r="GR64" s="57" t="s">
        <v>5116</v>
      </c>
      <c r="GY64" s="57" t="s">
        <v>16711</v>
      </c>
      <c r="GZ64" s="57" t="s">
        <v>16712</v>
      </c>
      <c r="HA64" s="57" t="s">
        <v>4896</v>
      </c>
      <c r="HB64" s="57" t="s">
        <v>16713</v>
      </c>
      <c r="HC64" s="57" t="s">
        <v>4898</v>
      </c>
      <c r="HI64" s="57" t="s">
        <v>5034</v>
      </c>
      <c r="HJ64" s="57" t="s">
        <v>16714</v>
      </c>
      <c r="HK64" s="57" t="s">
        <v>16715</v>
      </c>
      <c r="HP64" s="57" t="s">
        <v>18084</v>
      </c>
      <c r="HQ64" s="164" t="s">
        <v>18835</v>
      </c>
      <c r="HR64" s="57" t="s">
        <v>18829</v>
      </c>
      <c r="HS64" s="57" t="s">
        <v>82</v>
      </c>
      <c r="HT64" s="57" t="s">
        <v>82</v>
      </c>
      <c r="HU64" s="57" t="s">
        <v>82</v>
      </c>
      <c r="HV64" s="57" t="s">
        <v>79</v>
      </c>
      <c r="HW64" s="57" t="s">
        <v>82</v>
      </c>
      <c r="HX64" s="57" t="s">
        <v>82</v>
      </c>
      <c r="HY64" s="57" t="s">
        <v>79</v>
      </c>
      <c r="HZ64" s="57" t="s">
        <v>82</v>
      </c>
      <c r="IA64" s="57" t="s">
        <v>82</v>
      </c>
      <c r="IB64" s="57" t="s">
        <v>82</v>
      </c>
      <c r="IC64" s="57" t="s">
        <v>82</v>
      </c>
      <c r="ID64" s="57" t="s">
        <v>82</v>
      </c>
      <c r="IE64" s="57" t="s">
        <v>82</v>
      </c>
      <c r="IF64" s="57" t="s">
        <v>79</v>
      </c>
      <c r="IG64" s="57" t="s">
        <v>79</v>
      </c>
      <c r="IH64" s="57" t="s">
        <v>79</v>
      </c>
      <c r="II64" s="57" t="s">
        <v>68</v>
      </c>
      <c r="IJ64" s="57">
        <v>13154</v>
      </c>
      <c r="IK64" s="57">
        <v>21052</v>
      </c>
      <c r="IO64" s="57" t="s">
        <v>18863</v>
      </c>
      <c r="IP64" s="57" t="s">
        <v>19296</v>
      </c>
      <c r="IT64" s="57">
        <v>2</v>
      </c>
      <c r="IU64" s="57">
        <v>2</v>
      </c>
      <c r="IY64" s="57">
        <v>192</v>
      </c>
      <c r="IZ64" s="57">
        <v>447</v>
      </c>
      <c r="JD64" s="57">
        <v>122</v>
      </c>
      <c r="JE64" s="57">
        <v>210</v>
      </c>
      <c r="JN64" s="57">
        <v>21052</v>
      </c>
      <c r="JO64" s="57">
        <v>21059</v>
      </c>
      <c r="JP64" s="57">
        <v>21056</v>
      </c>
      <c r="JQ64" s="57">
        <v>12054</v>
      </c>
      <c r="JR64" s="57">
        <v>21572</v>
      </c>
      <c r="JS64" s="57" t="s">
        <v>19296</v>
      </c>
      <c r="JT64" s="57" t="s">
        <v>19297</v>
      </c>
      <c r="JU64" s="57" t="s">
        <v>19298</v>
      </c>
      <c r="JV64" s="57" t="s">
        <v>18840</v>
      </c>
      <c r="JW64" s="57" t="s">
        <v>18816</v>
      </c>
      <c r="JX64" s="57">
        <v>2</v>
      </c>
      <c r="JY64" s="57">
        <v>2</v>
      </c>
      <c r="JZ64" s="57">
        <v>2</v>
      </c>
      <c r="KA64" s="57">
        <v>2</v>
      </c>
      <c r="KB64" s="57">
        <v>2</v>
      </c>
      <c r="KC64" s="57">
        <v>447</v>
      </c>
      <c r="KD64" s="57">
        <v>565</v>
      </c>
      <c r="KE64" s="57">
        <v>402</v>
      </c>
      <c r="KF64" s="57">
        <v>266</v>
      </c>
      <c r="KG64" s="57">
        <v>328</v>
      </c>
      <c r="KH64" s="57">
        <v>210</v>
      </c>
      <c r="KI64" s="57">
        <v>210</v>
      </c>
      <c r="KJ64" s="57">
        <v>212</v>
      </c>
      <c r="KK64" s="57">
        <v>113</v>
      </c>
      <c r="KL64" s="57">
        <v>221</v>
      </c>
      <c r="KR64" s="57">
        <v>32079</v>
      </c>
      <c r="KS64" s="57">
        <v>21052</v>
      </c>
      <c r="KW64" s="57" t="s">
        <v>18867</v>
      </c>
      <c r="KX64" s="57" t="s">
        <v>19296</v>
      </c>
      <c r="LB64" s="57">
        <v>1</v>
      </c>
      <c r="LC64" s="57">
        <v>2</v>
      </c>
      <c r="LG64" s="57">
        <v>132</v>
      </c>
      <c r="LH64" s="57">
        <v>447</v>
      </c>
      <c r="LL64" s="57">
        <v>310</v>
      </c>
      <c r="LM64" s="57">
        <v>210</v>
      </c>
      <c r="LV64" s="57">
        <v>21052</v>
      </c>
      <c r="LW64" s="57">
        <v>21572</v>
      </c>
      <c r="MA64" s="57" t="s">
        <v>19296</v>
      </c>
      <c r="MB64" s="57" t="s">
        <v>18816</v>
      </c>
      <c r="MF64" s="57">
        <v>2</v>
      </c>
      <c r="MG64" s="57">
        <v>2</v>
      </c>
      <c r="MK64" s="57">
        <v>447</v>
      </c>
      <c r="ML64" s="57">
        <v>328</v>
      </c>
      <c r="MP64" s="57">
        <v>210</v>
      </c>
      <c r="MQ64" s="57">
        <v>221</v>
      </c>
      <c r="MZ64" s="57">
        <v>34592</v>
      </c>
      <c r="NA64" s="57">
        <v>21059</v>
      </c>
      <c r="NB64" s="57">
        <v>21056</v>
      </c>
      <c r="NE64" s="57" t="s">
        <v>18843</v>
      </c>
      <c r="NF64" s="57" t="s">
        <v>19297</v>
      </c>
      <c r="NG64" s="57" t="s">
        <v>19298</v>
      </c>
      <c r="NJ64" s="57">
        <v>2</v>
      </c>
      <c r="NK64" s="57">
        <v>2</v>
      </c>
      <c r="NL64" s="57">
        <v>2</v>
      </c>
      <c r="NO64" s="57">
        <v>221</v>
      </c>
      <c r="NP64" s="57">
        <v>565</v>
      </c>
      <c r="NQ64" s="57">
        <v>402</v>
      </c>
      <c r="NT64" s="57">
        <v>312</v>
      </c>
      <c r="NU64" s="57">
        <v>210</v>
      </c>
      <c r="NV64" s="57">
        <v>212</v>
      </c>
      <c r="OD64" s="57">
        <v>21572</v>
      </c>
      <c r="OI64" s="57" t="s">
        <v>18816</v>
      </c>
      <c r="ON64" s="57">
        <v>2</v>
      </c>
      <c r="OS64" s="57">
        <v>328</v>
      </c>
      <c r="OX64" s="57">
        <v>221</v>
      </c>
      <c r="PJ64" s="57" t="s">
        <v>19299</v>
      </c>
      <c r="PK64" s="57" t="s">
        <v>19300</v>
      </c>
      <c r="PL64" s="57" t="s">
        <v>19301</v>
      </c>
      <c r="PM64" s="57" t="s">
        <v>19165</v>
      </c>
      <c r="PN64" s="57">
        <v>1444.6149350999995</v>
      </c>
      <c r="PO64" s="57" t="s">
        <v>18823</v>
      </c>
      <c r="PP64" s="57" t="s">
        <v>18824</v>
      </c>
      <c r="PQ64" s="57" t="s">
        <v>18825</v>
      </c>
      <c r="PR64" s="57" t="s">
        <v>3455</v>
      </c>
      <c r="PS64" s="57" t="s">
        <v>3456</v>
      </c>
      <c r="PT64" s="57" t="s">
        <v>3457</v>
      </c>
      <c r="PU64" s="57" t="s">
        <v>3458</v>
      </c>
      <c r="PV64" s="57" t="s">
        <v>3459</v>
      </c>
      <c r="PW64" s="57" t="s">
        <v>3460</v>
      </c>
    </row>
    <row r="65" spans="1:439" ht="15" customHeight="1" x14ac:dyDescent="0.35">
      <c r="A65" s="57">
        <v>64</v>
      </c>
      <c r="B65" s="57" t="s">
        <v>277</v>
      </c>
      <c r="D65" s="57" t="s">
        <v>19302</v>
      </c>
      <c r="E65" s="57" t="s">
        <v>1657</v>
      </c>
      <c r="F65" s="57" t="s">
        <v>1658</v>
      </c>
      <c r="P65" s="57" t="s">
        <v>1659</v>
      </c>
      <c r="S65" s="57" t="s">
        <v>69</v>
      </c>
      <c r="T65" s="57" t="s">
        <v>69</v>
      </c>
      <c r="U65" s="57" t="s">
        <v>69</v>
      </c>
      <c r="V65" s="57" t="s">
        <v>69</v>
      </c>
      <c r="W65" s="57" t="s">
        <v>69</v>
      </c>
      <c r="X65" s="57" t="s">
        <v>69</v>
      </c>
      <c r="Y65" s="57" t="s">
        <v>69</v>
      </c>
      <c r="Z65" s="57" t="s">
        <v>69</v>
      </c>
      <c r="AA65" s="57" t="s">
        <v>69</v>
      </c>
      <c r="AB65" s="57" t="s">
        <v>63</v>
      </c>
      <c r="AC65" s="57" t="s">
        <v>69</v>
      </c>
      <c r="AD65" s="57" t="s">
        <v>69</v>
      </c>
      <c r="AE65" s="57" t="s">
        <v>69</v>
      </c>
      <c r="AF65" s="57" t="s">
        <v>69</v>
      </c>
      <c r="AG65" s="57" t="s">
        <v>69</v>
      </c>
      <c r="AH65" s="57" t="s">
        <v>75</v>
      </c>
      <c r="AI65" s="57" t="s">
        <v>1649</v>
      </c>
      <c r="AJ65" s="57" t="s">
        <v>76</v>
      </c>
      <c r="AK65" s="57" t="s">
        <v>81</v>
      </c>
      <c r="AL65" s="57" t="s">
        <v>72</v>
      </c>
      <c r="AM65" s="57" t="s">
        <v>1660</v>
      </c>
      <c r="AN65" s="57" t="s">
        <v>1661</v>
      </c>
      <c r="AO65" s="57" t="s">
        <v>892</v>
      </c>
      <c r="AP65" s="57" t="s">
        <v>19223</v>
      </c>
      <c r="AQ65" s="57" t="s">
        <v>1245</v>
      </c>
      <c r="AR65" s="57" t="s">
        <v>78</v>
      </c>
      <c r="AS65" s="57" t="s">
        <v>1623</v>
      </c>
      <c r="AT65" s="57" t="s">
        <v>18859</v>
      </c>
      <c r="AU65" s="57" t="s">
        <v>5244</v>
      </c>
      <c r="AV65" s="57" t="s">
        <v>4585</v>
      </c>
      <c r="AW65" s="57" t="s">
        <v>4586</v>
      </c>
      <c r="AX65" s="57" t="s">
        <v>5036</v>
      </c>
      <c r="AY65" s="57" t="s">
        <v>4588</v>
      </c>
      <c r="AZ65" s="57" t="s">
        <v>4589</v>
      </c>
      <c r="BA65" s="57" t="s">
        <v>4590</v>
      </c>
      <c r="BB65" s="57" t="s">
        <v>4591</v>
      </c>
      <c r="BC65" s="57" t="s">
        <v>5245</v>
      </c>
      <c r="BE65" s="57" t="s">
        <v>5246</v>
      </c>
      <c r="BF65" s="57" t="s">
        <v>4593</v>
      </c>
      <c r="BG65" s="57" t="s">
        <v>4594</v>
      </c>
      <c r="BH65" s="57" t="s">
        <v>4595</v>
      </c>
      <c r="BI65" s="57" t="s">
        <v>4596</v>
      </c>
      <c r="BJ65" s="57" t="s">
        <v>4597</v>
      </c>
      <c r="BK65" s="57" t="s">
        <v>4598</v>
      </c>
      <c r="BL65" s="57" t="s">
        <v>4599</v>
      </c>
      <c r="BM65" s="57" t="s">
        <v>4600</v>
      </c>
      <c r="BN65" s="57" t="s">
        <v>5247</v>
      </c>
      <c r="BO65" s="57" t="s">
        <v>5248</v>
      </c>
      <c r="BP65" s="57" t="s">
        <v>5249</v>
      </c>
      <c r="BQ65" s="57" t="s">
        <v>5250</v>
      </c>
      <c r="BV65" s="57" t="s">
        <v>18078</v>
      </c>
      <c r="BW65" s="164" t="s">
        <v>18805</v>
      </c>
      <c r="BX65" s="57" t="s">
        <v>19009</v>
      </c>
      <c r="BY65" s="57" t="s">
        <v>8114</v>
      </c>
      <c r="BZ65" s="57" t="s">
        <v>8115</v>
      </c>
      <c r="CA65" s="57" t="s">
        <v>8116</v>
      </c>
      <c r="CB65" s="57" t="s">
        <v>8117</v>
      </c>
      <c r="CC65" s="57" t="s">
        <v>8118</v>
      </c>
      <c r="CD65" s="57" t="s">
        <v>8119</v>
      </c>
      <c r="CI65" s="57" t="s">
        <v>8120</v>
      </c>
      <c r="CJ65" s="57" t="s">
        <v>8121</v>
      </c>
      <c r="CK65" s="57" t="s">
        <v>8122</v>
      </c>
      <c r="CL65" s="57" t="s">
        <v>8123</v>
      </c>
      <c r="CM65" s="57" t="s">
        <v>8124</v>
      </c>
      <c r="CN65" s="57" t="s">
        <v>8125</v>
      </c>
      <c r="CS65" s="57" t="s">
        <v>4777</v>
      </c>
      <c r="CT65" s="57" t="s">
        <v>8126</v>
      </c>
      <c r="CZ65" s="57" t="s">
        <v>18078</v>
      </c>
      <c r="DA65" s="164" t="s">
        <v>18802</v>
      </c>
      <c r="DB65" s="57" t="s">
        <v>19303</v>
      </c>
      <c r="DC65" s="57" t="s">
        <v>11024</v>
      </c>
      <c r="DD65" s="57" t="s">
        <v>6024</v>
      </c>
      <c r="DE65" s="57" t="s">
        <v>6025</v>
      </c>
      <c r="DF65" s="57" t="s">
        <v>6026</v>
      </c>
      <c r="DG65" s="57" t="s">
        <v>11025</v>
      </c>
      <c r="DM65" s="57" t="s">
        <v>11026</v>
      </c>
      <c r="DN65" s="57" t="s">
        <v>6029</v>
      </c>
      <c r="DO65" s="57" t="s">
        <v>6030</v>
      </c>
      <c r="DP65" s="57" t="s">
        <v>6031</v>
      </c>
      <c r="DQ65" s="57" t="s">
        <v>6032</v>
      </c>
      <c r="DW65" s="57" t="s">
        <v>5034</v>
      </c>
      <c r="DX65" s="57" t="s">
        <v>6150</v>
      </c>
      <c r="DY65" s="57" t="s">
        <v>5229</v>
      </c>
      <c r="ED65" s="57" t="s">
        <v>18084</v>
      </c>
      <c r="EE65" s="164" t="s">
        <v>18835</v>
      </c>
      <c r="EF65" s="57" t="s">
        <v>19089</v>
      </c>
      <c r="EG65" s="57" t="s">
        <v>13553</v>
      </c>
      <c r="EH65" s="57" t="s">
        <v>11749</v>
      </c>
      <c r="EI65" s="57" t="s">
        <v>11750</v>
      </c>
      <c r="EJ65" s="57" t="s">
        <v>11751</v>
      </c>
      <c r="EK65" s="57" t="s">
        <v>11752</v>
      </c>
      <c r="EL65" s="57" t="s">
        <v>11753</v>
      </c>
      <c r="EM65" s="57" t="s">
        <v>11754</v>
      </c>
      <c r="EQ65" s="57" t="s">
        <v>13554</v>
      </c>
      <c r="ER65" s="57" t="s">
        <v>11756</v>
      </c>
      <c r="ES65" s="57" t="s">
        <v>11757</v>
      </c>
      <c r="ET65" s="57" t="s">
        <v>11758</v>
      </c>
      <c r="EU65" s="57" t="s">
        <v>11759</v>
      </c>
      <c r="EV65" s="57" t="s">
        <v>11760</v>
      </c>
      <c r="FA65" s="57" t="s">
        <v>10511</v>
      </c>
      <c r="FB65" s="57" t="s">
        <v>5450</v>
      </c>
      <c r="FC65" s="57" t="s">
        <v>13555</v>
      </c>
      <c r="FH65" s="57" t="s">
        <v>18072</v>
      </c>
      <c r="FI65" s="164" t="s">
        <v>18802</v>
      </c>
      <c r="FJ65" s="57" t="s">
        <v>18851</v>
      </c>
      <c r="FK65" s="57" t="s">
        <v>14090</v>
      </c>
      <c r="FL65" s="57" t="s">
        <v>14091</v>
      </c>
      <c r="FM65" s="57" t="s">
        <v>14092</v>
      </c>
      <c r="FN65" s="57" t="s">
        <v>14093</v>
      </c>
      <c r="FO65" s="57" t="s">
        <v>14094</v>
      </c>
      <c r="FU65" s="57" t="s">
        <v>14095</v>
      </c>
      <c r="FV65" s="57" t="s">
        <v>14096</v>
      </c>
      <c r="FW65" s="57" t="s">
        <v>14097</v>
      </c>
      <c r="FX65" s="57" t="s">
        <v>14098</v>
      </c>
      <c r="FY65" s="57" t="s">
        <v>14099</v>
      </c>
      <c r="GE65" s="57" t="s">
        <v>14100</v>
      </c>
      <c r="GF65" s="57" t="s">
        <v>5712</v>
      </c>
      <c r="GG65" s="57" t="s">
        <v>8858</v>
      </c>
      <c r="GL65" s="57" t="s">
        <v>18075</v>
      </c>
      <c r="GM65" s="164" t="s">
        <v>18805</v>
      </c>
      <c r="GN65" s="57" t="s">
        <v>19240</v>
      </c>
      <c r="HS65" s="57" t="s">
        <v>82</v>
      </c>
      <c r="HT65" s="57" t="s">
        <v>82</v>
      </c>
      <c r="HU65" s="57" t="s">
        <v>82</v>
      </c>
      <c r="HV65" s="57" t="s">
        <v>79</v>
      </c>
      <c r="HW65" s="57" t="s">
        <v>79</v>
      </c>
      <c r="HX65" s="57" t="s">
        <v>82</v>
      </c>
      <c r="HY65" s="57" t="s">
        <v>79</v>
      </c>
      <c r="HZ65" s="57" t="s">
        <v>82</v>
      </c>
      <c r="IA65" s="57" t="s">
        <v>82</v>
      </c>
      <c r="IB65" s="57" t="s">
        <v>82</v>
      </c>
      <c r="IC65" s="57" t="s">
        <v>82</v>
      </c>
      <c r="ID65" s="57" t="s">
        <v>79</v>
      </c>
      <c r="IE65" s="57" t="s">
        <v>82</v>
      </c>
      <c r="IF65" s="57" t="s">
        <v>82</v>
      </c>
      <c r="IG65" s="57" t="s">
        <v>82</v>
      </c>
      <c r="IH65" s="57" t="s">
        <v>82</v>
      </c>
      <c r="II65" s="57" t="s">
        <v>68</v>
      </c>
      <c r="IJ65" s="57">
        <v>13254</v>
      </c>
      <c r="IK65" s="57">
        <v>32110</v>
      </c>
      <c r="IO65" s="57" t="s">
        <v>18870</v>
      </c>
      <c r="IP65" s="57" t="s">
        <v>18869</v>
      </c>
      <c r="IT65" s="57">
        <v>2</v>
      </c>
      <c r="IU65" s="57">
        <v>2</v>
      </c>
      <c r="IY65" s="57">
        <v>192</v>
      </c>
      <c r="IZ65" s="57">
        <v>390</v>
      </c>
      <c r="JD65" s="57">
        <v>128</v>
      </c>
      <c r="JE65" s="57">
        <v>310</v>
      </c>
      <c r="JN65" s="57">
        <v>13154</v>
      </c>
      <c r="JO65" s="57">
        <v>32079</v>
      </c>
      <c r="JP65" s="57">
        <v>34085</v>
      </c>
      <c r="JQ65" s="57">
        <v>34593</v>
      </c>
      <c r="JR65" s="57">
        <v>34582</v>
      </c>
      <c r="JS65" s="57" t="s">
        <v>18863</v>
      </c>
      <c r="JT65" s="57" t="s">
        <v>18867</v>
      </c>
      <c r="JU65" s="57" t="s">
        <v>18973</v>
      </c>
      <c r="JV65" s="57" t="s">
        <v>19227</v>
      </c>
      <c r="JW65" s="57" t="s">
        <v>19241</v>
      </c>
      <c r="JX65" s="57">
        <v>2</v>
      </c>
      <c r="JY65" s="57">
        <v>2</v>
      </c>
      <c r="JZ65" s="57">
        <v>3</v>
      </c>
      <c r="KA65" s="57">
        <v>3</v>
      </c>
      <c r="KB65" s="57">
        <v>3</v>
      </c>
      <c r="KC65" s="57">
        <v>192</v>
      </c>
      <c r="KD65" s="57">
        <v>263</v>
      </c>
      <c r="KE65" s="57">
        <v>445</v>
      </c>
      <c r="KF65" s="57">
        <v>851</v>
      </c>
      <c r="KG65" s="57">
        <v>427</v>
      </c>
      <c r="KH65" s="57">
        <v>122</v>
      </c>
      <c r="KI65" s="57">
        <v>310</v>
      </c>
      <c r="KJ65" s="57">
        <v>312</v>
      </c>
      <c r="KK65" s="57">
        <v>312</v>
      </c>
      <c r="KL65" s="57">
        <v>312</v>
      </c>
      <c r="KR65" s="57">
        <v>32079</v>
      </c>
      <c r="KS65" s="57">
        <v>34593</v>
      </c>
      <c r="KT65" s="57">
        <v>13154</v>
      </c>
      <c r="KW65" s="57" t="s">
        <v>18867</v>
      </c>
      <c r="KX65" s="57" t="s">
        <v>19227</v>
      </c>
      <c r="KY65" s="57" t="s">
        <v>18863</v>
      </c>
      <c r="LB65" s="57">
        <v>2</v>
      </c>
      <c r="LC65" s="57">
        <v>3</v>
      </c>
      <c r="LD65" s="57">
        <v>2</v>
      </c>
      <c r="LG65" s="57">
        <v>263</v>
      </c>
      <c r="LH65" s="57">
        <v>851</v>
      </c>
      <c r="LI65" s="57">
        <v>192</v>
      </c>
      <c r="LL65" s="57">
        <v>310</v>
      </c>
      <c r="LM65" s="57">
        <v>312</v>
      </c>
      <c r="LN65" s="57">
        <v>122</v>
      </c>
      <c r="LV65" s="57">
        <v>31663</v>
      </c>
      <c r="LW65" s="57">
        <v>32079</v>
      </c>
      <c r="LX65" s="57">
        <v>21572</v>
      </c>
      <c r="MA65" s="57" t="s">
        <v>19304</v>
      </c>
      <c r="MB65" s="57" t="s">
        <v>18867</v>
      </c>
      <c r="MC65" s="57" t="s">
        <v>18816</v>
      </c>
      <c r="MF65" s="57">
        <v>2</v>
      </c>
      <c r="MG65" s="57">
        <v>2</v>
      </c>
      <c r="MH65" s="57">
        <v>2</v>
      </c>
      <c r="MK65" s="57">
        <v>395</v>
      </c>
      <c r="ML65" s="57">
        <v>263</v>
      </c>
      <c r="MM65" s="57">
        <v>328</v>
      </c>
      <c r="MP65" s="57">
        <v>311</v>
      </c>
      <c r="MQ65" s="57">
        <v>310</v>
      </c>
      <c r="MR65" s="57">
        <v>221</v>
      </c>
      <c r="MZ65" s="57">
        <v>34592</v>
      </c>
      <c r="NE65" s="57" t="s">
        <v>18843</v>
      </c>
      <c r="NJ65" s="57">
        <v>3</v>
      </c>
      <c r="NO65" s="57">
        <v>407</v>
      </c>
      <c r="NT65" s="57">
        <v>312</v>
      </c>
      <c r="PJ65" s="57" t="s">
        <v>19305</v>
      </c>
      <c r="PK65" s="57" t="s">
        <v>19306</v>
      </c>
      <c r="PL65" s="57" t="s">
        <v>19307</v>
      </c>
      <c r="PM65" s="57" t="s">
        <v>18977</v>
      </c>
      <c r="PN65" s="57">
        <v>2301.3019193999994</v>
      </c>
      <c r="PO65" s="57" t="s">
        <v>18823</v>
      </c>
      <c r="PP65" s="57" t="s">
        <v>18824</v>
      </c>
      <c r="PQ65" s="57" t="s">
        <v>18825</v>
      </c>
      <c r="PR65" s="57" t="s">
        <v>3461</v>
      </c>
      <c r="PS65" s="57" t="s">
        <v>3462</v>
      </c>
      <c r="PT65" s="57" t="s">
        <v>3463</v>
      </c>
      <c r="PU65" s="57" t="s">
        <v>3464</v>
      </c>
      <c r="PV65" s="57" t="s">
        <v>3465</v>
      </c>
      <c r="PW65" s="57" t="s">
        <v>3167</v>
      </c>
    </row>
    <row r="66" spans="1:439" ht="15" customHeight="1" x14ac:dyDescent="0.35">
      <c r="A66" s="57">
        <v>65</v>
      </c>
      <c r="B66" s="57" t="s">
        <v>277</v>
      </c>
      <c r="D66" s="57" t="s">
        <v>19308</v>
      </c>
      <c r="E66" s="57" t="s">
        <v>1662</v>
      </c>
      <c r="F66" s="57" t="s">
        <v>1663</v>
      </c>
      <c r="G66" s="57" t="s">
        <v>1664</v>
      </c>
      <c r="H66" s="57" t="s">
        <v>1665</v>
      </c>
      <c r="P66" s="57" t="s">
        <v>1666</v>
      </c>
      <c r="S66" s="57" t="s">
        <v>69</v>
      </c>
      <c r="T66" s="57" t="s">
        <v>69</v>
      </c>
      <c r="U66" s="57" t="s">
        <v>69</v>
      </c>
      <c r="V66" s="57" t="s">
        <v>69</v>
      </c>
      <c r="W66" s="57" t="s">
        <v>69</v>
      </c>
      <c r="X66" s="57" t="s">
        <v>69</v>
      </c>
      <c r="Y66" s="57" t="s">
        <v>69</v>
      </c>
      <c r="Z66" s="57" t="s">
        <v>69</v>
      </c>
      <c r="AA66" s="57" t="s">
        <v>69</v>
      </c>
      <c r="AB66" s="57" t="s">
        <v>63</v>
      </c>
      <c r="AC66" s="57" t="s">
        <v>69</v>
      </c>
      <c r="AD66" s="57" t="s">
        <v>63</v>
      </c>
      <c r="AE66" s="57" t="s">
        <v>63</v>
      </c>
      <c r="AF66" s="57" t="s">
        <v>69</v>
      </c>
      <c r="AG66" s="57" t="s">
        <v>69</v>
      </c>
      <c r="AH66" s="57" t="s">
        <v>75</v>
      </c>
      <c r="AI66" s="57" t="s">
        <v>1667</v>
      </c>
      <c r="AJ66" s="57" t="s">
        <v>76</v>
      </c>
      <c r="AK66" s="57" t="s">
        <v>83</v>
      </c>
      <c r="AL66" s="57" t="s">
        <v>77</v>
      </c>
      <c r="AM66" s="57" t="s">
        <v>1667</v>
      </c>
      <c r="AO66" s="57" t="s">
        <v>893</v>
      </c>
      <c r="AP66" s="57" t="s">
        <v>19223</v>
      </c>
      <c r="AQ66" s="57" t="s">
        <v>1245</v>
      </c>
      <c r="AR66" s="57" t="s">
        <v>78</v>
      </c>
      <c r="AS66" s="57" t="s">
        <v>1668</v>
      </c>
      <c r="AT66" s="57" t="s">
        <v>18801</v>
      </c>
      <c r="AU66" s="57" t="s">
        <v>5252</v>
      </c>
      <c r="AV66" s="57" t="s">
        <v>4585</v>
      </c>
      <c r="AW66" s="57" t="s">
        <v>4586</v>
      </c>
      <c r="AX66" s="57" t="s">
        <v>5036</v>
      </c>
      <c r="AY66" s="57" t="s">
        <v>4588</v>
      </c>
      <c r="AZ66" s="57" t="s">
        <v>4589</v>
      </c>
      <c r="BA66" s="57" t="s">
        <v>4590</v>
      </c>
      <c r="BB66" s="57" t="s">
        <v>4591</v>
      </c>
      <c r="BE66" s="57" t="s">
        <v>5253</v>
      </c>
      <c r="BF66" s="57" t="s">
        <v>4593</v>
      </c>
      <c r="BG66" s="57" t="s">
        <v>4594</v>
      </c>
      <c r="BH66" s="57" t="s">
        <v>4595</v>
      </c>
      <c r="BI66" s="57" t="s">
        <v>4596</v>
      </c>
      <c r="BJ66" s="57" t="s">
        <v>4597</v>
      </c>
      <c r="BK66" s="57" t="s">
        <v>4598</v>
      </c>
      <c r="BL66" s="57" t="s">
        <v>4599</v>
      </c>
      <c r="BM66" s="57" t="s">
        <v>4600</v>
      </c>
      <c r="BO66" s="57" t="s">
        <v>4602</v>
      </c>
      <c r="BP66" s="57" t="s">
        <v>5254</v>
      </c>
      <c r="BV66" s="57" t="s">
        <v>18078</v>
      </c>
      <c r="BW66" s="164" t="s">
        <v>18805</v>
      </c>
      <c r="BX66" s="57" t="s">
        <v>19041</v>
      </c>
      <c r="BY66" s="57" t="s">
        <v>7276</v>
      </c>
      <c r="BZ66" s="57" t="s">
        <v>8127</v>
      </c>
      <c r="CA66" s="57" t="s">
        <v>8128</v>
      </c>
      <c r="CB66" s="57" t="s">
        <v>5976</v>
      </c>
      <c r="CC66" s="57" t="s">
        <v>5977</v>
      </c>
      <c r="CD66" s="57" t="s">
        <v>5978</v>
      </c>
      <c r="CE66" s="57" t="s">
        <v>7280</v>
      </c>
      <c r="CI66" s="57" t="s">
        <v>7281</v>
      </c>
      <c r="CJ66" s="57" t="s">
        <v>7282</v>
      </c>
      <c r="CK66" s="57" t="s">
        <v>7283</v>
      </c>
      <c r="CL66" s="57" t="s">
        <v>7284</v>
      </c>
      <c r="CM66" s="57" t="s">
        <v>7285</v>
      </c>
      <c r="CN66" s="57" t="s">
        <v>7286</v>
      </c>
      <c r="CO66" s="57" t="s">
        <v>7287</v>
      </c>
      <c r="CS66" s="57" t="s">
        <v>8129</v>
      </c>
      <c r="CT66" s="57" t="s">
        <v>7289</v>
      </c>
      <c r="CZ66" s="57" t="s">
        <v>18078</v>
      </c>
      <c r="DA66" s="164" t="s">
        <v>18802</v>
      </c>
      <c r="DB66" s="57" t="s">
        <v>19309</v>
      </c>
      <c r="DC66" s="57" t="s">
        <v>11027</v>
      </c>
      <c r="DD66" s="57" t="s">
        <v>8836</v>
      </c>
      <c r="DE66" s="57" t="s">
        <v>11028</v>
      </c>
      <c r="DF66" s="57" t="s">
        <v>8838</v>
      </c>
      <c r="DG66" s="57" t="s">
        <v>8839</v>
      </c>
      <c r="DH66" s="57" t="s">
        <v>11029</v>
      </c>
      <c r="DM66" s="57" t="s">
        <v>11030</v>
      </c>
      <c r="DN66" s="57" t="s">
        <v>11031</v>
      </c>
      <c r="DO66" s="57" t="s">
        <v>11032</v>
      </c>
      <c r="DP66" s="57" t="s">
        <v>11033</v>
      </c>
      <c r="DQ66" s="57" t="s">
        <v>11034</v>
      </c>
      <c r="DR66" s="57" t="s">
        <v>11035</v>
      </c>
      <c r="DS66" s="57" t="s">
        <v>8846</v>
      </c>
      <c r="DT66" s="57" t="s">
        <v>11036</v>
      </c>
      <c r="DW66" s="57" t="s">
        <v>8848</v>
      </c>
      <c r="DX66" s="57" t="s">
        <v>11037</v>
      </c>
      <c r="DY66" s="57" t="s">
        <v>4601</v>
      </c>
      <c r="ED66" s="57" t="s">
        <v>18078</v>
      </c>
      <c r="EE66" s="164" t="s">
        <v>18805</v>
      </c>
      <c r="EF66" s="57" t="s">
        <v>19225</v>
      </c>
      <c r="EG66" s="57" t="s">
        <v>13557</v>
      </c>
      <c r="EH66" s="57" t="s">
        <v>6024</v>
      </c>
      <c r="EI66" s="57" t="s">
        <v>6025</v>
      </c>
      <c r="EJ66" s="57" t="s">
        <v>6026</v>
      </c>
      <c r="EK66" s="57" t="s">
        <v>6027</v>
      </c>
      <c r="EQ66" s="57" t="s">
        <v>6028</v>
      </c>
      <c r="ER66" s="57" t="s">
        <v>6029</v>
      </c>
      <c r="ES66" s="57" t="s">
        <v>6030</v>
      </c>
      <c r="ET66" s="57" t="s">
        <v>6031</v>
      </c>
      <c r="EU66" s="57" t="s">
        <v>6032</v>
      </c>
      <c r="FA66" s="57" t="s">
        <v>5034</v>
      </c>
      <c r="FB66" s="57" t="s">
        <v>6150</v>
      </c>
      <c r="FC66" s="57" t="s">
        <v>5229</v>
      </c>
      <c r="FH66" s="57" t="s">
        <v>18084</v>
      </c>
      <c r="FI66" s="164" t="s">
        <v>18835</v>
      </c>
      <c r="FJ66" s="57" t="s">
        <v>19055</v>
      </c>
      <c r="FK66" s="57" t="s">
        <v>15368</v>
      </c>
      <c r="FL66" s="57" t="s">
        <v>13536</v>
      </c>
      <c r="FM66" s="57" t="s">
        <v>12333</v>
      </c>
      <c r="FN66" s="57" t="s">
        <v>15369</v>
      </c>
      <c r="FO66" s="57" t="s">
        <v>15370</v>
      </c>
      <c r="FU66" s="57" t="s">
        <v>15371</v>
      </c>
      <c r="FV66" s="57" t="s">
        <v>13538</v>
      </c>
      <c r="FW66" s="57" t="s">
        <v>13539</v>
      </c>
      <c r="FX66" s="57" t="s">
        <v>13540</v>
      </c>
      <c r="FY66" s="57" t="s">
        <v>12895</v>
      </c>
      <c r="FZ66" s="57" t="s">
        <v>15341</v>
      </c>
      <c r="GA66" s="57" t="s">
        <v>14465</v>
      </c>
      <c r="GB66" s="57" t="s">
        <v>14466</v>
      </c>
      <c r="GE66" s="57" t="s">
        <v>12897</v>
      </c>
      <c r="GF66" s="57" t="s">
        <v>7468</v>
      </c>
      <c r="GL66" s="57" t="s">
        <v>18066</v>
      </c>
      <c r="GM66" s="164" t="s">
        <v>18802</v>
      </c>
      <c r="GN66" s="57" t="s">
        <v>18809</v>
      </c>
      <c r="GO66" s="57" t="s">
        <v>16716</v>
      </c>
      <c r="GP66" s="57" t="s">
        <v>14091</v>
      </c>
      <c r="GQ66" s="57" t="s">
        <v>14092</v>
      </c>
      <c r="GR66" s="57" t="s">
        <v>14093</v>
      </c>
      <c r="GS66" s="57" t="s">
        <v>14094</v>
      </c>
      <c r="GY66" s="57" t="s">
        <v>16717</v>
      </c>
      <c r="GZ66" s="57" t="s">
        <v>14096</v>
      </c>
      <c r="HA66" s="57" t="s">
        <v>14097</v>
      </c>
      <c r="HB66" s="57" t="s">
        <v>14098</v>
      </c>
      <c r="HC66" s="57" t="s">
        <v>14099</v>
      </c>
      <c r="HI66" s="57" t="s">
        <v>14100</v>
      </c>
      <c r="HJ66" s="57" t="s">
        <v>5712</v>
      </c>
      <c r="HK66" s="57" t="s">
        <v>8858</v>
      </c>
      <c r="HP66" s="57" t="s">
        <v>18075</v>
      </c>
      <c r="HQ66" s="164" t="s">
        <v>18805</v>
      </c>
      <c r="HR66" s="57" t="s">
        <v>18851</v>
      </c>
      <c r="HS66" s="57" t="s">
        <v>82</v>
      </c>
      <c r="HT66" s="57" t="s">
        <v>82</v>
      </c>
      <c r="HU66" s="57" t="s">
        <v>82</v>
      </c>
      <c r="HV66" s="57" t="s">
        <v>79</v>
      </c>
      <c r="HW66" s="57" t="s">
        <v>79</v>
      </c>
      <c r="HX66" s="57" t="s">
        <v>82</v>
      </c>
      <c r="HY66" s="57" t="s">
        <v>79</v>
      </c>
      <c r="HZ66" s="57" t="s">
        <v>82</v>
      </c>
      <c r="IA66" s="57" t="s">
        <v>82</v>
      </c>
      <c r="IB66" s="57" t="s">
        <v>82</v>
      </c>
      <c r="IC66" s="57" t="s">
        <v>82</v>
      </c>
      <c r="ID66" s="57" t="s">
        <v>79</v>
      </c>
      <c r="IE66" s="57" t="s">
        <v>82</v>
      </c>
      <c r="IF66" s="57" t="s">
        <v>82</v>
      </c>
      <c r="IG66" s="57" t="s">
        <v>82</v>
      </c>
      <c r="IH66" s="57" t="s">
        <v>82</v>
      </c>
      <c r="II66" s="57" t="s">
        <v>68</v>
      </c>
      <c r="IJ66" s="57">
        <v>13254</v>
      </c>
      <c r="IK66" s="57">
        <v>32110</v>
      </c>
      <c r="IO66" s="57" t="s">
        <v>18870</v>
      </c>
      <c r="IP66" s="57" t="s">
        <v>18869</v>
      </c>
      <c r="IT66" s="57">
        <v>2</v>
      </c>
      <c r="IU66" s="57">
        <v>2</v>
      </c>
      <c r="IY66" s="57">
        <v>192</v>
      </c>
      <c r="IZ66" s="57">
        <v>390</v>
      </c>
      <c r="JD66" s="57">
        <v>128</v>
      </c>
      <c r="JE66" s="57">
        <v>310</v>
      </c>
      <c r="JN66" s="57">
        <v>13154</v>
      </c>
      <c r="JO66" s="57">
        <v>32079</v>
      </c>
      <c r="JP66" s="57">
        <v>34085</v>
      </c>
      <c r="JQ66" s="57">
        <v>34593</v>
      </c>
      <c r="JR66" s="57">
        <v>34582</v>
      </c>
      <c r="JS66" s="57" t="s">
        <v>18863</v>
      </c>
      <c r="JT66" s="57" t="s">
        <v>18867</v>
      </c>
      <c r="JU66" s="57" t="s">
        <v>18973</v>
      </c>
      <c r="JV66" s="57" t="s">
        <v>19227</v>
      </c>
      <c r="JW66" s="57" t="s">
        <v>19241</v>
      </c>
      <c r="JX66" s="57">
        <v>2</v>
      </c>
      <c r="JY66" s="57">
        <v>2</v>
      </c>
      <c r="JZ66" s="57">
        <v>3</v>
      </c>
      <c r="KA66" s="57">
        <v>3</v>
      </c>
      <c r="KB66" s="57">
        <v>3</v>
      </c>
      <c r="KC66" s="57">
        <v>192</v>
      </c>
      <c r="KD66" s="57">
        <v>263</v>
      </c>
      <c r="KE66" s="57">
        <v>445</v>
      </c>
      <c r="KF66" s="57">
        <v>851</v>
      </c>
      <c r="KG66" s="57">
        <v>427</v>
      </c>
      <c r="KH66" s="57">
        <v>122</v>
      </c>
      <c r="KI66" s="57">
        <v>310</v>
      </c>
      <c r="KJ66" s="57">
        <v>312</v>
      </c>
      <c r="KK66" s="57">
        <v>312</v>
      </c>
      <c r="KL66" s="57">
        <v>312</v>
      </c>
      <c r="KR66" s="57">
        <v>32130</v>
      </c>
      <c r="KS66" s="57">
        <v>32079</v>
      </c>
      <c r="KW66" s="57" t="s">
        <v>19277</v>
      </c>
      <c r="KX66" s="57" t="s">
        <v>18867</v>
      </c>
      <c r="LB66" s="57">
        <v>2</v>
      </c>
      <c r="LC66" s="57">
        <v>2</v>
      </c>
      <c r="LG66" s="57">
        <v>180</v>
      </c>
      <c r="LH66" s="57">
        <v>263</v>
      </c>
      <c r="LL66" s="57">
        <v>413</v>
      </c>
      <c r="LM66" s="57">
        <v>310</v>
      </c>
      <c r="LV66" s="57">
        <v>32079</v>
      </c>
      <c r="LW66" s="57">
        <v>13154</v>
      </c>
      <c r="LX66" s="57">
        <v>34085</v>
      </c>
      <c r="LY66" s="57">
        <v>34593</v>
      </c>
      <c r="MA66" s="57" t="s">
        <v>18867</v>
      </c>
      <c r="MB66" s="57" t="s">
        <v>18863</v>
      </c>
      <c r="MC66" s="57" t="s">
        <v>18973</v>
      </c>
      <c r="MD66" s="57" t="s">
        <v>19227</v>
      </c>
      <c r="MF66" s="57">
        <v>2</v>
      </c>
      <c r="MG66" s="57">
        <v>2</v>
      </c>
      <c r="MH66" s="57">
        <v>3</v>
      </c>
      <c r="MI66" s="57">
        <v>3</v>
      </c>
      <c r="MK66" s="57">
        <v>263</v>
      </c>
      <c r="ML66" s="57">
        <v>192</v>
      </c>
      <c r="MM66" s="57">
        <v>445</v>
      </c>
      <c r="MN66" s="57">
        <v>851</v>
      </c>
      <c r="MP66" s="57">
        <v>310</v>
      </c>
      <c r="MQ66" s="57">
        <v>122</v>
      </c>
      <c r="MR66" s="57">
        <v>312</v>
      </c>
      <c r="MS66" s="57">
        <v>312</v>
      </c>
      <c r="MZ66" s="57">
        <v>34593</v>
      </c>
      <c r="NA66" s="57">
        <v>34582</v>
      </c>
      <c r="NB66" s="57">
        <v>34592</v>
      </c>
      <c r="NC66" s="57">
        <v>21572</v>
      </c>
      <c r="NE66" s="57" t="s">
        <v>19227</v>
      </c>
      <c r="NF66" s="57" t="s">
        <v>19241</v>
      </c>
      <c r="NG66" s="57" t="s">
        <v>18843</v>
      </c>
      <c r="NH66" s="57" t="s">
        <v>18816</v>
      </c>
      <c r="NJ66" s="57">
        <v>3</v>
      </c>
      <c r="NK66" s="57">
        <v>3</v>
      </c>
      <c r="NL66" s="57">
        <v>3</v>
      </c>
      <c r="NM66" s="57">
        <v>2</v>
      </c>
      <c r="NO66" s="57">
        <v>851</v>
      </c>
      <c r="NP66" s="57">
        <v>427</v>
      </c>
      <c r="NQ66" s="57">
        <v>407</v>
      </c>
      <c r="NR66" s="57">
        <v>328</v>
      </c>
      <c r="NT66" s="57">
        <v>312</v>
      </c>
      <c r="NU66" s="57">
        <v>312</v>
      </c>
      <c r="NV66" s="57">
        <v>312</v>
      </c>
      <c r="NW66" s="57">
        <v>221</v>
      </c>
      <c r="PJ66" s="57" t="s">
        <v>19310</v>
      </c>
      <c r="PK66" s="57" t="s">
        <v>19311</v>
      </c>
      <c r="PL66" s="57" t="s">
        <v>19312</v>
      </c>
      <c r="PM66" s="57" t="s">
        <v>19313</v>
      </c>
      <c r="PN66" s="57">
        <v>1239.7133522000001</v>
      </c>
      <c r="PO66" s="57" t="s">
        <v>18823</v>
      </c>
      <c r="PP66" s="57" t="s">
        <v>18824</v>
      </c>
      <c r="PQ66" s="57" t="s">
        <v>18825</v>
      </c>
      <c r="PR66" s="57" t="s">
        <v>3466</v>
      </c>
      <c r="PS66" s="57" t="s">
        <v>3467</v>
      </c>
      <c r="PT66" s="57" t="s">
        <v>3468</v>
      </c>
      <c r="PU66" s="57" t="s">
        <v>3469</v>
      </c>
      <c r="PV66" s="57" t="s">
        <v>3470</v>
      </c>
      <c r="PW66" s="57" t="s">
        <v>3471</v>
      </c>
    </row>
    <row r="67" spans="1:439" ht="15" customHeight="1" x14ac:dyDescent="0.35">
      <c r="A67" s="57">
        <v>66</v>
      </c>
      <c r="B67" s="57" t="s">
        <v>277</v>
      </c>
      <c r="D67" s="57" t="s">
        <v>324</v>
      </c>
      <c r="E67" s="57" t="s">
        <v>1662</v>
      </c>
      <c r="F67" s="57" t="s">
        <v>1663</v>
      </c>
      <c r="G67" s="57" t="s">
        <v>1664</v>
      </c>
      <c r="H67" s="57" t="s">
        <v>1669</v>
      </c>
      <c r="P67" s="57" t="s">
        <v>1666</v>
      </c>
      <c r="S67" s="57" t="s">
        <v>69</v>
      </c>
      <c r="T67" s="57" t="s">
        <v>69</v>
      </c>
      <c r="U67" s="57" t="s">
        <v>69</v>
      </c>
      <c r="V67" s="57" t="s">
        <v>69</v>
      </c>
      <c r="W67" s="57" t="s">
        <v>69</v>
      </c>
      <c r="X67" s="57" t="s">
        <v>69</v>
      </c>
      <c r="Y67" s="57" t="s">
        <v>69</v>
      </c>
      <c r="Z67" s="57" t="s">
        <v>69</v>
      </c>
      <c r="AA67" s="57" t="s">
        <v>69</v>
      </c>
      <c r="AB67" s="57" t="s">
        <v>63</v>
      </c>
      <c r="AC67" s="57" t="s">
        <v>69</v>
      </c>
      <c r="AD67" s="57" t="s">
        <v>63</v>
      </c>
      <c r="AE67" s="57" t="s">
        <v>63</v>
      </c>
      <c r="AF67" s="57" t="s">
        <v>69</v>
      </c>
      <c r="AG67" s="57" t="s">
        <v>69</v>
      </c>
      <c r="AH67" s="57" t="s">
        <v>75</v>
      </c>
      <c r="AI67" s="57" t="s">
        <v>1670</v>
      </c>
      <c r="AJ67" s="57" t="s">
        <v>76</v>
      </c>
      <c r="AK67" s="57" t="s">
        <v>83</v>
      </c>
      <c r="AL67" s="57" t="s">
        <v>77</v>
      </c>
      <c r="AM67" s="57" t="s">
        <v>1667</v>
      </c>
      <c r="AO67" s="57" t="s">
        <v>894</v>
      </c>
      <c r="AP67" s="57" t="s">
        <v>19223</v>
      </c>
      <c r="AQ67" s="57" t="s">
        <v>1245</v>
      </c>
      <c r="AR67" s="57" t="s">
        <v>78</v>
      </c>
      <c r="AS67" s="57" t="s">
        <v>1215</v>
      </c>
      <c r="AT67" s="57" t="s">
        <v>18801</v>
      </c>
      <c r="AU67" s="57" t="s">
        <v>5252</v>
      </c>
      <c r="AV67" s="57" t="s">
        <v>4585</v>
      </c>
      <c r="AW67" s="57" t="s">
        <v>4586</v>
      </c>
      <c r="AX67" s="57" t="s">
        <v>4587</v>
      </c>
      <c r="AY67" s="57" t="s">
        <v>19314</v>
      </c>
      <c r="AZ67" s="57" t="s">
        <v>4589</v>
      </c>
      <c r="BA67" s="57" t="s">
        <v>4590</v>
      </c>
      <c r="BB67" s="57" t="s">
        <v>4591</v>
      </c>
      <c r="BE67" s="57" t="s">
        <v>5253</v>
      </c>
      <c r="BF67" s="57" t="s">
        <v>4593</v>
      </c>
      <c r="BG67" s="57" t="s">
        <v>4594</v>
      </c>
      <c r="BH67" s="57" t="s">
        <v>4595</v>
      </c>
      <c r="BI67" s="57" t="s">
        <v>4596</v>
      </c>
      <c r="BJ67" s="57" t="s">
        <v>4597</v>
      </c>
      <c r="BK67" s="57" t="s">
        <v>4598</v>
      </c>
      <c r="BL67" s="57" t="s">
        <v>4599</v>
      </c>
      <c r="BM67" s="57" t="s">
        <v>4600</v>
      </c>
      <c r="BP67" s="57" t="s">
        <v>4602</v>
      </c>
      <c r="BQ67" s="57" t="s">
        <v>5254</v>
      </c>
      <c r="BV67" s="57" t="s">
        <v>18078</v>
      </c>
      <c r="BW67" s="164" t="s">
        <v>18805</v>
      </c>
      <c r="BX67" s="57" t="s">
        <v>19041</v>
      </c>
      <c r="BY67" s="57" t="s">
        <v>7276</v>
      </c>
      <c r="BZ67" s="57" t="s">
        <v>8127</v>
      </c>
      <c r="CA67" s="57" t="s">
        <v>8128</v>
      </c>
      <c r="CB67" s="57" t="s">
        <v>5976</v>
      </c>
      <c r="CC67" s="57" t="s">
        <v>19315</v>
      </c>
      <c r="CD67" s="57" t="s">
        <v>5978</v>
      </c>
      <c r="CE67" s="57" t="s">
        <v>7280</v>
      </c>
      <c r="CI67" s="57" t="s">
        <v>7281</v>
      </c>
      <c r="CJ67" s="57" t="s">
        <v>7282</v>
      </c>
      <c r="CK67" s="57" t="s">
        <v>7283</v>
      </c>
      <c r="CL67" s="57" t="s">
        <v>19316</v>
      </c>
      <c r="CM67" s="57" t="s">
        <v>7285</v>
      </c>
      <c r="CN67" s="57" t="s">
        <v>7286</v>
      </c>
      <c r="CO67" s="57" t="s">
        <v>7287</v>
      </c>
      <c r="CS67" s="57" t="s">
        <v>8129</v>
      </c>
      <c r="CT67" s="57" t="s">
        <v>7289</v>
      </c>
      <c r="CZ67" s="57" t="s">
        <v>18078</v>
      </c>
      <c r="DA67" s="164" t="s">
        <v>18802</v>
      </c>
      <c r="DB67" s="57" t="s">
        <v>19309</v>
      </c>
      <c r="DC67" s="57" t="s">
        <v>11027</v>
      </c>
      <c r="DD67" s="57" t="s">
        <v>8836</v>
      </c>
      <c r="DE67" s="57" t="s">
        <v>19317</v>
      </c>
      <c r="DF67" s="57" t="s">
        <v>19318</v>
      </c>
      <c r="DG67" s="57" t="s">
        <v>8839</v>
      </c>
      <c r="DH67" s="57" t="s">
        <v>11029</v>
      </c>
      <c r="DM67" s="57" t="s">
        <v>11030</v>
      </c>
      <c r="DN67" s="57" t="s">
        <v>11031</v>
      </c>
      <c r="DO67" s="57" t="s">
        <v>11032</v>
      </c>
      <c r="DP67" s="57" t="s">
        <v>11033</v>
      </c>
      <c r="DQ67" s="57" t="s">
        <v>19319</v>
      </c>
      <c r="DR67" s="57" t="s">
        <v>11035</v>
      </c>
      <c r="DS67" s="57" t="s">
        <v>8846</v>
      </c>
      <c r="DT67" s="57" t="s">
        <v>11036</v>
      </c>
      <c r="DW67" s="57" t="s">
        <v>8848</v>
      </c>
      <c r="DX67" s="57" t="s">
        <v>11037</v>
      </c>
      <c r="DY67" s="57" t="s">
        <v>4601</v>
      </c>
      <c r="ED67" s="57" t="s">
        <v>18078</v>
      </c>
      <c r="EE67" s="164" t="s">
        <v>18805</v>
      </c>
      <c r="EF67" s="57" t="s">
        <v>19225</v>
      </c>
      <c r="EG67" s="57" t="s">
        <v>13557</v>
      </c>
      <c r="EH67" s="57" t="s">
        <v>6024</v>
      </c>
      <c r="EI67" s="57" t="s">
        <v>6025</v>
      </c>
      <c r="EJ67" s="57" t="s">
        <v>6026</v>
      </c>
      <c r="EK67" s="57" t="s">
        <v>6027</v>
      </c>
      <c r="EQ67" s="57" t="s">
        <v>6028</v>
      </c>
      <c r="ER67" s="57" t="s">
        <v>19320</v>
      </c>
      <c r="ES67" s="57" t="s">
        <v>6030</v>
      </c>
      <c r="ET67" s="57" t="s">
        <v>6031</v>
      </c>
      <c r="EU67" s="57" t="s">
        <v>6032</v>
      </c>
      <c r="FA67" s="57" t="s">
        <v>5034</v>
      </c>
      <c r="FB67" s="57" t="s">
        <v>6150</v>
      </c>
      <c r="FC67" s="57" t="s">
        <v>5229</v>
      </c>
      <c r="FH67" s="57" t="s">
        <v>18084</v>
      </c>
      <c r="FI67" s="164" t="s">
        <v>18835</v>
      </c>
      <c r="FJ67" s="57" t="s">
        <v>19055</v>
      </c>
      <c r="FK67" s="57" t="s">
        <v>15368</v>
      </c>
      <c r="FL67" s="57" t="s">
        <v>13536</v>
      </c>
      <c r="FM67" s="57" t="s">
        <v>12333</v>
      </c>
      <c r="FN67" s="57" t="s">
        <v>15369</v>
      </c>
      <c r="FO67" s="57" t="s">
        <v>15370</v>
      </c>
      <c r="FU67" s="57" t="s">
        <v>15371</v>
      </c>
      <c r="FV67" s="57" t="s">
        <v>13538</v>
      </c>
      <c r="FW67" s="57" t="s">
        <v>13539</v>
      </c>
      <c r="FX67" s="57" t="s">
        <v>13540</v>
      </c>
      <c r="FY67" s="57" t="s">
        <v>15340</v>
      </c>
      <c r="FZ67" s="57" t="s">
        <v>15341</v>
      </c>
      <c r="GA67" s="57" t="s">
        <v>14465</v>
      </c>
      <c r="GB67" s="57" t="s">
        <v>14466</v>
      </c>
      <c r="GE67" s="57" t="s">
        <v>12897</v>
      </c>
      <c r="GF67" s="57" t="s">
        <v>7468</v>
      </c>
      <c r="GL67" s="57" t="s">
        <v>18066</v>
      </c>
      <c r="GM67" s="164" t="s">
        <v>18802</v>
      </c>
      <c r="GN67" s="57" t="s">
        <v>18809</v>
      </c>
      <c r="GO67" s="57" t="s">
        <v>16716</v>
      </c>
      <c r="GP67" s="57" t="s">
        <v>14091</v>
      </c>
      <c r="GQ67" s="57" t="s">
        <v>14092</v>
      </c>
      <c r="GR67" s="57" t="s">
        <v>19321</v>
      </c>
      <c r="GS67" s="57" t="s">
        <v>14094</v>
      </c>
      <c r="GY67" s="57" t="s">
        <v>16717</v>
      </c>
      <c r="GZ67" s="57" t="s">
        <v>14096</v>
      </c>
      <c r="HA67" s="57" t="s">
        <v>14097</v>
      </c>
      <c r="HB67" s="57" t="s">
        <v>14098</v>
      </c>
      <c r="HC67" s="57" t="s">
        <v>14099</v>
      </c>
      <c r="HI67" s="57" t="s">
        <v>14100</v>
      </c>
      <c r="HJ67" s="57" t="s">
        <v>5712</v>
      </c>
      <c r="HK67" s="57" t="s">
        <v>8858</v>
      </c>
      <c r="HP67" s="57" t="s">
        <v>18075</v>
      </c>
      <c r="HQ67" s="164" t="s">
        <v>18805</v>
      </c>
      <c r="HR67" s="57" t="s">
        <v>18851</v>
      </c>
      <c r="HS67" s="57" t="s">
        <v>82</v>
      </c>
      <c r="HT67" s="57" t="s">
        <v>82</v>
      </c>
      <c r="HU67" s="57" t="s">
        <v>82</v>
      </c>
      <c r="HV67" s="57" t="s">
        <v>79</v>
      </c>
      <c r="HW67" s="57" t="s">
        <v>79</v>
      </c>
      <c r="HX67" s="57" t="s">
        <v>82</v>
      </c>
      <c r="HY67" s="57" t="s">
        <v>79</v>
      </c>
      <c r="HZ67" s="57" t="s">
        <v>82</v>
      </c>
      <c r="IA67" s="57" t="s">
        <v>82</v>
      </c>
      <c r="IB67" s="57" t="s">
        <v>82</v>
      </c>
      <c r="IC67" s="57" t="s">
        <v>82</v>
      </c>
      <c r="ID67" s="57" t="s">
        <v>79</v>
      </c>
      <c r="IE67" s="57" t="s">
        <v>82</v>
      </c>
      <c r="IF67" s="57" t="s">
        <v>82</v>
      </c>
      <c r="IG67" s="57" t="s">
        <v>82</v>
      </c>
      <c r="IH67" s="57" t="s">
        <v>82</v>
      </c>
      <c r="II67" s="57" t="s">
        <v>68</v>
      </c>
      <c r="IJ67" s="57">
        <v>13254</v>
      </c>
      <c r="IK67" s="57">
        <v>32110</v>
      </c>
      <c r="IO67" s="57" t="s">
        <v>18870</v>
      </c>
      <c r="IP67" s="57" t="s">
        <v>18869</v>
      </c>
      <c r="IT67" s="57">
        <v>2</v>
      </c>
      <c r="IU67" s="57">
        <v>2</v>
      </c>
      <c r="IY67" s="57">
        <v>192</v>
      </c>
      <c r="IZ67" s="57">
        <v>390</v>
      </c>
      <c r="JD67" s="57">
        <v>128</v>
      </c>
      <c r="JE67" s="57">
        <v>310</v>
      </c>
      <c r="JN67" s="57">
        <v>13154</v>
      </c>
      <c r="JO67" s="57">
        <v>32079</v>
      </c>
      <c r="JP67" s="57">
        <v>34085</v>
      </c>
      <c r="JQ67" s="57">
        <v>34593</v>
      </c>
      <c r="JR67" s="57">
        <v>34582</v>
      </c>
      <c r="JS67" s="57" t="s">
        <v>18863</v>
      </c>
      <c r="JT67" s="57" t="s">
        <v>18867</v>
      </c>
      <c r="JU67" s="57" t="s">
        <v>18973</v>
      </c>
      <c r="JV67" s="57" t="s">
        <v>19227</v>
      </c>
      <c r="JW67" s="57" t="s">
        <v>19241</v>
      </c>
      <c r="JX67" s="57">
        <v>2</v>
      </c>
      <c r="JY67" s="57">
        <v>2</v>
      </c>
      <c r="JZ67" s="57">
        <v>3</v>
      </c>
      <c r="KA67" s="57">
        <v>3</v>
      </c>
      <c r="KB67" s="57">
        <v>3</v>
      </c>
      <c r="KC67" s="57">
        <v>192</v>
      </c>
      <c r="KD67" s="57">
        <v>263</v>
      </c>
      <c r="KE67" s="57">
        <v>445</v>
      </c>
      <c r="KF67" s="57">
        <v>851</v>
      </c>
      <c r="KG67" s="57">
        <v>427</v>
      </c>
      <c r="KH67" s="57">
        <v>122</v>
      </c>
      <c r="KI67" s="57">
        <v>310</v>
      </c>
      <c r="KJ67" s="57">
        <v>312</v>
      </c>
      <c r="KK67" s="57">
        <v>312</v>
      </c>
      <c r="KL67" s="57">
        <v>312</v>
      </c>
      <c r="KR67" s="57">
        <v>32130</v>
      </c>
      <c r="KS67" s="57">
        <v>32079</v>
      </c>
      <c r="KW67" s="57" t="s">
        <v>19277</v>
      </c>
      <c r="KX67" s="57" t="s">
        <v>18867</v>
      </c>
      <c r="LB67" s="57">
        <v>2</v>
      </c>
      <c r="LC67" s="57">
        <v>2</v>
      </c>
      <c r="LG67" s="57">
        <v>180</v>
      </c>
      <c r="LH67" s="57">
        <v>263</v>
      </c>
      <c r="LL67" s="57">
        <v>413</v>
      </c>
      <c r="LM67" s="57">
        <v>310</v>
      </c>
      <c r="LV67" s="57">
        <v>32079</v>
      </c>
      <c r="LW67" s="57">
        <v>13154</v>
      </c>
      <c r="LX67" s="57">
        <v>34085</v>
      </c>
      <c r="LY67" s="57">
        <v>34593</v>
      </c>
      <c r="MA67" s="57" t="s">
        <v>18867</v>
      </c>
      <c r="MB67" s="57" t="s">
        <v>18863</v>
      </c>
      <c r="MC67" s="57" t="s">
        <v>18973</v>
      </c>
      <c r="MD67" s="57" t="s">
        <v>19227</v>
      </c>
      <c r="MF67" s="57">
        <v>2</v>
      </c>
      <c r="MG67" s="57">
        <v>2</v>
      </c>
      <c r="MH67" s="57">
        <v>3</v>
      </c>
      <c r="MI67" s="57">
        <v>3</v>
      </c>
      <c r="MK67" s="57">
        <v>263</v>
      </c>
      <c r="ML67" s="57">
        <v>192</v>
      </c>
      <c r="MM67" s="57">
        <v>445</v>
      </c>
      <c r="MN67" s="57">
        <v>851</v>
      </c>
      <c r="MP67" s="57">
        <v>310</v>
      </c>
      <c r="MQ67" s="57">
        <v>122</v>
      </c>
      <c r="MR67" s="57">
        <v>312</v>
      </c>
      <c r="MS67" s="57">
        <v>312</v>
      </c>
      <c r="MZ67" s="57">
        <v>34593</v>
      </c>
      <c r="NA67" s="57">
        <v>34582</v>
      </c>
      <c r="NB67" s="57">
        <v>34592</v>
      </c>
      <c r="NC67" s="57">
        <v>21572</v>
      </c>
      <c r="NE67" s="57" t="s">
        <v>19227</v>
      </c>
      <c r="NF67" s="57" t="s">
        <v>19241</v>
      </c>
      <c r="NG67" s="57" t="s">
        <v>18843</v>
      </c>
      <c r="NH67" s="57" t="s">
        <v>18816</v>
      </c>
      <c r="NJ67" s="57">
        <v>3</v>
      </c>
      <c r="NK67" s="57">
        <v>3</v>
      </c>
      <c r="NL67" s="57">
        <v>3</v>
      </c>
      <c r="NM67" s="57">
        <v>2</v>
      </c>
      <c r="NO67" s="57">
        <v>851</v>
      </c>
      <c r="NP67" s="57">
        <v>427</v>
      </c>
      <c r="NQ67" s="57">
        <v>407</v>
      </c>
      <c r="NR67" s="57">
        <v>328</v>
      </c>
      <c r="NT67" s="57">
        <v>312</v>
      </c>
      <c r="NU67" s="57">
        <v>312</v>
      </c>
      <c r="NV67" s="57">
        <v>312</v>
      </c>
      <c r="NW67" s="57">
        <v>221</v>
      </c>
      <c r="PJ67" s="57" t="s">
        <v>19322</v>
      </c>
      <c r="PK67" s="57" t="s">
        <v>19323</v>
      </c>
      <c r="PL67" s="57" t="s">
        <v>19324</v>
      </c>
      <c r="PM67" s="57" t="s">
        <v>19313</v>
      </c>
      <c r="PN67" s="57">
        <v>1841.1587483999999</v>
      </c>
      <c r="PO67" s="57" t="s">
        <v>18823</v>
      </c>
      <c r="PP67" s="57" t="s">
        <v>18824</v>
      </c>
      <c r="PQ67" s="57" t="s">
        <v>18825</v>
      </c>
      <c r="PR67" s="57" t="s">
        <v>3466</v>
      </c>
      <c r="PS67" s="57" t="s">
        <v>3467</v>
      </c>
      <c r="PT67" s="57" t="s">
        <v>3468</v>
      </c>
      <c r="PU67" s="57" t="s">
        <v>3469</v>
      </c>
      <c r="PV67" s="57" t="s">
        <v>3470</v>
      </c>
      <c r="PW67" s="57" t="s">
        <v>3471</v>
      </c>
    </row>
    <row r="68" spans="1:439" ht="15" customHeight="1" x14ac:dyDescent="0.35">
      <c r="A68" s="57">
        <v>67</v>
      </c>
      <c r="B68" s="57" t="s">
        <v>277</v>
      </c>
      <c r="D68" s="57" t="s">
        <v>19325</v>
      </c>
      <c r="E68" s="57" t="s">
        <v>1671</v>
      </c>
      <c r="F68" s="57" t="s">
        <v>1672</v>
      </c>
      <c r="G68" s="57" t="s">
        <v>1673</v>
      </c>
      <c r="P68" s="57" t="s">
        <v>1654</v>
      </c>
      <c r="S68" s="57" t="s">
        <v>63</v>
      </c>
      <c r="T68" s="57" t="s">
        <v>69</v>
      </c>
      <c r="U68" s="57" t="s">
        <v>69</v>
      </c>
      <c r="V68" s="57" t="s">
        <v>69</v>
      </c>
      <c r="W68" s="57" t="s">
        <v>63</v>
      </c>
      <c r="X68" s="57" t="s">
        <v>69</v>
      </c>
      <c r="Y68" s="57" t="s">
        <v>69</v>
      </c>
      <c r="Z68" s="57" t="s">
        <v>63</v>
      </c>
      <c r="AA68" s="57" t="s">
        <v>69</v>
      </c>
      <c r="AB68" s="57" t="s">
        <v>63</v>
      </c>
      <c r="AC68" s="57" t="s">
        <v>69</v>
      </c>
      <c r="AD68" s="57" t="s">
        <v>63</v>
      </c>
      <c r="AE68" s="57" t="s">
        <v>63</v>
      </c>
      <c r="AF68" s="57" t="s">
        <v>69</v>
      </c>
      <c r="AG68" s="57" t="s">
        <v>63</v>
      </c>
      <c r="AH68" s="57" t="s">
        <v>75</v>
      </c>
      <c r="AI68" s="57" t="s">
        <v>1674</v>
      </c>
      <c r="AJ68" s="57" t="s">
        <v>81</v>
      </c>
      <c r="AK68" s="57" t="s">
        <v>85</v>
      </c>
      <c r="AL68" s="57" t="s">
        <v>66</v>
      </c>
      <c r="AN68" s="57" t="s">
        <v>1675</v>
      </c>
      <c r="AO68" s="57" t="s">
        <v>895</v>
      </c>
      <c r="AP68" s="57" t="s">
        <v>18827</v>
      </c>
      <c r="AQ68" s="57" t="s">
        <v>1245</v>
      </c>
      <c r="AR68" s="57" t="s">
        <v>73</v>
      </c>
      <c r="AS68" s="57" t="s">
        <v>1224</v>
      </c>
      <c r="AT68" s="57" t="s">
        <v>18801</v>
      </c>
      <c r="AU68" s="57" t="s">
        <v>5231</v>
      </c>
      <c r="AV68" s="57" t="s">
        <v>5232</v>
      </c>
      <c r="AW68" s="57" t="s">
        <v>5233</v>
      </c>
      <c r="AX68" s="57" t="s">
        <v>5234</v>
      </c>
      <c r="AY68" s="57" t="s">
        <v>5235</v>
      </c>
      <c r="BE68" s="57" t="s">
        <v>5236</v>
      </c>
      <c r="BF68" s="57" t="s">
        <v>5237</v>
      </c>
      <c r="BG68" s="57" t="s">
        <v>5238</v>
      </c>
      <c r="BH68" s="57" t="s">
        <v>5255</v>
      </c>
      <c r="BI68" s="57" t="s">
        <v>5240</v>
      </c>
      <c r="BO68" s="57" t="s">
        <v>5256</v>
      </c>
      <c r="BP68" s="57" t="s">
        <v>5257</v>
      </c>
      <c r="BQ68" s="57" t="s">
        <v>5258</v>
      </c>
      <c r="BV68" s="57" t="s">
        <v>18059</v>
      </c>
      <c r="BW68" s="164" t="s">
        <v>18805</v>
      </c>
      <c r="BX68" s="57" t="s">
        <v>19290</v>
      </c>
      <c r="BY68" s="57" t="s">
        <v>8130</v>
      </c>
      <c r="BZ68" s="57" t="s">
        <v>7341</v>
      </c>
      <c r="CA68" s="57" t="s">
        <v>8131</v>
      </c>
      <c r="CB68" s="57" t="s">
        <v>8132</v>
      </c>
      <c r="CC68" s="57" t="s">
        <v>8133</v>
      </c>
      <c r="CD68" s="57" t="s">
        <v>8134</v>
      </c>
      <c r="CE68" s="57" t="s">
        <v>8135</v>
      </c>
      <c r="CI68" s="57" t="s">
        <v>7345</v>
      </c>
      <c r="CJ68" s="57" t="s">
        <v>8136</v>
      </c>
      <c r="CK68" s="57" t="s">
        <v>7347</v>
      </c>
      <c r="CL68" s="57" t="s">
        <v>8137</v>
      </c>
      <c r="CM68" s="57" t="s">
        <v>8138</v>
      </c>
      <c r="CN68" s="57" t="s">
        <v>8139</v>
      </c>
      <c r="CO68" s="57" t="s">
        <v>8140</v>
      </c>
      <c r="CS68" s="57" t="s">
        <v>8141</v>
      </c>
      <c r="CT68" s="57" t="s">
        <v>5676</v>
      </c>
      <c r="CU68" s="57" t="s">
        <v>8142</v>
      </c>
      <c r="CZ68" s="57" t="s">
        <v>18056</v>
      </c>
      <c r="DA68" s="164" t="s">
        <v>18802</v>
      </c>
      <c r="DB68" s="57" t="s">
        <v>19099</v>
      </c>
      <c r="DC68" s="57" t="s">
        <v>11039</v>
      </c>
      <c r="DD68" s="57" t="s">
        <v>11040</v>
      </c>
      <c r="DE68" s="57" t="s">
        <v>11041</v>
      </c>
      <c r="DF68" s="57" t="s">
        <v>8431</v>
      </c>
      <c r="DG68" s="57" t="s">
        <v>10164</v>
      </c>
      <c r="DH68" s="57" t="s">
        <v>11042</v>
      </c>
      <c r="DM68" s="57" t="s">
        <v>11043</v>
      </c>
      <c r="DN68" s="57" t="s">
        <v>11044</v>
      </c>
      <c r="DO68" s="57" t="s">
        <v>11045</v>
      </c>
      <c r="DP68" s="57" t="s">
        <v>11046</v>
      </c>
      <c r="DQ68" s="57" t="s">
        <v>8155</v>
      </c>
      <c r="DR68" s="57" t="s">
        <v>11047</v>
      </c>
      <c r="DW68" s="57" t="s">
        <v>11048</v>
      </c>
      <c r="DX68" s="57" t="s">
        <v>6908</v>
      </c>
      <c r="DY68" s="57" t="s">
        <v>11049</v>
      </c>
      <c r="ED68" s="57" t="s">
        <v>18069</v>
      </c>
      <c r="EE68" s="164" t="s">
        <v>18805</v>
      </c>
      <c r="EF68" s="57" t="s">
        <v>18928</v>
      </c>
      <c r="EG68" s="57" t="s">
        <v>13558</v>
      </c>
      <c r="EH68" s="57" t="s">
        <v>13559</v>
      </c>
      <c r="EI68" s="57" t="s">
        <v>13560</v>
      </c>
      <c r="EJ68" s="57" t="s">
        <v>13561</v>
      </c>
      <c r="EK68" s="57" t="s">
        <v>13562</v>
      </c>
      <c r="EQ68" s="57" t="s">
        <v>13563</v>
      </c>
      <c r="ER68" s="57" t="s">
        <v>13564</v>
      </c>
      <c r="ES68" s="57" t="s">
        <v>13565</v>
      </c>
      <c r="ET68" s="57" t="s">
        <v>13548</v>
      </c>
      <c r="EU68" s="57" t="s">
        <v>13566</v>
      </c>
      <c r="FA68" s="57" t="s">
        <v>13567</v>
      </c>
      <c r="FB68" s="57" t="s">
        <v>13568</v>
      </c>
      <c r="FC68" s="57" t="s">
        <v>5899</v>
      </c>
      <c r="FH68" s="57" t="s">
        <v>18081</v>
      </c>
      <c r="FI68" s="164" t="s">
        <v>18805</v>
      </c>
      <c r="FJ68" s="57" t="s">
        <v>18908</v>
      </c>
      <c r="FK68" s="57" t="s">
        <v>15372</v>
      </c>
      <c r="FL68" s="57" t="s">
        <v>15373</v>
      </c>
      <c r="FM68" s="57" t="s">
        <v>15374</v>
      </c>
      <c r="FN68" s="57" t="s">
        <v>15375</v>
      </c>
      <c r="FO68" s="57" t="s">
        <v>15376</v>
      </c>
      <c r="FP68" s="57" t="s">
        <v>15377</v>
      </c>
      <c r="FU68" s="57" t="s">
        <v>15378</v>
      </c>
      <c r="FV68" s="57" t="s">
        <v>15379</v>
      </c>
      <c r="FW68" s="57" t="s">
        <v>15380</v>
      </c>
      <c r="FX68" s="57" t="s">
        <v>15381</v>
      </c>
      <c r="FY68" s="57" t="s">
        <v>15382</v>
      </c>
      <c r="FZ68" s="57" t="s">
        <v>15383</v>
      </c>
      <c r="GE68" s="57" t="s">
        <v>11552</v>
      </c>
      <c r="GF68" s="57" t="s">
        <v>13296</v>
      </c>
      <c r="GG68" s="57" t="s">
        <v>15384</v>
      </c>
      <c r="GL68" s="57" t="s">
        <v>18075</v>
      </c>
      <c r="GM68" s="164" t="s">
        <v>18805</v>
      </c>
      <c r="GN68" s="57" t="s">
        <v>19110</v>
      </c>
      <c r="GO68" s="57" t="s">
        <v>16718</v>
      </c>
      <c r="GP68" s="57" t="s">
        <v>16710</v>
      </c>
      <c r="GQ68" s="57" t="s">
        <v>10560</v>
      </c>
      <c r="GR68" s="57" t="s">
        <v>16719</v>
      </c>
      <c r="GS68" s="57" t="s">
        <v>5116</v>
      </c>
      <c r="GY68" s="57" t="s">
        <v>16711</v>
      </c>
      <c r="GZ68" s="57" t="s">
        <v>16712</v>
      </c>
      <c r="HA68" s="57" t="s">
        <v>4896</v>
      </c>
      <c r="HB68" s="57" t="s">
        <v>16713</v>
      </c>
      <c r="HC68" s="57" t="s">
        <v>4898</v>
      </c>
      <c r="HI68" s="57" t="s">
        <v>5034</v>
      </c>
      <c r="HJ68" s="57" t="s">
        <v>16714</v>
      </c>
      <c r="HK68" s="57" t="s">
        <v>16715</v>
      </c>
      <c r="HP68" s="57" t="s">
        <v>18084</v>
      </c>
      <c r="HQ68" s="164" t="s">
        <v>18835</v>
      </c>
      <c r="HR68" s="57" t="s">
        <v>18882</v>
      </c>
      <c r="HS68" s="57" t="s">
        <v>84</v>
      </c>
      <c r="HT68" s="57" t="s">
        <v>84</v>
      </c>
      <c r="HU68" s="57" t="s">
        <v>84</v>
      </c>
      <c r="HV68" s="57" t="s">
        <v>82</v>
      </c>
      <c r="HW68" s="57" t="s">
        <v>84</v>
      </c>
      <c r="HX68" s="57" t="s">
        <v>84</v>
      </c>
      <c r="HY68" s="57" t="s">
        <v>82</v>
      </c>
      <c r="HZ68" s="57" t="s">
        <v>84</v>
      </c>
      <c r="IA68" s="57" t="s">
        <v>84</v>
      </c>
      <c r="IB68" s="57" t="s">
        <v>84</v>
      </c>
      <c r="IC68" s="57" t="s">
        <v>82</v>
      </c>
      <c r="ID68" s="57" t="s">
        <v>84</v>
      </c>
      <c r="IE68" s="57" t="s">
        <v>84</v>
      </c>
      <c r="IF68" s="57" t="s">
        <v>82</v>
      </c>
      <c r="IG68" s="57" t="s">
        <v>82</v>
      </c>
      <c r="IH68" s="57" t="s">
        <v>82</v>
      </c>
      <c r="II68" s="57" t="s">
        <v>68</v>
      </c>
      <c r="IJ68" s="57">
        <v>13154</v>
      </c>
      <c r="IK68" s="57">
        <v>21052</v>
      </c>
      <c r="IO68" s="57" t="s">
        <v>18863</v>
      </c>
      <c r="IP68" s="57" t="s">
        <v>19296</v>
      </c>
      <c r="IT68" s="57">
        <v>2</v>
      </c>
      <c r="IU68" s="57">
        <v>3</v>
      </c>
      <c r="IY68" s="57">
        <v>192</v>
      </c>
      <c r="IZ68" s="57">
        <v>781</v>
      </c>
      <c r="JD68" s="57">
        <v>122</v>
      </c>
      <c r="JE68" s="57">
        <v>210</v>
      </c>
      <c r="JN68" s="57">
        <v>32079</v>
      </c>
      <c r="JO68" s="57">
        <v>21059</v>
      </c>
      <c r="JP68" s="57">
        <v>12054</v>
      </c>
      <c r="JS68" s="57" t="s">
        <v>18867</v>
      </c>
      <c r="JT68" s="57" t="s">
        <v>19297</v>
      </c>
      <c r="JU68" s="57" t="s">
        <v>18840</v>
      </c>
      <c r="JX68" s="57">
        <v>2</v>
      </c>
      <c r="JY68" s="57">
        <v>4</v>
      </c>
      <c r="JZ68" s="57">
        <v>2</v>
      </c>
      <c r="KC68" s="57">
        <v>263</v>
      </c>
      <c r="KD68" s="57">
        <v>2510</v>
      </c>
      <c r="KE68" s="57">
        <v>266</v>
      </c>
      <c r="KH68" s="57">
        <v>310</v>
      </c>
      <c r="KI68" s="57">
        <v>210</v>
      </c>
      <c r="KJ68" s="57">
        <v>113</v>
      </c>
      <c r="KR68" s="57">
        <v>34592</v>
      </c>
      <c r="KS68" s="57">
        <v>21059</v>
      </c>
      <c r="KT68" s="57">
        <v>12054</v>
      </c>
      <c r="KU68" s="57">
        <v>21052</v>
      </c>
      <c r="KW68" s="57" t="s">
        <v>18843</v>
      </c>
      <c r="KX68" s="57" t="s">
        <v>19297</v>
      </c>
      <c r="KY68" s="57" t="s">
        <v>18840</v>
      </c>
      <c r="KZ68" s="57" t="s">
        <v>19296</v>
      </c>
      <c r="LB68" s="57">
        <v>1</v>
      </c>
      <c r="LC68" s="57">
        <v>4</v>
      </c>
      <c r="LD68" s="57">
        <v>2</v>
      </c>
      <c r="LE68" s="57">
        <v>3</v>
      </c>
      <c r="LG68" s="57">
        <v>107</v>
      </c>
      <c r="LH68" s="57">
        <v>2510</v>
      </c>
      <c r="LI68" s="57">
        <v>266</v>
      </c>
      <c r="LJ68" s="57">
        <v>781</v>
      </c>
      <c r="LL68" s="57">
        <v>312</v>
      </c>
      <c r="LM68" s="57">
        <v>210</v>
      </c>
      <c r="LN68" s="57">
        <v>113</v>
      </c>
      <c r="LO68" s="57">
        <v>210</v>
      </c>
      <c r="LV68" s="57">
        <v>13254</v>
      </c>
      <c r="LW68" s="57">
        <v>21052</v>
      </c>
      <c r="LX68" s="57">
        <v>21572</v>
      </c>
      <c r="MA68" s="57" t="s">
        <v>18870</v>
      </c>
      <c r="MB68" s="57" t="s">
        <v>19296</v>
      </c>
      <c r="MC68" s="57" t="s">
        <v>18816</v>
      </c>
      <c r="MF68" s="57">
        <v>2</v>
      </c>
      <c r="MG68" s="57">
        <v>3</v>
      </c>
      <c r="MH68" s="57">
        <v>3</v>
      </c>
      <c r="MK68" s="57">
        <v>192</v>
      </c>
      <c r="ML68" s="57">
        <v>781</v>
      </c>
      <c r="MM68" s="57">
        <v>493</v>
      </c>
      <c r="MP68" s="57">
        <v>128</v>
      </c>
      <c r="MQ68" s="57">
        <v>210</v>
      </c>
      <c r="MR68" s="57">
        <v>221</v>
      </c>
      <c r="OD68" s="57">
        <v>21572</v>
      </c>
      <c r="OI68" s="57" t="s">
        <v>18816</v>
      </c>
      <c r="ON68" s="57">
        <v>3</v>
      </c>
      <c r="OS68" s="57">
        <v>493</v>
      </c>
      <c r="OX68" s="57">
        <v>221</v>
      </c>
      <c r="PJ68" s="57" t="s">
        <v>19326</v>
      </c>
      <c r="PK68" s="57" t="s">
        <v>19327</v>
      </c>
      <c r="PL68" s="57" t="s">
        <v>19328</v>
      </c>
      <c r="PM68" s="57" t="s">
        <v>19329</v>
      </c>
      <c r="PN68" s="57">
        <v>1348.6343902999997</v>
      </c>
      <c r="PO68" s="57" t="s">
        <v>18823</v>
      </c>
      <c r="PP68" s="57" t="s">
        <v>18824</v>
      </c>
      <c r="PQ68" s="57" t="s">
        <v>18825</v>
      </c>
      <c r="PR68" s="57" t="s">
        <v>3472</v>
      </c>
      <c r="PS68" s="57" t="s">
        <v>3473</v>
      </c>
      <c r="PT68" s="57" t="s">
        <v>3474</v>
      </c>
      <c r="PU68" s="57" t="s">
        <v>3475</v>
      </c>
      <c r="PV68" s="57" t="s">
        <v>3476</v>
      </c>
      <c r="PW68" s="57" t="s">
        <v>3477</v>
      </c>
    </row>
    <row r="69" spans="1:439" ht="15" customHeight="1" x14ac:dyDescent="0.35">
      <c r="A69" s="57">
        <v>68</v>
      </c>
      <c r="B69" s="57" t="s">
        <v>277</v>
      </c>
      <c r="D69" s="57" t="s">
        <v>326</v>
      </c>
      <c r="E69" s="57" t="s">
        <v>1676</v>
      </c>
      <c r="F69" s="57" t="s">
        <v>1677</v>
      </c>
      <c r="G69" s="57" t="s">
        <v>1678</v>
      </c>
      <c r="H69" s="57" t="s">
        <v>1679</v>
      </c>
      <c r="I69" s="57" t="s">
        <v>1680</v>
      </c>
      <c r="P69" s="57" t="s">
        <v>1681</v>
      </c>
      <c r="S69" s="57" t="s">
        <v>63</v>
      </c>
      <c r="T69" s="57" t="s">
        <v>63</v>
      </c>
      <c r="U69" s="57" t="s">
        <v>69</v>
      </c>
      <c r="V69" s="57" t="s">
        <v>63</v>
      </c>
      <c r="W69" s="57" t="s">
        <v>69</v>
      </c>
      <c r="X69" s="57" t="s">
        <v>69</v>
      </c>
      <c r="Y69" s="57" t="s">
        <v>63</v>
      </c>
      <c r="Z69" s="57" t="s">
        <v>63</v>
      </c>
      <c r="AA69" s="57" t="s">
        <v>69</v>
      </c>
      <c r="AB69" s="57" t="s">
        <v>63</v>
      </c>
      <c r="AC69" s="57" t="s">
        <v>69</v>
      </c>
      <c r="AD69" s="57" t="s">
        <v>63</v>
      </c>
      <c r="AE69" s="57" t="s">
        <v>69</v>
      </c>
      <c r="AF69" s="57" t="s">
        <v>63</v>
      </c>
      <c r="AG69" s="57" t="s">
        <v>63</v>
      </c>
      <c r="AH69" s="57" t="s">
        <v>75</v>
      </c>
      <c r="AI69" s="57" t="s">
        <v>1682</v>
      </c>
      <c r="AJ69" s="57" t="s">
        <v>85</v>
      </c>
      <c r="AK69" s="57" t="s">
        <v>85</v>
      </c>
      <c r="AL69" s="57" t="s">
        <v>77</v>
      </c>
      <c r="AM69" s="57" t="s">
        <v>1683</v>
      </c>
      <c r="AO69" s="57" t="s">
        <v>896</v>
      </c>
      <c r="AP69" s="57" t="s">
        <v>18827</v>
      </c>
      <c r="AQ69" s="57" t="s">
        <v>67</v>
      </c>
      <c r="AR69" s="57" t="s">
        <v>67</v>
      </c>
      <c r="AS69" s="57" t="s">
        <v>1224</v>
      </c>
      <c r="AT69" s="57" t="s">
        <v>18859</v>
      </c>
      <c r="AU69" s="57" t="s">
        <v>5259</v>
      </c>
      <c r="AV69" s="57" t="s">
        <v>5260</v>
      </c>
      <c r="AW69" s="57" t="s">
        <v>5261</v>
      </c>
      <c r="AX69" s="57" t="s">
        <v>5262</v>
      </c>
      <c r="AY69" s="57" t="s">
        <v>5263</v>
      </c>
      <c r="AZ69" s="57" t="s">
        <v>5264</v>
      </c>
      <c r="BA69" s="57" t="s">
        <v>5265</v>
      </c>
      <c r="BB69" s="57" t="s">
        <v>5266</v>
      </c>
      <c r="BC69" s="57" t="s">
        <v>5267</v>
      </c>
      <c r="BE69" s="57" t="s">
        <v>5268</v>
      </c>
      <c r="BF69" s="57" t="s">
        <v>5269</v>
      </c>
      <c r="BG69" s="57" t="s">
        <v>5270</v>
      </c>
      <c r="BH69" s="57" t="s">
        <v>5271</v>
      </c>
      <c r="BI69" s="57" t="s">
        <v>5272</v>
      </c>
      <c r="BJ69" s="57" t="s">
        <v>5273</v>
      </c>
      <c r="BK69" s="57" t="s">
        <v>5274</v>
      </c>
      <c r="BL69" s="57" t="s">
        <v>5275</v>
      </c>
      <c r="BO69" s="57" t="s">
        <v>5276</v>
      </c>
      <c r="BP69" s="57" t="s">
        <v>649</v>
      </c>
      <c r="BQ69" s="57" t="s">
        <v>5277</v>
      </c>
      <c r="BV69" s="57" t="s">
        <v>18061</v>
      </c>
      <c r="BW69" s="164" t="s">
        <v>18935</v>
      </c>
      <c r="BX69" s="57" t="s">
        <v>18877</v>
      </c>
      <c r="BY69" s="57" t="s">
        <v>8143</v>
      </c>
      <c r="BZ69" s="57" t="s">
        <v>8144</v>
      </c>
      <c r="CA69" s="57" t="s">
        <v>8145</v>
      </c>
      <c r="CB69" s="57" t="s">
        <v>8146</v>
      </c>
      <c r="CC69" s="57" t="s">
        <v>8147</v>
      </c>
      <c r="CD69" s="57" t="s">
        <v>8148</v>
      </c>
      <c r="CE69" s="57" t="s">
        <v>8149</v>
      </c>
      <c r="CF69" s="57" t="s">
        <v>8150</v>
      </c>
      <c r="CI69" s="57" t="s">
        <v>8151</v>
      </c>
      <c r="CJ69" s="57" t="s">
        <v>8152</v>
      </c>
      <c r="CK69" s="57" t="s">
        <v>8153</v>
      </c>
      <c r="CL69" s="57" t="s">
        <v>8154</v>
      </c>
      <c r="CM69" s="57" t="s">
        <v>8155</v>
      </c>
      <c r="CN69" s="57" t="s">
        <v>8156</v>
      </c>
      <c r="CO69" s="57" t="s">
        <v>8157</v>
      </c>
      <c r="CP69" s="57" t="s">
        <v>8158</v>
      </c>
      <c r="CS69" s="57" t="s">
        <v>5404</v>
      </c>
      <c r="CT69" s="57" t="s">
        <v>8159</v>
      </c>
      <c r="CU69" s="57" t="s">
        <v>8160</v>
      </c>
      <c r="CZ69" s="57" t="s">
        <v>18069</v>
      </c>
      <c r="DA69" s="164" t="s">
        <v>18805</v>
      </c>
      <c r="DB69" s="57" t="s">
        <v>18828</v>
      </c>
      <c r="DC69" s="57" t="s">
        <v>7353</v>
      </c>
      <c r="DD69" s="57" t="s">
        <v>11050</v>
      </c>
      <c r="DE69" s="57" t="s">
        <v>7323</v>
      </c>
      <c r="DF69" s="57" t="s">
        <v>11051</v>
      </c>
      <c r="DG69" s="57" t="s">
        <v>11052</v>
      </c>
      <c r="DH69" s="57" t="s">
        <v>11053</v>
      </c>
      <c r="DM69" s="57" t="s">
        <v>7354</v>
      </c>
      <c r="DN69" s="57" t="s">
        <v>11054</v>
      </c>
      <c r="DO69" s="57" t="s">
        <v>11055</v>
      </c>
      <c r="DP69" s="57" t="s">
        <v>11056</v>
      </c>
      <c r="DQ69" s="57" t="s">
        <v>11057</v>
      </c>
      <c r="DR69" s="57" t="s">
        <v>11058</v>
      </c>
      <c r="DS69" s="57" t="s">
        <v>11059</v>
      </c>
      <c r="DW69" s="57" t="s">
        <v>11060</v>
      </c>
      <c r="DX69" s="57" t="s">
        <v>6513</v>
      </c>
      <c r="DY69" s="57" t="s">
        <v>6908</v>
      </c>
      <c r="ED69" s="57" t="s">
        <v>18059</v>
      </c>
      <c r="EE69" s="164" t="s">
        <v>18805</v>
      </c>
      <c r="EF69" s="57" t="s">
        <v>19090</v>
      </c>
      <c r="EG69" s="57" t="s">
        <v>13569</v>
      </c>
      <c r="EH69" s="57" t="s">
        <v>13570</v>
      </c>
      <c r="EI69" s="57" t="s">
        <v>13571</v>
      </c>
      <c r="EJ69" s="57" t="s">
        <v>13572</v>
      </c>
      <c r="EK69" s="57" t="s">
        <v>13573</v>
      </c>
      <c r="EL69" s="57" t="s">
        <v>13574</v>
      </c>
      <c r="EQ69" s="57" t="s">
        <v>13575</v>
      </c>
      <c r="ER69" s="57" t="s">
        <v>13576</v>
      </c>
      <c r="ES69" s="57" t="s">
        <v>13577</v>
      </c>
      <c r="ET69" s="57" t="s">
        <v>13578</v>
      </c>
      <c r="EU69" s="57" t="s">
        <v>13579</v>
      </c>
      <c r="EV69" s="57" t="s">
        <v>13580</v>
      </c>
      <c r="FA69" s="57" t="s">
        <v>6405</v>
      </c>
      <c r="FB69" s="57" t="s">
        <v>13581</v>
      </c>
      <c r="FC69" s="57" t="s">
        <v>13582</v>
      </c>
      <c r="FH69" s="57" t="s">
        <v>18081</v>
      </c>
      <c r="FI69" s="164" t="s">
        <v>18805</v>
      </c>
      <c r="FJ69" s="57" t="s">
        <v>18804</v>
      </c>
      <c r="FK69" s="57" t="s">
        <v>15385</v>
      </c>
      <c r="FL69" s="57" t="s">
        <v>15386</v>
      </c>
      <c r="FM69" s="57" t="s">
        <v>15387</v>
      </c>
      <c r="FN69" s="57" t="s">
        <v>15388</v>
      </c>
      <c r="FO69" s="57" t="s">
        <v>15389</v>
      </c>
      <c r="FU69" s="57" t="s">
        <v>15390</v>
      </c>
      <c r="FV69" s="57" t="s">
        <v>15391</v>
      </c>
      <c r="FW69" s="57" t="s">
        <v>15392</v>
      </c>
      <c r="FX69" s="57" t="s">
        <v>15393</v>
      </c>
      <c r="FY69" s="57" t="s">
        <v>15394</v>
      </c>
      <c r="FZ69" s="57" t="s">
        <v>15395</v>
      </c>
      <c r="GE69" s="57" t="s">
        <v>15396</v>
      </c>
      <c r="GF69" s="57" t="s">
        <v>15397</v>
      </c>
      <c r="GG69" s="57" t="s">
        <v>15398</v>
      </c>
      <c r="GL69" s="57" t="s">
        <v>18063</v>
      </c>
      <c r="GM69" s="164" t="s">
        <v>18805</v>
      </c>
      <c r="GN69" s="57" t="s">
        <v>19151</v>
      </c>
      <c r="HS69" s="57" t="s">
        <v>84</v>
      </c>
      <c r="HT69" s="57" t="s">
        <v>84</v>
      </c>
      <c r="HU69" s="57" t="s">
        <v>84</v>
      </c>
      <c r="HV69" s="57" t="s">
        <v>82</v>
      </c>
      <c r="HW69" s="57" t="s">
        <v>84</v>
      </c>
      <c r="HX69" s="57" t="s">
        <v>82</v>
      </c>
      <c r="HY69" s="57" t="s">
        <v>82</v>
      </c>
      <c r="HZ69" s="57" t="s">
        <v>84</v>
      </c>
      <c r="IA69" s="57" t="s">
        <v>84</v>
      </c>
      <c r="IB69" s="57" t="s">
        <v>84</v>
      </c>
      <c r="IC69" s="57" t="s">
        <v>84</v>
      </c>
      <c r="ID69" s="57" t="s">
        <v>82</v>
      </c>
      <c r="IE69" s="57" t="s">
        <v>82</v>
      </c>
      <c r="IF69" s="57" t="s">
        <v>82</v>
      </c>
      <c r="IG69" s="57" t="s">
        <v>82</v>
      </c>
      <c r="IH69" s="57" t="s">
        <v>82</v>
      </c>
      <c r="II69" s="57" t="s">
        <v>84</v>
      </c>
      <c r="IJ69" s="57">
        <v>42022</v>
      </c>
      <c r="IK69" s="57">
        <v>12054</v>
      </c>
      <c r="IO69" s="57" t="s">
        <v>19330</v>
      </c>
      <c r="IP69" s="57" t="s">
        <v>18840</v>
      </c>
      <c r="IT69" s="57">
        <v>4</v>
      </c>
      <c r="IU69" s="57">
        <v>3</v>
      </c>
      <c r="IY69" s="57">
        <v>4470</v>
      </c>
      <c r="IZ69" s="57">
        <v>2805</v>
      </c>
      <c r="JD69" s="57">
        <v>212</v>
      </c>
      <c r="JE69" s="57">
        <v>113</v>
      </c>
      <c r="JN69" s="57">
        <v>21547</v>
      </c>
      <c r="JO69" s="57">
        <v>21052</v>
      </c>
      <c r="JP69" s="57">
        <v>21056</v>
      </c>
      <c r="JQ69" s="57">
        <v>13254</v>
      </c>
      <c r="JR69" s="57">
        <v>21572</v>
      </c>
      <c r="JS69" s="57" t="s">
        <v>18810</v>
      </c>
      <c r="JT69" s="57" t="s">
        <v>19296</v>
      </c>
      <c r="JU69" s="57" t="s">
        <v>19298</v>
      </c>
      <c r="JV69" s="57" t="s">
        <v>18870</v>
      </c>
      <c r="JW69" s="57" t="s">
        <v>18816</v>
      </c>
      <c r="JX69" s="57">
        <v>2</v>
      </c>
      <c r="JY69" s="57">
        <v>1</v>
      </c>
      <c r="JZ69" s="57">
        <v>2</v>
      </c>
      <c r="KA69" s="57">
        <v>1</v>
      </c>
      <c r="KB69" s="57">
        <v>2</v>
      </c>
      <c r="KC69" s="57">
        <v>245</v>
      </c>
      <c r="KD69" s="57">
        <v>95</v>
      </c>
      <c r="KE69" s="57">
        <v>402</v>
      </c>
      <c r="KF69" s="57">
        <v>42</v>
      </c>
      <c r="KG69" s="57">
        <v>328</v>
      </c>
      <c r="KH69" s="57">
        <v>221</v>
      </c>
      <c r="KI69" s="57">
        <v>210</v>
      </c>
      <c r="KJ69" s="57">
        <v>212</v>
      </c>
      <c r="KK69" s="57">
        <v>128</v>
      </c>
      <c r="KL69" s="57">
        <v>221</v>
      </c>
      <c r="KR69" s="57">
        <v>42022</v>
      </c>
      <c r="KW69" s="57" t="s">
        <v>19330</v>
      </c>
      <c r="LB69" s="57">
        <v>4</v>
      </c>
      <c r="LG69" s="57">
        <v>4470</v>
      </c>
      <c r="LL69" s="57">
        <v>212</v>
      </c>
      <c r="LV69" s="57">
        <v>21572</v>
      </c>
      <c r="MA69" s="57" t="s">
        <v>18816</v>
      </c>
      <c r="MF69" s="57">
        <v>2</v>
      </c>
      <c r="MK69" s="57">
        <v>328</v>
      </c>
      <c r="MP69" s="57">
        <v>221</v>
      </c>
      <c r="MZ69" s="57">
        <v>21572</v>
      </c>
      <c r="NA69" s="57">
        <v>42022</v>
      </c>
      <c r="NE69" s="57" t="s">
        <v>18816</v>
      </c>
      <c r="NF69" s="57" t="s">
        <v>19330</v>
      </c>
      <c r="NJ69" s="57">
        <v>2</v>
      </c>
      <c r="NK69" s="57">
        <v>4</v>
      </c>
      <c r="NO69" s="57">
        <v>328</v>
      </c>
      <c r="NP69" s="57">
        <v>4470</v>
      </c>
      <c r="NT69" s="57">
        <v>221</v>
      </c>
      <c r="NU69" s="57">
        <v>212</v>
      </c>
      <c r="PJ69" s="57" t="s">
        <v>19331</v>
      </c>
      <c r="PK69" s="57" t="s">
        <v>19332</v>
      </c>
      <c r="PL69" s="57" t="s">
        <v>19333</v>
      </c>
      <c r="PM69" s="57" t="s">
        <v>19334</v>
      </c>
      <c r="PN69" s="57">
        <v>2999.9355770000006</v>
      </c>
      <c r="PO69" s="57" t="s">
        <v>18823</v>
      </c>
      <c r="PP69" s="57" t="s">
        <v>18824</v>
      </c>
      <c r="PQ69" s="57" t="s">
        <v>18825</v>
      </c>
      <c r="PR69" s="57" t="s">
        <v>3478</v>
      </c>
      <c r="PS69" s="57" t="s">
        <v>3479</v>
      </c>
      <c r="PT69" s="57" t="s">
        <v>3480</v>
      </c>
      <c r="PU69" s="57" t="s">
        <v>3481</v>
      </c>
      <c r="PV69" s="57" t="s">
        <v>3482</v>
      </c>
      <c r="PW69" s="57" t="s">
        <v>3167</v>
      </c>
    </row>
    <row r="70" spans="1:439" ht="15" customHeight="1" x14ac:dyDescent="0.35">
      <c r="A70" s="57">
        <v>69</v>
      </c>
      <c r="B70" s="57" t="s">
        <v>277</v>
      </c>
      <c r="D70" s="57" t="s">
        <v>19335</v>
      </c>
      <c r="E70" s="57" t="s">
        <v>1684</v>
      </c>
      <c r="F70" s="57" t="s">
        <v>1685</v>
      </c>
      <c r="G70" s="57" t="s">
        <v>1686</v>
      </c>
      <c r="H70" s="57" t="s">
        <v>1687</v>
      </c>
      <c r="I70" s="57" t="s">
        <v>1688</v>
      </c>
      <c r="J70" s="57" t="s">
        <v>1689</v>
      </c>
      <c r="P70" s="57" t="s">
        <v>1690</v>
      </c>
      <c r="S70" s="57" t="s">
        <v>69</v>
      </c>
      <c r="T70" s="57" t="s">
        <v>63</v>
      </c>
      <c r="U70" s="57" t="s">
        <v>63</v>
      </c>
      <c r="V70" s="57" t="s">
        <v>69</v>
      </c>
      <c r="W70" s="57" t="s">
        <v>63</v>
      </c>
      <c r="X70" s="57" t="s">
        <v>69</v>
      </c>
      <c r="Y70" s="57" t="s">
        <v>69</v>
      </c>
      <c r="Z70" s="57" t="s">
        <v>63</v>
      </c>
      <c r="AA70" s="57" t="s">
        <v>69</v>
      </c>
      <c r="AB70" s="57" t="s">
        <v>63</v>
      </c>
      <c r="AC70" s="57" t="s">
        <v>69</v>
      </c>
      <c r="AD70" s="57" t="s">
        <v>69</v>
      </c>
      <c r="AE70" s="57" t="s">
        <v>69</v>
      </c>
      <c r="AF70" s="57" t="s">
        <v>69</v>
      </c>
      <c r="AG70" s="57" t="s">
        <v>63</v>
      </c>
      <c r="AH70" s="57" t="s">
        <v>75</v>
      </c>
      <c r="AI70" s="57" t="s">
        <v>1691</v>
      </c>
      <c r="AJ70" s="57" t="s">
        <v>76</v>
      </c>
      <c r="AK70" s="57" t="s">
        <v>76</v>
      </c>
      <c r="AL70" s="57" t="s">
        <v>72</v>
      </c>
      <c r="AM70" s="57" t="s">
        <v>1692</v>
      </c>
      <c r="AO70" s="57" t="s">
        <v>897</v>
      </c>
      <c r="AP70" s="57" t="s">
        <v>18948</v>
      </c>
      <c r="AQ70" s="57" t="s">
        <v>67</v>
      </c>
      <c r="AR70" s="57" t="s">
        <v>67</v>
      </c>
      <c r="AS70" s="57" t="s">
        <v>1261</v>
      </c>
      <c r="AT70" s="57" t="s">
        <v>18801</v>
      </c>
      <c r="AU70" s="57" t="s">
        <v>5279</v>
      </c>
      <c r="AV70" s="57" t="s">
        <v>4750</v>
      </c>
      <c r="AW70" s="57" t="s">
        <v>5280</v>
      </c>
      <c r="AX70" s="57" t="s">
        <v>5281</v>
      </c>
      <c r="AY70" s="57" t="s">
        <v>5282</v>
      </c>
      <c r="BE70" s="57" t="s">
        <v>5283</v>
      </c>
      <c r="BF70" s="57" t="s">
        <v>4494</v>
      </c>
      <c r="BG70" s="57" t="s">
        <v>5284</v>
      </c>
      <c r="BH70" s="57" t="s">
        <v>5285</v>
      </c>
      <c r="BI70" s="57" t="s">
        <v>5286</v>
      </c>
      <c r="BJ70" s="57" t="s">
        <v>5287</v>
      </c>
      <c r="BO70" s="57" t="s">
        <v>4579</v>
      </c>
      <c r="BP70" s="57" t="s">
        <v>4498</v>
      </c>
      <c r="BV70" s="57" t="s">
        <v>18059</v>
      </c>
      <c r="BW70" s="164" t="s">
        <v>18805</v>
      </c>
      <c r="BX70" s="57" t="s">
        <v>18893</v>
      </c>
      <c r="BY70" s="57" t="s">
        <v>8161</v>
      </c>
      <c r="BZ70" s="57" t="s">
        <v>8162</v>
      </c>
      <c r="CA70" s="57" t="s">
        <v>8163</v>
      </c>
      <c r="CB70" s="57" t="s">
        <v>8164</v>
      </c>
      <c r="CC70" s="57" t="s">
        <v>8165</v>
      </c>
      <c r="CI70" s="57" t="s">
        <v>8166</v>
      </c>
      <c r="CJ70" s="57" t="s">
        <v>8167</v>
      </c>
      <c r="CK70" s="57" t="s">
        <v>8168</v>
      </c>
      <c r="CL70" s="57" t="s">
        <v>8169</v>
      </c>
      <c r="CM70" s="57" t="s">
        <v>8170</v>
      </c>
      <c r="CS70" s="57" t="s">
        <v>8171</v>
      </c>
      <c r="CT70" s="57" t="s">
        <v>5218</v>
      </c>
      <c r="CU70" s="57" t="s">
        <v>6405</v>
      </c>
      <c r="CZ70" s="57" t="s">
        <v>18084</v>
      </c>
      <c r="DA70" s="164" t="s">
        <v>18802</v>
      </c>
      <c r="DB70" s="57" t="s">
        <v>18828</v>
      </c>
      <c r="DC70" s="57" t="s">
        <v>11061</v>
      </c>
      <c r="DD70" s="57" t="s">
        <v>11062</v>
      </c>
      <c r="DE70" s="57" t="s">
        <v>11063</v>
      </c>
      <c r="DF70" s="57" t="s">
        <v>11064</v>
      </c>
      <c r="DG70" s="57" t="s">
        <v>11065</v>
      </c>
      <c r="DH70" s="57" t="s">
        <v>11066</v>
      </c>
      <c r="DM70" s="57" t="s">
        <v>11067</v>
      </c>
      <c r="DN70" s="57" t="s">
        <v>11068</v>
      </c>
      <c r="DO70" s="57" t="s">
        <v>11069</v>
      </c>
      <c r="DP70" s="57" t="s">
        <v>11070</v>
      </c>
      <c r="DQ70" s="57" t="s">
        <v>11071</v>
      </c>
      <c r="DR70" s="57" t="s">
        <v>11072</v>
      </c>
      <c r="DW70" s="57" t="s">
        <v>9868</v>
      </c>
      <c r="DX70" s="57" t="s">
        <v>11073</v>
      </c>
      <c r="DY70" s="57" t="s">
        <v>605</v>
      </c>
      <c r="ED70" s="57" t="s">
        <v>18063</v>
      </c>
      <c r="EE70" s="164" t="s">
        <v>18805</v>
      </c>
      <c r="EF70" s="57" t="s">
        <v>18853</v>
      </c>
      <c r="EG70" s="57" t="s">
        <v>13583</v>
      </c>
      <c r="EH70" s="57" t="s">
        <v>13584</v>
      </c>
      <c r="EI70" s="57" t="s">
        <v>13585</v>
      </c>
      <c r="EJ70" s="57" t="s">
        <v>13586</v>
      </c>
      <c r="EK70" s="57" t="s">
        <v>13587</v>
      </c>
      <c r="EL70" s="57" t="s">
        <v>13588</v>
      </c>
      <c r="EQ70" s="57" t="s">
        <v>13589</v>
      </c>
      <c r="ER70" s="57" t="s">
        <v>13590</v>
      </c>
      <c r="ES70" s="57" t="s">
        <v>13591</v>
      </c>
      <c r="ET70" s="57" t="s">
        <v>13592</v>
      </c>
      <c r="EU70" s="57" t="s">
        <v>13593</v>
      </c>
      <c r="EV70" s="57" t="s">
        <v>13594</v>
      </c>
      <c r="FA70" s="57" t="s">
        <v>13584</v>
      </c>
      <c r="FB70" s="57" t="s">
        <v>13595</v>
      </c>
      <c r="FH70" s="57" t="s">
        <v>18063</v>
      </c>
      <c r="FI70" s="164" t="s">
        <v>18805</v>
      </c>
      <c r="FJ70" s="57" t="s">
        <v>18929</v>
      </c>
      <c r="FK70" s="57" t="s">
        <v>15399</v>
      </c>
      <c r="FL70" s="57" t="s">
        <v>15400</v>
      </c>
      <c r="FM70" s="57" t="s">
        <v>15401</v>
      </c>
      <c r="FN70" s="57" t="s">
        <v>15402</v>
      </c>
      <c r="FO70" s="57" t="s">
        <v>15403</v>
      </c>
      <c r="FP70" s="57" t="s">
        <v>15404</v>
      </c>
      <c r="FU70" s="57" t="s">
        <v>15405</v>
      </c>
      <c r="FV70" s="57" t="s">
        <v>15097</v>
      </c>
      <c r="FW70" s="57" t="s">
        <v>15406</v>
      </c>
      <c r="FX70" s="57" t="s">
        <v>15407</v>
      </c>
      <c r="FY70" s="57" t="s">
        <v>15408</v>
      </c>
      <c r="FZ70" s="57" t="s">
        <v>15409</v>
      </c>
      <c r="GE70" s="57" t="s">
        <v>6405</v>
      </c>
      <c r="GF70" s="57" t="s">
        <v>13296</v>
      </c>
      <c r="GG70" s="57" t="s">
        <v>6996</v>
      </c>
      <c r="GL70" s="57" t="s">
        <v>18084</v>
      </c>
      <c r="GM70" s="164" t="s">
        <v>18805</v>
      </c>
      <c r="GN70" s="57" t="s">
        <v>19108</v>
      </c>
      <c r="GO70" s="57" t="s">
        <v>774</v>
      </c>
      <c r="GP70" s="57" t="s">
        <v>775</v>
      </c>
      <c r="GQ70" s="57" t="s">
        <v>776</v>
      </c>
      <c r="GR70" s="57" t="s">
        <v>777</v>
      </c>
      <c r="GS70" s="57" t="s">
        <v>778</v>
      </c>
      <c r="GY70" s="57" t="s">
        <v>779</v>
      </c>
      <c r="GZ70" s="57" t="s">
        <v>780</v>
      </c>
      <c r="HA70" s="57" t="s">
        <v>781</v>
      </c>
      <c r="HB70" s="57" t="s">
        <v>782</v>
      </c>
      <c r="HC70" s="57" t="s">
        <v>783</v>
      </c>
      <c r="HI70" s="57" t="s">
        <v>606</v>
      </c>
      <c r="HJ70" s="57" t="s">
        <v>784</v>
      </c>
      <c r="HP70" s="57" t="s">
        <v>18061</v>
      </c>
      <c r="HQ70" s="164" t="s">
        <v>18835</v>
      </c>
      <c r="HR70" s="57" t="s">
        <v>18828</v>
      </c>
      <c r="HS70" s="57" t="s">
        <v>79</v>
      </c>
      <c r="HT70" s="57" t="s">
        <v>79</v>
      </c>
      <c r="HU70" s="57" t="s">
        <v>79</v>
      </c>
      <c r="HV70" s="57" t="s">
        <v>74</v>
      </c>
      <c r="HW70" s="57" t="s">
        <v>79</v>
      </c>
      <c r="HX70" s="57" t="s">
        <v>79</v>
      </c>
      <c r="HY70" s="57" t="s">
        <v>79</v>
      </c>
      <c r="HZ70" s="57" t="s">
        <v>79</v>
      </c>
      <c r="IA70" s="57" t="s">
        <v>82</v>
      </c>
      <c r="IB70" s="57" t="s">
        <v>79</v>
      </c>
      <c r="IC70" s="57" t="s">
        <v>79</v>
      </c>
      <c r="ID70" s="57" t="s">
        <v>79</v>
      </c>
      <c r="IE70" s="57" t="s">
        <v>74</v>
      </c>
      <c r="IF70" s="57" t="s">
        <v>79</v>
      </c>
      <c r="IG70" s="57" t="s">
        <v>79</v>
      </c>
      <c r="IH70" s="57" t="s">
        <v>79</v>
      </c>
      <c r="II70" s="57" t="s">
        <v>68</v>
      </c>
      <c r="IJ70" s="57">
        <v>21547</v>
      </c>
      <c r="IK70" s="57">
        <v>21572</v>
      </c>
      <c r="IO70" s="57" t="s">
        <v>18810</v>
      </c>
      <c r="IP70" s="57" t="s">
        <v>18887</v>
      </c>
      <c r="IT70" s="57">
        <v>2</v>
      </c>
      <c r="IU70" s="57">
        <v>1</v>
      </c>
      <c r="IY70" s="57">
        <v>245</v>
      </c>
      <c r="IZ70" s="57">
        <v>80</v>
      </c>
      <c r="JD70" s="57">
        <v>221</v>
      </c>
      <c r="JE70" s="57">
        <v>221</v>
      </c>
      <c r="JN70" s="57">
        <v>21547</v>
      </c>
      <c r="JO70" s="57">
        <v>21572</v>
      </c>
      <c r="JP70" s="57">
        <v>21543</v>
      </c>
      <c r="JS70" s="57" t="s">
        <v>18810</v>
      </c>
      <c r="JT70" s="57" t="s">
        <v>18887</v>
      </c>
      <c r="JU70" s="57" t="s">
        <v>19336</v>
      </c>
      <c r="JX70" s="57">
        <v>2</v>
      </c>
      <c r="JY70" s="57">
        <v>1</v>
      </c>
      <c r="JZ70" s="57">
        <v>2</v>
      </c>
      <c r="KC70" s="57">
        <v>245</v>
      </c>
      <c r="KD70" s="57">
        <v>80</v>
      </c>
      <c r="KE70" s="57">
        <v>434</v>
      </c>
      <c r="KH70" s="57">
        <v>221</v>
      </c>
      <c r="KI70" s="57">
        <v>221</v>
      </c>
      <c r="KJ70" s="57">
        <v>116</v>
      </c>
      <c r="KR70" s="57">
        <v>12054</v>
      </c>
      <c r="KS70" s="57">
        <v>21543</v>
      </c>
      <c r="KT70" s="57">
        <v>21572</v>
      </c>
      <c r="KU70" s="57">
        <v>21547</v>
      </c>
      <c r="KW70" s="57" t="s">
        <v>18840</v>
      </c>
      <c r="KX70" s="57" t="s">
        <v>19336</v>
      </c>
      <c r="KY70" s="57" t="s">
        <v>18887</v>
      </c>
      <c r="KZ70" s="57" t="s">
        <v>18810</v>
      </c>
      <c r="LB70" s="57">
        <v>2</v>
      </c>
      <c r="LC70" s="57">
        <v>2</v>
      </c>
      <c r="LD70" s="57">
        <v>1</v>
      </c>
      <c r="LE70" s="57">
        <v>2</v>
      </c>
      <c r="LG70" s="57">
        <v>266</v>
      </c>
      <c r="LH70" s="57">
        <v>434</v>
      </c>
      <c r="LI70" s="57">
        <v>80</v>
      </c>
      <c r="LJ70" s="57">
        <v>245</v>
      </c>
      <c r="LL70" s="57">
        <v>113</v>
      </c>
      <c r="LM70" s="57">
        <v>116</v>
      </c>
      <c r="LN70" s="57">
        <v>221</v>
      </c>
      <c r="LO70" s="57">
        <v>221</v>
      </c>
      <c r="LV70" s="57">
        <v>12054</v>
      </c>
      <c r="LW70" s="57">
        <v>21543</v>
      </c>
      <c r="LX70" s="57">
        <v>21572</v>
      </c>
      <c r="LY70" s="57">
        <v>21547</v>
      </c>
      <c r="LZ70" s="57">
        <v>31436</v>
      </c>
      <c r="MA70" s="57" t="s">
        <v>18840</v>
      </c>
      <c r="MB70" s="57" t="s">
        <v>19336</v>
      </c>
      <c r="MC70" s="57" t="s">
        <v>18887</v>
      </c>
      <c r="MD70" s="57" t="s">
        <v>18810</v>
      </c>
      <c r="ME70" s="57" t="s">
        <v>18886</v>
      </c>
      <c r="MF70" s="57">
        <v>2</v>
      </c>
      <c r="MG70" s="57">
        <v>2</v>
      </c>
      <c r="MH70" s="57">
        <v>1</v>
      </c>
      <c r="MI70" s="57">
        <v>2</v>
      </c>
      <c r="MJ70" s="57">
        <v>2</v>
      </c>
      <c r="MK70" s="57">
        <v>266</v>
      </c>
      <c r="ML70" s="57">
        <v>434</v>
      </c>
      <c r="MM70" s="57">
        <v>80</v>
      </c>
      <c r="MN70" s="57">
        <v>245</v>
      </c>
      <c r="MO70" s="57">
        <v>245</v>
      </c>
      <c r="MP70" s="57">
        <v>113</v>
      </c>
      <c r="MQ70" s="57">
        <v>116</v>
      </c>
      <c r="MR70" s="57">
        <v>221</v>
      </c>
      <c r="MS70" s="57">
        <v>221</v>
      </c>
      <c r="MT70" s="57">
        <v>200</v>
      </c>
      <c r="MZ70" s="57">
        <v>21572</v>
      </c>
      <c r="NE70" s="57" t="s">
        <v>18887</v>
      </c>
      <c r="NJ70" s="57">
        <v>1</v>
      </c>
      <c r="NO70" s="57">
        <v>80</v>
      </c>
      <c r="NT70" s="57">
        <v>221</v>
      </c>
      <c r="OD70" s="57">
        <v>21547</v>
      </c>
      <c r="OE70" s="57">
        <v>21572</v>
      </c>
      <c r="OF70" s="57">
        <v>21543</v>
      </c>
      <c r="OI70" s="57" t="s">
        <v>18810</v>
      </c>
      <c r="OJ70" s="57" t="s">
        <v>18887</v>
      </c>
      <c r="OK70" s="57" t="s">
        <v>19336</v>
      </c>
      <c r="ON70" s="57">
        <v>2</v>
      </c>
      <c r="OO70" s="57">
        <v>1</v>
      </c>
      <c r="OP70" s="57">
        <v>2</v>
      </c>
      <c r="OS70" s="57">
        <v>245</v>
      </c>
      <c r="OT70" s="57">
        <v>80</v>
      </c>
      <c r="OU70" s="57">
        <v>434</v>
      </c>
      <c r="OX70" s="57">
        <v>221</v>
      </c>
      <c r="OY70" s="57">
        <v>221</v>
      </c>
      <c r="OZ70" s="57">
        <v>116</v>
      </c>
      <c r="PJ70" s="57" t="s">
        <v>19337</v>
      </c>
      <c r="PK70" s="57" t="s">
        <v>19338</v>
      </c>
      <c r="PL70" s="57" t="s">
        <v>19339</v>
      </c>
      <c r="PM70" s="57" t="s">
        <v>19340</v>
      </c>
      <c r="PN70" s="57">
        <v>2772.3417135</v>
      </c>
      <c r="PO70" s="57" t="s">
        <v>18823</v>
      </c>
      <c r="PP70" s="57" t="s">
        <v>18824</v>
      </c>
      <c r="PQ70" s="57" t="s">
        <v>18825</v>
      </c>
      <c r="PR70" s="57" t="s">
        <v>3483</v>
      </c>
      <c r="PS70" s="57" t="s">
        <v>3484</v>
      </c>
      <c r="PT70" s="57" t="s">
        <v>3485</v>
      </c>
      <c r="PU70" s="57" t="s">
        <v>3486</v>
      </c>
      <c r="PV70" s="57" t="s">
        <v>3487</v>
      </c>
      <c r="PW70" s="57" t="s">
        <v>3488</v>
      </c>
    </row>
    <row r="71" spans="1:439" ht="15" customHeight="1" x14ac:dyDescent="0.35">
      <c r="A71" s="57">
        <v>70</v>
      </c>
      <c r="B71" s="57" t="s">
        <v>277</v>
      </c>
      <c r="D71" s="57" t="s">
        <v>328</v>
      </c>
      <c r="E71" s="57" t="s">
        <v>1693</v>
      </c>
      <c r="F71" s="57" t="s">
        <v>1694</v>
      </c>
      <c r="G71" s="57" t="s">
        <v>1695</v>
      </c>
      <c r="P71" s="57" t="s">
        <v>1696</v>
      </c>
      <c r="S71" s="57" t="s">
        <v>63</v>
      </c>
      <c r="T71" s="57" t="s">
        <v>63</v>
      </c>
      <c r="U71" s="57" t="s">
        <v>63</v>
      </c>
      <c r="V71" s="57" t="s">
        <v>63</v>
      </c>
      <c r="W71" s="57" t="s">
        <v>63</v>
      </c>
      <c r="X71" s="57" t="s">
        <v>63</v>
      </c>
      <c r="Y71" s="57" t="s">
        <v>69</v>
      </c>
      <c r="Z71" s="57" t="s">
        <v>69</v>
      </c>
      <c r="AA71" s="57" t="s">
        <v>69</v>
      </c>
      <c r="AB71" s="57" t="s">
        <v>63</v>
      </c>
      <c r="AC71" s="57" t="s">
        <v>69</v>
      </c>
      <c r="AD71" s="57" t="s">
        <v>69</v>
      </c>
      <c r="AE71" s="57" t="s">
        <v>69</v>
      </c>
      <c r="AF71" s="57" t="s">
        <v>63</v>
      </c>
      <c r="AG71" s="57" t="s">
        <v>63</v>
      </c>
      <c r="AH71" s="57" t="s">
        <v>75</v>
      </c>
      <c r="AI71" s="57" t="s">
        <v>1697</v>
      </c>
      <c r="AJ71" s="57" t="s">
        <v>76</v>
      </c>
      <c r="AK71" s="57" t="s">
        <v>81</v>
      </c>
      <c r="AL71" s="57" t="s">
        <v>66</v>
      </c>
      <c r="AN71" s="57" t="s">
        <v>1698</v>
      </c>
      <c r="AO71" s="57" t="s">
        <v>898</v>
      </c>
      <c r="AP71" s="57" t="s">
        <v>18827</v>
      </c>
      <c r="AQ71" s="57" t="s">
        <v>67</v>
      </c>
      <c r="AR71" s="57" t="s">
        <v>73</v>
      </c>
      <c r="AS71" s="57" t="s">
        <v>1224</v>
      </c>
      <c r="AT71" s="57" t="s">
        <v>18801</v>
      </c>
      <c r="AU71" s="57" t="s">
        <v>5288</v>
      </c>
      <c r="AV71" s="57" t="s">
        <v>5289</v>
      </c>
      <c r="AW71" s="57" t="s">
        <v>4661</v>
      </c>
      <c r="AX71" s="57" t="s">
        <v>5290</v>
      </c>
      <c r="AY71" s="57" t="s">
        <v>5291</v>
      </c>
      <c r="AZ71" s="57" t="s">
        <v>4765</v>
      </c>
      <c r="BA71" s="57" t="s">
        <v>4766</v>
      </c>
      <c r="BB71" s="57" t="s">
        <v>5292</v>
      </c>
      <c r="BE71" s="57" t="s">
        <v>5293</v>
      </c>
      <c r="BF71" s="57" t="s">
        <v>5294</v>
      </c>
      <c r="BG71" s="57" t="s">
        <v>5295</v>
      </c>
      <c r="BH71" s="57" t="s">
        <v>5296</v>
      </c>
      <c r="BI71" s="57" t="s">
        <v>5297</v>
      </c>
      <c r="BJ71" s="57" t="s">
        <v>4773</v>
      </c>
      <c r="BK71" s="57" t="s">
        <v>5298</v>
      </c>
      <c r="BL71" s="57" t="s">
        <v>4775</v>
      </c>
      <c r="BO71" s="57" t="s">
        <v>4776</v>
      </c>
      <c r="BP71" s="57" t="s">
        <v>4777</v>
      </c>
      <c r="BQ71" s="57" t="s">
        <v>4778</v>
      </c>
      <c r="BV71" s="57" t="s">
        <v>18078</v>
      </c>
      <c r="BW71" s="164" t="s">
        <v>18802</v>
      </c>
      <c r="BX71" s="57" t="s">
        <v>19341</v>
      </c>
      <c r="BY71" s="57" t="s">
        <v>8173</v>
      </c>
      <c r="BZ71" s="57" t="s">
        <v>4504</v>
      </c>
      <c r="CA71" s="57" t="s">
        <v>8174</v>
      </c>
      <c r="CB71" s="57" t="s">
        <v>8175</v>
      </c>
      <c r="CC71" s="57" t="s">
        <v>8176</v>
      </c>
      <c r="CD71" s="57" t="s">
        <v>8177</v>
      </c>
      <c r="CE71" s="57" t="s">
        <v>8178</v>
      </c>
      <c r="CI71" s="57" t="s">
        <v>8179</v>
      </c>
      <c r="CJ71" s="57" t="s">
        <v>8180</v>
      </c>
      <c r="CK71" s="57" t="s">
        <v>8181</v>
      </c>
      <c r="CL71" s="57" t="s">
        <v>8182</v>
      </c>
      <c r="CM71" s="57" t="s">
        <v>8183</v>
      </c>
      <c r="CN71" s="57" t="s">
        <v>8184</v>
      </c>
      <c r="CO71" s="57" t="s">
        <v>8185</v>
      </c>
      <c r="CS71" s="57" t="s">
        <v>4517</v>
      </c>
      <c r="CT71" s="57" t="s">
        <v>62</v>
      </c>
      <c r="CU71" s="57" t="s">
        <v>4518</v>
      </c>
      <c r="CZ71" s="57" t="s">
        <v>18072</v>
      </c>
      <c r="DA71" s="164" t="s">
        <v>18802</v>
      </c>
      <c r="DB71" s="57" t="s">
        <v>18893</v>
      </c>
      <c r="DC71" s="57" t="s">
        <v>11074</v>
      </c>
      <c r="DD71" s="57" t="s">
        <v>11075</v>
      </c>
      <c r="DE71" s="57" t="s">
        <v>11076</v>
      </c>
      <c r="DF71" s="57" t="s">
        <v>11077</v>
      </c>
      <c r="DG71" s="57" t="s">
        <v>11078</v>
      </c>
      <c r="DH71" s="57" t="s">
        <v>11079</v>
      </c>
      <c r="DI71" s="57" t="s">
        <v>11080</v>
      </c>
      <c r="DJ71" s="57" t="s">
        <v>11081</v>
      </c>
      <c r="DM71" s="57" t="s">
        <v>11082</v>
      </c>
      <c r="DN71" s="57" t="s">
        <v>11083</v>
      </c>
      <c r="DO71" s="57" t="s">
        <v>11084</v>
      </c>
      <c r="DP71" s="57" t="s">
        <v>11085</v>
      </c>
      <c r="DQ71" s="57" t="s">
        <v>11086</v>
      </c>
      <c r="DR71" s="57" t="s">
        <v>11087</v>
      </c>
      <c r="DS71" s="57" t="s">
        <v>11088</v>
      </c>
      <c r="DT71" s="57" t="s">
        <v>11089</v>
      </c>
      <c r="DW71" s="57" t="s">
        <v>11090</v>
      </c>
      <c r="DX71" s="57" t="s">
        <v>11091</v>
      </c>
      <c r="DY71" s="57" t="s">
        <v>11092</v>
      </c>
      <c r="ED71" s="57" t="s">
        <v>18063</v>
      </c>
      <c r="EE71" s="164" t="s">
        <v>18805</v>
      </c>
      <c r="EF71" s="57" t="s">
        <v>18934</v>
      </c>
      <c r="EG71" s="57" t="s">
        <v>13596</v>
      </c>
      <c r="EH71" s="57" t="s">
        <v>13597</v>
      </c>
      <c r="EI71" s="57" t="s">
        <v>13598</v>
      </c>
      <c r="EJ71" s="57" t="s">
        <v>10398</v>
      </c>
      <c r="EK71" s="57" t="s">
        <v>13599</v>
      </c>
      <c r="EL71" s="57" t="s">
        <v>13600</v>
      </c>
      <c r="EM71" s="57" t="s">
        <v>13601</v>
      </c>
      <c r="EN71" s="57" t="s">
        <v>13602</v>
      </c>
      <c r="EQ71" s="57" t="s">
        <v>13603</v>
      </c>
      <c r="ER71" s="57" t="s">
        <v>13604</v>
      </c>
      <c r="ES71" s="57" t="s">
        <v>13605</v>
      </c>
      <c r="ET71" s="57" t="s">
        <v>13606</v>
      </c>
      <c r="EU71" s="57" t="s">
        <v>13607</v>
      </c>
      <c r="EV71" s="57" t="s">
        <v>13608</v>
      </c>
      <c r="EW71" s="57" t="s">
        <v>13609</v>
      </c>
      <c r="EX71" s="57" t="s">
        <v>10407</v>
      </c>
      <c r="FA71" s="57" t="s">
        <v>13610</v>
      </c>
      <c r="FB71" s="57" t="s">
        <v>13611</v>
      </c>
      <c r="FC71" s="57" t="s">
        <v>2440</v>
      </c>
      <c r="FH71" s="57" t="s">
        <v>18061</v>
      </c>
      <c r="FI71" s="164" t="s">
        <v>18802</v>
      </c>
      <c r="FJ71" s="57" t="s">
        <v>18862</v>
      </c>
      <c r="FK71" s="57" t="s">
        <v>15410</v>
      </c>
      <c r="FL71" s="57" t="s">
        <v>15411</v>
      </c>
      <c r="FM71" s="57" t="s">
        <v>15412</v>
      </c>
      <c r="FN71" s="57" t="s">
        <v>15413</v>
      </c>
      <c r="FO71" s="57" t="s">
        <v>15414</v>
      </c>
      <c r="FP71" s="57" t="s">
        <v>15415</v>
      </c>
      <c r="FQ71" s="57" t="s">
        <v>15416</v>
      </c>
      <c r="FR71" s="57" t="s">
        <v>11081</v>
      </c>
      <c r="FU71" s="57" t="s">
        <v>15417</v>
      </c>
      <c r="FV71" s="57" t="s">
        <v>13235</v>
      </c>
      <c r="FW71" s="57" t="s">
        <v>15418</v>
      </c>
      <c r="FX71" s="57" t="s">
        <v>15419</v>
      </c>
      <c r="FY71" s="57" t="s">
        <v>15420</v>
      </c>
      <c r="FZ71" s="57" t="s">
        <v>15421</v>
      </c>
      <c r="GA71" s="57" t="s">
        <v>15422</v>
      </c>
      <c r="GB71" s="57" t="s">
        <v>11089</v>
      </c>
      <c r="GE71" s="57" t="s">
        <v>15423</v>
      </c>
      <c r="GF71" s="57" t="s">
        <v>664</v>
      </c>
      <c r="GG71" s="57" t="s">
        <v>665</v>
      </c>
      <c r="GL71" s="57" t="s">
        <v>18061</v>
      </c>
      <c r="GM71" s="164" t="s">
        <v>18835</v>
      </c>
      <c r="GN71" s="57" t="s">
        <v>19041</v>
      </c>
      <c r="GO71" s="57" t="s">
        <v>13265</v>
      </c>
      <c r="GP71" s="57" t="s">
        <v>15025</v>
      </c>
      <c r="GQ71" s="57" t="s">
        <v>14489</v>
      </c>
      <c r="GR71" s="57" t="s">
        <v>16720</v>
      </c>
      <c r="GS71" s="57" t="s">
        <v>16721</v>
      </c>
      <c r="GT71" s="57" t="s">
        <v>16722</v>
      </c>
      <c r="GY71" s="57" t="s">
        <v>16723</v>
      </c>
      <c r="GZ71" s="57" t="s">
        <v>16724</v>
      </c>
      <c r="HA71" s="57" t="s">
        <v>13272</v>
      </c>
      <c r="HB71" s="57" t="s">
        <v>16725</v>
      </c>
      <c r="HC71" s="57" t="s">
        <v>16726</v>
      </c>
      <c r="HD71" s="57" t="s">
        <v>15033</v>
      </c>
      <c r="HI71" s="57" t="s">
        <v>8068</v>
      </c>
      <c r="HJ71" s="57" t="s">
        <v>16727</v>
      </c>
      <c r="HK71" s="57" t="s">
        <v>16728</v>
      </c>
      <c r="HP71" s="57" t="s">
        <v>18069</v>
      </c>
      <c r="HQ71" s="164" t="s">
        <v>18805</v>
      </c>
      <c r="HR71" s="57" t="s">
        <v>18806</v>
      </c>
      <c r="HS71" s="57" t="s">
        <v>82</v>
      </c>
      <c r="HT71" s="57" t="s">
        <v>82</v>
      </c>
      <c r="HU71" s="57" t="s">
        <v>82</v>
      </c>
      <c r="HV71" s="57" t="s">
        <v>79</v>
      </c>
      <c r="HW71" s="57" t="s">
        <v>79</v>
      </c>
      <c r="HX71" s="57" t="s">
        <v>82</v>
      </c>
      <c r="HY71" s="57" t="s">
        <v>82</v>
      </c>
      <c r="HZ71" s="57" t="s">
        <v>82</v>
      </c>
      <c r="IA71" s="57" t="s">
        <v>82</v>
      </c>
      <c r="IB71" s="57" t="s">
        <v>82</v>
      </c>
      <c r="IC71" s="57" t="s">
        <v>79</v>
      </c>
      <c r="ID71" s="57" t="s">
        <v>79</v>
      </c>
      <c r="IE71" s="57" t="s">
        <v>79</v>
      </c>
      <c r="IF71" s="57" t="s">
        <v>79</v>
      </c>
      <c r="IG71" s="57" t="s">
        <v>79</v>
      </c>
      <c r="IH71" s="57" t="s">
        <v>79</v>
      </c>
      <c r="II71" s="57" t="s">
        <v>82</v>
      </c>
      <c r="IJ71" s="57">
        <v>32110</v>
      </c>
      <c r="IK71" s="57">
        <v>32079</v>
      </c>
      <c r="IL71" s="57">
        <v>21547</v>
      </c>
      <c r="IO71" s="57" t="s">
        <v>18869</v>
      </c>
      <c r="IP71" s="57" t="s">
        <v>18867</v>
      </c>
      <c r="IQ71" s="57" t="s">
        <v>19342</v>
      </c>
      <c r="IT71" s="57">
        <v>1</v>
      </c>
      <c r="IU71" s="57">
        <v>2</v>
      </c>
      <c r="IV71" s="57">
        <v>1</v>
      </c>
      <c r="IY71" s="57">
        <v>106</v>
      </c>
      <c r="IZ71" s="57">
        <v>263</v>
      </c>
      <c r="JA71" s="57">
        <v>80</v>
      </c>
      <c r="JD71" s="57">
        <v>310</v>
      </c>
      <c r="JE71" s="57">
        <v>310</v>
      </c>
      <c r="JF71" s="57">
        <v>221</v>
      </c>
      <c r="JN71" s="57">
        <v>21547</v>
      </c>
      <c r="JO71" s="57">
        <v>24129</v>
      </c>
      <c r="JP71" s="57">
        <v>21572</v>
      </c>
      <c r="JS71" s="57" t="s">
        <v>19342</v>
      </c>
      <c r="JT71" s="57" t="s">
        <v>19343</v>
      </c>
      <c r="JU71" s="57" t="s">
        <v>18816</v>
      </c>
      <c r="JX71" s="57">
        <v>2</v>
      </c>
      <c r="JY71" s="57">
        <v>3</v>
      </c>
      <c r="JZ71" s="57">
        <v>1</v>
      </c>
      <c r="KC71" s="57">
        <v>245</v>
      </c>
      <c r="KD71" s="57">
        <v>600</v>
      </c>
      <c r="KE71" s="57">
        <v>80</v>
      </c>
      <c r="KH71" s="57">
        <v>221</v>
      </c>
      <c r="KI71" s="57">
        <v>227</v>
      </c>
      <c r="KJ71" s="57">
        <v>221</v>
      </c>
      <c r="KR71" s="57">
        <v>24129</v>
      </c>
      <c r="KS71" s="57">
        <v>12054</v>
      </c>
      <c r="KT71" s="57">
        <v>21547</v>
      </c>
      <c r="KU71" s="57">
        <v>21572</v>
      </c>
      <c r="KW71" s="57" t="s">
        <v>19343</v>
      </c>
      <c r="KX71" s="57" t="s">
        <v>18840</v>
      </c>
      <c r="KY71" s="57" t="s">
        <v>18810</v>
      </c>
      <c r="KZ71" s="57" t="s">
        <v>18816</v>
      </c>
      <c r="LB71" s="57">
        <v>3</v>
      </c>
      <c r="LC71" s="57">
        <v>1</v>
      </c>
      <c r="LD71" s="57">
        <v>2</v>
      </c>
      <c r="LE71" s="57">
        <v>1</v>
      </c>
      <c r="LG71" s="57">
        <v>600</v>
      </c>
      <c r="LH71" s="57">
        <v>70</v>
      </c>
      <c r="LI71" s="57">
        <v>245</v>
      </c>
      <c r="LJ71" s="57">
        <v>80</v>
      </c>
      <c r="LL71" s="57">
        <v>227</v>
      </c>
      <c r="LM71" s="57">
        <v>113</v>
      </c>
      <c r="LN71" s="57">
        <v>221</v>
      </c>
      <c r="LO71" s="57">
        <v>221</v>
      </c>
      <c r="LV71" s="57">
        <v>31620</v>
      </c>
      <c r="LW71" s="57">
        <v>24129</v>
      </c>
      <c r="LX71" s="57">
        <v>21547</v>
      </c>
      <c r="LY71" s="57">
        <v>12054</v>
      </c>
      <c r="MA71" s="57" t="s">
        <v>18814</v>
      </c>
      <c r="MB71" s="57" t="s">
        <v>19343</v>
      </c>
      <c r="MC71" s="57" t="s">
        <v>18810</v>
      </c>
      <c r="MD71" s="57" t="s">
        <v>18840</v>
      </c>
      <c r="MF71" s="57">
        <v>2</v>
      </c>
      <c r="MG71" s="57">
        <v>3</v>
      </c>
      <c r="MH71" s="57">
        <v>2</v>
      </c>
      <c r="MI71" s="57">
        <v>1</v>
      </c>
      <c r="MK71" s="57">
        <v>294</v>
      </c>
      <c r="ML71" s="57">
        <v>600</v>
      </c>
      <c r="MM71" s="57">
        <v>245</v>
      </c>
      <c r="MN71" s="57">
        <v>70</v>
      </c>
      <c r="MP71" s="57">
        <v>200</v>
      </c>
      <c r="MQ71" s="57">
        <v>227</v>
      </c>
      <c r="MR71" s="57">
        <v>221</v>
      </c>
      <c r="MS71" s="57">
        <v>113</v>
      </c>
      <c r="MZ71" s="57">
        <v>23684</v>
      </c>
      <c r="NA71" s="57">
        <v>21547</v>
      </c>
      <c r="NE71" s="57" t="s">
        <v>18844</v>
      </c>
      <c r="NF71" s="57" t="s">
        <v>18810</v>
      </c>
      <c r="NJ71" s="57">
        <v>1</v>
      </c>
      <c r="NK71" s="57">
        <v>2</v>
      </c>
      <c r="NO71" s="57">
        <v>144</v>
      </c>
      <c r="NP71" s="57">
        <v>245</v>
      </c>
      <c r="NT71" s="57">
        <v>251</v>
      </c>
      <c r="NU71" s="57">
        <v>221</v>
      </c>
      <c r="OD71" s="57">
        <v>34592</v>
      </c>
      <c r="OI71" s="57" t="s">
        <v>18843</v>
      </c>
      <c r="ON71" s="57">
        <v>1</v>
      </c>
      <c r="OS71" s="57">
        <v>107</v>
      </c>
      <c r="OX71" s="57">
        <v>312</v>
      </c>
      <c r="PJ71" s="57" t="s">
        <v>19344</v>
      </c>
      <c r="PK71" s="57" t="s">
        <v>19345</v>
      </c>
      <c r="PL71" s="57" t="s">
        <v>19346</v>
      </c>
      <c r="PM71" s="57" t="s">
        <v>19015</v>
      </c>
      <c r="PN71" s="57">
        <v>2046.6948702</v>
      </c>
      <c r="PO71" s="57" t="s">
        <v>18823</v>
      </c>
      <c r="PP71" s="57" t="s">
        <v>18824</v>
      </c>
      <c r="PQ71" s="57" t="s">
        <v>18825</v>
      </c>
      <c r="PR71" s="57" t="s">
        <v>3489</v>
      </c>
      <c r="PS71" s="57" t="s">
        <v>3490</v>
      </c>
      <c r="PT71" s="57" t="s">
        <v>3491</v>
      </c>
      <c r="PU71" s="57" t="s">
        <v>3492</v>
      </c>
      <c r="PV71" s="57" t="s">
        <v>3493</v>
      </c>
      <c r="PW71" s="57" t="s">
        <v>3494</v>
      </c>
    </row>
    <row r="72" spans="1:439" ht="15" customHeight="1" x14ac:dyDescent="0.35">
      <c r="A72" s="57">
        <v>71</v>
      </c>
      <c r="B72" s="57" t="s">
        <v>277</v>
      </c>
      <c r="D72" s="57" t="s">
        <v>329</v>
      </c>
      <c r="E72" s="57" t="s">
        <v>1699</v>
      </c>
      <c r="F72" s="57" t="s">
        <v>1227</v>
      </c>
      <c r="G72" s="57" t="s">
        <v>1700</v>
      </c>
      <c r="H72" s="57" t="s">
        <v>1701</v>
      </c>
      <c r="P72" s="57" t="s">
        <v>1242</v>
      </c>
      <c r="S72" s="57" t="s">
        <v>69</v>
      </c>
      <c r="T72" s="57" t="s">
        <v>63</v>
      </c>
      <c r="U72" s="57" t="s">
        <v>69</v>
      </c>
      <c r="V72" s="57" t="s">
        <v>63</v>
      </c>
      <c r="W72" s="57" t="s">
        <v>69</v>
      </c>
      <c r="X72" s="57" t="s">
        <v>69</v>
      </c>
      <c r="Y72" s="57" t="s">
        <v>69</v>
      </c>
      <c r="Z72" s="57" t="s">
        <v>63</v>
      </c>
      <c r="AA72" s="57" t="s">
        <v>69</v>
      </c>
      <c r="AB72" s="57" t="s">
        <v>69</v>
      </c>
      <c r="AC72" s="57" t="s">
        <v>69</v>
      </c>
      <c r="AD72" s="57" t="s">
        <v>69</v>
      </c>
      <c r="AE72" s="57" t="s">
        <v>69</v>
      </c>
      <c r="AF72" s="57" t="s">
        <v>69</v>
      </c>
      <c r="AG72" s="57" t="s">
        <v>63</v>
      </c>
      <c r="AH72" s="57" t="s">
        <v>70</v>
      </c>
      <c r="AI72" s="57" t="s">
        <v>1702</v>
      </c>
      <c r="AJ72" s="57" t="s">
        <v>71</v>
      </c>
      <c r="AK72" s="57" t="s">
        <v>71</v>
      </c>
      <c r="AL72" s="57" t="s">
        <v>66</v>
      </c>
      <c r="AO72" s="57" t="s">
        <v>899</v>
      </c>
      <c r="AP72" s="57" t="s">
        <v>18948</v>
      </c>
      <c r="AQ72" s="57" t="s">
        <v>67</v>
      </c>
      <c r="AR72" s="57" t="s">
        <v>67</v>
      </c>
      <c r="AS72" s="57" t="s">
        <v>1523</v>
      </c>
      <c r="AT72" s="57" t="s">
        <v>18892</v>
      </c>
      <c r="AU72" s="57" t="s">
        <v>5299</v>
      </c>
      <c r="AV72" s="57" t="s">
        <v>5300</v>
      </c>
      <c r="AW72" s="57" t="s">
        <v>5301</v>
      </c>
      <c r="AX72" s="57" t="s">
        <v>5302</v>
      </c>
      <c r="AY72" s="57" t="s">
        <v>5303</v>
      </c>
      <c r="AZ72" s="57" t="s">
        <v>5304</v>
      </c>
      <c r="BA72" s="57" t="s">
        <v>5305</v>
      </c>
      <c r="BE72" s="57" t="s">
        <v>5306</v>
      </c>
      <c r="BF72" s="57" t="s">
        <v>5307</v>
      </c>
      <c r="BG72" s="57" t="s">
        <v>5308</v>
      </c>
      <c r="BH72" s="57" t="s">
        <v>5309</v>
      </c>
      <c r="BI72" s="57" t="s">
        <v>5310</v>
      </c>
      <c r="BJ72" s="57" t="s">
        <v>5311</v>
      </c>
      <c r="BK72" s="57" t="s">
        <v>5312</v>
      </c>
      <c r="BL72" s="57" t="s">
        <v>5313</v>
      </c>
      <c r="BO72" s="57" t="s">
        <v>4525</v>
      </c>
      <c r="BP72" s="57" t="s">
        <v>605</v>
      </c>
      <c r="BQ72" s="57" t="s">
        <v>4640</v>
      </c>
      <c r="BV72" s="57" t="s">
        <v>18072</v>
      </c>
      <c r="BW72" s="164" t="s">
        <v>18802</v>
      </c>
      <c r="BX72" s="57" t="s">
        <v>18830</v>
      </c>
      <c r="BY72" s="57" t="s">
        <v>8187</v>
      </c>
      <c r="BZ72" s="57" t="s">
        <v>8188</v>
      </c>
      <c r="CA72" s="57" t="s">
        <v>8189</v>
      </c>
      <c r="CB72" s="57" t="s">
        <v>8190</v>
      </c>
      <c r="CC72" s="57" t="s">
        <v>7383</v>
      </c>
      <c r="CI72" s="57" t="s">
        <v>8191</v>
      </c>
      <c r="CJ72" s="57" t="s">
        <v>5340</v>
      </c>
      <c r="CK72" s="57" t="s">
        <v>8192</v>
      </c>
      <c r="CL72" s="57" t="s">
        <v>8193</v>
      </c>
      <c r="CM72" s="57" t="s">
        <v>8194</v>
      </c>
      <c r="CN72" s="57" t="s">
        <v>8195</v>
      </c>
      <c r="CO72" s="57" t="s">
        <v>8196</v>
      </c>
      <c r="CS72" s="57" t="s">
        <v>8197</v>
      </c>
      <c r="CT72" s="57" t="s">
        <v>8198</v>
      </c>
      <c r="CZ72" s="57" t="s">
        <v>18063</v>
      </c>
      <c r="DA72" s="164" t="s">
        <v>18805</v>
      </c>
      <c r="DB72" s="57" t="s">
        <v>19017</v>
      </c>
      <c r="DC72" s="57" t="s">
        <v>11093</v>
      </c>
      <c r="DD72" s="57" t="s">
        <v>11094</v>
      </c>
      <c r="DE72" s="57" t="s">
        <v>11095</v>
      </c>
      <c r="DF72" s="57" t="s">
        <v>11096</v>
      </c>
      <c r="DG72" s="57" t="s">
        <v>6923</v>
      </c>
      <c r="DM72" s="57" t="s">
        <v>11097</v>
      </c>
      <c r="DN72" s="57" t="s">
        <v>11098</v>
      </c>
      <c r="DO72" s="57" t="s">
        <v>11099</v>
      </c>
      <c r="DP72" s="57" t="s">
        <v>11100</v>
      </c>
      <c r="DQ72" s="57" t="s">
        <v>11101</v>
      </c>
      <c r="DR72" s="57" t="s">
        <v>11102</v>
      </c>
      <c r="DW72" s="57" t="s">
        <v>697</v>
      </c>
      <c r="DX72" s="57" t="s">
        <v>11103</v>
      </c>
      <c r="ED72" s="57" t="s">
        <v>18061</v>
      </c>
      <c r="EE72" s="164" t="s">
        <v>18835</v>
      </c>
      <c r="EF72" s="57" t="s">
        <v>18900</v>
      </c>
      <c r="EG72" s="57" t="s">
        <v>19347</v>
      </c>
      <c r="EH72" s="57" t="s">
        <v>19348</v>
      </c>
      <c r="EI72" s="57" t="s">
        <v>19349</v>
      </c>
      <c r="EJ72" s="57" t="s">
        <v>19350</v>
      </c>
      <c r="EK72" s="57" t="s">
        <v>11310</v>
      </c>
      <c r="EL72" s="57" t="s">
        <v>19351</v>
      </c>
      <c r="EQ72" s="57" t="s">
        <v>19352</v>
      </c>
      <c r="ER72" s="57" t="s">
        <v>19353</v>
      </c>
      <c r="ES72" s="57" t="s">
        <v>19354</v>
      </c>
      <c r="ET72" s="57" t="s">
        <v>19355</v>
      </c>
      <c r="EU72" s="57" t="s">
        <v>19356</v>
      </c>
      <c r="EV72" s="57" t="s">
        <v>14016</v>
      </c>
      <c r="EW72" s="57" t="s">
        <v>19357</v>
      </c>
      <c r="EX72" s="57" t="s">
        <v>19358</v>
      </c>
      <c r="FA72" s="57" t="s">
        <v>11022</v>
      </c>
      <c r="FB72" s="57" t="s">
        <v>13296</v>
      </c>
      <c r="FC72" s="57" t="s">
        <v>6405</v>
      </c>
      <c r="FH72" s="57" t="s">
        <v>18084</v>
      </c>
      <c r="FI72" s="164" t="s">
        <v>18802</v>
      </c>
      <c r="FJ72" s="57" t="s">
        <v>19017</v>
      </c>
      <c r="HS72" s="57" t="s">
        <v>79</v>
      </c>
      <c r="HT72" s="57" t="s">
        <v>79</v>
      </c>
      <c r="HU72" s="57" t="s">
        <v>79</v>
      </c>
      <c r="HV72" s="57" t="s">
        <v>74</v>
      </c>
      <c r="HW72" s="57" t="s">
        <v>79</v>
      </c>
      <c r="HX72" s="57" t="s">
        <v>74</v>
      </c>
      <c r="HY72" s="57" t="s">
        <v>74</v>
      </c>
      <c r="HZ72" s="57" t="s">
        <v>79</v>
      </c>
      <c r="IA72" s="57" t="s">
        <v>79</v>
      </c>
      <c r="IB72" s="57" t="s">
        <v>79</v>
      </c>
      <c r="IC72" s="57" t="s">
        <v>79</v>
      </c>
      <c r="ID72" s="57" t="s">
        <v>74</v>
      </c>
      <c r="IE72" s="57" t="s">
        <v>68</v>
      </c>
      <c r="IF72" s="57" t="s">
        <v>79</v>
      </c>
      <c r="IG72" s="57" t="s">
        <v>74</v>
      </c>
      <c r="IH72" s="57" t="s">
        <v>79</v>
      </c>
      <c r="II72" s="57" t="s">
        <v>74</v>
      </c>
      <c r="IJ72" s="57">
        <v>31721</v>
      </c>
      <c r="IK72" s="57">
        <v>11454</v>
      </c>
      <c r="IL72" s="57">
        <v>31436</v>
      </c>
      <c r="IM72" s="57">
        <v>21547</v>
      </c>
      <c r="IN72" s="57">
        <v>21572</v>
      </c>
      <c r="IO72" s="57" t="s">
        <v>18866</v>
      </c>
      <c r="IP72" s="57" t="s">
        <v>18813</v>
      </c>
      <c r="IQ72" s="57" t="s">
        <v>18815</v>
      </c>
      <c r="IR72" s="57" t="s">
        <v>18810</v>
      </c>
      <c r="IS72" s="57" t="s">
        <v>18816</v>
      </c>
      <c r="IT72" s="57">
        <v>1</v>
      </c>
      <c r="IU72" s="57">
        <v>1</v>
      </c>
      <c r="IV72" s="57">
        <v>2</v>
      </c>
      <c r="IW72" s="57">
        <v>2</v>
      </c>
      <c r="IX72" s="57">
        <v>1</v>
      </c>
      <c r="IY72" s="57">
        <v>300</v>
      </c>
      <c r="IZ72" s="57">
        <v>63</v>
      </c>
      <c r="JA72" s="57">
        <v>245</v>
      </c>
      <c r="JB72" s="57">
        <v>245</v>
      </c>
      <c r="JC72" s="57">
        <v>80</v>
      </c>
      <c r="JD72" s="57">
        <v>311</v>
      </c>
      <c r="JE72" s="57">
        <v>115</v>
      </c>
      <c r="JF72" s="57">
        <v>200</v>
      </c>
      <c r="JG72" s="57">
        <v>221</v>
      </c>
      <c r="JH72" s="57">
        <v>221</v>
      </c>
      <c r="JN72" s="57">
        <v>31436</v>
      </c>
      <c r="JO72" s="57">
        <v>21543</v>
      </c>
      <c r="JP72" s="57">
        <v>34005</v>
      </c>
      <c r="JQ72" s="57">
        <v>11554</v>
      </c>
      <c r="JR72" s="57">
        <v>21572</v>
      </c>
      <c r="JS72" s="57" t="s">
        <v>18815</v>
      </c>
      <c r="JT72" s="57" t="s">
        <v>19336</v>
      </c>
      <c r="JU72" s="57" t="s">
        <v>18910</v>
      </c>
      <c r="JV72" s="57" t="s">
        <v>18812</v>
      </c>
      <c r="JW72" s="57" t="s">
        <v>18816</v>
      </c>
      <c r="JX72" s="57">
        <v>2</v>
      </c>
      <c r="JY72" s="57">
        <v>2</v>
      </c>
      <c r="JZ72" s="57">
        <v>1</v>
      </c>
      <c r="KA72" s="57">
        <v>1</v>
      </c>
      <c r="KB72" s="57">
        <v>1</v>
      </c>
      <c r="KC72" s="57">
        <v>245</v>
      </c>
      <c r="KD72" s="57">
        <v>434</v>
      </c>
      <c r="KE72" s="57">
        <v>15</v>
      </c>
      <c r="KF72" s="57">
        <v>63</v>
      </c>
      <c r="KG72" s="57">
        <v>80</v>
      </c>
      <c r="KH72" s="57">
        <v>200</v>
      </c>
      <c r="KI72" s="57">
        <v>116</v>
      </c>
      <c r="KJ72" s="57">
        <v>312</v>
      </c>
      <c r="KK72" s="57">
        <v>116</v>
      </c>
      <c r="KL72" s="57">
        <v>221</v>
      </c>
      <c r="KR72" s="57">
        <v>21547</v>
      </c>
      <c r="KW72" s="57" t="s">
        <v>18810</v>
      </c>
      <c r="LB72" s="57">
        <v>2</v>
      </c>
      <c r="LG72" s="57">
        <v>245</v>
      </c>
      <c r="LL72" s="57">
        <v>221</v>
      </c>
      <c r="LV72" s="57">
        <v>21572</v>
      </c>
      <c r="MA72" s="57" t="s">
        <v>18816</v>
      </c>
      <c r="MF72" s="57">
        <v>1</v>
      </c>
      <c r="MK72" s="57">
        <v>80</v>
      </c>
      <c r="MP72" s="57">
        <v>221</v>
      </c>
      <c r="PJ72" s="57" t="s">
        <v>19359</v>
      </c>
      <c r="PK72" s="57" t="s">
        <v>19360</v>
      </c>
      <c r="PL72" s="57" t="s">
        <v>19361</v>
      </c>
      <c r="PM72" s="57" t="s">
        <v>19362</v>
      </c>
      <c r="PN72" s="57">
        <v>1443.0983864999996</v>
      </c>
      <c r="PO72" s="57" t="s">
        <v>18823</v>
      </c>
      <c r="PP72" s="57" t="s">
        <v>18824</v>
      </c>
      <c r="PQ72" s="57" t="s">
        <v>18825</v>
      </c>
      <c r="PR72" s="57" t="s">
        <v>3495</v>
      </c>
      <c r="PS72" s="57" t="s">
        <v>3496</v>
      </c>
      <c r="PT72" s="57" t="s">
        <v>3497</v>
      </c>
      <c r="PU72" s="57" t="s">
        <v>3498</v>
      </c>
      <c r="PV72" s="57" t="s">
        <v>3167</v>
      </c>
      <c r="PW72" s="57" t="s">
        <v>3167</v>
      </c>
    </row>
    <row r="73" spans="1:439" ht="15" customHeight="1" x14ac:dyDescent="0.35">
      <c r="A73" s="57">
        <v>72</v>
      </c>
      <c r="B73" s="57" t="s">
        <v>277</v>
      </c>
      <c r="D73" s="57" t="s">
        <v>19363</v>
      </c>
      <c r="E73" s="57" t="s">
        <v>1703</v>
      </c>
      <c r="F73" s="57" t="s">
        <v>1704</v>
      </c>
      <c r="G73" s="57" t="s">
        <v>1705</v>
      </c>
      <c r="H73" s="57" t="s">
        <v>1706</v>
      </c>
      <c r="I73" s="57" t="s">
        <v>1707</v>
      </c>
      <c r="P73" s="57" t="s">
        <v>1708</v>
      </c>
      <c r="S73" s="57" t="s">
        <v>69</v>
      </c>
      <c r="T73" s="57" t="s">
        <v>69</v>
      </c>
      <c r="U73" s="57" t="s">
        <v>69</v>
      </c>
      <c r="V73" s="57" t="s">
        <v>69</v>
      </c>
      <c r="W73" s="57" t="s">
        <v>69</v>
      </c>
      <c r="X73" s="57" t="s">
        <v>69</v>
      </c>
      <c r="Y73" s="57" t="s">
        <v>69</v>
      </c>
      <c r="Z73" s="57" t="s">
        <v>69</v>
      </c>
      <c r="AA73" s="57" t="s">
        <v>69</v>
      </c>
      <c r="AB73" s="57" t="s">
        <v>63</v>
      </c>
      <c r="AC73" s="57" t="s">
        <v>69</v>
      </c>
      <c r="AD73" s="57" t="s">
        <v>69</v>
      </c>
      <c r="AE73" s="57" t="s">
        <v>63</v>
      </c>
      <c r="AF73" s="57" t="s">
        <v>69</v>
      </c>
      <c r="AG73" s="57" t="s">
        <v>69</v>
      </c>
      <c r="AH73" s="57" t="s">
        <v>75</v>
      </c>
      <c r="AI73" s="57" t="s">
        <v>1709</v>
      </c>
      <c r="AJ73" s="57" t="s">
        <v>83</v>
      </c>
      <c r="AK73" s="57" t="s">
        <v>83</v>
      </c>
      <c r="AL73" s="57" t="s">
        <v>66</v>
      </c>
      <c r="AO73" s="57" t="s">
        <v>900</v>
      </c>
      <c r="AP73" s="57" t="s">
        <v>18948</v>
      </c>
      <c r="AQ73" s="57" t="s">
        <v>1245</v>
      </c>
      <c r="AR73" s="57" t="s">
        <v>78</v>
      </c>
      <c r="AS73" s="57" t="s">
        <v>1224</v>
      </c>
      <c r="AT73" s="57" t="s">
        <v>18859</v>
      </c>
      <c r="AU73" s="57" t="s">
        <v>5314</v>
      </c>
      <c r="AV73" s="57" t="s">
        <v>5315</v>
      </c>
      <c r="AW73" s="57" t="s">
        <v>5316</v>
      </c>
      <c r="AX73" s="57" t="s">
        <v>5317</v>
      </c>
      <c r="AY73" s="57" t="s">
        <v>5318</v>
      </c>
      <c r="AZ73" s="57" t="s">
        <v>5319</v>
      </c>
      <c r="BA73" s="57" t="s">
        <v>5320</v>
      </c>
      <c r="BE73" s="57" t="s">
        <v>5321</v>
      </c>
      <c r="BF73" s="57" t="s">
        <v>5322</v>
      </c>
      <c r="BG73" s="57" t="s">
        <v>5323</v>
      </c>
      <c r="BH73" s="57" t="s">
        <v>5324</v>
      </c>
      <c r="BI73" s="57" t="s">
        <v>5325</v>
      </c>
      <c r="BJ73" s="57" t="s">
        <v>5326</v>
      </c>
      <c r="BK73" s="57" t="s">
        <v>5327</v>
      </c>
      <c r="BO73" s="57" t="s">
        <v>5328</v>
      </c>
      <c r="BP73" s="57" t="s">
        <v>5329</v>
      </c>
      <c r="BQ73" s="57" t="s">
        <v>5330</v>
      </c>
      <c r="BV73" s="57" t="s">
        <v>18084</v>
      </c>
      <c r="BW73" s="164" t="s">
        <v>18805</v>
      </c>
      <c r="BX73" s="57" t="s">
        <v>19018</v>
      </c>
      <c r="BY73" s="57" t="s">
        <v>8199</v>
      </c>
      <c r="BZ73" s="57" t="s">
        <v>8200</v>
      </c>
      <c r="CA73" s="57" t="s">
        <v>8201</v>
      </c>
      <c r="CB73" s="57" t="s">
        <v>8202</v>
      </c>
      <c r="CC73" s="57" t="s">
        <v>8203</v>
      </c>
      <c r="CD73" s="57" t="s">
        <v>8204</v>
      </c>
      <c r="CE73" s="57" t="s">
        <v>8205</v>
      </c>
      <c r="CF73" s="57" t="s">
        <v>8206</v>
      </c>
      <c r="CI73" s="57" t="s">
        <v>8207</v>
      </c>
      <c r="CJ73" s="57" t="s">
        <v>8208</v>
      </c>
      <c r="CK73" s="57" t="s">
        <v>8209</v>
      </c>
      <c r="CL73" s="57" t="s">
        <v>8210</v>
      </c>
      <c r="CM73" s="57" t="s">
        <v>8211</v>
      </c>
      <c r="CN73" s="57" t="s">
        <v>8212</v>
      </c>
      <c r="CO73" s="57" t="s">
        <v>8213</v>
      </c>
      <c r="CS73" s="57" t="s">
        <v>5676</v>
      </c>
      <c r="CT73" s="57" t="s">
        <v>8214</v>
      </c>
      <c r="CU73" s="57" t="s">
        <v>5034</v>
      </c>
      <c r="CZ73" s="57" t="s">
        <v>18056</v>
      </c>
      <c r="DA73" s="164" t="s">
        <v>18802</v>
      </c>
      <c r="DB73" s="57" t="s">
        <v>18882</v>
      </c>
      <c r="DC73" s="57" t="s">
        <v>7449</v>
      </c>
      <c r="DD73" s="57" t="s">
        <v>11104</v>
      </c>
      <c r="DE73" s="57" t="s">
        <v>11105</v>
      </c>
      <c r="DF73" s="57" t="s">
        <v>7450</v>
      </c>
      <c r="DG73" s="57" t="s">
        <v>11106</v>
      </c>
      <c r="DH73" s="57" t="s">
        <v>7454</v>
      </c>
      <c r="DI73" s="57" t="s">
        <v>7455</v>
      </c>
      <c r="DM73" s="57" t="s">
        <v>11107</v>
      </c>
      <c r="DN73" s="57" t="s">
        <v>11108</v>
      </c>
      <c r="DO73" s="57" t="s">
        <v>7459</v>
      </c>
      <c r="DP73" s="57" t="s">
        <v>11109</v>
      </c>
      <c r="DQ73" s="57" t="s">
        <v>7461</v>
      </c>
      <c r="DR73" s="57" t="s">
        <v>11110</v>
      </c>
      <c r="DS73" s="57" t="s">
        <v>7464</v>
      </c>
      <c r="DW73" s="57" t="s">
        <v>5712</v>
      </c>
      <c r="DX73" s="57" t="s">
        <v>11111</v>
      </c>
      <c r="DY73" s="57" t="s">
        <v>11112</v>
      </c>
      <c r="ED73" s="57" t="s">
        <v>18075</v>
      </c>
      <c r="EE73" s="164" t="s">
        <v>18805</v>
      </c>
      <c r="EF73" s="57" t="s">
        <v>19204</v>
      </c>
      <c r="EG73" s="57" t="s">
        <v>13612</v>
      </c>
      <c r="EH73" s="57" t="s">
        <v>13613</v>
      </c>
      <c r="EI73" s="57" t="s">
        <v>13614</v>
      </c>
      <c r="EJ73" s="57" t="s">
        <v>13615</v>
      </c>
      <c r="EK73" s="57" t="s">
        <v>13616</v>
      </c>
      <c r="EL73" s="57" t="s">
        <v>13617</v>
      </c>
      <c r="EQ73" s="57" t="s">
        <v>13618</v>
      </c>
      <c r="ER73" s="57" t="s">
        <v>13619</v>
      </c>
      <c r="ES73" s="57" t="s">
        <v>13620</v>
      </c>
      <c r="ET73" s="57" t="s">
        <v>13621</v>
      </c>
      <c r="EU73" s="57" t="s">
        <v>13622</v>
      </c>
      <c r="EV73" s="57" t="s">
        <v>13623</v>
      </c>
      <c r="FA73" s="57" t="s">
        <v>11049</v>
      </c>
      <c r="FB73" s="57" t="s">
        <v>13088</v>
      </c>
      <c r="FC73" s="57" t="s">
        <v>13624</v>
      </c>
      <c r="FH73" s="57" t="s">
        <v>18056</v>
      </c>
      <c r="FI73" s="164" t="s">
        <v>18805</v>
      </c>
      <c r="FJ73" s="57" t="s">
        <v>19151</v>
      </c>
      <c r="FK73" s="57" t="s">
        <v>15424</v>
      </c>
      <c r="FL73" s="57" t="s">
        <v>8277</v>
      </c>
      <c r="FM73" s="57" t="s">
        <v>8278</v>
      </c>
      <c r="FN73" s="57" t="s">
        <v>8279</v>
      </c>
      <c r="FO73" s="57" t="s">
        <v>8280</v>
      </c>
      <c r="FP73" s="57" t="s">
        <v>8281</v>
      </c>
      <c r="FQ73" s="57" t="s">
        <v>8282</v>
      </c>
      <c r="FR73" s="57" t="s">
        <v>15425</v>
      </c>
      <c r="FU73" s="57" t="s">
        <v>15426</v>
      </c>
      <c r="FV73" s="57" t="s">
        <v>8284</v>
      </c>
      <c r="FW73" s="57" t="s">
        <v>8285</v>
      </c>
      <c r="FX73" s="57" t="s">
        <v>8286</v>
      </c>
      <c r="FY73" s="57" t="s">
        <v>8287</v>
      </c>
      <c r="FZ73" s="57" t="s">
        <v>8288</v>
      </c>
      <c r="GA73" s="57" t="s">
        <v>8289</v>
      </c>
      <c r="GB73" s="57" t="s">
        <v>15427</v>
      </c>
      <c r="GE73" s="57" t="s">
        <v>8290</v>
      </c>
      <c r="GF73" s="57" t="s">
        <v>4601</v>
      </c>
      <c r="GG73" s="57" t="s">
        <v>11049</v>
      </c>
      <c r="GL73" s="57" t="s">
        <v>18075</v>
      </c>
      <c r="GM73" s="164" t="s">
        <v>18935</v>
      </c>
      <c r="GN73" s="57" t="s">
        <v>19184</v>
      </c>
      <c r="HS73" s="57" t="s">
        <v>82</v>
      </c>
      <c r="HT73" s="57" t="s">
        <v>82</v>
      </c>
      <c r="HU73" s="57" t="s">
        <v>82</v>
      </c>
      <c r="HV73" s="57" t="s">
        <v>82</v>
      </c>
      <c r="HW73" s="57" t="s">
        <v>82</v>
      </c>
      <c r="HX73" s="57" t="s">
        <v>82</v>
      </c>
      <c r="HY73" s="57" t="s">
        <v>82</v>
      </c>
      <c r="HZ73" s="57" t="s">
        <v>82</v>
      </c>
      <c r="IA73" s="57" t="s">
        <v>82</v>
      </c>
      <c r="IB73" s="57" t="s">
        <v>82</v>
      </c>
      <c r="IC73" s="57" t="s">
        <v>82</v>
      </c>
      <c r="ID73" s="57" t="s">
        <v>82</v>
      </c>
      <c r="IE73" s="57" t="s">
        <v>82</v>
      </c>
      <c r="IF73" s="57" t="s">
        <v>82</v>
      </c>
      <c r="IG73" s="57" t="s">
        <v>82</v>
      </c>
      <c r="IH73" s="57" t="s">
        <v>82</v>
      </c>
      <c r="II73" s="57" t="s">
        <v>82</v>
      </c>
      <c r="IJ73" s="57">
        <v>11554</v>
      </c>
      <c r="IK73" s="57">
        <v>12054</v>
      </c>
      <c r="IL73" s="57">
        <v>12587</v>
      </c>
      <c r="IM73" s="57">
        <v>31459</v>
      </c>
      <c r="IN73" s="57">
        <v>13154</v>
      </c>
      <c r="IO73" s="57" t="s">
        <v>18812</v>
      </c>
      <c r="IP73" s="57" t="s">
        <v>18840</v>
      </c>
      <c r="IQ73" s="57" t="s">
        <v>19364</v>
      </c>
      <c r="IR73" s="57" t="s">
        <v>19365</v>
      </c>
      <c r="IS73" s="57" t="s">
        <v>18863</v>
      </c>
      <c r="IT73" s="57">
        <v>1</v>
      </c>
      <c r="IU73" s="57">
        <v>1</v>
      </c>
      <c r="IV73" s="57">
        <v>2</v>
      </c>
      <c r="IW73" s="57">
        <v>2</v>
      </c>
      <c r="IX73" s="57">
        <v>2</v>
      </c>
      <c r="IY73" s="57">
        <v>63</v>
      </c>
      <c r="IZ73" s="57">
        <v>70</v>
      </c>
      <c r="JA73" s="57">
        <v>154</v>
      </c>
      <c r="JB73" s="57">
        <v>217</v>
      </c>
      <c r="JC73" s="57">
        <v>192</v>
      </c>
      <c r="JD73" s="57">
        <v>116</v>
      </c>
      <c r="JE73" s="57">
        <v>113</v>
      </c>
      <c r="JF73" s="57">
        <v>341</v>
      </c>
      <c r="JG73" s="57">
        <v>200</v>
      </c>
      <c r="JH73" s="57">
        <v>122</v>
      </c>
      <c r="JN73" s="57">
        <v>21572</v>
      </c>
      <c r="JO73" s="57">
        <v>31407</v>
      </c>
      <c r="JP73" s="57">
        <v>32079</v>
      </c>
      <c r="JQ73" s="57">
        <v>13254</v>
      </c>
      <c r="JS73" s="57" t="s">
        <v>18816</v>
      </c>
      <c r="JT73" s="57" t="s">
        <v>19366</v>
      </c>
      <c r="JU73" s="57" t="s">
        <v>18867</v>
      </c>
      <c r="JV73" s="57" t="s">
        <v>18870</v>
      </c>
      <c r="JX73" s="57">
        <v>2</v>
      </c>
      <c r="JY73" s="57">
        <v>2</v>
      </c>
      <c r="JZ73" s="57">
        <v>1</v>
      </c>
      <c r="KA73" s="57">
        <v>2</v>
      </c>
      <c r="KC73" s="57">
        <v>328</v>
      </c>
      <c r="KD73" s="57">
        <v>159</v>
      </c>
      <c r="KE73" s="57">
        <v>132</v>
      </c>
      <c r="KF73" s="57">
        <v>192</v>
      </c>
      <c r="KH73" s="57">
        <v>221</v>
      </c>
      <c r="KI73" s="57">
        <v>200</v>
      </c>
      <c r="KJ73" s="57">
        <v>310</v>
      </c>
      <c r="KK73" s="57">
        <v>128</v>
      </c>
      <c r="LV73" s="57">
        <v>44517</v>
      </c>
      <c r="MA73" s="57" t="s">
        <v>19367</v>
      </c>
      <c r="MF73" s="57">
        <v>2</v>
      </c>
      <c r="MK73" s="57">
        <v>317</v>
      </c>
      <c r="MP73" s="57">
        <v>333</v>
      </c>
      <c r="PJ73" s="57" t="s">
        <v>19368</v>
      </c>
      <c r="PK73" s="57" t="s">
        <v>19369</v>
      </c>
      <c r="PL73" s="57" t="s">
        <v>19370</v>
      </c>
      <c r="PM73" s="57" t="s">
        <v>19313</v>
      </c>
      <c r="PN73" s="57">
        <v>1783.9337277000011</v>
      </c>
      <c r="PO73" s="57" t="s">
        <v>18823</v>
      </c>
      <c r="PP73" s="57" t="s">
        <v>18824</v>
      </c>
      <c r="PQ73" s="57" t="s">
        <v>18825</v>
      </c>
      <c r="PR73" s="57" t="s">
        <v>3499</v>
      </c>
      <c r="PS73" s="57" t="s">
        <v>3500</v>
      </c>
      <c r="PT73" s="57" t="s">
        <v>3501</v>
      </c>
      <c r="PU73" s="57" t="s">
        <v>3502</v>
      </c>
      <c r="PV73" s="57" t="s">
        <v>3503</v>
      </c>
      <c r="PW73" s="57" t="s">
        <v>3167</v>
      </c>
    </row>
    <row r="74" spans="1:439" ht="15" customHeight="1" x14ac:dyDescent="0.35">
      <c r="A74" s="57">
        <v>73</v>
      </c>
      <c r="B74" s="57" t="s">
        <v>277</v>
      </c>
      <c r="D74" s="57" t="s">
        <v>19371</v>
      </c>
      <c r="E74" s="57" t="s">
        <v>1710</v>
      </c>
      <c r="F74" s="57" t="s">
        <v>1685</v>
      </c>
      <c r="G74" s="57" t="s">
        <v>1711</v>
      </c>
      <c r="H74" s="57" t="s">
        <v>1712</v>
      </c>
      <c r="I74" s="57" t="s">
        <v>1713</v>
      </c>
      <c r="J74" s="57" t="s">
        <v>1714</v>
      </c>
      <c r="P74" s="57" t="s">
        <v>1715</v>
      </c>
      <c r="S74" s="57" t="s">
        <v>69</v>
      </c>
      <c r="T74" s="57" t="s">
        <v>63</v>
      </c>
      <c r="U74" s="57" t="s">
        <v>63</v>
      </c>
      <c r="V74" s="57" t="s">
        <v>69</v>
      </c>
      <c r="W74" s="57" t="s">
        <v>69</v>
      </c>
      <c r="X74" s="57" t="s">
        <v>69</v>
      </c>
      <c r="Y74" s="57" t="s">
        <v>69</v>
      </c>
      <c r="Z74" s="57" t="s">
        <v>69</v>
      </c>
      <c r="AA74" s="57" t="s">
        <v>69</v>
      </c>
      <c r="AB74" s="57" t="s">
        <v>63</v>
      </c>
      <c r="AC74" s="57" t="s">
        <v>69</v>
      </c>
      <c r="AD74" s="57" t="s">
        <v>69</v>
      </c>
      <c r="AE74" s="57" t="s">
        <v>69</v>
      </c>
      <c r="AF74" s="57" t="s">
        <v>69</v>
      </c>
      <c r="AG74" s="57" t="s">
        <v>69</v>
      </c>
      <c r="AH74" s="57" t="s">
        <v>70</v>
      </c>
      <c r="AI74" s="57" t="s">
        <v>1716</v>
      </c>
      <c r="AJ74" s="57" t="s">
        <v>76</v>
      </c>
      <c r="AK74" s="57" t="s">
        <v>76</v>
      </c>
      <c r="AL74" s="57" t="s">
        <v>66</v>
      </c>
      <c r="AO74" s="57" t="s">
        <v>901</v>
      </c>
      <c r="AP74" s="57" t="s">
        <v>18948</v>
      </c>
      <c r="AQ74" s="57" t="s">
        <v>1245</v>
      </c>
      <c r="AR74" s="57" t="s">
        <v>78</v>
      </c>
      <c r="AS74" s="57" t="s">
        <v>1261</v>
      </c>
      <c r="AT74" s="57" t="s">
        <v>18801</v>
      </c>
      <c r="AU74" s="57" t="s">
        <v>5333</v>
      </c>
      <c r="AV74" s="57" t="s">
        <v>5334</v>
      </c>
      <c r="AW74" s="57" t="s">
        <v>5335</v>
      </c>
      <c r="AX74" s="57" t="s">
        <v>5336</v>
      </c>
      <c r="AY74" s="57" t="s">
        <v>5337</v>
      </c>
      <c r="AZ74" s="57" t="s">
        <v>5338</v>
      </c>
      <c r="BE74" s="57" t="s">
        <v>5339</v>
      </c>
      <c r="BF74" s="57" t="s">
        <v>5340</v>
      </c>
      <c r="BG74" s="57" t="s">
        <v>5341</v>
      </c>
      <c r="BH74" s="57" t="s">
        <v>5342</v>
      </c>
      <c r="BI74" s="57" t="s">
        <v>5343</v>
      </c>
      <c r="BJ74" s="57" t="s">
        <v>5344</v>
      </c>
      <c r="BO74" s="57" t="s">
        <v>61</v>
      </c>
      <c r="BP74" s="57" t="s">
        <v>5345</v>
      </c>
      <c r="BQ74" s="57" t="s">
        <v>5346</v>
      </c>
      <c r="BV74" s="57" t="s">
        <v>18063</v>
      </c>
      <c r="BW74" s="164" t="s">
        <v>18805</v>
      </c>
      <c r="BX74" s="57" t="s">
        <v>18809</v>
      </c>
      <c r="BY74" s="57" t="s">
        <v>8215</v>
      </c>
      <c r="BZ74" s="57" t="s">
        <v>8216</v>
      </c>
      <c r="CA74" s="57" t="s">
        <v>8217</v>
      </c>
      <c r="CB74" s="57" t="s">
        <v>8218</v>
      </c>
      <c r="CC74" s="57" t="s">
        <v>8219</v>
      </c>
      <c r="CD74" s="57" t="s">
        <v>8220</v>
      </c>
      <c r="CE74" s="57" t="s">
        <v>8221</v>
      </c>
      <c r="CI74" s="57" t="s">
        <v>8222</v>
      </c>
      <c r="CJ74" s="57" t="s">
        <v>8223</v>
      </c>
      <c r="CK74" s="57" t="s">
        <v>8224</v>
      </c>
      <c r="CL74" s="57" t="s">
        <v>8225</v>
      </c>
      <c r="CM74" s="57" t="s">
        <v>8226</v>
      </c>
      <c r="CN74" s="57" t="s">
        <v>8227</v>
      </c>
      <c r="CO74" s="57" t="s">
        <v>8228</v>
      </c>
      <c r="CS74" s="57" t="s">
        <v>8229</v>
      </c>
      <c r="CT74" s="57" t="s">
        <v>5372</v>
      </c>
      <c r="CZ74" s="57" t="s">
        <v>18063</v>
      </c>
      <c r="DA74" s="164" t="s">
        <v>18805</v>
      </c>
      <c r="DB74" s="57" t="s">
        <v>18902</v>
      </c>
      <c r="DC74" s="57" t="s">
        <v>11113</v>
      </c>
      <c r="DD74" s="57" t="s">
        <v>5315</v>
      </c>
      <c r="DE74" s="57" t="s">
        <v>5316</v>
      </c>
      <c r="DF74" s="57" t="s">
        <v>11114</v>
      </c>
      <c r="DG74" s="57" t="s">
        <v>5319</v>
      </c>
      <c r="DH74" s="57" t="s">
        <v>5320</v>
      </c>
      <c r="DM74" s="57" t="s">
        <v>11115</v>
      </c>
      <c r="DN74" s="57" t="s">
        <v>11116</v>
      </c>
      <c r="DO74" s="57" t="s">
        <v>5323</v>
      </c>
      <c r="DP74" s="57" t="s">
        <v>11117</v>
      </c>
      <c r="DQ74" s="57" t="s">
        <v>11118</v>
      </c>
      <c r="DR74" s="57" t="s">
        <v>5327</v>
      </c>
      <c r="DW74" s="57" t="s">
        <v>5328</v>
      </c>
      <c r="DX74" s="57" t="s">
        <v>5329</v>
      </c>
      <c r="DY74" s="57" t="s">
        <v>5330</v>
      </c>
      <c r="ED74" s="57" t="s">
        <v>18084</v>
      </c>
      <c r="EE74" s="164" t="s">
        <v>18805</v>
      </c>
      <c r="EF74" s="57" t="s">
        <v>19089</v>
      </c>
      <c r="EG74" s="57" t="s">
        <v>8199</v>
      </c>
      <c r="EH74" s="57" t="s">
        <v>8200</v>
      </c>
      <c r="EI74" s="57" t="s">
        <v>13625</v>
      </c>
      <c r="EJ74" s="57" t="s">
        <v>8240</v>
      </c>
      <c r="EK74" s="57" t="s">
        <v>13626</v>
      </c>
      <c r="EL74" s="57" t="s">
        <v>8205</v>
      </c>
      <c r="EM74" s="57" t="s">
        <v>13627</v>
      </c>
      <c r="EQ74" s="57" t="s">
        <v>13628</v>
      </c>
      <c r="ER74" s="57" t="s">
        <v>8208</v>
      </c>
      <c r="ES74" s="57" t="s">
        <v>13629</v>
      </c>
      <c r="ET74" s="57" t="s">
        <v>8245</v>
      </c>
      <c r="EU74" s="57" t="s">
        <v>8246</v>
      </c>
      <c r="EV74" s="57" t="s">
        <v>8247</v>
      </c>
      <c r="FA74" s="57" t="s">
        <v>5676</v>
      </c>
      <c r="FB74" s="57" t="s">
        <v>8214</v>
      </c>
      <c r="FC74" s="57" t="s">
        <v>5034</v>
      </c>
      <c r="FH74" s="57" t="s">
        <v>18056</v>
      </c>
      <c r="FI74" s="164" t="s">
        <v>18802</v>
      </c>
      <c r="FJ74" s="57" t="s">
        <v>18908</v>
      </c>
      <c r="FK74" s="57" t="s">
        <v>7449</v>
      </c>
      <c r="FL74" s="57" t="s">
        <v>15428</v>
      </c>
      <c r="FM74" s="57" t="s">
        <v>11105</v>
      </c>
      <c r="FN74" s="57" t="s">
        <v>7450</v>
      </c>
      <c r="FO74" s="57" t="s">
        <v>11106</v>
      </c>
      <c r="FP74" s="57" t="s">
        <v>7454</v>
      </c>
      <c r="FQ74" s="57" t="s">
        <v>10834</v>
      </c>
      <c r="FU74" s="57" t="s">
        <v>15429</v>
      </c>
      <c r="FV74" s="57" t="s">
        <v>14981</v>
      </c>
      <c r="FW74" s="57" t="s">
        <v>7459</v>
      </c>
      <c r="FX74" s="57" t="s">
        <v>11109</v>
      </c>
      <c r="FY74" s="57" t="s">
        <v>7461</v>
      </c>
      <c r="FZ74" s="57" t="s">
        <v>15430</v>
      </c>
      <c r="GA74" s="57" t="s">
        <v>7464</v>
      </c>
      <c r="GE74" s="57" t="s">
        <v>5712</v>
      </c>
      <c r="GF74" s="57" t="s">
        <v>11111</v>
      </c>
      <c r="GG74" s="57" t="s">
        <v>11112</v>
      </c>
      <c r="GL74" s="57" t="s">
        <v>18075</v>
      </c>
      <c r="GM74" s="164" t="s">
        <v>18805</v>
      </c>
      <c r="GN74" s="57" t="s">
        <v>18956</v>
      </c>
      <c r="GO74" s="57" t="s">
        <v>13612</v>
      </c>
      <c r="GP74" s="57" t="s">
        <v>19372</v>
      </c>
      <c r="GQ74" s="57" t="s">
        <v>13615</v>
      </c>
      <c r="GR74" s="57" t="s">
        <v>13614</v>
      </c>
      <c r="GS74" s="57" t="s">
        <v>19373</v>
      </c>
      <c r="GT74" s="57" t="s">
        <v>13081</v>
      </c>
      <c r="GY74" s="57" t="s">
        <v>19374</v>
      </c>
      <c r="GZ74" s="57" t="s">
        <v>19375</v>
      </c>
      <c r="HA74" s="57" t="s">
        <v>19376</v>
      </c>
      <c r="HB74" s="57" t="s">
        <v>19377</v>
      </c>
      <c r="HC74" s="57" t="s">
        <v>19378</v>
      </c>
      <c r="HD74" s="57" t="s">
        <v>19379</v>
      </c>
      <c r="HI74" s="57" t="s">
        <v>11049</v>
      </c>
      <c r="HJ74" s="57" t="s">
        <v>13088</v>
      </c>
      <c r="HK74" s="57" t="s">
        <v>13624</v>
      </c>
      <c r="HP74" s="57" t="s">
        <v>18056</v>
      </c>
      <c r="HQ74" s="164" t="s">
        <v>18805</v>
      </c>
      <c r="HR74" s="57" t="s">
        <v>19121</v>
      </c>
      <c r="HS74" s="57" t="s">
        <v>79</v>
      </c>
      <c r="HT74" s="57" t="s">
        <v>79</v>
      </c>
      <c r="HU74" s="57" t="s">
        <v>79</v>
      </c>
      <c r="HV74" s="57" t="s">
        <v>79</v>
      </c>
      <c r="HW74" s="57" t="s">
        <v>79</v>
      </c>
      <c r="HX74" s="57" t="s">
        <v>79</v>
      </c>
      <c r="HY74" s="57" t="s">
        <v>79</v>
      </c>
      <c r="HZ74" s="57" t="s">
        <v>79</v>
      </c>
      <c r="IA74" s="57" t="s">
        <v>82</v>
      </c>
      <c r="IB74" s="57" t="s">
        <v>79</v>
      </c>
      <c r="IC74" s="57" t="s">
        <v>79</v>
      </c>
      <c r="ID74" s="57" t="s">
        <v>79</v>
      </c>
      <c r="IE74" s="57" t="s">
        <v>79</v>
      </c>
      <c r="IF74" s="57" t="s">
        <v>79</v>
      </c>
      <c r="IG74" s="57" t="s">
        <v>79</v>
      </c>
      <c r="IH74" s="57" t="s">
        <v>79</v>
      </c>
      <c r="II74" s="57" t="s">
        <v>68</v>
      </c>
      <c r="IJ74" s="57">
        <v>31436</v>
      </c>
      <c r="IK74" s="57">
        <v>11554</v>
      </c>
      <c r="IL74" s="57">
        <v>12054</v>
      </c>
      <c r="IO74" s="57" t="s">
        <v>18815</v>
      </c>
      <c r="IP74" s="57" t="s">
        <v>18812</v>
      </c>
      <c r="IQ74" s="57" t="s">
        <v>18840</v>
      </c>
      <c r="IT74" s="57">
        <v>2</v>
      </c>
      <c r="IU74" s="57">
        <v>1</v>
      </c>
      <c r="IV74" s="57">
        <v>1</v>
      </c>
      <c r="IY74" s="57">
        <v>245</v>
      </c>
      <c r="IZ74" s="57">
        <v>63</v>
      </c>
      <c r="JA74" s="57">
        <v>70</v>
      </c>
      <c r="JD74" s="57">
        <v>200</v>
      </c>
      <c r="JE74" s="57">
        <v>116</v>
      </c>
      <c r="JF74" s="57">
        <v>113</v>
      </c>
      <c r="JN74" s="57">
        <v>31436</v>
      </c>
      <c r="JO74" s="57">
        <v>31459</v>
      </c>
      <c r="JP74" s="57">
        <v>21572</v>
      </c>
      <c r="JQ74" s="57">
        <v>13254</v>
      </c>
      <c r="JR74" s="57">
        <v>31407</v>
      </c>
      <c r="JS74" s="57" t="s">
        <v>18815</v>
      </c>
      <c r="JT74" s="57" t="s">
        <v>19365</v>
      </c>
      <c r="JU74" s="57" t="s">
        <v>18816</v>
      </c>
      <c r="JV74" s="57" t="s">
        <v>18870</v>
      </c>
      <c r="JW74" s="57" t="s">
        <v>19366</v>
      </c>
      <c r="JX74" s="57">
        <v>2</v>
      </c>
      <c r="JY74" s="57">
        <v>2</v>
      </c>
      <c r="JZ74" s="57">
        <v>2</v>
      </c>
      <c r="KA74" s="57">
        <v>2</v>
      </c>
      <c r="KB74" s="57">
        <v>2</v>
      </c>
      <c r="KC74" s="57">
        <v>245</v>
      </c>
      <c r="KD74" s="57">
        <v>217</v>
      </c>
      <c r="KE74" s="57">
        <v>328</v>
      </c>
      <c r="KF74" s="57">
        <v>192</v>
      </c>
      <c r="KG74" s="57">
        <v>159</v>
      </c>
      <c r="KH74" s="57">
        <v>200</v>
      </c>
      <c r="KI74" s="57">
        <v>200</v>
      </c>
      <c r="KJ74" s="57">
        <v>221</v>
      </c>
      <c r="KK74" s="57">
        <v>129</v>
      </c>
      <c r="KL74" s="57">
        <v>200</v>
      </c>
      <c r="KR74" s="57">
        <v>31459</v>
      </c>
      <c r="KS74" s="57">
        <v>21572</v>
      </c>
      <c r="KT74" s="57">
        <v>31407</v>
      </c>
      <c r="KU74" s="57">
        <v>32079</v>
      </c>
      <c r="KW74" s="57" t="s">
        <v>19365</v>
      </c>
      <c r="KX74" s="57" t="s">
        <v>18816</v>
      </c>
      <c r="KY74" s="57" t="s">
        <v>19366</v>
      </c>
      <c r="KZ74" s="57" t="s">
        <v>18867</v>
      </c>
      <c r="LB74" s="57">
        <v>2</v>
      </c>
      <c r="LC74" s="57">
        <v>2</v>
      </c>
      <c r="LD74" s="57">
        <v>2</v>
      </c>
      <c r="LE74" s="57">
        <v>1</v>
      </c>
      <c r="LG74" s="57">
        <v>217</v>
      </c>
      <c r="LH74" s="57">
        <v>328</v>
      </c>
      <c r="LI74" s="57">
        <v>159</v>
      </c>
      <c r="LJ74" s="57">
        <v>132</v>
      </c>
      <c r="LL74" s="57">
        <v>200</v>
      </c>
      <c r="LM74" s="57">
        <v>221</v>
      </c>
      <c r="LN74" s="57">
        <v>200</v>
      </c>
      <c r="LO74" s="57">
        <v>310</v>
      </c>
      <c r="LV74" s="57">
        <v>13154</v>
      </c>
      <c r="LW74" s="57">
        <v>21572</v>
      </c>
      <c r="LX74" s="57">
        <v>31407</v>
      </c>
      <c r="LY74" s="57">
        <v>32079</v>
      </c>
      <c r="MA74" s="57" t="s">
        <v>18863</v>
      </c>
      <c r="MB74" s="57" t="s">
        <v>18816</v>
      </c>
      <c r="MC74" s="57" t="s">
        <v>19366</v>
      </c>
      <c r="MD74" s="57" t="s">
        <v>18867</v>
      </c>
      <c r="MF74" s="57">
        <v>2</v>
      </c>
      <c r="MG74" s="57">
        <v>2</v>
      </c>
      <c r="MH74" s="57">
        <v>2</v>
      </c>
      <c r="MI74" s="57">
        <v>1</v>
      </c>
      <c r="MK74" s="57">
        <v>192</v>
      </c>
      <c r="ML74" s="57">
        <v>328</v>
      </c>
      <c r="MM74" s="57">
        <v>159</v>
      </c>
      <c r="MN74" s="57">
        <v>132</v>
      </c>
      <c r="MP74" s="57">
        <v>122</v>
      </c>
      <c r="MQ74" s="57">
        <v>221</v>
      </c>
      <c r="MR74" s="57">
        <v>200</v>
      </c>
      <c r="MS74" s="57">
        <v>310</v>
      </c>
      <c r="OD74" s="57">
        <v>44517</v>
      </c>
      <c r="OI74" s="57" t="s">
        <v>19367</v>
      </c>
      <c r="ON74" s="57">
        <v>2</v>
      </c>
      <c r="OS74" s="57">
        <v>317</v>
      </c>
      <c r="OX74" s="57">
        <v>333</v>
      </c>
      <c r="PJ74" s="57" t="s">
        <v>19380</v>
      </c>
      <c r="PK74" s="57" t="s">
        <v>19381</v>
      </c>
      <c r="PL74" s="57" t="s">
        <v>19382</v>
      </c>
      <c r="PM74" s="57" t="s">
        <v>19313</v>
      </c>
      <c r="PN74" s="57">
        <v>1592.5220308999994</v>
      </c>
      <c r="PO74" s="57" t="s">
        <v>18823</v>
      </c>
      <c r="PP74" s="57" t="s">
        <v>18824</v>
      </c>
      <c r="PQ74" s="57" t="s">
        <v>18825</v>
      </c>
      <c r="PR74" s="57" t="s">
        <v>3504</v>
      </c>
      <c r="PS74" s="57" t="s">
        <v>3505</v>
      </c>
      <c r="PT74" s="57" t="s">
        <v>3506</v>
      </c>
      <c r="PU74" s="57" t="s">
        <v>3507</v>
      </c>
      <c r="PV74" s="57" t="s">
        <v>3508</v>
      </c>
      <c r="PW74" s="57" t="s">
        <v>3509</v>
      </c>
    </row>
    <row r="75" spans="1:439" ht="15" customHeight="1" x14ac:dyDescent="0.35">
      <c r="A75" s="57">
        <v>74</v>
      </c>
      <c r="B75" s="57" t="s">
        <v>277</v>
      </c>
      <c r="D75" s="57" t="s">
        <v>19383</v>
      </c>
      <c r="E75" s="57" t="s">
        <v>1717</v>
      </c>
      <c r="F75" s="57" t="s">
        <v>1718</v>
      </c>
      <c r="G75" s="57" t="s">
        <v>1719</v>
      </c>
      <c r="H75" s="57" t="s">
        <v>1720</v>
      </c>
      <c r="I75" s="57" t="s">
        <v>1721</v>
      </c>
      <c r="J75" s="57" t="s">
        <v>1722</v>
      </c>
      <c r="P75" s="57" t="s">
        <v>1708</v>
      </c>
      <c r="S75" s="57" t="s">
        <v>69</v>
      </c>
      <c r="T75" s="57" t="s">
        <v>63</v>
      </c>
      <c r="U75" s="57" t="s">
        <v>69</v>
      </c>
      <c r="V75" s="57" t="s">
        <v>69</v>
      </c>
      <c r="W75" s="57" t="s">
        <v>69</v>
      </c>
      <c r="X75" s="57" t="s">
        <v>69</v>
      </c>
      <c r="Y75" s="57" t="s">
        <v>69</v>
      </c>
      <c r="Z75" s="57" t="s">
        <v>69</v>
      </c>
      <c r="AA75" s="57" t="s">
        <v>69</v>
      </c>
      <c r="AB75" s="57" t="s">
        <v>63</v>
      </c>
      <c r="AC75" s="57" t="s">
        <v>69</v>
      </c>
      <c r="AD75" s="57" t="s">
        <v>69</v>
      </c>
      <c r="AE75" s="57" t="s">
        <v>63</v>
      </c>
      <c r="AF75" s="57" t="s">
        <v>63</v>
      </c>
      <c r="AG75" s="57" t="s">
        <v>63</v>
      </c>
      <c r="AH75" s="57" t="s">
        <v>75</v>
      </c>
      <c r="AI75" s="57" t="s">
        <v>1723</v>
      </c>
      <c r="AJ75" s="57" t="s">
        <v>83</v>
      </c>
      <c r="AK75" s="57" t="s">
        <v>83</v>
      </c>
      <c r="AL75" s="57" t="s">
        <v>66</v>
      </c>
      <c r="AO75" s="57" t="s">
        <v>902</v>
      </c>
      <c r="AP75" s="57" t="s">
        <v>18948</v>
      </c>
      <c r="AQ75" s="57" t="s">
        <v>1245</v>
      </c>
      <c r="AR75" s="57" t="s">
        <v>78</v>
      </c>
      <c r="AS75" s="57" t="s">
        <v>1224</v>
      </c>
      <c r="AT75" s="57" t="s">
        <v>18859</v>
      </c>
      <c r="AU75" s="57" t="s">
        <v>5347</v>
      </c>
      <c r="AV75" s="57" t="s">
        <v>5315</v>
      </c>
      <c r="AW75" s="57" t="s">
        <v>5348</v>
      </c>
      <c r="AX75" s="57" t="s">
        <v>5317</v>
      </c>
      <c r="AY75" s="57" t="s">
        <v>5349</v>
      </c>
      <c r="AZ75" s="57" t="s">
        <v>5319</v>
      </c>
      <c r="BA75" s="57" t="s">
        <v>5320</v>
      </c>
      <c r="BE75" s="57" t="s">
        <v>5350</v>
      </c>
      <c r="BF75" s="57" t="s">
        <v>5351</v>
      </c>
      <c r="BG75" s="57" t="s">
        <v>5352</v>
      </c>
      <c r="BH75" s="57" t="s">
        <v>5353</v>
      </c>
      <c r="BI75" s="57" t="s">
        <v>5354</v>
      </c>
      <c r="BJ75" s="57" t="s">
        <v>5355</v>
      </c>
      <c r="BK75" s="57" t="s">
        <v>5327</v>
      </c>
      <c r="BO75" s="57" t="s">
        <v>5356</v>
      </c>
      <c r="BP75" s="57" t="s">
        <v>5357</v>
      </c>
      <c r="BQ75" s="57" t="s">
        <v>5330</v>
      </c>
      <c r="BV75" s="57" t="s">
        <v>18084</v>
      </c>
      <c r="BW75" s="164" t="s">
        <v>18805</v>
      </c>
      <c r="BX75" s="57" t="s">
        <v>19011</v>
      </c>
      <c r="BY75" s="57" t="s">
        <v>8199</v>
      </c>
      <c r="BZ75" s="57" t="s">
        <v>8200</v>
      </c>
      <c r="CA75" s="57" t="s">
        <v>8201</v>
      </c>
      <c r="CB75" s="57" t="s">
        <v>8202</v>
      </c>
      <c r="CC75" s="57" t="s">
        <v>8230</v>
      </c>
      <c r="CD75" s="57" t="s">
        <v>8204</v>
      </c>
      <c r="CE75" s="57" t="s">
        <v>8205</v>
      </c>
      <c r="CF75" s="57" t="s">
        <v>8231</v>
      </c>
      <c r="CI75" s="57" t="s">
        <v>8232</v>
      </c>
      <c r="CJ75" s="57" t="s">
        <v>8208</v>
      </c>
      <c r="CK75" s="57" t="s">
        <v>8233</v>
      </c>
      <c r="CL75" s="57" t="s">
        <v>8234</v>
      </c>
      <c r="CM75" s="57" t="s">
        <v>8235</v>
      </c>
      <c r="CN75" s="57" t="s">
        <v>8236</v>
      </c>
      <c r="CO75" s="57" t="s">
        <v>8237</v>
      </c>
      <c r="CS75" s="57" t="s">
        <v>8238</v>
      </c>
      <c r="CT75" s="57" t="s">
        <v>8214</v>
      </c>
      <c r="CU75" s="57" t="s">
        <v>5034</v>
      </c>
      <c r="CZ75" s="57" t="s">
        <v>18056</v>
      </c>
      <c r="DA75" s="164" t="s">
        <v>18802</v>
      </c>
      <c r="DB75" s="57" t="s">
        <v>18829</v>
      </c>
      <c r="DC75" s="57" t="s">
        <v>7449</v>
      </c>
      <c r="DD75" s="57" t="s">
        <v>11119</v>
      </c>
      <c r="DE75" s="57" t="s">
        <v>11105</v>
      </c>
      <c r="DF75" s="57" t="s">
        <v>7450</v>
      </c>
      <c r="DG75" s="57" t="s">
        <v>11106</v>
      </c>
      <c r="DH75" s="57" t="s">
        <v>7454</v>
      </c>
      <c r="DI75" s="57" t="s">
        <v>10834</v>
      </c>
      <c r="DM75" s="57" t="s">
        <v>11107</v>
      </c>
      <c r="DN75" s="57" t="s">
        <v>11120</v>
      </c>
      <c r="DO75" s="57" t="s">
        <v>7459</v>
      </c>
      <c r="DP75" s="57" t="s">
        <v>11109</v>
      </c>
      <c r="DQ75" s="57" t="s">
        <v>7461</v>
      </c>
      <c r="DR75" s="57" t="s">
        <v>11121</v>
      </c>
      <c r="DS75" s="57" t="s">
        <v>7464</v>
      </c>
      <c r="DW75" s="57" t="s">
        <v>5712</v>
      </c>
      <c r="DX75" s="57" t="s">
        <v>11111</v>
      </c>
      <c r="DY75" s="57" t="s">
        <v>11112</v>
      </c>
      <c r="ED75" s="57" t="s">
        <v>18075</v>
      </c>
      <c r="EE75" s="164" t="s">
        <v>18805</v>
      </c>
      <c r="EF75" s="57" t="s">
        <v>19199</v>
      </c>
      <c r="EG75" s="57" t="s">
        <v>13630</v>
      </c>
      <c r="EH75" s="57" t="s">
        <v>13077</v>
      </c>
      <c r="EI75" s="57" t="s">
        <v>13078</v>
      </c>
      <c r="EJ75" s="57" t="s">
        <v>13079</v>
      </c>
      <c r="EK75" s="57" t="s">
        <v>13080</v>
      </c>
      <c r="EL75" s="57" t="s">
        <v>13081</v>
      </c>
      <c r="EQ75" s="57" t="s">
        <v>13631</v>
      </c>
      <c r="ER75" s="57" t="s">
        <v>13083</v>
      </c>
      <c r="ES75" s="57" t="s">
        <v>13632</v>
      </c>
      <c r="ET75" s="57" t="s">
        <v>13085</v>
      </c>
      <c r="EU75" s="57" t="s">
        <v>13086</v>
      </c>
      <c r="EV75" s="57" t="s">
        <v>13087</v>
      </c>
      <c r="FA75" s="57" t="s">
        <v>11049</v>
      </c>
      <c r="FB75" s="57" t="s">
        <v>13088</v>
      </c>
      <c r="FC75" s="57" t="s">
        <v>13624</v>
      </c>
      <c r="FH75" s="57" t="s">
        <v>18056</v>
      </c>
      <c r="FI75" s="164" t="s">
        <v>18805</v>
      </c>
      <c r="FJ75" s="57" t="s">
        <v>19149</v>
      </c>
      <c r="FK75" s="57" t="s">
        <v>15424</v>
      </c>
      <c r="FL75" s="57" t="s">
        <v>8277</v>
      </c>
      <c r="FM75" s="57" t="s">
        <v>8278</v>
      </c>
      <c r="FN75" s="57" t="s">
        <v>8279</v>
      </c>
      <c r="FO75" s="57" t="s">
        <v>8280</v>
      </c>
      <c r="FP75" s="57" t="s">
        <v>8281</v>
      </c>
      <c r="FQ75" s="57" t="s">
        <v>8282</v>
      </c>
      <c r="FR75" s="57" t="s">
        <v>15425</v>
      </c>
      <c r="FU75" s="57" t="s">
        <v>15431</v>
      </c>
      <c r="FV75" s="57" t="s">
        <v>8284</v>
      </c>
      <c r="FW75" s="57" t="s">
        <v>15432</v>
      </c>
      <c r="FX75" s="57" t="s">
        <v>8286</v>
      </c>
      <c r="FY75" s="57" t="s">
        <v>8287</v>
      </c>
      <c r="FZ75" s="57" t="s">
        <v>8288</v>
      </c>
      <c r="GA75" s="57" t="s">
        <v>8289</v>
      </c>
      <c r="GB75" s="57" t="s">
        <v>15433</v>
      </c>
      <c r="GE75" s="57" t="s">
        <v>8290</v>
      </c>
      <c r="GF75" s="57" t="s">
        <v>4601</v>
      </c>
      <c r="GG75" s="57" t="s">
        <v>11049</v>
      </c>
      <c r="GL75" s="57" t="s">
        <v>18075</v>
      </c>
      <c r="GM75" s="164" t="s">
        <v>18935</v>
      </c>
      <c r="GN75" s="57" t="s">
        <v>18959</v>
      </c>
      <c r="HS75" s="57" t="s">
        <v>82</v>
      </c>
      <c r="HT75" s="57" t="s">
        <v>82</v>
      </c>
      <c r="HU75" s="57" t="s">
        <v>82</v>
      </c>
      <c r="HV75" s="57" t="s">
        <v>82</v>
      </c>
      <c r="HW75" s="57" t="s">
        <v>82</v>
      </c>
      <c r="HX75" s="57" t="s">
        <v>82</v>
      </c>
      <c r="HY75" s="57" t="s">
        <v>82</v>
      </c>
      <c r="HZ75" s="57" t="s">
        <v>82</v>
      </c>
      <c r="IA75" s="57" t="s">
        <v>82</v>
      </c>
      <c r="IB75" s="57" t="s">
        <v>82</v>
      </c>
      <c r="IC75" s="57" t="s">
        <v>82</v>
      </c>
      <c r="ID75" s="57" t="s">
        <v>82</v>
      </c>
      <c r="IE75" s="57" t="s">
        <v>82</v>
      </c>
      <c r="IF75" s="57" t="s">
        <v>82</v>
      </c>
      <c r="IG75" s="57" t="s">
        <v>82</v>
      </c>
      <c r="IH75" s="57" t="s">
        <v>82</v>
      </c>
      <c r="II75" s="57" t="s">
        <v>68</v>
      </c>
      <c r="IJ75" s="57">
        <v>11554</v>
      </c>
      <c r="IK75" s="57">
        <v>42866</v>
      </c>
      <c r="IL75" s="57">
        <v>13154</v>
      </c>
      <c r="IM75" s="57">
        <v>13254</v>
      </c>
      <c r="IO75" s="57" t="s">
        <v>18812</v>
      </c>
      <c r="IP75" s="57" t="s">
        <v>19384</v>
      </c>
      <c r="IQ75" s="57" t="s">
        <v>18863</v>
      </c>
      <c r="IR75" s="57" t="s">
        <v>18870</v>
      </c>
      <c r="IT75" s="57">
        <v>1</v>
      </c>
      <c r="IU75" s="57">
        <v>2</v>
      </c>
      <c r="IV75" s="57">
        <v>2</v>
      </c>
      <c r="IW75" s="57">
        <v>2</v>
      </c>
      <c r="IY75" s="57">
        <v>63</v>
      </c>
      <c r="IZ75" s="57">
        <v>296</v>
      </c>
      <c r="JA75" s="57">
        <v>192</v>
      </c>
      <c r="JB75" s="57">
        <v>192</v>
      </c>
      <c r="JD75" s="57">
        <v>116</v>
      </c>
      <c r="JE75" s="57">
        <v>344</v>
      </c>
      <c r="JF75" s="57">
        <v>122</v>
      </c>
      <c r="JG75" s="57">
        <v>128</v>
      </c>
      <c r="JN75" s="57">
        <v>21572</v>
      </c>
      <c r="JO75" s="57">
        <v>31407</v>
      </c>
      <c r="JP75" s="57">
        <v>32079</v>
      </c>
      <c r="JQ75" s="57">
        <v>13254</v>
      </c>
      <c r="JR75" s="57">
        <v>42866</v>
      </c>
      <c r="JS75" s="57" t="s">
        <v>18816</v>
      </c>
      <c r="JT75" s="57" t="s">
        <v>19366</v>
      </c>
      <c r="JU75" s="57" t="s">
        <v>18867</v>
      </c>
      <c r="JV75" s="57" t="s">
        <v>18870</v>
      </c>
      <c r="JW75" s="57" t="s">
        <v>19384</v>
      </c>
      <c r="JX75" s="57">
        <v>2</v>
      </c>
      <c r="JY75" s="57">
        <v>2</v>
      </c>
      <c r="JZ75" s="57">
        <v>1</v>
      </c>
      <c r="KA75" s="57">
        <v>2</v>
      </c>
      <c r="KB75" s="57">
        <v>2</v>
      </c>
      <c r="KC75" s="57">
        <v>328</v>
      </c>
      <c r="KD75" s="57">
        <v>159</v>
      </c>
      <c r="KE75" s="57">
        <v>132</v>
      </c>
      <c r="KF75" s="57">
        <v>192</v>
      </c>
      <c r="KG75" s="57">
        <v>296</v>
      </c>
      <c r="KH75" s="57">
        <v>221</v>
      </c>
      <c r="KI75" s="57">
        <v>200</v>
      </c>
      <c r="KJ75" s="57">
        <v>310</v>
      </c>
      <c r="KK75" s="57">
        <v>128</v>
      </c>
      <c r="KL75" s="57">
        <v>344</v>
      </c>
      <c r="LV75" s="57">
        <v>44517</v>
      </c>
      <c r="MA75" s="57" t="s">
        <v>19367</v>
      </c>
      <c r="MF75" s="57">
        <v>2</v>
      </c>
      <c r="MK75" s="57">
        <v>317</v>
      </c>
      <c r="MP75" s="57">
        <v>333</v>
      </c>
      <c r="PJ75" s="57" t="s">
        <v>19385</v>
      </c>
      <c r="PK75" s="57" t="s">
        <v>19386</v>
      </c>
      <c r="PL75" s="57" t="s">
        <v>19387</v>
      </c>
      <c r="PM75" s="57" t="s">
        <v>19313</v>
      </c>
      <c r="PN75" s="57">
        <v>2149.3012007999996</v>
      </c>
      <c r="PO75" s="57" t="s">
        <v>18823</v>
      </c>
      <c r="PP75" s="57" t="s">
        <v>18824</v>
      </c>
      <c r="PQ75" s="57" t="s">
        <v>18825</v>
      </c>
      <c r="PR75" s="57" t="s">
        <v>3510</v>
      </c>
      <c r="PS75" s="57" t="s">
        <v>3511</v>
      </c>
      <c r="PT75" s="57" t="s">
        <v>3512</v>
      </c>
      <c r="PU75" s="57" t="s">
        <v>3513</v>
      </c>
      <c r="PV75" s="57" t="s">
        <v>3514</v>
      </c>
      <c r="PW75" s="57" t="s">
        <v>3167</v>
      </c>
    </row>
    <row r="76" spans="1:439" ht="15" customHeight="1" x14ac:dyDescent="0.35">
      <c r="A76" s="57">
        <v>75</v>
      </c>
      <c r="B76" s="57" t="s">
        <v>277</v>
      </c>
      <c r="D76" s="57" t="s">
        <v>19388</v>
      </c>
      <c r="E76" s="57" t="s">
        <v>1724</v>
      </c>
      <c r="F76" s="57" t="s">
        <v>1725</v>
      </c>
      <c r="G76" s="57" t="s">
        <v>1726</v>
      </c>
      <c r="H76" s="57" t="s">
        <v>1727</v>
      </c>
      <c r="P76" s="57" t="s">
        <v>1728</v>
      </c>
      <c r="S76" s="57" t="s">
        <v>69</v>
      </c>
      <c r="T76" s="57" t="s">
        <v>69</v>
      </c>
      <c r="U76" s="57" t="s">
        <v>69</v>
      </c>
      <c r="V76" s="57" t="s">
        <v>69</v>
      </c>
      <c r="W76" s="57" t="s">
        <v>69</v>
      </c>
      <c r="X76" s="57" t="s">
        <v>69</v>
      </c>
      <c r="Y76" s="57" t="s">
        <v>69</v>
      </c>
      <c r="Z76" s="57" t="s">
        <v>69</v>
      </c>
      <c r="AA76" s="57" t="s">
        <v>69</v>
      </c>
      <c r="AB76" s="57" t="s">
        <v>63</v>
      </c>
      <c r="AC76" s="57" t="s">
        <v>69</v>
      </c>
      <c r="AD76" s="57" t="s">
        <v>69</v>
      </c>
      <c r="AE76" s="57" t="s">
        <v>63</v>
      </c>
      <c r="AF76" s="57" t="s">
        <v>69</v>
      </c>
      <c r="AG76" s="57" t="s">
        <v>69</v>
      </c>
      <c r="AH76" s="57" t="s">
        <v>75</v>
      </c>
      <c r="AI76" s="57" t="s">
        <v>1729</v>
      </c>
      <c r="AJ76" s="57" t="s">
        <v>83</v>
      </c>
      <c r="AK76" s="57" t="s">
        <v>83</v>
      </c>
      <c r="AL76" s="57" t="s">
        <v>72</v>
      </c>
      <c r="AM76" s="57" t="s">
        <v>1561</v>
      </c>
      <c r="AO76" s="57" t="s">
        <v>903</v>
      </c>
      <c r="AP76" s="57" t="s">
        <v>18948</v>
      </c>
      <c r="AQ76" s="57" t="s">
        <v>1245</v>
      </c>
      <c r="AR76" s="57" t="s">
        <v>78</v>
      </c>
      <c r="AS76" s="57" t="s">
        <v>1224</v>
      </c>
      <c r="AT76" s="57" t="s">
        <v>18801</v>
      </c>
      <c r="AU76" s="57" t="s">
        <v>5359</v>
      </c>
      <c r="AV76" s="57" t="s">
        <v>5360</v>
      </c>
      <c r="AW76" s="57" t="s">
        <v>5361</v>
      </c>
      <c r="AX76" s="57" t="s">
        <v>5362</v>
      </c>
      <c r="AY76" s="57" t="s">
        <v>5363</v>
      </c>
      <c r="AZ76" s="57" t="s">
        <v>5364</v>
      </c>
      <c r="BE76" s="57" t="s">
        <v>5365</v>
      </c>
      <c r="BF76" s="57" t="s">
        <v>5366</v>
      </c>
      <c r="BG76" s="57" t="s">
        <v>5367</v>
      </c>
      <c r="BH76" s="57" t="s">
        <v>5368</v>
      </c>
      <c r="BI76" s="57" t="s">
        <v>5369</v>
      </c>
      <c r="BJ76" s="57" t="s">
        <v>5370</v>
      </c>
      <c r="BO76" s="57" t="s">
        <v>4681</v>
      </c>
      <c r="BP76" s="57" t="s">
        <v>5371</v>
      </c>
      <c r="BQ76" s="57" t="s">
        <v>5372</v>
      </c>
      <c r="BV76" s="57" t="s">
        <v>18056</v>
      </c>
      <c r="BW76" s="164" t="s">
        <v>18805</v>
      </c>
      <c r="BX76" s="57" t="s">
        <v>18908</v>
      </c>
      <c r="BY76" s="57" t="s">
        <v>8239</v>
      </c>
      <c r="BZ76" s="57" t="s">
        <v>8200</v>
      </c>
      <c r="CA76" s="57" t="s">
        <v>8201</v>
      </c>
      <c r="CB76" s="57" t="s">
        <v>8202</v>
      </c>
      <c r="CC76" s="57" t="s">
        <v>8240</v>
      </c>
      <c r="CD76" s="57" t="s">
        <v>8241</v>
      </c>
      <c r="CE76" s="57" t="s">
        <v>8205</v>
      </c>
      <c r="CI76" s="57" t="s">
        <v>8242</v>
      </c>
      <c r="CJ76" s="57" t="s">
        <v>8208</v>
      </c>
      <c r="CK76" s="57" t="s">
        <v>8243</v>
      </c>
      <c r="CL76" s="57" t="s">
        <v>8244</v>
      </c>
      <c r="CM76" s="57" t="s">
        <v>8245</v>
      </c>
      <c r="CN76" s="57" t="s">
        <v>8246</v>
      </c>
      <c r="CO76" s="57" t="s">
        <v>8247</v>
      </c>
      <c r="CS76" s="57" t="s">
        <v>5676</v>
      </c>
      <c r="CT76" s="57" t="s">
        <v>8248</v>
      </c>
      <c r="CZ76" s="57" t="s">
        <v>18056</v>
      </c>
      <c r="DA76" s="164" t="s">
        <v>18802</v>
      </c>
      <c r="DB76" s="57" t="s">
        <v>18956</v>
      </c>
      <c r="DC76" s="57" t="s">
        <v>11122</v>
      </c>
      <c r="DD76" s="57" t="s">
        <v>11123</v>
      </c>
      <c r="DE76" s="57" t="s">
        <v>11124</v>
      </c>
      <c r="DF76" s="57" t="s">
        <v>11125</v>
      </c>
      <c r="DG76" s="57" t="s">
        <v>11126</v>
      </c>
      <c r="DH76" s="57" t="s">
        <v>11127</v>
      </c>
      <c r="DI76" s="57" t="s">
        <v>11128</v>
      </c>
      <c r="DJ76" s="57" t="s">
        <v>11129</v>
      </c>
      <c r="DK76" s="57" t="s">
        <v>11130</v>
      </c>
      <c r="DM76" s="57" t="s">
        <v>11131</v>
      </c>
      <c r="DN76" s="57" t="s">
        <v>11132</v>
      </c>
      <c r="DO76" s="57" t="s">
        <v>11133</v>
      </c>
      <c r="DP76" s="57" t="s">
        <v>11134</v>
      </c>
      <c r="DQ76" s="57" t="s">
        <v>11135</v>
      </c>
      <c r="DR76" s="57" t="s">
        <v>11136</v>
      </c>
      <c r="DS76" s="57" t="s">
        <v>11137</v>
      </c>
      <c r="DT76" s="57" t="s">
        <v>11138</v>
      </c>
      <c r="DU76" s="57" t="s">
        <v>11139</v>
      </c>
      <c r="DW76" s="57" t="s">
        <v>5610</v>
      </c>
      <c r="DX76" s="57" t="s">
        <v>11023</v>
      </c>
      <c r="DY76" s="57" t="s">
        <v>5330</v>
      </c>
      <c r="ED76" s="57" t="s">
        <v>18084</v>
      </c>
      <c r="EE76" s="164" t="s">
        <v>18805</v>
      </c>
      <c r="EF76" s="57" t="s">
        <v>19099</v>
      </c>
      <c r="EG76" s="57" t="s">
        <v>13633</v>
      </c>
      <c r="EH76" s="57" t="s">
        <v>13634</v>
      </c>
      <c r="EI76" s="57" t="s">
        <v>13635</v>
      </c>
      <c r="EJ76" s="57" t="s">
        <v>13636</v>
      </c>
      <c r="EK76" s="57" t="s">
        <v>5116</v>
      </c>
      <c r="EQ76" s="57" t="s">
        <v>13637</v>
      </c>
      <c r="ER76" s="57" t="s">
        <v>13638</v>
      </c>
      <c r="ES76" s="57" t="s">
        <v>13639</v>
      </c>
      <c r="ET76" s="57" t="s">
        <v>4897</v>
      </c>
      <c r="EU76" s="57" t="s">
        <v>4898</v>
      </c>
      <c r="FA76" s="57" t="s">
        <v>13640</v>
      </c>
      <c r="FB76" s="57" t="s">
        <v>13641</v>
      </c>
      <c r="FC76" s="57" t="s">
        <v>13642</v>
      </c>
      <c r="FH76" s="57" t="s">
        <v>18084</v>
      </c>
      <c r="FI76" s="164" t="s">
        <v>18835</v>
      </c>
      <c r="FJ76" s="57" t="s">
        <v>18809</v>
      </c>
      <c r="FK76" s="57" t="s">
        <v>7449</v>
      </c>
      <c r="FL76" s="57" t="s">
        <v>7450</v>
      </c>
      <c r="FM76" s="57" t="s">
        <v>10832</v>
      </c>
      <c r="FN76" s="57" t="s">
        <v>7453</v>
      </c>
      <c r="FO76" s="57" t="s">
        <v>7454</v>
      </c>
      <c r="FU76" s="57" t="s">
        <v>15434</v>
      </c>
      <c r="FV76" s="57" t="s">
        <v>15435</v>
      </c>
      <c r="FW76" s="57" t="s">
        <v>15436</v>
      </c>
      <c r="FX76" s="57" t="s">
        <v>7461</v>
      </c>
      <c r="FY76" s="57" t="s">
        <v>15437</v>
      </c>
      <c r="FZ76" s="57" t="s">
        <v>7463</v>
      </c>
      <c r="GE76" s="57" t="s">
        <v>5712</v>
      </c>
      <c r="GF76" s="57" t="s">
        <v>6405</v>
      </c>
      <c r="GL76" s="57" t="s">
        <v>18075</v>
      </c>
      <c r="GM76" s="164" t="s">
        <v>18805</v>
      </c>
      <c r="GN76" s="57" t="s">
        <v>19389</v>
      </c>
      <c r="GO76" s="57" t="s">
        <v>16729</v>
      </c>
      <c r="GP76" s="57" t="s">
        <v>16730</v>
      </c>
      <c r="GQ76" s="57" t="s">
        <v>16731</v>
      </c>
      <c r="GR76" s="57" t="s">
        <v>16732</v>
      </c>
      <c r="GS76" s="57" t="s">
        <v>16733</v>
      </c>
      <c r="GT76" s="57" t="s">
        <v>16734</v>
      </c>
      <c r="GY76" s="57" t="s">
        <v>16735</v>
      </c>
      <c r="GZ76" s="57" t="s">
        <v>13649</v>
      </c>
      <c r="HA76" s="57" t="s">
        <v>16736</v>
      </c>
      <c r="HB76" s="57" t="s">
        <v>16737</v>
      </c>
      <c r="HC76" s="57" t="s">
        <v>16738</v>
      </c>
      <c r="HD76" s="57" t="s">
        <v>16739</v>
      </c>
      <c r="HI76" s="57" t="s">
        <v>16740</v>
      </c>
      <c r="HJ76" s="57" t="s">
        <v>16741</v>
      </c>
      <c r="HP76" s="57" t="s">
        <v>18075</v>
      </c>
      <c r="HQ76" s="164" t="s">
        <v>18805</v>
      </c>
      <c r="HR76" s="57" t="s">
        <v>19099</v>
      </c>
      <c r="HS76" s="57" t="s">
        <v>84</v>
      </c>
      <c r="HT76" s="57" t="s">
        <v>84</v>
      </c>
      <c r="HU76" s="57" t="s">
        <v>82</v>
      </c>
      <c r="HV76" s="57" t="s">
        <v>84</v>
      </c>
      <c r="HW76" s="57" t="s">
        <v>84</v>
      </c>
      <c r="HX76" s="57" t="s">
        <v>82</v>
      </c>
      <c r="HY76" s="57" t="s">
        <v>82</v>
      </c>
      <c r="HZ76" s="57" t="s">
        <v>84</v>
      </c>
      <c r="IA76" s="57" t="s">
        <v>84</v>
      </c>
      <c r="IB76" s="57" t="s">
        <v>84</v>
      </c>
      <c r="IC76" s="57" t="s">
        <v>84</v>
      </c>
      <c r="ID76" s="57" t="s">
        <v>84</v>
      </c>
      <c r="IE76" s="57" t="s">
        <v>84</v>
      </c>
      <c r="IF76" s="57" t="s">
        <v>84</v>
      </c>
      <c r="IG76" s="57" t="s">
        <v>84</v>
      </c>
      <c r="IH76" s="57" t="s">
        <v>82</v>
      </c>
      <c r="II76" s="57" t="s">
        <v>68</v>
      </c>
      <c r="IJ76" s="57">
        <v>13154</v>
      </c>
      <c r="IK76" s="57">
        <v>13254</v>
      </c>
      <c r="IL76" s="57">
        <v>31454</v>
      </c>
      <c r="IM76" s="57">
        <v>31407</v>
      </c>
      <c r="IN76" s="57">
        <v>21572</v>
      </c>
      <c r="IO76" s="57" t="s">
        <v>18863</v>
      </c>
      <c r="IP76" s="57" t="s">
        <v>18870</v>
      </c>
      <c r="IQ76" s="57" t="s">
        <v>19390</v>
      </c>
      <c r="IR76" s="57" t="s">
        <v>19366</v>
      </c>
      <c r="IS76" s="57" t="s">
        <v>18816</v>
      </c>
      <c r="IT76" s="57">
        <v>2</v>
      </c>
      <c r="IU76" s="57">
        <v>2</v>
      </c>
      <c r="IV76" s="57">
        <v>3</v>
      </c>
      <c r="IW76" s="57">
        <v>3</v>
      </c>
      <c r="IX76" s="57">
        <v>3</v>
      </c>
      <c r="IY76" s="57">
        <v>192</v>
      </c>
      <c r="IZ76" s="57">
        <v>192</v>
      </c>
      <c r="JA76" s="57">
        <v>516</v>
      </c>
      <c r="JB76" s="57">
        <v>215</v>
      </c>
      <c r="JC76" s="57">
        <v>493</v>
      </c>
      <c r="JD76" s="57">
        <v>122</v>
      </c>
      <c r="JE76" s="57">
        <v>128</v>
      </c>
      <c r="JF76" s="57">
        <v>200</v>
      </c>
      <c r="JG76" s="57">
        <v>300</v>
      </c>
      <c r="JH76" s="57">
        <v>221</v>
      </c>
      <c r="JN76" s="57">
        <v>31454</v>
      </c>
      <c r="JO76" s="57">
        <v>31436</v>
      </c>
      <c r="JP76" s="57">
        <v>31407</v>
      </c>
      <c r="JQ76" s="57">
        <v>12587</v>
      </c>
      <c r="JS76" s="57" t="s">
        <v>19390</v>
      </c>
      <c r="JT76" s="57" t="s">
        <v>18815</v>
      </c>
      <c r="JU76" s="57" t="s">
        <v>19366</v>
      </c>
      <c r="JV76" s="57" t="s">
        <v>19364</v>
      </c>
      <c r="JX76" s="57">
        <v>3</v>
      </c>
      <c r="JY76" s="57">
        <v>3</v>
      </c>
      <c r="JZ76" s="57">
        <v>3</v>
      </c>
      <c r="KA76" s="57">
        <v>1</v>
      </c>
      <c r="KC76" s="57">
        <v>516</v>
      </c>
      <c r="KD76" s="57">
        <v>521</v>
      </c>
      <c r="KE76" s="57">
        <v>215</v>
      </c>
      <c r="KF76" s="57">
        <v>15</v>
      </c>
      <c r="KH76" s="57">
        <v>200</v>
      </c>
      <c r="KI76" s="57">
        <v>200</v>
      </c>
      <c r="KJ76" s="57">
        <v>300</v>
      </c>
      <c r="KK76" s="57">
        <v>221</v>
      </c>
      <c r="KR76" s="57">
        <v>31454</v>
      </c>
      <c r="KS76" s="57">
        <v>31436</v>
      </c>
      <c r="KT76" s="57">
        <v>13154</v>
      </c>
      <c r="KW76" s="57" t="s">
        <v>19390</v>
      </c>
      <c r="KX76" s="57" t="s">
        <v>18815</v>
      </c>
      <c r="KY76" s="57" t="s">
        <v>18863</v>
      </c>
      <c r="LB76" s="57">
        <v>3</v>
      </c>
      <c r="LC76" s="57">
        <v>3</v>
      </c>
      <c r="LD76" s="57">
        <v>2</v>
      </c>
      <c r="LG76" s="57">
        <v>516</v>
      </c>
      <c r="LH76" s="57">
        <v>521</v>
      </c>
      <c r="LI76" s="57">
        <v>192</v>
      </c>
      <c r="LL76" s="57">
        <v>200</v>
      </c>
      <c r="LM76" s="57">
        <v>200</v>
      </c>
      <c r="LN76" s="57">
        <v>122</v>
      </c>
      <c r="LV76" s="57">
        <v>15254</v>
      </c>
      <c r="LW76" s="57">
        <v>11554</v>
      </c>
      <c r="LX76" s="57">
        <v>12054</v>
      </c>
      <c r="MA76" s="57" t="s">
        <v>18909</v>
      </c>
      <c r="MB76" s="57" t="s">
        <v>18812</v>
      </c>
      <c r="MC76" s="57" t="s">
        <v>18840</v>
      </c>
      <c r="MF76" s="57">
        <v>2</v>
      </c>
      <c r="MG76" s="57">
        <v>2</v>
      </c>
      <c r="MH76" s="57">
        <v>2</v>
      </c>
      <c r="MK76" s="57">
        <v>400</v>
      </c>
      <c r="ML76" s="57">
        <v>243</v>
      </c>
      <c r="MM76" s="57">
        <v>266</v>
      </c>
      <c r="MP76" s="57">
        <v>136</v>
      </c>
      <c r="MQ76" s="57">
        <v>116</v>
      </c>
      <c r="MR76" s="57">
        <v>113</v>
      </c>
      <c r="OD76" s="57">
        <v>15254</v>
      </c>
      <c r="OE76" s="57">
        <v>34005</v>
      </c>
      <c r="OI76" s="57" t="s">
        <v>18909</v>
      </c>
      <c r="OJ76" s="57" t="s">
        <v>18910</v>
      </c>
      <c r="ON76" s="57">
        <v>2</v>
      </c>
      <c r="OO76" s="57">
        <v>3</v>
      </c>
      <c r="OS76" s="57">
        <v>400</v>
      </c>
      <c r="OT76" s="57">
        <v>304</v>
      </c>
      <c r="OX76" s="57">
        <v>136</v>
      </c>
      <c r="OY76" s="57">
        <v>312</v>
      </c>
      <c r="PJ76" s="57" t="s">
        <v>19391</v>
      </c>
      <c r="PK76" s="57" t="s">
        <v>19392</v>
      </c>
      <c r="PL76" s="57" t="s">
        <v>19393</v>
      </c>
      <c r="PM76" s="57" t="s">
        <v>19394</v>
      </c>
      <c r="PN76" s="57">
        <v>1386.4980688000001</v>
      </c>
      <c r="PO76" s="57" t="s">
        <v>18823</v>
      </c>
      <c r="PP76" s="57" t="s">
        <v>18824</v>
      </c>
      <c r="PQ76" s="57" t="s">
        <v>18825</v>
      </c>
      <c r="PR76" s="57" t="s">
        <v>3515</v>
      </c>
      <c r="PS76" s="57" t="s">
        <v>3516</v>
      </c>
      <c r="PT76" s="57" t="s">
        <v>3517</v>
      </c>
      <c r="PU76" s="57" t="s">
        <v>3518</v>
      </c>
      <c r="PV76" s="57" t="s">
        <v>3519</v>
      </c>
      <c r="PW76" s="57" t="s">
        <v>3520</v>
      </c>
    </row>
    <row r="77" spans="1:439" ht="15" customHeight="1" x14ac:dyDescent="0.35">
      <c r="A77" s="57">
        <v>76</v>
      </c>
      <c r="B77" s="57" t="s">
        <v>277</v>
      </c>
      <c r="D77" s="57" t="s">
        <v>19395</v>
      </c>
      <c r="E77" s="57" t="s">
        <v>1730</v>
      </c>
      <c r="F77" s="57" t="s">
        <v>502</v>
      </c>
      <c r="G77" s="57" t="s">
        <v>1731</v>
      </c>
      <c r="H77" s="57" t="s">
        <v>1732</v>
      </c>
      <c r="I77" s="57" t="s">
        <v>502</v>
      </c>
      <c r="J77" s="57" t="s">
        <v>1733</v>
      </c>
      <c r="P77" s="57" t="s">
        <v>1734</v>
      </c>
      <c r="S77" s="57" t="s">
        <v>69</v>
      </c>
      <c r="T77" s="57" t="s">
        <v>69</v>
      </c>
      <c r="U77" s="57" t="s">
        <v>69</v>
      </c>
      <c r="V77" s="57" t="s">
        <v>69</v>
      </c>
      <c r="W77" s="57" t="s">
        <v>69</v>
      </c>
      <c r="X77" s="57" t="s">
        <v>69</v>
      </c>
      <c r="Y77" s="57" t="s">
        <v>69</v>
      </c>
      <c r="Z77" s="57" t="s">
        <v>69</v>
      </c>
      <c r="AA77" s="57" t="s">
        <v>69</v>
      </c>
      <c r="AB77" s="57" t="s">
        <v>63</v>
      </c>
      <c r="AC77" s="57" t="s">
        <v>69</v>
      </c>
      <c r="AD77" s="57" t="s">
        <v>69</v>
      </c>
      <c r="AE77" s="57" t="s">
        <v>63</v>
      </c>
      <c r="AF77" s="57" t="s">
        <v>69</v>
      </c>
      <c r="AG77" s="57" t="s">
        <v>69</v>
      </c>
      <c r="AH77" s="57" t="s">
        <v>75</v>
      </c>
      <c r="AI77" s="57" t="s">
        <v>1735</v>
      </c>
      <c r="AJ77" s="57" t="s">
        <v>83</v>
      </c>
      <c r="AK77" s="57" t="s">
        <v>83</v>
      </c>
      <c r="AL77" s="57" t="s">
        <v>77</v>
      </c>
      <c r="AM77" s="57" t="s">
        <v>1736</v>
      </c>
      <c r="AN77" s="57" t="s">
        <v>1737</v>
      </c>
      <c r="AO77" s="57" t="s">
        <v>904</v>
      </c>
      <c r="AP77" s="57" t="s">
        <v>18948</v>
      </c>
      <c r="AQ77" s="57" t="s">
        <v>1245</v>
      </c>
      <c r="AR77" s="57" t="s">
        <v>78</v>
      </c>
      <c r="AS77" s="57" t="s">
        <v>1224</v>
      </c>
      <c r="AT77" s="57" t="s">
        <v>18801</v>
      </c>
      <c r="AU77" s="57" t="s">
        <v>5374</v>
      </c>
      <c r="AV77" s="57" t="s">
        <v>5375</v>
      </c>
      <c r="AW77" s="57" t="s">
        <v>5376</v>
      </c>
      <c r="AX77" s="57" t="s">
        <v>5377</v>
      </c>
      <c r="AY77" s="57" t="s">
        <v>5378</v>
      </c>
      <c r="AZ77" s="57" t="s">
        <v>5379</v>
      </c>
      <c r="BA77" s="57" t="s">
        <v>5380</v>
      </c>
      <c r="BE77" s="57" t="s">
        <v>5381</v>
      </c>
      <c r="BF77" s="57" t="s">
        <v>5382</v>
      </c>
      <c r="BG77" s="57" t="s">
        <v>5383</v>
      </c>
      <c r="BH77" s="57" t="s">
        <v>5384</v>
      </c>
      <c r="BI77" s="57" t="s">
        <v>5385</v>
      </c>
      <c r="BJ77" s="57" t="s">
        <v>5386</v>
      </c>
      <c r="BK77" s="57" t="s">
        <v>5387</v>
      </c>
      <c r="BO77" s="57" t="s">
        <v>5388</v>
      </c>
      <c r="BP77" s="57" t="s">
        <v>5389</v>
      </c>
      <c r="BQ77" s="57" t="s">
        <v>5390</v>
      </c>
      <c r="BV77" s="57" t="s">
        <v>18056</v>
      </c>
      <c r="BW77" s="164" t="s">
        <v>18805</v>
      </c>
      <c r="BX77" s="57" t="s">
        <v>19396</v>
      </c>
      <c r="BY77" s="57" t="s">
        <v>8249</v>
      </c>
      <c r="BZ77" s="57" t="s">
        <v>8250</v>
      </c>
      <c r="CA77" s="57" t="s">
        <v>8251</v>
      </c>
      <c r="CB77" s="57" t="s">
        <v>8252</v>
      </c>
      <c r="CC77" s="57" t="s">
        <v>8253</v>
      </c>
      <c r="CD77" s="57" t="s">
        <v>8254</v>
      </c>
      <c r="CE77" s="57" t="s">
        <v>8255</v>
      </c>
      <c r="CF77" s="57" t="s">
        <v>8256</v>
      </c>
      <c r="CI77" s="57" t="s">
        <v>8257</v>
      </c>
      <c r="CJ77" s="57" t="s">
        <v>8258</v>
      </c>
      <c r="CK77" s="57" t="s">
        <v>8259</v>
      </c>
      <c r="CL77" s="57" t="s">
        <v>8260</v>
      </c>
      <c r="CM77" s="57" t="s">
        <v>8261</v>
      </c>
      <c r="CN77" s="57" t="s">
        <v>8262</v>
      </c>
      <c r="CO77" s="57" t="s">
        <v>8263</v>
      </c>
      <c r="CP77" s="57" t="s">
        <v>6007</v>
      </c>
      <c r="CS77" s="57" t="s">
        <v>4580</v>
      </c>
      <c r="CT77" s="57" t="s">
        <v>5346</v>
      </c>
      <c r="CU77" s="57" t="s">
        <v>8264</v>
      </c>
      <c r="CZ77" s="57" t="s">
        <v>18078</v>
      </c>
      <c r="DA77" s="164" t="s">
        <v>18802</v>
      </c>
      <c r="DB77" s="57" t="s">
        <v>19397</v>
      </c>
      <c r="DC77" s="57" t="s">
        <v>11140</v>
      </c>
      <c r="DD77" s="57" t="s">
        <v>11141</v>
      </c>
      <c r="DE77" s="57" t="s">
        <v>11142</v>
      </c>
      <c r="DF77" s="57" t="s">
        <v>11143</v>
      </c>
      <c r="DG77" s="57" t="s">
        <v>5629</v>
      </c>
      <c r="DH77" s="57" t="s">
        <v>11144</v>
      </c>
      <c r="DI77" s="57" t="s">
        <v>11145</v>
      </c>
      <c r="DM77" s="57" t="s">
        <v>11146</v>
      </c>
      <c r="DN77" s="57" t="s">
        <v>11147</v>
      </c>
      <c r="DO77" s="57" t="s">
        <v>11148</v>
      </c>
      <c r="DP77" s="57" t="s">
        <v>11149</v>
      </c>
      <c r="DQ77" s="57" t="s">
        <v>11150</v>
      </c>
      <c r="DR77" s="57" t="s">
        <v>11151</v>
      </c>
      <c r="DW77" s="57" t="s">
        <v>8142</v>
      </c>
      <c r="DX77" s="57" t="s">
        <v>5969</v>
      </c>
      <c r="DY77" s="57" t="s">
        <v>5034</v>
      </c>
      <c r="ED77" s="57" t="s">
        <v>18056</v>
      </c>
      <c r="EE77" s="164" t="s">
        <v>18802</v>
      </c>
      <c r="EF77" s="57" t="s">
        <v>18854</v>
      </c>
      <c r="EG77" s="57" t="s">
        <v>13643</v>
      </c>
      <c r="EH77" s="57" t="s">
        <v>13644</v>
      </c>
      <c r="EI77" s="57" t="s">
        <v>13645</v>
      </c>
      <c r="EJ77" s="57" t="s">
        <v>13646</v>
      </c>
      <c r="EK77" s="57" t="s">
        <v>13647</v>
      </c>
      <c r="EQ77" s="57" t="s">
        <v>13648</v>
      </c>
      <c r="ER77" s="57" t="s">
        <v>13649</v>
      </c>
      <c r="ES77" s="57" t="s">
        <v>13650</v>
      </c>
      <c r="ET77" s="57" t="s">
        <v>13651</v>
      </c>
      <c r="EU77" s="57" t="s">
        <v>13652</v>
      </c>
      <c r="FA77" s="57" t="s">
        <v>13653</v>
      </c>
      <c r="FB77" s="57" t="s">
        <v>13654</v>
      </c>
      <c r="FH77" s="57" t="s">
        <v>18075</v>
      </c>
      <c r="FI77" s="164" t="s">
        <v>18805</v>
      </c>
      <c r="FJ77" s="57" t="s">
        <v>18882</v>
      </c>
      <c r="FK77" s="57" t="s">
        <v>7449</v>
      </c>
      <c r="FL77" s="57" t="s">
        <v>7450</v>
      </c>
      <c r="FM77" s="57" t="s">
        <v>15438</v>
      </c>
      <c r="FN77" s="57" t="s">
        <v>7453</v>
      </c>
      <c r="FO77" s="57" t="s">
        <v>7454</v>
      </c>
      <c r="FP77" s="57" t="s">
        <v>10834</v>
      </c>
      <c r="FQ77" s="57" t="s">
        <v>13646</v>
      </c>
      <c r="FU77" s="57" t="s">
        <v>13445</v>
      </c>
      <c r="FV77" s="57" t="s">
        <v>7459</v>
      </c>
      <c r="FW77" s="57" t="s">
        <v>15439</v>
      </c>
      <c r="FX77" s="57" t="s">
        <v>7461</v>
      </c>
      <c r="FY77" s="57" t="s">
        <v>7462</v>
      </c>
      <c r="FZ77" s="57" t="s">
        <v>7463</v>
      </c>
      <c r="GA77" s="57" t="s">
        <v>15440</v>
      </c>
      <c r="GE77" s="57" t="s">
        <v>5007</v>
      </c>
      <c r="GF77" s="57" t="s">
        <v>5712</v>
      </c>
      <c r="GG77" s="57" t="s">
        <v>6405</v>
      </c>
      <c r="GL77" s="57" t="s">
        <v>18075</v>
      </c>
      <c r="GM77" s="164" t="s">
        <v>18805</v>
      </c>
      <c r="GN77" s="57" t="s">
        <v>19398</v>
      </c>
      <c r="GO77" s="57" t="s">
        <v>16742</v>
      </c>
      <c r="GP77" s="57" t="s">
        <v>9906</v>
      </c>
      <c r="GQ77" s="57" t="s">
        <v>16743</v>
      </c>
      <c r="GR77" s="57" t="s">
        <v>9908</v>
      </c>
      <c r="GS77" s="57" t="s">
        <v>13797</v>
      </c>
      <c r="GY77" s="57" t="s">
        <v>16744</v>
      </c>
      <c r="GZ77" s="57" t="s">
        <v>16745</v>
      </c>
      <c r="HA77" s="57" t="s">
        <v>10648</v>
      </c>
      <c r="HB77" s="57" t="s">
        <v>16746</v>
      </c>
      <c r="HC77" s="57" t="s">
        <v>8630</v>
      </c>
      <c r="HD77" s="57" t="s">
        <v>8631</v>
      </c>
      <c r="HE77" s="57" t="s">
        <v>4596</v>
      </c>
      <c r="HI77" s="57" t="s">
        <v>4579</v>
      </c>
      <c r="HJ77" s="57" t="s">
        <v>4601</v>
      </c>
      <c r="HK77" s="57" t="s">
        <v>4602</v>
      </c>
      <c r="HP77" s="57" t="s">
        <v>18078</v>
      </c>
      <c r="HQ77" s="164" t="s">
        <v>18805</v>
      </c>
      <c r="HR77" s="57" t="s">
        <v>19399</v>
      </c>
      <c r="HS77" s="57" t="s">
        <v>84</v>
      </c>
      <c r="HT77" s="57" t="s">
        <v>84</v>
      </c>
      <c r="HU77" s="57" t="s">
        <v>84</v>
      </c>
      <c r="HV77" s="57" t="s">
        <v>84</v>
      </c>
      <c r="HW77" s="57" t="s">
        <v>84</v>
      </c>
      <c r="HX77" s="57" t="s">
        <v>84</v>
      </c>
      <c r="HY77" s="57" t="s">
        <v>82</v>
      </c>
      <c r="HZ77" s="57" t="s">
        <v>84</v>
      </c>
      <c r="IA77" s="57" t="s">
        <v>84</v>
      </c>
      <c r="IB77" s="57" t="s">
        <v>84</v>
      </c>
      <c r="IC77" s="57" t="s">
        <v>84</v>
      </c>
      <c r="ID77" s="57" t="s">
        <v>84</v>
      </c>
      <c r="IE77" s="57" t="s">
        <v>84</v>
      </c>
      <c r="IF77" s="57" t="s">
        <v>84</v>
      </c>
      <c r="IG77" s="57" t="s">
        <v>84</v>
      </c>
      <c r="IH77" s="57" t="s">
        <v>84</v>
      </c>
      <c r="II77" s="57" t="s">
        <v>68</v>
      </c>
      <c r="IJ77" s="57">
        <v>13154</v>
      </c>
      <c r="IK77" s="57">
        <v>13254</v>
      </c>
      <c r="IL77" s="57">
        <v>21572</v>
      </c>
      <c r="IM77" s="57">
        <v>31407</v>
      </c>
      <c r="IN77" s="57">
        <v>31454</v>
      </c>
      <c r="IO77" s="57" t="s">
        <v>18863</v>
      </c>
      <c r="IP77" s="57" t="s">
        <v>18870</v>
      </c>
      <c r="IQ77" s="57" t="s">
        <v>18816</v>
      </c>
      <c r="IR77" s="57" t="s">
        <v>19366</v>
      </c>
      <c r="IS77" s="57" t="s">
        <v>19390</v>
      </c>
      <c r="IT77" s="57">
        <v>2</v>
      </c>
      <c r="IU77" s="57">
        <v>2</v>
      </c>
      <c r="IV77" s="57">
        <v>3</v>
      </c>
      <c r="IW77" s="57">
        <v>3</v>
      </c>
      <c r="IX77" s="57">
        <v>3</v>
      </c>
      <c r="IY77" s="57">
        <v>192</v>
      </c>
      <c r="IZ77" s="57">
        <v>192</v>
      </c>
      <c r="JA77" s="57">
        <v>493</v>
      </c>
      <c r="JB77" s="57">
        <v>215</v>
      </c>
      <c r="JC77" s="57">
        <v>516</v>
      </c>
      <c r="JD77" s="57">
        <v>122</v>
      </c>
      <c r="JE77" s="57">
        <v>128</v>
      </c>
      <c r="JF77" s="57">
        <v>221</v>
      </c>
      <c r="JG77" s="57">
        <v>200</v>
      </c>
      <c r="JH77" s="57">
        <v>200</v>
      </c>
      <c r="JN77" s="57">
        <v>32079</v>
      </c>
      <c r="JO77" s="57">
        <v>31454</v>
      </c>
      <c r="JP77" s="57">
        <v>31407</v>
      </c>
      <c r="JQ77" s="57">
        <v>42866</v>
      </c>
      <c r="JR77" s="57">
        <v>12587</v>
      </c>
      <c r="JS77" s="57" t="s">
        <v>18867</v>
      </c>
      <c r="JT77" s="57" t="s">
        <v>19390</v>
      </c>
      <c r="JU77" s="57" t="s">
        <v>19366</v>
      </c>
      <c r="JV77" s="57" t="s">
        <v>19400</v>
      </c>
      <c r="JW77" s="57" t="s">
        <v>19364</v>
      </c>
      <c r="JX77" s="57">
        <v>3</v>
      </c>
      <c r="JY77" s="57">
        <v>3</v>
      </c>
      <c r="JZ77" s="57">
        <v>3</v>
      </c>
      <c r="KA77" s="57">
        <v>2</v>
      </c>
      <c r="KB77" s="57">
        <v>2</v>
      </c>
      <c r="KC77" s="57">
        <v>548</v>
      </c>
      <c r="KD77" s="57">
        <v>516</v>
      </c>
      <c r="KE77" s="57">
        <v>215</v>
      </c>
      <c r="KF77" s="57">
        <v>296</v>
      </c>
      <c r="KG77" s="57">
        <v>154</v>
      </c>
      <c r="KH77" s="57">
        <v>310</v>
      </c>
      <c r="KI77" s="57">
        <v>200</v>
      </c>
      <c r="KJ77" s="57">
        <v>200</v>
      </c>
      <c r="KK77" s="57">
        <v>344</v>
      </c>
      <c r="KL77" s="57">
        <v>341</v>
      </c>
      <c r="KR77" s="57">
        <v>21572</v>
      </c>
      <c r="KS77" s="57">
        <v>11554</v>
      </c>
      <c r="KT77" s="57">
        <v>12054</v>
      </c>
      <c r="KU77" s="57">
        <v>31407</v>
      </c>
      <c r="KV77" s="57">
        <v>31454</v>
      </c>
      <c r="KW77" s="57" t="s">
        <v>18816</v>
      </c>
      <c r="KX77" s="57" t="s">
        <v>18812</v>
      </c>
      <c r="KY77" s="57" t="s">
        <v>18840</v>
      </c>
      <c r="KZ77" s="57" t="s">
        <v>19366</v>
      </c>
      <c r="LA77" s="57" t="s">
        <v>19390</v>
      </c>
      <c r="LB77" s="57">
        <v>3</v>
      </c>
      <c r="LC77" s="57">
        <v>2</v>
      </c>
      <c r="LD77" s="57">
        <v>2</v>
      </c>
      <c r="LE77" s="57">
        <v>3</v>
      </c>
      <c r="LF77" s="57">
        <v>3</v>
      </c>
      <c r="LG77" s="57">
        <v>493</v>
      </c>
      <c r="LH77" s="57">
        <v>243</v>
      </c>
      <c r="LI77" s="57">
        <v>266</v>
      </c>
      <c r="LJ77" s="57">
        <v>215</v>
      </c>
      <c r="LK77" s="57">
        <v>516</v>
      </c>
      <c r="LL77" s="57">
        <v>221</v>
      </c>
      <c r="LM77" s="57">
        <v>116</v>
      </c>
      <c r="LN77" s="57">
        <v>113</v>
      </c>
      <c r="LO77" s="57">
        <v>200</v>
      </c>
      <c r="LP77" s="57">
        <v>200</v>
      </c>
      <c r="LV77" s="57">
        <v>15254</v>
      </c>
      <c r="MA77" s="57" t="s">
        <v>18909</v>
      </c>
      <c r="MF77" s="57">
        <v>2</v>
      </c>
      <c r="MK77" s="57">
        <v>400</v>
      </c>
      <c r="MP77" s="57">
        <v>136</v>
      </c>
      <c r="OD77" s="57">
        <v>32110</v>
      </c>
      <c r="OI77" s="57" t="s">
        <v>18869</v>
      </c>
      <c r="ON77" s="57">
        <v>3</v>
      </c>
      <c r="OS77" s="57">
        <v>1050</v>
      </c>
      <c r="OX77" s="57">
        <v>310</v>
      </c>
      <c r="PJ77" s="57" t="s">
        <v>19401</v>
      </c>
      <c r="PK77" s="57" t="s">
        <v>19402</v>
      </c>
      <c r="PL77" s="57" t="s">
        <v>19403</v>
      </c>
      <c r="PM77" s="57" t="s">
        <v>19165</v>
      </c>
      <c r="PN77" s="57">
        <v>1581.1421476</v>
      </c>
      <c r="PO77" s="57" t="s">
        <v>18823</v>
      </c>
      <c r="PP77" s="57" t="s">
        <v>18824</v>
      </c>
      <c r="PQ77" s="57" t="s">
        <v>18825</v>
      </c>
      <c r="PR77" s="57" t="s">
        <v>3521</v>
      </c>
      <c r="PS77" s="57" t="s">
        <v>3522</v>
      </c>
      <c r="PT77" s="57" t="s">
        <v>3523</v>
      </c>
      <c r="PU77" s="57" t="s">
        <v>3524</v>
      </c>
      <c r="PV77" s="57" t="s">
        <v>3525</v>
      </c>
      <c r="PW77" s="57" t="s">
        <v>3526</v>
      </c>
    </row>
    <row r="78" spans="1:439" ht="15" customHeight="1" x14ac:dyDescent="0.35">
      <c r="A78" s="57">
        <v>77</v>
      </c>
      <c r="B78" s="57" t="s">
        <v>277</v>
      </c>
      <c r="D78" s="57" t="s">
        <v>19404</v>
      </c>
      <c r="E78" s="57" t="s">
        <v>1738</v>
      </c>
      <c r="F78" s="57" t="s">
        <v>1739</v>
      </c>
      <c r="G78" s="57" t="s">
        <v>1740</v>
      </c>
      <c r="H78" s="57" t="s">
        <v>1741</v>
      </c>
      <c r="P78" s="57" t="s">
        <v>1715</v>
      </c>
      <c r="S78" s="57" t="s">
        <v>69</v>
      </c>
      <c r="T78" s="57" t="s">
        <v>69</v>
      </c>
      <c r="U78" s="57" t="s">
        <v>69</v>
      </c>
      <c r="V78" s="57" t="s">
        <v>69</v>
      </c>
      <c r="W78" s="57" t="s">
        <v>69</v>
      </c>
      <c r="X78" s="57" t="s">
        <v>69</v>
      </c>
      <c r="Y78" s="57" t="s">
        <v>69</v>
      </c>
      <c r="Z78" s="57" t="s">
        <v>69</v>
      </c>
      <c r="AA78" s="57" t="s">
        <v>69</v>
      </c>
      <c r="AB78" s="57" t="s">
        <v>63</v>
      </c>
      <c r="AC78" s="57" t="s">
        <v>69</v>
      </c>
      <c r="AD78" s="57" t="s">
        <v>69</v>
      </c>
      <c r="AE78" s="57" t="s">
        <v>69</v>
      </c>
      <c r="AF78" s="57" t="s">
        <v>69</v>
      </c>
      <c r="AG78" s="57" t="s">
        <v>69</v>
      </c>
      <c r="AH78" s="57" t="s">
        <v>75</v>
      </c>
      <c r="AI78" s="57" t="s">
        <v>1742</v>
      </c>
      <c r="AJ78" s="57" t="s">
        <v>76</v>
      </c>
      <c r="AK78" s="57" t="s">
        <v>81</v>
      </c>
      <c r="AL78" s="57" t="s">
        <v>72</v>
      </c>
      <c r="AM78" s="57" t="s">
        <v>1743</v>
      </c>
      <c r="AO78" s="57" t="s">
        <v>905</v>
      </c>
      <c r="AP78" s="57" t="s">
        <v>18948</v>
      </c>
      <c r="AQ78" s="57" t="s">
        <v>1245</v>
      </c>
      <c r="AR78" s="57" t="s">
        <v>78</v>
      </c>
      <c r="AS78" s="57" t="s">
        <v>1523</v>
      </c>
      <c r="AT78" s="57" t="s">
        <v>18859</v>
      </c>
      <c r="AU78" s="57" t="s">
        <v>5391</v>
      </c>
      <c r="AV78" s="57" t="s">
        <v>5392</v>
      </c>
      <c r="AW78" s="57" t="s">
        <v>5393</v>
      </c>
      <c r="AX78" s="57" t="s">
        <v>5394</v>
      </c>
      <c r="AY78" s="57" t="s">
        <v>5395</v>
      </c>
      <c r="AZ78" s="57" t="s">
        <v>5396</v>
      </c>
      <c r="BE78" s="57" t="s">
        <v>5397</v>
      </c>
      <c r="BF78" s="57" t="s">
        <v>5398</v>
      </c>
      <c r="BG78" s="57" t="s">
        <v>5399</v>
      </c>
      <c r="BH78" s="57" t="s">
        <v>5400</v>
      </c>
      <c r="BI78" s="57" t="s">
        <v>5401</v>
      </c>
      <c r="BJ78" s="57" t="s">
        <v>5402</v>
      </c>
      <c r="BO78" s="57" t="s">
        <v>5403</v>
      </c>
      <c r="BP78" s="57" t="s">
        <v>5404</v>
      </c>
      <c r="BQ78" s="57" t="s">
        <v>5405</v>
      </c>
      <c r="BV78" s="57" t="s">
        <v>18069</v>
      </c>
      <c r="BW78" s="164" t="s">
        <v>18805</v>
      </c>
      <c r="BX78" s="57" t="s">
        <v>18934</v>
      </c>
      <c r="BY78" s="57" t="s">
        <v>8265</v>
      </c>
      <c r="BZ78" s="57" t="s">
        <v>4900</v>
      </c>
      <c r="CA78" s="57" t="s">
        <v>7342</v>
      </c>
      <c r="CB78" s="57" t="s">
        <v>8266</v>
      </c>
      <c r="CC78" s="57" t="s">
        <v>7344</v>
      </c>
      <c r="CI78" s="57" t="s">
        <v>8267</v>
      </c>
      <c r="CJ78" s="57" t="s">
        <v>8268</v>
      </c>
      <c r="CK78" s="57" t="s">
        <v>8269</v>
      </c>
      <c r="CL78" s="57" t="s">
        <v>8270</v>
      </c>
      <c r="CM78" s="57" t="s">
        <v>8271</v>
      </c>
      <c r="CN78" s="57" t="s">
        <v>8272</v>
      </c>
      <c r="CO78" s="57" t="s">
        <v>8273</v>
      </c>
      <c r="CP78" s="57" t="s">
        <v>8274</v>
      </c>
      <c r="CQ78" s="57" t="s">
        <v>8275</v>
      </c>
      <c r="CS78" s="57" t="s">
        <v>7351</v>
      </c>
      <c r="CT78" s="57" t="s">
        <v>5405</v>
      </c>
      <c r="CZ78" s="57" t="s">
        <v>18084</v>
      </c>
      <c r="DA78" s="164" t="s">
        <v>18805</v>
      </c>
      <c r="DB78" s="57" t="s">
        <v>19090</v>
      </c>
      <c r="DC78" s="57" t="s">
        <v>11152</v>
      </c>
      <c r="DD78" s="57" t="s">
        <v>11153</v>
      </c>
      <c r="DE78" s="57" t="s">
        <v>11154</v>
      </c>
      <c r="DF78" s="57" t="s">
        <v>11155</v>
      </c>
      <c r="DG78" s="57" t="s">
        <v>11156</v>
      </c>
      <c r="DH78" s="57" t="s">
        <v>11157</v>
      </c>
      <c r="DM78" s="57" t="s">
        <v>11158</v>
      </c>
      <c r="DN78" s="57" t="s">
        <v>11159</v>
      </c>
      <c r="DO78" s="57" t="s">
        <v>11160</v>
      </c>
      <c r="DP78" s="57" t="s">
        <v>11161</v>
      </c>
      <c r="DQ78" s="57" t="s">
        <v>11162</v>
      </c>
      <c r="DR78" s="57" t="s">
        <v>11163</v>
      </c>
      <c r="DW78" s="57" t="s">
        <v>8160</v>
      </c>
      <c r="DX78" s="57" t="s">
        <v>11049</v>
      </c>
      <c r="ED78" s="57" t="s">
        <v>18075</v>
      </c>
      <c r="EE78" s="164" t="s">
        <v>18949</v>
      </c>
      <c r="EF78" s="57" t="s">
        <v>18854</v>
      </c>
      <c r="EG78" s="57" t="s">
        <v>13655</v>
      </c>
      <c r="EH78" s="57" t="s">
        <v>8277</v>
      </c>
      <c r="EI78" s="57" t="s">
        <v>8278</v>
      </c>
      <c r="EJ78" s="57" t="s">
        <v>8279</v>
      </c>
      <c r="EK78" s="57" t="s">
        <v>8280</v>
      </c>
      <c r="EL78" s="57" t="s">
        <v>8281</v>
      </c>
      <c r="EM78" s="57" t="s">
        <v>8282</v>
      </c>
      <c r="EQ78" s="57" t="s">
        <v>13656</v>
      </c>
      <c r="ER78" s="57" t="s">
        <v>8284</v>
      </c>
      <c r="ES78" s="57" t="s">
        <v>8285</v>
      </c>
      <c r="ET78" s="57" t="s">
        <v>8286</v>
      </c>
      <c r="EU78" s="57" t="s">
        <v>8287</v>
      </c>
      <c r="EV78" s="57" t="s">
        <v>8288</v>
      </c>
      <c r="EW78" s="57" t="s">
        <v>8289</v>
      </c>
      <c r="FA78" s="57" t="s">
        <v>8290</v>
      </c>
      <c r="FB78" s="57" t="s">
        <v>13657</v>
      </c>
      <c r="FC78" s="57" t="s">
        <v>4601</v>
      </c>
      <c r="FH78" s="57" t="s">
        <v>18075</v>
      </c>
      <c r="FI78" s="164" t="s">
        <v>18935</v>
      </c>
      <c r="FJ78" s="57" t="s">
        <v>18832</v>
      </c>
      <c r="FK78" s="57" t="s">
        <v>15441</v>
      </c>
      <c r="FL78" s="57" t="s">
        <v>12906</v>
      </c>
      <c r="FM78" s="57" t="s">
        <v>13701</v>
      </c>
      <c r="FN78" s="57" t="s">
        <v>10755</v>
      </c>
      <c r="FO78" s="57" t="s">
        <v>15442</v>
      </c>
      <c r="FP78" s="57" t="s">
        <v>15443</v>
      </c>
      <c r="FU78" s="57" t="s">
        <v>15444</v>
      </c>
      <c r="FV78" s="57" t="s">
        <v>10480</v>
      </c>
      <c r="FW78" s="57" t="s">
        <v>15445</v>
      </c>
      <c r="FX78" s="57" t="s">
        <v>15446</v>
      </c>
      <c r="FY78" s="57" t="s">
        <v>15447</v>
      </c>
      <c r="FZ78" s="57" t="s">
        <v>15448</v>
      </c>
      <c r="GE78" s="57" t="s">
        <v>13296</v>
      </c>
      <c r="GF78" s="57" t="s">
        <v>5712</v>
      </c>
      <c r="GL78" s="57" t="s">
        <v>18075</v>
      </c>
      <c r="GM78" s="164" t="s">
        <v>18805</v>
      </c>
      <c r="GN78" s="57" t="s">
        <v>18829</v>
      </c>
      <c r="HS78" s="57" t="s">
        <v>79</v>
      </c>
      <c r="HT78" s="57" t="s">
        <v>79</v>
      </c>
      <c r="HU78" s="57" t="s">
        <v>79</v>
      </c>
      <c r="HV78" s="57" t="s">
        <v>79</v>
      </c>
      <c r="HW78" s="57" t="s">
        <v>79</v>
      </c>
      <c r="HX78" s="57" t="s">
        <v>82</v>
      </c>
      <c r="HY78" s="57" t="s">
        <v>79</v>
      </c>
      <c r="HZ78" s="57" t="s">
        <v>79</v>
      </c>
      <c r="IA78" s="57" t="s">
        <v>82</v>
      </c>
      <c r="IB78" s="57" t="s">
        <v>82</v>
      </c>
      <c r="IC78" s="57" t="s">
        <v>79</v>
      </c>
      <c r="ID78" s="57" t="s">
        <v>79</v>
      </c>
      <c r="IE78" s="57" t="s">
        <v>68</v>
      </c>
      <c r="IF78" s="57" t="s">
        <v>79</v>
      </c>
      <c r="IG78" s="57" t="s">
        <v>79</v>
      </c>
      <c r="IH78" s="57" t="s">
        <v>79</v>
      </c>
      <c r="II78" s="57" t="s">
        <v>68</v>
      </c>
      <c r="IJ78" s="57">
        <v>13154</v>
      </c>
      <c r="IK78" s="57">
        <v>13254</v>
      </c>
      <c r="IL78" s="57">
        <v>31407</v>
      </c>
      <c r="IM78" s="57">
        <v>42866</v>
      </c>
      <c r="IN78" s="57">
        <v>12587</v>
      </c>
      <c r="IO78" s="57" t="s">
        <v>18863</v>
      </c>
      <c r="IP78" s="57" t="s">
        <v>18870</v>
      </c>
      <c r="IQ78" s="57" t="s">
        <v>19366</v>
      </c>
      <c r="IR78" s="57" t="s">
        <v>19400</v>
      </c>
      <c r="IS78" s="57" t="s">
        <v>19364</v>
      </c>
      <c r="IT78" s="57">
        <v>2</v>
      </c>
      <c r="IU78" s="57">
        <v>2</v>
      </c>
      <c r="IV78" s="57">
        <v>1</v>
      </c>
      <c r="IW78" s="57">
        <v>1</v>
      </c>
      <c r="IX78" s="57">
        <v>1</v>
      </c>
      <c r="IY78" s="57">
        <v>192</v>
      </c>
      <c r="IZ78" s="57">
        <v>192</v>
      </c>
      <c r="JA78" s="57">
        <v>9</v>
      </c>
      <c r="JB78" s="57">
        <v>20</v>
      </c>
      <c r="JC78" s="57">
        <v>15</v>
      </c>
      <c r="JD78" s="57">
        <v>122</v>
      </c>
      <c r="JE78" s="57">
        <v>128</v>
      </c>
      <c r="JF78" s="57">
        <v>200</v>
      </c>
      <c r="JG78" s="57">
        <v>344</v>
      </c>
      <c r="JH78" s="57">
        <v>341</v>
      </c>
      <c r="JN78" s="57">
        <v>21572</v>
      </c>
      <c r="JO78" s="57">
        <v>31407</v>
      </c>
      <c r="JP78" s="57">
        <v>42866</v>
      </c>
      <c r="JQ78" s="57">
        <v>12587</v>
      </c>
      <c r="JS78" s="57" t="s">
        <v>18816</v>
      </c>
      <c r="JT78" s="57" t="s">
        <v>19366</v>
      </c>
      <c r="JU78" s="57" t="s">
        <v>19400</v>
      </c>
      <c r="JV78" s="57" t="s">
        <v>19364</v>
      </c>
      <c r="JX78" s="57">
        <v>2</v>
      </c>
      <c r="JY78" s="57">
        <v>1</v>
      </c>
      <c r="JZ78" s="57">
        <v>1</v>
      </c>
      <c r="KA78" s="57">
        <v>1</v>
      </c>
      <c r="KC78" s="57">
        <v>328</v>
      </c>
      <c r="KD78" s="57">
        <v>9</v>
      </c>
      <c r="KE78" s="57">
        <v>20</v>
      </c>
      <c r="KF78" s="57">
        <v>15</v>
      </c>
      <c r="KH78" s="57">
        <v>221</v>
      </c>
      <c r="KI78" s="57">
        <v>200</v>
      </c>
      <c r="KJ78" s="57">
        <v>344</v>
      </c>
      <c r="KK78" s="57">
        <v>341</v>
      </c>
      <c r="KR78" s="57">
        <v>21547</v>
      </c>
      <c r="KS78" s="57">
        <v>31407</v>
      </c>
      <c r="KT78" s="57">
        <v>42866</v>
      </c>
      <c r="KU78" s="57">
        <v>12587</v>
      </c>
      <c r="KV78" s="57">
        <v>21572</v>
      </c>
      <c r="KW78" s="57" t="s">
        <v>18810</v>
      </c>
      <c r="KX78" s="57" t="s">
        <v>19366</v>
      </c>
      <c r="KY78" s="57" t="s">
        <v>19400</v>
      </c>
      <c r="KZ78" s="57" t="s">
        <v>19364</v>
      </c>
      <c r="LA78" s="57" t="s">
        <v>18816</v>
      </c>
      <c r="LB78" s="57">
        <v>2</v>
      </c>
      <c r="LC78" s="57">
        <v>1</v>
      </c>
      <c r="LD78" s="57">
        <v>1</v>
      </c>
      <c r="LE78" s="57">
        <v>1</v>
      </c>
      <c r="LF78" s="57">
        <v>2</v>
      </c>
      <c r="LG78" s="57">
        <v>245</v>
      </c>
      <c r="LH78" s="57">
        <v>9</v>
      </c>
      <c r="LI78" s="57">
        <v>20</v>
      </c>
      <c r="LJ78" s="57">
        <v>15</v>
      </c>
      <c r="LK78" s="57">
        <v>328</v>
      </c>
      <c r="LL78" s="57">
        <v>221</v>
      </c>
      <c r="LM78" s="57">
        <v>200</v>
      </c>
      <c r="LN78" s="57">
        <v>344</v>
      </c>
      <c r="LO78" s="57">
        <v>341</v>
      </c>
      <c r="LP78" s="57">
        <v>221</v>
      </c>
      <c r="PJ78" s="57" t="s">
        <v>19405</v>
      </c>
      <c r="PK78" s="57" t="s">
        <v>19406</v>
      </c>
      <c r="PL78" s="57" t="s">
        <v>19407</v>
      </c>
      <c r="PN78" s="57">
        <v>1986.8381509000001</v>
      </c>
      <c r="PO78" s="57" t="s">
        <v>18823</v>
      </c>
      <c r="PP78" s="57" t="s">
        <v>18824</v>
      </c>
      <c r="PQ78" s="57" t="s">
        <v>18825</v>
      </c>
      <c r="PR78" s="57" t="s">
        <v>3527</v>
      </c>
      <c r="PS78" s="57" t="s">
        <v>3528</v>
      </c>
      <c r="PT78" s="57" t="s">
        <v>3529</v>
      </c>
      <c r="PU78" s="57" t="s">
        <v>3530</v>
      </c>
      <c r="PV78" s="57" t="s">
        <v>3531</v>
      </c>
      <c r="PW78" s="57" t="s">
        <v>3167</v>
      </c>
    </row>
    <row r="79" spans="1:439" ht="15" customHeight="1" x14ac:dyDescent="0.35">
      <c r="A79" s="57">
        <v>78</v>
      </c>
      <c r="B79" s="57" t="s">
        <v>277</v>
      </c>
      <c r="D79" s="57" t="s">
        <v>19408</v>
      </c>
      <c r="E79" s="57" t="s">
        <v>1744</v>
      </c>
      <c r="F79" s="57" t="s">
        <v>1299</v>
      </c>
      <c r="G79" s="57" t="s">
        <v>1745</v>
      </c>
      <c r="H79" s="57" t="s">
        <v>1746</v>
      </c>
      <c r="P79" s="57" t="s">
        <v>1747</v>
      </c>
      <c r="S79" s="57" t="s">
        <v>69</v>
      </c>
      <c r="T79" s="57" t="s">
        <v>69</v>
      </c>
      <c r="U79" s="57" t="s">
        <v>69</v>
      </c>
      <c r="V79" s="57" t="s">
        <v>69</v>
      </c>
      <c r="W79" s="57" t="s">
        <v>69</v>
      </c>
      <c r="X79" s="57" t="s">
        <v>69</v>
      </c>
      <c r="Y79" s="57" t="s">
        <v>69</v>
      </c>
      <c r="Z79" s="57" t="s">
        <v>69</v>
      </c>
      <c r="AA79" s="57" t="s">
        <v>69</v>
      </c>
      <c r="AB79" s="57" t="s">
        <v>63</v>
      </c>
      <c r="AC79" s="57" t="s">
        <v>69</v>
      </c>
      <c r="AD79" s="57" t="s">
        <v>69</v>
      </c>
      <c r="AE79" s="57" t="s">
        <v>63</v>
      </c>
      <c r="AF79" s="57" t="s">
        <v>69</v>
      </c>
      <c r="AG79" s="57" t="s">
        <v>69</v>
      </c>
      <c r="AH79" s="57" t="s">
        <v>75</v>
      </c>
      <c r="AI79" s="57" t="s">
        <v>1748</v>
      </c>
      <c r="AJ79" s="57" t="s">
        <v>81</v>
      </c>
      <c r="AK79" s="57" t="s">
        <v>81</v>
      </c>
      <c r="AL79" s="57" t="s">
        <v>72</v>
      </c>
      <c r="AM79" s="57" t="s">
        <v>1748</v>
      </c>
      <c r="AN79" s="57" t="s">
        <v>1749</v>
      </c>
      <c r="AO79" s="57" t="s">
        <v>906</v>
      </c>
      <c r="AP79" s="57" t="s">
        <v>18948</v>
      </c>
      <c r="AQ79" s="57" t="s">
        <v>1245</v>
      </c>
      <c r="AR79" s="57" t="s">
        <v>78</v>
      </c>
      <c r="AS79" s="57" t="s">
        <v>1224</v>
      </c>
      <c r="AT79" s="57" t="s">
        <v>18801</v>
      </c>
      <c r="AU79" s="57" t="s">
        <v>5407</v>
      </c>
      <c r="AV79" s="57" t="s">
        <v>5408</v>
      </c>
      <c r="AW79" s="57" t="s">
        <v>5409</v>
      </c>
      <c r="AX79" s="57" t="s">
        <v>5410</v>
      </c>
      <c r="AY79" s="57" t="s">
        <v>5411</v>
      </c>
      <c r="AZ79" s="57" t="s">
        <v>5412</v>
      </c>
      <c r="BA79" s="57" t="s">
        <v>5413</v>
      </c>
      <c r="BB79" s="57" t="s">
        <v>5414</v>
      </c>
      <c r="BE79" s="57" t="s">
        <v>5415</v>
      </c>
      <c r="BF79" s="57" t="s">
        <v>5416</v>
      </c>
      <c r="BG79" s="57" t="s">
        <v>5417</v>
      </c>
      <c r="BH79" s="57" t="s">
        <v>5418</v>
      </c>
      <c r="BI79" s="57" t="s">
        <v>5419</v>
      </c>
      <c r="BJ79" s="57" t="s">
        <v>5420</v>
      </c>
      <c r="BK79" s="57" t="s">
        <v>5421</v>
      </c>
      <c r="BL79" s="57" t="s">
        <v>5422</v>
      </c>
      <c r="BO79" s="57" t="s">
        <v>5423</v>
      </c>
      <c r="BP79" s="57" t="s">
        <v>5328</v>
      </c>
      <c r="BQ79" s="57" t="s">
        <v>5424</v>
      </c>
      <c r="BV79" s="57" t="s">
        <v>18084</v>
      </c>
      <c r="BW79" s="164" t="s">
        <v>18802</v>
      </c>
      <c r="BX79" s="57" t="s">
        <v>18956</v>
      </c>
      <c r="BY79" s="57" t="s">
        <v>8276</v>
      </c>
      <c r="BZ79" s="57" t="s">
        <v>8277</v>
      </c>
      <c r="CA79" s="57" t="s">
        <v>8278</v>
      </c>
      <c r="CB79" s="57" t="s">
        <v>8279</v>
      </c>
      <c r="CC79" s="57" t="s">
        <v>8280</v>
      </c>
      <c r="CD79" s="57" t="s">
        <v>8281</v>
      </c>
      <c r="CE79" s="57" t="s">
        <v>8282</v>
      </c>
      <c r="CI79" s="57" t="s">
        <v>8283</v>
      </c>
      <c r="CJ79" s="57" t="s">
        <v>8284</v>
      </c>
      <c r="CK79" s="57" t="s">
        <v>8285</v>
      </c>
      <c r="CL79" s="57" t="s">
        <v>8286</v>
      </c>
      <c r="CM79" s="57" t="s">
        <v>8287</v>
      </c>
      <c r="CN79" s="57" t="s">
        <v>8288</v>
      </c>
      <c r="CO79" s="57" t="s">
        <v>8289</v>
      </c>
      <c r="CS79" s="57" t="s">
        <v>8290</v>
      </c>
      <c r="CT79" s="57" t="s">
        <v>4601</v>
      </c>
      <c r="CZ79" s="57" t="s">
        <v>18075</v>
      </c>
      <c r="DA79" s="164" t="s">
        <v>18935</v>
      </c>
      <c r="DB79" s="57" t="s">
        <v>18884</v>
      </c>
      <c r="DC79" s="57" t="s">
        <v>11164</v>
      </c>
      <c r="DD79" s="57" t="s">
        <v>11165</v>
      </c>
      <c r="DE79" s="57" t="s">
        <v>11166</v>
      </c>
      <c r="DF79" s="57" t="s">
        <v>11167</v>
      </c>
      <c r="DG79" s="57" t="s">
        <v>11168</v>
      </c>
      <c r="DH79" s="57" t="s">
        <v>11169</v>
      </c>
      <c r="DI79" s="57" t="s">
        <v>10318</v>
      </c>
      <c r="DJ79" s="57" t="s">
        <v>11170</v>
      </c>
      <c r="DK79" s="57" t="s">
        <v>11171</v>
      </c>
      <c r="DM79" s="57" t="s">
        <v>11172</v>
      </c>
      <c r="DN79" s="57" t="s">
        <v>11173</v>
      </c>
      <c r="DO79" s="57" t="s">
        <v>11174</v>
      </c>
      <c r="DP79" s="57" t="s">
        <v>11175</v>
      </c>
      <c r="DQ79" s="57" t="s">
        <v>11176</v>
      </c>
      <c r="DR79" s="57" t="s">
        <v>11177</v>
      </c>
      <c r="DS79" s="57" t="s">
        <v>11178</v>
      </c>
      <c r="DT79" s="57" t="s">
        <v>11179</v>
      </c>
      <c r="DW79" s="57" t="s">
        <v>11180</v>
      </c>
      <c r="DX79" s="57" t="s">
        <v>11181</v>
      </c>
      <c r="DY79" s="57" t="s">
        <v>11182</v>
      </c>
      <c r="ED79" s="57" t="s">
        <v>18056</v>
      </c>
      <c r="EE79" s="164" t="s">
        <v>18805</v>
      </c>
      <c r="EF79" s="57" t="s">
        <v>19055</v>
      </c>
      <c r="EG79" s="57" t="s">
        <v>13658</v>
      </c>
      <c r="EH79" s="57" t="s">
        <v>13659</v>
      </c>
      <c r="EI79" s="57" t="s">
        <v>13660</v>
      </c>
      <c r="EJ79" s="57" t="s">
        <v>13661</v>
      </c>
      <c r="EK79" s="57" t="s">
        <v>8431</v>
      </c>
      <c r="EL79" s="57" t="s">
        <v>7415</v>
      </c>
      <c r="EM79" s="57" t="s">
        <v>13662</v>
      </c>
      <c r="EN79" s="57" t="s">
        <v>13663</v>
      </c>
      <c r="EQ79" s="57" t="s">
        <v>13664</v>
      </c>
      <c r="ER79" s="57" t="s">
        <v>13665</v>
      </c>
      <c r="ES79" s="57" t="s">
        <v>13666</v>
      </c>
      <c r="ET79" s="57" t="s">
        <v>13667</v>
      </c>
      <c r="EU79" s="57" t="s">
        <v>13668</v>
      </c>
      <c r="EV79" s="57" t="s">
        <v>13669</v>
      </c>
      <c r="EW79" s="57" t="s">
        <v>13670</v>
      </c>
      <c r="EX79" s="57" t="s">
        <v>13671</v>
      </c>
      <c r="FA79" s="57" t="s">
        <v>4580</v>
      </c>
      <c r="FB79" s="57" t="s">
        <v>13672</v>
      </c>
      <c r="FC79" s="57" t="s">
        <v>8431</v>
      </c>
      <c r="FH79" s="57" t="s">
        <v>18078</v>
      </c>
      <c r="FI79" s="164" t="s">
        <v>18802</v>
      </c>
      <c r="FJ79" s="57" t="s">
        <v>19121</v>
      </c>
      <c r="FK79" s="57" t="s">
        <v>15449</v>
      </c>
      <c r="FL79" s="57" t="s">
        <v>15450</v>
      </c>
      <c r="FM79" s="57" t="s">
        <v>15451</v>
      </c>
      <c r="FN79" s="57" t="s">
        <v>15452</v>
      </c>
      <c r="FO79" s="57" t="s">
        <v>15453</v>
      </c>
      <c r="FP79" s="57" t="s">
        <v>15454</v>
      </c>
      <c r="FU79" s="57" t="s">
        <v>15455</v>
      </c>
      <c r="FV79" s="57" t="s">
        <v>15456</v>
      </c>
      <c r="FW79" s="57" t="s">
        <v>15457</v>
      </c>
      <c r="FX79" s="57" t="s">
        <v>15458</v>
      </c>
      <c r="FY79" s="57" t="s">
        <v>15459</v>
      </c>
      <c r="FZ79" s="57" t="s">
        <v>15460</v>
      </c>
      <c r="GE79" s="57" t="s">
        <v>13088</v>
      </c>
      <c r="GF79" s="57" t="s">
        <v>11552</v>
      </c>
      <c r="GG79" s="57" t="s">
        <v>15461</v>
      </c>
      <c r="GL79" s="57" t="s">
        <v>18075</v>
      </c>
      <c r="GM79" s="164" t="s">
        <v>18949</v>
      </c>
      <c r="GN79" s="57" t="s">
        <v>18832</v>
      </c>
      <c r="GO79" s="57" t="s">
        <v>16747</v>
      </c>
      <c r="GP79" s="57" t="s">
        <v>16748</v>
      </c>
      <c r="GQ79" s="57" t="s">
        <v>16749</v>
      </c>
      <c r="GR79" s="57" t="s">
        <v>16750</v>
      </c>
      <c r="GS79" s="57" t="s">
        <v>16751</v>
      </c>
      <c r="GT79" s="57" t="s">
        <v>16752</v>
      </c>
      <c r="GY79" s="57" t="s">
        <v>16753</v>
      </c>
      <c r="GZ79" s="57" t="s">
        <v>16754</v>
      </c>
      <c r="HA79" s="57" t="s">
        <v>16755</v>
      </c>
      <c r="HB79" s="57" t="s">
        <v>16756</v>
      </c>
      <c r="HC79" s="57" t="s">
        <v>16757</v>
      </c>
      <c r="HD79" s="57" t="s">
        <v>16758</v>
      </c>
      <c r="HI79" s="57" t="s">
        <v>6009</v>
      </c>
      <c r="HJ79" s="57" t="s">
        <v>16759</v>
      </c>
      <c r="HK79" s="57" t="s">
        <v>13296</v>
      </c>
      <c r="HP79" s="57" t="s">
        <v>18081</v>
      </c>
      <c r="HQ79" s="164" t="s">
        <v>18805</v>
      </c>
      <c r="HR79" s="57" t="s">
        <v>18861</v>
      </c>
      <c r="HS79" s="57" t="s">
        <v>82</v>
      </c>
      <c r="HT79" s="57" t="s">
        <v>82</v>
      </c>
      <c r="HU79" s="57" t="s">
        <v>82</v>
      </c>
      <c r="HV79" s="57" t="s">
        <v>84</v>
      </c>
      <c r="HW79" s="57" t="s">
        <v>84</v>
      </c>
      <c r="HX79" s="57" t="s">
        <v>82</v>
      </c>
      <c r="HY79" s="57" t="s">
        <v>84</v>
      </c>
      <c r="HZ79" s="57" t="s">
        <v>84</v>
      </c>
      <c r="IA79" s="57" t="s">
        <v>82</v>
      </c>
      <c r="IB79" s="57" t="s">
        <v>82</v>
      </c>
      <c r="IC79" s="57" t="s">
        <v>82</v>
      </c>
      <c r="ID79" s="57" t="s">
        <v>82</v>
      </c>
      <c r="IE79" s="57" t="s">
        <v>82</v>
      </c>
      <c r="IF79" s="57" t="s">
        <v>84</v>
      </c>
      <c r="IG79" s="57" t="s">
        <v>82</v>
      </c>
      <c r="IH79" s="57" t="s">
        <v>82</v>
      </c>
      <c r="II79" s="57" t="s">
        <v>68</v>
      </c>
      <c r="IJ79" s="57">
        <v>13154</v>
      </c>
      <c r="IK79" s="57">
        <v>13254</v>
      </c>
      <c r="IL79" s="57">
        <v>15254</v>
      </c>
      <c r="IM79" s="57">
        <v>32079</v>
      </c>
      <c r="IN79" s="57">
        <v>21572</v>
      </c>
      <c r="IO79" s="57" t="s">
        <v>18863</v>
      </c>
      <c r="IP79" s="57" t="s">
        <v>18870</v>
      </c>
      <c r="IQ79" s="57" t="s">
        <v>18909</v>
      </c>
      <c r="IR79" s="57" t="s">
        <v>18867</v>
      </c>
      <c r="IS79" s="57" t="s">
        <v>18816</v>
      </c>
      <c r="IT79" s="57">
        <v>2</v>
      </c>
      <c r="IU79" s="57">
        <v>2</v>
      </c>
      <c r="IV79" s="57">
        <v>2</v>
      </c>
      <c r="IW79" s="57">
        <v>2</v>
      </c>
      <c r="IX79" s="57">
        <v>2</v>
      </c>
      <c r="IY79" s="57">
        <v>192</v>
      </c>
      <c r="IZ79" s="57">
        <v>192</v>
      </c>
      <c r="JA79" s="57">
        <v>400</v>
      </c>
      <c r="JB79" s="57">
        <v>263</v>
      </c>
      <c r="JC79" s="57">
        <v>328</v>
      </c>
      <c r="JD79" s="57">
        <v>122</v>
      </c>
      <c r="JE79" s="57">
        <v>128</v>
      </c>
      <c r="JF79" s="57">
        <v>136</v>
      </c>
      <c r="JG79" s="57">
        <v>310</v>
      </c>
      <c r="JH79" s="57">
        <v>221</v>
      </c>
      <c r="KR79" s="57">
        <v>31459</v>
      </c>
      <c r="KS79" s="57">
        <v>31486</v>
      </c>
      <c r="KT79" s="57">
        <v>31407</v>
      </c>
      <c r="KU79" s="57">
        <v>21572</v>
      </c>
      <c r="KW79" s="57" t="s">
        <v>19365</v>
      </c>
      <c r="KX79" s="57" t="s">
        <v>19409</v>
      </c>
      <c r="KY79" s="57" t="s">
        <v>19366</v>
      </c>
      <c r="KZ79" s="57" t="s">
        <v>18816</v>
      </c>
      <c r="LB79" s="57">
        <v>2</v>
      </c>
      <c r="LC79" s="57">
        <v>2</v>
      </c>
      <c r="LD79" s="57">
        <v>2</v>
      </c>
      <c r="LE79" s="57">
        <v>2</v>
      </c>
      <c r="LG79" s="57">
        <v>217</v>
      </c>
      <c r="LH79" s="57">
        <v>513</v>
      </c>
      <c r="LI79" s="57">
        <v>159</v>
      </c>
      <c r="LJ79" s="57">
        <v>328</v>
      </c>
      <c r="LL79" s="57">
        <v>200</v>
      </c>
      <c r="LM79" s="57">
        <v>200</v>
      </c>
      <c r="LN79" s="57">
        <v>200</v>
      </c>
      <c r="LO79" s="57">
        <v>221</v>
      </c>
      <c r="LV79" s="57">
        <v>31486</v>
      </c>
      <c r="LW79" s="57">
        <v>21572</v>
      </c>
      <c r="LX79" s="57">
        <v>31407</v>
      </c>
      <c r="LY79" s="57">
        <v>32079</v>
      </c>
      <c r="LZ79" s="57">
        <v>31652</v>
      </c>
      <c r="MA79" s="57" t="s">
        <v>19409</v>
      </c>
      <c r="MB79" s="57" t="s">
        <v>18816</v>
      </c>
      <c r="MC79" s="57" t="s">
        <v>19366</v>
      </c>
      <c r="MD79" s="57" t="s">
        <v>18867</v>
      </c>
      <c r="ME79" s="57" t="s">
        <v>18885</v>
      </c>
      <c r="MF79" s="57">
        <v>2</v>
      </c>
      <c r="MG79" s="57">
        <v>2</v>
      </c>
      <c r="MH79" s="57">
        <v>2</v>
      </c>
      <c r="MI79" s="57">
        <v>2</v>
      </c>
      <c r="MJ79" s="57">
        <v>1</v>
      </c>
      <c r="MK79" s="57">
        <v>513</v>
      </c>
      <c r="ML79" s="57">
        <v>328</v>
      </c>
      <c r="MM79" s="57">
        <v>159</v>
      </c>
      <c r="MN79" s="57">
        <v>263</v>
      </c>
      <c r="MO79" s="57">
        <v>78</v>
      </c>
      <c r="MP79" s="57">
        <v>200</v>
      </c>
      <c r="MQ79" s="57">
        <v>221</v>
      </c>
      <c r="MR79" s="57">
        <v>200</v>
      </c>
      <c r="MS79" s="57">
        <v>310</v>
      </c>
      <c r="MT79" s="57">
        <v>200</v>
      </c>
      <c r="OD79" s="57">
        <v>32079</v>
      </c>
      <c r="OE79" s="57">
        <v>31652</v>
      </c>
      <c r="OI79" s="57" t="s">
        <v>18867</v>
      </c>
      <c r="OJ79" s="57" t="s">
        <v>18885</v>
      </c>
      <c r="ON79" s="57">
        <v>2</v>
      </c>
      <c r="OO79" s="57">
        <v>1</v>
      </c>
      <c r="OS79" s="57">
        <v>263</v>
      </c>
      <c r="OT79" s="57">
        <v>78</v>
      </c>
      <c r="OX79" s="57">
        <v>310</v>
      </c>
      <c r="OY79" s="57">
        <v>200</v>
      </c>
      <c r="PJ79" s="57" t="s">
        <v>19410</v>
      </c>
      <c r="PK79" s="57" t="s">
        <v>19411</v>
      </c>
      <c r="PL79" s="57" t="s">
        <v>19412</v>
      </c>
      <c r="PN79" s="57">
        <v>1401.8847465999997</v>
      </c>
      <c r="PO79" s="57" t="s">
        <v>18823</v>
      </c>
      <c r="PP79" s="57" t="s">
        <v>18824</v>
      </c>
      <c r="PQ79" s="57" t="s">
        <v>18825</v>
      </c>
      <c r="PR79" s="57" t="s">
        <v>3532</v>
      </c>
      <c r="PS79" s="57" t="s">
        <v>3533</v>
      </c>
      <c r="PT79" s="57" t="s">
        <v>3534</v>
      </c>
      <c r="PU79" s="57" t="s">
        <v>3535</v>
      </c>
      <c r="PV79" s="57" t="s">
        <v>3536</v>
      </c>
      <c r="PW79" s="57" t="s">
        <v>3537</v>
      </c>
    </row>
    <row r="80" spans="1:439" ht="15" customHeight="1" x14ac:dyDescent="0.35">
      <c r="A80" s="57">
        <v>79</v>
      </c>
      <c r="B80" s="57" t="s">
        <v>1225</v>
      </c>
      <c r="D80" s="57" t="s">
        <v>1750</v>
      </c>
      <c r="E80" s="57" t="s">
        <v>1751</v>
      </c>
      <c r="F80" s="57" t="s">
        <v>1752</v>
      </c>
      <c r="G80" s="57" t="s">
        <v>1753</v>
      </c>
      <c r="H80" s="57" t="s">
        <v>1754</v>
      </c>
      <c r="I80" s="57" t="s">
        <v>1755</v>
      </c>
      <c r="J80" s="57" t="s">
        <v>1756</v>
      </c>
      <c r="K80" s="57" t="s">
        <v>1757</v>
      </c>
      <c r="L80" s="57" t="s">
        <v>1758</v>
      </c>
      <c r="P80" s="57" t="s">
        <v>1759</v>
      </c>
      <c r="Q80" s="57" t="s">
        <v>1760</v>
      </c>
      <c r="S80" s="57" t="s">
        <v>69</v>
      </c>
      <c r="T80" s="57" t="s">
        <v>69</v>
      </c>
      <c r="U80" s="57" t="s">
        <v>69</v>
      </c>
      <c r="V80" s="57" t="s">
        <v>63</v>
      </c>
      <c r="W80" s="57" t="s">
        <v>69</v>
      </c>
      <c r="X80" s="57" t="s">
        <v>69</v>
      </c>
      <c r="Y80" s="57" t="s">
        <v>69</v>
      </c>
      <c r="Z80" s="57" t="s">
        <v>69</v>
      </c>
      <c r="AA80" s="57" t="s">
        <v>69</v>
      </c>
      <c r="AB80" s="57" t="s">
        <v>63</v>
      </c>
      <c r="AC80" s="57" t="s">
        <v>69</v>
      </c>
      <c r="AD80" s="57" t="s">
        <v>69</v>
      </c>
      <c r="AE80" s="57" t="s">
        <v>69</v>
      </c>
      <c r="AF80" s="57" t="s">
        <v>69</v>
      </c>
      <c r="AG80" s="57" t="s">
        <v>69</v>
      </c>
      <c r="AH80" s="57" t="s">
        <v>70</v>
      </c>
      <c r="AI80" s="57" t="s">
        <v>1598</v>
      </c>
      <c r="AJ80" s="57" t="s">
        <v>71</v>
      </c>
      <c r="AK80" s="57" t="s">
        <v>76</v>
      </c>
      <c r="AL80" s="57" t="s">
        <v>66</v>
      </c>
      <c r="AN80" s="57" t="s">
        <v>1761</v>
      </c>
      <c r="AO80" s="57" t="s">
        <v>907</v>
      </c>
      <c r="AP80" s="57" t="s">
        <v>19223</v>
      </c>
      <c r="AQ80" s="57" t="s">
        <v>67</v>
      </c>
      <c r="AR80" s="57" t="s">
        <v>73</v>
      </c>
      <c r="AS80" s="57" t="s">
        <v>1762</v>
      </c>
      <c r="AT80" s="57" t="s">
        <v>18801</v>
      </c>
      <c r="AU80" s="57" t="s">
        <v>5425</v>
      </c>
      <c r="AV80" s="57" t="s">
        <v>5426</v>
      </c>
      <c r="AW80" s="57" t="s">
        <v>5427</v>
      </c>
      <c r="AX80" s="57" t="s">
        <v>5428</v>
      </c>
      <c r="AY80" s="57" t="s">
        <v>5429</v>
      </c>
      <c r="AZ80" s="57" t="s">
        <v>5430</v>
      </c>
      <c r="BE80" s="57" t="s">
        <v>5431</v>
      </c>
      <c r="BF80" s="57" t="s">
        <v>5432</v>
      </c>
      <c r="BG80" s="57" t="s">
        <v>5433</v>
      </c>
      <c r="BH80" s="57" t="s">
        <v>5434</v>
      </c>
      <c r="BI80" s="57" t="s">
        <v>5435</v>
      </c>
      <c r="BO80" s="57" t="s">
        <v>5436</v>
      </c>
      <c r="BP80" s="57" t="s">
        <v>5437</v>
      </c>
      <c r="BQ80" s="57" t="s">
        <v>5438</v>
      </c>
      <c r="BR80" s="57" t="s">
        <v>5439</v>
      </c>
      <c r="BS80" s="57" t="s">
        <v>5440</v>
      </c>
      <c r="BT80" s="57" t="s">
        <v>5441</v>
      </c>
      <c r="BU80" s="57" t="s">
        <v>5442</v>
      </c>
      <c r="BV80" s="57" t="s">
        <v>18059</v>
      </c>
      <c r="BW80" s="164" t="s">
        <v>18802</v>
      </c>
      <c r="BX80" s="57" t="s">
        <v>18900</v>
      </c>
      <c r="BY80" s="57" t="s">
        <v>8291</v>
      </c>
      <c r="BZ80" s="57" t="s">
        <v>8292</v>
      </c>
      <c r="CA80" s="57" t="s">
        <v>8293</v>
      </c>
      <c r="CB80" s="57" t="s">
        <v>8294</v>
      </c>
      <c r="CI80" s="57" t="s">
        <v>8295</v>
      </c>
      <c r="CJ80" s="57" t="s">
        <v>8296</v>
      </c>
      <c r="CK80" s="57" t="s">
        <v>8297</v>
      </c>
      <c r="CL80" s="57" t="s">
        <v>8298</v>
      </c>
      <c r="CS80" s="57" t="s">
        <v>8299</v>
      </c>
      <c r="CT80" s="57" t="s">
        <v>8300</v>
      </c>
      <c r="CV80" s="57" t="s">
        <v>8301</v>
      </c>
      <c r="CW80" s="57" t="s">
        <v>8302</v>
      </c>
      <c r="CX80" s="57" t="s">
        <v>8303</v>
      </c>
      <c r="CY80" s="57" t="s">
        <v>8304</v>
      </c>
      <c r="CZ80" s="57" t="s">
        <v>18084</v>
      </c>
      <c r="DA80" s="164" t="s">
        <v>18835</v>
      </c>
      <c r="DB80" s="57" t="s">
        <v>18900</v>
      </c>
      <c r="DC80" s="57" t="s">
        <v>11184</v>
      </c>
      <c r="DD80" s="57" t="s">
        <v>9631</v>
      </c>
      <c r="DM80" s="57" t="s">
        <v>11185</v>
      </c>
      <c r="DN80" s="57" t="s">
        <v>11186</v>
      </c>
      <c r="DO80" s="57" t="s">
        <v>9635</v>
      </c>
      <c r="DW80" s="57" t="s">
        <v>11187</v>
      </c>
      <c r="DX80" s="57" t="s">
        <v>11188</v>
      </c>
      <c r="DZ80" s="57" t="s">
        <v>11189</v>
      </c>
      <c r="EA80" s="57" t="s">
        <v>11190</v>
      </c>
      <c r="EB80" s="57" t="s">
        <v>11191</v>
      </c>
      <c r="EC80" s="57" t="s">
        <v>11192</v>
      </c>
      <c r="ED80" s="57" t="s">
        <v>18069</v>
      </c>
      <c r="EE80" s="164" t="s">
        <v>18802</v>
      </c>
      <c r="EF80" s="57" t="s">
        <v>18900</v>
      </c>
      <c r="EG80" s="57" t="s">
        <v>8057</v>
      </c>
      <c r="EH80" s="57" t="s">
        <v>11737</v>
      </c>
      <c r="EI80" s="57" t="s">
        <v>8061</v>
      </c>
      <c r="EQ80" s="57" t="s">
        <v>11739</v>
      </c>
      <c r="ER80" s="57" t="s">
        <v>11740</v>
      </c>
      <c r="ES80" s="57" t="s">
        <v>11741</v>
      </c>
      <c r="FA80" s="57" t="s">
        <v>4728</v>
      </c>
      <c r="FB80" s="57" t="s">
        <v>11742</v>
      </c>
      <c r="FC80" s="57" t="s">
        <v>5166</v>
      </c>
      <c r="FD80" s="57" t="s">
        <v>11743</v>
      </c>
      <c r="FE80" s="57" t="s">
        <v>11744</v>
      </c>
      <c r="FF80" s="57" t="s">
        <v>11745</v>
      </c>
      <c r="FG80" s="57" t="s">
        <v>11746</v>
      </c>
      <c r="FH80" s="57" t="s">
        <v>18069</v>
      </c>
      <c r="FI80" s="164" t="s">
        <v>18805</v>
      </c>
      <c r="FJ80" s="57" t="s">
        <v>18900</v>
      </c>
      <c r="FK80" s="57" t="s">
        <v>14139</v>
      </c>
      <c r="FL80" s="57" t="s">
        <v>13526</v>
      </c>
      <c r="FM80" s="57" t="s">
        <v>8072</v>
      </c>
      <c r="FN80" s="57" t="s">
        <v>10208</v>
      </c>
      <c r="FO80" s="57" t="s">
        <v>8073</v>
      </c>
      <c r="FU80" s="57" t="s">
        <v>14140</v>
      </c>
      <c r="FV80" s="57" t="s">
        <v>8063</v>
      </c>
      <c r="FW80" s="57" t="s">
        <v>13531</v>
      </c>
      <c r="FX80" s="57" t="s">
        <v>12326</v>
      </c>
      <c r="FY80" s="57" t="s">
        <v>8079</v>
      </c>
      <c r="GE80" s="57" t="s">
        <v>10214</v>
      </c>
      <c r="GF80" s="57" t="s">
        <v>9058</v>
      </c>
      <c r="GG80" s="57" t="s">
        <v>19413</v>
      </c>
      <c r="GH80" s="57" t="s">
        <v>12297</v>
      </c>
      <c r="GI80" s="57" t="s">
        <v>14142</v>
      </c>
      <c r="GJ80" s="57" t="s">
        <v>14143</v>
      </c>
      <c r="GK80" s="57" t="s">
        <v>14144</v>
      </c>
      <c r="GL80" s="57" t="s">
        <v>18066</v>
      </c>
      <c r="GM80" s="164" t="s">
        <v>18802</v>
      </c>
      <c r="GN80" s="57" t="s">
        <v>18900</v>
      </c>
      <c r="GO80" s="57" t="s">
        <v>13510</v>
      </c>
      <c r="GP80" s="57" t="s">
        <v>13499</v>
      </c>
      <c r="GQ80" s="57" t="s">
        <v>13502</v>
      </c>
      <c r="GY80" s="57" t="s">
        <v>15824</v>
      </c>
      <c r="GZ80" s="57" t="s">
        <v>9629</v>
      </c>
      <c r="HA80" s="57" t="s">
        <v>15825</v>
      </c>
      <c r="HB80" s="57" t="s">
        <v>15826</v>
      </c>
      <c r="HC80" s="57" t="s">
        <v>15827</v>
      </c>
      <c r="HD80" s="57" t="s">
        <v>15828</v>
      </c>
      <c r="HI80" s="57" t="s">
        <v>15829</v>
      </c>
      <c r="HJ80" s="57" t="s">
        <v>15830</v>
      </c>
      <c r="HL80" s="57" t="s">
        <v>19414</v>
      </c>
      <c r="HM80" s="57" t="s">
        <v>15832</v>
      </c>
      <c r="HN80" s="57" t="s">
        <v>15833</v>
      </c>
      <c r="HO80" s="57" t="s">
        <v>15834</v>
      </c>
      <c r="HP80" s="57" t="s">
        <v>18069</v>
      </c>
      <c r="HQ80" s="164" t="s">
        <v>18802</v>
      </c>
      <c r="HR80" s="57" t="s">
        <v>18877</v>
      </c>
      <c r="HS80" s="57" t="s">
        <v>74</v>
      </c>
      <c r="HT80" s="57" t="s">
        <v>79</v>
      </c>
      <c r="HU80" s="57" t="s">
        <v>74</v>
      </c>
      <c r="HV80" s="57" t="s">
        <v>68</v>
      </c>
      <c r="HW80" s="57" t="s">
        <v>79</v>
      </c>
      <c r="HX80" s="57" t="s">
        <v>74</v>
      </c>
      <c r="HY80" s="57" t="s">
        <v>74</v>
      </c>
      <c r="HZ80" s="57" t="s">
        <v>74</v>
      </c>
      <c r="IA80" s="57" t="s">
        <v>79</v>
      </c>
      <c r="IB80" s="57" t="s">
        <v>74</v>
      </c>
      <c r="IC80" s="57" t="s">
        <v>79</v>
      </c>
      <c r="ID80" s="57" t="s">
        <v>74</v>
      </c>
      <c r="IE80" s="57" t="s">
        <v>79</v>
      </c>
      <c r="IF80" s="57" t="s">
        <v>79</v>
      </c>
      <c r="IG80" s="57" t="s">
        <v>68</v>
      </c>
      <c r="IH80" s="57" t="s">
        <v>79</v>
      </c>
      <c r="II80" s="57" t="s">
        <v>68</v>
      </c>
      <c r="IJ80" s="57">
        <v>34597</v>
      </c>
      <c r="IO80" s="57" t="s">
        <v>5443</v>
      </c>
      <c r="IT80" s="57">
        <v>1</v>
      </c>
      <c r="IY80" s="57">
        <v>315</v>
      </c>
      <c r="JD80" s="57">
        <v>312</v>
      </c>
      <c r="JN80" s="57">
        <v>13154</v>
      </c>
      <c r="JS80" s="57" t="s">
        <v>798</v>
      </c>
      <c r="JX80" s="57">
        <v>1</v>
      </c>
      <c r="KC80" s="57">
        <v>42</v>
      </c>
      <c r="KH80" s="57">
        <v>122</v>
      </c>
      <c r="LV80" s="57">
        <v>34592</v>
      </c>
      <c r="MA80" s="57" t="s">
        <v>6181</v>
      </c>
      <c r="MF80" s="57">
        <v>2</v>
      </c>
      <c r="MK80" s="57">
        <v>221</v>
      </c>
      <c r="MP80" s="57">
        <v>312</v>
      </c>
      <c r="MZ80" s="57">
        <v>34592</v>
      </c>
      <c r="NE80" s="57" t="s">
        <v>6181</v>
      </c>
      <c r="NJ80" s="57">
        <v>2</v>
      </c>
      <c r="NO80" s="57">
        <v>221</v>
      </c>
      <c r="NT80" s="57">
        <v>312</v>
      </c>
      <c r="OD80" s="57">
        <v>34592</v>
      </c>
      <c r="OE80" s="57">
        <v>13254</v>
      </c>
      <c r="OF80" s="57">
        <v>13154</v>
      </c>
      <c r="OI80" s="57" t="s">
        <v>6181</v>
      </c>
      <c r="OJ80" s="57" t="s">
        <v>799</v>
      </c>
      <c r="OK80" s="57" t="s">
        <v>798</v>
      </c>
      <c r="ON80" s="57">
        <v>2</v>
      </c>
      <c r="OO80" s="57">
        <v>1</v>
      </c>
      <c r="OP80" s="57">
        <v>1</v>
      </c>
      <c r="OS80" s="57">
        <v>221</v>
      </c>
      <c r="OT80" s="57">
        <v>42</v>
      </c>
      <c r="OU80" s="57">
        <v>42</v>
      </c>
      <c r="OX80" s="57">
        <v>312</v>
      </c>
      <c r="OY80" s="57">
        <v>128</v>
      </c>
      <c r="OZ80" s="57">
        <v>122</v>
      </c>
      <c r="PJ80" s="57" t="s">
        <v>19415</v>
      </c>
      <c r="PK80" s="57" t="s">
        <v>19416</v>
      </c>
      <c r="PL80" s="57" t="s">
        <v>19417</v>
      </c>
      <c r="PM80" s="57" t="s">
        <v>19259</v>
      </c>
      <c r="PN80" s="57">
        <v>2062.5986535999996</v>
      </c>
      <c r="PO80" s="57" t="s">
        <v>18823</v>
      </c>
      <c r="PP80" s="57" t="s">
        <v>18824</v>
      </c>
      <c r="PQ80" s="57" t="s">
        <v>18825</v>
      </c>
      <c r="PR80" s="57" t="s">
        <v>3538</v>
      </c>
      <c r="PS80" s="57" t="s">
        <v>3539</v>
      </c>
      <c r="PT80" s="57" t="s">
        <v>3540</v>
      </c>
      <c r="PU80" s="57" t="s">
        <v>3541</v>
      </c>
      <c r="PV80" s="57" t="s">
        <v>3542</v>
      </c>
      <c r="PW80" s="57" t="s">
        <v>3543</v>
      </c>
    </row>
    <row r="81" spans="1:439" ht="15" customHeight="1" x14ac:dyDescent="0.35">
      <c r="A81" s="57">
        <v>80</v>
      </c>
      <c r="B81" s="57" t="s">
        <v>1225</v>
      </c>
      <c r="D81" s="57" t="s">
        <v>1763</v>
      </c>
      <c r="E81" s="57" t="s">
        <v>1764</v>
      </c>
      <c r="F81" s="57" t="s">
        <v>1765</v>
      </c>
      <c r="P81" s="57" t="s">
        <v>1766</v>
      </c>
      <c r="S81" s="57" t="s">
        <v>69</v>
      </c>
      <c r="T81" s="57" t="s">
        <v>69</v>
      </c>
      <c r="U81" s="57" t="s">
        <v>69</v>
      </c>
      <c r="V81" s="57" t="s">
        <v>69</v>
      </c>
      <c r="W81" s="57" t="s">
        <v>69</v>
      </c>
      <c r="X81" s="57" t="s">
        <v>69</v>
      </c>
      <c r="Y81" s="57" t="s">
        <v>69</v>
      </c>
      <c r="Z81" s="57" t="s">
        <v>63</v>
      </c>
      <c r="AA81" s="57" t="s">
        <v>69</v>
      </c>
      <c r="AB81" s="57" t="s">
        <v>69</v>
      </c>
      <c r="AC81" s="57" t="s">
        <v>63</v>
      </c>
      <c r="AD81" s="57" t="s">
        <v>63</v>
      </c>
      <c r="AE81" s="57" t="s">
        <v>63</v>
      </c>
      <c r="AF81" s="57" t="s">
        <v>69</v>
      </c>
      <c r="AG81" s="57" t="s">
        <v>69</v>
      </c>
      <c r="AH81" s="57" t="s">
        <v>75</v>
      </c>
      <c r="AI81" s="57" t="s">
        <v>1767</v>
      </c>
      <c r="AJ81" s="57" t="s">
        <v>81</v>
      </c>
      <c r="AK81" s="57" t="s">
        <v>83</v>
      </c>
      <c r="AL81" s="57" t="s">
        <v>72</v>
      </c>
      <c r="AM81" s="57" t="s">
        <v>1767</v>
      </c>
      <c r="AO81" s="57" t="s">
        <v>908</v>
      </c>
      <c r="AP81" s="57" t="s">
        <v>18969</v>
      </c>
      <c r="AQ81" s="57" t="s">
        <v>1245</v>
      </c>
      <c r="AR81" s="57" t="s">
        <v>78</v>
      </c>
      <c r="AS81" s="57" t="s">
        <v>1668</v>
      </c>
      <c r="AT81" s="57" t="s">
        <v>18859</v>
      </c>
      <c r="AU81" s="57" t="s">
        <v>4784</v>
      </c>
      <c r="AV81" s="57" t="s">
        <v>5444</v>
      </c>
      <c r="AW81" s="57" t="s">
        <v>4786</v>
      </c>
      <c r="AX81" s="57" t="s">
        <v>5445</v>
      </c>
      <c r="AY81" s="57" t="s">
        <v>4788</v>
      </c>
      <c r="AZ81" s="57" t="s">
        <v>4789</v>
      </c>
      <c r="BE81" s="57" t="s">
        <v>5446</v>
      </c>
      <c r="BF81" s="57" t="s">
        <v>4791</v>
      </c>
      <c r="BG81" s="57" t="s">
        <v>4794</v>
      </c>
      <c r="BH81" s="57" t="s">
        <v>5447</v>
      </c>
      <c r="BI81" s="57" t="s">
        <v>4793</v>
      </c>
      <c r="BJ81" s="57" t="s">
        <v>5448</v>
      </c>
      <c r="BK81" s="57" t="s">
        <v>5449</v>
      </c>
      <c r="BO81" s="57" t="s">
        <v>5450</v>
      </c>
      <c r="BP81" s="57" t="s">
        <v>5451</v>
      </c>
      <c r="BQ81" s="57" t="s">
        <v>4601</v>
      </c>
      <c r="BR81" s="57" t="s">
        <v>5452</v>
      </c>
      <c r="BS81" s="57" t="s">
        <v>5453</v>
      </c>
      <c r="BT81" s="57" t="s">
        <v>5454</v>
      </c>
      <c r="BU81" s="57" t="s">
        <v>5455</v>
      </c>
      <c r="BV81" s="57" t="s">
        <v>18066</v>
      </c>
      <c r="BW81" s="164" t="s">
        <v>18805</v>
      </c>
      <c r="BX81" s="57" t="s">
        <v>18877</v>
      </c>
      <c r="BY81" s="57" t="s">
        <v>8305</v>
      </c>
      <c r="BZ81" s="57" t="s">
        <v>8306</v>
      </c>
      <c r="CA81" s="57" t="s">
        <v>8307</v>
      </c>
      <c r="CI81" s="57" t="s">
        <v>8308</v>
      </c>
      <c r="CJ81" s="57" t="s">
        <v>8309</v>
      </c>
      <c r="CK81" s="57" t="s">
        <v>8310</v>
      </c>
      <c r="CL81" s="57" t="s">
        <v>8311</v>
      </c>
      <c r="CM81" s="57" t="s">
        <v>8312</v>
      </c>
      <c r="CS81" s="57" t="s">
        <v>7147</v>
      </c>
      <c r="CT81" s="57" t="s">
        <v>8313</v>
      </c>
      <c r="CU81" s="57" t="s">
        <v>5515</v>
      </c>
      <c r="CV81" s="57" t="s">
        <v>8314</v>
      </c>
      <c r="CW81" s="57" t="s">
        <v>8315</v>
      </c>
      <c r="CX81" s="57" t="s">
        <v>8316</v>
      </c>
      <c r="CY81" s="57" t="s">
        <v>8317</v>
      </c>
      <c r="CZ81" s="57" t="s">
        <v>18084</v>
      </c>
      <c r="DA81" s="164" t="s">
        <v>18835</v>
      </c>
      <c r="DB81" s="57" t="s">
        <v>18804</v>
      </c>
      <c r="DC81" s="57" t="s">
        <v>11193</v>
      </c>
      <c r="DD81" s="57" t="s">
        <v>10133</v>
      </c>
      <c r="DE81" s="57" t="s">
        <v>7592</v>
      </c>
      <c r="DF81" s="57" t="s">
        <v>7593</v>
      </c>
      <c r="DG81" s="57" t="s">
        <v>7594</v>
      </c>
      <c r="DH81" s="57" t="s">
        <v>7595</v>
      </c>
      <c r="DM81" s="57" t="s">
        <v>11194</v>
      </c>
      <c r="DN81" s="57" t="s">
        <v>7597</v>
      </c>
      <c r="DO81" s="57" t="s">
        <v>7598</v>
      </c>
      <c r="DP81" s="57" t="s">
        <v>11195</v>
      </c>
      <c r="DQ81" s="57" t="s">
        <v>7599</v>
      </c>
      <c r="DR81" s="57" t="s">
        <v>10135</v>
      </c>
      <c r="DS81" s="57" t="s">
        <v>7602</v>
      </c>
      <c r="DW81" s="57" t="s">
        <v>11196</v>
      </c>
      <c r="DX81" s="57" t="s">
        <v>5514</v>
      </c>
      <c r="DY81" s="57" t="s">
        <v>2791</v>
      </c>
      <c r="DZ81" s="57" t="s">
        <v>11197</v>
      </c>
      <c r="EA81" s="57" t="s">
        <v>11198</v>
      </c>
      <c r="EB81" s="57" t="s">
        <v>11199</v>
      </c>
      <c r="EC81" s="57" t="s">
        <v>11200</v>
      </c>
      <c r="ED81" s="57" t="s">
        <v>18066</v>
      </c>
      <c r="EE81" s="164" t="s">
        <v>18805</v>
      </c>
      <c r="EF81" s="57" t="s">
        <v>18900</v>
      </c>
      <c r="EG81" s="57" t="s">
        <v>13673</v>
      </c>
      <c r="EH81" s="57" t="s">
        <v>13674</v>
      </c>
      <c r="EI81" s="57" t="s">
        <v>10607</v>
      </c>
      <c r="EJ81" s="57" t="s">
        <v>8833</v>
      </c>
      <c r="EK81" s="57" t="s">
        <v>13675</v>
      </c>
      <c r="EQ81" s="57" t="s">
        <v>13676</v>
      </c>
      <c r="ER81" s="57" t="s">
        <v>13677</v>
      </c>
      <c r="ES81" s="57" t="s">
        <v>13678</v>
      </c>
      <c r="ET81" s="57" t="s">
        <v>13679</v>
      </c>
      <c r="EU81" s="57" t="s">
        <v>13680</v>
      </c>
      <c r="FA81" s="57" t="s">
        <v>9457</v>
      </c>
      <c r="FB81" s="57" t="s">
        <v>8300</v>
      </c>
      <c r="FC81" s="57" t="s">
        <v>5515</v>
      </c>
      <c r="FD81" s="57" t="s">
        <v>8384</v>
      </c>
      <c r="FE81" s="57" t="s">
        <v>13681</v>
      </c>
      <c r="FF81" s="57" t="s">
        <v>13682</v>
      </c>
      <c r="FG81" s="57" t="s">
        <v>13683</v>
      </c>
      <c r="FH81" s="57" t="s">
        <v>18056</v>
      </c>
      <c r="FI81" s="164" t="s">
        <v>18802</v>
      </c>
      <c r="FJ81" s="57" t="s">
        <v>18900</v>
      </c>
      <c r="FK81" s="57" t="s">
        <v>15462</v>
      </c>
      <c r="FL81" s="57" t="s">
        <v>14878</v>
      </c>
      <c r="FM81" s="57" t="s">
        <v>14880</v>
      </c>
      <c r="FU81" s="57" t="s">
        <v>15463</v>
      </c>
      <c r="FV81" s="57" t="s">
        <v>15464</v>
      </c>
      <c r="FW81" s="57" t="s">
        <v>15465</v>
      </c>
      <c r="FX81" s="57" t="s">
        <v>15466</v>
      </c>
      <c r="FY81" s="57" t="s">
        <v>15467</v>
      </c>
      <c r="FZ81" s="57" t="s">
        <v>14887</v>
      </c>
      <c r="GE81" s="57" t="s">
        <v>4601</v>
      </c>
      <c r="GF81" s="57" t="s">
        <v>15468</v>
      </c>
      <c r="GH81" s="57" t="s">
        <v>15469</v>
      </c>
      <c r="GI81" s="57" t="s">
        <v>15470</v>
      </c>
      <c r="GJ81" s="57" t="s">
        <v>15471</v>
      </c>
      <c r="GK81" s="57" t="s">
        <v>15472</v>
      </c>
      <c r="GL81" s="57" t="s">
        <v>18075</v>
      </c>
      <c r="GM81" s="164" t="s">
        <v>18935</v>
      </c>
      <c r="GN81" s="57" t="s">
        <v>19017</v>
      </c>
      <c r="HS81" s="57" t="s">
        <v>82</v>
      </c>
      <c r="HT81" s="57" t="s">
        <v>79</v>
      </c>
      <c r="HU81" s="57" t="s">
        <v>82</v>
      </c>
      <c r="HV81" s="57" t="s">
        <v>82</v>
      </c>
      <c r="HW81" s="57" t="s">
        <v>79</v>
      </c>
      <c r="HX81" s="57" t="s">
        <v>79</v>
      </c>
      <c r="HY81" s="57" t="s">
        <v>79</v>
      </c>
      <c r="HZ81" s="57" t="s">
        <v>82</v>
      </c>
      <c r="IA81" s="57" t="s">
        <v>82</v>
      </c>
      <c r="IB81" s="57" t="s">
        <v>82</v>
      </c>
      <c r="IC81" s="57" t="s">
        <v>82</v>
      </c>
      <c r="ID81" s="57" t="s">
        <v>79</v>
      </c>
      <c r="IE81" s="57" t="s">
        <v>79</v>
      </c>
      <c r="IF81" s="57" t="s">
        <v>82</v>
      </c>
      <c r="IG81" s="57" t="s">
        <v>79</v>
      </c>
      <c r="IH81" s="57" t="s">
        <v>82</v>
      </c>
      <c r="II81" s="57" t="s">
        <v>68</v>
      </c>
      <c r="IJ81" s="57">
        <v>34022</v>
      </c>
      <c r="IK81" s="57">
        <v>34005</v>
      </c>
      <c r="IL81" s="57">
        <v>13254</v>
      </c>
      <c r="IO81" s="57" t="s">
        <v>18970</v>
      </c>
      <c r="IP81" s="57" t="s">
        <v>18910</v>
      </c>
      <c r="IQ81" s="57" t="s">
        <v>18870</v>
      </c>
      <c r="IT81" s="57">
        <v>3</v>
      </c>
      <c r="IU81" s="57">
        <v>2</v>
      </c>
      <c r="IV81" s="57">
        <v>2</v>
      </c>
      <c r="IY81" s="57">
        <v>547</v>
      </c>
      <c r="IZ81" s="57">
        <v>150</v>
      </c>
      <c r="JA81" s="57">
        <v>192</v>
      </c>
      <c r="JD81" s="57">
        <v>312</v>
      </c>
      <c r="JE81" s="57">
        <v>312</v>
      </c>
      <c r="JF81" s="57">
        <v>128</v>
      </c>
      <c r="JN81" s="57">
        <v>34085</v>
      </c>
      <c r="JO81" s="57">
        <v>34005</v>
      </c>
      <c r="JP81" s="57">
        <v>13154</v>
      </c>
      <c r="JS81" s="57" t="s">
        <v>18973</v>
      </c>
      <c r="JT81" s="57" t="s">
        <v>18910</v>
      </c>
      <c r="JU81" s="57" t="s">
        <v>18863</v>
      </c>
      <c r="JX81" s="57">
        <v>1</v>
      </c>
      <c r="JY81" s="57">
        <v>2</v>
      </c>
      <c r="JZ81" s="57">
        <v>2</v>
      </c>
      <c r="KC81" s="57">
        <v>98</v>
      </c>
      <c r="KD81" s="57">
        <v>150</v>
      </c>
      <c r="KE81" s="57">
        <v>192</v>
      </c>
      <c r="KH81" s="57">
        <v>312</v>
      </c>
      <c r="KI81" s="57">
        <v>312</v>
      </c>
      <c r="KJ81" s="57">
        <v>122</v>
      </c>
      <c r="KR81" s="57">
        <v>13254</v>
      </c>
      <c r="KS81" s="57">
        <v>34002</v>
      </c>
      <c r="KW81" s="57" t="s">
        <v>18870</v>
      </c>
      <c r="KX81" s="57" t="s">
        <v>18972</v>
      </c>
      <c r="LB81" s="57">
        <v>2</v>
      </c>
      <c r="LC81" s="57">
        <v>3</v>
      </c>
      <c r="LG81" s="57">
        <v>192</v>
      </c>
      <c r="LH81" s="57">
        <v>525</v>
      </c>
      <c r="LL81" s="57">
        <v>128</v>
      </c>
      <c r="LM81" s="57">
        <v>312</v>
      </c>
      <c r="LV81" s="57">
        <v>13154</v>
      </c>
      <c r="LW81" s="57">
        <v>34005</v>
      </c>
      <c r="LX81" s="57">
        <v>34085</v>
      </c>
      <c r="LY81" s="57">
        <v>32079</v>
      </c>
      <c r="MA81" s="57" t="s">
        <v>18863</v>
      </c>
      <c r="MB81" s="57" t="s">
        <v>18910</v>
      </c>
      <c r="MC81" s="57" t="s">
        <v>19418</v>
      </c>
      <c r="MD81" s="57" t="s">
        <v>18867</v>
      </c>
      <c r="MF81" s="57">
        <v>2</v>
      </c>
      <c r="MG81" s="57">
        <v>2</v>
      </c>
      <c r="MH81" s="57">
        <v>1</v>
      </c>
      <c r="MI81" s="57">
        <v>2</v>
      </c>
      <c r="MK81" s="57">
        <v>192</v>
      </c>
      <c r="ML81" s="57">
        <v>150</v>
      </c>
      <c r="MM81" s="57">
        <v>98</v>
      </c>
      <c r="MN81" s="57">
        <v>263</v>
      </c>
      <c r="MP81" s="57">
        <v>122</v>
      </c>
      <c r="MQ81" s="57">
        <v>312</v>
      </c>
      <c r="MR81" s="57">
        <v>312</v>
      </c>
      <c r="MS81" s="57">
        <v>310</v>
      </c>
      <c r="PJ81" s="57" t="s">
        <v>19419</v>
      </c>
      <c r="PK81" s="57" t="s">
        <v>19420</v>
      </c>
      <c r="PL81" s="57" t="s">
        <v>19421</v>
      </c>
      <c r="PM81" s="57" t="s">
        <v>19270</v>
      </c>
      <c r="PN81" s="57">
        <v>1091.7502126999998</v>
      </c>
      <c r="PO81" s="57" t="s">
        <v>18823</v>
      </c>
      <c r="PP81" s="57" t="s">
        <v>18824</v>
      </c>
      <c r="PQ81" s="57" t="s">
        <v>18825</v>
      </c>
      <c r="PR81" s="57" t="s">
        <v>3544</v>
      </c>
      <c r="PS81" s="57" t="s">
        <v>3545</v>
      </c>
      <c r="PT81" s="57" t="s">
        <v>3546</v>
      </c>
      <c r="PU81" s="57" t="s">
        <v>3547</v>
      </c>
      <c r="PV81" s="57" t="s">
        <v>3548</v>
      </c>
      <c r="PW81" s="57" t="s">
        <v>3167</v>
      </c>
    </row>
    <row r="82" spans="1:439" ht="15" customHeight="1" x14ac:dyDescent="0.35">
      <c r="A82" s="57">
        <v>81</v>
      </c>
      <c r="B82" s="57" t="s">
        <v>1225</v>
      </c>
      <c r="D82" s="57" t="s">
        <v>1768</v>
      </c>
      <c r="E82" s="57" t="s">
        <v>1769</v>
      </c>
      <c r="F82" s="57" t="s">
        <v>1770</v>
      </c>
      <c r="G82" s="57" t="s">
        <v>1520</v>
      </c>
      <c r="H82" s="57" t="s">
        <v>1771</v>
      </c>
      <c r="P82" s="57" t="s">
        <v>1242</v>
      </c>
      <c r="S82" s="57" t="s">
        <v>69</v>
      </c>
      <c r="T82" s="57" t="s">
        <v>63</v>
      </c>
      <c r="U82" s="57" t="s">
        <v>63</v>
      </c>
      <c r="V82" s="57" t="s">
        <v>69</v>
      </c>
      <c r="W82" s="57" t="s">
        <v>69</v>
      </c>
      <c r="X82" s="57" t="s">
        <v>69</v>
      </c>
      <c r="Y82" s="57" t="s">
        <v>63</v>
      </c>
      <c r="Z82" s="57" t="s">
        <v>63</v>
      </c>
      <c r="AA82" s="57" t="s">
        <v>69</v>
      </c>
      <c r="AB82" s="57" t="s">
        <v>63</v>
      </c>
      <c r="AC82" s="57" t="s">
        <v>69</v>
      </c>
      <c r="AD82" s="57" t="s">
        <v>69</v>
      </c>
      <c r="AE82" s="57" t="s">
        <v>63</v>
      </c>
      <c r="AF82" s="57" t="s">
        <v>69</v>
      </c>
      <c r="AG82" s="57" t="s">
        <v>63</v>
      </c>
      <c r="AH82" s="57" t="s">
        <v>75</v>
      </c>
      <c r="AI82" s="57" t="s">
        <v>1772</v>
      </c>
      <c r="AJ82" s="57" t="s">
        <v>71</v>
      </c>
      <c r="AK82" s="57" t="s">
        <v>76</v>
      </c>
      <c r="AL82" s="57" t="s">
        <v>72</v>
      </c>
      <c r="AM82" s="57" t="s">
        <v>1773</v>
      </c>
      <c r="AO82" s="57" t="s">
        <v>909</v>
      </c>
      <c r="AP82" s="57" t="s">
        <v>18850</v>
      </c>
      <c r="AQ82" s="57" t="s">
        <v>67</v>
      </c>
      <c r="AR82" s="57" t="s">
        <v>78</v>
      </c>
      <c r="AS82" s="57" t="s">
        <v>1623</v>
      </c>
      <c r="AT82" s="57" t="s">
        <v>18892</v>
      </c>
      <c r="AU82" s="57" t="s">
        <v>5457</v>
      </c>
      <c r="AV82" s="57" t="s">
        <v>5458</v>
      </c>
      <c r="AW82" s="57" t="s">
        <v>5459</v>
      </c>
      <c r="AX82" s="57" t="s">
        <v>5460</v>
      </c>
      <c r="AY82" s="57" t="s">
        <v>5101</v>
      </c>
      <c r="BE82" s="57" t="s">
        <v>5461</v>
      </c>
      <c r="BF82" s="57" t="s">
        <v>5462</v>
      </c>
      <c r="BG82" s="57" t="s">
        <v>5463</v>
      </c>
      <c r="BH82" s="57" t="s">
        <v>5464</v>
      </c>
      <c r="BI82" s="57" t="s">
        <v>5465</v>
      </c>
      <c r="BO82" s="57" t="s">
        <v>5466</v>
      </c>
      <c r="BP82" s="57" t="s">
        <v>5467</v>
      </c>
      <c r="BQ82" s="57" t="s">
        <v>5468</v>
      </c>
      <c r="BR82" s="57" t="s">
        <v>5469</v>
      </c>
      <c r="BS82" s="57" t="s">
        <v>5470</v>
      </c>
      <c r="BT82" s="57" t="s">
        <v>5471</v>
      </c>
      <c r="BU82" s="57" t="s">
        <v>5472</v>
      </c>
      <c r="BV82" s="57" t="s">
        <v>18059</v>
      </c>
      <c r="BW82" s="164" t="s">
        <v>18805</v>
      </c>
      <c r="BX82" s="57" t="s">
        <v>18806</v>
      </c>
      <c r="BY82" s="57" t="s">
        <v>8318</v>
      </c>
      <c r="BZ82" s="57" t="s">
        <v>8319</v>
      </c>
      <c r="CA82" s="57" t="s">
        <v>8320</v>
      </c>
      <c r="CB82" s="57" t="s">
        <v>8321</v>
      </c>
      <c r="CI82" s="57" t="s">
        <v>8322</v>
      </c>
      <c r="CJ82" s="57" t="s">
        <v>8323</v>
      </c>
      <c r="CK82" s="57" t="s">
        <v>8324</v>
      </c>
      <c r="CL82" s="57" t="s">
        <v>8325</v>
      </c>
      <c r="CM82" s="57" t="s">
        <v>8326</v>
      </c>
      <c r="CN82" s="57" t="s">
        <v>8327</v>
      </c>
      <c r="CS82" s="57" t="s">
        <v>8328</v>
      </c>
      <c r="CT82" s="57" t="s">
        <v>8329</v>
      </c>
      <c r="CU82" s="57" t="s">
        <v>8330</v>
      </c>
      <c r="CV82" s="57" t="s">
        <v>8331</v>
      </c>
      <c r="CW82" s="57" t="s">
        <v>8332</v>
      </c>
      <c r="CX82" s="57" t="s">
        <v>8333</v>
      </c>
      <c r="CY82" s="57" t="s">
        <v>8334</v>
      </c>
      <c r="CZ82" s="57" t="s">
        <v>18056</v>
      </c>
      <c r="DA82" s="164" t="s">
        <v>18802</v>
      </c>
      <c r="DB82" s="57" t="s">
        <v>18877</v>
      </c>
      <c r="DC82" s="57" t="s">
        <v>11201</v>
      </c>
      <c r="DD82" s="57" t="s">
        <v>10504</v>
      </c>
      <c r="DE82" s="57" t="s">
        <v>11202</v>
      </c>
      <c r="DF82" s="57" t="s">
        <v>11203</v>
      </c>
      <c r="DG82" s="57" t="s">
        <v>11204</v>
      </c>
      <c r="DH82" s="57" t="s">
        <v>11205</v>
      </c>
      <c r="DM82" s="57" t="s">
        <v>11206</v>
      </c>
      <c r="DN82" s="57" t="s">
        <v>11207</v>
      </c>
      <c r="DO82" s="57" t="s">
        <v>11208</v>
      </c>
      <c r="DP82" s="57" t="s">
        <v>11209</v>
      </c>
      <c r="DQ82" s="57" t="s">
        <v>11210</v>
      </c>
      <c r="DR82" s="57" t="s">
        <v>11211</v>
      </c>
      <c r="DS82" s="57" t="s">
        <v>11212</v>
      </c>
      <c r="DW82" s="57" t="s">
        <v>4580</v>
      </c>
      <c r="DX82" s="57" t="s">
        <v>11213</v>
      </c>
      <c r="DY82" s="57" t="s">
        <v>11214</v>
      </c>
      <c r="DZ82" s="57" t="s">
        <v>11215</v>
      </c>
      <c r="EA82" s="57" t="s">
        <v>11216</v>
      </c>
      <c r="EB82" s="57" t="s">
        <v>11217</v>
      </c>
      <c r="EC82" s="57" t="s">
        <v>11218</v>
      </c>
      <c r="ED82" s="57" t="s">
        <v>18084</v>
      </c>
      <c r="EE82" s="164" t="s">
        <v>18805</v>
      </c>
      <c r="EF82" s="57" t="s">
        <v>18929</v>
      </c>
      <c r="EG82" s="57" t="s">
        <v>5712</v>
      </c>
      <c r="EH82" s="57" t="s">
        <v>13685</v>
      </c>
      <c r="EQ82" s="57" t="s">
        <v>13686</v>
      </c>
      <c r="ER82" s="57" t="s">
        <v>13687</v>
      </c>
      <c r="ES82" s="57" t="s">
        <v>13688</v>
      </c>
      <c r="ET82" s="57" t="s">
        <v>13689</v>
      </c>
      <c r="EU82" s="57" t="s">
        <v>13690</v>
      </c>
      <c r="EV82" s="57" t="s">
        <v>13691</v>
      </c>
      <c r="FA82" s="57" t="s">
        <v>13692</v>
      </c>
      <c r="FB82" s="57" t="s">
        <v>13693</v>
      </c>
      <c r="FC82" s="57" t="s">
        <v>13694</v>
      </c>
      <c r="FD82" s="57" t="s">
        <v>13695</v>
      </c>
      <c r="FE82" s="57" t="s">
        <v>13696</v>
      </c>
      <c r="FF82" s="57" t="s">
        <v>13697</v>
      </c>
      <c r="FG82" s="57" t="s">
        <v>13698</v>
      </c>
      <c r="FH82" s="57" t="s">
        <v>18075</v>
      </c>
      <c r="FI82" s="164" t="s">
        <v>18805</v>
      </c>
      <c r="FJ82" s="57" t="s">
        <v>18830</v>
      </c>
      <c r="HS82" s="57" t="s">
        <v>82</v>
      </c>
      <c r="HT82" s="57" t="s">
        <v>82</v>
      </c>
      <c r="HU82" s="57" t="s">
        <v>82</v>
      </c>
      <c r="HV82" s="57" t="s">
        <v>68</v>
      </c>
      <c r="HW82" s="57" t="s">
        <v>68</v>
      </c>
      <c r="HX82" s="57" t="s">
        <v>68</v>
      </c>
      <c r="HY82" s="57" t="s">
        <v>68</v>
      </c>
      <c r="HZ82" s="57" t="s">
        <v>79</v>
      </c>
      <c r="IA82" s="57" t="s">
        <v>82</v>
      </c>
      <c r="IB82" s="57" t="s">
        <v>79</v>
      </c>
      <c r="IC82" s="57" t="s">
        <v>82</v>
      </c>
      <c r="ID82" s="57" t="s">
        <v>79</v>
      </c>
      <c r="IE82" s="57" t="s">
        <v>68</v>
      </c>
      <c r="IF82" s="57" t="s">
        <v>82</v>
      </c>
      <c r="IG82" s="57" t="s">
        <v>74</v>
      </c>
      <c r="IH82" s="57" t="s">
        <v>68</v>
      </c>
      <c r="II82" s="57" t="s">
        <v>68</v>
      </c>
      <c r="IJ82" s="57">
        <v>31663</v>
      </c>
      <c r="IK82" s="57">
        <v>13154</v>
      </c>
      <c r="IL82" s="57">
        <v>31436</v>
      </c>
      <c r="IO82" s="57" t="s">
        <v>4545</v>
      </c>
      <c r="IP82" s="57" t="s">
        <v>798</v>
      </c>
      <c r="IQ82" s="57" t="s">
        <v>61</v>
      </c>
      <c r="IT82" s="57">
        <v>2</v>
      </c>
      <c r="IU82" s="57">
        <v>1</v>
      </c>
      <c r="IV82" s="57">
        <v>2</v>
      </c>
      <c r="IY82" s="57">
        <v>395</v>
      </c>
      <c r="IZ82" s="57">
        <v>42</v>
      </c>
      <c r="JA82" s="57">
        <v>245</v>
      </c>
      <c r="JD82" s="57">
        <v>311</v>
      </c>
      <c r="JE82" s="57">
        <v>122</v>
      </c>
      <c r="JF82" s="57">
        <v>200</v>
      </c>
      <c r="JN82" s="57">
        <v>31663</v>
      </c>
      <c r="JO82" s="57">
        <v>11054</v>
      </c>
      <c r="JP82" s="57">
        <v>31721</v>
      </c>
      <c r="JQ82" s="57">
        <v>31743</v>
      </c>
      <c r="JS82" s="57" t="s">
        <v>4545</v>
      </c>
      <c r="JT82" s="57" t="s">
        <v>727</v>
      </c>
      <c r="JU82" s="57" t="s">
        <v>4568</v>
      </c>
      <c r="JV82" s="57" t="s">
        <v>4781</v>
      </c>
      <c r="JX82" s="57">
        <v>2</v>
      </c>
      <c r="JY82" s="57">
        <v>2</v>
      </c>
      <c r="JZ82" s="57">
        <v>3</v>
      </c>
      <c r="KA82" s="57">
        <v>3</v>
      </c>
      <c r="KC82" s="57">
        <v>395</v>
      </c>
      <c r="KD82" s="57">
        <v>320</v>
      </c>
      <c r="KE82" s="57">
        <v>663</v>
      </c>
      <c r="KF82" s="57">
        <v>663</v>
      </c>
      <c r="KH82" s="57">
        <v>311</v>
      </c>
      <c r="KI82" s="57">
        <v>114</v>
      </c>
      <c r="KJ82" s="57">
        <v>311</v>
      </c>
      <c r="KK82" s="57">
        <v>311</v>
      </c>
      <c r="KR82" s="57">
        <v>31663</v>
      </c>
      <c r="KS82" s="57">
        <v>11054</v>
      </c>
      <c r="KW82" s="57" t="s">
        <v>4545</v>
      </c>
      <c r="KX82" s="57" t="s">
        <v>727</v>
      </c>
      <c r="LB82" s="57">
        <v>2</v>
      </c>
      <c r="LC82" s="57">
        <v>2</v>
      </c>
      <c r="LG82" s="57">
        <v>395</v>
      </c>
      <c r="LH82" s="57">
        <v>320</v>
      </c>
      <c r="LL82" s="57">
        <v>311</v>
      </c>
      <c r="LM82" s="57">
        <v>114</v>
      </c>
      <c r="PJ82" s="57" t="s">
        <v>19422</v>
      </c>
      <c r="PK82" s="57" t="s">
        <v>19423</v>
      </c>
      <c r="PL82" s="57" t="s">
        <v>19424</v>
      </c>
      <c r="PN82" s="57">
        <v>2005.1403122000002</v>
      </c>
      <c r="PO82" s="57" t="s">
        <v>18823</v>
      </c>
      <c r="PP82" s="57" t="s">
        <v>18824</v>
      </c>
      <c r="PQ82" s="57" t="s">
        <v>18825</v>
      </c>
      <c r="PR82" s="57" t="s">
        <v>3549</v>
      </c>
      <c r="PS82" s="57" t="s">
        <v>3550</v>
      </c>
      <c r="PT82" s="57" t="s">
        <v>3551</v>
      </c>
      <c r="PU82" s="57" t="s">
        <v>3552</v>
      </c>
      <c r="PV82" s="57" t="s">
        <v>3167</v>
      </c>
      <c r="PW82" s="57" t="s">
        <v>3167</v>
      </c>
    </row>
    <row r="83" spans="1:439" ht="15" customHeight="1" x14ac:dyDescent="0.35">
      <c r="A83" s="57">
        <v>82</v>
      </c>
      <c r="B83" s="57" t="s">
        <v>1225</v>
      </c>
      <c r="D83" s="57" t="s">
        <v>1774</v>
      </c>
      <c r="E83" s="57" t="s">
        <v>1775</v>
      </c>
      <c r="F83" s="57" t="s">
        <v>1776</v>
      </c>
      <c r="G83" s="57" t="s">
        <v>1777</v>
      </c>
      <c r="H83" s="57" t="s">
        <v>1778</v>
      </c>
      <c r="P83" s="57" t="s">
        <v>1242</v>
      </c>
      <c r="S83" s="57" t="s">
        <v>69</v>
      </c>
      <c r="T83" s="57" t="s">
        <v>69</v>
      </c>
      <c r="U83" s="57" t="s">
        <v>69</v>
      </c>
      <c r="V83" s="57" t="s">
        <v>69</v>
      </c>
      <c r="W83" s="57" t="s">
        <v>69</v>
      </c>
      <c r="X83" s="57" t="s">
        <v>69</v>
      </c>
      <c r="Y83" s="57" t="s">
        <v>69</v>
      </c>
      <c r="Z83" s="57" t="s">
        <v>63</v>
      </c>
      <c r="AA83" s="57" t="s">
        <v>69</v>
      </c>
      <c r="AB83" s="57" t="s">
        <v>69</v>
      </c>
      <c r="AC83" s="57" t="s">
        <v>69</v>
      </c>
      <c r="AD83" s="57" t="s">
        <v>69</v>
      </c>
      <c r="AE83" s="57" t="s">
        <v>63</v>
      </c>
      <c r="AF83" s="57" t="s">
        <v>69</v>
      </c>
      <c r="AG83" s="57" t="s">
        <v>69</v>
      </c>
      <c r="AH83" s="57" t="s">
        <v>75</v>
      </c>
      <c r="AI83" s="57" t="s">
        <v>1779</v>
      </c>
      <c r="AJ83" s="57" t="s">
        <v>76</v>
      </c>
      <c r="AK83" s="57" t="s">
        <v>81</v>
      </c>
      <c r="AL83" s="57" t="s">
        <v>72</v>
      </c>
      <c r="AM83" s="57" t="s">
        <v>1779</v>
      </c>
      <c r="AO83" s="57" t="s">
        <v>910</v>
      </c>
      <c r="AP83" s="57" t="s">
        <v>18969</v>
      </c>
      <c r="AQ83" s="57" t="s">
        <v>67</v>
      </c>
      <c r="AR83" s="57" t="s">
        <v>78</v>
      </c>
      <c r="AS83" s="57" t="s">
        <v>1623</v>
      </c>
      <c r="AT83" s="57" t="s">
        <v>18892</v>
      </c>
      <c r="AU83" s="57" t="s">
        <v>5473</v>
      </c>
      <c r="AV83" s="57" t="s">
        <v>4646</v>
      </c>
      <c r="AW83" s="57" t="s">
        <v>4645</v>
      </c>
      <c r="AX83" s="57" t="s">
        <v>5474</v>
      </c>
      <c r="AY83" s="57" t="s">
        <v>4649</v>
      </c>
      <c r="AZ83" s="57" t="s">
        <v>4650</v>
      </c>
      <c r="BE83" s="57" t="s">
        <v>5475</v>
      </c>
      <c r="BF83" s="57" t="s">
        <v>5476</v>
      </c>
      <c r="BG83" s="57" t="s">
        <v>4657</v>
      </c>
      <c r="BH83" s="57" t="s">
        <v>4656</v>
      </c>
      <c r="BI83" s="57" t="s">
        <v>5477</v>
      </c>
      <c r="BJ83" s="57" t="s">
        <v>4653</v>
      </c>
      <c r="BK83" s="57" t="s">
        <v>4658</v>
      </c>
      <c r="BO83" s="57" t="s">
        <v>5478</v>
      </c>
      <c r="BP83" s="57" t="s">
        <v>5479</v>
      </c>
      <c r="BR83" s="57" t="s">
        <v>5480</v>
      </c>
      <c r="BS83" s="57" t="s">
        <v>5481</v>
      </c>
      <c r="BT83" s="57" t="s">
        <v>5482</v>
      </c>
      <c r="BU83" s="57" t="s">
        <v>5483</v>
      </c>
      <c r="BV83" s="57" t="s">
        <v>18059</v>
      </c>
      <c r="BW83" s="164" t="s">
        <v>18805</v>
      </c>
      <c r="BX83" s="57" t="s">
        <v>18854</v>
      </c>
      <c r="BY83" s="57" t="s">
        <v>7487</v>
      </c>
      <c r="BZ83" s="57" t="s">
        <v>8335</v>
      </c>
      <c r="CA83" s="57" t="s">
        <v>7491</v>
      </c>
      <c r="CB83" s="57" t="s">
        <v>7489</v>
      </c>
      <c r="CC83" s="57" t="s">
        <v>7488</v>
      </c>
      <c r="CD83" s="57" t="s">
        <v>8336</v>
      </c>
      <c r="CE83" s="57" t="s">
        <v>7490</v>
      </c>
      <c r="CF83" s="57" t="s">
        <v>8337</v>
      </c>
      <c r="CI83" s="57" t="s">
        <v>8338</v>
      </c>
      <c r="CJ83" s="57" t="s">
        <v>7497</v>
      </c>
      <c r="CK83" s="57" t="s">
        <v>7494</v>
      </c>
      <c r="CL83" s="57" t="s">
        <v>8339</v>
      </c>
      <c r="CM83" s="57" t="s">
        <v>7496</v>
      </c>
      <c r="CS83" s="57" t="s">
        <v>8340</v>
      </c>
      <c r="CT83" s="57" t="s">
        <v>4699</v>
      </c>
      <c r="CU83" s="57" t="s">
        <v>8341</v>
      </c>
      <c r="CV83" s="57" t="s">
        <v>8342</v>
      </c>
      <c r="CW83" s="57" t="s">
        <v>8343</v>
      </c>
      <c r="CX83" s="57" t="s">
        <v>8344</v>
      </c>
      <c r="CY83" s="57" t="s">
        <v>8345</v>
      </c>
      <c r="CZ83" s="57" t="s">
        <v>18066</v>
      </c>
      <c r="DA83" s="164" t="s">
        <v>18805</v>
      </c>
      <c r="DB83" s="57" t="s">
        <v>19017</v>
      </c>
      <c r="DC83" s="57" t="s">
        <v>11219</v>
      </c>
      <c r="DD83" s="57" t="s">
        <v>11220</v>
      </c>
      <c r="DE83" s="57" t="s">
        <v>11221</v>
      </c>
      <c r="DF83" s="57" t="s">
        <v>11222</v>
      </c>
      <c r="DG83" s="57" t="s">
        <v>11204</v>
      </c>
      <c r="DH83" s="57" t="s">
        <v>11223</v>
      </c>
      <c r="DM83" s="57" t="s">
        <v>11224</v>
      </c>
      <c r="DN83" s="57" t="s">
        <v>11225</v>
      </c>
      <c r="DO83" s="57" t="s">
        <v>11226</v>
      </c>
      <c r="DP83" s="57" t="s">
        <v>11227</v>
      </c>
      <c r="DQ83" s="57" t="s">
        <v>11228</v>
      </c>
      <c r="DR83" s="57" t="s">
        <v>11229</v>
      </c>
      <c r="DS83" s="57" t="s">
        <v>11230</v>
      </c>
      <c r="DT83" s="57" t="s">
        <v>11231</v>
      </c>
      <c r="DW83" s="57" t="s">
        <v>11232</v>
      </c>
      <c r="DX83" s="57" t="s">
        <v>5479</v>
      </c>
      <c r="DY83" s="57" t="s">
        <v>11233</v>
      </c>
      <c r="DZ83" s="57" t="s">
        <v>11234</v>
      </c>
      <c r="EA83" s="57" t="s">
        <v>11235</v>
      </c>
      <c r="EB83" s="57" t="s">
        <v>11236</v>
      </c>
      <c r="EC83" s="57" t="s">
        <v>11237</v>
      </c>
      <c r="ED83" s="57" t="s">
        <v>18084</v>
      </c>
      <c r="EE83" s="164" t="s">
        <v>18805</v>
      </c>
      <c r="EF83" s="57" t="s">
        <v>18902</v>
      </c>
      <c r="EG83" s="57" t="s">
        <v>13699</v>
      </c>
      <c r="EH83" s="57" t="s">
        <v>4647</v>
      </c>
      <c r="EI83" s="57" t="s">
        <v>12906</v>
      </c>
      <c r="EJ83" s="57" t="s">
        <v>13700</v>
      </c>
      <c r="EK83" s="57" t="s">
        <v>13701</v>
      </c>
      <c r="EQ83" s="57" t="s">
        <v>13702</v>
      </c>
      <c r="ER83" s="57" t="s">
        <v>13703</v>
      </c>
      <c r="ES83" s="57" t="s">
        <v>13704</v>
      </c>
      <c r="ET83" s="57" t="s">
        <v>13705</v>
      </c>
      <c r="EU83" s="57" t="s">
        <v>8208</v>
      </c>
      <c r="FA83" s="57" t="s">
        <v>13706</v>
      </c>
      <c r="FB83" s="57" t="s">
        <v>6431</v>
      </c>
      <c r="FC83" s="57" t="s">
        <v>7425</v>
      </c>
      <c r="FD83" s="57" t="s">
        <v>13707</v>
      </c>
      <c r="FE83" s="57" t="s">
        <v>13708</v>
      </c>
      <c r="FF83" s="57" t="s">
        <v>13709</v>
      </c>
      <c r="FG83" s="57" t="s">
        <v>13710</v>
      </c>
      <c r="FH83" s="57" t="s">
        <v>18075</v>
      </c>
      <c r="FI83" s="164" t="s">
        <v>18805</v>
      </c>
      <c r="FJ83" s="57" t="s">
        <v>19017</v>
      </c>
      <c r="HS83" s="57" t="s">
        <v>79</v>
      </c>
      <c r="HT83" s="57" t="s">
        <v>79</v>
      </c>
      <c r="HU83" s="57" t="s">
        <v>79</v>
      </c>
      <c r="HV83" s="57" t="s">
        <v>74</v>
      </c>
      <c r="HW83" s="57" t="s">
        <v>79</v>
      </c>
      <c r="HX83" s="57" t="s">
        <v>79</v>
      </c>
      <c r="HY83" s="57" t="s">
        <v>79</v>
      </c>
      <c r="HZ83" s="57" t="s">
        <v>79</v>
      </c>
      <c r="IA83" s="57" t="s">
        <v>79</v>
      </c>
      <c r="IB83" s="57" t="s">
        <v>79</v>
      </c>
      <c r="IC83" s="57" t="s">
        <v>79</v>
      </c>
      <c r="ID83" s="57" t="s">
        <v>74</v>
      </c>
      <c r="IE83" s="57" t="s">
        <v>79</v>
      </c>
      <c r="IF83" s="57" t="s">
        <v>79</v>
      </c>
      <c r="IG83" s="57" t="s">
        <v>74</v>
      </c>
      <c r="IH83" s="57" t="s">
        <v>79</v>
      </c>
      <c r="II83" s="57" t="s">
        <v>68</v>
      </c>
      <c r="IJ83" s="57">
        <v>31660</v>
      </c>
      <c r="IK83" s="57">
        <v>31663</v>
      </c>
      <c r="IL83" s="57">
        <v>11054</v>
      </c>
      <c r="IM83" s="57">
        <v>13154</v>
      </c>
      <c r="IO83" s="57" t="s">
        <v>18895</v>
      </c>
      <c r="IP83" s="57" t="s">
        <v>18865</v>
      </c>
      <c r="IQ83" s="57" t="s">
        <v>18864</v>
      </c>
      <c r="IR83" s="57" t="s">
        <v>18863</v>
      </c>
      <c r="IT83" s="57">
        <v>2</v>
      </c>
      <c r="IU83" s="57">
        <v>2</v>
      </c>
      <c r="IV83" s="57">
        <v>2</v>
      </c>
      <c r="IW83" s="57">
        <v>2</v>
      </c>
      <c r="IY83" s="57">
        <v>227</v>
      </c>
      <c r="IZ83" s="57">
        <v>395</v>
      </c>
      <c r="JA83" s="57">
        <v>320</v>
      </c>
      <c r="JB83" s="57">
        <v>192</v>
      </c>
      <c r="JD83" s="57">
        <v>311</v>
      </c>
      <c r="JE83" s="57">
        <v>311</v>
      </c>
      <c r="JF83" s="57">
        <v>114</v>
      </c>
      <c r="JG83" s="57">
        <v>122</v>
      </c>
      <c r="JN83" s="57">
        <v>31663</v>
      </c>
      <c r="JO83" s="57">
        <v>34005</v>
      </c>
      <c r="JP83" s="57">
        <v>13254</v>
      </c>
      <c r="JS83" s="57" t="s">
        <v>18865</v>
      </c>
      <c r="JT83" s="57" t="s">
        <v>18910</v>
      </c>
      <c r="JU83" s="57" t="s">
        <v>18870</v>
      </c>
      <c r="JX83" s="57">
        <v>2</v>
      </c>
      <c r="JY83" s="57">
        <v>1</v>
      </c>
      <c r="JZ83" s="57">
        <v>2</v>
      </c>
      <c r="KC83" s="57">
        <v>395</v>
      </c>
      <c r="KD83" s="57">
        <v>15</v>
      </c>
      <c r="KE83" s="57">
        <v>192</v>
      </c>
      <c r="KH83" s="57">
        <v>311</v>
      </c>
      <c r="KI83" s="57">
        <v>312</v>
      </c>
      <c r="KJ83" s="57">
        <v>128</v>
      </c>
      <c r="KR83" s="57">
        <v>31663</v>
      </c>
      <c r="KS83" s="57">
        <v>32079</v>
      </c>
      <c r="KW83" s="57" t="s">
        <v>18865</v>
      </c>
      <c r="KX83" s="57" t="s">
        <v>18867</v>
      </c>
      <c r="LB83" s="57">
        <v>2</v>
      </c>
      <c r="LC83" s="57">
        <v>2</v>
      </c>
      <c r="LG83" s="57">
        <v>395</v>
      </c>
      <c r="LH83" s="57">
        <v>263</v>
      </c>
      <c r="LL83" s="57">
        <v>311</v>
      </c>
      <c r="LM83" s="57">
        <v>310</v>
      </c>
      <c r="PJ83" s="57" t="s">
        <v>19425</v>
      </c>
      <c r="PK83" s="57" t="s">
        <v>19426</v>
      </c>
      <c r="PL83" s="57" t="s">
        <v>19427</v>
      </c>
      <c r="PN83" s="57">
        <v>915.49026409999976</v>
      </c>
      <c r="PO83" s="57" t="s">
        <v>18823</v>
      </c>
      <c r="PP83" s="57" t="s">
        <v>18824</v>
      </c>
      <c r="PQ83" s="57" t="s">
        <v>18825</v>
      </c>
      <c r="PR83" s="57" t="s">
        <v>3553</v>
      </c>
      <c r="PS83" s="57" t="s">
        <v>3554</v>
      </c>
      <c r="PT83" s="57" t="s">
        <v>3555</v>
      </c>
      <c r="PU83" s="57" t="s">
        <v>3556</v>
      </c>
      <c r="PV83" s="57" t="s">
        <v>3167</v>
      </c>
      <c r="PW83" s="57" t="s">
        <v>3167</v>
      </c>
    </row>
    <row r="84" spans="1:439" ht="15" customHeight="1" x14ac:dyDescent="0.35">
      <c r="A84" s="57">
        <v>83</v>
      </c>
      <c r="B84" s="57" t="s">
        <v>1225</v>
      </c>
      <c r="D84" s="57" t="s">
        <v>1780</v>
      </c>
      <c r="E84" s="57" t="s">
        <v>1699</v>
      </c>
      <c r="F84" s="57" t="s">
        <v>1227</v>
      </c>
      <c r="G84" s="57" t="s">
        <v>1781</v>
      </c>
      <c r="H84" s="57" t="s">
        <v>1782</v>
      </c>
      <c r="P84" s="57" t="s">
        <v>1242</v>
      </c>
      <c r="S84" s="57" t="s">
        <v>69</v>
      </c>
      <c r="T84" s="57" t="s">
        <v>69</v>
      </c>
      <c r="U84" s="57" t="s">
        <v>69</v>
      </c>
      <c r="V84" s="57" t="s">
        <v>63</v>
      </c>
      <c r="W84" s="57" t="s">
        <v>69</v>
      </c>
      <c r="X84" s="57" t="s">
        <v>69</v>
      </c>
      <c r="Y84" s="57" t="s">
        <v>69</v>
      </c>
      <c r="Z84" s="57" t="s">
        <v>63</v>
      </c>
      <c r="AA84" s="57" t="s">
        <v>69</v>
      </c>
      <c r="AB84" s="57" t="s">
        <v>69</v>
      </c>
      <c r="AC84" s="57" t="s">
        <v>69</v>
      </c>
      <c r="AD84" s="57" t="s">
        <v>69</v>
      </c>
      <c r="AE84" s="57" t="s">
        <v>69</v>
      </c>
      <c r="AF84" s="57" t="s">
        <v>69</v>
      </c>
      <c r="AG84" s="57" t="s">
        <v>63</v>
      </c>
      <c r="AH84" s="57" t="s">
        <v>75</v>
      </c>
      <c r="AI84" s="57" t="s">
        <v>1783</v>
      </c>
      <c r="AJ84" s="57" t="s">
        <v>65</v>
      </c>
      <c r="AK84" s="57" t="s">
        <v>76</v>
      </c>
      <c r="AL84" s="57" t="s">
        <v>72</v>
      </c>
      <c r="AM84" s="57" t="s">
        <v>1784</v>
      </c>
      <c r="AO84" s="57" t="s">
        <v>911</v>
      </c>
      <c r="AP84" s="57" t="s">
        <v>18948</v>
      </c>
      <c r="AQ84" s="57" t="s">
        <v>67</v>
      </c>
      <c r="AR84" s="57" t="s">
        <v>67</v>
      </c>
      <c r="AS84" s="57" t="s">
        <v>1623</v>
      </c>
      <c r="AT84" s="57" t="s">
        <v>18859</v>
      </c>
      <c r="AU84" s="57" t="s">
        <v>5484</v>
      </c>
      <c r="AV84" s="57" t="s">
        <v>5485</v>
      </c>
      <c r="AW84" s="57" t="s">
        <v>5486</v>
      </c>
      <c r="AX84" s="57" t="s">
        <v>5487</v>
      </c>
      <c r="BE84" s="57" t="s">
        <v>5488</v>
      </c>
      <c r="BF84" s="57" t="s">
        <v>5489</v>
      </c>
      <c r="BG84" s="57" t="s">
        <v>5490</v>
      </c>
      <c r="BH84" s="57" t="s">
        <v>5491</v>
      </c>
      <c r="BI84" s="57" t="s">
        <v>5492</v>
      </c>
      <c r="BJ84" s="57" t="s">
        <v>5493</v>
      </c>
      <c r="BO84" s="57" t="s">
        <v>5494</v>
      </c>
      <c r="BP84" s="57" t="s">
        <v>5495</v>
      </c>
      <c r="BQ84" s="57" t="s">
        <v>5496</v>
      </c>
      <c r="BR84" s="57" t="s">
        <v>5497</v>
      </c>
      <c r="BS84" s="57" t="s">
        <v>5498</v>
      </c>
      <c r="BT84" s="57" t="s">
        <v>5499</v>
      </c>
      <c r="BU84" s="57" t="s">
        <v>5500</v>
      </c>
      <c r="BV84" s="57" t="s">
        <v>18056</v>
      </c>
      <c r="BW84" s="164" t="s">
        <v>18805</v>
      </c>
      <c r="BX84" s="57" t="s">
        <v>18854</v>
      </c>
      <c r="BY84" s="57" t="s">
        <v>5299</v>
      </c>
      <c r="BZ84" s="57" t="s">
        <v>5300</v>
      </c>
      <c r="CA84" s="57" t="s">
        <v>8346</v>
      </c>
      <c r="CB84" s="57" t="s">
        <v>5304</v>
      </c>
      <c r="CI84" s="57" t="s">
        <v>5306</v>
      </c>
      <c r="CJ84" s="57" t="s">
        <v>5307</v>
      </c>
      <c r="CK84" s="57" t="s">
        <v>5308</v>
      </c>
      <c r="CL84" s="57" t="s">
        <v>5309</v>
      </c>
      <c r="CM84" s="57" t="s">
        <v>5310</v>
      </c>
      <c r="CN84" s="57" t="s">
        <v>5311</v>
      </c>
      <c r="CO84" s="57" t="s">
        <v>5312</v>
      </c>
      <c r="CS84" s="57" t="s">
        <v>4525</v>
      </c>
      <c r="CT84" s="57" t="s">
        <v>8347</v>
      </c>
      <c r="CU84" s="57" t="s">
        <v>4539</v>
      </c>
      <c r="CV84" s="57" t="s">
        <v>8348</v>
      </c>
      <c r="CW84" s="57" t="s">
        <v>8349</v>
      </c>
      <c r="CX84" s="57" t="s">
        <v>8350</v>
      </c>
      <c r="CY84" s="57" t="s">
        <v>8351</v>
      </c>
      <c r="CZ84" s="57" t="s">
        <v>18072</v>
      </c>
      <c r="DA84" s="164" t="s">
        <v>18802</v>
      </c>
      <c r="DB84" s="57" t="s">
        <v>19017</v>
      </c>
      <c r="DC84" s="57" t="s">
        <v>8187</v>
      </c>
      <c r="DD84" s="57" t="s">
        <v>8188</v>
      </c>
      <c r="DE84" s="57" t="s">
        <v>8189</v>
      </c>
      <c r="DF84" s="57" t="s">
        <v>8190</v>
      </c>
      <c r="DG84" s="57" t="s">
        <v>7383</v>
      </c>
      <c r="DH84" s="57" t="s">
        <v>11238</v>
      </c>
      <c r="DM84" s="57" t="s">
        <v>8191</v>
      </c>
      <c r="DN84" s="57" t="s">
        <v>5340</v>
      </c>
      <c r="DO84" s="57" t="s">
        <v>8192</v>
      </c>
      <c r="DP84" s="57" t="s">
        <v>8194</v>
      </c>
      <c r="DQ84" s="57" t="s">
        <v>8195</v>
      </c>
      <c r="DR84" s="57" t="s">
        <v>8196</v>
      </c>
      <c r="DW84" s="57" t="s">
        <v>11239</v>
      </c>
      <c r="DX84" s="57" t="s">
        <v>11240</v>
      </c>
      <c r="DZ84" s="57" t="s">
        <v>11241</v>
      </c>
      <c r="EA84" s="57" t="s">
        <v>11242</v>
      </c>
      <c r="EB84" s="57" t="s">
        <v>11243</v>
      </c>
      <c r="EC84" s="57" t="s">
        <v>11244</v>
      </c>
      <c r="ED84" s="57" t="s">
        <v>18063</v>
      </c>
      <c r="EE84" s="164" t="s">
        <v>18805</v>
      </c>
      <c r="EF84" s="57" t="s">
        <v>18830</v>
      </c>
      <c r="EG84" s="57" t="s">
        <v>11093</v>
      </c>
      <c r="EH84" s="57" t="s">
        <v>11094</v>
      </c>
      <c r="EI84" s="57" t="s">
        <v>11096</v>
      </c>
      <c r="EQ84" s="57" t="s">
        <v>11097</v>
      </c>
      <c r="ER84" s="57" t="s">
        <v>11098</v>
      </c>
      <c r="ES84" s="57" t="s">
        <v>11099</v>
      </c>
      <c r="ET84" s="57" t="s">
        <v>11100</v>
      </c>
      <c r="EU84" s="57" t="s">
        <v>11101</v>
      </c>
      <c r="EV84" s="57" t="s">
        <v>11102</v>
      </c>
      <c r="FA84" s="57" t="s">
        <v>6611</v>
      </c>
      <c r="FB84" s="57" t="s">
        <v>19428</v>
      </c>
      <c r="FC84" s="57" t="s">
        <v>19429</v>
      </c>
      <c r="FD84" s="57" t="s">
        <v>19430</v>
      </c>
      <c r="FE84" s="57" t="s">
        <v>19431</v>
      </c>
      <c r="FF84" s="57" t="s">
        <v>19432</v>
      </c>
      <c r="FG84" s="57" t="s">
        <v>19433</v>
      </c>
      <c r="FH84" s="57" t="s">
        <v>18061</v>
      </c>
      <c r="FI84" s="164" t="s">
        <v>18835</v>
      </c>
      <c r="FJ84" s="57" t="s">
        <v>18900</v>
      </c>
      <c r="FK84" s="57" t="s">
        <v>19347</v>
      </c>
      <c r="FL84" s="57" t="s">
        <v>19348</v>
      </c>
      <c r="FM84" s="57" t="s">
        <v>19349</v>
      </c>
      <c r="FN84" s="57" t="s">
        <v>19434</v>
      </c>
      <c r="FO84" s="57" t="s">
        <v>11310</v>
      </c>
      <c r="FP84" s="57" t="s">
        <v>19351</v>
      </c>
      <c r="FU84" s="57" t="s">
        <v>19352</v>
      </c>
      <c r="FV84" s="57" t="s">
        <v>19353</v>
      </c>
      <c r="FW84" s="57" t="s">
        <v>19354</v>
      </c>
      <c r="FX84" s="57" t="s">
        <v>19355</v>
      </c>
      <c r="FY84" s="57" t="s">
        <v>19356</v>
      </c>
      <c r="FZ84" s="57" t="s">
        <v>14016</v>
      </c>
      <c r="GA84" s="57" t="s">
        <v>19357</v>
      </c>
      <c r="GB84" s="57" t="s">
        <v>19358</v>
      </c>
      <c r="GE84" s="57" t="s">
        <v>19435</v>
      </c>
      <c r="GF84" s="57" t="s">
        <v>5884</v>
      </c>
      <c r="GG84" s="57" t="s">
        <v>11573</v>
      </c>
      <c r="GH84" s="57" t="s">
        <v>19436</v>
      </c>
      <c r="GI84" s="57" t="s">
        <v>19437</v>
      </c>
      <c r="GJ84" s="57" t="s">
        <v>19438</v>
      </c>
      <c r="GK84" s="57" t="s">
        <v>19439</v>
      </c>
      <c r="GL84" s="57" t="s">
        <v>18084</v>
      </c>
      <c r="GM84" s="164" t="s">
        <v>18802</v>
      </c>
      <c r="GN84" s="57" t="s">
        <v>19017</v>
      </c>
      <c r="HS84" s="57" t="s">
        <v>82</v>
      </c>
      <c r="HT84" s="57" t="s">
        <v>79</v>
      </c>
      <c r="HU84" s="57" t="s">
        <v>79</v>
      </c>
      <c r="HV84" s="57" t="s">
        <v>74</v>
      </c>
      <c r="HW84" s="57" t="s">
        <v>79</v>
      </c>
      <c r="HX84" s="57" t="s">
        <v>68</v>
      </c>
      <c r="HY84" s="57" t="s">
        <v>68</v>
      </c>
      <c r="HZ84" s="57" t="s">
        <v>79</v>
      </c>
      <c r="IA84" s="57" t="s">
        <v>79</v>
      </c>
      <c r="IB84" s="57" t="s">
        <v>79</v>
      </c>
      <c r="IC84" s="57" t="s">
        <v>79</v>
      </c>
      <c r="ID84" s="57" t="s">
        <v>74</v>
      </c>
      <c r="IE84" s="57" t="s">
        <v>68</v>
      </c>
      <c r="IF84" s="57" t="s">
        <v>79</v>
      </c>
      <c r="IG84" s="57" t="s">
        <v>68</v>
      </c>
      <c r="IH84" s="57" t="s">
        <v>79</v>
      </c>
      <c r="II84" s="57" t="s">
        <v>74</v>
      </c>
      <c r="IJ84" s="57">
        <v>21572</v>
      </c>
      <c r="IK84" s="57">
        <v>31436</v>
      </c>
      <c r="IL84" s="57">
        <v>21547</v>
      </c>
      <c r="IM84" s="57">
        <v>34005</v>
      </c>
      <c r="IO84" s="57" t="s">
        <v>4888</v>
      </c>
      <c r="IP84" s="57" t="s">
        <v>61</v>
      </c>
      <c r="IQ84" s="57" t="s">
        <v>57</v>
      </c>
      <c r="IR84" s="57" t="s">
        <v>5501</v>
      </c>
      <c r="IT84" s="57">
        <v>1</v>
      </c>
      <c r="IU84" s="57">
        <v>2</v>
      </c>
      <c r="IV84" s="57">
        <v>2</v>
      </c>
      <c r="IW84" s="57">
        <v>1</v>
      </c>
      <c r="IY84" s="57">
        <v>80</v>
      </c>
      <c r="IZ84" s="57">
        <v>245</v>
      </c>
      <c r="JA84" s="57">
        <v>245</v>
      </c>
      <c r="JB84" s="57">
        <v>15</v>
      </c>
      <c r="JD84" s="57">
        <v>221</v>
      </c>
      <c r="JE84" s="57">
        <v>200</v>
      </c>
      <c r="JF84" s="57">
        <v>221</v>
      </c>
      <c r="JG84" s="57">
        <v>312</v>
      </c>
      <c r="JN84" s="57">
        <v>31721</v>
      </c>
      <c r="JO84" s="57">
        <v>21572</v>
      </c>
      <c r="JS84" s="57" t="s">
        <v>4568</v>
      </c>
      <c r="JT84" s="57" t="s">
        <v>4888</v>
      </c>
      <c r="JX84" s="57">
        <v>1</v>
      </c>
      <c r="JY84" s="57">
        <v>1</v>
      </c>
      <c r="KC84" s="57">
        <v>300</v>
      </c>
      <c r="KD84" s="57">
        <v>80</v>
      </c>
      <c r="KH84" s="57">
        <v>311</v>
      </c>
      <c r="KI84" s="57">
        <v>221</v>
      </c>
      <c r="KR84" s="57">
        <v>21543</v>
      </c>
      <c r="KS84" s="57">
        <v>31436</v>
      </c>
      <c r="KT84" s="57">
        <v>11554</v>
      </c>
      <c r="KU84" s="57">
        <v>11454</v>
      </c>
      <c r="KW84" s="57" t="s">
        <v>8172</v>
      </c>
      <c r="KX84" s="57" t="s">
        <v>61</v>
      </c>
      <c r="KY84" s="57" t="s">
        <v>684</v>
      </c>
      <c r="KZ84" s="57" t="s">
        <v>728</v>
      </c>
      <c r="LB84" s="57">
        <v>2</v>
      </c>
      <c r="LC84" s="57">
        <v>2</v>
      </c>
      <c r="LD84" s="57">
        <v>1</v>
      </c>
      <c r="LE84" s="57">
        <v>1</v>
      </c>
      <c r="LG84" s="57">
        <v>434</v>
      </c>
      <c r="LH84" s="57">
        <v>245</v>
      </c>
      <c r="LI84" s="57">
        <v>63</v>
      </c>
      <c r="LJ84" s="57">
        <v>63</v>
      </c>
      <c r="LL84" s="57">
        <v>116</v>
      </c>
      <c r="LM84" s="57">
        <v>200</v>
      </c>
      <c r="LN84" s="57">
        <v>116</v>
      </c>
      <c r="LO84" s="57">
        <v>115</v>
      </c>
      <c r="LV84" s="57">
        <v>21547</v>
      </c>
      <c r="MA84" s="57" t="s">
        <v>57</v>
      </c>
      <c r="MF84" s="57">
        <v>2</v>
      </c>
      <c r="MK84" s="57">
        <v>245</v>
      </c>
      <c r="MP84" s="57">
        <v>221</v>
      </c>
      <c r="MZ84" s="57">
        <v>21572</v>
      </c>
      <c r="NE84" s="57" t="s">
        <v>4888</v>
      </c>
      <c r="NJ84" s="57">
        <v>1</v>
      </c>
      <c r="NO84" s="57">
        <v>80</v>
      </c>
      <c r="NT84" s="57">
        <v>221</v>
      </c>
      <c r="PJ84" s="57" t="s">
        <v>19440</v>
      </c>
      <c r="PK84" s="57" t="s">
        <v>19441</v>
      </c>
      <c r="PL84" s="57" t="s">
        <v>19442</v>
      </c>
      <c r="PM84" s="57" t="s">
        <v>18907</v>
      </c>
      <c r="PN84" s="57">
        <v>1395.1635204999998</v>
      </c>
      <c r="PO84" s="57" t="s">
        <v>18823</v>
      </c>
      <c r="PP84" s="57" t="s">
        <v>18824</v>
      </c>
      <c r="PQ84" s="57" t="s">
        <v>18825</v>
      </c>
      <c r="PR84" s="57" t="s">
        <v>3557</v>
      </c>
      <c r="PS84" s="57" t="s">
        <v>3558</v>
      </c>
      <c r="PT84" s="57" t="s">
        <v>3559</v>
      </c>
      <c r="PU84" s="57" t="s">
        <v>3497</v>
      </c>
      <c r="PV84" s="57" t="s">
        <v>3498</v>
      </c>
      <c r="PW84" s="57" t="s">
        <v>3167</v>
      </c>
    </row>
    <row r="85" spans="1:439" ht="15" customHeight="1" x14ac:dyDescent="0.35">
      <c r="A85" s="57">
        <v>84</v>
      </c>
      <c r="B85" s="57" t="s">
        <v>1225</v>
      </c>
      <c r="D85" s="57" t="s">
        <v>1785</v>
      </c>
      <c r="E85" s="57" t="s">
        <v>1786</v>
      </c>
      <c r="F85" s="57" t="s">
        <v>1787</v>
      </c>
      <c r="G85" s="57" t="s">
        <v>1788</v>
      </c>
      <c r="P85" s="57" t="s">
        <v>1759</v>
      </c>
      <c r="Q85" s="57" t="s">
        <v>1330</v>
      </c>
      <c r="S85" s="57" t="s">
        <v>69</v>
      </c>
      <c r="T85" s="57" t="s">
        <v>63</v>
      </c>
      <c r="U85" s="57" t="s">
        <v>69</v>
      </c>
      <c r="V85" s="57" t="s">
        <v>63</v>
      </c>
      <c r="W85" s="57" t="s">
        <v>69</v>
      </c>
      <c r="X85" s="57" t="s">
        <v>69</v>
      </c>
      <c r="Y85" s="57" t="s">
        <v>63</v>
      </c>
      <c r="Z85" s="57" t="s">
        <v>63</v>
      </c>
      <c r="AA85" s="57" t="s">
        <v>69</v>
      </c>
      <c r="AB85" s="57" t="s">
        <v>63</v>
      </c>
      <c r="AC85" s="57" t="s">
        <v>69</v>
      </c>
      <c r="AD85" s="57" t="s">
        <v>63</v>
      </c>
      <c r="AE85" s="57" t="s">
        <v>69</v>
      </c>
      <c r="AF85" s="57" t="s">
        <v>69</v>
      </c>
      <c r="AG85" s="57" t="s">
        <v>69</v>
      </c>
      <c r="AH85" s="57" t="s">
        <v>70</v>
      </c>
      <c r="AI85" s="57" t="s">
        <v>1789</v>
      </c>
      <c r="AJ85" s="57" t="s">
        <v>76</v>
      </c>
      <c r="AK85" s="57" t="s">
        <v>81</v>
      </c>
      <c r="AL85" s="57" t="s">
        <v>66</v>
      </c>
      <c r="AN85" s="57" t="s">
        <v>1790</v>
      </c>
      <c r="AO85" s="57" t="s">
        <v>912</v>
      </c>
      <c r="AP85" s="57" t="s">
        <v>19223</v>
      </c>
      <c r="AQ85" s="57" t="s">
        <v>1245</v>
      </c>
      <c r="AR85" s="57" t="s">
        <v>78</v>
      </c>
      <c r="AS85" s="57" t="s">
        <v>1668</v>
      </c>
      <c r="AT85" s="57" t="s">
        <v>18801</v>
      </c>
      <c r="AU85" s="57" t="s">
        <v>5502</v>
      </c>
      <c r="AV85" s="57" t="s">
        <v>5503</v>
      </c>
      <c r="AW85" s="57" t="s">
        <v>5504</v>
      </c>
      <c r="AX85" s="57" t="s">
        <v>5505</v>
      </c>
      <c r="AY85" s="57" t="s">
        <v>5506</v>
      </c>
      <c r="BE85" s="57" t="s">
        <v>5507</v>
      </c>
      <c r="BF85" s="57" t="s">
        <v>5508</v>
      </c>
      <c r="BG85" s="57" t="s">
        <v>5509</v>
      </c>
      <c r="BH85" s="57" t="s">
        <v>5510</v>
      </c>
      <c r="BI85" s="57" t="s">
        <v>5511</v>
      </c>
      <c r="BJ85" s="57" t="s">
        <v>5512</v>
      </c>
      <c r="BO85" s="57" t="s">
        <v>5513</v>
      </c>
      <c r="BP85" s="57" t="s">
        <v>5514</v>
      </c>
      <c r="BQ85" s="57" t="s">
        <v>5515</v>
      </c>
      <c r="BR85" s="57" t="s">
        <v>5516</v>
      </c>
      <c r="BS85" s="57" t="s">
        <v>5517</v>
      </c>
      <c r="BT85" s="57" t="s">
        <v>5518</v>
      </c>
      <c r="BU85" s="57" t="s">
        <v>5519</v>
      </c>
      <c r="BV85" s="57" t="s">
        <v>18066</v>
      </c>
      <c r="BW85" s="164" t="s">
        <v>18805</v>
      </c>
      <c r="BX85" s="57" t="s">
        <v>18861</v>
      </c>
      <c r="BY85" s="57" t="s">
        <v>8352</v>
      </c>
      <c r="BZ85" s="57" t="s">
        <v>8353</v>
      </c>
      <c r="CA85" s="57" t="s">
        <v>8354</v>
      </c>
      <c r="CB85" s="57" t="s">
        <v>8355</v>
      </c>
      <c r="CI85" s="57" t="s">
        <v>8356</v>
      </c>
      <c r="CJ85" s="57" t="s">
        <v>8357</v>
      </c>
      <c r="CK85" s="57" t="s">
        <v>8358</v>
      </c>
      <c r="CL85" s="57" t="s">
        <v>8359</v>
      </c>
      <c r="CM85" s="57" t="s">
        <v>8360</v>
      </c>
      <c r="CS85" s="57" t="s">
        <v>605</v>
      </c>
      <c r="CT85" s="57" t="s">
        <v>8361</v>
      </c>
      <c r="CU85" s="57" t="s">
        <v>8362</v>
      </c>
      <c r="CV85" s="57" t="s">
        <v>8363</v>
      </c>
      <c r="CW85" s="57" t="s">
        <v>8364</v>
      </c>
      <c r="CX85" s="57" t="s">
        <v>8365</v>
      </c>
      <c r="CY85" s="57" t="s">
        <v>8366</v>
      </c>
      <c r="CZ85" s="57" t="s">
        <v>18072</v>
      </c>
      <c r="DA85" s="164" t="s">
        <v>18802</v>
      </c>
      <c r="DB85" s="57" t="s">
        <v>18877</v>
      </c>
      <c r="DC85" s="57" t="s">
        <v>11245</v>
      </c>
      <c r="DD85" s="57" t="s">
        <v>11246</v>
      </c>
      <c r="DE85" s="57" t="s">
        <v>11247</v>
      </c>
      <c r="DF85" s="57" t="s">
        <v>11248</v>
      </c>
      <c r="DG85" s="57" t="s">
        <v>11249</v>
      </c>
      <c r="DH85" s="57" t="s">
        <v>11250</v>
      </c>
      <c r="DI85" s="57" t="s">
        <v>11251</v>
      </c>
      <c r="DM85" s="57" t="s">
        <v>11252</v>
      </c>
      <c r="DN85" s="57" t="s">
        <v>11253</v>
      </c>
      <c r="DO85" s="57" t="s">
        <v>11254</v>
      </c>
      <c r="DP85" s="57" t="s">
        <v>11255</v>
      </c>
      <c r="DQ85" s="57" t="s">
        <v>11256</v>
      </c>
      <c r="DR85" s="57" t="s">
        <v>11257</v>
      </c>
      <c r="DS85" s="57" t="s">
        <v>11258</v>
      </c>
      <c r="DW85" s="57" t="s">
        <v>11259</v>
      </c>
      <c r="DX85" s="57" t="s">
        <v>11260</v>
      </c>
      <c r="DY85" s="57" t="s">
        <v>11261</v>
      </c>
      <c r="DZ85" s="57" t="s">
        <v>11262</v>
      </c>
      <c r="EA85" s="57" t="s">
        <v>11263</v>
      </c>
      <c r="EB85" s="57" t="s">
        <v>11264</v>
      </c>
      <c r="EC85" s="57" t="s">
        <v>11265</v>
      </c>
      <c r="ED85" s="57" t="s">
        <v>18078</v>
      </c>
      <c r="EE85" s="164" t="s">
        <v>18802</v>
      </c>
      <c r="EF85" s="57" t="s">
        <v>19090</v>
      </c>
      <c r="EG85" s="57" t="s">
        <v>13711</v>
      </c>
      <c r="EH85" s="57" t="s">
        <v>13712</v>
      </c>
      <c r="EI85" s="57" t="s">
        <v>6344</v>
      </c>
      <c r="EQ85" s="57" t="s">
        <v>13713</v>
      </c>
      <c r="ER85" s="57" t="s">
        <v>13714</v>
      </c>
      <c r="ES85" s="57" t="s">
        <v>13715</v>
      </c>
      <c r="ET85" s="57" t="s">
        <v>13716</v>
      </c>
      <c r="FA85" s="57" t="s">
        <v>13717</v>
      </c>
      <c r="FB85" s="57" t="s">
        <v>13718</v>
      </c>
      <c r="FC85" s="57" t="s">
        <v>4579</v>
      </c>
      <c r="FD85" s="57" t="s">
        <v>13719</v>
      </c>
      <c r="FE85" s="57" t="s">
        <v>13720</v>
      </c>
      <c r="FF85" s="57" t="s">
        <v>13721</v>
      </c>
      <c r="FG85" s="57" t="s">
        <v>13722</v>
      </c>
      <c r="FH85" s="57" t="s">
        <v>18059</v>
      </c>
      <c r="FI85" s="164" t="s">
        <v>18802</v>
      </c>
      <c r="FJ85" s="57" t="s">
        <v>18851</v>
      </c>
      <c r="FK85" s="57" t="s">
        <v>15473</v>
      </c>
      <c r="FL85" s="57" t="s">
        <v>15474</v>
      </c>
      <c r="FM85" s="57" t="s">
        <v>15475</v>
      </c>
      <c r="FN85" s="57" t="s">
        <v>15476</v>
      </c>
      <c r="FO85" s="57" t="s">
        <v>4941</v>
      </c>
      <c r="FU85" s="57" t="s">
        <v>15477</v>
      </c>
      <c r="FV85" s="57" t="s">
        <v>15478</v>
      </c>
      <c r="FW85" s="57" t="s">
        <v>15479</v>
      </c>
      <c r="FX85" s="57" t="s">
        <v>15480</v>
      </c>
      <c r="FY85" s="57" t="s">
        <v>15481</v>
      </c>
      <c r="FZ85" s="57" t="s">
        <v>15482</v>
      </c>
      <c r="GA85" s="57" t="s">
        <v>15483</v>
      </c>
      <c r="GB85" s="57" t="s">
        <v>15484</v>
      </c>
      <c r="GC85" s="57" t="s">
        <v>15485</v>
      </c>
      <c r="GE85" s="57" t="s">
        <v>13973</v>
      </c>
      <c r="GF85" s="57" t="s">
        <v>13754</v>
      </c>
      <c r="GG85" s="57" t="s">
        <v>15486</v>
      </c>
      <c r="GH85" s="57" t="s">
        <v>15487</v>
      </c>
      <c r="GI85" s="57" t="s">
        <v>15488</v>
      </c>
      <c r="GJ85" s="57" t="s">
        <v>15489</v>
      </c>
      <c r="GK85" s="57" t="s">
        <v>15490</v>
      </c>
      <c r="GL85" s="57" t="s">
        <v>18066</v>
      </c>
      <c r="GM85" s="164" t="s">
        <v>18802</v>
      </c>
      <c r="GN85" s="57" t="s">
        <v>18804</v>
      </c>
      <c r="GO85" s="57" t="s">
        <v>16760</v>
      </c>
      <c r="GP85" s="57" t="s">
        <v>16761</v>
      </c>
      <c r="GQ85" s="57" t="s">
        <v>16762</v>
      </c>
      <c r="GY85" s="57" t="s">
        <v>16763</v>
      </c>
      <c r="GZ85" s="57" t="s">
        <v>16764</v>
      </c>
      <c r="HA85" s="57" t="s">
        <v>16765</v>
      </c>
      <c r="HB85" s="57" t="s">
        <v>6007</v>
      </c>
      <c r="HC85" s="57" t="s">
        <v>16766</v>
      </c>
      <c r="HD85" s="57" t="s">
        <v>16767</v>
      </c>
      <c r="HE85" s="57" t="s">
        <v>16768</v>
      </c>
      <c r="HI85" s="57" t="s">
        <v>16769</v>
      </c>
      <c r="HJ85" s="57" t="s">
        <v>7424</v>
      </c>
      <c r="HL85" s="57" t="s">
        <v>16770</v>
      </c>
      <c r="HM85" s="57" t="s">
        <v>16771</v>
      </c>
      <c r="HN85" s="57" t="s">
        <v>16772</v>
      </c>
      <c r="HO85" s="57" t="s">
        <v>13887</v>
      </c>
      <c r="HP85" s="57" t="s">
        <v>18084</v>
      </c>
      <c r="HQ85" s="164" t="s">
        <v>18805</v>
      </c>
      <c r="HR85" s="57" t="s">
        <v>18806</v>
      </c>
      <c r="HS85" s="57" t="s">
        <v>82</v>
      </c>
      <c r="HT85" s="57" t="s">
        <v>79</v>
      </c>
      <c r="HU85" s="57" t="s">
        <v>79</v>
      </c>
      <c r="HV85" s="57" t="s">
        <v>74</v>
      </c>
      <c r="HW85" s="57" t="s">
        <v>68</v>
      </c>
      <c r="HX85" s="57" t="s">
        <v>79</v>
      </c>
      <c r="HY85" s="57" t="s">
        <v>68</v>
      </c>
      <c r="HZ85" s="57" t="s">
        <v>82</v>
      </c>
      <c r="IA85" s="57" t="s">
        <v>79</v>
      </c>
      <c r="IB85" s="57" t="s">
        <v>74</v>
      </c>
      <c r="IC85" s="57" t="s">
        <v>79</v>
      </c>
      <c r="ID85" s="57" t="s">
        <v>68</v>
      </c>
      <c r="IE85" s="57" t="s">
        <v>79</v>
      </c>
      <c r="IF85" s="57" t="s">
        <v>79</v>
      </c>
      <c r="IG85" s="57" t="s">
        <v>79</v>
      </c>
      <c r="IH85" s="57" t="s">
        <v>79</v>
      </c>
      <c r="II85" s="57" t="s">
        <v>68</v>
      </c>
      <c r="IJ85" s="57">
        <v>13154</v>
      </c>
      <c r="IK85" s="57">
        <v>34022</v>
      </c>
      <c r="IL85" s="57">
        <v>34002</v>
      </c>
      <c r="IM85" s="57">
        <v>34005</v>
      </c>
      <c r="IN85" s="57">
        <v>13254</v>
      </c>
      <c r="IO85" s="57" t="s">
        <v>18863</v>
      </c>
      <c r="IP85" s="57" t="s">
        <v>18970</v>
      </c>
      <c r="IQ85" s="57" t="s">
        <v>18972</v>
      </c>
      <c r="IR85" s="57" t="s">
        <v>18971</v>
      </c>
      <c r="IS85" s="57" t="s">
        <v>18870</v>
      </c>
      <c r="IT85" s="57">
        <v>2</v>
      </c>
      <c r="IU85" s="57">
        <v>2</v>
      </c>
      <c r="IV85" s="57">
        <v>2</v>
      </c>
      <c r="IW85" s="57">
        <v>2</v>
      </c>
      <c r="IX85" s="57">
        <v>2</v>
      </c>
      <c r="IY85" s="57">
        <v>192</v>
      </c>
      <c r="IZ85" s="57">
        <v>393</v>
      </c>
      <c r="JA85" s="57">
        <v>311</v>
      </c>
      <c r="JB85" s="57">
        <v>150</v>
      </c>
      <c r="JC85" s="57">
        <v>192</v>
      </c>
      <c r="JD85" s="57">
        <v>122</v>
      </c>
      <c r="JE85" s="57">
        <v>312</v>
      </c>
      <c r="JF85" s="57">
        <v>312</v>
      </c>
      <c r="JG85" s="57">
        <v>312</v>
      </c>
      <c r="JH85" s="57">
        <v>128</v>
      </c>
      <c r="JN85" s="57">
        <v>21572</v>
      </c>
      <c r="JO85" s="57">
        <v>34005</v>
      </c>
      <c r="JS85" s="57" t="s">
        <v>18816</v>
      </c>
      <c r="JT85" s="57" t="s">
        <v>18910</v>
      </c>
      <c r="JX85" s="57">
        <v>1</v>
      </c>
      <c r="JY85" s="57">
        <v>2</v>
      </c>
      <c r="KC85" s="57">
        <v>80</v>
      </c>
      <c r="KD85" s="57">
        <v>150</v>
      </c>
      <c r="KH85" s="57">
        <v>221</v>
      </c>
      <c r="KI85" s="57">
        <v>312</v>
      </c>
      <c r="KR85" s="57">
        <v>34005</v>
      </c>
      <c r="KS85" s="57">
        <v>21572</v>
      </c>
      <c r="KW85" s="57" t="s">
        <v>18971</v>
      </c>
      <c r="KX85" s="57" t="s">
        <v>18816</v>
      </c>
      <c r="LB85" s="57">
        <v>2</v>
      </c>
      <c r="LC85" s="57">
        <v>1</v>
      </c>
      <c r="LG85" s="57">
        <v>150</v>
      </c>
      <c r="LH85" s="57">
        <v>80</v>
      </c>
      <c r="LL85" s="57">
        <v>312</v>
      </c>
      <c r="LM85" s="57">
        <v>221</v>
      </c>
      <c r="LV85" s="57">
        <v>34597</v>
      </c>
      <c r="MA85" s="57" t="s">
        <v>19228</v>
      </c>
      <c r="MF85" s="57">
        <v>2</v>
      </c>
      <c r="MK85" s="57">
        <v>441</v>
      </c>
      <c r="MP85" s="57">
        <v>312</v>
      </c>
      <c r="MZ85" s="57">
        <v>34592</v>
      </c>
      <c r="NA85" s="57">
        <v>34582</v>
      </c>
      <c r="NB85" s="57">
        <v>34085</v>
      </c>
      <c r="NE85" s="57" t="s">
        <v>18843</v>
      </c>
      <c r="NF85" s="57" t="s">
        <v>19241</v>
      </c>
      <c r="NG85" s="57" t="s">
        <v>18973</v>
      </c>
      <c r="NJ85" s="57">
        <v>2</v>
      </c>
      <c r="NK85" s="57">
        <v>2</v>
      </c>
      <c r="NL85" s="57">
        <v>2</v>
      </c>
      <c r="NO85" s="57">
        <v>221</v>
      </c>
      <c r="NP85" s="57">
        <v>300</v>
      </c>
      <c r="NQ85" s="57">
        <v>263</v>
      </c>
      <c r="NT85" s="57">
        <v>312</v>
      </c>
      <c r="NU85" s="57">
        <v>312</v>
      </c>
      <c r="NV85" s="57">
        <v>312</v>
      </c>
      <c r="OD85" s="57">
        <v>34085</v>
      </c>
      <c r="OE85" s="57">
        <v>13154</v>
      </c>
      <c r="OF85" s="57">
        <v>32079</v>
      </c>
      <c r="OI85" s="57" t="s">
        <v>18973</v>
      </c>
      <c r="OJ85" s="57" t="s">
        <v>18863</v>
      </c>
      <c r="OK85" s="57" t="s">
        <v>18867</v>
      </c>
      <c r="ON85" s="57">
        <v>2</v>
      </c>
      <c r="OO85" s="57">
        <v>2</v>
      </c>
      <c r="OP85" s="57">
        <v>2</v>
      </c>
      <c r="OS85" s="57">
        <v>263</v>
      </c>
      <c r="OT85" s="57">
        <v>192</v>
      </c>
      <c r="OU85" s="57">
        <v>263</v>
      </c>
      <c r="OX85" s="57">
        <v>312</v>
      </c>
      <c r="OY85" s="57">
        <v>122</v>
      </c>
      <c r="OZ85" s="57">
        <v>310</v>
      </c>
      <c r="PJ85" s="57" t="s">
        <v>19443</v>
      </c>
      <c r="PK85" s="57" t="s">
        <v>19444</v>
      </c>
      <c r="PL85" s="57" t="s">
        <v>19445</v>
      </c>
      <c r="PM85" s="57" t="s">
        <v>19270</v>
      </c>
      <c r="PN85" s="57">
        <v>1216.8008889</v>
      </c>
      <c r="PO85" s="57" t="s">
        <v>18823</v>
      </c>
      <c r="PP85" s="57" t="s">
        <v>18824</v>
      </c>
      <c r="PQ85" s="57" t="s">
        <v>18825</v>
      </c>
      <c r="PR85" s="57" t="s">
        <v>3560</v>
      </c>
      <c r="PS85" s="57" t="s">
        <v>3561</v>
      </c>
      <c r="PT85" s="57" t="s">
        <v>3562</v>
      </c>
      <c r="PU85" s="57" t="s">
        <v>3563</v>
      </c>
      <c r="PV85" s="57" t="s">
        <v>3564</v>
      </c>
      <c r="PW85" s="57" t="s">
        <v>3565</v>
      </c>
    </row>
    <row r="86" spans="1:439" ht="15" customHeight="1" x14ac:dyDescent="0.35">
      <c r="A86" s="57">
        <v>85</v>
      </c>
      <c r="B86" s="57" t="s">
        <v>1225</v>
      </c>
      <c r="D86" s="57" t="s">
        <v>19446</v>
      </c>
      <c r="E86" s="57" t="s">
        <v>1792</v>
      </c>
      <c r="F86" s="57" t="s">
        <v>1793</v>
      </c>
      <c r="G86" s="57" t="s">
        <v>1794</v>
      </c>
      <c r="H86" s="57" t="s">
        <v>1795</v>
      </c>
      <c r="P86" s="57" t="s">
        <v>1796</v>
      </c>
      <c r="S86" s="57" t="s">
        <v>69</v>
      </c>
      <c r="T86" s="57" t="s">
        <v>69</v>
      </c>
      <c r="U86" s="57" t="s">
        <v>69</v>
      </c>
      <c r="V86" s="57" t="s">
        <v>69</v>
      </c>
      <c r="W86" s="57" t="s">
        <v>69</v>
      </c>
      <c r="X86" s="57" t="s">
        <v>69</v>
      </c>
      <c r="Y86" s="57" t="s">
        <v>69</v>
      </c>
      <c r="Z86" s="57" t="s">
        <v>63</v>
      </c>
      <c r="AA86" s="57" t="s">
        <v>69</v>
      </c>
      <c r="AB86" s="57" t="s">
        <v>63</v>
      </c>
      <c r="AC86" s="57" t="s">
        <v>69</v>
      </c>
      <c r="AD86" s="57" t="s">
        <v>63</v>
      </c>
      <c r="AE86" s="57" t="s">
        <v>63</v>
      </c>
      <c r="AF86" s="57" t="s">
        <v>69</v>
      </c>
      <c r="AG86" s="57" t="s">
        <v>69</v>
      </c>
      <c r="AH86" s="57" t="s">
        <v>75</v>
      </c>
      <c r="AI86" s="57" t="s">
        <v>1797</v>
      </c>
      <c r="AJ86" s="57" t="s">
        <v>81</v>
      </c>
      <c r="AK86" s="57" t="s">
        <v>83</v>
      </c>
      <c r="AL86" s="57" t="s">
        <v>77</v>
      </c>
      <c r="AM86" s="57" t="s">
        <v>1797</v>
      </c>
      <c r="AO86" s="57" t="s">
        <v>913</v>
      </c>
      <c r="AP86" s="57" t="s">
        <v>18969</v>
      </c>
      <c r="AQ86" s="57" t="s">
        <v>1245</v>
      </c>
      <c r="AR86" s="57" t="s">
        <v>78</v>
      </c>
      <c r="AS86" s="57" t="s">
        <v>1668</v>
      </c>
      <c r="AT86" s="57" t="s">
        <v>18859</v>
      </c>
      <c r="AU86" s="57" t="s">
        <v>5521</v>
      </c>
      <c r="AV86" s="57" t="s">
        <v>5522</v>
      </c>
      <c r="AW86" s="57" t="s">
        <v>5523</v>
      </c>
      <c r="AX86" s="57" t="s">
        <v>5524</v>
      </c>
      <c r="AY86" s="57" t="s">
        <v>5525</v>
      </c>
      <c r="AZ86" s="57" t="s">
        <v>4941</v>
      </c>
      <c r="BE86" s="57" t="s">
        <v>5526</v>
      </c>
      <c r="BF86" s="57" t="s">
        <v>5527</v>
      </c>
      <c r="BG86" s="57" t="s">
        <v>5528</v>
      </c>
      <c r="BH86" s="57" t="s">
        <v>5529</v>
      </c>
      <c r="BI86" s="57" t="s">
        <v>5530</v>
      </c>
      <c r="BJ86" s="57" t="s">
        <v>5531</v>
      </c>
      <c r="BK86" s="57" t="s">
        <v>5532</v>
      </c>
      <c r="BO86" s="57" t="s">
        <v>5533</v>
      </c>
      <c r="BP86" s="57" t="s">
        <v>2791</v>
      </c>
      <c r="BR86" s="57" t="s">
        <v>5534</v>
      </c>
      <c r="BS86" s="57" t="s">
        <v>5535</v>
      </c>
      <c r="BT86" s="57" t="s">
        <v>5536</v>
      </c>
      <c r="BU86" s="57" t="s">
        <v>5537</v>
      </c>
      <c r="BV86" s="57" t="s">
        <v>18056</v>
      </c>
      <c r="BW86" s="164" t="s">
        <v>18805</v>
      </c>
      <c r="BX86" s="57" t="s">
        <v>18804</v>
      </c>
      <c r="BY86" s="57" t="s">
        <v>8367</v>
      </c>
      <c r="BZ86" s="57" t="s">
        <v>8368</v>
      </c>
      <c r="CA86" s="57" t="s">
        <v>8369</v>
      </c>
      <c r="CB86" s="57" t="s">
        <v>8370</v>
      </c>
      <c r="CC86" s="57" t="s">
        <v>8371</v>
      </c>
      <c r="CD86" s="57" t="s">
        <v>8372</v>
      </c>
      <c r="CE86" s="57" t="s">
        <v>8373</v>
      </c>
      <c r="CF86" s="57" t="s">
        <v>8374</v>
      </c>
      <c r="CI86" s="57" t="s">
        <v>8375</v>
      </c>
      <c r="CJ86" s="57" t="s">
        <v>8376</v>
      </c>
      <c r="CK86" s="57" t="s">
        <v>8377</v>
      </c>
      <c r="CL86" s="57" t="s">
        <v>8378</v>
      </c>
      <c r="CM86" s="57" t="s">
        <v>8379</v>
      </c>
      <c r="CN86" s="57" t="s">
        <v>8380</v>
      </c>
      <c r="CO86" s="57" t="s">
        <v>8381</v>
      </c>
      <c r="CP86" s="57" t="s">
        <v>8382</v>
      </c>
      <c r="CQ86" s="57" t="s">
        <v>8383</v>
      </c>
      <c r="CS86" s="57" t="s">
        <v>4559</v>
      </c>
      <c r="CT86" s="57" t="s">
        <v>2791</v>
      </c>
      <c r="CV86" s="57" t="s">
        <v>8384</v>
      </c>
      <c r="CW86" s="57" t="s">
        <v>4561</v>
      </c>
      <c r="CX86" s="57" t="s">
        <v>4562</v>
      </c>
      <c r="CY86" s="57" t="s">
        <v>8385</v>
      </c>
      <c r="CZ86" s="57" t="s">
        <v>18078</v>
      </c>
      <c r="DA86" s="164" t="s">
        <v>18802</v>
      </c>
      <c r="DB86" s="57" t="s">
        <v>18806</v>
      </c>
      <c r="DC86" s="57" t="s">
        <v>11266</v>
      </c>
      <c r="DD86" s="57" t="s">
        <v>11267</v>
      </c>
      <c r="DE86" s="57" t="s">
        <v>11268</v>
      </c>
      <c r="DF86" s="57" t="s">
        <v>11269</v>
      </c>
      <c r="DM86" s="57" t="s">
        <v>11270</v>
      </c>
      <c r="DN86" s="57" t="s">
        <v>11271</v>
      </c>
      <c r="DO86" s="57" t="s">
        <v>11272</v>
      </c>
      <c r="DP86" s="57" t="s">
        <v>8662</v>
      </c>
      <c r="DQ86" s="57" t="s">
        <v>11273</v>
      </c>
      <c r="DR86" s="57" t="s">
        <v>11274</v>
      </c>
      <c r="DW86" s="57" t="s">
        <v>11275</v>
      </c>
      <c r="DX86" s="57" t="s">
        <v>2791</v>
      </c>
      <c r="DZ86" s="57" t="s">
        <v>11276</v>
      </c>
      <c r="EA86" s="57" t="s">
        <v>11277</v>
      </c>
      <c r="EB86" s="57" t="s">
        <v>11278</v>
      </c>
      <c r="EC86" s="57" t="s">
        <v>11279</v>
      </c>
      <c r="ED86" s="57" t="s">
        <v>18075</v>
      </c>
      <c r="EE86" s="164" t="s">
        <v>18935</v>
      </c>
      <c r="EF86" s="57" t="s">
        <v>18809</v>
      </c>
      <c r="EG86" s="57" t="s">
        <v>13723</v>
      </c>
      <c r="EH86" s="57" t="s">
        <v>13724</v>
      </c>
      <c r="EI86" s="57" t="s">
        <v>13725</v>
      </c>
      <c r="EJ86" s="57" t="s">
        <v>13726</v>
      </c>
      <c r="EQ86" s="57" t="s">
        <v>13727</v>
      </c>
      <c r="ER86" s="57" t="s">
        <v>13728</v>
      </c>
      <c r="ES86" s="57" t="s">
        <v>13729</v>
      </c>
      <c r="ET86" s="57" t="s">
        <v>13730</v>
      </c>
      <c r="EU86" s="57" t="s">
        <v>13731</v>
      </c>
      <c r="EV86" s="57" t="s">
        <v>13732</v>
      </c>
      <c r="EW86" s="57" t="s">
        <v>13733</v>
      </c>
      <c r="EX86" s="57" t="s">
        <v>13734</v>
      </c>
      <c r="FA86" s="57" t="s">
        <v>13735</v>
      </c>
      <c r="FB86" s="57" t="s">
        <v>13736</v>
      </c>
      <c r="FD86" s="57" t="s">
        <v>13737</v>
      </c>
      <c r="FE86" s="57" t="s">
        <v>13738</v>
      </c>
      <c r="FF86" s="57" t="s">
        <v>13739</v>
      </c>
      <c r="FG86" s="57" t="s">
        <v>13740</v>
      </c>
      <c r="FH86" s="57" t="s">
        <v>18066</v>
      </c>
      <c r="FI86" s="164" t="s">
        <v>18805</v>
      </c>
      <c r="FJ86" s="57" t="s">
        <v>18804</v>
      </c>
      <c r="FK86" s="57" t="s">
        <v>15491</v>
      </c>
      <c r="FL86" s="57" t="s">
        <v>15492</v>
      </c>
      <c r="FM86" s="57" t="s">
        <v>15493</v>
      </c>
      <c r="FN86" s="57" t="s">
        <v>4585</v>
      </c>
      <c r="FO86" s="57" t="s">
        <v>11608</v>
      </c>
      <c r="FP86" s="57" t="s">
        <v>7859</v>
      </c>
      <c r="FQ86" s="57" t="s">
        <v>11325</v>
      </c>
      <c r="FR86" s="57" t="s">
        <v>15494</v>
      </c>
      <c r="FS86" s="57" t="s">
        <v>4590</v>
      </c>
      <c r="FT86" s="57" t="s">
        <v>4591</v>
      </c>
      <c r="FU86" s="57" t="s">
        <v>15495</v>
      </c>
      <c r="FV86" s="57" t="s">
        <v>15496</v>
      </c>
      <c r="FW86" s="57" t="s">
        <v>11329</v>
      </c>
      <c r="FX86" s="57" t="s">
        <v>15497</v>
      </c>
      <c r="FY86" s="57" t="s">
        <v>4599</v>
      </c>
      <c r="FZ86" s="57" t="s">
        <v>11330</v>
      </c>
      <c r="GA86" s="57" t="s">
        <v>11331</v>
      </c>
      <c r="GB86" s="57" t="s">
        <v>15498</v>
      </c>
      <c r="GC86" s="57" t="s">
        <v>11333</v>
      </c>
      <c r="GD86" s="57" t="s">
        <v>11334</v>
      </c>
      <c r="GE86" s="57" t="s">
        <v>4558</v>
      </c>
      <c r="GF86" s="57" t="s">
        <v>10437</v>
      </c>
      <c r="GG86" s="57" t="s">
        <v>2791</v>
      </c>
      <c r="GH86" s="57" t="s">
        <v>15499</v>
      </c>
      <c r="GI86" s="57" t="s">
        <v>6695</v>
      </c>
      <c r="GJ86" s="57" t="s">
        <v>10439</v>
      </c>
      <c r="GK86" s="57" t="s">
        <v>6696</v>
      </c>
      <c r="GL86" s="57" t="s">
        <v>18078</v>
      </c>
      <c r="GM86" s="164" t="s">
        <v>18805</v>
      </c>
      <c r="GN86" s="57" t="s">
        <v>18830</v>
      </c>
      <c r="HS86" s="57" t="s">
        <v>84</v>
      </c>
      <c r="HT86" s="57" t="s">
        <v>82</v>
      </c>
      <c r="HU86" s="57" t="s">
        <v>82</v>
      </c>
      <c r="HV86" s="57" t="s">
        <v>82</v>
      </c>
      <c r="HW86" s="57" t="s">
        <v>82</v>
      </c>
      <c r="HX86" s="57" t="s">
        <v>82</v>
      </c>
      <c r="HY86" s="57" t="s">
        <v>84</v>
      </c>
      <c r="HZ86" s="57" t="s">
        <v>82</v>
      </c>
      <c r="IA86" s="57" t="s">
        <v>84</v>
      </c>
      <c r="IB86" s="57" t="s">
        <v>84</v>
      </c>
      <c r="IC86" s="57" t="s">
        <v>84</v>
      </c>
      <c r="ID86" s="57" t="s">
        <v>82</v>
      </c>
      <c r="IE86" s="57" t="s">
        <v>82</v>
      </c>
      <c r="IF86" s="57" t="s">
        <v>84</v>
      </c>
      <c r="IG86" s="57" t="s">
        <v>82</v>
      </c>
      <c r="IH86" s="57" t="s">
        <v>84</v>
      </c>
      <c r="II86" s="57" t="s">
        <v>68</v>
      </c>
      <c r="IJ86" s="57">
        <v>13154</v>
      </c>
      <c r="IK86" s="57">
        <v>32079</v>
      </c>
      <c r="IL86" s="57">
        <v>34002</v>
      </c>
      <c r="IM86" s="57">
        <v>34085</v>
      </c>
      <c r="IN86" s="57">
        <v>34022</v>
      </c>
      <c r="IO86" s="57" t="s">
        <v>18863</v>
      </c>
      <c r="IP86" s="57" t="s">
        <v>18867</v>
      </c>
      <c r="IQ86" s="57" t="s">
        <v>18972</v>
      </c>
      <c r="IR86" s="57" t="s">
        <v>18973</v>
      </c>
      <c r="IS86" s="57" t="s">
        <v>18970</v>
      </c>
      <c r="IT86" s="57">
        <v>2</v>
      </c>
      <c r="IU86" s="57">
        <v>3</v>
      </c>
      <c r="IV86" s="57">
        <v>3</v>
      </c>
      <c r="IW86" s="57">
        <v>2</v>
      </c>
      <c r="IX86" s="57">
        <v>3</v>
      </c>
      <c r="IY86" s="57">
        <v>192</v>
      </c>
      <c r="IZ86" s="57">
        <v>548</v>
      </c>
      <c r="JA86" s="57">
        <v>525</v>
      </c>
      <c r="JB86" s="57">
        <v>263</v>
      </c>
      <c r="JC86" s="57">
        <v>547</v>
      </c>
      <c r="JD86" s="57">
        <v>122</v>
      </c>
      <c r="JE86" s="57">
        <v>310</v>
      </c>
      <c r="JF86" s="57">
        <v>312</v>
      </c>
      <c r="JG86" s="57">
        <v>312</v>
      </c>
      <c r="JH86" s="57">
        <v>312</v>
      </c>
      <c r="JN86" s="57">
        <v>32079</v>
      </c>
      <c r="JO86" s="57">
        <v>34005</v>
      </c>
      <c r="JP86" s="57">
        <v>13154</v>
      </c>
      <c r="JS86" s="57" t="s">
        <v>18867</v>
      </c>
      <c r="JT86" s="57" t="s">
        <v>18910</v>
      </c>
      <c r="JU86" s="57" t="s">
        <v>18863</v>
      </c>
      <c r="JX86" s="57">
        <v>3</v>
      </c>
      <c r="JY86" s="57">
        <v>3</v>
      </c>
      <c r="JZ86" s="57">
        <v>2</v>
      </c>
      <c r="KC86" s="57">
        <v>548</v>
      </c>
      <c r="KD86" s="57">
        <v>304</v>
      </c>
      <c r="KE86" s="57">
        <v>192</v>
      </c>
      <c r="KH86" s="57">
        <v>310</v>
      </c>
      <c r="KI86" s="57">
        <v>312</v>
      </c>
      <c r="KJ86" s="57">
        <v>122</v>
      </c>
      <c r="LV86" s="57">
        <v>34022</v>
      </c>
      <c r="LW86" s="57">
        <v>34005</v>
      </c>
      <c r="LX86" s="57">
        <v>34002</v>
      </c>
      <c r="LY86" s="57">
        <v>13254</v>
      </c>
      <c r="MA86" s="57" t="s">
        <v>18970</v>
      </c>
      <c r="MB86" s="57" t="s">
        <v>18910</v>
      </c>
      <c r="MC86" s="57" t="s">
        <v>18972</v>
      </c>
      <c r="MD86" s="57" t="s">
        <v>18870</v>
      </c>
      <c r="MF86" s="57">
        <v>3</v>
      </c>
      <c r="MG86" s="57">
        <v>3</v>
      </c>
      <c r="MH86" s="57">
        <v>3</v>
      </c>
      <c r="MI86" s="57">
        <v>2</v>
      </c>
      <c r="MK86" s="57">
        <v>547</v>
      </c>
      <c r="ML86" s="57">
        <v>304</v>
      </c>
      <c r="MM86" s="57">
        <v>525</v>
      </c>
      <c r="MN86" s="57">
        <v>192</v>
      </c>
      <c r="MP86" s="57">
        <v>312</v>
      </c>
      <c r="MQ86" s="57">
        <v>312</v>
      </c>
      <c r="MR86" s="57">
        <v>312</v>
      </c>
      <c r="MS86" s="57">
        <v>128</v>
      </c>
      <c r="MZ86" s="57">
        <v>13254</v>
      </c>
      <c r="NA86" s="57">
        <v>32110</v>
      </c>
      <c r="NE86" s="57" t="s">
        <v>18870</v>
      </c>
      <c r="NF86" s="57" t="s">
        <v>18869</v>
      </c>
      <c r="NJ86" s="57">
        <v>2</v>
      </c>
      <c r="NK86" s="57">
        <v>3</v>
      </c>
      <c r="NO86" s="57">
        <v>192</v>
      </c>
      <c r="NP86" s="57">
        <v>1050</v>
      </c>
      <c r="NT86" s="57">
        <v>128</v>
      </c>
      <c r="NU86" s="57">
        <v>310</v>
      </c>
      <c r="PJ86" s="57" t="s">
        <v>19447</v>
      </c>
      <c r="PK86" s="57" t="s">
        <v>19448</v>
      </c>
      <c r="PL86" s="57" t="s">
        <v>19449</v>
      </c>
      <c r="PN86" s="57">
        <v>1196.2231391000003</v>
      </c>
      <c r="PO86" s="57" t="s">
        <v>18823</v>
      </c>
      <c r="PP86" s="57" t="s">
        <v>18824</v>
      </c>
      <c r="PQ86" s="57" t="s">
        <v>18825</v>
      </c>
      <c r="PR86" s="57" t="s">
        <v>3566</v>
      </c>
      <c r="PS86" s="57" t="s">
        <v>3567</v>
      </c>
      <c r="PT86" s="57" t="s">
        <v>3568</v>
      </c>
      <c r="PU86" s="57" t="s">
        <v>3569</v>
      </c>
      <c r="PV86" s="57" t="s">
        <v>3570</v>
      </c>
      <c r="PW86" s="57" t="s">
        <v>3167</v>
      </c>
    </row>
    <row r="87" spans="1:439" ht="15" customHeight="1" x14ac:dyDescent="0.35">
      <c r="A87" s="57">
        <v>86</v>
      </c>
      <c r="B87" s="57" t="s">
        <v>1225</v>
      </c>
      <c r="D87" s="57" t="s">
        <v>445</v>
      </c>
      <c r="E87" s="57" t="s">
        <v>1798</v>
      </c>
      <c r="F87" s="57" t="s">
        <v>1799</v>
      </c>
      <c r="P87" s="57" t="s">
        <v>1659</v>
      </c>
      <c r="Q87" s="57" t="s">
        <v>1796</v>
      </c>
      <c r="S87" s="57" t="s">
        <v>69</v>
      </c>
      <c r="T87" s="57" t="s">
        <v>69</v>
      </c>
      <c r="U87" s="57" t="s">
        <v>69</v>
      </c>
      <c r="V87" s="57" t="s">
        <v>69</v>
      </c>
      <c r="W87" s="57" t="s">
        <v>69</v>
      </c>
      <c r="X87" s="57" t="s">
        <v>69</v>
      </c>
      <c r="Y87" s="57" t="s">
        <v>63</v>
      </c>
      <c r="Z87" s="57" t="s">
        <v>69</v>
      </c>
      <c r="AA87" s="57" t="s">
        <v>63</v>
      </c>
      <c r="AB87" s="57" t="s">
        <v>69</v>
      </c>
      <c r="AC87" s="57" t="s">
        <v>69</v>
      </c>
      <c r="AD87" s="57" t="s">
        <v>69</v>
      </c>
      <c r="AE87" s="57" t="s">
        <v>69</v>
      </c>
      <c r="AF87" s="57" t="s">
        <v>69</v>
      </c>
      <c r="AG87" s="57" t="s">
        <v>69</v>
      </c>
      <c r="AH87" s="57" t="s">
        <v>75</v>
      </c>
      <c r="AI87" s="57" t="s">
        <v>1800</v>
      </c>
      <c r="AJ87" s="57" t="s">
        <v>81</v>
      </c>
      <c r="AK87" s="57" t="s">
        <v>83</v>
      </c>
      <c r="AL87" s="57" t="s">
        <v>77</v>
      </c>
      <c r="AM87" s="57" t="s">
        <v>1800</v>
      </c>
      <c r="AO87" s="57" t="s">
        <v>914</v>
      </c>
      <c r="AP87" s="57" t="s">
        <v>18969</v>
      </c>
      <c r="AQ87" s="57" t="s">
        <v>1245</v>
      </c>
      <c r="AR87" s="57" t="s">
        <v>78</v>
      </c>
      <c r="AS87" s="57" t="s">
        <v>1668</v>
      </c>
      <c r="AT87" s="57" t="s">
        <v>18801</v>
      </c>
      <c r="AU87" s="57" t="s">
        <v>5538</v>
      </c>
      <c r="AV87" s="57" t="s">
        <v>5539</v>
      </c>
      <c r="AW87" s="57" t="s">
        <v>5540</v>
      </c>
      <c r="AX87" s="57" t="s">
        <v>5541</v>
      </c>
      <c r="AY87" s="57" t="s">
        <v>5542</v>
      </c>
      <c r="AZ87" s="57" t="s">
        <v>5543</v>
      </c>
      <c r="BA87" s="57" t="s">
        <v>5544</v>
      </c>
      <c r="BE87" s="57" t="s">
        <v>5545</v>
      </c>
      <c r="BF87" s="57" t="s">
        <v>5546</v>
      </c>
      <c r="BG87" s="57" t="s">
        <v>5547</v>
      </c>
      <c r="BH87" s="57" t="s">
        <v>5548</v>
      </c>
      <c r="BI87" s="57" t="s">
        <v>5549</v>
      </c>
      <c r="BJ87" s="57" t="s">
        <v>5550</v>
      </c>
      <c r="BK87" s="57" t="s">
        <v>5551</v>
      </c>
      <c r="BO87" s="57" t="s">
        <v>5533</v>
      </c>
      <c r="BP87" s="57" t="s">
        <v>5552</v>
      </c>
      <c r="BQ87" s="57" t="s">
        <v>5478</v>
      </c>
      <c r="BR87" s="57" t="s">
        <v>5553</v>
      </c>
      <c r="BS87" s="57" t="s">
        <v>5554</v>
      </c>
      <c r="BT87" s="57" t="s">
        <v>5555</v>
      </c>
      <c r="BU87" s="57" t="s">
        <v>5556</v>
      </c>
      <c r="BV87" s="57" t="s">
        <v>18056</v>
      </c>
      <c r="BW87" s="164" t="s">
        <v>18805</v>
      </c>
      <c r="BX87" s="57" t="s">
        <v>18832</v>
      </c>
      <c r="BY87" s="57" t="s">
        <v>8386</v>
      </c>
      <c r="BZ87" s="57" t="s">
        <v>8387</v>
      </c>
      <c r="CA87" s="57" t="s">
        <v>8388</v>
      </c>
      <c r="CB87" s="57" t="s">
        <v>8389</v>
      </c>
      <c r="CC87" s="57" t="s">
        <v>8390</v>
      </c>
      <c r="CD87" s="57" t="s">
        <v>8391</v>
      </c>
      <c r="CE87" s="57" t="s">
        <v>8392</v>
      </c>
      <c r="CF87" s="57" t="s">
        <v>8393</v>
      </c>
      <c r="CI87" s="57" t="s">
        <v>8394</v>
      </c>
      <c r="CJ87" s="57" t="s">
        <v>8395</v>
      </c>
      <c r="CK87" s="57" t="s">
        <v>8396</v>
      </c>
      <c r="CL87" s="57" t="s">
        <v>8397</v>
      </c>
      <c r="CM87" s="57" t="s">
        <v>8398</v>
      </c>
      <c r="CN87" s="57" t="s">
        <v>8399</v>
      </c>
      <c r="CO87" s="57" t="s">
        <v>8400</v>
      </c>
      <c r="CS87" s="57" t="s">
        <v>4559</v>
      </c>
      <c r="CT87" s="57" t="s">
        <v>5478</v>
      </c>
      <c r="CV87" s="57" t="s">
        <v>8401</v>
      </c>
      <c r="CW87" s="57" t="s">
        <v>4561</v>
      </c>
      <c r="CX87" s="57" t="s">
        <v>4562</v>
      </c>
      <c r="CY87" s="57" t="s">
        <v>8402</v>
      </c>
      <c r="CZ87" s="57" t="s">
        <v>18078</v>
      </c>
      <c r="DA87" s="164" t="s">
        <v>18802</v>
      </c>
      <c r="DB87" s="57" t="s">
        <v>18893</v>
      </c>
      <c r="DC87" s="57" t="s">
        <v>11280</v>
      </c>
      <c r="DD87" s="57" t="s">
        <v>11281</v>
      </c>
      <c r="DE87" s="57" t="s">
        <v>10504</v>
      </c>
      <c r="DF87" s="57" t="s">
        <v>10503</v>
      </c>
      <c r="DG87" s="57" t="s">
        <v>10502</v>
      </c>
      <c r="DM87" s="57" t="s">
        <v>11282</v>
      </c>
      <c r="DN87" s="57" t="s">
        <v>11283</v>
      </c>
      <c r="DO87" s="57" t="s">
        <v>11284</v>
      </c>
      <c r="DP87" s="57" t="s">
        <v>4655</v>
      </c>
      <c r="DQ87" s="57" t="s">
        <v>10509</v>
      </c>
      <c r="DR87" s="57" t="s">
        <v>10508</v>
      </c>
      <c r="DS87" s="57" t="s">
        <v>11285</v>
      </c>
      <c r="DW87" s="57" t="s">
        <v>5479</v>
      </c>
      <c r="DX87" s="57" t="s">
        <v>11259</v>
      </c>
      <c r="DY87" s="57" t="s">
        <v>5467</v>
      </c>
      <c r="DZ87" s="57" t="s">
        <v>11286</v>
      </c>
      <c r="EA87" s="57" t="s">
        <v>11287</v>
      </c>
      <c r="EB87" s="57" t="s">
        <v>11288</v>
      </c>
      <c r="EC87" s="57" t="s">
        <v>11289</v>
      </c>
      <c r="ED87" s="57" t="s">
        <v>18072</v>
      </c>
      <c r="EE87" s="164" t="s">
        <v>18802</v>
      </c>
      <c r="EF87" s="57" t="s">
        <v>18929</v>
      </c>
      <c r="EG87" s="57" t="s">
        <v>13741</v>
      </c>
      <c r="EH87" s="57" t="s">
        <v>13742</v>
      </c>
      <c r="EI87" s="57" t="s">
        <v>13743</v>
      </c>
      <c r="EJ87" s="57" t="s">
        <v>13744</v>
      </c>
      <c r="EK87" s="57" t="s">
        <v>13745</v>
      </c>
      <c r="EQ87" s="57" t="s">
        <v>13746</v>
      </c>
      <c r="ER87" s="57" t="s">
        <v>13747</v>
      </c>
      <c r="ES87" s="57" t="s">
        <v>13748</v>
      </c>
      <c r="ET87" s="57" t="s">
        <v>13749</v>
      </c>
      <c r="EU87" s="57" t="s">
        <v>13750</v>
      </c>
      <c r="EV87" s="57" t="s">
        <v>13751</v>
      </c>
      <c r="EW87" s="57" t="s">
        <v>13752</v>
      </c>
      <c r="EX87" s="57" t="s">
        <v>13753</v>
      </c>
      <c r="FA87" s="57" t="s">
        <v>13754</v>
      </c>
      <c r="FB87" s="57" t="s">
        <v>8341</v>
      </c>
      <c r="FC87" s="57" t="s">
        <v>13755</v>
      </c>
      <c r="FD87" s="57" t="s">
        <v>13756</v>
      </c>
      <c r="FE87" s="57" t="s">
        <v>13757</v>
      </c>
      <c r="FF87" s="57" t="s">
        <v>13758</v>
      </c>
      <c r="FG87" s="57" t="s">
        <v>13759</v>
      </c>
      <c r="FH87" s="57" t="s">
        <v>18066</v>
      </c>
      <c r="FI87" s="164" t="s">
        <v>18805</v>
      </c>
      <c r="FJ87" s="57" t="s">
        <v>18832</v>
      </c>
      <c r="FK87" s="57" t="s">
        <v>19450</v>
      </c>
      <c r="FL87" s="57" t="s">
        <v>19451</v>
      </c>
      <c r="FM87" s="57" t="s">
        <v>8838</v>
      </c>
      <c r="FN87" s="57" t="s">
        <v>4585</v>
      </c>
      <c r="FO87" s="57" t="s">
        <v>11608</v>
      </c>
      <c r="FP87" s="57" t="s">
        <v>7859</v>
      </c>
      <c r="FQ87" s="57" t="s">
        <v>11325</v>
      </c>
      <c r="FR87" s="57" t="s">
        <v>11326</v>
      </c>
      <c r="FS87" s="57" t="s">
        <v>4590</v>
      </c>
      <c r="FT87" s="57" t="s">
        <v>4591</v>
      </c>
      <c r="FU87" s="57" t="s">
        <v>19452</v>
      </c>
      <c r="FV87" s="57" t="s">
        <v>19453</v>
      </c>
      <c r="FW87" s="57" t="s">
        <v>19454</v>
      </c>
      <c r="FX87" s="57" t="s">
        <v>10433</v>
      </c>
      <c r="FY87" s="57" t="s">
        <v>4599</v>
      </c>
      <c r="FZ87" s="57" t="s">
        <v>19455</v>
      </c>
      <c r="GA87" s="57" t="s">
        <v>19456</v>
      </c>
      <c r="GB87" s="57" t="s">
        <v>19457</v>
      </c>
      <c r="GC87" s="57" t="s">
        <v>19458</v>
      </c>
      <c r="GD87" s="57" t="s">
        <v>19459</v>
      </c>
      <c r="GE87" s="57" t="s">
        <v>4558</v>
      </c>
      <c r="GF87" s="57" t="s">
        <v>10437</v>
      </c>
      <c r="GG87" s="57" t="s">
        <v>5478</v>
      </c>
      <c r="GH87" s="57" t="s">
        <v>6694</v>
      </c>
      <c r="GI87" s="57" t="s">
        <v>6695</v>
      </c>
      <c r="GJ87" s="57" t="s">
        <v>10439</v>
      </c>
      <c r="GK87" s="57" t="s">
        <v>6696</v>
      </c>
      <c r="GL87" s="57" t="s">
        <v>18078</v>
      </c>
      <c r="GM87" s="164" t="s">
        <v>18805</v>
      </c>
      <c r="GN87" s="57" t="s">
        <v>19158</v>
      </c>
      <c r="GO87" s="57" t="s">
        <v>16773</v>
      </c>
      <c r="GP87" s="57" t="s">
        <v>16774</v>
      </c>
      <c r="GQ87" s="57" t="s">
        <v>15157</v>
      </c>
      <c r="GR87" s="57" t="s">
        <v>15091</v>
      </c>
      <c r="GS87" s="57" t="s">
        <v>10793</v>
      </c>
      <c r="GY87" s="57" t="s">
        <v>16775</v>
      </c>
      <c r="GZ87" s="57" t="s">
        <v>16776</v>
      </c>
      <c r="HA87" s="57" t="s">
        <v>5670</v>
      </c>
      <c r="HB87" s="57" t="s">
        <v>16777</v>
      </c>
      <c r="HC87" s="57" t="s">
        <v>12385</v>
      </c>
      <c r="HD87" s="57" t="s">
        <v>10799</v>
      </c>
      <c r="HE87" s="57" t="s">
        <v>10800</v>
      </c>
      <c r="HF87" s="57" t="s">
        <v>13219</v>
      </c>
      <c r="HI87" s="57" t="s">
        <v>16778</v>
      </c>
      <c r="HJ87" s="57" t="s">
        <v>11516</v>
      </c>
      <c r="HK87" s="57" t="s">
        <v>5478</v>
      </c>
      <c r="HL87" s="57" t="s">
        <v>8421</v>
      </c>
      <c r="HM87" s="57" t="s">
        <v>8422</v>
      </c>
      <c r="HN87" s="57" t="s">
        <v>8423</v>
      </c>
      <c r="HO87" s="57" t="s">
        <v>16779</v>
      </c>
      <c r="HP87" s="57" t="s">
        <v>18056</v>
      </c>
      <c r="HQ87" s="164" t="s">
        <v>18802</v>
      </c>
      <c r="HR87" s="57" t="s">
        <v>19017</v>
      </c>
      <c r="HS87" s="57" t="s">
        <v>82</v>
      </c>
      <c r="HT87" s="57" t="s">
        <v>82</v>
      </c>
      <c r="HU87" s="57" t="s">
        <v>82</v>
      </c>
      <c r="HV87" s="57" t="s">
        <v>82</v>
      </c>
      <c r="HW87" s="57" t="s">
        <v>82</v>
      </c>
      <c r="HX87" s="57" t="s">
        <v>82</v>
      </c>
      <c r="HY87" s="57" t="s">
        <v>79</v>
      </c>
      <c r="HZ87" s="57" t="s">
        <v>82</v>
      </c>
      <c r="IA87" s="57" t="s">
        <v>82</v>
      </c>
      <c r="IB87" s="57" t="s">
        <v>82</v>
      </c>
      <c r="IC87" s="57" t="s">
        <v>82</v>
      </c>
      <c r="ID87" s="57" t="s">
        <v>79</v>
      </c>
      <c r="IE87" s="57" t="s">
        <v>82</v>
      </c>
      <c r="IF87" s="57" t="s">
        <v>82</v>
      </c>
      <c r="IG87" s="57" t="s">
        <v>79</v>
      </c>
      <c r="IH87" s="57" t="s">
        <v>79</v>
      </c>
      <c r="II87" s="57" t="s">
        <v>68</v>
      </c>
      <c r="IJ87" s="57">
        <v>13154</v>
      </c>
      <c r="IK87" s="57">
        <v>32079</v>
      </c>
      <c r="IL87" s="57">
        <v>11054</v>
      </c>
      <c r="IM87" s="57">
        <v>31660</v>
      </c>
      <c r="IN87" s="57">
        <v>31663</v>
      </c>
      <c r="IO87" s="57" t="s">
        <v>18863</v>
      </c>
      <c r="IP87" s="57" t="s">
        <v>18867</v>
      </c>
      <c r="IQ87" s="57" t="s">
        <v>18864</v>
      </c>
      <c r="IR87" s="57" t="s">
        <v>18895</v>
      </c>
      <c r="IS87" s="57" t="s">
        <v>18865</v>
      </c>
      <c r="IT87" s="57">
        <v>2</v>
      </c>
      <c r="IU87" s="57">
        <v>3</v>
      </c>
      <c r="IV87" s="57">
        <v>2</v>
      </c>
      <c r="IW87" s="57">
        <v>3</v>
      </c>
      <c r="IX87" s="57">
        <v>3</v>
      </c>
      <c r="IY87" s="57">
        <v>192</v>
      </c>
      <c r="IZ87" s="57">
        <v>548</v>
      </c>
      <c r="JA87" s="57">
        <v>320</v>
      </c>
      <c r="JB87" s="57">
        <v>401</v>
      </c>
      <c r="JC87" s="57">
        <v>633</v>
      </c>
      <c r="JD87" s="57">
        <v>122</v>
      </c>
      <c r="JE87" s="57">
        <v>310</v>
      </c>
      <c r="JF87" s="57">
        <v>114</v>
      </c>
      <c r="JG87" s="57">
        <v>311</v>
      </c>
      <c r="JH87" s="57">
        <v>311</v>
      </c>
      <c r="JN87" s="57">
        <v>32079</v>
      </c>
      <c r="JO87" s="57">
        <v>13154</v>
      </c>
      <c r="JP87" s="57">
        <v>31663</v>
      </c>
      <c r="JQ87" s="57">
        <v>31660</v>
      </c>
      <c r="JS87" s="57" t="s">
        <v>18867</v>
      </c>
      <c r="JT87" s="57" t="s">
        <v>18863</v>
      </c>
      <c r="JU87" s="57" t="s">
        <v>18865</v>
      </c>
      <c r="JV87" s="57" t="s">
        <v>18895</v>
      </c>
      <c r="JX87" s="57">
        <v>3</v>
      </c>
      <c r="JY87" s="57">
        <v>2</v>
      </c>
      <c r="JZ87" s="57">
        <v>3</v>
      </c>
      <c r="KA87" s="57">
        <v>3</v>
      </c>
      <c r="KC87" s="57">
        <v>548</v>
      </c>
      <c r="KD87" s="57">
        <v>192</v>
      </c>
      <c r="KE87" s="57">
        <v>633</v>
      </c>
      <c r="KF87" s="57">
        <v>401</v>
      </c>
      <c r="KH87" s="57">
        <v>310</v>
      </c>
      <c r="KI87" s="57">
        <v>122</v>
      </c>
      <c r="KJ87" s="57">
        <v>311</v>
      </c>
      <c r="KK87" s="57">
        <v>311</v>
      </c>
      <c r="KR87" s="57">
        <v>32079</v>
      </c>
      <c r="KS87" s="57">
        <v>13154</v>
      </c>
      <c r="KT87" s="57">
        <v>31660</v>
      </c>
      <c r="KU87" s="57">
        <v>31663</v>
      </c>
      <c r="KW87" s="57" t="s">
        <v>18867</v>
      </c>
      <c r="KX87" s="57" t="s">
        <v>18863</v>
      </c>
      <c r="KY87" s="57" t="s">
        <v>18895</v>
      </c>
      <c r="KZ87" s="57" t="s">
        <v>18865</v>
      </c>
      <c r="LB87" s="57">
        <v>3</v>
      </c>
      <c r="LC87" s="57">
        <v>2</v>
      </c>
      <c r="LD87" s="57">
        <v>3</v>
      </c>
      <c r="LE87" s="57">
        <v>3</v>
      </c>
      <c r="LG87" s="57">
        <v>548</v>
      </c>
      <c r="LH87" s="57">
        <v>192</v>
      </c>
      <c r="LI87" s="57">
        <v>401</v>
      </c>
      <c r="LJ87" s="57">
        <v>633</v>
      </c>
      <c r="LL87" s="57">
        <v>310</v>
      </c>
      <c r="LM87" s="57">
        <v>122</v>
      </c>
      <c r="LN87" s="57">
        <v>311</v>
      </c>
      <c r="LO87" s="57">
        <v>311</v>
      </c>
      <c r="LV87" s="57">
        <v>13154</v>
      </c>
      <c r="LW87" s="57">
        <v>13254</v>
      </c>
      <c r="LX87" s="57">
        <v>31660</v>
      </c>
      <c r="LY87" s="57">
        <v>34005</v>
      </c>
      <c r="MA87" s="57" t="s">
        <v>18863</v>
      </c>
      <c r="MB87" s="57" t="s">
        <v>18870</v>
      </c>
      <c r="MC87" s="57" t="s">
        <v>18895</v>
      </c>
      <c r="MD87" s="57" t="s">
        <v>18971</v>
      </c>
      <c r="MF87" s="57">
        <v>2</v>
      </c>
      <c r="MG87" s="57">
        <v>2</v>
      </c>
      <c r="MH87" s="57">
        <v>3</v>
      </c>
      <c r="MI87" s="57">
        <v>2</v>
      </c>
      <c r="MK87" s="57">
        <v>192</v>
      </c>
      <c r="ML87" s="57">
        <v>192</v>
      </c>
      <c r="MM87" s="57">
        <v>401</v>
      </c>
      <c r="MN87" s="57">
        <v>150</v>
      </c>
      <c r="MP87" s="57">
        <v>122</v>
      </c>
      <c r="MQ87" s="57">
        <v>128</v>
      </c>
      <c r="MR87" s="57">
        <v>311</v>
      </c>
      <c r="MS87" s="57">
        <v>312</v>
      </c>
      <c r="MZ87" s="57">
        <v>13254</v>
      </c>
      <c r="NA87" s="57">
        <v>32110</v>
      </c>
      <c r="NE87" s="57" t="s">
        <v>18870</v>
      </c>
      <c r="NF87" s="57" t="s">
        <v>18869</v>
      </c>
      <c r="NJ87" s="57">
        <v>2</v>
      </c>
      <c r="NK87" s="57">
        <v>3</v>
      </c>
      <c r="NO87" s="57">
        <v>192</v>
      </c>
      <c r="NP87" s="57">
        <v>1050</v>
      </c>
      <c r="NT87" s="57">
        <v>128</v>
      </c>
      <c r="NU87" s="57">
        <v>310</v>
      </c>
      <c r="PJ87" s="57" t="s">
        <v>19460</v>
      </c>
      <c r="PK87" s="57" t="s">
        <v>19461</v>
      </c>
      <c r="PL87" s="57" t="s">
        <v>19462</v>
      </c>
      <c r="PM87" s="57" t="s">
        <v>19463</v>
      </c>
      <c r="PN87" s="57">
        <v>1151.5976538999998</v>
      </c>
      <c r="PO87" s="57" t="s">
        <v>18823</v>
      </c>
      <c r="PP87" s="57" t="s">
        <v>18824</v>
      </c>
      <c r="PQ87" s="57" t="s">
        <v>18825</v>
      </c>
      <c r="PR87" s="57" t="s">
        <v>3571</v>
      </c>
      <c r="PS87" s="57" t="s">
        <v>3572</v>
      </c>
      <c r="PT87" s="57" t="s">
        <v>3573</v>
      </c>
      <c r="PU87" s="57" t="s">
        <v>3574</v>
      </c>
      <c r="PV87" s="57" t="s">
        <v>3575</v>
      </c>
      <c r="PW87" s="57" t="s">
        <v>3576</v>
      </c>
    </row>
    <row r="88" spans="1:439" ht="15" customHeight="1" x14ac:dyDescent="0.35">
      <c r="A88" s="57">
        <v>87</v>
      </c>
      <c r="B88" s="57" t="s">
        <v>1225</v>
      </c>
      <c r="D88" s="57" t="s">
        <v>228</v>
      </c>
      <c r="E88" s="57" t="s">
        <v>1801</v>
      </c>
      <c r="F88" s="57" t="s">
        <v>1802</v>
      </c>
      <c r="G88" s="57" t="s">
        <v>232</v>
      </c>
      <c r="H88" s="57" t="s">
        <v>1803</v>
      </c>
      <c r="I88" s="57" t="s">
        <v>1804</v>
      </c>
      <c r="P88" s="57" t="s">
        <v>1471</v>
      </c>
      <c r="S88" s="57" t="s">
        <v>69</v>
      </c>
      <c r="T88" s="57" t="s">
        <v>69</v>
      </c>
      <c r="U88" s="57" t="s">
        <v>69</v>
      </c>
      <c r="V88" s="57" t="s">
        <v>69</v>
      </c>
      <c r="W88" s="57" t="s">
        <v>69</v>
      </c>
      <c r="X88" s="57" t="s">
        <v>69</v>
      </c>
      <c r="Y88" s="57" t="s">
        <v>69</v>
      </c>
      <c r="Z88" s="57" t="s">
        <v>69</v>
      </c>
      <c r="AA88" s="57" t="s">
        <v>69</v>
      </c>
      <c r="AB88" s="57" t="s">
        <v>63</v>
      </c>
      <c r="AC88" s="57" t="s">
        <v>69</v>
      </c>
      <c r="AD88" s="57" t="s">
        <v>69</v>
      </c>
      <c r="AE88" s="57" t="s">
        <v>63</v>
      </c>
      <c r="AF88" s="57" t="s">
        <v>69</v>
      </c>
      <c r="AG88" s="57" t="s">
        <v>69</v>
      </c>
      <c r="AH88" s="57" t="s">
        <v>70</v>
      </c>
      <c r="AI88" s="57" t="s">
        <v>1805</v>
      </c>
      <c r="AJ88" s="57" t="s">
        <v>76</v>
      </c>
      <c r="AK88" s="57" t="s">
        <v>83</v>
      </c>
      <c r="AL88" s="57" t="s">
        <v>72</v>
      </c>
      <c r="AM88" s="57" t="s">
        <v>1473</v>
      </c>
      <c r="AO88" s="57" t="s">
        <v>915</v>
      </c>
      <c r="AP88" s="57" t="s">
        <v>19115</v>
      </c>
      <c r="AQ88" s="57" t="s">
        <v>1245</v>
      </c>
      <c r="AR88" s="57" t="s">
        <v>78</v>
      </c>
      <c r="AS88" s="57" t="s">
        <v>1806</v>
      </c>
      <c r="AT88" s="57" t="s">
        <v>18859</v>
      </c>
      <c r="AU88" s="57" t="s">
        <v>5557</v>
      </c>
      <c r="AV88" s="57" t="s">
        <v>5558</v>
      </c>
      <c r="AW88" s="57" t="s">
        <v>4941</v>
      </c>
      <c r="AX88" s="57" t="s">
        <v>5559</v>
      </c>
      <c r="AY88" s="57" t="s">
        <v>5560</v>
      </c>
      <c r="AZ88" s="57" t="s">
        <v>5561</v>
      </c>
      <c r="BA88" s="57" t="s">
        <v>5562</v>
      </c>
      <c r="BE88" s="57" t="s">
        <v>5563</v>
      </c>
      <c r="BF88" s="57" t="s">
        <v>5564</v>
      </c>
      <c r="BG88" s="57" t="s">
        <v>5565</v>
      </c>
      <c r="BH88" s="57" t="s">
        <v>5566</v>
      </c>
      <c r="BI88" s="57" t="s">
        <v>5567</v>
      </c>
      <c r="BJ88" s="57" t="s">
        <v>5568</v>
      </c>
      <c r="BK88" s="57" t="s">
        <v>5569</v>
      </c>
      <c r="BL88" s="57" t="s">
        <v>5570</v>
      </c>
      <c r="BO88" s="57" t="s">
        <v>4966</v>
      </c>
      <c r="BP88" s="57" t="s">
        <v>5571</v>
      </c>
      <c r="BR88" s="57" t="s">
        <v>5572</v>
      </c>
      <c r="BS88" s="57" t="s">
        <v>5573</v>
      </c>
      <c r="BT88" s="57" t="s">
        <v>5574</v>
      </c>
      <c r="BU88" s="57" t="s">
        <v>5575</v>
      </c>
      <c r="BV88" s="57" t="s">
        <v>18056</v>
      </c>
      <c r="BW88" s="164" t="s">
        <v>18805</v>
      </c>
      <c r="BX88" s="57" t="s">
        <v>18877</v>
      </c>
      <c r="BY88" s="57" t="s">
        <v>8403</v>
      </c>
      <c r="BZ88" s="57" t="s">
        <v>8404</v>
      </c>
      <c r="CA88" s="57" t="s">
        <v>8405</v>
      </c>
      <c r="CB88" s="57" t="s">
        <v>8406</v>
      </c>
      <c r="CC88" s="57" t="s">
        <v>8407</v>
      </c>
      <c r="CD88" s="57" t="s">
        <v>8408</v>
      </c>
      <c r="CE88" s="57" t="s">
        <v>8409</v>
      </c>
      <c r="CF88" s="57" t="s">
        <v>8410</v>
      </c>
      <c r="CI88" s="57" t="s">
        <v>8411</v>
      </c>
      <c r="CJ88" s="57" t="s">
        <v>7896</v>
      </c>
      <c r="CK88" s="57" t="s">
        <v>8412</v>
      </c>
      <c r="CL88" s="57" t="s">
        <v>8413</v>
      </c>
      <c r="CM88" s="57" t="s">
        <v>8414</v>
      </c>
      <c r="CN88" s="57" t="s">
        <v>8415</v>
      </c>
      <c r="CO88" s="57" t="s">
        <v>8416</v>
      </c>
      <c r="CP88" s="57" t="s">
        <v>8417</v>
      </c>
      <c r="CS88" s="57" t="s">
        <v>8418</v>
      </c>
      <c r="CT88" s="57" t="s">
        <v>8419</v>
      </c>
      <c r="CU88" s="57" t="s">
        <v>8420</v>
      </c>
      <c r="CV88" s="57" t="s">
        <v>8421</v>
      </c>
      <c r="CW88" s="57" t="s">
        <v>8422</v>
      </c>
      <c r="CX88" s="57" t="s">
        <v>8423</v>
      </c>
      <c r="CY88" s="57" t="s">
        <v>8424</v>
      </c>
      <c r="CZ88" s="57" t="s">
        <v>18078</v>
      </c>
      <c r="DA88" s="164" t="s">
        <v>18802</v>
      </c>
      <c r="DB88" s="57" t="s">
        <v>18832</v>
      </c>
      <c r="DC88" s="57" t="s">
        <v>9869</v>
      </c>
      <c r="DD88" s="57" t="s">
        <v>19464</v>
      </c>
      <c r="DE88" s="57" t="s">
        <v>4913</v>
      </c>
      <c r="DM88" s="57" t="s">
        <v>9876</v>
      </c>
      <c r="DN88" s="57" t="s">
        <v>19465</v>
      </c>
      <c r="DO88" s="57" t="s">
        <v>19466</v>
      </c>
      <c r="DP88" s="57" t="s">
        <v>19467</v>
      </c>
      <c r="DW88" s="57" t="s">
        <v>4920</v>
      </c>
      <c r="DX88" s="57" t="s">
        <v>19468</v>
      </c>
      <c r="DY88" s="57" t="s">
        <v>19469</v>
      </c>
      <c r="DZ88" s="57" t="s">
        <v>19470</v>
      </c>
      <c r="EA88" s="57" t="s">
        <v>19471</v>
      </c>
      <c r="EB88" s="57" t="s">
        <v>19472</v>
      </c>
      <c r="EC88" s="57" t="s">
        <v>19473</v>
      </c>
      <c r="ED88" s="57" t="s">
        <v>18075</v>
      </c>
      <c r="EE88" s="164" t="s">
        <v>18802</v>
      </c>
      <c r="EF88" s="57" t="s">
        <v>18877</v>
      </c>
      <c r="EG88" s="57" t="s">
        <v>13760</v>
      </c>
      <c r="EH88" s="57" t="s">
        <v>13761</v>
      </c>
      <c r="EI88" s="57" t="s">
        <v>13762</v>
      </c>
      <c r="EJ88" s="57" t="s">
        <v>11402</v>
      </c>
      <c r="EQ88" s="57" t="s">
        <v>13763</v>
      </c>
      <c r="ER88" s="57" t="s">
        <v>11404</v>
      </c>
      <c r="ES88" s="57" t="s">
        <v>11405</v>
      </c>
      <c r="ET88" s="57" t="s">
        <v>11406</v>
      </c>
      <c r="EU88" s="57" t="s">
        <v>11407</v>
      </c>
      <c r="FA88" s="57" t="s">
        <v>9075</v>
      </c>
      <c r="FB88" s="57" t="s">
        <v>11408</v>
      </c>
      <c r="FC88" s="57" t="s">
        <v>11409</v>
      </c>
      <c r="FD88" s="57" t="s">
        <v>11410</v>
      </c>
      <c r="FE88" s="57" t="s">
        <v>11411</v>
      </c>
      <c r="FF88" s="57" t="s">
        <v>11412</v>
      </c>
      <c r="FG88" s="57" t="s">
        <v>11413</v>
      </c>
      <c r="FH88" s="57" t="s">
        <v>18078</v>
      </c>
      <c r="FI88" s="164" t="s">
        <v>18802</v>
      </c>
      <c r="FJ88" s="57" t="s">
        <v>18862</v>
      </c>
      <c r="FK88" s="57" t="s">
        <v>15500</v>
      </c>
      <c r="FL88" s="57" t="s">
        <v>15501</v>
      </c>
      <c r="FM88" s="57" t="s">
        <v>15502</v>
      </c>
      <c r="FU88" s="57" t="s">
        <v>15503</v>
      </c>
      <c r="FV88" s="57" t="s">
        <v>5670</v>
      </c>
      <c r="FW88" s="57" t="s">
        <v>10810</v>
      </c>
      <c r="FX88" s="57" t="s">
        <v>13183</v>
      </c>
      <c r="GE88" s="57" t="s">
        <v>8142</v>
      </c>
      <c r="GF88" s="57" t="s">
        <v>10812</v>
      </c>
      <c r="GH88" s="57" t="s">
        <v>14201</v>
      </c>
      <c r="GI88" s="57" t="s">
        <v>14202</v>
      </c>
      <c r="GJ88" s="57" t="s">
        <v>14203</v>
      </c>
      <c r="GK88" s="57" t="s">
        <v>5733</v>
      </c>
      <c r="GL88" s="57" t="s">
        <v>18056</v>
      </c>
      <c r="GM88" s="164" t="s">
        <v>18802</v>
      </c>
      <c r="GN88" s="57" t="s">
        <v>18861</v>
      </c>
      <c r="HS88" s="57" t="s">
        <v>82</v>
      </c>
      <c r="HT88" s="57" t="s">
        <v>79</v>
      </c>
      <c r="HU88" s="57" t="s">
        <v>79</v>
      </c>
      <c r="HV88" s="57" t="s">
        <v>82</v>
      </c>
      <c r="HW88" s="57" t="s">
        <v>82</v>
      </c>
      <c r="HX88" s="57" t="s">
        <v>68</v>
      </c>
      <c r="HY88" s="57" t="s">
        <v>79</v>
      </c>
      <c r="HZ88" s="57" t="s">
        <v>82</v>
      </c>
      <c r="IA88" s="57" t="s">
        <v>79</v>
      </c>
      <c r="IB88" s="57" t="s">
        <v>82</v>
      </c>
      <c r="IC88" s="57" t="s">
        <v>82</v>
      </c>
      <c r="ID88" s="57" t="s">
        <v>82</v>
      </c>
      <c r="IE88" s="57" t="s">
        <v>84</v>
      </c>
      <c r="IF88" s="57" t="s">
        <v>82</v>
      </c>
      <c r="IG88" s="57" t="s">
        <v>82</v>
      </c>
      <c r="IH88" s="57" t="s">
        <v>79</v>
      </c>
      <c r="II88" s="57" t="s">
        <v>68</v>
      </c>
      <c r="IJ88" s="57">
        <v>34593</v>
      </c>
      <c r="IK88" s="57">
        <v>34052</v>
      </c>
      <c r="IL88" s="57">
        <v>34053</v>
      </c>
      <c r="IM88" s="57">
        <v>13154</v>
      </c>
      <c r="IN88" s="57">
        <v>13254</v>
      </c>
      <c r="IO88" s="57" t="s">
        <v>19474</v>
      </c>
      <c r="IP88" s="57" t="s">
        <v>1473</v>
      </c>
      <c r="IQ88" s="57" t="s">
        <v>19475</v>
      </c>
      <c r="IR88" s="57" t="s">
        <v>5576</v>
      </c>
      <c r="IS88" s="57" t="s">
        <v>799</v>
      </c>
      <c r="IT88" s="57">
        <v>3</v>
      </c>
      <c r="IU88" s="57">
        <v>3</v>
      </c>
      <c r="IV88" s="57">
        <v>3</v>
      </c>
      <c r="IW88" s="57">
        <v>2</v>
      </c>
      <c r="IX88" s="57">
        <v>2</v>
      </c>
      <c r="IY88" s="57">
        <v>851</v>
      </c>
      <c r="IZ88" s="57">
        <v>338</v>
      </c>
      <c r="JA88" s="57">
        <v>306</v>
      </c>
      <c r="JB88" s="57">
        <v>192</v>
      </c>
      <c r="JC88" s="57">
        <v>192</v>
      </c>
      <c r="JD88" s="57">
        <v>312</v>
      </c>
      <c r="JE88" s="57">
        <v>312</v>
      </c>
      <c r="JF88" s="57">
        <v>312</v>
      </c>
      <c r="JG88" s="57">
        <v>122</v>
      </c>
      <c r="JH88" s="57">
        <v>128</v>
      </c>
      <c r="JN88" s="57">
        <v>32079</v>
      </c>
      <c r="JO88" s="57">
        <v>34053</v>
      </c>
      <c r="JP88" s="57">
        <v>13154</v>
      </c>
      <c r="JQ88" s="57">
        <v>13254</v>
      </c>
      <c r="JS88" s="57" t="s">
        <v>19476</v>
      </c>
      <c r="JT88" s="57" t="s">
        <v>19475</v>
      </c>
      <c r="JU88" s="57" t="s">
        <v>5576</v>
      </c>
      <c r="JV88" s="57" t="s">
        <v>799</v>
      </c>
      <c r="JX88" s="57">
        <v>2</v>
      </c>
      <c r="JY88" s="57">
        <v>3</v>
      </c>
      <c r="JZ88" s="57">
        <v>2</v>
      </c>
      <c r="KA88" s="57">
        <v>2</v>
      </c>
      <c r="KC88" s="57">
        <v>263</v>
      </c>
      <c r="KD88" s="57">
        <v>306</v>
      </c>
      <c r="KE88" s="57">
        <v>192</v>
      </c>
      <c r="KF88" s="57">
        <v>192</v>
      </c>
      <c r="KH88" s="57">
        <v>310</v>
      </c>
      <c r="KI88" s="57">
        <v>312</v>
      </c>
      <c r="KJ88" s="57">
        <v>122</v>
      </c>
      <c r="KK88" s="57">
        <v>128</v>
      </c>
      <c r="KR88" s="57">
        <v>46319</v>
      </c>
      <c r="KW88" s="57" t="s">
        <v>19477</v>
      </c>
      <c r="LB88" s="57">
        <v>3</v>
      </c>
      <c r="LG88" s="57">
        <v>307</v>
      </c>
      <c r="LL88" s="57">
        <v>320</v>
      </c>
      <c r="LV88" s="57">
        <v>32079</v>
      </c>
      <c r="MA88" s="57" t="s">
        <v>19476</v>
      </c>
      <c r="MF88" s="57">
        <v>2</v>
      </c>
      <c r="MK88" s="57">
        <v>263</v>
      </c>
      <c r="MP88" s="57">
        <v>310</v>
      </c>
      <c r="MZ88" s="57">
        <v>32079</v>
      </c>
      <c r="NE88" s="57" t="s">
        <v>19476</v>
      </c>
      <c r="NJ88" s="57">
        <v>2</v>
      </c>
      <c r="NO88" s="57">
        <v>263</v>
      </c>
      <c r="NT88" s="57">
        <v>310</v>
      </c>
      <c r="PJ88" s="57" t="s">
        <v>19478</v>
      </c>
      <c r="PK88" s="57" t="s">
        <v>19479</v>
      </c>
      <c r="PL88" s="57" t="s">
        <v>19480</v>
      </c>
      <c r="PN88" s="57">
        <v>2408.3913857000002</v>
      </c>
      <c r="PO88" s="57" t="s">
        <v>18823</v>
      </c>
      <c r="PP88" s="57" t="s">
        <v>18824</v>
      </c>
      <c r="PQ88" s="57" t="s">
        <v>18825</v>
      </c>
      <c r="PR88" s="57" t="s">
        <v>3577</v>
      </c>
      <c r="PS88" s="57" t="s">
        <v>3578</v>
      </c>
      <c r="PT88" s="57" t="s">
        <v>3579</v>
      </c>
      <c r="PU88" s="57" t="s">
        <v>3580</v>
      </c>
      <c r="PV88" s="57" t="s">
        <v>3581</v>
      </c>
      <c r="PW88" s="57" t="s">
        <v>3167</v>
      </c>
    </row>
    <row r="89" spans="1:439" ht="15" customHeight="1" x14ac:dyDescent="0.35">
      <c r="A89" s="57">
        <v>88</v>
      </c>
      <c r="B89" s="57" t="s">
        <v>1225</v>
      </c>
      <c r="D89" s="57" t="s">
        <v>19481</v>
      </c>
      <c r="E89" s="57" t="s">
        <v>1808</v>
      </c>
      <c r="F89" s="57" t="s">
        <v>1809</v>
      </c>
      <c r="G89" s="57" t="s">
        <v>1810</v>
      </c>
      <c r="H89" s="57" t="s">
        <v>1811</v>
      </c>
      <c r="P89" s="57" t="s">
        <v>1812</v>
      </c>
      <c r="S89" s="57" t="s">
        <v>69</v>
      </c>
      <c r="T89" s="57" t="s">
        <v>69</v>
      </c>
      <c r="U89" s="57" t="s">
        <v>69</v>
      </c>
      <c r="V89" s="57" t="s">
        <v>69</v>
      </c>
      <c r="W89" s="57" t="s">
        <v>69</v>
      </c>
      <c r="X89" s="57" t="s">
        <v>69</v>
      </c>
      <c r="Y89" s="57" t="s">
        <v>69</v>
      </c>
      <c r="Z89" s="57" t="s">
        <v>63</v>
      </c>
      <c r="AA89" s="57" t="s">
        <v>69</v>
      </c>
      <c r="AB89" s="57" t="s">
        <v>63</v>
      </c>
      <c r="AC89" s="57" t="s">
        <v>69</v>
      </c>
      <c r="AD89" s="57" t="s">
        <v>63</v>
      </c>
      <c r="AE89" s="57" t="s">
        <v>63</v>
      </c>
      <c r="AF89" s="57" t="s">
        <v>69</v>
      </c>
      <c r="AG89" s="57" t="s">
        <v>69</v>
      </c>
      <c r="AH89" s="57" t="s">
        <v>75</v>
      </c>
      <c r="AI89" s="57" t="s">
        <v>1813</v>
      </c>
      <c r="AJ89" s="57" t="s">
        <v>83</v>
      </c>
      <c r="AK89" s="57" t="s">
        <v>83</v>
      </c>
      <c r="AL89" s="57" t="s">
        <v>77</v>
      </c>
      <c r="AM89" s="57" t="s">
        <v>1814</v>
      </c>
      <c r="AN89" s="57" t="s">
        <v>1815</v>
      </c>
      <c r="AO89" s="57" t="s">
        <v>916</v>
      </c>
      <c r="AP89" s="57" t="s">
        <v>19482</v>
      </c>
      <c r="AQ89" s="57" t="s">
        <v>1245</v>
      </c>
      <c r="AR89" s="57" t="s">
        <v>78</v>
      </c>
      <c r="AS89" s="57" t="s">
        <v>1364</v>
      </c>
      <c r="AT89" s="57" t="s">
        <v>18801</v>
      </c>
      <c r="AU89" s="57" t="s">
        <v>5577</v>
      </c>
      <c r="AV89" s="57" t="s">
        <v>5578</v>
      </c>
      <c r="AW89" s="57" t="s">
        <v>5579</v>
      </c>
      <c r="AX89" s="57" t="s">
        <v>5580</v>
      </c>
      <c r="AY89" s="57" t="s">
        <v>5581</v>
      </c>
      <c r="BE89" s="57" t="s">
        <v>5582</v>
      </c>
      <c r="BF89" s="57" t="s">
        <v>5583</v>
      </c>
      <c r="BG89" s="57" t="s">
        <v>5584</v>
      </c>
      <c r="BH89" s="57" t="s">
        <v>5585</v>
      </c>
      <c r="BI89" s="57" t="s">
        <v>5586</v>
      </c>
      <c r="BJ89" s="57" t="s">
        <v>5587</v>
      </c>
      <c r="BK89" s="57" t="s">
        <v>5588</v>
      </c>
      <c r="BO89" s="57" t="s">
        <v>5589</v>
      </c>
      <c r="BP89" s="57" t="s">
        <v>5590</v>
      </c>
      <c r="BQ89" s="57" t="s">
        <v>5591</v>
      </c>
      <c r="BR89" s="57" t="s">
        <v>5592</v>
      </c>
      <c r="BS89" s="57" t="s">
        <v>5593</v>
      </c>
      <c r="BT89" s="57" t="s">
        <v>5594</v>
      </c>
      <c r="BU89" s="57" t="s">
        <v>5595</v>
      </c>
      <c r="BV89" s="57" t="s">
        <v>18056</v>
      </c>
      <c r="BW89" s="164" t="s">
        <v>18805</v>
      </c>
      <c r="BX89" s="57" t="s">
        <v>18853</v>
      </c>
      <c r="BY89" s="57" t="s">
        <v>8425</v>
      </c>
      <c r="BZ89" s="57" t="s">
        <v>8426</v>
      </c>
      <c r="CA89" s="57" t="s">
        <v>8427</v>
      </c>
      <c r="CB89" s="57" t="s">
        <v>8428</v>
      </c>
      <c r="CC89" s="57" t="s">
        <v>8429</v>
      </c>
      <c r="CD89" s="57" t="s">
        <v>8430</v>
      </c>
      <c r="CE89" s="57" t="s">
        <v>8431</v>
      </c>
      <c r="CF89" s="57" t="s">
        <v>8432</v>
      </c>
      <c r="CG89" s="57" t="s">
        <v>8433</v>
      </c>
      <c r="CI89" s="57" t="s">
        <v>8434</v>
      </c>
      <c r="CJ89" s="57" t="s">
        <v>8435</v>
      </c>
      <c r="CK89" s="57" t="s">
        <v>8436</v>
      </c>
      <c r="CL89" s="57" t="s">
        <v>5587</v>
      </c>
      <c r="CM89" s="57" t="s">
        <v>8437</v>
      </c>
      <c r="CN89" s="57" t="s">
        <v>8438</v>
      </c>
      <c r="CO89" s="57" t="s">
        <v>8439</v>
      </c>
      <c r="CP89" s="57" t="s">
        <v>8440</v>
      </c>
      <c r="CQ89" s="57" t="s">
        <v>8441</v>
      </c>
      <c r="CS89" s="57" t="s">
        <v>8442</v>
      </c>
      <c r="CT89" s="57" t="s">
        <v>8443</v>
      </c>
      <c r="CU89" s="57" t="s">
        <v>4589</v>
      </c>
      <c r="CV89" s="57" t="s">
        <v>8444</v>
      </c>
      <c r="CW89" s="57" t="s">
        <v>8445</v>
      </c>
      <c r="CX89" s="57" t="s">
        <v>8446</v>
      </c>
      <c r="CY89" s="57" t="s">
        <v>8447</v>
      </c>
      <c r="CZ89" s="57" t="s">
        <v>18078</v>
      </c>
      <c r="DA89" s="164" t="s">
        <v>18802</v>
      </c>
      <c r="DB89" s="57" t="s">
        <v>18934</v>
      </c>
      <c r="DC89" s="57" t="s">
        <v>11290</v>
      </c>
      <c r="DD89" s="57" t="s">
        <v>11291</v>
      </c>
      <c r="DE89" s="57" t="s">
        <v>11292</v>
      </c>
      <c r="DF89" s="57" t="s">
        <v>11293</v>
      </c>
      <c r="DM89" s="57" t="s">
        <v>11294</v>
      </c>
      <c r="DN89" s="57" t="s">
        <v>11295</v>
      </c>
      <c r="DO89" s="57" t="s">
        <v>11296</v>
      </c>
      <c r="DP89" s="57" t="s">
        <v>11297</v>
      </c>
      <c r="DQ89" s="57" t="s">
        <v>11298</v>
      </c>
      <c r="DR89" s="57" t="s">
        <v>11299</v>
      </c>
      <c r="DW89" s="57" t="s">
        <v>11300</v>
      </c>
      <c r="DX89" s="57" t="s">
        <v>11301</v>
      </c>
      <c r="DY89" s="57" t="s">
        <v>11302</v>
      </c>
      <c r="DZ89" s="57" t="s">
        <v>11303</v>
      </c>
      <c r="EA89" s="57" t="s">
        <v>11304</v>
      </c>
      <c r="EB89" s="57" t="s">
        <v>11305</v>
      </c>
      <c r="EC89" s="57" t="s">
        <v>11306</v>
      </c>
      <c r="ED89" s="57" t="s">
        <v>18075</v>
      </c>
      <c r="EE89" s="164" t="s">
        <v>18935</v>
      </c>
      <c r="EF89" s="57" t="s">
        <v>18900</v>
      </c>
      <c r="EG89" s="57" t="s">
        <v>13764</v>
      </c>
      <c r="EH89" s="57" t="s">
        <v>13765</v>
      </c>
      <c r="EI89" s="57" t="s">
        <v>13766</v>
      </c>
      <c r="EJ89" s="57" t="s">
        <v>13767</v>
      </c>
      <c r="EK89" s="57" t="s">
        <v>13768</v>
      </c>
      <c r="EL89" s="57" t="s">
        <v>13769</v>
      </c>
      <c r="EQ89" s="57" t="s">
        <v>13770</v>
      </c>
      <c r="ER89" s="57" t="s">
        <v>13771</v>
      </c>
      <c r="ES89" s="57" t="s">
        <v>13772</v>
      </c>
      <c r="ET89" s="57" t="s">
        <v>13773</v>
      </c>
      <c r="EU89" s="57" t="s">
        <v>13774</v>
      </c>
      <c r="EV89" s="57" t="s">
        <v>13775</v>
      </c>
      <c r="EW89" s="57" t="s">
        <v>13776</v>
      </c>
      <c r="EX89" s="57" t="s">
        <v>13777</v>
      </c>
      <c r="FA89" s="57" t="s">
        <v>11469</v>
      </c>
      <c r="FD89" s="57" t="s">
        <v>13778</v>
      </c>
      <c r="FE89" s="57" t="s">
        <v>13779</v>
      </c>
      <c r="FF89" s="57" t="s">
        <v>13780</v>
      </c>
      <c r="FG89" s="57" t="s">
        <v>13781</v>
      </c>
      <c r="FH89" s="57" t="s">
        <v>18056</v>
      </c>
      <c r="FI89" s="164" t="s">
        <v>18805</v>
      </c>
      <c r="FJ89" s="57" t="s">
        <v>19088</v>
      </c>
      <c r="FK89" s="57" t="s">
        <v>15504</v>
      </c>
      <c r="FL89" s="57" t="s">
        <v>15505</v>
      </c>
      <c r="FM89" s="57" t="s">
        <v>8838</v>
      </c>
      <c r="FN89" s="57" t="s">
        <v>4585</v>
      </c>
      <c r="FO89" s="57" t="s">
        <v>15506</v>
      </c>
      <c r="FP89" s="57" t="s">
        <v>11325</v>
      </c>
      <c r="FQ89" s="57" t="s">
        <v>5036</v>
      </c>
      <c r="FR89" s="57" t="s">
        <v>11326</v>
      </c>
      <c r="FS89" s="57" t="s">
        <v>4590</v>
      </c>
      <c r="FT89" s="57" t="s">
        <v>4591</v>
      </c>
      <c r="FU89" s="57" t="s">
        <v>15507</v>
      </c>
      <c r="FV89" s="57" t="s">
        <v>15508</v>
      </c>
      <c r="FW89" s="57" t="s">
        <v>11329</v>
      </c>
      <c r="FX89" s="57" t="s">
        <v>10433</v>
      </c>
      <c r="FY89" s="57" t="s">
        <v>4599</v>
      </c>
      <c r="FZ89" s="57" t="s">
        <v>11330</v>
      </c>
      <c r="GA89" s="57" t="s">
        <v>11331</v>
      </c>
      <c r="GB89" s="57" t="s">
        <v>11332</v>
      </c>
      <c r="GC89" s="57" t="s">
        <v>11333</v>
      </c>
      <c r="GD89" s="57" t="s">
        <v>11334</v>
      </c>
      <c r="GE89" s="57" t="s">
        <v>4602</v>
      </c>
      <c r="GF89" s="57" t="s">
        <v>13412</v>
      </c>
      <c r="GH89" s="57" t="s">
        <v>6694</v>
      </c>
      <c r="GI89" s="57" t="s">
        <v>6695</v>
      </c>
      <c r="GJ89" s="57" t="s">
        <v>10439</v>
      </c>
      <c r="GK89" s="57" t="s">
        <v>6696</v>
      </c>
      <c r="GL89" s="57" t="s">
        <v>18078</v>
      </c>
      <c r="GM89" s="164" t="s">
        <v>18805</v>
      </c>
      <c r="GN89" s="57" t="s">
        <v>19483</v>
      </c>
      <c r="GO89" s="57" t="s">
        <v>19484</v>
      </c>
      <c r="GP89" s="57" t="s">
        <v>17401</v>
      </c>
      <c r="GQ89" s="57" t="s">
        <v>17402</v>
      </c>
      <c r="GR89" s="57" t="s">
        <v>5116</v>
      </c>
      <c r="GY89" s="57" t="s">
        <v>17403</v>
      </c>
      <c r="GZ89" s="57" t="s">
        <v>17404</v>
      </c>
      <c r="HA89" s="57" t="s">
        <v>19485</v>
      </c>
      <c r="HB89" s="57" t="s">
        <v>19486</v>
      </c>
      <c r="HC89" s="57" t="s">
        <v>17407</v>
      </c>
      <c r="HD89" s="57" t="s">
        <v>17408</v>
      </c>
      <c r="HE89" s="57" t="s">
        <v>19487</v>
      </c>
      <c r="HI89" s="57" t="s">
        <v>6945</v>
      </c>
      <c r="HJ89" s="57" t="s">
        <v>7340</v>
      </c>
      <c r="HL89" s="57" t="s">
        <v>19488</v>
      </c>
      <c r="HM89" s="57" t="s">
        <v>19489</v>
      </c>
      <c r="HN89" s="57" t="s">
        <v>19490</v>
      </c>
      <c r="HO89" s="57" t="s">
        <v>15615</v>
      </c>
      <c r="HP89" s="57" t="s">
        <v>18084</v>
      </c>
      <c r="HQ89" s="164" t="s">
        <v>18835</v>
      </c>
      <c r="HR89" s="57" t="s">
        <v>18900</v>
      </c>
      <c r="HS89" s="57" t="s">
        <v>84</v>
      </c>
      <c r="HT89" s="57" t="s">
        <v>84</v>
      </c>
      <c r="HU89" s="57" t="s">
        <v>84</v>
      </c>
      <c r="HV89" s="57" t="s">
        <v>84</v>
      </c>
      <c r="HW89" s="57" t="s">
        <v>84</v>
      </c>
      <c r="HX89" s="57" t="s">
        <v>84</v>
      </c>
      <c r="HY89" s="57" t="s">
        <v>84</v>
      </c>
      <c r="HZ89" s="57" t="s">
        <v>84</v>
      </c>
      <c r="IA89" s="57" t="s">
        <v>84</v>
      </c>
      <c r="IB89" s="57" t="s">
        <v>84</v>
      </c>
      <c r="IC89" s="57" t="s">
        <v>84</v>
      </c>
      <c r="ID89" s="57" t="s">
        <v>84</v>
      </c>
      <c r="IE89" s="57" t="s">
        <v>84</v>
      </c>
      <c r="IF89" s="57" t="s">
        <v>84</v>
      </c>
      <c r="IG89" s="57" t="s">
        <v>84</v>
      </c>
      <c r="IH89" s="57" t="s">
        <v>84</v>
      </c>
      <c r="II89" s="57" t="s">
        <v>68</v>
      </c>
      <c r="IJ89" s="57">
        <v>13254</v>
      </c>
      <c r="IK89" s="57">
        <v>13154</v>
      </c>
      <c r="IL89" s="57">
        <v>33054</v>
      </c>
      <c r="IO89" s="57" t="s">
        <v>799</v>
      </c>
      <c r="IP89" s="57" t="s">
        <v>798</v>
      </c>
      <c r="IQ89" s="57" t="s">
        <v>19491</v>
      </c>
      <c r="IT89" s="57">
        <v>2</v>
      </c>
      <c r="IU89" s="57">
        <v>2</v>
      </c>
      <c r="IV89" s="57">
        <v>3</v>
      </c>
      <c r="IY89" s="57">
        <v>192</v>
      </c>
      <c r="IZ89" s="57">
        <v>192</v>
      </c>
      <c r="JA89" s="57">
        <v>718</v>
      </c>
      <c r="JD89" s="57">
        <v>128</v>
      </c>
      <c r="JE89" s="57">
        <v>122</v>
      </c>
      <c r="JF89" s="57">
        <v>315</v>
      </c>
      <c r="JN89" s="57">
        <v>13254</v>
      </c>
      <c r="JO89" s="57">
        <v>13154</v>
      </c>
      <c r="JP89" s="57">
        <v>33054</v>
      </c>
      <c r="JQ89" s="57">
        <v>46301</v>
      </c>
      <c r="JS89" s="57" t="s">
        <v>799</v>
      </c>
      <c r="JT89" s="57" t="s">
        <v>798</v>
      </c>
      <c r="JU89" s="57" t="s">
        <v>5596</v>
      </c>
      <c r="JV89" s="57" t="s">
        <v>4924</v>
      </c>
      <c r="JX89" s="57">
        <v>2</v>
      </c>
      <c r="JY89" s="57">
        <v>2</v>
      </c>
      <c r="JZ89" s="57">
        <v>3</v>
      </c>
      <c r="KA89" s="57">
        <v>2</v>
      </c>
      <c r="KC89" s="57">
        <v>192</v>
      </c>
      <c r="KD89" s="57">
        <v>192</v>
      </c>
      <c r="KE89" s="57">
        <v>718</v>
      </c>
      <c r="KF89" s="57">
        <v>324</v>
      </c>
      <c r="KH89" s="57">
        <v>128</v>
      </c>
      <c r="KI89" s="57">
        <v>122</v>
      </c>
      <c r="KJ89" s="57">
        <v>315</v>
      </c>
      <c r="KK89" s="57">
        <v>320</v>
      </c>
      <c r="KR89" s="57">
        <v>46301</v>
      </c>
      <c r="KS89" s="57">
        <v>13254</v>
      </c>
      <c r="KW89" s="57" t="s">
        <v>4924</v>
      </c>
      <c r="KX89" s="57" t="s">
        <v>799</v>
      </c>
      <c r="LB89" s="57">
        <v>2</v>
      </c>
      <c r="LC89" s="57">
        <v>2</v>
      </c>
      <c r="LG89" s="57">
        <v>324</v>
      </c>
      <c r="LH89" s="57">
        <v>192</v>
      </c>
      <c r="LL89" s="57">
        <v>320</v>
      </c>
      <c r="LM89" s="57">
        <v>128</v>
      </c>
      <c r="LV89" s="57">
        <v>13254</v>
      </c>
      <c r="MA89" s="57" t="s">
        <v>799</v>
      </c>
      <c r="MF89" s="57">
        <v>2</v>
      </c>
      <c r="MK89" s="57">
        <v>192</v>
      </c>
      <c r="MP89" s="57">
        <v>128</v>
      </c>
      <c r="MZ89" s="57">
        <v>32110</v>
      </c>
      <c r="NA89" s="57">
        <v>32079</v>
      </c>
      <c r="NE89" s="57" t="s">
        <v>4603</v>
      </c>
      <c r="NF89" s="57" t="s">
        <v>4582</v>
      </c>
      <c r="NJ89" s="57">
        <v>3</v>
      </c>
      <c r="NK89" s="57">
        <v>3</v>
      </c>
      <c r="NO89" s="57">
        <v>1050</v>
      </c>
      <c r="NP89" s="57">
        <v>548</v>
      </c>
      <c r="NT89" s="57">
        <v>310</v>
      </c>
      <c r="NU89" s="57">
        <v>310</v>
      </c>
      <c r="OD89" s="57">
        <v>13254</v>
      </c>
      <c r="OI89" s="57" t="s">
        <v>799</v>
      </c>
      <c r="ON89" s="57">
        <v>2</v>
      </c>
      <c r="OS89" s="57">
        <v>192</v>
      </c>
      <c r="OX89" s="57">
        <v>128</v>
      </c>
      <c r="PJ89" s="57" t="s">
        <v>19492</v>
      </c>
      <c r="PK89" s="57" t="s">
        <v>19493</v>
      </c>
      <c r="PL89" s="57" t="s">
        <v>19494</v>
      </c>
      <c r="PM89" s="57" t="s">
        <v>19495</v>
      </c>
      <c r="PN89" s="57">
        <v>1945.8680092999996</v>
      </c>
      <c r="PO89" s="57" t="s">
        <v>18823</v>
      </c>
      <c r="PP89" s="57" t="s">
        <v>18824</v>
      </c>
      <c r="PQ89" s="57" t="s">
        <v>18825</v>
      </c>
      <c r="PR89" s="57" t="s">
        <v>3582</v>
      </c>
      <c r="PS89" s="57" t="s">
        <v>3583</v>
      </c>
      <c r="PT89" s="57" t="s">
        <v>3584</v>
      </c>
      <c r="PU89" s="57" t="s">
        <v>3585</v>
      </c>
      <c r="PV89" s="57" t="s">
        <v>3586</v>
      </c>
      <c r="PW89" s="57" t="s">
        <v>3539</v>
      </c>
    </row>
    <row r="90" spans="1:439" ht="15" customHeight="1" x14ac:dyDescent="0.35">
      <c r="A90" s="57">
        <v>89</v>
      </c>
      <c r="B90" s="57" t="s">
        <v>1225</v>
      </c>
      <c r="D90" s="57" t="s">
        <v>19496</v>
      </c>
      <c r="E90" s="57" t="s">
        <v>1817</v>
      </c>
      <c r="F90" s="57" t="s">
        <v>1818</v>
      </c>
      <c r="G90" s="57" t="s">
        <v>1819</v>
      </c>
      <c r="P90" s="57" t="s">
        <v>1422</v>
      </c>
      <c r="S90" s="57" t="s">
        <v>69</v>
      </c>
      <c r="T90" s="57" t="s">
        <v>69</v>
      </c>
      <c r="U90" s="57" t="s">
        <v>69</v>
      </c>
      <c r="V90" s="57" t="s">
        <v>69</v>
      </c>
      <c r="W90" s="57" t="s">
        <v>69</v>
      </c>
      <c r="X90" s="57" t="s">
        <v>69</v>
      </c>
      <c r="Y90" s="57" t="s">
        <v>69</v>
      </c>
      <c r="Z90" s="57" t="s">
        <v>69</v>
      </c>
      <c r="AA90" s="57" t="s">
        <v>69</v>
      </c>
      <c r="AB90" s="57" t="s">
        <v>63</v>
      </c>
      <c r="AC90" s="57" t="s">
        <v>69</v>
      </c>
      <c r="AD90" s="57" t="s">
        <v>63</v>
      </c>
      <c r="AE90" s="57" t="s">
        <v>69</v>
      </c>
      <c r="AF90" s="57" t="s">
        <v>63</v>
      </c>
      <c r="AG90" s="57" t="s">
        <v>63</v>
      </c>
      <c r="AH90" s="57" t="s">
        <v>75</v>
      </c>
      <c r="AI90" s="57" t="s">
        <v>1820</v>
      </c>
      <c r="AJ90" s="57" t="s">
        <v>71</v>
      </c>
      <c r="AK90" s="57" t="s">
        <v>81</v>
      </c>
      <c r="AL90" s="57" t="s">
        <v>72</v>
      </c>
      <c r="AM90" s="57" t="s">
        <v>1821</v>
      </c>
      <c r="AO90" s="57" t="s">
        <v>917</v>
      </c>
      <c r="AP90" s="57" t="s">
        <v>19167</v>
      </c>
      <c r="AQ90" s="57" t="s">
        <v>67</v>
      </c>
      <c r="AR90" s="57" t="s">
        <v>67</v>
      </c>
      <c r="AS90" s="57" t="s">
        <v>1523</v>
      </c>
      <c r="AT90" s="57" t="s">
        <v>18801</v>
      </c>
      <c r="AU90" s="57" t="s">
        <v>5597</v>
      </c>
      <c r="AV90" s="57" t="s">
        <v>5598</v>
      </c>
      <c r="AW90" s="57" t="s">
        <v>5599</v>
      </c>
      <c r="AX90" s="57" t="s">
        <v>5600</v>
      </c>
      <c r="BE90" s="57" t="s">
        <v>5601</v>
      </c>
      <c r="BF90" s="57" t="s">
        <v>5602</v>
      </c>
      <c r="BG90" s="57" t="s">
        <v>5603</v>
      </c>
      <c r="BH90" s="57" t="s">
        <v>5604</v>
      </c>
      <c r="BI90" s="57" t="s">
        <v>5605</v>
      </c>
      <c r="BJ90" s="57" t="s">
        <v>5606</v>
      </c>
      <c r="BK90" s="57" t="s">
        <v>5607</v>
      </c>
      <c r="BL90" s="57" t="s">
        <v>5608</v>
      </c>
      <c r="BM90" s="57" t="s">
        <v>5609</v>
      </c>
      <c r="BO90" s="57" t="s">
        <v>5610</v>
      </c>
      <c r="BP90" s="57" t="s">
        <v>5611</v>
      </c>
      <c r="BQ90" s="57" t="s">
        <v>5612</v>
      </c>
      <c r="BR90" s="57" t="s">
        <v>5613</v>
      </c>
      <c r="BS90" s="57" t="s">
        <v>5614</v>
      </c>
      <c r="BT90" s="57" t="s">
        <v>5615</v>
      </c>
      <c r="BU90" s="57" t="s">
        <v>5616</v>
      </c>
      <c r="BV90" s="57" t="s">
        <v>18063</v>
      </c>
      <c r="BW90" s="164" t="s">
        <v>18805</v>
      </c>
      <c r="BX90" s="57" t="s">
        <v>18832</v>
      </c>
      <c r="BY90" s="57" t="s">
        <v>8448</v>
      </c>
      <c r="BZ90" s="57" t="s">
        <v>8449</v>
      </c>
      <c r="CA90" s="57" t="s">
        <v>8450</v>
      </c>
      <c r="CB90" s="57" t="s">
        <v>8451</v>
      </c>
      <c r="CI90" s="57" t="s">
        <v>8452</v>
      </c>
      <c r="CJ90" s="57" t="s">
        <v>8453</v>
      </c>
      <c r="CK90" s="57" t="s">
        <v>8454</v>
      </c>
      <c r="CL90" s="57" t="s">
        <v>8455</v>
      </c>
      <c r="CM90" s="57" t="s">
        <v>8456</v>
      </c>
      <c r="CS90" s="57" t="s">
        <v>697</v>
      </c>
      <c r="CT90" s="57" t="s">
        <v>8457</v>
      </c>
      <c r="CU90" s="57" t="s">
        <v>7095</v>
      </c>
      <c r="CV90" s="57" t="s">
        <v>8458</v>
      </c>
      <c r="CW90" s="57" t="s">
        <v>8459</v>
      </c>
      <c r="CX90" s="57" t="s">
        <v>8460</v>
      </c>
      <c r="CY90" s="57" t="s">
        <v>8461</v>
      </c>
      <c r="CZ90" s="57" t="s">
        <v>18061</v>
      </c>
      <c r="DA90" s="164" t="s">
        <v>18805</v>
      </c>
      <c r="DB90" s="57" t="s">
        <v>18877</v>
      </c>
      <c r="DC90" s="57" t="s">
        <v>11307</v>
      </c>
      <c r="DD90" s="57" t="s">
        <v>11308</v>
      </c>
      <c r="DE90" s="57" t="s">
        <v>11309</v>
      </c>
      <c r="DF90" s="57" t="s">
        <v>11310</v>
      </c>
      <c r="DG90" s="57" t="s">
        <v>11311</v>
      </c>
      <c r="DM90" s="57" t="s">
        <v>11312</v>
      </c>
      <c r="DN90" s="57" t="s">
        <v>11313</v>
      </c>
      <c r="DO90" s="57" t="s">
        <v>11314</v>
      </c>
      <c r="DP90" s="57" t="s">
        <v>11315</v>
      </c>
      <c r="DQ90" s="57" t="s">
        <v>11316</v>
      </c>
      <c r="DW90" s="57" t="s">
        <v>6405</v>
      </c>
      <c r="DX90" s="57" t="s">
        <v>11317</v>
      </c>
      <c r="DY90" s="57" t="s">
        <v>10614</v>
      </c>
      <c r="DZ90" s="57" t="s">
        <v>11318</v>
      </c>
      <c r="EA90" s="57" t="s">
        <v>11319</v>
      </c>
      <c r="EB90" s="57" t="s">
        <v>11320</v>
      </c>
      <c r="EC90" s="57" t="s">
        <v>11321</v>
      </c>
      <c r="ED90" s="57" t="s">
        <v>18084</v>
      </c>
      <c r="EE90" s="164" t="s">
        <v>18802</v>
      </c>
      <c r="EF90" s="57" t="s">
        <v>18832</v>
      </c>
      <c r="EG90" s="57" t="s">
        <v>13782</v>
      </c>
      <c r="EH90" s="57" t="s">
        <v>6702</v>
      </c>
      <c r="EI90" s="57" t="s">
        <v>13783</v>
      </c>
      <c r="EJ90" s="57" t="s">
        <v>13784</v>
      </c>
      <c r="EQ90" s="57" t="s">
        <v>13785</v>
      </c>
      <c r="ER90" s="57" t="s">
        <v>13786</v>
      </c>
      <c r="ES90" s="57" t="s">
        <v>13787</v>
      </c>
      <c r="ET90" s="57" t="s">
        <v>13788</v>
      </c>
      <c r="EU90" s="57" t="s">
        <v>13789</v>
      </c>
      <c r="EV90" s="57" t="s">
        <v>13790</v>
      </c>
      <c r="EW90" s="57" t="s">
        <v>13791</v>
      </c>
      <c r="FA90" s="57" t="s">
        <v>4579</v>
      </c>
      <c r="FB90" s="57" t="s">
        <v>13333</v>
      </c>
      <c r="FC90" s="57" t="s">
        <v>4498</v>
      </c>
      <c r="FD90" s="57" t="s">
        <v>13792</v>
      </c>
      <c r="FE90" s="57" t="s">
        <v>13793</v>
      </c>
      <c r="FF90" s="57" t="s">
        <v>13794</v>
      </c>
      <c r="FG90" s="57" t="s">
        <v>5760</v>
      </c>
      <c r="FH90" s="57" t="s">
        <v>18059</v>
      </c>
      <c r="FI90" s="164" t="s">
        <v>18802</v>
      </c>
      <c r="FJ90" s="57" t="s">
        <v>18804</v>
      </c>
      <c r="FK90" s="57" t="s">
        <v>15509</v>
      </c>
      <c r="FL90" s="57" t="s">
        <v>15510</v>
      </c>
      <c r="FM90" s="57" t="s">
        <v>15511</v>
      </c>
      <c r="FN90" s="57" t="s">
        <v>7308</v>
      </c>
      <c r="FO90" s="57" t="s">
        <v>15512</v>
      </c>
      <c r="FU90" s="57" t="s">
        <v>15513</v>
      </c>
      <c r="FV90" s="57" t="s">
        <v>15514</v>
      </c>
      <c r="FW90" s="57" t="s">
        <v>15515</v>
      </c>
      <c r="FX90" s="57" t="s">
        <v>4897</v>
      </c>
      <c r="FY90" s="57" t="s">
        <v>15516</v>
      </c>
      <c r="GE90" s="57" t="s">
        <v>5859</v>
      </c>
      <c r="GF90" s="57" t="s">
        <v>5610</v>
      </c>
      <c r="GH90" s="57" t="s">
        <v>15517</v>
      </c>
      <c r="GI90" s="57" t="s">
        <v>15518</v>
      </c>
      <c r="GJ90" s="57" t="s">
        <v>15519</v>
      </c>
      <c r="GK90" s="57" t="s">
        <v>15520</v>
      </c>
      <c r="GL90" s="57" t="s">
        <v>18084</v>
      </c>
      <c r="GM90" s="164" t="s">
        <v>18835</v>
      </c>
      <c r="GN90" s="57" t="s">
        <v>18861</v>
      </c>
      <c r="GO90" s="57" t="s">
        <v>16780</v>
      </c>
      <c r="GP90" s="57" t="s">
        <v>16781</v>
      </c>
      <c r="GQ90" s="57" t="s">
        <v>11526</v>
      </c>
      <c r="GR90" s="57" t="s">
        <v>16782</v>
      </c>
      <c r="GY90" s="57" t="s">
        <v>16783</v>
      </c>
      <c r="GZ90" s="57" t="s">
        <v>16784</v>
      </c>
      <c r="HA90" s="57" t="s">
        <v>16785</v>
      </c>
      <c r="HB90" s="57" t="s">
        <v>15825</v>
      </c>
      <c r="HC90" s="57" t="s">
        <v>15826</v>
      </c>
      <c r="HD90" s="57" t="s">
        <v>16786</v>
      </c>
      <c r="HI90" s="57" t="s">
        <v>5404</v>
      </c>
      <c r="HJ90" s="57" t="s">
        <v>16787</v>
      </c>
      <c r="HK90" s="57" t="s">
        <v>4729</v>
      </c>
      <c r="HL90" s="57" t="s">
        <v>16788</v>
      </c>
      <c r="HM90" s="57" t="s">
        <v>16789</v>
      </c>
      <c r="HN90" s="57" t="s">
        <v>16790</v>
      </c>
      <c r="HO90" s="57" t="s">
        <v>16791</v>
      </c>
      <c r="HP90" s="57" t="s">
        <v>18069</v>
      </c>
      <c r="HQ90" s="164" t="s">
        <v>18805</v>
      </c>
      <c r="HR90" s="57" t="s">
        <v>18804</v>
      </c>
      <c r="HS90" s="57" t="s">
        <v>79</v>
      </c>
      <c r="HT90" s="57" t="s">
        <v>79</v>
      </c>
      <c r="HU90" s="57" t="s">
        <v>79</v>
      </c>
      <c r="HV90" s="57" t="s">
        <v>74</v>
      </c>
      <c r="HW90" s="57" t="s">
        <v>79</v>
      </c>
      <c r="HX90" s="57" t="s">
        <v>74</v>
      </c>
      <c r="HY90" s="57" t="s">
        <v>74</v>
      </c>
      <c r="HZ90" s="57" t="s">
        <v>79</v>
      </c>
      <c r="IA90" s="57" t="s">
        <v>79</v>
      </c>
      <c r="IB90" s="57" t="s">
        <v>79</v>
      </c>
      <c r="IC90" s="57" t="s">
        <v>79</v>
      </c>
      <c r="ID90" s="57" t="s">
        <v>74</v>
      </c>
      <c r="IE90" s="57" t="s">
        <v>79</v>
      </c>
      <c r="IF90" s="57" t="s">
        <v>74</v>
      </c>
      <c r="IG90" s="57" t="s">
        <v>79</v>
      </c>
      <c r="IH90" s="57" t="s">
        <v>79</v>
      </c>
      <c r="II90" s="57" t="s">
        <v>68</v>
      </c>
      <c r="IJ90" s="57">
        <v>23684</v>
      </c>
      <c r="IK90" s="57">
        <v>31624</v>
      </c>
      <c r="IO90" s="57" t="s">
        <v>5617</v>
      </c>
      <c r="IP90" s="57" t="s">
        <v>717</v>
      </c>
      <c r="IT90" s="57">
        <v>2</v>
      </c>
      <c r="IU90" s="57">
        <v>2</v>
      </c>
      <c r="IY90" s="57">
        <v>354</v>
      </c>
      <c r="IZ90" s="57">
        <v>490</v>
      </c>
      <c r="JD90" s="57">
        <v>251</v>
      </c>
      <c r="JE90" s="57">
        <v>200</v>
      </c>
      <c r="JN90" s="57">
        <v>31624</v>
      </c>
      <c r="JS90" s="57" t="s">
        <v>717</v>
      </c>
      <c r="JX90" s="57">
        <v>2</v>
      </c>
      <c r="KC90" s="57">
        <v>490</v>
      </c>
      <c r="KH90" s="57">
        <v>200</v>
      </c>
      <c r="MZ90" s="57">
        <v>31624</v>
      </c>
      <c r="NA90" s="57">
        <v>23684</v>
      </c>
      <c r="NE90" s="57" t="s">
        <v>717</v>
      </c>
      <c r="NF90" s="57" t="s">
        <v>5617</v>
      </c>
      <c r="NJ90" s="57">
        <v>2</v>
      </c>
      <c r="NK90" s="57">
        <v>2</v>
      </c>
      <c r="NO90" s="57">
        <v>490</v>
      </c>
      <c r="NP90" s="57">
        <v>354</v>
      </c>
      <c r="NT90" s="57">
        <v>200</v>
      </c>
      <c r="NU90" s="57">
        <v>251</v>
      </c>
      <c r="OD90" s="57">
        <v>34592</v>
      </c>
      <c r="OI90" s="57" t="s">
        <v>6181</v>
      </c>
      <c r="ON90" s="57">
        <v>2</v>
      </c>
      <c r="OS90" s="57">
        <v>221</v>
      </c>
      <c r="OX90" s="57">
        <v>312</v>
      </c>
      <c r="PJ90" s="57" t="s">
        <v>19497</v>
      </c>
      <c r="PK90" s="57" t="s">
        <v>19498</v>
      </c>
      <c r="PL90" s="57" t="s">
        <v>19499</v>
      </c>
      <c r="PN90" s="57">
        <v>1718.3088682</v>
      </c>
      <c r="PO90" s="57" t="s">
        <v>18823</v>
      </c>
      <c r="PP90" s="57" t="s">
        <v>18824</v>
      </c>
      <c r="PQ90" s="57" t="s">
        <v>18825</v>
      </c>
      <c r="PR90" s="57" t="s">
        <v>3587</v>
      </c>
      <c r="PS90" s="57" t="s">
        <v>3588</v>
      </c>
      <c r="PT90" s="57" t="s">
        <v>3589</v>
      </c>
      <c r="PU90" s="57" t="s">
        <v>3590</v>
      </c>
      <c r="PV90" s="57" t="s">
        <v>3591</v>
      </c>
      <c r="PW90" s="57" t="s">
        <v>3592</v>
      </c>
    </row>
    <row r="91" spans="1:439" ht="15" customHeight="1" x14ac:dyDescent="0.35">
      <c r="A91" s="57">
        <v>90</v>
      </c>
      <c r="B91" s="57" t="s">
        <v>1225</v>
      </c>
      <c r="D91" s="57" t="s">
        <v>1822</v>
      </c>
      <c r="E91" s="57" t="s">
        <v>1823</v>
      </c>
      <c r="F91" s="57" t="s">
        <v>1824</v>
      </c>
      <c r="G91" s="57" t="s">
        <v>1825</v>
      </c>
      <c r="H91" s="57" t="s">
        <v>1826</v>
      </c>
      <c r="I91" s="57" t="s">
        <v>366</v>
      </c>
      <c r="J91" s="57" t="s">
        <v>1827</v>
      </c>
      <c r="P91" s="57" t="s">
        <v>1602</v>
      </c>
      <c r="S91" s="57" t="s">
        <v>69</v>
      </c>
      <c r="T91" s="57" t="s">
        <v>69</v>
      </c>
      <c r="U91" s="57" t="s">
        <v>69</v>
      </c>
      <c r="V91" s="57" t="s">
        <v>69</v>
      </c>
      <c r="W91" s="57" t="s">
        <v>69</v>
      </c>
      <c r="X91" s="57" t="s">
        <v>69</v>
      </c>
      <c r="Y91" s="57" t="s">
        <v>69</v>
      </c>
      <c r="Z91" s="57" t="s">
        <v>69</v>
      </c>
      <c r="AA91" s="57" t="s">
        <v>69</v>
      </c>
      <c r="AB91" s="57" t="s">
        <v>63</v>
      </c>
      <c r="AC91" s="57" t="s">
        <v>69</v>
      </c>
      <c r="AD91" s="57" t="s">
        <v>63</v>
      </c>
      <c r="AE91" s="57" t="s">
        <v>63</v>
      </c>
      <c r="AF91" s="57" t="s">
        <v>69</v>
      </c>
      <c r="AG91" s="57" t="s">
        <v>69</v>
      </c>
      <c r="AH91" s="57" t="s">
        <v>75</v>
      </c>
      <c r="AI91" s="57" t="s">
        <v>1828</v>
      </c>
      <c r="AJ91" s="57" t="s">
        <v>83</v>
      </c>
      <c r="AK91" s="57" t="s">
        <v>83</v>
      </c>
      <c r="AL91" s="57" t="s">
        <v>77</v>
      </c>
      <c r="AM91" s="57" t="s">
        <v>1829</v>
      </c>
      <c r="AO91" s="57" t="s">
        <v>918</v>
      </c>
      <c r="AP91" s="57" t="s">
        <v>19223</v>
      </c>
      <c r="AQ91" s="57" t="s">
        <v>1245</v>
      </c>
      <c r="AR91" s="57" t="s">
        <v>78</v>
      </c>
      <c r="AS91" s="57" t="s">
        <v>1364</v>
      </c>
      <c r="AT91" s="57" t="s">
        <v>18859</v>
      </c>
      <c r="AU91" s="57" t="s">
        <v>5196</v>
      </c>
      <c r="AV91" s="57" t="s">
        <v>5197</v>
      </c>
      <c r="AW91" s="57" t="s">
        <v>5618</v>
      </c>
      <c r="AX91" s="57" t="s">
        <v>4670</v>
      </c>
      <c r="AY91" s="57" t="s">
        <v>5199</v>
      </c>
      <c r="AZ91" s="57" t="s">
        <v>5200</v>
      </c>
      <c r="BA91" s="57" t="s">
        <v>5201</v>
      </c>
      <c r="BE91" s="57" t="s">
        <v>5619</v>
      </c>
      <c r="BF91" s="57" t="s">
        <v>5203</v>
      </c>
      <c r="BG91" s="57" t="s">
        <v>5204</v>
      </c>
      <c r="BH91" s="57" t="s">
        <v>4677</v>
      </c>
      <c r="BI91" s="57" t="s">
        <v>4680</v>
      </c>
      <c r="BJ91" s="57" t="s">
        <v>5620</v>
      </c>
      <c r="BK91" s="57" t="s">
        <v>5206</v>
      </c>
      <c r="BO91" s="57" t="s">
        <v>5021</v>
      </c>
      <c r="BR91" s="57" t="s">
        <v>5621</v>
      </c>
      <c r="BS91" s="57" t="s">
        <v>5622</v>
      </c>
      <c r="BT91" s="57" t="s">
        <v>5623</v>
      </c>
      <c r="BU91" s="57" t="s">
        <v>5624</v>
      </c>
      <c r="BV91" s="57" t="s">
        <v>18056</v>
      </c>
      <c r="BW91" s="164" t="s">
        <v>18805</v>
      </c>
      <c r="BX91" s="57" t="s">
        <v>19116</v>
      </c>
      <c r="BY91" s="57" t="s">
        <v>8083</v>
      </c>
      <c r="BZ91" s="57" t="s">
        <v>8084</v>
      </c>
      <c r="CA91" s="57" t="s">
        <v>8085</v>
      </c>
      <c r="CB91" s="57" t="s">
        <v>8086</v>
      </c>
      <c r="CI91" s="57" t="s">
        <v>8087</v>
      </c>
      <c r="CJ91" s="57" t="s">
        <v>8088</v>
      </c>
      <c r="CK91" s="57" t="s">
        <v>8089</v>
      </c>
      <c r="CL91" s="57" t="s">
        <v>8090</v>
      </c>
      <c r="CM91" s="57" t="s">
        <v>8091</v>
      </c>
      <c r="CS91" s="57" t="s">
        <v>4579</v>
      </c>
      <c r="CT91" s="57" t="s">
        <v>4777</v>
      </c>
      <c r="CU91" s="57" t="s">
        <v>8092</v>
      </c>
      <c r="CV91" s="57" t="s">
        <v>19500</v>
      </c>
      <c r="CW91" s="57" t="s">
        <v>19501</v>
      </c>
      <c r="CX91" s="57" t="s">
        <v>19502</v>
      </c>
      <c r="CY91" s="57" t="s">
        <v>19503</v>
      </c>
      <c r="CZ91" s="57" t="s">
        <v>18078</v>
      </c>
      <c r="DA91" s="164" t="s">
        <v>18802</v>
      </c>
      <c r="DB91" s="57" t="s">
        <v>19226</v>
      </c>
      <c r="DC91" s="57" t="s">
        <v>11322</v>
      </c>
      <c r="DD91" s="57" t="s">
        <v>11323</v>
      </c>
      <c r="DE91" s="57" t="s">
        <v>8838</v>
      </c>
      <c r="DF91" s="57" t="s">
        <v>4585</v>
      </c>
      <c r="DG91" s="57" t="s">
        <v>11324</v>
      </c>
      <c r="DH91" s="57" t="s">
        <v>11325</v>
      </c>
      <c r="DI91" s="57" t="s">
        <v>5036</v>
      </c>
      <c r="DJ91" s="57" t="s">
        <v>11326</v>
      </c>
      <c r="DK91" s="57" t="s">
        <v>4590</v>
      </c>
      <c r="DL91" s="57" t="s">
        <v>4591</v>
      </c>
      <c r="DM91" s="57" t="s">
        <v>11327</v>
      </c>
      <c r="DN91" s="57" t="s">
        <v>11328</v>
      </c>
      <c r="DO91" s="57" t="s">
        <v>11329</v>
      </c>
      <c r="DP91" s="57" t="s">
        <v>10433</v>
      </c>
      <c r="DQ91" s="57" t="s">
        <v>4599</v>
      </c>
      <c r="DR91" s="57" t="s">
        <v>11330</v>
      </c>
      <c r="DS91" s="57" t="s">
        <v>11331</v>
      </c>
      <c r="DT91" s="57" t="s">
        <v>11332</v>
      </c>
      <c r="DU91" s="57" t="s">
        <v>11333</v>
      </c>
      <c r="DV91" s="57" t="s">
        <v>11334</v>
      </c>
      <c r="DW91" s="57" t="s">
        <v>4602</v>
      </c>
      <c r="DX91" s="57" t="s">
        <v>4601</v>
      </c>
      <c r="DY91" s="57" t="s">
        <v>5254</v>
      </c>
      <c r="DZ91" s="57" t="s">
        <v>6694</v>
      </c>
      <c r="EA91" s="57" t="s">
        <v>6695</v>
      </c>
      <c r="EB91" s="57" t="s">
        <v>10439</v>
      </c>
      <c r="EC91" s="57" t="s">
        <v>6696</v>
      </c>
      <c r="ED91" s="57" t="s">
        <v>18078</v>
      </c>
      <c r="EE91" s="164" t="s">
        <v>18805</v>
      </c>
      <c r="EF91" s="57" t="s">
        <v>18902</v>
      </c>
      <c r="EG91" s="57" t="s">
        <v>13513</v>
      </c>
      <c r="EH91" s="57" t="s">
        <v>13514</v>
      </c>
      <c r="EI91" s="57" t="s">
        <v>13515</v>
      </c>
      <c r="EJ91" s="57" t="s">
        <v>8839</v>
      </c>
      <c r="EK91" s="57" t="s">
        <v>11029</v>
      </c>
      <c r="EQ91" s="57" t="s">
        <v>13518</v>
      </c>
      <c r="ER91" s="57" t="s">
        <v>19504</v>
      </c>
      <c r="ES91" s="57" t="s">
        <v>13520</v>
      </c>
      <c r="ET91" s="57" t="s">
        <v>11033</v>
      </c>
      <c r="EU91" s="57" t="s">
        <v>13522</v>
      </c>
      <c r="FA91" s="57" t="s">
        <v>11037</v>
      </c>
      <c r="FB91" s="57" t="s">
        <v>13523</v>
      </c>
      <c r="FC91" s="57" t="s">
        <v>13524</v>
      </c>
      <c r="FD91" s="57" t="s">
        <v>19505</v>
      </c>
      <c r="FE91" s="57" t="s">
        <v>19506</v>
      </c>
      <c r="FF91" s="57" t="s">
        <v>19507</v>
      </c>
      <c r="FG91" s="57" t="s">
        <v>19508</v>
      </c>
      <c r="FH91" s="57" t="s">
        <v>18078</v>
      </c>
      <c r="FI91" s="164" t="s">
        <v>18805</v>
      </c>
      <c r="FJ91" s="57" t="s">
        <v>18832</v>
      </c>
      <c r="FK91" s="57" t="s">
        <v>15521</v>
      </c>
      <c r="FL91" s="57" t="s">
        <v>15522</v>
      </c>
      <c r="FM91" s="57" t="s">
        <v>15523</v>
      </c>
      <c r="FN91" s="57" t="s">
        <v>14094</v>
      </c>
      <c r="FO91" s="57" t="s">
        <v>14247</v>
      </c>
      <c r="FP91" s="57" t="s">
        <v>15524</v>
      </c>
      <c r="FU91" s="57" t="s">
        <v>15525</v>
      </c>
      <c r="FV91" s="57" t="s">
        <v>14096</v>
      </c>
      <c r="FW91" s="57" t="s">
        <v>15526</v>
      </c>
      <c r="FX91" s="57" t="s">
        <v>7462</v>
      </c>
      <c r="FY91" s="57" t="s">
        <v>15527</v>
      </c>
      <c r="FZ91" s="57" t="s">
        <v>10821</v>
      </c>
      <c r="GE91" s="57" t="s">
        <v>14100</v>
      </c>
      <c r="GF91" s="57" t="s">
        <v>5712</v>
      </c>
      <c r="GG91" s="57" t="s">
        <v>15528</v>
      </c>
      <c r="GH91" s="57" t="s">
        <v>15529</v>
      </c>
      <c r="GI91" s="57" t="s">
        <v>15530</v>
      </c>
      <c r="GJ91" s="57" t="s">
        <v>15531</v>
      </c>
      <c r="GK91" s="57" t="s">
        <v>15532</v>
      </c>
      <c r="GL91" s="57" t="s">
        <v>18075</v>
      </c>
      <c r="GM91" s="164" t="s">
        <v>18805</v>
      </c>
      <c r="GN91" s="57" t="s">
        <v>19055</v>
      </c>
      <c r="HS91" s="57" t="s">
        <v>84</v>
      </c>
      <c r="HT91" s="57" t="s">
        <v>84</v>
      </c>
      <c r="HU91" s="57" t="s">
        <v>84</v>
      </c>
      <c r="HV91" s="57" t="s">
        <v>84</v>
      </c>
      <c r="HW91" s="57" t="s">
        <v>82</v>
      </c>
      <c r="HX91" s="57" t="s">
        <v>84</v>
      </c>
      <c r="HY91" s="57" t="s">
        <v>84</v>
      </c>
      <c r="HZ91" s="57" t="s">
        <v>84</v>
      </c>
      <c r="IA91" s="57" t="s">
        <v>84</v>
      </c>
      <c r="IB91" s="57" t="s">
        <v>84</v>
      </c>
      <c r="IC91" s="57" t="s">
        <v>84</v>
      </c>
      <c r="ID91" s="57" t="s">
        <v>84</v>
      </c>
      <c r="IE91" s="57" t="s">
        <v>84</v>
      </c>
      <c r="IF91" s="57" t="s">
        <v>84</v>
      </c>
      <c r="IG91" s="57" t="s">
        <v>84</v>
      </c>
      <c r="IH91" s="57" t="s">
        <v>84</v>
      </c>
      <c r="II91" s="57" t="s">
        <v>68</v>
      </c>
      <c r="IJ91" s="57">
        <v>34085</v>
      </c>
      <c r="IK91" s="57">
        <v>32079</v>
      </c>
      <c r="IL91" s="57">
        <v>13154</v>
      </c>
      <c r="IM91" s="57">
        <v>34593</v>
      </c>
      <c r="IO91" s="57" t="s">
        <v>5021</v>
      </c>
      <c r="IP91" s="57" t="s">
        <v>4582</v>
      </c>
      <c r="IQ91" s="57" t="s">
        <v>798</v>
      </c>
      <c r="IR91" s="57" t="s">
        <v>5195</v>
      </c>
      <c r="IT91" s="57">
        <v>4</v>
      </c>
      <c r="IU91" s="57">
        <v>3</v>
      </c>
      <c r="IV91" s="57">
        <v>2</v>
      </c>
      <c r="IW91" s="57">
        <v>3</v>
      </c>
      <c r="IY91" s="57">
        <v>690</v>
      </c>
      <c r="IZ91" s="57">
        <v>548</v>
      </c>
      <c r="JA91" s="57">
        <v>192</v>
      </c>
      <c r="JB91" s="57">
        <v>851</v>
      </c>
      <c r="JD91" s="57">
        <v>312</v>
      </c>
      <c r="JE91" s="57">
        <v>310</v>
      </c>
      <c r="JF91" s="57">
        <v>122</v>
      </c>
      <c r="JG91" s="57">
        <v>312</v>
      </c>
      <c r="JN91" s="57">
        <v>32079</v>
      </c>
      <c r="JO91" s="57">
        <v>34085</v>
      </c>
      <c r="JP91" s="57">
        <v>34593</v>
      </c>
      <c r="JQ91" s="57">
        <v>13154</v>
      </c>
      <c r="JR91" s="57">
        <v>34582</v>
      </c>
      <c r="JS91" s="57" t="s">
        <v>4582</v>
      </c>
      <c r="JT91" s="57" t="s">
        <v>5021</v>
      </c>
      <c r="JU91" s="57" t="s">
        <v>5195</v>
      </c>
      <c r="JV91" s="57" t="s">
        <v>798</v>
      </c>
      <c r="JW91" s="57" t="s">
        <v>5700</v>
      </c>
      <c r="JX91" s="57">
        <v>3</v>
      </c>
      <c r="JY91" s="57">
        <v>4</v>
      </c>
      <c r="JZ91" s="57">
        <v>3</v>
      </c>
      <c r="KA91" s="57">
        <v>2</v>
      </c>
      <c r="KB91" s="57">
        <v>4</v>
      </c>
      <c r="KC91" s="57">
        <v>548</v>
      </c>
      <c r="KD91" s="57">
        <v>690</v>
      </c>
      <c r="KE91" s="57">
        <v>851</v>
      </c>
      <c r="KF91" s="57">
        <v>192</v>
      </c>
      <c r="KG91" s="57">
        <v>592</v>
      </c>
      <c r="KH91" s="57">
        <v>310</v>
      </c>
      <c r="KI91" s="57">
        <v>312</v>
      </c>
      <c r="KJ91" s="57">
        <v>312</v>
      </c>
      <c r="KK91" s="57">
        <v>122</v>
      </c>
      <c r="KL91" s="57">
        <v>312</v>
      </c>
      <c r="KR91" s="57">
        <v>32110</v>
      </c>
      <c r="KS91" s="57">
        <v>13254</v>
      </c>
      <c r="KW91" s="57" t="s">
        <v>19509</v>
      </c>
      <c r="KX91" s="57" t="s">
        <v>19252</v>
      </c>
      <c r="LB91" s="57">
        <v>3</v>
      </c>
      <c r="LC91" s="57">
        <v>2</v>
      </c>
      <c r="LG91" s="57">
        <v>1050</v>
      </c>
      <c r="LH91" s="57">
        <v>192</v>
      </c>
      <c r="LL91" s="57">
        <v>310</v>
      </c>
      <c r="LM91" s="57">
        <v>128</v>
      </c>
      <c r="LV91" s="57">
        <v>34593</v>
      </c>
      <c r="LW91" s="57">
        <v>34592</v>
      </c>
      <c r="LX91" s="57">
        <v>34582</v>
      </c>
      <c r="MA91" s="57" t="s">
        <v>19249</v>
      </c>
      <c r="MB91" s="57" t="s">
        <v>19510</v>
      </c>
      <c r="MC91" s="57" t="s">
        <v>16990</v>
      </c>
      <c r="MF91" s="57">
        <v>3</v>
      </c>
      <c r="MG91" s="57">
        <v>3</v>
      </c>
      <c r="MH91" s="57">
        <v>4</v>
      </c>
      <c r="MK91" s="57">
        <v>851</v>
      </c>
      <c r="ML91" s="57">
        <v>407</v>
      </c>
      <c r="MM91" s="57">
        <v>592</v>
      </c>
      <c r="MP91" s="57">
        <v>312</v>
      </c>
      <c r="MQ91" s="57">
        <v>312</v>
      </c>
      <c r="MR91" s="57">
        <v>312</v>
      </c>
      <c r="MZ91" s="57">
        <v>15254</v>
      </c>
      <c r="NE91" s="57" t="s">
        <v>19254</v>
      </c>
      <c r="NJ91" s="57">
        <v>2</v>
      </c>
      <c r="NO91" s="57">
        <v>400</v>
      </c>
      <c r="NT91" s="57">
        <v>136</v>
      </c>
      <c r="PJ91" s="57" t="s">
        <v>19511</v>
      </c>
      <c r="PK91" s="57" t="s">
        <v>19512</v>
      </c>
      <c r="PL91" s="57" t="s">
        <v>19513</v>
      </c>
      <c r="PM91" s="57" t="s">
        <v>19514</v>
      </c>
      <c r="PN91" s="57">
        <v>1527.4037176999996</v>
      </c>
      <c r="PO91" s="57" t="s">
        <v>18823</v>
      </c>
      <c r="PP91" s="57" t="s">
        <v>18824</v>
      </c>
      <c r="PQ91" s="57" t="s">
        <v>18825</v>
      </c>
      <c r="PR91" s="57" t="s">
        <v>3593</v>
      </c>
      <c r="PS91" s="57" t="s">
        <v>3439</v>
      </c>
      <c r="PT91" s="57" t="s">
        <v>3594</v>
      </c>
      <c r="PU91" s="57" t="s">
        <v>3441</v>
      </c>
      <c r="PV91" s="57" t="s">
        <v>3443</v>
      </c>
      <c r="PW91" s="57" t="s">
        <v>3167</v>
      </c>
    </row>
    <row r="92" spans="1:439" ht="15" customHeight="1" x14ac:dyDescent="0.35">
      <c r="A92" s="57">
        <v>91</v>
      </c>
      <c r="B92" s="57" t="s">
        <v>1225</v>
      </c>
      <c r="D92" s="57" t="s">
        <v>19515</v>
      </c>
      <c r="E92" s="57" t="s">
        <v>1831</v>
      </c>
      <c r="F92" s="57" t="s">
        <v>1731</v>
      </c>
      <c r="G92" s="57" t="s">
        <v>1832</v>
      </c>
      <c r="H92" s="57" t="s">
        <v>502</v>
      </c>
      <c r="I92" s="57" t="s">
        <v>1733</v>
      </c>
      <c r="P92" s="57" t="s">
        <v>1708</v>
      </c>
      <c r="S92" s="57" t="s">
        <v>69</v>
      </c>
      <c r="T92" s="57" t="s">
        <v>69</v>
      </c>
      <c r="U92" s="57" t="s">
        <v>69</v>
      </c>
      <c r="V92" s="57" t="s">
        <v>69</v>
      </c>
      <c r="W92" s="57" t="s">
        <v>69</v>
      </c>
      <c r="X92" s="57" t="s">
        <v>69</v>
      </c>
      <c r="Y92" s="57" t="s">
        <v>69</v>
      </c>
      <c r="Z92" s="57" t="s">
        <v>63</v>
      </c>
      <c r="AA92" s="57" t="s">
        <v>69</v>
      </c>
      <c r="AB92" s="57" t="s">
        <v>63</v>
      </c>
      <c r="AC92" s="57" t="s">
        <v>69</v>
      </c>
      <c r="AD92" s="57" t="s">
        <v>63</v>
      </c>
      <c r="AE92" s="57" t="s">
        <v>63</v>
      </c>
      <c r="AF92" s="57" t="s">
        <v>63</v>
      </c>
      <c r="AG92" s="57" t="s">
        <v>69</v>
      </c>
      <c r="AH92" s="57" t="s">
        <v>75</v>
      </c>
      <c r="AI92" s="57" t="s">
        <v>1833</v>
      </c>
      <c r="AJ92" s="57" t="s">
        <v>83</v>
      </c>
      <c r="AK92" s="57" t="s">
        <v>83</v>
      </c>
      <c r="AL92" s="57" t="s">
        <v>77</v>
      </c>
      <c r="AM92" s="57" t="s">
        <v>1834</v>
      </c>
      <c r="AO92" s="57" t="s">
        <v>919</v>
      </c>
      <c r="AP92" s="57" t="s">
        <v>18948</v>
      </c>
      <c r="AQ92" s="57" t="s">
        <v>1245</v>
      </c>
      <c r="AR92" s="57" t="s">
        <v>78</v>
      </c>
      <c r="AS92" s="57" t="s">
        <v>1835</v>
      </c>
      <c r="AT92" s="57" t="s">
        <v>18801</v>
      </c>
      <c r="AU92" s="57" t="s">
        <v>5625</v>
      </c>
      <c r="AV92" s="57" t="s">
        <v>5626</v>
      </c>
      <c r="AW92" s="57" t="s">
        <v>5376</v>
      </c>
      <c r="AX92" s="57" t="s">
        <v>5627</v>
      </c>
      <c r="AY92" s="57" t="s">
        <v>5378</v>
      </c>
      <c r="AZ92" s="57" t="s">
        <v>5628</v>
      </c>
      <c r="BA92" s="57" t="s">
        <v>5629</v>
      </c>
      <c r="BE92" s="57" t="s">
        <v>5630</v>
      </c>
      <c r="BF92" s="57" t="s">
        <v>5631</v>
      </c>
      <c r="BG92" s="57" t="s">
        <v>5632</v>
      </c>
      <c r="BH92" s="57" t="s">
        <v>5386</v>
      </c>
      <c r="BI92" s="57" t="s">
        <v>5633</v>
      </c>
      <c r="BJ92" s="57" t="s">
        <v>5634</v>
      </c>
      <c r="BK92" s="57" t="s">
        <v>5635</v>
      </c>
      <c r="BO92" s="57" t="s">
        <v>5388</v>
      </c>
      <c r="BP92" s="57" t="s">
        <v>5636</v>
      </c>
      <c r="BQ92" s="57" t="s">
        <v>5390</v>
      </c>
      <c r="BR92" s="57" t="s">
        <v>5637</v>
      </c>
      <c r="BS92" s="57" t="s">
        <v>5638</v>
      </c>
      <c r="BT92" s="57" t="s">
        <v>5639</v>
      </c>
      <c r="BU92" s="57" t="s">
        <v>5640</v>
      </c>
      <c r="BV92" s="57" t="s">
        <v>18056</v>
      </c>
      <c r="BW92" s="164" t="s">
        <v>18805</v>
      </c>
      <c r="BX92" s="57" t="s">
        <v>18902</v>
      </c>
      <c r="BY92" s="57" t="s">
        <v>8462</v>
      </c>
      <c r="BZ92" s="57" t="s">
        <v>8463</v>
      </c>
      <c r="CA92" s="57" t="s">
        <v>8464</v>
      </c>
      <c r="CB92" s="57" t="s">
        <v>8255</v>
      </c>
      <c r="CC92" s="57" t="s">
        <v>8251</v>
      </c>
      <c r="CD92" s="57" t="s">
        <v>8252</v>
      </c>
      <c r="CE92" s="57" t="s">
        <v>8256</v>
      </c>
      <c r="CI92" s="57" t="s">
        <v>8465</v>
      </c>
      <c r="CJ92" s="57" t="s">
        <v>8466</v>
      </c>
      <c r="CK92" s="57" t="s">
        <v>8467</v>
      </c>
      <c r="CL92" s="57" t="s">
        <v>8263</v>
      </c>
      <c r="CM92" s="57" t="s">
        <v>8468</v>
      </c>
      <c r="CN92" s="57" t="s">
        <v>8260</v>
      </c>
      <c r="CO92" s="57" t="s">
        <v>6007</v>
      </c>
      <c r="CS92" s="57" t="s">
        <v>4580</v>
      </c>
      <c r="CT92" s="57" t="s">
        <v>8264</v>
      </c>
      <c r="CU92" s="57" t="s">
        <v>6010</v>
      </c>
      <c r="CV92" s="57" t="s">
        <v>8469</v>
      </c>
      <c r="CW92" s="57" t="s">
        <v>8470</v>
      </c>
      <c r="CX92" s="57" t="s">
        <v>8471</v>
      </c>
      <c r="CY92" s="57" t="s">
        <v>8472</v>
      </c>
      <c r="CZ92" s="57" t="s">
        <v>18078</v>
      </c>
      <c r="DA92" s="164" t="s">
        <v>18802</v>
      </c>
      <c r="DB92" s="57" t="s">
        <v>19055</v>
      </c>
      <c r="DC92" s="57" t="s">
        <v>11335</v>
      </c>
      <c r="DD92" s="57" t="s">
        <v>11336</v>
      </c>
      <c r="DE92" s="57" t="s">
        <v>11337</v>
      </c>
      <c r="DF92" s="57" t="s">
        <v>11338</v>
      </c>
      <c r="DG92" s="57" t="s">
        <v>11339</v>
      </c>
      <c r="DM92" s="57" t="s">
        <v>11340</v>
      </c>
      <c r="DN92" s="57" t="s">
        <v>11341</v>
      </c>
      <c r="DO92" s="57" t="s">
        <v>11342</v>
      </c>
      <c r="DP92" s="57" t="s">
        <v>11343</v>
      </c>
      <c r="DQ92" s="57" t="s">
        <v>11344</v>
      </c>
      <c r="DR92" s="57" t="s">
        <v>11345</v>
      </c>
      <c r="DS92" s="57" t="s">
        <v>11346</v>
      </c>
      <c r="DW92" s="57" t="s">
        <v>8160</v>
      </c>
      <c r="DX92" s="57" t="s">
        <v>11347</v>
      </c>
      <c r="DY92" s="57" t="s">
        <v>5969</v>
      </c>
      <c r="DZ92" s="57" t="s">
        <v>11348</v>
      </c>
      <c r="EA92" s="57" t="s">
        <v>11349</v>
      </c>
      <c r="EB92" s="57" t="s">
        <v>11350</v>
      </c>
      <c r="EC92" s="57" t="s">
        <v>11351</v>
      </c>
      <c r="ED92" s="57" t="s">
        <v>18075</v>
      </c>
      <c r="EE92" s="164" t="s">
        <v>18949</v>
      </c>
      <c r="EF92" s="57" t="s">
        <v>18804</v>
      </c>
      <c r="EG92" s="57" t="s">
        <v>13795</v>
      </c>
      <c r="EH92" s="57" t="s">
        <v>9906</v>
      </c>
      <c r="EI92" s="57" t="s">
        <v>13796</v>
      </c>
      <c r="EJ92" s="57" t="s">
        <v>9908</v>
      </c>
      <c r="EK92" s="57" t="s">
        <v>13797</v>
      </c>
      <c r="EQ92" s="57" t="s">
        <v>13798</v>
      </c>
      <c r="ER92" s="57" t="s">
        <v>12902</v>
      </c>
      <c r="ES92" s="57" t="s">
        <v>10648</v>
      </c>
      <c r="ET92" s="57" t="s">
        <v>13799</v>
      </c>
      <c r="EU92" s="57" t="s">
        <v>4596</v>
      </c>
      <c r="EV92" s="57" t="s">
        <v>8630</v>
      </c>
      <c r="EW92" s="57" t="s">
        <v>8631</v>
      </c>
      <c r="FA92" s="57" t="s">
        <v>4579</v>
      </c>
      <c r="FB92" s="57" t="s">
        <v>4601</v>
      </c>
      <c r="FC92" s="57" t="s">
        <v>4602</v>
      </c>
      <c r="FD92" s="57" t="s">
        <v>13800</v>
      </c>
      <c r="FE92" s="57" t="s">
        <v>13801</v>
      </c>
      <c r="FF92" s="57" t="s">
        <v>13802</v>
      </c>
      <c r="FG92" s="57" t="s">
        <v>13803</v>
      </c>
      <c r="FH92" s="57" t="s">
        <v>18078</v>
      </c>
      <c r="FI92" s="164" t="s">
        <v>18805</v>
      </c>
      <c r="FJ92" s="57" t="s">
        <v>19516</v>
      </c>
      <c r="FK92" s="57" t="s">
        <v>15533</v>
      </c>
      <c r="FL92" s="57" t="s">
        <v>15534</v>
      </c>
      <c r="FM92" s="57" t="s">
        <v>13645</v>
      </c>
      <c r="FN92" s="57" t="s">
        <v>15535</v>
      </c>
      <c r="FO92" s="57" t="s">
        <v>15536</v>
      </c>
      <c r="FP92" s="57" t="s">
        <v>13647</v>
      </c>
      <c r="FQ92" s="57" t="s">
        <v>15537</v>
      </c>
      <c r="FU92" s="57" t="s">
        <v>15538</v>
      </c>
      <c r="FV92" s="57" t="s">
        <v>15539</v>
      </c>
      <c r="FW92" s="57" t="s">
        <v>15540</v>
      </c>
      <c r="FX92" s="57" t="s">
        <v>15541</v>
      </c>
      <c r="FY92" s="57" t="s">
        <v>15542</v>
      </c>
      <c r="FZ92" s="57" t="s">
        <v>15543</v>
      </c>
      <c r="GA92" s="57" t="s">
        <v>13651</v>
      </c>
      <c r="GE92" s="57" t="s">
        <v>11552</v>
      </c>
      <c r="GF92" s="57" t="s">
        <v>15544</v>
      </c>
      <c r="GH92" s="57" t="s">
        <v>13756</v>
      </c>
      <c r="GI92" s="57" t="s">
        <v>14103</v>
      </c>
      <c r="GJ92" s="57" t="s">
        <v>14104</v>
      </c>
      <c r="GK92" s="57" t="s">
        <v>14105</v>
      </c>
      <c r="GL92" s="57" t="s">
        <v>18075</v>
      </c>
      <c r="GM92" s="164" t="s">
        <v>18805</v>
      </c>
      <c r="GN92" s="57" t="s">
        <v>19136</v>
      </c>
      <c r="GO92" s="57" t="s">
        <v>11140</v>
      </c>
      <c r="GP92" s="57" t="s">
        <v>11141</v>
      </c>
      <c r="GQ92" s="57" t="s">
        <v>19517</v>
      </c>
      <c r="GR92" s="57" t="s">
        <v>11145</v>
      </c>
      <c r="GS92" s="57" t="s">
        <v>11143</v>
      </c>
      <c r="GT92" s="57" t="s">
        <v>11144</v>
      </c>
      <c r="GY92" s="57" t="s">
        <v>19518</v>
      </c>
      <c r="GZ92" s="57" t="s">
        <v>11147</v>
      </c>
      <c r="HA92" s="57" t="s">
        <v>19519</v>
      </c>
      <c r="HB92" s="57" t="s">
        <v>11151</v>
      </c>
      <c r="HC92" s="57" t="s">
        <v>19520</v>
      </c>
      <c r="HD92" s="57" t="s">
        <v>19521</v>
      </c>
      <c r="HI92" s="57" t="s">
        <v>8142</v>
      </c>
      <c r="HJ92" s="57" t="s">
        <v>5969</v>
      </c>
      <c r="HK92" s="57" t="s">
        <v>5034</v>
      </c>
      <c r="HL92" s="57" t="s">
        <v>19522</v>
      </c>
      <c r="HM92" s="57" t="s">
        <v>19523</v>
      </c>
      <c r="HN92" s="57" t="s">
        <v>19524</v>
      </c>
      <c r="HO92" s="57" t="s">
        <v>19525</v>
      </c>
      <c r="HP92" s="57" t="s">
        <v>18056</v>
      </c>
      <c r="HQ92" s="164" t="s">
        <v>18802</v>
      </c>
      <c r="HR92" s="57" t="s">
        <v>18854</v>
      </c>
      <c r="HS92" s="57" t="s">
        <v>84</v>
      </c>
      <c r="HT92" s="57" t="s">
        <v>84</v>
      </c>
      <c r="HU92" s="57" t="s">
        <v>84</v>
      </c>
      <c r="HV92" s="57" t="s">
        <v>84</v>
      </c>
      <c r="HW92" s="57" t="s">
        <v>84</v>
      </c>
      <c r="HX92" s="57" t="s">
        <v>84</v>
      </c>
      <c r="HY92" s="57" t="s">
        <v>84</v>
      </c>
      <c r="HZ92" s="57" t="s">
        <v>84</v>
      </c>
      <c r="IA92" s="57" t="s">
        <v>84</v>
      </c>
      <c r="IB92" s="57" t="s">
        <v>84</v>
      </c>
      <c r="IC92" s="57" t="s">
        <v>84</v>
      </c>
      <c r="ID92" s="57" t="s">
        <v>84</v>
      </c>
      <c r="IE92" s="57" t="s">
        <v>84</v>
      </c>
      <c r="IF92" s="57" t="s">
        <v>84</v>
      </c>
      <c r="IG92" s="57" t="s">
        <v>84</v>
      </c>
      <c r="IH92" s="57" t="s">
        <v>84</v>
      </c>
      <c r="II92" s="57" t="s">
        <v>68</v>
      </c>
      <c r="IJ92" s="57">
        <v>13154</v>
      </c>
      <c r="IK92" s="57">
        <v>13254</v>
      </c>
      <c r="IL92" s="57">
        <v>21572</v>
      </c>
      <c r="IM92" s="57">
        <v>31407</v>
      </c>
      <c r="IN92" s="57">
        <v>31454</v>
      </c>
      <c r="IO92" s="57" t="s">
        <v>18863</v>
      </c>
      <c r="IP92" s="57" t="s">
        <v>18870</v>
      </c>
      <c r="IQ92" s="57" t="s">
        <v>18816</v>
      </c>
      <c r="IR92" s="57" t="s">
        <v>19366</v>
      </c>
      <c r="IS92" s="57" t="s">
        <v>19390</v>
      </c>
      <c r="IT92" s="57">
        <v>2</v>
      </c>
      <c r="IU92" s="57">
        <v>2</v>
      </c>
      <c r="IV92" s="57">
        <v>3</v>
      </c>
      <c r="IW92" s="57">
        <v>3</v>
      </c>
      <c r="IX92" s="57">
        <v>3</v>
      </c>
      <c r="IY92" s="57">
        <v>192</v>
      </c>
      <c r="IZ92" s="57">
        <v>192</v>
      </c>
      <c r="JA92" s="57">
        <v>493</v>
      </c>
      <c r="JB92" s="57">
        <v>215</v>
      </c>
      <c r="JC92" s="57">
        <v>516</v>
      </c>
      <c r="JD92" s="57">
        <v>122</v>
      </c>
      <c r="JE92" s="57">
        <v>128</v>
      </c>
      <c r="JF92" s="57">
        <v>221</v>
      </c>
      <c r="JG92" s="57">
        <v>200</v>
      </c>
      <c r="JH92" s="57">
        <v>200</v>
      </c>
      <c r="JN92" s="57">
        <v>32079</v>
      </c>
      <c r="JO92" s="57">
        <v>31454</v>
      </c>
      <c r="JP92" s="57">
        <v>31407</v>
      </c>
      <c r="JQ92" s="57">
        <v>12587</v>
      </c>
      <c r="JS92" s="57" t="s">
        <v>18867</v>
      </c>
      <c r="JT92" s="57" t="s">
        <v>19390</v>
      </c>
      <c r="JU92" s="57" t="s">
        <v>19366</v>
      </c>
      <c r="JV92" s="57" t="s">
        <v>19364</v>
      </c>
      <c r="JX92" s="57">
        <v>3</v>
      </c>
      <c r="JY92" s="57">
        <v>3</v>
      </c>
      <c r="JZ92" s="57">
        <v>3</v>
      </c>
      <c r="KA92" s="57">
        <v>2</v>
      </c>
      <c r="KC92" s="57">
        <v>548</v>
      </c>
      <c r="KD92" s="57">
        <v>516</v>
      </c>
      <c r="KE92" s="57">
        <v>215</v>
      </c>
      <c r="KF92" s="57">
        <v>154</v>
      </c>
      <c r="KH92" s="57">
        <v>310</v>
      </c>
      <c r="KI92" s="57">
        <v>200</v>
      </c>
      <c r="KJ92" s="57">
        <v>200</v>
      </c>
      <c r="KK92" s="57">
        <v>341</v>
      </c>
      <c r="KR92" s="57">
        <v>21572</v>
      </c>
      <c r="KS92" s="57">
        <v>31407</v>
      </c>
      <c r="KT92" s="57">
        <v>12587</v>
      </c>
      <c r="KW92" s="57" t="s">
        <v>18816</v>
      </c>
      <c r="KX92" s="57" t="s">
        <v>19366</v>
      </c>
      <c r="KY92" s="57" t="s">
        <v>19364</v>
      </c>
      <c r="LB92" s="57">
        <v>3</v>
      </c>
      <c r="LC92" s="57">
        <v>3</v>
      </c>
      <c r="LD92" s="57">
        <v>2</v>
      </c>
      <c r="LG92" s="57">
        <v>493</v>
      </c>
      <c r="LH92" s="57">
        <v>215</v>
      </c>
      <c r="LI92" s="57">
        <v>154</v>
      </c>
      <c r="LL92" s="57">
        <v>221</v>
      </c>
      <c r="LM92" s="57">
        <v>200</v>
      </c>
      <c r="LN92" s="57">
        <v>341</v>
      </c>
      <c r="LV92" s="57">
        <v>32110</v>
      </c>
      <c r="MA92" s="57" t="s">
        <v>18869</v>
      </c>
      <c r="MF92" s="57">
        <v>3</v>
      </c>
      <c r="MK92" s="57">
        <v>1050</v>
      </c>
      <c r="MP92" s="57">
        <v>310</v>
      </c>
      <c r="MZ92" s="57">
        <v>15254</v>
      </c>
      <c r="NE92" s="57" t="s">
        <v>18909</v>
      </c>
      <c r="NJ92" s="57">
        <v>2</v>
      </c>
      <c r="NO92" s="57">
        <v>400</v>
      </c>
      <c r="NT92" s="57">
        <v>136</v>
      </c>
      <c r="OD92" s="57">
        <v>21572</v>
      </c>
      <c r="OE92" s="57">
        <v>11554</v>
      </c>
      <c r="OF92" s="57">
        <v>12054</v>
      </c>
      <c r="OG92" s="57">
        <v>31407</v>
      </c>
      <c r="OH92" s="57">
        <v>31454</v>
      </c>
      <c r="OI92" s="57" t="s">
        <v>18816</v>
      </c>
      <c r="OJ92" s="57" t="s">
        <v>18812</v>
      </c>
      <c r="OK92" s="57" t="s">
        <v>18840</v>
      </c>
      <c r="OL92" s="57" t="s">
        <v>19366</v>
      </c>
      <c r="OM92" s="57" t="s">
        <v>19390</v>
      </c>
      <c r="ON92" s="57">
        <v>3</v>
      </c>
      <c r="OO92" s="57">
        <v>2</v>
      </c>
      <c r="OP92" s="57">
        <v>2</v>
      </c>
      <c r="OQ92" s="57">
        <v>3</v>
      </c>
      <c r="OR92" s="57">
        <v>3</v>
      </c>
      <c r="OS92" s="57">
        <v>493</v>
      </c>
      <c r="OT92" s="57">
        <v>243</v>
      </c>
      <c r="OU92" s="57">
        <v>266</v>
      </c>
      <c r="OV92" s="57">
        <v>215</v>
      </c>
      <c r="OW92" s="57">
        <v>516</v>
      </c>
      <c r="OX92" s="57">
        <v>221</v>
      </c>
      <c r="OY92" s="57">
        <v>116</v>
      </c>
      <c r="OZ92" s="57">
        <v>113</v>
      </c>
      <c r="PA92" s="57">
        <v>200</v>
      </c>
      <c r="PB92" s="57">
        <v>200</v>
      </c>
      <c r="PJ92" s="57" t="s">
        <v>19526</v>
      </c>
      <c r="PK92" s="57" t="s">
        <v>19527</v>
      </c>
      <c r="PL92" s="57" t="s">
        <v>19528</v>
      </c>
      <c r="PM92" s="57" t="s">
        <v>19529</v>
      </c>
      <c r="PN92" s="57">
        <v>2371.8071836999998</v>
      </c>
      <c r="PO92" s="57" t="s">
        <v>18823</v>
      </c>
      <c r="PP92" s="57" t="s">
        <v>18824</v>
      </c>
      <c r="PQ92" s="57" t="s">
        <v>18825</v>
      </c>
      <c r="PR92" s="57" t="s">
        <v>3595</v>
      </c>
      <c r="PS92" s="57" t="s">
        <v>3596</v>
      </c>
      <c r="PT92" s="57" t="s">
        <v>3597</v>
      </c>
      <c r="PU92" s="57" t="s">
        <v>3598</v>
      </c>
      <c r="PV92" s="57" t="s">
        <v>3599</v>
      </c>
      <c r="PW92" s="57" t="s">
        <v>3523</v>
      </c>
    </row>
    <row r="93" spans="1:439" ht="15" customHeight="1" x14ac:dyDescent="0.35">
      <c r="A93" s="57">
        <v>92</v>
      </c>
      <c r="B93" s="57" t="s">
        <v>1225</v>
      </c>
      <c r="D93" s="57" t="s">
        <v>1836</v>
      </c>
      <c r="E93" s="57" t="s">
        <v>1837</v>
      </c>
      <c r="F93" s="57" t="s">
        <v>1838</v>
      </c>
      <c r="G93" s="57" t="s">
        <v>1839</v>
      </c>
      <c r="P93" s="57" t="s">
        <v>1840</v>
      </c>
      <c r="S93" s="57" t="s">
        <v>69</v>
      </c>
      <c r="T93" s="57" t="s">
        <v>69</v>
      </c>
      <c r="U93" s="57" t="s">
        <v>69</v>
      </c>
      <c r="V93" s="57" t="s">
        <v>69</v>
      </c>
      <c r="W93" s="57" t="s">
        <v>69</v>
      </c>
      <c r="X93" s="57" t="s">
        <v>69</v>
      </c>
      <c r="Y93" s="57" t="s">
        <v>69</v>
      </c>
      <c r="Z93" s="57" t="s">
        <v>69</v>
      </c>
      <c r="AA93" s="57" t="s">
        <v>69</v>
      </c>
      <c r="AB93" s="57" t="s">
        <v>69</v>
      </c>
      <c r="AC93" s="57" t="s">
        <v>69</v>
      </c>
      <c r="AD93" s="57" t="s">
        <v>69</v>
      </c>
      <c r="AE93" s="57" t="s">
        <v>63</v>
      </c>
      <c r="AF93" s="57" t="s">
        <v>69</v>
      </c>
      <c r="AG93" s="57" t="s">
        <v>69</v>
      </c>
      <c r="AH93" s="57" t="s">
        <v>75</v>
      </c>
      <c r="AI93" s="57" t="s">
        <v>1841</v>
      </c>
      <c r="AJ93" s="57" t="s">
        <v>76</v>
      </c>
      <c r="AK93" s="57" t="s">
        <v>76</v>
      </c>
      <c r="AL93" s="57" t="s">
        <v>66</v>
      </c>
      <c r="AO93" s="57" t="s">
        <v>920</v>
      </c>
      <c r="AP93" s="57" t="s">
        <v>19167</v>
      </c>
      <c r="AQ93" s="57" t="s">
        <v>67</v>
      </c>
      <c r="AR93" s="57" t="s">
        <v>73</v>
      </c>
      <c r="AS93" s="57" t="s">
        <v>1364</v>
      </c>
      <c r="AT93" s="57" t="s">
        <v>18859</v>
      </c>
      <c r="AU93" s="57" t="s">
        <v>5641</v>
      </c>
      <c r="AV93" s="57" t="s">
        <v>5642</v>
      </c>
      <c r="AW93" s="57" t="s">
        <v>5643</v>
      </c>
      <c r="BE93" s="57" t="s">
        <v>5644</v>
      </c>
      <c r="BF93" s="57" t="s">
        <v>5645</v>
      </c>
      <c r="BG93" s="57" t="s">
        <v>5646</v>
      </c>
      <c r="BH93" s="57" t="s">
        <v>5647</v>
      </c>
      <c r="BI93" s="57" t="s">
        <v>5648</v>
      </c>
      <c r="BJ93" s="57" t="s">
        <v>5649</v>
      </c>
      <c r="BO93" s="57" t="s">
        <v>5650</v>
      </c>
      <c r="BP93" s="57" t="s">
        <v>5651</v>
      </c>
      <c r="BQ93" s="57" t="s">
        <v>5652</v>
      </c>
      <c r="BR93" s="57" t="s">
        <v>5653</v>
      </c>
      <c r="BS93" s="57" t="s">
        <v>5654</v>
      </c>
      <c r="BT93" s="57" t="s">
        <v>5655</v>
      </c>
      <c r="BU93" s="57" t="s">
        <v>5656</v>
      </c>
      <c r="BV93" s="57" t="s">
        <v>18061</v>
      </c>
      <c r="BW93" s="164" t="s">
        <v>18835</v>
      </c>
      <c r="BX93" s="57" t="s">
        <v>18893</v>
      </c>
      <c r="BY93" s="57" t="s">
        <v>8473</v>
      </c>
      <c r="BZ93" s="57" t="s">
        <v>8474</v>
      </c>
      <c r="CA93" s="57" t="s">
        <v>8475</v>
      </c>
      <c r="CI93" s="57" t="s">
        <v>8476</v>
      </c>
      <c r="CJ93" s="57" t="s">
        <v>8477</v>
      </c>
      <c r="CK93" s="57" t="s">
        <v>8478</v>
      </c>
      <c r="CL93" s="57" t="s">
        <v>8479</v>
      </c>
      <c r="CM93" s="57" t="s">
        <v>8480</v>
      </c>
      <c r="CN93" s="57" t="s">
        <v>8481</v>
      </c>
      <c r="CS93" s="57" t="s">
        <v>8482</v>
      </c>
      <c r="CT93" s="57" t="s">
        <v>8483</v>
      </c>
      <c r="CV93" s="57" t="s">
        <v>8484</v>
      </c>
      <c r="CW93" s="57" t="s">
        <v>8485</v>
      </c>
      <c r="CX93" s="57" t="s">
        <v>8486</v>
      </c>
      <c r="CY93" s="57" t="s">
        <v>8487</v>
      </c>
      <c r="CZ93" s="57" t="s">
        <v>18061</v>
      </c>
      <c r="DA93" s="164" t="s">
        <v>18835</v>
      </c>
      <c r="DB93" s="57" t="s">
        <v>19090</v>
      </c>
      <c r="DC93" s="57" t="s">
        <v>11352</v>
      </c>
      <c r="DD93" s="57" t="s">
        <v>11353</v>
      </c>
      <c r="DE93" s="57" t="s">
        <v>11354</v>
      </c>
      <c r="DF93" s="57" t="s">
        <v>11355</v>
      </c>
      <c r="DM93" s="57" t="s">
        <v>11356</v>
      </c>
      <c r="DN93" s="57" t="s">
        <v>11357</v>
      </c>
      <c r="DO93" s="57" t="s">
        <v>11358</v>
      </c>
      <c r="DP93" s="57" t="s">
        <v>11359</v>
      </c>
      <c r="DQ93" s="57" t="s">
        <v>11360</v>
      </c>
      <c r="DR93" s="57" t="s">
        <v>11361</v>
      </c>
      <c r="DW93" s="57" t="s">
        <v>11362</v>
      </c>
      <c r="DX93" s="57" t="s">
        <v>11363</v>
      </c>
      <c r="DY93" s="57" t="s">
        <v>664</v>
      </c>
      <c r="DZ93" s="57" t="s">
        <v>11364</v>
      </c>
      <c r="EA93" s="57" t="s">
        <v>11365</v>
      </c>
      <c r="EB93" s="57" t="s">
        <v>11366</v>
      </c>
      <c r="EC93" s="57" t="s">
        <v>11367</v>
      </c>
      <c r="ED93" s="57" t="s">
        <v>18061</v>
      </c>
      <c r="EE93" s="164" t="s">
        <v>18835</v>
      </c>
      <c r="EF93" s="57" t="s">
        <v>18934</v>
      </c>
      <c r="EG93" s="57" t="s">
        <v>13804</v>
      </c>
      <c r="EH93" s="57" t="s">
        <v>13805</v>
      </c>
      <c r="EI93" s="57" t="s">
        <v>13806</v>
      </c>
      <c r="EJ93" s="57" t="s">
        <v>13807</v>
      </c>
      <c r="EK93" s="57" t="s">
        <v>13808</v>
      </c>
      <c r="EQ93" s="57" t="s">
        <v>13809</v>
      </c>
      <c r="ER93" s="57" t="s">
        <v>13810</v>
      </c>
      <c r="ES93" s="57" t="s">
        <v>13811</v>
      </c>
      <c r="ET93" s="57" t="s">
        <v>13812</v>
      </c>
      <c r="EU93" s="57" t="s">
        <v>13813</v>
      </c>
      <c r="FA93" s="57" t="s">
        <v>13814</v>
      </c>
      <c r="FB93" s="57" t="s">
        <v>13815</v>
      </c>
      <c r="FC93" s="57" t="s">
        <v>13816</v>
      </c>
      <c r="FD93" s="57" t="s">
        <v>13817</v>
      </c>
      <c r="FE93" s="57" t="s">
        <v>13818</v>
      </c>
      <c r="FF93" s="57" t="s">
        <v>13819</v>
      </c>
      <c r="FG93" s="57" t="s">
        <v>13820</v>
      </c>
      <c r="FH93" s="57" t="s">
        <v>18078</v>
      </c>
      <c r="FI93" s="164" t="s">
        <v>18802</v>
      </c>
      <c r="FJ93" s="57" t="s">
        <v>19530</v>
      </c>
      <c r="FK93" s="57" t="s">
        <v>15545</v>
      </c>
      <c r="FL93" s="57" t="s">
        <v>15546</v>
      </c>
      <c r="FM93" s="57" t="s">
        <v>15547</v>
      </c>
      <c r="FN93" s="57" t="s">
        <v>11971</v>
      </c>
      <c r="FU93" s="57" t="s">
        <v>15548</v>
      </c>
      <c r="FV93" s="57" t="s">
        <v>9228</v>
      </c>
      <c r="FW93" s="57" t="s">
        <v>13110</v>
      </c>
      <c r="FX93" s="57" t="s">
        <v>15549</v>
      </c>
      <c r="FY93" s="57" t="s">
        <v>11974</v>
      </c>
      <c r="GE93" s="57" t="s">
        <v>15550</v>
      </c>
      <c r="GF93" s="57" t="s">
        <v>15551</v>
      </c>
      <c r="GH93" s="57" t="s">
        <v>15552</v>
      </c>
      <c r="GI93" s="57" t="s">
        <v>15553</v>
      </c>
      <c r="GJ93" s="57" t="s">
        <v>15554</v>
      </c>
      <c r="GK93" s="57" t="s">
        <v>15555</v>
      </c>
      <c r="GL93" s="57" t="s">
        <v>18084</v>
      </c>
      <c r="GM93" s="164" t="s">
        <v>18802</v>
      </c>
      <c r="GN93" s="57" t="s">
        <v>19116</v>
      </c>
      <c r="HS93" s="57" t="s">
        <v>74</v>
      </c>
      <c r="HT93" s="57" t="s">
        <v>79</v>
      </c>
      <c r="HU93" s="57" t="s">
        <v>79</v>
      </c>
      <c r="HV93" s="57" t="s">
        <v>74</v>
      </c>
      <c r="HW93" s="57" t="s">
        <v>74</v>
      </c>
      <c r="HX93" s="57" t="s">
        <v>74</v>
      </c>
      <c r="HY93" s="57" t="s">
        <v>79</v>
      </c>
      <c r="HZ93" s="57" t="s">
        <v>79</v>
      </c>
      <c r="IA93" s="57" t="s">
        <v>79</v>
      </c>
      <c r="IB93" s="57" t="s">
        <v>74</v>
      </c>
      <c r="IC93" s="57" t="s">
        <v>79</v>
      </c>
      <c r="ID93" s="57" t="s">
        <v>74</v>
      </c>
      <c r="IE93" s="57" t="s">
        <v>79</v>
      </c>
      <c r="IF93" s="57" t="s">
        <v>74</v>
      </c>
      <c r="IG93" s="57" t="s">
        <v>68</v>
      </c>
      <c r="IH93" s="57" t="s">
        <v>74</v>
      </c>
      <c r="II93" s="57" t="s">
        <v>68</v>
      </c>
      <c r="IJ93" s="57">
        <v>31054</v>
      </c>
      <c r="IK93" s="57">
        <v>31051</v>
      </c>
      <c r="IO93" s="57" t="s">
        <v>5657</v>
      </c>
      <c r="IP93" s="57" t="s">
        <v>5658</v>
      </c>
      <c r="IT93" s="57">
        <v>2</v>
      </c>
      <c r="IU93" s="57">
        <v>2</v>
      </c>
      <c r="IY93" s="57">
        <v>188</v>
      </c>
      <c r="IZ93" s="57">
        <v>200</v>
      </c>
      <c r="JD93" s="57">
        <v>326</v>
      </c>
      <c r="JE93" s="57">
        <v>326</v>
      </c>
      <c r="JN93" s="57">
        <v>31054</v>
      </c>
      <c r="JO93" s="57">
        <v>31051</v>
      </c>
      <c r="JP93" s="57">
        <v>15254</v>
      </c>
      <c r="JS93" s="57" t="s">
        <v>5657</v>
      </c>
      <c r="JT93" s="57" t="s">
        <v>5658</v>
      </c>
      <c r="JU93" s="57" t="s">
        <v>4802</v>
      </c>
      <c r="JX93" s="57">
        <v>2</v>
      </c>
      <c r="JY93" s="57">
        <v>2</v>
      </c>
      <c r="JZ93" s="57">
        <v>2</v>
      </c>
      <c r="KC93" s="57">
        <v>188</v>
      </c>
      <c r="KD93" s="57">
        <v>200</v>
      </c>
      <c r="KE93" s="57">
        <v>400</v>
      </c>
      <c r="KH93" s="57">
        <v>326</v>
      </c>
      <c r="KI93" s="57">
        <v>326</v>
      </c>
      <c r="KJ93" s="57">
        <v>136</v>
      </c>
      <c r="KR93" s="57">
        <v>31054</v>
      </c>
      <c r="KS93" s="57">
        <v>15254</v>
      </c>
      <c r="KW93" s="57" t="s">
        <v>5657</v>
      </c>
      <c r="KX93" s="57" t="s">
        <v>4802</v>
      </c>
      <c r="LB93" s="57">
        <v>2</v>
      </c>
      <c r="LC93" s="57">
        <v>2</v>
      </c>
      <c r="LG93" s="57">
        <v>188</v>
      </c>
      <c r="LH93" s="57">
        <v>400</v>
      </c>
      <c r="LL93" s="57">
        <v>326</v>
      </c>
      <c r="LM93" s="57">
        <v>136</v>
      </c>
      <c r="MZ93" s="57">
        <v>31054</v>
      </c>
      <c r="NA93" s="57">
        <v>11054</v>
      </c>
      <c r="NE93" s="57" t="s">
        <v>5657</v>
      </c>
      <c r="NF93" s="57" t="s">
        <v>727</v>
      </c>
      <c r="NJ93" s="57">
        <v>2</v>
      </c>
      <c r="NK93" s="57">
        <v>1</v>
      </c>
      <c r="NO93" s="57">
        <v>188</v>
      </c>
      <c r="NP93" s="57">
        <v>140</v>
      </c>
      <c r="NT93" s="57">
        <v>326</v>
      </c>
      <c r="NU93" s="57">
        <v>114</v>
      </c>
      <c r="PJ93" s="57" t="s">
        <v>19531</v>
      </c>
      <c r="PK93" s="57" t="s">
        <v>19532</v>
      </c>
      <c r="PL93" s="57" t="s">
        <v>19533</v>
      </c>
      <c r="PM93" s="57" t="s">
        <v>19534</v>
      </c>
      <c r="PN93" s="57">
        <v>1128.5429020999998</v>
      </c>
      <c r="PO93" s="57" t="s">
        <v>18823</v>
      </c>
      <c r="PP93" s="57" t="s">
        <v>18824</v>
      </c>
      <c r="PQ93" s="57" t="s">
        <v>18825</v>
      </c>
      <c r="PR93" s="57" t="s">
        <v>3600</v>
      </c>
      <c r="PS93" s="57" t="s">
        <v>3601</v>
      </c>
      <c r="PT93" s="57" t="s">
        <v>3602</v>
      </c>
      <c r="PU93" s="57" t="s">
        <v>3603</v>
      </c>
      <c r="PV93" s="57" t="s">
        <v>3604</v>
      </c>
      <c r="PW93" s="57" t="s">
        <v>3167</v>
      </c>
    </row>
    <row r="94" spans="1:439" ht="15" customHeight="1" x14ac:dyDescent="0.35">
      <c r="A94" s="57">
        <v>93</v>
      </c>
      <c r="B94" s="57" t="s">
        <v>1225</v>
      </c>
      <c r="D94" s="57" t="s">
        <v>1842</v>
      </c>
      <c r="E94" s="57" t="s">
        <v>1843</v>
      </c>
      <c r="F94" s="57" t="s">
        <v>493</v>
      </c>
      <c r="G94" s="57" t="s">
        <v>1844</v>
      </c>
      <c r="H94" s="57" t="s">
        <v>1845</v>
      </c>
      <c r="I94" s="57" t="s">
        <v>1846</v>
      </c>
      <c r="J94" s="57" t="s">
        <v>1847</v>
      </c>
      <c r="P94" s="57" t="s">
        <v>1389</v>
      </c>
      <c r="S94" s="57" t="s">
        <v>69</v>
      </c>
      <c r="T94" s="57" t="s">
        <v>69</v>
      </c>
      <c r="U94" s="57" t="s">
        <v>69</v>
      </c>
      <c r="V94" s="57" t="s">
        <v>69</v>
      </c>
      <c r="W94" s="57" t="s">
        <v>63</v>
      </c>
      <c r="X94" s="57" t="s">
        <v>69</v>
      </c>
      <c r="Y94" s="57" t="s">
        <v>69</v>
      </c>
      <c r="Z94" s="57" t="s">
        <v>63</v>
      </c>
      <c r="AA94" s="57" t="s">
        <v>69</v>
      </c>
      <c r="AB94" s="57" t="s">
        <v>63</v>
      </c>
      <c r="AC94" s="57" t="s">
        <v>69</v>
      </c>
      <c r="AD94" s="57" t="s">
        <v>63</v>
      </c>
      <c r="AE94" s="57" t="s">
        <v>69</v>
      </c>
      <c r="AF94" s="57" t="s">
        <v>63</v>
      </c>
      <c r="AG94" s="57" t="s">
        <v>63</v>
      </c>
      <c r="AH94" s="57" t="s">
        <v>75</v>
      </c>
      <c r="AI94" s="57" t="s">
        <v>1848</v>
      </c>
      <c r="AJ94" s="57" t="s">
        <v>81</v>
      </c>
      <c r="AK94" s="57" t="s">
        <v>83</v>
      </c>
      <c r="AL94" s="57" t="s">
        <v>77</v>
      </c>
      <c r="AM94" s="57" t="s">
        <v>1849</v>
      </c>
      <c r="AO94" s="57" t="s">
        <v>921</v>
      </c>
      <c r="AP94" s="57" t="s">
        <v>18850</v>
      </c>
      <c r="AQ94" s="57" t="s">
        <v>1245</v>
      </c>
      <c r="AR94" s="57" t="s">
        <v>78</v>
      </c>
      <c r="AS94" s="57" t="s">
        <v>1523</v>
      </c>
      <c r="AT94" s="57" t="s">
        <v>18801</v>
      </c>
      <c r="AU94" s="57" t="s">
        <v>5659</v>
      </c>
      <c r="AV94" s="57" t="s">
        <v>5660</v>
      </c>
      <c r="AW94" s="57" t="s">
        <v>5661</v>
      </c>
      <c r="AX94" s="57" t="s">
        <v>5662</v>
      </c>
      <c r="AY94" s="57" t="s">
        <v>5663</v>
      </c>
      <c r="AZ94" s="57" t="s">
        <v>5664</v>
      </c>
      <c r="BA94" s="57" t="s">
        <v>5665</v>
      </c>
      <c r="BE94" s="57" t="s">
        <v>5666</v>
      </c>
      <c r="BF94" s="57" t="s">
        <v>5667</v>
      </c>
      <c r="BG94" s="57" t="s">
        <v>5668</v>
      </c>
      <c r="BH94" s="57" t="s">
        <v>5669</v>
      </c>
      <c r="BI94" s="57" t="s">
        <v>5670</v>
      </c>
      <c r="BJ94" s="57" t="s">
        <v>5671</v>
      </c>
      <c r="BK94" s="57" t="s">
        <v>5672</v>
      </c>
      <c r="BL94" s="57" t="s">
        <v>5673</v>
      </c>
      <c r="BM94" s="57" t="s">
        <v>5674</v>
      </c>
      <c r="BN94" s="57" t="s">
        <v>5675</v>
      </c>
      <c r="BO94" s="57" t="s">
        <v>4681</v>
      </c>
      <c r="BP94" s="57" t="s">
        <v>1390</v>
      </c>
      <c r="BQ94" s="57" t="s">
        <v>5676</v>
      </c>
      <c r="BR94" s="57" t="s">
        <v>5677</v>
      </c>
      <c r="BS94" s="57" t="s">
        <v>5678</v>
      </c>
      <c r="BT94" s="57" t="s">
        <v>5679</v>
      </c>
      <c r="BU94" s="57" t="s">
        <v>5680</v>
      </c>
      <c r="BV94" s="57" t="s">
        <v>18056</v>
      </c>
      <c r="BW94" s="164" t="s">
        <v>18805</v>
      </c>
      <c r="BX94" s="57" t="s">
        <v>18929</v>
      </c>
      <c r="BY94" s="57" t="s">
        <v>8488</v>
      </c>
      <c r="BZ94" s="57" t="s">
        <v>8489</v>
      </c>
      <c r="CA94" s="57" t="s">
        <v>8490</v>
      </c>
      <c r="CB94" s="57" t="s">
        <v>8491</v>
      </c>
      <c r="CC94" s="57" t="s">
        <v>8492</v>
      </c>
      <c r="CD94" s="57" t="s">
        <v>8493</v>
      </c>
      <c r="CE94" s="57" t="s">
        <v>7915</v>
      </c>
      <c r="CF94" s="57" t="s">
        <v>8494</v>
      </c>
      <c r="CI94" s="57" t="s">
        <v>8495</v>
      </c>
      <c r="CJ94" s="57" t="s">
        <v>8496</v>
      </c>
      <c r="CK94" s="57" t="s">
        <v>8497</v>
      </c>
      <c r="CL94" s="57" t="s">
        <v>8498</v>
      </c>
      <c r="CM94" s="57" t="s">
        <v>8499</v>
      </c>
      <c r="CN94" s="57" t="s">
        <v>8500</v>
      </c>
      <c r="CO94" s="57" t="s">
        <v>8501</v>
      </c>
      <c r="CP94" s="57" t="s">
        <v>8502</v>
      </c>
      <c r="CQ94" s="57" t="s">
        <v>8503</v>
      </c>
      <c r="CR94" s="57" t="s">
        <v>8504</v>
      </c>
      <c r="CS94" s="57" t="s">
        <v>4579</v>
      </c>
      <c r="CT94" s="57" t="s">
        <v>5390</v>
      </c>
      <c r="CU94" s="57" t="s">
        <v>4778</v>
      </c>
      <c r="CV94" s="57" t="s">
        <v>8505</v>
      </c>
      <c r="CW94" s="57" t="s">
        <v>8506</v>
      </c>
      <c r="CX94" s="57" t="s">
        <v>8507</v>
      </c>
      <c r="CY94" s="57" t="s">
        <v>4563</v>
      </c>
      <c r="CZ94" s="57" t="s">
        <v>18078</v>
      </c>
      <c r="DA94" s="164" t="s">
        <v>18802</v>
      </c>
      <c r="DB94" s="57" t="s">
        <v>18809</v>
      </c>
      <c r="DC94" s="57" t="s">
        <v>10643</v>
      </c>
      <c r="DD94" s="57" t="s">
        <v>4585</v>
      </c>
      <c r="DE94" s="57" t="s">
        <v>4586</v>
      </c>
      <c r="DF94" s="57" t="s">
        <v>5036</v>
      </c>
      <c r="DG94" s="57" t="s">
        <v>4588</v>
      </c>
      <c r="DH94" s="57" t="s">
        <v>4589</v>
      </c>
      <c r="DI94" s="57" t="s">
        <v>4590</v>
      </c>
      <c r="DJ94" s="57" t="s">
        <v>4591</v>
      </c>
      <c r="DM94" s="57" t="s">
        <v>19535</v>
      </c>
      <c r="DN94" s="57" t="s">
        <v>4593</v>
      </c>
      <c r="DO94" s="57" t="s">
        <v>4594</v>
      </c>
      <c r="DP94" s="57" t="s">
        <v>4595</v>
      </c>
      <c r="DQ94" s="57" t="s">
        <v>4596</v>
      </c>
      <c r="DR94" s="57" t="s">
        <v>4597</v>
      </c>
      <c r="DS94" s="57" t="s">
        <v>4598</v>
      </c>
      <c r="DT94" s="57" t="s">
        <v>4599</v>
      </c>
      <c r="DU94" s="57" t="s">
        <v>4600</v>
      </c>
      <c r="DW94" s="57" t="s">
        <v>4602</v>
      </c>
      <c r="DX94" s="57" t="s">
        <v>19536</v>
      </c>
      <c r="DY94" s="57" t="s">
        <v>10437</v>
      </c>
      <c r="DZ94" s="57" t="s">
        <v>19537</v>
      </c>
      <c r="EA94" s="57" t="s">
        <v>19538</v>
      </c>
      <c r="EB94" s="57" t="s">
        <v>19539</v>
      </c>
      <c r="EC94" s="57" t="s">
        <v>19540</v>
      </c>
      <c r="ED94" s="57" t="s">
        <v>18078</v>
      </c>
      <c r="EE94" s="164" t="s">
        <v>18805</v>
      </c>
      <c r="EF94" s="57" t="s">
        <v>19028</v>
      </c>
      <c r="EG94" s="57" t="s">
        <v>13821</v>
      </c>
      <c r="EH94" s="57" t="s">
        <v>13822</v>
      </c>
      <c r="EI94" s="57" t="s">
        <v>10519</v>
      </c>
      <c r="EJ94" s="57" t="s">
        <v>10520</v>
      </c>
      <c r="EK94" s="57" t="s">
        <v>10521</v>
      </c>
      <c r="EL94" s="57" t="s">
        <v>7438</v>
      </c>
      <c r="EM94" s="57" t="s">
        <v>10522</v>
      </c>
      <c r="EQ94" s="57" t="s">
        <v>13823</v>
      </c>
      <c r="ER94" s="57" t="s">
        <v>13824</v>
      </c>
      <c r="ES94" s="57" t="s">
        <v>13825</v>
      </c>
      <c r="ET94" s="57" t="s">
        <v>10525</v>
      </c>
      <c r="EU94" s="57" t="s">
        <v>13826</v>
      </c>
      <c r="EV94" s="57" t="s">
        <v>10528</v>
      </c>
      <c r="EW94" s="57" t="s">
        <v>10529</v>
      </c>
      <c r="FA94" s="57" t="s">
        <v>61</v>
      </c>
      <c r="FB94" s="57" t="s">
        <v>8160</v>
      </c>
      <c r="FD94" s="57" t="s">
        <v>13827</v>
      </c>
      <c r="FE94" s="57" t="s">
        <v>13828</v>
      </c>
      <c r="FF94" s="57" t="s">
        <v>13829</v>
      </c>
      <c r="FG94" s="57" t="s">
        <v>13830</v>
      </c>
      <c r="FH94" s="57" t="s">
        <v>18063</v>
      </c>
      <c r="FI94" s="164" t="s">
        <v>18802</v>
      </c>
      <c r="FJ94" s="57" t="s">
        <v>18803</v>
      </c>
      <c r="FK94" s="57" t="s">
        <v>13396</v>
      </c>
      <c r="FL94" s="57" t="s">
        <v>15556</v>
      </c>
      <c r="FM94" s="57" t="s">
        <v>15557</v>
      </c>
      <c r="FN94" s="57" t="s">
        <v>15558</v>
      </c>
      <c r="FO94" s="57" t="s">
        <v>15559</v>
      </c>
      <c r="FP94" s="57" t="s">
        <v>15560</v>
      </c>
      <c r="FQ94" s="57" t="s">
        <v>15561</v>
      </c>
      <c r="FU94" s="57" t="s">
        <v>15562</v>
      </c>
      <c r="FV94" s="57" t="s">
        <v>15563</v>
      </c>
      <c r="FW94" s="57" t="s">
        <v>9069</v>
      </c>
      <c r="FX94" s="57" t="s">
        <v>11405</v>
      </c>
      <c r="FY94" s="57" t="s">
        <v>15564</v>
      </c>
      <c r="FZ94" s="57" t="s">
        <v>15565</v>
      </c>
      <c r="GA94" s="57" t="s">
        <v>15566</v>
      </c>
      <c r="GB94" s="57" t="s">
        <v>15567</v>
      </c>
      <c r="GC94" s="57" t="s">
        <v>15568</v>
      </c>
      <c r="GD94" s="57" t="s">
        <v>15569</v>
      </c>
      <c r="GE94" s="57" t="s">
        <v>15570</v>
      </c>
      <c r="GF94" s="57" t="s">
        <v>11967</v>
      </c>
      <c r="GG94" s="57" t="s">
        <v>7768</v>
      </c>
      <c r="GH94" s="57" t="s">
        <v>15571</v>
      </c>
      <c r="GI94" s="57" t="s">
        <v>15572</v>
      </c>
      <c r="GJ94" s="57" t="s">
        <v>13758</v>
      </c>
      <c r="GK94" s="57" t="s">
        <v>15573</v>
      </c>
      <c r="GL94" s="57" t="s">
        <v>18066</v>
      </c>
      <c r="GM94" s="164" t="s">
        <v>18805</v>
      </c>
      <c r="GN94" s="57" t="s">
        <v>18854</v>
      </c>
      <c r="GO94" s="57" t="s">
        <v>16792</v>
      </c>
      <c r="GP94" s="57" t="s">
        <v>16793</v>
      </c>
      <c r="GQ94" s="57" t="s">
        <v>16794</v>
      </c>
      <c r="GR94" s="57" t="s">
        <v>16795</v>
      </c>
      <c r="GS94" s="57" t="s">
        <v>16796</v>
      </c>
      <c r="GY94" s="57" t="s">
        <v>16797</v>
      </c>
      <c r="GZ94" s="57" t="s">
        <v>16798</v>
      </c>
      <c r="HA94" s="57" t="s">
        <v>16799</v>
      </c>
      <c r="HB94" s="57" t="s">
        <v>16800</v>
      </c>
      <c r="HC94" s="57" t="s">
        <v>16801</v>
      </c>
      <c r="HD94" s="57" t="s">
        <v>16802</v>
      </c>
      <c r="HE94" s="57" t="s">
        <v>13732</v>
      </c>
      <c r="HF94" s="57" t="s">
        <v>16803</v>
      </c>
      <c r="HI94" s="57" t="s">
        <v>14159</v>
      </c>
      <c r="HJ94" s="57" t="s">
        <v>10582</v>
      </c>
      <c r="HL94" s="57" t="s">
        <v>16804</v>
      </c>
      <c r="HM94" s="57" t="s">
        <v>16805</v>
      </c>
      <c r="HN94" s="57" t="s">
        <v>16806</v>
      </c>
      <c r="HO94" s="57" t="s">
        <v>16807</v>
      </c>
      <c r="HP94" s="57" t="s">
        <v>18069</v>
      </c>
      <c r="HQ94" s="164" t="s">
        <v>18802</v>
      </c>
      <c r="HR94" s="57" t="s">
        <v>18854</v>
      </c>
      <c r="HS94" s="57" t="s">
        <v>84</v>
      </c>
      <c r="HT94" s="57" t="s">
        <v>84</v>
      </c>
      <c r="HU94" s="57" t="s">
        <v>84</v>
      </c>
      <c r="HV94" s="57" t="s">
        <v>82</v>
      </c>
      <c r="HW94" s="57" t="s">
        <v>82</v>
      </c>
      <c r="HX94" s="57" t="s">
        <v>84</v>
      </c>
      <c r="HY94" s="57" t="s">
        <v>84</v>
      </c>
      <c r="HZ94" s="57" t="s">
        <v>84</v>
      </c>
      <c r="IA94" s="57" t="s">
        <v>84</v>
      </c>
      <c r="IB94" s="57" t="s">
        <v>84</v>
      </c>
      <c r="IC94" s="57" t="s">
        <v>84</v>
      </c>
      <c r="ID94" s="57" t="s">
        <v>84</v>
      </c>
      <c r="IE94" s="57" t="s">
        <v>82</v>
      </c>
      <c r="IF94" s="57" t="s">
        <v>84</v>
      </c>
      <c r="IG94" s="57" t="s">
        <v>84</v>
      </c>
      <c r="IH94" s="57" t="s">
        <v>84</v>
      </c>
      <c r="II94" s="57" t="s">
        <v>68</v>
      </c>
      <c r="IJ94" s="57">
        <v>13154</v>
      </c>
      <c r="IK94" s="57">
        <v>31854</v>
      </c>
      <c r="IL94" s="57">
        <v>31721</v>
      </c>
      <c r="IM94" s="57">
        <v>31663</v>
      </c>
      <c r="IN94" s="57">
        <v>31743</v>
      </c>
      <c r="IO94" s="57" t="s">
        <v>18863</v>
      </c>
      <c r="IP94" s="57" t="s">
        <v>19030</v>
      </c>
      <c r="IQ94" s="57" t="s">
        <v>18866</v>
      </c>
      <c r="IR94" s="57" t="s">
        <v>18865</v>
      </c>
      <c r="IS94" s="57" t="s">
        <v>18837</v>
      </c>
      <c r="IT94" s="57">
        <v>2</v>
      </c>
      <c r="IU94" s="57">
        <v>3</v>
      </c>
      <c r="IV94" s="57">
        <v>3</v>
      </c>
      <c r="IW94" s="57">
        <v>3</v>
      </c>
      <c r="IX94" s="57">
        <v>3</v>
      </c>
      <c r="IY94" s="57">
        <v>192</v>
      </c>
      <c r="IZ94" s="57">
        <v>699</v>
      </c>
      <c r="JA94" s="57">
        <v>663</v>
      </c>
      <c r="JB94" s="57">
        <v>633</v>
      </c>
      <c r="JC94" s="57">
        <v>663</v>
      </c>
      <c r="JD94" s="57">
        <v>122</v>
      </c>
      <c r="JE94" s="57">
        <v>311</v>
      </c>
      <c r="JF94" s="57">
        <v>311</v>
      </c>
      <c r="JG94" s="57">
        <v>311</v>
      </c>
      <c r="JH94" s="57">
        <v>311</v>
      </c>
      <c r="JN94" s="57">
        <v>32079</v>
      </c>
      <c r="JO94" s="57">
        <v>13154</v>
      </c>
      <c r="JS94" s="57" t="s">
        <v>18867</v>
      </c>
      <c r="JT94" s="57" t="s">
        <v>18863</v>
      </c>
      <c r="JX94" s="57">
        <v>3</v>
      </c>
      <c r="JY94" s="57">
        <v>2</v>
      </c>
      <c r="KC94" s="57">
        <v>548</v>
      </c>
      <c r="KD94" s="57">
        <v>192</v>
      </c>
      <c r="KH94" s="57">
        <v>310</v>
      </c>
      <c r="KI94" s="57">
        <v>122</v>
      </c>
      <c r="KR94" s="57">
        <v>32110</v>
      </c>
      <c r="KS94" s="57">
        <v>13254</v>
      </c>
      <c r="KW94" s="57" t="s">
        <v>18869</v>
      </c>
      <c r="KX94" s="57" t="s">
        <v>18870</v>
      </c>
      <c r="LB94" s="57">
        <v>3</v>
      </c>
      <c r="LC94" s="57">
        <v>2</v>
      </c>
      <c r="LG94" s="57">
        <v>1050</v>
      </c>
      <c r="LH94" s="57">
        <v>192</v>
      </c>
      <c r="LL94" s="57">
        <v>310</v>
      </c>
      <c r="LM94" s="57">
        <v>128</v>
      </c>
      <c r="LV94" s="57">
        <v>31436</v>
      </c>
      <c r="MA94" s="57" t="s">
        <v>18815</v>
      </c>
      <c r="MF94" s="57">
        <v>3</v>
      </c>
      <c r="MK94" s="57">
        <v>521</v>
      </c>
      <c r="MP94" s="57">
        <v>200</v>
      </c>
      <c r="MZ94" s="57">
        <v>34022</v>
      </c>
      <c r="NA94" s="57">
        <v>15254</v>
      </c>
      <c r="NB94" s="57">
        <v>31436</v>
      </c>
      <c r="NC94" s="57">
        <v>31743</v>
      </c>
      <c r="ND94" s="57">
        <v>31854</v>
      </c>
      <c r="NE94" s="57" t="s">
        <v>18970</v>
      </c>
      <c r="NF94" s="57" t="s">
        <v>18909</v>
      </c>
      <c r="NG94" s="57" t="s">
        <v>18815</v>
      </c>
      <c r="NH94" s="57" t="s">
        <v>18837</v>
      </c>
      <c r="NI94" s="57" t="s">
        <v>19030</v>
      </c>
      <c r="NJ94" s="57">
        <v>2</v>
      </c>
      <c r="NK94" s="57">
        <v>2</v>
      </c>
      <c r="NL94" s="57">
        <v>3</v>
      </c>
      <c r="NM94" s="57">
        <v>3</v>
      </c>
      <c r="NN94" s="57">
        <v>3</v>
      </c>
      <c r="NO94" s="57">
        <v>393</v>
      </c>
      <c r="NP94" s="57">
        <v>400</v>
      </c>
      <c r="NQ94" s="57">
        <v>521</v>
      </c>
      <c r="NR94" s="57">
        <v>663</v>
      </c>
      <c r="NS94" s="57">
        <v>699</v>
      </c>
      <c r="NT94" s="57">
        <v>312</v>
      </c>
      <c r="NU94" s="57">
        <v>136</v>
      </c>
      <c r="NV94" s="57">
        <v>200</v>
      </c>
      <c r="NW94" s="57">
        <v>311</v>
      </c>
      <c r="NX94" s="57">
        <v>311</v>
      </c>
      <c r="OD94" s="57">
        <v>13254</v>
      </c>
      <c r="OE94" s="57">
        <v>31436</v>
      </c>
      <c r="OI94" s="57" t="s">
        <v>18870</v>
      </c>
      <c r="OJ94" s="57" t="s">
        <v>18815</v>
      </c>
      <c r="ON94" s="57">
        <v>2</v>
      </c>
      <c r="OO94" s="57">
        <v>3</v>
      </c>
      <c r="OS94" s="57">
        <v>192</v>
      </c>
      <c r="OT94" s="57">
        <v>521</v>
      </c>
      <c r="OX94" s="57">
        <v>192</v>
      </c>
      <c r="OY94" s="57">
        <v>200</v>
      </c>
      <c r="PJ94" s="57" t="s">
        <v>19541</v>
      </c>
      <c r="PK94" s="57" t="s">
        <v>19542</v>
      </c>
      <c r="PL94" s="57" t="s">
        <v>19543</v>
      </c>
      <c r="PM94" s="57" t="s">
        <v>19544</v>
      </c>
      <c r="PN94" s="57">
        <v>2644.1910327999994</v>
      </c>
      <c r="PO94" s="57" t="s">
        <v>18823</v>
      </c>
      <c r="PP94" s="57" t="s">
        <v>18824</v>
      </c>
      <c r="PQ94" s="57" t="s">
        <v>18825</v>
      </c>
      <c r="PR94" s="57" t="s">
        <v>3605</v>
      </c>
      <c r="PS94" s="57" t="s">
        <v>3606</v>
      </c>
      <c r="PT94" s="57" t="s">
        <v>3264</v>
      </c>
      <c r="PU94" s="57" t="s">
        <v>3607</v>
      </c>
      <c r="PV94" s="57" t="s">
        <v>3608</v>
      </c>
      <c r="PW94" s="57" t="s">
        <v>3609</v>
      </c>
    </row>
    <row r="95" spans="1:439" ht="15" customHeight="1" x14ac:dyDescent="0.35">
      <c r="A95" s="57">
        <v>94</v>
      </c>
      <c r="B95" s="57" t="s">
        <v>1225</v>
      </c>
      <c r="D95" s="57" t="s">
        <v>1850</v>
      </c>
      <c r="E95" s="57" t="s">
        <v>1851</v>
      </c>
      <c r="F95" s="57" t="s">
        <v>1852</v>
      </c>
      <c r="G95" s="57" t="s">
        <v>1853</v>
      </c>
      <c r="H95" s="57" t="s">
        <v>1854</v>
      </c>
      <c r="P95" s="57" t="s">
        <v>1855</v>
      </c>
      <c r="Q95" s="57" t="s">
        <v>1597</v>
      </c>
      <c r="S95" s="57" t="s">
        <v>69</v>
      </c>
      <c r="T95" s="57" t="s">
        <v>69</v>
      </c>
      <c r="U95" s="57" t="s">
        <v>69</v>
      </c>
      <c r="V95" s="57" t="s">
        <v>69</v>
      </c>
      <c r="W95" s="57" t="s">
        <v>69</v>
      </c>
      <c r="X95" s="57" t="s">
        <v>69</v>
      </c>
      <c r="Y95" s="57" t="s">
        <v>69</v>
      </c>
      <c r="Z95" s="57" t="s">
        <v>69</v>
      </c>
      <c r="AA95" s="57" t="s">
        <v>69</v>
      </c>
      <c r="AB95" s="57" t="s">
        <v>63</v>
      </c>
      <c r="AC95" s="57" t="s">
        <v>69</v>
      </c>
      <c r="AD95" s="57" t="s">
        <v>63</v>
      </c>
      <c r="AE95" s="57" t="s">
        <v>63</v>
      </c>
      <c r="AF95" s="57" t="s">
        <v>69</v>
      </c>
      <c r="AG95" s="57" t="s">
        <v>69</v>
      </c>
      <c r="AH95" s="57" t="s">
        <v>70</v>
      </c>
      <c r="AI95" s="57" t="s">
        <v>1856</v>
      </c>
      <c r="AJ95" s="57" t="s">
        <v>76</v>
      </c>
      <c r="AK95" s="57" t="s">
        <v>83</v>
      </c>
      <c r="AL95" s="57" t="s">
        <v>77</v>
      </c>
      <c r="AM95" s="57" t="s">
        <v>1649</v>
      </c>
      <c r="AN95" s="57" t="s">
        <v>1857</v>
      </c>
      <c r="AO95" s="57" t="s">
        <v>922</v>
      </c>
      <c r="AP95" s="57" t="s">
        <v>19223</v>
      </c>
      <c r="AQ95" s="57" t="s">
        <v>1245</v>
      </c>
      <c r="AR95" s="57" t="s">
        <v>78</v>
      </c>
      <c r="AS95" s="57" t="s">
        <v>1806</v>
      </c>
      <c r="AT95" s="57" t="s">
        <v>18801</v>
      </c>
      <c r="AU95" s="57" t="s">
        <v>5681</v>
      </c>
      <c r="AV95" s="57" t="s">
        <v>5682</v>
      </c>
      <c r="AW95" s="57" t="s">
        <v>5683</v>
      </c>
      <c r="AX95" s="57" t="s">
        <v>5684</v>
      </c>
      <c r="BE95" s="57" t="s">
        <v>5685</v>
      </c>
      <c r="BF95" s="57" t="s">
        <v>5686</v>
      </c>
      <c r="BG95" s="57" t="s">
        <v>5687</v>
      </c>
      <c r="BH95" s="57" t="s">
        <v>5688</v>
      </c>
      <c r="BI95" s="57" t="s">
        <v>5689</v>
      </c>
      <c r="BJ95" s="57" t="s">
        <v>5690</v>
      </c>
      <c r="BK95" s="57" t="s">
        <v>5691</v>
      </c>
      <c r="BL95" s="57" t="s">
        <v>5692</v>
      </c>
      <c r="BO95" s="57" t="s">
        <v>5693</v>
      </c>
      <c r="BP95" s="57" t="s">
        <v>5694</v>
      </c>
      <c r="BQ95" s="57" t="s">
        <v>5695</v>
      </c>
      <c r="BR95" s="57" t="s">
        <v>5696</v>
      </c>
      <c r="BS95" s="57" t="s">
        <v>5697</v>
      </c>
      <c r="BT95" s="57" t="s">
        <v>5698</v>
      </c>
      <c r="BU95" s="57" t="s">
        <v>5699</v>
      </c>
      <c r="BV95" s="57" t="s">
        <v>18069</v>
      </c>
      <c r="BW95" s="164" t="s">
        <v>18805</v>
      </c>
      <c r="BX95" s="57" t="s">
        <v>18877</v>
      </c>
      <c r="BY95" s="57" t="s">
        <v>8508</v>
      </c>
      <c r="BZ95" s="57" t="s">
        <v>8509</v>
      </c>
      <c r="CA95" s="57" t="s">
        <v>8510</v>
      </c>
      <c r="CB95" s="57" t="s">
        <v>8511</v>
      </c>
      <c r="CI95" s="57" t="s">
        <v>8512</v>
      </c>
      <c r="CJ95" s="57" t="s">
        <v>8513</v>
      </c>
      <c r="CK95" s="57" t="s">
        <v>8514</v>
      </c>
      <c r="CL95" s="57" t="s">
        <v>8515</v>
      </c>
      <c r="CM95" s="57" t="s">
        <v>8516</v>
      </c>
      <c r="CN95" s="57" t="s">
        <v>8517</v>
      </c>
      <c r="CO95" s="57" t="s">
        <v>8518</v>
      </c>
      <c r="CS95" s="57" t="s">
        <v>8519</v>
      </c>
      <c r="CT95" s="57" t="s">
        <v>8520</v>
      </c>
      <c r="CV95" s="57" t="s">
        <v>8521</v>
      </c>
      <c r="CW95" s="57" t="s">
        <v>8522</v>
      </c>
      <c r="CX95" s="57" t="s">
        <v>8523</v>
      </c>
      <c r="CY95" s="57" t="s">
        <v>8524</v>
      </c>
      <c r="CZ95" s="57" t="s">
        <v>18069</v>
      </c>
      <c r="DA95" s="164" t="s">
        <v>18805</v>
      </c>
      <c r="DB95" s="57" t="s">
        <v>19017</v>
      </c>
      <c r="DC95" s="57" t="s">
        <v>11368</v>
      </c>
      <c r="DD95" s="57" t="s">
        <v>11369</v>
      </c>
      <c r="DE95" s="57" t="s">
        <v>11370</v>
      </c>
      <c r="DF95" s="57" t="s">
        <v>11371</v>
      </c>
      <c r="DM95" s="57" t="s">
        <v>11372</v>
      </c>
      <c r="DN95" s="57" t="s">
        <v>11373</v>
      </c>
      <c r="DO95" s="57" t="s">
        <v>11374</v>
      </c>
      <c r="DP95" s="57" t="s">
        <v>11375</v>
      </c>
      <c r="DQ95" s="57" t="s">
        <v>11376</v>
      </c>
      <c r="DW95" s="57" t="s">
        <v>11377</v>
      </c>
      <c r="DX95" s="57" t="s">
        <v>11378</v>
      </c>
      <c r="DY95" s="57" t="s">
        <v>11379</v>
      </c>
      <c r="DZ95" s="57" t="s">
        <v>11380</v>
      </c>
      <c r="EA95" s="57" t="s">
        <v>11381</v>
      </c>
      <c r="EB95" s="57" t="s">
        <v>11382</v>
      </c>
      <c r="EC95" s="57" t="s">
        <v>11383</v>
      </c>
      <c r="ED95" s="57" t="s">
        <v>18055</v>
      </c>
      <c r="EE95" s="164" t="s">
        <v>18805</v>
      </c>
      <c r="EF95" s="57" t="s">
        <v>18900</v>
      </c>
      <c r="EG95" s="57" t="s">
        <v>13831</v>
      </c>
      <c r="EH95" s="57" t="s">
        <v>13832</v>
      </c>
      <c r="EI95" s="57" t="s">
        <v>13833</v>
      </c>
      <c r="EQ95" s="57" t="s">
        <v>13834</v>
      </c>
      <c r="ER95" s="57" t="s">
        <v>13835</v>
      </c>
      <c r="ES95" s="57" t="s">
        <v>13836</v>
      </c>
      <c r="FA95" s="57" t="s">
        <v>13837</v>
      </c>
      <c r="FB95" s="57" t="s">
        <v>13838</v>
      </c>
      <c r="FC95" s="57" t="s">
        <v>13839</v>
      </c>
      <c r="FD95" s="57" t="s">
        <v>13840</v>
      </c>
      <c r="FE95" s="57" t="s">
        <v>13841</v>
      </c>
      <c r="FF95" s="57" t="s">
        <v>13842</v>
      </c>
      <c r="FG95" s="57" t="s">
        <v>13843</v>
      </c>
      <c r="FH95" s="57" t="s">
        <v>18075</v>
      </c>
      <c r="FI95" s="164" t="s">
        <v>18802</v>
      </c>
      <c r="FJ95" s="57" t="s">
        <v>18900</v>
      </c>
      <c r="FK95" s="57" t="s">
        <v>15574</v>
      </c>
      <c r="FL95" s="57" t="s">
        <v>15575</v>
      </c>
      <c r="FU95" s="57" t="s">
        <v>15576</v>
      </c>
      <c r="FV95" s="57" t="s">
        <v>15577</v>
      </c>
      <c r="FW95" s="57" t="s">
        <v>15578</v>
      </c>
      <c r="FX95" s="57" t="s">
        <v>15579</v>
      </c>
      <c r="FY95" s="57" t="s">
        <v>15580</v>
      </c>
      <c r="GE95" s="57" t="s">
        <v>7115</v>
      </c>
      <c r="GF95" s="57" t="s">
        <v>15581</v>
      </c>
      <c r="GG95" s="57" t="s">
        <v>15582</v>
      </c>
      <c r="GH95" s="57" t="s">
        <v>15583</v>
      </c>
      <c r="GI95" s="57" t="s">
        <v>5902</v>
      </c>
      <c r="GJ95" s="57" t="s">
        <v>15584</v>
      </c>
      <c r="GK95" s="57" t="s">
        <v>11351</v>
      </c>
      <c r="GL95" s="57" t="s">
        <v>18075</v>
      </c>
      <c r="GM95" s="164" t="s">
        <v>18949</v>
      </c>
      <c r="GN95" s="57" t="s">
        <v>18900</v>
      </c>
      <c r="GO95" s="57" t="s">
        <v>16808</v>
      </c>
      <c r="GP95" s="57" t="s">
        <v>16809</v>
      </c>
      <c r="GQ95" s="57" t="s">
        <v>16810</v>
      </c>
      <c r="GR95" s="57" t="s">
        <v>16811</v>
      </c>
      <c r="GY95" s="57" t="s">
        <v>16812</v>
      </c>
      <c r="GZ95" s="57" t="s">
        <v>16813</v>
      </c>
      <c r="HA95" s="57" t="s">
        <v>16814</v>
      </c>
      <c r="HB95" s="57" t="s">
        <v>16815</v>
      </c>
      <c r="HC95" s="57" t="s">
        <v>16816</v>
      </c>
      <c r="HD95" s="57" t="s">
        <v>16817</v>
      </c>
      <c r="HI95" s="57" t="s">
        <v>16818</v>
      </c>
      <c r="HJ95" s="57" t="s">
        <v>16819</v>
      </c>
      <c r="HL95" s="57" t="s">
        <v>16820</v>
      </c>
      <c r="HM95" s="57" t="s">
        <v>16821</v>
      </c>
      <c r="HN95" s="57" t="s">
        <v>16822</v>
      </c>
      <c r="HO95" s="57" t="s">
        <v>16823</v>
      </c>
      <c r="HP95" s="57" t="s">
        <v>18059</v>
      </c>
      <c r="HQ95" s="164" t="s">
        <v>18802</v>
      </c>
      <c r="HR95" s="57" t="s">
        <v>19017</v>
      </c>
      <c r="HS95" s="57" t="s">
        <v>82</v>
      </c>
      <c r="HT95" s="57" t="s">
        <v>82</v>
      </c>
      <c r="HU95" s="57" t="s">
        <v>82</v>
      </c>
      <c r="HV95" s="57" t="s">
        <v>82</v>
      </c>
      <c r="HW95" s="57" t="s">
        <v>82</v>
      </c>
      <c r="HX95" s="57" t="s">
        <v>79</v>
      </c>
      <c r="HY95" s="57" t="s">
        <v>79</v>
      </c>
      <c r="HZ95" s="57" t="s">
        <v>82</v>
      </c>
      <c r="IA95" s="57" t="s">
        <v>82</v>
      </c>
      <c r="IB95" s="57" t="s">
        <v>82</v>
      </c>
      <c r="IC95" s="57" t="s">
        <v>82</v>
      </c>
      <c r="ID95" s="57" t="s">
        <v>79</v>
      </c>
      <c r="IE95" s="57" t="s">
        <v>84</v>
      </c>
      <c r="IF95" s="57" t="s">
        <v>82</v>
      </c>
      <c r="IG95" s="57" t="s">
        <v>82</v>
      </c>
      <c r="IH95" s="57" t="s">
        <v>79</v>
      </c>
      <c r="II95" s="57" t="s">
        <v>68</v>
      </c>
      <c r="IJ95" s="57">
        <v>13154</v>
      </c>
      <c r="IK95" s="57">
        <v>13254</v>
      </c>
      <c r="IL95" s="57">
        <v>34582</v>
      </c>
      <c r="IM95" s="57">
        <v>34593</v>
      </c>
      <c r="IN95" s="57">
        <v>32079</v>
      </c>
      <c r="IO95" s="57" t="s">
        <v>798</v>
      </c>
      <c r="IP95" s="57" t="s">
        <v>19252</v>
      </c>
      <c r="IQ95" s="57" t="s">
        <v>16990</v>
      </c>
      <c r="IR95" s="57" t="s">
        <v>19249</v>
      </c>
      <c r="IS95" s="57" t="s">
        <v>19545</v>
      </c>
      <c r="IT95" s="57">
        <v>2</v>
      </c>
      <c r="IU95" s="57">
        <v>2</v>
      </c>
      <c r="IV95" s="57">
        <v>2</v>
      </c>
      <c r="IW95" s="57">
        <v>3</v>
      </c>
      <c r="IX95" s="57">
        <v>2</v>
      </c>
      <c r="IY95" s="57">
        <v>192</v>
      </c>
      <c r="IZ95" s="57">
        <v>192</v>
      </c>
      <c r="JA95" s="57">
        <v>300</v>
      </c>
      <c r="JB95" s="57">
        <v>851</v>
      </c>
      <c r="JC95" s="57">
        <v>263</v>
      </c>
      <c r="JD95" s="57">
        <v>122</v>
      </c>
      <c r="JE95" s="57">
        <v>128</v>
      </c>
      <c r="JF95" s="57">
        <v>312</v>
      </c>
      <c r="JG95" s="57">
        <v>312</v>
      </c>
      <c r="JH95" s="57">
        <v>310</v>
      </c>
      <c r="JN95" s="57">
        <v>34582</v>
      </c>
      <c r="JO95" s="57">
        <v>13154</v>
      </c>
      <c r="JP95" s="57">
        <v>34592</v>
      </c>
      <c r="JS95" s="57" t="s">
        <v>16990</v>
      </c>
      <c r="JT95" s="57" t="s">
        <v>19250</v>
      </c>
      <c r="JU95" s="57" t="s">
        <v>19510</v>
      </c>
      <c r="JX95" s="57">
        <v>2</v>
      </c>
      <c r="JY95" s="57">
        <v>2</v>
      </c>
      <c r="JZ95" s="57">
        <v>3</v>
      </c>
      <c r="KC95" s="57">
        <v>300</v>
      </c>
      <c r="KD95" s="57">
        <v>192</v>
      </c>
      <c r="KE95" s="57">
        <v>407</v>
      </c>
      <c r="KH95" s="57">
        <v>312</v>
      </c>
      <c r="KI95" s="57">
        <v>122</v>
      </c>
      <c r="KJ95" s="57">
        <v>312</v>
      </c>
      <c r="LV95" s="57">
        <v>46319</v>
      </c>
      <c r="MA95" s="57" t="s">
        <v>4923</v>
      </c>
      <c r="MF95" s="57">
        <v>2</v>
      </c>
      <c r="MK95" s="57">
        <v>142</v>
      </c>
      <c r="MP95" s="57">
        <v>320</v>
      </c>
      <c r="MZ95" s="57">
        <v>44517</v>
      </c>
      <c r="NE95" s="57" t="s">
        <v>19546</v>
      </c>
      <c r="NJ95" s="57">
        <v>2</v>
      </c>
      <c r="NO95" s="57">
        <v>317</v>
      </c>
      <c r="NT95" s="57">
        <v>333</v>
      </c>
      <c r="PJ95" s="57" t="s">
        <v>19547</v>
      </c>
      <c r="PK95" s="57" t="s">
        <v>19548</v>
      </c>
      <c r="PL95" s="57" t="s">
        <v>19549</v>
      </c>
      <c r="PN95" s="57">
        <v>1293.8307901999999</v>
      </c>
      <c r="PO95" s="57" t="s">
        <v>18823</v>
      </c>
      <c r="PP95" s="57" t="s">
        <v>18824</v>
      </c>
      <c r="PQ95" s="57" t="s">
        <v>18825</v>
      </c>
      <c r="PR95" s="57" t="s">
        <v>3610</v>
      </c>
      <c r="PS95" s="57" t="s">
        <v>3611</v>
      </c>
      <c r="PT95" s="57" t="s">
        <v>3612</v>
      </c>
      <c r="PU95" s="57" t="s">
        <v>3613</v>
      </c>
      <c r="PV95" s="57" t="s">
        <v>3614</v>
      </c>
      <c r="PW95" s="57" t="s">
        <v>3615</v>
      </c>
    </row>
    <row r="96" spans="1:439" ht="15" customHeight="1" x14ac:dyDescent="0.35">
      <c r="A96" s="57">
        <v>95</v>
      </c>
      <c r="B96" s="57" t="s">
        <v>1225</v>
      </c>
      <c r="D96" s="57" t="s">
        <v>1858</v>
      </c>
      <c r="E96" s="57" t="s">
        <v>1859</v>
      </c>
      <c r="F96" s="57" t="s">
        <v>1860</v>
      </c>
      <c r="G96" s="57" t="s">
        <v>1861</v>
      </c>
      <c r="P96" s="57" t="s">
        <v>1862</v>
      </c>
      <c r="S96" s="57" t="s">
        <v>69</v>
      </c>
      <c r="T96" s="57" t="s">
        <v>69</v>
      </c>
      <c r="U96" s="57" t="s">
        <v>69</v>
      </c>
      <c r="V96" s="57" t="s">
        <v>69</v>
      </c>
      <c r="W96" s="57" t="s">
        <v>69</v>
      </c>
      <c r="X96" s="57" t="s">
        <v>69</v>
      </c>
      <c r="Y96" s="57" t="s">
        <v>69</v>
      </c>
      <c r="Z96" s="57" t="s">
        <v>69</v>
      </c>
      <c r="AA96" s="57" t="s">
        <v>69</v>
      </c>
      <c r="AB96" s="57" t="s">
        <v>63</v>
      </c>
      <c r="AC96" s="57" t="s">
        <v>69</v>
      </c>
      <c r="AD96" s="57" t="s">
        <v>69</v>
      </c>
      <c r="AE96" s="57" t="s">
        <v>63</v>
      </c>
      <c r="AF96" s="57" t="s">
        <v>69</v>
      </c>
      <c r="AG96" s="57" t="s">
        <v>69</v>
      </c>
      <c r="AH96" s="57" t="s">
        <v>70</v>
      </c>
      <c r="AI96" s="57" t="s">
        <v>1863</v>
      </c>
      <c r="AJ96" s="57" t="s">
        <v>71</v>
      </c>
      <c r="AK96" s="57" t="s">
        <v>76</v>
      </c>
      <c r="AL96" s="57" t="s">
        <v>72</v>
      </c>
      <c r="AM96" s="57" t="s">
        <v>1863</v>
      </c>
      <c r="AN96" s="57" t="s">
        <v>1864</v>
      </c>
      <c r="AO96" s="57" t="s">
        <v>923</v>
      </c>
      <c r="AP96" s="57" t="s">
        <v>19223</v>
      </c>
      <c r="AQ96" s="57" t="s">
        <v>67</v>
      </c>
      <c r="AR96" s="57" t="s">
        <v>67</v>
      </c>
      <c r="AS96" s="57" t="s">
        <v>1364</v>
      </c>
      <c r="AT96" s="57" t="s">
        <v>18859</v>
      </c>
      <c r="AU96" s="57" t="s">
        <v>5702</v>
      </c>
      <c r="AV96" s="57" t="s">
        <v>5703</v>
      </c>
      <c r="AW96" s="57" t="s">
        <v>5704</v>
      </c>
      <c r="AX96" s="57" t="s">
        <v>5705</v>
      </c>
      <c r="AY96" s="57" t="s">
        <v>5706</v>
      </c>
      <c r="BE96" s="57" t="s">
        <v>5707</v>
      </c>
      <c r="BF96" s="57" t="s">
        <v>5708</v>
      </c>
      <c r="BG96" s="57" t="s">
        <v>5709</v>
      </c>
      <c r="BH96" s="57" t="s">
        <v>5710</v>
      </c>
      <c r="BI96" s="57" t="s">
        <v>5711</v>
      </c>
      <c r="BO96" s="57" t="s">
        <v>5712</v>
      </c>
      <c r="BR96" s="57" t="s">
        <v>5713</v>
      </c>
      <c r="BS96" s="57" t="s">
        <v>5714</v>
      </c>
      <c r="BT96" s="57" t="s">
        <v>5715</v>
      </c>
      <c r="BU96" s="57" t="s">
        <v>5716</v>
      </c>
      <c r="BV96" s="57" t="s">
        <v>18075</v>
      </c>
      <c r="BW96" s="164" t="s">
        <v>18805</v>
      </c>
      <c r="BX96" s="57" t="s">
        <v>19018</v>
      </c>
      <c r="BY96" s="57" t="s">
        <v>8525</v>
      </c>
      <c r="BZ96" s="57" t="s">
        <v>8526</v>
      </c>
      <c r="CA96" s="57" t="s">
        <v>8527</v>
      </c>
      <c r="CB96" s="57" t="s">
        <v>8528</v>
      </c>
      <c r="CC96" s="57" t="s">
        <v>8529</v>
      </c>
      <c r="CD96" s="57" t="s">
        <v>8530</v>
      </c>
      <c r="CE96" s="57" t="s">
        <v>8531</v>
      </c>
      <c r="CF96" s="57" t="s">
        <v>8532</v>
      </c>
      <c r="CI96" s="57" t="s">
        <v>8533</v>
      </c>
      <c r="CJ96" s="57" t="s">
        <v>8534</v>
      </c>
      <c r="CK96" s="57" t="s">
        <v>8535</v>
      </c>
      <c r="CL96" s="57" t="s">
        <v>8536</v>
      </c>
      <c r="CM96" s="57" t="s">
        <v>8537</v>
      </c>
      <c r="CN96" s="57" t="s">
        <v>8538</v>
      </c>
      <c r="CO96" s="57" t="s">
        <v>8539</v>
      </c>
      <c r="CP96" s="57" t="s">
        <v>8540</v>
      </c>
      <c r="CQ96" s="57" t="s">
        <v>8541</v>
      </c>
      <c r="CR96" s="57" t="s">
        <v>8542</v>
      </c>
      <c r="CS96" s="57" t="s">
        <v>8543</v>
      </c>
      <c r="CT96" s="57" t="s">
        <v>8068</v>
      </c>
      <c r="CV96" s="57" t="s">
        <v>8544</v>
      </c>
      <c r="CW96" s="57" t="s">
        <v>8545</v>
      </c>
      <c r="CX96" s="57" t="s">
        <v>8546</v>
      </c>
      <c r="CY96" s="57" t="s">
        <v>8547</v>
      </c>
      <c r="CZ96" s="57" t="s">
        <v>18069</v>
      </c>
      <c r="DA96" s="164" t="s">
        <v>18802</v>
      </c>
      <c r="DB96" s="57" t="s">
        <v>18828</v>
      </c>
      <c r="DC96" s="57" t="s">
        <v>11384</v>
      </c>
      <c r="DD96" s="57" t="s">
        <v>11385</v>
      </c>
      <c r="DE96" s="57" t="s">
        <v>11386</v>
      </c>
      <c r="DF96" s="57" t="s">
        <v>11387</v>
      </c>
      <c r="DM96" s="57" t="s">
        <v>11388</v>
      </c>
      <c r="DN96" s="57" t="s">
        <v>11389</v>
      </c>
      <c r="DO96" s="57" t="s">
        <v>11390</v>
      </c>
      <c r="DP96" s="57" t="s">
        <v>11391</v>
      </c>
      <c r="DQ96" s="57" t="s">
        <v>11392</v>
      </c>
      <c r="DR96" s="57" t="s">
        <v>11393</v>
      </c>
      <c r="DS96" s="57" t="s">
        <v>11394</v>
      </c>
      <c r="DW96" s="57" t="s">
        <v>7147</v>
      </c>
      <c r="DX96" s="57" t="s">
        <v>5404</v>
      </c>
      <c r="DY96" s="57" t="s">
        <v>8068</v>
      </c>
      <c r="DZ96" s="57" t="s">
        <v>11395</v>
      </c>
      <c r="EA96" s="57" t="s">
        <v>11396</v>
      </c>
      <c r="EB96" s="57" t="s">
        <v>11397</v>
      </c>
      <c r="EC96" s="57" t="s">
        <v>11398</v>
      </c>
      <c r="ED96" s="57" t="s">
        <v>18069</v>
      </c>
      <c r="EE96" s="164" t="s">
        <v>18805</v>
      </c>
      <c r="EF96" s="57" t="s">
        <v>19090</v>
      </c>
      <c r="EG96" s="57" t="s">
        <v>13844</v>
      </c>
      <c r="EH96" s="57" t="s">
        <v>13845</v>
      </c>
      <c r="EI96" s="57" t="s">
        <v>5173</v>
      </c>
      <c r="EQ96" s="57" t="s">
        <v>5174</v>
      </c>
      <c r="ER96" s="57" t="s">
        <v>5189</v>
      </c>
      <c r="ES96" s="57" t="s">
        <v>13846</v>
      </c>
      <c r="ET96" s="57" t="s">
        <v>13847</v>
      </c>
      <c r="EU96" s="57" t="s">
        <v>13848</v>
      </c>
      <c r="FA96" s="57" t="s">
        <v>4756</v>
      </c>
      <c r="FB96" s="57" t="s">
        <v>13849</v>
      </c>
      <c r="FD96" s="57" t="s">
        <v>13850</v>
      </c>
      <c r="FE96" s="57" t="s">
        <v>13851</v>
      </c>
      <c r="FF96" s="57" t="s">
        <v>13852</v>
      </c>
      <c r="FG96" s="57" t="s">
        <v>13853</v>
      </c>
      <c r="FH96" s="57" t="s">
        <v>18059</v>
      </c>
      <c r="FI96" s="164" t="s">
        <v>18805</v>
      </c>
      <c r="FJ96" s="57" t="s">
        <v>19116</v>
      </c>
      <c r="FK96" s="57" t="s">
        <v>15585</v>
      </c>
      <c r="FL96" s="57" t="s">
        <v>8916</v>
      </c>
      <c r="FM96" s="57" t="s">
        <v>15586</v>
      </c>
      <c r="FN96" s="57" t="s">
        <v>15587</v>
      </c>
      <c r="FO96" s="57" t="s">
        <v>15588</v>
      </c>
      <c r="FP96" s="57" t="s">
        <v>15589</v>
      </c>
      <c r="FU96" s="57" t="s">
        <v>15590</v>
      </c>
      <c r="FV96" s="57" t="s">
        <v>15591</v>
      </c>
      <c r="FW96" s="57" t="s">
        <v>15592</v>
      </c>
      <c r="FX96" s="57" t="s">
        <v>15593</v>
      </c>
      <c r="FY96" s="57" t="s">
        <v>15594</v>
      </c>
      <c r="FZ96" s="57" t="s">
        <v>15595</v>
      </c>
      <c r="GA96" s="57" t="s">
        <v>15596</v>
      </c>
      <c r="GB96" s="57" t="s">
        <v>15597</v>
      </c>
      <c r="GE96" s="57" t="s">
        <v>8916</v>
      </c>
      <c r="GF96" s="57" t="s">
        <v>10975</v>
      </c>
      <c r="GG96" s="57" t="s">
        <v>10974</v>
      </c>
      <c r="GH96" s="57" t="s">
        <v>15598</v>
      </c>
      <c r="GI96" s="57" t="s">
        <v>15599</v>
      </c>
      <c r="GJ96" s="57" t="s">
        <v>15600</v>
      </c>
      <c r="GK96" s="57" t="s">
        <v>15601</v>
      </c>
      <c r="GL96" s="57" t="s">
        <v>18066</v>
      </c>
      <c r="GM96" s="164" t="s">
        <v>18802</v>
      </c>
      <c r="GN96" s="57" t="s">
        <v>18828</v>
      </c>
      <c r="HS96" s="57" t="s">
        <v>79</v>
      </c>
      <c r="HT96" s="57" t="s">
        <v>79</v>
      </c>
      <c r="HU96" s="57" t="s">
        <v>74</v>
      </c>
      <c r="HV96" s="57" t="s">
        <v>74</v>
      </c>
      <c r="HW96" s="57" t="s">
        <v>74</v>
      </c>
      <c r="HX96" s="57" t="s">
        <v>74</v>
      </c>
      <c r="HY96" s="57" t="s">
        <v>79</v>
      </c>
      <c r="HZ96" s="57" t="s">
        <v>79</v>
      </c>
      <c r="IA96" s="57" t="s">
        <v>79</v>
      </c>
      <c r="IB96" s="57" t="s">
        <v>79</v>
      </c>
      <c r="IC96" s="57" t="s">
        <v>79</v>
      </c>
      <c r="ID96" s="57" t="s">
        <v>79</v>
      </c>
      <c r="IE96" s="57" t="s">
        <v>79</v>
      </c>
      <c r="IF96" s="57" t="s">
        <v>79</v>
      </c>
      <c r="IG96" s="57" t="s">
        <v>74</v>
      </c>
      <c r="IH96" s="57" t="s">
        <v>79</v>
      </c>
      <c r="II96" s="57" t="s">
        <v>68</v>
      </c>
      <c r="JN96" s="57">
        <v>13254</v>
      </c>
      <c r="JS96" s="57" t="s">
        <v>799</v>
      </c>
      <c r="JX96" s="57">
        <v>1</v>
      </c>
      <c r="KC96" s="57">
        <v>42</v>
      </c>
      <c r="KH96" s="57">
        <v>128</v>
      </c>
      <c r="KR96" s="57">
        <v>34507</v>
      </c>
      <c r="KS96" s="57">
        <v>34085</v>
      </c>
      <c r="KT96" s="57">
        <v>34592</v>
      </c>
      <c r="KU96" s="57">
        <v>35052</v>
      </c>
      <c r="KW96" s="57" t="s">
        <v>19248</v>
      </c>
      <c r="KX96" s="57" t="s">
        <v>5808</v>
      </c>
      <c r="KY96" s="57" t="s">
        <v>19510</v>
      </c>
      <c r="KZ96" s="57" t="s">
        <v>6210</v>
      </c>
      <c r="LB96" s="57">
        <v>2</v>
      </c>
      <c r="LC96" s="57">
        <v>1</v>
      </c>
      <c r="LD96" s="57">
        <v>2</v>
      </c>
      <c r="LE96" s="57">
        <v>2</v>
      </c>
      <c r="LG96" s="57">
        <v>280</v>
      </c>
      <c r="LH96" s="57">
        <v>98</v>
      </c>
      <c r="LI96" s="57">
        <v>221</v>
      </c>
      <c r="LJ96" s="57">
        <v>140</v>
      </c>
      <c r="LL96" s="57">
        <v>312</v>
      </c>
      <c r="LM96" s="57">
        <v>312</v>
      </c>
      <c r="LN96" s="57">
        <v>312</v>
      </c>
      <c r="LO96" s="57">
        <v>334</v>
      </c>
      <c r="LV96" s="57">
        <v>34056</v>
      </c>
      <c r="MA96" s="57" t="s">
        <v>5181</v>
      </c>
      <c r="MF96" s="57">
        <v>2</v>
      </c>
      <c r="MK96" s="57">
        <v>429</v>
      </c>
      <c r="MP96" s="57">
        <v>312</v>
      </c>
      <c r="MZ96" s="57">
        <v>34056</v>
      </c>
      <c r="NA96" s="57">
        <v>31743</v>
      </c>
      <c r="NB96" s="57">
        <v>13154</v>
      </c>
      <c r="NC96" s="57">
        <v>35071</v>
      </c>
      <c r="ND96" s="57">
        <v>31663</v>
      </c>
      <c r="NE96" s="57" t="s">
        <v>19550</v>
      </c>
      <c r="NF96" s="57" t="s">
        <v>13137</v>
      </c>
      <c r="NG96" s="57" t="s">
        <v>19250</v>
      </c>
      <c r="NH96" s="57" t="s">
        <v>19551</v>
      </c>
      <c r="NI96" s="57" t="s">
        <v>19552</v>
      </c>
      <c r="NJ96" s="57">
        <v>2</v>
      </c>
      <c r="NK96" s="57">
        <v>1</v>
      </c>
      <c r="NL96" s="57">
        <v>1</v>
      </c>
      <c r="NM96" s="57">
        <v>2</v>
      </c>
      <c r="NN96" s="57">
        <v>1</v>
      </c>
      <c r="NO96" s="57">
        <v>429</v>
      </c>
      <c r="NP96" s="57">
        <v>300</v>
      </c>
      <c r="NQ96" s="57">
        <v>42</v>
      </c>
      <c r="NR96" s="57">
        <v>231</v>
      </c>
      <c r="NS96" s="57">
        <v>110</v>
      </c>
      <c r="NT96" s="57">
        <v>312</v>
      </c>
      <c r="NU96" s="57">
        <v>311</v>
      </c>
      <c r="NV96" s="57">
        <v>122</v>
      </c>
      <c r="NW96" s="57">
        <v>324</v>
      </c>
      <c r="NX96" s="57">
        <v>311</v>
      </c>
      <c r="PJ96" s="57" t="s">
        <v>19553</v>
      </c>
      <c r="PK96" s="57" t="s">
        <v>19554</v>
      </c>
      <c r="PL96" s="57" t="s">
        <v>19555</v>
      </c>
      <c r="PN96" s="57">
        <v>1244.4913730000001</v>
      </c>
      <c r="PO96" s="57" t="s">
        <v>18823</v>
      </c>
      <c r="PP96" s="57" t="s">
        <v>18824</v>
      </c>
      <c r="PQ96" s="57" t="s">
        <v>18825</v>
      </c>
      <c r="PR96" s="57" t="s">
        <v>3616</v>
      </c>
      <c r="PS96" s="57" t="s">
        <v>3617</v>
      </c>
      <c r="PT96" s="57" t="s">
        <v>3618</v>
      </c>
      <c r="PU96" s="57" t="s">
        <v>3619</v>
      </c>
      <c r="PV96" s="57" t="s">
        <v>3620</v>
      </c>
      <c r="PW96" s="57" t="s">
        <v>3167</v>
      </c>
    </row>
    <row r="97" spans="1:439" ht="15" customHeight="1" x14ac:dyDescent="0.35">
      <c r="A97" s="57">
        <v>96</v>
      </c>
      <c r="B97" s="57" t="s">
        <v>1225</v>
      </c>
      <c r="D97" s="57" t="s">
        <v>1865</v>
      </c>
      <c r="E97" s="57" t="s">
        <v>1866</v>
      </c>
      <c r="F97" s="57" t="s">
        <v>1867</v>
      </c>
      <c r="G97" s="57" t="s">
        <v>1868</v>
      </c>
      <c r="H97" s="57" t="s">
        <v>1869</v>
      </c>
      <c r="I97" s="57" t="s">
        <v>1870</v>
      </c>
      <c r="J97" s="57" t="s">
        <v>1871</v>
      </c>
      <c r="P97" s="57" t="s">
        <v>1666</v>
      </c>
      <c r="Q97" s="57" t="s">
        <v>1872</v>
      </c>
      <c r="S97" s="57" t="s">
        <v>69</v>
      </c>
      <c r="T97" s="57" t="s">
        <v>69</v>
      </c>
      <c r="U97" s="57" t="s">
        <v>69</v>
      </c>
      <c r="V97" s="57" t="s">
        <v>69</v>
      </c>
      <c r="W97" s="57" t="s">
        <v>69</v>
      </c>
      <c r="X97" s="57" t="s">
        <v>69</v>
      </c>
      <c r="Y97" s="57" t="s">
        <v>69</v>
      </c>
      <c r="Z97" s="57" t="s">
        <v>69</v>
      </c>
      <c r="AA97" s="57" t="s">
        <v>69</v>
      </c>
      <c r="AB97" s="57" t="s">
        <v>63</v>
      </c>
      <c r="AC97" s="57" t="s">
        <v>69</v>
      </c>
      <c r="AD97" s="57" t="s">
        <v>63</v>
      </c>
      <c r="AE97" s="57" t="s">
        <v>63</v>
      </c>
      <c r="AF97" s="57" t="s">
        <v>69</v>
      </c>
      <c r="AG97" s="57" t="s">
        <v>69</v>
      </c>
      <c r="AH97" s="57" t="s">
        <v>70</v>
      </c>
      <c r="AI97" s="57" t="s">
        <v>1873</v>
      </c>
      <c r="AJ97" s="57" t="s">
        <v>83</v>
      </c>
      <c r="AK97" s="57" t="s">
        <v>83</v>
      </c>
      <c r="AL97" s="57" t="s">
        <v>77</v>
      </c>
      <c r="AM97" s="57" t="s">
        <v>1649</v>
      </c>
      <c r="AO97" s="57" t="s">
        <v>924</v>
      </c>
      <c r="AP97" s="57" t="s">
        <v>19223</v>
      </c>
      <c r="AQ97" s="57" t="s">
        <v>1245</v>
      </c>
      <c r="AR97" s="57" t="s">
        <v>78</v>
      </c>
      <c r="AS97" s="57" t="s">
        <v>1806</v>
      </c>
      <c r="AT97" s="57" t="s">
        <v>18859</v>
      </c>
      <c r="AU97" s="57" t="s">
        <v>5717</v>
      </c>
      <c r="AV97" s="57" t="s">
        <v>5718</v>
      </c>
      <c r="AW97" s="57" t="s">
        <v>5719</v>
      </c>
      <c r="AX97" s="57" t="s">
        <v>4941</v>
      </c>
      <c r="AY97" s="57" t="s">
        <v>5720</v>
      </c>
      <c r="BE97" s="57" t="s">
        <v>5721</v>
      </c>
      <c r="BF97" s="57" t="s">
        <v>5722</v>
      </c>
      <c r="BG97" s="57" t="s">
        <v>5723</v>
      </c>
      <c r="BH97" s="57" t="s">
        <v>5724</v>
      </c>
      <c r="BI97" s="57" t="s">
        <v>5725</v>
      </c>
      <c r="BJ97" s="57" t="s">
        <v>5726</v>
      </c>
      <c r="BO97" s="57" t="s">
        <v>5727</v>
      </c>
      <c r="BP97" s="57" t="s">
        <v>5728</v>
      </c>
      <c r="BQ97" s="57" t="s">
        <v>5729</v>
      </c>
      <c r="BR97" s="57" t="s">
        <v>5730</v>
      </c>
      <c r="BS97" s="57" t="s">
        <v>5731</v>
      </c>
      <c r="BT97" s="57" t="s">
        <v>5732</v>
      </c>
      <c r="BU97" s="57" t="s">
        <v>5733</v>
      </c>
      <c r="BV97" s="57" t="s">
        <v>18084</v>
      </c>
      <c r="BW97" s="164" t="s">
        <v>18802</v>
      </c>
      <c r="BX97" s="57" t="s">
        <v>18861</v>
      </c>
      <c r="BY97" s="57" t="s">
        <v>8548</v>
      </c>
      <c r="BZ97" s="57" t="s">
        <v>8549</v>
      </c>
      <c r="CA97" s="57" t="s">
        <v>8550</v>
      </c>
      <c r="CB97" s="57" t="s">
        <v>8551</v>
      </c>
      <c r="CC97" s="57" t="s">
        <v>8552</v>
      </c>
      <c r="CI97" s="57" t="s">
        <v>8553</v>
      </c>
      <c r="CJ97" s="57" t="s">
        <v>8554</v>
      </c>
      <c r="CK97" s="57" t="s">
        <v>8555</v>
      </c>
      <c r="CL97" s="57" t="s">
        <v>8556</v>
      </c>
      <c r="CM97" s="57" t="s">
        <v>8557</v>
      </c>
      <c r="CS97" s="57" t="s">
        <v>8418</v>
      </c>
      <c r="CT97" s="57" t="s">
        <v>8419</v>
      </c>
      <c r="CU97" s="57" t="s">
        <v>8558</v>
      </c>
      <c r="CV97" s="57" t="s">
        <v>8421</v>
      </c>
      <c r="CW97" s="57" t="s">
        <v>8422</v>
      </c>
      <c r="CX97" s="57" t="s">
        <v>8423</v>
      </c>
      <c r="CY97" s="57" t="s">
        <v>8424</v>
      </c>
      <c r="CZ97" s="57" t="s">
        <v>18078</v>
      </c>
      <c r="DA97" s="164" t="s">
        <v>18802</v>
      </c>
      <c r="DB97" s="57" t="s">
        <v>18877</v>
      </c>
      <c r="DC97" s="57" t="s">
        <v>11399</v>
      </c>
      <c r="DD97" s="57" t="s">
        <v>11400</v>
      </c>
      <c r="DE97" s="57" t="s">
        <v>11401</v>
      </c>
      <c r="DF97" s="57" t="s">
        <v>11402</v>
      </c>
      <c r="DM97" s="57" t="s">
        <v>11403</v>
      </c>
      <c r="DN97" s="57" t="s">
        <v>11404</v>
      </c>
      <c r="DO97" s="57" t="s">
        <v>11405</v>
      </c>
      <c r="DP97" s="57" t="s">
        <v>11406</v>
      </c>
      <c r="DQ97" s="57" t="s">
        <v>11407</v>
      </c>
      <c r="DW97" s="57" t="s">
        <v>9075</v>
      </c>
      <c r="DX97" s="57" t="s">
        <v>11408</v>
      </c>
      <c r="DY97" s="57" t="s">
        <v>11409</v>
      </c>
      <c r="DZ97" s="57" t="s">
        <v>11410</v>
      </c>
      <c r="EA97" s="57" t="s">
        <v>11411</v>
      </c>
      <c r="EB97" s="57" t="s">
        <v>11412</v>
      </c>
      <c r="EC97" s="57" t="s">
        <v>11413</v>
      </c>
      <c r="ED97" s="57" t="s">
        <v>18078</v>
      </c>
      <c r="EE97" s="164" t="s">
        <v>18802</v>
      </c>
      <c r="EF97" s="57" t="s">
        <v>19017</v>
      </c>
      <c r="EG97" s="57" t="s">
        <v>13854</v>
      </c>
      <c r="EH97" s="57" t="s">
        <v>13855</v>
      </c>
      <c r="EI97" s="57" t="s">
        <v>13856</v>
      </c>
      <c r="EJ97" s="57" t="s">
        <v>13857</v>
      </c>
      <c r="EQ97" s="57" t="s">
        <v>13858</v>
      </c>
      <c r="ER97" s="57" t="s">
        <v>13859</v>
      </c>
      <c r="ES97" s="57" t="s">
        <v>13860</v>
      </c>
      <c r="ET97" s="57" t="s">
        <v>13861</v>
      </c>
      <c r="EU97" s="57" t="s">
        <v>13862</v>
      </c>
      <c r="EV97" s="57" t="s">
        <v>13863</v>
      </c>
      <c r="FA97" s="57" t="s">
        <v>13864</v>
      </c>
      <c r="FB97" s="57" t="s">
        <v>13865</v>
      </c>
      <c r="FC97" s="57" t="s">
        <v>13866</v>
      </c>
      <c r="FD97" s="57" t="s">
        <v>13867</v>
      </c>
      <c r="FE97" s="57" t="s">
        <v>13868</v>
      </c>
      <c r="FF97" s="57" t="s">
        <v>13869</v>
      </c>
      <c r="FG97" s="57" t="s">
        <v>13870</v>
      </c>
      <c r="FH97" s="57" t="s">
        <v>18078</v>
      </c>
      <c r="FI97" s="164" t="s">
        <v>18805</v>
      </c>
      <c r="FJ97" s="57" t="s">
        <v>18900</v>
      </c>
      <c r="FK97" s="57" t="s">
        <v>15574</v>
      </c>
      <c r="FL97" s="57" t="s">
        <v>15575</v>
      </c>
      <c r="FU97" s="57" t="s">
        <v>15576</v>
      </c>
      <c r="FV97" s="57" t="s">
        <v>15577</v>
      </c>
      <c r="FW97" s="57" t="s">
        <v>15578</v>
      </c>
      <c r="FX97" s="57" t="s">
        <v>15579</v>
      </c>
      <c r="FY97" s="57" t="s">
        <v>15580</v>
      </c>
      <c r="GE97" s="57" t="s">
        <v>7115</v>
      </c>
      <c r="GF97" s="57" t="s">
        <v>15581</v>
      </c>
      <c r="GG97" s="57" t="s">
        <v>15582</v>
      </c>
      <c r="GH97" s="57" t="s">
        <v>15583</v>
      </c>
      <c r="GI97" s="57" t="s">
        <v>5902</v>
      </c>
      <c r="GJ97" s="57" t="s">
        <v>15584</v>
      </c>
      <c r="GK97" s="57" t="s">
        <v>11351</v>
      </c>
      <c r="GL97" s="57" t="s">
        <v>18075</v>
      </c>
      <c r="GM97" s="164" t="s">
        <v>18949</v>
      </c>
      <c r="GN97" s="57" t="s">
        <v>18900</v>
      </c>
      <c r="HS97" s="57" t="s">
        <v>84</v>
      </c>
      <c r="HT97" s="57" t="s">
        <v>82</v>
      </c>
      <c r="HU97" s="57" t="s">
        <v>82</v>
      </c>
      <c r="HV97" s="57" t="s">
        <v>82</v>
      </c>
      <c r="HW97" s="57" t="s">
        <v>82</v>
      </c>
      <c r="HX97" s="57" t="s">
        <v>79</v>
      </c>
      <c r="HY97" s="57" t="s">
        <v>79</v>
      </c>
      <c r="HZ97" s="57" t="s">
        <v>84</v>
      </c>
      <c r="IA97" s="57" t="s">
        <v>82</v>
      </c>
      <c r="IB97" s="57" t="s">
        <v>82</v>
      </c>
      <c r="IC97" s="57" t="s">
        <v>82</v>
      </c>
      <c r="ID97" s="57" t="s">
        <v>82</v>
      </c>
      <c r="IE97" s="57" t="s">
        <v>84</v>
      </c>
      <c r="IF97" s="57" t="s">
        <v>82</v>
      </c>
      <c r="IG97" s="57" t="s">
        <v>84</v>
      </c>
      <c r="IH97" s="57" t="s">
        <v>79</v>
      </c>
      <c r="II97" s="57" t="s">
        <v>68</v>
      </c>
      <c r="IJ97" s="57">
        <v>34593</v>
      </c>
      <c r="IK97" s="57">
        <v>13154</v>
      </c>
      <c r="IL97" s="57">
        <v>32079</v>
      </c>
      <c r="IM97" s="57">
        <v>34085</v>
      </c>
      <c r="IO97" s="57" t="s">
        <v>5195</v>
      </c>
      <c r="IP97" s="57" t="s">
        <v>19250</v>
      </c>
      <c r="IQ97" s="57" t="s">
        <v>19545</v>
      </c>
      <c r="IR97" s="57" t="s">
        <v>5808</v>
      </c>
      <c r="IT97" s="57">
        <v>4</v>
      </c>
      <c r="IU97" s="57">
        <v>2</v>
      </c>
      <c r="IV97" s="57">
        <v>3</v>
      </c>
      <c r="IW97" s="57">
        <v>3</v>
      </c>
      <c r="IY97" s="57">
        <v>1264</v>
      </c>
      <c r="IZ97" s="57">
        <v>192</v>
      </c>
      <c r="JA97" s="57">
        <v>548</v>
      </c>
      <c r="JB97" s="57">
        <v>445</v>
      </c>
      <c r="JD97" s="57">
        <v>312</v>
      </c>
      <c r="JE97" s="57">
        <v>122</v>
      </c>
      <c r="JF97" s="57">
        <v>310</v>
      </c>
      <c r="JG97" s="57">
        <v>312</v>
      </c>
      <c r="JN97" s="57">
        <v>32079</v>
      </c>
      <c r="JO97" s="57">
        <v>34085</v>
      </c>
      <c r="JS97" s="57" t="s">
        <v>19545</v>
      </c>
      <c r="JT97" s="57" t="s">
        <v>5808</v>
      </c>
      <c r="JX97" s="57">
        <v>3</v>
      </c>
      <c r="JY97" s="57">
        <v>3</v>
      </c>
      <c r="KC97" s="57">
        <v>548</v>
      </c>
      <c r="KD97" s="57">
        <v>445</v>
      </c>
      <c r="KH97" s="57">
        <v>310</v>
      </c>
      <c r="KI97" s="57">
        <v>312</v>
      </c>
      <c r="LV97" s="57">
        <v>34582</v>
      </c>
      <c r="LW97" s="57">
        <v>34593</v>
      </c>
      <c r="LX97" s="57">
        <v>32130</v>
      </c>
      <c r="MA97" s="57" t="s">
        <v>16990</v>
      </c>
      <c r="MB97" s="57" t="s">
        <v>19249</v>
      </c>
      <c r="MC97" s="57" t="s">
        <v>19556</v>
      </c>
      <c r="MF97" s="57">
        <v>4</v>
      </c>
      <c r="MG97" s="57">
        <v>4</v>
      </c>
      <c r="MH97" s="57">
        <v>2</v>
      </c>
      <c r="MK97" s="57">
        <v>592</v>
      </c>
      <c r="ML97" s="57">
        <v>1264</v>
      </c>
      <c r="MM97" s="57">
        <v>180</v>
      </c>
      <c r="MP97" s="57">
        <v>312</v>
      </c>
      <c r="MQ97" s="57">
        <v>312</v>
      </c>
      <c r="MR97" s="57">
        <v>413</v>
      </c>
      <c r="MZ97" s="57">
        <v>44517</v>
      </c>
      <c r="NE97" s="57" t="s">
        <v>19546</v>
      </c>
      <c r="NJ97" s="57">
        <v>2</v>
      </c>
      <c r="NO97" s="57">
        <v>317</v>
      </c>
      <c r="NT97" s="57">
        <v>333</v>
      </c>
      <c r="PJ97" s="57" t="s">
        <v>19557</v>
      </c>
      <c r="PK97" s="57" t="s">
        <v>19558</v>
      </c>
      <c r="PL97" s="57" t="s">
        <v>19559</v>
      </c>
      <c r="PN97" s="57">
        <v>1219.5634937</v>
      </c>
      <c r="PO97" s="57" t="s">
        <v>18823</v>
      </c>
      <c r="PP97" s="57" t="s">
        <v>18824</v>
      </c>
      <c r="PQ97" s="57" t="s">
        <v>18825</v>
      </c>
      <c r="PR97" s="57" t="s">
        <v>3621</v>
      </c>
      <c r="PS97" s="57" t="s">
        <v>3622</v>
      </c>
      <c r="PT97" s="57" t="s">
        <v>3623</v>
      </c>
      <c r="PU97" s="57" t="s">
        <v>3624</v>
      </c>
      <c r="PV97" s="57" t="s">
        <v>3614</v>
      </c>
      <c r="PW97" s="57" t="s">
        <v>3167</v>
      </c>
    </row>
    <row r="98" spans="1:439" ht="15" customHeight="1" x14ac:dyDescent="0.35">
      <c r="A98" s="57">
        <v>97</v>
      </c>
      <c r="B98" s="57" t="s">
        <v>1225</v>
      </c>
      <c r="D98" s="57" t="s">
        <v>231</v>
      </c>
      <c r="E98" s="57" t="s">
        <v>1874</v>
      </c>
      <c r="F98" s="57" t="s">
        <v>1875</v>
      </c>
      <c r="G98" s="57" t="s">
        <v>1876</v>
      </c>
      <c r="H98" s="57" t="s">
        <v>1877</v>
      </c>
      <c r="I98" s="57" t="s">
        <v>1878</v>
      </c>
      <c r="J98" s="57" t="s">
        <v>1879</v>
      </c>
      <c r="K98" s="57" t="s">
        <v>1880</v>
      </c>
      <c r="P98" s="57" t="s">
        <v>1470</v>
      </c>
      <c r="S98" s="57" t="s">
        <v>69</v>
      </c>
      <c r="T98" s="57" t="s">
        <v>69</v>
      </c>
      <c r="U98" s="57" t="s">
        <v>69</v>
      </c>
      <c r="V98" s="57" t="s">
        <v>69</v>
      </c>
      <c r="W98" s="57" t="s">
        <v>69</v>
      </c>
      <c r="X98" s="57" t="s">
        <v>69</v>
      </c>
      <c r="Y98" s="57" t="s">
        <v>69</v>
      </c>
      <c r="Z98" s="57" t="s">
        <v>63</v>
      </c>
      <c r="AA98" s="57" t="s">
        <v>69</v>
      </c>
      <c r="AB98" s="57" t="s">
        <v>63</v>
      </c>
      <c r="AC98" s="57" t="s">
        <v>69</v>
      </c>
      <c r="AD98" s="57" t="s">
        <v>63</v>
      </c>
      <c r="AE98" s="57" t="s">
        <v>63</v>
      </c>
      <c r="AF98" s="57" t="s">
        <v>69</v>
      </c>
      <c r="AG98" s="57" t="s">
        <v>69</v>
      </c>
      <c r="AH98" s="57" t="s">
        <v>70</v>
      </c>
      <c r="AI98" s="57" t="s">
        <v>1881</v>
      </c>
      <c r="AJ98" s="57" t="s">
        <v>83</v>
      </c>
      <c r="AK98" s="57" t="s">
        <v>83</v>
      </c>
      <c r="AL98" s="57" t="s">
        <v>72</v>
      </c>
      <c r="AM98" s="57" t="s">
        <v>1882</v>
      </c>
      <c r="AN98" s="57" t="s">
        <v>1883</v>
      </c>
      <c r="AO98" s="57" t="s">
        <v>925</v>
      </c>
      <c r="AP98" s="57" t="s">
        <v>19115</v>
      </c>
      <c r="AQ98" s="57" t="s">
        <v>1245</v>
      </c>
      <c r="AR98" s="57" t="s">
        <v>78</v>
      </c>
      <c r="AS98" s="57" t="s">
        <v>1364</v>
      </c>
      <c r="AT98" s="57" t="s">
        <v>18859</v>
      </c>
      <c r="AU98" s="57" t="s">
        <v>5734</v>
      </c>
      <c r="AV98" s="57" t="s">
        <v>5735</v>
      </c>
      <c r="BE98" s="57" t="s">
        <v>5736</v>
      </c>
      <c r="BF98" s="57" t="s">
        <v>5737</v>
      </c>
      <c r="BG98" s="57" t="s">
        <v>5738</v>
      </c>
      <c r="BH98" s="57" t="s">
        <v>5739</v>
      </c>
      <c r="BI98" s="57" t="s">
        <v>5740</v>
      </c>
      <c r="BJ98" s="57" t="s">
        <v>5741</v>
      </c>
      <c r="BK98" s="57" t="s">
        <v>5742</v>
      </c>
      <c r="BL98" s="57" t="s">
        <v>5743</v>
      </c>
      <c r="BO98" s="57" t="s">
        <v>5744</v>
      </c>
      <c r="BP98" s="57" t="s">
        <v>5745</v>
      </c>
      <c r="BQ98" s="57" t="s">
        <v>5746</v>
      </c>
      <c r="BR98" s="57" t="s">
        <v>5747</v>
      </c>
      <c r="BS98" s="57" t="s">
        <v>5748</v>
      </c>
      <c r="BT98" s="57" t="s">
        <v>5749</v>
      </c>
      <c r="BU98" s="57" t="s">
        <v>5624</v>
      </c>
      <c r="BV98" s="57" t="s">
        <v>18056</v>
      </c>
      <c r="BW98" s="164" t="s">
        <v>18805</v>
      </c>
      <c r="BX98" s="57" t="s">
        <v>19226</v>
      </c>
      <c r="BY98" s="57" t="s">
        <v>8559</v>
      </c>
      <c r="BZ98" s="57" t="s">
        <v>8560</v>
      </c>
      <c r="CA98" s="57" t="s">
        <v>8561</v>
      </c>
      <c r="CI98" s="57" t="s">
        <v>8562</v>
      </c>
      <c r="CJ98" s="57" t="s">
        <v>8563</v>
      </c>
      <c r="CK98" s="57" t="s">
        <v>8564</v>
      </c>
      <c r="CL98" s="57" t="s">
        <v>8565</v>
      </c>
      <c r="CM98" s="57" t="s">
        <v>8566</v>
      </c>
      <c r="CN98" s="57" t="s">
        <v>8567</v>
      </c>
      <c r="CS98" s="57" t="s">
        <v>5746</v>
      </c>
      <c r="CT98" s="57" t="s">
        <v>7289</v>
      </c>
      <c r="CV98" s="57" t="s">
        <v>8568</v>
      </c>
      <c r="CW98" s="57" t="s">
        <v>8569</v>
      </c>
      <c r="CX98" s="57" t="s">
        <v>8570</v>
      </c>
      <c r="CY98" s="57" t="s">
        <v>8571</v>
      </c>
      <c r="CZ98" s="57" t="s">
        <v>18059</v>
      </c>
      <c r="DA98" s="164" t="s">
        <v>18802</v>
      </c>
      <c r="DB98" s="57" t="s">
        <v>18934</v>
      </c>
      <c r="DC98" s="57" t="s">
        <v>11414</v>
      </c>
      <c r="DD98" s="57" t="s">
        <v>11415</v>
      </c>
      <c r="DE98" s="57" t="s">
        <v>11416</v>
      </c>
      <c r="DF98" s="57" t="s">
        <v>11417</v>
      </c>
      <c r="DM98" s="57" t="s">
        <v>11418</v>
      </c>
      <c r="DN98" s="57" t="s">
        <v>11419</v>
      </c>
      <c r="DO98" s="57" t="s">
        <v>11420</v>
      </c>
      <c r="DP98" s="57" t="s">
        <v>11421</v>
      </c>
      <c r="DQ98" s="57" t="s">
        <v>11422</v>
      </c>
      <c r="DR98" s="57" t="s">
        <v>11423</v>
      </c>
      <c r="DS98" s="57" t="s">
        <v>11424</v>
      </c>
      <c r="DW98" s="57" t="s">
        <v>11425</v>
      </c>
      <c r="DZ98" s="57" t="s">
        <v>11426</v>
      </c>
      <c r="EA98" s="57" t="s">
        <v>11427</v>
      </c>
      <c r="EB98" s="57" t="s">
        <v>5518</v>
      </c>
      <c r="EC98" s="57" t="s">
        <v>5519</v>
      </c>
      <c r="ED98" s="57" t="s">
        <v>18066</v>
      </c>
      <c r="EE98" s="164" t="s">
        <v>18805</v>
      </c>
      <c r="EF98" s="57" t="s">
        <v>18806</v>
      </c>
      <c r="EG98" s="57" t="s">
        <v>13872</v>
      </c>
      <c r="EH98" s="57" t="s">
        <v>13873</v>
      </c>
      <c r="EI98" s="57" t="s">
        <v>13874</v>
      </c>
      <c r="EJ98" s="57" t="s">
        <v>13875</v>
      </c>
      <c r="EQ98" s="57" t="s">
        <v>13876</v>
      </c>
      <c r="ER98" s="57" t="s">
        <v>13877</v>
      </c>
      <c r="ES98" s="57" t="s">
        <v>13878</v>
      </c>
      <c r="ET98" s="57" t="s">
        <v>13879</v>
      </c>
      <c r="EU98" s="57" t="s">
        <v>13880</v>
      </c>
      <c r="EV98" s="57" t="s">
        <v>13881</v>
      </c>
      <c r="EW98" s="57" t="s">
        <v>5740</v>
      </c>
      <c r="FA98" s="57" t="s">
        <v>13882</v>
      </c>
      <c r="FB98" s="57" t="s">
        <v>13883</v>
      </c>
      <c r="FD98" s="57" t="s">
        <v>13884</v>
      </c>
      <c r="FE98" s="57" t="s">
        <v>13885</v>
      </c>
      <c r="FF98" s="57" t="s">
        <v>13886</v>
      </c>
      <c r="FG98" s="57" t="s">
        <v>13887</v>
      </c>
      <c r="FH98" s="57" t="s">
        <v>18056</v>
      </c>
      <c r="FI98" s="164" t="s">
        <v>18802</v>
      </c>
      <c r="FJ98" s="57" t="s">
        <v>19560</v>
      </c>
      <c r="FK98" s="57" t="s">
        <v>15602</v>
      </c>
      <c r="FL98" s="57" t="s">
        <v>15603</v>
      </c>
      <c r="FM98" s="57" t="s">
        <v>4941</v>
      </c>
      <c r="FN98" s="57" t="s">
        <v>15604</v>
      </c>
      <c r="FO98" s="57" t="s">
        <v>4943</v>
      </c>
      <c r="FU98" s="57" t="s">
        <v>15605</v>
      </c>
      <c r="FV98" s="57" t="s">
        <v>15606</v>
      </c>
      <c r="FW98" s="57" t="s">
        <v>15607</v>
      </c>
      <c r="FX98" s="57" t="s">
        <v>15608</v>
      </c>
      <c r="FY98" s="57" t="s">
        <v>4948</v>
      </c>
      <c r="FZ98" s="57" t="s">
        <v>4949</v>
      </c>
      <c r="GA98" s="57" t="s">
        <v>4950</v>
      </c>
      <c r="GB98" s="57" t="s">
        <v>4951</v>
      </c>
      <c r="GE98" s="57" t="s">
        <v>15609</v>
      </c>
      <c r="GF98" s="57" t="s">
        <v>15610</v>
      </c>
      <c r="GG98" s="57" t="s">
        <v>15611</v>
      </c>
      <c r="GH98" s="57" t="s">
        <v>15612</v>
      </c>
      <c r="GI98" s="57" t="s">
        <v>15613</v>
      </c>
      <c r="GJ98" s="57" t="s">
        <v>15614</v>
      </c>
      <c r="GK98" s="57" t="s">
        <v>15615</v>
      </c>
      <c r="GL98" s="57" t="s">
        <v>18084</v>
      </c>
      <c r="GM98" s="164" t="s">
        <v>18835</v>
      </c>
      <c r="GN98" s="57" t="s">
        <v>19561</v>
      </c>
      <c r="HS98" s="57" t="s">
        <v>82</v>
      </c>
      <c r="HT98" s="57" t="s">
        <v>79</v>
      </c>
      <c r="HU98" s="57" t="s">
        <v>82</v>
      </c>
      <c r="HV98" s="57" t="s">
        <v>82</v>
      </c>
      <c r="HW98" s="57" t="s">
        <v>82</v>
      </c>
      <c r="HX98" s="57" t="s">
        <v>82</v>
      </c>
      <c r="HY98" s="57" t="s">
        <v>82</v>
      </c>
      <c r="HZ98" s="57" t="s">
        <v>82</v>
      </c>
      <c r="IA98" s="57" t="s">
        <v>82</v>
      </c>
      <c r="IB98" s="57" t="s">
        <v>82</v>
      </c>
      <c r="IC98" s="57" t="s">
        <v>82</v>
      </c>
      <c r="ID98" s="57" t="s">
        <v>82</v>
      </c>
      <c r="IE98" s="57" t="s">
        <v>82</v>
      </c>
      <c r="IF98" s="57" t="s">
        <v>82</v>
      </c>
      <c r="IG98" s="57" t="s">
        <v>82</v>
      </c>
      <c r="IH98" s="57" t="s">
        <v>82</v>
      </c>
      <c r="II98" s="57" t="s">
        <v>68</v>
      </c>
      <c r="IJ98" s="57">
        <v>34085</v>
      </c>
      <c r="IK98" s="57">
        <v>13154</v>
      </c>
      <c r="IL98" s="57">
        <v>34052</v>
      </c>
      <c r="IO98" s="57" t="s">
        <v>5021</v>
      </c>
      <c r="IP98" s="57" t="s">
        <v>798</v>
      </c>
      <c r="IQ98" s="57" t="s">
        <v>1473</v>
      </c>
      <c r="IT98" s="57">
        <v>2</v>
      </c>
      <c r="IU98" s="57">
        <v>2</v>
      </c>
      <c r="IV98" s="57">
        <v>3</v>
      </c>
      <c r="IY98" s="57">
        <v>263</v>
      </c>
      <c r="IZ98" s="57">
        <v>192</v>
      </c>
      <c r="JA98" s="57">
        <v>338</v>
      </c>
      <c r="JD98" s="57">
        <v>312</v>
      </c>
      <c r="JE98" s="57">
        <v>122</v>
      </c>
      <c r="JF98" s="57">
        <v>312</v>
      </c>
      <c r="JN98" s="57">
        <v>34085</v>
      </c>
      <c r="JO98" s="57">
        <v>13154</v>
      </c>
      <c r="JP98" s="57">
        <v>34593</v>
      </c>
      <c r="JQ98" s="57">
        <v>34053</v>
      </c>
      <c r="JS98" s="57" t="s">
        <v>5808</v>
      </c>
      <c r="JT98" s="57" t="s">
        <v>19250</v>
      </c>
      <c r="JU98" s="57" t="s">
        <v>5195</v>
      </c>
      <c r="JV98" s="57" t="s">
        <v>19562</v>
      </c>
      <c r="JX98" s="57">
        <v>2</v>
      </c>
      <c r="JY98" s="57">
        <v>2</v>
      </c>
      <c r="JZ98" s="57">
        <v>3</v>
      </c>
      <c r="KA98" s="57">
        <v>3</v>
      </c>
      <c r="KC98" s="57">
        <v>263</v>
      </c>
      <c r="KD98" s="57">
        <v>192</v>
      </c>
      <c r="KE98" s="57">
        <v>851</v>
      </c>
      <c r="KF98" s="57">
        <v>306</v>
      </c>
      <c r="KH98" s="57">
        <v>312</v>
      </c>
      <c r="KI98" s="57">
        <v>122</v>
      </c>
      <c r="KJ98" s="57">
        <v>312</v>
      </c>
      <c r="KK98" s="57">
        <v>312</v>
      </c>
      <c r="KR98" s="57">
        <v>15254</v>
      </c>
      <c r="KS98" s="57">
        <v>34582</v>
      </c>
      <c r="KW98" s="57" t="s">
        <v>4802</v>
      </c>
      <c r="KX98" s="57" t="s">
        <v>5700</v>
      </c>
      <c r="LB98" s="57">
        <v>2</v>
      </c>
      <c r="LC98" s="57">
        <v>2</v>
      </c>
      <c r="LG98" s="57">
        <v>400</v>
      </c>
      <c r="LH98" s="57">
        <v>300</v>
      </c>
      <c r="LL98" s="57">
        <v>136</v>
      </c>
      <c r="LM98" s="57">
        <v>312</v>
      </c>
      <c r="LV98" s="57">
        <v>13154</v>
      </c>
      <c r="LW98" s="57">
        <v>32079</v>
      </c>
      <c r="MA98" s="57" t="s">
        <v>19250</v>
      </c>
      <c r="MB98" s="57" t="s">
        <v>19251</v>
      </c>
      <c r="MF98" s="57">
        <v>2</v>
      </c>
      <c r="MG98" s="57">
        <v>2</v>
      </c>
      <c r="MK98" s="57">
        <v>192</v>
      </c>
      <c r="ML98" s="57">
        <v>263</v>
      </c>
      <c r="MP98" s="57">
        <v>122</v>
      </c>
      <c r="MQ98" s="57">
        <v>310</v>
      </c>
      <c r="MZ98" s="57">
        <v>13254</v>
      </c>
      <c r="NA98" s="57">
        <v>34052</v>
      </c>
      <c r="NE98" s="57" t="s">
        <v>799</v>
      </c>
      <c r="NF98" s="57" t="s">
        <v>1473</v>
      </c>
      <c r="NJ98" s="57">
        <v>2</v>
      </c>
      <c r="NK98" s="57">
        <v>3</v>
      </c>
      <c r="NO98" s="57">
        <v>192</v>
      </c>
      <c r="NP98" s="57">
        <v>338</v>
      </c>
      <c r="NT98" s="57">
        <v>128</v>
      </c>
      <c r="NU98" s="57">
        <v>312</v>
      </c>
      <c r="PJ98" s="57" t="s">
        <v>19563</v>
      </c>
      <c r="PK98" s="57" t="s">
        <v>19564</v>
      </c>
      <c r="PL98" s="57" t="s">
        <v>19565</v>
      </c>
      <c r="PN98" s="57">
        <v>1274.7462057000002</v>
      </c>
      <c r="PO98" s="57" t="s">
        <v>18823</v>
      </c>
      <c r="PP98" s="57" t="s">
        <v>18824</v>
      </c>
      <c r="PQ98" s="57" t="s">
        <v>18825</v>
      </c>
      <c r="PR98" s="57" t="s">
        <v>3625</v>
      </c>
      <c r="PS98" s="57" t="s">
        <v>3626</v>
      </c>
      <c r="PT98" s="57" t="s">
        <v>3627</v>
      </c>
      <c r="PU98" s="57" t="s">
        <v>3628</v>
      </c>
      <c r="PV98" s="57" t="s">
        <v>3629</v>
      </c>
      <c r="PW98" s="57" t="s">
        <v>3167</v>
      </c>
    </row>
    <row r="99" spans="1:439" ht="15" customHeight="1" x14ac:dyDescent="0.35">
      <c r="A99" s="57">
        <v>98</v>
      </c>
      <c r="B99" s="57" t="s">
        <v>1225</v>
      </c>
      <c r="D99" s="57" t="s">
        <v>19566</v>
      </c>
      <c r="E99" s="57" t="s">
        <v>1885</v>
      </c>
      <c r="F99" s="57" t="s">
        <v>1886</v>
      </c>
      <c r="P99" s="57" t="s">
        <v>1887</v>
      </c>
      <c r="S99" s="57" t="s">
        <v>69</v>
      </c>
      <c r="T99" s="57" t="s">
        <v>69</v>
      </c>
      <c r="U99" s="57" t="s">
        <v>69</v>
      </c>
      <c r="V99" s="57" t="s">
        <v>69</v>
      </c>
      <c r="W99" s="57" t="s">
        <v>69</v>
      </c>
      <c r="X99" s="57" t="s">
        <v>69</v>
      </c>
      <c r="Y99" s="57" t="s">
        <v>63</v>
      </c>
      <c r="Z99" s="57" t="s">
        <v>69</v>
      </c>
      <c r="AA99" s="57" t="s">
        <v>69</v>
      </c>
      <c r="AB99" s="57" t="s">
        <v>63</v>
      </c>
      <c r="AC99" s="57" t="s">
        <v>69</v>
      </c>
      <c r="AD99" s="57" t="s">
        <v>69</v>
      </c>
      <c r="AE99" s="57" t="s">
        <v>69</v>
      </c>
      <c r="AF99" s="57" t="s">
        <v>69</v>
      </c>
      <c r="AG99" s="57" t="s">
        <v>69</v>
      </c>
      <c r="AH99" s="57" t="s">
        <v>70</v>
      </c>
      <c r="AI99" s="57" t="s">
        <v>1888</v>
      </c>
      <c r="AJ99" s="57" t="s">
        <v>65</v>
      </c>
      <c r="AK99" s="57" t="s">
        <v>71</v>
      </c>
      <c r="AL99" s="57" t="s">
        <v>66</v>
      </c>
      <c r="AO99" s="57" t="s">
        <v>926</v>
      </c>
      <c r="AP99" s="57" t="s">
        <v>19223</v>
      </c>
      <c r="AQ99" s="57" t="s">
        <v>67</v>
      </c>
      <c r="AR99" s="57" t="s">
        <v>73</v>
      </c>
      <c r="AS99" s="57" t="s">
        <v>1364</v>
      </c>
      <c r="AT99" s="57" t="s">
        <v>18801</v>
      </c>
      <c r="AU99" s="57" t="s">
        <v>5750</v>
      </c>
      <c r="AV99" s="57" t="s">
        <v>5170</v>
      </c>
      <c r="AW99" s="57" t="s">
        <v>5172</v>
      </c>
      <c r="AX99" s="57" t="s">
        <v>5751</v>
      </c>
      <c r="BE99" s="57" t="s">
        <v>5752</v>
      </c>
      <c r="BF99" s="57" t="s">
        <v>5189</v>
      </c>
      <c r="BG99" s="57" t="s">
        <v>5753</v>
      </c>
      <c r="BH99" s="57" t="s">
        <v>5754</v>
      </c>
      <c r="BI99" s="57" t="s">
        <v>5755</v>
      </c>
      <c r="BJ99" s="57" t="s">
        <v>5756</v>
      </c>
      <c r="BO99" s="57" t="s">
        <v>4579</v>
      </c>
      <c r="BP99" s="57" t="s">
        <v>4758</v>
      </c>
      <c r="BR99" s="57" t="s">
        <v>5757</v>
      </c>
      <c r="BS99" s="57" t="s">
        <v>5758</v>
      </c>
      <c r="BT99" s="57" t="s">
        <v>5759</v>
      </c>
      <c r="BU99" s="57" t="s">
        <v>5760</v>
      </c>
      <c r="BV99" s="57" t="s">
        <v>18059</v>
      </c>
      <c r="BW99" s="164" t="s">
        <v>18805</v>
      </c>
      <c r="BX99" s="57" t="s">
        <v>18803</v>
      </c>
      <c r="BY99" s="57" t="s">
        <v>8572</v>
      </c>
      <c r="BZ99" s="57" t="s">
        <v>8573</v>
      </c>
      <c r="CA99" s="57" t="s">
        <v>8574</v>
      </c>
      <c r="CI99" s="57" t="s">
        <v>8575</v>
      </c>
      <c r="CJ99" s="57" t="s">
        <v>8576</v>
      </c>
      <c r="CK99" s="57" t="s">
        <v>8577</v>
      </c>
      <c r="CL99" s="57" t="s">
        <v>8578</v>
      </c>
      <c r="CM99" s="57" t="s">
        <v>8579</v>
      </c>
      <c r="CN99" s="57" t="s">
        <v>8580</v>
      </c>
      <c r="CO99" s="57" t="s">
        <v>8581</v>
      </c>
      <c r="CP99" s="57" t="s">
        <v>8582</v>
      </c>
      <c r="CS99" s="57" t="s">
        <v>8583</v>
      </c>
      <c r="CT99" s="57" t="s">
        <v>8584</v>
      </c>
      <c r="CV99" s="57" t="s">
        <v>8585</v>
      </c>
      <c r="CW99" s="57" t="s">
        <v>8586</v>
      </c>
      <c r="CX99" s="57" t="s">
        <v>8587</v>
      </c>
      <c r="CY99" s="57" t="s">
        <v>8588</v>
      </c>
      <c r="CZ99" s="57" t="s">
        <v>18081</v>
      </c>
      <c r="DA99" s="164" t="s">
        <v>18805</v>
      </c>
      <c r="DB99" s="57" t="s">
        <v>18832</v>
      </c>
      <c r="DC99" s="57" t="s">
        <v>11428</v>
      </c>
      <c r="DD99" s="57" t="s">
        <v>11429</v>
      </c>
      <c r="DE99" s="57" t="s">
        <v>11430</v>
      </c>
      <c r="DM99" s="57" t="s">
        <v>11431</v>
      </c>
      <c r="DN99" s="57" t="s">
        <v>11432</v>
      </c>
      <c r="DO99" s="57" t="s">
        <v>11433</v>
      </c>
      <c r="DP99" s="57" t="s">
        <v>11434</v>
      </c>
      <c r="DQ99" s="57" t="s">
        <v>11435</v>
      </c>
      <c r="DR99" s="57" t="s">
        <v>11436</v>
      </c>
      <c r="DW99" s="57" t="s">
        <v>11437</v>
      </c>
      <c r="DX99" s="57" t="s">
        <v>11438</v>
      </c>
      <c r="DZ99" s="57" t="s">
        <v>11439</v>
      </c>
      <c r="EA99" s="57" t="s">
        <v>11440</v>
      </c>
      <c r="EB99" s="57" t="s">
        <v>11441</v>
      </c>
      <c r="EC99" s="57" t="s">
        <v>11442</v>
      </c>
      <c r="ED99" s="57" t="s">
        <v>18084</v>
      </c>
      <c r="EE99" s="164" t="s">
        <v>18802</v>
      </c>
      <c r="EF99" s="57" t="s">
        <v>18928</v>
      </c>
      <c r="EG99" s="57" t="s">
        <v>13888</v>
      </c>
      <c r="EH99" s="57" t="s">
        <v>13889</v>
      </c>
      <c r="EI99" s="57" t="s">
        <v>13890</v>
      </c>
      <c r="EJ99" s="57" t="s">
        <v>13891</v>
      </c>
      <c r="EQ99" s="57" t="s">
        <v>13892</v>
      </c>
      <c r="ER99" s="57" t="s">
        <v>13893</v>
      </c>
      <c r="ES99" s="57" t="s">
        <v>13894</v>
      </c>
      <c r="ET99" s="57" t="s">
        <v>13895</v>
      </c>
      <c r="EU99" s="57" t="s">
        <v>13896</v>
      </c>
      <c r="EV99" s="57" t="s">
        <v>13897</v>
      </c>
      <c r="FA99" s="57" t="s">
        <v>13898</v>
      </c>
      <c r="FB99" s="57" t="s">
        <v>13899</v>
      </c>
      <c r="FC99" s="57" t="s">
        <v>13900</v>
      </c>
      <c r="FD99" s="57" t="s">
        <v>13901</v>
      </c>
      <c r="FE99" s="57" t="s">
        <v>13902</v>
      </c>
      <c r="FF99" s="57" t="s">
        <v>13903</v>
      </c>
      <c r="FG99" s="57" t="s">
        <v>13904</v>
      </c>
      <c r="FH99" s="57" t="s">
        <v>18081</v>
      </c>
      <c r="FI99" s="164" t="s">
        <v>18805</v>
      </c>
      <c r="FJ99" s="57" t="s">
        <v>18854</v>
      </c>
      <c r="FK99" s="57" t="s">
        <v>15616</v>
      </c>
      <c r="FL99" s="57" t="s">
        <v>15617</v>
      </c>
      <c r="FM99" s="57" t="s">
        <v>15618</v>
      </c>
      <c r="FN99" s="57" t="s">
        <v>8531</v>
      </c>
      <c r="FO99" s="57" t="s">
        <v>8532</v>
      </c>
      <c r="FP99" s="57" t="s">
        <v>15619</v>
      </c>
      <c r="FU99" s="57" t="s">
        <v>15620</v>
      </c>
      <c r="FV99" s="57" t="s">
        <v>8538</v>
      </c>
      <c r="FW99" s="57" t="s">
        <v>8539</v>
      </c>
      <c r="FX99" s="57" t="s">
        <v>8540</v>
      </c>
      <c r="FY99" s="57" t="s">
        <v>8541</v>
      </c>
      <c r="FZ99" s="57" t="s">
        <v>8542</v>
      </c>
      <c r="GA99" s="57" t="s">
        <v>15621</v>
      </c>
      <c r="GB99" s="57" t="s">
        <v>15622</v>
      </c>
      <c r="GE99" s="57" t="s">
        <v>15623</v>
      </c>
      <c r="GH99" s="57" t="s">
        <v>15624</v>
      </c>
      <c r="GI99" s="57" t="s">
        <v>15625</v>
      </c>
      <c r="GJ99" s="57" t="s">
        <v>15626</v>
      </c>
      <c r="GK99" s="57" t="s">
        <v>15627</v>
      </c>
      <c r="GL99" s="57" t="s">
        <v>18061</v>
      </c>
      <c r="GM99" s="164" t="s">
        <v>19168</v>
      </c>
      <c r="GN99" s="57" t="s">
        <v>18877</v>
      </c>
      <c r="GO99" s="57" t="s">
        <v>15708</v>
      </c>
      <c r="GP99" s="57" t="s">
        <v>16824</v>
      </c>
      <c r="GQ99" s="57" t="s">
        <v>16825</v>
      </c>
      <c r="GY99" s="57" t="s">
        <v>16826</v>
      </c>
      <c r="GZ99" s="57" t="s">
        <v>16827</v>
      </c>
      <c r="HA99" s="57" t="s">
        <v>16828</v>
      </c>
      <c r="HB99" s="57" t="s">
        <v>16829</v>
      </c>
      <c r="HC99" s="57" t="s">
        <v>16830</v>
      </c>
      <c r="HI99" s="57" t="s">
        <v>16085</v>
      </c>
      <c r="HJ99" s="57" t="s">
        <v>16831</v>
      </c>
      <c r="HL99" s="57" t="s">
        <v>16832</v>
      </c>
      <c r="HM99" s="57" t="s">
        <v>16833</v>
      </c>
      <c r="HN99" s="57" t="s">
        <v>16834</v>
      </c>
      <c r="HO99" s="57" t="s">
        <v>11442</v>
      </c>
      <c r="HP99" s="57" t="s">
        <v>18069</v>
      </c>
      <c r="HQ99" s="164" t="s">
        <v>18802</v>
      </c>
      <c r="HR99" s="57" t="s">
        <v>19035</v>
      </c>
      <c r="HS99" s="57" t="s">
        <v>74</v>
      </c>
      <c r="HT99" s="57" t="s">
        <v>74</v>
      </c>
      <c r="HU99" s="57" t="s">
        <v>74</v>
      </c>
      <c r="HV99" s="57" t="s">
        <v>68</v>
      </c>
      <c r="HW99" s="57" t="s">
        <v>68</v>
      </c>
      <c r="HX99" s="57" t="s">
        <v>68</v>
      </c>
      <c r="HY99" s="57" t="s">
        <v>74</v>
      </c>
      <c r="HZ99" s="57" t="s">
        <v>74</v>
      </c>
      <c r="IA99" s="57" t="s">
        <v>79</v>
      </c>
      <c r="IB99" s="57" t="s">
        <v>74</v>
      </c>
      <c r="IC99" s="57" t="s">
        <v>79</v>
      </c>
      <c r="ID99" s="57" t="s">
        <v>79</v>
      </c>
      <c r="IE99" s="57" t="s">
        <v>79</v>
      </c>
      <c r="IF99" s="57" t="s">
        <v>74</v>
      </c>
      <c r="IG99" s="57" t="s">
        <v>74</v>
      </c>
      <c r="IH99" s="57" t="s">
        <v>79</v>
      </c>
      <c r="II99" s="57" t="s">
        <v>68</v>
      </c>
      <c r="JN99" s="57">
        <v>11054</v>
      </c>
      <c r="JO99" s="57">
        <v>35052</v>
      </c>
      <c r="JP99" s="57">
        <v>13154</v>
      </c>
      <c r="JS99" s="57" t="s">
        <v>19567</v>
      </c>
      <c r="JT99" s="57" t="s">
        <v>6210</v>
      </c>
      <c r="JU99" s="57" t="s">
        <v>19250</v>
      </c>
      <c r="JX99" s="57">
        <v>2</v>
      </c>
      <c r="JY99" s="57">
        <v>2</v>
      </c>
      <c r="JZ99" s="57">
        <v>2</v>
      </c>
      <c r="KC99" s="57">
        <v>320</v>
      </c>
      <c r="KD99" s="57">
        <v>140</v>
      </c>
      <c r="KE99" s="57">
        <v>192</v>
      </c>
      <c r="KH99" s="57">
        <v>114</v>
      </c>
      <c r="KI99" s="57">
        <v>334</v>
      </c>
      <c r="KJ99" s="57">
        <v>122</v>
      </c>
      <c r="LV99" s="57">
        <v>34056</v>
      </c>
      <c r="MA99" s="57" t="s">
        <v>5181</v>
      </c>
      <c r="MF99" s="57">
        <v>1</v>
      </c>
      <c r="MK99" s="57">
        <v>178</v>
      </c>
      <c r="MP99" s="57">
        <v>312</v>
      </c>
      <c r="MZ99" s="57">
        <v>35071</v>
      </c>
      <c r="NE99" s="57" t="s">
        <v>19551</v>
      </c>
      <c r="NJ99" s="57">
        <v>2</v>
      </c>
      <c r="NO99" s="57">
        <v>231</v>
      </c>
      <c r="NT99" s="57">
        <v>324</v>
      </c>
      <c r="OD99" s="57">
        <v>34592</v>
      </c>
      <c r="OI99" s="57" t="s">
        <v>19510</v>
      </c>
      <c r="ON99" s="57">
        <v>1</v>
      </c>
      <c r="OS99" s="57">
        <v>107</v>
      </c>
      <c r="OX99" s="57">
        <v>312</v>
      </c>
      <c r="PJ99" s="57" t="s">
        <v>19568</v>
      </c>
      <c r="PK99" s="57" t="s">
        <v>19569</v>
      </c>
      <c r="PL99" s="57" t="s">
        <v>19570</v>
      </c>
      <c r="PN99" s="57">
        <v>1027.6647760000001</v>
      </c>
      <c r="PO99" s="57" t="s">
        <v>18823</v>
      </c>
      <c r="PP99" s="57" t="s">
        <v>18824</v>
      </c>
      <c r="PQ99" s="57" t="s">
        <v>18825</v>
      </c>
      <c r="PR99" s="57" t="s">
        <v>3630</v>
      </c>
      <c r="PS99" s="57" t="s">
        <v>3631</v>
      </c>
      <c r="PT99" s="57" t="s">
        <v>3632</v>
      </c>
      <c r="PU99" s="57" t="s">
        <v>3633</v>
      </c>
      <c r="PV99" s="57" t="s">
        <v>3634</v>
      </c>
      <c r="PW99" s="57" t="s">
        <v>3635</v>
      </c>
    </row>
    <row r="100" spans="1:439" ht="15" customHeight="1" x14ac:dyDescent="0.35">
      <c r="A100" s="57">
        <v>99</v>
      </c>
      <c r="B100" s="57" t="s">
        <v>1225</v>
      </c>
      <c r="D100" s="57" t="s">
        <v>1889</v>
      </c>
      <c r="E100" s="57" t="s">
        <v>1890</v>
      </c>
      <c r="F100" s="57" t="s">
        <v>1891</v>
      </c>
      <c r="P100" s="57" t="s">
        <v>1892</v>
      </c>
      <c r="S100" s="57" t="s">
        <v>69</v>
      </c>
      <c r="T100" s="57" t="s">
        <v>69</v>
      </c>
      <c r="U100" s="57" t="s">
        <v>69</v>
      </c>
      <c r="V100" s="57" t="s">
        <v>69</v>
      </c>
      <c r="W100" s="57" t="s">
        <v>69</v>
      </c>
      <c r="X100" s="57" t="s">
        <v>69</v>
      </c>
      <c r="Y100" s="57" t="s">
        <v>69</v>
      </c>
      <c r="Z100" s="57" t="s">
        <v>63</v>
      </c>
      <c r="AA100" s="57" t="s">
        <v>69</v>
      </c>
      <c r="AB100" s="57" t="s">
        <v>63</v>
      </c>
      <c r="AC100" s="57" t="s">
        <v>69</v>
      </c>
      <c r="AD100" s="57" t="s">
        <v>63</v>
      </c>
      <c r="AE100" s="57" t="s">
        <v>63</v>
      </c>
      <c r="AF100" s="57" t="s">
        <v>69</v>
      </c>
      <c r="AG100" s="57" t="s">
        <v>69</v>
      </c>
      <c r="AH100" s="57" t="s">
        <v>75</v>
      </c>
      <c r="AI100" s="57" t="s">
        <v>1893</v>
      </c>
      <c r="AJ100" s="57" t="s">
        <v>81</v>
      </c>
      <c r="AK100" s="57" t="s">
        <v>81</v>
      </c>
      <c r="AL100" s="57" t="s">
        <v>77</v>
      </c>
      <c r="AM100" s="57" t="s">
        <v>1814</v>
      </c>
      <c r="AO100" s="57" t="s">
        <v>927</v>
      </c>
      <c r="AP100" s="57" t="s">
        <v>19482</v>
      </c>
      <c r="AQ100" s="57" t="s">
        <v>67</v>
      </c>
      <c r="AR100" s="57" t="s">
        <v>73</v>
      </c>
      <c r="AS100" s="57" t="s">
        <v>1364</v>
      </c>
      <c r="AT100" s="57" t="s">
        <v>18801</v>
      </c>
      <c r="AU100" s="57" t="s">
        <v>5762</v>
      </c>
      <c r="AV100" s="57" t="s">
        <v>5763</v>
      </c>
      <c r="AW100" s="57" t="s">
        <v>5764</v>
      </c>
      <c r="AX100" s="57" t="s">
        <v>5765</v>
      </c>
      <c r="AY100" s="57" t="s">
        <v>5766</v>
      </c>
      <c r="AZ100" s="57" t="s">
        <v>5767</v>
      </c>
      <c r="BA100" s="57" t="s">
        <v>5768</v>
      </c>
      <c r="BE100" s="57" t="s">
        <v>5769</v>
      </c>
      <c r="BF100" s="57" t="s">
        <v>5770</v>
      </c>
      <c r="BG100" s="57" t="s">
        <v>5771</v>
      </c>
      <c r="BH100" s="57" t="s">
        <v>5772</v>
      </c>
      <c r="BI100" s="57" t="s">
        <v>5773</v>
      </c>
      <c r="BJ100" s="57" t="s">
        <v>5774</v>
      </c>
      <c r="BK100" s="57" t="s">
        <v>5775</v>
      </c>
      <c r="BO100" s="57" t="s">
        <v>5776</v>
      </c>
      <c r="BP100" s="57" t="s">
        <v>5777</v>
      </c>
      <c r="BR100" s="57" t="s">
        <v>5778</v>
      </c>
      <c r="BS100" s="57" t="s">
        <v>5779</v>
      </c>
      <c r="BT100" s="57" t="s">
        <v>5780</v>
      </c>
      <c r="BU100" s="57" t="s">
        <v>5781</v>
      </c>
      <c r="BV100" s="57" t="s">
        <v>18081</v>
      </c>
      <c r="BW100" s="164" t="s">
        <v>18805</v>
      </c>
      <c r="BX100" s="57" t="s">
        <v>18853</v>
      </c>
      <c r="BY100" s="57" t="s">
        <v>8589</v>
      </c>
      <c r="BZ100" s="57" t="s">
        <v>8590</v>
      </c>
      <c r="CA100" s="57" t="s">
        <v>8591</v>
      </c>
      <c r="CB100" s="57" t="s">
        <v>8592</v>
      </c>
      <c r="CC100" s="57" t="s">
        <v>8593</v>
      </c>
      <c r="CI100" s="57" t="s">
        <v>8594</v>
      </c>
      <c r="CJ100" s="57" t="s">
        <v>8595</v>
      </c>
      <c r="CK100" s="57" t="s">
        <v>8596</v>
      </c>
      <c r="CL100" s="57" t="s">
        <v>8597</v>
      </c>
      <c r="CM100" s="57" t="s">
        <v>8598</v>
      </c>
      <c r="CN100" s="57" t="s">
        <v>8599</v>
      </c>
      <c r="CO100" s="57" t="s">
        <v>8600</v>
      </c>
      <c r="CP100" s="57" t="s">
        <v>8601</v>
      </c>
      <c r="CQ100" s="57" t="s">
        <v>8602</v>
      </c>
      <c r="CR100" s="57" t="s">
        <v>8603</v>
      </c>
      <c r="CS100" s="57" t="s">
        <v>8443</v>
      </c>
      <c r="CV100" s="57" t="s">
        <v>8604</v>
      </c>
      <c r="CW100" s="57" t="s">
        <v>8605</v>
      </c>
      <c r="CX100" s="57" t="s">
        <v>8606</v>
      </c>
      <c r="CY100" s="57" t="s">
        <v>8607</v>
      </c>
      <c r="CZ100" s="57" t="s">
        <v>18059</v>
      </c>
      <c r="DA100" s="164" t="s">
        <v>18802</v>
      </c>
      <c r="DB100" s="57" t="s">
        <v>18806</v>
      </c>
      <c r="DC100" s="57" t="s">
        <v>11443</v>
      </c>
      <c r="DD100" s="57" t="s">
        <v>11444</v>
      </c>
      <c r="DE100" s="57" t="s">
        <v>11445</v>
      </c>
      <c r="DM100" s="57" t="s">
        <v>11446</v>
      </c>
      <c r="DN100" s="57" t="s">
        <v>11447</v>
      </c>
      <c r="DO100" s="57" t="s">
        <v>11448</v>
      </c>
      <c r="DP100" s="57" t="s">
        <v>11449</v>
      </c>
      <c r="DQ100" s="57" t="s">
        <v>11450</v>
      </c>
      <c r="DR100" s="57" t="s">
        <v>11451</v>
      </c>
      <c r="DW100" s="57" t="s">
        <v>5899</v>
      </c>
      <c r="DX100" s="57" t="s">
        <v>11452</v>
      </c>
      <c r="DZ100" s="57" t="s">
        <v>11453</v>
      </c>
      <c r="EA100" s="57" t="s">
        <v>11454</v>
      </c>
      <c r="EB100" s="57" t="s">
        <v>11455</v>
      </c>
      <c r="EC100" s="57" t="s">
        <v>11456</v>
      </c>
      <c r="ED100" s="57" t="s">
        <v>18061</v>
      </c>
      <c r="EE100" s="164" t="s">
        <v>19168</v>
      </c>
      <c r="EF100" s="57" t="s">
        <v>19017</v>
      </c>
      <c r="EG100" s="57" t="s">
        <v>13905</v>
      </c>
      <c r="EH100" s="57" t="s">
        <v>13906</v>
      </c>
      <c r="EI100" s="57" t="s">
        <v>13907</v>
      </c>
      <c r="EJ100" s="57" t="s">
        <v>13908</v>
      </c>
      <c r="EQ100" s="57" t="s">
        <v>13909</v>
      </c>
      <c r="ER100" s="57" t="s">
        <v>13910</v>
      </c>
      <c r="ES100" s="57" t="s">
        <v>13911</v>
      </c>
      <c r="ET100" s="57" t="s">
        <v>13912</v>
      </c>
      <c r="FA100" s="57" t="s">
        <v>5712</v>
      </c>
      <c r="FB100" s="57" t="s">
        <v>13913</v>
      </c>
      <c r="FD100" s="57" t="s">
        <v>13914</v>
      </c>
      <c r="FE100" s="57" t="s">
        <v>13915</v>
      </c>
      <c r="FF100" s="57" t="s">
        <v>13916</v>
      </c>
      <c r="FG100" s="57" t="s">
        <v>13917</v>
      </c>
      <c r="FH100" s="57" t="s">
        <v>18075</v>
      </c>
      <c r="FI100" s="164" t="s">
        <v>18805</v>
      </c>
      <c r="FJ100" s="57" t="s">
        <v>19122</v>
      </c>
      <c r="FK100" s="57" t="s">
        <v>8429</v>
      </c>
      <c r="FL100" s="57" t="s">
        <v>15628</v>
      </c>
      <c r="FM100" s="57" t="s">
        <v>15629</v>
      </c>
      <c r="FN100" s="57" t="s">
        <v>15630</v>
      </c>
      <c r="FU100" s="57" t="s">
        <v>13363</v>
      </c>
      <c r="FV100" s="57" t="s">
        <v>15631</v>
      </c>
      <c r="FW100" s="57" t="s">
        <v>13365</v>
      </c>
      <c r="FX100" s="57" t="s">
        <v>15632</v>
      </c>
      <c r="FY100" s="57" t="s">
        <v>15633</v>
      </c>
      <c r="GE100" s="57" t="s">
        <v>13367</v>
      </c>
      <c r="GF100" s="57" t="s">
        <v>5712</v>
      </c>
      <c r="GH100" s="57" t="s">
        <v>15634</v>
      </c>
      <c r="GI100" s="57" t="s">
        <v>15635</v>
      </c>
      <c r="GJ100" s="57" t="s">
        <v>15636</v>
      </c>
      <c r="GK100" s="57" t="s">
        <v>15637</v>
      </c>
      <c r="GL100" s="57" t="s">
        <v>18075</v>
      </c>
      <c r="GM100" s="164" t="s">
        <v>18805</v>
      </c>
      <c r="GN100" s="57" t="s">
        <v>19571</v>
      </c>
      <c r="GO100" s="57" t="s">
        <v>19484</v>
      </c>
      <c r="GP100" s="57" t="s">
        <v>17401</v>
      </c>
      <c r="GQ100" s="57" t="s">
        <v>17402</v>
      </c>
      <c r="GR100" s="57" t="s">
        <v>5116</v>
      </c>
      <c r="GY100" s="57" t="s">
        <v>17403</v>
      </c>
      <c r="GZ100" s="57" t="s">
        <v>17404</v>
      </c>
      <c r="HA100" s="57" t="s">
        <v>19485</v>
      </c>
      <c r="HB100" s="57" t="s">
        <v>19486</v>
      </c>
      <c r="HC100" s="57" t="s">
        <v>17407</v>
      </c>
      <c r="HD100" s="57" t="s">
        <v>17408</v>
      </c>
      <c r="HE100" s="57" t="s">
        <v>19487</v>
      </c>
      <c r="HI100" s="57" t="s">
        <v>6945</v>
      </c>
      <c r="HJ100" s="57" t="s">
        <v>7340</v>
      </c>
      <c r="HL100" s="57" t="s">
        <v>19488</v>
      </c>
      <c r="HM100" s="57" t="s">
        <v>19489</v>
      </c>
      <c r="HN100" s="57" t="s">
        <v>19490</v>
      </c>
      <c r="HO100" s="57" t="s">
        <v>15615</v>
      </c>
      <c r="HP100" s="57" t="s">
        <v>18084</v>
      </c>
      <c r="HQ100" s="164" t="s">
        <v>18835</v>
      </c>
      <c r="HR100" s="57" t="s">
        <v>18900</v>
      </c>
      <c r="HS100" s="57" t="s">
        <v>79</v>
      </c>
      <c r="HT100" s="57" t="s">
        <v>79</v>
      </c>
      <c r="HU100" s="57" t="s">
        <v>79</v>
      </c>
      <c r="HV100" s="57" t="s">
        <v>79</v>
      </c>
      <c r="HW100" s="57" t="s">
        <v>79</v>
      </c>
      <c r="HX100" s="57" t="s">
        <v>79</v>
      </c>
      <c r="HY100" s="57" t="s">
        <v>82</v>
      </c>
      <c r="HZ100" s="57" t="s">
        <v>79</v>
      </c>
      <c r="IA100" s="57" t="s">
        <v>79</v>
      </c>
      <c r="IB100" s="57" t="s">
        <v>79</v>
      </c>
      <c r="IC100" s="57" t="s">
        <v>82</v>
      </c>
      <c r="ID100" s="57" t="s">
        <v>79</v>
      </c>
      <c r="IE100" s="57" t="s">
        <v>82</v>
      </c>
      <c r="IF100" s="57" t="s">
        <v>79</v>
      </c>
      <c r="IG100" s="57" t="s">
        <v>79</v>
      </c>
      <c r="IH100" s="57" t="s">
        <v>79</v>
      </c>
      <c r="II100" s="57" t="s">
        <v>68</v>
      </c>
      <c r="IJ100" s="57">
        <v>33054</v>
      </c>
      <c r="IK100" s="57">
        <v>13254</v>
      </c>
      <c r="IO100" s="57" t="s">
        <v>5596</v>
      </c>
      <c r="IP100" s="57" t="s">
        <v>799</v>
      </c>
      <c r="IT100" s="57">
        <v>2</v>
      </c>
      <c r="IU100" s="57">
        <v>2</v>
      </c>
      <c r="IY100" s="57">
        <v>278</v>
      </c>
      <c r="IZ100" s="57">
        <v>192</v>
      </c>
      <c r="JD100" s="57">
        <v>315</v>
      </c>
      <c r="JE100" s="57">
        <v>128</v>
      </c>
      <c r="JN100" s="57">
        <v>33054</v>
      </c>
      <c r="JO100" s="57">
        <v>13254</v>
      </c>
      <c r="JS100" s="57" t="s">
        <v>5596</v>
      </c>
      <c r="JT100" s="57" t="s">
        <v>799</v>
      </c>
      <c r="JX100" s="57">
        <v>2</v>
      </c>
      <c r="JY100" s="57">
        <v>2</v>
      </c>
      <c r="KC100" s="57">
        <v>278</v>
      </c>
      <c r="KD100" s="57">
        <v>192</v>
      </c>
      <c r="KH100" s="57">
        <v>315</v>
      </c>
      <c r="KI100" s="57">
        <v>128</v>
      </c>
      <c r="KR100" s="57">
        <v>33054</v>
      </c>
      <c r="KS100" s="57">
        <v>13154</v>
      </c>
      <c r="KW100" s="57" t="s">
        <v>19572</v>
      </c>
      <c r="KX100" s="57" t="s">
        <v>19250</v>
      </c>
      <c r="LB100" s="57">
        <v>2</v>
      </c>
      <c r="LC100" s="57">
        <v>1</v>
      </c>
      <c r="LG100" s="57">
        <v>278</v>
      </c>
      <c r="LH100" s="57">
        <v>42</v>
      </c>
      <c r="LL100" s="57">
        <v>315</v>
      </c>
      <c r="LM100" s="57">
        <v>122</v>
      </c>
      <c r="LV100" s="57">
        <v>46301</v>
      </c>
      <c r="MA100" s="57" t="s">
        <v>4924</v>
      </c>
      <c r="MF100" s="57">
        <v>1</v>
      </c>
      <c r="MK100" s="57">
        <v>159</v>
      </c>
      <c r="MP100" s="57">
        <v>320</v>
      </c>
      <c r="MZ100" s="57">
        <v>46301</v>
      </c>
      <c r="NE100" s="57" t="s">
        <v>19573</v>
      </c>
      <c r="NJ100" s="57">
        <v>1</v>
      </c>
      <c r="NO100" s="57">
        <v>159</v>
      </c>
      <c r="NT100" s="57">
        <v>320</v>
      </c>
      <c r="OD100" s="57">
        <v>13254</v>
      </c>
      <c r="OI100" s="57" t="s">
        <v>19252</v>
      </c>
      <c r="ON100" s="57">
        <v>2</v>
      </c>
      <c r="OS100" s="57">
        <v>192</v>
      </c>
      <c r="OX100" s="57">
        <v>128</v>
      </c>
      <c r="PJ100" s="57" t="s">
        <v>19574</v>
      </c>
      <c r="PK100" s="57" t="s">
        <v>19575</v>
      </c>
      <c r="PL100" s="57" t="s">
        <v>19576</v>
      </c>
      <c r="PM100" s="57" t="s">
        <v>19577</v>
      </c>
      <c r="PN100" s="57">
        <v>1281.0169728000001</v>
      </c>
      <c r="PO100" s="57" t="s">
        <v>18823</v>
      </c>
      <c r="PP100" s="57" t="s">
        <v>18824</v>
      </c>
      <c r="PQ100" s="57" t="s">
        <v>18825</v>
      </c>
      <c r="PR100" s="57" t="s">
        <v>3636</v>
      </c>
      <c r="PS100" s="57" t="s">
        <v>3637</v>
      </c>
      <c r="PT100" s="57" t="s">
        <v>3638</v>
      </c>
      <c r="PU100" s="57" t="s">
        <v>3639</v>
      </c>
      <c r="PV100" s="57" t="s">
        <v>3640</v>
      </c>
      <c r="PW100" s="57" t="s">
        <v>3539</v>
      </c>
    </row>
    <row r="101" spans="1:439" ht="15" customHeight="1" x14ac:dyDescent="0.35">
      <c r="A101" s="57">
        <v>100</v>
      </c>
      <c r="B101" s="57" t="s">
        <v>1225</v>
      </c>
      <c r="D101" s="57" t="s">
        <v>19578</v>
      </c>
      <c r="E101" s="57" t="s">
        <v>1895</v>
      </c>
      <c r="F101" s="57" t="s">
        <v>1896</v>
      </c>
      <c r="G101" s="57" t="s">
        <v>1897</v>
      </c>
      <c r="H101" s="57" t="s">
        <v>1898</v>
      </c>
      <c r="P101" s="57" t="s">
        <v>1899</v>
      </c>
      <c r="S101" s="57" t="s">
        <v>69</v>
      </c>
      <c r="T101" s="57" t="s">
        <v>69</v>
      </c>
      <c r="U101" s="57" t="s">
        <v>69</v>
      </c>
      <c r="V101" s="57" t="s">
        <v>69</v>
      </c>
      <c r="W101" s="57" t="s">
        <v>69</v>
      </c>
      <c r="X101" s="57" t="s">
        <v>69</v>
      </c>
      <c r="Y101" s="57" t="s">
        <v>69</v>
      </c>
      <c r="Z101" s="57" t="s">
        <v>69</v>
      </c>
      <c r="AA101" s="57" t="s">
        <v>69</v>
      </c>
      <c r="AB101" s="57" t="s">
        <v>63</v>
      </c>
      <c r="AC101" s="57" t="s">
        <v>69</v>
      </c>
      <c r="AD101" s="57" t="s">
        <v>63</v>
      </c>
      <c r="AE101" s="57" t="s">
        <v>63</v>
      </c>
      <c r="AF101" s="57" t="s">
        <v>69</v>
      </c>
      <c r="AG101" s="57" t="s">
        <v>69</v>
      </c>
      <c r="AH101" s="57" t="s">
        <v>75</v>
      </c>
      <c r="AI101" s="57" t="s">
        <v>1900</v>
      </c>
      <c r="AJ101" s="57" t="s">
        <v>83</v>
      </c>
      <c r="AK101" s="57" t="s">
        <v>83</v>
      </c>
      <c r="AL101" s="57" t="s">
        <v>77</v>
      </c>
      <c r="AM101" s="57" t="s">
        <v>1901</v>
      </c>
      <c r="AN101" s="57" t="s">
        <v>1902</v>
      </c>
      <c r="AO101" s="57" t="s">
        <v>928</v>
      </c>
      <c r="AP101" s="57" t="s">
        <v>19579</v>
      </c>
      <c r="AQ101" s="57" t="s">
        <v>1245</v>
      </c>
      <c r="AR101" s="57" t="s">
        <v>78</v>
      </c>
      <c r="AS101" s="57" t="s">
        <v>1364</v>
      </c>
      <c r="AT101" s="57" t="s">
        <v>18801</v>
      </c>
      <c r="AU101" s="57" t="s">
        <v>5782</v>
      </c>
      <c r="AV101" s="57" t="s">
        <v>5783</v>
      </c>
      <c r="AW101" s="57" t="s">
        <v>5784</v>
      </c>
      <c r="AX101" s="57" t="s">
        <v>5785</v>
      </c>
      <c r="AY101" s="57" t="s">
        <v>5786</v>
      </c>
      <c r="BE101" s="57" t="s">
        <v>5787</v>
      </c>
      <c r="BF101" s="57" t="s">
        <v>5788</v>
      </c>
      <c r="BG101" s="57" t="s">
        <v>5789</v>
      </c>
      <c r="BH101" s="57" t="s">
        <v>5790</v>
      </c>
      <c r="BI101" s="57" t="s">
        <v>5791</v>
      </c>
      <c r="BJ101" s="57" t="s">
        <v>5792</v>
      </c>
      <c r="BK101" s="57" t="s">
        <v>5793</v>
      </c>
      <c r="BO101" s="57" t="s">
        <v>5021</v>
      </c>
      <c r="BP101" s="57" t="s">
        <v>5794</v>
      </c>
      <c r="BR101" s="57" t="s">
        <v>5621</v>
      </c>
      <c r="BS101" s="57" t="s">
        <v>5622</v>
      </c>
      <c r="BT101" s="57" t="s">
        <v>5623</v>
      </c>
      <c r="BU101" s="57" t="s">
        <v>5624</v>
      </c>
      <c r="BV101" s="57" t="s">
        <v>18056</v>
      </c>
      <c r="BW101" s="164" t="s">
        <v>18805</v>
      </c>
      <c r="BX101" s="57" t="s">
        <v>19090</v>
      </c>
      <c r="BY101" s="57" t="s">
        <v>8608</v>
      </c>
      <c r="BZ101" s="57" t="s">
        <v>8609</v>
      </c>
      <c r="CA101" s="57" t="s">
        <v>8610</v>
      </c>
      <c r="CB101" s="57" t="s">
        <v>8611</v>
      </c>
      <c r="CC101" s="57" t="s">
        <v>5580</v>
      </c>
      <c r="CI101" s="57" t="s">
        <v>8612</v>
      </c>
      <c r="CJ101" s="57" t="s">
        <v>8613</v>
      </c>
      <c r="CK101" s="57" t="s">
        <v>8614</v>
      </c>
      <c r="CL101" s="57" t="s">
        <v>8615</v>
      </c>
      <c r="CM101" s="57" t="s">
        <v>8616</v>
      </c>
      <c r="CN101" s="57" t="s">
        <v>8617</v>
      </c>
      <c r="CS101" s="57" t="s">
        <v>8618</v>
      </c>
      <c r="CT101" s="57" t="s">
        <v>5591</v>
      </c>
      <c r="CV101" s="57" t="s">
        <v>8619</v>
      </c>
      <c r="CW101" s="57" t="s">
        <v>8620</v>
      </c>
      <c r="CX101" s="57" t="s">
        <v>5594</v>
      </c>
      <c r="CY101" s="57" t="s">
        <v>8621</v>
      </c>
      <c r="CZ101" s="57" t="s">
        <v>18056</v>
      </c>
      <c r="DA101" s="164" t="s">
        <v>18805</v>
      </c>
      <c r="DB101" s="57" t="s">
        <v>19200</v>
      </c>
      <c r="DC101" s="57" t="s">
        <v>11457</v>
      </c>
      <c r="DD101" s="57" t="s">
        <v>11458</v>
      </c>
      <c r="DE101" s="57" t="s">
        <v>11459</v>
      </c>
      <c r="DF101" s="57" t="s">
        <v>11460</v>
      </c>
      <c r="DM101" s="57" t="s">
        <v>11461</v>
      </c>
      <c r="DN101" s="57" t="s">
        <v>11462</v>
      </c>
      <c r="DO101" s="57" t="s">
        <v>11463</v>
      </c>
      <c r="DP101" s="57" t="s">
        <v>11464</v>
      </c>
      <c r="DQ101" s="57" t="s">
        <v>11465</v>
      </c>
      <c r="DR101" s="57" t="s">
        <v>11466</v>
      </c>
      <c r="DS101" s="57" t="s">
        <v>11467</v>
      </c>
      <c r="DT101" s="57" t="s">
        <v>11468</v>
      </c>
      <c r="DW101" s="57" t="s">
        <v>11469</v>
      </c>
      <c r="DX101" s="57" t="s">
        <v>11470</v>
      </c>
      <c r="DZ101" s="57" t="s">
        <v>11471</v>
      </c>
      <c r="EA101" s="57" t="s">
        <v>11472</v>
      </c>
      <c r="EB101" s="57" t="s">
        <v>11473</v>
      </c>
      <c r="EC101" s="57" t="s">
        <v>11474</v>
      </c>
      <c r="ED101" s="57" t="s">
        <v>18056</v>
      </c>
      <c r="EE101" s="164" t="s">
        <v>18805</v>
      </c>
      <c r="EF101" s="57" t="s">
        <v>19341</v>
      </c>
      <c r="EG101" s="57" t="s">
        <v>13918</v>
      </c>
      <c r="EH101" s="57" t="s">
        <v>13919</v>
      </c>
      <c r="EI101" s="57" t="s">
        <v>13920</v>
      </c>
      <c r="EJ101" s="57" t="s">
        <v>13921</v>
      </c>
      <c r="EQ101" s="57" t="s">
        <v>13922</v>
      </c>
      <c r="ER101" s="57" t="s">
        <v>13923</v>
      </c>
      <c r="ES101" s="57" t="s">
        <v>13924</v>
      </c>
      <c r="ET101" s="57" t="s">
        <v>13925</v>
      </c>
      <c r="EU101" s="57" t="s">
        <v>13926</v>
      </c>
      <c r="EV101" s="57" t="s">
        <v>13927</v>
      </c>
      <c r="EW101" s="57" t="s">
        <v>13928</v>
      </c>
      <c r="EX101" s="57" t="s">
        <v>13929</v>
      </c>
      <c r="FA101" s="57" t="s">
        <v>1963</v>
      </c>
      <c r="FB101" s="57" t="s">
        <v>13930</v>
      </c>
      <c r="FD101" s="57" t="s">
        <v>13931</v>
      </c>
      <c r="FE101" s="57" t="s">
        <v>13932</v>
      </c>
      <c r="FF101" s="57" t="s">
        <v>13933</v>
      </c>
      <c r="FG101" s="57" t="s">
        <v>13934</v>
      </c>
      <c r="FH101" s="57" t="s">
        <v>18084</v>
      </c>
      <c r="FI101" s="164" t="s">
        <v>18805</v>
      </c>
      <c r="FJ101" s="57" t="s">
        <v>19226</v>
      </c>
      <c r="FK101" s="57" t="s">
        <v>15638</v>
      </c>
      <c r="FL101" s="57" t="s">
        <v>10814</v>
      </c>
      <c r="FM101" s="57" t="s">
        <v>15639</v>
      </c>
      <c r="FN101" s="57" t="s">
        <v>15640</v>
      </c>
      <c r="FO101" s="57" t="s">
        <v>15641</v>
      </c>
      <c r="FP101" s="57" t="s">
        <v>15642</v>
      </c>
      <c r="FU101" s="57" t="s">
        <v>15643</v>
      </c>
      <c r="FV101" s="57" t="s">
        <v>15644</v>
      </c>
      <c r="FW101" s="57" t="s">
        <v>15645</v>
      </c>
      <c r="FX101" s="57" t="s">
        <v>15646</v>
      </c>
      <c r="FY101" s="57" t="s">
        <v>15647</v>
      </c>
      <c r="FZ101" s="57" t="s">
        <v>15648</v>
      </c>
      <c r="GA101" s="57" t="s">
        <v>15649</v>
      </c>
      <c r="GB101" s="57" t="s">
        <v>15650</v>
      </c>
      <c r="GE101" s="57" t="s">
        <v>4924</v>
      </c>
      <c r="GH101" s="57" t="s">
        <v>15651</v>
      </c>
      <c r="GI101" s="57" t="s">
        <v>15652</v>
      </c>
      <c r="GJ101" s="57" t="s">
        <v>15653</v>
      </c>
      <c r="GK101" s="57" t="s">
        <v>15654</v>
      </c>
      <c r="GL101" s="57" t="s">
        <v>18075</v>
      </c>
      <c r="GM101" s="164" t="s">
        <v>18805</v>
      </c>
      <c r="GN101" s="57" t="s">
        <v>19149</v>
      </c>
      <c r="GO101" s="57" t="s">
        <v>16835</v>
      </c>
      <c r="GP101" s="57" t="s">
        <v>16836</v>
      </c>
      <c r="GQ101" s="57" t="s">
        <v>16837</v>
      </c>
      <c r="GR101" s="57" t="s">
        <v>16838</v>
      </c>
      <c r="GY101" s="57" t="s">
        <v>16839</v>
      </c>
      <c r="GZ101" s="57" t="s">
        <v>16840</v>
      </c>
      <c r="HA101" s="57" t="s">
        <v>16841</v>
      </c>
      <c r="HB101" s="57" t="s">
        <v>16842</v>
      </c>
      <c r="HC101" s="57" t="s">
        <v>16843</v>
      </c>
      <c r="HD101" s="57" t="s">
        <v>16844</v>
      </c>
      <c r="HE101" s="57" t="s">
        <v>16845</v>
      </c>
      <c r="HI101" s="57" t="s">
        <v>14587</v>
      </c>
      <c r="HJ101" s="57" t="s">
        <v>16846</v>
      </c>
      <c r="HL101" s="57" t="s">
        <v>16847</v>
      </c>
      <c r="HM101" s="57" t="s">
        <v>16848</v>
      </c>
      <c r="HN101" s="57" t="s">
        <v>16849</v>
      </c>
      <c r="HO101" s="57" t="s">
        <v>16850</v>
      </c>
      <c r="HP101" s="57" t="s">
        <v>18056</v>
      </c>
      <c r="HQ101" s="164" t="s">
        <v>18805</v>
      </c>
      <c r="HR101" s="57" t="s">
        <v>19211</v>
      </c>
      <c r="HS101" s="57" t="s">
        <v>84</v>
      </c>
      <c r="HT101" s="57" t="s">
        <v>84</v>
      </c>
      <c r="HU101" s="57" t="s">
        <v>84</v>
      </c>
      <c r="HV101" s="57" t="s">
        <v>84</v>
      </c>
      <c r="HW101" s="57" t="s">
        <v>84</v>
      </c>
      <c r="HX101" s="57" t="s">
        <v>84</v>
      </c>
      <c r="HY101" s="57" t="s">
        <v>84</v>
      </c>
      <c r="HZ101" s="57" t="s">
        <v>84</v>
      </c>
      <c r="IA101" s="57" t="s">
        <v>84</v>
      </c>
      <c r="IB101" s="57" t="s">
        <v>84</v>
      </c>
      <c r="IC101" s="57" t="s">
        <v>84</v>
      </c>
      <c r="ID101" s="57" t="s">
        <v>82</v>
      </c>
      <c r="IE101" s="57" t="s">
        <v>84</v>
      </c>
      <c r="IF101" s="57" t="s">
        <v>84</v>
      </c>
      <c r="IG101" s="57" t="s">
        <v>84</v>
      </c>
      <c r="IH101" s="57" t="s">
        <v>84</v>
      </c>
      <c r="II101" s="57" t="s">
        <v>68</v>
      </c>
      <c r="IJ101" s="57">
        <v>34085</v>
      </c>
      <c r="IK101" s="57">
        <v>13254</v>
      </c>
      <c r="IL101" s="57">
        <v>13154</v>
      </c>
      <c r="IO101" s="57" t="s">
        <v>5808</v>
      </c>
      <c r="IP101" s="57" t="s">
        <v>19252</v>
      </c>
      <c r="IQ101" s="57" t="s">
        <v>19250</v>
      </c>
      <c r="IT101" s="57">
        <v>3</v>
      </c>
      <c r="IU101" s="57">
        <v>3</v>
      </c>
      <c r="IV101" s="57">
        <v>3</v>
      </c>
      <c r="IY101" s="57">
        <v>445</v>
      </c>
      <c r="IZ101" s="57">
        <v>3451</v>
      </c>
      <c r="JA101" s="57">
        <v>3548</v>
      </c>
      <c r="JD101" s="57">
        <v>312</v>
      </c>
      <c r="JE101" s="57">
        <v>128</v>
      </c>
      <c r="JF101" s="57">
        <v>122</v>
      </c>
      <c r="JN101" s="57">
        <v>13254</v>
      </c>
      <c r="JO101" s="57">
        <v>13154</v>
      </c>
      <c r="JP101" s="57">
        <v>33054</v>
      </c>
      <c r="JS101" s="57" t="s">
        <v>799</v>
      </c>
      <c r="JT101" s="57" t="s">
        <v>19250</v>
      </c>
      <c r="JU101" s="57" t="s">
        <v>5596</v>
      </c>
      <c r="JX101" s="57">
        <v>3</v>
      </c>
      <c r="JY101" s="57">
        <v>3</v>
      </c>
      <c r="JZ101" s="57">
        <v>2</v>
      </c>
      <c r="KC101" s="57">
        <v>3451</v>
      </c>
      <c r="KD101" s="57">
        <v>3548</v>
      </c>
      <c r="KE101" s="57">
        <v>278</v>
      </c>
      <c r="KH101" s="57">
        <v>128</v>
      </c>
      <c r="KI101" s="57">
        <v>122</v>
      </c>
      <c r="KJ101" s="57">
        <v>315</v>
      </c>
      <c r="KR101" s="57">
        <v>13254</v>
      </c>
      <c r="KS101" s="57">
        <v>33054</v>
      </c>
      <c r="KT101" s="57">
        <v>46301</v>
      </c>
      <c r="KW101" s="57" t="s">
        <v>19252</v>
      </c>
      <c r="KX101" s="57" t="s">
        <v>19572</v>
      </c>
      <c r="KY101" s="57" t="s">
        <v>19573</v>
      </c>
      <c r="LB101" s="57">
        <v>3</v>
      </c>
      <c r="LC101" s="57">
        <v>2</v>
      </c>
      <c r="LD101" s="57">
        <v>3</v>
      </c>
      <c r="LG101" s="57">
        <v>3451</v>
      </c>
      <c r="LH101" s="57">
        <v>278</v>
      </c>
      <c r="LI101" s="57">
        <v>419</v>
      </c>
      <c r="LL101" s="57">
        <v>128</v>
      </c>
      <c r="LM101" s="57">
        <v>315</v>
      </c>
      <c r="LN101" s="57">
        <v>320</v>
      </c>
      <c r="LV101" s="57">
        <v>13154</v>
      </c>
      <c r="LW101" s="57">
        <v>32650</v>
      </c>
      <c r="MA101" s="57" t="s">
        <v>19250</v>
      </c>
      <c r="MB101" s="57" t="s">
        <v>19580</v>
      </c>
      <c r="MF101" s="57">
        <v>3</v>
      </c>
      <c r="MG101" s="57">
        <v>3</v>
      </c>
      <c r="MK101" s="57">
        <v>3548</v>
      </c>
      <c r="ML101" s="57">
        <v>603</v>
      </c>
      <c r="MP101" s="57">
        <v>122</v>
      </c>
      <c r="MQ101" s="57">
        <v>314</v>
      </c>
      <c r="MZ101" s="57">
        <v>46301</v>
      </c>
      <c r="NA101" s="57">
        <v>15254</v>
      </c>
      <c r="NB101" s="57">
        <v>32110</v>
      </c>
      <c r="NE101" s="57" t="s">
        <v>19573</v>
      </c>
      <c r="NF101" s="57" t="s">
        <v>19254</v>
      </c>
      <c r="NG101" s="57" t="s">
        <v>19509</v>
      </c>
      <c r="NJ101" s="57">
        <v>3</v>
      </c>
      <c r="NK101" s="57">
        <v>2</v>
      </c>
      <c r="NL101" s="57">
        <v>3</v>
      </c>
      <c r="NO101" s="57">
        <v>419</v>
      </c>
      <c r="NP101" s="57">
        <v>400</v>
      </c>
      <c r="NQ101" s="57">
        <v>1050</v>
      </c>
      <c r="NT101" s="57">
        <v>320</v>
      </c>
      <c r="NU101" s="57">
        <v>136</v>
      </c>
      <c r="NV101" s="57">
        <v>310</v>
      </c>
      <c r="OD101" s="57">
        <v>32079</v>
      </c>
      <c r="OI101" s="57" t="s">
        <v>19251</v>
      </c>
      <c r="ON101" s="57">
        <v>3</v>
      </c>
      <c r="OS101" s="57">
        <v>548</v>
      </c>
      <c r="OX101" s="57">
        <v>310</v>
      </c>
      <c r="PJ101" s="57" t="s">
        <v>19581</v>
      </c>
      <c r="PK101" s="57" t="s">
        <v>19582</v>
      </c>
      <c r="PL101" s="57" t="s">
        <v>19583</v>
      </c>
      <c r="PM101" s="57" t="s">
        <v>19584</v>
      </c>
      <c r="PN101" s="57">
        <v>1756.2261441999999</v>
      </c>
      <c r="PO101" s="57" t="s">
        <v>18823</v>
      </c>
      <c r="PP101" s="57" t="s">
        <v>18824</v>
      </c>
      <c r="PQ101" s="57" t="s">
        <v>18825</v>
      </c>
      <c r="PR101" s="57" t="s">
        <v>3641</v>
      </c>
      <c r="PS101" s="57" t="s">
        <v>3642</v>
      </c>
      <c r="PT101" s="57" t="s">
        <v>3643</v>
      </c>
      <c r="PU101" s="57" t="s">
        <v>3644</v>
      </c>
      <c r="PV101" s="57" t="s">
        <v>3645</v>
      </c>
      <c r="PW101" s="57" t="s">
        <v>3646</v>
      </c>
    </row>
    <row r="102" spans="1:439" ht="15" customHeight="1" x14ac:dyDescent="0.35">
      <c r="A102" s="57">
        <v>101</v>
      </c>
      <c r="B102" s="57" t="s">
        <v>1225</v>
      </c>
      <c r="D102" s="57" t="s">
        <v>240</v>
      </c>
      <c r="E102" s="57" t="s">
        <v>1504</v>
      </c>
      <c r="F102" s="57" t="s">
        <v>241</v>
      </c>
      <c r="G102" s="57" t="s">
        <v>1507</v>
      </c>
      <c r="H102" s="57" t="s">
        <v>1508</v>
      </c>
      <c r="I102" s="57" t="s">
        <v>1509</v>
      </c>
      <c r="J102" s="57" t="s">
        <v>1510</v>
      </c>
      <c r="P102" s="57" t="s">
        <v>1471</v>
      </c>
      <c r="S102" s="57" t="s">
        <v>69</v>
      </c>
      <c r="T102" s="57" t="s">
        <v>69</v>
      </c>
      <c r="U102" s="57" t="s">
        <v>69</v>
      </c>
      <c r="V102" s="57" t="s">
        <v>69</v>
      </c>
      <c r="W102" s="57" t="s">
        <v>69</v>
      </c>
      <c r="X102" s="57" t="s">
        <v>69</v>
      </c>
      <c r="Y102" s="57" t="s">
        <v>69</v>
      </c>
      <c r="Z102" s="57" t="s">
        <v>69</v>
      </c>
      <c r="AA102" s="57" t="s">
        <v>69</v>
      </c>
      <c r="AB102" s="57" t="s">
        <v>63</v>
      </c>
      <c r="AC102" s="57" t="s">
        <v>69</v>
      </c>
      <c r="AD102" s="57" t="s">
        <v>63</v>
      </c>
      <c r="AE102" s="57" t="s">
        <v>63</v>
      </c>
      <c r="AF102" s="57" t="s">
        <v>69</v>
      </c>
      <c r="AG102" s="57" t="s">
        <v>69</v>
      </c>
      <c r="AH102" s="57" t="s">
        <v>75</v>
      </c>
      <c r="AI102" s="57" t="s">
        <v>1903</v>
      </c>
      <c r="AJ102" s="57" t="s">
        <v>83</v>
      </c>
      <c r="AK102" s="57" t="s">
        <v>83</v>
      </c>
      <c r="AL102" s="57" t="s">
        <v>77</v>
      </c>
      <c r="AM102" s="57" t="s">
        <v>1904</v>
      </c>
      <c r="AO102" s="57" t="s">
        <v>929</v>
      </c>
      <c r="AP102" s="57" t="s">
        <v>19115</v>
      </c>
      <c r="AQ102" s="57" t="s">
        <v>1245</v>
      </c>
      <c r="AR102" s="57" t="s">
        <v>78</v>
      </c>
      <c r="AS102" s="57" t="s">
        <v>1364</v>
      </c>
      <c r="AT102" s="57" t="s">
        <v>18859</v>
      </c>
      <c r="AU102" s="57" t="s">
        <v>5008</v>
      </c>
      <c r="AV102" s="57" t="s">
        <v>5009</v>
      </c>
      <c r="AW102" s="57" t="s">
        <v>19585</v>
      </c>
      <c r="AX102" s="57" t="s">
        <v>19586</v>
      </c>
      <c r="BE102" s="57" t="s">
        <v>5012</v>
      </c>
      <c r="BF102" s="57" t="s">
        <v>5013</v>
      </c>
      <c r="BG102" s="57" t="s">
        <v>19587</v>
      </c>
      <c r="BH102" s="57" t="s">
        <v>5015</v>
      </c>
      <c r="BI102" s="57" t="s">
        <v>5016</v>
      </c>
      <c r="BJ102" s="57" t="s">
        <v>5017</v>
      </c>
      <c r="BK102" s="57" t="s">
        <v>5018</v>
      </c>
      <c r="BO102" s="57" t="s">
        <v>5019</v>
      </c>
      <c r="BP102" s="57" t="s">
        <v>19588</v>
      </c>
      <c r="BR102" s="57" t="s">
        <v>19589</v>
      </c>
      <c r="BS102" s="57" t="s">
        <v>19590</v>
      </c>
      <c r="BT102" s="57" t="s">
        <v>19591</v>
      </c>
      <c r="BU102" s="57" t="s">
        <v>19592</v>
      </c>
      <c r="BV102" s="57" t="s">
        <v>18056</v>
      </c>
      <c r="BW102" s="164" t="s">
        <v>18805</v>
      </c>
      <c r="BX102" s="57" t="s">
        <v>19018</v>
      </c>
      <c r="BY102" s="57" t="s">
        <v>7890</v>
      </c>
      <c r="BZ102" s="57" t="s">
        <v>7891</v>
      </c>
      <c r="CA102" s="57" t="s">
        <v>9173</v>
      </c>
      <c r="CB102" s="57" t="s">
        <v>7893</v>
      </c>
      <c r="CC102" s="57" t="s">
        <v>7894</v>
      </c>
      <c r="CI102" s="57" t="s">
        <v>7895</v>
      </c>
      <c r="CJ102" s="57" t="s">
        <v>7896</v>
      </c>
      <c r="CK102" s="57" t="s">
        <v>19593</v>
      </c>
      <c r="CL102" s="57" t="s">
        <v>7898</v>
      </c>
      <c r="CM102" s="57" t="s">
        <v>7899</v>
      </c>
      <c r="CN102" s="57" t="s">
        <v>7900</v>
      </c>
      <c r="CO102" s="57" t="s">
        <v>7901</v>
      </c>
      <c r="CS102" s="57" t="s">
        <v>5571</v>
      </c>
      <c r="CT102" s="57" t="s">
        <v>7872</v>
      </c>
      <c r="CV102" s="57" t="s">
        <v>19594</v>
      </c>
      <c r="CW102" s="57" t="s">
        <v>19595</v>
      </c>
      <c r="CX102" s="57" t="s">
        <v>19596</v>
      </c>
      <c r="CY102" s="57" t="s">
        <v>19503</v>
      </c>
      <c r="CZ102" s="57" t="s">
        <v>18078</v>
      </c>
      <c r="DA102" s="164" t="s">
        <v>18802</v>
      </c>
      <c r="DB102" s="57" t="s">
        <v>19029</v>
      </c>
      <c r="DC102" s="57" t="s">
        <v>10803</v>
      </c>
      <c r="DD102" s="57" t="s">
        <v>10804</v>
      </c>
      <c r="DE102" s="57" t="s">
        <v>19597</v>
      </c>
      <c r="DM102" s="57" t="s">
        <v>10806</v>
      </c>
      <c r="DN102" s="57" t="s">
        <v>10807</v>
      </c>
      <c r="DO102" s="57" t="s">
        <v>10808</v>
      </c>
      <c r="DP102" s="57" t="s">
        <v>8414</v>
      </c>
      <c r="DQ102" s="57" t="s">
        <v>10809</v>
      </c>
      <c r="DR102" s="57" t="s">
        <v>10810</v>
      </c>
      <c r="DS102" s="57" t="s">
        <v>10811</v>
      </c>
      <c r="DW102" s="57" t="s">
        <v>19598</v>
      </c>
      <c r="DX102" s="57" t="s">
        <v>19599</v>
      </c>
      <c r="DZ102" s="57" t="s">
        <v>19600</v>
      </c>
      <c r="EA102" s="57" t="s">
        <v>14202</v>
      </c>
      <c r="EB102" s="57" t="s">
        <v>14203</v>
      </c>
      <c r="EC102" s="57" t="s">
        <v>19601</v>
      </c>
      <c r="ED102" s="57" t="s">
        <v>18056</v>
      </c>
      <c r="EE102" s="164" t="s">
        <v>18802</v>
      </c>
      <c r="EF102" s="57" t="s">
        <v>19011</v>
      </c>
      <c r="EG102" s="57" t="s">
        <v>13935</v>
      </c>
      <c r="EH102" s="57" t="s">
        <v>13936</v>
      </c>
      <c r="EI102" s="57" t="s">
        <v>8838</v>
      </c>
      <c r="EJ102" s="57" t="s">
        <v>4585</v>
      </c>
      <c r="EK102" s="57" t="s">
        <v>11324</v>
      </c>
      <c r="EL102" s="57" t="s">
        <v>11325</v>
      </c>
      <c r="EM102" s="57" t="s">
        <v>5036</v>
      </c>
      <c r="EN102" s="57" t="s">
        <v>11326</v>
      </c>
      <c r="EO102" s="57" t="s">
        <v>4590</v>
      </c>
      <c r="EP102" s="57" t="s">
        <v>4591</v>
      </c>
      <c r="EQ102" s="57" t="s">
        <v>13937</v>
      </c>
      <c r="ER102" s="57" t="s">
        <v>13938</v>
      </c>
      <c r="ES102" s="57" t="s">
        <v>11329</v>
      </c>
      <c r="ET102" s="57" t="s">
        <v>10433</v>
      </c>
      <c r="EU102" s="57" t="s">
        <v>4599</v>
      </c>
      <c r="EV102" s="57" t="s">
        <v>11330</v>
      </c>
      <c r="EW102" s="57" t="s">
        <v>11331</v>
      </c>
      <c r="EX102" s="57" t="s">
        <v>11332</v>
      </c>
      <c r="EY102" s="57" t="s">
        <v>11333</v>
      </c>
      <c r="EZ102" s="57" t="s">
        <v>11334</v>
      </c>
      <c r="FA102" s="57" t="s">
        <v>4602</v>
      </c>
      <c r="FB102" s="57" t="s">
        <v>13939</v>
      </c>
      <c r="FD102" s="57" t="s">
        <v>6694</v>
      </c>
      <c r="FE102" s="57" t="s">
        <v>6695</v>
      </c>
      <c r="FF102" s="57" t="s">
        <v>10439</v>
      </c>
      <c r="FG102" s="57" t="s">
        <v>6696</v>
      </c>
      <c r="FH102" s="57" t="s">
        <v>18078</v>
      </c>
      <c r="FI102" s="164" t="s">
        <v>18805</v>
      </c>
      <c r="FJ102" s="57" t="s">
        <v>19396</v>
      </c>
      <c r="FK102" s="57" t="s">
        <v>10813</v>
      </c>
      <c r="FL102" s="57" t="s">
        <v>10814</v>
      </c>
      <c r="FM102" s="57" t="s">
        <v>14247</v>
      </c>
      <c r="FN102" s="57" t="s">
        <v>15522</v>
      </c>
      <c r="FO102" s="57" t="s">
        <v>15523</v>
      </c>
      <c r="FP102" s="57" t="s">
        <v>15655</v>
      </c>
      <c r="FU102" s="57" t="s">
        <v>10818</v>
      </c>
      <c r="FV102" s="57" t="s">
        <v>14250</v>
      </c>
      <c r="FW102" s="57" t="s">
        <v>10821</v>
      </c>
      <c r="FX102" s="57" t="s">
        <v>15258</v>
      </c>
      <c r="FY102" s="57" t="s">
        <v>7464</v>
      </c>
      <c r="GE102" s="57" t="s">
        <v>15259</v>
      </c>
      <c r="GH102" s="57" t="s">
        <v>15656</v>
      </c>
      <c r="GI102" s="57" t="s">
        <v>15530</v>
      </c>
      <c r="GJ102" s="57" t="s">
        <v>15657</v>
      </c>
      <c r="GK102" s="57" t="s">
        <v>15532</v>
      </c>
      <c r="GL102" s="57" t="s">
        <v>18075</v>
      </c>
      <c r="GM102" s="164" t="s">
        <v>18805</v>
      </c>
      <c r="GN102" s="57" t="s">
        <v>19602</v>
      </c>
      <c r="HS102" s="57" t="s">
        <v>84</v>
      </c>
      <c r="HT102" s="57" t="s">
        <v>84</v>
      </c>
      <c r="HU102" s="57" t="s">
        <v>84</v>
      </c>
      <c r="HV102" s="57" t="s">
        <v>84</v>
      </c>
      <c r="HW102" s="57" t="s">
        <v>82</v>
      </c>
      <c r="HX102" s="57" t="s">
        <v>84</v>
      </c>
      <c r="HY102" s="57" t="s">
        <v>84</v>
      </c>
      <c r="HZ102" s="57" t="s">
        <v>84</v>
      </c>
      <c r="IA102" s="57" t="s">
        <v>84</v>
      </c>
      <c r="IB102" s="57" t="s">
        <v>84</v>
      </c>
      <c r="IC102" s="57" t="s">
        <v>84</v>
      </c>
      <c r="ID102" s="57" t="s">
        <v>84</v>
      </c>
      <c r="IE102" s="57" t="s">
        <v>84</v>
      </c>
      <c r="IF102" s="57" t="s">
        <v>84</v>
      </c>
      <c r="IG102" s="57" t="s">
        <v>84</v>
      </c>
      <c r="IH102" s="57" t="s">
        <v>84</v>
      </c>
      <c r="II102" s="57" t="s">
        <v>68</v>
      </c>
      <c r="IJ102" s="57">
        <v>34052</v>
      </c>
      <c r="IK102" s="57">
        <v>34085</v>
      </c>
      <c r="IL102" s="57">
        <v>13154</v>
      </c>
      <c r="IM102" s="57">
        <v>13254</v>
      </c>
      <c r="IO102" s="57" t="s">
        <v>1923</v>
      </c>
      <c r="IP102" s="57" t="s">
        <v>5808</v>
      </c>
      <c r="IQ102" s="57" t="s">
        <v>19250</v>
      </c>
      <c r="IR102" s="57" t="s">
        <v>19252</v>
      </c>
      <c r="IT102" s="57">
        <v>4</v>
      </c>
      <c r="IU102" s="57">
        <v>3</v>
      </c>
      <c r="IV102" s="57">
        <v>2</v>
      </c>
      <c r="IW102" s="57">
        <v>2</v>
      </c>
      <c r="IY102" s="57">
        <v>668</v>
      </c>
      <c r="IZ102" s="57">
        <v>445</v>
      </c>
      <c r="JA102" s="57">
        <v>192</v>
      </c>
      <c r="JB102" s="57">
        <v>192</v>
      </c>
      <c r="JD102" s="57">
        <v>312</v>
      </c>
      <c r="JE102" s="57">
        <v>312</v>
      </c>
      <c r="JF102" s="57">
        <v>122</v>
      </c>
      <c r="JG102" s="57">
        <v>128</v>
      </c>
      <c r="JN102" s="57">
        <v>13154</v>
      </c>
      <c r="JO102" s="57">
        <v>34053</v>
      </c>
      <c r="JP102" s="57">
        <v>34093</v>
      </c>
      <c r="JQ102" s="57">
        <v>34593</v>
      </c>
      <c r="JS102" s="57" t="s">
        <v>19250</v>
      </c>
      <c r="JT102" s="57" t="s">
        <v>19562</v>
      </c>
      <c r="JU102" s="57" t="s">
        <v>14138</v>
      </c>
      <c r="JV102" s="57" t="s">
        <v>19249</v>
      </c>
      <c r="JX102" s="57">
        <v>2</v>
      </c>
      <c r="JY102" s="57">
        <v>3</v>
      </c>
      <c r="JZ102" s="57">
        <v>3</v>
      </c>
      <c r="KA102" s="57">
        <v>3</v>
      </c>
      <c r="KC102" s="57">
        <v>192</v>
      </c>
      <c r="KD102" s="57">
        <v>306</v>
      </c>
      <c r="KE102" s="57">
        <v>513</v>
      </c>
      <c r="KF102" s="57">
        <v>851</v>
      </c>
      <c r="KH102" s="57">
        <v>122</v>
      </c>
      <c r="KI102" s="57">
        <v>312</v>
      </c>
      <c r="KJ102" s="57">
        <v>312</v>
      </c>
      <c r="KK102" s="57">
        <v>312</v>
      </c>
      <c r="KR102" s="57">
        <v>32079</v>
      </c>
      <c r="KS102" s="57">
        <v>13154</v>
      </c>
      <c r="KW102" s="57" t="s">
        <v>19251</v>
      </c>
      <c r="KX102" s="57" t="s">
        <v>19250</v>
      </c>
      <c r="LB102" s="57">
        <v>3</v>
      </c>
      <c r="LC102" s="57">
        <v>2</v>
      </c>
      <c r="LG102" s="57">
        <v>548</v>
      </c>
      <c r="LH102" s="57">
        <v>192</v>
      </c>
      <c r="LL102" s="57">
        <v>310</v>
      </c>
      <c r="LM102" s="57">
        <v>122</v>
      </c>
      <c r="LV102" s="57">
        <v>32110</v>
      </c>
      <c r="LW102" s="57">
        <v>13254</v>
      </c>
      <c r="MA102" s="57" t="s">
        <v>19509</v>
      </c>
      <c r="MB102" s="57" t="s">
        <v>19252</v>
      </c>
      <c r="MF102" s="57">
        <v>3</v>
      </c>
      <c r="MG102" s="57">
        <v>2</v>
      </c>
      <c r="MK102" s="57">
        <v>1050</v>
      </c>
      <c r="ML102" s="57">
        <v>192</v>
      </c>
      <c r="MP102" s="57">
        <v>310</v>
      </c>
      <c r="MQ102" s="57">
        <v>128</v>
      </c>
      <c r="MZ102" s="57">
        <v>46301</v>
      </c>
      <c r="NE102" s="57" t="s">
        <v>19573</v>
      </c>
      <c r="NJ102" s="57">
        <v>3</v>
      </c>
      <c r="NO102" s="57">
        <v>419</v>
      </c>
      <c r="NT102" s="57">
        <v>320</v>
      </c>
      <c r="PJ102" s="57" t="s">
        <v>19603</v>
      </c>
      <c r="PK102" s="57" t="s">
        <v>19604</v>
      </c>
      <c r="PL102" s="57" t="s">
        <v>19605</v>
      </c>
      <c r="PM102" s="57" t="s">
        <v>19606</v>
      </c>
      <c r="PN102" s="57">
        <v>1332.7597057999999</v>
      </c>
      <c r="PO102" s="57" t="s">
        <v>18823</v>
      </c>
      <c r="PP102" s="57" t="s">
        <v>18824</v>
      </c>
      <c r="PQ102" s="57" t="s">
        <v>18825</v>
      </c>
      <c r="PR102" s="57" t="s">
        <v>3344</v>
      </c>
      <c r="PS102" s="57" t="s">
        <v>3345</v>
      </c>
      <c r="PT102" s="57" t="s">
        <v>3346</v>
      </c>
      <c r="PU102" s="57" t="s">
        <v>3647</v>
      </c>
      <c r="PV102" s="57" t="s">
        <v>3648</v>
      </c>
      <c r="PW102" s="57" t="s">
        <v>3167</v>
      </c>
    </row>
    <row r="103" spans="1:439" ht="15" customHeight="1" x14ac:dyDescent="0.35">
      <c r="A103" s="57">
        <v>102</v>
      </c>
      <c r="B103" s="57" t="s">
        <v>1225</v>
      </c>
      <c r="D103" s="57" t="s">
        <v>19607</v>
      </c>
      <c r="E103" s="57" t="s">
        <v>1906</v>
      </c>
      <c r="F103" s="57" t="s">
        <v>1897</v>
      </c>
      <c r="G103" s="57" t="s">
        <v>1907</v>
      </c>
      <c r="P103" s="57" t="s">
        <v>1899</v>
      </c>
      <c r="S103" s="57" t="s">
        <v>69</v>
      </c>
      <c r="T103" s="57" t="s">
        <v>69</v>
      </c>
      <c r="U103" s="57" t="s">
        <v>69</v>
      </c>
      <c r="V103" s="57" t="s">
        <v>69</v>
      </c>
      <c r="W103" s="57" t="s">
        <v>69</v>
      </c>
      <c r="X103" s="57" t="s">
        <v>69</v>
      </c>
      <c r="Y103" s="57" t="s">
        <v>69</v>
      </c>
      <c r="Z103" s="57" t="s">
        <v>69</v>
      </c>
      <c r="AA103" s="57" t="s">
        <v>69</v>
      </c>
      <c r="AB103" s="57" t="s">
        <v>63</v>
      </c>
      <c r="AC103" s="57" t="s">
        <v>69</v>
      </c>
      <c r="AD103" s="57" t="s">
        <v>63</v>
      </c>
      <c r="AE103" s="57" t="s">
        <v>63</v>
      </c>
      <c r="AF103" s="57" t="s">
        <v>69</v>
      </c>
      <c r="AG103" s="57" t="s">
        <v>69</v>
      </c>
      <c r="AH103" s="57" t="s">
        <v>70</v>
      </c>
      <c r="AI103" s="57" t="s">
        <v>1908</v>
      </c>
      <c r="AJ103" s="57" t="s">
        <v>76</v>
      </c>
      <c r="AK103" s="57" t="s">
        <v>83</v>
      </c>
      <c r="AL103" s="57" t="s">
        <v>72</v>
      </c>
      <c r="AM103" s="57" t="s">
        <v>1901</v>
      </c>
      <c r="AN103" s="57" t="s">
        <v>1909</v>
      </c>
      <c r="AO103" s="57" t="s">
        <v>930</v>
      </c>
      <c r="AP103" s="57" t="s">
        <v>19579</v>
      </c>
      <c r="AQ103" s="57" t="s">
        <v>1245</v>
      </c>
      <c r="AR103" s="57" t="s">
        <v>78</v>
      </c>
      <c r="AS103" s="57" t="s">
        <v>1364</v>
      </c>
      <c r="AT103" s="57" t="s">
        <v>18859</v>
      </c>
      <c r="AU103" s="57" t="s">
        <v>5795</v>
      </c>
      <c r="AV103" s="57" t="s">
        <v>4973</v>
      </c>
      <c r="AW103" s="57" t="s">
        <v>5796</v>
      </c>
      <c r="AX103" s="57" t="s">
        <v>5797</v>
      </c>
      <c r="AY103" s="57" t="s">
        <v>5798</v>
      </c>
      <c r="BE103" s="57" t="s">
        <v>5799</v>
      </c>
      <c r="BF103" s="57" t="s">
        <v>5800</v>
      </c>
      <c r="BG103" s="57" t="s">
        <v>5801</v>
      </c>
      <c r="BH103" s="57" t="s">
        <v>5802</v>
      </c>
      <c r="BI103" s="57" t="s">
        <v>5803</v>
      </c>
      <c r="BJ103" s="57" t="s">
        <v>5804</v>
      </c>
      <c r="BK103" s="57" t="s">
        <v>5805</v>
      </c>
      <c r="BL103" s="57" t="s">
        <v>5806</v>
      </c>
      <c r="BM103" s="57" t="s">
        <v>5807</v>
      </c>
      <c r="BO103" s="57" t="s">
        <v>5794</v>
      </c>
      <c r="BP103" s="57" t="s">
        <v>5808</v>
      </c>
      <c r="BR103" s="57" t="s">
        <v>5621</v>
      </c>
      <c r="BS103" s="57" t="s">
        <v>5622</v>
      </c>
      <c r="BT103" s="57" t="s">
        <v>5623</v>
      </c>
      <c r="BU103" s="57" t="s">
        <v>5624</v>
      </c>
      <c r="BV103" s="57" t="s">
        <v>18056</v>
      </c>
      <c r="BW103" s="164" t="s">
        <v>18805</v>
      </c>
      <c r="BX103" s="57" t="s">
        <v>19205</v>
      </c>
      <c r="BY103" s="57" t="s">
        <v>8622</v>
      </c>
      <c r="BZ103" s="57" t="s">
        <v>8623</v>
      </c>
      <c r="CA103" s="57" t="s">
        <v>8624</v>
      </c>
      <c r="CB103" s="57" t="s">
        <v>8625</v>
      </c>
      <c r="CI103" s="57" t="s">
        <v>8626</v>
      </c>
      <c r="CJ103" s="57" t="s">
        <v>8627</v>
      </c>
      <c r="CK103" s="57" t="s">
        <v>8628</v>
      </c>
      <c r="CL103" s="57" t="s">
        <v>8629</v>
      </c>
      <c r="CM103" s="57" t="s">
        <v>8630</v>
      </c>
      <c r="CN103" s="57" t="s">
        <v>8631</v>
      </c>
      <c r="CO103" s="57" t="s">
        <v>8632</v>
      </c>
      <c r="CS103" s="57" t="s">
        <v>8442</v>
      </c>
      <c r="CV103" s="57" t="s">
        <v>8619</v>
      </c>
      <c r="CW103" s="57" t="s">
        <v>8620</v>
      </c>
      <c r="CX103" s="57" t="s">
        <v>8633</v>
      </c>
      <c r="CY103" s="57" t="s">
        <v>8621</v>
      </c>
      <c r="CZ103" s="57" t="s">
        <v>18056</v>
      </c>
      <c r="DA103" s="164" t="s">
        <v>18805</v>
      </c>
      <c r="DB103" s="57" t="s">
        <v>19029</v>
      </c>
      <c r="DC103" s="57" t="s">
        <v>11475</v>
      </c>
      <c r="DD103" s="57" t="s">
        <v>11476</v>
      </c>
      <c r="DE103" s="57" t="s">
        <v>11477</v>
      </c>
      <c r="DF103" s="57" t="s">
        <v>11478</v>
      </c>
      <c r="DM103" s="57" t="s">
        <v>11479</v>
      </c>
      <c r="DN103" s="57" t="s">
        <v>11480</v>
      </c>
      <c r="DO103" s="57" t="s">
        <v>11481</v>
      </c>
      <c r="DP103" s="57" t="s">
        <v>11482</v>
      </c>
      <c r="DQ103" s="57" t="s">
        <v>11483</v>
      </c>
      <c r="DR103" s="57" t="s">
        <v>11484</v>
      </c>
      <c r="DS103" s="57" t="s">
        <v>11485</v>
      </c>
      <c r="DT103" s="57" t="s">
        <v>11486</v>
      </c>
      <c r="DW103" s="57" t="s">
        <v>1963</v>
      </c>
      <c r="DX103" s="57" t="s">
        <v>11487</v>
      </c>
      <c r="DY103" s="57" t="s">
        <v>11488</v>
      </c>
      <c r="DZ103" s="57" t="s">
        <v>11489</v>
      </c>
      <c r="EA103" s="57" t="s">
        <v>11490</v>
      </c>
      <c r="EB103" s="57" t="s">
        <v>11491</v>
      </c>
      <c r="EC103" s="57" t="s">
        <v>11492</v>
      </c>
      <c r="ED103" s="57" t="s">
        <v>18081</v>
      </c>
      <c r="EE103" s="164" t="s">
        <v>18805</v>
      </c>
      <c r="EF103" s="57" t="s">
        <v>18806</v>
      </c>
      <c r="EG103" s="57" t="s">
        <v>13940</v>
      </c>
      <c r="EH103" s="57" t="s">
        <v>13941</v>
      </c>
      <c r="EI103" s="57" t="s">
        <v>11477</v>
      </c>
      <c r="EQ103" s="57" t="s">
        <v>13942</v>
      </c>
      <c r="ER103" s="57" t="s">
        <v>13943</v>
      </c>
      <c r="ES103" s="57" t="s">
        <v>13944</v>
      </c>
      <c r="ET103" s="57" t="s">
        <v>13945</v>
      </c>
      <c r="EU103" s="57" t="s">
        <v>13946</v>
      </c>
      <c r="FA103" s="57" t="s">
        <v>7603</v>
      </c>
      <c r="FB103" s="57" t="s">
        <v>8341</v>
      </c>
      <c r="FC103" s="57" t="s">
        <v>5514</v>
      </c>
      <c r="FD103" s="57" t="s">
        <v>11426</v>
      </c>
      <c r="FE103" s="57" t="s">
        <v>11427</v>
      </c>
      <c r="FF103" s="57" t="s">
        <v>5518</v>
      </c>
      <c r="FG103" s="57" t="s">
        <v>5519</v>
      </c>
      <c r="FH103" s="57" t="s">
        <v>18066</v>
      </c>
      <c r="FI103" s="164" t="s">
        <v>18805</v>
      </c>
      <c r="FJ103" s="57" t="s">
        <v>18929</v>
      </c>
      <c r="FK103" s="57" t="s">
        <v>15658</v>
      </c>
      <c r="FL103" s="57" t="s">
        <v>15659</v>
      </c>
      <c r="FM103" s="57" t="s">
        <v>11524</v>
      </c>
      <c r="FN103" s="57" t="s">
        <v>15660</v>
      </c>
      <c r="FO103" s="57" t="s">
        <v>5036</v>
      </c>
      <c r="FU103" s="57" t="s">
        <v>15661</v>
      </c>
      <c r="FV103" s="57" t="s">
        <v>15662</v>
      </c>
      <c r="FW103" s="57" t="s">
        <v>15663</v>
      </c>
      <c r="FX103" s="57" t="s">
        <v>7908</v>
      </c>
      <c r="FY103" s="57" t="s">
        <v>15664</v>
      </c>
      <c r="FZ103" s="57" t="s">
        <v>15665</v>
      </c>
      <c r="GA103" s="57" t="s">
        <v>15666</v>
      </c>
      <c r="GB103" s="57" t="s">
        <v>15667</v>
      </c>
      <c r="GE103" s="57" t="s">
        <v>5712</v>
      </c>
      <c r="GF103" s="57" t="s">
        <v>14253</v>
      </c>
      <c r="GH103" s="57" t="s">
        <v>15651</v>
      </c>
      <c r="GI103" s="57" t="s">
        <v>15652</v>
      </c>
      <c r="GJ103" s="57" t="s">
        <v>15653</v>
      </c>
      <c r="GK103" s="57" t="s">
        <v>15654</v>
      </c>
      <c r="GL103" s="57" t="s">
        <v>18075</v>
      </c>
      <c r="GM103" s="164" t="s">
        <v>18805</v>
      </c>
      <c r="GN103" s="57" t="s">
        <v>19151</v>
      </c>
      <c r="HS103" s="57" t="s">
        <v>84</v>
      </c>
      <c r="HT103" s="57" t="s">
        <v>84</v>
      </c>
      <c r="HU103" s="57" t="s">
        <v>82</v>
      </c>
      <c r="HV103" s="57" t="s">
        <v>82</v>
      </c>
      <c r="HW103" s="57" t="s">
        <v>82</v>
      </c>
      <c r="HX103" s="57" t="s">
        <v>84</v>
      </c>
      <c r="HY103" s="57" t="s">
        <v>84</v>
      </c>
      <c r="HZ103" s="57" t="s">
        <v>84</v>
      </c>
      <c r="IA103" s="57" t="s">
        <v>84</v>
      </c>
      <c r="IB103" s="57" t="s">
        <v>84</v>
      </c>
      <c r="IC103" s="57" t="s">
        <v>82</v>
      </c>
      <c r="ID103" s="57" t="s">
        <v>82</v>
      </c>
      <c r="IE103" s="57" t="s">
        <v>84</v>
      </c>
      <c r="IF103" s="57" t="s">
        <v>84</v>
      </c>
      <c r="IG103" s="57" t="s">
        <v>84</v>
      </c>
      <c r="IH103" s="57" t="s">
        <v>84</v>
      </c>
      <c r="II103" s="57" t="s">
        <v>68</v>
      </c>
      <c r="IJ103" s="57">
        <v>34085</v>
      </c>
      <c r="IK103" s="57">
        <v>13154</v>
      </c>
      <c r="IL103" s="57">
        <v>13254</v>
      </c>
      <c r="IM103" s="57">
        <v>31663</v>
      </c>
      <c r="IO103" s="57" t="s">
        <v>5808</v>
      </c>
      <c r="IP103" s="57" t="s">
        <v>19250</v>
      </c>
      <c r="IQ103" s="57" t="s">
        <v>19252</v>
      </c>
      <c r="IR103" s="57" t="s">
        <v>19552</v>
      </c>
      <c r="IT103" s="57">
        <v>3</v>
      </c>
      <c r="IU103" s="57">
        <v>2</v>
      </c>
      <c r="IV103" s="57">
        <v>2</v>
      </c>
      <c r="IW103" s="57">
        <v>3</v>
      </c>
      <c r="IY103" s="57">
        <v>445</v>
      </c>
      <c r="IZ103" s="57">
        <v>192</v>
      </c>
      <c r="JA103" s="57">
        <v>192</v>
      </c>
      <c r="JB103" s="57">
        <v>633</v>
      </c>
      <c r="JD103" s="57">
        <v>312</v>
      </c>
      <c r="JE103" s="57">
        <v>122</v>
      </c>
      <c r="JF103" s="57">
        <v>128</v>
      </c>
      <c r="JG103" s="57">
        <v>311</v>
      </c>
      <c r="JN103" s="57">
        <v>13254</v>
      </c>
      <c r="JO103" s="57">
        <v>33054</v>
      </c>
      <c r="JP103" s="57">
        <v>32110</v>
      </c>
      <c r="JQ103" s="57">
        <v>32079</v>
      </c>
      <c r="JS103" s="57" t="s">
        <v>799</v>
      </c>
      <c r="JT103" s="57" t="s">
        <v>19572</v>
      </c>
      <c r="JU103" s="57" t="s">
        <v>19509</v>
      </c>
      <c r="JV103" s="57" t="s">
        <v>19251</v>
      </c>
      <c r="JX103" s="57">
        <v>2</v>
      </c>
      <c r="JY103" s="57">
        <v>2</v>
      </c>
      <c r="JZ103" s="57">
        <v>3</v>
      </c>
      <c r="KA103" s="57">
        <v>3</v>
      </c>
      <c r="KC103" s="57">
        <v>192</v>
      </c>
      <c r="KD103" s="57">
        <v>278</v>
      </c>
      <c r="KE103" s="57">
        <v>1050</v>
      </c>
      <c r="KF103" s="57">
        <v>548</v>
      </c>
      <c r="KH103" s="57">
        <v>128</v>
      </c>
      <c r="KI103" s="57">
        <v>315</v>
      </c>
      <c r="KJ103" s="57">
        <v>310</v>
      </c>
      <c r="KK103" s="57">
        <v>310</v>
      </c>
      <c r="KR103" s="57">
        <v>13154</v>
      </c>
      <c r="KS103" s="57">
        <v>32650</v>
      </c>
      <c r="KW103" s="57" t="s">
        <v>19250</v>
      </c>
      <c r="KX103" s="57" t="s">
        <v>19580</v>
      </c>
      <c r="LB103" s="57">
        <v>2</v>
      </c>
      <c r="LC103" s="57">
        <v>3</v>
      </c>
      <c r="LG103" s="57">
        <v>192</v>
      </c>
      <c r="LH103" s="57">
        <v>603</v>
      </c>
      <c r="LL103" s="57">
        <v>122</v>
      </c>
      <c r="LM103" s="57">
        <v>314</v>
      </c>
      <c r="LV103" s="57">
        <v>46301</v>
      </c>
      <c r="LW103" s="57">
        <v>15254</v>
      </c>
      <c r="MA103" s="57" t="s">
        <v>4924</v>
      </c>
      <c r="MB103" s="57" t="s">
        <v>19254</v>
      </c>
      <c r="MF103" s="57">
        <v>2</v>
      </c>
      <c r="MG103" s="57">
        <v>2</v>
      </c>
      <c r="MK103" s="57">
        <v>324</v>
      </c>
      <c r="ML103" s="57">
        <v>400</v>
      </c>
      <c r="MP103" s="57">
        <v>320</v>
      </c>
      <c r="MQ103" s="57">
        <v>136</v>
      </c>
      <c r="MZ103" s="57">
        <v>46301</v>
      </c>
      <c r="NE103" s="57" t="s">
        <v>19573</v>
      </c>
      <c r="NJ103" s="57">
        <v>2</v>
      </c>
      <c r="NO103" s="57">
        <v>324</v>
      </c>
      <c r="NT103" s="57">
        <v>320</v>
      </c>
      <c r="PJ103" s="57" t="s">
        <v>19608</v>
      </c>
      <c r="PK103" s="57" t="s">
        <v>19609</v>
      </c>
      <c r="PL103" s="57" t="s">
        <v>19610</v>
      </c>
      <c r="PM103" s="57" t="s">
        <v>19611</v>
      </c>
      <c r="PN103" s="57">
        <v>1067.1681360999999</v>
      </c>
      <c r="PO103" s="57" t="s">
        <v>18823</v>
      </c>
      <c r="PP103" s="57" t="s">
        <v>18824</v>
      </c>
      <c r="PQ103" s="57" t="s">
        <v>18825</v>
      </c>
      <c r="PR103" s="57" t="s">
        <v>3649</v>
      </c>
      <c r="PS103" s="57" t="s">
        <v>3650</v>
      </c>
      <c r="PT103" s="57" t="s">
        <v>3651</v>
      </c>
      <c r="PU103" s="57" t="s">
        <v>3652</v>
      </c>
      <c r="PV103" s="57" t="s">
        <v>3653</v>
      </c>
      <c r="PW103" s="57" t="s">
        <v>3167</v>
      </c>
    </row>
    <row r="104" spans="1:439" ht="15" customHeight="1" x14ac:dyDescent="0.35">
      <c r="A104" s="57">
        <v>103</v>
      </c>
      <c r="B104" s="57" t="s">
        <v>1225</v>
      </c>
      <c r="D104" s="57" t="s">
        <v>1910</v>
      </c>
      <c r="E104" s="57" t="s">
        <v>1911</v>
      </c>
      <c r="F104" s="57" t="s">
        <v>1912</v>
      </c>
      <c r="G104" s="57" t="s">
        <v>1913</v>
      </c>
      <c r="H104" s="57" t="s">
        <v>1914</v>
      </c>
      <c r="I104" s="57" t="s">
        <v>352</v>
      </c>
      <c r="J104" s="57" t="s">
        <v>353</v>
      </c>
      <c r="K104" s="57" t="s">
        <v>1915</v>
      </c>
      <c r="L104" s="57" t="s">
        <v>1916</v>
      </c>
      <c r="M104" s="57" t="s">
        <v>1912</v>
      </c>
      <c r="P104" s="57" t="s">
        <v>1477</v>
      </c>
      <c r="S104" s="57" t="s">
        <v>69</v>
      </c>
      <c r="T104" s="57" t="s">
        <v>69</v>
      </c>
      <c r="U104" s="57" t="s">
        <v>69</v>
      </c>
      <c r="V104" s="57" t="s">
        <v>69</v>
      </c>
      <c r="W104" s="57" t="s">
        <v>69</v>
      </c>
      <c r="X104" s="57" t="s">
        <v>69</v>
      </c>
      <c r="Y104" s="57" t="s">
        <v>69</v>
      </c>
      <c r="Z104" s="57" t="s">
        <v>69</v>
      </c>
      <c r="AA104" s="57" t="s">
        <v>69</v>
      </c>
      <c r="AB104" s="57" t="s">
        <v>63</v>
      </c>
      <c r="AC104" s="57" t="s">
        <v>69</v>
      </c>
      <c r="AD104" s="57" t="s">
        <v>69</v>
      </c>
      <c r="AE104" s="57" t="s">
        <v>63</v>
      </c>
      <c r="AF104" s="57" t="s">
        <v>69</v>
      </c>
      <c r="AG104" s="57" t="s">
        <v>69</v>
      </c>
      <c r="AH104" s="57" t="s">
        <v>75</v>
      </c>
      <c r="AI104" s="57" t="s">
        <v>1917</v>
      </c>
      <c r="AJ104" s="57" t="s">
        <v>83</v>
      </c>
      <c r="AK104" s="57" t="s">
        <v>83</v>
      </c>
      <c r="AL104" s="57" t="s">
        <v>72</v>
      </c>
      <c r="AM104" s="57" t="s">
        <v>1918</v>
      </c>
      <c r="AO104" s="57" t="s">
        <v>931</v>
      </c>
      <c r="AP104" s="57" t="s">
        <v>19167</v>
      </c>
      <c r="AQ104" s="57" t="s">
        <v>1245</v>
      </c>
      <c r="AR104" s="57" t="s">
        <v>78</v>
      </c>
      <c r="AS104" s="57" t="s">
        <v>1806</v>
      </c>
      <c r="AT104" s="57" t="s">
        <v>18859</v>
      </c>
      <c r="AU104" s="57" t="s">
        <v>5809</v>
      </c>
      <c r="AV104" s="57" t="s">
        <v>5810</v>
      </c>
      <c r="AW104" s="57" t="s">
        <v>5811</v>
      </c>
      <c r="BE104" s="57" t="s">
        <v>5812</v>
      </c>
      <c r="BF104" s="57" t="s">
        <v>5813</v>
      </c>
      <c r="BG104" s="57" t="s">
        <v>5814</v>
      </c>
      <c r="BH104" s="57" t="s">
        <v>5815</v>
      </c>
      <c r="BO104" s="57" t="s">
        <v>5816</v>
      </c>
      <c r="BP104" s="57" t="s">
        <v>5817</v>
      </c>
      <c r="BQ104" s="57" t="s">
        <v>5818</v>
      </c>
      <c r="BR104" s="57" t="s">
        <v>5819</v>
      </c>
      <c r="BS104" s="57" t="s">
        <v>5820</v>
      </c>
      <c r="BT104" s="57" t="s">
        <v>5821</v>
      </c>
      <c r="BU104" s="57" t="s">
        <v>5822</v>
      </c>
      <c r="BV104" s="57" t="s">
        <v>18084</v>
      </c>
      <c r="BW104" s="164" t="s">
        <v>18805</v>
      </c>
      <c r="BX104" s="57" t="s">
        <v>18832</v>
      </c>
      <c r="BY104" s="57" t="s">
        <v>8634</v>
      </c>
      <c r="BZ104" s="57" t="s">
        <v>8635</v>
      </c>
      <c r="CA104" s="57" t="s">
        <v>8636</v>
      </c>
      <c r="CB104" s="57" t="s">
        <v>8637</v>
      </c>
      <c r="CC104" s="57" t="s">
        <v>8638</v>
      </c>
      <c r="CD104" s="57" t="s">
        <v>8639</v>
      </c>
      <c r="CI104" s="57" t="s">
        <v>8640</v>
      </c>
      <c r="CJ104" s="57" t="s">
        <v>8641</v>
      </c>
      <c r="CK104" s="57" t="s">
        <v>8642</v>
      </c>
      <c r="CL104" s="57" t="s">
        <v>8643</v>
      </c>
      <c r="CM104" s="57" t="s">
        <v>8644</v>
      </c>
      <c r="CN104" s="57" t="s">
        <v>8645</v>
      </c>
      <c r="CO104" s="57" t="s">
        <v>8646</v>
      </c>
      <c r="CP104" s="57" t="s">
        <v>8647</v>
      </c>
      <c r="CS104" s="57" t="s">
        <v>8648</v>
      </c>
      <c r="CT104" s="57" t="s">
        <v>5817</v>
      </c>
      <c r="CU104" s="57" t="s">
        <v>5818</v>
      </c>
      <c r="CV104" s="57" t="s">
        <v>8649</v>
      </c>
      <c r="CW104" s="57" t="s">
        <v>8650</v>
      </c>
      <c r="CX104" s="57" t="s">
        <v>8651</v>
      </c>
      <c r="CY104" s="57" t="s">
        <v>8652</v>
      </c>
      <c r="CZ104" s="57" t="s">
        <v>18056</v>
      </c>
      <c r="DA104" s="164" t="s">
        <v>18805</v>
      </c>
      <c r="DB104" s="57" t="s">
        <v>19017</v>
      </c>
      <c r="DC104" s="57" t="s">
        <v>11493</v>
      </c>
      <c r="DD104" s="57" t="s">
        <v>11494</v>
      </c>
      <c r="DE104" s="57" t="s">
        <v>11495</v>
      </c>
      <c r="DF104" s="57" t="s">
        <v>11496</v>
      </c>
      <c r="DM104" s="57" t="s">
        <v>11497</v>
      </c>
      <c r="DN104" s="57" t="s">
        <v>11498</v>
      </c>
      <c r="DO104" s="57" t="s">
        <v>11499</v>
      </c>
      <c r="DP104" s="57" t="s">
        <v>11500</v>
      </c>
      <c r="DW104" s="57" t="s">
        <v>11501</v>
      </c>
      <c r="DX104" s="57" t="s">
        <v>11502</v>
      </c>
      <c r="DZ104" s="57" t="s">
        <v>11503</v>
      </c>
      <c r="EA104" s="57" t="s">
        <v>11504</v>
      </c>
      <c r="EB104" s="57" t="s">
        <v>11505</v>
      </c>
      <c r="EC104" s="57" t="s">
        <v>11506</v>
      </c>
      <c r="ED104" s="57" t="s">
        <v>18084</v>
      </c>
      <c r="EE104" s="164" t="s">
        <v>18805</v>
      </c>
      <c r="EF104" s="57" t="s">
        <v>18853</v>
      </c>
      <c r="EG104" s="57" t="s">
        <v>13947</v>
      </c>
      <c r="EH104" s="57" t="s">
        <v>13948</v>
      </c>
      <c r="EI104" s="57" t="s">
        <v>13949</v>
      </c>
      <c r="EJ104" s="57" t="s">
        <v>13950</v>
      </c>
      <c r="EQ104" s="57" t="s">
        <v>13951</v>
      </c>
      <c r="ER104" s="57" t="s">
        <v>13952</v>
      </c>
      <c r="ES104" s="57" t="s">
        <v>13953</v>
      </c>
      <c r="ET104" s="57" t="s">
        <v>8662</v>
      </c>
      <c r="EU104" s="57" t="s">
        <v>13954</v>
      </c>
      <c r="EV104" s="57" t="s">
        <v>13955</v>
      </c>
      <c r="FA104" s="57" t="s">
        <v>8667</v>
      </c>
      <c r="FB104" s="57" t="s">
        <v>13956</v>
      </c>
      <c r="FD104" s="57" t="s">
        <v>8669</v>
      </c>
      <c r="FE104" s="57" t="s">
        <v>8670</v>
      </c>
      <c r="FF104" s="57" t="s">
        <v>8671</v>
      </c>
      <c r="FG104" s="57" t="s">
        <v>8672</v>
      </c>
      <c r="FH104" s="57" t="s">
        <v>18075</v>
      </c>
      <c r="FI104" s="164" t="s">
        <v>18935</v>
      </c>
      <c r="FJ104" s="57" t="s">
        <v>18942</v>
      </c>
      <c r="FK104" s="57" t="s">
        <v>15668</v>
      </c>
      <c r="FL104" s="57" t="s">
        <v>15669</v>
      </c>
      <c r="FM104" s="57" t="s">
        <v>15670</v>
      </c>
      <c r="FN104" s="57" t="s">
        <v>14219</v>
      </c>
      <c r="FU104" s="57" t="s">
        <v>15671</v>
      </c>
      <c r="FV104" s="57" t="s">
        <v>15672</v>
      </c>
      <c r="FW104" s="57" t="s">
        <v>15673</v>
      </c>
      <c r="FX104" s="57" t="s">
        <v>5227</v>
      </c>
      <c r="FY104" s="57" t="s">
        <v>15674</v>
      </c>
      <c r="FZ104" s="57" t="s">
        <v>15675</v>
      </c>
      <c r="GE104" s="57" t="s">
        <v>8418</v>
      </c>
      <c r="GF104" s="57" t="s">
        <v>14226</v>
      </c>
      <c r="GG104" s="57" t="s">
        <v>15676</v>
      </c>
      <c r="GH104" s="57" t="s">
        <v>8421</v>
      </c>
      <c r="GI104" s="57" t="s">
        <v>8422</v>
      </c>
      <c r="GJ104" s="57" t="s">
        <v>8423</v>
      </c>
      <c r="GK104" s="57" t="s">
        <v>8424</v>
      </c>
      <c r="GL104" s="57" t="s">
        <v>18078</v>
      </c>
      <c r="GM104" s="164" t="s">
        <v>18802</v>
      </c>
      <c r="GN104" s="57" t="s">
        <v>18853</v>
      </c>
      <c r="HS104" s="57" t="s">
        <v>84</v>
      </c>
      <c r="HT104" s="57" t="s">
        <v>84</v>
      </c>
      <c r="HU104" s="57" t="s">
        <v>82</v>
      </c>
      <c r="HV104" s="57" t="s">
        <v>82</v>
      </c>
      <c r="HW104" s="57" t="s">
        <v>82</v>
      </c>
      <c r="HX104" s="57" t="s">
        <v>82</v>
      </c>
      <c r="HY104" s="57" t="s">
        <v>79</v>
      </c>
      <c r="HZ104" s="57" t="s">
        <v>82</v>
      </c>
      <c r="IA104" s="57" t="s">
        <v>84</v>
      </c>
      <c r="IB104" s="57" t="s">
        <v>84</v>
      </c>
      <c r="IC104" s="57" t="s">
        <v>82</v>
      </c>
      <c r="ID104" s="57" t="s">
        <v>68</v>
      </c>
      <c r="IE104" s="57" t="s">
        <v>84</v>
      </c>
      <c r="IF104" s="57" t="s">
        <v>82</v>
      </c>
      <c r="IG104" s="57" t="s">
        <v>82</v>
      </c>
      <c r="IH104" s="57" t="s">
        <v>79</v>
      </c>
      <c r="II104" s="57" t="s">
        <v>68</v>
      </c>
      <c r="IJ104" s="57">
        <v>11054</v>
      </c>
      <c r="IK104" s="57">
        <v>15254</v>
      </c>
      <c r="IO104" s="57" t="s">
        <v>19567</v>
      </c>
      <c r="IP104" s="57" t="s">
        <v>19254</v>
      </c>
      <c r="IT104" s="57">
        <v>4</v>
      </c>
      <c r="IU104" s="57">
        <v>2</v>
      </c>
      <c r="IY104" s="57">
        <v>3917</v>
      </c>
      <c r="IZ104" s="57">
        <v>400</v>
      </c>
      <c r="JD104" s="57">
        <v>114</v>
      </c>
      <c r="JE104" s="57">
        <v>114</v>
      </c>
      <c r="JN104" s="57">
        <v>31023</v>
      </c>
      <c r="JO104" s="57">
        <v>11054</v>
      </c>
      <c r="JP104" s="57">
        <v>31054</v>
      </c>
      <c r="JQ104" s="57">
        <v>15254</v>
      </c>
      <c r="JR104" s="57">
        <v>31036</v>
      </c>
      <c r="JS104" s="57" t="s">
        <v>19612</v>
      </c>
      <c r="JT104" s="57" t="s">
        <v>19567</v>
      </c>
      <c r="JU104" s="57" t="s">
        <v>19613</v>
      </c>
      <c r="JV104" s="57" t="s">
        <v>19254</v>
      </c>
      <c r="JW104" s="57" t="s">
        <v>19614</v>
      </c>
      <c r="JX104" s="57">
        <v>4</v>
      </c>
      <c r="JY104" s="57">
        <v>4</v>
      </c>
      <c r="JZ104" s="57">
        <v>3</v>
      </c>
      <c r="KA104" s="57">
        <v>2</v>
      </c>
      <c r="KB104" s="57">
        <v>3</v>
      </c>
      <c r="KC104" s="57">
        <v>643</v>
      </c>
      <c r="KD104" s="57">
        <v>3917</v>
      </c>
      <c r="KE104" s="57">
        <v>407</v>
      </c>
      <c r="KF104" s="57">
        <v>400</v>
      </c>
      <c r="KG104" s="57">
        <v>437</v>
      </c>
      <c r="KH104" s="57">
        <v>326</v>
      </c>
      <c r="KI104" s="57">
        <v>114</v>
      </c>
      <c r="KJ104" s="57">
        <v>326</v>
      </c>
      <c r="KK104" s="57">
        <v>114</v>
      </c>
      <c r="KL104" s="57">
        <v>326</v>
      </c>
      <c r="KR104" s="57">
        <v>31023</v>
      </c>
      <c r="KS104" s="57">
        <v>11054</v>
      </c>
      <c r="KW104" s="57" t="s">
        <v>19612</v>
      </c>
      <c r="KX104" s="57" t="s">
        <v>19567</v>
      </c>
      <c r="LB104" s="57">
        <v>4</v>
      </c>
      <c r="LC104" s="57">
        <v>4</v>
      </c>
      <c r="LG104" s="57">
        <v>643</v>
      </c>
      <c r="LH104" s="57">
        <v>3917</v>
      </c>
      <c r="LL104" s="57">
        <v>326</v>
      </c>
      <c r="LM104" s="57">
        <v>114</v>
      </c>
      <c r="LV104" s="57">
        <v>11054</v>
      </c>
      <c r="LW104" s="57">
        <v>31023</v>
      </c>
      <c r="MA104" s="57" t="s">
        <v>19567</v>
      </c>
      <c r="MB104" s="57" t="s">
        <v>19612</v>
      </c>
      <c r="MF104" s="57">
        <v>4</v>
      </c>
      <c r="MG104" s="57">
        <v>4</v>
      </c>
      <c r="MK104" s="57">
        <v>3917</v>
      </c>
      <c r="ML104" s="57">
        <v>643</v>
      </c>
      <c r="MP104" s="57">
        <v>114</v>
      </c>
      <c r="MQ104" s="57">
        <v>326</v>
      </c>
      <c r="MZ104" s="57">
        <v>31036</v>
      </c>
      <c r="NA104" s="57">
        <v>31023</v>
      </c>
      <c r="NB104" s="57">
        <v>11054</v>
      </c>
      <c r="NE104" s="57" t="s">
        <v>19614</v>
      </c>
      <c r="NF104" s="57" t="s">
        <v>19612</v>
      </c>
      <c r="NG104" s="57" t="s">
        <v>19567</v>
      </c>
      <c r="NJ104" s="57">
        <v>3</v>
      </c>
      <c r="NK104" s="57">
        <v>4</v>
      </c>
      <c r="NL104" s="57">
        <v>4</v>
      </c>
      <c r="NO104" s="57">
        <v>437</v>
      </c>
      <c r="NP104" s="57">
        <v>643</v>
      </c>
      <c r="NQ104" s="57">
        <v>3917</v>
      </c>
      <c r="NT104" s="57">
        <v>326</v>
      </c>
      <c r="NU104" s="57">
        <v>326</v>
      </c>
      <c r="NV104" s="57">
        <v>114</v>
      </c>
      <c r="PJ104" s="57" t="s">
        <v>19615</v>
      </c>
      <c r="PK104" s="57" t="s">
        <v>19616</v>
      </c>
      <c r="PL104" s="57" t="s">
        <v>19617</v>
      </c>
      <c r="PN104" s="57">
        <v>1100.6258519</v>
      </c>
      <c r="PO104" s="57" t="s">
        <v>18823</v>
      </c>
      <c r="PP104" s="57" t="s">
        <v>18824</v>
      </c>
      <c r="PQ104" s="57" t="s">
        <v>18825</v>
      </c>
      <c r="PR104" s="57" t="s">
        <v>3654</v>
      </c>
      <c r="PS104" s="57" t="s">
        <v>3655</v>
      </c>
      <c r="PT104" s="57" t="s">
        <v>3656</v>
      </c>
      <c r="PU104" s="57" t="s">
        <v>3657</v>
      </c>
      <c r="PV104" s="57" t="s">
        <v>3658</v>
      </c>
      <c r="PW104" s="57" t="s">
        <v>3167</v>
      </c>
    </row>
    <row r="105" spans="1:439" ht="15" customHeight="1" x14ac:dyDescent="0.35">
      <c r="A105" s="57">
        <v>104</v>
      </c>
      <c r="B105" s="57" t="s">
        <v>1225</v>
      </c>
      <c r="D105" s="57" t="s">
        <v>244</v>
      </c>
      <c r="E105" s="57" t="s">
        <v>1919</v>
      </c>
      <c r="F105" s="57" t="s">
        <v>1920</v>
      </c>
      <c r="G105" s="57" t="s">
        <v>1921</v>
      </c>
      <c r="P105" s="57" t="s">
        <v>1477</v>
      </c>
      <c r="S105" s="57" t="s">
        <v>69</v>
      </c>
      <c r="T105" s="57" t="s">
        <v>69</v>
      </c>
      <c r="U105" s="57" t="s">
        <v>69</v>
      </c>
      <c r="V105" s="57" t="s">
        <v>69</v>
      </c>
      <c r="W105" s="57" t="s">
        <v>69</v>
      </c>
      <c r="X105" s="57" t="s">
        <v>69</v>
      </c>
      <c r="Y105" s="57" t="s">
        <v>69</v>
      </c>
      <c r="Z105" s="57" t="s">
        <v>69</v>
      </c>
      <c r="AA105" s="57" t="s">
        <v>69</v>
      </c>
      <c r="AB105" s="57" t="s">
        <v>63</v>
      </c>
      <c r="AC105" s="57" t="s">
        <v>69</v>
      </c>
      <c r="AD105" s="57" t="s">
        <v>69</v>
      </c>
      <c r="AE105" s="57" t="s">
        <v>63</v>
      </c>
      <c r="AF105" s="57" t="s">
        <v>69</v>
      </c>
      <c r="AG105" s="57" t="s">
        <v>69</v>
      </c>
      <c r="AH105" s="57" t="s">
        <v>75</v>
      </c>
      <c r="AI105" s="57" t="s">
        <v>1922</v>
      </c>
      <c r="AJ105" s="57" t="s">
        <v>83</v>
      </c>
      <c r="AK105" s="57" t="s">
        <v>83</v>
      </c>
      <c r="AL105" s="57" t="s">
        <v>72</v>
      </c>
      <c r="AM105" s="57" t="s">
        <v>1923</v>
      </c>
      <c r="AO105" s="57" t="s">
        <v>932</v>
      </c>
      <c r="AP105" s="57" t="s">
        <v>19115</v>
      </c>
      <c r="AQ105" s="57" t="s">
        <v>1245</v>
      </c>
      <c r="AR105" s="57" t="s">
        <v>78</v>
      </c>
      <c r="AS105" s="57" t="s">
        <v>1806</v>
      </c>
      <c r="AT105" s="57" t="s">
        <v>19618</v>
      </c>
      <c r="AU105" s="57" t="s">
        <v>5823</v>
      </c>
      <c r="AV105" s="57" t="s">
        <v>5824</v>
      </c>
      <c r="AW105" s="57" t="s">
        <v>5825</v>
      </c>
      <c r="AX105" s="57" t="s">
        <v>4941</v>
      </c>
      <c r="BE105" s="57" t="s">
        <v>5826</v>
      </c>
      <c r="BF105" s="57" t="s">
        <v>5827</v>
      </c>
      <c r="BG105" s="57" t="s">
        <v>5828</v>
      </c>
      <c r="BH105" s="57" t="s">
        <v>5829</v>
      </c>
      <c r="BI105" s="57" t="s">
        <v>5830</v>
      </c>
      <c r="BJ105" s="57" t="s">
        <v>5831</v>
      </c>
      <c r="BK105" s="57" t="s">
        <v>5832</v>
      </c>
      <c r="BO105" s="57" t="s">
        <v>5833</v>
      </c>
      <c r="BP105" s="57" t="s">
        <v>5834</v>
      </c>
      <c r="BQ105" s="57" t="s">
        <v>5835</v>
      </c>
      <c r="BR105" s="57" t="s">
        <v>5836</v>
      </c>
      <c r="BS105" s="57" t="s">
        <v>5837</v>
      </c>
      <c r="BT105" s="57" t="s">
        <v>5838</v>
      </c>
      <c r="BU105" s="57" t="s">
        <v>5839</v>
      </c>
      <c r="BV105" s="57" t="s">
        <v>18056</v>
      </c>
      <c r="BW105" s="164" t="s">
        <v>18805</v>
      </c>
      <c r="BX105" s="57" t="s">
        <v>18861</v>
      </c>
      <c r="BY105" s="57" t="s">
        <v>8655</v>
      </c>
      <c r="BZ105" s="57" t="s">
        <v>8656</v>
      </c>
      <c r="CA105" s="57" t="s">
        <v>8657</v>
      </c>
      <c r="CB105" s="57" t="s">
        <v>8658</v>
      </c>
      <c r="CI105" s="57" t="s">
        <v>8659</v>
      </c>
      <c r="CJ105" s="57" t="s">
        <v>8660</v>
      </c>
      <c r="CK105" s="57" t="s">
        <v>8661</v>
      </c>
      <c r="CL105" s="57" t="s">
        <v>8662</v>
      </c>
      <c r="CM105" s="57" t="s">
        <v>8663</v>
      </c>
      <c r="CN105" s="57" t="s">
        <v>8664</v>
      </c>
      <c r="CO105" s="57" t="s">
        <v>8665</v>
      </c>
      <c r="CP105" s="57" t="s">
        <v>8666</v>
      </c>
      <c r="CS105" s="57" t="s">
        <v>8667</v>
      </c>
      <c r="CT105" s="57" t="s">
        <v>8668</v>
      </c>
      <c r="CU105" s="57" t="s">
        <v>5834</v>
      </c>
      <c r="CV105" s="57" t="s">
        <v>8669</v>
      </c>
      <c r="CW105" s="57" t="s">
        <v>8670</v>
      </c>
      <c r="CX105" s="57" t="s">
        <v>8671</v>
      </c>
      <c r="CY105" s="57" t="s">
        <v>8672</v>
      </c>
      <c r="CZ105" s="57" t="s">
        <v>18075</v>
      </c>
      <c r="DA105" s="164" t="s">
        <v>18935</v>
      </c>
      <c r="DB105" s="57" t="s">
        <v>19225</v>
      </c>
      <c r="DC105" s="57" t="s">
        <v>11507</v>
      </c>
      <c r="DD105" s="57" t="s">
        <v>11508</v>
      </c>
      <c r="DE105" s="57" t="s">
        <v>11509</v>
      </c>
      <c r="DF105" s="57" t="s">
        <v>11510</v>
      </c>
      <c r="DM105" s="57" t="s">
        <v>11511</v>
      </c>
      <c r="DN105" s="57" t="s">
        <v>11512</v>
      </c>
      <c r="DO105" s="57" t="s">
        <v>11513</v>
      </c>
      <c r="DP105" s="57" t="s">
        <v>11514</v>
      </c>
      <c r="DW105" s="57" t="s">
        <v>11515</v>
      </c>
      <c r="DX105" s="57" t="s">
        <v>11516</v>
      </c>
      <c r="DZ105" s="57" t="s">
        <v>11517</v>
      </c>
      <c r="EA105" s="57" t="s">
        <v>11518</v>
      </c>
      <c r="EB105" s="57" t="s">
        <v>11519</v>
      </c>
      <c r="EC105" s="57" t="s">
        <v>11520</v>
      </c>
      <c r="ED105" s="57" t="s">
        <v>18056</v>
      </c>
      <c r="EE105" s="164" t="s">
        <v>18802</v>
      </c>
      <c r="EF105" s="57" t="s">
        <v>18804</v>
      </c>
      <c r="HS105" s="57" t="s">
        <v>82</v>
      </c>
      <c r="HT105" s="57" t="s">
        <v>79</v>
      </c>
      <c r="HU105" s="57" t="s">
        <v>82</v>
      </c>
      <c r="HV105" s="57" t="s">
        <v>79</v>
      </c>
      <c r="HW105" s="57" t="s">
        <v>82</v>
      </c>
      <c r="HX105" s="57" t="s">
        <v>74</v>
      </c>
      <c r="HY105" s="57" t="s">
        <v>79</v>
      </c>
      <c r="HZ105" s="57" t="s">
        <v>82</v>
      </c>
      <c r="IA105" s="57" t="s">
        <v>79</v>
      </c>
      <c r="IB105" s="57" t="s">
        <v>82</v>
      </c>
      <c r="IC105" s="57" t="s">
        <v>82</v>
      </c>
      <c r="ID105" s="57" t="s">
        <v>79</v>
      </c>
      <c r="IE105" s="57" t="s">
        <v>79</v>
      </c>
      <c r="IF105" s="57" t="s">
        <v>82</v>
      </c>
      <c r="IG105" s="57" t="s">
        <v>79</v>
      </c>
      <c r="IH105" s="57" t="s">
        <v>79</v>
      </c>
      <c r="II105" s="57" t="s">
        <v>68</v>
      </c>
      <c r="IJ105" s="57">
        <v>34052</v>
      </c>
      <c r="IK105" s="57">
        <v>13154</v>
      </c>
      <c r="IL105" s="57">
        <v>34593</v>
      </c>
      <c r="IM105" s="57">
        <v>13254</v>
      </c>
      <c r="IO105" s="57" t="s">
        <v>1923</v>
      </c>
      <c r="IP105" s="57" t="s">
        <v>798</v>
      </c>
      <c r="IQ105" s="57" t="s">
        <v>19249</v>
      </c>
      <c r="IR105" s="57" t="s">
        <v>799</v>
      </c>
      <c r="IT105" s="57">
        <v>3</v>
      </c>
      <c r="IU105" s="57">
        <v>3</v>
      </c>
      <c r="IV105" s="57">
        <v>3</v>
      </c>
      <c r="IW105" s="57">
        <v>2</v>
      </c>
      <c r="IY105" s="57">
        <v>338</v>
      </c>
      <c r="IZ105" s="57">
        <v>3548</v>
      </c>
      <c r="JA105" s="57">
        <v>851</v>
      </c>
      <c r="JB105" s="57">
        <v>192</v>
      </c>
      <c r="JD105" s="57">
        <v>312</v>
      </c>
      <c r="JE105" s="57">
        <v>122</v>
      </c>
      <c r="JF105" s="57">
        <v>312</v>
      </c>
      <c r="JG105" s="57">
        <v>128</v>
      </c>
      <c r="KR105" s="57">
        <v>34052</v>
      </c>
      <c r="KS105" s="57">
        <v>42661</v>
      </c>
      <c r="KT105" s="57">
        <v>13154</v>
      </c>
      <c r="KU105" s="57">
        <v>32079</v>
      </c>
      <c r="KW105" s="57" t="s">
        <v>1923</v>
      </c>
      <c r="KX105" s="57" t="s">
        <v>8999</v>
      </c>
      <c r="KY105" s="57" t="s">
        <v>798</v>
      </c>
      <c r="KZ105" s="57" t="s">
        <v>19545</v>
      </c>
      <c r="LB105" s="57">
        <v>3</v>
      </c>
      <c r="LC105" s="57">
        <v>3</v>
      </c>
      <c r="LD105" s="57">
        <v>3</v>
      </c>
      <c r="LE105" s="57">
        <v>3</v>
      </c>
      <c r="LG105" s="57">
        <v>338</v>
      </c>
      <c r="LH105" s="57">
        <v>1155</v>
      </c>
      <c r="LI105" s="57">
        <v>3548</v>
      </c>
      <c r="LJ105" s="57">
        <v>548</v>
      </c>
      <c r="LL105" s="57">
        <v>312</v>
      </c>
      <c r="LM105" s="57">
        <v>334</v>
      </c>
      <c r="LN105" s="57">
        <v>122</v>
      </c>
      <c r="LO105" s="57">
        <v>310</v>
      </c>
      <c r="PJ105" s="57" t="s">
        <v>19619</v>
      </c>
      <c r="PK105" s="57" t="s">
        <v>19620</v>
      </c>
      <c r="PL105" s="57" t="s">
        <v>19621</v>
      </c>
      <c r="PM105" s="57" t="s">
        <v>19622</v>
      </c>
      <c r="PN105" s="57">
        <v>1039.406011</v>
      </c>
      <c r="PO105" s="57" t="s">
        <v>18823</v>
      </c>
      <c r="PP105" s="57" t="s">
        <v>18824</v>
      </c>
      <c r="PQ105" s="57" t="s">
        <v>18825</v>
      </c>
      <c r="PR105" s="57" t="s">
        <v>3659</v>
      </c>
      <c r="PS105" s="57" t="s">
        <v>3660</v>
      </c>
      <c r="PT105" s="57" t="s">
        <v>3661</v>
      </c>
      <c r="PU105" s="57" t="s">
        <v>3167</v>
      </c>
      <c r="PV105" s="57" t="s">
        <v>3167</v>
      </c>
      <c r="PW105" s="57" t="s">
        <v>3167</v>
      </c>
    </row>
    <row r="106" spans="1:439" ht="15" customHeight="1" x14ac:dyDescent="0.35">
      <c r="A106" s="57">
        <v>105</v>
      </c>
      <c r="B106" s="57" t="s">
        <v>1225</v>
      </c>
      <c r="D106" s="57" t="s">
        <v>242</v>
      </c>
      <c r="E106" s="57" t="s">
        <v>1924</v>
      </c>
      <c r="F106" s="57" t="s">
        <v>1925</v>
      </c>
      <c r="G106" s="57" t="s">
        <v>1926</v>
      </c>
      <c r="H106" s="57" t="s">
        <v>1927</v>
      </c>
      <c r="I106" s="57" t="s">
        <v>1928</v>
      </c>
      <c r="P106" s="57" t="s">
        <v>1855</v>
      </c>
      <c r="Q106" s="57" t="s">
        <v>1929</v>
      </c>
      <c r="S106" s="57" t="s">
        <v>69</v>
      </c>
      <c r="T106" s="57" t="s">
        <v>69</v>
      </c>
      <c r="U106" s="57" t="s">
        <v>69</v>
      </c>
      <c r="V106" s="57" t="s">
        <v>69</v>
      </c>
      <c r="W106" s="57" t="s">
        <v>69</v>
      </c>
      <c r="X106" s="57" t="s">
        <v>69</v>
      </c>
      <c r="Y106" s="57" t="s">
        <v>69</v>
      </c>
      <c r="Z106" s="57" t="s">
        <v>69</v>
      </c>
      <c r="AA106" s="57" t="s">
        <v>69</v>
      </c>
      <c r="AB106" s="57" t="s">
        <v>69</v>
      </c>
      <c r="AC106" s="57" t="s">
        <v>69</v>
      </c>
      <c r="AD106" s="57" t="s">
        <v>63</v>
      </c>
      <c r="AE106" s="57" t="s">
        <v>69</v>
      </c>
      <c r="AF106" s="57" t="s">
        <v>63</v>
      </c>
      <c r="AG106" s="57" t="s">
        <v>63</v>
      </c>
      <c r="AH106" s="57" t="s">
        <v>75</v>
      </c>
      <c r="AI106" s="57" t="s">
        <v>1930</v>
      </c>
      <c r="AJ106" s="57" t="s">
        <v>76</v>
      </c>
      <c r="AK106" s="57" t="s">
        <v>81</v>
      </c>
      <c r="AL106" s="57" t="s">
        <v>77</v>
      </c>
      <c r="AM106" s="57" t="s">
        <v>1930</v>
      </c>
      <c r="AN106" s="57" t="s">
        <v>1931</v>
      </c>
      <c r="AO106" s="57" t="s">
        <v>933</v>
      </c>
      <c r="AP106" s="57" t="s">
        <v>18927</v>
      </c>
      <c r="AQ106" s="57" t="s">
        <v>67</v>
      </c>
      <c r="AR106" s="57" t="s">
        <v>73</v>
      </c>
      <c r="AS106" s="57" t="s">
        <v>1623</v>
      </c>
      <c r="AT106" s="57" t="s">
        <v>18801</v>
      </c>
      <c r="AU106" s="57" t="s">
        <v>5840</v>
      </c>
      <c r="AV106" s="57" t="s">
        <v>5841</v>
      </c>
      <c r="AW106" s="57" t="s">
        <v>5842</v>
      </c>
      <c r="AX106" s="57" t="s">
        <v>5843</v>
      </c>
      <c r="BE106" s="57" t="s">
        <v>5844</v>
      </c>
      <c r="BF106" s="57" t="s">
        <v>5845</v>
      </c>
      <c r="BG106" s="57" t="s">
        <v>5846</v>
      </c>
      <c r="BH106" s="57" t="s">
        <v>5847</v>
      </c>
      <c r="BI106" s="57" t="s">
        <v>5848</v>
      </c>
      <c r="BO106" s="57" t="s">
        <v>5466</v>
      </c>
      <c r="BP106" s="57" t="s">
        <v>4558</v>
      </c>
      <c r="BQ106" s="57" t="s">
        <v>5849</v>
      </c>
      <c r="BR106" s="57" t="s">
        <v>5850</v>
      </c>
      <c r="BS106" s="57" t="s">
        <v>5851</v>
      </c>
      <c r="BT106" s="57" t="s">
        <v>5852</v>
      </c>
      <c r="BU106" s="57" t="s">
        <v>5853</v>
      </c>
      <c r="BV106" s="57" t="s">
        <v>18059</v>
      </c>
      <c r="BW106" s="164" t="s">
        <v>18805</v>
      </c>
      <c r="BX106" s="57" t="s">
        <v>18832</v>
      </c>
      <c r="BY106" s="57" t="s">
        <v>8673</v>
      </c>
      <c r="BZ106" s="57" t="s">
        <v>8674</v>
      </c>
      <c r="CA106" s="57" t="s">
        <v>8675</v>
      </c>
      <c r="CB106" s="57" t="s">
        <v>8676</v>
      </c>
      <c r="CC106" s="57" t="s">
        <v>8677</v>
      </c>
      <c r="CD106" s="57" t="s">
        <v>8678</v>
      </c>
      <c r="CI106" s="57" t="s">
        <v>8679</v>
      </c>
      <c r="CJ106" s="57" t="s">
        <v>8680</v>
      </c>
      <c r="CK106" s="57" t="s">
        <v>8681</v>
      </c>
      <c r="CL106" s="57" t="s">
        <v>8682</v>
      </c>
      <c r="CM106" s="57" t="s">
        <v>8683</v>
      </c>
      <c r="CN106" s="57" t="s">
        <v>8684</v>
      </c>
      <c r="CO106" s="57" t="s">
        <v>8685</v>
      </c>
      <c r="CP106" s="57" t="s">
        <v>8686</v>
      </c>
      <c r="CQ106" s="57" t="s">
        <v>8687</v>
      </c>
      <c r="CS106" s="57" t="s">
        <v>8688</v>
      </c>
      <c r="CT106" s="57" t="s">
        <v>5467</v>
      </c>
      <c r="CU106" s="57" t="s">
        <v>8689</v>
      </c>
      <c r="CV106" s="57" t="s">
        <v>8690</v>
      </c>
      <c r="CW106" s="57" t="s">
        <v>8691</v>
      </c>
      <c r="CX106" s="57" t="s">
        <v>8692</v>
      </c>
      <c r="CY106" s="57" t="s">
        <v>8693</v>
      </c>
      <c r="CZ106" s="57" t="s">
        <v>18059</v>
      </c>
      <c r="DA106" s="164" t="s">
        <v>18805</v>
      </c>
      <c r="DB106" s="57" t="s">
        <v>18929</v>
      </c>
      <c r="DC106" s="57" t="s">
        <v>11521</v>
      </c>
      <c r="DD106" s="57" t="s">
        <v>9215</v>
      </c>
      <c r="DE106" s="57" t="s">
        <v>11522</v>
      </c>
      <c r="DF106" s="57" t="s">
        <v>11523</v>
      </c>
      <c r="DG106" s="57" t="s">
        <v>11524</v>
      </c>
      <c r="DH106" s="57" t="s">
        <v>11525</v>
      </c>
      <c r="DI106" s="57" t="s">
        <v>11526</v>
      </c>
      <c r="DM106" s="57" t="s">
        <v>11527</v>
      </c>
      <c r="DN106" s="57" t="s">
        <v>11528</v>
      </c>
      <c r="DO106" s="57" t="s">
        <v>11529</v>
      </c>
      <c r="DP106" s="57" t="s">
        <v>11530</v>
      </c>
      <c r="DQ106" s="57" t="s">
        <v>11531</v>
      </c>
      <c r="DR106" s="57" t="s">
        <v>11532</v>
      </c>
      <c r="DS106" s="57" t="s">
        <v>11533</v>
      </c>
      <c r="DT106" s="57" t="s">
        <v>11534</v>
      </c>
      <c r="DU106" s="57" t="s">
        <v>11535</v>
      </c>
      <c r="DW106" s="57" t="s">
        <v>11536</v>
      </c>
      <c r="DX106" s="57" t="s">
        <v>7872</v>
      </c>
      <c r="DY106" s="57" t="s">
        <v>6431</v>
      </c>
      <c r="DZ106" s="57" t="s">
        <v>11537</v>
      </c>
      <c r="EA106" s="57" t="s">
        <v>11538</v>
      </c>
      <c r="EB106" s="57" t="s">
        <v>11539</v>
      </c>
      <c r="EC106" s="57" t="s">
        <v>11540</v>
      </c>
      <c r="ED106" s="57" t="s">
        <v>18069</v>
      </c>
      <c r="EE106" s="164" t="s">
        <v>18805</v>
      </c>
      <c r="EF106" s="57" t="s">
        <v>18861</v>
      </c>
      <c r="EG106" s="57" t="s">
        <v>11689</v>
      </c>
      <c r="EH106" s="57" t="s">
        <v>4585</v>
      </c>
      <c r="EI106" s="57" t="s">
        <v>12180</v>
      </c>
      <c r="EJ106" s="57" t="s">
        <v>4572</v>
      </c>
      <c r="EK106" s="57" t="s">
        <v>7859</v>
      </c>
      <c r="EL106" s="57" t="s">
        <v>11325</v>
      </c>
      <c r="EM106" s="57" t="s">
        <v>5036</v>
      </c>
      <c r="EN106" s="57" t="s">
        <v>11326</v>
      </c>
      <c r="EO106" s="57" t="s">
        <v>11690</v>
      </c>
      <c r="EQ106" s="57" t="s">
        <v>13957</v>
      </c>
      <c r="ER106" s="57" t="s">
        <v>11329</v>
      </c>
      <c r="ES106" s="57" t="s">
        <v>10433</v>
      </c>
      <c r="ET106" s="57" t="s">
        <v>4599</v>
      </c>
      <c r="EU106" s="57" t="s">
        <v>11330</v>
      </c>
      <c r="EV106" s="57" t="s">
        <v>12181</v>
      </c>
      <c r="EW106" s="57" t="s">
        <v>11331</v>
      </c>
      <c r="EX106" s="57" t="s">
        <v>11332</v>
      </c>
      <c r="EY106" s="57" t="s">
        <v>11333</v>
      </c>
      <c r="EZ106" s="57" t="s">
        <v>11334</v>
      </c>
      <c r="FA106" s="57" t="s">
        <v>13958</v>
      </c>
      <c r="FB106" s="57" t="s">
        <v>10437</v>
      </c>
      <c r="FC106" s="57" t="s">
        <v>13959</v>
      </c>
      <c r="FD106" s="57" t="s">
        <v>12182</v>
      </c>
      <c r="FE106" s="57" t="s">
        <v>12183</v>
      </c>
      <c r="FF106" s="57" t="s">
        <v>12184</v>
      </c>
      <c r="FG106" s="57" t="s">
        <v>12185</v>
      </c>
      <c r="FH106" s="57" t="s">
        <v>18078</v>
      </c>
      <c r="FI106" s="164" t="s">
        <v>18805</v>
      </c>
      <c r="FJ106" s="57" t="s">
        <v>18862</v>
      </c>
      <c r="FK106" s="57" t="s">
        <v>5100</v>
      </c>
      <c r="FL106" s="57" t="s">
        <v>15677</v>
      </c>
      <c r="FM106" s="57" t="s">
        <v>15678</v>
      </c>
      <c r="FU106" s="57" t="s">
        <v>15679</v>
      </c>
      <c r="FV106" s="57" t="s">
        <v>15680</v>
      </c>
      <c r="FW106" s="57" t="s">
        <v>6007</v>
      </c>
      <c r="FX106" s="57" t="s">
        <v>15681</v>
      </c>
      <c r="FY106" s="57" t="s">
        <v>15682</v>
      </c>
      <c r="GE106" s="57" t="s">
        <v>8300</v>
      </c>
      <c r="GF106" s="57" t="s">
        <v>4559</v>
      </c>
      <c r="GG106" s="57" t="s">
        <v>15683</v>
      </c>
      <c r="GH106" s="57" t="s">
        <v>15684</v>
      </c>
      <c r="GI106" s="57" t="s">
        <v>15685</v>
      </c>
      <c r="GJ106" s="57" t="s">
        <v>15686</v>
      </c>
      <c r="GK106" s="57" t="s">
        <v>15687</v>
      </c>
      <c r="GL106" s="57" t="s">
        <v>18078</v>
      </c>
      <c r="GM106" s="164" t="s">
        <v>18802</v>
      </c>
      <c r="GN106" s="57" t="s">
        <v>19224</v>
      </c>
      <c r="GO106" s="57" t="s">
        <v>16851</v>
      </c>
      <c r="GP106" s="57" t="s">
        <v>13145</v>
      </c>
      <c r="GQ106" s="57" t="s">
        <v>16852</v>
      </c>
      <c r="GR106" s="57" t="s">
        <v>16853</v>
      </c>
      <c r="GS106" s="57" t="s">
        <v>7578</v>
      </c>
      <c r="GY106" s="57" t="s">
        <v>16854</v>
      </c>
      <c r="GZ106" s="57" t="s">
        <v>16855</v>
      </c>
      <c r="HA106" s="57" t="s">
        <v>16856</v>
      </c>
      <c r="HB106" s="57" t="s">
        <v>16857</v>
      </c>
      <c r="HC106" s="57" t="s">
        <v>16858</v>
      </c>
      <c r="HI106" s="57" t="s">
        <v>16859</v>
      </c>
      <c r="HJ106" s="57" t="s">
        <v>7872</v>
      </c>
      <c r="HK106" s="57" t="s">
        <v>16860</v>
      </c>
      <c r="HL106" s="57" t="s">
        <v>16861</v>
      </c>
      <c r="HM106" s="57" t="s">
        <v>16862</v>
      </c>
      <c r="HN106" s="57" t="s">
        <v>16863</v>
      </c>
      <c r="HO106" s="57" t="s">
        <v>16864</v>
      </c>
      <c r="HP106" s="57" t="s">
        <v>18078</v>
      </c>
      <c r="HQ106" s="164" t="s">
        <v>18802</v>
      </c>
      <c r="HR106" s="57" t="s">
        <v>18902</v>
      </c>
      <c r="HS106" s="57" t="s">
        <v>82</v>
      </c>
      <c r="HT106" s="57" t="s">
        <v>82</v>
      </c>
      <c r="HU106" s="57" t="s">
        <v>82</v>
      </c>
      <c r="HV106" s="57" t="s">
        <v>82</v>
      </c>
      <c r="HW106" s="57" t="s">
        <v>82</v>
      </c>
      <c r="HX106" s="57" t="s">
        <v>82</v>
      </c>
      <c r="HY106" s="57" t="s">
        <v>82</v>
      </c>
      <c r="HZ106" s="57" t="s">
        <v>82</v>
      </c>
      <c r="IA106" s="57" t="s">
        <v>82</v>
      </c>
      <c r="IB106" s="57" t="s">
        <v>82</v>
      </c>
      <c r="IC106" s="57" t="s">
        <v>82</v>
      </c>
      <c r="ID106" s="57" t="s">
        <v>79</v>
      </c>
      <c r="IE106" s="57" t="s">
        <v>82</v>
      </c>
      <c r="IF106" s="57" t="s">
        <v>82</v>
      </c>
      <c r="IG106" s="57" t="s">
        <v>82</v>
      </c>
      <c r="IH106" s="57" t="s">
        <v>82</v>
      </c>
      <c r="II106" s="57" t="s">
        <v>68</v>
      </c>
      <c r="IJ106" s="57">
        <v>13154</v>
      </c>
      <c r="IK106" s="57">
        <v>32110</v>
      </c>
      <c r="IO106" s="57" t="s">
        <v>18863</v>
      </c>
      <c r="IP106" s="57" t="s">
        <v>18869</v>
      </c>
      <c r="IT106" s="57">
        <v>2</v>
      </c>
      <c r="IU106" s="57">
        <v>3</v>
      </c>
      <c r="IY106" s="57">
        <v>192</v>
      </c>
      <c r="IZ106" s="57">
        <v>1050</v>
      </c>
      <c r="JD106" s="57">
        <v>122</v>
      </c>
      <c r="JE106" s="57">
        <v>310</v>
      </c>
      <c r="JN106" s="57">
        <v>31663</v>
      </c>
      <c r="JO106" s="57">
        <v>31624</v>
      </c>
      <c r="JP106" s="57">
        <v>23684</v>
      </c>
      <c r="JS106" s="57" t="s">
        <v>18865</v>
      </c>
      <c r="JT106" s="57" t="s">
        <v>18842</v>
      </c>
      <c r="JU106" s="57" t="s">
        <v>18844</v>
      </c>
      <c r="JX106" s="57">
        <v>2</v>
      </c>
      <c r="JY106" s="57">
        <v>3</v>
      </c>
      <c r="JZ106" s="57">
        <v>3</v>
      </c>
      <c r="KC106" s="57">
        <v>395</v>
      </c>
      <c r="KD106" s="57">
        <v>997</v>
      </c>
      <c r="KE106" s="57">
        <v>616</v>
      </c>
      <c r="KH106" s="57">
        <v>311</v>
      </c>
      <c r="KI106" s="57">
        <v>200</v>
      </c>
      <c r="KJ106" s="57">
        <v>251</v>
      </c>
      <c r="KR106" s="57">
        <v>32110</v>
      </c>
      <c r="KW106" s="57" t="s">
        <v>18869</v>
      </c>
      <c r="LB106" s="57">
        <v>3</v>
      </c>
      <c r="LG106" s="57">
        <v>1050</v>
      </c>
      <c r="LL106" s="57">
        <v>310</v>
      </c>
      <c r="LV106" s="57">
        <v>32110</v>
      </c>
      <c r="MA106" s="57" t="s">
        <v>18869</v>
      </c>
      <c r="MF106" s="57">
        <v>3</v>
      </c>
      <c r="MK106" s="57">
        <v>1050</v>
      </c>
      <c r="MP106" s="57">
        <v>310</v>
      </c>
      <c r="MZ106" s="57">
        <v>32079</v>
      </c>
      <c r="NA106" s="57">
        <v>13154</v>
      </c>
      <c r="NE106" s="57" t="s">
        <v>18867</v>
      </c>
      <c r="NF106" s="57" t="s">
        <v>18863</v>
      </c>
      <c r="NJ106" s="57">
        <v>3</v>
      </c>
      <c r="NK106" s="57">
        <v>2</v>
      </c>
      <c r="NO106" s="57">
        <v>548</v>
      </c>
      <c r="NP106" s="57">
        <v>192</v>
      </c>
      <c r="NT106" s="57">
        <v>310</v>
      </c>
      <c r="NU106" s="57">
        <v>122</v>
      </c>
      <c r="OD106" s="57">
        <v>32110</v>
      </c>
      <c r="OI106" s="57" t="s">
        <v>18869</v>
      </c>
      <c r="ON106" s="57">
        <v>3</v>
      </c>
      <c r="OS106" s="57">
        <v>1050</v>
      </c>
      <c r="OX106" s="57">
        <v>310</v>
      </c>
      <c r="PJ106" s="57" t="s">
        <v>19623</v>
      </c>
      <c r="PK106" s="57" t="s">
        <v>19624</v>
      </c>
      <c r="PL106" s="57" t="s">
        <v>19625</v>
      </c>
      <c r="PN106" s="57">
        <v>1543.4441275999998</v>
      </c>
      <c r="PO106" s="57" t="s">
        <v>18823</v>
      </c>
      <c r="PP106" s="57" t="s">
        <v>18824</v>
      </c>
      <c r="PQ106" s="57" t="s">
        <v>18825</v>
      </c>
      <c r="PR106" s="57" t="s">
        <v>3662</v>
      </c>
      <c r="PS106" s="57" t="s">
        <v>3663</v>
      </c>
      <c r="PT106" s="57" t="s">
        <v>3664</v>
      </c>
      <c r="PU106" s="57" t="s">
        <v>3665</v>
      </c>
      <c r="PV106" s="57" t="s">
        <v>3666</v>
      </c>
      <c r="PW106" s="57" t="s">
        <v>3667</v>
      </c>
    </row>
    <row r="107" spans="1:439" ht="15" customHeight="1" x14ac:dyDescent="0.35">
      <c r="A107" s="57">
        <v>106</v>
      </c>
      <c r="B107" s="57" t="s">
        <v>1225</v>
      </c>
      <c r="D107" s="57" t="s">
        <v>1932</v>
      </c>
      <c r="E107" s="57" t="s">
        <v>1933</v>
      </c>
      <c r="F107" s="57" t="s">
        <v>1934</v>
      </c>
      <c r="G107" s="57" t="s">
        <v>1935</v>
      </c>
      <c r="H107" s="57" t="s">
        <v>1936</v>
      </c>
      <c r="I107" s="57" t="s">
        <v>1937</v>
      </c>
      <c r="P107" s="57" t="s">
        <v>1938</v>
      </c>
      <c r="S107" s="57" t="s">
        <v>69</v>
      </c>
      <c r="T107" s="57" t="s">
        <v>69</v>
      </c>
      <c r="U107" s="57" t="s">
        <v>69</v>
      </c>
      <c r="V107" s="57" t="s">
        <v>69</v>
      </c>
      <c r="W107" s="57" t="s">
        <v>69</v>
      </c>
      <c r="X107" s="57" t="s">
        <v>69</v>
      </c>
      <c r="Y107" s="57" t="s">
        <v>69</v>
      </c>
      <c r="Z107" s="57" t="s">
        <v>69</v>
      </c>
      <c r="AA107" s="57" t="s">
        <v>69</v>
      </c>
      <c r="AB107" s="57" t="s">
        <v>63</v>
      </c>
      <c r="AC107" s="57" t="s">
        <v>69</v>
      </c>
      <c r="AD107" s="57" t="s">
        <v>69</v>
      </c>
      <c r="AE107" s="57" t="s">
        <v>63</v>
      </c>
      <c r="AF107" s="57" t="s">
        <v>69</v>
      </c>
      <c r="AG107" s="57" t="s">
        <v>69</v>
      </c>
      <c r="AH107" s="57" t="s">
        <v>75</v>
      </c>
      <c r="AI107" s="57" t="s">
        <v>1939</v>
      </c>
      <c r="AJ107" s="57" t="s">
        <v>81</v>
      </c>
      <c r="AK107" s="57" t="s">
        <v>83</v>
      </c>
      <c r="AL107" s="57" t="s">
        <v>72</v>
      </c>
      <c r="AM107" s="57" t="s">
        <v>1940</v>
      </c>
      <c r="AO107" s="57" t="s">
        <v>934</v>
      </c>
      <c r="AP107" s="57" t="s">
        <v>19482</v>
      </c>
      <c r="AQ107" s="57" t="s">
        <v>1245</v>
      </c>
      <c r="AR107" s="57" t="s">
        <v>78</v>
      </c>
      <c r="AS107" s="57" t="s">
        <v>1623</v>
      </c>
      <c r="AT107" s="57" t="s">
        <v>18801</v>
      </c>
      <c r="AU107" s="57" t="s">
        <v>5854</v>
      </c>
      <c r="AV107" s="57" t="s">
        <v>5855</v>
      </c>
      <c r="AW107" s="57" t="s">
        <v>5856</v>
      </c>
      <c r="AX107" s="57" t="s">
        <v>5857</v>
      </c>
      <c r="AY107" s="57" t="s">
        <v>5858</v>
      </c>
      <c r="AZ107" s="57" t="s">
        <v>5859</v>
      </c>
      <c r="BE107" s="57" t="s">
        <v>5860</v>
      </c>
      <c r="BF107" s="57" t="s">
        <v>5861</v>
      </c>
      <c r="BG107" s="57" t="s">
        <v>5862</v>
      </c>
      <c r="BH107" s="57" t="s">
        <v>5863</v>
      </c>
      <c r="BI107" s="57" t="s">
        <v>5864</v>
      </c>
      <c r="BJ107" s="57" t="s">
        <v>5865</v>
      </c>
      <c r="BK107" s="57" t="s">
        <v>5866</v>
      </c>
      <c r="BO107" s="57" t="s">
        <v>5867</v>
      </c>
      <c r="BP107" s="57" t="s">
        <v>5868</v>
      </c>
      <c r="BR107" s="57" t="s">
        <v>5869</v>
      </c>
      <c r="BS107" s="57" t="s">
        <v>5870</v>
      </c>
      <c r="BT107" s="57" t="s">
        <v>5871</v>
      </c>
      <c r="BU107" s="57" t="s">
        <v>5872</v>
      </c>
      <c r="BV107" s="57" t="s">
        <v>18056</v>
      </c>
      <c r="BW107" s="164" t="s">
        <v>18805</v>
      </c>
      <c r="BX107" s="57" t="s">
        <v>18809</v>
      </c>
      <c r="BY107" s="57" t="s">
        <v>5872</v>
      </c>
      <c r="BZ107" s="57" t="s">
        <v>8694</v>
      </c>
      <c r="CA107" s="57" t="s">
        <v>8695</v>
      </c>
      <c r="CB107" s="57" t="s">
        <v>8696</v>
      </c>
      <c r="CC107" s="57" t="s">
        <v>8697</v>
      </c>
      <c r="CD107" s="57" t="s">
        <v>8698</v>
      </c>
      <c r="CI107" s="57" t="s">
        <v>8699</v>
      </c>
      <c r="CJ107" s="57" t="s">
        <v>8700</v>
      </c>
      <c r="CK107" s="57" t="s">
        <v>8701</v>
      </c>
      <c r="CL107" s="57" t="s">
        <v>8702</v>
      </c>
      <c r="CM107" s="57" t="s">
        <v>8703</v>
      </c>
      <c r="CN107" s="57" t="s">
        <v>8704</v>
      </c>
      <c r="CS107" s="57" t="s">
        <v>5610</v>
      </c>
      <c r="CT107" s="57" t="s">
        <v>8300</v>
      </c>
      <c r="CU107" s="57" t="s">
        <v>8705</v>
      </c>
      <c r="CV107" s="57" t="s">
        <v>8706</v>
      </c>
      <c r="CW107" s="57" t="s">
        <v>8707</v>
      </c>
      <c r="CX107" s="57" t="s">
        <v>8708</v>
      </c>
      <c r="CY107" s="57" t="s">
        <v>8709</v>
      </c>
      <c r="CZ107" s="57" t="s">
        <v>18084</v>
      </c>
      <c r="DA107" s="164" t="s">
        <v>18805</v>
      </c>
      <c r="DB107" s="57" t="s">
        <v>18828</v>
      </c>
      <c r="DC107" s="57" t="s">
        <v>11541</v>
      </c>
      <c r="DD107" s="57" t="s">
        <v>11542</v>
      </c>
      <c r="DE107" s="57" t="s">
        <v>11543</v>
      </c>
      <c r="DF107" s="57" t="s">
        <v>11544</v>
      </c>
      <c r="DG107" s="57" t="s">
        <v>11545</v>
      </c>
      <c r="DM107" s="57" t="s">
        <v>11546</v>
      </c>
      <c r="DN107" s="57" t="s">
        <v>11547</v>
      </c>
      <c r="DO107" s="57" t="s">
        <v>11548</v>
      </c>
      <c r="DP107" s="57" t="s">
        <v>11549</v>
      </c>
      <c r="DQ107" s="57" t="s">
        <v>11550</v>
      </c>
      <c r="DR107" s="57" t="s">
        <v>11551</v>
      </c>
      <c r="DW107" s="57" t="s">
        <v>11552</v>
      </c>
      <c r="DX107" s="57" t="s">
        <v>11553</v>
      </c>
      <c r="DY107" s="57" t="s">
        <v>11554</v>
      </c>
      <c r="DZ107" s="57" t="s">
        <v>11555</v>
      </c>
      <c r="EA107" s="57" t="s">
        <v>11556</v>
      </c>
      <c r="EB107" s="57" t="s">
        <v>11557</v>
      </c>
      <c r="EC107" s="57" t="s">
        <v>11558</v>
      </c>
      <c r="ED107" s="57" t="s">
        <v>18075</v>
      </c>
      <c r="EE107" s="164" t="s">
        <v>18805</v>
      </c>
      <c r="EF107" s="57" t="s">
        <v>18806</v>
      </c>
      <c r="EG107" s="57" t="s">
        <v>13960</v>
      </c>
      <c r="EH107" s="57" t="s">
        <v>13961</v>
      </c>
      <c r="EI107" s="57" t="s">
        <v>13962</v>
      </c>
      <c r="EJ107" s="57" t="s">
        <v>13963</v>
      </c>
      <c r="EK107" s="57" t="s">
        <v>11676</v>
      </c>
      <c r="EL107" s="57" t="s">
        <v>13964</v>
      </c>
      <c r="EQ107" s="57" t="s">
        <v>13965</v>
      </c>
      <c r="ER107" s="57" t="s">
        <v>13966</v>
      </c>
      <c r="ES107" s="57" t="s">
        <v>13967</v>
      </c>
      <c r="ET107" s="57" t="s">
        <v>13968</v>
      </c>
      <c r="EU107" s="57" t="s">
        <v>13969</v>
      </c>
      <c r="EV107" s="57" t="s">
        <v>13970</v>
      </c>
      <c r="FA107" s="57" t="s">
        <v>13971</v>
      </c>
      <c r="FB107" s="57" t="s">
        <v>13972</v>
      </c>
      <c r="FC107" s="57" t="s">
        <v>13973</v>
      </c>
      <c r="FD107" s="57" t="s">
        <v>13974</v>
      </c>
      <c r="FE107" s="57" t="s">
        <v>13975</v>
      </c>
      <c r="FF107" s="57" t="s">
        <v>13976</v>
      </c>
      <c r="FG107" s="57" t="s">
        <v>13977</v>
      </c>
      <c r="FH107" s="57" t="s">
        <v>18078</v>
      </c>
      <c r="FI107" s="164" t="s">
        <v>18835</v>
      </c>
      <c r="FJ107" s="57" t="s">
        <v>18900</v>
      </c>
      <c r="FK107" s="57" t="s">
        <v>15688</v>
      </c>
      <c r="FL107" s="57" t="s">
        <v>15689</v>
      </c>
      <c r="FM107" s="57" t="s">
        <v>15690</v>
      </c>
      <c r="FN107" s="57" t="s">
        <v>15691</v>
      </c>
      <c r="FO107" s="57" t="s">
        <v>15692</v>
      </c>
      <c r="FU107" s="57" t="s">
        <v>15693</v>
      </c>
      <c r="FV107" s="57" t="s">
        <v>15694</v>
      </c>
      <c r="FW107" s="57" t="s">
        <v>15695</v>
      </c>
      <c r="FX107" s="57" t="s">
        <v>15696</v>
      </c>
      <c r="FY107" s="57" t="s">
        <v>15697</v>
      </c>
      <c r="GE107" s="57" t="s">
        <v>13354</v>
      </c>
      <c r="GF107" s="57" t="s">
        <v>15698</v>
      </c>
      <c r="GG107" s="57" t="s">
        <v>11516</v>
      </c>
      <c r="GH107" s="57" t="s">
        <v>15699</v>
      </c>
      <c r="GI107" s="57" t="s">
        <v>15700</v>
      </c>
      <c r="GJ107" s="57" t="s">
        <v>15701</v>
      </c>
      <c r="GK107" s="57" t="s">
        <v>8672</v>
      </c>
      <c r="GL107" s="57" t="s">
        <v>18075</v>
      </c>
      <c r="GM107" s="164" t="s">
        <v>18935</v>
      </c>
      <c r="GN107" s="57" t="s">
        <v>18861</v>
      </c>
      <c r="GO107" s="57" t="s">
        <v>16865</v>
      </c>
      <c r="GP107" s="57" t="s">
        <v>13063</v>
      </c>
      <c r="GQ107" s="57" t="s">
        <v>13064</v>
      </c>
      <c r="GR107" s="57" t="s">
        <v>13065</v>
      </c>
      <c r="GS107" s="57" t="s">
        <v>13066</v>
      </c>
      <c r="GT107" s="57" t="s">
        <v>13067</v>
      </c>
      <c r="GY107" s="57" t="s">
        <v>16866</v>
      </c>
      <c r="GZ107" s="57" t="s">
        <v>13069</v>
      </c>
      <c r="HA107" s="57" t="s">
        <v>13070</v>
      </c>
      <c r="HB107" s="57" t="s">
        <v>13071</v>
      </c>
      <c r="HC107" s="57" t="s">
        <v>13072</v>
      </c>
      <c r="HD107" s="57" t="s">
        <v>13073</v>
      </c>
      <c r="HE107" s="57" t="s">
        <v>13074</v>
      </c>
      <c r="HI107" s="57" t="s">
        <v>16867</v>
      </c>
      <c r="HJ107" s="57" t="s">
        <v>16868</v>
      </c>
      <c r="HK107" s="57" t="s">
        <v>16869</v>
      </c>
      <c r="HL107" s="57" t="s">
        <v>16870</v>
      </c>
      <c r="HM107" s="57" t="s">
        <v>16871</v>
      </c>
      <c r="HN107" s="57" t="s">
        <v>16872</v>
      </c>
      <c r="HO107" s="57" t="s">
        <v>16873</v>
      </c>
      <c r="HP107" s="57" t="s">
        <v>18063</v>
      </c>
      <c r="HQ107" s="164" t="s">
        <v>18802</v>
      </c>
      <c r="HR107" s="57" t="s">
        <v>18804</v>
      </c>
      <c r="HS107" s="57" t="s">
        <v>82</v>
      </c>
      <c r="HT107" s="57" t="s">
        <v>82</v>
      </c>
      <c r="HU107" s="57" t="s">
        <v>82</v>
      </c>
      <c r="HV107" s="57" t="s">
        <v>79</v>
      </c>
      <c r="HW107" s="57" t="s">
        <v>82</v>
      </c>
      <c r="HX107" s="57" t="s">
        <v>79</v>
      </c>
      <c r="HY107" s="57" t="s">
        <v>79</v>
      </c>
      <c r="HZ107" s="57" t="s">
        <v>82</v>
      </c>
      <c r="IA107" s="57" t="s">
        <v>82</v>
      </c>
      <c r="IB107" s="57" t="s">
        <v>82</v>
      </c>
      <c r="IC107" s="57" t="s">
        <v>82</v>
      </c>
      <c r="ID107" s="57" t="s">
        <v>79</v>
      </c>
      <c r="IE107" s="57" t="s">
        <v>68</v>
      </c>
      <c r="IF107" s="57" t="s">
        <v>79</v>
      </c>
      <c r="IG107" s="57" t="s">
        <v>82</v>
      </c>
      <c r="IH107" s="57" t="s">
        <v>79</v>
      </c>
      <c r="II107" s="57" t="s">
        <v>68</v>
      </c>
      <c r="IJ107" s="57">
        <v>32079</v>
      </c>
      <c r="IK107" s="57">
        <v>32652</v>
      </c>
      <c r="IL107" s="57">
        <v>13154</v>
      </c>
      <c r="IO107" s="57" t="s">
        <v>18867</v>
      </c>
      <c r="IP107" s="57" t="s">
        <v>19626</v>
      </c>
      <c r="IQ107" s="57" t="s">
        <v>18863</v>
      </c>
      <c r="IT107" s="57">
        <v>2</v>
      </c>
      <c r="IU107" s="57">
        <v>3</v>
      </c>
      <c r="IV107" s="57">
        <v>2</v>
      </c>
      <c r="IY107" s="57">
        <v>263</v>
      </c>
      <c r="IZ107" s="57">
        <v>618</v>
      </c>
      <c r="JA107" s="57">
        <v>192</v>
      </c>
      <c r="JD107" s="57">
        <v>310</v>
      </c>
      <c r="JE107" s="57">
        <v>314</v>
      </c>
      <c r="JF107" s="57">
        <v>122</v>
      </c>
      <c r="JN107" s="57">
        <v>32650</v>
      </c>
      <c r="JO107" s="57">
        <v>32652</v>
      </c>
      <c r="JP107" s="57">
        <v>32663</v>
      </c>
      <c r="JS107" s="57" t="s">
        <v>19627</v>
      </c>
      <c r="JT107" s="57" t="s">
        <v>19626</v>
      </c>
      <c r="JU107" s="57" t="s">
        <v>2952</v>
      </c>
      <c r="JX107" s="57">
        <v>2</v>
      </c>
      <c r="JY107" s="57">
        <v>3</v>
      </c>
      <c r="JZ107" s="57">
        <v>2</v>
      </c>
      <c r="KC107" s="57">
        <v>243</v>
      </c>
      <c r="KD107" s="57">
        <v>618</v>
      </c>
      <c r="KE107" s="57">
        <v>414</v>
      </c>
      <c r="KH107" s="57">
        <v>314</v>
      </c>
      <c r="KI107" s="57">
        <v>314</v>
      </c>
      <c r="KJ107" s="57">
        <v>314</v>
      </c>
      <c r="KR107" s="57">
        <v>13154</v>
      </c>
      <c r="KW107" s="57" t="s">
        <v>18863</v>
      </c>
      <c r="LB107" s="57">
        <v>2</v>
      </c>
      <c r="LG107" s="57">
        <v>192</v>
      </c>
      <c r="LL107" s="57">
        <v>122</v>
      </c>
      <c r="LV107" s="57">
        <v>13154</v>
      </c>
      <c r="LW107" s="57">
        <v>13254</v>
      </c>
      <c r="LX107" s="57">
        <v>32650</v>
      </c>
      <c r="LY107" s="57">
        <v>32079</v>
      </c>
      <c r="LZ107" s="57">
        <v>11054</v>
      </c>
      <c r="MA107" s="57" t="s">
        <v>18863</v>
      </c>
      <c r="MB107" s="57" t="s">
        <v>18870</v>
      </c>
      <c r="MC107" s="57" t="s">
        <v>19627</v>
      </c>
      <c r="MD107" s="57" t="s">
        <v>18867</v>
      </c>
      <c r="ME107" s="57" t="s">
        <v>18864</v>
      </c>
      <c r="MF107" s="57">
        <v>2</v>
      </c>
      <c r="MG107" s="57">
        <v>2</v>
      </c>
      <c r="MH107" s="57">
        <v>2</v>
      </c>
      <c r="MI107" s="57">
        <v>2</v>
      </c>
      <c r="MJ107" s="57">
        <v>2</v>
      </c>
      <c r="MK107" s="57">
        <v>192</v>
      </c>
      <c r="ML107" s="57">
        <v>192</v>
      </c>
      <c r="MM107" s="57">
        <v>243</v>
      </c>
      <c r="MN107" s="57">
        <v>263</v>
      </c>
      <c r="MO107" s="57">
        <v>320</v>
      </c>
      <c r="MP107" s="57">
        <v>122</v>
      </c>
      <c r="MQ107" s="57">
        <v>128</v>
      </c>
      <c r="MR107" s="57">
        <v>314</v>
      </c>
      <c r="MS107" s="57">
        <v>310</v>
      </c>
      <c r="MT107" s="57">
        <v>114</v>
      </c>
      <c r="MZ107" s="57">
        <v>13154</v>
      </c>
      <c r="NA107" s="57">
        <v>32652</v>
      </c>
      <c r="NE107" s="57" t="s">
        <v>18863</v>
      </c>
      <c r="NF107" s="57" t="s">
        <v>19626</v>
      </c>
      <c r="NJ107" s="57">
        <v>2</v>
      </c>
      <c r="NK107" s="57">
        <v>3</v>
      </c>
      <c r="NO107" s="57">
        <v>192</v>
      </c>
      <c r="NP107" s="57">
        <v>618</v>
      </c>
      <c r="NT107" s="57">
        <v>122</v>
      </c>
      <c r="NU107" s="57">
        <v>314</v>
      </c>
      <c r="OD107" s="57">
        <v>32652</v>
      </c>
      <c r="OE107" s="57">
        <v>32663</v>
      </c>
      <c r="OI107" s="57" t="s">
        <v>19626</v>
      </c>
      <c r="OJ107" s="57" t="s">
        <v>2952</v>
      </c>
      <c r="ON107" s="57">
        <v>3</v>
      </c>
      <c r="OO107" s="57">
        <v>2</v>
      </c>
      <c r="OS107" s="57">
        <v>618</v>
      </c>
      <c r="OT107" s="57">
        <v>414</v>
      </c>
      <c r="OX107" s="57">
        <v>314</v>
      </c>
      <c r="OY107" s="57">
        <v>314</v>
      </c>
      <c r="PJ107" s="57" t="s">
        <v>19628</v>
      </c>
      <c r="PK107" s="57" t="s">
        <v>19629</v>
      </c>
      <c r="PL107" s="57" t="s">
        <v>19630</v>
      </c>
      <c r="PN107" s="57">
        <v>1538.3360063</v>
      </c>
      <c r="PO107" s="57" t="s">
        <v>18823</v>
      </c>
      <c r="PP107" s="57" t="s">
        <v>18824</v>
      </c>
      <c r="PQ107" s="57" t="s">
        <v>18825</v>
      </c>
      <c r="PR107" s="57" t="s">
        <v>3668</v>
      </c>
      <c r="PS107" s="57" t="s">
        <v>3669</v>
      </c>
      <c r="PT107" s="57" t="s">
        <v>3670</v>
      </c>
      <c r="PU107" s="57" t="s">
        <v>3671</v>
      </c>
      <c r="PV107" s="57" t="s">
        <v>3672</v>
      </c>
      <c r="PW107" s="57" t="s">
        <v>3673</v>
      </c>
    </row>
    <row r="108" spans="1:439" ht="15" customHeight="1" x14ac:dyDescent="0.35">
      <c r="A108" s="57">
        <v>107</v>
      </c>
      <c r="B108" s="57" t="s">
        <v>1225</v>
      </c>
      <c r="D108" s="57" t="s">
        <v>19631</v>
      </c>
      <c r="E108" s="57" t="s">
        <v>1942</v>
      </c>
      <c r="F108" s="57" t="s">
        <v>1943</v>
      </c>
      <c r="G108" s="57" t="s">
        <v>1944</v>
      </c>
      <c r="P108" s="57" t="s">
        <v>1945</v>
      </c>
      <c r="S108" s="57" t="s">
        <v>69</v>
      </c>
      <c r="T108" s="57" t="s">
        <v>69</v>
      </c>
      <c r="U108" s="57" t="s">
        <v>69</v>
      </c>
      <c r="V108" s="57" t="s">
        <v>69</v>
      </c>
      <c r="W108" s="57" t="s">
        <v>69</v>
      </c>
      <c r="X108" s="57" t="s">
        <v>69</v>
      </c>
      <c r="Y108" s="57" t="s">
        <v>69</v>
      </c>
      <c r="Z108" s="57" t="s">
        <v>63</v>
      </c>
      <c r="AA108" s="57" t="s">
        <v>69</v>
      </c>
      <c r="AB108" s="57" t="s">
        <v>63</v>
      </c>
      <c r="AC108" s="57" t="s">
        <v>69</v>
      </c>
      <c r="AD108" s="57" t="s">
        <v>69</v>
      </c>
      <c r="AE108" s="57" t="s">
        <v>69</v>
      </c>
      <c r="AF108" s="57" t="s">
        <v>69</v>
      </c>
      <c r="AG108" s="57" t="s">
        <v>69</v>
      </c>
      <c r="AH108" s="57" t="s">
        <v>75</v>
      </c>
      <c r="AI108" s="57" t="s">
        <v>1946</v>
      </c>
      <c r="AJ108" s="57" t="s">
        <v>71</v>
      </c>
      <c r="AK108" s="57" t="s">
        <v>76</v>
      </c>
      <c r="AL108" s="57" t="s">
        <v>72</v>
      </c>
      <c r="AM108" s="57" t="s">
        <v>1947</v>
      </c>
      <c r="AN108" s="57" t="s">
        <v>1948</v>
      </c>
      <c r="AO108" s="57" t="s">
        <v>935</v>
      </c>
      <c r="AP108" s="57" t="s">
        <v>19482</v>
      </c>
      <c r="AQ108" s="57" t="s">
        <v>67</v>
      </c>
      <c r="AR108" s="57" t="s">
        <v>73</v>
      </c>
      <c r="AS108" s="57" t="s">
        <v>1623</v>
      </c>
      <c r="AT108" s="57" t="s">
        <v>18801</v>
      </c>
      <c r="AU108" s="57" t="s">
        <v>5874</v>
      </c>
      <c r="AV108" s="57" t="s">
        <v>4756</v>
      </c>
      <c r="AW108" s="57" t="s">
        <v>5875</v>
      </c>
      <c r="AX108" s="57" t="s">
        <v>5876</v>
      </c>
      <c r="BE108" s="57" t="s">
        <v>5877</v>
      </c>
      <c r="BF108" s="57" t="s">
        <v>5878</v>
      </c>
      <c r="BG108" s="57" t="s">
        <v>5879</v>
      </c>
      <c r="BH108" s="57" t="s">
        <v>5880</v>
      </c>
      <c r="BI108" s="57" t="s">
        <v>5881</v>
      </c>
      <c r="BJ108" s="57" t="s">
        <v>5882</v>
      </c>
      <c r="BO108" s="57" t="s">
        <v>4579</v>
      </c>
      <c r="BP108" s="57" t="s">
        <v>5883</v>
      </c>
      <c r="BQ108" s="57" t="s">
        <v>5884</v>
      </c>
      <c r="BR108" s="57" t="s">
        <v>5885</v>
      </c>
      <c r="BS108" s="57" t="s">
        <v>5886</v>
      </c>
      <c r="BT108" s="57" t="s">
        <v>5887</v>
      </c>
      <c r="BU108" s="57" t="s">
        <v>5888</v>
      </c>
      <c r="BV108" s="57" t="s">
        <v>18059</v>
      </c>
      <c r="BW108" s="164" t="s">
        <v>18805</v>
      </c>
      <c r="BX108" s="57" t="s">
        <v>18809</v>
      </c>
      <c r="BY108" s="57" t="s">
        <v>8710</v>
      </c>
      <c r="BZ108" s="57" t="s">
        <v>8711</v>
      </c>
      <c r="CA108" s="57" t="s">
        <v>8712</v>
      </c>
      <c r="CB108" s="57" t="s">
        <v>8713</v>
      </c>
      <c r="CI108" s="57" t="s">
        <v>8714</v>
      </c>
      <c r="CJ108" s="57" t="s">
        <v>6930</v>
      </c>
      <c r="CK108" s="57" t="s">
        <v>8715</v>
      </c>
      <c r="CL108" s="57" t="s">
        <v>8716</v>
      </c>
      <c r="CS108" s="57" t="s">
        <v>6021</v>
      </c>
      <c r="CT108" s="57" t="s">
        <v>8717</v>
      </c>
      <c r="CV108" s="57" t="s">
        <v>8718</v>
      </c>
      <c r="CW108" s="57" t="s">
        <v>8719</v>
      </c>
      <c r="CX108" s="57" t="s">
        <v>8720</v>
      </c>
      <c r="CY108" s="57" t="s">
        <v>8721</v>
      </c>
      <c r="CZ108" s="57" t="s">
        <v>18069</v>
      </c>
      <c r="DA108" s="164" t="s">
        <v>18802</v>
      </c>
      <c r="DB108" s="57" t="s">
        <v>18806</v>
      </c>
      <c r="DC108" s="57" t="s">
        <v>11559</v>
      </c>
      <c r="DD108" s="57" t="s">
        <v>11560</v>
      </c>
      <c r="DE108" s="57" t="s">
        <v>11561</v>
      </c>
      <c r="DF108" s="57" t="s">
        <v>11562</v>
      </c>
      <c r="DG108" s="57" t="s">
        <v>11563</v>
      </c>
      <c r="DH108" s="57" t="s">
        <v>11564</v>
      </c>
      <c r="DM108" s="57" t="s">
        <v>11565</v>
      </c>
      <c r="DN108" s="57" t="s">
        <v>11566</v>
      </c>
      <c r="DO108" s="57" t="s">
        <v>11567</v>
      </c>
      <c r="DP108" s="57" t="s">
        <v>11568</v>
      </c>
      <c r="DQ108" s="57" t="s">
        <v>11569</v>
      </c>
      <c r="DR108" s="57" t="s">
        <v>11570</v>
      </c>
      <c r="DW108" s="57" t="s">
        <v>11571</v>
      </c>
      <c r="DX108" s="57" t="s">
        <v>11572</v>
      </c>
      <c r="DY108" s="57" t="s">
        <v>11573</v>
      </c>
      <c r="DZ108" s="57" t="s">
        <v>11574</v>
      </c>
      <c r="EA108" s="57" t="s">
        <v>11575</v>
      </c>
      <c r="EB108" s="57" t="s">
        <v>11576</v>
      </c>
      <c r="EC108" s="57" t="s">
        <v>11577</v>
      </c>
      <c r="ED108" s="57" t="s">
        <v>18075</v>
      </c>
      <c r="EE108" s="164" t="s">
        <v>18805</v>
      </c>
      <c r="EF108" s="57" t="s">
        <v>19029</v>
      </c>
      <c r="EG108" s="57" t="s">
        <v>13978</v>
      </c>
      <c r="EH108" s="57" t="s">
        <v>13979</v>
      </c>
      <c r="EI108" s="57" t="s">
        <v>13980</v>
      </c>
      <c r="EJ108" s="57" t="s">
        <v>13981</v>
      </c>
      <c r="EK108" s="57" t="s">
        <v>13982</v>
      </c>
      <c r="EL108" s="57" t="s">
        <v>13983</v>
      </c>
      <c r="EQ108" s="57" t="s">
        <v>13984</v>
      </c>
      <c r="ER108" s="57" t="s">
        <v>13985</v>
      </c>
      <c r="ES108" s="57" t="s">
        <v>13986</v>
      </c>
      <c r="ET108" s="57" t="s">
        <v>13987</v>
      </c>
      <c r="EU108" s="57" t="s">
        <v>13988</v>
      </c>
      <c r="EV108" s="57" t="s">
        <v>13989</v>
      </c>
      <c r="FA108" s="57" t="s">
        <v>13990</v>
      </c>
      <c r="FB108" s="57" t="s">
        <v>13991</v>
      </c>
      <c r="FC108" s="57" t="s">
        <v>13992</v>
      </c>
      <c r="FD108" s="57" t="s">
        <v>13993</v>
      </c>
      <c r="FE108" s="57" t="s">
        <v>13994</v>
      </c>
      <c r="FF108" s="57" t="s">
        <v>13995</v>
      </c>
      <c r="FG108" s="57" t="s">
        <v>13996</v>
      </c>
      <c r="FH108" s="57" t="s">
        <v>18084</v>
      </c>
      <c r="FI108" s="164" t="s">
        <v>18805</v>
      </c>
      <c r="FJ108" s="57" t="s">
        <v>19149</v>
      </c>
      <c r="FK108" s="57" t="s">
        <v>8788</v>
      </c>
      <c r="FL108" s="57" t="s">
        <v>8789</v>
      </c>
      <c r="FM108" s="57" t="s">
        <v>8790</v>
      </c>
      <c r="FN108" s="57" t="s">
        <v>8791</v>
      </c>
      <c r="FO108" s="57" t="s">
        <v>8792</v>
      </c>
      <c r="FP108" s="57" t="s">
        <v>8793</v>
      </c>
      <c r="FQ108" s="57" t="s">
        <v>8794</v>
      </c>
      <c r="FU108" s="57" t="s">
        <v>15702</v>
      </c>
      <c r="FV108" s="57" t="s">
        <v>8796</v>
      </c>
      <c r="FW108" s="57" t="s">
        <v>8797</v>
      </c>
      <c r="FX108" s="57" t="s">
        <v>8798</v>
      </c>
      <c r="FY108" s="57" t="s">
        <v>8799</v>
      </c>
      <c r="FZ108" s="57" t="s">
        <v>8800</v>
      </c>
      <c r="GA108" s="57" t="s">
        <v>8801</v>
      </c>
      <c r="GE108" s="57" t="s">
        <v>7114</v>
      </c>
      <c r="GF108" s="57" t="s">
        <v>15703</v>
      </c>
      <c r="GG108" s="57" t="s">
        <v>8688</v>
      </c>
      <c r="GH108" s="57" t="s">
        <v>15704</v>
      </c>
      <c r="GI108" s="57" t="s">
        <v>15705</v>
      </c>
      <c r="GJ108" s="57" t="s">
        <v>15706</v>
      </c>
      <c r="GK108" s="57" t="s">
        <v>15707</v>
      </c>
      <c r="GL108" s="57" t="s">
        <v>18081</v>
      </c>
      <c r="GM108" s="164" t="s">
        <v>18805</v>
      </c>
      <c r="GN108" s="57" t="s">
        <v>19017</v>
      </c>
      <c r="GO108" s="57" t="s">
        <v>16874</v>
      </c>
      <c r="GP108" s="57" t="s">
        <v>16875</v>
      </c>
      <c r="GQ108" s="57" t="s">
        <v>16876</v>
      </c>
      <c r="GR108" s="57" t="s">
        <v>16877</v>
      </c>
      <c r="GS108" s="57" t="s">
        <v>16878</v>
      </c>
      <c r="GT108" s="57" t="s">
        <v>16879</v>
      </c>
      <c r="GU108" s="57" t="s">
        <v>16880</v>
      </c>
      <c r="GV108" s="57" t="s">
        <v>16881</v>
      </c>
      <c r="GY108" s="57" t="s">
        <v>16882</v>
      </c>
      <c r="GZ108" s="57" t="s">
        <v>16883</v>
      </c>
      <c r="HA108" s="57" t="s">
        <v>16884</v>
      </c>
      <c r="HB108" s="57" t="s">
        <v>16885</v>
      </c>
      <c r="HC108" s="57" t="s">
        <v>16886</v>
      </c>
      <c r="HD108" s="57" t="s">
        <v>16887</v>
      </c>
      <c r="HE108" s="57" t="s">
        <v>16888</v>
      </c>
      <c r="HF108" s="57" t="s">
        <v>16889</v>
      </c>
      <c r="HG108" s="57" t="s">
        <v>16890</v>
      </c>
      <c r="HI108" s="57" t="s">
        <v>16891</v>
      </c>
      <c r="HJ108" s="57" t="s">
        <v>6610</v>
      </c>
      <c r="HK108" s="57" t="s">
        <v>5466</v>
      </c>
      <c r="HL108" s="57" t="s">
        <v>16892</v>
      </c>
      <c r="HM108" s="57" t="s">
        <v>16893</v>
      </c>
      <c r="HN108" s="57" t="s">
        <v>16894</v>
      </c>
      <c r="HO108" s="57" t="s">
        <v>16895</v>
      </c>
      <c r="HP108" s="57" t="s">
        <v>18059</v>
      </c>
      <c r="HQ108" s="164" t="s">
        <v>18802</v>
      </c>
      <c r="HR108" s="57" t="s">
        <v>18854</v>
      </c>
      <c r="HS108" s="57" t="s">
        <v>79</v>
      </c>
      <c r="HT108" s="57" t="s">
        <v>74</v>
      </c>
      <c r="HU108" s="57" t="s">
        <v>79</v>
      </c>
      <c r="HV108" s="57" t="s">
        <v>68</v>
      </c>
      <c r="HW108" s="57" t="s">
        <v>74</v>
      </c>
      <c r="HX108" s="57" t="s">
        <v>74</v>
      </c>
      <c r="HY108" s="57" t="s">
        <v>79</v>
      </c>
      <c r="HZ108" s="57" t="s">
        <v>79</v>
      </c>
      <c r="IA108" s="57" t="s">
        <v>79</v>
      </c>
      <c r="IB108" s="57" t="s">
        <v>79</v>
      </c>
      <c r="IC108" s="57" t="s">
        <v>79</v>
      </c>
      <c r="ID108" s="57" t="s">
        <v>79</v>
      </c>
      <c r="IE108" s="57" t="s">
        <v>74</v>
      </c>
      <c r="IF108" s="57" t="s">
        <v>79</v>
      </c>
      <c r="IG108" s="57" t="s">
        <v>74</v>
      </c>
      <c r="IH108" s="57" t="s">
        <v>79</v>
      </c>
      <c r="II108" s="57" t="s">
        <v>68</v>
      </c>
      <c r="JN108" s="57">
        <v>35052</v>
      </c>
      <c r="JS108" s="57" t="s">
        <v>19632</v>
      </c>
      <c r="JX108" s="57">
        <v>2</v>
      </c>
      <c r="KC108" s="57">
        <v>140</v>
      </c>
      <c r="KH108" s="57">
        <v>334</v>
      </c>
      <c r="KR108" s="57">
        <v>35071</v>
      </c>
      <c r="KW108" s="57" t="s">
        <v>19633</v>
      </c>
      <c r="LB108" s="57">
        <v>2</v>
      </c>
      <c r="LG108" s="57">
        <v>231</v>
      </c>
      <c r="LL108" s="57">
        <v>324</v>
      </c>
      <c r="LV108" s="57">
        <v>35071</v>
      </c>
      <c r="LW108" s="57">
        <v>32650</v>
      </c>
      <c r="MA108" s="57" t="s">
        <v>19633</v>
      </c>
      <c r="MB108" s="57" t="s">
        <v>19627</v>
      </c>
      <c r="MF108" s="57">
        <v>2</v>
      </c>
      <c r="MG108" s="57">
        <v>1</v>
      </c>
      <c r="MK108" s="57">
        <v>231</v>
      </c>
      <c r="ML108" s="57">
        <v>157</v>
      </c>
      <c r="MP108" s="57">
        <v>324</v>
      </c>
      <c r="MQ108" s="57">
        <v>314</v>
      </c>
      <c r="MZ108" s="57">
        <v>32663</v>
      </c>
      <c r="NA108" s="57">
        <v>32650</v>
      </c>
      <c r="NB108" s="57">
        <v>13254</v>
      </c>
      <c r="NE108" s="57" t="s">
        <v>2952</v>
      </c>
      <c r="NF108" s="57" t="s">
        <v>19627</v>
      </c>
      <c r="NG108" s="57" t="s">
        <v>18870</v>
      </c>
      <c r="NJ108" s="57">
        <v>1</v>
      </c>
      <c r="NK108" s="57">
        <v>1</v>
      </c>
      <c r="NL108" s="57">
        <v>1</v>
      </c>
      <c r="NO108" s="57">
        <v>71</v>
      </c>
      <c r="NP108" s="57">
        <v>157</v>
      </c>
      <c r="NQ108" s="57">
        <v>42</v>
      </c>
      <c r="NT108" s="57">
        <v>314</v>
      </c>
      <c r="NU108" s="57">
        <v>314</v>
      </c>
      <c r="NV108" s="57">
        <v>128</v>
      </c>
      <c r="OD108" s="57">
        <v>35071</v>
      </c>
      <c r="OE108" s="57">
        <v>32650</v>
      </c>
      <c r="OI108" s="57" t="s">
        <v>19633</v>
      </c>
      <c r="OJ108" s="57" t="s">
        <v>19627</v>
      </c>
      <c r="ON108" s="57">
        <v>2</v>
      </c>
      <c r="OO108" s="57">
        <v>1</v>
      </c>
      <c r="OS108" s="57">
        <v>231</v>
      </c>
      <c r="OT108" s="57">
        <v>157</v>
      </c>
      <c r="OX108" s="57">
        <v>324</v>
      </c>
      <c r="OY108" s="57">
        <v>314</v>
      </c>
      <c r="PJ108" s="57" t="s">
        <v>19634</v>
      </c>
      <c r="PK108" s="57" t="s">
        <v>19635</v>
      </c>
      <c r="PL108" s="57" t="s">
        <v>19636</v>
      </c>
      <c r="PM108" s="57" t="s">
        <v>19637</v>
      </c>
      <c r="PN108" s="57">
        <v>1675.6082216999998</v>
      </c>
      <c r="PO108" s="57" t="s">
        <v>18823</v>
      </c>
      <c r="PP108" s="57" t="s">
        <v>18824</v>
      </c>
      <c r="PQ108" s="57" t="s">
        <v>18825</v>
      </c>
      <c r="PR108" s="57" t="s">
        <v>3674</v>
      </c>
      <c r="PS108" s="57" t="s">
        <v>3675</v>
      </c>
      <c r="PT108" s="57" t="s">
        <v>3676</v>
      </c>
      <c r="PU108" s="57" t="s">
        <v>3677</v>
      </c>
      <c r="PV108" s="57" t="s">
        <v>3678</v>
      </c>
      <c r="PW108" s="57" t="s">
        <v>3679</v>
      </c>
    </row>
    <row r="109" spans="1:439" ht="15" customHeight="1" x14ac:dyDescent="0.35">
      <c r="A109" s="57">
        <v>108</v>
      </c>
      <c r="B109" s="57" t="s">
        <v>1225</v>
      </c>
      <c r="D109" s="57" t="s">
        <v>1949</v>
      </c>
      <c r="E109" s="57" t="s">
        <v>1950</v>
      </c>
      <c r="F109" s="57" t="s">
        <v>1951</v>
      </c>
      <c r="G109" s="57" t="s">
        <v>1952</v>
      </c>
      <c r="P109" s="57" t="s">
        <v>1953</v>
      </c>
      <c r="S109" s="57" t="s">
        <v>69</v>
      </c>
      <c r="T109" s="57" t="s">
        <v>69</v>
      </c>
      <c r="U109" s="57" t="s">
        <v>69</v>
      </c>
      <c r="V109" s="57" t="s">
        <v>69</v>
      </c>
      <c r="W109" s="57" t="s">
        <v>69</v>
      </c>
      <c r="X109" s="57" t="s">
        <v>69</v>
      </c>
      <c r="Y109" s="57" t="s">
        <v>69</v>
      </c>
      <c r="Z109" s="57" t="s">
        <v>69</v>
      </c>
      <c r="AA109" s="57" t="s">
        <v>69</v>
      </c>
      <c r="AB109" s="57" t="s">
        <v>69</v>
      </c>
      <c r="AC109" s="57" t="s">
        <v>69</v>
      </c>
      <c r="AD109" s="57" t="s">
        <v>63</v>
      </c>
      <c r="AE109" s="57" t="s">
        <v>69</v>
      </c>
      <c r="AF109" s="57" t="s">
        <v>69</v>
      </c>
      <c r="AG109" s="57" t="s">
        <v>69</v>
      </c>
      <c r="AH109" s="57" t="s">
        <v>75</v>
      </c>
      <c r="AI109" s="57" t="s">
        <v>1954</v>
      </c>
      <c r="AJ109" s="57" t="s">
        <v>76</v>
      </c>
      <c r="AK109" s="57" t="s">
        <v>81</v>
      </c>
      <c r="AL109" s="57" t="s">
        <v>72</v>
      </c>
      <c r="AM109" s="57" t="s">
        <v>1954</v>
      </c>
      <c r="AO109" s="57" t="s">
        <v>936</v>
      </c>
      <c r="AP109" s="57" t="s">
        <v>19223</v>
      </c>
      <c r="AQ109" s="57" t="s">
        <v>1245</v>
      </c>
      <c r="AR109" s="57" t="s">
        <v>73</v>
      </c>
      <c r="AS109" s="57" t="s">
        <v>1215</v>
      </c>
      <c r="AT109" s="57" t="s">
        <v>18801</v>
      </c>
      <c r="AU109" s="57" t="s">
        <v>5889</v>
      </c>
      <c r="AV109" s="57" t="s">
        <v>5890</v>
      </c>
      <c r="AW109" s="57" t="s">
        <v>5891</v>
      </c>
      <c r="AX109" s="57" t="s">
        <v>5892</v>
      </c>
      <c r="BE109" s="57" t="s">
        <v>5893</v>
      </c>
      <c r="BF109" s="57" t="s">
        <v>5894</v>
      </c>
      <c r="BG109" s="57" t="s">
        <v>5895</v>
      </c>
      <c r="BH109" s="57" t="s">
        <v>5896</v>
      </c>
      <c r="BI109" s="57" t="s">
        <v>5897</v>
      </c>
      <c r="BO109" s="57" t="s">
        <v>5898</v>
      </c>
      <c r="BP109" s="57" t="s">
        <v>5899</v>
      </c>
      <c r="BQ109" s="57" t="s">
        <v>5900</v>
      </c>
      <c r="BR109" s="57" t="s">
        <v>5901</v>
      </c>
      <c r="BS109" s="57" t="s">
        <v>5902</v>
      </c>
      <c r="BT109" s="57" t="s">
        <v>5903</v>
      </c>
      <c r="BU109" s="57" t="s">
        <v>5904</v>
      </c>
      <c r="BV109" s="57" t="s">
        <v>18075</v>
      </c>
      <c r="BW109" s="164" t="s">
        <v>18949</v>
      </c>
      <c r="BX109" s="57" t="s">
        <v>18809</v>
      </c>
      <c r="BY109" s="57" t="s">
        <v>8722</v>
      </c>
      <c r="BZ109" s="57" t="s">
        <v>8723</v>
      </c>
      <c r="CA109" s="57" t="s">
        <v>8724</v>
      </c>
      <c r="CI109" s="57" t="s">
        <v>8725</v>
      </c>
      <c r="CJ109" s="57" t="s">
        <v>8726</v>
      </c>
      <c r="CK109" s="57" t="s">
        <v>8727</v>
      </c>
      <c r="CL109" s="57" t="s">
        <v>8728</v>
      </c>
      <c r="CM109" s="57" t="s">
        <v>8729</v>
      </c>
      <c r="CN109" s="57" t="s">
        <v>8730</v>
      </c>
      <c r="CS109" s="57" t="s">
        <v>4601</v>
      </c>
      <c r="CT109" s="57" t="s">
        <v>5899</v>
      </c>
      <c r="CU109" s="57" t="s">
        <v>5900</v>
      </c>
      <c r="CV109" s="57" t="s">
        <v>8731</v>
      </c>
      <c r="CW109" s="57" t="s">
        <v>8732</v>
      </c>
      <c r="CX109" s="57" t="s">
        <v>8733</v>
      </c>
      <c r="CY109" s="57" t="s">
        <v>8734</v>
      </c>
      <c r="CZ109" s="57" t="s">
        <v>18075</v>
      </c>
      <c r="DA109" s="164" t="s">
        <v>18949</v>
      </c>
      <c r="DB109" s="57" t="s">
        <v>19017</v>
      </c>
      <c r="DC109" s="57" t="s">
        <v>7116</v>
      </c>
      <c r="DD109" s="57" t="s">
        <v>11578</v>
      </c>
      <c r="DE109" s="57" t="s">
        <v>11579</v>
      </c>
      <c r="DF109" s="57" t="s">
        <v>7118</v>
      </c>
      <c r="DM109" s="57" t="s">
        <v>11580</v>
      </c>
      <c r="DN109" s="57" t="s">
        <v>11581</v>
      </c>
      <c r="DO109" s="57" t="s">
        <v>11582</v>
      </c>
      <c r="DP109" s="57" t="s">
        <v>7124</v>
      </c>
      <c r="DQ109" s="57" t="s">
        <v>11583</v>
      </c>
      <c r="DR109" s="57" t="s">
        <v>11584</v>
      </c>
      <c r="DW109" s="57" t="s">
        <v>5859</v>
      </c>
      <c r="DX109" s="57" t="s">
        <v>11585</v>
      </c>
      <c r="DY109" s="57" t="s">
        <v>11586</v>
      </c>
      <c r="DZ109" s="57" t="s">
        <v>11587</v>
      </c>
      <c r="EA109" s="57" t="s">
        <v>11588</v>
      </c>
      <c r="EB109" s="57" t="s">
        <v>11589</v>
      </c>
      <c r="EC109" s="57" t="s">
        <v>11590</v>
      </c>
      <c r="ED109" s="57" t="s">
        <v>18084</v>
      </c>
      <c r="EE109" s="164" t="s">
        <v>18835</v>
      </c>
      <c r="EF109" s="57" t="s">
        <v>18877</v>
      </c>
      <c r="EG109" s="57" t="s">
        <v>13997</v>
      </c>
      <c r="EH109" s="57" t="s">
        <v>13997</v>
      </c>
      <c r="EI109" s="57" t="s">
        <v>13998</v>
      </c>
      <c r="EJ109" s="57" t="s">
        <v>13999</v>
      </c>
      <c r="EK109" s="57" t="s">
        <v>14000</v>
      </c>
      <c r="EQ109" s="57" t="s">
        <v>14001</v>
      </c>
      <c r="ER109" s="57" t="s">
        <v>14002</v>
      </c>
      <c r="ES109" s="57" t="s">
        <v>14003</v>
      </c>
      <c r="ET109" s="57" t="s">
        <v>14004</v>
      </c>
      <c r="EU109" s="57" t="s">
        <v>14005</v>
      </c>
      <c r="FA109" s="57" t="s">
        <v>14006</v>
      </c>
      <c r="FB109" s="57" t="s">
        <v>13555</v>
      </c>
      <c r="FC109" s="57" t="s">
        <v>7737</v>
      </c>
      <c r="FD109" s="57" t="s">
        <v>14007</v>
      </c>
      <c r="FE109" s="57" t="s">
        <v>14008</v>
      </c>
      <c r="FF109" s="57" t="s">
        <v>14009</v>
      </c>
      <c r="FG109" s="57" t="s">
        <v>14010</v>
      </c>
      <c r="FH109" s="57" t="s">
        <v>18061</v>
      </c>
      <c r="FI109" s="164" t="s">
        <v>18835</v>
      </c>
      <c r="FJ109" s="57" t="s">
        <v>18854</v>
      </c>
      <c r="FK109" s="57" t="s">
        <v>15708</v>
      </c>
      <c r="FL109" s="57" t="s">
        <v>15709</v>
      </c>
      <c r="FM109" s="57" t="s">
        <v>15132</v>
      </c>
      <c r="FN109" s="57" t="s">
        <v>15710</v>
      </c>
      <c r="FO109" s="57" t="s">
        <v>15711</v>
      </c>
      <c r="FU109" s="57" t="s">
        <v>15712</v>
      </c>
      <c r="FV109" s="57" t="s">
        <v>15134</v>
      </c>
      <c r="FW109" s="57" t="s">
        <v>15135</v>
      </c>
      <c r="FX109" s="57" t="s">
        <v>15136</v>
      </c>
      <c r="FY109" s="57" t="s">
        <v>15713</v>
      </c>
      <c r="GE109" s="57" t="s">
        <v>11552</v>
      </c>
      <c r="GF109" s="57" t="s">
        <v>15714</v>
      </c>
      <c r="GH109" s="57" t="s">
        <v>15715</v>
      </c>
      <c r="GI109" s="57" t="s">
        <v>15716</v>
      </c>
      <c r="GJ109" s="57" t="s">
        <v>15717</v>
      </c>
      <c r="GK109" s="57" t="s">
        <v>15718</v>
      </c>
      <c r="GL109" s="57" t="s">
        <v>18069</v>
      </c>
      <c r="GM109" s="164" t="s">
        <v>18802</v>
      </c>
      <c r="GN109" s="57" t="s">
        <v>19042</v>
      </c>
      <c r="GO109" s="57" t="s">
        <v>16896</v>
      </c>
      <c r="GP109" s="57" t="s">
        <v>16897</v>
      </c>
      <c r="GQ109" s="57" t="s">
        <v>16898</v>
      </c>
      <c r="GR109" s="57" t="s">
        <v>16899</v>
      </c>
      <c r="GS109" s="57" t="s">
        <v>16900</v>
      </c>
      <c r="GT109" s="57" t="s">
        <v>16901</v>
      </c>
      <c r="GY109" s="57" t="s">
        <v>16902</v>
      </c>
      <c r="GZ109" s="57" t="s">
        <v>16903</v>
      </c>
      <c r="HA109" s="57" t="s">
        <v>16904</v>
      </c>
      <c r="HB109" s="57" t="s">
        <v>16905</v>
      </c>
      <c r="HC109" s="57" t="s">
        <v>16906</v>
      </c>
      <c r="HD109" s="57" t="s">
        <v>16907</v>
      </c>
      <c r="HE109" s="57" t="s">
        <v>16908</v>
      </c>
      <c r="HF109" s="57" t="s">
        <v>16909</v>
      </c>
      <c r="HI109" s="57" t="s">
        <v>16910</v>
      </c>
      <c r="HJ109" s="57" t="s">
        <v>16911</v>
      </c>
      <c r="HK109" s="57" t="s">
        <v>16912</v>
      </c>
      <c r="HL109" s="57" t="s">
        <v>16913</v>
      </c>
      <c r="HM109" s="57" t="s">
        <v>16914</v>
      </c>
      <c r="HN109" s="57" t="s">
        <v>16915</v>
      </c>
      <c r="HO109" s="57" t="s">
        <v>16916</v>
      </c>
      <c r="HP109" s="57" t="s">
        <v>18075</v>
      </c>
      <c r="HQ109" s="164" t="s">
        <v>18949</v>
      </c>
      <c r="HR109" s="57" t="s">
        <v>18861</v>
      </c>
      <c r="HS109" s="57" t="s">
        <v>79</v>
      </c>
      <c r="HT109" s="57" t="s">
        <v>79</v>
      </c>
      <c r="HU109" s="57" t="s">
        <v>79</v>
      </c>
      <c r="HV109" s="57" t="s">
        <v>79</v>
      </c>
      <c r="HW109" s="57" t="s">
        <v>82</v>
      </c>
      <c r="HX109" s="57" t="s">
        <v>79</v>
      </c>
      <c r="HY109" s="57" t="s">
        <v>79</v>
      </c>
      <c r="HZ109" s="57" t="s">
        <v>82</v>
      </c>
      <c r="IA109" s="57" t="s">
        <v>79</v>
      </c>
      <c r="IB109" s="57" t="s">
        <v>79</v>
      </c>
      <c r="IC109" s="57" t="s">
        <v>82</v>
      </c>
      <c r="ID109" s="57" t="s">
        <v>79</v>
      </c>
      <c r="IE109" s="57" t="s">
        <v>79</v>
      </c>
      <c r="IF109" s="57" t="s">
        <v>79</v>
      </c>
      <c r="IG109" s="57" t="s">
        <v>79</v>
      </c>
      <c r="IH109" s="57" t="s">
        <v>79</v>
      </c>
      <c r="II109" s="57" t="s">
        <v>68</v>
      </c>
      <c r="IJ109" s="57">
        <v>44517</v>
      </c>
      <c r="IK109" s="57">
        <v>31624</v>
      </c>
      <c r="IL109" s="57">
        <v>23684</v>
      </c>
      <c r="IO109" s="57" t="s">
        <v>5905</v>
      </c>
      <c r="IP109" s="57" t="s">
        <v>19638</v>
      </c>
      <c r="IQ109" s="57" t="s">
        <v>19639</v>
      </c>
      <c r="IT109" s="57">
        <v>2</v>
      </c>
      <c r="IU109" s="57">
        <v>3</v>
      </c>
      <c r="IV109" s="57">
        <v>2</v>
      </c>
      <c r="IY109" s="57">
        <v>317</v>
      </c>
      <c r="IZ109" s="57">
        <v>997</v>
      </c>
      <c r="JA109" s="57">
        <v>354</v>
      </c>
      <c r="JD109" s="57">
        <v>333</v>
      </c>
      <c r="JE109" s="57">
        <v>200</v>
      </c>
      <c r="JF109" s="57">
        <v>251</v>
      </c>
      <c r="JN109" s="57">
        <v>44517</v>
      </c>
      <c r="JS109" s="57" t="s">
        <v>5905</v>
      </c>
      <c r="JX109" s="57">
        <v>2</v>
      </c>
      <c r="KC109" s="57">
        <v>317</v>
      </c>
      <c r="KH109" s="57">
        <v>333</v>
      </c>
      <c r="KR109" s="57">
        <v>44517</v>
      </c>
      <c r="KS109" s="57">
        <v>31624</v>
      </c>
      <c r="KT109" s="57">
        <v>23684</v>
      </c>
      <c r="KW109" s="57" t="s">
        <v>5905</v>
      </c>
      <c r="KX109" s="57" t="s">
        <v>19638</v>
      </c>
      <c r="KY109" s="57" t="s">
        <v>19639</v>
      </c>
      <c r="LB109" s="57">
        <v>2</v>
      </c>
      <c r="LC109" s="57">
        <v>3</v>
      </c>
      <c r="LD109" s="57">
        <v>2</v>
      </c>
      <c r="LG109" s="57">
        <v>317</v>
      </c>
      <c r="LH109" s="57">
        <v>997</v>
      </c>
      <c r="LI109" s="57">
        <v>354</v>
      </c>
      <c r="LL109" s="57">
        <v>333</v>
      </c>
      <c r="LM109" s="57">
        <v>200</v>
      </c>
      <c r="LN109" s="57">
        <v>251</v>
      </c>
      <c r="MZ109" s="57">
        <v>34085</v>
      </c>
      <c r="NE109" s="57" t="s">
        <v>5021</v>
      </c>
      <c r="NJ109" s="57">
        <v>1</v>
      </c>
      <c r="NO109" s="57">
        <v>98</v>
      </c>
      <c r="NT109" s="57">
        <v>312</v>
      </c>
      <c r="OD109" s="57">
        <v>44517</v>
      </c>
      <c r="OI109" s="57" t="s">
        <v>5905</v>
      </c>
      <c r="ON109" s="57">
        <v>2</v>
      </c>
      <c r="OS109" s="57">
        <v>317</v>
      </c>
      <c r="OX109" s="57">
        <v>333</v>
      </c>
      <c r="PJ109" s="57" t="s">
        <v>19640</v>
      </c>
      <c r="PK109" s="57" t="s">
        <v>19641</v>
      </c>
      <c r="PL109" s="57" t="s">
        <v>19642</v>
      </c>
      <c r="PM109" s="57" t="s">
        <v>19643</v>
      </c>
      <c r="PN109" s="57">
        <v>975.73707579999996</v>
      </c>
      <c r="PO109" s="57" t="s">
        <v>18823</v>
      </c>
      <c r="PP109" s="57" t="s">
        <v>18824</v>
      </c>
      <c r="PQ109" s="57" t="s">
        <v>18825</v>
      </c>
      <c r="PR109" s="57" t="s">
        <v>3680</v>
      </c>
      <c r="PS109" s="57" t="s">
        <v>3681</v>
      </c>
      <c r="PT109" s="57" t="s">
        <v>3682</v>
      </c>
      <c r="PU109" s="57" t="s">
        <v>3683</v>
      </c>
      <c r="PV109" s="57" t="s">
        <v>3684</v>
      </c>
      <c r="PW109" s="57" t="s">
        <v>3685</v>
      </c>
    </row>
    <row r="110" spans="1:439" ht="15" customHeight="1" x14ac:dyDescent="0.35">
      <c r="A110" s="57">
        <v>109</v>
      </c>
      <c r="B110" s="57" t="s">
        <v>1225</v>
      </c>
      <c r="D110" s="57" t="s">
        <v>1955</v>
      </c>
      <c r="E110" s="57" t="s">
        <v>1956</v>
      </c>
      <c r="F110" s="57" t="s">
        <v>1957</v>
      </c>
      <c r="G110" s="57" t="s">
        <v>1958</v>
      </c>
      <c r="H110" s="57" t="s">
        <v>1959</v>
      </c>
      <c r="I110" s="57" t="s">
        <v>1960</v>
      </c>
      <c r="J110" s="57" t="s">
        <v>1961</v>
      </c>
      <c r="P110" s="57" t="s">
        <v>1962</v>
      </c>
      <c r="S110" s="57" t="s">
        <v>69</v>
      </c>
      <c r="T110" s="57" t="s">
        <v>69</v>
      </c>
      <c r="U110" s="57" t="s">
        <v>69</v>
      </c>
      <c r="V110" s="57" t="s">
        <v>69</v>
      </c>
      <c r="W110" s="57" t="s">
        <v>69</v>
      </c>
      <c r="X110" s="57" t="s">
        <v>69</v>
      </c>
      <c r="Y110" s="57" t="s">
        <v>69</v>
      </c>
      <c r="Z110" s="57" t="s">
        <v>63</v>
      </c>
      <c r="AA110" s="57" t="s">
        <v>69</v>
      </c>
      <c r="AB110" s="57" t="s">
        <v>63</v>
      </c>
      <c r="AC110" s="57" t="s">
        <v>69</v>
      </c>
      <c r="AD110" s="57" t="s">
        <v>69</v>
      </c>
      <c r="AE110" s="57" t="s">
        <v>63</v>
      </c>
      <c r="AF110" s="57" t="s">
        <v>69</v>
      </c>
      <c r="AG110" s="57" t="s">
        <v>69</v>
      </c>
      <c r="AH110" s="57" t="s">
        <v>75</v>
      </c>
      <c r="AI110" s="57" t="s">
        <v>1963</v>
      </c>
      <c r="AJ110" s="57" t="s">
        <v>76</v>
      </c>
      <c r="AK110" s="57" t="s">
        <v>81</v>
      </c>
      <c r="AN110" s="57" t="s">
        <v>1964</v>
      </c>
      <c r="AO110" s="57" t="s">
        <v>937</v>
      </c>
      <c r="AP110" s="57" t="s">
        <v>19482</v>
      </c>
      <c r="AQ110" s="57" t="s">
        <v>67</v>
      </c>
      <c r="AR110" s="57" t="s">
        <v>73</v>
      </c>
      <c r="AS110" s="57" t="s">
        <v>1668</v>
      </c>
      <c r="AT110" s="57" t="s">
        <v>18801</v>
      </c>
      <c r="AU110" s="57" t="s">
        <v>5906</v>
      </c>
      <c r="AV110" s="57" t="s">
        <v>5170</v>
      </c>
      <c r="AW110" s="57" t="s">
        <v>5172</v>
      </c>
      <c r="AX110" s="57" t="s">
        <v>5907</v>
      </c>
      <c r="AY110" s="57" t="s">
        <v>5908</v>
      </c>
      <c r="BE110" s="57" t="s">
        <v>5909</v>
      </c>
      <c r="BF110" s="57" t="s">
        <v>5189</v>
      </c>
      <c r="BG110" s="57" t="s">
        <v>5910</v>
      </c>
      <c r="BH110" s="57" t="s">
        <v>5754</v>
      </c>
      <c r="BI110" s="57" t="s">
        <v>5755</v>
      </c>
      <c r="BJ110" s="57" t="s">
        <v>5756</v>
      </c>
      <c r="BO110" s="57" t="s">
        <v>4579</v>
      </c>
      <c r="BP110" s="57" t="s">
        <v>5911</v>
      </c>
      <c r="BR110" s="57" t="s">
        <v>5757</v>
      </c>
      <c r="BS110" s="57" t="s">
        <v>5758</v>
      </c>
      <c r="BT110" s="57" t="s">
        <v>5759</v>
      </c>
      <c r="BU110" s="57" t="s">
        <v>5760</v>
      </c>
      <c r="BV110" s="57" t="s">
        <v>18059</v>
      </c>
      <c r="BW110" s="164" t="s">
        <v>18805</v>
      </c>
      <c r="BX110" s="57" t="s">
        <v>18861</v>
      </c>
      <c r="BY110" s="57" t="s">
        <v>8735</v>
      </c>
      <c r="BZ110" s="57" t="s">
        <v>8736</v>
      </c>
      <c r="CA110" s="57" t="s">
        <v>8737</v>
      </c>
      <c r="CB110" s="57" t="s">
        <v>8738</v>
      </c>
      <c r="CC110" s="57" t="s">
        <v>8739</v>
      </c>
      <c r="CD110" s="57" t="s">
        <v>8740</v>
      </c>
      <c r="CE110" s="57" t="s">
        <v>8741</v>
      </c>
      <c r="CI110" s="57" t="s">
        <v>8742</v>
      </c>
      <c r="CJ110" s="57" t="s">
        <v>8743</v>
      </c>
      <c r="CK110" s="57" t="s">
        <v>8744</v>
      </c>
      <c r="CL110" s="57" t="s">
        <v>8745</v>
      </c>
      <c r="CM110" s="57" t="s">
        <v>8746</v>
      </c>
      <c r="CN110" s="57" t="s">
        <v>8747</v>
      </c>
      <c r="CS110" s="57" t="s">
        <v>8748</v>
      </c>
      <c r="CT110" s="57" t="s">
        <v>8347</v>
      </c>
      <c r="CV110" s="57" t="s">
        <v>8749</v>
      </c>
      <c r="CW110" s="57" t="s">
        <v>8750</v>
      </c>
      <c r="CX110" s="57" t="s">
        <v>8751</v>
      </c>
      <c r="CY110" s="57" t="s">
        <v>8752</v>
      </c>
      <c r="CZ110" s="57" t="s">
        <v>18081</v>
      </c>
      <c r="DA110" s="164" t="s">
        <v>18805</v>
      </c>
      <c r="DB110" s="57" t="s">
        <v>18902</v>
      </c>
      <c r="DC110" s="57" t="s">
        <v>11591</v>
      </c>
      <c r="DD110" s="57" t="s">
        <v>11592</v>
      </c>
      <c r="DE110" s="57" t="s">
        <v>11593</v>
      </c>
      <c r="DF110" s="57" t="s">
        <v>11594</v>
      </c>
      <c r="DG110" s="57" t="s">
        <v>11595</v>
      </c>
      <c r="DH110" s="57" t="s">
        <v>11596</v>
      </c>
      <c r="DM110" s="57" t="s">
        <v>11597</v>
      </c>
      <c r="DN110" s="57" t="s">
        <v>11598</v>
      </c>
      <c r="DO110" s="57" t="s">
        <v>11599</v>
      </c>
      <c r="DP110" s="57" t="s">
        <v>11600</v>
      </c>
      <c r="DQ110" s="57" t="s">
        <v>11601</v>
      </c>
      <c r="DW110" s="57" t="s">
        <v>8748</v>
      </c>
      <c r="DX110" s="57" t="s">
        <v>8347</v>
      </c>
      <c r="DZ110" s="57" t="s">
        <v>11602</v>
      </c>
      <c r="EA110" s="57" t="s">
        <v>11603</v>
      </c>
      <c r="EB110" s="57" t="s">
        <v>11604</v>
      </c>
      <c r="EC110" s="57" t="s">
        <v>11605</v>
      </c>
      <c r="ED110" s="57" t="s">
        <v>18081</v>
      </c>
      <c r="EE110" s="164" t="s">
        <v>18805</v>
      </c>
      <c r="EF110" s="57" t="s">
        <v>18809</v>
      </c>
      <c r="EG110" s="57" t="s">
        <v>14011</v>
      </c>
      <c r="EH110" s="57" t="s">
        <v>14012</v>
      </c>
      <c r="EI110" s="57" t="s">
        <v>14013</v>
      </c>
      <c r="EJ110" s="57" t="s">
        <v>14014</v>
      </c>
      <c r="EQ110" s="57" t="s">
        <v>14015</v>
      </c>
      <c r="ER110" s="57" t="s">
        <v>14016</v>
      </c>
      <c r="ES110" s="57" t="s">
        <v>14017</v>
      </c>
      <c r="ET110" s="57" t="s">
        <v>14018</v>
      </c>
      <c r="EU110" s="57" t="s">
        <v>14019</v>
      </c>
      <c r="FA110" s="57" t="s">
        <v>1963</v>
      </c>
      <c r="FB110" s="57" t="s">
        <v>13913</v>
      </c>
      <c r="FD110" s="57" t="s">
        <v>14020</v>
      </c>
      <c r="FE110" s="57" t="s">
        <v>14021</v>
      </c>
      <c r="FF110" s="57" t="s">
        <v>14022</v>
      </c>
      <c r="FG110" s="57" t="s">
        <v>14023</v>
      </c>
      <c r="FH110" s="57" t="s">
        <v>18069</v>
      </c>
      <c r="FI110" s="164" t="s">
        <v>18802</v>
      </c>
      <c r="FJ110" s="57" t="s">
        <v>18832</v>
      </c>
      <c r="FK110" s="57" t="s">
        <v>13699</v>
      </c>
      <c r="FL110" s="57" t="s">
        <v>13685</v>
      </c>
      <c r="FM110" s="57" t="s">
        <v>15719</v>
      </c>
      <c r="FU110" s="57" t="s">
        <v>15720</v>
      </c>
      <c r="FV110" s="57" t="s">
        <v>13687</v>
      </c>
      <c r="FW110" s="57" t="s">
        <v>13688</v>
      </c>
      <c r="FX110" s="57" t="s">
        <v>15721</v>
      </c>
      <c r="FY110" s="57" t="s">
        <v>13691</v>
      </c>
      <c r="GE110" s="57" t="s">
        <v>13692</v>
      </c>
      <c r="GF110" s="57" t="s">
        <v>15722</v>
      </c>
      <c r="GH110" s="57" t="s">
        <v>15723</v>
      </c>
      <c r="GI110" s="57" t="s">
        <v>15724</v>
      </c>
      <c r="GJ110" s="57" t="s">
        <v>15725</v>
      </c>
      <c r="GK110" s="57" t="s">
        <v>15726</v>
      </c>
      <c r="GL110" s="57" t="s">
        <v>18075</v>
      </c>
      <c r="GM110" s="164" t="s">
        <v>18805</v>
      </c>
      <c r="GN110" s="57" t="s">
        <v>18877</v>
      </c>
      <c r="GO110" s="57" t="s">
        <v>7304</v>
      </c>
      <c r="GP110" s="57" t="s">
        <v>7305</v>
      </c>
      <c r="GQ110" s="57" t="s">
        <v>7306</v>
      </c>
      <c r="GR110" s="57" t="s">
        <v>7307</v>
      </c>
      <c r="GS110" s="57" t="s">
        <v>7308</v>
      </c>
      <c r="GT110" s="57" t="s">
        <v>7309</v>
      </c>
      <c r="GY110" s="57" t="s">
        <v>7310</v>
      </c>
      <c r="GZ110" s="57" t="s">
        <v>16917</v>
      </c>
      <c r="HA110" s="57" t="s">
        <v>16918</v>
      </c>
      <c r="HB110" s="57" t="s">
        <v>4897</v>
      </c>
      <c r="HC110" s="57" t="s">
        <v>7313</v>
      </c>
      <c r="HD110" s="57" t="s">
        <v>7314</v>
      </c>
      <c r="HI110" s="57" t="s">
        <v>5034</v>
      </c>
      <c r="HJ110" s="57" t="s">
        <v>16919</v>
      </c>
      <c r="HK110" s="57" t="s">
        <v>16920</v>
      </c>
      <c r="HL110" s="57" t="s">
        <v>16921</v>
      </c>
      <c r="HM110" s="57" t="s">
        <v>16922</v>
      </c>
      <c r="HN110" s="57" t="s">
        <v>16923</v>
      </c>
      <c r="HO110" s="57" t="s">
        <v>16924</v>
      </c>
      <c r="HP110" s="57" t="s">
        <v>18084</v>
      </c>
      <c r="HQ110" s="164" t="s">
        <v>18835</v>
      </c>
      <c r="HR110" s="57" t="s">
        <v>19011</v>
      </c>
      <c r="HS110" s="57" t="s">
        <v>79</v>
      </c>
      <c r="HT110" s="57" t="s">
        <v>79</v>
      </c>
      <c r="HU110" s="57" t="s">
        <v>79</v>
      </c>
      <c r="HV110" s="57" t="s">
        <v>74</v>
      </c>
      <c r="HW110" s="57" t="s">
        <v>79</v>
      </c>
      <c r="HX110" s="57" t="s">
        <v>79</v>
      </c>
      <c r="HY110" s="57" t="s">
        <v>79</v>
      </c>
      <c r="HZ110" s="57" t="s">
        <v>79</v>
      </c>
      <c r="IA110" s="57" t="s">
        <v>79</v>
      </c>
      <c r="IB110" s="57" t="s">
        <v>79</v>
      </c>
      <c r="IC110" s="57" t="s">
        <v>79</v>
      </c>
      <c r="ID110" s="57" t="s">
        <v>79</v>
      </c>
      <c r="IE110" s="57" t="s">
        <v>79</v>
      </c>
      <c r="IF110" s="57" t="s">
        <v>79</v>
      </c>
      <c r="IG110" s="57" t="s">
        <v>79</v>
      </c>
      <c r="IH110" s="57" t="s">
        <v>79</v>
      </c>
      <c r="II110" s="57" t="s">
        <v>68</v>
      </c>
      <c r="JN110" s="57">
        <v>11054</v>
      </c>
      <c r="JO110" s="57">
        <v>32079</v>
      </c>
      <c r="JP110" s="57">
        <v>32650</v>
      </c>
      <c r="JS110" s="57" t="s">
        <v>18864</v>
      </c>
      <c r="JT110" s="57" t="s">
        <v>18867</v>
      </c>
      <c r="JU110" s="57" t="s">
        <v>19627</v>
      </c>
      <c r="JX110" s="57">
        <v>1</v>
      </c>
      <c r="JY110" s="57">
        <v>1</v>
      </c>
      <c r="JZ110" s="57">
        <v>1</v>
      </c>
      <c r="KC110" s="57">
        <v>140</v>
      </c>
      <c r="KD110" s="57">
        <v>132</v>
      </c>
      <c r="KE110" s="57">
        <v>157</v>
      </c>
      <c r="KH110" s="57">
        <v>114</v>
      </c>
      <c r="KI110" s="57">
        <v>310</v>
      </c>
      <c r="KJ110" s="57">
        <v>314</v>
      </c>
      <c r="KR110" s="57">
        <v>32650</v>
      </c>
      <c r="KS110" s="57">
        <v>11054</v>
      </c>
      <c r="KT110" s="57">
        <v>32663</v>
      </c>
      <c r="KU110" s="57">
        <v>13366</v>
      </c>
      <c r="KW110" s="57" t="s">
        <v>19627</v>
      </c>
      <c r="KX110" s="57" t="s">
        <v>18864</v>
      </c>
      <c r="KY110" s="57" t="s">
        <v>2952</v>
      </c>
      <c r="KZ110" s="57" t="s">
        <v>19644</v>
      </c>
      <c r="LB110" s="57">
        <v>1</v>
      </c>
      <c r="LC110" s="57">
        <v>1</v>
      </c>
      <c r="LD110" s="57">
        <v>2</v>
      </c>
      <c r="LE110" s="57">
        <v>2</v>
      </c>
      <c r="LG110" s="57">
        <v>157</v>
      </c>
      <c r="LH110" s="57">
        <v>140</v>
      </c>
      <c r="LI110" s="57">
        <v>414</v>
      </c>
      <c r="LJ110" s="57">
        <v>301</v>
      </c>
      <c r="LL110" s="57">
        <v>314</v>
      </c>
      <c r="LM110" s="57">
        <v>114</v>
      </c>
      <c r="LN110" s="57">
        <v>314</v>
      </c>
      <c r="LO110" s="57">
        <v>128</v>
      </c>
      <c r="LV110" s="57">
        <v>13154</v>
      </c>
      <c r="LW110" s="57">
        <v>32079</v>
      </c>
      <c r="LX110" s="57">
        <v>32650</v>
      </c>
      <c r="LY110" s="57">
        <v>32663</v>
      </c>
      <c r="MA110" s="57" t="s">
        <v>18863</v>
      </c>
      <c r="MB110" s="57" t="s">
        <v>18867</v>
      </c>
      <c r="MC110" s="57" t="s">
        <v>19627</v>
      </c>
      <c r="MD110" s="57" t="s">
        <v>2952</v>
      </c>
      <c r="MF110" s="57">
        <v>1</v>
      </c>
      <c r="MG110" s="57">
        <v>1</v>
      </c>
      <c r="MH110" s="57">
        <v>1</v>
      </c>
      <c r="MI110" s="57">
        <v>2</v>
      </c>
      <c r="MK110" s="57">
        <v>42</v>
      </c>
      <c r="ML110" s="57">
        <v>132</v>
      </c>
      <c r="MM110" s="57">
        <v>157</v>
      </c>
      <c r="MN110" s="57">
        <v>414</v>
      </c>
      <c r="MP110" s="57">
        <v>122</v>
      </c>
      <c r="MQ110" s="57">
        <v>310</v>
      </c>
      <c r="MR110" s="57">
        <v>314</v>
      </c>
      <c r="MS110" s="57">
        <v>314</v>
      </c>
      <c r="MZ110" s="57">
        <v>13154</v>
      </c>
      <c r="NA110" s="57">
        <v>32079</v>
      </c>
      <c r="NB110" s="57">
        <v>32650</v>
      </c>
      <c r="NE110" s="57" t="s">
        <v>18863</v>
      </c>
      <c r="NF110" s="57" t="s">
        <v>18867</v>
      </c>
      <c r="NG110" s="57" t="s">
        <v>19627</v>
      </c>
      <c r="NJ110" s="57">
        <v>1</v>
      </c>
      <c r="NK110" s="57">
        <v>1</v>
      </c>
      <c r="NL110" s="57">
        <v>1</v>
      </c>
      <c r="NO110" s="57">
        <v>42</v>
      </c>
      <c r="NP110" s="57">
        <v>132</v>
      </c>
      <c r="NQ110" s="57">
        <v>157</v>
      </c>
      <c r="NT110" s="57">
        <v>122</v>
      </c>
      <c r="NU110" s="57">
        <v>310</v>
      </c>
      <c r="NV110" s="57">
        <v>314</v>
      </c>
      <c r="OD110" s="57">
        <v>13254</v>
      </c>
      <c r="OE110" s="57">
        <v>32663</v>
      </c>
      <c r="OF110" s="57">
        <v>13366</v>
      </c>
      <c r="OI110" s="57" t="s">
        <v>18870</v>
      </c>
      <c r="OJ110" s="57" t="s">
        <v>2952</v>
      </c>
      <c r="OK110" s="57" t="s">
        <v>19644</v>
      </c>
      <c r="ON110" s="57">
        <v>2</v>
      </c>
      <c r="OO110" s="57">
        <v>2</v>
      </c>
      <c r="OP110" s="57">
        <v>2</v>
      </c>
      <c r="OS110" s="57">
        <v>192</v>
      </c>
      <c r="OT110" s="57">
        <v>414</v>
      </c>
      <c r="OU110" s="57">
        <v>301</v>
      </c>
      <c r="OX110" s="57">
        <v>128</v>
      </c>
      <c r="OY110" s="57">
        <v>314</v>
      </c>
      <c r="OZ110" s="57">
        <v>128</v>
      </c>
      <c r="PH110" s="57" t="s">
        <v>19645</v>
      </c>
      <c r="PJ110" s="57" t="s">
        <v>19646</v>
      </c>
      <c r="PK110" s="57" t="s">
        <v>19647</v>
      </c>
      <c r="PL110" s="57" t="s">
        <v>19648</v>
      </c>
      <c r="PN110" s="57">
        <v>2389.3404054999996</v>
      </c>
      <c r="PO110" s="57" t="s">
        <v>18823</v>
      </c>
      <c r="PP110" s="57" t="s">
        <v>18824</v>
      </c>
      <c r="PQ110" s="57" t="s">
        <v>18825</v>
      </c>
      <c r="PR110" s="57" t="s">
        <v>3686</v>
      </c>
      <c r="PS110" s="57" t="s">
        <v>3687</v>
      </c>
      <c r="PT110" s="57" t="s">
        <v>3688</v>
      </c>
      <c r="PU110" s="57" t="s">
        <v>3689</v>
      </c>
      <c r="PV110" s="57" t="s">
        <v>3690</v>
      </c>
      <c r="PW110" s="57" t="s">
        <v>3691</v>
      </c>
    </row>
    <row r="111" spans="1:439" ht="15" customHeight="1" x14ac:dyDescent="0.35">
      <c r="A111" s="57">
        <v>110</v>
      </c>
      <c r="B111" s="57" t="s">
        <v>1225</v>
      </c>
      <c r="D111" s="57" t="s">
        <v>19649</v>
      </c>
      <c r="E111" s="57" t="s">
        <v>1966</v>
      </c>
      <c r="F111" s="57" t="s">
        <v>1967</v>
      </c>
      <c r="G111" s="57" t="s">
        <v>1968</v>
      </c>
      <c r="H111" s="57" t="s">
        <v>1969</v>
      </c>
      <c r="P111" s="57" t="s">
        <v>1970</v>
      </c>
      <c r="S111" s="57" t="s">
        <v>69</v>
      </c>
      <c r="T111" s="57" t="s">
        <v>69</v>
      </c>
      <c r="U111" s="57" t="s">
        <v>69</v>
      </c>
      <c r="V111" s="57" t="s">
        <v>69</v>
      </c>
      <c r="W111" s="57" t="s">
        <v>69</v>
      </c>
      <c r="X111" s="57" t="s">
        <v>69</v>
      </c>
      <c r="Y111" s="57" t="s">
        <v>69</v>
      </c>
      <c r="Z111" s="57" t="s">
        <v>69</v>
      </c>
      <c r="AA111" s="57" t="s">
        <v>69</v>
      </c>
      <c r="AB111" s="57" t="s">
        <v>63</v>
      </c>
      <c r="AC111" s="57" t="s">
        <v>69</v>
      </c>
      <c r="AD111" s="57" t="s">
        <v>69</v>
      </c>
      <c r="AE111" s="57" t="s">
        <v>63</v>
      </c>
      <c r="AF111" s="57" t="s">
        <v>69</v>
      </c>
      <c r="AG111" s="57" t="s">
        <v>69</v>
      </c>
      <c r="AH111" s="57" t="s">
        <v>75</v>
      </c>
      <c r="AI111" s="57" t="s">
        <v>1971</v>
      </c>
      <c r="AJ111" s="57" t="s">
        <v>83</v>
      </c>
      <c r="AK111" s="57" t="s">
        <v>83</v>
      </c>
      <c r="AL111" s="57" t="s">
        <v>77</v>
      </c>
      <c r="AM111" s="57" t="s">
        <v>1971</v>
      </c>
      <c r="AO111" s="57" t="s">
        <v>938</v>
      </c>
      <c r="AP111" s="57" t="s">
        <v>19482</v>
      </c>
      <c r="AQ111" s="57" t="s">
        <v>1245</v>
      </c>
      <c r="AR111" s="57" t="s">
        <v>78</v>
      </c>
      <c r="AS111" s="57" t="s">
        <v>1668</v>
      </c>
      <c r="AT111" s="57" t="s">
        <v>18801</v>
      </c>
      <c r="AU111" s="57" t="s">
        <v>5912</v>
      </c>
      <c r="AV111" s="57" t="s">
        <v>5913</v>
      </c>
      <c r="AW111" s="57" t="s">
        <v>5914</v>
      </c>
      <c r="AX111" s="57" t="s">
        <v>5915</v>
      </c>
      <c r="AY111" s="57" t="s">
        <v>5916</v>
      </c>
      <c r="AZ111" s="57" t="s">
        <v>4941</v>
      </c>
      <c r="BE111" s="57" t="s">
        <v>5917</v>
      </c>
      <c r="BF111" s="57" t="s">
        <v>5918</v>
      </c>
      <c r="BG111" s="57" t="s">
        <v>5919</v>
      </c>
      <c r="BH111" s="57" t="s">
        <v>5920</v>
      </c>
      <c r="BI111" s="57" t="s">
        <v>5921</v>
      </c>
      <c r="BJ111" s="57" t="s">
        <v>5922</v>
      </c>
      <c r="BO111" s="57" t="s">
        <v>5533</v>
      </c>
      <c r="BP111" s="57" t="s">
        <v>5923</v>
      </c>
      <c r="BQ111" s="57" t="s">
        <v>5924</v>
      </c>
      <c r="BR111" s="57" t="s">
        <v>5925</v>
      </c>
      <c r="BS111" s="57" t="s">
        <v>5535</v>
      </c>
      <c r="BT111" s="57" t="s">
        <v>5926</v>
      </c>
      <c r="BU111" s="57" t="s">
        <v>5927</v>
      </c>
      <c r="BV111" s="57" t="s">
        <v>18056</v>
      </c>
      <c r="BW111" s="164" t="s">
        <v>18805</v>
      </c>
      <c r="BX111" s="57" t="s">
        <v>18806</v>
      </c>
      <c r="BY111" s="57" t="s">
        <v>8753</v>
      </c>
      <c r="BZ111" s="57" t="s">
        <v>8754</v>
      </c>
      <c r="CA111" s="57" t="s">
        <v>7413</v>
      </c>
      <c r="CB111" s="57" t="s">
        <v>7414</v>
      </c>
      <c r="CC111" s="57" t="s">
        <v>8755</v>
      </c>
      <c r="CD111" s="57" t="s">
        <v>7295</v>
      </c>
      <c r="CE111" s="57" t="s">
        <v>8756</v>
      </c>
      <c r="CI111" s="57" t="s">
        <v>8757</v>
      </c>
      <c r="CJ111" s="57" t="s">
        <v>8758</v>
      </c>
      <c r="CK111" s="57" t="s">
        <v>8759</v>
      </c>
      <c r="CL111" s="57" t="s">
        <v>8760</v>
      </c>
      <c r="CM111" s="57" t="s">
        <v>8761</v>
      </c>
      <c r="CN111" s="57" t="s">
        <v>8381</v>
      </c>
      <c r="CO111" s="57" t="s">
        <v>8762</v>
      </c>
      <c r="CS111" s="57" t="s">
        <v>8763</v>
      </c>
      <c r="CT111" s="57" t="s">
        <v>8764</v>
      </c>
      <c r="CV111" s="57" t="s">
        <v>8765</v>
      </c>
      <c r="CW111" s="57" t="s">
        <v>8766</v>
      </c>
      <c r="CX111" s="57" t="s">
        <v>8767</v>
      </c>
      <c r="CY111" s="57" t="s">
        <v>8768</v>
      </c>
      <c r="CZ111" s="57" t="s">
        <v>18078</v>
      </c>
      <c r="DA111" s="164" t="s">
        <v>18802</v>
      </c>
      <c r="DB111" s="57" t="s">
        <v>18900</v>
      </c>
      <c r="DC111" s="57" t="s">
        <v>11606</v>
      </c>
      <c r="DD111" s="57" t="s">
        <v>11607</v>
      </c>
      <c r="DE111" s="57" t="s">
        <v>8838</v>
      </c>
      <c r="DF111" s="57" t="s">
        <v>4585</v>
      </c>
      <c r="DG111" s="57" t="s">
        <v>11608</v>
      </c>
      <c r="DH111" s="57" t="s">
        <v>7859</v>
      </c>
      <c r="DI111" s="57" t="s">
        <v>11609</v>
      </c>
      <c r="DJ111" s="57" t="s">
        <v>5036</v>
      </c>
      <c r="DK111" s="57" t="s">
        <v>11326</v>
      </c>
      <c r="DL111" s="57" t="s">
        <v>4590</v>
      </c>
      <c r="DM111" s="57" t="s">
        <v>11610</v>
      </c>
      <c r="DN111" s="57" t="s">
        <v>11611</v>
      </c>
      <c r="DO111" s="57" t="s">
        <v>11329</v>
      </c>
      <c r="DP111" s="57" t="s">
        <v>10433</v>
      </c>
      <c r="DQ111" s="57" t="s">
        <v>4599</v>
      </c>
      <c r="DR111" s="57" t="s">
        <v>11330</v>
      </c>
      <c r="DS111" s="57" t="s">
        <v>11331</v>
      </c>
      <c r="DT111" s="57" t="s">
        <v>11332</v>
      </c>
      <c r="DU111" s="57" t="s">
        <v>11333</v>
      </c>
      <c r="DV111" s="57" t="s">
        <v>11334</v>
      </c>
      <c r="DW111" s="57" t="s">
        <v>11612</v>
      </c>
      <c r="DX111" s="57" t="s">
        <v>11613</v>
      </c>
      <c r="DY111" s="57" t="s">
        <v>11614</v>
      </c>
      <c r="DZ111" s="57" t="s">
        <v>6694</v>
      </c>
      <c r="EA111" s="57" t="s">
        <v>6695</v>
      </c>
      <c r="EB111" s="57" t="s">
        <v>10439</v>
      </c>
      <c r="EC111" s="57" t="s">
        <v>6696</v>
      </c>
      <c r="ED111" s="57" t="s">
        <v>18078</v>
      </c>
      <c r="EE111" s="164" t="s">
        <v>18805</v>
      </c>
      <c r="EF111" s="57" t="s">
        <v>18883</v>
      </c>
      <c r="EG111" s="57" t="s">
        <v>14024</v>
      </c>
      <c r="EH111" s="57" t="s">
        <v>14025</v>
      </c>
      <c r="EI111" s="57" t="s">
        <v>14026</v>
      </c>
      <c r="EJ111" s="57" t="s">
        <v>14027</v>
      </c>
      <c r="EQ111" s="57" t="s">
        <v>14028</v>
      </c>
      <c r="ER111" s="57" t="s">
        <v>11271</v>
      </c>
      <c r="ES111" s="57" t="s">
        <v>11272</v>
      </c>
      <c r="ET111" s="57" t="s">
        <v>8662</v>
      </c>
      <c r="EU111" s="57" t="s">
        <v>11273</v>
      </c>
      <c r="EV111" s="57" t="s">
        <v>11274</v>
      </c>
      <c r="EW111" s="57" t="s">
        <v>14029</v>
      </c>
      <c r="EX111" s="57" t="s">
        <v>14030</v>
      </c>
      <c r="FA111" s="57" t="s">
        <v>14031</v>
      </c>
      <c r="FB111" s="57" t="s">
        <v>14032</v>
      </c>
      <c r="FD111" s="57" t="s">
        <v>14033</v>
      </c>
      <c r="FE111" s="57" t="s">
        <v>14034</v>
      </c>
      <c r="FF111" s="57" t="s">
        <v>14035</v>
      </c>
      <c r="FG111" s="57" t="s">
        <v>14036</v>
      </c>
      <c r="FH111" s="57" t="s">
        <v>18075</v>
      </c>
      <c r="FI111" s="164" t="s">
        <v>18935</v>
      </c>
      <c r="FJ111" s="57" t="s">
        <v>18902</v>
      </c>
      <c r="FK111" s="57" t="s">
        <v>15727</v>
      </c>
      <c r="FL111" s="57" t="s">
        <v>11592</v>
      </c>
      <c r="FM111" s="57" t="s">
        <v>11593</v>
      </c>
      <c r="FN111" s="57" t="s">
        <v>11594</v>
      </c>
      <c r="FO111" s="57" t="s">
        <v>7307</v>
      </c>
      <c r="FP111" s="57" t="s">
        <v>11595</v>
      </c>
      <c r="FQ111" s="57" t="s">
        <v>11596</v>
      </c>
      <c r="FU111" s="57" t="s">
        <v>15728</v>
      </c>
      <c r="FV111" s="57" t="s">
        <v>14957</v>
      </c>
      <c r="FW111" s="57" t="s">
        <v>14958</v>
      </c>
      <c r="FX111" s="57" t="s">
        <v>11599</v>
      </c>
      <c r="FY111" s="57" t="s">
        <v>11600</v>
      </c>
      <c r="FZ111" s="57" t="s">
        <v>11601</v>
      </c>
      <c r="GE111" s="57" t="s">
        <v>15729</v>
      </c>
      <c r="GF111" s="57" t="s">
        <v>15730</v>
      </c>
      <c r="GH111" s="57" t="s">
        <v>15731</v>
      </c>
      <c r="GI111" s="57" t="s">
        <v>11604</v>
      </c>
      <c r="GJ111" s="57" t="s">
        <v>15732</v>
      </c>
      <c r="GK111" s="57" t="s">
        <v>15733</v>
      </c>
      <c r="GL111" s="57" t="s">
        <v>18081</v>
      </c>
      <c r="GM111" s="164" t="s">
        <v>18805</v>
      </c>
      <c r="GN111" s="57" t="s">
        <v>18929</v>
      </c>
      <c r="GO111" s="57" t="s">
        <v>16925</v>
      </c>
      <c r="GP111" s="57" t="s">
        <v>13685</v>
      </c>
      <c r="GQ111" s="57" t="s">
        <v>16926</v>
      </c>
      <c r="GR111" s="57" t="s">
        <v>16927</v>
      </c>
      <c r="GY111" s="57" t="s">
        <v>16928</v>
      </c>
      <c r="GZ111" s="57" t="s">
        <v>16929</v>
      </c>
      <c r="HA111" s="57" t="s">
        <v>16930</v>
      </c>
      <c r="HB111" s="57" t="s">
        <v>16931</v>
      </c>
      <c r="HC111" s="57" t="s">
        <v>13732</v>
      </c>
      <c r="HI111" s="57" t="s">
        <v>13692</v>
      </c>
      <c r="HJ111" s="57" t="s">
        <v>13913</v>
      </c>
      <c r="HK111" s="57" t="s">
        <v>16932</v>
      </c>
      <c r="HL111" s="57" t="s">
        <v>16933</v>
      </c>
      <c r="HM111" s="57" t="s">
        <v>16934</v>
      </c>
      <c r="HN111" s="57" t="s">
        <v>16935</v>
      </c>
      <c r="HO111" s="57" t="s">
        <v>16936</v>
      </c>
      <c r="HP111" s="57" t="s">
        <v>18075</v>
      </c>
      <c r="HQ111" s="164" t="s">
        <v>18805</v>
      </c>
      <c r="HR111" s="57" t="s">
        <v>19650</v>
      </c>
      <c r="HS111" s="57" t="s">
        <v>84</v>
      </c>
      <c r="HT111" s="57" t="s">
        <v>84</v>
      </c>
      <c r="HU111" s="57" t="s">
        <v>84</v>
      </c>
      <c r="HV111" s="57" t="s">
        <v>82</v>
      </c>
      <c r="HW111" s="57" t="s">
        <v>84</v>
      </c>
      <c r="HX111" s="57" t="s">
        <v>84</v>
      </c>
      <c r="HY111" s="57" t="s">
        <v>84</v>
      </c>
      <c r="HZ111" s="57" t="s">
        <v>84</v>
      </c>
      <c r="IA111" s="57" t="s">
        <v>84</v>
      </c>
      <c r="IB111" s="57" t="s">
        <v>84</v>
      </c>
      <c r="IC111" s="57" t="s">
        <v>84</v>
      </c>
      <c r="ID111" s="57" t="s">
        <v>84</v>
      </c>
      <c r="IE111" s="57" t="s">
        <v>82</v>
      </c>
      <c r="IF111" s="57" t="s">
        <v>84</v>
      </c>
      <c r="IG111" s="57" t="s">
        <v>84</v>
      </c>
      <c r="IH111" s="57" t="s">
        <v>84</v>
      </c>
      <c r="II111" s="57" t="s">
        <v>68</v>
      </c>
      <c r="IJ111" s="57">
        <v>13154</v>
      </c>
      <c r="IK111" s="57">
        <v>32079</v>
      </c>
      <c r="IL111" s="57">
        <v>32650</v>
      </c>
      <c r="IM111" s="57">
        <v>13366</v>
      </c>
      <c r="IN111" s="57">
        <v>32652</v>
      </c>
      <c r="IO111" s="57" t="s">
        <v>18863</v>
      </c>
      <c r="IP111" s="57" t="s">
        <v>18867</v>
      </c>
      <c r="IQ111" s="57" t="s">
        <v>19627</v>
      </c>
      <c r="IR111" s="57" t="s">
        <v>19644</v>
      </c>
      <c r="IS111" s="57" t="s">
        <v>19626</v>
      </c>
      <c r="IT111" s="57">
        <v>2</v>
      </c>
      <c r="IU111" s="57">
        <v>3</v>
      </c>
      <c r="IV111" s="57">
        <v>3</v>
      </c>
      <c r="IW111" s="57">
        <v>3</v>
      </c>
      <c r="IX111" s="57">
        <v>2</v>
      </c>
      <c r="IY111" s="57">
        <v>192</v>
      </c>
      <c r="IZ111" s="57">
        <v>548</v>
      </c>
      <c r="JA111" s="57">
        <v>603</v>
      </c>
      <c r="JB111" s="57">
        <v>649</v>
      </c>
      <c r="JC111" s="57">
        <v>222</v>
      </c>
      <c r="JD111" s="57">
        <v>122</v>
      </c>
      <c r="JE111" s="57">
        <v>310</v>
      </c>
      <c r="JF111" s="57">
        <v>314</v>
      </c>
      <c r="JG111" s="57">
        <v>128</v>
      </c>
      <c r="JH111" s="57">
        <v>314</v>
      </c>
      <c r="JN111" s="57">
        <v>32079</v>
      </c>
      <c r="JO111" s="57">
        <v>32650</v>
      </c>
      <c r="JP111" s="57">
        <v>32652</v>
      </c>
      <c r="JQ111" s="57">
        <v>13154</v>
      </c>
      <c r="JR111" s="57">
        <v>11054</v>
      </c>
      <c r="JS111" s="57" t="s">
        <v>18867</v>
      </c>
      <c r="JT111" s="57" t="s">
        <v>19627</v>
      </c>
      <c r="JU111" s="57" t="s">
        <v>19626</v>
      </c>
      <c r="JV111" s="57" t="s">
        <v>18863</v>
      </c>
      <c r="JW111" s="57" t="s">
        <v>18864</v>
      </c>
      <c r="JX111" s="57">
        <v>3</v>
      </c>
      <c r="JY111" s="57">
        <v>3</v>
      </c>
      <c r="JZ111" s="57">
        <v>2</v>
      </c>
      <c r="KA111" s="57">
        <v>2</v>
      </c>
      <c r="KB111" s="57">
        <v>2</v>
      </c>
      <c r="KC111" s="57">
        <v>548</v>
      </c>
      <c r="KD111" s="57">
        <v>603</v>
      </c>
      <c r="KE111" s="57">
        <v>222</v>
      </c>
      <c r="KF111" s="57">
        <v>192</v>
      </c>
      <c r="KG111" s="57">
        <v>320</v>
      </c>
      <c r="KH111" s="57">
        <v>310</v>
      </c>
      <c r="KI111" s="57">
        <v>314</v>
      </c>
      <c r="KJ111" s="57">
        <v>314</v>
      </c>
      <c r="KK111" s="57">
        <v>122</v>
      </c>
      <c r="KL111" s="57">
        <v>114</v>
      </c>
      <c r="KR111" s="57">
        <v>32110</v>
      </c>
      <c r="KS111" s="57">
        <v>13254</v>
      </c>
      <c r="KW111" s="57" t="s">
        <v>18869</v>
      </c>
      <c r="KX111" s="57" t="s">
        <v>18870</v>
      </c>
      <c r="LB111" s="57">
        <v>3</v>
      </c>
      <c r="LC111" s="57">
        <v>2</v>
      </c>
      <c r="LG111" s="57">
        <v>1050</v>
      </c>
      <c r="LH111" s="57">
        <v>192</v>
      </c>
      <c r="LL111" s="57">
        <v>310</v>
      </c>
      <c r="LM111" s="57">
        <v>128</v>
      </c>
      <c r="MZ111" s="57">
        <v>13366</v>
      </c>
      <c r="NA111" s="57">
        <v>32663</v>
      </c>
      <c r="NB111" s="57">
        <v>11054</v>
      </c>
      <c r="NE111" s="57" t="s">
        <v>19644</v>
      </c>
      <c r="NF111" s="57" t="s">
        <v>2952</v>
      </c>
      <c r="NG111" s="57" t="s">
        <v>18864</v>
      </c>
      <c r="NJ111" s="57">
        <v>3</v>
      </c>
      <c r="NK111" s="57">
        <v>3</v>
      </c>
      <c r="NL111" s="57">
        <v>2</v>
      </c>
      <c r="NO111" s="57">
        <v>649</v>
      </c>
      <c r="NP111" s="57">
        <v>810</v>
      </c>
      <c r="NQ111" s="57">
        <v>320</v>
      </c>
      <c r="NT111" s="57">
        <v>128</v>
      </c>
      <c r="NU111" s="57">
        <v>314</v>
      </c>
      <c r="NV111" s="57">
        <v>114</v>
      </c>
      <c r="PH111" s="57" t="s">
        <v>19651</v>
      </c>
      <c r="PJ111" s="57" t="s">
        <v>19652</v>
      </c>
      <c r="PK111" s="57" t="s">
        <v>19653</v>
      </c>
      <c r="PL111" s="57" t="s">
        <v>19654</v>
      </c>
      <c r="PM111" s="57" t="s">
        <v>19655</v>
      </c>
      <c r="PN111" s="57">
        <v>3076.8952720999996</v>
      </c>
      <c r="PO111" s="57" t="s">
        <v>18823</v>
      </c>
      <c r="PP111" s="57" t="s">
        <v>18824</v>
      </c>
      <c r="PQ111" s="57" t="s">
        <v>18825</v>
      </c>
      <c r="PR111" s="57" t="s">
        <v>3692</v>
      </c>
      <c r="PS111" s="57" t="s">
        <v>3693</v>
      </c>
      <c r="PT111" s="57" t="s">
        <v>3694</v>
      </c>
      <c r="PU111" s="57" t="s">
        <v>3695</v>
      </c>
      <c r="PV111" s="57" t="s">
        <v>3696</v>
      </c>
      <c r="PW111" s="57" t="s">
        <v>3697</v>
      </c>
    </row>
    <row r="112" spans="1:439" ht="15" customHeight="1" x14ac:dyDescent="0.35">
      <c r="A112" s="57">
        <v>111</v>
      </c>
      <c r="B112" s="57" t="s">
        <v>1225</v>
      </c>
      <c r="D112" s="57" t="s">
        <v>340</v>
      </c>
      <c r="E112" s="57" t="s">
        <v>1972</v>
      </c>
      <c r="F112" s="57" t="s">
        <v>1973</v>
      </c>
      <c r="G112" s="57" t="s">
        <v>1974</v>
      </c>
      <c r="H112" s="57" t="s">
        <v>1975</v>
      </c>
      <c r="I112" s="57" t="s">
        <v>1976</v>
      </c>
      <c r="P112" s="57" t="s">
        <v>1977</v>
      </c>
      <c r="Q112" s="57" t="s">
        <v>1962</v>
      </c>
      <c r="S112" s="57" t="s">
        <v>69</v>
      </c>
      <c r="T112" s="57" t="s">
        <v>69</v>
      </c>
      <c r="U112" s="57" t="s">
        <v>69</v>
      </c>
      <c r="V112" s="57" t="s">
        <v>69</v>
      </c>
      <c r="W112" s="57" t="s">
        <v>69</v>
      </c>
      <c r="X112" s="57" t="s">
        <v>69</v>
      </c>
      <c r="Y112" s="57" t="s">
        <v>69</v>
      </c>
      <c r="Z112" s="57" t="s">
        <v>69</v>
      </c>
      <c r="AA112" s="57" t="s">
        <v>69</v>
      </c>
      <c r="AB112" s="57" t="s">
        <v>63</v>
      </c>
      <c r="AC112" s="57" t="s">
        <v>69</v>
      </c>
      <c r="AD112" s="57" t="s">
        <v>69</v>
      </c>
      <c r="AE112" s="57" t="s">
        <v>63</v>
      </c>
      <c r="AF112" s="57" t="s">
        <v>69</v>
      </c>
      <c r="AG112" s="57" t="s">
        <v>69</v>
      </c>
      <c r="AH112" s="57" t="s">
        <v>75</v>
      </c>
      <c r="AI112" s="57" t="s">
        <v>1978</v>
      </c>
      <c r="AJ112" s="57" t="s">
        <v>76</v>
      </c>
      <c r="AK112" s="57" t="s">
        <v>81</v>
      </c>
      <c r="AO112" s="57" t="s">
        <v>939</v>
      </c>
      <c r="AP112" s="57" t="s">
        <v>19482</v>
      </c>
      <c r="AQ112" s="57" t="s">
        <v>67</v>
      </c>
      <c r="AR112" s="57" t="s">
        <v>73</v>
      </c>
      <c r="AS112" s="57" t="s">
        <v>1623</v>
      </c>
      <c r="AT112" s="57" t="s">
        <v>18801</v>
      </c>
      <c r="AU112" s="57" t="s">
        <v>5232</v>
      </c>
      <c r="AV112" s="57" t="s">
        <v>5170</v>
      </c>
      <c r="AW112" s="57" t="s">
        <v>5930</v>
      </c>
      <c r="AX112" s="57" t="s">
        <v>5172</v>
      </c>
      <c r="AY112" s="57" t="s">
        <v>5908</v>
      </c>
      <c r="BE112" s="57" t="s">
        <v>5931</v>
      </c>
      <c r="BF112" s="57" t="s">
        <v>5189</v>
      </c>
      <c r="BG112" s="57" t="s">
        <v>5932</v>
      </c>
      <c r="BH112" s="57" t="s">
        <v>5756</v>
      </c>
      <c r="BO112" s="57" t="s">
        <v>4579</v>
      </c>
      <c r="BP112" s="57" t="s">
        <v>5911</v>
      </c>
      <c r="BR112" s="57" t="s">
        <v>5933</v>
      </c>
      <c r="BS112" s="57" t="s">
        <v>5934</v>
      </c>
      <c r="BT112" s="57" t="s">
        <v>5935</v>
      </c>
      <c r="BU112" s="57" t="s">
        <v>5936</v>
      </c>
      <c r="BV112" s="57" t="s">
        <v>18059</v>
      </c>
      <c r="BW112" s="164" t="s">
        <v>18805</v>
      </c>
      <c r="BX112" s="57" t="s">
        <v>18876</v>
      </c>
      <c r="BY112" s="57" t="s">
        <v>8769</v>
      </c>
      <c r="BZ112" s="57" t="s">
        <v>8770</v>
      </c>
      <c r="CA112" s="57" t="s">
        <v>8771</v>
      </c>
      <c r="CB112" s="57" t="s">
        <v>8772</v>
      </c>
      <c r="CC112" s="57" t="s">
        <v>8773</v>
      </c>
      <c r="CD112" s="57" t="s">
        <v>8774</v>
      </c>
      <c r="CI112" s="57" t="s">
        <v>8775</v>
      </c>
      <c r="CJ112" s="57" t="s">
        <v>8776</v>
      </c>
      <c r="CK112" s="57" t="s">
        <v>8777</v>
      </c>
      <c r="CL112" s="57" t="s">
        <v>8778</v>
      </c>
      <c r="CM112" s="57" t="s">
        <v>8779</v>
      </c>
      <c r="CN112" s="57" t="s">
        <v>8780</v>
      </c>
      <c r="CS112" s="57" t="s">
        <v>8781</v>
      </c>
      <c r="CT112" s="57" t="s">
        <v>8782</v>
      </c>
      <c r="CU112" s="57" t="s">
        <v>8783</v>
      </c>
      <c r="CV112" s="57" t="s">
        <v>8784</v>
      </c>
      <c r="CW112" s="57" t="s">
        <v>8785</v>
      </c>
      <c r="CX112" s="57" t="s">
        <v>8786</v>
      </c>
      <c r="CY112" s="57" t="s">
        <v>8787</v>
      </c>
      <c r="CZ112" s="57" t="s">
        <v>18084</v>
      </c>
      <c r="DA112" s="164" t="s">
        <v>18802</v>
      </c>
      <c r="DB112" s="57" t="s">
        <v>18804</v>
      </c>
      <c r="DC112" s="57" t="s">
        <v>11615</v>
      </c>
      <c r="DD112" s="57" t="s">
        <v>11616</v>
      </c>
      <c r="DE112" s="57" t="s">
        <v>11617</v>
      </c>
      <c r="DF112" s="57" t="s">
        <v>11618</v>
      </c>
      <c r="DG112" s="57" t="s">
        <v>11619</v>
      </c>
      <c r="DH112" s="57" t="s">
        <v>11620</v>
      </c>
      <c r="DI112" s="57" t="s">
        <v>11621</v>
      </c>
      <c r="DM112" s="57" t="s">
        <v>11622</v>
      </c>
      <c r="DN112" s="57" t="s">
        <v>11623</v>
      </c>
      <c r="DO112" s="57" t="s">
        <v>11624</v>
      </c>
      <c r="DP112" s="57" t="s">
        <v>11625</v>
      </c>
      <c r="DQ112" s="57" t="s">
        <v>11626</v>
      </c>
      <c r="DR112" s="57" t="s">
        <v>11627</v>
      </c>
      <c r="DS112" s="57" t="s">
        <v>11628</v>
      </c>
      <c r="DW112" s="57" t="s">
        <v>11629</v>
      </c>
      <c r="DX112" s="57" t="s">
        <v>11630</v>
      </c>
      <c r="DY112" s="57" t="s">
        <v>11631</v>
      </c>
      <c r="DZ112" s="57" t="s">
        <v>11632</v>
      </c>
      <c r="EA112" s="57" t="s">
        <v>11633</v>
      </c>
      <c r="EB112" s="57" t="s">
        <v>11634</v>
      </c>
      <c r="EC112" s="57" t="s">
        <v>11635</v>
      </c>
      <c r="ED112" s="57" t="s">
        <v>18081</v>
      </c>
      <c r="EE112" s="164" t="s">
        <v>18805</v>
      </c>
      <c r="EF112" s="57" t="s">
        <v>18942</v>
      </c>
      <c r="EG112" s="57" t="s">
        <v>14037</v>
      </c>
      <c r="EH112" s="57" t="s">
        <v>14038</v>
      </c>
      <c r="EI112" s="57" t="s">
        <v>14012</v>
      </c>
      <c r="EJ112" s="57" t="s">
        <v>14013</v>
      </c>
      <c r="EK112" s="57" t="s">
        <v>14014</v>
      </c>
      <c r="EQ112" s="57" t="s">
        <v>14039</v>
      </c>
      <c r="ER112" s="57" t="s">
        <v>14040</v>
      </c>
      <c r="ES112" s="57" t="s">
        <v>14041</v>
      </c>
      <c r="ET112" s="57" t="s">
        <v>14042</v>
      </c>
      <c r="EU112" s="57" t="s">
        <v>14019</v>
      </c>
      <c r="FA112" s="57" t="s">
        <v>11552</v>
      </c>
      <c r="FB112" s="57" t="s">
        <v>14043</v>
      </c>
      <c r="FC112" s="57" t="s">
        <v>14044</v>
      </c>
      <c r="FD112" s="57" t="s">
        <v>14045</v>
      </c>
      <c r="FE112" s="57" t="s">
        <v>14046</v>
      </c>
      <c r="FF112" s="57" t="s">
        <v>14022</v>
      </c>
      <c r="FG112" s="57" t="s">
        <v>14023</v>
      </c>
      <c r="FH112" s="57" t="s">
        <v>18075</v>
      </c>
      <c r="FI112" s="164" t="s">
        <v>18805</v>
      </c>
      <c r="FJ112" s="57" t="s">
        <v>19127</v>
      </c>
      <c r="FK112" s="57" t="s">
        <v>15734</v>
      </c>
      <c r="FL112" s="57" t="s">
        <v>15735</v>
      </c>
      <c r="FM112" s="57" t="s">
        <v>15736</v>
      </c>
      <c r="FN112" s="57" t="s">
        <v>15737</v>
      </c>
      <c r="FU112" s="57" t="s">
        <v>15738</v>
      </c>
      <c r="FV112" s="57" t="s">
        <v>15739</v>
      </c>
      <c r="FW112" s="57" t="s">
        <v>15740</v>
      </c>
      <c r="FX112" s="57" t="s">
        <v>15741</v>
      </c>
      <c r="FY112" s="57" t="s">
        <v>15742</v>
      </c>
      <c r="FZ112" s="57" t="s">
        <v>15743</v>
      </c>
      <c r="GE112" s="57" t="s">
        <v>5712</v>
      </c>
      <c r="GF112" s="57" t="s">
        <v>15744</v>
      </c>
      <c r="GG112" s="57" t="s">
        <v>15745</v>
      </c>
      <c r="GH112" s="57" t="s">
        <v>15746</v>
      </c>
      <c r="GI112" s="57" t="s">
        <v>15747</v>
      </c>
      <c r="GJ112" s="57" t="s">
        <v>15748</v>
      </c>
      <c r="GK112" s="57" t="s">
        <v>15749</v>
      </c>
      <c r="GL112" s="57" t="s">
        <v>18075</v>
      </c>
      <c r="GM112" s="164" t="s">
        <v>18805</v>
      </c>
      <c r="GN112" s="57" t="s">
        <v>18853</v>
      </c>
      <c r="GO112" s="57" t="s">
        <v>7304</v>
      </c>
      <c r="GP112" s="57" t="s">
        <v>7305</v>
      </c>
      <c r="GQ112" s="57" t="s">
        <v>15511</v>
      </c>
      <c r="GR112" s="57" t="s">
        <v>7308</v>
      </c>
      <c r="GS112" s="57" t="s">
        <v>7309</v>
      </c>
      <c r="GT112" s="57" t="s">
        <v>16937</v>
      </c>
      <c r="GY112" s="57" t="s">
        <v>16938</v>
      </c>
      <c r="GZ112" s="57" t="s">
        <v>16939</v>
      </c>
      <c r="HA112" s="57" t="s">
        <v>16940</v>
      </c>
      <c r="HB112" s="57" t="s">
        <v>4897</v>
      </c>
      <c r="HC112" s="57" t="s">
        <v>7313</v>
      </c>
      <c r="HD112" s="57" t="s">
        <v>7314</v>
      </c>
      <c r="HE112" s="57" t="s">
        <v>16941</v>
      </c>
      <c r="HI112" s="57" t="s">
        <v>5034</v>
      </c>
      <c r="HJ112" s="57" t="s">
        <v>16942</v>
      </c>
      <c r="HK112" s="57" t="s">
        <v>16943</v>
      </c>
      <c r="HL112" s="57" t="s">
        <v>16944</v>
      </c>
      <c r="HM112" s="57" t="s">
        <v>16945</v>
      </c>
      <c r="HN112" s="57" t="s">
        <v>16946</v>
      </c>
      <c r="HO112" s="57" t="s">
        <v>16947</v>
      </c>
      <c r="HP112" s="57" t="s">
        <v>18084</v>
      </c>
      <c r="HQ112" s="164" t="s">
        <v>18835</v>
      </c>
      <c r="HR112" s="57" t="s">
        <v>19017</v>
      </c>
      <c r="HS112" s="57" t="s">
        <v>79</v>
      </c>
      <c r="HT112" s="57" t="s">
        <v>74</v>
      </c>
      <c r="HU112" s="57" t="s">
        <v>79</v>
      </c>
      <c r="HV112" s="57" t="s">
        <v>79</v>
      </c>
      <c r="HW112" s="57" t="s">
        <v>79</v>
      </c>
      <c r="HX112" s="57" t="s">
        <v>79</v>
      </c>
      <c r="HY112" s="57" t="s">
        <v>74</v>
      </c>
      <c r="HZ112" s="57" t="s">
        <v>79</v>
      </c>
      <c r="IA112" s="57" t="s">
        <v>82</v>
      </c>
      <c r="IB112" s="57" t="s">
        <v>79</v>
      </c>
      <c r="IC112" s="57" t="s">
        <v>79</v>
      </c>
      <c r="ID112" s="57" t="s">
        <v>79</v>
      </c>
      <c r="IE112" s="57" t="s">
        <v>74</v>
      </c>
      <c r="IF112" s="57" t="s">
        <v>74</v>
      </c>
      <c r="IG112" s="57" t="s">
        <v>74</v>
      </c>
      <c r="IH112" s="57" t="s">
        <v>79</v>
      </c>
      <c r="II112" s="57" t="s">
        <v>68</v>
      </c>
      <c r="JN112" s="57">
        <v>32688</v>
      </c>
      <c r="JO112" s="57">
        <v>13254</v>
      </c>
      <c r="JS112" s="57" t="s">
        <v>19656</v>
      </c>
      <c r="JT112" s="57" t="s">
        <v>18870</v>
      </c>
      <c r="JX112" s="57">
        <v>2</v>
      </c>
      <c r="JY112" s="57">
        <v>2</v>
      </c>
      <c r="KC112" s="57">
        <v>371</v>
      </c>
      <c r="KD112" s="57">
        <v>192</v>
      </c>
      <c r="KH112" s="57">
        <v>314</v>
      </c>
      <c r="KI112" s="57">
        <v>128</v>
      </c>
      <c r="KR112" s="57">
        <v>32688</v>
      </c>
      <c r="KS112" s="57">
        <v>13254</v>
      </c>
      <c r="KT112" s="57">
        <v>33054</v>
      </c>
      <c r="KU112" s="57">
        <v>11054</v>
      </c>
      <c r="KV112" s="57">
        <v>32663</v>
      </c>
      <c r="KW112" s="57" t="s">
        <v>19656</v>
      </c>
      <c r="KX112" s="57" t="s">
        <v>18870</v>
      </c>
      <c r="KY112" s="57" t="s">
        <v>19657</v>
      </c>
      <c r="KZ112" s="57" t="s">
        <v>18864</v>
      </c>
      <c r="LA112" s="57" t="s">
        <v>2952</v>
      </c>
      <c r="LB112" s="57">
        <v>2</v>
      </c>
      <c r="LC112" s="57">
        <v>2</v>
      </c>
      <c r="LD112" s="57">
        <v>1</v>
      </c>
      <c r="LE112" s="57">
        <v>1</v>
      </c>
      <c r="LF112" s="57">
        <v>1</v>
      </c>
      <c r="LG112" s="57">
        <v>371</v>
      </c>
      <c r="LH112" s="57">
        <v>192</v>
      </c>
      <c r="LI112" s="57">
        <v>218</v>
      </c>
      <c r="LJ112" s="57">
        <v>140</v>
      </c>
      <c r="LK112" s="57">
        <v>71</v>
      </c>
      <c r="LL112" s="57">
        <v>314</v>
      </c>
      <c r="LM112" s="57">
        <v>128</v>
      </c>
      <c r="LN112" s="57">
        <v>315</v>
      </c>
      <c r="LO112" s="57">
        <v>114</v>
      </c>
      <c r="LP112" s="57">
        <v>314</v>
      </c>
      <c r="LV112" s="57">
        <v>13254</v>
      </c>
      <c r="LW112" s="57">
        <v>32688</v>
      </c>
      <c r="MA112" s="57" t="s">
        <v>18870</v>
      </c>
      <c r="MB112" s="57" t="s">
        <v>19656</v>
      </c>
      <c r="MF112" s="57">
        <v>2</v>
      </c>
      <c r="MG112" s="57">
        <v>2</v>
      </c>
      <c r="MK112" s="57">
        <v>192</v>
      </c>
      <c r="ML112" s="57">
        <v>371</v>
      </c>
      <c r="MP112" s="57">
        <v>128</v>
      </c>
      <c r="MQ112" s="57">
        <v>314</v>
      </c>
      <c r="MZ112" s="57">
        <v>33054</v>
      </c>
      <c r="NA112" s="57">
        <v>13254</v>
      </c>
      <c r="NE112" s="57" t="s">
        <v>19657</v>
      </c>
      <c r="NF112" s="57" t="s">
        <v>18870</v>
      </c>
      <c r="NJ112" s="57">
        <v>1</v>
      </c>
      <c r="NK112" s="57">
        <v>2</v>
      </c>
      <c r="NO112" s="57">
        <v>218</v>
      </c>
      <c r="NP112" s="57">
        <v>192</v>
      </c>
      <c r="NT112" s="57">
        <v>315</v>
      </c>
      <c r="NU112" s="57">
        <v>128</v>
      </c>
      <c r="OD112" s="57">
        <v>13254</v>
      </c>
      <c r="OI112" s="57" t="s">
        <v>18870</v>
      </c>
      <c r="ON112" s="57">
        <v>2</v>
      </c>
      <c r="OS112" s="57">
        <v>192</v>
      </c>
      <c r="OX112" s="57">
        <v>128</v>
      </c>
      <c r="PJ112" s="57" t="s">
        <v>19658</v>
      </c>
      <c r="PK112" s="57" t="s">
        <v>19659</v>
      </c>
      <c r="PL112" s="57" t="s">
        <v>19660</v>
      </c>
      <c r="PM112" s="57" t="s">
        <v>19661</v>
      </c>
      <c r="PN112" s="57">
        <v>1935.1671796000001</v>
      </c>
      <c r="PO112" s="57" t="s">
        <v>18823</v>
      </c>
      <c r="PP112" s="57" t="s">
        <v>18824</v>
      </c>
      <c r="PQ112" s="57" t="s">
        <v>18825</v>
      </c>
      <c r="PR112" s="57" t="s">
        <v>3698</v>
      </c>
      <c r="PS112" s="57" t="s">
        <v>3699</v>
      </c>
      <c r="PT112" s="57" t="s">
        <v>3700</v>
      </c>
      <c r="PU112" s="57" t="s">
        <v>3701</v>
      </c>
      <c r="PV112" s="57" t="s">
        <v>3702</v>
      </c>
      <c r="PW112" s="57" t="s">
        <v>3703</v>
      </c>
    </row>
    <row r="113" spans="1:439" ht="15" customHeight="1" x14ac:dyDescent="0.35">
      <c r="A113" s="57">
        <v>112</v>
      </c>
      <c r="B113" s="57" t="s">
        <v>277</v>
      </c>
      <c r="D113" s="57" t="s">
        <v>19662</v>
      </c>
      <c r="E113" s="57" t="s">
        <v>1979</v>
      </c>
      <c r="F113" s="57" t="s">
        <v>1980</v>
      </c>
      <c r="G113" s="57" t="s">
        <v>1981</v>
      </c>
      <c r="H113" s="57" t="s">
        <v>1982</v>
      </c>
      <c r="I113" s="57" t="s">
        <v>1983</v>
      </c>
      <c r="J113" s="57" t="s">
        <v>1984</v>
      </c>
      <c r="K113" s="57" t="s">
        <v>1985</v>
      </c>
      <c r="P113" s="57" t="s">
        <v>1945</v>
      </c>
      <c r="S113" s="57" t="s">
        <v>69</v>
      </c>
      <c r="T113" s="57" t="s">
        <v>69</v>
      </c>
      <c r="U113" s="57" t="s">
        <v>69</v>
      </c>
      <c r="V113" s="57" t="s">
        <v>69</v>
      </c>
      <c r="W113" s="57" t="s">
        <v>69</v>
      </c>
      <c r="X113" s="57" t="s">
        <v>69</v>
      </c>
      <c r="Y113" s="57" t="s">
        <v>69</v>
      </c>
      <c r="Z113" s="57" t="s">
        <v>69</v>
      </c>
      <c r="AA113" s="57" t="s">
        <v>69</v>
      </c>
      <c r="AB113" s="57" t="s">
        <v>63</v>
      </c>
      <c r="AC113" s="57" t="s">
        <v>69</v>
      </c>
      <c r="AD113" s="57" t="s">
        <v>69</v>
      </c>
      <c r="AE113" s="57" t="s">
        <v>63</v>
      </c>
      <c r="AF113" s="57" t="s">
        <v>69</v>
      </c>
      <c r="AG113" s="57" t="s">
        <v>69</v>
      </c>
      <c r="AH113" s="57" t="s">
        <v>75</v>
      </c>
      <c r="AI113" s="57" t="s">
        <v>1986</v>
      </c>
      <c r="AJ113" s="57" t="s">
        <v>76</v>
      </c>
      <c r="AK113" s="57" t="s">
        <v>76</v>
      </c>
      <c r="AL113" s="57" t="s">
        <v>72</v>
      </c>
      <c r="AM113" s="57" t="s">
        <v>1986</v>
      </c>
      <c r="AO113" s="57" t="s">
        <v>940</v>
      </c>
      <c r="AP113" s="57" t="s">
        <v>19482</v>
      </c>
      <c r="AQ113" s="57" t="s">
        <v>67</v>
      </c>
      <c r="AR113" s="57" t="s">
        <v>78</v>
      </c>
      <c r="AS113" s="57" t="s">
        <v>1623</v>
      </c>
      <c r="AT113" s="57" t="s">
        <v>18801</v>
      </c>
      <c r="AU113" s="57" t="s">
        <v>5937</v>
      </c>
      <c r="AV113" s="57" t="s">
        <v>4756</v>
      </c>
      <c r="AW113" s="57" t="s">
        <v>5938</v>
      </c>
      <c r="AX113" s="57" t="s">
        <v>5876</v>
      </c>
      <c r="AY113" s="57" t="s">
        <v>5939</v>
      </c>
      <c r="AZ113" s="57" t="s">
        <v>5940</v>
      </c>
      <c r="BE113" s="57" t="s">
        <v>5941</v>
      </c>
      <c r="BF113" s="57" t="s">
        <v>5878</v>
      </c>
      <c r="BG113" s="57" t="s">
        <v>5879</v>
      </c>
      <c r="BH113" s="57" t="s">
        <v>5880</v>
      </c>
      <c r="BI113" s="57" t="s">
        <v>5881</v>
      </c>
      <c r="BJ113" s="57" t="s">
        <v>5882</v>
      </c>
      <c r="BO113" s="57" t="s">
        <v>5942</v>
      </c>
      <c r="BP113" s="57" t="s">
        <v>5390</v>
      </c>
      <c r="BQ113" s="57" t="s">
        <v>5943</v>
      </c>
      <c r="BV113" s="57" t="s">
        <v>18059</v>
      </c>
      <c r="BW113" s="164" t="s">
        <v>18805</v>
      </c>
      <c r="BX113" s="57" t="s">
        <v>19027</v>
      </c>
      <c r="BY113" s="57" t="s">
        <v>8788</v>
      </c>
      <c r="BZ113" s="57" t="s">
        <v>8789</v>
      </c>
      <c r="CA113" s="57" t="s">
        <v>8790</v>
      </c>
      <c r="CB113" s="57" t="s">
        <v>8791</v>
      </c>
      <c r="CC113" s="57" t="s">
        <v>8792</v>
      </c>
      <c r="CD113" s="57" t="s">
        <v>8793</v>
      </c>
      <c r="CE113" s="57" t="s">
        <v>8794</v>
      </c>
      <c r="CI113" s="57" t="s">
        <v>8795</v>
      </c>
      <c r="CJ113" s="57" t="s">
        <v>8796</v>
      </c>
      <c r="CK113" s="57" t="s">
        <v>8797</v>
      </c>
      <c r="CL113" s="57" t="s">
        <v>8798</v>
      </c>
      <c r="CM113" s="57" t="s">
        <v>8799</v>
      </c>
      <c r="CN113" s="57" t="s">
        <v>8800</v>
      </c>
      <c r="CO113" s="57" t="s">
        <v>8801</v>
      </c>
      <c r="CV113" s="57" t="s">
        <v>8802</v>
      </c>
      <c r="CW113" s="57" t="s">
        <v>8803</v>
      </c>
      <c r="CX113" s="57" t="s">
        <v>8804</v>
      </c>
      <c r="CZ113" s="57" t="s">
        <v>18081</v>
      </c>
      <c r="DA113" s="164" t="s">
        <v>18805</v>
      </c>
      <c r="DB113" s="57" t="s">
        <v>18862</v>
      </c>
      <c r="DC113" s="57" t="s">
        <v>11636</v>
      </c>
      <c r="DD113" s="57" t="s">
        <v>11637</v>
      </c>
      <c r="DE113" s="57" t="s">
        <v>11638</v>
      </c>
      <c r="DF113" s="57" t="s">
        <v>11639</v>
      </c>
      <c r="DG113" s="57" t="s">
        <v>11640</v>
      </c>
      <c r="DH113" s="57" t="s">
        <v>11641</v>
      </c>
      <c r="DM113" s="57" t="s">
        <v>11642</v>
      </c>
      <c r="DN113" s="57" t="s">
        <v>11643</v>
      </c>
      <c r="DO113" s="57" t="s">
        <v>11644</v>
      </c>
      <c r="DP113" s="57" t="s">
        <v>11645</v>
      </c>
      <c r="DQ113" s="57" t="s">
        <v>11646</v>
      </c>
      <c r="DR113" s="57" t="s">
        <v>11647</v>
      </c>
      <c r="DW113" s="57" t="s">
        <v>10355</v>
      </c>
      <c r="DX113" s="57" t="s">
        <v>5610</v>
      </c>
      <c r="DY113" s="57" t="s">
        <v>5034</v>
      </c>
      <c r="ED113" s="57" t="s">
        <v>18084</v>
      </c>
      <c r="EE113" s="164" t="s">
        <v>18805</v>
      </c>
      <c r="EF113" s="57" t="s">
        <v>19029</v>
      </c>
      <c r="EG113" s="57" t="s">
        <v>14047</v>
      </c>
      <c r="EH113" s="57" t="s">
        <v>14048</v>
      </c>
      <c r="EI113" s="57" t="s">
        <v>14049</v>
      </c>
      <c r="EJ113" s="57" t="s">
        <v>14050</v>
      </c>
      <c r="EK113" s="57" t="s">
        <v>14051</v>
      </c>
      <c r="EL113" s="57" t="s">
        <v>14052</v>
      </c>
      <c r="EM113" s="57" t="s">
        <v>14053</v>
      </c>
      <c r="EN113" s="57" t="s">
        <v>14054</v>
      </c>
      <c r="EQ113" s="57" t="s">
        <v>14055</v>
      </c>
      <c r="ER113" s="57" t="s">
        <v>14056</v>
      </c>
      <c r="ES113" s="57" t="s">
        <v>14057</v>
      </c>
      <c r="ET113" s="57" t="s">
        <v>14058</v>
      </c>
      <c r="EU113" s="57" t="s">
        <v>14059</v>
      </c>
      <c r="EV113" s="57" t="s">
        <v>14060</v>
      </c>
      <c r="EW113" s="57" t="s">
        <v>14061</v>
      </c>
      <c r="EX113" s="57" t="s">
        <v>14062</v>
      </c>
      <c r="FA113" s="57" t="s">
        <v>14063</v>
      </c>
      <c r="FB113" s="57" t="s">
        <v>8068</v>
      </c>
      <c r="FC113" s="57" t="s">
        <v>11425</v>
      </c>
      <c r="FH113" s="57" t="s">
        <v>18069</v>
      </c>
      <c r="FI113" s="164" t="s">
        <v>18802</v>
      </c>
      <c r="FJ113" s="57" t="s">
        <v>18853</v>
      </c>
      <c r="FK113" s="57" t="s">
        <v>15259</v>
      </c>
      <c r="FL113" s="57" t="s">
        <v>15750</v>
      </c>
      <c r="FM113" s="57" t="s">
        <v>15751</v>
      </c>
      <c r="FN113" s="57" t="s">
        <v>15752</v>
      </c>
      <c r="FO113" s="57" t="s">
        <v>15753</v>
      </c>
      <c r="FP113" s="57" t="s">
        <v>15754</v>
      </c>
      <c r="FQ113" s="57" t="s">
        <v>15755</v>
      </c>
      <c r="FU113" s="57" t="s">
        <v>15756</v>
      </c>
      <c r="FV113" s="57" t="s">
        <v>15757</v>
      </c>
      <c r="FW113" s="57" t="s">
        <v>15758</v>
      </c>
      <c r="FX113" s="57" t="s">
        <v>15759</v>
      </c>
      <c r="FY113" s="57" t="s">
        <v>15760</v>
      </c>
      <c r="FZ113" s="57" t="s">
        <v>15761</v>
      </c>
      <c r="GA113" s="57" t="s">
        <v>15762</v>
      </c>
      <c r="GE113" s="57" t="s">
        <v>15259</v>
      </c>
      <c r="GF113" s="57" t="s">
        <v>15763</v>
      </c>
      <c r="GG113" s="57" t="s">
        <v>15764</v>
      </c>
      <c r="GL113" s="57" t="s">
        <v>18075</v>
      </c>
      <c r="GM113" s="164" t="s">
        <v>18805</v>
      </c>
      <c r="GN113" s="57" t="s">
        <v>19126</v>
      </c>
      <c r="GO113" s="57" t="s">
        <v>16948</v>
      </c>
      <c r="GP113" s="57" t="s">
        <v>16949</v>
      </c>
      <c r="GQ113" s="57" t="s">
        <v>16950</v>
      </c>
      <c r="GR113" s="57" t="s">
        <v>16951</v>
      </c>
      <c r="GS113" s="57" t="s">
        <v>16879</v>
      </c>
      <c r="GT113" s="57" t="s">
        <v>16880</v>
      </c>
      <c r="GU113" s="57" t="s">
        <v>16881</v>
      </c>
      <c r="GY113" s="57" t="s">
        <v>16952</v>
      </c>
      <c r="GZ113" s="57" t="s">
        <v>16953</v>
      </c>
      <c r="HA113" s="57" t="s">
        <v>16954</v>
      </c>
      <c r="HB113" s="57" t="s">
        <v>16887</v>
      </c>
      <c r="HC113" s="57" t="s">
        <v>16888</v>
      </c>
      <c r="HD113" s="57" t="s">
        <v>16889</v>
      </c>
      <c r="HE113" s="57" t="s">
        <v>16890</v>
      </c>
      <c r="HI113" s="57" t="s">
        <v>16955</v>
      </c>
      <c r="HJ113" s="57" t="s">
        <v>16956</v>
      </c>
      <c r="HP113" s="57" t="s">
        <v>18059</v>
      </c>
      <c r="HQ113" s="164" t="s">
        <v>18802</v>
      </c>
      <c r="HR113" s="57" t="s">
        <v>19090</v>
      </c>
      <c r="HS113" s="57" t="s">
        <v>79</v>
      </c>
      <c r="HT113" s="57" t="s">
        <v>79</v>
      </c>
      <c r="HU113" s="57" t="s">
        <v>79</v>
      </c>
      <c r="HV113" s="57" t="s">
        <v>74</v>
      </c>
      <c r="HW113" s="57" t="s">
        <v>79</v>
      </c>
      <c r="HX113" s="57" t="s">
        <v>74</v>
      </c>
      <c r="HY113" s="57" t="s">
        <v>79</v>
      </c>
      <c r="HZ113" s="57" t="s">
        <v>79</v>
      </c>
      <c r="IA113" s="57" t="s">
        <v>79</v>
      </c>
      <c r="IB113" s="57" t="s">
        <v>79</v>
      </c>
      <c r="IC113" s="57" t="s">
        <v>79</v>
      </c>
      <c r="ID113" s="57" t="s">
        <v>79</v>
      </c>
      <c r="IE113" s="57" t="s">
        <v>79</v>
      </c>
      <c r="IF113" s="57" t="s">
        <v>79</v>
      </c>
      <c r="IG113" s="57" t="s">
        <v>79</v>
      </c>
      <c r="IH113" s="57" t="s">
        <v>79</v>
      </c>
      <c r="II113" s="57" t="s">
        <v>68</v>
      </c>
      <c r="JN113" s="57">
        <v>35071</v>
      </c>
      <c r="JO113" s="57">
        <v>32663</v>
      </c>
      <c r="JP113" s="57">
        <v>32650</v>
      </c>
      <c r="JQ113" s="57">
        <v>11054</v>
      </c>
      <c r="JS113" s="57" t="s">
        <v>19633</v>
      </c>
      <c r="JT113" s="57" t="s">
        <v>2952</v>
      </c>
      <c r="JU113" s="57" t="s">
        <v>19627</v>
      </c>
      <c r="JV113" s="57" t="s">
        <v>18864</v>
      </c>
      <c r="JX113" s="57">
        <v>2</v>
      </c>
      <c r="JY113" s="57">
        <v>2</v>
      </c>
      <c r="JZ113" s="57">
        <v>1</v>
      </c>
      <c r="KA113" s="57">
        <v>1</v>
      </c>
      <c r="KC113" s="57">
        <v>231</v>
      </c>
      <c r="KD113" s="57">
        <v>414</v>
      </c>
      <c r="KE113" s="57">
        <v>157</v>
      </c>
      <c r="KF113" s="57">
        <v>140</v>
      </c>
      <c r="KH113" s="57">
        <v>324</v>
      </c>
      <c r="KI113" s="57">
        <v>314</v>
      </c>
      <c r="KJ113" s="57">
        <v>314</v>
      </c>
      <c r="KK113" s="57">
        <v>114</v>
      </c>
      <c r="KR113" s="57">
        <v>13154</v>
      </c>
      <c r="KS113" s="57">
        <v>32079</v>
      </c>
      <c r="KW113" s="57" t="s">
        <v>18863</v>
      </c>
      <c r="KX113" s="57" t="s">
        <v>18867</v>
      </c>
      <c r="LB113" s="57">
        <v>1</v>
      </c>
      <c r="LC113" s="57">
        <v>2</v>
      </c>
      <c r="LG113" s="57">
        <v>42</v>
      </c>
      <c r="LH113" s="57">
        <v>263</v>
      </c>
      <c r="LL113" s="57">
        <v>122</v>
      </c>
      <c r="LM113" s="57">
        <v>310</v>
      </c>
      <c r="LV113" s="57">
        <v>35052</v>
      </c>
      <c r="LW113" s="57">
        <v>35071</v>
      </c>
      <c r="LX113" s="57">
        <v>13154</v>
      </c>
      <c r="MA113" s="57" t="s">
        <v>19632</v>
      </c>
      <c r="MB113" s="57" t="s">
        <v>19633</v>
      </c>
      <c r="MC113" s="57" t="s">
        <v>18863</v>
      </c>
      <c r="MF113" s="57">
        <v>2</v>
      </c>
      <c r="MG113" s="57">
        <v>2</v>
      </c>
      <c r="MH113" s="57">
        <v>1</v>
      </c>
      <c r="MK113" s="57">
        <v>140</v>
      </c>
      <c r="ML113" s="57">
        <v>231</v>
      </c>
      <c r="MM113" s="57">
        <v>42</v>
      </c>
      <c r="MP113" s="57">
        <v>334</v>
      </c>
      <c r="MQ113" s="57">
        <v>324</v>
      </c>
      <c r="MR113" s="57">
        <v>122</v>
      </c>
      <c r="MZ113" s="57">
        <v>35052</v>
      </c>
      <c r="NE113" s="57" t="s">
        <v>19632</v>
      </c>
      <c r="NJ113" s="57">
        <v>2</v>
      </c>
      <c r="NO113" s="57">
        <v>140</v>
      </c>
      <c r="NT113" s="57">
        <v>334</v>
      </c>
      <c r="OD113" s="57">
        <v>32079</v>
      </c>
      <c r="OE113" s="57">
        <v>13154</v>
      </c>
      <c r="OI113" s="57" t="s">
        <v>18867</v>
      </c>
      <c r="OJ113" s="57" t="s">
        <v>18863</v>
      </c>
      <c r="ON113" s="57">
        <v>2</v>
      </c>
      <c r="OO113" s="57">
        <v>1</v>
      </c>
      <c r="OS113" s="57">
        <v>263</v>
      </c>
      <c r="OT113" s="57">
        <v>42</v>
      </c>
      <c r="OX113" s="57">
        <v>310</v>
      </c>
      <c r="OY113" s="57">
        <v>122</v>
      </c>
      <c r="PJ113" s="57" t="s">
        <v>19663</v>
      </c>
      <c r="PK113" s="57" t="s">
        <v>19664</v>
      </c>
      <c r="PL113" s="57" t="s">
        <v>19665</v>
      </c>
      <c r="PM113" s="57" t="s">
        <v>19666</v>
      </c>
      <c r="PN113" s="57">
        <v>1516.8563436999996</v>
      </c>
      <c r="PO113" s="57" t="s">
        <v>18823</v>
      </c>
      <c r="PP113" s="57" t="s">
        <v>18824</v>
      </c>
      <c r="PQ113" s="57" t="s">
        <v>18825</v>
      </c>
      <c r="PR113" s="57" t="s">
        <v>3704</v>
      </c>
      <c r="PS113" s="57" t="s">
        <v>3705</v>
      </c>
      <c r="PT113" s="57" t="s">
        <v>3706</v>
      </c>
      <c r="PU113" s="57" t="s">
        <v>3707</v>
      </c>
      <c r="PV113" s="57" t="s">
        <v>3708</v>
      </c>
      <c r="PW113" s="57" t="s">
        <v>3709</v>
      </c>
    </row>
    <row r="114" spans="1:439" ht="15" customHeight="1" x14ac:dyDescent="0.35">
      <c r="A114" s="57">
        <v>113</v>
      </c>
      <c r="B114" s="57" t="s">
        <v>277</v>
      </c>
      <c r="D114" s="57" t="s">
        <v>19667</v>
      </c>
      <c r="E114" s="57" t="s">
        <v>1966</v>
      </c>
      <c r="F114" s="57" t="s">
        <v>1967</v>
      </c>
      <c r="G114" s="57" t="s">
        <v>1987</v>
      </c>
      <c r="H114" s="57" t="s">
        <v>1988</v>
      </c>
      <c r="P114" s="57" t="s">
        <v>1970</v>
      </c>
      <c r="S114" s="57" t="s">
        <v>69</v>
      </c>
      <c r="T114" s="57" t="s">
        <v>69</v>
      </c>
      <c r="U114" s="57" t="s">
        <v>69</v>
      </c>
      <c r="V114" s="57" t="s">
        <v>69</v>
      </c>
      <c r="W114" s="57" t="s">
        <v>69</v>
      </c>
      <c r="X114" s="57" t="s">
        <v>69</v>
      </c>
      <c r="Y114" s="57" t="s">
        <v>69</v>
      </c>
      <c r="Z114" s="57" t="s">
        <v>69</v>
      </c>
      <c r="AA114" s="57" t="s">
        <v>69</v>
      </c>
      <c r="AB114" s="57" t="s">
        <v>63</v>
      </c>
      <c r="AC114" s="57" t="s">
        <v>69</v>
      </c>
      <c r="AD114" s="57" t="s">
        <v>69</v>
      </c>
      <c r="AE114" s="57" t="s">
        <v>63</v>
      </c>
      <c r="AF114" s="57" t="s">
        <v>69</v>
      </c>
      <c r="AG114" s="57" t="s">
        <v>69</v>
      </c>
      <c r="AH114" s="57" t="s">
        <v>75</v>
      </c>
      <c r="AI114" s="57" t="s">
        <v>1971</v>
      </c>
      <c r="AJ114" s="57" t="s">
        <v>83</v>
      </c>
      <c r="AK114" s="57" t="s">
        <v>83</v>
      </c>
      <c r="AL114" s="57" t="s">
        <v>77</v>
      </c>
      <c r="AM114" s="57" t="s">
        <v>1971</v>
      </c>
      <c r="AO114" s="57" t="s">
        <v>941</v>
      </c>
      <c r="AP114" s="57" t="s">
        <v>19482</v>
      </c>
      <c r="AQ114" s="57" t="s">
        <v>1245</v>
      </c>
      <c r="AR114" s="57" t="s">
        <v>78</v>
      </c>
      <c r="AS114" s="57" t="s">
        <v>1668</v>
      </c>
      <c r="AT114" s="57" t="s">
        <v>18801</v>
      </c>
      <c r="AU114" s="57" t="s">
        <v>5912</v>
      </c>
      <c r="AV114" s="57" t="s">
        <v>5913</v>
      </c>
      <c r="AW114" s="57" t="s">
        <v>5914</v>
      </c>
      <c r="AX114" s="57" t="s">
        <v>5915</v>
      </c>
      <c r="AY114" s="57" t="s">
        <v>5916</v>
      </c>
      <c r="AZ114" s="57" t="s">
        <v>4941</v>
      </c>
      <c r="BE114" s="57" t="s">
        <v>5917</v>
      </c>
      <c r="BF114" s="57" t="s">
        <v>5918</v>
      </c>
      <c r="BG114" s="57" t="s">
        <v>5919</v>
      </c>
      <c r="BH114" s="57" t="s">
        <v>5920</v>
      </c>
      <c r="BI114" s="57" t="s">
        <v>5921</v>
      </c>
      <c r="BJ114" s="57" t="s">
        <v>5922</v>
      </c>
      <c r="BO114" s="57" t="s">
        <v>5533</v>
      </c>
      <c r="BP114" s="57" t="s">
        <v>5923</v>
      </c>
      <c r="BQ114" s="57" t="s">
        <v>5924</v>
      </c>
      <c r="BV114" s="57" t="s">
        <v>18056</v>
      </c>
      <c r="BW114" s="164" t="s">
        <v>18805</v>
      </c>
      <c r="BX114" s="57" t="s">
        <v>18806</v>
      </c>
      <c r="BY114" s="57" t="s">
        <v>8753</v>
      </c>
      <c r="BZ114" s="57" t="s">
        <v>8754</v>
      </c>
      <c r="CA114" s="57" t="s">
        <v>19668</v>
      </c>
      <c r="CB114" s="57" t="s">
        <v>19669</v>
      </c>
      <c r="CI114" s="57" t="s">
        <v>8757</v>
      </c>
      <c r="CJ114" s="57" t="s">
        <v>8758</v>
      </c>
      <c r="CK114" s="57" t="s">
        <v>8759</v>
      </c>
      <c r="CL114" s="57" t="s">
        <v>10205</v>
      </c>
      <c r="CS114" s="57" t="s">
        <v>8763</v>
      </c>
      <c r="CT114" s="57" t="s">
        <v>8764</v>
      </c>
      <c r="CZ114" s="57" t="s">
        <v>18078</v>
      </c>
      <c r="DA114" s="164" t="s">
        <v>18802</v>
      </c>
      <c r="DB114" s="57" t="s">
        <v>18900</v>
      </c>
      <c r="DC114" s="57" t="s">
        <v>11606</v>
      </c>
      <c r="DD114" s="57" t="s">
        <v>19670</v>
      </c>
      <c r="DE114" s="57" t="s">
        <v>19671</v>
      </c>
      <c r="DF114" s="57" t="s">
        <v>9908</v>
      </c>
      <c r="DG114" s="57" t="s">
        <v>19672</v>
      </c>
      <c r="DM114" s="57" t="s">
        <v>11610</v>
      </c>
      <c r="DN114" s="57" t="s">
        <v>12902</v>
      </c>
      <c r="DO114" s="57" t="s">
        <v>10648</v>
      </c>
      <c r="DP114" s="57" t="s">
        <v>12933</v>
      </c>
      <c r="DQ114" s="57" t="s">
        <v>10650</v>
      </c>
      <c r="DR114" s="57" t="s">
        <v>10651</v>
      </c>
      <c r="DS114" s="57" t="s">
        <v>4596</v>
      </c>
      <c r="DW114" s="57" t="s">
        <v>11612</v>
      </c>
      <c r="DX114" s="57" t="s">
        <v>11613</v>
      </c>
      <c r="DY114" s="57" t="s">
        <v>19673</v>
      </c>
      <c r="ED114" s="57" t="s">
        <v>18078</v>
      </c>
      <c r="EE114" s="164" t="s">
        <v>18805</v>
      </c>
      <c r="EF114" s="57" t="s">
        <v>18883</v>
      </c>
      <c r="EG114" s="57" t="s">
        <v>14024</v>
      </c>
      <c r="EH114" s="57" t="s">
        <v>14024</v>
      </c>
      <c r="EI114" s="57" t="s">
        <v>14879</v>
      </c>
      <c r="EJ114" s="57" t="s">
        <v>14026</v>
      </c>
      <c r="EK114" s="57" t="s">
        <v>19674</v>
      </c>
      <c r="EL114" s="57" t="s">
        <v>14881</v>
      </c>
      <c r="EQ114" s="57" t="s">
        <v>14028</v>
      </c>
      <c r="ER114" s="57" t="s">
        <v>14883</v>
      </c>
      <c r="ES114" s="57" t="s">
        <v>14884</v>
      </c>
      <c r="ET114" s="57" t="s">
        <v>15465</v>
      </c>
      <c r="EU114" s="57" t="s">
        <v>14886</v>
      </c>
      <c r="EV114" s="57" t="s">
        <v>14887</v>
      </c>
      <c r="EW114" s="57" t="s">
        <v>19675</v>
      </c>
      <c r="FA114" s="57" t="s">
        <v>11048</v>
      </c>
      <c r="FB114" s="57" t="s">
        <v>10437</v>
      </c>
      <c r="FC114" s="57" t="s">
        <v>5923</v>
      </c>
      <c r="FH114" s="57" t="s">
        <v>18075</v>
      </c>
      <c r="FI114" s="164" t="s">
        <v>18935</v>
      </c>
      <c r="FJ114" s="57" t="s">
        <v>18902</v>
      </c>
      <c r="FK114" s="57" t="s">
        <v>15727</v>
      </c>
      <c r="FL114" s="57" t="s">
        <v>11592</v>
      </c>
      <c r="FM114" s="57" t="s">
        <v>11593</v>
      </c>
      <c r="FN114" s="57" t="s">
        <v>11594</v>
      </c>
      <c r="FO114" s="57" t="s">
        <v>7307</v>
      </c>
      <c r="FP114" s="57" t="s">
        <v>11595</v>
      </c>
      <c r="FQ114" s="57" t="s">
        <v>11596</v>
      </c>
      <c r="FU114" s="57" t="s">
        <v>15728</v>
      </c>
      <c r="FV114" s="57" t="s">
        <v>14957</v>
      </c>
      <c r="FW114" s="57" t="s">
        <v>14958</v>
      </c>
      <c r="FX114" s="57" t="s">
        <v>11599</v>
      </c>
      <c r="FY114" s="57" t="s">
        <v>11600</v>
      </c>
      <c r="FZ114" s="57" t="s">
        <v>11601</v>
      </c>
      <c r="GE114" s="57" t="s">
        <v>15729</v>
      </c>
      <c r="GF114" s="57" t="s">
        <v>15730</v>
      </c>
      <c r="GL114" s="57" t="s">
        <v>18081</v>
      </c>
      <c r="GM114" s="164" t="s">
        <v>18805</v>
      </c>
      <c r="GN114" s="57" t="s">
        <v>18929</v>
      </c>
      <c r="GO114" s="57" t="s">
        <v>16925</v>
      </c>
      <c r="GP114" s="57" t="s">
        <v>13685</v>
      </c>
      <c r="GQ114" s="57" t="s">
        <v>16926</v>
      </c>
      <c r="GR114" s="57" t="s">
        <v>19676</v>
      </c>
      <c r="GY114" s="57" t="s">
        <v>16928</v>
      </c>
      <c r="GZ114" s="57" t="s">
        <v>16929</v>
      </c>
      <c r="HA114" s="57" t="s">
        <v>16930</v>
      </c>
      <c r="HB114" s="57" t="s">
        <v>16931</v>
      </c>
      <c r="HC114" s="57" t="s">
        <v>13732</v>
      </c>
      <c r="HI114" s="57" t="s">
        <v>13692</v>
      </c>
      <c r="HJ114" s="57" t="s">
        <v>13913</v>
      </c>
      <c r="HK114" s="57" t="s">
        <v>16932</v>
      </c>
      <c r="HP114" s="57" t="s">
        <v>18075</v>
      </c>
      <c r="HQ114" s="164" t="s">
        <v>18805</v>
      </c>
      <c r="HR114" s="57" t="s">
        <v>19650</v>
      </c>
      <c r="HS114" s="57" t="s">
        <v>84</v>
      </c>
      <c r="HT114" s="57" t="s">
        <v>84</v>
      </c>
      <c r="HU114" s="57" t="s">
        <v>84</v>
      </c>
      <c r="HV114" s="57" t="s">
        <v>82</v>
      </c>
      <c r="HW114" s="57" t="s">
        <v>84</v>
      </c>
      <c r="HX114" s="57" t="s">
        <v>84</v>
      </c>
      <c r="HY114" s="57" t="s">
        <v>84</v>
      </c>
      <c r="HZ114" s="57" t="s">
        <v>84</v>
      </c>
      <c r="IA114" s="57" t="s">
        <v>84</v>
      </c>
      <c r="IB114" s="57" t="s">
        <v>84</v>
      </c>
      <c r="IC114" s="57" t="s">
        <v>84</v>
      </c>
      <c r="ID114" s="57" t="s">
        <v>84</v>
      </c>
      <c r="IE114" s="57" t="s">
        <v>82</v>
      </c>
      <c r="IF114" s="57" t="s">
        <v>84</v>
      </c>
      <c r="IG114" s="57" t="s">
        <v>84</v>
      </c>
      <c r="IH114" s="57" t="s">
        <v>84</v>
      </c>
      <c r="II114" s="57" t="s">
        <v>68</v>
      </c>
      <c r="IJ114" s="57">
        <v>13154</v>
      </c>
      <c r="IK114" s="57">
        <v>32079</v>
      </c>
      <c r="IL114" s="57">
        <v>32650</v>
      </c>
      <c r="IM114" s="57">
        <v>13366</v>
      </c>
      <c r="IN114" s="57">
        <v>32652</v>
      </c>
      <c r="IO114" s="57" t="s">
        <v>18863</v>
      </c>
      <c r="IP114" s="57" t="s">
        <v>18867</v>
      </c>
      <c r="IQ114" s="57" t="s">
        <v>19627</v>
      </c>
      <c r="IR114" s="57" t="s">
        <v>19644</v>
      </c>
      <c r="IS114" s="57" t="s">
        <v>19626</v>
      </c>
      <c r="IT114" s="57">
        <v>2</v>
      </c>
      <c r="IU114" s="57">
        <v>3</v>
      </c>
      <c r="IV114" s="57">
        <v>3</v>
      </c>
      <c r="IW114" s="57">
        <v>3</v>
      </c>
      <c r="IX114" s="57">
        <v>2</v>
      </c>
      <c r="IY114" s="57">
        <v>192</v>
      </c>
      <c r="IZ114" s="57">
        <v>548</v>
      </c>
      <c r="JA114" s="57">
        <v>603</v>
      </c>
      <c r="JB114" s="57">
        <v>649</v>
      </c>
      <c r="JC114" s="57">
        <v>222</v>
      </c>
      <c r="JD114" s="57">
        <v>122</v>
      </c>
      <c r="JE114" s="57">
        <v>310</v>
      </c>
      <c r="JF114" s="57">
        <v>314</v>
      </c>
      <c r="JG114" s="57">
        <v>128</v>
      </c>
      <c r="JH114" s="57">
        <v>314</v>
      </c>
      <c r="JN114" s="57">
        <v>32079</v>
      </c>
      <c r="JO114" s="57">
        <v>32650</v>
      </c>
      <c r="JP114" s="57">
        <v>32652</v>
      </c>
      <c r="JQ114" s="57">
        <v>13154</v>
      </c>
      <c r="JR114" s="57">
        <v>11054</v>
      </c>
      <c r="JS114" s="57" t="s">
        <v>18867</v>
      </c>
      <c r="JT114" s="57" t="s">
        <v>19627</v>
      </c>
      <c r="JU114" s="57" t="s">
        <v>19626</v>
      </c>
      <c r="JV114" s="57" t="s">
        <v>18863</v>
      </c>
      <c r="JW114" s="57" t="s">
        <v>18864</v>
      </c>
      <c r="JX114" s="57">
        <v>3</v>
      </c>
      <c r="JY114" s="57">
        <v>3</v>
      </c>
      <c r="JZ114" s="57">
        <v>2</v>
      </c>
      <c r="KA114" s="57">
        <v>2</v>
      </c>
      <c r="KB114" s="57">
        <v>2</v>
      </c>
      <c r="KC114" s="57">
        <v>548</v>
      </c>
      <c r="KD114" s="57">
        <v>603</v>
      </c>
      <c r="KE114" s="57">
        <v>222</v>
      </c>
      <c r="KF114" s="57">
        <v>192</v>
      </c>
      <c r="KG114" s="57">
        <v>320</v>
      </c>
      <c r="KH114" s="57">
        <v>310</v>
      </c>
      <c r="KI114" s="57">
        <v>314</v>
      </c>
      <c r="KJ114" s="57">
        <v>314</v>
      </c>
      <c r="KK114" s="57">
        <v>122</v>
      </c>
      <c r="KL114" s="57">
        <v>114</v>
      </c>
      <c r="KR114" s="57">
        <v>13254</v>
      </c>
      <c r="KS114" s="57">
        <v>32110</v>
      </c>
      <c r="KW114" s="57" t="s">
        <v>18870</v>
      </c>
      <c r="KX114" s="57" t="s">
        <v>18869</v>
      </c>
      <c r="LB114" s="57">
        <v>2</v>
      </c>
      <c r="LC114" s="57">
        <v>3</v>
      </c>
      <c r="LG114" s="57">
        <v>192</v>
      </c>
      <c r="LH114" s="57">
        <v>1050</v>
      </c>
      <c r="LL114" s="57">
        <v>128</v>
      </c>
      <c r="LM114" s="57">
        <v>310</v>
      </c>
      <c r="MZ114" s="57">
        <v>13366</v>
      </c>
      <c r="NA114" s="57">
        <v>32663</v>
      </c>
      <c r="NE114" s="57" t="s">
        <v>19644</v>
      </c>
      <c r="NF114" s="57" t="s">
        <v>2952</v>
      </c>
      <c r="NJ114" s="57">
        <v>3</v>
      </c>
      <c r="NK114" s="57">
        <v>3</v>
      </c>
      <c r="NO114" s="57">
        <v>649</v>
      </c>
      <c r="NP114" s="57">
        <v>810</v>
      </c>
      <c r="NT114" s="57">
        <v>128</v>
      </c>
      <c r="NU114" s="57">
        <v>314</v>
      </c>
      <c r="PH114" s="57" t="s">
        <v>19677</v>
      </c>
      <c r="PJ114" s="57" t="s">
        <v>19678</v>
      </c>
      <c r="PK114" s="57" t="s">
        <v>19679</v>
      </c>
      <c r="PL114" s="57" t="s">
        <v>19680</v>
      </c>
      <c r="PM114" s="57" t="s">
        <v>19681</v>
      </c>
      <c r="PN114" s="57">
        <v>1649.7100069999999</v>
      </c>
      <c r="PO114" s="57" t="s">
        <v>18823</v>
      </c>
      <c r="PP114" s="57" t="s">
        <v>18824</v>
      </c>
      <c r="PQ114" s="57" t="s">
        <v>18825</v>
      </c>
      <c r="PR114" s="57" t="s">
        <v>3692</v>
      </c>
      <c r="PS114" s="57" t="s">
        <v>3693</v>
      </c>
      <c r="PT114" s="57" t="s">
        <v>3694</v>
      </c>
      <c r="PU114" s="57" t="s">
        <v>3695</v>
      </c>
      <c r="PV114" s="57" t="s">
        <v>3696</v>
      </c>
      <c r="PW114" s="57" t="s">
        <v>3697</v>
      </c>
    </row>
    <row r="115" spans="1:439" ht="15" customHeight="1" x14ac:dyDescent="0.35">
      <c r="A115" s="57">
        <v>114</v>
      </c>
      <c r="B115" s="57" t="s">
        <v>277</v>
      </c>
      <c r="D115" s="57" t="s">
        <v>19682</v>
      </c>
      <c r="E115" s="57" t="s">
        <v>1989</v>
      </c>
      <c r="F115" s="57" t="s">
        <v>339</v>
      </c>
      <c r="G115" s="57" t="s">
        <v>1990</v>
      </c>
      <c r="P115" s="57" t="s">
        <v>1991</v>
      </c>
      <c r="S115" s="57" t="s">
        <v>69</v>
      </c>
      <c r="T115" s="57" t="s">
        <v>69</v>
      </c>
      <c r="U115" s="57" t="s">
        <v>69</v>
      </c>
      <c r="V115" s="57" t="s">
        <v>69</v>
      </c>
      <c r="W115" s="57" t="s">
        <v>69</v>
      </c>
      <c r="X115" s="57" t="s">
        <v>69</v>
      </c>
      <c r="Y115" s="57" t="s">
        <v>69</v>
      </c>
      <c r="Z115" s="57" t="s">
        <v>69</v>
      </c>
      <c r="AA115" s="57" t="s">
        <v>69</v>
      </c>
      <c r="AB115" s="57" t="s">
        <v>63</v>
      </c>
      <c r="AC115" s="57" t="s">
        <v>69</v>
      </c>
      <c r="AD115" s="57" t="s">
        <v>63</v>
      </c>
      <c r="AE115" s="57" t="s">
        <v>69</v>
      </c>
      <c r="AF115" s="57" t="s">
        <v>69</v>
      </c>
      <c r="AG115" s="57" t="s">
        <v>69</v>
      </c>
      <c r="AH115" s="57" t="s">
        <v>75</v>
      </c>
      <c r="AI115" s="57" t="s">
        <v>1992</v>
      </c>
      <c r="AJ115" s="57" t="s">
        <v>83</v>
      </c>
      <c r="AK115" s="57" t="s">
        <v>83</v>
      </c>
      <c r="AL115" s="57" t="s">
        <v>72</v>
      </c>
      <c r="AM115" s="57" t="s">
        <v>1992</v>
      </c>
      <c r="AO115" s="57" t="s">
        <v>942</v>
      </c>
      <c r="AP115" s="57" t="s">
        <v>19482</v>
      </c>
      <c r="AQ115" s="57" t="s">
        <v>1245</v>
      </c>
      <c r="AR115" s="57" t="s">
        <v>78</v>
      </c>
      <c r="AS115" s="57" t="s">
        <v>1523</v>
      </c>
      <c r="AT115" s="57" t="s">
        <v>18801</v>
      </c>
      <c r="AU115" s="57" t="s">
        <v>5944</v>
      </c>
      <c r="AV115" s="57" t="s">
        <v>5945</v>
      </c>
      <c r="AW115" s="57" t="s">
        <v>5116</v>
      </c>
      <c r="AX115" s="57" t="s">
        <v>5946</v>
      </c>
      <c r="AY115" s="57" t="s">
        <v>5947</v>
      </c>
      <c r="AZ115" s="57" t="s">
        <v>5948</v>
      </c>
      <c r="BE115" s="57" t="s">
        <v>5949</v>
      </c>
      <c r="BF115" s="57" t="s">
        <v>5950</v>
      </c>
      <c r="BG115" s="57" t="s">
        <v>5951</v>
      </c>
      <c r="BH115" s="57" t="s">
        <v>5952</v>
      </c>
      <c r="BI115" s="57" t="s">
        <v>5953</v>
      </c>
      <c r="BJ115" s="57" t="s">
        <v>5954</v>
      </c>
      <c r="BO115" s="57" t="s">
        <v>5034</v>
      </c>
      <c r="BP115" s="57" t="s">
        <v>799</v>
      </c>
      <c r="BQ115" s="57" t="s">
        <v>5496</v>
      </c>
      <c r="BV115" s="57" t="s">
        <v>18084</v>
      </c>
      <c r="BW115" s="164" t="s">
        <v>18835</v>
      </c>
      <c r="BX115" s="57" t="s">
        <v>19018</v>
      </c>
      <c r="BY115" s="57" t="s">
        <v>8805</v>
      </c>
      <c r="BZ115" s="57" t="s">
        <v>8806</v>
      </c>
      <c r="CA115" s="57" t="s">
        <v>8807</v>
      </c>
      <c r="CB115" s="57" t="s">
        <v>8808</v>
      </c>
      <c r="CC115" s="57" t="s">
        <v>8809</v>
      </c>
      <c r="CD115" s="57" t="s">
        <v>8810</v>
      </c>
      <c r="CI115" s="57" t="s">
        <v>8811</v>
      </c>
      <c r="CJ115" s="57" t="s">
        <v>8812</v>
      </c>
      <c r="CK115" s="57" t="s">
        <v>8813</v>
      </c>
      <c r="CL115" s="57" t="s">
        <v>8814</v>
      </c>
      <c r="CM115" s="57" t="s">
        <v>8815</v>
      </c>
      <c r="CN115" s="57" t="s">
        <v>8816</v>
      </c>
      <c r="CO115" s="57" t="s">
        <v>8817</v>
      </c>
      <c r="CS115" s="57" t="s">
        <v>5404</v>
      </c>
      <c r="CT115" s="57" t="s">
        <v>8818</v>
      </c>
      <c r="CU115" s="57" t="s">
        <v>6996</v>
      </c>
      <c r="CZ115" s="57" t="s">
        <v>18069</v>
      </c>
      <c r="DA115" s="164" t="s">
        <v>18805</v>
      </c>
      <c r="DB115" s="57" t="s">
        <v>19055</v>
      </c>
      <c r="DC115" s="57" t="s">
        <v>11648</v>
      </c>
      <c r="DD115" s="57" t="s">
        <v>11649</v>
      </c>
      <c r="DE115" s="57" t="s">
        <v>11650</v>
      </c>
      <c r="DF115" s="57" t="s">
        <v>11651</v>
      </c>
      <c r="DG115" s="57" t="s">
        <v>11652</v>
      </c>
      <c r="DH115" s="57" t="s">
        <v>11653</v>
      </c>
      <c r="DM115" s="57" t="s">
        <v>11654</v>
      </c>
      <c r="DN115" s="57" t="s">
        <v>11655</v>
      </c>
      <c r="DO115" s="57" t="s">
        <v>11656</v>
      </c>
      <c r="DP115" s="57" t="s">
        <v>11657</v>
      </c>
      <c r="DQ115" s="57" t="s">
        <v>11658</v>
      </c>
      <c r="DR115" s="57" t="s">
        <v>11659</v>
      </c>
      <c r="DS115" s="57" t="s">
        <v>11660</v>
      </c>
      <c r="DT115" s="57" t="s">
        <v>11661</v>
      </c>
      <c r="DU115" s="57" t="s">
        <v>11662</v>
      </c>
      <c r="DW115" s="57" t="s">
        <v>9995</v>
      </c>
      <c r="DX115" s="57" t="s">
        <v>11663</v>
      </c>
      <c r="DY115" s="57" t="s">
        <v>7468</v>
      </c>
      <c r="ED115" s="57" t="s">
        <v>18075</v>
      </c>
      <c r="EE115" s="164" t="s">
        <v>18802</v>
      </c>
      <c r="EF115" s="57" t="s">
        <v>18854</v>
      </c>
      <c r="EG115" s="57" t="s">
        <v>14064</v>
      </c>
      <c r="EH115" s="57" t="s">
        <v>14065</v>
      </c>
      <c r="EI115" s="57" t="s">
        <v>14066</v>
      </c>
      <c r="EJ115" s="57" t="s">
        <v>14067</v>
      </c>
      <c r="EK115" s="57" t="s">
        <v>14068</v>
      </c>
      <c r="EQ115" s="57" t="s">
        <v>14069</v>
      </c>
      <c r="ER115" s="57" t="s">
        <v>14070</v>
      </c>
      <c r="ES115" s="57" t="s">
        <v>14071</v>
      </c>
      <c r="ET115" s="57" t="s">
        <v>14072</v>
      </c>
      <c r="EU115" s="57" t="s">
        <v>14073</v>
      </c>
      <c r="EV115" s="57" t="s">
        <v>14074</v>
      </c>
      <c r="EW115" s="57" t="s">
        <v>14075</v>
      </c>
      <c r="FA115" s="57" t="s">
        <v>14076</v>
      </c>
      <c r="FB115" s="57" t="s">
        <v>14077</v>
      </c>
      <c r="FH115" s="57" t="s">
        <v>18056</v>
      </c>
      <c r="FI115" s="164" t="s">
        <v>18805</v>
      </c>
      <c r="FJ115" s="57" t="s">
        <v>19530</v>
      </c>
      <c r="FK115" s="57" t="s">
        <v>12721</v>
      </c>
      <c r="FL115" s="57" t="s">
        <v>15765</v>
      </c>
      <c r="FM115" s="57" t="s">
        <v>12722</v>
      </c>
      <c r="FN115" s="57" t="s">
        <v>12723</v>
      </c>
      <c r="FO115" s="57" t="s">
        <v>15766</v>
      </c>
      <c r="FP115" s="57" t="s">
        <v>15767</v>
      </c>
      <c r="FU115" s="57" t="s">
        <v>12725</v>
      </c>
      <c r="FV115" s="57" t="s">
        <v>15768</v>
      </c>
      <c r="FW115" s="57" t="s">
        <v>15769</v>
      </c>
      <c r="FX115" s="57" t="s">
        <v>12726</v>
      </c>
      <c r="FY115" s="57" t="s">
        <v>15770</v>
      </c>
      <c r="FZ115" s="57" t="s">
        <v>12728</v>
      </c>
      <c r="GA115" s="57" t="s">
        <v>15771</v>
      </c>
      <c r="GB115" s="57" t="s">
        <v>15772</v>
      </c>
      <c r="GE115" s="57" t="s">
        <v>7468</v>
      </c>
      <c r="GF115" s="57" t="s">
        <v>12730</v>
      </c>
      <c r="GG115" s="57" t="s">
        <v>12731</v>
      </c>
      <c r="GL115" s="57" t="s">
        <v>18066</v>
      </c>
      <c r="GM115" s="164" t="s">
        <v>18805</v>
      </c>
      <c r="GN115" s="57" t="s">
        <v>18809</v>
      </c>
      <c r="GO115" s="57" t="s">
        <v>16957</v>
      </c>
      <c r="GP115" s="57" t="s">
        <v>14701</v>
      </c>
      <c r="GQ115" s="57" t="s">
        <v>16958</v>
      </c>
      <c r="GR115" s="57" t="s">
        <v>14702</v>
      </c>
      <c r="GS115" s="57" t="s">
        <v>14703</v>
      </c>
      <c r="GT115" s="57" t="s">
        <v>14704</v>
      </c>
      <c r="GY115" s="57" t="s">
        <v>16959</v>
      </c>
      <c r="GZ115" s="57" t="s">
        <v>16960</v>
      </c>
      <c r="HA115" s="57" t="s">
        <v>16961</v>
      </c>
      <c r="HB115" s="57" t="s">
        <v>14708</v>
      </c>
      <c r="HC115" s="57" t="s">
        <v>14709</v>
      </c>
      <c r="HD115" s="57" t="s">
        <v>14710</v>
      </c>
      <c r="HE115" s="57" t="s">
        <v>16962</v>
      </c>
      <c r="HI115" s="57" t="s">
        <v>7468</v>
      </c>
      <c r="HJ115" s="57" t="s">
        <v>14712</v>
      </c>
      <c r="HP115" s="57" t="s">
        <v>18075</v>
      </c>
      <c r="HQ115" s="164" t="s">
        <v>18835</v>
      </c>
      <c r="HR115" s="57" t="s">
        <v>19017</v>
      </c>
      <c r="HS115" s="57" t="s">
        <v>84</v>
      </c>
      <c r="HT115" s="57" t="s">
        <v>82</v>
      </c>
      <c r="HU115" s="57" t="s">
        <v>82</v>
      </c>
      <c r="HV115" s="57" t="s">
        <v>82</v>
      </c>
      <c r="HW115" s="57" t="s">
        <v>82</v>
      </c>
      <c r="HX115" s="57" t="s">
        <v>82</v>
      </c>
      <c r="HY115" s="57" t="s">
        <v>82</v>
      </c>
      <c r="HZ115" s="57" t="s">
        <v>84</v>
      </c>
      <c r="IA115" s="57" t="s">
        <v>84</v>
      </c>
      <c r="IB115" s="57" t="s">
        <v>84</v>
      </c>
      <c r="IC115" s="57" t="s">
        <v>84</v>
      </c>
      <c r="ID115" s="57" t="s">
        <v>84</v>
      </c>
      <c r="IE115" s="57" t="s">
        <v>84</v>
      </c>
      <c r="IF115" s="57" t="s">
        <v>84</v>
      </c>
      <c r="IG115" s="57" t="s">
        <v>84</v>
      </c>
      <c r="IH115" s="57" t="s">
        <v>82</v>
      </c>
      <c r="II115" s="57" t="s">
        <v>68</v>
      </c>
      <c r="IJ115" s="57">
        <v>13254</v>
      </c>
      <c r="IO115" s="57" t="s">
        <v>18870</v>
      </c>
      <c r="IT115" s="57">
        <v>4</v>
      </c>
      <c r="IY115" s="57">
        <v>5288</v>
      </c>
      <c r="JD115" s="57">
        <v>128</v>
      </c>
      <c r="JN115" s="57">
        <v>13154</v>
      </c>
      <c r="JO115" s="57">
        <v>13366</v>
      </c>
      <c r="JP115" s="57">
        <v>13254</v>
      </c>
      <c r="JS115" s="57" t="s">
        <v>18863</v>
      </c>
      <c r="JT115" s="57" t="s">
        <v>19644</v>
      </c>
      <c r="JU115" s="57" t="s">
        <v>18870</v>
      </c>
      <c r="JX115" s="57">
        <v>2</v>
      </c>
      <c r="JY115" s="57">
        <v>2</v>
      </c>
      <c r="JZ115" s="57">
        <v>4</v>
      </c>
      <c r="KC115" s="57">
        <v>192</v>
      </c>
      <c r="KD115" s="57">
        <v>301</v>
      </c>
      <c r="KE115" s="57">
        <v>5288</v>
      </c>
      <c r="KH115" s="57">
        <v>122</v>
      </c>
      <c r="KI115" s="57">
        <v>128</v>
      </c>
      <c r="KJ115" s="57">
        <v>128</v>
      </c>
      <c r="KR115" s="57">
        <v>13254</v>
      </c>
      <c r="KW115" s="57" t="s">
        <v>18870</v>
      </c>
      <c r="LB115" s="57">
        <v>4</v>
      </c>
      <c r="LG115" s="57">
        <v>5288</v>
      </c>
      <c r="LL115" s="57">
        <v>128</v>
      </c>
      <c r="LV115" s="57">
        <v>13254</v>
      </c>
      <c r="MA115" s="57" t="s">
        <v>18870</v>
      </c>
      <c r="MF115" s="57">
        <v>4</v>
      </c>
      <c r="MK115" s="57">
        <v>5288</v>
      </c>
      <c r="MP115" s="57">
        <v>128</v>
      </c>
      <c r="MZ115" s="57">
        <v>13254</v>
      </c>
      <c r="NE115" s="57" t="s">
        <v>18870</v>
      </c>
      <c r="NJ115" s="57">
        <v>4</v>
      </c>
      <c r="NO115" s="57">
        <v>5288</v>
      </c>
      <c r="NT115" s="57">
        <v>128</v>
      </c>
      <c r="OD115" s="57">
        <v>13254</v>
      </c>
      <c r="OI115" s="57" t="s">
        <v>18870</v>
      </c>
      <c r="ON115" s="57">
        <v>4</v>
      </c>
      <c r="OS115" s="57">
        <v>5288</v>
      </c>
      <c r="OX115" s="57">
        <v>128</v>
      </c>
      <c r="PJ115" s="57" t="s">
        <v>19683</v>
      </c>
      <c r="PK115" s="57" t="s">
        <v>19684</v>
      </c>
      <c r="PL115" s="57" t="s">
        <v>19685</v>
      </c>
      <c r="PN115" s="57">
        <v>992.2570602000003</v>
      </c>
      <c r="PO115" s="57" t="s">
        <v>18823</v>
      </c>
      <c r="PP115" s="57" t="s">
        <v>18824</v>
      </c>
      <c r="PQ115" s="57" t="s">
        <v>18825</v>
      </c>
      <c r="PR115" s="57" t="s">
        <v>3710</v>
      </c>
      <c r="PS115" s="57" t="s">
        <v>3711</v>
      </c>
      <c r="PT115" s="57" t="s">
        <v>3712</v>
      </c>
      <c r="PU115" s="57" t="s">
        <v>3713</v>
      </c>
      <c r="PV115" s="57" t="s">
        <v>3714</v>
      </c>
      <c r="PW115" s="57" t="s">
        <v>3715</v>
      </c>
    </row>
    <row r="116" spans="1:439" ht="15" customHeight="1" x14ac:dyDescent="0.35">
      <c r="A116" s="57">
        <v>115</v>
      </c>
      <c r="B116" s="57" t="s">
        <v>277</v>
      </c>
      <c r="D116" s="57" t="s">
        <v>19686</v>
      </c>
      <c r="E116" s="57" t="s">
        <v>1993</v>
      </c>
      <c r="F116" s="57" t="s">
        <v>1973</v>
      </c>
      <c r="G116" s="57" t="s">
        <v>1974</v>
      </c>
      <c r="H116" s="57" t="s">
        <v>1975</v>
      </c>
      <c r="I116" s="57" t="s">
        <v>1994</v>
      </c>
      <c r="P116" s="57" t="s">
        <v>1977</v>
      </c>
      <c r="Q116" s="57" t="s">
        <v>1962</v>
      </c>
      <c r="S116" s="57" t="s">
        <v>69</v>
      </c>
      <c r="T116" s="57" t="s">
        <v>69</v>
      </c>
      <c r="U116" s="57" t="s">
        <v>69</v>
      </c>
      <c r="V116" s="57" t="s">
        <v>69</v>
      </c>
      <c r="W116" s="57" t="s">
        <v>69</v>
      </c>
      <c r="X116" s="57" t="s">
        <v>69</v>
      </c>
      <c r="Y116" s="57" t="s">
        <v>69</v>
      </c>
      <c r="Z116" s="57" t="s">
        <v>69</v>
      </c>
      <c r="AA116" s="57" t="s">
        <v>69</v>
      </c>
      <c r="AB116" s="57" t="s">
        <v>63</v>
      </c>
      <c r="AC116" s="57" t="s">
        <v>69</v>
      </c>
      <c r="AD116" s="57" t="s">
        <v>69</v>
      </c>
      <c r="AE116" s="57" t="s">
        <v>63</v>
      </c>
      <c r="AF116" s="57" t="s">
        <v>69</v>
      </c>
      <c r="AG116" s="57" t="s">
        <v>69</v>
      </c>
      <c r="AH116" s="57" t="s">
        <v>75</v>
      </c>
      <c r="AI116" s="57" t="s">
        <v>1995</v>
      </c>
      <c r="AJ116" s="57" t="s">
        <v>76</v>
      </c>
      <c r="AK116" s="57" t="s">
        <v>76</v>
      </c>
      <c r="AL116" s="57" t="s">
        <v>80</v>
      </c>
      <c r="AO116" s="57" t="s">
        <v>943</v>
      </c>
      <c r="AP116" s="57" t="s">
        <v>19482</v>
      </c>
      <c r="AQ116" s="57" t="s">
        <v>67</v>
      </c>
      <c r="AR116" s="57" t="s">
        <v>73</v>
      </c>
      <c r="AS116" s="57" t="s">
        <v>1623</v>
      </c>
      <c r="AT116" s="57" t="s">
        <v>18801</v>
      </c>
      <c r="AU116" s="57" t="s">
        <v>5232</v>
      </c>
      <c r="AV116" s="57" t="s">
        <v>5170</v>
      </c>
      <c r="AW116" s="57" t="s">
        <v>5930</v>
      </c>
      <c r="AX116" s="57" t="s">
        <v>5172</v>
      </c>
      <c r="AY116" s="57" t="s">
        <v>5908</v>
      </c>
      <c r="BE116" s="57" t="s">
        <v>5931</v>
      </c>
      <c r="BF116" s="57" t="s">
        <v>5189</v>
      </c>
      <c r="BG116" s="57" t="s">
        <v>5932</v>
      </c>
      <c r="BH116" s="57" t="s">
        <v>5756</v>
      </c>
      <c r="BO116" s="57" t="s">
        <v>4579</v>
      </c>
      <c r="BP116" s="57" t="s">
        <v>5911</v>
      </c>
      <c r="BQ116" s="57" t="s">
        <v>19687</v>
      </c>
      <c r="BV116" s="57" t="s">
        <v>18059</v>
      </c>
      <c r="BW116" s="164" t="s">
        <v>18805</v>
      </c>
      <c r="BX116" s="57" t="s">
        <v>18876</v>
      </c>
      <c r="BY116" s="57" t="s">
        <v>8769</v>
      </c>
      <c r="BZ116" s="57" t="s">
        <v>8770</v>
      </c>
      <c r="CA116" s="57" t="s">
        <v>8771</v>
      </c>
      <c r="CB116" s="57" t="s">
        <v>8772</v>
      </c>
      <c r="CC116" s="57" t="s">
        <v>8773</v>
      </c>
      <c r="CD116" s="57" t="s">
        <v>8774</v>
      </c>
      <c r="CI116" s="57" t="s">
        <v>8775</v>
      </c>
      <c r="CJ116" s="57" t="s">
        <v>8776</v>
      </c>
      <c r="CK116" s="57" t="s">
        <v>8777</v>
      </c>
      <c r="CL116" s="57" t="s">
        <v>8778</v>
      </c>
      <c r="CM116" s="57" t="s">
        <v>8779</v>
      </c>
      <c r="CN116" s="57" t="s">
        <v>8780</v>
      </c>
      <c r="CS116" s="57" t="s">
        <v>8781</v>
      </c>
      <c r="CT116" s="57" t="s">
        <v>8782</v>
      </c>
      <c r="CU116" s="57" t="s">
        <v>8783</v>
      </c>
      <c r="CZ116" s="57" t="s">
        <v>18084</v>
      </c>
      <c r="DA116" s="164" t="s">
        <v>18802</v>
      </c>
      <c r="DB116" s="57" t="s">
        <v>18804</v>
      </c>
      <c r="DC116" s="57" t="s">
        <v>11664</v>
      </c>
      <c r="DD116" s="57" t="s">
        <v>11665</v>
      </c>
      <c r="DE116" s="57" t="s">
        <v>11666</v>
      </c>
      <c r="DF116" s="57" t="s">
        <v>11667</v>
      </c>
      <c r="DG116" s="57" t="s">
        <v>11668</v>
      </c>
      <c r="DH116" s="57" t="s">
        <v>11621</v>
      </c>
      <c r="DI116" s="57" t="s">
        <v>11669</v>
      </c>
      <c r="DM116" s="57" t="s">
        <v>11670</v>
      </c>
      <c r="DN116" s="57" t="s">
        <v>11671</v>
      </c>
      <c r="DO116" s="57" t="s">
        <v>11624</v>
      </c>
      <c r="DP116" s="57" t="s">
        <v>11625</v>
      </c>
      <c r="DQ116" s="57" t="s">
        <v>11627</v>
      </c>
      <c r="DR116" s="57" t="s">
        <v>11626</v>
      </c>
      <c r="DS116" s="57" t="s">
        <v>11672</v>
      </c>
      <c r="DW116" s="57" t="s">
        <v>11629</v>
      </c>
      <c r="DX116" s="57" t="s">
        <v>11630</v>
      </c>
      <c r="DY116" s="57" t="s">
        <v>11631</v>
      </c>
      <c r="ED116" s="57" t="s">
        <v>18081</v>
      </c>
      <c r="EE116" s="164" t="s">
        <v>18805</v>
      </c>
      <c r="EF116" s="57" t="s">
        <v>18877</v>
      </c>
      <c r="EG116" s="57" t="s">
        <v>14037</v>
      </c>
      <c r="EH116" s="57" t="s">
        <v>14808</v>
      </c>
      <c r="EI116" s="57" t="s">
        <v>14012</v>
      </c>
      <c r="EJ116" s="57" t="s">
        <v>14013</v>
      </c>
      <c r="EK116" s="57" t="s">
        <v>14014</v>
      </c>
      <c r="EQ116" s="57" t="s">
        <v>14809</v>
      </c>
      <c r="ER116" s="57" t="s">
        <v>14810</v>
      </c>
      <c r="ES116" s="57" t="s">
        <v>14041</v>
      </c>
      <c r="ET116" s="57" t="s">
        <v>14019</v>
      </c>
      <c r="EU116" s="57" t="s">
        <v>14042</v>
      </c>
      <c r="FA116" s="57" t="s">
        <v>14253</v>
      </c>
      <c r="FB116" s="57" t="s">
        <v>14043</v>
      </c>
      <c r="FC116" s="57" t="s">
        <v>14044</v>
      </c>
      <c r="FH116" s="57" t="s">
        <v>18075</v>
      </c>
      <c r="FI116" s="164" t="s">
        <v>18805</v>
      </c>
      <c r="FJ116" s="57" t="s">
        <v>19127</v>
      </c>
      <c r="FK116" s="57" t="s">
        <v>15734</v>
      </c>
      <c r="FL116" s="57" t="s">
        <v>19688</v>
      </c>
      <c r="FM116" s="57" t="s">
        <v>15735</v>
      </c>
      <c r="FN116" s="57" t="s">
        <v>16405</v>
      </c>
      <c r="FO116" s="57" t="s">
        <v>16406</v>
      </c>
      <c r="FP116" s="57" t="s">
        <v>15737</v>
      </c>
      <c r="FU116" s="57" t="s">
        <v>15738</v>
      </c>
      <c r="FV116" s="57" t="s">
        <v>15739</v>
      </c>
      <c r="FW116" s="57" t="s">
        <v>15740</v>
      </c>
      <c r="FX116" s="57" t="s">
        <v>15741</v>
      </c>
      <c r="FY116" s="57" t="s">
        <v>16408</v>
      </c>
      <c r="FZ116" s="57" t="s">
        <v>16409</v>
      </c>
      <c r="GE116" s="57" t="s">
        <v>13692</v>
      </c>
      <c r="GF116" s="57" t="s">
        <v>19689</v>
      </c>
      <c r="GG116" s="57" t="s">
        <v>16411</v>
      </c>
      <c r="GL116" s="57" t="s">
        <v>18075</v>
      </c>
      <c r="GM116" s="164" t="s">
        <v>18805</v>
      </c>
      <c r="GN116" s="57" t="s">
        <v>18853</v>
      </c>
      <c r="GO116" s="57" t="s">
        <v>7304</v>
      </c>
      <c r="GP116" s="57" t="s">
        <v>7305</v>
      </c>
      <c r="GQ116" s="57" t="s">
        <v>7336</v>
      </c>
      <c r="GR116" s="57" t="s">
        <v>7308</v>
      </c>
      <c r="GS116" s="57" t="s">
        <v>19690</v>
      </c>
      <c r="GT116" s="57" t="s">
        <v>7334</v>
      </c>
      <c r="GU116" s="57" t="s">
        <v>16937</v>
      </c>
      <c r="GY116" s="57" t="s">
        <v>16938</v>
      </c>
      <c r="GZ116" s="57" t="s">
        <v>19691</v>
      </c>
      <c r="HA116" s="57" t="s">
        <v>19692</v>
      </c>
      <c r="HB116" s="57" t="s">
        <v>4897</v>
      </c>
      <c r="HC116" s="57" t="s">
        <v>19693</v>
      </c>
      <c r="HD116" s="57" t="s">
        <v>7314</v>
      </c>
      <c r="HE116" s="57" t="s">
        <v>16941</v>
      </c>
      <c r="HI116" s="57" t="s">
        <v>5034</v>
      </c>
      <c r="HJ116" s="57" t="s">
        <v>16942</v>
      </c>
      <c r="HK116" s="57" t="s">
        <v>19694</v>
      </c>
      <c r="HP116" s="57" t="s">
        <v>18084</v>
      </c>
      <c r="HQ116" s="164" t="s">
        <v>18835</v>
      </c>
      <c r="HR116" s="57" t="s">
        <v>19017</v>
      </c>
      <c r="HS116" s="57" t="s">
        <v>79</v>
      </c>
      <c r="HT116" s="57" t="s">
        <v>74</v>
      </c>
      <c r="HU116" s="57" t="s">
        <v>79</v>
      </c>
      <c r="HV116" s="57" t="s">
        <v>79</v>
      </c>
      <c r="HW116" s="57" t="s">
        <v>79</v>
      </c>
      <c r="HX116" s="57" t="s">
        <v>79</v>
      </c>
      <c r="HY116" s="57" t="s">
        <v>74</v>
      </c>
      <c r="HZ116" s="57" t="s">
        <v>79</v>
      </c>
      <c r="IA116" s="57" t="s">
        <v>82</v>
      </c>
      <c r="IB116" s="57" t="s">
        <v>79</v>
      </c>
      <c r="IC116" s="57" t="s">
        <v>79</v>
      </c>
      <c r="ID116" s="57" t="s">
        <v>79</v>
      </c>
      <c r="IE116" s="57" t="s">
        <v>68</v>
      </c>
      <c r="IF116" s="57" t="s">
        <v>74</v>
      </c>
      <c r="IG116" s="57" t="s">
        <v>74</v>
      </c>
      <c r="IH116" s="57" t="s">
        <v>79</v>
      </c>
      <c r="II116" s="57" t="s">
        <v>68</v>
      </c>
      <c r="JN116" s="57">
        <v>32688</v>
      </c>
      <c r="JO116" s="57">
        <v>13254</v>
      </c>
      <c r="JS116" s="57" t="s">
        <v>19656</v>
      </c>
      <c r="JT116" s="57" t="s">
        <v>18870</v>
      </c>
      <c r="JX116" s="57">
        <v>2</v>
      </c>
      <c r="JY116" s="57">
        <v>2</v>
      </c>
      <c r="KC116" s="57">
        <v>371</v>
      </c>
      <c r="KD116" s="57">
        <v>192</v>
      </c>
      <c r="KH116" s="57">
        <v>314</v>
      </c>
      <c r="KI116" s="57">
        <v>128</v>
      </c>
      <c r="KR116" s="57">
        <v>32688</v>
      </c>
      <c r="KS116" s="57">
        <v>13254</v>
      </c>
      <c r="KT116" s="57">
        <v>33054</v>
      </c>
      <c r="KU116" s="57">
        <v>11054</v>
      </c>
      <c r="KV116" s="57">
        <v>32663</v>
      </c>
      <c r="KW116" s="57" t="s">
        <v>19656</v>
      </c>
      <c r="KX116" s="57" t="s">
        <v>18870</v>
      </c>
      <c r="KY116" s="57" t="s">
        <v>19657</v>
      </c>
      <c r="KZ116" s="57" t="s">
        <v>18864</v>
      </c>
      <c r="LA116" s="57" t="s">
        <v>2952</v>
      </c>
      <c r="LB116" s="57">
        <v>2</v>
      </c>
      <c r="LC116" s="57">
        <v>2</v>
      </c>
      <c r="LD116" s="57">
        <v>1</v>
      </c>
      <c r="LE116" s="57">
        <v>1</v>
      </c>
      <c r="LF116" s="57">
        <v>1</v>
      </c>
      <c r="LG116" s="57">
        <v>371</v>
      </c>
      <c r="LH116" s="57">
        <v>192</v>
      </c>
      <c r="LI116" s="57">
        <v>218</v>
      </c>
      <c r="LJ116" s="57">
        <v>140</v>
      </c>
      <c r="LK116" s="57">
        <v>71</v>
      </c>
      <c r="LL116" s="57">
        <v>314</v>
      </c>
      <c r="LM116" s="57">
        <v>128</v>
      </c>
      <c r="LN116" s="57">
        <v>315</v>
      </c>
      <c r="LO116" s="57">
        <v>114</v>
      </c>
      <c r="LP116" s="57">
        <v>314</v>
      </c>
      <c r="LV116" s="57">
        <v>13254</v>
      </c>
      <c r="LW116" s="57">
        <v>32688</v>
      </c>
      <c r="MA116" s="57" t="s">
        <v>18870</v>
      </c>
      <c r="MB116" s="57" t="s">
        <v>19656</v>
      </c>
      <c r="MF116" s="57">
        <v>2</v>
      </c>
      <c r="MG116" s="57">
        <v>2</v>
      </c>
      <c r="MK116" s="57">
        <v>192</v>
      </c>
      <c r="ML116" s="57">
        <v>371</v>
      </c>
      <c r="MP116" s="57">
        <v>128</v>
      </c>
      <c r="MQ116" s="57">
        <v>314</v>
      </c>
      <c r="MZ116" s="57">
        <v>33054</v>
      </c>
      <c r="NA116" s="57">
        <v>13254</v>
      </c>
      <c r="NE116" s="57" t="s">
        <v>19657</v>
      </c>
      <c r="NF116" s="57" t="s">
        <v>18870</v>
      </c>
      <c r="NJ116" s="57">
        <v>1</v>
      </c>
      <c r="NK116" s="57">
        <v>2</v>
      </c>
      <c r="NO116" s="57">
        <v>218</v>
      </c>
      <c r="NP116" s="57">
        <v>192</v>
      </c>
      <c r="NT116" s="57">
        <v>315</v>
      </c>
      <c r="NU116" s="57">
        <v>128</v>
      </c>
      <c r="OD116" s="57">
        <v>13254</v>
      </c>
      <c r="OI116" s="57" t="s">
        <v>18870</v>
      </c>
      <c r="ON116" s="57">
        <v>2</v>
      </c>
      <c r="OS116" s="57">
        <v>192</v>
      </c>
      <c r="OX116" s="57">
        <v>128</v>
      </c>
      <c r="PH116" s="57" t="s">
        <v>19645</v>
      </c>
      <c r="PJ116" s="57" t="s">
        <v>19695</v>
      </c>
      <c r="PK116" s="57" t="s">
        <v>19696</v>
      </c>
      <c r="PL116" s="57" t="s">
        <v>19697</v>
      </c>
      <c r="PM116" s="57" t="s">
        <v>19698</v>
      </c>
      <c r="PN116" s="57">
        <v>1357.7156582000002</v>
      </c>
      <c r="PO116" s="57" t="s">
        <v>18823</v>
      </c>
      <c r="PP116" s="57" t="s">
        <v>18824</v>
      </c>
      <c r="PQ116" s="57" t="s">
        <v>18825</v>
      </c>
      <c r="PR116" s="57" t="s">
        <v>3698</v>
      </c>
      <c r="PS116" s="57" t="s">
        <v>3699</v>
      </c>
      <c r="PT116" s="57" t="s">
        <v>3716</v>
      </c>
      <c r="PU116" s="57" t="s">
        <v>3701</v>
      </c>
      <c r="PV116" s="57" t="s">
        <v>3702</v>
      </c>
      <c r="PW116" s="57" t="s">
        <v>3703</v>
      </c>
    </row>
    <row r="117" spans="1:439" ht="15" customHeight="1" x14ac:dyDescent="0.35">
      <c r="A117" s="57">
        <v>116</v>
      </c>
      <c r="B117" s="57" t="s">
        <v>277</v>
      </c>
      <c r="D117" s="57" t="s">
        <v>19699</v>
      </c>
      <c r="E117" s="57" t="s">
        <v>1996</v>
      </c>
      <c r="F117" s="57" t="s">
        <v>1997</v>
      </c>
      <c r="G117" s="57" t="s">
        <v>1998</v>
      </c>
      <c r="H117" s="57" t="s">
        <v>1999</v>
      </c>
      <c r="P117" s="57" t="s">
        <v>2000</v>
      </c>
      <c r="S117" s="57" t="s">
        <v>69</v>
      </c>
      <c r="T117" s="57" t="s">
        <v>69</v>
      </c>
      <c r="U117" s="57" t="s">
        <v>69</v>
      </c>
      <c r="V117" s="57" t="s">
        <v>69</v>
      </c>
      <c r="W117" s="57" t="s">
        <v>69</v>
      </c>
      <c r="X117" s="57" t="s">
        <v>69</v>
      </c>
      <c r="Y117" s="57" t="s">
        <v>69</v>
      </c>
      <c r="Z117" s="57" t="s">
        <v>69</v>
      </c>
      <c r="AA117" s="57" t="s">
        <v>69</v>
      </c>
      <c r="AB117" s="57" t="s">
        <v>63</v>
      </c>
      <c r="AC117" s="57" t="s">
        <v>69</v>
      </c>
      <c r="AD117" s="57" t="s">
        <v>69</v>
      </c>
      <c r="AE117" s="57" t="s">
        <v>63</v>
      </c>
      <c r="AF117" s="57" t="s">
        <v>69</v>
      </c>
      <c r="AG117" s="57" t="s">
        <v>69</v>
      </c>
      <c r="AH117" s="57" t="s">
        <v>75</v>
      </c>
      <c r="AI117" s="57" t="s">
        <v>2001</v>
      </c>
      <c r="AJ117" s="57" t="s">
        <v>81</v>
      </c>
      <c r="AK117" s="57" t="s">
        <v>83</v>
      </c>
      <c r="AL117" s="57" t="s">
        <v>77</v>
      </c>
      <c r="AM117" s="57" t="s">
        <v>2001</v>
      </c>
      <c r="AN117" s="57" t="s">
        <v>2002</v>
      </c>
      <c r="AO117" s="57" t="s">
        <v>944</v>
      </c>
      <c r="AP117" s="57" t="s">
        <v>19482</v>
      </c>
      <c r="AQ117" s="57" t="s">
        <v>67</v>
      </c>
      <c r="AR117" s="57" t="s">
        <v>78</v>
      </c>
      <c r="AS117" s="57" t="s">
        <v>1623</v>
      </c>
      <c r="AT117" s="57" t="s">
        <v>18801</v>
      </c>
      <c r="AU117" s="57" t="s">
        <v>5955</v>
      </c>
      <c r="AV117" s="57" t="s">
        <v>5956</v>
      </c>
      <c r="AW117" s="57" t="s">
        <v>5957</v>
      </c>
      <c r="AX117" s="57" t="s">
        <v>5958</v>
      </c>
      <c r="AY117" s="57" t="s">
        <v>5959</v>
      </c>
      <c r="AZ117" s="57" t="s">
        <v>5960</v>
      </c>
      <c r="BA117" s="57" t="s">
        <v>5961</v>
      </c>
      <c r="BE117" s="57" t="s">
        <v>5962</v>
      </c>
      <c r="BF117" s="57" t="s">
        <v>5963</v>
      </c>
      <c r="BG117" s="57" t="s">
        <v>5964</v>
      </c>
      <c r="BH117" s="57" t="s">
        <v>5965</v>
      </c>
      <c r="BI117" s="57" t="s">
        <v>5966</v>
      </c>
      <c r="BJ117" s="57" t="s">
        <v>5967</v>
      </c>
      <c r="BK117" s="57" t="s">
        <v>5968</v>
      </c>
      <c r="BO117" s="57" t="s">
        <v>5969</v>
      </c>
      <c r="BP117" s="57" t="s">
        <v>5970</v>
      </c>
      <c r="BQ117" s="57" t="s">
        <v>5971</v>
      </c>
      <c r="BV117" s="57" t="s">
        <v>18056</v>
      </c>
      <c r="BW117" s="164" t="s">
        <v>18805</v>
      </c>
      <c r="BX117" s="57" t="s">
        <v>19700</v>
      </c>
      <c r="BY117" s="57" t="s">
        <v>8819</v>
      </c>
      <c r="BZ117" s="57" t="s">
        <v>8820</v>
      </c>
      <c r="CA117" s="57" t="s">
        <v>8821</v>
      </c>
      <c r="CB117" s="57" t="s">
        <v>8822</v>
      </c>
      <c r="CC117" s="57" t="s">
        <v>8823</v>
      </c>
      <c r="CD117" s="57" t="s">
        <v>8824</v>
      </c>
      <c r="CE117" s="57" t="s">
        <v>8825</v>
      </c>
      <c r="CI117" s="57" t="s">
        <v>8826</v>
      </c>
      <c r="CJ117" s="57" t="s">
        <v>8827</v>
      </c>
      <c r="CK117" s="57" t="s">
        <v>8828</v>
      </c>
      <c r="CL117" s="57" t="s">
        <v>8829</v>
      </c>
      <c r="CM117" s="57" t="s">
        <v>8830</v>
      </c>
      <c r="CN117" s="57" t="s">
        <v>8831</v>
      </c>
      <c r="CO117" s="57" t="s">
        <v>8832</v>
      </c>
      <c r="CS117" s="57" t="s">
        <v>8833</v>
      </c>
      <c r="CT117" s="57" t="s">
        <v>5610</v>
      </c>
      <c r="CU117" s="57" t="s">
        <v>8834</v>
      </c>
      <c r="CZ117" s="57" t="s">
        <v>18084</v>
      </c>
      <c r="DA117" s="164" t="s">
        <v>18805</v>
      </c>
      <c r="DB117" s="57" t="s">
        <v>19126</v>
      </c>
      <c r="DC117" s="57" t="s">
        <v>11673</v>
      </c>
      <c r="DD117" s="57" t="s">
        <v>11674</v>
      </c>
      <c r="DE117" s="57" t="s">
        <v>11675</v>
      </c>
      <c r="DF117" s="57" t="s">
        <v>11676</v>
      </c>
      <c r="DG117" s="57" t="s">
        <v>11677</v>
      </c>
      <c r="DH117" s="57" t="s">
        <v>11678</v>
      </c>
      <c r="DI117" s="57" t="s">
        <v>11679</v>
      </c>
      <c r="DM117" s="57" t="s">
        <v>11680</v>
      </c>
      <c r="DN117" s="57" t="s">
        <v>11681</v>
      </c>
      <c r="DO117" s="57" t="s">
        <v>11682</v>
      </c>
      <c r="DP117" s="57" t="s">
        <v>11683</v>
      </c>
      <c r="DQ117" s="57" t="s">
        <v>11684</v>
      </c>
      <c r="DR117" s="57" t="s">
        <v>11685</v>
      </c>
      <c r="DS117" s="57" t="s">
        <v>11686</v>
      </c>
      <c r="DW117" s="57" t="s">
        <v>11687</v>
      </c>
      <c r="DX117" s="57" t="s">
        <v>5970</v>
      </c>
      <c r="DY117" s="57" t="s">
        <v>11688</v>
      </c>
      <c r="ED117" s="57" t="s">
        <v>18078</v>
      </c>
      <c r="EE117" s="164" t="s">
        <v>18835</v>
      </c>
      <c r="EF117" s="57" t="s">
        <v>18877</v>
      </c>
      <c r="EG117" s="57" t="s">
        <v>14078</v>
      </c>
      <c r="EH117" s="57" t="s">
        <v>14079</v>
      </c>
      <c r="EI117" s="57" t="s">
        <v>14080</v>
      </c>
      <c r="EJ117" s="57" t="s">
        <v>14081</v>
      </c>
      <c r="EK117" s="57" t="s">
        <v>14082</v>
      </c>
      <c r="EQ117" s="57" t="s">
        <v>14083</v>
      </c>
      <c r="ER117" s="57" t="s">
        <v>14084</v>
      </c>
      <c r="ES117" s="57" t="s">
        <v>14085</v>
      </c>
      <c r="ET117" s="57" t="s">
        <v>14086</v>
      </c>
      <c r="EU117" s="57" t="s">
        <v>14087</v>
      </c>
      <c r="FA117" s="57" t="s">
        <v>14088</v>
      </c>
      <c r="FB117" s="57" t="s">
        <v>605</v>
      </c>
      <c r="FC117" s="57" t="s">
        <v>14089</v>
      </c>
      <c r="FH117" s="57" t="s">
        <v>18063</v>
      </c>
      <c r="FI117" s="164" t="s">
        <v>18802</v>
      </c>
      <c r="FJ117" s="57" t="s">
        <v>18854</v>
      </c>
      <c r="FK117" s="57" t="s">
        <v>15773</v>
      </c>
      <c r="FL117" s="57" t="s">
        <v>15774</v>
      </c>
      <c r="FM117" s="57" t="s">
        <v>15775</v>
      </c>
      <c r="FN117" s="57" t="s">
        <v>15776</v>
      </c>
      <c r="FO117" s="57" t="s">
        <v>15777</v>
      </c>
      <c r="FP117" s="57" t="s">
        <v>15778</v>
      </c>
      <c r="FU117" s="57" t="s">
        <v>15779</v>
      </c>
      <c r="FV117" s="57" t="s">
        <v>15780</v>
      </c>
      <c r="FW117" s="57" t="s">
        <v>15781</v>
      </c>
      <c r="FX117" s="57" t="s">
        <v>15782</v>
      </c>
      <c r="FY117" s="57" t="s">
        <v>15783</v>
      </c>
      <c r="FZ117" s="57" t="s">
        <v>15784</v>
      </c>
      <c r="GE117" s="57" t="s">
        <v>5676</v>
      </c>
      <c r="GF117" s="57" t="s">
        <v>15785</v>
      </c>
      <c r="GG117" s="57" t="s">
        <v>8142</v>
      </c>
      <c r="GL117" s="57" t="s">
        <v>18056</v>
      </c>
      <c r="GM117" s="164" t="s">
        <v>18802</v>
      </c>
      <c r="GN117" s="57" t="s">
        <v>19090</v>
      </c>
      <c r="GO117" s="57" t="s">
        <v>16963</v>
      </c>
      <c r="GP117" s="57" t="s">
        <v>16964</v>
      </c>
      <c r="GQ117" s="57" t="s">
        <v>16965</v>
      </c>
      <c r="GR117" s="57" t="s">
        <v>16966</v>
      </c>
      <c r="GS117" s="57" t="s">
        <v>16967</v>
      </c>
      <c r="GY117" s="57" t="s">
        <v>16968</v>
      </c>
      <c r="GZ117" s="57" t="s">
        <v>16969</v>
      </c>
      <c r="HA117" s="57" t="s">
        <v>16970</v>
      </c>
      <c r="HB117" s="57" t="s">
        <v>16971</v>
      </c>
      <c r="HC117" s="57" t="s">
        <v>16972</v>
      </c>
      <c r="HI117" s="57" t="s">
        <v>16973</v>
      </c>
      <c r="HJ117" s="57" t="s">
        <v>16974</v>
      </c>
      <c r="HK117" s="57" t="s">
        <v>16975</v>
      </c>
      <c r="HP117" s="57" t="s">
        <v>18075</v>
      </c>
      <c r="HQ117" s="164" t="s">
        <v>18805</v>
      </c>
      <c r="HR117" s="57" t="s">
        <v>19109</v>
      </c>
      <c r="HS117" s="57" t="s">
        <v>82</v>
      </c>
      <c r="HT117" s="57" t="s">
        <v>82</v>
      </c>
      <c r="HU117" s="57" t="s">
        <v>82</v>
      </c>
      <c r="HV117" s="57" t="s">
        <v>82</v>
      </c>
      <c r="HW117" s="57" t="s">
        <v>79</v>
      </c>
      <c r="HX117" s="57" t="s">
        <v>79</v>
      </c>
      <c r="HY117" s="57" t="s">
        <v>82</v>
      </c>
      <c r="HZ117" s="57" t="s">
        <v>79</v>
      </c>
      <c r="IA117" s="57" t="s">
        <v>82</v>
      </c>
      <c r="IB117" s="57" t="s">
        <v>82</v>
      </c>
      <c r="IC117" s="57" t="s">
        <v>84</v>
      </c>
      <c r="ID117" s="57" t="s">
        <v>82</v>
      </c>
      <c r="IE117" s="57" t="s">
        <v>68</v>
      </c>
      <c r="IF117" s="57" t="s">
        <v>82</v>
      </c>
      <c r="IG117" s="57" t="s">
        <v>82</v>
      </c>
      <c r="IH117" s="57" t="s">
        <v>82</v>
      </c>
      <c r="II117" s="57" t="s">
        <v>68</v>
      </c>
      <c r="IJ117" s="57">
        <v>13154</v>
      </c>
      <c r="IK117" s="57">
        <v>32079</v>
      </c>
      <c r="IL117" s="57">
        <v>32611</v>
      </c>
      <c r="IO117" s="57" t="s">
        <v>18863</v>
      </c>
      <c r="IP117" s="57" t="s">
        <v>18867</v>
      </c>
      <c r="IQ117" s="57" t="s">
        <v>19701</v>
      </c>
      <c r="IT117" s="57">
        <v>2</v>
      </c>
      <c r="IU117" s="57">
        <v>2</v>
      </c>
      <c r="IV117" s="57">
        <v>3</v>
      </c>
      <c r="IY117" s="57">
        <v>192</v>
      </c>
      <c r="IZ117" s="57">
        <v>263</v>
      </c>
      <c r="JA117" s="57">
        <v>448</v>
      </c>
      <c r="JD117" s="57">
        <v>122</v>
      </c>
      <c r="JE117" s="57">
        <v>310</v>
      </c>
      <c r="JF117" s="57">
        <v>313</v>
      </c>
      <c r="JN117" s="57">
        <v>32079</v>
      </c>
      <c r="JO117" s="57">
        <v>11054</v>
      </c>
      <c r="JP117" s="57">
        <v>32663</v>
      </c>
      <c r="JQ117" s="57">
        <v>13366</v>
      </c>
      <c r="JR117" s="57">
        <v>32611</v>
      </c>
      <c r="JS117" s="57" t="s">
        <v>18867</v>
      </c>
      <c r="JT117" s="57" t="s">
        <v>18864</v>
      </c>
      <c r="JU117" s="57" t="s">
        <v>2952</v>
      </c>
      <c r="JV117" s="57" t="s">
        <v>19644</v>
      </c>
      <c r="JW117" s="57" t="s">
        <v>19701</v>
      </c>
      <c r="JX117" s="57">
        <v>2</v>
      </c>
      <c r="JY117" s="57">
        <v>2</v>
      </c>
      <c r="JZ117" s="57">
        <v>2</v>
      </c>
      <c r="KA117" s="57">
        <v>3</v>
      </c>
      <c r="KB117" s="57">
        <v>3</v>
      </c>
      <c r="KC117" s="57">
        <v>263</v>
      </c>
      <c r="KD117" s="57">
        <v>320</v>
      </c>
      <c r="KE117" s="57">
        <v>414</v>
      </c>
      <c r="KF117" s="57">
        <v>649</v>
      </c>
      <c r="KG117" s="57">
        <v>448</v>
      </c>
      <c r="KH117" s="57">
        <v>310</v>
      </c>
      <c r="KI117" s="57">
        <v>114</v>
      </c>
      <c r="KJ117" s="57">
        <v>314</v>
      </c>
      <c r="KK117" s="57">
        <v>128</v>
      </c>
      <c r="KL117" s="57">
        <v>313</v>
      </c>
      <c r="KR117" s="57">
        <v>32079</v>
      </c>
      <c r="KS117" s="57">
        <v>13154</v>
      </c>
      <c r="KT117" s="57">
        <v>13254</v>
      </c>
      <c r="KU117" s="57">
        <v>32611</v>
      </c>
      <c r="KV117" s="57">
        <v>11054</v>
      </c>
      <c r="KW117" s="57" t="s">
        <v>18867</v>
      </c>
      <c r="KX117" s="57" t="s">
        <v>18863</v>
      </c>
      <c r="KY117" s="57" t="s">
        <v>18870</v>
      </c>
      <c r="KZ117" s="57" t="s">
        <v>19701</v>
      </c>
      <c r="LA117" s="57" t="s">
        <v>18864</v>
      </c>
      <c r="LB117" s="57">
        <v>2</v>
      </c>
      <c r="LC117" s="57">
        <v>2</v>
      </c>
      <c r="LD117" s="57">
        <v>2</v>
      </c>
      <c r="LE117" s="57">
        <v>3</v>
      </c>
      <c r="LF117" s="57">
        <v>2</v>
      </c>
      <c r="LG117" s="57">
        <v>263</v>
      </c>
      <c r="LH117" s="57">
        <v>192</v>
      </c>
      <c r="LI117" s="57">
        <v>192</v>
      </c>
      <c r="LJ117" s="57">
        <v>448</v>
      </c>
      <c r="LK117" s="57">
        <v>320</v>
      </c>
      <c r="LL117" s="57">
        <v>310</v>
      </c>
      <c r="LM117" s="57">
        <v>122</v>
      </c>
      <c r="LN117" s="57">
        <v>128</v>
      </c>
      <c r="LO117" s="57">
        <v>313</v>
      </c>
      <c r="LP117" s="57">
        <v>114</v>
      </c>
      <c r="LV117" s="57">
        <v>32079</v>
      </c>
      <c r="LW117" s="57">
        <v>32663</v>
      </c>
      <c r="LX117" s="57">
        <v>13366</v>
      </c>
      <c r="LY117" s="57">
        <v>32611</v>
      </c>
      <c r="MA117" s="57" t="s">
        <v>18867</v>
      </c>
      <c r="MB117" s="57" t="s">
        <v>2952</v>
      </c>
      <c r="MC117" s="57" t="s">
        <v>19644</v>
      </c>
      <c r="MD117" s="57" t="s">
        <v>19701</v>
      </c>
      <c r="MF117" s="57">
        <v>2</v>
      </c>
      <c r="MG117" s="57">
        <v>2</v>
      </c>
      <c r="MH117" s="57">
        <v>3</v>
      </c>
      <c r="MI117" s="57">
        <v>3</v>
      </c>
      <c r="MK117" s="57">
        <v>263</v>
      </c>
      <c r="ML117" s="57">
        <v>414</v>
      </c>
      <c r="MM117" s="57">
        <v>649</v>
      </c>
      <c r="MN117" s="57">
        <v>448</v>
      </c>
      <c r="MP117" s="57">
        <v>310</v>
      </c>
      <c r="MQ117" s="57">
        <v>314</v>
      </c>
      <c r="MR117" s="57">
        <v>128</v>
      </c>
      <c r="MS117" s="57">
        <v>313</v>
      </c>
      <c r="MZ117" s="57">
        <v>32611</v>
      </c>
      <c r="NA117" s="57">
        <v>13154</v>
      </c>
      <c r="NE117" s="57" t="s">
        <v>19701</v>
      </c>
      <c r="NF117" s="57" t="s">
        <v>18863</v>
      </c>
      <c r="NJ117" s="57">
        <v>3</v>
      </c>
      <c r="NK117" s="57">
        <v>2</v>
      </c>
      <c r="NO117" s="57">
        <v>448</v>
      </c>
      <c r="NP117" s="57">
        <v>192</v>
      </c>
      <c r="NT117" s="57">
        <v>313</v>
      </c>
      <c r="NU117" s="57">
        <v>122</v>
      </c>
      <c r="OD117" s="57">
        <v>13154</v>
      </c>
      <c r="OE117" s="57">
        <v>32611</v>
      </c>
      <c r="OI117" s="57" t="s">
        <v>18863</v>
      </c>
      <c r="OJ117" s="57" t="s">
        <v>19701</v>
      </c>
      <c r="ON117" s="57">
        <v>2</v>
      </c>
      <c r="OO117" s="57">
        <v>3</v>
      </c>
      <c r="OS117" s="57">
        <v>192</v>
      </c>
      <c r="OT117" s="57">
        <v>448</v>
      </c>
      <c r="OX117" s="57">
        <v>122</v>
      </c>
      <c r="OY117" s="57">
        <v>313</v>
      </c>
      <c r="PJ117" s="57" t="s">
        <v>19702</v>
      </c>
      <c r="PK117" s="57" t="s">
        <v>19703</v>
      </c>
      <c r="PL117" s="57" t="s">
        <v>19704</v>
      </c>
      <c r="PM117" s="57" t="s">
        <v>19705</v>
      </c>
      <c r="PN117" s="57">
        <v>1527.5017933999998</v>
      </c>
      <c r="PO117" s="57" t="s">
        <v>18823</v>
      </c>
      <c r="PP117" s="57" t="s">
        <v>18824</v>
      </c>
      <c r="PQ117" s="57" t="s">
        <v>18825</v>
      </c>
      <c r="PR117" s="57" t="s">
        <v>3717</v>
      </c>
      <c r="PS117" s="57" t="s">
        <v>3718</v>
      </c>
      <c r="PT117" s="57" t="s">
        <v>3719</v>
      </c>
      <c r="PU117" s="57" t="s">
        <v>3720</v>
      </c>
      <c r="PV117" s="57" t="s">
        <v>3721</v>
      </c>
      <c r="PW117" s="57" t="s">
        <v>3722</v>
      </c>
    </row>
    <row r="118" spans="1:439" ht="15" customHeight="1" x14ac:dyDescent="0.35">
      <c r="A118" s="57">
        <v>117</v>
      </c>
      <c r="B118" s="57" t="s">
        <v>277</v>
      </c>
      <c r="D118" s="57" t="s">
        <v>19706</v>
      </c>
      <c r="E118" s="57" t="s">
        <v>2003</v>
      </c>
      <c r="F118" s="57" t="s">
        <v>1934</v>
      </c>
      <c r="G118" s="57" t="s">
        <v>1935</v>
      </c>
      <c r="H118" s="57" t="s">
        <v>1936</v>
      </c>
      <c r="I118" s="57" t="s">
        <v>1937</v>
      </c>
      <c r="P118" s="57" t="s">
        <v>1938</v>
      </c>
      <c r="S118" s="57" t="s">
        <v>69</v>
      </c>
      <c r="T118" s="57" t="s">
        <v>69</v>
      </c>
      <c r="U118" s="57" t="s">
        <v>69</v>
      </c>
      <c r="V118" s="57" t="s">
        <v>69</v>
      </c>
      <c r="W118" s="57" t="s">
        <v>69</v>
      </c>
      <c r="X118" s="57" t="s">
        <v>69</v>
      </c>
      <c r="Y118" s="57" t="s">
        <v>69</v>
      </c>
      <c r="Z118" s="57" t="s">
        <v>69</v>
      </c>
      <c r="AA118" s="57" t="s">
        <v>69</v>
      </c>
      <c r="AB118" s="57" t="s">
        <v>63</v>
      </c>
      <c r="AC118" s="57" t="s">
        <v>69</v>
      </c>
      <c r="AD118" s="57" t="s">
        <v>69</v>
      </c>
      <c r="AE118" s="57" t="s">
        <v>63</v>
      </c>
      <c r="AF118" s="57" t="s">
        <v>69</v>
      </c>
      <c r="AG118" s="57" t="s">
        <v>69</v>
      </c>
      <c r="AH118" s="57" t="s">
        <v>70</v>
      </c>
      <c r="AI118" s="57" t="s">
        <v>1939</v>
      </c>
      <c r="AJ118" s="57" t="s">
        <v>81</v>
      </c>
      <c r="AK118" s="57" t="s">
        <v>83</v>
      </c>
      <c r="AL118" s="57" t="s">
        <v>72</v>
      </c>
      <c r="AM118" s="57" t="s">
        <v>2004</v>
      </c>
      <c r="AO118" s="57" t="s">
        <v>945</v>
      </c>
      <c r="AP118" s="57" t="s">
        <v>19482</v>
      </c>
      <c r="AQ118" s="57" t="s">
        <v>1245</v>
      </c>
      <c r="AR118" s="57" t="s">
        <v>78</v>
      </c>
      <c r="AS118" s="57" t="s">
        <v>1623</v>
      </c>
      <c r="AT118" s="57" t="s">
        <v>18801</v>
      </c>
      <c r="AU118" s="57" t="s">
        <v>19707</v>
      </c>
      <c r="AV118" s="57" t="s">
        <v>5855</v>
      </c>
      <c r="AW118" s="57" t="s">
        <v>5856</v>
      </c>
      <c r="AX118" s="57" t="s">
        <v>5857</v>
      </c>
      <c r="AY118" s="57" t="s">
        <v>5858</v>
      </c>
      <c r="AZ118" s="57" t="s">
        <v>5859</v>
      </c>
      <c r="BE118" s="57" t="s">
        <v>5860</v>
      </c>
      <c r="BF118" s="57" t="s">
        <v>19708</v>
      </c>
      <c r="BG118" s="57" t="s">
        <v>5862</v>
      </c>
      <c r="BH118" s="57" t="s">
        <v>5863</v>
      </c>
      <c r="BI118" s="57" t="s">
        <v>5864</v>
      </c>
      <c r="BJ118" s="57" t="s">
        <v>5865</v>
      </c>
      <c r="BK118" s="57" t="s">
        <v>5866</v>
      </c>
      <c r="BO118" s="57" t="s">
        <v>5867</v>
      </c>
      <c r="BP118" s="57" t="s">
        <v>5969</v>
      </c>
      <c r="BQ118" s="57" t="s">
        <v>5898</v>
      </c>
      <c r="BV118" s="57" t="s">
        <v>18056</v>
      </c>
      <c r="BW118" s="164" t="s">
        <v>18805</v>
      </c>
      <c r="BX118" s="57" t="s">
        <v>18809</v>
      </c>
      <c r="BY118" s="57" t="s">
        <v>10353</v>
      </c>
      <c r="BZ118" s="57" t="s">
        <v>8694</v>
      </c>
      <c r="CA118" s="57" t="s">
        <v>8695</v>
      </c>
      <c r="CB118" s="57" t="s">
        <v>10354</v>
      </c>
      <c r="CC118" s="57" t="s">
        <v>8697</v>
      </c>
      <c r="CD118" s="57" t="s">
        <v>8698</v>
      </c>
      <c r="CI118" s="57" t="s">
        <v>8699</v>
      </c>
      <c r="CJ118" s="57" t="s">
        <v>8700</v>
      </c>
      <c r="CK118" s="57" t="s">
        <v>8701</v>
      </c>
      <c r="CL118" s="57" t="s">
        <v>8702</v>
      </c>
      <c r="CM118" s="57" t="s">
        <v>8703</v>
      </c>
      <c r="CN118" s="57" t="s">
        <v>8704</v>
      </c>
      <c r="CS118" s="57" t="s">
        <v>5610</v>
      </c>
      <c r="CT118" s="57" t="s">
        <v>8833</v>
      </c>
      <c r="CU118" s="57" t="s">
        <v>10355</v>
      </c>
      <c r="CZ118" s="57" t="s">
        <v>18084</v>
      </c>
      <c r="DA118" s="164" t="s">
        <v>18805</v>
      </c>
      <c r="DB118" s="57" t="s">
        <v>18828</v>
      </c>
      <c r="DC118" s="57" t="s">
        <v>13056</v>
      </c>
      <c r="DD118" s="57" t="s">
        <v>11542</v>
      </c>
      <c r="DE118" s="57" t="s">
        <v>11543</v>
      </c>
      <c r="DF118" s="57" t="s">
        <v>11544</v>
      </c>
      <c r="DG118" s="57" t="s">
        <v>11545</v>
      </c>
      <c r="DM118" s="57" t="s">
        <v>13058</v>
      </c>
      <c r="DN118" s="57" t="s">
        <v>11547</v>
      </c>
      <c r="DO118" s="57" t="s">
        <v>11548</v>
      </c>
      <c r="DP118" s="57" t="s">
        <v>11549</v>
      </c>
      <c r="DQ118" s="57" t="s">
        <v>11550</v>
      </c>
      <c r="DR118" s="57" t="s">
        <v>11551</v>
      </c>
      <c r="DW118" s="57" t="s">
        <v>11552</v>
      </c>
      <c r="DX118" s="57" t="s">
        <v>13060</v>
      </c>
      <c r="DY118" s="57" t="s">
        <v>13061</v>
      </c>
      <c r="ED118" s="57" t="s">
        <v>18075</v>
      </c>
      <c r="EE118" s="164" t="s">
        <v>18805</v>
      </c>
      <c r="EF118" s="57" t="s">
        <v>18806</v>
      </c>
      <c r="EG118" s="57" t="s">
        <v>14984</v>
      </c>
      <c r="EH118" s="57" t="s">
        <v>13961</v>
      </c>
      <c r="EI118" s="57" t="s">
        <v>13962</v>
      </c>
      <c r="EJ118" s="57" t="s">
        <v>13963</v>
      </c>
      <c r="EK118" s="57" t="s">
        <v>11676</v>
      </c>
      <c r="EL118" s="57" t="s">
        <v>13964</v>
      </c>
      <c r="EQ118" s="57" t="s">
        <v>19709</v>
      </c>
      <c r="ER118" s="57" t="s">
        <v>13966</v>
      </c>
      <c r="ES118" s="57" t="s">
        <v>13967</v>
      </c>
      <c r="ET118" s="57" t="s">
        <v>13968</v>
      </c>
      <c r="EU118" s="57" t="s">
        <v>13969</v>
      </c>
      <c r="EV118" s="57" t="s">
        <v>13970</v>
      </c>
      <c r="FA118" s="57" t="s">
        <v>4729</v>
      </c>
      <c r="FB118" s="57" t="s">
        <v>14986</v>
      </c>
      <c r="FC118" s="57" t="s">
        <v>14987</v>
      </c>
      <c r="FH118" s="57" t="s">
        <v>18078</v>
      </c>
      <c r="FI118" s="164" t="s">
        <v>18835</v>
      </c>
      <c r="FJ118" s="57" t="s">
        <v>18900</v>
      </c>
      <c r="FK118" s="57" t="s">
        <v>15688</v>
      </c>
      <c r="FL118" s="57" t="s">
        <v>15689</v>
      </c>
      <c r="FM118" s="57" t="s">
        <v>15690</v>
      </c>
      <c r="FN118" s="57" t="s">
        <v>15691</v>
      </c>
      <c r="FO118" s="57" t="s">
        <v>15692</v>
      </c>
      <c r="FU118" s="57" t="s">
        <v>15693</v>
      </c>
      <c r="FV118" s="57" t="s">
        <v>15694</v>
      </c>
      <c r="FW118" s="57" t="s">
        <v>15695</v>
      </c>
      <c r="FX118" s="57" t="s">
        <v>15696</v>
      </c>
      <c r="FY118" s="57" t="s">
        <v>15697</v>
      </c>
      <c r="GE118" s="57" t="s">
        <v>8142</v>
      </c>
      <c r="GF118" s="57" t="s">
        <v>11112</v>
      </c>
      <c r="GG118" s="57" t="s">
        <v>13354</v>
      </c>
      <c r="GL118" s="57" t="s">
        <v>18075</v>
      </c>
      <c r="GM118" s="164" t="s">
        <v>18935</v>
      </c>
      <c r="GN118" s="57" t="s">
        <v>18861</v>
      </c>
      <c r="GO118" s="57" t="s">
        <v>16865</v>
      </c>
      <c r="GP118" s="57" t="s">
        <v>13063</v>
      </c>
      <c r="GQ118" s="57" t="s">
        <v>13064</v>
      </c>
      <c r="GR118" s="57" t="s">
        <v>13065</v>
      </c>
      <c r="GS118" s="57" t="s">
        <v>13066</v>
      </c>
      <c r="GT118" s="57" t="s">
        <v>13067</v>
      </c>
      <c r="GY118" s="57" t="s">
        <v>16866</v>
      </c>
      <c r="GZ118" s="57" t="s">
        <v>13069</v>
      </c>
      <c r="HA118" s="57" t="s">
        <v>13070</v>
      </c>
      <c r="HB118" s="57" t="s">
        <v>13071</v>
      </c>
      <c r="HC118" s="57" t="s">
        <v>13072</v>
      </c>
      <c r="HD118" s="57" t="s">
        <v>13073</v>
      </c>
      <c r="HE118" s="57" t="s">
        <v>13074</v>
      </c>
      <c r="HI118" s="57" t="s">
        <v>7332</v>
      </c>
      <c r="HJ118" s="57" t="s">
        <v>19710</v>
      </c>
      <c r="HK118" s="57" t="s">
        <v>19711</v>
      </c>
      <c r="HP118" s="57" t="s">
        <v>18063</v>
      </c>
      <c r="HQ118" s="164" t="s">
        <v>18802</v>
      </c>
      <c r="HR118" s="57" t="s">
        <v>18804</v>
      </c>
      <c r="HS118" s="57" t="s">
        <v>82</v>
      </c>
      <c r="HT118" s="57" t="s">
        <v>82</v>
      </c>
      <c r="HU118" s="57" t="s">
        <v>82</v>
      </c>
      <c r="HV118" s="57" t="s">
        <v>82</v>
      </c>
      <c r="HW118" s="57" t="s">
        <v>82</v>
      </c>
      <c r="HX118" s="57" t="s">
        <v>79</v>
      </c>
      <c r="HY118" s="57" t="s">
        <v>82</v>
      </c>
      <c r="HZ118" s="57" t="s">
        <v>82</v>
      </c>
      <c r="IA118" s="57" t="s">
        <v>82</v>
      </c>
      <c r="IB118" s="57" t="s">
        <v>82</v>
      </c>
      <c r="IC118" s="57" t="s">
        <v>82</v>
      </c>
      <c r="ID118" s="57" t="s">
        <v>82</v>
      </c>
      <c r="IE118" s="57" t="s">
        <v>68</v>
      </c>
      <c r="IF118" s="57" t="s">
        <v>79</v>
      </c>
      <c r="IG118" s="57" t="s">
        <v>82</v>
      </c>
      <c r="IH118" s="57" t="s">
        <v>79</v>
      </c>
      <c r="II118" s="57" t="s">
        <v>68</v>
      </c>
      <c r="IJ118" s="57">
        <v>32079</v>
      </c>
      <c r="IK118" s="57">
        <v>32652</v>
      </c>
      <c r="IL118" s="57">
        <v>13154</v>
      </c>
      <c r="IO118" s="57" t="s">
        <v>18867</v>
      </c>
      <c r="IP118" s="57" t="s">
        <v>19626</v>
      </c>
      <c r="IQ118" s="57" t="s">
        <v>18863</v>
      </c>
      <c r="IT118" s="57">
        <v>2</v>
      </c>
      <c r="IU118" s="57">
        <v>3</v>
      </c>
      <c r="IV118" s="57">
        <v>2</v>
      </c>
      <c r="IY118" s="57">
        <v>263</v>
      </c>
      <c r="IZ118" s="57">
        <v>618</v>
      </c>
      <c r="JA118" s="57">
        <v>192</v>
      </c>
      <c r="JD118" s="57">
        <v>310</v>
      </c>
      <c r="JE118" s="57">
        <v>314</v>
      </c>
      <c r="JF118" s="57">
        <v>122</v>
      </c>
      <c r="JN118" s="57">
        <v>32650</v>
      </c>
      <c r="JO118" s="57">
        <v>32652</v>
      </c>
      <c r="JP118" s="57">
        <v>32663</v>
      </c>
      <c r="JS118" s="57" t="s">
        <v>19627</v>
      </c>
      <c r="JT118" s="57" t="s">
        <v>19626</v>
      </c>
      <c r="JU118" s="57" t="s">
        <v>2952</v>
      </c>
      <c r="JX118" s="57">
        <v>2</v>
      </c>
      <c r="JY118" s="57">
        <v>3</v>
      </c>
      <c r="JZ118" s="57">
        <v>2</v>
      </c>
      <c r="KC118" s="57">
        <v>243</v>
      </c>
      <c r="KD118" s="57">
        <v>618</v>
      </c>
      <c r="KE118" s="57">
        <v>414</v>
      </c>
      <c r="KH118" s="57">
        <v>314</v>
      </c>
      <c r="KI118" s="57">
        <v>314</v>
      </c>
      <c r="KJ118" s="57">
        <v>314</v>
      </c>
      <c r="KR118" s="57">
        <v>13154</v>
      </c>
      <c r="KW118" s="57" t="s">
        <v>18863</v>
      </c>
      <c r="LB118" s="57">
        <v>2</v>
      </c>
      <c r="LG118" s="57">
        <v>192</v>
      </c>
      <c r="LL118" s="57">
        <v>122</v>
      </c>
      <c r="LV118" s="57">
        <v>13154</v>
      </c>
      <c r="LW118" s="57">
        <v>13254</v>
      </c>
      <c r="LX118" s="57">
        <v>32650</v>
      </c>
      <c r="LY118" s="57">
        <v>32079</v>
      </c>
      <c r="LZ118" s="57">
        <v>11054</v>
      </c>
      <c r="MA118" s="57" t="s">
        <v>18863</v>
      </c>
      <c r="MB118" s="57" t="s">
        <v>18870</v>
      </c>
      <c r="MC118" s="57" t="s">
        <v>19627</v>
      </c>
      <c r="MD118" s="57" t="s">
        <v>18867</v>
      </c>
      <c r="ME118" s="57" t="s">
        <v>18864</v>
      </c>
      <c r="MF118" s="57">
        <v>2</v>
      </c>
      <c r="MG118" s="57">
        <v>2</v>
      </c>
      <c r="MH118" s="57">
        <v>2</v>
      </c>
      <c r="MI118" s="57">
        <v>2</v>
      </c>
      <c r="MJ118" s="57">
        <v>2</v>
      </c>
      <c r="MK118" s="57">
        <v>192</v>
      </c>
      <c r="ML118" s="57">
        <v>192</v>
      </c>
      <c r="MM118" s="57">
        <v>243</v>
      </c>
      <c r="MN118" s="57">
        <v>263</v>
      </c>
      <c r="MO118" s="57">
        <v>320</v>
      </c>
      <c r="MP118" s="57">
        <v>122</v>
      </c>
      <c r="MQ118" s="57">
        <v>128</v>
      </c>
      <c r="MR118" s="57">
        <v>314</v>
      </c>
      <c r="MS118" s="57">
        <v>310</v>
      </c>
      <c r="MT118" s="57">
        <v>114</v>
      </c>
      <c r="MZ118" s="57">
        <v>13154</v>
      </c>
      <c r="NA118" s="57">
        <v>32652</v>
      </c>
      <c r="NE118" s="57" t="s">
        <v>18863</v>
      </c>
      <c r="NF118" s="57" t="s">
        <v>19626</v>
      </c>
      <c r="NJ118" s="57">
        <v>2</v>
      </c>
      <c r="NK118" s="57">
        <v>3</v>
      </c>
      <c r="NO118" s="57">
        <v>192</v>
      </c>
      <c r="NP118" s="57">
        <v>618</v>
      </c>
      <c r="NT118" s="57">
        <v>122</v>
      </c>
      <c r="NU118" s="57">
        <v>314</v>
      </c>
      <c r="OD118" s="57">
        <v>32652</v>
      </c>
      <c r="OE118" s="57">
        <v>32663</v>
      </c>
      <c r="OI118" s="57" t="s">
        <v>19626</v>
      </c>
      <c r="OJ118" s="57" t="s">
        <v>2952</v>
      </c>
      <c r="ON118" s="57">
        <v>3</v>
      </c>
      <c r="OO118" s="57">
        <v>2</v>
      </c>
      <c r="OS118" s="57">
        <v>618</v>
      </c>
      <c r="OT118" s="57">
        <v>414</v>
      </c>
      <c r="OX118" s="57">
        <v>314</v>
      </c>
      <c r="OY118" s="57">
        <v>314</v>
      </c>
      <c r="PJ118" s="57" t="s">
        <v>19712</v>
      </c>
      <c r="PK118" s="57" t="s">
        <v>19713</v>
      </c>
      <c r="PL118" s="57" t="s">
        <v>19714</v>
      </c>
      <c r="PN118" s="57">
        <v>886.82321250000007</v>
      </c>
      <c r="PO118" s="57" t="s">
        <v>18823</v>
      </c>
      <c r="PP118" s="57" t="s">
        <v>18824</v>
      </c>
      <c r="PQ118" s="57" t="s">
        <v>18825</v>
      </c>
      <c r="PR118" s="57" t="s">
        <v>3668</v>
      </c>
      <c r="PS118" s="57" t="s">
        <v>3669</v>
      </c>
      <c r="PT118" s="57" t="s">
        <v>3670</v>
      </c>
      <c r="PU118" s="57" t="s">
        <v>3671</v>
      </c>
      <c r="PV118" s="57" t="s">
        <v>3672</v>
      </c>
      <c r="PW118" s="57" t="s">
        <v>3673</v>
      </c>
    </row>
    <row r="119" spans="1:439" ht="15" customHeight="1" x14ac:dyDescent="0.35">
      <c r="A119" s="57">
        <v>118</v>
      </c>
      <c r="B119" s="57" t="s">
        <v>277</v>
      </c>
      <c r="D119" s="57" t="s">
        <v>19715</v>
      </c>
      <c r="E119" s="57" t="s">
        <v>1956</v>
      </c>
      <c r="F119" s="57" t="s">
        <v>1957</v>
      </c>
      <c r="G119" s="57" t="s">
        <v>1958</v>
      </c>
      <c r="H119" s="57" t="s">
        <v>1959</v>
      </c>
      <c r="I119" s="57" t="s">
        <v>1960</v>
      </c>
      <c r="J119" s="57" t="s">
        <v>1961</v>
      </c>
      <c r="P119" s="57" t="s">
        <v>1962</v>
      </c>
      <c r="S119" s="57" t="s">
        <v>69</v>
      </c>
      <c r="T119" s="57" t="s">
        <v>69</v>
      </c>
      <c r="U119" s="57" t="s">
        <v>69</v>
      </c>
      <c r="V119" s="57" t="s">
        <v>69</v>
      </c>
      <c r="W119" s="57" t="s">
        <v>69</v>
      </c>
      <c r="X119" s="57" t="s">
        <v>69</v>
      </c>
      <c r="Y119" s="57" t="s">
        <v>69</v>
      </c>
      <c r="Z119" s="57" t="s">
        <v>63</v>
      </c>
      <c r="AA119" s="57" t="s">
        <v>69</v>
      </c>
      <c r="AB119" s="57" t="s">
        <v>63</v>
      </c>
      <c r="AC119" s="57" t="s">
        <v>69</v>
      </c>
      <c r="AD119" s="57" t="s">
        <v>69</v>
      </c>
      <c r="AE119" s="57" t="s">
        <v>63</v>
      </c>
      <c r="AF119" s="57" t="s">
        <v>69</v>
      </c>
      <c r="AG119" s="57" t="s">
        <v>69</v>
      </c>
      <c r="AH119" s="57" t="s">
        <v>75</v>
      </c>
      <c r="AI119" s="57" t="s">
        <v>2005</v>
      </c>
      <c r="AJ119" s="57" t="s">
        <v>76</v>
      </c>
      <c r="AK119" s="57" t="s">
        <v>81</v>
      </c>
      <c r="AL119" s="57" t="s">
        <v>72</v>
      </c>
      <c r="AM119" s="57" t="s">
        <v>2006</v>
      </c>
      <c r="AO119" s="57" t="s">
        <v>946</v>
      </c>
      <c r="AP119" s="57" t="s">
        <v>19482</v>
      </c>
      <c r="AQ119" s="57" t="s">
        <v>67</v>
      </c>
      <c r="AR119" s="57" t="s">
        <v>73</v>
      </c>
      <c r="AS119" s="57" t="s">
        <v>1668</v>
      </c>
      <c r="AT119" s="57" t="s">
        <v>18801</v>
      </c>
      <c r="AU119" s="57" t="s">
        <v>5906</v>
      </c>
      <c r="AV119" s="57" t="s">
        <v>5170</v>
      </c>
      <c r="AW119" s="57" t="s">
        <v>5172</v>
      </c>
      <c r="AX119" s="57" t="s">
        <v>5907</v>
      </c>
      <c r="AY119" s="57" t="s">
        <v>5908</v>
      </c>
      <c r="BE119" s="57" t="s">
        <v>19716</v>
      </c>
      <c r="BF119" s="57" t="s">
        <v>5189</v>
      </c>
      <c r="BG119" s="57" t="s">
        <v>5910</v>
      </c>
      <c r="BH119" s="57" t="s">
        <v>5754</v>
      </c>
      <c r="BI119" s="57" t="s">
        <v>5755</v>
      </c>
      <c r="BJ119" s="57" t="s">
        <v>5756</v>
      </c>
      <c r="BO119" s="57" t="s">
        <v>4579</v>
      </c>
      <c r="BP119" s="57" t="s">
        <v>4758</v>
      </c>
      <c r="BQ119" s="57" t="s">
        <v>1963</v>
      </c>
      <c r="BV119" s="57" t="s">
        <v>18059</v>
      </c>
      <c r="BW119" s="164" t="s">
        <v>18805</v>
      </c>
      <c r="BX119" s="57" t="s">
        <v>18861</v>
      </c>
      <c r="BY119" s="57" t="s">
        <v>8735</v>
      </c>
      <c r="BZ119" s="57" t="s">
        <v>8736</v>
      </c>
      <c r="CA119" s="57" t="s">
        <v>8737</v>
      </c>
      <c r="CB119" s="57" t="s">
        <v>8738</v>
      </c>
      <c r="CC119" s="57" t="s">
        <v>8739</v>
      </c>
      <c r="CD119" s="57" t="s">
        <v>8740</v>
      </c>
      <c r="CE119" s="57" t="s">
        <v>8741</v>
      </c>
      <c r="CI119" s="57" t="s">
        <v>8742</v>
      </c>
      <c r="CJ119" s="57" t="s">
        <v>8743</v>
      </c>
      <c r="CK119" s="57" t="s">
        <v>8744</v>
      </c>
      <c r="CL119" s="57" t="s">
        <v>8745</v>
      </c>
      <c r="CM119" s="57" t="s">
        <v>8746</v>
      </c>
      <c r="CN119" s="57" t="s">
        <v>8747</v>
      </c>
      <c r="CS119" s="57" t="s">
        <v>13002</v>
      </c>
      <c r="CT119" s="57" t="s">
        <v>605</v>
      </c>
      <c r="CZ119" s="57" t="s">
        <v>18081</v>
      </c>
      <c r="DA119" s="164" t="s">
        <v>18805</v>
      </c>
      <c r="DB119" s="57" t="s">
        <v>18902</v>
      </c>
      <c r="DC119" s="57" t="s">
        <v>11591</v>
      </c>
      <c r="DD119" s="57" t="s">
        <v>11593</v>
      </c>
      <c r="DE119" s="57" t="s">
        <v>11594</v>
      </c>
      <c r="DF119" s="57" t="s">
        <v>7307</v>
      </c>
      <c r="DG119" s="57" t="s">
        <v>11595</v>
      </c>
      <c r="DH119" s="57" t="s">
        <v>11596</v>
      </c>
      <c r="DM119" s="57" t="s">
        <v>11597</v>
      </c>
      <c r="DN119" s="57" t="s">
        <v>11598</v>
      </c>
      <c r="DO119" s="57" t="s">
        <v>11599</v>
      </c>
      <c r="DP119" s="57" t="s">
        <v>11600</v>
      </c>
      <c r="DQ119" s="57" t="s">
        <v>11601</v>
      </c>
      <c r="DW119" s="57" t="s">
        <v>13002</v>
      </c>
      <c r="DX119" s="57" t="s">
        <v>605</v>
      </c>
      <c r="ED119" s="57" t="s">
        <v>18081</v>
      </c>
      <c r="EE119" s="164" t="s">
        <v>18805</v>
      </c>
      <c r="EF119" s="57" t="s">
        <v>18809</v>
      </c>
      <c r="EG119" s="57" t="s">
        <v>14011</v>
      </c>
      <c r="EH119" s="57" t="s">
        <v>14012</v>
      </c>
      <c r="EI119" s="57" t="s">
        <v>14013</v>
      </c>
      <c r="EJ119" s="57" t="s">
        <v>14014</v>
      </c>
      <c r="EQ119" s="57" t="s">
        <v>14015</v>
      </c>
      <c r="ER119" s="57" t="s">
        <v>14016</v>
      </c>
      <c r="ES119" s="57" t="s">
        <v>14017</v>
      </c>
      <c r="ET119" s="57" t="s">
        <v>14018</v>
      </c>
      <c r="EU119" s="57" t="s">
        <v>14019</v>
      </c>
      <c r="FA119" s="57" t="s">
        <v>1963</v>
      </c>
      <c r="FB119" s="57" t="s">
        <v>14253</v>
      </c>
      <c r="FH119" s="57" t="s">
        <v>18069</v>
      </c>
      <c r="FI119" s="164" t="s">
        <v>18802</v>
      </c>
      <c r="FJ119" s="57" t="s">
        <v>18832</v>
      </c>
      <c r="FK119" s="57" t="s">
        <v>13699</v>
      </c>
      <c r="FL119" s="57" t="s">
        <v>13685</v>
      </c>
      <c r="FM119" s="57" t="s">
        <v>15719</v>
      </c>
      <c r="FU119" s="57" t="s">
        <v>15720</v>
      </c>
      <c r="FV119" s="57" t="s">
        <v>13687</v>
      </c>
      <c r="FW119" s="57" t="s">
        <v>13688</v>
      </c>
      <c r="FX119" s="57" t="s">
        <v>15721</v>
      </c>
      <c r="FY119" s="57" t="s">
        <v>13691</v>
      </c>
      <c r="GE119" s="57" t="s">
        <v>5712</v>
      </c>
      <c r="GF119" s="57" t="s">
        <v>19717</v>
      </c>
      <c r="GL119" s="57" t="s">
        <v>18075</v>
      </c>
      <c r="GM119" s="164" t="s">
        <v>18805</v>
      </c>
      <c r="GN119" s="57" t="s">
        <v>18877</v>
      </c>
      <c r="GO119" s="57" t="s">
        <v>7304</v>
      </c>
      <c r="GP119" s="57" t="s">
        <v>7305</v>
      </c>
      <c r="GQ119" s="57" t="s">
        <v>7306</v>
      </c>
      <c r="GR119" s="57" t="s">
        <v>7307</v>
      </c>
      <c r="GS119" s="57" t="s">
        <v>7308</v>
      </c>
      <c r="GT119" s="57" t="s">
        <v>7309</v>
      </c>
      <c r="GY119" s="57" t="s">
        <v>7310</v>
      </c>
      <c r="GZ119" s="57" t="s">
        <v>7311</v>
      </c>
      <c r="HA119" s="57" t="s">
        <v>16918</v>
      </c>
      <c r="HB119" s="57" t="s">
        <v>4897</v>
      </c>
      <c r="HC119" s="57" t="s">
        <v>7313</v>
      </c>
      <c r="HD119" s="57" t="s">
        <v>7314</v>
      </c>
      <c r="HI119" s="57" t="s">
        <v>19718</v>
      </c>
      <c r="HJ119" s="57" t="s">
        <v>19719</v>
      </c>
      <c r="HP119" s="57" t="s">
        <v>18084</v>
      </c>
      <c r="HQ119" s="164" t="s">
        <v>18835</v>
      </c>
      <c r="HR119" s="57" t="s">
        <v>19011</v>
      </c>
      <c r="HS119" s="57" t="s">
        <v>79</v>
      </c>
      <c r="HT119" s="57" t="s">
        <v>79</v>
      </c>
      <c r="HU119" s="57" t="s">
        <v>79</v>
      </c>
      <c r="HV119" s="57" t="s">
        <v>74</v>
      </c>
      <c r="HW119" s="57" t="s">
        <v>74</v>
      </c>
      <c r="HX119" s="57" t="s">
        <v>79</v>
      </c>
      <c r="HY119" s="57" t="s">
        <v>79</v>
      </c>
      <c r="HZ119" s="57" t="s">
        <v>79</v>
      </c>
      <c r="IA119" s="57" t="s">
        <v>79</v>
      </c>
      <c r="IB119" s="57" t="s">
        <v>79</v>
      </c>
      <c r="IC119" s="57" t="s">
        <v>79</v>
      </c>
      <c r="ID119" s="57" t="s">
        <v>79</v>
      </c>
      <c r="IE119" s="57" t="s">
        <v>79</v>
      </c>
      <c r="IF119" s="57" t="s">
        <v>79</v>
      </c>
      <c r="IG119" s="57" t="s">
        <v>79</v>
      </c>
      <c r="IH119" s="57" t="s">
        <v>79</v>
      </c>
      <c r="II119" s="57" t="s">
        <v>68</v>
      </c>
      <c r="JN119" s="57">
        <v>11054</v>
      </c>
      <c r="JO119" s="57">
        <v>32079</v>
      </c>
      <c r="JP119" s="57">
        <v>32650</v>
      </c>
      <c r="JS119" s="57" t="s">
        <v>18864</v>
      </c>
      <c r="JT119" s="57" t="s">
        <v>18867</v>
      </c>
      <c r="JU119" s="57" t="s">
        <v>19627</v>
      </c>
      <c r="JX119" s="57">
        <v>1</v>
      </c>
      <c r="JY119" s="57">
        <v>1</v>
      </c>
      <c r="JZ119" s="57">
        <v>1</v>
      </c>
      <c r="KC119" s="57">
        <v>140</v>
      </c>
      <c r="KD119" s="57">
        <v>132</v>
      </c>
      <c r="KE119" s="57">
        <v>157</v>
      </c>
      <c r="KH119" s="57">
        <v>114</v>
      </c>
      <c r="KI119" s="57">
        <v>310</v>
      </c>
      <c r="KJ119" s="57">
        <v>314</v>
      </c>
      <c r="KR119" s="57">
        <v>32650</v>
      </c>
      <c r="KS119" s="57">
        <v>11054</v>
      </c>
      <c r="KT119" s="57">
        <v>32663</v>
      </c>
      <c r="KU119" s="57">
        <v>13366</v>
      </c>
      <c r="KW119" s="57" t="s">
        <v>19627</v>
      </c>
      <c r="KX119" s="57" t="s">
        <v>18864</v>
      </c>
      <c r="KY119" s="57" t="s">
        <v>2952</v>
      </c>
      <c r="KZ119" s="57" t="s">
        <v>19644</v>
      </c>
      <c r="LB119" s="57">
        <v>1</v>
      </c>
      <c r="LC119" s="57">
        <v>1</v>
      </c>
      <c r="LD119" s="57">
        <v>2</v>
      </c>
      <c r="LE119" s="57">
        <v>2</v>
      </c>
      <c r="LG119" s="57">
        <v>157</v>
      </c>
      <c r="LH119" s="57">
        <v>140</v>
      </c>
      <c r="LI119" s="57">
        <v>414</v>
      </c>
      <c r="LJ119" s="57">
        <v>301</v>
      </c>
      <c r="LL119" s="57">
        <v>314</v>
      </c>
      <c r="LM119" s="57">
        <v>114</v>
      </c>
      <c r="LN119" s="57">
        <v>314</v>
      </c>
      <c r="LO119" s="57">
        <v>128</v>
      </c>
      <c r="LV119" s="57">
        <v>13154</v>
      </c>
      <c r="LW119" s="57">
        <v>32079</v>
      </c>
      <c r="LX119" s="57">
        <v>32650</v>
      </c>
      <c r="LY119" s="57">
        <v>32663</v>
      </c>
      <c r="MA119" s="57" t="s">
        <v>18863</v>
      </c>
      <c r="MB119" s="57" t="s">
        <v>18867</v>
      </c>
      <c r="MC119" s="57" t="s">
        <v>19627</v>
      </c>
      <c r="MD119" s="57" t="s">
        <v>2952</v>
      </c>
      <c r="MF119" s="57">
        <v>1</v>
      </c>
      <c r="MG119" s="57">
        <v>1</v>
      </c>
      <c r="MH119" s="57">
        <v>1</v>
      </c>
      <c r="MI119" s="57">
        <v>2</v>
      </c>
      <c r="MK119" s="57">
        <v>42</v>
      </c>
      <c r="ML119" s="57">
        <v>132</v>
      </c>
      <c r="MM119" s="57">
        <v>157</v>
      </c>
      <c r="MN119" s="57">
        <v>414</v>
      </c>
      <c r="MP119" s="57">
        <v>122</v>
      </c>
      <c r="MQ119" s="57">
        <v>310</v>
      </c>
      <c r="MR119" s="57">
        <v>314</v>
      </c>
      <c r="MS119" s="57">
        <v>314</v>
      </c>
      <c r="MZ119" s="57">
        <v>13154</v>
      </c>
      <c r="NA119" s="57">
        <v>32079</v>
      </c>
      <c r="NB119" s="57">
        <v>32650</v>
      </c>
      <c r="NE119" s="57" t="s">
        <v>18863</v>
      </c>
      <c r="NF119" s="57" t="s">
        <v>18867</v>
      </c>
      <c r="NG119" s="57" t="s">
        <v>19627</v>
      </c>
      <c r="NJ119" s="57">
        <v>1</v>
      </c>
      <c r="NK119" s="57">
        <v>1</v>
      </c>
      <c r="NL119" s="57">
        <v>1</v>
      </c>
      <c r="NO119" s="57">
        <v>42</v>
      </c>
      <c r="NP119" s="57">
        <v>132</v>
      </c>
      <c r="NQ119" s="57">
        <v>157</v>
      </c>
      <c r="NT119" s="57">
        <v>122</v>
      </c>
      <c r="NU119" s="57">
        <v>310</v>
      </c>
      <c r="NV119" s="57">
        <v>314</v>
      </c>
      <c r="OD119" s="57">
        <v>13254</v>
      </c>
      <c r="OE119" s="57">
        <v>32663</v>
      </c>
      <c r="OF119" s="57">
        <v>13366</v>
      </c>
      <c r="OI119" s="57" t="s">
        <v>18870</v>
      </c>
      <c r="OJ119" s="57" t="s">
        <v>2952</v>
      </c>
      <c r="OK119" s="57" t="s">
        <v>19644</v>
      </c>
      <c r="ON119" s="57">
        <v>2</v>
      </c>
      <c r="OO119" s="57">
        <v>2</v>
      </c>
      <c r="OP119" s="57">
        <v>2</v>
      </c>
      <c r="OS119" s="57">
        <v>192</v>
      </c>
      <c r="OT119" s="57">
        <v>414</v>
      </c>
      <c r="OU119" s="57">
        <v>301</v>
      </c>
      <c r="OX119" s="57">
        <v>128</v>
      </c>
      <c r="OY119" s="57">
        <v>314</v>
      </c>
      <c r="OZ119" s="57">
        <v>128</v>
      </c>
      <c r="PJ119" s="57" t="s">
        <v>19720</v>
      </c>
      <c r="PK119" s="57" t="s">
        <v>19721</v>
      </c>
      <c r="PL119" s="57" t="s">
        <v>19722</v>
      </c>
      <c r="PN119" s="57">
        <v>799.16111369999987</v>
      </c>
      <c r="PO119" s="57" t="s">
        <v>18823</v>
      </c>
      <c r="PP119" s="57" t="s">
        <v>18824</v>
      </c>
      <c r="PQ119" s="57" t="s">
        <v>18825</v>
      </c>
      <c r="PR119" s="57" t="s">
        <v>3686</v>
      </c>
      <c r="PS119" s="57" t="s">
        <v>3687</v>
      </c>
      <c r="PT119" s="57" t="s">
        <v>3688</v>
      </c>
      <c r="PU119" s="57" t="s">
        <v>3689</v>
      </c>
      <c r="PV119" s="57" t="s">
        <v>3690</v>
      </c>
      <c r="PW119" s="57" t="s">
        <v>3691</v>
      </c>
    </row>
    <row r="120" spans="1:439" ht="15" customHeight="1" x14ac:dyDescent="0.35">
      <c r="A120" s="57">
        <v>119</v>
      </c>
      <c r="B120" s="57" t="s">
        <v>1225</v>
      </c>
      <c r="D120" s="57" t="s">
        <v>2007</v>
      </c>
      <c r="E120" s="57" t="s">
        <v>2008</v>
      </c>
      <c r="F120" s="57" t="s">
        <v>2009</v>
      </c>
      <c r="G120" s="57" t="s">
        <v>2010</v>
      </c>
      <c r="H120" s="57" t="s">
        <v>2011</v>
      </c>
      <c r="I120" s="57" t="s">
        <v>2012</v>
      </c>
      <c r="J120" s="57" t="s">
        <v>2013</v>
      </c>
      <c r="K120" s="57" t="s">
        <v>2014</v>
      </c>
      <c r="L120" s="57" t="s">
        <v>2015</v>
      </c>
      <c r="M120" s="57" t="s">
        <v>2011</v>
      </c>
      <c r="P120" s="57" t="s">
        <v>1666</v>
      </c>
      <c r="Q120" s="57" t="s">
        <v>2016</v>
      </c>
      <c r="S120" s="57" t="s">
        <v>69</v>
      </c>
      <c r="T120" s="57" t="s">
        <v>69</v>
      </c>
      <c r="U120" s="57" t="s">
        <v>69</v>
      </c>
      <c r="V120" s="57" t="s">
        <v>69</v>
      </c>
      <c r="W120" s="57" t="s">
        <v>69</v>
      </c>
      <c r="X120" s="57" t="s">
        <v>69</v>
      </c>
      <c r="Y120" s="57" t="s">
        <v>69</v>
      </c>
      <c r="Z120" s="57" t="s">
        <v>69</v>
      </c>
      <c r="AA120" s="57" t="s">
        <v>69</v>
      </c>
      <c r="AB120" s="57" t="s">
        <v>63</v>
      </c>
      <c r="AC120" s="57" t="s">
        <v>69</v>
      </c>
      <c r="AD120" s="57" t="s">
        <v>69</v>
      </c>
      <c r="AE120" s="57" t="s">
        <v>63</v>
      </c>
      <c r="AF120" s="57" t="s">
        <v>69</v>
      </c>
      <c r="AG120" s="57" t="s">
        <v>69</v>
      </c>
      <c r="AH120" s="57" t="s">
        <v>70</v>
      </c>
      <c r="AI120" s="57" t="s">
        <v>2017</v>
      </c>
      <c r="AJ120" s="57" t="s">
        <v>76</v>
      </c>
      <c r="AK120" s="57" t="s">
        <v>83</v>
      </c>
      <c r="AL120" s="57" t="s">
        <v>77</v>
      </c>
      <c r="AM120" s="57" t="s">
        <v>1598</v>
      </c>
      <c r="AO120" s="57" t="s">
        <v>947</v>
      </c>
      <c r="AP120" s="57" t="s">
        <v>19223</v>
      </c>
      <c r="AQ120" s="57" t="s">
        <v>1245</v>
      </c>
      <c r="AR120" s="57" t="s">
        <v>78</v>
      </c>
      <c r="AS120" s="57" t="s">
        <v>1806</v>
      </c>
      <c r="AT120" s="57" t="s">
        <v>18859</v>
      </c>
      <c r="AU120" s="57" t="s">
        <v>5973</v>
      </c>
      <c r="AV120" s="57" t="s">
        <v>5974</v>
      </c>
      <c r="AW120" s="57" t="s">
        <v>5975</v>
      </c>
      <c r="AX120" s="57" t="s">
        <v>5976</v>
      </c>
      <c r="AY120" s="57" t="s">
        <v>5977</v>
      </c>
      <c r="AZ120" s="57" t="s">
        <v>5978</v>
      </c>
      <c r="BA120" s="57" t="s">
        <v>5979</v>
      </c>
      <c r="BB120" s="57" t="s">
        <v>5980</v>
      </c>
      <c r="BE120" s="57" t="s">
        <v>5981</v>
      </c>
      <c r="BF120" s="57" t="s">
        <v>5982</v>
      </c>
      <c r="BG120" s="57" t="s">
        <v>5983</v>
      </c>
      <c r="BH120" s="57" t="s">
        <v>5984</v>
      </c>
      <c r="BI120" s="57" t="s">
        <v>5985</v>
      </c>
      <c r="BJ120" s="57" t="s">
        <v>5986</v>
      </c>
      <c r="BK120" s="57" t="s">
        <v>5987</v>
      </c>
      <c r="BO120" s="57" t="s">
        <v>5988</v>
      </c>
      <c r="BP120" s="57" t="s">
        <v>5989</v>
      </c>
      <c r="BR120" s="57" t="s">
        <v>5990</v>
      </c>
      <c r="BS120" s="57" t="s">
        <v>5991</v>
      </c>
      <c r="BT120" s="57" t="s">
        <v>5992</v>
      </c>
      <c r="BU120" s="57" t="s">
        <v>5993</v>
      </c>
      <c r="BV120" s="57" t="s">
        <v>18078</v>
      </c>
      <c r="BW120" s="164" t="s">
        <v>18802</v>
      </c>
      <c r="BX120" s="57" t="s">
        <v>19723</v>
      </c>
      <c r="BY120" s="57" t="s">
        <v>8835</v>
      </c>
      <c r="BZ120" s="57" t="s">
        <v>8836</v>
      </c>
      <c r="CA120" s="57" t="s">
        <v>8837</v>
      </c>
      <c r="CB120" s="57" t="s">
        <v>8838</v>
      </c>
      <c r="CC120" s="57" t="s">
        <v>8839</v>
      </c>
      <c r="CD120" s="57" t="s">
        <v>8840</v>
      </c>
      <c r="CI120" s="57" t="s">
        <v>8841</v>
      </c>
      <c r="CJ120" s="57" t="s">
        <v>8842</v>
      </c>
      <c r="CK120" s="57" t="s">
        <v>8843</v>
      </c>
      <c r="CL120" s="57" t="s">
        <v>8844</v>
      </c>
      <c r="CM120" s="57" t="s">
        <v>8845</v>
      </c>
      <c r="CN120" s="57" t="s">
        <v>8846</v>
      </c>
      <c r="CO120" s="57" t="s">
        <v>8847</v>
      </c>
      <c r="CS120" s="57" t="s">
        <v>8848</v>
      </c>
      <c r="CT120" s="57" t="s">
        <v>8849</v>
      </c>
      <c r="CU120" s="57" t="s">
        <v>8850</v>
      </c>
      <c r="CV120" s="57" t="s">
        <v>8851</v>
      </c>
      <c r="CW120" s="57" t="s">
        <v>8852</v>
      </c>
      <c r="CX120" s="57" t="s">
        <v>8853</v>
      </c>
      <c r="CY120" s="57" t="s">
        <v>8854</v>
      </c>
      <c r="CZ120" s="57" t="s">
        <v>18078</v>
      </c>
      <c r="DA120" s="164" t="s">
        <v>18805</v>
      </c>
      <c r="DB120" s="57" t="s">
        <v>18942</v>
      </c>
      <c r="DC120" s="57" t="s">
        <v>11689</v>
      </c>
      <c r="DD120" s="57" t="s">
        <v>4585</v>
      </c>
      <c r="DE120" s="57" t="s">
        <v>7859</v>
      </c>
      <c r="DF120" s="57" t="s">
        <v>11325</v>
      </c>
      <c r="DG120" s="57" t="s">
        <v>5036</v>
      </c>
      <c r="DH120" s="57" t="s">
        <v>11690</v>
      </c>
      <c r="DI120" s="57" t="s">
        <v>11691</v>
      </c>
      <c r="DJ120" s="57" t="s">
        <v>5245</v>
      </c>
      <c r="DM120" s="57" t="s">
        <v>11692</v>
      </c>
      <c r="DN120" s="57" t="s">
        <v>11329</v>
      </c>
      <c r="DO120" s="57" t="s">
        <v>10433</v>
      </c>
      <c r="DP120" s="57" t="s">
        <v>11693</v>
      </c>
      <c r="DQ120" s="57" t="s">
        <v>11331</v>
      </c>
      <c r="DR120" s="57" t="s">
        <v>11332</v>
      </c>
      <c r="DS120" s="57" t="s">
        <v>11333</v>
      </c>
      <c r="DT120" s="57" t="s">
        <v>5247</v>
      </c>
      <c r="DW120" s="57" t="s">
        <v>11694</v>
      </c>
      <c r="DX120" s="57" t="s">
        <v>11695</v>
      </c>
      <c r="DZ120" s="57" t="s">
        <v>11696</v>
      </c>
      <c r="EA120" s="57" t="s">
        <v>11697</v>
      </c>
      <c r="EB120" s="57" t="s">
        <v>11698</v>
      </c>
      <c r="EC120" s="57" t="s">
        <v>11699</v>
      </c>
      <c r="ED120" s="57" t="s">
        <v>18078</v>
      </c>
      <c r="EE120" s="164" t="s">
        <v>18805</v>
      </c>
      <c r="EF120" s="57" t="s">
        <v>19016</v>
      </c>
      <c r="EG120" s="57" t="s">
        <v>14090</v>
      </c>
      <c r="EH120" s="57" t="s">
        <v>14091</v>
      </c>
      <c r="EI120" s="57" t="s">
        <v>14092</v>
      </c>
      <c r="EJ120" s="57" t="s">
        <v>14093</v>
      </c>
      <c r="EK120" s="57" t="s">
        <v>14094</v>
      </c>
      <c r="EQ120" s="57" t="s">
        <v>14095</v>
      </c>
      <c r="ER120" s="57" t="s">
        <v>14096</v>
      </c>
      <c r="ES120" s="57" t="s">
        <v>14097</v>
      </c>
      <c r="ET120" s="57" t="s">
        <v>14098</v>
      </c>
      <c r="EU120" s="57" t="s">
        <v>14099</v>
      </c>
      <c r="FA120" s="57" t="s">
        <v>14100</v>
      </c>
      <c r="FB120" s="57" t="s">
        <v>14101</v>
      </c>
      <c r="FC120" s="57" t="s">
        <v>14102</v>
      </c>
      <c r="FD120" s="57" t="s">
        <v>13756</v>
      </c>
      <c r="FE120" s="57" t="s">
        <v>14103</v>
      </c>
      <c r="FF120" s="57" t="s">
        <v>14104</v>
      </c>
      <c r="FG120" s="57" t="s">
        <v>14105</v>
      </c>
      <c r="FH120" s="57" t="s">
        <v>18075</v>
      </c>
      <c r="FI120" s="164" t="s">
        <v>18805</v>
      </c>
      <c r="FJ120" s="57" t="s">
        <v>18900</v>
      </c>
      <c r="FK120" s="57" t="s">
        <v>15786</v>
      </c>
      <c r="FL120" s="57" t="s">
        <v>15787</v>
      </c>
      <c r="FM120" s="57" t="s">
        <v>15788</v>
      </c>
      <c r="FN120" s="57" t="s">
        <v>7915</v>
      </c>
      <c r="FU120" s="57" t="s">
        <v>15789</v>
      </c>
      <c r="FV120" s="57" t="s">
        <v>15790</v>
      </c>
      <c r="FW120" s="57" t="s">
        <v>15791</v>
      </c>
      <c r="FX120" s="57" t="s">
        <v>15792</v>
      </c>
      <c r="FY120" s="57" t="s">
        <v>15793</v>
      </c>
      <c r="FZ120" s="57" t="s">
        <v>15794</v>
      </c>
      <c r="GE120" s="57" t="s">
        <v>4579</v>
      </c>
      <c r="GF120" s="57" t="s">
        <v>15795</v>
      </c>
      <c r="GG120" s="57" t="s">
        <v>15796</v>
      </c>
      <c r="GH120" s="57" t="s">
        <v>5933</v>
      </c>
      <c r="GI120" s="57" t="s">
        <v>5934</v>
      </c>
      <c r="GJ120" s="57" t="s">
        <v>5935</v>
      </c>
      <c r="GK120" s="57" t="s">
        <v>5936</v>
      </c>
      <c r="GL120" s="57" t="s">
        <v>18059</v>
      </c>
      <c r="GM120" s="164" t="s">
        <v>18805</v>
      </c>
      <c r="GN120" s="57" t="s">
        <v>18804</v>
      </c>
      <c r="HS120" s="57" t="s">
        <v>82</v>
      </c>
      <c r="HT120" s="57" t="s">
        <v>82</v>
      </c>
      <c r="HU120" s="57" t="s">
        <v>82</v>
      </c>
      <c r="HV120" s="57" t="s">
        <v>79</v>
      </c>
      <c r="HW120" s="57" t="s">
        <v>79</v>
      </c>
      <c r="HX120" s="57" t="s">
        <v>84</v>
      </c>
      <c r="HY120" s="57" t="s">
        <v>79</v>
      </c>
      <c r="HZ120" s="57" t="s">
        <v>82</v>
      </c>
      <c r="IA120" s="57" t="s">
        <v>82</v>
      </c>
      <c r="IB120" s="57" t="s">
        <v>82</v>
      </c>
      <c r="IC120" s="57" t="s">
        <v>82</v>
      </c>
      <c r="ID120" s="57" t="s">
        <v>79</v>
      </c>
      <c r="IE120" s="57" t="s">
        <v>82</v>
      </c>
      <c r="IF120" s="57" t="s">
        <v>82</v>
      </c>
      <c r="IG120" s="57" t="s">
        <v>82</v>
      </c>
      <c r="IH120" s="57" t="s">
        <v>82</v>
      </c>
      <c r="II120" s="57" t="s">
        <v>68</v>
      </c>
      <c r="IJ120" s="57">
        <v>34593</v>
      </c>
      <c r="IK120" s="57">
        <v>13154</v>
      </c>
      <c r="IL120" s="57">
        <v>13254</v>
      </c>
      <c r="IM120" s="57">
        <v>34085</v>
      </c>
      <c r="IN120" s="57">
        <v>32079</v>
      </c>
      <c r="IO120" s="57" t="s">
        <v>19474</v>
      </c>
      <c r="IP120" s="57" t="s">
        <v>5576</v>
      </c>
      <c r="IQ120" s="57" t="s">
        <v>799</v>
      </c>
      <c r="IR120" s="57" t="s">
        <v>19724</v>
      </c>
      <c r="IS120" s="57" t="s">
        <v>19476</v>
      </c>
      <c r="IT120" s="57">
        <v>3</v>
      </c>
      <c r="IU120" s="57">
        <v>2</v>
      </c>
      <c r="IV120" s="57">
        <v>2</v>
      </c>
      <c r="IW120" s="57">
        <v>2</v>
      </c>
      <c r="IX120" s="57">
        <v>2</v>
      </c>
      <c r="IY120" s="57">
        <v>851</v>
      </c>
      <c r="IZ120" s="57">
        <v>192</v>
      </c>
      <c r="JA120" s="57">
        <v>192</v>
      </c>
      <c r="JB120" s="57">
        <v>263</v>
      </c>
      <c r="JC120" s="57">
        <v>263</v>
      </c>
      <c r="JD120" s="57">
        <v>312</v>
      </c>
      <c r="JE120" s="57">
        <v>122</v>
      </c>
      <c r="JF120" s="57">
        <v>128</v>
      </c>
      <c r="JG120" s="57">
        <v>312</v>
      </c>
      <c r="JH120" s="57">
        <v>312</v>
      </c>
      <c r="JN120" s="57">
        <v>34582</v>
      </c>
      <c r="JO120" s="57">
        <v>34592</v>
      </c>
      <c r="JP120" s="57">
        <v>13154</v>
      </c>
      <c r="JQ120" s="57">
        <v>13254</v>
      </c>
      <c r="JR120" s="57">
        <v>32130</v>
      </c>
      <c r="JS120" s="57" t="s">
        <v>19725</v>
      </c>
      <c r="JT120" s="57" t="s">
        <v>19726</v>
      </c>
      <c r="JU120" s="57" t="s">
        <v>5576</v>
      </c>
      <c r="JV120" s="57" t="s">
        <v>799</v>
      </c>
      <c r="JW120" s="57" t="s">
        <v>19727</v>
      </c>
      <c r="JX120" s="57">
        <v>3</v>
      </c>
      <c r="JY120" s="57">
        <v>3</v>
      </c>
      <c r="JZ120" s="57">
        <v>2</v>
      </c>
      <c r="KA120" s="57">
        <v>2</v>
      </c>
      <c r="KB120" s="57">
        <v>2</v>
      </c>
      <c r="KC120" s="57">
        <v>427</v>
      </c>
      <c r="KD120" s="57">
        <v>407</v>
      </c>
      <c r="KE120" s="57">
        <v>192</v>
      </c>
      <c r="KF120" s="57">
        <v>192</v>
      </c>
      <c r="KG120" s="57">
        <v>180</v>
      </c>
      <c r="KH120" s="57">
        <v>312</v>
      </c>
      <c r="KI120" s="57">
        <v>312</v>
      </c>
      <c r="KJ120" s="57">
        <v>122</v>
      </c>
      <c r="KK120" s="57">
        <v>128</v>
      </c>
      <c r="KL120" s="57">
        <v>413</v>
      </c>
      <c r="KR120" s="57">
        <v>32110</v>
      </c>
      <c r="KS120" s="57">
        <v>32130</v>
      </c>
      <c r="KW120" s="57" t="s">
        <v>19728</v>
      </c>
      <c r="KX120" s="57" t="s">
        <v>19727</v>
      </c>
      <c r="LB120" s="57">
        <v>2</v>
      </c>
      <c r="LC120" s="57">
        <v>2</v>
      </c>
      <c r="LG120" s="57">
        <v>390</v>
      </c>
      <c r="LH120" s="57">
        <v>180</v>
      </c>
      <c r="LL120" s="57">
        <v>310</v>
      </c>
      <c r="LM120" s="57">
        <v>413</v>
      </c>
      <c r="PJ120" s="57" t="s">
        <v>19729</v>
      </c>
      <c r="PK120" s="57" t="s">
        <v>19730</v>
      </c>
      <c r="PL120" s="57" t="s">
        <v>19731</v>
      </c>
      <c r="PM120" s="57" t="s">
        <v>19732</v>
      </c>
      <c r="PN120" s="57">
        <v>2594.1165810000007</v>
      </c>
      <c r="PO120" s="57" t="s">
        <v>18823</v>
      </c>
      <c r="PP120" s="57" t="s">
        <v>18824</v>
      </c>
      <c r="PQ120" s="57" t="s">
        <v>18825</v>
      </c>
      <c r="PR120" s="57" t="s">
        <v>3723</v>
      </c>
      <c r="PS120" s="57" t="s">
        <v>3724</v>
      </c>
      <c r="PT120" s="57" t="s">
        <v>3427</v>
      </c>
      <c r="PU120" s="57" t="s">
        <v>3725</v>
      </c>
      <c r="PV120" s="57" t="s">
        <v>3726</v>
      </c>
      <c r="PW120" s="57" t="s">
        <v>3167</v>
      </c>
    </row>
    <row r="121" spans="1:439" ht="15" customHeight="1" x14ac:dyDescent="0.35">
      <c r="A121" s="57">
        <v>120</v>
      </c>
      <c r="B121" s="57" t="s">
        <v>277</v>
      </c>
      <c r="D121" s="57" t="s">
        <v>19733</v>
      </c>
      <c r="E121" s="57" t="s">
        <v>2018</v>
      </c>
      <c r="F121" s="57" t="s">
        <v>2019</v>
      </c>
      <c r="G121" s="57" t="s">
        <v>2020</v>
      </c>
      <c r="H121" s="57" t="s">
        <v>2021</v>
      </c>
      <c r="P121" s="57" t="s">
        <v>1436</v>
      </c>
      <c r="S121" s="57" t="s">
        <v>69</v>
      </c>
      <c r="T121" s="57" t="s">
        <v>69</v>
      </c>
      <c r="U121" s="57" t="s">
        <v>69</v>
      </c>
      <c r="V121" s="57" t="s">
        <v>69</v>
      </c>
      <c r="W121" s="57" t="s">
        <v>69</v>
      </c>
      <c r="X121" s="57" t="s">
        <v>69</v>
      </c>
      <c r="Y121" s="57" t="s">
        <v>69</v>
      </c>
      <c r="Z121" s="57" t="s">
        <v>69</v>
      </c>
      <c r="AA121" s="57" t="s">
        <v>69</v>
      </c>
      <c r="AB121" s="57" t="s">
        <v>63</v>
      </c>
      <c r="AC121" s="57" t="s">
        <v>69</v>
      </c>
      <c r="AD121" s="57" t="s">
        <v>69</v>
      </c>
      <c r="AE121" s="57" t="s">
        <v>69</v>
      </c>
      <c r="AF121" s="57" t="s">
        <v>69</v>
      </c>
      <c r="AG121" s="57" t="s">
        <v>69</v>
      </c>
      <c r="AH121" s="57" t="s">
        <v>75</v>
      </c>
      <c r="AI121" s="57" t="s">
        <v>2022</v>
      </c>
      <c r="AJ121" s="57" t="s">
        <v>76</v>
      </c>
      <c r="AK121" s="57" t="s">
        <v>76</v>
      </c>
      <c r="AL121" s="57" t="s">
        <v>72</v>
      </c>
      <c r="AM121" s="57" t="s">
        <v>2023</v>
      </c>
      <c r="AO121" s="57" t="s">
        <v>948</v>
      </c>
      <c r="AP121" s="57" t="s">
        <v>19482</v>
      </c>
      <c r="AQ121" s="57" t="s">
        <v>67</v>
      </c>
      <c r="AR121" s="57" t="s">
        <v>78</v>
      </c>
      <c r="AS121" s="57" t="s">
        <v>1623</v>
      </c>
      <c r="AT121" s="57" t="s">
        <v>18801</v>
      </c>
      <c r="AU121" s="57" t="s">
        <v>5994</v>
      </c>
      <c r="AV121" s="57" t="s">
        <v>5995</v>
      </c>
      <c r="AW121" s="57" t="s">
        <v>5996</v>
      </c>
      <c r="AX121" s="57" t="s">
        <v>5997</v>
      </c>
      <c r="AY121" s="57" t="s">
        <v>5998</v>
      </c>
      <c r="AZ121" s="57" t="s">
        <v>5999</v>
      </c>
      <c r="BA121" s="57" t="s">
        <v>6000</v>
      </c>
      <c r="BE121" s="57" t="s">
        <v>6001</v>
      </c>
      <c r="BF121" s="57" t="s">
        <v>6002</v>
      </c>
      <c r="BG121" s="57" t="s">
        <v>6003</v>
      </c>
      <c r="BH121" s="57" t="s">
        <v>6004</v>
      </c>
      <c r="BI121" s="57" t="s">
        <v>6005</v>
      </c>
      <c r="BJ121" s="57" t="s">
        <v>6006</v>
      </c>
      <c r="BK121" s="57" t="s">
        <v>6007</v>
      </c>
      <c r="BO121" s="57" t="s">
        <v>6008</v>
      </c>
      <c r="BP121" s="57" t="s">
        <v>6009</v>
      </c>
      <c r="BQ121" s="57" t="s">
        <v>6010</v>
      </c>
      <c r="BV121" s="57" t="s">
        <v>18078</v>
      </c>
      <c r="BW121" s="164" t="s">
        <v>18802</v>
      </c>
      <c r="BX121" s="57" t="s">
        <v>19700</v>
      </c>
      <c r="BY121" s="57" t="s">
        <v>8856</v>
      </c>
      <c r="BZ121" s="57" t="s">
        <v>8857</v>
      </c>
      <c r="CA121" s="57" t="s">
        <v>8858</v>
      </c>
      <c r="CB121" s="57" t="s">
        <v>8859</v>
      </c>
      <c r="CC121" s="57" t="s">
        <v>8860</v>
      </c>
      <c r="CD121" s="57" t="s">
        <v>8861</v>
      </c>
      <c r="CI121" s="57" t="s">
        <v>8862</v>
      </c>
      <c r="CJ121" s="57" t="s">
        <v>8863</v>
      </c>
      <c r="CK121" s="57" t="s">
        <v>8864</v>
      </c>
      <c r="CL121" s="57" t="s">
        <v>8865</v>
      </c>
      <c r="CM121" s="57" t="s">
        <v>8866</v>
      </c>
      <c r="CN121" s="57" t="s">
        <v>8867</v>
      </c>
      <c r="CS121" s="57" t="s">
        <v>8868</v>
      </c>
      <c r="CT121" s="57" t="s">
        <v>7352</v>
      </c>
      <c r="CU121" s="57" t="s">
        <v>8869</v>
      </c>
      <c r="CZ121" s="57" t="s">
        <v>18075</v>
      </c>
      <c r="DA121" s="164" t="s">
        <v>18805</v>
      </c>
      <c r="DB121" s="57" t="s">
        <v>19095</v>
      </c>
      <c r="DC121" s="57" t="s">
        <v>11700</v>
      </c>
      <c r="DD121" s="57" t="s">
        <v>11701</v>
      </c>
      <c r="DE121" s="57" t="s">
        <v>11702</v>
      </c>
      <c r="DF121" s="57" t="s">
        <v>11703</v>
      </c>
      <c r="DG121" s="57" t="s">
        <v>11704</v>
      </c>
      <c r="DH121" s="57" t="s">
        <v>11705</v>
      </c>
      <c r="DI121" s="57" t="s">
        <v>5704</v>
      </c>
      <c r="DM121" s="57" t="s">
        <v>11706</v>
      </c>
      <c r="DN121" s="57" t="s">
        <v>11707</v>
      </c>
      <c r="DO121" s="57" t="s">
        <v>11708</v>
      </c>
      <c r="DP121" s="57" t="s">
        <v>11709</v>
      </c>
      <c r="DQ121" s="57" t="s">
        <v>11710</v>
      </c>
      <c r="DR121" s="57" t="s">
        <v>11711</v>
      </c>
      <c r="DS121" s="57" t="s">
        <v>11712</v>
      </c>
      <c r="DW121" s="57" t="s">
        <v>11713</v>
      </c>
      <c r="DX121" s="57" t="s">
        <v>5652</v>
      </c>
      <c r="DY121" s="57" t="s">
        <v>11714</v>
      </c>
      <c r="ED121" s="57" t="s">
        <v>18063</v>
      </c>
      <c r="EE121" s="164" t="s">
        <v>18802</v>
      </c>
      <c r="EF121" s="57" t="s">
        <v>18832</v>
      </c>
      <c r="EG121" s="57" t="s">
        <v>14106</v>
      </c>
      <c r="EH121" s="57" t="s">
        <v>14107</v>
      </c>
      <c r="EI121" s="57" t="s">
        <v>14108</v>
      </c>
      <c r="EJ121" s="57" t="s">
        <v>14109</v>
      </c>
      <c r="EK121" s="57" t="s">
        <v>14110</v>
      </c>
      <c r="EL121" s="57" t="s">
        <v>14111</v>
      </c>
      <c r="EM121" s="57" t="s">
        <v>14112</v>
      </c>
      <c r="EQ121" s="57" t="s">
        <v>14113</v>
      </c>
      <c r="ER121" s="57" t="s">
        <v>14114</v>
      </c>
      <c r="ES121" s="57" t="s">
        <v>14115</v>
      </c>
      <c r="ET121" s="57" t="s">
        <v>14116</v>
      </c>
      <c r="EU121" s="57" t="s">
        <v>13752</v>
      </c>
      <c r="EV121" s="57" t="s">
        <v>13750</v>
      </c>
      <c r="EW121" s="57" t="s">
        <v>13753</v>
      </c>
      <c r="FA121" s="57" t="s">
        <v>11425</v>
      </c>
      <c r="FB121" s="57" t="s">
        <v>14117</v>
      </c>
      <c r="FC121" s="57" t="s">
        <v>14118</v>
      </c>
      <c r="FH121" s="57" t="s">
        <v>18059</v>
      </c>
      <c r="FI121" s="164" t="s">
        <v>18805</v>
      </c>
      <c r="FJ121" s="57" t="s">
        <v>18908</v>
      </c>
      <c r="FK121" s="57" t="s">
        <v>15797</v>
      </c>
      <c r="FL121" s="57" t="s">
        <v>15798</v>
      </c>
      <c r="FM121" s="57" t="s">
        <v>15799</v>
      </c>
      <c r="FN121" s="57" t="s">
        <v>15800</v>
      </c>
      <c r="FO121" s="57" t="s">
        <v>15801</v>
      </c>
      <c r="FP121" s="57" t="s">
        <v>15802</v>
      </c>
      <c r="FU121" s="57" t="s">
        <v>15803</v>
      </c>
      <c r="FV121" s="57" t="s">
        <v>15804</v>
      </c>
      <c r="FW121" s="57" t="s">
        <v>15805</v>
      </c>
      <c r="FX121" s="57" t="s">
        <v>15806</v>
      </c>
      <c r="FY121" s="57" t="s">
        <v>15807</v>
      </c>
      <c r="FZ121" s="57" t="s">
        <v>15808</v>
      </c>
      <c r="GE121" s="57" t="s">
        <v>11552</v>
      </c>
      <c r="GF121" s="57" t="s">
        <v>6405</v>
      </c>
      <c r="GG121" s="57" t="s">
        <v>15809</v>
      </c>
      <c r="GL121" s="57" t="s">
        <v>18075</v>
      </c>
      <c r="GM121" s="164" t="s">
        <v>18805</v>
      </c>
      <c r="GN121" s="57" t="s">
        <v>19200</v>
      </c>
      <c r="GO121" s="57" t="s">
        <v>16976</v>
      </c>
      <c r="GP121" s="57" t="s">
        <v>16977</v>
      </c>
      <c r="GQ121" s="57" t="s">
        <v>16978</v>
      </c>
      <c r="GR121" s="57" t="s">
        <v>16979</v>
      </c>
      <c r="GS121" s="57" t="s">
        <v>16980</v>
      </c>
      <c r="GT121" s="57" t="s">
        <v>4588</v>
      </c>
      <c r="GU121" s="57" t="s">
        <v>16981</v>
      </c>
      <c r="GY121" s="57" t="s">
        <v>16982</v>
      </c>
      <c r="GZ121" s="57" t="s">
        <v>16983</v>
      </c>
      <c r="HA121" s="57" t="s">
        <v>11331</v>
      </c>
      <c r="HB121" s="57" t="s">
        <v>16984</v>
      </c>
      <c r="HC121" s="57" t="s">
        <v>11329</v>
      </c>
      <c r="HD121" s="57" t="s">
        <v>16985</v>
      </c>
      <c r="HE121" s="57" t="s">
        <v>16986</v>
      </c>
      <c r="HF121" s="57" t="s">
        <v>11334</v>
      </c>
      <c r="HI121" s="57" t="s">
        <v>7861</v>
      </c>
      <c r="HJ121" s="57" t="s">
        <v>16987</v>
      </c>
      <c r="HK121" s="57" t="s">
        <v>4603</v>
      </c>
      <c r="HP121" s="57" t="s">
        <v>18078</v>
      </c>
      <c r="HQ121" s="164" t="s">
        <v>18805</v>
      </c>
      <c r="HR121" s="57" t="s">
        <v>19734</v>
      </c>
      <c r="HS121" s="57" t="s">
        <v>82</v>
      </c>
      <c r="HT121" s="57" t="s">
        <v>79</v>
      </c>
      <c r="HU121" s="57" t="s">
        <v>79</v>
      </c>
      <c r="HV121" s="57" t="s">
        <v>79</v>
      </c>
      <c r="HW121" s="57" t="s">
        <v>79</v>
      </c>
      <c r="HX121" s="57" t="s">
        <v>79</v>
      </c>
      <c r="HY121" s="57" t="s">
        <v>79</v>
      </c>
      <c r="HZ121" s="57" t="s">
        <v>82</v>
      </c>
      <c r="IA121" s="57" t="s">
        <v>82</v>
      </c>
      <c r="IB121" s="57" t="s">
        <v>79</v>
      </c>
      <c r="IC121" s="57" t="s">
        <v>79</v>
      </c>
      <c r="ID121" s="57" t="s">
        <v>79</v>
      </c>
      <c r="IE121" s="57" t="s">
        <v>82</v>
      </c>
      <c r="IF121" s="57" t="s">
        <v>79</v>
      </c>
      <c r="IG121" s="57" t="s">
        <v>79</v>
      </c>
      <c r="IH121" s="57" t="s">
        <v>82</v>
      </c>
      <c r="II121" s="57" t="s">
        <v>68</v>
      </c>
      <c r="IJ121" s="57">
        <v>31625</v>
      </c>
      <c r="IK121" s="57">
        <v>31663</v>
      </c>
      <c r="IL121" s="57">
        <v>31660</v>
      </c>
      <c r="IM121" s="57">
        <v>32650</v>
      </c>
      <c r="IN121" s="57">
        <v>32079</v>
      </c>
      <c r="IO121" s="57" t="s">
        <v>19735</v>
      </c>
      <c r="IP121" s="57" t="s">
        <v>18865</v>
      </c>
      <c r="IQ121" s="57" t="s">
        <v>18895</v>
      </c>
      <c r="IR121" s="57" t="s">
        <v>19627</v>
      </c>
      <c r="IS121" s="57" t="s">
        <v>18867</v>
      </c>
      <c r="IT121" s="57">
        <v>3</v>
      </c>
      <c r="IU121" s="57">
        <v>2</v>
      </c>
      <c r="IV121" s="57">
        <v>1</v>
      </c>
      <c r="IW121" s="57">
        <v>2</v>
      </c>
      <c r="IX121" s="57">
        <v>1</v>
      </c>
      <c r="IY121" s="57">
        <v>630</v>
      </c>
      <c r="IZ121" s="57">
        <v>395</v>
      </c>
      <c r="JA121" s="57">
        <v>79</v>
      </c>
      <c r="JB121" s="57">
        <v>243</v>
      </c>
      <c r="JC121" s="57">
        <v>132</v>
      </c>
      <c r="JD121" s="57">
        <v>200</v>
      </c>
      <c r="JE121" s="57">
        <v>311</v>
      </c>
      <c r="JF121" s="57">
        <v>311</v>
      </c>
      <c r="JG121" s="57">
        <v>314</v>
      </c>
      <c r="JH121" s="57">
        <v>310</v>
      </c>
      <c r="JN121" s="57">
        <v>32650</v>
      </c>
      <c r="JO121" s="57">
        <v>32079</v>
      </c>
      <c r="JP121" s="57">
        <v>13154</v>
      </c>
      <c r="JS121" s="57" t="s">
        <v>19627</v>
      </c>
      <c r="JT121" s="57" t="s">
        <v>18867</v>
      </c>
      <c r="JU121" s="57" t="s">
        <v>18863</v>
      </c>
      <c r="JX121" s="57">
        <v>2</v>
      </c>
      <c r="JY121" s="57">
        <v>1</v>
      </c>
      <c r="JZ121" s="57">
        <v>2</v>
      </c>
      <c r="KC121" s="57">
        <v>243</v>
      </c>
      <c r="KD121" s="57">
        <v>132</v>
      </c>
      <c r="KE121" s="57">
        <v>192</v>
      </c>
      <c r="KH121" s="57">
        <v>314</v>
      </c>
      <c r="KI121" s="57">
        <v>310</v>
      </c>
      <c r="KJ121" s="57">
        <v>122</v>
      </c>
      <c r="KR121" s="57">
        <v>31625</v>
      </c>
      <c r="KS121" s="57">
        <v>32110</v>
      </c>
      <c r="KT121" s="57">
        <v>13254</v>
      </c>
      <c r="KW121" s="57" t="s">
        <v>19735</v>
      </c>
      <c r="KX121" s="57" t="s">
        <v>18869</v>
      </c>
      <c r="KY121" s="57" t="s">
        <v>18870</v>
      </c>
      <c r="LB121" s="57">
        <v>3</v>
      </c>
      <c r="LC121" s="57">
        <v>1</v>
      </c>
      <c r="LD121" s="57">
        <v>2</v>
      </c>
      <c r="LG121" s="57">
        <v>630</v>
      </c>
      <c r="LH121" s="57">
        <v>106</v>
      </c>
      <c r="LI121" s="57">
        <v>192</v>
      </c>
      <c r="LL121" s="57">
        <v>200</v>
      </c>
      <c r="LM121" s="57">
        <v>310</v>
      </c>
      <c r="LN121" s="57">
        <v>128</v>
      </c>
      <c r="LV121" s="57">
        <v>31660</v>
      </c>
      <c r="LW121" s="57">
        <v>31663</v>
      </c>
      <c r="MA121" s="57" t="s">
        <v>18895</v>
      </c>
      <c r="MB121" s="57" t="s">
        <v>18865</v>
      </c>
      <c r="MF121" s="57">
        <v>1</v>
      </c>
      <c r="MG121" s="57">
        <v>2</v>
      </c>
      <c r="MK121" s="57">
        <v>79</v>
      </c>
      <c r="ML121" s="57">
        <v>395</v>
      </c>
      <c r="MP121" s="57">
        <v>311</v>
      </c>
      <c r="MQ121" s="57">
        <v>311</v>
      </c>
      <c r="MZ121" s="57">
        <v>13154</v>
      </c>
      <c r="NA121" s="57">
        <v>32650</v>
      </c>
      <c r="NB121" s="57">
        <v>32079</v>
      </c>
      <c r="NE121" s="57" t="s">
        <v>18863</v>
      </c>
      <c r="NF121" s="57" t="s">
        <v>19627</v>
      </c>
      <c r="NG121" s="57" t="s">
        <v>18867</v>
      </c>
      <c r="NJ121" s="57">
        <v>2</v>
      </c>
      <c r="NK121" s="57">
        <v>2</v>
      </c>
      <c r="NL121" s="57">
        <v>1</v>
      </c>
      <c r="NO121" s="57">
        <v>192</v>
      </c>
      <c r="NP121" s="57">
        <v>243</v>
      </c>
      <c r="NQ121" s="57">
        <v>132</v>
      </c>
      <c r="NT121" s="57">
        <v>122</v>
      </c>
      <c r="NU121" s="57">
        <v>314</v>
      </c>
      <c r="NV121" s="57">
        <v>310</v>
      </c>
      <c r="OD121" s="57">
        <v>32110</v>
      </c>
      <c r="OI121" s="57" t="s">
        <v>18869</v>
      </c>
      <c r="ON121" s="57">
        <v>1</v>
      </c>
      <c r="OS121" s="57">
        <v>106</v>
      </c>
      <c r="OX121" s="57">
        <v>310</v>
      </c>
      <c r="PJ121" s="57" t="s">
        <v>19736</v>
      </c>
      <c r="PK121" s="57" t="s">
        <v>19737</v>
      </c>
      <c r="PL121" s="57" t="s">
        <v>19738</v>
      </c>
      <c r="PN121" s="57">
        <v>3507.731839300001</v>
      </c>
      <c r="PO121" s="57" t="s">
        <v>18823</v>
      </c>
      <c r="PP121" s="57" t="s">
        <v>18824</v>
      </c>
      <c r="PQ121" s="57" t="s">
        <v>18825</v>
      </c>
      <c r="PR121" s="57" t="s">
        <v>3727</v>
      </c>
      <c r="PS121" s="57" t="s">
        <v>3728</v>
      </c>
      <c r="PT121" s="57" t="s">
        <v>3729</v>
      </c>
      <c r="PU121" s="57" t="s">
        <v>3730</v>
      </c>
      <c r="PV121" s="57" t="s">
        <v>3731</v>
      </c>
      <c r="PW121" s="57" t="s">
        <v>3732</v>
      </c>
    </row>
    <row r="122" spans="1:439" ht="15" customHeight="1" x14ac:dyDescent="0.35">
      <c r="A122" s="57">
        <v>121</v>
      </c>
      <c r="B122" s="57" t="s">
        <v>277</v>
      </c>
      <c r="D122" s="57" t="s">
        <v>19739</v>
      </c>
      <c r="E122" s="57" t="s">
        <v>2024</v>
      </c>
      <c r="F122" s="57" t="s">
        <v>2025</v>
      </c>
      <c r="G122" s="57" t="s">
        <v>2026</v>
      </c>
      <c r="H122" s="57" t="s">
        <v>2027</v>
      </c>
      <c r="P122" s="57" t="s">
        <v>2028</v>
      </c>
      <c r="S122" s="57" t="s">
        <v>69</v>
      </c>
      <c r="T122" s="57" t="s">
        <v>69</v>
      </c>
      <c r="U122" s="57" t="s">
        <v>69</v>
      </c>
      <c r="V122" s="57" t="s">
        <v>69</v>
      </c>
      <c r="W122" s="57" t="s">
        <v>69</v>
      </c>
      <c r="X122" s="57" t="s">
        <v>69</v>
      </c>
      <c r="Y122" s="57" t="s">
        <v>69</v>
      </c>
      <c r="Z122" s="57" t="s">
        <v>63</v>
      </c>
      <c r="AA122" s="57" t="s">
        <v>69</v>
      </c>
      <c r="AB122" s="57" t="s">
        <v>63</v>
      </c>
      <c r="AC122" s="57" t="s">
        <v>69</v>
      </c>
      <c r="AD122" s="57" t="s">
        <v>69</v>
      </c>
      <c r="AE122" s="57" t="s">
        <v>69</v>
      </c>
      <c r="AF122" s="57" t="s">
        <v>69</v>
      </c>
      <c r="AG122" s="57" t="s">
        <v>69</v>
      </c>
      <c r="AH122" s="57" t="s">
        <v>70</v>
      </c>
      <c r="AI122" s="57" t="s">
        <v>2029</v>
      </c>
      <c r="AJ122" s="57" t="s">
        <v>71</v>
      </c>
      <c r="AK122" s="57" t="s">
        <v>71</v>
      </c>
      <c r="AL122" s="57" t="s">
        <v>80</v>
      </c>
      <c r="AO122" s="57" t="s">
        <v>949</v>
      </c>
      <c r="AP122" s="57" t="s">
        <v>19482</v>
      </c>
      <c r="AQ122" s="57" t="s">
        <v>67</v>
      </c>
      <c r="AR122" s="57" t="s">
        <v>67</v>
      </c>
      <c r="AS122" s="57" t="s">
        <v>1261</v>
      </c>
      <c r="AT122" s="57" t="s">
        <v>18859</v>
      </c>
      <c r="AU122" s="57" t="s">
        <v>4756</v>
      </c>
      <c r="AV122" s="57" t="s">
        <v>6012</v>
      </c>
      <c r="AW122" s="57" t="s">
        <v>6013</v>
      </c>
      <c r="AX122" s="57" t="s">
        <v>4756</v>
      </c>
      <c r="AY122" s="57" t="s">
        <v>6014</v>
      </c>
      <c r="BE122" s="57" t="s">
        <v>6015</v>
      </c>
      <c r="BF122" s="57" t="s">
        <v>6016</v>
      </c>
      <c r="BG122" s="57" t="s">
        <v>6017</v>
      </c>
      <c r="BH122" s="57" t="s">
        <v>6018</v>
      </c>
      <c r="BI122" s="57" t="s">
        <v>6019</v>
      </c>
      <c r="BJ122" s="57" t="s">
        <v>6020</v>
      </c>
      <c r="BO122" s="57" t="s">
        <v>4579</v>
      </c>
      <c r="BP122" s="57" t="s">
        <v>6021</v>
      </c>
      <c r="BQ122" s="57" t="s">
        <v>6022</v>
      </c>
      <c r="BV122" s="57" t="s">
        <v>18059</v>
      </c>
      <c r="BW122" s="164" t="s">
        <v>18805</v>
      </c>
      <c r="BX122" s="57" t="s">
        <v>19055</v>
      </c>
      <c r="BY122" s="57" t="s">
        <v>8870</v>
      </c>
      <c r="BZ122" s="57" t="s">
        <v>8711</v>
      </c>
      <c r="CA122" s="57" t="s">
        <v>8871</v>
      </c>
      <c r="CB122" s="57" t="s">
        <v>6926</v>
      </c>
      <c r="CC122" s="57" t="s">
        <v>6927</v>
      </c>
      <c r="CI122" s="57" t="s">
        <v>8872</v>
      </c>
      <c r="CJ122" s="57" t="s">
        <v>6930</v>
      </c>
      <c r="CK122" s="57" t="s">
        <v>8873</v>
      </c>
      <c r="CL122" s="57" t="s">
        <v>6931</v>
      </c>
      <c r="CM122" s="57" t="s">
        <v>6932</v>
      </c>
      <c r="CS122" s="57" t="s">
        <v>6934</v>
      </c>
      <c r="CT122" s="57" t="s">
        <v>6934</v>
      </c>
      <c r="CZ122" s="57" t="s">
        <v>18069</v>
      </c>
      <c r="DA122" s="164" t="s">
        <v>18802</v>
      </c>
      <c r="DB122" s="57" t="s">
        <v>19740</v>
      </c>
      <c r="DC122" s="57" t="s">
        <v>11715</v>
      </c>
      <c r="DD122" s="57" t="s">
        <v>11716</v>
      </c>
      <c r="DE122" s="57" t="s">
        <v>11717</v>
      </c>
      <c r="DF122" s="57" t="s">
        <v>11718</v>
      </c>
      <c r="DG122" s="57" t="s">
        <v>11719</v>
      </c>
      <c r="DH122" s="57" t="s">
        <v>8713</v>
      </c>
      <c r="DM122" s="57" t="s">
        <v>11720</v>
      </c>
      <c r="DN122" s="57" t="s">
        <v>11721</v>
      </c>
      <c r="DO122" s="57" t="s">
        <v>8715</v>
      </c>
      <c r="DP122" s="57" t="s">
        <v>11722</v>
      </c>
      <c r="DQ122" s="57" t="s">
        <v>11723</v>
      </c>
      <c r="DR122" s="57" t="s">
        <v>11724</v>
      </c>
      <c r="DW122" s="57" t="s">
        <v>11725</v>
      </c>
      <c r="DX122" s="57" t="s">
        <v>11726</v>
      </c>
      <c r="ED122" s="57" t="s">
        <v>18069</v>
      </c>
      <c r="EE122" s="164" t="s">
        <v>18805</v>
      </c>
      <c r="EF122" s="57" t="s">
        <v>18908</v>
      </c>
      <c r="EG122" s="57" t="s">
        <v>14119</v>
      </c>
      <c r="EH122" s="57" t="s">
        <v>14120</v>
      </c>
      <c r="EI122" s="57" t="s">
        <v>14121</v>
      </c>
      <c r="EJ122" s="57" t="s">
        <v>14122</v>
      </c>
      <c r="EQ122" s="57" t="s">
        <v>14123</v>
      </c>
      <c r="ER122" s="57" t="s">
        <v>14124</v>
      </c>
      <c r="ES122" s="57" t="s">
        <v>14125</v>
      </c>
      <c r="ET122" s="57" t="s">
        <v>14126</v>
      </c>
      <c r="EU122" s="57" t="s">
        <v>14127</v>
      </c>
      <c r="FA122" s="57" t="s">
        <v>14128</v>
      </c>
      <c r="FB122" s="57" t="s">
        <v>12531</v>
      </c>
      <c r="FH122" s="57" t="s">
        <v>18084</v>
      </c>
      <c r="FI122" s="164" t="s">
        <v>18802</v>
      </c>
      <c r="FJ122" s="57" t="s">
        <v>18854</v>
      </c>
      <c r="FK122" s="57" t="s">
        <v>15810</v>
      </c>
      <c r="FL122" s="57" t="s">
        <v>15811</v>
      </c>
      <c r="FM122" s="57" t="s">
        <v>15812</v>
      </c>
      <c r="FN122" s="57" t="s">
        <v>15813</v>
      </c>
      <c r="FO122" s="57" t="s">
        <v>15814</v>
      </c>
      <c r="FU122" s="57" t="s">
        <v>15815</v>
      </c>
      <c r="FV122" s="57" t="s">
        <v>15816</v>
      </c>
      <c r="FW122" s="57" t="s">
        <v>15817</v>
      </c>
      <c r="FX122" s="57" t="s">
        <v>15818</v>
      </c>
      <c r="FY122" s="57" t="s">
        <v>15819</v>
      </c>
      <c r="FZ122" s="57" t="s">
        <v>15820</v>
      </c>
      <c r="GE122" s="57" t="s">
        <v>15821</v>
      </c>
      <c r="GF122" s="57" t="s">
        <v>15813</v>
      </c>
      <c r="GG122" s="57" t="s">
        <v>15822</v>
      </c>
      <c r="GL122" s="57" t="s">
        <v>18081</v>
      </c>
      <c r="GM122" s="164" t="s">
        <v>18805</v>
      </c>
      <c r="GN122" s="57" t="s">
        <v>18828</v>
      </c>
      <c r="HS122" s="57" t="s">
        <v>79</v>
      </c>
      <c r="HT122" s="57" t="s">
        <v>74</v>
      </c>
      <c r="HU122" s="57" t="s">
        <v>74</v>
      </c>
      <c r="HV122" s="57" t="s">
        <v>68</v>
      </c>
      <c r="HW122" s="57" t="s">
        <v>74</v>
      </c>
      <c r="HX122" s="57" t="s">
        <v>68</v>
      </c>
      <c r="HY122" s="57" t="s">
        <v>79</v>
      </c>
      <c r="HZ122" s="57" t="s">
        <v>74</v>
      </c>
      <c r="IA122" s="57" t="s">
        <v>79</v>
      </c>
      <c r="IB122" s="57" t="s">
        <v>74</v>
      </c>
      <c r="IC122" s="57" t="s">
        <v>79</v>
      </c>
      <c r="ID122" s="57" t="s">
        <v>74</v>
      </c>
      <c r="IE122" s="57" t="s">
        <v>74</v>
      </c>
      <c r="IF122" s="57" t="s">
        <v>74</v>
      </c>
      <c r="IG122" s="57" t="s">
        <v>74</v>
      </c>
      <c r="IH122" s="57" t="s">
        <v>79</v>
      </c>
      <c r="II122" s="57" t="s">
        <v>68</v>
      </c>
      <c r="JN122" s="57">
        <v>35052</v>
      </c>
      <c r="JS122" s="57" t="s">
        <v>19632</v>
      </c>
      <c r="JT122" s="57" t="s">
        <v>125</v>
      </c>
      <c r="JX122" s="57">
        <v>2</v>
      </c>
      <c r="KC122" s="57">
        <v>140</v>
      </c>
      <c r="KH122" s="57">
        <v>334</v>
      </c>
      <c r="KR122" s="57">
        <v>35052</v>
      </c>
      <c r="KS122" s="57">
        <v>13154</v>
      </c>
      <c r="KW122" s="57" t="s">
        <v>19632</v>
      </c>
      <c r="KX122" s="57" t="s">
        <v>18870</v>
      </c>
      <c r="LB122" s="57">
        <v>2</v>
      </c>
      <c r="LC122" s="57">
        <v>1</v>
      </c>
      <c r="LG122" s="57">
        <v>140</v>
      </c>
      <c r="LH122" s="57">
        <v>42</v>
      </c>
      <c r="LL122" s="57">
        <v>334</v>
      </c>
      <c r="LM122" s="57">
        <v>122</v>
      </c>
      <c r="LV122" s="57">
        <v>35052</v>
      </c>
      <c r="LW122" s="57">
        <v>13154</v>
      </c>
      <c r="MA122" s="57" t="s">
        <v>19632</v>
      </c>
      <c r="MB122" s="57" t="s">
        <v>18870</v>
      </c>
      <c r="MF122" s="57">
        <v>2</v>
      </c>
      <c r="MG122" s="57">
        <v>1</v>
      </c>
      <c r="MK122" s="57">
        <v>140</v>
      </c>
      <c r="ML122" s="57">
        <v>42</v>
      </c>
      <c r="MP122" s="57">
        <v>334</v>
      </c>
      <c r="MQ122" s="57">
        <v>122</v>
      </c>
      <c r="MZ122" s="57">
        <v>35071</v>
      </c>
      <c r="NA122" s="57">
        <v>32663</v>
      </c>
      <c r="NE122" s="57" t="s">
        <v>19633</v>
      </c>
      <c r="NF122" s="57" t="s">
        <v>2952</v>
      </c>
      <c r="NJ122" s="57">
        <v>1</v>
      </c>
      <c r="NK122" s="57">
        <v>1</v>
      </c>
      <c r="NO122" s="57">
        <v>86</v>
      </c>
      <c r="NP122" s="57">
        <v>71</v>
      </c>
      <c r="NT122" s="57">
        <v>324</v>
      </c>
      <c r="NU122" s="57">
        <v>314</v>
      </c>
      <c r="PJ122" s="57" t="s">
        <v>19741</v>
      </c>
      <c r="PK122" s="57" t="s">
        <v>19742</v>
      </c>
      <c r="PL122" s="57" t="s">
        <v>19743</v>
      </c>
      <c r="PN122" s="57">
        <v>3340.9543877000006</v>
      </c>
      <c r="PO122" s="57" t="s">
        <v>18823</v>
      </c>
      <c r="PP122" s="57" t="s">
        <v>18824</v>
      </c>
      <c r="PQ122" s="57" t="s">
        <v>18825</v>
      </c>
      <c r="PR122" s="57" t="s">
        <v>3733</v>
      </c>
      <c r="PS122" s="57" t="s">
        <v>3734</v>
      </c>
      <c r="PT122" s="57" t="s">
        <v>3735</v>
      </c>
      <c r="PU122" s="57" t="s">
        <v>3736</v>
      </c>
      <c r="PV122" s="57" t="s">
        <v>3737</v>
      </c>
      <c r="PW122" s="57" t="s">
        <v>3167</v>
      </c>
    </row>
    <row r="123" spans="1:439" ht="15" customHeight="1" x14ac:dyDescent="0.35">
      <c r="A123" s="57">
        <v>122</v>
      </c>
      <c r="B123" s="57" t="s">
        <v>277</v>
      </c>
      <c r="D123" s="57" t="s">
        <v>19744</v>
      </c>
      <c r="E123" s="57" t="s">
        <v>2030</v>
      </c>
      <c r="F123" s="57" t="s">
        <v>2031</v>
      </c>
      <c r="G123" s="57" t="s">
        <v>2032</v>
      </c>
      <c r="H123" s="57" t="s">
        <v>2033</v>
      </c>
      <c r="P123" s="57" t="s">
        <v>2034</v>
      </c>
      <c r="S123" s="57" t="s">
        <v>69</v>
      </c>
      <c r="T123" s="57" t="s">
        <v>69</v>
      </c>
      <c r="U123" s="57" t="s">
        <v>69</v>
      </c>
      <c r="V123" s="57" t="s">
        <v>69</v>
      </c>
      <c r="W123" s="57" t="s">
        <v>69</v>
      </c>
      <c r="X123" s="57" t="s">
        <v>69</v>
      </c>
      <c r="Y123" s="57" t="s">
        <v>69</v>
      </c>
      <c r="Z123" s="57" t="s">
        <v>69</v>
      </c>
      <c r="AA123" s="57" t="s">
        <v>69</v>
      </c>
      <c r="AB123" s="57" t="s">
        <v>63</v>
      </c>
      <c r="AC123" s="57" t="s">
        <v>69</v>
      </c>
      <c r="AD123" s="57" t="s">
        <v>69</v>
      </c>
      <c r="AE123" s="57" t="s">
        <v>63</v>
      </c>
      <c r="AF123" s="57" t="s">
        <v>69</v>
      </c>
      <c r="AG123" s="57" t="s">
        <v>69</v>
      </c>
      <c r="AH123" s="57" t="s">
        <v>75</v>
      </c>
      <c r="AI123" s="57" t="s">
        <v>2035</v>
      </c>
      <c r="AJ123" s="57" t="s">
        <v>71</v>
      </c>
      <c r="AK123" s="57" t="s">
        <v>71</v>
      </c>
      <c r="AL123" s="57" t="s">
        <v>72</v>
      </c>
      <c r="AM123" s="57" t="s">
        <v>2036</v>
      </c>
      <c r="AN123" s="57" t="s">
        <v>2037</v>
      </c>
      <c r="AO123" s="57" t="s">
        <v>950</v>
      </c>
      <c r="AP123" s="57" t="s">
        <v>19482</v>
      </c>
      <c r="AQ123" s="57" t="s">
        <v>67</v>
      </c>
      <c r="AR123" s="57" t="s">
        <v>73</v>
      </c>
      <c r="AS123" s="57" t="s">
        <v>1261</v>
      </c>
      <c r="AT123" s="57" t="s">
        <v>18801</v>
      </c>
      <c r="AU123" s="57" t="s">
        <v>19745</v>
      </c>
      <c r="AV123" s="57" t="s">
        <v>4756</v>
      </c>
      <c r="AW123" s="57" t="s">
        <v>5938</v>
      </c>
      <c r="AX123" s="57" t="s">
        <v>5876</v>
      </c>
      <c r="AY123" s="57" t="s">
        <v>5939</v>
      </c>
      <c r="AZ123" s="57" t="s">
        <v>5940</v>
      </c>
      <c r="BE123" s="57" t="s">
        <v>19746</v>
      </c>
      <c r="BF123" s="57" t="s">
        <v>5878</v>
      </c>
      <c r="BG123" s="57" t="s">
        <v>19747</v>
      </c>
      <c r="BH123" s="57" t="s">
        <v>5880</v>
      </c>
      <c r="BI123" s="57" t="s">
        <v>5881</v>
      </c>
      <c r="BJ123" s="57" t="s">
        <v>5882</v>
      </c>
      <c r="BO123" s="57" t="s">
        <v>5942</v>
      </c>
      <c r="BP123" s="57" t="s">
        <v>5390</v>
      </c>
      <c r="BQ123" s="57" t="s">
        <v>5943</v>
      </c>
      <c r="BV123" s="57" t="s">
        <v>18059</v>
      </c>
      <c r="BW123" s="164" t="s">
        <v>18805</v>
      </c>
      <c r="BX123" s="57" t="s">
        <v>18809</v>
      </c>
      <c r="BY123" s="57" t="s">
        <v>8710</v>
      </c>
      <c r="BZ123" s="57" t="s">
        <v>8711</v>
      </c>
      <c r="CA123" s="57" t="s">
        <v>8712</v>
      </c>
      <c r="CB123" s="57" t="s">
        <v>8713</v>
      </c>
      <c r="CI123" s="57" t="s">
        <v>19748</v>
      </c>
      <c r="CJ123" s="57" t="s">
        <v>6930</v>
      </c>
      <c r="CK123" s="57" t="s">
        <v>8715</v>
      </c>
      <c r="CL123" s="57" t="s">
        <v>8716</v>
      </c>
      <c r="CS123" s="57" t="s">
        <v>11552</v>
      </c>
      <c r="CT123" s="57" t="s">
        <v>19749</v>
      </c>
      <c r="CU123" s="57" t="s">
        <v>19750</v>
      </c>
      <c r="CZ123" s="57" t="s">
        <v>18069</v>
      </c>
      <c r="DA123" s="164" t="s">
        <v>18802</v>
      </c>
      <c r="DB123" s="57" t="s">
        <v>18806</v>
      </c>
      <c r="DC123" s="57" t="s">
        <v>11559</v>
      </c>
      <c r="DD123" s="57" t="s">
        <v>11560</v>
      </c>
      <c r="DE123" s="57" t="s">
        <v>11561</v>
      </c>
      <c r="DF123" s="57" t="s">
        <v>11562</v>
      </c>
      <c r="DG123" s="57" t="s">
        <v>19751</v>
      </c>
      <c r="DH123" s="57" t="s">
        <v>11564</v>
      </c>
      <c r="DM123" s="57" t="s">
        <v>11565</v>
      </c>
      <c r="DN123" s="57" t="s">
        <v>19752</v>
      </c>
      <c r="DO123" s="57" t="s">
        <v>19753</v>
      </c>
      <c r="DP123" s="57" t="s">
        <v>19754</v>
      </c>
      <c r="DQ123" s="57" t="s">
        <v>14126</v>
      </c>
      <c r="DR123" s="57" t="s">
        <v>14127</v>
      </c>
      <c r="DW123" s="57" t="s">
        <v>13296</v>
      </c>
      <c r="DX123" s="57" t="s">
        <v>19755</v>
      </c>
      <c r="DY123" s="57" t="s">
        <v>19756</v>
      </c>
      <c r="ED123" s="57" t="s">
        <v>18075</v>
      </c>
      <c r="EE123" s="164" t="s">
        <v>18805</v>
      </c>
      <c r="EF123" s="57" t="s">
        <v>19029</v>
      </c>
      <c r="EG123" s="57" t="s">
        <v>13978</v>
      </c>
      <c r="EH123" s="57" t="s">
        <v>13979</v>
      </c>
      <c r="EI123" s="57" t="s">
        <v>13980</v>
      </c>
      <c r="EJ123" s="57" t="s">
        <v>13981</v>
      </c>
      <c r="EK123" s="57" t="s">
        <v>13982</v>
      </c>
      <c r="EL123" s="57" t="s">
        <v>13983</v>
      </c>
      <c r="EQ123" s="57" t="s">
        <v>19757</v>
      </c>
      <c r="ER123" s="57" t="s">
        <v>13985</v>
      </c>
      <c r="ES123" s="57" t="s">
        <v>13986</v>
      </c>
      <c r="ET123" s="57" t="s">
        <v>13987</v>
      </c>
      <c r="EU123" s="57" t="s">
        <v>13988</v>
      </c>
      <c r="EV123" s="57" t="s">
        <v>13989</v>
      </c>
      <c r="FA123" s="57" t="s">
        <v>13990</v>
      </c>
      <c r="FB123" s="57" t="s">
        <v>13003</v>
      </c>
      <c r="FC123" s="57" t="s">
        <v>19758</v>
      </c>
      <c r="FH123" s="57" t="s">
        <v>18084</v>
      </c>
      <c r="FI123" s="164" t="s">
        <v>18805</v>
      </c>
      <c r="FJ123" s="57" t="s">
        <v>19149</v>
      </c>
      <c r="FK123" s="57" t="s">
        <v>8788</v>
      </c>
      <c r="FL123" s="57" t="s">
        <v>8789</v>
      </c>
      <c r="FM123" s="57" t="s">
        <v>8790</v>
      </c>
      <c r="FN123" s="57" t="s">
        <v>8791</v>
      </c>
      <c r="FO123" s="57" t="s">
        <v>8792</v>
      </c>
      <c r="FP123" s="57" t="s">
        <v>8793</v>
      </c>
      <c r="FQ123" s="57" t="s">
        <v>8794</v>
      </c>
      <c r="FU123" s="57" t="s">
        <v>8795</v>
      </c>
      <c r="FV123" s="57" t="s">
        <v>8796</v>
      </c>
      <c r="FW123" s="57" t="s">
        <v>8797</v>
      </c>
      <c r="FX123" s="57" t="s">
        <v>8798</v>
      </c>
      <c r="FY123" s="57" t="s">
        <v>8799</v>
      </c>
      <c r="FZ123" s="57" t="s">
        <v>8800</v>
      </c>
      <c r="GA123" s="57" t="s">
        <v>8801</v>
      </c>
      <c r="GE123" s="57" t="s">
        <v>7114</v>
      </c>
      <c r="GF123" s="57" t="s">
        <v>15823</v>
      </c>
      <c r="GG123" s="57" t="s">
        <v>6996</v>
      </c>
      <c r="GL123" s="57" t="s">
        <v>18081</v>
      </c>
      <c r="GM123" s="164" t="s">
        <v>18805</v>
      </c>
      <c r="GN123" s="57" t="s">
        <v>18830</v>
      </c>
      <c r="GO123" s="57" t="s">
        <v>16874</v>
      </c>
      <c r="GP123" s="57" t="s">
        <v>16875</v>
      </c>
      <c r="GQ123" s="57" t="s">
        <v>16876</v>
      </c>
      <c r="GR123" s="57" t="s">
        <v>16877</v>
      </c>
      <c r="GS123" s="57" t="s">
        <v>16878</v>
      </c>
      <c r="GT123" s="57" t="s">
        <v>16879</v>
      </c>
      <c r="GU123" s="57" t="s">
        <v>16880</v>
      </c>
      <c r="GV123" s="57" t="s">
        <v>16881</v>
      </c>
      <c r="GY123" s="57" t="s">
        <v>19759</v>
      </c>
      <c r="GZ123" s="57" t="s">
        <v>16883</v>
      </c>
      <c r="HA123" s="57" t="s">
        <v>16884</v>
      </c>
      <c r="HB123" s="57" t="s">
        <v>19760</v>
      </c>
      <c r="HC123" s="57" t="s">
        <v>16887</v>
      </c>
      <c r="HD123" s="57" t="s">
        <v>16888</v>
      </c>
      <c r="HE123" s="57" t="s">
        <v>16889</v>
      </c>
      <c r="HF123" s="57" t="s">
        <v>16890</v>
      </c>
      <c r="HI123" s="57" t="s">
        <v>16955</v>
      </c>
      <c r="HJ123" s="57" t="s">
        <v>16956</v>
      </c>
      <c r="HP123" s="57" t="s">
        <v>18059</v>
      </c>
      <c r="HQ123" s="164" t="s">
        <v>18802</v>
      </c>
      <c r="HR123" s="57" t="s">
        <v>18854</v>
      </c>
      <c r="HS123" s="57" t="s">
        <v>79</v>
      </c>
      <c r="HT123" s="57" t="s">
        <v>74</v>
      </c>
      <c r="HU123" s="57" t="s">
        <v>74</v>
      </c>
      <c r="HV123" s="57" t="s">
        <v>68</v>
      </c>
      <c r="HW123" s="57" t="s">
        <v>74</v>
      </c>
      <c r="HX123" s="57" t="s">
        <v>74</v>
      </c>
      <c r="HY123" s="57" t="s">
        <v>79</v>
      </c>
      <c r="HZ123" s="57" t="s">
        <v>79</v>
      </c>
      <c r="IA123" s="57" t="s">
        <v>79</v>
      </c>
      <c r="IB123" s="57" t="s">
        <v>74</v>
      </c>
      <c r="IC123" s="57" t="s">
        <v>79</v>
      </c>
      <c r="ID123" s="57" t="s">
        <v>79</v>
      </c>
      <c r="IE123" s="57" t="s">
        <v>74</v>
      </c>
      <c r="IF123" s="57" t="s">
        <v>79</v>
      </c>
      <c r="IG123" s="57" t="s">
        <v>74</v>
      </c>
      <c r="IH123" s="57" t="s">
        <v>79</v>
      </c>
      <c r="II123" s="57" t="s">
        <v>68</v>
      </c>
      <c r="JN123" s="57">
        <v>35052</v>
      </c>
      <c r="JS123" s="57" t="s">
        <v>19632</v>
      </c>
      <c r="JX123" s="57">
        <v>2</v>
      </c>
      <c r="KC123" s="57">
        <v>140</v>
      </c>
      <c r="KH123" s="57">
        <v>334</v>
      </c>
      <c r="KR123" s="57">
        <v>35071</v>
      </c>
      <c r="KW123" s="57" t="s">
        <v>19633</v>
      </c>
      <c r="LB123" s="57">
        <v>2</v>
      </c>
      <c r="LG123" s="57">
        <v>231</v>
      </c>
      <c r="LL123" s="57">
        <v>324</v>
      </c>
      <c r="LV123" s="57">
        <v>35071</v>
      </c>
      <c r="LW123" s="57">
        <v>32650</v>
      </c>
      <c r="MA123" s="57" t="s">
        <v>19633</v>
      </c>
      <c r="MB123" s="57" t="s">
        <v>19627</v>
      </c>
      <c r="MF123" s="57">
        <v>2</v>
      </c>
      <c r="MG123" s="57">
        <v>1</v>
      </c>
      <c r="MK123" s="57">
        <v>231</v>
      </c>
      <c r="ML123" s="57">
        <v>157</v>
      </c>
      <c r="MP123" s="57">
        <v>324</v>
      </c>
      <c r="MQ123" s="57">
        <v>314</v>
      </c>
      <c r="MZ123" s="57">
        <v>32663</v>
      </c>
      <c r="NA123" s="57">
        <v>32650</v>
      </c>
      <c r="NB123" s="57">
        <v>13254</v>
      </c>
      <c r="NE123" s="57" t="s">
        <v>2952</v>
      </c>
      <c r="NF123" s="57" t="s">
        <v>19627</v>
      </c>
      <c r="NG123" s="57" t="s">
        <v>18870</v>
      </c>
      <c r="NJ123" s="57">
        <v>1</v>
      </c>
      <c r="NK123" s="57">
        <v>1</v>
      </c>
      <c r="NL123" s="57">
        <v>1</v>
      </c>
      <c r="NO123" s="57">
        <v>71</v>
      </c>
      <c r="NP123" s="57">
        <v>157</v>
      </c>
      <c r="NQ123" s="57">
        <v>42</v>
      </c>
      <c r="NT123" s="57">
        <v>314</v>
      </c>
      <c r="NU123" s="57">
        <v>314</v>
      </c>
      <c r="NV123" s="57">
        <v>128</v>
      </c>
      <c r="PJ123" s="57" t="s">
        <v>19761</v>
      </c>
      <c r="PK123" s="57" t="s">
        <v>19762</v>
      </c>
      <c r="PL123" s="57" t="s">
        <v>19763</v>
      </c>
      <c r="PM123" s="57" t="s">
        <v>19764</v>
      </c>
      <c r="PN123" s="57">
        <v>3557.6282876999976</v>
      </c>
      <c r="PO123" s="57" t="s">
        <v>18823</v>
      </c>
      <c r="PP123" s="57" t="s">
        <v>18824</v>
      </c>
      <c r="PQ123" s="57" t="s">
        <v>18825</v>
      </c>
      <c r="PR123" s="57" t="s">
        <v>3674</v>
      </c>
      <c r="PS123" s="57" t="s">
        <v>3675</v>
      </c>
      <c r="PT123" s="57" t="s">
        <v>3676</v>
      </c>
      <c r="PU123" s="57" t="s">
        <v>3677</v>
      </c>
      <c r="PV123" s="57" t="s">
        <v>3738</v>
      </c>
      <c r="PW123" s="57" t="s">
        <v>3679</v>
      </c>
    </row>
    <row r="124" spans="1:439" ht="15" customHeight="1" x14ac:dyDescent="0.35">
      <c r="A124" s="57">
        <v>123</v>
      </c>
      <c r="B124" s="57" t="s">
        <v>277</v>
      </c>
      <c r="D124" s="57" t="s">
        <v>19765</v>
      </c>
      <c r="E124" s="57" t="s">
        <v>2038</v>
      </c>
      <c r="F124" s="57" t="s">
        <v>2039</v>
      </c>
      <c r="G124" s="57" t="s">
        <v>2040</v>
      </c>
      <c r="H124" s="57" t="s">
        <v>2041</v>
      </c>
      <c r="P124" s="57" t="s">
        <v>1840</v>
      </c>
      <c r="S124" s="57" t="s">
        <v>69</v>
      </c>
      <c r="T124" s="57" t="s">
        <v>69</v>
      </c>
      <c r="U124" s="57" t="s">
        <v>69</v>
      </c>
      <c r="V124" s="57" t="s">
        <v>69</v>
      </c>
      <c r="W124" s="57" t="s">
        <v>69</v>
      </c>
      <c r="X124" s="57" t="s">
        <v>69</v>
      </c>
      <c r="Y124" s="57" t="s">
        <v>69</v>
      </c>
      <c r="Z124" s="57" t="s">
        <v>69</v>
      </c>
      <c r="AA124" s="57" t="s">
        <v>69</v>
      </c>
      <c r="AB124" s="57" t="s">
        <v>69</v>
      </c>
      <c r="AC124" s="57" t="s">
        <v>69</v>
      </c>
      <c r="AD124" s="57" t="s">
        <v>69</v>
      </c>
      <c r="AE124" s="57" t="s">
        <v>63</v>
      </c>
      <c r="AF124" s="57" t="s">
        <v>69</v>
      </c>
      <c r="AG124" s="57" t="s">
        <v>69</v>
      </c>
      <c r="AH124" s="57" t="s">
        <v>75</v>
      </c>
      <c r="AI124" s="57" t="s">
        <v>2042</v>
      </c>
      <c r="AJ124" s="57" t="s">
        <v>76</v>
      </c>
      <c r="AK124" s="57" t="s">
        <v>76</v>
      </c>
      <c r="AL124" s="57" t="s">
        <v>80</v>
      </c>
      <c r="AO124" s="57" t="s">
        <v>951</v>
      </c>
      <c r="AP124" s="57" t="s">
        <v>19167</v>
      </c>
      <c r="AQ124" s="57" t="s">
        <v>67</v>
      </c>
      <c r="AR124" s="57" t="s">
        <v>67</v>
      </c>
      <c r="AS124" s="57" t="s">
        <v>1261</v>
      </c>
      <c r="AT124" s="57" t="s">
        <v>18859</v>
      </c>
      <c r="AU124" s="57" t="s">
        <v>5641</v>
      </c>
      <c r="AV124" s="57" t="s">
        <v>5642</v>
      </c>
      <c r="AW124" s="57" t="s">
        <v>19766</v>
      </c>
      <c r="AX124" s="57" t="s">
        <v>5643</v>
      </c>
      <c r="AY124" s="57" t="s">
        <v>19767</v>
      </c>
      <c r="BE124" s="57" t="s">
        <v>5644</v>
      </c>
      <c r="BF124" s="57" t="s">
        <v>5645</v>
      </c>
      <c r="BG124" s="57" t="s">
        <v>5646</v>
      </c>
      <c r="BH124" s="57" t="s">
        <v>5647</v>
      </c>
      <c r="BI124" s="57" t="s">
        <v>5648</v>
      </c>
      <c r="BJ124" s="57" t="s">
        <v>5649</v>
      </c>
      <c r="BO124" s="57" t="s">
        <v>5650</v>
      </c>
      <c r="BP124" s="57" t="s">
        <v>5651</v>
      </c>
      <c r="BQ124" s="57" t="s">
        <v>5652</v>
      </c>
      <c r="BV124" s="57" t="s">
        <v>18061</v>
      </c>
      <c r="BW124" s="164" t="s">
        <v>18835</v>
      </c>
      <c r="BX124" s="57" t="s">
        <v>18893</v>
      </c>
      <c r="BY124" s="57" t="s">
        <v>8874</v>
      </c>
      <c r="BZ124" s="57" t="s">
        <v>8875</v>
      </c>
      <c r="CA124" s="57" t="s">
        <v>8876</v>
      </c>
      <c r="CB124" s="57" t="s">
        <v>8877</v>
      </c>
      <c r="CC124" s="57" t="s">
        <v>8878</v>
      </c>
      <c r="CD124" s="57" t="s">
        <v>8879</v>
      </c>
      <c r="CI124" s="57" t="s">
        <v>8880</v>
      </c>
      <c r="CJ124" s="57" t="s">
        <v>8881</v>
      </c>
      <c r="CK124" s="57" t="s">
        <v>8882</v>
      </c>
      <c r="CL124" s="57" t="s">
        <v>8883</v>
      </c>
      <c r="CM124" s="57" t="s">
        <v>8880</v>
      </c>
      <c r="CN124" s="57" t="s">
        <v>8884</v>
      </c>
      <c r="CS124" s="57" t="s">
        <v>8885</v>
      </c>
      <c r="CT124" s="57" t="s">
        <v>8886</v>
      </c>
      <c r="CZ124" s="57" t="s">
        <v>18061</v>
      </c>
      <c r="DA124" s="164" t="s">
        <v>18835</v>
      </c>
      <c r="DB124" s="57" t="s">
        <v>19055</v>
      </c>
      <c r="DC124" s="57" t="s">
        <v>8473</v>
      </c>
      <c r="DD124" s="57" t="s">
        <v>19768</v>
      </c>
      <c r="DE124" s="57" t="s">
        <v>8474</v>
      </c>
      <c r="DF124" s="57" t="s">
        <v>8475</v>
      </c>
      <c r="DM124" s="57" t="s">
        <v>8476</v>
      </c>
      <c r="DN124" s="57" t="s">
        <v>8477</v>
      </c>
      <c r="DO124" s="57" t="s">
        <v>8478</v>
      </c>
      <c r="DP124" s="57" t="s">
        <v>8479</v>
      </c>
      <c r="DQ124" s="57" t="s">
        <v>8480</v>
      </c>
      <c r="DR124" s="57" t="s">
        <v>8481</v>
      </c>
      <c r="DW124" s="57" t="s">
        <v>8482</v>
      </c>
      <c r="DX124" s="57" t="s">
        <v>8483</v>
      </c>
      <c r="ED124" s="57" t="s">
        <v>18061</v>
      </c>
      <c r="EE124" s="164" t="s">
        <v>18835</v>
      </c>
      <c r="EF124" s="57" t="s">
        <v>19090</v>
      </c>
      <c r="EG124" s="57" t="s">
        <v>11352</v>
      </c>
      <c r="EH124" s="57" t="s">
        <v>11353</v>
      </c>
      <c r="EI124" s="57" t="s">
        <v>11354</v>
      </c>
      <c r="EJ124" s="57" t="s">
        <v>11355</v>
      </c>
      <c r="EQ124" s="57" t="s">
        <v>11356</v>
      </c>
      <c r="ER124" s="57" t="s">
        <v>11357</v>
      </c>
      <c r="ES124" s="57" t="s">
        <v>11358</v>
      </c>
      <c r="ET124" s="57" t="s">
        <v>11359</v>
      </c>
      <c r="EU124" s="57" t="s">
        <v>19769</v>
      </c>
      <c r="EV124" s="57" t="s">
        <v>11361</v>
      </c>
      <c r="FA124" s="57" t="s">
        <v>11362</v>
      </c>
      <c r="FB124" s="57" t="s">
        <v>664</v>
      </c>
      <c r="FC124" s="57" t="s">
        <v>11363</v>
      </c>
      <c r="FH124" s="57" t="s">
        <v>18061</v>
      </c>
      <c r="FI124" s="164" t="s">
        <v>18835</v>
      </c>
      <c r="FJ124" s="57" t="s">
        <v>18934</v>
      </c>
      <c r="FK124" s="57" t="s">
        <v>15545</v>
      </c>
      <c r="FL124" s="57" t="s">
        <v>15546</v>
      </c>
      <c r="FM124" s="57" t="s">
        <v>15547</v>
      </c>
      <c r="FN124" s="57" t="s">
        <v>11971</v>
      </c>
      <c r="FU124" s="57" t="s">
        <v>15548</v>
      </c>
      <c r="FV124" s="57" t="s">
        <v>9228</v>
      </c>
      <c r="FW124" s="57" t="s">
        <v>13110</v>
      </c>
      <c r="FX124" s="57" t="s">
        <v>15549</v>
      </c>
      <c r="FY124" s="57" t="s">
        <v>11974</v>
      </c>
      <c r="GE124" s="57" t="s">
        <v>15550</v>
      </c>
      <c r="GF124" s="57" t="s">
        <v>15551</v>
      </c>
      <c r="GL124" s="57" t="s">
        <v>18084</v>
      </c>
      <c r="GM124" s="164" t="s">
        <v>18802</v>
      </c>
      <c r="GN124" s="57" t="s">
        <v>18934</v>
      </c>
      <c r="HS124" s="57" t="s">
        <v>74</v>
      </c>
      <c r="HT124" s="57" t="s">
        <v>79</v>
      </c>
      <c r="HU124" s="57" t="s">
        <v>79</v>
      </c>
      <c r="HV124" s="57" t="s">
        <v>74</v>
      </c>
      <c r="HW124" s="57" t="s">
        <v>74</v>
      </c>
      <c r="HX124" s="57" t="s">
        <v>74</v>
      </c>
      <c r="HY124" s="57" t="s">
        <v>79</v>
      </c>
      <c r="HZ124" s="57" t="s">
        <v>79</v>
      </c>
      <c r="IA124" s="57" t="s">
        <v>79</v>
      </c>
      <c r="IB124" s="57" t="s">
        <v>74</v>
      </c>
      <c r="IC124" s="57" t="s">
        <v>79</v>
      </c>
      <c r="ID124" s="57" t="s">
        <v>74</v>
      </c>
      <c r="IE124" s="57" t="s">
        <v>79</v>
      </c>
      <c r="IF124" s="57" t="s">
        <v>74</v>
      </c>
      <c r="IG124" s="57" t="s">
        <v>68</v>
      </c>
      <c r="IH124" s="57" t="s">
        <v>74</v>
      </c>
      <c r="II124" s="57" t="s">
        <v>68</v>
      </c>
      <c r="IJ124" s="57">
        <v>31051</v>
      </c>
      <c r="IK124" s="57">
        <v>31054</v>
      </c>
      <c r="IO124" s="57" t="s">
        <v>5658</v>
      </c>
      <c r="IP124" s="57" t="s">
        <v>5657</v>
      </c>
      <c r="IT124" s="57">
        <v>2</v>
      </c>
      <c r="IU124" s="57">
        <v>2</v>
      </c>
      <c r="IY124" s="57">
        <v>200</v>
      </c>
      <c r="IZ124" s="57">
        <v>188</v>
      </c>
      <c r="JD124" s="57">
        <v>326</v>
      </c>
      <c r="JE124" s="57">
        <v>326</v>
      </c>
      <c r="JN124" s="57">
        <v>15254</v>
      </c>
      <c r="JO124" s="57">
        <v>31054</v>
      </c>
      <c r="JP124" s="57">
        <v>31051</v>
      </c>
      <c r="JS124" s="57" t="s">
        <v>4802</v>
      </c>
      <c r="JT124" s="57" t="s">
        <v>5657</v>
      </c>
      <c r="JU124" s="57" t="s">
        <v>5658</v>
      </c>
      <c r="JX124" s="57">
        <v>2</v>
      </c>
      <c r="JY124" s="57">
        <v>2</v>
      </c>
      <c r="JZ124" s="57">
        <v>2</v>
      </c>
      <c r="KC124" s="57">
        <v>400</v>
      </c>
      <c r="KD124" s="57">
        <v>188</v>
      </c>
      <c r="KE124" s="57">
        <v>200</v>
      </c>
      <c r="KH124" s="57">
        <v>136</v>
      </c>
      <c r="KI124" s="57">
        <v>326</v>
      </c>
      <c r="KJ124" s="57">
        <v>326</v>
      </c>
      <c r="KR124" s="57">
        <v>15254</v>
      </c>
      <c r="KS124" s="57">
        <v>31054</v>
      </c>
      <c r="KT124" s="57">
        <v>31051</v>
      </c>
      <c r="KW124" s="57" t="s">
        <v>4802</v>
      </c>
      <c r="KX124" s="57" t="s">
        <v>5657</v>
      </c>
      <c r="KY124" s="57" t="s">
        <v>5658</v>
      </c>
      <c r="LB124" s="57">
        <v>2</v>
      </c>
      <c r="LC124" s="57">
        <v>2</v>
      </c>
      <c r="LD124" s="57">
        <v>2</v>
      </c>
      <c r="LG124" s="57">
        <v>400</v>
      </c>
      <c r="LH124" s="57">
        <v>188</v>
      </c>
      <c r="LI124" s="57">
        <v>200</v>
      </c>
      <c r="LL124" s="57">
        <v>136</v>
      </c>
      <c r="LM124" s="57">
        <v>326</v>
      </c>
      <c r="LN124" s="57">
        <v>326</v>
      </c>
      <c r="LV124" s="57">
        <v>31054</v>
      </c>
      <c r="LW124" s="57">
        <v>15254</v>
      </c>
      <c r="MA124" s="57" t="s">
        <v>19770</v>
      </c>
      <c r="MB124" s="57" t="s">
        <v>4802</v>
      </c>
      <c r="MF124" s="57">
        <v>2</v>
      </c>
      <c r="MG124" s="57">
        <v>2</v>
      </c>
      <c r="MK124" s="57">
        <v>188</v>
      </c>
      <c r="ML124" s="57">
        <v>400</v>
      </c>
      <c r="MP124" s="57">
        <v>326</v>
      </c>
      <c r="MQ124" s="57">
        <v>136</v>
      </c>
      <c r="PJ124" s="57" t="s">
        <v>19771</v>
      </c>
      <c r="PK124" s="57" t="s">
        <v>19772</v>
      </c>
      <c r="PL124" s="57" t="s">
        <v>19773</v>
      </c>
      <c r="PM124" s="57" t="s">
        <v>19774</v>
      </c>
      <c r="PN124" s="57">
        <v>1861.0199417999997</v>
      </c>
      <c r="PO124" s="57" t="s">
        <v>18823</v>
      </c>
      <c r="PP124" s="57" t="s">
        <v>18824</v>
      </c>
      <c r="PQ124" s="57" t="s">
        <v>18825</v>
      </c>
      <c r="PR124" s="57" t="s">
        <v>3600</v>
      </c>
      <c r="PS124" s="57" t="s">
        <v>3739</v>
      </c>
      <c r="PT124" s="57" t="s">
        <v>3601</v>
      </c>
      <c r="PU124" s="57" t="s">
        <v>3602</v>
      </c>
      <c r="PV124" s="57" t="s">
        <v>3740</v>
      </c>
      <c r="PW124" s="57" t="s">
        <v>3167</v>
      </c>
    </row>
    <row r="125" spans="1:439" ht="15" customHeight="1" x14ac:dyDescent="0.35">
      <c r="A125" s="57">
        <v>124</v>
      </c>
      <c r="B125" s="57" t="s">
        <v>1225</v>
      </c>
      <c r="D125" s="57" t="s">
        <v>2043</v>
      </c>
      <c r="E125" s="57" t="s">
        <v>2044</v>
      </c>
      <c r="F125" s="57" t="s">
        <v>2045</v>
      </c>
      <c r="G125" s="57" t="s">
        <v>2046</v>
      </c>
      <c r="H125" s="57" t="s">
        <v>324</v>
      </c>
      <c r="I125" s="57" t="s">
        <v>2047</v>
      </c>
      <c r="J125" s="57" t="s">
        <v>1663</v>
      </c>
      <c r="K125" s="57" t="s">
        <v>2048</v>
      </c>
      <c r="L125" s="57" t="s">
        <v>2049</v>
      </c>
      <c r="M125" s="57" t="s">
        <v>2050</v>
      </c>
      <c r="N125" s="57" t="s">
        <v>2051</v>
      </c>
      <c r="P125" s="57" t="s">
        <v>1666</v>
      </c>
      <c r="Q125" s="57" t="s">
        <v>2016</v>
      </c>
      <c r="S125" s="57" t="s">
        <v>69</v>
      </c>
      <c r="T125" s="57" t="s">
        <v>69</v>
      </c>
      <c r="U125" s="57" t="s">
        <v>69</v>
      </c>
      <c r="V125" s="57" t="s">
        <v>69</v>
      </c>
      <c r="W125" s="57" t="s">
        <v>69</v>
      </c>
      <c r="X125" s="57" t="s">
        <v>69</v>
      </c>
      <c r="Y125" s="57" t="s">
        <v>69</v>
      </c>
      <c r="Z125" s="57" t="s">
        <v>69</v>
      </c>
      <c r="AA125" s="57" t="s">
        <v>69</v>
      </c>
      <c r="AB125" s="57" t="s">
        <v>63</v>
      </c>
      <c r="AC125" s="57" t="s">
        <v>69</v>
      </c>
      <c r="AD125" s="57" t="s">
        <v>63</v>
      </c>
      <c r="AE125" s="57" t="s">
        <v>63</v>
      </c>
      <c r="AF125" s="57" t="s">
        <v>69</v>
      </c>
      <c r="AG125" s="57" t="s">
        <v>69</v>
      </c>
      <c r="AH125" s="57" t="s">
        <v>70</v>
      </c>
      <c r="AI125" s="57" t="s">
        <v>2052</v>
      </c>
      <c r="AJ125" s="57" t="s">
        <v>76</v>
      </c>
      <c r="AK125" s="57" t="s">
        <v>83</v>
      </c>
      <c r="AL125" s="57" t="s">
        <v>77</v>
      </c>
      <c r="AM125" s="57" t="s">
        <v>1598</v>
      </c>
      <c r="AO125" s="57" t="s">
        <v>952</v>
      </c>
      <c r="AP125" s="57" t="s">
        <v>19223</v>
      </c>
      <c r="AQ125" s="57" t="s">
        <v>1245</v>
      </c>
      <c r="AR125" s="57" t="s">
        <v>78</v>
      </c>
      <c r="AS125" s="57" t="s">
        <v>1806</v>
      </c>
      <c r="AT125" s="57" t="s">
        <v>18801</v>
      </c>
      <c r="AU125" s="57" t="s">
        <v>6023</v>
      </c>
      <c r="AV125" s="57" t="s">
        <v>6024</v>
      </c>
      <c r="AW125" s="57" t="s">
        <v>6025</v>
      </c>
      <c r="AX125" s="57" t="s">
        <v>6026</v>
      </c>
      <c r="AY125" s="57" t="s">
        <v>6027</v>
      </c>
      <c r="BE125" s="57" t="s">
        <v>6028</v>
      </c>
      <c r="BF125" s="57" t="s">
        <v>6029</v>
      </c>
      <c r="BG125" s="57" t="s">
        <v>6030</v>
      </c>
      <c r="BH125" s="57" t="s">
        <v>6031</v>
      </c>
      <c r="BI125" s="57" t="s">
        <v>6032</v>
      </c>
      <c r="BO125" s="57" t="s">
        <v>6033</v>
      </c>
      <c r="BP125" s="57" t="s">
        <v>6034</v>
      </c>
      <c r="BQ125" s="57" t="s">
        <v>6035</v>
      </c>
      <c r="BR125" s="57" t="s">
        <v>6036</v>
      </c>
      <c r="BS125" s="57" t="s">
        <v>6037</v>
      </c>
      <c r="BT125" s="57" t="s">
        <v>6038</v>
      </c>
      <c r="BU125" s="57" t="s">
        <v>6039</v>
      </c>
      <c r="BV125" s="57" t="s">
        <v>18084</v>
      </c>
      <c r="BW125" s="164" t="s">
        <v>18802</v>
      </c>
      <c r="BX125" s="57" t="s">
        <v>19017</v>
      </c>
      <c r="BY125" s="57" t="s">
        <v>8887</v>
      </c>
      <c r="BZ125" s="57" t="s">
        <v>8888</v>
      </c>
      <c r="CA125" s="57" t="s">
        <v>8889</v>
      </c>
      <c r="CB125" s="57" t="s">
        <v>5976</v>
      </c>
      <c r="CC125" s="57" t="s">
        <v>5977</v>
      </c>
      <c r="CD125" s="57" t="s">
        <v>5978</v>
      </c>
      <c r="CE125" s="57" t="s">
        <v>5979</v>
      </c>
      <c r="CF125" s="57" t="s">
        <v>7280</v>
      </c>
      <c r="CI125" s="57" t="s">
        <v>8890</v>
      </c>
      <c r="CJ125" s="57" t="s">
        <v>7282</v>
      </c>
      <c r="CK125" s="57" t="s">
        <v>7283</v>
      </c>
      <c r="CL125" s="57" t="s">
        <v>7284</v>
      </c>
      <c r="CM125" s="57" t="s">
        <v>8891</v>
      </c>
      <c r="CN125" s="57" t="s">
        <v>7286</v>
      </c>
      <c r="CS125" s="57" t="s">
        <v>5988</v>
      </c>
      <c r="CT125" s="57" t="s">
        <v>5989</v>
      </c>
      <c r="CV125" s="57" t="s">
        <v>8892</v>
      </c>
      <c r="CW125" s="57" t="s">
        <v>8893</v>
      </c>
      <c r="CX125" s="57" t="s">
        <v>8894</v>
      </c>
      <c r="CY125" s="57" t="s">
        <v>8895</v>
      </c>
      <c r="CZ125" s="57" t="s">
        <v>18078</v>
      </c>
      <c r="DA125" s="164" t="s">
        <v>18802</v>
      </c>
      <c r="DB125" s="57" t="s">
        <v>18928</v>
      </c>
      <c r="DC125" s="57" t="s">
        <v>11727</v>
      </c>
      <c r="DD125" s="57" t="s">
        <v>8836</v>
      </c>
      <c r="DE125" s="57" t="s">
        <v>11028</v>
      </c>
      <c r="DF125" s="57" t="s">
        <v>8838</v>
      </c>
      <c r="DG125" s="57" t="s">
        <v>8839</v>
      </c>
      <c r="DH125" s="57" t="s">
        <v>11029</v>
      </c>
      <c r="DM125" s="57" t="s">
        <v>11728</v>
      </c>
      <c r="DN125" s="57" t="s">
        <v>11031</v>
      </c>
      <c r="DO125" s="57" t="s">
        <v>11032</v>
      </c>
      <c r="DP125" s="57" t="s">
        <v>11033</v>
      </c>
      <c r="DQ125" s="57" t="s">
        <v>11034</v>
      </c>
      <c r="DR125" s="57" t="s">
        <v>11035</v>
      </c>
      <c r="DS125" s="57" t="s">
        <v>8846</v>
      </c>
      <c r="DT125" s="57" t="s">
        <v>11036</v>
      </c>
      <c r="DW125" s="57" t="s">
        <v>8848</v>
      </c>
      <c r="DX125" s="57" t="s">
        <v>8849</v>
      </c>
      <c r="DY125" s="57" t="s">
        <v>8850</v>
      </c>
      <c r="DZ125" s="57" t="s">
        <v>11729</v>
      </c>
      <c r="EA125" s="57" t="s">
        <v>11730</v>
      </c>
      <c r="EB125" s="57" t="s">
        <v>8853</v>
      </c>
      <c r="EC125" s="57" t="s">
        <v>11731</v>
      </c>
      <c r="ED125" s="57" t="s">
        <v>18078</v>
      </c>
      <c r="EE125" s="164" t="s">
        <v>18805</v>
      </c>
      <c r="EF125" s="57" t="s">
        <v>18877</v>
      </c>
      <c r="EG125" s="57" t="s">
        <v>11689</v>
      </c>
      <c r="EH125" s="57" t="s">
        <v>4585</v>
      </c>
      <c r="EI125" s="57" t="s">
        <v>7859</v>
      </c>
      <c r="EJ125" s="57" t="s">
        <v>11325</v>
      </c>
      <c r="EK125" s="57" t="s">
        <v>5036</v>
      </c>
      <c r="EL125" s="57" t="s">
        <v>11690</v>
      </c>
      <c r="EM125" s="57" t="s">
        <v>11691</v>
      </c>
      <c r="EN125" s="57" t="s">
        <v>5245</v>
      </c>
      <c r="EQ125" s="57" t="s">
        <v>11692</v>
      </c>
      <c r="ER125" s="57" t="s">
        <v>11329</v>
      </c>
      <c r="ES125" s="57" t="s">
        <v>10433</v>
      </c>
      <c r="ET125" s="57" t="s">
        <v>11693</v>
      </c>
      <c r="EU125" s="57" t="s">
        <v>11331</v>
      </c>
      <c r="EV125" s="57" t="s">
        <v>11332</v>
      </c>
      <c r="EW125" s="57" t="s">
        <v>11333</v>
      </c>
      <c r="EX125" s="57" t="s">
        <v>5247</v>
      </c>
      <c r="FA125" s="57" t="s">
        <v>11694</v>
      </c>
      <c r="FB125" s="57" t="s">
        <v>11695</v>
      </c>
      <c r="FD125" s="57" t="s">
        <v>11696</v>
      </c>
      <c r="FE125" s="57" t="s">
        <v>11697</v>
      </c>
      <c r="FF125" s="57" t="s">
        <v>11698</v>
      </c>
      <c r="FG125" s="57" t="s">
        <v>11699</v>
      </c>
      <c r="FH125" s="57" t="s">
        <v>18078</v>
      </c>
      <c r="FI125" s="164" t="s">
        <v>18805</v>
      </c>
      <c r="FJ125" s="57" t="s">
        <v>19016</v>
      </c>
      <c r="FK125" s="57" t="s">
        <v>14090</v>
      </c>
      <c r="FL125" s="57" t="s">
        <v>14091</v>
      </c>
      <c r="FM125" s="57" t="s">
        <v>14092</v>
      </c>
      <c r="FN125" s="57" t="s">
        <v>14093</v>
      </c>
      <c r="FO125" s="57" t="s">
        <v>14094</v>
      </c>
      <c r="FU125" s="57" t="s">
        <v>14095</v>
      </c>
      <c r="FV125" s="57" t="s">
        <v>14096</v>
      </c>
      <c r="FW125" s="57" t="s">
        <v>14097</v>
      </c>
      <c r="FX125" s="57" t="s">
        <v>14098</v>
      </c>
      <c r="FY125" s="57" t="s">
        <v>14099</v>
      </c>
      <c r="GE125" s="57" t="s">
        <v>14100</v>
      </c>
      <c r="GF125" s="57" t="s">
        <v>14101</v>
      </c>
      <c r="GG125" s="57" t="s">
        <v>14102</v>
      </c>
      <c r="GH125" s="57" t="s">
        <v>13756</v>
      </c>
      <c r="GI125" s="57" t="s">
        <v>14103</v>
      </c>
      <c r="GJ125" s="57" t="s">
        <v>14104</v>
      </c>
      <c r="GK125" s="57" t="s">
        <v>14105</v>
      </c>
      <c r="GL125" s="57" t="s">
        <v>18075</v>
      </c>
      <c r="GM125" s="164" t="s">
        <v>18805</v>
      </c>
      <c r="GN125" s="57" t="s">
        <v>18900</v>
      </c>
      <c r="GO125" s="57" t="s">
        <v>15786</v>
      </c>
      <c r="GP125" s="57" t="s">
        <v>15787</v>
      </c>
      <c r="GQ125" s="57" t="s">
        <v>15788</v>
      </c>
      <c r="GR125" s="57" t="s">
        <v>7915</v>
      </c>
      <c r="GY125" s="57" t="s">
        <v>15789</v>
      </c>
      <c r="GZ125" s="57" t="s">
        <v>15790</v>
      </c>
      <c r="HA125" s="57" t="s">
        <v>15791</v>
      </c>
      <c r="HB125" s="57" t="s">
        <v>15792</v>
      </c>
      <c r="HC125" s="57" t="s">
        <v>15793</v>
      </c>
      <c r="HD125" s="57" t="s">
        <v>15794</v>
      </c>
      <c r="HI125" s="57" t="s">
        <v>4579</v>
      </c>
      <c r="HJ125" s="57" t="s">
        <v>15795</v>
      </c>
      <c r="HK125" s="57" t="s">
        <v>15796</v>
      </c>
      <c r="HL125" s="57" t="s">
        <v>5933</v>
      </c>
      <c r="HM125" s="57" t="s">
        <v>5934</v>
      </c>
      <c r="HN125" s="57" t="s">
        <v>5935</v>
      </c>
      <c r="HO125" s="57" t="s">
        <v>5936</v>
      </c>
      <c r="HP125" s="57" t="s">
        <v>18059</v>
      </c>
      <c r="HQ125" s="164" t="s">
        <v>18805</v>
      </c>
      <c r="HR125" s="57" t="s">
        <v>18804</v>
      </c>
      <c r="HS125" s="57" t="s">
        <v>82</v>
      </c>
      <c r="HT125" s="57" t="s">
        <v>82</v>
      </c>
      <c r="HU125" s="57" t="s">
        <v>82</v>
      </c>
      <c r="HV125" s="57" t="s">
        <v>79</v>
      </c>
      <c r="HW125" s="57" t="s">
        <v>79</v>
      </c>
      <c r="HX125" s="57" t="s">
        <v>84</v>
      </c>
      <c r="HY125" s="57" t="s">
        <v>82</v>
      </c>
      <c r="HZ125" s="57" t="s">
        <v>82</v>
      </c>
      <c r="IA125" s="57" t="s">
        <v>82</v>
      </c>
      <c r="IB125" s="57" t="s">
        <v>84</v>
      </c>
      <c r="IC125" s="57" t="s">
        <v>84</v>
      </c>
      <c r="ID125" s="57" t="s">
        <v>79</v>
      </c>
      <c r="IE125" s="57" t="s">
        <v>84</v>
      </c>
      <c r="IF125" s="57" t="s">
        <v>82</v>
      </c>
      <c r="IG125" s="57" t="s">
        <v>82</v>
      </c>
      <c r="IH125" s="57" t="s">
        <v>84</v>
      </c>
      <c r="II125" s="57" t="s">
        <v>68</v>
      </c>
      <c r="IJ125" s="57">
        <v>34085</v>
      </c>
      <c r="IK125" s="57">
        <v>34593</v>
      </c>
      <c r="IL125" s="57">
        <v>13154</v>
      </c>
      <c r="IM125" s="57">
        <v>32079</v>
      </c>
      <c r="IO125" s="57" t="s">
        <v>19724</v>
      </c>
      <c r="IP125" s="57" t="s">
        <v>19474</v>
      </c>
      <c r="IQ125" s="57" t="s">
        <v>5576</v>
      </c>
      <c r="IR125" s="57" t="s">
        <v>19476</v>
      </c>
      <c r="IT125" s="57">
        <v>2</v>
      </c>
      <c r="IU125" s="57">
        <v>3</v>
      </c>
      <c r="IV125" s="57">
        <v>2</v>
      </c>
      <c r="IW125" s="57">
        <v>2</v>
      </c>
      <c r="IY125" s="57">
        <v>263</v>
      </c>
      <c r="IZ125" s="57">
        <v>851</v>
      </c>
      <c r="JA125" s="57">
        <v>192</v>
      </c>
      <c r="JB125" s="57">
        <v>263</v>
      </c>
      <c r="JD125" s="57">
        <v>312</v>
      </c>
      <c r="JE125" s="57">
        <v>312</v>
      </c>
      <c r="JF125" s="57">
        <v>122</v>
      </c>
      <c r="JG125" s="57">
        <v>312</v>
      </c>
      <c r="JN125" s="57">
        <v>34593</v>
      </c>
      <c r="JO125" s="57">
        <v>13154</v>
      </c>
      <c r="JP125" s="57">
        <v>13254</v>
      </c>
      <c r="JQ125" s="57">
        <v>32079</v>
      </c>
      <c r="JR125" s="57">
        <v>34085</v>
      </c>
      <c r="JS125" s="57" t="s">
        <v>19474</v>
      </c>
      <c r="JT125" s="57" t="s">
        <v>5576</v>
      </c>
      <c r="JU125" s="57" t="s">
        <v>799</v>
      </c>
      <c r="JV125" s="57" t="s">
        <v>19476</v>
      </c>
      <c r="JW125" s="57" t="s">
        <v>19724</v>
      </c>
      <c r="JX125" s="57">
        <v>3</v>
      </c>
      <c r="JY125" s="57">
        <v>2</v>
      </c>
      <c r="JZ125" s="57">
        <v>2</v>
      </c>
      <c r="KA125" s="57">
        <v>2</v>
      </c>
      <c r="KB125" s="57">
        <v>2</v>
      </c>
      <c r="KC125" s="57">
        <v>851</v>
      </c>
      <c r="KD125" s="57">
        <v>192</v>
      </c>
      <c r="KE125" s="57">
        <v>192</v>
      </c>
      <c r="KF125" s="57">
        <v>263</v>
      </c>
      <c r="KG125" s="57">
        <v>263</v>
      </c>
      <c r="KH125" s="57">
        <v>312</v>
      </c>
      <c r="KI125" s="57">
        <v>122</v>
      </c>
      <c r="KJ125" s="57">
        <v>128</v>
      </c>
      <c r="KK125" s="57">
        <v>312</v>
      </c>
      <c r="KL125" s="57">
        <v>312</v>
      </c>
      <c r="KR125" s="57">
        <v>34582</v>
      </c>
      <c r="KS125" s="57">
        <v>34592</v>
      </c>
      <c r="KT125" s="57">
        <v>13154</v>
      </c>
      <c r="KU125" s="57">
        <v>13254</v>
      </c>
      <c r="KV125" s="57">
        <v>32130</v>
      </c>
      <c r="KW125" s="57" t="s">
        <v>19725</v>
      </c>
      <c r="KX125" s="57" t="s">
        <v>19726</v>
      </c>
      <c r="KY125" s="57" t="s">
        <v>5576</v>
      </c>
      <c r="KZ125" s="57" t="s">
        <v>799</v>
      </c>
      <c r="LA125" s="57" t="s">
        <v>19727</v>
      </c>
      <c r="LB125" s="57">
        <v>3</v>
      </c>
      <c r="LC125" s="57">
        <v>3</v>
      </c>
      <c r="LD125" s="57">
        <v>2</v>
      </c>
      <c r="LE125" s="57">
        <v>2</v>
      </c>
      <c r="LF125" s="57">
        <v>2</v>
      </c>
      <c r="LG125" s="57">
        <v>427</v>
      </c>
      <c r="LH125" s="57">
        <v>407</v>
      </c>
      <c r="LI125" s="57">
        <v>192</v>
      </c>
      <c r="LJ125" s="57">
        <v>192</v>
      </c>
      <c r="LK125" s="57">
        <v>180</v>
      </c>
      <c r="LL125" s="57">
        <v>312</v>
      </c>
      <c r="LM125" s="57">
        <v>312</v>
      </c>
      <c r="LN125" s="57">
        <v>122</v>
      </c>
      <c r="LO125" s="57">
        <v>128</v>
      </c>
      <c r="LP125" s="57">
        <v>312</v>
      </c>
      <c r="LV125" s="57">
        <v>32110</v>
      </c>
      <c r="LW125" s="57">
        <v>32130</v>
      </c>
      <c r="MA125" s="57" t="s">
        <v>19728</v>
      </c>
      <c r="MB125" s="57" t="s">
        <v>19727</v>
      </c>
      <c r="MF125" s="57">
        <v>2</v>
      </c>
      <c r="MG125" s="57">
        <v>2</v>
      </c>
      <c r="MK125" s="57">
        <v>390</v>
      </c>
      <c r="ML125" s="57">
        <v>180</v>
      </c>
      <c r="MP125" s="57">
        <v>312</v>
      </c>
      <c r="MQ125" s="57">
        <v>312</v>
      </c>
      <c r="PJ125" s="57" t="s">
        <v>19775</v>
      </c>
      <c r="PK125" s="57" t="s">
        <v>19776</v>
      </c>
      <c r="PL125" s="57" t="s">
        <v>19777</v>
      </c>
      <c r="PM125" s="57" t="s">
        <v>19135</v>
      </c>
      <c r="PN125" s="57">
        <v>2957.1609417999998</v>
      </c>
      <c r="PO125" s="57" t="s">
        <v>18823</v>
      </c>
      <c r="PP125" s="57" t="s">
        <v>18824</v>
      </c>
      <c r="PQ125" s="57" t="s">
        <v>18825</v>
      </c>
      <c r="PR125" s="57" t="s">
        <v>3498</v>
      </c>
      <c r="PS125" s="57" t="s">
        <v>3741</v>
      </c>
      <c r="PT125" s="57" t="s">
        <v>3742</v>
      </c>
      <c r="PU125" s="57" t="s">
        <v>3427</v>
      </c>
      <c r="PV125" s="57" t="s">
        <v>3725</v>
      </c>
      <c r="PW125" s="57" t="s">
        <v>3726</v>
      </c>
    </row>
    <row r="126" spans="1:439" ht="15" customHeight="1" x14ac:dyDescent="0.35">
      <c r="A126" s="57">
        <v>125</v>
      </c>
      <c r="B126" s="57" t="s">
        <v>1225</v>
      </c>
      <c r="D126" s="57" t="s">
        <v>224</v>
      </c>
      <c r="E126" s="57" t="s">
        <v>2053</v>
      </c>
      <c r="F126" s="57" t="s">
        <v>2054</v>
      </c>
      <c r="G126" s="57" t="s">
        <v>2055</v>
      </c>
      <c r="H126" s="57" t="s">
        <v>2056</v>
      </c>
      <c r="I126" s="57" t="s">
        <v>2057</v>
      </c>
      <c r="P126" s="57" t="s">
        <v>1460</v>
      </c>
      <c r="Q126" s="57" t="s">
        <v>1461</v>
      </c>
      <c r="S126" s="57" t="s">
        <v>69</v>
      </c>
      <c r="T126" s="57" t="s">
        <v>69</v>
      </c>
      <c r="U126" s="57" t="s">
        <v>69</v>
      </c>
      <c r="V126" s="57" t="s">
        <v>69</v>
      </c>
      <c r="W126" s="57" t="s">
        <v>69</v>
      </c>
      <c r="X126" s="57" t="s">
        <v>69</v>
      </c>
      <c r="Y126" s="57" t="s">
        <v>69</v>
      </c>
      <c r="Z126" s="57" t="s">
        <v>69</v>
      </c>
      <c r="AA126" s="57" t="s">
        <v>69</v>
      </c>
      <c r="AB126" s="57" t="s">
        <v>63</v>
      </c>
      <c r="AC126" s="57" t="s">
        <v>69</v>
      </c>
      <c r="AD126" s="57" t="s">
        <v>69</v>
      </c>
      <c r="AE126" s="57" t="s">
        <v>63</v>
      </c>
      <c r="AF126" s="57" t="s">
        <v>69</v>
      </c>
      <c r="AG126" s="57" t="s">
        <v>69</v>
      </c>
      <c r="AH126" s="57" t="s">
        <v>70</v>
      </c>
      <c r="AI126" s="57" t="s">
        <v>1805</v>
      </c>
      <c r="AJ126" s="57" t="s">
        <v>76</v>
      </c>
      <c r="AK126" s="57" t="s">
        <v>83</v>
      </c>
      <c r="AL126" s="57" t="s">
        <v>72</v>
      </c>
      <c r="AM126" s="57" t="s">
        <v>1805</v>
      </c>
      <c r="AO126" s="57" t="s">
        <v>953</v>
      </c>
      <c r="AP126" s="57" t="s">
        <v>19115</v>
      </c>
      <c r="AQ126" s="57" t="s">
        <v>1245</v>
      </c>
      <c r="AR126" s="57" t="s">
        <v>78</v>
      </c>
      <c r="AS126" s="57" t="s">
        <v>1806</v>
      </c>
      <c r="AT126" s="57" t="s">
        <v>18859</v>
      </c>
      <c r="AU126" s="57" t="s">
        <v>6040</v>
      </c>
      <c r="AV126" s="57" t="s">
        <v>6041</v>
      </c>
      <c r="AW126" s="57" t="s">
        <v>6042</v>
      </c>
      <c r="AX126" s="57" t="s">
        <v>6043</v>
      </c>
      <c r="AY126" s="57" t="s">
        <v>6044</v>
      </c>
      <c r="BE126" s="57" t="s">
        <v>6045</v>
      </c>
      <c r="BF126" s="57" t="s">
        <v>6046</v>
      </c>
      <c r="BG126" s="57" t="s">
        <v>6047</v>
      </c>
      <c r="BH126" s="57" t="s">
        <v>6048</v>
      </c>
      <c r="BI126" s="57" t="s">
        <v>6049</v>
      </c>
      <c r="BJ126" s="57" t="s">
        <v>6050</v>
      </c>
      <c r="BO126" s="57" t="s">
        <v>6051</v>
      </c>
      <c r="BP126" s="57" t="s">
        <v>6052</v>
      </c>
      <c r="BR126" s="57" t="s">
        <v>6053</v>
      </c>
      <c r="BS126" s="57" t="s">
        <v>6054</v>
      </c>
      <c r="BT126" s="57" t="s">
        <v>6055</v>
      </c>
      <c r="BU126" s="57" t="s">
        <v>6056</v>
      </c>
      <c r="BV126" s="57" t="s">
        <v>18056</v>
      </c>
      <c r="BW126" s="164" t="s">
        <v>18805</v>
      </c>
      <c r="BX126" s="57" t="s">
        <v>18900</v>
      </c>
      <c r="BY126" s="57" t="s">
        <v>8896</v>
      </c>
      <c r="BZ126" s="57" t="s">
        <v>8897</v>
      </c>
      <c r="CA126" s="57" t="s">
        <v>8898</v>
      </c>
      <c r="CB126" s="57" t="s">
        <v>8899</v>
      </c>
      <c r="CI126" s="57" t="s">
        <v>8900</v>
      </c>
      <c r="CJ126" s="57" t="s">
        <v>8901</v>
      </c>
      <c r="CK126" s="57" t="s">
        <v>8053</v>
      </c>
      <c r="CL126" s="57" t="s">
        <v>8902</v>
      </c>
      <c r="CM126" s="57" t="s">
        <v>8903</v>
      </c>
      <c r="CN126" s="57" t="s">
        <v>8904</v>
      </c>
      <c r="CS126" s="57" t="s">
        <v>8905</v>
      </c>
      <c r="CT126" s="57" t="s">
        <v>8906</v>
      </c>
      <c r="CU126" s="57" t="s">
        <v>8907</v>
      </c>
      <c r="CV126" s="57" t="s">
        <v>8908</v>
      </c>
      <c r="CW126" s="57" t="s">
        <v>8909</v>
      </c>
      <c r="CX126" s="57" t="s">
        <v>8910</v>
      </c>
      <c r="CY126" s="57" t="s">
        <v>8911</v>
      </c>
      <c r="CZ126" s="57" t="s">
        <v>18075</v>
      </c>
      <c r="DA126" s="164" t="s">
        <v>18835</v>
      </c>
      <c r="DB126" s="57" t="s">
        <v>18900</v>
      </c>
      <c r="DC126" s="57" t="s">
        <v>11732</v>
      </c>
      <c r="DD126" s="57" t="s">
        <v>9065</v>
      </c>
      <c r="DE126" s="57" t="s">
        <v>11733</v>
      </c>
      <c r="DF126" s="57" t="s">
        <v>9067</v>
      </c>
      <c r="DM126" s="57" t="s">
        <v>11734</v>
      </c>
      <c r="DN126" s="57" t="s">
        <v>9069</v>
      </c>
      <c r="DO126" s="57" t="s">
        <v>11735</v>
      </c>
      <c r="DP126" s="57" t="s">
        <v>11736</v>
      </c>
      <c r="DQ126" s="57" t="s">
        <v>9074</v>
      </c>
      <c r="DW126" s="57" t="s">
        <v>9075</v>
      </c>
      <c r="DX126" s="57" t="s">
        <v>9076</v>
      </c>
      <c r="DY126" s="57" t="s">
        <v>9077</v>
      </c>
      <c r="DZ126" s="57" t="s">
        <v>11410</v>
      </c>
      <c r="EA126" s="57" t="s">
        <v>11411</v>
      </c>
      <c r="EB126" s="57" t="s">
        <v>11412</v>
      </c>
      <c r="EC126" s="57" t="s">
        <v>11413</v>
      </c>
      <c r="ED126" s="57" t="s">
        <v>18078</v>
      </c>
      <c r="EE126" s="164" t="s">
        <v>18802</v>
      </c>
      <c r="EF126" s="57" t="s">
        <v>18830</v>
      </c>
      <c r="EG126" s="57" t="s">
        <v>14129</v>
      </c>
      <c r="EH126" s="57" t="s">
        <v>14130</v>
      </c>
      <c r="EQ126" s="57" t="s">
        <v>14131</v>
      </c>
      <c r="ER126" s="57" t="s">
        <v>14132</v>
      </c>
      <c r="ES126" s="57" t="s">
        <v>14133</v>
      </c>
      <c r="ET126" s="57" t="s">
        <v>8662</v>
      </c>
      <c r="EU126" s="57" t="s">
        <v>14134</v>
      </c>
      <c r="EV126" s="57" t="s">
        <v>14135</v>
      </c>
      <c r="EW126" s="57" t="s">
        <v>14136</v>
      </c>
      <c r="FA126" s="57" t="s">
        <v>14137</v>
      </c>
      <c r="FB126" s="57" t="s">
        <v>14138</v>
      </c>
      <c r="FD126" s="57" t="s">
        <v>8669</v>
      </c>
      <c r="FE126" s="57" t="s">
        <v>8670</v>
      </c>
      <c r="FF126" s="57" t="s">
        <v>8671</v>
      </c>
      <c r="FG126" s="57" t="s">
        <v>8672</v>
      </c>
      <c r="FH126" s="57" t="s">
        <v>18075</v>
      </c>
      <c r="FI126" s="164" t="s">
        <v>18935</v>
      </c>
      <c r="FJ126" s="57" t="s">
        <v>18877</v>
      </c>
      <c r="FK126" s="57" t="s">
        <v>14189</v>
      </c>
      <c r="FL126" s="57" t="s">
        <v>14190</v>
      </c>
      <c r="FM126" s="57" t="s">
        <v>14191</v>
      </c>
      <c r="FN126" s="57" t="s">
        <v>10954</v>
      </c>
      <c r="FO126" s="57" t="s">
        <v>14192</v>
      </c>
      <c r="FU126" s="57" t="s">
        <v>14193</v>
      </c>
      <c r="FV126" s="57" t="s">
        <v>14194</v>
      </c>
      <c r="FW126" s="57" t="s">
        <v>14195</v>
      </c>
      <c r="FX126" s="57" t="s">
        <v>14196</v>
      </c>
      <c r="FY126" s="57" t="s">
        <v>14197</v>
      </c>
      <c r="GE126" s="57" t="s">
        <v>14198</v>
      </c>
      <c r="GF126" s="57" t="s">
        <v>14199</v>
      </c>
      <c r="GG126" s="57" t="s">
        <v>14200</v>
      </c>
      <c r="GH126" s="57" t="s">
        <v>14201</v>
      </c>
      <c r="GI126" s="57" t="s">
        <v>14202</v>
      </c>
      <c r="GJ126" s="57" t="s">
        <v>14203</v>
      </c>
      <c r="GK126" s="57" t="s">
        <v>5733</v>
      </c>
      <c r="GL126" s="57" t="s">
        <v>18084</v>
      </c>
      <c r="GM126" s="164" t="s">
        <v>18805</v>
      </c>
      <c r="GN126" s="57" t="s">
        <v>18854</v>
      </c>
      <c r="HS126" s="57" t="s">
        <v>82</v>
      </c>
      <c r="HT126" s="57" t="s">
        <v>79</v>
      </c>
      <c r="HU126" s="57" t="s">
        <v>79</v>
      </c>
      <c r="HV126" s="57" t="s">
        <v>82</v>
      </c>
      <c r="HW126" s="57" t="s">
        <v>82</v>
      </c>
      <c r="HX126" s="57" t="s">
        <v>68</v>
      </c>
      <c r="HY126" s="57" t="s">
        <v>79</v>
      </c>
      <c r="HZ126" s="57" t="s">
        <v>82</v>
      </c>
      <c r="IA126" s="57" t="s">
        <v>79</v>
      </c>
      <c r="IB126" s="57" t="s">
        <v>82</v>
      </c>
      <c r="IC126" s="57" t="s">
        <v>82</v>
      </c>
      <c r="ID126" s="57" t="s">
        <v>82</v>
      </c>
      <c r="IE126" s="57" t="s">
        <v>84</v>
      </c>
      <c r="IF126" s="57" t="s">
        <v>82</v>
      </c>
      <c r="IG126" s="57" t="s">
        <v>82</v>
      </c>
      <c r="IH126" s="57" t="s">
        <v>79</v>
      </c>
      <c r="II126" s="57" t="s">
        <v>68</v>
      </c>
      <c r="IJ126" s="57">
        <v>34052</v>
      </c>
      <c r="IK126" s="57">
        <v>34093</v>
      </c>
      <c r="IL126" s="57">
        <v>13154</v>
      </c>
      <c r="IM126" s="57">
        <v>13254</v>
      </c>
      <c r="IN126" s="57">
        <v>34593</v>
      </c>
      <c r="IO126" s="57" t="s">
        <v>1473</v>
      </c>
      <c r="IP126" s="57" t="s">
        <v>19778</v>
      </c>
      <c r="IQ126" s="57" t="s">
        <v>798</v>
      </c>
      <c r="IR126" s="57" t="s">
        <v>799</v>
      </c>
      <c r="IS126" s="57" t="s">
        <v>19474</v>
      </c>
      <c r="IT126" s="57">
        <v>3</v>
      </c>
      <c r="IU126" s="57">
        <v>3</v>
      </c>
      <c r="IV126" s="57">
        <v>2</v>
      </c>
      <c r="IW126" s="57">
        <v>2</v>
      </c>
      <c r="IX126" s="57">
        <v>3</v>
      </c>
      <c r="IY126" s="57">
        <v>338</v>
      </c>
      <c r="IZ126" s="57">
        <v>513</v>
      </c>
      <c r="JA126" s="57">
        <v>192</v>
      </c>
      <c r="JB126" s="57">
        <v>192</v>
      </c>
      <c r="JC126" s="57">
        <v>851</v>
      </c>
      <c r="JD126" s="57">
        <v>312</v>
      </c>
      <c r="JE126" s="57">
        <v>312</v>
      </c>
      <c r="JF126" s="57">
        <v>122</v>
      </c>
      <c r="JG126" s="57">
        <v>128</v>
      </c>
      <c r="JH126" s="57">
        <v>312</v>
      </c>
      <c r="JN126" s="57">
        <v>34093</v>
      </c>
      <c r="JO126" s="57">
        <v>46319</v>
      </c>
      <c r="JP126" s="57">
        <v>13154</v>
      </c>
      <c r="JQ126" s="57">
        <v>13254</v>
      </c>
      <c r="JS126" s="57" t="s">
        <v>19778</v>
      </c>
      <c r="JT126" s="57" t="s">
        <v>19779</v>
      </c>
      <c r="JU126" s="57" t="s">
        <v>798</v>
      </c>
      <c r="JV126" s="57" t="s">
        <v>799</v>
      </c>
      <c r="JX126" s="57">
        <v>3</v>
      </c>
      <c r="JY126" s="57">
        <v>3</v>
      </c>
      <c r="JZ126" s="57">
        <v>2</v>
      </c>
      <c r="KA126" s="57">
        <v>2</v>
      </c>
      <c r="KC126" s="57">
        <v>513</v>
      </c>
      <c r="KD126" s="57">
        <v>307</v>
      </c>
      <c r="KE126" s="57">
        <v>192</v>
      </c>
      <c r="KF126" s="57">
        <v>192</v>
      </c>
      <c r="KH126" s="57">
        <v>312</v>
      </c>
      <c r="KI126" s="57">
        <v>320</v>
      </c>
      <c r="KJ126" s="57">
        <v>122</v>
      </c>
      <c r="KK126" s="57">
        <v>128</v>
      </c>
      <c r="KL126" s="57">
        <v>310</v>
      </c>
      <c r="KR126" s="57">
        <v>32079</v>
      </c>
      <c r="KW126" s="57" t="s">
        <v>19476</v>
      </c>
      <c r="LB126" s="57">
        <v>2</v>
      </c>
      <c r="LG126" s="57">
        <v>263</v>
      </c>
      <c r="LL126" s="57">
        <v>310</v>
      </c>
      <c r="MZ126" s="57">
        <v>32079</v>
      </c>
      <c r="NA126" s="57">
        <v>34093</v>
      </c>
      <c r="NE126" s="57" t="s">
        <v>19476</v>
      </c>
      <c r="NF126" s="57" t="s">
        <v>19778</v>
      </c>
      <c r="NJ126" s="57">
        <v>2</v>
      </c>
      <c r="NK126" s="57">
        <v>3</v>
      </c>
      <c r="NO126" s="57">
        <v>263</v>
      </c>
      <c r="NP126" s="57">
        <v>513</v>
      </c>
      <c r="NT126" s="57">
        <v>310</v>
      </c>
      <c r="NU126" s="57">
        <v>312</v>
      </c>
      <c r="PJ126" s="57" t="s">
        <v>19780</v>
      </c>
      <c r="PK126" s="57" t="s">
        <v>19781</v>
      </c>
      <c r="PL126" s="57" t="s">
        <v>19782</v>
      </c>
      <c r="PM126" s="57" t="s">
        <v>19783</v>
      </c>
      <c r="PN126" s="57">
        <v>1902.5596996999998</v>
      </c>
      <c r="PO126" s="57" t="s">
        <v>18823</v>
      </c>
      <c r="PP126" s="57" t="s">
        <v>18824</v>
      </c>
      <c r="PQ126" s="57" t="s">
        <v>18825</v>
      </c>
      <c r="PR126" s="57" t="s">
        <v>3743</v>
      </c>
      <c r="PS126" s="57" t="s">
        <v>3744</v>
      </c>
      <c r="PT126" s="57" t="s">
        <v>3745</v>
      </c>
      <c r="PU126" s="57" t="s">
        <v>3746</v>
      </c>
      <c r="PV126" s="57" t="s">
        <v>3747</v>
      </c>
      <c r="PW126" s="57" t="s">
        <v>3167</v>
      </c>
    </row>
    <row r="127" spans="1:439" ht="15" customHeight="1" x14ac:dyDescent="0.35">
      <c r="A127" s="57">
        <v>126</v>
      </c>
      <c r="B127" s="57" t="s">
        <v>1225</v>
      </c>
      <c r="D127" s="57" t="s">
        <v>2058</v>
      </c>
      <c r="E127" s="57" t="s">
        <v>2059</v>
      </c>
      <c r="F127" s="57" t="s">
        <v>1615</v>
      </c>
      <c r="G127" s="57" t="s">
        <v>1616</v>
      </c>
      <c r="H127" s="57" t="s">
        <v>1618</v>
      </c>
      <c r="I127" s="57" t="s">
        <v>1619</v>
      </c>
      <c r="J127" s="57" t="s">
        <v>2060</v>
      </c>
      <c r="K127" s="57" t="s">
        <v>2061</v>
      </c>
      <c r="L127" s="57" t="s">
        <v>2062</v>
      </c>
      <c r="M127" s="57" t="s">
        <v>1617</v>
      </c>
      <c r="P127" s="57" t="s">
        <v>1611</v>
      </c>
      <c r="Q127" s="57" t="s">
        <v>2063</v>
      </c>
      <c r="S127" s="57" t="s">
        <v>69</v>
      </c>
      <c r="T127" s="57" t="s">
        <v>69</v>
      </c>
      <c r="U127" s="57" t="s">
        <v>69</v>
      </c>
      <c r="V127" s="57" t="s">
        <v>69</v>
      </c>
      <c r="W127" s="57" t="s">
        <v>69</v>
      </c>
      <c r="X127" s="57" t="s">
        <v>69</v>
      </c>
      <c r="Y127" s="57" t="s">
        <v>69</v>
      </c>
      <c r="Z127" s="57" t="s">
        <v>69</v>
      </c>
      <c r="AA127" s="57" t="s">
        <v>69</v>
      </c>
      <c r="AB127" s="57" t="s">
        <v>63</v>
      </c>
      <c r="AC127" s="57" t="s">
        <v>69</v>
      </c>
      <c r="AD127" s="57" t="s">
        <v>69</v>
      </c>
      <c r="AE127" s="57" t="s">
        <v>63</v>
      </c>
      <c r="AF127" s="57" t="s">
        <v>69</v>
      </c>
      <c r="AG127" s="57" t="s">
        <v>69</v>
      </c>
      <c r="AH127" s="57" t="s">
        <v>70</v>
      </c>
      <c r="AI127" s="57" t="s">
        <v>1598</v>
      </c>
      <c r="AJ127" s="57" t="s">
        <v>71</v>
      </c>
      <c r="AK127" s="57" t="s">
        <v>76</v>
      </c>
      <c r="AL127" s="57" t="s">
        <v>66</v>
      </c>
      <c r="AO127" s="57" t="s">
        <v>954</v>
      </c>
      <c r="AP127" s="57" t="s">
        <v>19223</v>
      </c>
      <c r="AQ127" s="57" t="s">
        <v>67</v>
      </c>
      <c r="AR127" s="57" t="s">
        <v>73</v>
      </c>
      <c r="AS127" s="57" t="s">
        <v>1806</v>
      </c>
      <c r="AT127" s="57" t="s">
        <v>18859</v>
      </c>
      <c r="AU127" s="57" t="s">
        <v>5182</v>
      </c>
      <c r="AV127" s="57" t="s">
        <v>5183</v>
      </c>
      <c r="AW127" s="57" t="s">
        <v>5184</v>
      </c>
      <c r="AX127" s="57" t="s">
        <v>6057</v>
      </c>
      <c r="BE127" s="57" t="s">
        <v>6058</v>
      </c>
      <c r="BF127" s="57" t="s">
        <v>5189</v>
      </c>
      <c r="BG127" s="57" t="s">
        <v>5191</v>
      </c>
      <c r="BO127" s="57" t="s">
        <v>4579</v>
      </c>
      <c r="BP127" s="57" t="s">
        <v>6059</v>
      </c>
      <c r="BQ127" s="57" t="s">
        <v>6060</v>
      </c>
      <c r="BR127" s="57" t="s">
        <v>6061</v>
      </c>
      <c r="BS127" s="57" t="s">
        <v>6062</v>
      </c>
      <c r="BT127" s="57" t="s">
        <v>6063</v>
      </c>
      <c r="BU127" s="57" t="s">
        <v>6064</v>
      </c>
      <c r="BV127" s="57" t="s">
        <v>18059</v>
      </c>
      <c r="BW127" s="164" t="s">
        <v>18805</v>
      </c>
      <c r="BX127" s="57" t="s">
        <v>18900</v>
      </c>
      <c r="BY127" s="57" t="s">
        <v>8913</v>
      </c>
      <c r="BZ127" s="57" t="s">
        <v>8059</v>
      </c>
      <c r="CA127" s="57" t="s">
        <v>8914</v>
      </c>
      <c r="CB127" s="57" t="s">
        <v>8915</v>
      </c>
      <c r="CC127" s="57" t="s">
        <v>8916</v>
      </c>
      <c r="CD127" s="57" t="s">
        <v>8294</v>
      </c>
      <c r="CI127" s="57" t="s">
        <v>8917</v>
      </c>
      <c r="CJ127" s="57" t="s">
        <v>8918</v>
      </c>
      <c r="CK127" s="57" t="s">
        <v>8065</v>
      </c>
      <c r="CL127" s="57" t="s">
        <v>8297</v>
      </c>
      <c r="CM127" s="57" t="s">
        <v>8919</v>
      </c>
      <c r="CS127" s="57" t="s">
        <v>8920</v>
      </c>
      <c r="CT127" s="57" t="s">
        <v>8921</v>
      </c>
      <c r="CU127" s="57" t="s">
        <v>8300</v>
      </c>
      <c r="CV127" s="57" t="s">
        <v>8922</v>
      </c>
      <c r="CW127" s="57" t="s">
        <v>8302</v>
      </c>
      <c r="CX127" s="57" t="s">
        <v>8923</v>
      </c>
      <c r="CY127" s="57" t="s">
        <v>8924</v>
      </c>
      <c r="CZ127" s="57" t="s">
        <v>18084</v>
      </c>
      <c r="DA127" s="164" t="s">
        <v>18802</v>
      </c>
      <c r="DB127" s="57" t="s">
        <v>19087</v>
      </c>
      <c r="DC127" s="57" t="s">
        <v>8057</v>
      </c>
      <c r="DD127" s="57" t="s">
        <v>11737</v>
      </c>
      <c r="DE127" s="57" t="s">
        <v>11738</v>
      </c>
      <c r="DM127" s="57" t="s">
        <v>11739</v>
      </c>
      <c r="DN127" s="57" t="s">
        <v>11740</v>
      </c>
      <c r="DO127" s="57" t="s">
        <v>11741</v>
      </c>
      <c r="DW127" s="57" t="s">
        <v>4728</v>
      </c>
      <c r="DX127" s="57" t="s">
        <v>11742</v>
      </c>
      <c r="DY127" s="57" t="s">
        <v>5166</v>
      </c>
      <c r="DZ127" s="57" t="s">
        <v>11743</v>
      </c>
      <c r="EA127" s="57" t="s">
        <v>11744</v>
      </c>
      <c r="EB127" s="57" t="s">
        <v>11745</v>
      </c>
      <c r="EC127" s="57" t="s">
        <v>11746</v>
      </c>
      <c r="ED127" s="57" t="s">
        <v>18069</v>
      </c>
      <c r="EE127" s="164" t="s">
        <v>18805</v>
      </c>
      <c r="EF127" s="57" t="s">
        <v>18900</v>
      </c>
      <c r="EG127" s="57" t="s">
        <v>14139</v>
      </c>
      <c r="EH127" s="57" t="s">
        <v>13526</v>
      </c>
      <c r="EI127" s="57" t="s">
        <v>8072</v>
      </c>
      <c r="EJ127" s="57" t="s">
        <v>10208</v>
      </c>
      <c r="EK127" s="57" t="s">
        <v>8073</v>
      </c>
      <c r="EQ127" s="57" t="s">
        <v>14140</v>
      </c>
      <c r="ER127" s="57" t="s">
        <v>8063</v>
      </c>
      <c r="ES127" s="57" t="s">
        <v>13531</v>
      </c>
      <c r="ET127" s="57" t="s">
        <v>12326</v>
      </c>
      <c r="EU127" s="57" t="s">
        <v>8079</v>
      </c>
      <c r="FA127" s="57" t="s">
        <v>10214</v>
      </c>
      <c r="FB127" s="57" t="s">
        <v>9058</v>
      </c>
      <c r="FC127" s="57" t="s">
        <v>14141</v>
      </c>
      <c r="FD127" s="57" t="s">
        <v>12297</v>
      </c>
      <c r="FE127" s="57" t="s">
        <v>14142</v>
      </c>
      <c r="FF127" s="57" t="s">
        <v>14143</v>
      </c>
      <c r="FG127" s="57" t="s">
        <v>14144</v>
      </c>
      <c r="FH127" s="57" t="s">
        <v>18066</v>
      </c>
      <c r="FI127" s="164" t="s">
        <v>18802</v>
      </c>
      <c r="FJ127" s="57" t="s">
        <v>18900</v>
      </c>
      <c r="FK127" s="57" t="s">
        <v>13510</v>
      </c>
      <c r="FL127" s="57" t="s">
        <v>13499</v>
      </c>
      <c r="FM127" s="57" t="s">
        <v>13502</v>
      </c>
      <c r="FU127" s="57" t="s">
        <v>15824</v>
      </c>
      <c r="FV127" s="57" t="s">
        <v>9629</v>
      </c>
      <c r="FW127" s="57" t="s">
        <v>15825</v>
      </c>
      <c r="FX127" s="57" t="s">
        <v>15826</v>
      </c>
      <c r="FY127" s="57" t="s">
        <v>15827</v>
      </c>
      <c r="FZ127" s="57" t="s">
        <v>15828</v>
      </c>
      <c r="GE127" s="57" t="s">
        <v>15829</v>
      </c>
      <c r="GF127" s="57" t="s">
        <v>15830</v>
      </c>
      <c r="GH127" s="57" t="s">
        <v>15831</v>
      </c>
      <c r="GI127" s="57" t="s">
        <v>15832</v>
      </c>
      <c r="GJ127" s="57" t="s">
        <v>15833</v>
      </c>
      <c r="GK127" s="57" t="s">
        <v>15834</v>
      </c>
      <c r="GL127" s="57" t="s">
        <v>18069</v>
      </c>
      <c r="GM127" s="164" t="s">
        <v>18802</v>
      </c>
      <c r="GN127" s="57" t="s">
        <v>18877</v>
      </c>
      <c r="HS127" s="57" t="s">
        <v>79</v>
      </c>
      <c r="HT127" s="57" t="s">
        <v>79</v>
      </c>
      <c r="HU127" s="57" t="s">
        <v>79</v>
      </c>
      <c r="HV127" s="57" t="s">
        <v>68</v>
      </c>
      <c r="HW127" s="57" t="s">
        <v>79</v>
      </c>
      <c r="HX127" s="57" t="s">
        <v>79</v>
      </c>
      <c r="HY127" s="57" t="s">
        <v>79</v>
      </c>
      <c r="HZ127" s="57" t="s">
        <v>79</v>
      </c>
      <c r="IA127" s="57" t="s">
        <v>79</v>
      </c>
      <c r="IB127" s="57" t="s">
        <v>79</v>
      </c>
      <c r="IC127" s="57" t="s">
        <v>79</v>
      </c>
      <c r="ID127" s="57" t="s">
        <v>79</v>
      </c>
      <c r="IE127" s="57" t="s">
        <v>84</v>
      </c>
      <c r="IF127" s="57" t="s">
        <v>74</v>
      </c>
      <c r="IG127" s="57" t="s">
        <v>79</v>
      </c>
      <c r="IH127" s="57" t="s">
        <v>79</v>
      </c>
      <c r="II127" s="57" t="s">
        <v>68</v>
      </c>
      <c r="JN127" s="57">
        <v>34507</v>
      </c>
      <c r="JO127" s="57">
        <v>13154</v>
      </c>
      <c r="JS127" s="57" t="s">
        <v>5168</v>
      </c>
      <c r="JT127" s="57" t="s">
        <v>798</v>
      </c>
      <c r="JX127" s="57">
        <v>2</v>
      </c>
      <c r="JY127" s="57">
        <v>1</v>
      </c>
      <c r="KC127" s="57">
        <v>280</v>
      </c>
      <c r="KD127" s="57">
        <v>42</v>
      </c>
      <c r="KH127" s="57">
        <v>312</v>
      </c>
      <c r="KI127" s="57">
        <v>122</v>
      </c>
      <c r="KR127" s="57">
        <v>34592</v>
      </c>
      <c r="KW127" s="57" t="s">
        <v>19726</v>
      </c>
      <c r="LB127" s="57">
        <v>2</v>
      </c>
      <c r="LG127" s="57">
        <v>221</v>
      </c>
      <c r="LL127" s="57">
        <v>312</v>
      </c>
      <c r="LV127" s="57">
        <v>34592</v>
      </c>
      <c r="MA127" s="57" t="s">
        <v>19726</v>
      </c>
      <c r="MF127" s="57">
        <v>2</v>
      </c>
      <c r="MK127" s="57">
        <v>221</v>
      </c>
      <c r="MP127" s="57">
        <v>312</v>
      </c>
      <c r="MZ127" s="57">
        <v>34592</v>
      </c>
      <c r="NA127" s="57">
        <v>13154</v>
      </c>
      <c r="NB127" s="57">
        <v>13254</v>
      </c>
      <c r="NE127" s="57" t="s">
        <v>19726</v>
      </c>
      <c r="NF127" s="57" t="s">
        <v>798</v>
      </c>
      <c r="NG127" s="57" t="s">
        <v>799</v>
      </c>
      <c r="NJ127" s="57">
        <v>2</v>
      </c>
      <c r="NK127" s="57">
        <v>1</v>
      </c>
      <c r="NL127" s="57">
        <v>1</v>
      </c>
      <c r="NO127" s="57">
        <v>221</v>
      </c>
      <c r="NP127" s="57">
        <v>42</v>
      </c>
      <c r="NQ127" s="57">
        <v>42</v>
      </c>
      <c r="NT127" s="57">
        <v>312</v>
      </c>
      <c r="NU127" s="57">
        <v>122</v>
      </c>
      <c r="NV127" s="57">
        <v>128</v>
      </c>
      <c r="PJ127" s="57" t="s">
        <v>19784</v>
      </c>
      <c r="PK127" s="57" t="s">
        <v>19785</v>
      </c>
      <c r="PL127" s="57" t="s">
        <v>19786</v>
      </c>
      <c r="PM127" s="57" t="s">
        <v>19787</v>
      </c>
      <c r="PN127" s="57">
        <v>1382.7110491999997</v>
      </c>
      <c r="PO127" s="57" t="s">
        <v>18823</v>
      </c>
      <c r="PP127" s="57" t="s">
        <v>18824</v>
      </c>
      <c r="PQ127" s="57" t="s">
        <v>18825</v>
      </c>
      <c r="PR127" s="57" t="s">
        <v>3748</v>
      </c>
      <c r="PS127" s="57" t="s">
        <v>3749</v>
      </c>
      <c r="PT127" s="57" t="s">
        <v>3541</v>
      </c>
      <c r="PU127" s="57" t="s">
        <v>3542</v>
      </c>
      <c r="PV127" s="57" t="s">
        <v>3543</v>
      </c>
      <c r="PW127" s="57" t="s">
        <v>3167</v>
      </c>
    </row>
    <row r="128" spans="1:439" ht="15" customHeight="1" x14ac:dyDescent="0.35">
      <c r="A128" s="57">
        <v>127</v>
      </c>
      <c r="B128" s="57" t="s">
        <v>1225</v>
      </c>
      <c r="D128" s="57" t="s">
        <v>2064</v>
      </c>
      <c r="E128" s="57" t="s">
        <v>2065</v>
      </c>
      <c r="F128" s="57" t="s">
        <v>2066</v>
      </c>
      <c r="G128" s="57" t="s">
        <v>2067</v>
      </c>
      <c r="P128" s="57" t="s">
        <v>1666</v>
      </c>
      <c r="S128" s="57" t="s">
        <v>69</v>
      </c>
      <c r="T128" s="57" t="s">
        <v>69</v>
      </c>
      <c r="U128" s="57" t="s">
        <v>69</v>
      </c>
      <c r="V128" s="57" t="s">
        <v>69</v>
      </c>
      <c r="W128" s="57" t="s">
        <v>69</v>
      </c>
      <c r="X128" s="57" t="s">
        <v>69</v>
      </c>
      <c r="Y128" s="57" t="s">
        <v>69</v>
      </c>
      <c r="Z128" s="57" t="s">
        <v>69</v>
      </c>
      <c r="AA128" s="57" t="s">
        <v>69</v>
      </c>
      <c r="AB128" s="57" t="s">
        <v>63</v>
      </c>
      <c r="AC128" s="57" t="s">
        <v>69</v>
      </c>
      <c r="AD128" s="57" t="s">
        <v>69</v>
      </c>
      <c r="AE128" s="57" t="s">
        <v>69</v>
      </c>
      <c r="AF128" s="57" t="s">
        <v>69</v>
      </c>
      <c r="AG128" s="57" t="s">
        <v>69</v>
      </c>
      <c r="AH128" s="57" t="s">
        <v>70</v>
      </c>
      <c r="AI128" s="57" t="s">
        <v>2052</v>
      </c>
      <c r="AJ128" s="57" t="s">
        <v>76</v>
      </c>
      <c r="AK128" s="57" t="s">
        <v>83</v>
      </c>
      <c r="AL128" s="57" t="s">
        <v>77</v>
      </c>
      <c r="AM128" s="57" t="s">
        <v>1598</v>
      </c>
      <c r="AO128" s="57" t="s">
        <v>955</v>
      </c>
      <c r="AP128" s="57" t="s">
        <v>19223</v>
      </c>
      <c r="AQ128" s="57" t="s">
        <v>1245</v>
      </c>
      <c r="AR128" s="57" t="s">
        <v>78</v>
      </c>
      <c r="AS128" s="57" t="s">
        <v>1806</v>
      </c>
      <c r="AT128" s="57" t="s">
        <v>18801</v>
      </c>
      <c r="AU128" s="57" t="s">
        <v>6065</v>
      </c>
      <c r="AV128" s="57" t="s">
        <v>6066</v>
      </c>
      <c r="AW128" s="57" t="s">
        <v>5977</v>
      </c>
      <c r="AX128" s="57" t="s">
        <v>5978</v>
      </c>
      <c r="BE128" s="57" t="s">
        <v>6067</v>
      </c>
      <c r="BF128" s="57" t="s">
        <v>6068</v>
      </c>
      <c r="BG128" s="57" t="s">
        <v>6069</v>
      </c>
      <c r="BO128" s="57" t="s">
        <v>5034</v>
      </c>
      <c r="BP128" s="57" t="s">
        <v>6033</v>
      </c>
      <c r="BR128" s="57" t="s">
        <v>6070</v>
      </c>
      <c r="BS128" s="57" t="s">
        <v>6071</v>
      </c>
      <c r="BT128" s="57" t="s">
        <v>6072</v>
      </c>
      <c r="BU128" s="57" t="s">
        <v>6073</v>
      </c>
      <c r="BV128" s="57" t="s">
        <v>18084</v>
      </c>
      <c r="BW128" s="164" t="s">
        <v>18805</v>
      </c>
      <c r="BX128" s="57" t="s">
        <v>18804</v>
      </c>
      <c r="BY128" s="57" t="s">
        <v>8926</v>
      </c>
      <c r="BZ128" s="57" t="s">
        <v>8927</v>
      </c>
      <c r="CA128" s="57" t="s">
        <v>8928</v>
      </c>
      <c r="CB128" s="57" t="s">
        <v>8929</v>
      </c>
      <c r="CI128" s="57" t="s">
        <v>8930</v>
      </c>
      <c r="CJ128" s="57" t="s">
        <v>8121</v>
      </c>
      <c r="CK128" s="57" t="s">
        <v>8931</v>
      </c>
      <c r="CL128" s="57" t="s">
        <v>7286</v>
      </c>
      <c r="CS128" s="57" t="s">
        <v>5988</v>
      </c>
      <c r="CT128" s="57" t="s">
        <v>5989</v>
      </c>
      <c r="CV128" s="57" t="s">
        <v>8932</v>
      </c>
      <c r="CW128" s="57" t="s">
        <v>8933</v>
      </c>
      <c r="CX128" s="57" t="s">
        <v>8934</v>
      </c>
      <c r="CY128" s="57" t="s">
        <v>8935</v>
      </c>
      <c r="CZ128" s="57" t="s">
        <v>18078</v>
      </c>
      <c r="DA128" s="164" t="s">
        <v>19788</v>
      </c>
      <c r="DB128" s="57" t="s">
        <v>19789</v>
      </c>
      <c r="DC128" s="57" t="s">
        <v>11748</v>
      </c>
      <c r="DD128" s="57" t="s">
        <v>11749</v>
      </c>
      <c r="DE128" s="57" t="s">
        <v>11750</v>
      </c>
      <c r="DF128" s="57" t="s">
        <v>11751</v>
      </c>
      <c r="DG128" s="57" t="s">
        <v>11752</v>
      </c>
      <c r="DH128" s="57" t="s">
        <v>11753</v>
      </c>
      <c r="DI128" s="57" t="s">
        <v>11754</v>
      </c>
      <c r="DM128" s="57" t="s">
        <v>11755</v>
      </c>
      <c r="DN128" s="57" t="s">
        <v>11756</v>
      </c>
      <c r="DO128" s="57" t="s">
        <v>11757</v>
      </c>
      <c r="DP128" s="57" t="s">
        <v>11758</v>
      </c>
      <c r="DQ128" s="57" t="s">
        <v>11759</v>
      </c>
      <c r="DR128" s="57" t="s">
        <v>11760</v>
      </c>
      <c r="DW128" s="57" t="s">
        <v>10511</v>
      </c>
      <c r="DX128" s="57" t="s">
        <v>11232</v>
      </c>
      <c r="DY128" s="57" t="s">
        <v>11761</v>
      </c>
      <c r="DZ128" s="57" t="s">
        <v>11762</v>
      </c>
      <c r="EA128" s="57" t="s">
        <v>11763</v>
      </c>
      <c r="EB128" s="57" t="s">
        <v>11764</v>
      </c>
      <c r="EC128" s="57" t="s">
        <v>11765</v>
      </c>
      <c r="ED128" s="57" t="s">
        <v>18072</v>
      </c>
      <c r="EE128" s="164" t="s">
        <v>19788</v>
      </c>
      <c r="EF128" s="57" t="s">
        <v>18900</v>
      </c>
      <c r="EG128" s="57" t="s">
        <v>11689</v>
      </c>
      <c r="EH128" s="57" t="s">
        <v>4585</v>
      </c>
      <c r="EI128" s="57" t="s">
        <v>7859</v>
      </c>
      <c r="EJ128" s="57" t="s">
        <v>11325</v>
      </c>
      <c r="EK128" s="57" t="s">
        <v>5036</v>
      </c>
      <c r="EL128" s="57" t="s">
        <v>11690</v>
      </c>
      <c r="EM128" s="57" t="s">
        <v>11691</v>
      </c>
      <c r="EN128" s="57" t="s">
        <v>5245</v>
      </c>
      <c r="EQ128" s="57" t="s">
        <v>11692</v>
      </c>
      <c r="ER128" s="57" t="s">
        <v>11329</v>
      </c>
      <c r="ES128" s="57" t="s">
        <v>10433</v>
      </c>
      <c r="ET128" s="57" t="s">
        <v>11693</v>
      </c>
      <c r="EU128" s="57" t="s">
        <v>11331</v>
      </c>
      <c r="EV128" s="57" t="s">
        <v>11332</v>
      </c>
      <c r="EW128" s="57" t="s">
        <v>11333</v>
      </c>
      <c r="EX128" s="57" t="s">
        <v>5247</v>
      </c>
      <c r="FA128" s="57" t="s">
        <v>11694</v>
      </c>
      <c r="FB128" s="57" t="s">
        <v>11695</v>
      </c>
      <c r="FD128" s="57" t="s">
        <v>11696</v>
      </c>
      <c r="FE128" s="57" t="s">
        <v>11697</v>
      </c>
      <c r="FF128" s="57" t="s">
        <v>11698</v>
      </c>
      <c r="FG128" s="57" t="s">
        <v>11699</v>
      </c>
      <c r="FH128" s="57" t="s">
        <v>18078</v>
      </c>
      <c r="FI128" s="164" t="s">
        <v>18805</v>
      </c>
      <c r="FJ128" s="57" t="s">
        <v>19017</v>
      </c>
      <c r="FK128" s="57" t="s">
        <v>14090</v>
      </c>
      <c r="FL128" s="57" t="s">
        <v>14091</v>
      </c>
      <c r="FM128" s="57" t="s">
        <v>14092</v>
      </c>
      <c r="FN128" s="57" t="s">
        <v>14093</v>
      </c>
      <c r="FO128" s="57" t="s">
        <v>14094</v>
      </c>
      <c r="FU128" s="57" t="s">
        <v>14095</v>
      </c>
      <c r="FV128" s="57" t="s">
        <v>14096</v>
      </c>
      <c r="FW128" s="57" t="s">
        <v>14097</v>
      </c>
      <c r="FX128" s="57" t="s">
        <v>14098</v>
      </c>
      <c r="FY128" s="57" t="s">
        <v>14099</v>
      </c>
      <c r="GE128" s="57" t="s">
        <v>14100</v>
      </c>
      <c r="GF128" s="57" t="s">
        <v>14101</v>
      </c>
      <c r="GG128" s="57" t="s">
        <v>14102</v>
      </c>
      <c r="GH128" s="57" t="s">
        <v>13756</v>
      </c>
      <c r="GI128" s="57" t="s">
        <v>14103</v>
      </c>
      <c r="GJ128" s="57" t="s">
        <v>14104</v>
      </c>
      <c r="GK128" s="57" t="s">
        <v>14105</v>
      </c>
      <c r="GL128" s="57" t="s">
        <v>18075</v>
      </c>
      <c r="GM128" s="164" t="s">
        <v>18805</v>
      </c>
      <c r="GN128" s="57" t="s">
        <v>18900</v>
      </c>
      <c r="GO128" s="57" t="s">
        <v>15786</v>
      </c>
      <c r="GP128" s="57" t="s">
        <v>15787</v>
      </c>
      <c r="GQ128" s="57" t="s">
        <v>15788</v>
      </c>
      <c r="GR128" s="57" t="s">
        <v>7915</v>
      </c>
      <c r="GY128" s="57" t="s">
        <v>15789</v>
      </c>
      <c r="GZ128" s="57" t="s">
        <v>15790</v>
      </c>
      <c r="HA128" s="57" t="s">
        <v>15791</v>
      </c>
      <c r="HB128" s="57" t="s">
        <v>15792</v>
      </c>
      <c r="HC128" s="57" t="s">
        <v>15793</v>
      </c>
      <c r="HD128" s="57" t="s">
        <v>15794</v>
      </c>
      <c r="HI128" s="57" t="s">
        <v>4579</v>
      </c>
      <c r="HJ128" s="57" t="s">
        <v>19790</v>
      </c>
      <c r="HK128" s="57" t="s">
        <v>15796</v>
      </c>
      <c r="HL128" s="57" t="s">
        <v>5933</v>
      </c>
      <c r="HM128" s="57" t="s">
        <v>5934</v>
      </c>
      <c r="HN128" s="57" t="s">
        <v>5935</v>
      </c>
      <c r="HO128" s="57" t="s">
        <v>5936</v>
      </c>
      <c r="HP128" s="57" t="s">
        <v>18059</v>
      </c>
      <c r="HQ128" s="164" t="s">
        <v>18805</v>
      </c>
      <c r="HR128" s="57" t="s">
        <v>18804</v>
      </c>
      <c r="HS128" s="57" t="s">
        <v>82</v>
      </c>
      <c r="HT128" s="57" t="s">
        <v>82</v>
      </c>
      <c r="HU128" s="57" t="s">
        <v>82</v>
      </c>
      <c r="HV128" s="57" t="s">
        <v>79</v>
      </c>
      <c r="HW128" s="57" t="s">
        <v>79</v>
      </c>
      <c r="HX128" s="57" t="s">
        <v>84</v>
      </c>
      <c r="HY128" s="57" t="s">
        <v>82</v>
      </c>
      <c r="HZ128" s="57" t="s">
        <v>82</v>
      </c>
      <c r="IA128" s="57" t="s">
        <v>82</v>
      </c>
      <c r="IB128" s="57" t="s">
        <v>84</v>
      </c>
      <c r="IC128" s="57" t="s">
        <v>84</v>
      </c>
      <c r="ID128" s="57" t="s">
        <v>79</v>
      </c>
      <c r="IE128" s="57" t="s">
        <v>84</v>
      </c>
      <c r="IF128" s="57" t="s">
        <v>82</v>
      </c>
      <c r="IG128" s="57" t="s">
        <v>82</v>
      </c>
      <c r="IH128" s="57" t="s">
        <v>84</v>
      </c>
      <c r="II128" s="57" t="s">
        <v>68</v>
      </c>
      <c r="IJ128" s="57">
        <v>34593</v>
      </c>
      <c r="IK128" s="57">
        <v>34085</v>
      </c>
      <c r="IL128" s="57">
        <v>13154</v>
      </c>
      <c r="IM128" s="57">
        <v>32079</v>
      </c>
      <c r="IO128" s="57" t="s">
        <v>19791</v>
      </c>
      <c r="IP128" s="57" t="s">
        <v>19724</v>
      </c>
      <c r="IQ128" s="57" t="s">
        <v>5576</v>
      </c>
      <c r="IR128" s="57" t="s">
        <v>19476</v>
      </c>
      <c r="IT128" s="57">
        <v>3</v>
      </c>
      <c r="IU128" s="57">
        <v>3</v>
      </c>
      <c r="IV128" s="57">
        <v>2</v>
      </c>
      <c r="IW128" s="57">
        <v>2</v>
      </c>
      <c r="IY128" s="57">
        <v>851</v>
      </c>
      <c r="IZ128" s="57">
        <v>445</v>
      </c>
      <c r="JA128" s="57">
        <v>192</v>
      </c>
      <c r="JB128" s="57">
        <v>263</v>
      </c>
      <c r="JD128" s="57">
        <v>312</v>
      </c>
      <c r="JE128" s="57">
        <v>312</v>
      </c>
      <c r="JF128" s="57">
        <v>122</v>
      </c>
      <c r="JG128" s="57">
        <v>310</v>
      </c>
      <c r="JN128" s="57">
        <v>34593</v>
      </c>
      <c r="JO128" s="57">
        <v>13154</v>
      </c>
      <c r="JP128" s="57">
        <v>13254</v>
      </c>
      <c r="JQ128" s="57">
        <v>34582</v>
      </c>
      <c r="JR128" s="57">
        <v>34592</v>
      </c>
      <c r="JS128" s="57" t="s">
        <v>19474</v>
      </c>
      <c r="JT128" s="57" t="s">
        <v>5576</v>
      </c>
      <c r="JU128" s="57" t="s">
        <v>799</v>
      </c>
      <c r="JV128" s="57" t="s">
        <v>19725</v>
      </c>
      <c r="JW128" s="57" t="s">
        <v>19726</v>
      </c>
      <c r="JX128" s="57">
        <v>3</v>
      </c>
      <c r="JY128" s="57">
        <v>2</v>
      </c>
      <c r="JZ128" s="57">
        <v>2</v>
      </c>
      <c r="KA128" s="57">
        <v>3</v>
      </c>
      <c r="KB128" s="57">
        <v>3</v>
      </c>
      <c r="KC128" s="57">
        <v>851</v>
      </c>
      <c r="KD128" s="57">
        <v>192</v>
      </c>
      <c r="KE128" s="57">
        <v>192</v>
      </c>
      <c r="KF128" s="57">
        <v>427</v>
      </c>
      <c r="KG128" s="57">
        <v>407</v>
      </c>
      <c r="KH128" s="57">
        <v>312</v>
      </c>
      <c r="KI128" s="57">
        <v>122</v>
      </c>
      <c r="KJ128" s="57">
        <v>128</v>
      </c>
      <c r="KK128" s="57">
        <v>312</v>
      </c>
      <c r="KL128" s="57">
        <v>312</v>
      </c>
      <c r="KR128" s="57">
        <v>31663</v>
      </c>
      <c r="KW128" s="57" t="s">
        <v>19792</v>
      </c>
      <c r="LB128" s="57">
        <v>1</v>
      </c>
      <c r="LG128" s="57">
        <v>110</v>
      </c>
      <c r="LL128" s="57">
        <v>311</v>
      </c>
      <c r="LV128" s="57">
        <v>32110</v>
      </c>
      <c r="LW128" s="57">
        <v>32130</v>
      </c>
      <c r="MA128" s="57" t="s">
        <v>19728</v>
      </c>
      <c r="MB128" s="57" t="s">
        <v>19727</v>
      </c>
      <c r="MF128" s="57">
        <v>2</v>
      </c>
      <c r="MG128" s="57">
        <v>2</v>
      </c>
      <c r="MK128" s="57">
        <v>390</v>
      </c>
      <c r="ML128" s="57">
        <v>180</v>
      </c>
      <c r="MP128" s="57">
        <v>310</v>
      </c>
      <c r="MQ128" s="57">
        <v>413</v>
      </c>
      <c r="PJ128" s="57" t="s">
        <v>19793</v>
      </c>
      <c r="PK128" s="57" t="s">
        <v>19794</v>
      </c>
      <c r="PL128" s="57" t="s">
        <v>19795</v>
      </c>
      <c r="PM128" s="57" t="s">
        <v>19796</v>
      </c>
      <c r="PN128" s="57">
        <v>1739.6187578999998</v>
      </c>
      <c r="PO128" s="57" t="s">
        <v>18823</v>
      </c>
      <c r="PP128" s="57" t="s">
        <v>18824</v>
      </c>
      <c r="PQ128" s="57" t="s">
        <v>18825</v>
      </c>
      <c r="PR128" s="57" t="s">
        <v>3750</v>
      </c>
      <c r="PS128" s="57" t="s">
        <v>3751</v>
      </c>
      <c r="PT128" s="57" t="s">
        <v>3752</v>
      </c>
      <c r="PU128" s="57" t="s">
        <v>3753</v>
      </c>
      <c r="PV128" s="57" t="s">
        <v>3725</v>
      </c>
      <c r="PW128" s="57" t="s">
        <v>3726</v>
      </c>
    </row>
    <row r="129" spans="1:439" ht="15" customHeight="1" x14ac:dyDescent="0.35">
      <c r="A129" s="57">
        <v>128</v>
      </c>
      <c r="B129" s="57" t="s">
        <v>1225</v>
      </c>
      <c r="D129" s="57" t="s">
        <v>2068</v>
      </c>
      <c r="E129" s="57" t="s">
        <v>2069</v>
      </c>
      <c r="F129" s="57" t="s">
        <v>2070</v>
      </c>
      <c r="G129" s="57" t="s">
        <v>2071</v>
      </c>
      <c r="H129" s="57" t="s">
        <v>2072</v>
      </c>
      <c r="I129" s="57" t="s">
        <v>2073</v>
      </c>
      <c r="J129" s="57" t="s">
        <v>1595</v>
      </c>
      <c r="K129" s="57" t="s">
        <v>2074</v>
      </c>
      <c r="L129" s="57" t="s">
        <v>2075</v>
      </c>
      <c r="M129" s="57" t="s">
        <v>1593</v>
      </c>
      <c r="N129" s="57" t="s">
        <v>1861</v>
      </c>
      <c r="O129" s="57" t="s">
        <v>2076</v>
      </c>
      <c r="P129" s="57" t="s">
        <v>2016</v>
      </c>
      <c r="S129" s="57" t="s">
        <v>69</v>
      </c>
      <c r="T129" s="57" t="s">
        <v>69</v>
      </c>
      <c r="U129" s="57" t="s">
        <v>69</v>
      </c>
      <c r="V129" s="57" t="s">
        <v>69</v>
      </c>
      <c r="W129" s="57" t="s">
        <v>69</v>
      </c>
      <c r="X129" s="57" t="s">
        <v>69</v>
      </c>
      <c r="Y129" s="57" t="s">
        <v>69</v>
      </c>
      <c r="Z129" s="57" t="s">
        <v>69</v>
      </c>
      <c r="AA129" s="57" t="s">
        <v>69</v>
      </c>
      <c r="AB129" s="57" t="s">
        <v>63</v>
      </c>
      <c r="AC129" s="57" t="s">
        <v>69</v>
      </c>
      <c r="AD129" s="57" t="s">
        <v>63</v>
      </c>
      <c r="AE129" s="57" t="s">
        <v>63</v>
      </c>
      <c r="AF129" s="57" t="s">
        <v>69</v>
      </c>
      <c r="AG129" s="57" t="s">
        <v>69</v>
      </c>
      <c r="AH129" s="57" t="s">
        <v>70</v>
      </c>
      <c r="AI129" s="57" t="s">
        <v>2052</v>
      </c>
      <c r="AJ129" s="57" t="s">
        <v>76</v>
      </c>
      <c r="AK129" s="57" t="s">
        <v>81</v>
      </c>
      <c r="AL129" s="57" t="s">
        <v>66</v>
      </c>
      <c r="AO129" s="57" t="s">
        <v>956</v>
      </c>
      <c r="AP129" s="57" t="s">
        <v>19223</v>
      </c>
      <c r="AQ129" s="57" t="s">
        <v>67</v>
      </c>
      <c r="AR129" s="57" t="s">
        <v>78</v>
      </c>
      <c r="AS129" s="57" t="s">
        <v>1806</v>
      </c>
      <c r="AT129" s="57" t="s">
        <v>18801</v>
      </c>
      <c r="AU129" s="57" t="s">
        <v>5148</v>
      </c>
      <c r="AV129" s="57" t="s">
        <v>5142</v>
      </c>
      <c r="AW129" s="57" t="s">
        <v>5149</v>
      </c>
      <c r="BE129" s="57" t="s">
        <v>6075</v>
      </c>
      <c r="BF129" s="57" t="s">
        <v>6076</v>
      </c>
      <c r="BG129" s="57" t="s">
        <v>5146</v>
      </c>
      <c r="BO129" s="57" t="s">
        <v>6077</v>
      </c>
      <c r="BP129" s="57" t="s">
        <v>6034</v>
      </c>
      <c r="BQ129" s="57" t="s">
        <v>5515</v>
      </c>
      <c r="BR129" s="57" t="s">
        <v>6078</v>
      </c>
      <c r="BS129" s="57" t="s">
        <v>6079</v>
      </c>
      <c r="BT129" s="57" t="s">
        <v>6080</v>
      </c>
      <c r="BU129" s="57" t="s">
        <v>6081</v>
      </c>
      <c r="BV129" s="57" t="s">
        <v>18084</v>
      </c>
      <c r="BW129" s="164" t="s">
        <v>18802</v>
      </c>
      <c r="BX129" s="57" t="s">
        <v>18900</v>
      </c>
      <c r="BY129" s="57" t="s">
        <v>8936</v>
      </c>
      <c r="BZ129" s="57" t="s">
        <v>8937</v>
      </c>
      <c r="CA129" s="57" t="s">
        <v>8938</v>
      </c>
      <c r="CB129" s="57" t="s">
        <v>8939</v>
      </c>
      <c r="CC129" s="57" t="s">
        <v>8940</v>
      </c>
      <c r="CD129" s="57" t="s">
        <v>8941</v>
      </c>
      <c r="CE129" s="57" t="s">
        <v>8942</v>
      </c>
      <c r="CF129" s="57" t="s">
        <v>8294</v>
      </c>
      <c r="CI129" s="57" t="s">
        <v>8943</v>
      </c>
      <c r="CJ129" s="57" t="s">
        <v>8944</v>
      </c>
      <c r="CK129" s="57" t="s">
        <v>8945</v>
      </c>
      <c r="CL129" s="57" t="s">
        <v>8946</v>
      </c>
      <c r="CM129" s="57" t="s">
        <v>8947</v>
      </c>
      <c r="CN129" s="57" t="s">
        <v>8948</v>
      </c>
      <c r="CO129" s="57" t="s">
        <v>8949</v>
      </c>
      <c r="CS129" s="57" t="s">
        <v>5229</v>
      </c>
      <c r="CT129" s="57" t="s">
        <v>5513</v>
      </c>
      <c r="CU129" s="57" t="s">
        <v>8950</v>
      </c>
      <c r="CV129" s="57" t="s">
        <v>8951</v>
      </c>
      <c r="CW129" s="57" t="s">
        <v>8952</v>
      </c>
      <c r="CX129" s="57" t="s">
        <v>8953</v>
      </c>
      <c r="CY129" s="57" t="s">
        <v>8954</v>
      </c>
      <c r="CZ129" s="57" t="s">
        <v>18059</v>
      </c>
      <c r="DA129" s="164" t="s">
        <v>18805</v>
      </c>
      <c r="DB129" s="57" t="s">
        <v>18877</v>
      </c>
      <c r="DC129" s="57" t="s">
        <v>11766</v>
      </c>
      <c r="DD129" s="57" t="s">
        <v>11767</v>
      </c>
      <c r="DE129" s="57" t="s">
        <v>11768</v>
      </c>
      <c r="DM129" s="57" t="s">
        <v>11769</v>
      </c>
      <c r="DN129" s="57" t="s">
        <v>11770</v>
      </c>
      <c r="DO129" s="57" t="s">
        <v>11771</v>
      </c>
      <c r="DP129" s="57" t="s">
        <v>11772</v>
      </c>
      <c r="DW129" s="57" t="s">
        <v>8055</v>
      </c>
      <c r="DX129" s="57" t="s">
        <v>11773</v>
      </c>
      <c r="DY129" s="57" t="s">
        <v>5514</v>
      </c>
      <c r="DZ129" s="57" t="s">
        <v>11774</v>
      </c>
      <c r="EA129" s="57" t="s">
        <v>11775</v>
      </c>
      <c r="EB129" s="57" t="s">
        <v>11776</v>
      </c>
      <c r="EC129" s="57" t="s">
        <v>11777</v>
      </c>
      <c r="ED129" s="57" t="s">
        <v>18066</v>
      </c>
      <c r="EE129" s="164" t="s">
        <v>18802</v>
      </c>
      <c r="EF129" s="57" t="s">
        <v>18877</v>
      </c>
      <c r="EG129" s="57" t="s">
        <v>8057</v>
      </c>
      <c r="EH129" s="57" t="s">
        <v>11737</v>
      </c>
      <c r="EI129" s="57" t="s">
        <v>8061</v>
      </c>
      <c r="EQ129" s="57" t="s">
        <v>11739</v>
      </c>
      <c r="ER129" s="57" t="s">
        <v>11740</v>
      </c>
      <c r="ES129" s="57" t="s">
        <v>11741</v>
      </c>
      <c r="FA129" s="57" t="s">
        <v>4728</v>
      </c>
      <c r="FB129" s="57" t="s">
        <v>11742</v>
      </c>
      <c r="FC129" s="57" t="s">
        <v>5166</v>
      </c>
      <c r="FD129" s="57" t="s">
        <v>11743</v>
      </c>
      <c r="FE129" s="57" t="s">
        <v>11744</v>
      </c>
      <c r="FF129" s="57" t="s">
        <v>11745</v>
      </c>
      <c r="FG129" s="57" t="s">
        <v>11746</v>
      </c>
      <c r="FH129" s="57" t="s">
        <v>18069</v>
      </c>
      <c r="FI129" s="164" t="s">
        <v>18805</v>
      </c>
      <c r="FJ129" s="57" t="s">
        <v>18900</v>
      </c>
      <c r="FK129" s="57" t="s">
        <v>14139</v>
      </c>
      <c r="FL129" s="57" t="s">
        <v>13526</v>
      </c>
      <c r="FM129" s="57" t="s">
        <v>8072</v>
      </c>
      <c r="FN129" s="57" t="s">
        <v>10208</v>
      </c>
      <c r="FO129" s="57" t="s">
        <v>8073</v>
      </c>
      <c r="FU129" s="57" t="s">
        <v>14140</v>
      </c>
      <c r="FV129" s="57" t="s">
        <v>8063</v>
      </c>
      <c r="FW129" s="57" t="s">
        <v>13531</v>
      </c>
      <c r="FX129" s="57" t="s">
        <v>12326</v>
      </c>
      <c r="FY129" s="57" t="s">
        <v>8079</v>
      </c>
      <c r="GE129" s="57" t="s">
        <v>10214</v>
      </c>
      <c r="GF129" s="57" t="s">
        <v>19413</v>
      </c>
      <c r="GG129" s="57" t="s">
        <v>19797</v>
      </c>
      <c r="GH129" s="57" t="s">
        <v>12297</v>
      </c>
      <c r="GI129" s="57" t="s">
        <v>14142</v>
      </c>
      <c r="GJ129" s="57" t="s">
        <v>14143</v>
      </c>
      <c r="GK129" s="57" t="s">
        <v>14144</v>
      </c>
      <c r="GL129" s="57" t="s">
        <v>18066</v>
      </c>
      <c r="GM129" s="164" t="s">
        <v>18802</v>
      </c>
      <c r="GN129" s="57" t="s">
        <v>18900</v>
      </c>
      <c r="GO129" s="57" t="s">
        <v>13510</v>
      </c>
      <c r="GP129" s="57" t="s">
        <v>13499</v>
      </c>
      <c r="GQ129" s="57" t="s">
        <v>13502</v>
      </c>
      <c r="GY129" s="57" t="s">
        <v>15824</v>
      </c>
      <c r="GZ129" s="57" t="s">
        <v>9629</v>
      </c>
      <c r="HA129" s="57" t="s">
        <v>15825</v>
      </c>
      <c r="HB129" s="57" t="s">
        <v>15826</v>
      </c>
      <c r="HC129" s="57" t="s">
        <v>15827</v>
      </c>
      <c r="HD129" s="57" t="s">
        <v>15828</v>
      </c>
      <c r="HI129" s="57" t="s">
        <v>15829</v>
      </c>
      <c r="HJ129" s="57" t="s">
        <v>15830</v>
      </c>
      <c r="HL129" s="57" t="s">
        <v>15831</v>
      </c>
      <c r="HM129" s="57" t="s">
        <v>15832</v>
      </c>
      <c r="HN129" s="57" t="s">
        <v>15833</v>
      </c>
      <c r="HO129" s="57" t="s">
        <v>15834</v>
      </c>
      <c r="HP129" s="57" t="s">
        <v>18069</v>
      </c>
      <c r="HQ129" s="164" t="s">
        <v>18802</v>
      </c>
      <c r="HR129" s="57" t="s">
        <v>18877</v>
      </c>
      <c r="HS129" s="57" t="s">
        <v>79</v>
      </c>
      <c r="HT129" s="57" t="s">
        <v>79</v>
      </c>
      <c r="HU129" s="57" t="s">
        <v>79</v>
      </c>
      <c r="HV129" s="57" t="s">
        <v>68</v>
      </c>
      <c r="HW129" s="57" t="s">
        <v>79</v>
      </c>
      <c r="HX129" s="57" t="s">
        <v>82</v>
      </c>
      <c r="HY129" s="57" t="s">
        <v>82</v>
      </c>
      <c r="HZ129" s="57" t="s">
        <v>79</v>
      </c>
      <c r="IA129" s="57" t="s">
        <v>79</v>
      </c>
      <c r="IB129" s="57" t="s">
        <v>82</v>
      </c>
      <c r="IC129" s="57" t="s">
        <v>79</v>
      </c>
      <c r="ID129" s="57" t="s">
        <v>79</v>
      </c>
      <c r="IE129" s="57" t="s">
        <v>84</v>
      </c>
      <c r="IF129" s="57" t="s">
        <v>74</v>
      </c>
      <c r="IG129" s="57" t="s">
        <v>79</v>
      </c>
      <c r="IH129" s="57" t="s">
        <v>82</v>
      </c>
      <c r="II129" s="57" t="s">
        <v>68</v>
      </c>
      <c r="IJ129" s="57">
        <v>34593</v>
      </c>
      <c r="IK129" s="57">
        <v>34085</v>
      </c>
      <c r="IO129" s="57" t="s">
        <v>19474</v>
      </c>
      <c r="IP129" s="57" t="s">
        <v>19724</v>
      </c>
      <c r="IT129" s="57">
        <v>2</v>
      </c>
      <c r="IU129" s="57">
        <v>1</v>
      </c>
      <c r="IY129" s="57">
        <v>479</v>
      </c>
      <c r="IZ129" s="57">
        <v>98</v>
      </c>
      <c r="JD129" s="57">
        <v>312</v>
      </c>
      <c r="JE129" s="57">
        <v>312</v>
      </c>
      <c r="JN129" s="57">
        <v>34593</v>
      </c>
      <c r="JO129" s="57">
        <v>13154</v>
      </c>
      <c r="JS129" s="57" t="s">
        <v>5195</v>
      </c>
      <c r="JT129" s="57" t="s">
        <v>5576</v>
      </c>
      <c r="JX129" s="57">
        <v>2</v>
      </c>
      <c r="JY129" s="57">
        <v>2</v>
      </c>
      <c r="KC129" s="57">
        <v>479</v>
      </c>
      <c r="KD129" s="57">
        <v>192</v>
      </c>
      <c r="KH129" s="57">
        <v>312</v>
      </c>
      <c r="KI129" s="57">
        <v>122</v>
      </c>
      <c r="KR129" s="57">
        <v>34582</v>
      </c>
      <c r="KS129" s="57">
        <v>13254</v>
      </c>
      <c r="KW129" s="57" t="s">
        <v>19725</v>
      </c>
      <c r="KX129" s="57" t="s">
        <v>799</v>
      </c>
      <c r="LB129" s="57">
        <v>2</v>
      </c>
      <c r="LC129" s="57">
        <v>2</v>
      </c>
      <c r="LG129" s="57">
        <v>427</v>
      </c>
      <c r="LH129" s="57">
        <v>192</v>
      </c>
      <c r="LL129" s="57">
        <v>312</v>
      </c>
      <c r="LM129" s="57">
        <v>128</v>
      </c>
      <c r="LV129" s="57">
        <v>34592</v>
      </c>
      <c r="MA129" s="57" t="s">
        <v>19726</v>
      </c>
      <c r="MF129" s="57">
        <v>2</v>
      </c>
      <c r="MK129" s="57">
        <v>221</v>
      </c>
      <c r="MP129" s="57">
        <v>312</v>
      </c>
      <c r="MZ129" s="57">
        <v>34592</v>
      </c>
      <c r="NA129" s="57">
        <v>34582</v>
      </c>
      <c r="NE129" s="57" t="s">
        <v>19726</v>
      </c>
      <c r="NF129" s="57" t="s">
        <v>19725</v>
      </c>
      <c r="NJ129" s="57">
        <v>2</v>
      </c>
      <c r="NK129" s="57">
        <v>2</v>
      </c>
      <c r="NO129" s="57">
        <v>221</v>
      </c>
      <c r="NP129" s="57">
        <v>300</v>
      </c>
      <c r="NT129" s="57">
        <v>312</v>
      </c>
      <c r="NU129" s="57">
        <v>312</v>
      </c>
      <c r="OD129" s="57">
        <v>34592</v>
      </c>
      <c r="OE129" s="57">
        <v>13254</v>
      </c>
      <c r="OI129" s="57" t="s">
        <v>19726</v>
      </c>
      <c r="OJ129" s="57" t="s">
        <v>799</v>
      </c>
      <c r="ON129" s="57">
        <v>2</v>
      </c>
      <c r="OO129" s="57">
        <v>2</v>
      </c>
      <c r="OS129" s="57">
        <v>221</v>
      </c>
      <c r="OT129" s="57">
        <v>192</v>
      </c>
      <c r="OX129" s="57">
        <v>312</v>
      </c>
      <c r="OY129" s="57">
        <v>128</v>
      </c>
      <c r="PJ129" s="57" t="s">
        <v>19798</v>
      </c>
      <c r="PK129" s="57" t="s">
        <v>19799</v>
      </c>
      <c r="PL129" s="57" t="s">
        <v>19800</v>
      </c>
      <c r="PM129" s="57" t="s">
        <v>19801</v>
      </c>
      <c r="PN129" s="57">
        <v>1471.8109621999999</v>
      </c>
      <c r="PO129" s="57" t="s">
        <v>18823</v>
      </c>
      <c r="PP129" s="57" t="s">
        <v>18824</v>
      </c>
      <c r="PQ129" s="57" t="s">
        <v>18825</v>
      </c>
      <c r="PR129" s="57" t="s">
        <v>3754</v>
      </c>
      <c r="PS129" s="57" t="s">
        <v>3755</v>
      </c>
      <c r="PT129" s="57" t="s">
        <v>3756</v>
      </c>
      <c r="PU129" s="57" t="s">
        <v>3541</v>
      </c>
      <c r="PV129" s="57" t="s">
        <v>3542</v>
      </c>
      <c r="PW129" s="57" t="s">
        <v>3543</v>
      </c>
    </row>
    <row r="130" spans="1:439" ht="15" customHeight="1" x14ac:dyDescent="0.35">
      <c r="A130" s="57">
        <v>129</v>
      </c>
      <c r="B130" s="57" t="s">
        <v>1225</v>
      </c>
      <c r="D130" s="57" t="s">
        <v>1640</v>
      </c>
      <c r="E130" s="57" t="s">
        <v>2077</v>
      </c>
      <c r="F130" s="57" t="s">
        <v>1639</v>
      </c>
      <c r="G130" s="57" t="s">
        <v>1640</v>
      </c>
      <c r="H130" s="57" t="s">
        <v>1641</v>
      </c>
      <c r="I130" s="57" t="s">
        <v>1642</v>
      </c>
      <c r="J130" s="57" t="s">
        <v>2078</v>
      </c>
      <c r="K130" s="57" t="s">
        <v>1645</v>
      </c>
      <c r="L130" s="57" t="s">
        <v>1646</v>
      </c>
      <c r="M130" s="57" t="s">
        <v>2079</v>
      </c>
      <c r="N130" s="57" t="s">
        <v>1643</v>
      </c>
      <c r="P130" s="57" t="s">
        <v>1610</v>
      </c>
      <c r="S130" s="57" t="s">
        <v>69</v>
      </c>
      <c r="T130" s="57" t="s">
        <v>69</v>
      </c>
      <c r="U130" s="57" t="s">
        <v>69</v>
      </c>
      <c r="V130" s="57" t="s">
        <v>69</v>
      </c>
      <c r="W130" s="57" t="s">
        <v>69</v>
      </c>
      <c r="X130" s="57" t="s">
        <v>69</v>
      </c>
      <c r="Y130" s="57" t="s">
        <v>69</v>
      </c>
      <c r="Z130" s="57" t="s">
        <v>69</v>
      </c>
      <c r="AA130" s="57" t="s">
        <v>69</v>
      </c>
      <c r="AB130" s="57" t="s">
        <v>63</v>
      </c>
      <c r="AC130" s="57" t="s">
        <v>69</v>
      </c>
      <c r="AD130" s="57" t="s">
        <v>63</v>
      </c>
      <c r="AE130" s="57" t="s">
        <v>63</v>
      </c>
      <c r="AF130" s="57" t="s">
        <v>69</v>
      </c>
      <c r="AG130" s="57" t="s">
        <v>69</v>
      </c>
      <c r="AH130" s="57" t="s">
        <v>70</v>
      </c>
      <c r="AI130" s="57" t="s">
        <v>2052</v>
      </c>
      <c r="AJ130" s="57" t="s">
        <v>76</v>
      </c>
      <c r="AK130" s="57" t="s">
        <v>81</v>
      </c>
      <c r="AL130" s="57" t="s">
        <v>72</v>
      </c>
      <c r="AM130" s="57" t="s">
        <v>1598</v>
      </c>
      <c r="AO130" s="57" t="s">
        <v>957</v>
      </c>
      <c r="AP130" s="57" t="s">
        <v>19223</v>
      </c>
      <c r="AQ130" s="57" t="s">
        <v>1245</v>
      </c>
      <c r="AR130" s="57" t="s">
        <v>78</v>
      </c>
      <c r="AS130" s="57" t="s">
        <v>1806</v>
      </c>
      <c r="AT130" s="57" t="s">
        <v>18801</v>
      </c>
      <c r="AU130" s="57" t="s">
        <v>6082</v>
      </c>
      <c r="AV130" s="57" t="s">
        <v>6083</v>
      </c>
      <c r="AW130" s="57" t="s">
        <v>6044</v>
      </c>
      <c r="BE130" s="57" t="s">
        <v>6084</v>
      </c>
      <c r="BF130" s="57" t="s">
        <v>6085</v>
      </c>
      <c r="BG130" s="57" t="s">
        <v>6086</v>
      </c>
      <c r="BH130" s="57" t="s">
        <v>6087</v>
      </c>
      <c r="BI130" s="57" t="s">
        <v>6088</v>
      </c>
      <c r="BO130" s="57" t="s">
        <v>5034</v>
      </c>
      <c r="BP130" s="57" t="s">
        <v>6089</v>
      </c>
      <c r="BQ130" s="57" t="s">
        <v>6090</v>
      </c>
      <c r="BR130" s="57" t="s">
        <v>6091</v>
      </c>
      <c r="BS130" s="57" t="s">
        <v>6092</v>
      </c>
      <c r="BT130" s="57" t="s">
        <v>6093</v>
      </c>
      <c r="BU130" s="57" t="s">
        <v>6094</v>
      </c>
      <c r="BV130" s="57" t="s">
        <v>18084</v>
      </c>
      <c r="BW130" s="164" t="s">
        <v>18805</v>
      </c>
      <c r="BX130" s="57" t="s">
        <v>18877</v>
      </c>
      <c r="BY130" s="57" t="s">
        <v>5219</v>
      </c>
      <c r="BZ130" s="57" t="s">
        <v>8955</v>
      </c>
      <c r="CA130" s="57" t="s">
        <v>8956</v>
      </c>
      <c r="CB130" s="57" t="s">
        <v>5221</v>
      </c>
      <c r="CC130" s="57" t="s">
        <v>5222</v>
      </c>
      <c r="CI130" s="57" t="s">
        <v>5223</v>
      </c>
      <c r="CJ130" s="57" t="s">
        <v>5224</v>
      </c>
      <c r="CK130" s="57" t="s">
        <v>5225</v>
      </c>
      <c r="CL130" s="57" t="s">
        <v>5226</v>
      </c>
      <c r="CM130" s="57" t="s">
        <v>5227</v>
      </c>
      <c r="CN130" s="57" t="s">
        <v>5228</v>
      </c>
      <c r="CS130" s="57" t="s">
        <v>5229</v>
      </c>
      <c r="CT130" s="57" t="s">
        <v>8957</v>
      </c>
      <c r="CU130" s="57" t="s">
        <v>8958</v>
      </c>
      <c r="CV130" s="57" t="s">
        <v>8959</v>
      </c>
      <c r="CW130" s="57" t="s">
        <v>8960</v>
      </c>
      <c r="CX130" s="57" t="s">
        <v>8961</v>
      </c>
      <c r="CY130" s="57" t="s">
        <v>8962</v>
      </c>
      <c r="CZ130" s="57" t="s">
        <v>18059</v>
      </c>
      <c r="DA130" s="164" t="s">
        <v>18805</v>
      </c>
      <c r="DB130" s="57" t="s">
        <v>19017</v>
      </c>
      <c r="DC130" s="57" t="s">
        <v>11778</v>
      </c>
      <c r="DD130" s="57" t="s">
        <v>10997</v>
      </c>
      <c r="DE130" s="57" t="s">
        <v>10996</v>
      </c>
      <c r="DM130" s="57" t="s">
        <v>11000</v>
      </c>
      <c r="DN130" s="57" t="s">
        <v>11001</v>
      </c>
      <c r="DO130" s="57" t="s">
        <v>11003</v>
      </c>
      <c r="DP130" s="57" t="s">
        <v>11004</v>
      </c>
      <c r="DQ130" s="57" t="s">
        <v>11779</v>
      </c>
      <c r="DR130" s="57" t="s">
        <v>11780</v>
      </c>
      <c r="DS130" s="57" t="s">
        <v>11002</v>
      </c>
      <c r="DW130" s="57" t="s">
        <v>4797</v>
      </c>
      <c r="DX130" s="57" t="s">
        <v>11781</v>
      </c>
      <c r="DY130" s="57" t="s">
        <v>11782</v>
      </c>
      <c r="DZ130" s="57" t="s">
        <v>11783</v>
      </c>
      <c r="EA130" s="57" t="s">
        <v>11784</v>
      </c>
      <c r="EB130" s="57" t="s">
        <v>11785</v>
      </c>
      <c r="EC130" s="57" t="s">
        <v>11786</v>
      </c>
      <c r="ED130" s="57" t="s">
        <v>18069</v>
      </c>
      <c r="EE130" s="164" t="s">
        <v>18802</v>
      </c>
      <c r="EF130" s="57" t="s">
        <v>19017</v>
      </c>
      <c r="EG130" s="57" t="s">
        <v>14145</v>
      </c>
      <c r="EH130" s="57" t="s">
        <v>12333</v>
      </c>
      <c r="EI130" s="57" t="s">
        <v>13536</v>
      </c>
      <c r="EJ130" s="57" t="s">
        <v>12334</v>
      </c>
      <c r="EQ130" s="57" t="s">
        <v>13537</v>
      </c>
      <c r="ER130" s="57" t="s">
        <v>13538</v>
      </c>
      <c r="ES130" s="57" t="s">
        <v>13539</v>
      </c>
      <c r="ET130" s="57" t="s">
        <v>13540</v>
      </c>
      <c r="FA130" s="57" t="s">
        <v>14146</v>
      </c>
      <c r="FB130" s="57" t="s">
        <v>14147</v>
      </c>
      <c r="FC130" s="57" t="s">
        <v>14148</v>
      </c>
      <c r="FD130" s="57" t="s">
        <v>12342</v>
      </c>
      <c r="FE130" s="57" t="s">
        <v>12343</v>
      </c>
      <c r="FF130" s="57" t="s">
        <v>12344</v>
      </c>
      <c r="FG130" s="57" t="s">
        <v>14149</v>
      </c>
      <c r="FH130" s="57" t="s">
        <v>18066</v>
      </c>
      <c r="FI130" s="164" t="s">
        <v>18802</v>
      </c>
      <c r="FJ130" s="57" t="s">
        <v>18861</v>
      </c>
      <c r="FK130" s="57" t="s">
        <v>15835</v>
      </c>
      <c r="FL130" s="57" t="s">
        <v>15836</v>
      </c>
      <c r="FU130" s="57" t="s">
        <v>15837</v>
      </c>
      <c r="FV130" s="57" t="s">
        <v>15838</v>
      </c>
      <c r="FW130" s="57" t="s">
        <v>15839</v>
      </c>
      <c r="FX130" s="57" t="s">
        <v>8662</v>
      </c>
      <c r="GE130" s="57" t="s">
        <v>8667</v>
      </c>
      <c r="GF130" s="57" t="s">
        <v>15840</v>
      </c>
      <c r="GH130" s="57" t="s">
        <v>8669</v>
      </c>
      <c r="GI130" s="57" t="s">
        <v>8670</v>
      </c>
      <c r="GJ130" s="57" t="s">
        <v>8671</v>
      </c>
      <c r="GK130" s="57" t="s">
        <v>8672</v>
      </c>
      <c r="GL130" s="57" t="s">
        <v>18075</v>
      </c>
      <c r="GM130" s="164" t="s">
        <v>18935</v>
      </c>
      <c r="GN130" s="57" t="s">
        <v>19295</v>
      </c>
      <c r="GO130" s="57" t="s">
        <v>15351</v>
      </c>
      <c r="GP130" s="57" t="s">
        <v>14461</v>
      </c>
      <c r="GY130" s="57" t="s">
        <v>16989</v>
      </c>
      <c r="GZ130" s="57" t="s">
        <v>12894</v>
      </c>
      <c r="HA130" s="57" t="s">
        <v>14463</v>
      </c>
      <c r="HB130" s="57" t="s">
        <v>12895</v>
      </c>
      <c r="HC130" s="57" t="s">
        <v>14464</v>
      </c>
      <c r="HD130" s="57" t="s">
        <v>14465</v>
      </c>
      <c r="HE130" s="57" t="s">
        <v>14466</v>
      </c>
      <c r="HI130" s="57" t="s">
        <v>14467</v>
      </c>
      <c r="HJ130" s="57" t="s">
        <v>16990</v>
      </c>
      <c r="HL130" s="57" t="s">
        <v>14468</v>
      </c>
      <c r="HM130" s="57" t="s">
        <v>14469</v>
      </c>
      <c r="HN130" s="57" t="s">
        <v>14470</v>
      </c>
      <c r="HO130" s="57" t="s">
        <v>16991</v>
      </c>
      <c r="HP130" s="57" t="s">
        <v>18066</v>
      </c>
      <c r="HQ130" s="164" t="s">
        <v>18802</v>
      </c>
      <c r="HR130" s="57" t="s">
        <v>19017</v>
      </c>
      <c r="HS130" s="57" t="s">
        <v>82</v>
      </c>
      <c r="HT130" s="57" t="s">
        <v>82</v>
      </c>
      <c r="HU130" s="57" t="s">
        <v>82</v>
      </c>
      <c r="HV130" s="57" t="s">
        <v>79</v>
      </c>
      <c r="HW130" s="57" t="s">
        <v>79</v>
      </c>
      <c r="HX130" s="57" t="s">
        <v>82</v>
      </c>
      <c r="HY130" s="57" t="s">
        <v>82</v>
      </c>
      <c r="HZ130" s="57" t="s">
        <v>79</v>
      </c>
      <c r="IA130" s="57" t="s">
        <v>82</v>
      </c>
      <c r="IB130" s="57" t="s">
        <v>82</v>
      </c>
      <c r="IC130" s="57" t="s">
        <v>82</v>
      </c>
      <c r="ID130" s="57" t="s">
        <v>82</v>
      </c>
      <c r="IE130" s="57" t="s">
        <v>84</v>
      </c>
      <c r="IF130" s="57" t="s">
        <v>79</v>
      </c>
      <c r="IG130" s="57" t="s">
        <v>82</v>
      </c>
      <c r="IH130" s="57" t="s">
        <v>82</v>
      </c>
      <c r="II130" s="57" t="s">
        <v>68</v>
      </c>
      <c r="IJ130" s="57">
        <v>34593</v>
      </c>
      <c r="IK130" s="57">
        <v>13154</v>
      </c>
      <c r="IL130" s="57">
        <v>13254</v>
      </c>
      <c r="IM130" s="57">
        <v>34085</v>
      </c>
      <c r="IN130" s="57">
        <v>32079</v>
      </c>
      <c r="IO130" s="57" t="s">
        <v>19474</v>
      </c>
      <c r="IP130" s="57" t="s">
        <v>798</v>
      </c>
      <c r="IQ130" s="57" t="s">
        <v>799</v>
      </c>
      <c r="IR130" s="57" t="s">
        <v>19724</v>
      </c>
      <c r="IS130" s="57" t="s">
        <v>19476</v>
      </c>
      <c r="IT130" s="57">
        <v>3</v>
      </c>
      <c r="IU130" s="57">
        <v>2</v>
      </c>
      <c r="IV130" s="57">
        <v>2</v>
      </c>
      <c r="IW130" s="57">
        <v>2</v>
      </c>
      <c r="IX130" s="57">
        <v>2</v>
      </c>
      <c r="IY130" s="57">
        <v>851</v>
      </c>
      <c r="IZ130" s="57">
        <v>192</v>
      </c>
      <c r="JA130" s="57">
        <v>192</v>
      </c>
      <c r="JB130" s="57">
        <v>263</v>
      </c>
      <c r="JC130" s="57">
        <v>263</v>
      </c>
      <c r="JD130" s="57">
        <v>312</v>
      </c>
      <c r="JE130" s="57">
        <v>122</v>
      </c>
      <c r="JF130" s="57">
        <v>128</v>
      </c>
      <c r="JG130" s="57">
        <v>312</v>
      </c>
      <c r="JH130" s="57">
        <v>310</v>
      </c>
      <c r="JN130" s="57">
        <v>34593</v>
      </c>
      <c r="JO130" s="57">
        <v>32079</v>
      </c>
      <c r="JS130" s="57" t="s">
        <v>19474</v>
      </c>
      <c r="JT130" s="57" t="s">
        <v>19476</v>
      </c>
      <c r="JX130" s="57">
        <v>3</v>
      </c>
      <c r="JY130" s="57">
        <v>2</v>
      </c>
      <c r="KC130" s="57">
        <v>851</v>
      </c>
      <c r="KD130" s="57">
        <v>263</v>
      </c>
      <c r="KH130" s="57">
        <v>312</v>
      </c>
      <c r="KI130" s="57">
        <v>310</v>
      </c>
      <c r="KR130" s="57">
        <v>34593</v>
      </c>
      <c r="KS130" s="57">
        <v>13154</v>
      </c>
      <c r="KW130" s="57" t="s">
        <v>5195</v>
      </c>
      <c r="KX130" s="57" t="s">
        <v>798</v>
      </c>
      <c r="LB130" s="57">
        <v>3</v>
      </c>
      <c r="LC130" s="57">
        <v>2</v>
      </c>
      <c r="LG130" s="57">
        <v>851</v>
      </c>
      <c r="LH130" s="57">
        <v>192</v>
      </c>
      <c r="LL130" s="57">
        <v>312</v>
      </c>
      <c r="LM130" s="57">
        <v>122</v>
      </c>
      <c r="LV130" s="57">
        <v>34593</v>
      </c>
      <c r="LW130" s="57">
        <v>13254</v>
      </c>
      <c r="LX130" s="57">
        <v>13154</v>
      </c>
      <c r="LY130" s="57">
        <v>34582</v>
      </c>
      <c r="MA130" s="57" t="s">
        <v>19474</v>
      </c>
      <c r="MB130" s="57" t="s">
        <v>799</v>
      </c>
      <c r="MC130" s="57" t="s">
        <v>798</v>
      </c>
      <c r="MF130" s="57">
        <v>3</v>
      </c>
      <c r="MG130" s="57">
        <v>2</v>
      </c>
      <c r="MH130" s="57">
        <v>2</v>
      </c>
      <c r="MI130" s="57">
        <v>3</v>
      </c>
      <c r="MK130" s="57">
        <v>851</v>
      </c>
      <c r="ML130" s="57">
        <v>192</v>
      </c>
      <c r="MM130" s="57">
        <v>192</v>
      </c>
      <c r="MP130" s="57">
        <v>312</v>
      </c>
      <c r="MQ130" s="57">
        <v>128</v>
      </c>
      <c r="MR130" s="57">
        <v>122</v>
      </c>
      <c r="OD130" s="57">
        <v>34582</v>
      </c>
      <c r="OE130" s="57">
        <v>34592</v>
      </c>
      <c r="OI130" s="57" t="s">
        <v>19725</v>
      </c>
      <c r="OJ130" s="57" t="s">
        <v>19726</v>
      </c>
      <c r="ON130" s="57">
        <v>3</v>
      </c>
      <c r="OO130" s="57">
        <v>3</v>
      </c>
      <c r="OS130" s="57">
        <v>427</v>
      </c>
      <c r="OT130" s="57">
        <v>407</v>
      </c>
      <c r="OX130" s="57">
        <v>312</v>
      </c>
      <c r="OY130" s="57">
        <v>312</v>
      </c>
      <c r="PJ130" s="57" t="s">
        <v>19802</v>
      </c>
      <c r="PK130" s="57" t="s">
        <v>19803</v>
      </c>
      <c r="PL130" s="57" t="s">
        <v>19804</v>
      </c>
      <c r="PN130" s="57">
        <v>1805.2420846</v>
      </c>
      <c r="PO130" s="57" t="s">
        <v>18823</v>
      </c>
      <c r="PP130" s="57" t="s">
        <v>18824</v>
      </c>
      <c r="PQ130" s="57" t="s">
        <v>18825</v>
      </c>
      <c r="PR130" s="57" t="s">
        <v>3757</v>
      </c>
      <c r="PS130" s="57" t="s">
        <v>3758</v>
      </c>
      <c r="PT130" s="57" t="s">
        <v>3759</v>
      </c>
      <c r="PU130" s="57" t="s">
        <v>3760</v>
      </c>
      <c r="PV130" s="57" t="s">
        <v>3761</v>
      </c>
      <c r="PW130" s="57" t="s">
        <v>3762</v>
      </c>
    </row>
    <row r="131" spans="1:439" ht="15" customHeight="1" x14ac:dyDescent="0.35">
      <c r="A131" s="57">
        <v>130</v>
      </c>
      <c r="B131" s="57" t="s">
        <v>2080</v>
      </c>
      <c r="D131" s="57" t="s">
        <v>2081</v>
      </c>
      <c r="E131" s="57" t="s">
        <v>2082</v>
      </c>
      <c r="F131" s="57" t="s">
        <v>2083</v>
      </c>
      <c r="G131" s="57" t="s">
        <v>2084</v>
      </c>
      <c r="H131" s="57" t="s">
        <v>2085</v>
      </c>
      <c r="I131" s="57" t="s">
        <v>2086</v>
      </c>
      <c r="J131" s="57" t="s">
        <v>2087</v>
      </c>
      <c r="K131" s="57" t="s">
        <v>2088</v>
      </c>
      <c r="L131" s="57" t="s">
        <v>2089</v>
      </c>
      <c r="P131" s="57" t="s">
        <v>2090</v>
      </c>
      <c r="S131" s="57" t="s">
        <v>69</v>
      </c>
      <c r="T131" s="57" t="s">
        <v>69</v>
      </c>
      <c r="U131" s="57" t="s">
        <v>69</v>
      </c>
      <c r="V131" s="57" t="s">
        <v>69</v>
      </c>
      <c r="W131" s="57" t="s">
        <v>63</v>
      </c>
      <c r="X131" s="57" t="s">
        <v>69</v>
      </c>
      <c r="Y131" s="57" t="s">
        <v>63</v>
      </c>
      <c r="Z131" s="57" t="s">
        <v>69</v>
      </c>
      <c r="AA131" s="57" t="s">
        <v>69</v>
      </c>
      <c r="AB131" s="57" t="s">
        <v>63</v>
      </c>
      <c r="AC131" s="57" t="s">
        <v>69</v>
      </c>
      <c r="AD131" s="57" t="s">
        <v>69</v>
      </c>
      <c r="AE131" s="57" t="s">
        <v>69</v>
      </c>
      <c r="AF131" s="57" t="s">
        <v>63</v>
      </c>
      <c r="AG131" s="57" t="s">
        <v>63</v>
      </c>
      <c r="AH131" s="57" t="s">
        <v>75</v>
      </c>
      <c r="AI131" s="57" t="s">
        <v>2091</v>
      </c>
      <c r="AJ131" s="57" t="s">
        <v>71</v>
      </c>
      <c r="AK131" s="57" t="s">
        <v>76</v>
      </c>
      <c r="AL131" s="57" t="s">
        <v>66</v>
      </c>
      <c r="AN131" s="57" t="s">
        <v>2092</v>
      </c>
      <c r="AO131" s="57" t="s">
        <v>958</v>
      </c>
      <c r="AP131" s="57" t="s">
        <v>19223</v>
      </c>
      <c r="AQ131" s="57" t="s">
        <v>67</v>
      </c>
      <c r="AR131" s="57" t="s">
        <v>73</v>
      </c>
      <c r="AS131" s="57" t="s">
        <v>1762</v>
      </c>
      <c r="AT131" s="57" t="s">
        <v>18801</v>
      </c>
      <c r="AU131" s="57" t="s">
        <v>6095</v>
      </c>
      <c r="AV131" s="57" t="s">
        <v>6096</v>
      </c>
      <c r="AW131" s="57" t="s">
        <v>6097</v>
      </c>
      <c r="AX131" s="57" t="s">
        <v>6098</v>
      </c>
      <c r="AY131" s="57" t="s">
        <v>6099</v>
      </c>
      <c r="BE131" s="57" t="s">
        <v>6100</v>
      </c>
      <c r="BF131" s="57" t="s">
        <v>6101</v>
      </c>
      <c r="BG131" s="57" t="s">
        <v>6102</v>
      </c>
      <c r="BH131" s="57" t="s">
        <v>6103</v>
      </c>
      <c r="BI131" s="57" t="s">
        <v>6104</v>
      </c>
      <c r="BJ131" s="57" t="s">
        <v>6105</v>
      </c>
      <c r="BK131" s="57" t="s">
        <v>6106</v>
      </c>
      <c r="BO131" s="57" t="s">
        <v>6021</v>
      </c>
      <c r="BP131" s="57" t="s">
        <v>6107</v>
      </c>
      <c r="BQ131" s="57" t="s">
        <v>6108</v>
      </c>
      <c r="BR131" s="57" t="s">
        <v>6109</v>
      </c>
      <c r="BS131" s="57" t="s">
        <v>6110</v>
      </c>
      <c r="BT131" s="57" t="s">
        <v>6111</v>
      </c>
      <c r="BU131" s="57" t="s">
        <v>6112</v>
      </c>
      <c r="BV131" s="57" t="s">
        <v>18075</v>
      </c>
      <c r="BW131" s="164" t="s">
        <v>18835</v>
      </c>
      <c r="BX131" s="57" t="s">
        <v>18861</v>
      </c>
      <c r="BY131" s="57" t="s">
        <v>8963</v>
      </c>
      <c r="BZ131" s="57" t="s">
        <v>8964</v>
      </c>
      <c r="CA131" s="57" t="s">
        <v>8965</v>
      </c>
      <c r="CB131" s="57" t="s">
        <v>8966</v>
      </c>
      <c r="CI131" s="57" t="s">
        <v>8967</v>
      </c>
      <c r="CJ131" s="57" t="s">
        <v>8968</v>
      </c>
      <c r="CK131" s="57" t="s">
        <v>8969</v>
      </c>
      <c r="CL131" s="57" t="s">
        <v>8970</v>
      </c>
      <c r="CM131" s="57" t="s">
        <v>8971</v>
      </c>
      <c r="CN131" s="57" t="s">
        <v>8972</v>
      </c>
      <c r="CO131" s="57" t="s">
        <v>8973</v>
      </c>
      <c r="CP131" s="57" t="s">
        <v>8974</v>
      </c>
      <c r="CS131" s="57" t="s">
        <v>8848</v>
      </c>
      <c r="CT131" s="57" t="s">
        <v>8975</v>
      </c>
      <c r="CU131" s="57" t="s">
        <v>8976</v>
      </c>
      <c r="CV131" s="57" t="s">
        <v>8977</v>
      </c>
      <c r="CW131" s="57" t="s">
        <v>8978</v>
      </c>
      <c r="CX131" s="57" t="s">
        <v>8979</v>
      </c>
      <c r="CY131" s="57" t="s">
        <v>8980</v>
      </c>
      <c r="CZ131" s="57" t="s">
        <v>18069</v>
      </c>
      <c r="DA131" s="164" t="s">
        <v>18805</v>
      </c>
      <c r="DB131" s="57" t="s">
        <v>18882</v>
      </c>
      <c r="DC131" s="57" t="s">
        <v>11787</v>
      </c>
      <c r="DD131" s="57" t="s">
        <v>11788</v>
      </c>
      <c r="DE131" s="57" t="s">
        <v>11789</v>
      </c>
      <c r="DF131" s="57" t="s">
        <v>11790</v>
      </c>
      <c r="DM131" s="57" t="s">
        <v>11791</v>
      </c>
      <c r="DN131" s="57" t="s">
        <v>11792</v>
      </c>
      <c r="DO131" s="57" t="s">
        <v>11793</v>
      </c>
      <c r="DP131" s="57" t="s">
        <v>11794</v>
      </c>
      <c r="DQ131" s="57" t="s">
        <v>11795</v>
      </c>
      <c r="DR131" s="57" t="s">
        <v>11796</v>
      </c>
      <c r="DS131" s="57" t="s">
        <v>9056</v>
      </c>
      <c r="DT131" s="57" t="s">
        <v>9057</v>
      </c>
      <c r="DW131" s="57" t="s">
        <v>11797</v>
      </c>
      <c r="DX131" s="57" t="s">
        <v>11798</v>
      </c>
      <c r="DY131" s="57" t="s">
        <v>11799</v>
      </c>
      <c r="DZ131" s="57" t="s">
        <v>11800</v>
      </c>
      <c r="EA131" s="57" t="s">
        <v>11801</v>
      </c>
      <c r="EB131" s="57" t="s">
        <v>11802</v>
      </c>
      <c r="EC131" s="57" t="s">
        <v>11803</v>
      </c>
      <c r="ED131" s="57" t="s">
        <v>18066</v>
      </c>
      <c r="EE131" s="164" t="s">
        <v>18802</v>
      </c>
      <c r="EF131" s="57" t="s">
        <v>19805</v>
      </c>
      <c r="EG131" s="57" t="s">
        <v>14150</v>
      </c>
      <c r="EH131" s="57" t="s">
        <v>14151</v>
      </c>
      <c r="EI131" s="57" t="s">
        <v>14152</v>
      </c>
      <c r="EQ131" s="57" t="s">
        <v>14153</v>
      </c>
      <c r="ER131" s="57" t="s">
        <v>14154</v>
      </c>
      <c r="ES131" s="57" t="s">
        <v>14155</v>
      </c>
      <c r="ET131" s="57" t="s">
        <v>14156</v>
      </c>
      <c r="EU131" s="57" t="s">
        <v>14157</v>
      </c>
      <c r="EV131" s="57" t="s">
        <v>14158</v>
      </c>
      <c r="FA131" s="57" t="s">
        <v>14159</v>
      </c>
      <c r="FB131" s="57" t="s">
        <v>9089</v>
      </c>
      <c r="FC131" s="57" t="s">
        <v>14160</v>
      </c>
      <c r="FD131" s="57" t="s">
        <v>14161</v>
      </c>
      <c r="FE131" s="57" t="s">
        <v>14162</v>
      </c>
      <c r="FF131" s="57" t="s">
        <v>14163</v>
      </c>
      <c r="FG131" s="57" t="s">
        <v>14164</v>
      </c>
      <c r="FH131" s="57" t="s">
        <v>18069</v>
      </c>
      <c r="FI131" s="164" t="s">
        <v>18802</v>
      </c>
      <c r="FJ131" s="57" t="s">
        <v>19026</v>
      </c>
      <c r="FK131" s="57" t="s">
        <v>15841</v>
      </c>
      <c r="FL131" s="57" t="s">
        <v>15842</v>
      </c>
      <c r="FM131" s="57" t="s">
        <v>15843</v>
      </c>
      <c r="FN131" s="57" t="s">
        <v>15844</v>
      </c>
      <c r="FO131" s="57" t="s">
        <v>15845</v>
      </c>
      <c r="FP131" s="57" t="s">
        <v>15846</v>
      </c>
      <c r="FU131" s="57" t="s">
        <v>15847</v>
      </c>
      <c r="FV131" s="57" t="s">
        <v>15848</v>
      </c>
      <c r="FW131" s="57" t="s">
        <v>15849</v>
      </c>
      <c r="FX131" s="57" t="s">
        <v>15850</v>
      </c>
      <c r="GE131" s="57" t="s">
        <v>12536</v>
      </c>
      <c r="GF131" s="57" t="s">
        <v>15851</v>
      </c>
      <c r="GH131" s="57" t="s">
        <v>15852</v>
      </c>
      <c r="GI131" s="57" t="s">
        <v>15853</v>
      </c>
      <c r="GJ131" s="57" t="s">
        <v>15854</v>
      </c>
      <c r="GK131" s="57" t="s">
        <v>15855</v>
      </c>
      <c r="GL131" s="57" t="s">
        <v>18084</v>
      </c>
      <c r="GM131" s="164" t="s">
        <v>18802</v>
      </c>
      <c r="GN131" s="57" t="s">
        <v>19055</v>
      </c>
      <c r="GO131" s="57" t="s">
        <v>16992</v>
      </c>
      <c r="GP131" s="57" t="s">
        <v>16993</v>
      </c>
      <c r="GQ131" s="57" t="s">
        <v>16994</v>
      </c>
      <c r="GR131" s="57" t="s">
        <v>16995</v>
      </c>
      <c r="GS131" s="57" t="s">
        <v>16996</v>
      </c>
      <c r="GY131" s="57" t="s">
        <v>16997</v>
      </c>
      <c r="GZ131" s="57" t="s">
        <v>16998</v>
      </c>
      <c r="HA131" s="57" t="s">
        <v>16999</v>
      </c>
      <c r="HB131" s="57" t="s">
        <v>17000</v>
      </c>
      <c r="HC131" s="57" t="s">
        <v>17001</v>
      </c>
      <c r="HD131" s="57" t="s">
        <v>17002</v>
      </c>
      <c r="HI131" s="57" t="s">
        <v>10111</v>
      </c>
      <c r="HJ131" s="57" t="s">
        <v>6405</v>
      </c>
      <c r="HL131" s="57" t="s">
        <v>17003</v>
      </c>
      <c r="HM131" s="57" t="s">
        <v>17004</v>
      </c>
      <c r="HN131" s="57" t="s">
        <v>17005</v>
      </c>
      <c r="HO131" s="57" t="s">
        <v>17006</v>
      </c>
      <c r="HP131" s="57" t="s">
        <v>18075</v>
      </c>
      <c r="HQ131" s="164" t="s">
        <v>18805</v>
      </c>
      <c r="HR131" s="57" t="s">
        <v>19341</v>
      </c>
      <c r="HS131" s="57" t="s">
        <v>79</v>
      </c>
      <c r="HT131" s="57" t="s">
        <v>79</v>
      </c>
      <c r="HU131" s="57" t="s">
        <v>79</v>
      </c>
      <c r="HV131" s="57" t="s">
        <v>68</v>
      </c>
      <c r="HW131" s="57" t="s">
        <v>68</v>
      </c>
      <c r="HX131" s="57" t="s">
        <v>68</v>
      </c>
      <c r="HY131" s="57" t="s">
        <v>79</v>
      </c>
      <c r="HZ131" s="57" t="s">
        <v>68</v>
      </c>
      <c r="IA131" s="57" t="s">
        <v>74</v>
      </c>
      <c r="IB131" s="57" t="s">
        <v>79</v>
      </c>
      <c r="IC131" s="57" t="s">
        <v>79</v>
      </c>
      <c r="ID131" s="57" t="s">
        <v>68</v>
      </c>
      <c r="IE131" s="57" t="s">
        <v>79</v>
      </c>
      <c r="IF131" s="57" t="s">
        <v>79</v>
      </c>
      <c r="IG131" s="57" t="s">
        <v>79</v>
      </c>
      <c r="IH131" s="57" t="s">
        <v>82</v>
      </c>
      <c r="II131" s="57" t="s">
        <v>68</v>
      </c>
      <c r="IJ131" s="57">
        <v>35052</v>
      </c>
      <c r="IK131" s="57">
        <v>15254</v>
      </c>
      <c r="IO131" s="57" t="s">
        <v>6021</v>
      </c>
      <c r="IP131" s="57" t="s">
        <v>4802</v>
      </c>
      <c r="IT131" s="57">
        <v>2</v>
      </c>
      <c r="IU131" s="57">
        <v>2</v>
      </c>
      <c r="IY131" s="57">
        <v>140</v>
      </c>
      <c r="IZ131" s="57">
        <v>400</v>
      </c>
      <c r="JD131" s="57">
        <v>334</v>
      </c>
      <c r="JE131" s="57">
        <v>136</v>
      </c>
      <c r="JN131" s="57">
        <v>35052</v>
      </c>
      <c r="JO131" s="57">
        <v>15254</v>
      </c>
      <c r="JS131" s="57" t="s">
        <v>6021</v>
      </c>
      <c r="JT131" s="57" t="s">
        <v>4802</v>
      </c>
      <c r="JX131" s="57">
        <v>2</v>
      </c>
      <c r="JY131" s="57">
        <v>2</v>
      </c>
      <c r="KC131" s="57">
        <v>140</v>
      </c>
      <c r="KD131" s="57">
        <v>400</v>
      </c>
      <c r="KH131" s="57">
        <v>334</v>
      </c>
      <c r="KI131" s="57">
        <v>136</v>
      </c>
      <c r="KR131" s="57">
        <v>34592</v>
      </c>
      <c r="KW131" s="57" t="s">
        <v>6181</v>
      </c>
      <c r="LB131" s="57">
        <v>2</v>
      </c>
      <c r="LG131" s="57">
        <v>221</v>
      </c>
      <c r="LL131" s="57">
        <v>312</v>
      </c>
      <c r="LV131" s="57">
        <v>34592</v>
      </c>
      <c r="MA131" s="57" t="s">
        <v>6181</v>
      </c>
      <c r="MF131" s="57">
        <v>2</v>
      </c>
      <c r="MK131" s="57">
        <v>221</v>
      </c>
      <c r="MP131" s="57">
        <v>312</v>
      </c>
      <c r="MZ131" s="57">
        <v>13254</v>
      </c>
      <c r="NE131" s="57" t="s">
        <v>799</v>
      </c>
      <c r="NJ131" s="57">
        <v>1</v>
      </c>
      <c r="NO131" s="57">
        <v>42</v>
      </c>
      <c r="NT131" s="57">
        <v>128</v>
      </c>
      <c r="OD131" s="57">
        <v>13254</v>
      </c>
      <c r="OE131" s="57">
        <v>35052</v>
      </c>
      <c r="OI131" s="57" t="s">
        <v>799</v>
      </c>
      <c r="OJ131" s="57" t="s">
        <v>6021</v>
      </c>
      <c r="ON131" s="57">
        <v>1</v>
      </c>
      <c r="OO131" s="57">
        <v>2</v>
      </c>
      <c r="OS131" s="57">
        <v>42</v>
      </c>
      <c r="OT131" s="57">
        <v>140</v>
      </c>
      <c r="OX131" s="57">
        <v>128</v>
      </c>
      <c r="OY131" s="57">
        <v>334</v>
      </c>
      <c r="PJ131" s="57" t="s">
        <v>19806</v>
      </c>
      <c r="PK131" s="57" t="s">
        <v>19807</v>
      </c>
      <c r="PL131" s="57" t="s">
        <v>19808</v>
      </c>
      <c r="PN131" s="57">
        <v>2356.9752710000012</v>
      </c>
      <c r="PO131" s="57" t="s">
        <v>18823</v>
      </c>
      <c r="PP131" s="57" t="s">
        <v>18824</v>
      </c>
      <c r="PQ131" s="57" t="s">
        <v>18825</v>
      </c>
      <c r="PR131" s="57" t="s">
        <v>3763</v>
      </c>
      <c r="PS131" s="57" t="s">
        <v>3764</v>
      </c>
      <c r="PT131" s="57" t="s">
        <v>3765</v>
      </c>
      <c r="PU131" s="57" t="s">
        <v>3766</v>
      </c>
      <c r="PV131" s="57" t="s">
        <v>3767</v>
      </c>
      <c r="PW131" s="57" t="s">
        <v>3768</v>
      </c>
    </row>
    <row r="132" spans="1:439" ht="15" customHeight="1" x14ac:dyDescent="0.35">
      <c r="A132" s="57">
        <v>131</v>
      </c>
      <c r="B132" s="57" t="s">
        <v>2080</v>
      </c>
      <c r="D132" s="57" t="s">
        <v>245</v>
      </c>
      <c r="E132" s="57" t="s">
        <v>2093</v>
      </c>
      <c r="F132" s="57" t="s">
        <v>245</v>
      </c>
      <c r="G132" s="57" t="s">
        <v>2094</v>
      </c>
      <c r="H132" s="57" t="s">
        <v>2095</v>
      </c>
      <c r="P132" s="57" t="s">
        <v>1477</v>
      </c>
      <c r="S132" s="57" t="s">
        <v>69</v>
      </c>
      <c r="T132" s="57" t="s">
        <v>69</v>
      </c>
      <c r="U132" s="57" t="s">
        <v>69</v>
      </c>
      <c r="V132" s="57" t="s">
        <v>69</v>
      </c>
      <c r="W132" s="57" t="s">
        <v>69</v>
      </c>
      <c r="X132" s="57" t="s">
        <v>69</v>
      </c>
      <c r="Y132" s="57" t="s">
        <v>69</v>
      </c>
      <c r="Z132" s="57" t="s">
        <v>69</v>
      </c>
      <c r="AA132" s="57" t="s">
        <v>69</v>
      </c>
      <c r="AB132" s="57" t="s">
        <v>69</v>
      </c>
      <c r="AC132" s="57" t="s">
        <v>69</v>
      </c>
      <c r="AD132" s="57" t="s">
        <v>69</v>
      </c>
      <c r="AE132" s="57" t="s">
        <v>63</v>
      </c>
      <c r="AF132" s="57" t="s">
        <v>69</v>
      </c>
      <c r="AG132" s="57" t="s">
        <v>69</v>
      </c>
      <c r="AH132" s="57" t="s">
        <v>75</v>
      </c>
      <c r="AI132" s="57" t="s">
        <v>2096</v>
      </c>
      <c r="AJ132" s="57" t="s">
        <v>83</v>
      </c>
      <c r="AK132" s="57" t="s">
        <v>85</v>
      </c>
      <c r="AL132" s="57" t="s">
        <v>77</v>
      </c>
      <c r="AM132" s="57" t="s">
        <v>2096</v>
      </c>
      <c r="AO132" s="57" t="s">
        <v>959</v>
      </c>
      <c r="AP132" s="57" t="s">
        <v>19115</v>
      </c>
      <c r="AQ132" s="57" t="s">
        <v>1245</v>
      </c>
      <c r="AR132" s="57" t="s">
        <v>78</v>
      </c>
      <c r="AS132" s="57" t="s">
        <v>1762</v>
      </c>
      <c r="AT132" s="57" t="s">
        <v>18859</v>
      </c>
      <c r="AU132" s="57" t="s">
        <v>6113</v>
      </c>
      <c r="AV132" s="57" t="s">
        <v>6114</v>
      </c>
      <c r="AW132" s="57" t="s">
        <v>6115</v>
      </c>
      <c r="AX132" s="57" t="s">
        <v>6116</v>
      </c>
      <c r="BE132" s="57" t="s">
        <v>6117</v>
      </c>
      <c r="BF132" s="57" t="s">
        <v>6118</v>
      </c>
      <c r="BG132" s="57" t="s">
        <v>6119</v>
      </c>
      <c r="BH132" s="57" t="s">
        <v>6120</v>
      </c>
      <c r="BI132" s="57" t="s">
        <v>6121</v>
      </c>
      <c r="BO132" s="57" t="s">
        <v>6122</v>
      </c>
      <c r="BP132" s="57" t="s">
        <v>5515</v>
      </c>
      <c r="BR132" s="57" t="s">
        <v>6123</v>
      </c>
      <c r="BS132" s="57" t="s">
        <v>6124</v>
      </c>
      <c r="BT132" s="57" t="s">
        <v>6125</v>
      </c>
      <c r="BU132" s="57" t="s">
        <v>6126</v>
      </c>
      <c r="BV132" s="57" t="s">
        <v>18084</v>
      </c>
      <c r="BW132" s="164" t="s">
        <v>18835</v>
      </c>
      <c r="BX132" s="57" t="s">
        <v>19226</v>
      </c>
      <c r="BY132" s="57" t="s">
        <v>8981</v>
      </c>
      <c r="BZ132" s="57" t="s">
        <v>8982</v>
      </c>
      <c r="CA132" s="57" t="s">
        <v>8983</v>
      </c>
      <c r="CB132" s="57" t="s">
        <v>8984</v>
      </c>
      <c r="CC132" s="57" t="s">
        <v>8985</v>
      </c>
      <c r="CD132" s="57" t="s">
        <v>8986</v>
      </c>
      <c r="CI132" s="57" t="s">
        <v>8987</v>
      </c>
      <c r="CJ132" s="57" t="s">
        <v>8988</v>
      </c>
      <c r="CK132" s="57" t="s">
        <v>8989</v>
      </c>
      <c r="CL132" s="57" t="s">
        <v>8990</v>
      </c>
      <c r="CM132" s="57" t="s">
        <v>8991</v>
      </c>
      <c r="CN132" s="57" t="s">
        <v>8992</v>
      </c>
      <c r="CS132" s="57" t="s">
        <v>6122</v>
      </c>
      <c r="CT132" s="57" t="s">
        <v>8993</v>
      </c>
      <c r="CU132" s="57" t="s">
        <v>8994</v>
      </c>
      <c r="CV132" s="57" t="s">
        <v>8995</v>
      </c>
      <c r="CW132" s="57" t="s">
        <v>8996</v>
      </c>
      <c r="CX132" s="57" t="s">
        <v>8997</v>
      </c>
      <c r="CY132" s="57" t="s">
        <v>8998</v>
      </c>
      <c r="CZ132" s="57" t="s">
        <v>18078</v>
      </c>
      <c r="DA132" s="164" t="s">
        <v>18835</v>
      </c>
      <c r="DB132" s="57" t="s">
        <v>19017</v>
      </c>
      <c r="DC132" s="57" t="s">
        <v>11804</v>
      </c>
      <c r="DD132" s="57" t="s">
        <v>11805</v>
      </c>
      <c r="DE132" s="57" t="s">
        <v>11806</v>
      </c>
      <c r="DM132" s="57" t="s">
        <v>11807</v>
      </c>
      <c r="DN132" s="57" t="s">
        <v>11808</v>
      </c>
      <c r="DO132" s="57" t="s">
        <v>11809</v>
      </c>
      <c r="DW132" s="57" t="s">
        <v>11810</v>
      </c>
      <c r="DX132" s="57" t="s">
        <v>11811</v>
      </c>
      <c r="DZ132" s="57" t="s">
        <v>11812</v>
      </c>
      <c r="EA132" s="57" t="s">
        <v>11813</v>
      </c>
      <c r="EB132" s="57" t="s">
        <v>11814</v>
      </c>
      <c r="EC132" s="57" t="s">
        <v>11815</v>
      </c>
      <c r="ED132" s="57" t="s">
        <v>18084</v>
      </c>
      <c r="EE132" s="164" t="s">
        <v>18802</v>
      </c>
      <c r="EF132" s="57" t="s">
        <v>18908</v>
      </c>
      <c r="EG132" s="57" t="s">
        <v>14165</v>
      </c>
      <c r="EH132" s="57" t="s">
        <v>14166</v>
      </c>
      <c r="EI132" s="57" t="s">
        <v>14112</v>
      </c>
      <c r="EJ132" s="57" t="s">
        <v>14167</v>
      </c>
      <c r="EK132" s="57" t="s">
        <v>14168</v>
      </c>
      <c r="EQ132" s="57" t="s">
        <v>14169</v>
      </c>
      <c r="ER132" s="57" t="s">
        <v>14170</v>
      </c>
      <c r="ES132" s="57" t="s">
        <v>14171</v>
      </c>
      <c r="ET132" s="57" t="s">
        <v>14172</v>
      </c>
      <c r="EU132" s="57" t="s">
        <v>14173</v>
      </c>
      <c r="EV132" s="57" t="s">
        <v>14174</v>
      </c>
      <c r="EW132" s="57" t="s">
        <v>14175</v>
      </c>
      <c r="FA132" s="57" t="s">
        <v>5835</v>
      </c>
      <c r="FB132" s="57" t="s">
        <v>6122</v>
      </c>
      <c r="FC132" s="57" t="s">
        <v>14176</v>
      </c>
      <c r="FD132" s="57" t="s">
        <v>14177</v>
      </c>
      <c r="FE132" s="57" t="s">
        <v>14178</v>
      </c>
      <c r="FF132" s="57" t="s">
        <v>14179</v>
      </c>
      <c r="FG132" s="57" t="s">
        <v>14180</v>
      </c>
      <c r="FH132" s="57" t="s">
        <v>18056</v>
      </c>
      <c r="FI132" s="164" t="s">
        <v>19809</v>
      </c>
      <c r="FJ132" s="57" t="s">
        <v>19149</v>
      </c>
      <c r="FK132" s="57" t="s">
        <v>15856</v>
      </c>
      <c r="FL132" s="57" t="s">
        <v>15857</v>
      </c>
      <c r="FM132" s="57" t="s">
        <v>15858</v>
      </c>
      <c r="FU132" s="57" t="s">
        <v>15859</v>
      </c>
      <c r="FV132" s="57" t="s">
        <v>15860</v>
      </c>
      <c r="FW132" s="57" t="s">
        <v>15861</v>
      </c>
      <c r="FX132" s="57" t="s">
        <v>15862</v>
      </c>
      <c r="FY132" s="57" t="s">
        <v>15863</v>
      </c>
      <c r="FZ132" s="57" t="s">
        <v>15864</v>
      </c>
      <c r="GE132" s="57" t="s">
        <v>5835</v>
      </c>
      <c r="GF132" s="57" t="s">
        <v>6122</v>
      </c>
      <c r="GG132" s="57" t="s">
        <v>11829</v>
      </c>
      <c r="GH132" s="57" t="s">
        <v>15865</v>
      </c>
      <c r="GI132" s="57" t="s">
        <v>15866</v>
      </c>
      <c r="GJ132" s="57" t="s">
        <v>15867</v>
      </c>
      <c r="GK132" s="57" t="s">
        <v>15868</v>
      </c>
      <c r="GL132" s="57" t="s">
        <v>18075</v>
      </c>
      <c r="GM132" s="164" t="s">
        <v>18935</v>
      </c>
      <c r="GN132" s="57" t="s">
        <v>18934</v>
      </c>
      <c r="HS132" s="57" t="s">
        <v>82</v>
      </c>
      <c r="HT132" s="57" t="s">
        <v>79</v>
      </c>
      <c r="HU132" s="57" t="s">
        <v>82</v>
      </c>
      <c r="HV132" s="57" t="s">
        <v>79</v>
      </c>
      <c r="HW132" s="57" t="s">
        <v>82</v>
      </c>
      <c r="HX132" s="57" t="s">
        <v>74</v>
      </c>
      <c r="HY132" s="57" t="s">
        <v>79</v>
      </c>
      <c r="HZ132" s="57" t="s">
        <v>82</v>
      </c>
      <c r="IA132" s="57" t="s">
        <v>79</v>
      </c>
      <c r="IB132" s="57" t="s">
        <v>82</v>
      </c>
      <c r="IC132" s="57" t="s">
        <v>82</v>
      </c>
      <c r="ID132" s="57" t="s">
        <v>79</v>
      </c>
      <c r="IE132" s="57" t="s">
        <v>79</v>
      </c>
      <c r="IF132" s="57" t="s">
        <v>82</v>
      </c>
      <c r="IG132" s="57" t="s">
        <v>79</v>
      </c>
      <c r="IH132" s="57" t="s">
        <v>79</v>
      </c>
      <c r="II132" s="57" t="s">
        <v>68</v>
      </c>
      <c r="IJ132" s="57">
        <v>13254</v>
      </c>
      <c r="IK132" s="57">
        <v>13154</v>
      </c>
      <c r="IO132" s="57" t="s">
        <v>799</v>
      </c>
      <c r="IP132" s="57" t="s">
        <v>798</v>
      </c>
      <c r="IT132" s="57">
        <v>2</v>
      </c>
      <c r="IU132" s="57">
        <v>3</v>
      </c>
      <c r="IY132" s="57">
        <v>192</v>
      </c>
      <c r="IZ132" s="57">
        <v>3548</v>
      </c>
      <c r="JD132" s="57">
        <v>128</v>
      </c>
      <c r="JE132" s="57">
        <v>122</v>
      </c>
      <c r="JN132" s="57">
        <v>42661</v>
      </c>
      <c r="JO132" s="57">
        <v>32079</v>
      </c>
      <c r="JP132" s="57">
        <v>11054</v>
      </c>
      <c r="JQ132" s="57">
        <v>34052</v>
      </c>
      <c r="JR132" s="57">
        <v>34593</v>
      </c>
      <c r="JS132" s="57" t="s">
        <v>8999</v>
      </c>
      <c r="JT132" s="57" t="s">
        <v>4582</v>
      </c>
      <c r="JU132" s="57" t="s">
        <v>727</v>
      </c>
      <c r="JV132" s="57" t="s">
        <v>1473</v>
      </c>
      <c r="JW132" s="57" t="s">
        <v>5195</v>
      </c>
      <c r="JX132" s="57">
        <v>3</v>
      </c>
      <c r="JY132" s="57">
        <v>2</v>
      </c>
      <c r="JZ132" s="57">
        <v>2</v>
      </c>
      <c r="KA132" s="57">
        <v>3</v>
      </c>
      <c r="KB132" s="57">
        <v>3</v>
      </c>
      <c r="KC132" s="57">
        <v>1155</v>
      </c>
      <c r="KD132" s="57">
        <v>263</v>
      </c>
      <c r="KE132" s="57">
        <v>320</v>
      </c>
      <c r="KF132" s="57">
        <v>338</v>
      </c>
      <c r="KG132" s="57">
        <v>851</v>
      </c>
      <c r="KH132" s="57">
        <v>334</v>
      </c>
      <c r="KI132" s="57">
        <v>310</v>
      </c>
      <c r="KJ132" s="57">
        <v>114</v>
      </c>
      <c r="KK132" s="57">
        <v>312</v>
      </c>
      <c r="KL132" s="57">
        <v>312</v>
      </c>
      <c r="LV132" s="57">
        <v>32079</v>
      </c>
      <c r="LW132" s="57">
        <v>42661</v>
      </c>
      <c r="LX132" s="57">
        <v>15254</v>
      </c>
      <c r="MA132" s="57" t="s">
        <v>4582</v>
      </c>
      <c r="MB132" s="57" t="s">
        <v>8999</v>
      </c>
      <c r="MC132" s="57" t="s">
        <v>4802</v>
      </c>
      <c r="MF132" s="57">
        <v>2</v>
      </c>
      <c r="MG132" s="57">
        <v>3</v>
      </c>
      <c r="MH132" s="57">
        <v>2</v>
      </c>
      <c r="MK132" s="57">
        <v>263</v>
      </c>
      <c r="ML132" s="57">
        <v>1155</v>
      </c>
      <c r="MM132" s="57">
        <v>400</v>
      </c>
      <c r="MP132" s="57">
        <v>310</v>
      </c>
      <c r="MQ132" s="57">
        <v>334</v>
      </c>
      <c r="MR132" s="57">
        <v>136</v>
      </c>
      <c r="MZ132" s="57">
        <v>15254</v>
      </c>
      <c r="NE132" s="57" t="s">
        <v>4802</v>
      </c>
      <c r="NJ132" s="57">
        <v>2</v>
      </c>
      <c r="NO132" s="57">
        <v>400</v>
      </c>
      <c r="NT132" s="57">
        <v>136</v>
      </c>
      <c r="PJ132" s="57" t="s">
        <v>19810</v>
      </c>
      <c r="PK132" s="57" t="s">
        <v>19811</v>
      </c>
      <c r="PL132" s="57" t="s">
        <v>19812</v>
      </c>
      <c r="PN132" s="57">
        <v>1275.2400771999999</v>
      </c>
      <c r="PO132" s="57" t="s">
        <v>18823</v>
      </c>
      <c r="PP132" s="57" t="s">
        <v>18824</v>
      </c>
      <c r="PQ132" s="57" t="s">
        <v>18825</v>
      </c>
      <c r="PR132" s="57" t="s">
        <v>3769</v>
      </c>
      <c r="PS132" s="57" t="s">
        <v>3770</v>
      </c>
      <c r="PT132" s="57" t="s">
        <v>3771</v>
      </c>
      <c r="PU132" s="57" t="s">
        <v>3772</v>
      </c>
      <c r="PV132" s="57" t="s">
        <v>3773</v>
      </c>
      <c r="PW132" s="57" t="s">
        <v>3167</v>
      </c>
    </row>
    <row r="133" spans="1:439" ht="15" customHeight="1" x14ac:dyDescent="0.35">
      <c r="A133" s="57">
        <v>132</v>
      </c>
      <c r="B133" s="57" t="s">
        <v>2080</v>
      </c>
      <c r="D133" s="57" t="s">
        <v>2097</v>
      </c>
      <c r="E133" s="57" t="s">
        <v>2098</v>
      </c>
      <c r="F133" s="57" t="s">
        <v>2099</v>
      </c>
      <c r="G133" s="57" t="s">
        <v>2100</v>
      </c>
      <c r="P133" s="57" t="s">
        <v>2063</v>
      </c>
      <c r="S133" s="57" t="s">
        <v>69</v>
      </c>
      <c r="T133" s="57" t="s">
        <v>69</v>
      </c>
      <c r="U133" s="57" t="s">
        <v>69</v>
      </c>
      <c r="V133" s="57" t="s">
        <v>69</v>
      </c>
      <c r="W133" s="57" t="s">
        <v>69</v>
      </c>
      <c r="X133" s="57" t="s">
        <v>69</v>
      </c>
      <c r="Y133" s="57" t="s">
        <v>69</v>
      </c>
      <c r="Z133" s="57" t="s">
        <v>69</v>
      </c>
      <c r="AA133" s="57" t="s">
        <v>69</v>
      </c>
      <c r="AB133" s="57" t="s">
        <v>63</v>
      </c>
      <c r="AC133" s="57" t="s">
        <v>69</v>
      </c>
      <c r="AD133" s="57" t="s">
        <v>69</v>
      </c>
      <c r="AE133" s="57" t="s">
        <v>63</v>
      </c>
      <c r="AF133" s="57" t="s">
        <v>69</v>
      </c>
      <c r="AG133" s="57" t="s">
        <v>69</v>
      </c>
      <c r="AH133" s="57" t="s">
        <v>70</v>
      </c>
      <c r="AI133" s="57" t="s">
        <v>2101</v>
      </c>
      <c r="AJ133" s="57" t="s">
        <v>71</v>
      </c>
      <c r="AK133" s="57" t="s">
        <v>76</v>
      </c>
      <c r="AL133" s="57" t="s">
        <v>66</v>
      </c>
      <c r="AO133" s="57" t="s">
        <v>960</v>
      </c>
      <c r="AP133" s="57" t="s">
        <v>19223</v>
      </c>
      <c r="AQ133" s="57" t="s">
        <v>67</v>
      </c>
      <c r="AR133" s="57" t="s">
        <v>73</v>
      </c>
      <c r="AS133" s="57" t="s">
        <v>1762</v>
      </c>
      <c r="AT133" s="57" t="s">
        <v>18892</v>
      </c>
      <c r="AU133" s="57" t="s">
        <v>6127</v>
      </c>
      <c r="AV133" s="57" t="s">
        <v>6128</v>
      </c>
      <c r="AW133" s="57" t="s">
        <v>6129</v>
      </c>
      <c r="AX133" s="57" t="s">
        <v>6130</v>
      </c>
      <c r="BE133" s="57" t="s">
        <v>6131</v>
      </c>
      <c r="BF133" s="57" t="s">
        <v>6132</v>
      </c>
      <c r="BG133" s="57" t="s">
        <v>6133</v>
      </c>
      <c r="BH133" s="57" t="s">
        <v>6134</v>
      </c>
      <c r="BI133" s="57" t="s">
        <v>6135</v>
      </c>
      <c r="BO133" s="57" t="s">
        <v>6136</v>
      </c>
      <c r="BP133" s="57" t="s">
        <v>6137</v>
      </c>
      <c r="BQ133" s="57" t="s">
        <v>4558</v>
      </c>
      <c r="BR133" s="57" t="s">
        <v>6138</v>
      </c>
      <c r="BS133" s="57" t="s">
        <v>6139</v>
      </c>
      <c r="BT133" s="57" t="s">
        <v>6140</v>
      </c>
      <c r="BU133" s="57" t="s">
        <v>6141</v>
      </c>
      <c r="BV133" s="57" t="s">
        <v>18059</v>
      </c>
      <c r="BW133" s="164" t="s">
        <v>18805</v>
      </c>
      <c r="BX133" s="57" t="s">
        <v>18882</v>
      </c>
      <c r="BY133" s="57" t="s">
        <v>9000</v>
      </c>
      <c r="BZ133" s="57" t="s">
        <v>9001</v>
      </c>
      <c r="CA133" s="57" t="s">
        <v>9002</v>
      </c>
      <c r="CB133" s="57" t="s">
        <v>9003</v>
      </c>
      <c r="CC133" s="57" t="s">
        <v>9004</v>
      </c>
      <c r="CD133" s="57" t="s">
        <v>9005</v>
      </c>
      <c r="CE133" s="57" t="s">
        <v>9006</v>
      </c>
      <c r="CF133" s="57" t="s">
        <v>9007</v>
      </c>
      <c r="CI133" s="57" t="s">
        <v>9008</v>
      </c>
      <c r="CJ133" s="57" t="s">
        <v>9009</v>
      </c>
      <c r="CK133" s="57" t="s">
        <v>9010</v>
      </c>
      <c r="CL133" s="57" t="s">
        <v>9011</v>
      </c>
      <c r="CM133" s="57" t="s">
        <v>9012</v>
      </c>
      <c r="CN133" s="57" t="s">
        <v>9013</v>
      </c>
      <c r="CS133" s="57" t="s">
        <v>9014</v>
      </c>
      <c r="CT133" s="57" t="s">
        <v>6136</v>
      </c>
      <c r="CU133" s="57" t="s">
        <v>6137</v>
      </c>
      <c r="CV133" s="57" t="s">
        <v>9015</v>
      </c>
      <c r="CW133" s="57" t="s">
        <v>9016</v>
      </c>
      <c r="CX133" s="57" t="s">
        <v>9017</v>
      </c>
      <c r="CY133" s="57" t="s">
        <v>9018</v>
      </c>
      <c r="CZ133" s="57" t="s">
        <v>18069</v>
      </c>
      <c r="DA133" s="164" t="s">
        <v>18802</v>
      </c>
      <c r="DB133" s="57" t="s">
        <v>18893</v>
      </c>
      <c r="DC133" s="57" t="s">
        <v>11816</v>
      </c>
      <c r="DD133" s="57" t="s">
        <v>11817</v>
      </c>
      <c r="DE133" s="57" t="s">
        <v>11818</v>
      </c>
      <c r="DF133" s="57" t="s">
        <v>11819</v>
      </c>
      <c r="DG133" s="57" t="s">
        <v>11820</v>
      </c>
      <c r="DH133" s="57" t="s">
        <v>11821</v>
      </c>
      <c r="DI133" s="57" t="s">
        <v>11822</v>
      </c>
      <c r="DM133" s="57" t="s">
        <v>11823</v>
      </c>
      <c r="DN133" s="57" t="s">
        <v>11824</v>
      </c>
      <c r="DO133" s="57" t="s">
        <v>11825</v>
      </c>
      <c r="DP133" s="57" t="s">
        <v>11826</v>
      </c>
      <c r="DQ133" s="57" t="s">
        <v>11827</v>
      </c>
      <c r="DW133" s="57" t="s">
        <v>11828</v>
      </c>
      <c r="DX133" s="57" t="s">
        <v>6136</v>
      </c>
      <c r="DY133" s="57" t="s">
        <v>11829</v>
      </c>
      <c r="DZ133" s="57" t="s">
        <v>11830</v>
      </c>
      <c r="EA133" s="57" t="s">
        <v>11831</v>
      </c>
      <c r="EB133" s="57" t="s">
        <v>11832</v>
      </c>
      <c r="EC133" s="57" t="s">
        <v>11833</v>
      </c>
      <c r="ED133" s="57" t="s">
        <v>18081</v>
      </c>
      <c r="EE133" s="164" t="s">
        <v>18805</v>
      </c>
      <c r="EF133" s="57" t="s">
        <v>18893</v>
      </c>
      <c r="EG133" s="57" t="s">
        <v>14181</v>
      </c>
      <c r="EH133" s="57" t="s">
        <v>5183</v>
      </c>
      <c r="EI133" s="57" t="s">
        <v>14182</v>
      </c>
      <c r="EJ133" s="57" t="s">
        <v>6057</v>
      </c>
      <c r="EQ133" s="57" t="s">
        <v>14183</v>
      </c>
      <c r="ER133" s="57" t="s">
        <v>5189</v>
      </c>
      <c r="ES133" s="57" t="s">
        <v>14184</v>
      </c>
      <c r="FA133" s="57" t="s">
        <v>4617</v>
      </c>
      <c r="FB133" s="57" t="s">
        <v>14185</v>
      </c>
      <c r="FC133" s="57" t="s">
        <v>6225</v>
      </c>
      <c r="FD133" s="57" t="s">
        <v>6061</v>
      </c>
      <c r="FE133" s="57" t="s">
        <v>6062</v>
      </c>
      <c r="FF133" s="57" t="s">
        <v>6063</v>
      </c>
      <c r="FG133" s="57" t="s">
        <v>6064</v>
      </c>
      <c r="FH133" s="57" t="s">
        <v>18059</v>
      </c>
      <c r="FI133" s="164" t="s">
        <v>18805</v>
      </c>
      <c r="FJ133" s="57" t="s">
        <v>18829</v>
      </c>
      <c r="HS133" s="57" t="s">
        <v>79</v>
      </c>
      <c r="HT133" s="57" t="s">
        <v>79</v>
      </c>
      <c r="HU133" s="57" t="s">
        <v>79</v>
      </c>
      <c r="HV133" s="57" t="s">
        <v>68</v>
      </c>
      <c r="HW133" s="57" t="s">
        <v>68</v>
      </c>
      <c r="HX133" s="57" t="s">
        <v>79</v>
      </c>
      <c r="HY133" s="57" t="s">
        <v>79</v>
      </c>
      <c r="HZ133" s="57" t="s">
        <v>79</v>
      </c>
      <c r="IA133" s="57" t="s">
        <v>79</v>
      </c>
      <c r="IB133" s="57" t="s">
        <v>79</v>
      </c>
      <c r="IC133" s="57" t="s">
        <v>79</v>
      </c>
      <c r="ID133" s="57" t="s">
        <v>79</v>
      </c>
      <c r="IE133" s="57" t="s">
        <v>79</v>
      </c>
      <c r="IF133" s="57" t="s">
        <v>79</v>
      </c>
      <c r="IG133" s="57" t="s">
        <v>79</v>
      </c>
      <c r="IH133" s="57" t="s">
        <v>68</v>
      </c>
      <c r="II133" s="57" t="s">
        <v>68</v>
      </c>
      <c r="IJ133" s="57">
        <v>35071</v>
      </c>
      <c r="IK133" s="57">
        <v>34085</v>
      </c>
      <c r="IL133" s="57">
        <v>13254</v>
      </c>
      <c r="IM133" s="57">
        <v>34593</v>
      </c>
      <c r="IO133" s="57" t="s">
        <v>830</v>
      </c>
      <c r="IP133" s="57" t="s">
        <v>5021</v>
      </c>
      <c r="IQ133" s="57" t="s">
        <v>799</v>
      </c>
      <c r="IR133" s="57" t="s">
        <v>5195</v>
      </c>
      <c r="IT133" s="57">
        <v>2</v>
      </c>
      <c r="IU133" s="57">
        <v>1</v>
      </c>
      <c r="IV133" s="57">
        <v>1</v>
      </c>
      <c r="IW133" s="57">
        <v>1</v>
      </c>
      <c r="IY133" s="57">
        <v>231</v>
      </c>
      <c r="IZ133" s="57">
        <v>98</v>
      </c>
      <c r="JA133" s="57">
        <v>42</v>
      </c>
      <c r="JB133" s="57">
        <v>170</v>
      </c>
      <c r="JD133" s="57">
        <v>324</v>
      </c>
      <c r="JE133" s="57">
        <v>312</v>
      </c>
      <c r="JF133" s="57">
        <v>128</v>
      </c>
      <c r="JG133" s="57">
        <v>312</v>
      </c>
      <c r="JN133" s="57">
        <v>34593</v>
      </c>
      <c r="JO133" s="57">
        <v>34592</v>
      </c>
      <c r="JP133" s="57">
        <v>15254</v>
      </c>
      <c r="JQ133" s="57">
        <v>34507</v>
      </c>
      <c r="JR133" s="57">
        <v>34582</v>
      </c>
      <c r="JS133" s="57" t="s">
        <v>5195</v>
      </c>
      <c r="JT133" s="57" t="s">
        <v>6181</v>
      </c>
      <c r="JU133" s="57" t="s">
        <v>4802</v>
      </c>
      <c r="JV133" s="57" t="s">
        <v>5168</v>
      </c>
      <c r="JW133" s="57" t="s">
        <v>5700</v>
      </c>
      <c r="JX133" s="57">
        <v>1</v>
      </c>
      <c r="JY133" s="57">
        <v>2</v>
      </c>
      <c r="JZ133" s="57">
        <v>2</v>
      </c>
      <c r="KA133" s="57">
        <v>2</v>
      </c>
      <c r="KB133" s="57">
        <v>1</v>
      </c>
      <c r="KC133" s="57">
        <v>170</v>
      </c>
      <c r="KD133" s="57">
        <v>170</v>
      </c>
      <c r="KE133" s="57">
        <v>221</v>
      </c>
      <c r="KF133" s="57">
        <v>400</v>
      </c>
      <c r="KG133" s="57">
        <v>280</v>
      </c>
      <c r="KH133" s="57">
        <v>312</v>
      </c>
      <c r="KI133" s="57">
        <v>312</v>
      </c>
      <c r="KJ133" s="57">
        <v>312</v>
      </c>
      <c r="KK133" s="57">
        <v>136</v>
      </c>
      <c r="KL133" s="57">
        <v>312</v>
      </c>
      <c r="KR133" s="57">
        <v>35071</v>
      </c>
      <c r="KS133" s="57">
        <v>13154</v>
      </c>
      <c r="KW133" s="57" t="s">
        <v>830</v>
      </c>
      <c r="KX133" s="57" t="s">
        <v>798</v>
      </c>
      <c r="LB133" s="57">
        <v>2</v>
      </c>
      <c r="LC133" s="57">
        <v>1</v>
      </c>
      <c r="LG133" s="57">
        <v>231</v>
      </c>
      <c r="LH133" s="57">
        <v>42</v>
      </c>
      <c r="LL133" s="57">
        <v>324</v>
      </c>
      <c r="LM133" s="57">
        <v>128</v>
      </c>
      <c r="PJ133" s="57" t="s">
        <v>19813</v>
      </c>
      <c r="PK133" s="57" t="s">
        <v>19814</v>
      </c>
      <c r="PL133" s="57" t="s">
        <v>19815</v>
      </c>
      <c r="PN133" s="57">
        <v>2152.7292813000008</v>
      </c>
      <c r="PO133" s="57" t="s">
        <v>18823</v>
      </c>
      <c r="PP133" s="57" t="s">
        <v>18824</v>
      </c>
      <c r="PQ133" s="57" t="s">
        <v>18825</v>
      </c>
      <c r="PR133" s="57" t="s">
        <v>3774</v>
      </c>
      <c r="PS133" s="57" t="s">
        <v>3775</v>
      </c>
      <c r="PT133" s="57" t="s">
        <v>3776</v>
      </c>
      <c r="PU133" s="57" t="s">
        <v>3777</v>
      </c>
      <c r="PV133" s="57" t="s">
        <v>3167</v>
      </c>
      <c r="PW133" s="57" t="s">
        <v>3167</v>
      </c>
    </row>
    <row r="134" spans="1:439" ht="15" customHeight="1" x14ac:dyDescent="0.35">
      <c r="A134" s="57">
        <v>133</v>
      </c>
      <c r="B134" s="57" t="s">
        <v>2080</v>
      </c>
      <c r="D134" s="57" t="s">
        <v>2102</v>
      </c>
      <c r="E134" s="57" t="s">
        <v>2103</v>
      </c>
      <c r="F134" s="57" t="s">
        <v>2104</v>
      </c>
      <c r="G134" s="57" t="s">
        <v>2105</v>
      </c>
      <c r="H134" s="57" t="s">
        <v>2106</v>
      </c>
      <c r="I134" s="57" t="s">
        <v>2107</v>
      </c>
      <c r="J134" s="57" t="s">
        <v>2108</v>
      </c>
      <c r="K134" s="57" t="s">
        <v>2109</v>
      </c>
      <c r="P134" s="57" t="s">
        <v>2016</v>
      </c>
      <c r="Q134" s="57" t="s">
        <v>1610</v>
      </c>
      <c r="S134" s="57" t="s">
        <v>69</v>
      </c>
      <c r="T134" s="57" t="s">
        <v>69</v>
      </c>
      <c r="U134" s="57" t="s">
        <v>69</v>
      </c>
      <c r="V134" s="57" t="s">
        <v>69</v>
      </c>
      <c r="W134" s="57" t="s">
        <v>69</v>
      </c>
      <c r="X134" s="57" t="s">
        <v>69</v>
      </c>
      <c r="Y134" s="57" t="s">
        <v>69</v>
      </c>
      <c r="Z134" s="57" t="s">
        <v>69</v>
      </c>
      <c r="AA134" s="57" t="s">
        <v>69</v>
      </c>
      <c r="AB134" s="57" t="s">
        <v>63</v>
      </c>
      <c r="AC134" s="57" t="s">
        <v>69</v>
      </c>
      <c r="AD134" s="57" t="s">
        <v>63</v>
      </c>
      <c r="AE134" s="57" t="s">
        <v>63</v>
      </c>
      <c r="AF134" s="57" t="s">
        <v>69</v>
      </c>
      <c r="AG134" s="57" t="s">
        <v>69</v>
      </c>
      <c r="AH134" s="57" t="s">
        <v>70</v>
      </c>
      <c r="AI134" s="57" t="s">
        <v>2110</v>
      </c>
      <c r="AJ134" s="57" t="s">
        <v>76</v>
      </c>
      <c r="AK134" s="57" t="s">
        <v>83</v>
      </c>
      <c r="AL134" s="57" t="s">
        <v>72</v>
      </c>
      <c r="AM134" s="57" t="s">
        <v>2110</v>
      </c>
      <c r="AO134" s="57" t="s">
        <v>961</v>
      </c>
      <c r="AP134" s="57" t="s">
        <v>19223</v>
      </c>
      <c r="AQ134" s="57" t="s">
        <v>67</v>
      </c>
      <c r="AR134" s="57" t="s">
        <v>78</v>
      </c>
      <c r="AS134" s="57" t="s">
        <v>1762</v>
      </c>
      <c r="AT134" s="57" t="s">
        <v>18859</v>
      </c>
      <c r="AU134" s="57" t="s">
        <v>6142</v>
      </c>
      <c r="AV134" s="57" t="s">
        <v>4941</v>
      </c>
      <c r="AW134" s="57" t="s">
        <v>6143</v>
      </c>
      <c r="AX134" s="57" t="s">
        <v>6144</v>
      </c>
      <c r="AY134" s="57" t="s">
        <v>6145</v>
      </c>
      <c r="BE134" s="57" t="s">
        <v>6146</v>
      </c>
      <c r="BF134" s="57" t="s">
        <v>6147</v>
      </c>
      <c r="BG134" s="57" t="s">
        <v>5146</v>
      </c>
      <c r="BH134" s="57" t="s">
        <v>6148</v>
      </c>
      <c r="BI134" s="57" t="s">
        <v>6149</v>
      </c>
      <c r="BO134" s="57" t="s">
        <v>6150</v>
      </c>
      <c r="BP134" s="57" t="s">
        <v>6034</v>
      </c>
      <c r="BQ134" s="57" t="s">
        <v>5515</v>
      </c>
      <c r="BR134" s="57" t="s">
        <v>6078</v>
      </c>
      <c r="BS134" s="57" t="s">
        <v>6151</v>
      </c>
      <c r="BT134" s="57" t="s">
        <v>6152</v>
      </c>
      <c r="BU134" s="57" t="s">
        <v>6153</v>
      </c>
      <c r="BV134" s="57" t="s">
        <v>18084</v>
      </c>
      <c r="BW134" s="164" t="s">
        <v>18835</v>
      </c>
      <c r="BX134" s="57" t="s">
        <v>19121</v>
      </c>
      <c r="BY134" s="57" t="s">
        <v>9019</v>
      </c>
      <c r="BZ134" s="57" t="s">
        <v>9020</v>
      </c>
      <c r="CA134" s="57" t="s">
        <v>9021</v>
      </c>
      <c r="CB134" s="57" t="s">
        <v>9022</v>
      </c>
      <c r="CC134" s="57" t="s">
        <v>9023</v>
      </c>
      <c r="CD134" s="57" t="s">
        <v>9024</v>
      </c>
      <c r="CE134" s="57" t="s">
        <v>9025</v>
      </c>
      <c r="CI134" s="57" t="s">
        <v>9026</v>
      </c>
      <c r="CJ134" s="57" t="s">
        <v>9027</v>
      </c>
      <c r="CK134" s="57" t="s">
        <v>9028</v>
      </c>
      <c r="CL134" s="57" t="s">
        <v>9029</v>
      </c>
      <c r="CM134" s="57" t="s">
        <v>9030</v>
      </c>
      <c r="CN134" s="57" t="s">
        <v>9031</v>
      </c>
      <c r="CO134" s="57" t="s">
        <v>8948</v>
      </c>
      <c r="CP134" s="57" t="s">
        <v>9032</v>
      </c>
      <c r="CS134" s="57" t="s">
        <v>5229</v>
      </c>
      <c r="CT134" s="57" t="s">
        <v>5229</v>
      </c>
      <c r="CU134" s="57" t="s">
        <v>8950</v>
      </c>
      <c r="CV134" s="57" t="s">
        <v>9033</v>
      </c>
      <c r="CW134" s="57" t="s">
        <v>9034</v>
      </c>
      <c r="CX134" s="57" t="s">
        <v>9035</v>
      </c>
      <c r="CY134" s="57" t="s">
        <v>9036</v>
      </c>
      <c r="CZ134" s="57" t="s">
        <v>18059</v>
      </c>
      <c r="DA134" s="164" t="s">
        <v>18805</v>
      </c>
      <c r="DB134" s="57" t="s">
        <v>18956</v>
      </c>
      <c r="DC134" s="57" t="s">
        <v>11834</v>
      </c>
      <c r="DD134" s="57" t="s">
        <v>11835</v>
      </c>
      <c r="DE134" s="57" t="s">
        <v>11836</v>
      </c>
      <c r="DF134" s="57" t="s">
        <v>11837</v>
      </c>
      <c r="DG134" s="57" t="s">
        <v>11838</v>
      </c>
      <c r="DH134" s="57" t="s">
        <v>11839</v>
      </c>
      <c r="DM134" s="57" t="s">
        <v>11840</v>
      </c>
      <c r="DN134" s="57" t="s">
        <v>11841</v>
      </c>
      <c r="DO134" s="57" t="s">
        <v>11842</v>
      </c>
      <c r="DP134" s="57" t="s">
        <v>11843</v>
      </c>
      <c r="DQ134" s="57" t="s">
        <v>11844</v>
      </c>
      <c r="DR134" s="57" t="s">
        <v>11845</v>
      </c>
      <c r="DS134" s="57" t="s">
        <v>11846</v>
      </c>
      <c r="DW134" s="57" t="s">
        <v>6137</v>
      </c>
      <c r="DX134" s="57" t="s">
        <v>11847</v>
      </c>
      <c r="DY134" s="57" t="s">
        <v>5513</v>
      </c>
      <c r="DZ134" s="57" t="s">
        <v>11848</v>
      </c>
      <c r="EA134" s="57" t="s">
        <v>11849</v>
      </c>
      <c r="EB134" s="57" t="s">
        <v>11850</v>
      </c>
      <c r="EC134" s="57" t="s">
        <v>11851</v>
      </c>
      <c r="ED134" s="57" t="s">
        <v>18066</v>
      </c>
      <c r="EE134" s="164" t="s">
        <v>18802</v>
      </c>
      <c r="EF134" s="57" t="s">
        <v>18928</v>
      </c>
      <c r="EG134" s="57" t="s">
        <v>14186</v>
      </c>
      <c r="EH134" s="57" t="s">
        <v>11767</v>
      </c>
      <c r="EI134" s="57" t="s">
        <v>12890</v>
      </c>
      <c r="EQ134" s="57" t="s">
        <v>14187</v>
      </c>
      <c r="ER134" s="57" t="s">
        <v>11770</v>
      </c>
      <c r="ES134" s="57" t="s">
        <v>11771</v>
      </c>
      <c r="ET134" s="57" t="s">
        <v>14188</v>
      </c>
      <c r="FA134" s="57" t="s">
        <v>8055</v>
      </c>
      <c r="FB134" s="57" t="s">
        <v>11773</v>
      </c>
      <c r="FC134" s="57" t="s">
        <v>5514</v>
      </c>
      <c r="FD134" s="57" t="s">
        <v>11774</v>
      </c>
      <c r="FE134" s="57" t="s">
        <v>11775</v>
      </c>
      <c r="FF134" s="57" t="s">
        <v>11776</v>
      </c>
      <c r="FG134" s="57" t="s">
        <v>11777</v>
      </c>
      <c r="FH134" s="57" t="s">
        <v>18066</v>
      </c>
      <c r="FI134" s="164" t="s">
        <v>18802</v>
      </c>
      <c r="FJ134" s="57" t="s">
        <v>18934</v>
      </c>
      <c r="FK134" s="57" t="s">
        <v>15869</v>
      </c>
      <c r="FL134" s="57" t="s">
        <v>13499</v>
      </c>
      <c r="FM134" s="57" t="s">
        <v>15870</v>
      </c>
      <c r="FN134" s="57" t="s">
        <v>13502</v>
      </c>
      <c r="FU134" s="57" t="s">
        <v>15871</v>
      </c>
      <c r="FV134" s="57" t="s">
        <v>15872</v>
      </c>
      <c r="FW134" s="57" t="s">
        <v>15873</v>
      </c>
      <c r="FX134" s="57" t="s">
        <v>15825</v>
      </c>
      <c r="FY134" s="57" t="s">
        <v>15826</v>
      </c>
      <c r="FZ134" s="57" t="s">
        <v>15874</v>
      </c>
      <c r="GA134" s="57" t="s">
        <v>15828</v>
      </c>
      <c r="GE134" s="57" t="s">
        <v>15875</v>
      </c>
      <c r="GF134" s="57" t="s">
        <v>15876</v>
      </c>
      <c r="GG134" s="57" t="s">
        <v>15877</v>
      </c>
      <c r="GH134" s="57" t="s">
        <v>15831</v>
      </c>
      <c r="GI134" s="57" t="s">
        <v>15832</v>
      </c>
      <c r="GJ134" s="57" t="s">
        <v>15878</v>
      </c>
      <c r="GK134" s="57" t="s">
        <v>15879</v>
      </c>
      <c r="GL134" s="57" t="s">
        <v>18069</v>
      </c>
      <c r="GM134" s="164" t="s">
        <v>18802</v>
      </c>
      <c r="GN134" s="57" t="s">
        <v>18902</v>
      </c>
      <c r="HS134" s="57" t="s">
        <v>79</v>
      </c>
      <c r="HT134" s="57" t="s">
        <v>79</v>
      </c>
      <c r="HU134" s="57" t="s">
        <v>79</v>
      </c>
      <c r="HV134" s="57" t="s">
        <v>68</v>
      </c>
      <c r="HW134" s="57" t="s">
        <v>79</v>
      </c>
      <c r="HX134" s="57" t="s">
        <v>82</v>
      </c>
      <c r="HY134" s="57" t="s">
        <v>82</v>
      </c>
      <c r="HZ134" s="57" t="s">
        <v>79</v>
      </c>
      <c r="IA134" s="57" t="s">
        <v>79</v>
      </c>
      <c r="IB134" s="57" t="s">
        <v>82</v>
      </c>
      <c r="IC134" s="57" t="s">
        <v>79</v>
      </c>
      <c r="ID134" s="57" t="s">
        <v>79</v>
      </c>
      <c r="IE134" s="57" t="s">
        <v>84</v>
      </c>
      <c r="IF134" s="57" t="s">
        <v>74</v>
      </c>
      <c r="IG134" s="57" t="s">
        <v>79</v>
      </c>
      <c r="IH134" s="57" t="s">
        <v>82</v>
      </c>
      <c r="II134" s="57" t="s">
        <v>68</v>
      </c>
      <c r="IJ134" s="57">
        <v>13254</v>
      </c>
      <c r="IK134" s="57">
        <v>13154</v>
      </c>
      <c r="IL134" s="57">
        <v>32079</v>
      </c>
      <c r="IO134" s="57" t="s">
        <v>799</v>
      </c>
      <c r="IP134" s="57" t="s">
        <v>798</v>
      </c>
      <c r="IQ134" s="57" t="s">
        <v>4582</v>
      </c>
      <c r="IT134" s="57">
        <v>2</v>
      </c>
      <c r="IU134" s="57">
        <v>2</v>
      </c>
      <c r="IV134" s="57">
        <v>2</v>
      </c>
      <c r="IY134" s="57">
        <v>192</v>
      </c>
      <c r="IZ134" s="57">
        <v>192</v>
      </c>
      <c r="JA134" s="57">
        <v>263</v>
      </c>
      <c r="JD134" s="57">
        <v>128</v>
      </c>
      <c r="JE134" s="57">
        <v>122</v>
      </c>
      <c r="JF134" s="57">
        <v>310</v>
      </c>
      <c r="JN134" s="57">
        <v>34085</v>
      </c>
      <c r="JO134" s="57">
        <v>32079</v>
      </c>
      <c r="JP134" s="57">
        <v>13154</v>
      </c>
      <c r="JS134" s="57" t="s">
        <v>5021</v>
      </c>
      <c r="JT134" s="57" t="s">
        <v>4582</v>
      </c>
      <c r="JU134" s="57" t="s">
        <v>798</v>
      </c>
      <c r="JX134" s="57">
        <v>2</v>
      </c>
      <c r="JY134" s="57">
        <v>2</v>
      </c>
      <c r="JZ134" s="57">
        <v>2</v>
      </c>
      <c r="KC134" s="57">
        <v>263</v>
      </c>
      <c r="KD134" s="57">
        <v>263</v>
      </c>
      <c r="KE134" s="57">
        <v>192</v>
      </c>
      <c r="KH134" s="57">
        <v>312</v>
      </c>
      <c r="KI134" s="57">
        <v>310</v>
      </c>
      <c r="KJ134" s="57">
        <v>122</v>
      </c>
      <c r="KR134" s="57">
        <v>34593</v>
      </c>
      <c r="KS134" s="57">
        <v>34592</v>
      </c>
      <c r="KT134" s="57">
        <v>15254</v>
      </c>
      <c r="KW134" s="57" t="s">
        <v>5195</v>
      </c>
      <c r="KX134" s="57" t="s">
        <v>6181</v>
      </c>
      <c r="KY134" s="57" t="s">
        <v>4802</v>
      </c>
      <c r="LB134" s="57">
        <v>2</v>
      </c>
      <c r="LC134" s="57">
        <v>2</v>
      </c>
      <c r="LD134" s="57">
        <v>2</v>
      </c>
      <c r="LG134" s="57">
        <v>479</v>
      </c>
      <c r="LH134" s="57">
        <v>221</v>
      </c>
      <c r="LI134" s="57">
        <v>400</v>
      </c>
      <c r="LL134" s="57">
        <v>312</v>
      </c>
      <c r="LM134" s="57">
        <v>312</v>
      </c>
      <c r="LN134" s="57">
        <v>136</v>
      </c>
      <c r="LV134" s="57">
        <v>34582</v>
      </c>
      <c r="LW134" s="57">
        <v>34592</v>
      </c>
      <c r="LX134" s="57">
        <v>34085</v>
      </c>
      <c r="MA134" s="57" t="s">
        <v>5700</v>
      </c>
      <c r="MB134" s="57" t="s">
        <v>6181</v>
      </c>
      <c r="MC134" s="57" t="s">
        <v>5021</v>
      </c>
      <c r="MF134" s="57">
        <v>2</v>
      </c>
      <c r="MG134" s="57">
        <v>2</v>
      </c>
      <c r="MH134" s="57">
        <v>2</v>
      </c>
      <c r="MK134" s="57">
        <v>300</v>
      </c>
      <c r="ML134" s="57">
        <v>221</v>
      </c>
      <c r="MM134" s="57">
        <v>263</v>
      </c>
      <c r="MP134" s="57">
        <v>312</v>
      </c>
      <c r="MQ134" s="57">
        <v>312</v>
      </c>
      <c r="MR134" s="57">
        <v>312</v>
      </c>
      <c r="MZ134" s="57">
        <v>34592</v>
      </c>
      <c r="NA134" s="57">
        <v>13254</v>
      </c>
      <c r="NB134" s="57">
        <v>15254</v>
      </c>
      <c r="NE134" s="57" t="s">
        <v>6181</v>
      </c>
      <c r="NF134" s="57" t="s">
        <v>799</v>
      </c>
      <c r="NG134" s="57" t="s">
        <v>4802</v>
      </c>
      <c r="NJ134" s="57">
        <v>2</v>
      </c>
      <c r="NK134" s="57">
        <v>2</v>
      </c>
      <c r="NL134" s="57">
        <v>2</v>
      </c>
      <c r="NO134" s="57">
        <v>221</v>
      </c>
      <c r="NP134" s="57">
        <v>192</v>
      </c>
      <c r="NQ134" s="57">
        <v>400</v>
      </c>
      <c r="NT134" s="57">
        <v>312</v>
      </c>
      <c r="NU134" s="57">
        <v>128</v>
      </c>
      <c r="NV134" s="57">
        <v>136</v>
      </c>
      <c r="PJ134" s="57" t="s">
        <v>19816</v>
      </c>
      <c r="PK134" s="57" t="s">
        <v>19817</v>
      </c>
      <c r="PL134" s="57" t="s">
        <v>19818</v>
      </c>
      <c r="PN134" s="57">
        <v>2354.8944156999996</v>
      </c>
      <c r="PO134" s="57" t="s">
        <v>18823</v>
      </c>
      <c r="PP134" s="57" t="s">
        <v>18824</v>
      </c>
      <c r="PQ134" s="57" t="s">
        <v>18825</v>
      </c>
      <c r="PR134" s="57" t="s">
        <v>3778</v>
      </c>
      <c r="PS134" s="57" t="s">
        <v>3779</v>
      </c>
      <c r="PT134" s="57" t="s">
        <v>3780</v>
      </c>
      <c r="PU134" s="57" t="s">
        <v>3781</v>
      </c>
      <c r="PV134" s="57" t="s">
        <v>3782</v>
      </c>
      <c r="PW134" s="57" t="s">
        <v>3167</v>
      </c>
    </row>
    <row r="135" spans="1:439" ht="15" customHeight="1" x14ac:dyDescent="0.35">
      <c r="A135" s="57">
        <v>134</v>
      </c>
      <c r="B135" s="57" t="s">
        <v>2080</v>
      </c>
      <c r="D135" s="57" t="s">
        <v>225</v>
      </c>
      <c r="E135" s="57" t="s">
        <v>2111</v>
      </c>
      <c r="F135" s="57" t="s">
        <v>2112</v>
      </c>
      <c r="G135" s="57" t="s">
        <v>2113</v>
      </c>
      <c r="P135" s="57" t="s">
        <v>1460</v>
      </c>
      <c r="Q135" s="57" t="s">
        <v>1461</v>
      </c>
      <c r="S135" s="57" t="s">
        <v>69</v>
      </c>
      <c r="T135" s="57" t="s">
        <v>69</v>
      </c>
      <c r="U135" s="57" t="s">
        <v>69</v>
      </c>
      <c r="V135" s="57" t="s">
        <v>69</v>
      </c>
      <c r="W135" s="57" t="s">
        <v>69</v>
      </c>
      <c r="X135" s="57" t="s">
        <v>69</v>
      </c>
      <c r="Y135" s="57" t="s">
        <v>69</v>
      </c>
      <c r="Z135" s="57" t="s">
        <v>69</v>
      </c>
      <c r="AA135" s="57" t="s">
        <v>69</v>
      </c>
      <c r="AB135" s="57" t="s">
        <v>63</v>
      </c>
      <c r="AC135" s="57" t="s">
        <v>69</v>
      </c>
      <c r="AD135" s="57" t="s">
        <v>69</v>
      </c>
      <c r="AE135" s="57" t="s">
        <v>63</v>
      </c>
      <c r="AF135" s="57" t="s">
        <v>69</v>
      </c>
      <c r="AG135" s="57" t="s">
        <v>69</v>
      </c>
      <c r="AH135" s="57" t="s">
        <v>75</v>
      </c>
      <c r="AI135" s="57" t="s">
        <v>2114</v>
      </c>
      <c r="AJ135" s="57" t="s">
        <v>81</v>
      </c>
      <c r="AK135" s="57" t="s">
        <v>83</v>
      </c>
      <c r="AL135" s="57" t="s">
        <v>72</v>
      </c>
      <c r="AM135" s="57" t="s">
        <v>2115</v>
      </c>
      <c r="AO135" s="57" t="s">
        <v>962</v>
      </c>
      <c r="AP135" s="57" t="s">
        <v>19115</v>
      </c>
      <c r="AQ135" s="57" t="s">
        <v>1245</v>
      </c>
      <c r="AR135" s="57" t="s">
        <v>73</v>
      </c>
      <c r="AS135" s="57" t="s">
        <v>1762</v>
      </c>
      <c r="AT135" s="57" t="s">
        <v>18892</v>
      </c>
      <c r="AU135" s="57" t="s">
        <v>6154</v>
      </c>
      <c r="AV135" s="57" t="s">
        <v>6155</v>
      </c>
      <c r="AW135" s="57" t="s">
        <v>6156</v>
      </c>
      <c r="AX135" s="57" t="s">
        <v>6043</v>
      </c>
      <c r="AY135" s="57" t="s">
        <v>6044</v>
      </c>
      <c r="BE135" s="57" t="s">
        <v>6157</v>
      </c>
      <c r="BF135" s="57" t="s">
        <v>6158</v>
      </c>
      <c r="BG135" s="57" t="s">
        <v>6159</v>
      </c>
      <c r="BH135" s="57" t="s">
        <v>6160</v>
      </c>
      <c r="BI135" s="57" t="s">
        <v>6049</v>
      </c>
      <c r="BJ135" s="57" t="s">
        <v>6161</v>
      </c>
      <c r="BO135" s="57" t="s">
        <v>6051</v>
      </c>
      <c r="BP135" s="57" t="s">
        <v>6052</v>
      </c>
      <c r="BR135" s="57" t="s">
        <v>6053</v>
      </c>
      <c r="BS135" s="57" t="s">
        <v>6162</v>
      </c>
      <c r="BT135" s="57" t="s">
        <v>6163</v>
      </c>
      <c r="BU135" s="57" t="s">
        <v>6056</v>
      </c>
      <c r="BV135" s="57" t="s">
        <v>18056</v>
      </c>
      <c r="BW135" s="164" t="s">
        <v>18805</v>
      </c>
      <c r="BX135" s="57" t="s">
        <v>18851</v>
      </c>
      <c r="BY135" s="57" t="s">
        <v>9037</v>
      </c>
      <c r="BZ135" s="57" t="s">
        <v>9038</v>
      </c>
      <c r="CA135" s="57" t="s">
        <v>8898</v>
      </c>
      <c r="CB135" s="57" t="s">
        <v>9039</v>
      </c>
      <c r="CC135" s="57" t="s">
        <v>9040</v>
      </c>
      <c r="CI135" s="57" t="s">
        <v>9041</v>
      </c>
      <c r="CJ135" s="57" t="s">
        <v>8053</v>
      </c>
      <c r="CK135" s="57" t="s">
        <v>8902</v>
      </c>
      <c r="CL135" s="57" t="s">
        <v>8903</v>
      </c>
      <c r="CM135" s="57" t="s">
        <v>8904</v>
      </c>
      <c r="CN135" s="57" t="s">
        <v>9042</v>
      </c>
      <c r="CS135" s="57" t="s">
        <v>8905</v>
      </c>
      <c r="CT135" s="57" t="s">
        <v>8906</v>
      </c>
      <c r="CU135" s="57" t="s">
        <v>8907</v>
      </c>
      <c r="CV135" s="57" t="s">
        <v>9043</v>
      </c>
      <c r="CW135" s="57" t="s">
        <v>9044</v>
      </c>
      <c r="CX135" s="57" t="s">
        <v>9045</v>
      </c>
      <c r="CY135" s="57" t="s">
        <v>9046</v>
      </c>
      <c r="CZ135" s="57" t="s">
        <v>18075</v>
      </c>
      <c r="DA135" s="164" t="s">
        <v>18835</v>
      </c>
      <c r="DB135" s="57" t="s">
        <v>18851</v>
      </c>
      <c r="DC135" s="57" t="s">
        <v>9064</v>
      </c>
      <c r="DD135" s="57" t="s">
        <v>9065</v>
      </c>
      <c r="DE135" s="57" t="s">
        <v>9066</v>
      </c>
      <c r="DF135" s="57" t="s">
        <v>9067</v>
      </c>
      <c r="DM135" s="57" t="s">
        <v>9068</v>
      </c>
      <c r="DN135" s="57" t="s">
        <v>9069</v>
      </c>
      <c r="DO135" s="57" t="s">
        <v>9070</v>
      </c>
      <c r="DP135" s="57" t="s">
        <v>9071</v>
      </c>
      <c r="DQ135" s="57" t="s">
        <v>9072</v>
      </c>
      <c r="DR135" s="57" t="s">
        <v>9073</v>
      </c>
      <c r="DS135" s="57" t="s">
        <v>9074</v>
      </c>
      <c r="DW135" s="57" t="s">
        <v>11852</v>
      </c>
      <c r="DX135" s="57" t="s">
        <v>9076</v>
      </c>
      <c r="DY135" s="57" t="s">
        <v>9077</v>
      </c>
      <c r="DZ135" s="57" t="s">
        <v>11853</v>
      </c>
      <c r="EA135" s="57" t="s">
        <v>9079</v>
      </c>
      <c r="EB135" s="57" t="s">
        <v>9080</v>
      </c>
      <c r="EC135" s="57" t="s">
        <v>11854</v>
      </c>
      <c r="ED135" s="57" t="s">
        <v>18078</v>
      </c>
      <c r="EE135" s="164" t="s">
        <v>18802</v>
      </c>
      <c r="EF135" s="57" t="s">
        <v>19650</v>
      </c>
      <c r="EG135" s="57" t="s">
        <v>14189</v>
      </c>
      <c r="EH135" s="57" t="s">
        <v>14190</v>
      </c>
      <c r="EI135" s="57" t="s">
        <v>14191</v>
      </c>
      <c r="EJ135" s="57" t="s">
        <v>10954</v>
      </c>
      <c r="EK135" s="57" t="s">
        <v>14192</v>
      </c>
      <c r="EQ135" s="57" t="s">
        <v>14193</v>
      </c>
      <c r="ER135" s="57" t="s">
        <v>14194</v>
      </c>
      <c r="ES135" s="57" t="s">
        <v>14195</v>
      </c>
      <c r="ET135" s="57" t="s">
        <v>14196</v>
      </c>
      <c r="EU135" s="57" t="s">
        <v>14197</v>
      </c>
      <c r="FA135" s="57" t="s">
        <v>14198</v>
      </c>
      <c r="FB135" s="57" t="s">
        <v>14199</v>
      </c>
      <c r="FC135" s="57" t="s">
        <v>14200</v>
      </c>
      <c r="FD135" s="57" t="s">
        <v>14201</v>
      </c>
      <c r="FE135" s="57" t="s">
        <v>14202</v>
      </c>
      <c r="FF135" s="57" t="s">
        <v>14203</v>
      </c>
      <c r="FG135" s="57" t="s">
        <v>5733</v>
      </c>
      <c r="FH135" s="57" t="s">
        <v>18084</v>
      </c>
      <c r="FI135" s="164" t="s">
        <v>18805</v>
      </c>
      <c r="FJ135" s="57" t="s">
        <v>18854</v>
      </c>
      <c r="HS135" s="57" t="s">
        <v>82</v>
      </c>
      <c r="HT135" s="57" t="s">
        <v>79</v>
      </c>
      <c r="HU135" s="57" t="s">
        <v>79</v>
      </c>
      <c r="HV135" s="57" t="s">
        <v>82</v>
      </c>
      <c r="HW135" s="57" t="s">
        <v>82</v>
      </c>
      <c r="HX135" s="57" t="s">
        <v>68</v>
      </c>
      <c r="HY135" s="57" t="s">
        <v>79</v>
      </c>
      <c r="HZ135" s="57" t="s">
        <v>82</v>
      </c>
      <c r="IA135" s="57" t="s">
        <v>79</v>
      </c>
      <c r="IB135" s="57" t="s">
        <v>82</v>
      </c>
      <c r="IC135" s="57" t="s">
        <v>82</v>
      </c>
      <c r="ID135" s="57" t="s">
        <v>82</v>
      </c>
      <c r="IE135" s="57" t="s">
        <v>84</v>
      </c>
      <c r="IF135" s="57" t="s">
        <v>82</v>
      </c>
      <c r="IG135" s="57" t="s">
        <v>82</v>
      </c>
      <c r="IH135" s="57" t="s">
        <v>79</v>
      </c>
      <c r="II135" s="57" t="s">
        <v>68</v>
      </c>
      <c r="IJ135" s="57">
        <v>34052</v>
      </c>
      <c r="IK135" s="57">
        <v>34093</v>
      </c>
      <c r="IL135" s="57">
        <v>13154</v>
      </c>
      <c r="IM135" s="57">
        <v>13254</v>
      </c>
      <c r="IN135" s="57">
        <v>34593</v>
      </c>
      <c r="IO135" s="57" t="s">
        <v>1473</v>
      </c>
      <c r="IP135" s="57" t="s">
        <v>4938</v>
      </c>
      <c r="IQ135" s="57" t="s">
        <v>19250</v>
      </c>
      <c r="IR135" s="57" t="s">
        <v>19252</v>
      </c>
      <c r="IS135" s="57" t="s">
        <v>5195</v>
      </c>
      <c r="IT135" s="57">
        <v>3</v>
      </c>
      <c r="IU135" s="57">
        <v>3</v>
      </c>
      <c r="IV135" s="57">
        <v>2</v>
      </c>
      <c r="IW135" s="57">
        <v>2</v>
      </c>
      <c r="IX135" s="57">
        <v>2</v>
      </c>
      <c r="IY135" s="57">
        <v>338</v>
      </c>
      <c r="IZ135" s="57">
        <v>513</v>
      </c>
      <c r="JA135" s="57">
        <v>192</v>
      </c>
      <c r="JB135" s="57">
        <v>192</v>
      </c>
      <c r="JC135" s="57">
        <v>479</v>
      </c>
      <c r="JD135" s="57">
        <v>312</v>
      </c>
      <c r="JE135" s="57">
        <v>312</v>
      </c>
      <c r="JF135" s="57">
        <v>122</v>
      </c>
      <c r="JG135" s="57">
        <v>128</v>
      </c>
      <c r="JH135" s="57">
        <v>312</v>
      </c>
      <c r="JN135" s="57">
        <v>34093</v>
      </c>
      <c r="JO135" s="57">
        <v>46319</v>
      </c>
      <c r="JP135" s="57">
        <v>13154</v>
      </c>
      <c r="JQ135" s="57">
        <v>13254</v>
      </c>
      <c r="JS135" s="57" t="s">
        <v>4938</v>
      </c>
      <c r="JT135" s="57" t="s">
        <v>4923</v>
      </c>
      <c r="JU135" s="57" t="s">
        <v>19250</v>
      </c>
      <c r="JV135" s="57" t="s">
        <v>19252</v>
      </c>
      <c r="JX135" s="57">
        <v>3</v>
      </c>
      <c r="JY135" s="57">
        <v>3</v>
      </c>
      <c r="JZ135" s="57">
        <v>2</v>
      </c>
      <c r="KA135" s="57">
        <v>2</v>
      </c>
      <c r="KC135" s="57">
        <v>513</v>
      </c>
      <c r="KD135" s="57">
        <v>307</v>
      </c>
      <c r="KE135" s="57">
        <v>192</v>
      </c>
      <c r="KF135" s="57">
        <v>192</v>
      </c>
      <c r="KH135" s="57">
        <v>312</v>
      </c>
      <c r="KI135" s="57">
        <v>320</v>
      </c>
      <c r="KJ135" s="57">
        <v>122</v>
      </c>
      <c r="KK135" s="57">
        <v>128</v>
      </c>
      <c r="KR135" s="57">
        <v>13254</v>
      </c>
      <c r="KS135" s="57">
        <v>15254</v>
      </c>
      <c r="KW135" s="57" t="s">
        <v>19252</v>
      </c>
      <c r="KX135" s="57" t="s">
        <v>4802</v>
      </c>
      <c r="LB135" s="57">
        <v>2</v>
      </c>
      <c r="LC135" s="57">
        <v>2</v>
      </c>
      <c r="LG135" s="57">
        <v>192</v>
      </c>
      <c r="LH135" s="57">
        <v>400</v>
      </c>
      <c r="LL135" s="57">
        <v>128</v>
      </c>
      <c r="LM135" s="57">
        <v>136</v>
      </c>
      <c r="LV135" s="57">
        <v>34093</v>
      </c>
      <c r="LW135" s="57">
        <v>32079</v>
      </c>
      <c r="MA135" s="57" t="s">
        <v>4938</v>
      </c>
      <c r="MB135" s="57" t="s">
        <v>4582</v>
      </c>
      <c r="MF135" s="57">
        <v>3</v>
      </c>
      <c r="MG135" s="57">
        <v>2</v>
      </c>
      <c r="MK135" s="57">
        <v>513</v>
      </c>
      <c r="ML135" s="57">
        <v>263</v>
      </c>
      <c r="MP135" s="57">
        <v>312</v>
      </c>
      <c r="MQ135" s="57">
        <v>310</v>
      </c>
      <c r="PJ135" s="57" t="s">
        <v>19819</v>
      </c>
      <c r="PK135" s="57" t="s">
        <v>19820</v>
      </c>
      <c r="PL135" s="57" t="s">
        <v>19821</v>
      </c>
      <c r="PN135" s="57">
        <v>1525.8682559999997</v>
      </c>
      <c r="PO135" s="57" t="s">
        <v>18823</v>
      </c>
      <c r="PP135" s="57" t="s">
        <v>18824</v>
      </c>
      <c r="PQ135" s="57" t="s">
        <v>18825</v>
      </c>
      <c r="PR135" s="57" t="s">
        <v>3783</v>
      </c>
      <c r="PS135" s="57" t="s">
        <v>3784</v>
      </c>
      <c r="PT135" s="57" t="s">
        <v>3785</v>
      </c>
      <c r="PU135" s="57" t="s">
        <v>3747</v>
      </c>
      <c r="PV135" s="57" t="s">
        <v>3167</v>
      </c>
      <c r="PW135" s="57" t="s">
        <v>3167</v>
      </c>
    </row>
    <row r="136" spans="1:439" ht="15" customHeight="1" x14ac:dyDescent="0.35">
      <c r="A136" s="57">
        <v>135</v>
      </c>
      <c r="B136" s="57" t="s">
        <v>2080</v>
      </c>
      <c r="D136" s="57" t="s">
        <v>2116</v>
      </c>
      <c r="E136" s="57" t="s">
        <v>2117</v>
      </c>
      <c r="F136" s="57" t="s">
        <v>2112</v>
      </c>
      <c r="G136" s="57" t="s">
        <v>2113</v>
      </c>
      <c r="P136" s="57" t="s">
        <v>2118</v>
      </c>
      <c r="Q136" s="57" t="s">
        <v>1611</v>
      </c>
      <c r="S136" s="57" t="s">
        <v>69</v>
      </c>
      <c r="T136" s="57" t="s">
        <v>69</v>
      </c>
      <c r="U136" s="57" t="s">
        <v>69</v>
      </c>
      <c r="V136" s="57" t="s">
        <v>69</v>
      </c>
      <c r="W136" s="57" t="s">
        <v>69</v>
      </c>
      <c r="X136" s="57" t="s">
        <v>69</v>
      </c>
      <c r="Y136" s="57" t="s">
        <v>63</v>
      </c>
      <c r="Z136" s="57" t="s">
        <v>69</v>
      </c>
      <c r="AA136" s="57" t="s">
        <v>69</v>
      </c>
      <c r="AB136" s="57" t="s">
        <v>69</v>
      </c>
      <c r="AC136" s="57" t="s">
        <v>69</v>
      </c>
      <c r="AD136" s="57" t="s">
        <v>69</v>
      </c>
      <c r="AE136" s="57" t="s">
        <v>63</v>
      </c>
      <c r="AF136" s="57" t="s">
        <v>69</v>
      </c>
      <c r="AG136" s="57" t="s">
        <v>69</v>
      </c>
      <c r="AH136" s="57" t="s">
        <v>70</v>
      </c>
      <c r="AI136" s="57" t="s">
        <v>2119</v>
      </c>
      <c r="AJ136" s="57" t="s">
        <v>71</v>
      </c>
      <c r="AK136" s="57" t="s">
        <v>76</v>
      </c>
      <c r="AL136" s="57" t="s">
        <v>66</v>
      </c>
      <c r="AO136" s="57" t="s">
        <v>963</v>
      </c>
      <c r="AP136" s="57" t="s">
        <v>19223</v>
      </c>
      <c r="AQ136" s="57" t="s">
        <v>67</v>
      </c>
      <c r="AR136" s="57" t="s">
        <v>73</v>
      </c>
      <c r="AS136" s="57" t="s">
        <v>1762</v>
      </c>
      <c r="AT136" s="57" t="s">
        <v>18892</v>
      </c>
      <c r="AU136" s="57" t="s">
        <v>6164</v>
      </c>
      <c r="AV136" s="57" t="s">
        <v>6165</v>
      </c>
      <c r="AW136" s="57" t="s">
        <v>6166</v>
      </c>
      <c r="AX136" s="57" t="s">
        <v>6167</v>
      </c>
      <c r="BE136" s="57" t="s">
        <v>6168</v>
      </c>
      <c r="BF136" s="57" t="s">
        <v>6169</v>
      </c>
      <c r="BG136" s="57" t="s">
        <v>6170</v>
      </c>
      <c r="BH136" s="57" t="s">
        <v>6171</v>
      </c>
      <c r="BI136" s="57" t="s">
        <v>6172</v>
      </c>
      <c r="BJ136" s="57" t="s">
        <v>6173</v>
      </c>
      <c r="BK136" s="57" t="s">
        <v>6174</v>
      </c>
      <c r="BO136" s="57" t="s">
        <v>6175</v>
      </c>
      <c r="BP136" s="57" t="s">
        <v>6176</v>
      </c>
      <c r="BR136" s="57" t="s">
        <v>6177</v>
      </c>
      <c r="BS136" s="57" t="s">
        <v>6178</v>
      </c>
      <c r="BT136" s="57" t="s">
        <v>6179</v>
      </c>
      <c r="BU136" s="57" t="s">
        <v>6180</v>
      </c>
      <c r="BV136" s="57" t="s">
        <v>18084</v>
      </c>
      <c r="BW136" s="164" t="s">
        <v>18805</v>
      </c>
      <c r="BX136" s="57" t="s">
        <v>19088</v>
      </c>
      <c r="BY136" s="57" t="s">
        <v>9047</v>
      </c>
      <c r="BZ136" s="57" t="s">
        <v>9048</v>
      </c>
      <c r="CA136" s="57" t="s">
        <v>9049</v>
      </c>
      <c r="CI136" s="57" t="s">
        <v>9050</v>
      </c>
      <c r="CJ136" s="57" t="s">
        <v>9051</v>
      </c>
      <c r="CK136" s="57" t="s">
        <v>9052</v>
      </c>
      <c r="CL136" s="57" t="s">
        <v>9053</v>
      </c>
      <c r="CM136" s="57" t="s">
        <v>9054</v>
      </c>
      <c r="CN136" s="57" t="s">
        <v>9055</v>
      </c>
      <c r="CO136" s="57" t="s">
        <v>9056</v>
      </c>
      <c r="CP136" s="57" t="s">
        <v>9057</v>
      </c>
      <c r="CS136" s="57" t="s">
        <v>6176</v>
      </c>
      <c r="CT136" s="57" t="s">
        <v>9058</v>
      </c>
      <c r="CU136" s="57" t="s">
        <v>9059</v>
      </c>
      <c r="CV136" s="57" t="s">
        <v>9060</v>
      </c>
      <c r="CW136" s="57" t="s">
        <v>9061</v>
      </c>
      <c r="CX136" s="57" t="s">
        <v>9062</v>
      </c>
      <c r="CY136" s="57" t="s">
        <v>9063</v>
      </c>
      <c r="CZ136" s="57" t="s">
        <v>18066</v>
      </c>
      <c r="DA136" s="164" t="s">
        <v>18802</v>
      </c>
      <c r="DB136" s="57" t="s">
        <v>19090</v>
      </c>
      <c r="DC136" s="57" t="s">
        <v>9082</v>
      </c>
      <c r="DD136" s="57" t="s">
        <v>9083</v>
      </c>
      <c r="DM136" s="57" t="s">
        <v>9084</v>
      </c>
      <c r="DN136" s="57" t="s">
        <v>9085</v>
      </c>
      <c r="DO136" s="57" t="s">
        <v>9086</v>
      </c>
      <c r="DP136" s="57" t="s">
        <v>9087</v>
      </c>
      <c r="DW136" s="57" t="s">
        <v>9088</v>
      </c>
      <c r="DX136" s="57" t="s">
        <v>9089</v>
      </c>
      <c r="DY136" s="57" t="s">
        <v>9090</v>
      </c>
      <c r="DZ136" s="57" t="s">
        <v>9091</v>
      </c>
      <c r="EA136" s="57" t="s">
        <v>9092</v>
      </c>
      <c r="EB136" s="57" t="s">
        <v>9093</v>
      </c>
      <c r="EC136" s="57" t="s">
        <v>9094</v>
      </c>
      <c r="ED136" s="57" t="s">
        <v>18075</v>
      </c>
      <c r="EE136" s="164" t="s">
        <v>18802</v>
      </c>
      <c r="EF136" s="57" t="s">
        <v>19017</v>
      </c>
      <c r="EG136" s="57" t="s">
        <v>14204</v>
      </c>
      <c r="EH136" s="57" t="s">
        <v>14205</v>
      </c>
      <c r="EI136" s="57" t="s">
        <v>14206</v>
      </c>
      <c r="EQ136" s="57" t="s">
        <v>14207</v>
      </c>
      <c r="ER136" s="57" t="s">
        <v>14208</v>
      </c>
      <c r="ES136" s="57" t="s">
        <v>14209</v>
      </c>
      <c r="ET136" s="57" t="s">
        <v>14210</v>
      </c>
      <c r="EU136" s="57" t="s">
        <v>14211</v>
      </c>
      <c r="FA136" s="57" t="s">
        <v>4558</v>
      </c>
      <c r="FB136" s="57" t="s">
        <v>5466</v>
      </c>
      <c r="FD136" s="57" t="s">
        <v>14212</v>
      </c>
      <c r="FE136" s="57" t="s">
        <v>14213</v>
      </c>
      <c r="FF136" s="57" t="s">
        <v>14214</v>
      </c>
      <c r="FG136" s="57" t="s">
        <v>14215</v>
      </c>
      <c r="FH136" s="57" t="s">
        <v>18059</v>
      </c>
      <c r="FI136" s="164" t="s">
        <v>18805</v>
      </c>
      <c r="FJ136" s="57" t="s">
        <v>19108</v>
      </c>
      <c r="HS136" s="57" t="s">
        <v>79</v>
      </c>
      <c r="HT136" s="57" t="s">
        <v>79</v>
      </c>
      <c r="HU136" s="57" t="s">
        <v>79</v>
      </c>
      <c r="HV136" s="57" t="s">
        <v>68</v>
      </c>
      <c r="HW136" s="57" t="s">
        <v>68</v>
      </c>
      <c r="HX136" s="57" t="s">
        <v>68</v>
      </c>
      <c r="HY136" s="57" t="s">
        <v>68</v>
      </c>
      <c r="HZ136" s="57" t="s">
        <v>79</v>
      </c>
      <c r="IA136" s="57" t="s">
        <v>74</v>
      </c>
      <c r="IB136" s="57" t="s">
        <v>68</v>
      </c>
      <c r="IC136" s="57" t="s">
        <v>79</v>
      </c>
      <c r="ID136" s="57" t="s">
        <v>79</v>
      </c>
      <c r="IE136" s="57" t="s">
        <v>79</v>
      </c>
      <c r="IF136" s="57" t="s">
        <v>74</v>
      </c>
      <c r="IG136" s="57" t="s">
        <v>79</v>
      </c>
      <c r="IH136" s="57" t="s">
        <v>82</v>
      </c>
      <c r="II136" s="57" t="s">
        <v>68</v>
      </c>
      <c r="IJ136" s="57">
        <v>34592</v>
      </c>
      <c r="IK136" s="57">
        <v>15254</v>
      </c>
      <c r="IL136" s="57">
        <v>13154</v>
      </c>
      <c r="IO136" s="57" t="s">
        <v>6181</v>
      </c>
      <c r="IP136" s="57" t="s">
        <v>4802</v>
      </c>
      <c r="IQ136" s="57" t="s">
        <v>798</v>
      </c>
      <c r="IT136" s="57">
        <v>2</v>
      </c>
      <c r="IU136" s="57">
        <v>2</v>
      </c>
      <c r="IV136" s="57">
        <v>1</v>
      </c>
      <c r="IY136" s="57">
        <v>221</v>
      </c>
      <c r="IZ136" s="57">
        <v>400</v>
      </c>
      <c r="JA136" s="57">
        <v>42</v>
      </c>
      <c r="JD136" s="57">
        <v>312</v>
      </c>
      <c r="JE136" s="57">
        <v>136</v>
      </c>
      <c r="JF136" s="57">
        <v>122</v>
      </c>
      <c r="JN136" s="57">
        <v>34582</v>
      </c>
      <c r="JO136" s="57">
        <v>34507</v>
      </c>
      <c r="JP136" s="57">
        <v>34592</v>
      </c>
      <c r="JQ136" s="57">
        <v>15254</v>
      </c>
      <c r="JS136" s="57" t="s">
        <v>5700</v>
      </c>
      <c r="JT136" s="57" t="s">
        <v>5168</v>
      </c>
      <c r="JU136" s="57" t="s">
        <v>6181</v>
      </c>
      <c r="JV136" s="57" t="s">
        <v>4802</v>
      </c>
      <c r="JX136" s="57">
        <v>2</v>
      </c>
      <c r="JY136" s="57">
        <v>2</v>
      </c>
      <c r="JZ136" s="57">
        <v>2</v>
      </c>
      <c r="KA136" s="57">
        <v>2</v>
      </c>
      <c r="KC136" s="57">
        <v>300</v>
      </c>
      <c r="KD136" s="57">
        <v>280</v>
      </c>
      <c r="KE136" s="57">
        <v>221</v>
      </c>
      <c r="KF136" s="57">
        <v>400</v>
      </c>
      <c r="KH136" s="57">
        <v>312</v>
      </c>
      <c r="KI136" s="57">
        <v>312</v>
      </c>
      <c r="KJ136" s="57">
        <v>312</v>
      </c>
      <c r="KK136" s="57">
        <v>136</v>
      </c>
      <c r="LV136" s="57">
        <v>13254</v>
      </c>
      <c r="MA136" s="57" t="s">
        <v>799</v>
      </c>
      <c r="MF136" s="57">
        <v>1</v>
      </c>
      <c r="MK136" s="57">
        <v>42</v>
      </c>
      <c r="MP136" s="57">
        <v>128</v>
      </c>
      <c r="PJ136" s="57" t="s">
        <v>19822</v>
      </c>
      <c r="PK136" s="57" t="s">
        <v>19823</v>
      </c>
      <c r="PL136" s="57" t="s">
        <v>19824</v>
      </c>
      <c r="PN136" s="57">
        <v>1068.4240424999996</v>
      </c>
      <c r="PO136" s="57" t="s">
        <v>18823</v>
      </c>
      <c r="PP136" s="57" t="s">
        <v>18824</v>
      </c>
      <c r="PQ136" s="57" t="s">
        <v>18825</v>
      </c>
      <c r="PR136" s="57" t="s">
        <v>3786</v>
      </c>
      <c r="PS136" s="57" t="s">
        <v>3787</v>
      </c>
      <c r="PT136" s="57" t="s">
        <v>3788</v>
      </c>
      <c r="PU136" s="57" t="s">
        <v>3789</v>
      </c>
      <c r="PV136" s="57" t="s">
        <v>3167</v>
      </c>
      <c r="PW136" s="57" t="s">
        <v>3167</v>
      </c>
    </row>
    <row r="137" spans="1:439" ht="15" customHeight="1" x14ac:dyDescent="0.35">
      <c r="A137" s="57">
        <v>136</v>
      </c>
      <c r="B137" s="57" t="s">
        <v>2080</v>
      </c>
      <c r="D137" s="57" t="s">
        <v>229</v>
      </c>
      <c r="E137" s="57" t="s">
        <v>2120</v>
      </c>
      <c r="F137" s="57" t="s">
        <v>2121</v>
      </c>
      <c r="G137" s="57" t="s">
        <v>2122</v>
      </c>
      <c r="H137" s="57" t="s">
        <v>2123</v>
      </c>
      <c r="I137" s="57" t="s">
        <v>2124</v>
      </c>
      <c r="J137" s="57" t="s">
        <v>2125</v>
      </c>
      <c r="P137" s="57" t="s">
        <v>2126</v>
      </c>
      <c r="Q137" s="57" t="s">
        <v>1470</v>
      </c>
      <c r="S137" s="57" t="s">
        <v>69</v>
      </c>
      <c r="T137" s="57" t="s">
        <v>69</v>
      </c>
      <c r="U137" s="57" t="s">
        <v>69</v>
      </c>
      <c r="V137" s="57" t="s">
        <v>69</v>
      </c>
      <c r="W137" s="57" t="s">
        <v>69</v>
      </c>
      <c r="X137" s="57" t="s">
        <v>69</v>
      </c>
      <c r="Y137" s="57" t="s">
        <v>69</v>
      </c>
      <c r="Z137" s="57" t="s">
        <v>69</v>
      </c>
      <c r="AA137" s="57" t="s">
        <v>69</v>
      </c>
      <c r="AB137" s="57" t="s">
        <v>69</v>
      </c>
      <c r="AC137" s="57" t="s">
        <v>69</v>
      </c>
      <c r="AD137" s="57" t="s">
        <v>69</v>
      </c>
      <c r="AE137" s="57" t="s">
        <v>63</v>
      </c>
      <c r="AF137" s="57" t="s">
        <v>69</v>
      </c>
      <c r="AG137" s="57" t="s">
        <v>69</v>
      </c>
      <c r="AH137" s="57" t="s">
        <v>75</v>
      </c>
      <c r="AI137" s="57" t="s">
        <v>2127</v>
      </c>
      <c r="AJ137" s="57" t="s">
        <v>81</v>
      </c>
      <c r="AK137" s="57" t="s">
        <v>83</v>
      </c>
      <c r="AL137" s="57" t="s">
        <v>72</v>
      </c>
      <c r="AM137" s="57" t="s">
        <v>2128</v>
      </c>
      <c r="AO137" s="57" t="s">
        <v>964</v>
      </c>
      <c r="AP137" s="57" t="s">
        <v>19115</v>
      </c>
      <c r="AQ137" s="57" t="s">
        <v>1245</v>
      </c>
      <c r="AR137" s="57" t="s">
        <v>78</v>
      </c>
      <c r="AS137" s="57" t="s">
        <v>1762</v>
      </c>
      <c r="AT137" s="57" t="s">
        <v>18892</v>
      </c>
      <c r="AU137" s="57" t="s">
        <v>6182</v>
      </c>
      <c r="AV137" s="57" t="s">
        <v>6183</v>
      </c>
      <c r="AW137" s="57" t="s">
        <v>6184</v>
      </c>
      <c r="AX137" s="57" t="s">
        <v>6185</v>
      </c>
      <c r="AY137" s="57" t="s">
        <v>4941</v>
      </c>
      <c r="BE137" s="57" t="s">
        <v>6186</v>
      </c>
      <c r="BF137" s="57" t="s">
        <v>6187</v>
      </c>
      <c r="BG137" s="57" t="s">
        <v>6188</v>
      </c>
      <c r="BH137" s="57" t="s">
        <v>6189</v>
      </c>
      <c r="BI137" s="57" t="s">
        <v>6190</v>
      </c>
      <c r="BO137" s="57" t="s">
        <v>4941</v>
      </c>
      <c r="BP137" s="57" t="s">
        <v>6191</v>
      </c>
      <c r="BQ137" s="57" t="s">
        <v>6192</v>
      </c>
      <c r="BR137" s="57" t="s">
        <v>6193</v>
      </c>
      <c r="BS137" s="57" t="s">
        <v>6194</v>
      </c>
      <c r="BT137" s="57" t="s">
        <v>6195</v>
      </c>
      <c r="BU137" s="57" t="s">
        <v>6196</v>
      </c>
      <c r="BV137" s="57" t="s">
        <v>18084</v>
      </c>
      <c r="BW137" s="164" t="s">
        <v>18835</v>
      </c>
      <c r="BX137" s="57" t="s">
        <v>19149</v>
      </c>
      <c r="BY137" s="57" t="s">
        <v>9064</v>
      </c>
      <c r="BZ137" s="57" t="s">
        <v>9065</v>
      </c>
      <c r="CA137" s="57" t="s">
        <v>9066</v>
      </c>
      <c r="CB137" s="57" t="s">
        <v>9067</v>
      </c>
      <c r="CI137" s="57" t="s">
        <v>9068</v>
      </c>
      <c r="CJ137" s="57" t="s">
        <v>9069</v>
      </c>
      <c r="CK137" s="57" t="s">
        <v>9070</v>
      </c>
      <c r="CL137" s="57" t="s">
        <v>9071</v>
      </c>
      <c r="CM137" s="57" t="s">
        <v>9072</v>
      </c>
      <c r="CN137" s="57" t="s">
        <v>9073</v>
      </c>
      <c r="CO137" s="57" t="s">
        <v>9074</v>
      </c>
      <c r="CS137" s="57" t="s">
        <v>9075</v>
      </c>
      <c r="CT137" s="57" t="s">
        <v>9076</v>
      </c>
      <c r="CU137" s="57" t="s">
        <v>9077</v>
      </c>
      <c r="CV137" s="57" t="s">
        <v>9078</v>
      </c>
      <c r="CW137" s="57" t="s">
        <v>9079</v>
      </c>
      <c r="CX137" s="57" t="s">
        <v>9080</v>
      </c>
      <c r="CY137" s="57" t="s">
        <v>9081</v>
      </c>
      <c r="CZ137" s="57" t="s">
        <v>18078</v>
      </c>
      <c r="DA137" s="164" t="s">
        <v>18802</v>
      </c>
      <c r="DB137" s="57" t="s">
        <v>19158</v>
      </c>
      <c r="DC137" s="57" t="s">
        <v>11855</v>
      </c>
      <c r="DD137" s="57" t="s">
        <v>11856</v>
      </c>
      <c r="DE137" s="57" t="s">
        <v>11857</v>
      </c>
      <c r="DF137" s="57" t="s">
        <v>11858</v>
      </c>
      <c r="DM137" s="57" t="s">
        <v>11859</v>
      </c>
      <c r="DN137" s="57" t="s">
        <v>11860</v>
      </c>
      <c r="DO137" s="57" t="s">
        <v>11861</v>
      </c>
      <c r="DP137" s="57" t="s">
        <v>11862</v>
      </c>
      <c r="DQ137" s="57" t="s">
        <v>11863</v>
      </c>
      <c r="DR137" s="57" t="s">
        <v>11864</v>
      </c>
      <c r="DW137" s="57" t="s">
        <v>11865</v>
      </c>
      <c r="DX137" s="57" t="s">
        <v>11866</v>
      </c>
      <c r="DY137" s="57" t="s">
        <v>11867</v>
      </c>
      <c r="DZ137" s="57" t="s">
        <v>11868</v>
      </c>
      <c r="EA137" s="57" t="s">
        <v>11869</v>
      </c>
      <c r="EB137" s="57" t="s">
        <v>11870</v>
      </c>
      <c r="EC137" s="57" t="s">
        <v>11871</v>
      </c>
      <c r="ED137" s="57" t="s">
        <v>18056</v>
      </c>
      <c r="EE137" s="164" t="s">
        <v>18805</v>
      </c>
      <c r="EF137" s="57" t="s">
        <v>19825</v>
      </c>
      <c r="EG137" s="57" t="s">
        <v>14216</v>
      </c>
      <c r="EH137" s="57" t="s">
        <v>14217</v>
      </c>
      <c r="EI137" s="57" t="s">
        <v>14218</v>
      </c>
      <c r="EJ137" s="57" t="s">
        <v>14219</v>
      </c>
      <c r="EQ137" s="57" t="s">
        <v>14220</v>
      </c>
      <c r="ER137" s="57" t="s">
        <v>14221</v>
      </c>
      <c r="ES137" s="57" t="s">
        <v>14222</v>
      </c>
      <c r="ET137" s="57" t="s">
        <v>5227</v>
      </c>
      <c r="EU137" s="57" t="s">
        <v>14223</v>
      </c>
      <c r="EV137" s="57" t="s">
        <v>14224</v>
      </c>
      <c r="EW137" s="57" t="s">
        <v>14225</v>
      </c>
      <c r="FA137" s="57" t="s">
        <v>8418</v>
      </c>
      <c r="FB137" s="57" t="s">
        <v>14226</v>
      </c>
      <c r="FC137" s="57" t="s">
        <v>14227</v>
      </c>
      <c r="FD137" s="57" t="s">
        <v>8421</v>
      </c>
      <c r="FE137" s="57" t="s">
        <v>8422</v>
      </c>
      <c r="FF137" s="57" t="s">
        <v>14228</v>
      </c>
      <c r="FG137" s="57" t="s">
        <v>8424</v>
      </c>
      <c r="FH137" s="57" t="s">
        <v>18078</v>
      </c>
      <c r="FI137" s="164" t="s">
        <v>18802</v>
      </c>
      <c r="FJ137" s="57" t="s">
        <v>19826</v>
      </c>
      <c r="HS137" s="57" t="s">
        <v>82</v>
      </c>
      <c r="HT137" s="57" t="s">
        <v>82</v>
      </c>
      <c r="HU137" s="57" t="s">
        <v>79</v>
      </c>
      <c r="HV137" s="57" t="s">
        <v>82</v>
      </c>
      <c r="HW137" s="57" t="s">
        <v>82</v>
      </c>
      <c r="HX137" s="57" t="s">
        <v>79</v>
      </c>
      <c r="HY137" s="57" t="s">
        <v>68</v>
      </c>
      <c r="HZ137" s="57" t="s">
        <v>82</v>
      </c>
      <c r="IA137" s="57" t="s">
        <v>82</v>
      </c>
      <c r="IB137" s="57" t="s">
        <v>82</v>
      </c>
      <c r="IC137" s="57" t="s">
        <v>82</v>
      </c>
      <c r="ID137" s="57" t="s">
        <v>82</v>
      </c>
      <c r="IE137" s="57" t="s">
        <v>82</v>
      </c>
      <c r="IF137" s="57" t="s">
        <v>82</v>
      </c>
      <c r="IG137" s="57" t="s">
        <v>82</v>
      </c>
      <c r="IH137" s="57" t="s">
        <v>68</v>
      </c>
      <c r="II137" s="57" t="s">
        <v>68</v>
      </c>
      <c r="IJ137" s="57">
        <v>13254</v>
      </c>
      <c r="IK137" s="57">
        <v>34052</v>
      </c>
      <c r="IL137" s="57">
        <v>34593</v>
      </c>
      <c r="IM137" s="57">
        <v>34053</v>
      </c>
      <c r="IO137" s="57" t="s">
        <v>799</v>
      </c>
      <c r="IP137" s="57" t="s">
        <v>1923</v>
      </c>
      <c r="IQ137" s="57" t="s">
        <v>5195</v>
      </c>
      <c r="IR137" s="57" t="s">
        <v>4966</v>
      </c>
      <c r="IT137" s="57">
        <v>2</v>
      </c>
      <c r="IU137" s="57">
        <v>3</v>
      </c>
      <c r="IV137" s="57">
        <v>3</v>
      </c>
      <c r="IW137" s="57">
        <v>2</v>
      </c>
      <c r="IY137" s="57">
        <v>192</v>
      </c>
      <c r="IZ137" s="57">
        <v>338</v>
      </c>
      <c r="JA137" s="57">
        <v>851</v>
      </c>
      <c r="JB137" s="57">
        <v>170</v>
      </c>
      <c r="JD137" s="57">
        <v>128</v>
      </c>
      <c r="JE137" s="57">
        <v>312</v>
      </c>
      <c r="JF137" s="57">
        <v>312</v>
      </c>
      <c r="JG137" s="57">
        <v>312</v>
      </c>
      <c r="KR137" s="57">
        <v>34052</v>
      </c>
      <c r="KS137" s="57">
        <v>34053</v>
      </c>
      <c r="KT137" s="57">
        <v>34085</v>
      </c>
      <c r="KU137" s="57">
        <v>34093</v>
      </c>
      <c r="KW137" s="57" t="s">
        <v>1923</v>
      </c>
      <c r="KX137" s="57" t="s">
        <v>4966</v>
      </c>
      <c r="KY137" s="57" t="s">
        <v>5021</v>
      </c>
      <c r="KZ137" s="57" t="s">
        <v>4938</v>
      </c>
      <c r="LB137" s="57">
        <v>3</v>
      </c>
      <c r="LC137" s="57">
        <v>2</v>
      </c>
      <c r="LD137" s="57">
        <v>2</v>
      </c>
      <c r="LE137" s="57">
        <v>2</v>
      </c>
      <c r="LG137" s="57">
        <v>338</v>
      </c>
      <c r="LH137" s="57">
        <v>170</v>
      </c>
      <c r="LI137" s="57">
        <v>263</v>
      </c>
      <c r="LJ137" s="57">
        <v>156</v>
      </c>
      <c r="LL137" s="57">
        <v>312</v>
      </c>
      <c r="LM137" s="57">
        <v>312</v>
      </c>
      <c r="LN137" s="57">
        <v>312</v>
      </c>
      <c r="LO137" s="57">
        <v>312</v>
      </c>
      <c r="LV137" s="57">
        <v>13154</v>
      </c>
      <c r="LW137" s="57">
        <v>32079</v>
      </c>
      <c r="LX137" s="57">
        <v>15254</v>
      </c>
      <c r="MA137" s="57" t="s">
        <v>798</v>
      </c>
      <c r="MB137" s="57" t="s">
        <v>5701</v>
      </c>
      <c r="MC137" s="57" t="s">
        <v>4802</v>
      </c>
      <c r="MF137" s="57">
        <v>2</v>
      </c>
      <c r="MG137" s="57">
        <v>2</v>
      </c>
      <c r="MH137" s="57">
        <v>2</v>
      </c>
      <c r="MK137" s="57">
        <v>192</v>
      </c>
      <c r="ML137" s="57">
        <v>263</v>
      </c>
      <c r="MM137" s="57">
        <v>400</v>
      </c>
      <c r="MP137" s="57">
        <v>122</v>
      </c>
      <c r="MQ137" s="57">
        <v>310</v>
      </c>
      <c r="MR137" s="57">
        <v>136</v>
      </c>
      <c r="PJ137" s="57" t="s">
        <v>19827</v>
      </c>
      <c r="PK137" s="57" t="s">
        <v>19828</v>
      </c>
      <c r="PL137" s="57" t="s">
        <v>19829</v>
      </c>
      <c r="PN137" s="57">
        <v>1381.6472455999997</v>
      </c>
      <c r="PO137" s="57" t="s">
        <v>18823</v>
      </c>
      <c r="PP137" s="57" t="s">
        <v>18824</v>
      </c>
      <c r="PQ137" s="57" t="s">
        <v>18825</v>
      </c>
      <c r="PR137" s="57" t="s">
        <v>3790</v>
      </c>
      <c r="PS137" s="57" t="s">
        <v>3791</v>
      </c>
      <c r="PT137" s="57" t="s">
        <v>3792</v>
      </c>
      <c r="PU137" s="57" t="s">
        <v>3793</v>
      </c>
      <c r="PV137" s="57" t="s">
        <v>3167</v>
      </c>
      <c r="PW137" s="57" t="s">
        <v>3167</v>
      </c>
    </row>
    <row r="138" spans="1:439" ht="15" customHeight="1" x14ac:dyDescent="0.35">
      <c r="A138" s="57">
        <v>137</v>
      </c>
      <c r="B138" s="57" t="s">
        <v>2080</v>
      </c>
      <c r="D138" s="57" t="s">
        <v>2129</v>
      </c>
      <c r="E138" s="57" t="s">
        <v>2130</v>
      </c>
      <c r="F138" s="57" t="s">
        <v>2131</v>
      </c>
      <c r="G138" s="57" t="s">
        <v>2132</v>
      </c>
      <c r="H138" s="57" t="s">
        <v>2133</v>
      </c>
      <c r="I138" s="57" t="s">
        <v>2134</v>
      </c>
      <c r="P138" s="57" t="s">
        <v>1611</v>
      </c>
      <c r="Q138" s="57" t="s">
        <v>2118</v>
      </c>
      <c r="S138" s="57" t="s">
        <v>69</v>
      </c>
      <c r="T138" s="57" t="s">
        <v>69</v>
      </c>
      <c r="U138" s="57" t="s">
        <v>69</v>
      </c>
      <c r="V138" s="57" t="s">
        <v>69</v>
      </c>
      <c r="W138" s="57" t="s">
        <v>69</v>
      </c>
      <c r="X138" s="57" t="s">
        <v>69</v>
      </c>
      <c r="Y138" s="57" t="s">
        <v>63</v>
      </c>
      <c r="Z138" s="57" t="s">
        <v>69</v>
      </c>
      <c r="AA138" s="57" t="s">
        <v>69</v>
      </c>
      <c r="AB138" s="57" t="s">
        <v>69</v>
      </c>
      <c r="AC138" s="57" t="s">
        <v>69</v>
      </c>
      <c r="AD138" s="57" t="s">
        <v>69</v>
      </c>
      <c r="AE138" s="57" t="s">
        <v>63</v>
      </c>
      <c r="AF138" s="57" t="s">
        <v>69</v>
      </c>
      <c r="AG138" s="57" t="s">
        <v>69</v>
      </c>
      <c r="AH138" s="57" t="s">
        <v>70</v>
      </c>
      <c r="AI138" s="57" t="s">
        <v>2135</v>
      </c>
      <c r="AJ138" s="57" t="s">
        <v>71</v>
      </c>
      <c r="AK138" s="57" t="s">
        <v>76</v>
      </c>
      <c r="AL138" s="57" t="s">
        <v>66</v>
      </c>
      <c r="AO138" s="57" t="s">
        <v>965</v>
      </c>
      <c r="AP138" s="57" t="s">
        <v>19223</v>
      </c>
      <c r="AQ138" s="57" t="s">
        <v>67</v>
      </c>
      <c r="AR138" s="57" t="s">
        <v>73</v>
      </c>
      <c r="AS138" s="57" t="s">
        <v>1762</v>
      </c>
      <c r="AT138" s="57" t="s">
        <v>18892</v>
      </c>
      <c r="AU138" s="57" t="s">
        <v>6197</v>
      </c>
      <c r="AV138" s="57" t="s">
        <v>6198</v>
      </c>
      <c r="AW138" s="57" t="s">
        <v>6199</v>
      </c>
      <c r="AX138" s="57" t="s">
        <v>6200</v>
      </c>
      <c r="AY138" s="57" t="s">
        <v>6201</v>
      </c>
      <c r="BE138" s="57" t="s">
        <v>6202</v>
      </c>
      <c r="BF138" s="57" t="s">
        <v>6203</v>
      </c>
      <c r="BG138" s="57" t="s">
        <v>6204</v>
      </c>
      <c r="BH138" s="57" t="s">
        <v>6205</v>
      </c>
      <c r="BI138" s="57" t="s">
        <v>6104</v>
      </c>
      <c r="BJ138" s="57" t="s">
        <v>6206</v>
      </c>
      <c r="BK138" s="57" t="s">
        <v>6207</v>
      </c>
      <c r="BL138" s="57" t="s">
        <v>6208</v>
      </c>
      <c r="BM138" s="57" t="s">
        <v>6209</v>
      </c>
      <c r="BO138" s="57" t="s">
        <v>6210</v>
      </c>
      <c r="BP138" s="57" t="s">
        <v>6107</v>
      </c>
      <c r="BQ138" s="57" t="s">
        <v>6211</v>
      </c>
      <c r="BR138" s="57" t="s">
        <v>6212</v>
      </c>
      <c r="BS138" s="57" t="s">
        <v>6213</v>
      </c>
      <c r="BT138" s="57" t="s">
        <v>6214</v>
      </c>
      <c r="BU138" s="57" t="s">
        <v>6215</v>
      </c>
      <c r="BV138" s="57" t="s">
        <v>18069</v>
      </c>
      <c r="BW138" s="164" t="s">
        <v>18805</v>
      </c>
      <c r="BX138" s="57" t="s">
        <v>18956</v>
      </c>
      <c r="BY138" s="57" t="s">
        <v>9082</v>
      </c>
      <c r="BZ138" s="57" t="s">
        <v>9083</v>
      </c>
      <c r="CI138" s="57" t="s">
        <v>9084</v>
      </c>
      <c r="CJ138" s="57" t="s">
        <v>9085</v>
      </c>
      <c r="CK138" s="57" t="s">
        <v>9086</v>
      </c>
      <c r="CL138" s="57" t="s">
        <v>9087</v>
      </c>
      <c r="CS138" s="57" t="s">
        <v>9088</v>
      </c>
      <c r="CT138" s="57" t="s">
        <v>9089</v>
      </c>
      <c r="CU138" s="57" t="s">
        <v>9090</v>
      </c>
      <c r="CV138" s="57" t="s">
        <v>9091</v>
      </c>
      <c r="CW138" s="57" t="s">
        <v>9092</v>
      </c>
      <c r="CX138" s="57" t="s">
        <v>9093</v>
      </c>
      <c r="CY138" s="57" t="s">
        <v>9094</v>
      </c>
      <c r="CZ138" s="57" t="s">
        <v>18075</v>
      </c>
      <c r="DA138" s="164" t="s">
        <v>18802</v>
      </c>
      <c r="DB138" s="57" t="s">
        <v>19017</v>
      </c>
      <c r="DC138" s="57" t="s">
        <v>11787</v>
      </c>
      <c r="DD138" s="57" t="s">
        <v>11788</v>
      </c>
      <c r="DE138" s="57" t="s">
        <v>11789</v>
      </c>
      <c r="DF138" s="57" t="s">
        <v>11790</v>
      </c>
      <c r="DM138" s="57" t="s">
        <v>11791</v>
      </c>
      <c r="DN138" s="57" t="s">
        <v>11792</v>
      </c>
      <c r="DO138" s="57" t="s">
        <v>11793</v>
      </c>
      <c r="DP138" s="57" t="s">
        <v>11794</v>
      </c>
      <c r="DQ138" s="57" t="s">
        <v>11795</v>
      </c>
      <c r="DR138" s="57" t="s">
        <v>11796</v>
      </c>
      <c r="DS138" s="57" t="s">
        <v>9056</v>
      </c>
      <c r="DT138" s="57" t="s">
        <v>9057</v>
      </c>
      <c r="DW138" s="57" t="s">
        <v>11797</v>
      </c>
      <c r="DX138" s="57" t="s">
        <v>19830</v>
      </c>
      <c r="DY138" s="57" t="s">
        <v>11799</v>
      </c>
      <c r="DZ138" s="57" t="s">
        <v>11800</v>
      </c>
      <c r="EA138" s="57" t="s">
        <v>11801</v>
      </c>
      <c r="EB138" s="57" t="s">
        <v>11802</v>
      </c>
      <c r="EC138" s="57" t="s">
        <v>11803</v>
      </c>
      <c r="ED138" s="57" t="s">
        <v>18066</v>
      </c>
      <c r="EE138" s="164" t="s">
        <v>18802</v>
      </c>
      <c r="EF138" s="57" t="s">
        <v>19805</v>
      </c>
      <c r="EG138" s="57" t="s">
        <v>14150</v>
      </c>
      <c r="EH138" s="57" t="s">
        <v>14151</v>
      </c>
      <c r="EI138" s="57" t="s">
        <v>14152</v>
      </c>
      <c r="EQ138" s="57" t="s">
        <v>14153</v>
      </c>
      <c r="ER138" s="57" t="s">
        <v>14154</v>
      </c>
      <c r="ES138" s="57" t="s">
        <v>14155</v>
      </c>
      <c r="ET138" s="57" t="s">
        <v>14156</v>
      </c>
      <c r="EU138" s="57" t="s">
        <v>14157</v>
      </c>
      <c r="EV138" s="57" t="s">
        <v>14158</v>
      </c>
      <c r="FA138" s="57" t="s">
        <v>14159</v>
      </c>
      <c r="FB138" s="57" t="s">
        <v>9089</v>
      </c>
      <c r="FC138" s="57" t="s">
        <v>14160</v>
      </c>
      <c r="FD138" s="57" t="s">
        <v>14161</v>
      </c>
      <c r="FE138" s="57" t="s">
        <v>14162</v>
      </c>
      <c r="FF138" s="57" t="s">
        <v>14163</v>
      </c>
      <c r="FG138" s="57" t="s">
        <v>14164</v>
      </c>
      <c r="FH138" s="57" t="s">
        <v>18069</v>
      </c>
      <c r="FI138" s="164" t="s">
        <v>18802</v>
      </c>
      <c r="FJ138" s="57" t="s">
        <v>19831</v>
      </c>
      <c r="HS138" s="57" t="s">
        <v>79</v>
      </c>
      <c r="HT138" s="57" t="s">
        <v>79</v>
      </c>
      <c r="HU138" s="57" t="s">
        <v>68</v>
      </c>
      <c r="HV138" s="57" t="s">
        <v>79</v>
      </c>
      <c r="HW138" s="57" t="s">
        <v>79</v>
      </c>
      <c r="HX138" s="57" t="s">
        <v>79</v>
      </c>
      <c r="HY138" s="57" t="s">
        <v>79</v>
      </c>
      <c r="HZ138" s="57" t="s">
        <v>79</v>
      </c>
      <c r="IA138" s="57" t="s">
        <v>79</v>
      </c>
      <c r="IB138" s="57" t="s">
        <v>79</v>
      </c>
      <c r="IC138" s="57" t="s">
        <v>79</v>
      </c>
      <c r="ID138" s="57" t="s">
        <v>79</v>
      </c>
      <c r="IE138" s="57" t="s">
        <v>68</v>
      </c>
      <c r="IF138" s="57" t="s">
        <v>79</v>
      </c>
      <c r="IG138" s="57" t="s">
        <v>82</v>
      </c>
      <c r="IH138" s="57" t="s">
        <v>82</v>
      </c>
      <c r="II138" s="57" t="s">
        <v>68</v>
      </c>
      <c r="IJ138" s="57">
        <v>34592</v>
      </c>
      <c r="IK138" s="57">
        <v>15254</v>
      </c>
      <c r="IO138" s="57" t="s">
        <v>6181</v>
      </c>
      <c r="IP138" s="57" t="s">
        <v>4802</v>
      </c>
      <c r="IT138" s="57">
        <v>2</v>
      </c>
      <c r="IU138" s="57">
        <v>2</v>
      </c>
      <c r="IY138" s="57">
        <v>221</v>
      </c>
      <c r="IZ138" s="57">
        <v>400</v>
      </c>
      <c r="JD138" s="57">
        <v>312</v>
      </c>
      <c r="JE138" s="57">
        <v>136</v>
      </c>
      <c r="KR138" s="57">
        <v>34592</v>
      </c>
      <c r="KS138" s="57">
        <v>34507</v>
      </c>
      <c r="KT138" s="57">
        <v>13154</v>
      </c>
      <c r="KU138" s="57">
        <v>15254</v>
      </c>
      <c r="KW138" s="57" t="s">
        <v>6181</v>
      </c>
      <c r="KX138" s="57" t="s">
        <v>5168</v>
      </c>
      <c r="KY138" s="57" t="s">
        <v>798</v>
      </c>
      <c r="KZ138" s="57" t="s">
        <v>4802</v>
      </c>
      <c r="LB138" s="57">
        <v>2</v>
      </c>
      <c r="LC138" s="57">
        <v>2</v>
      </c>
      <c r="LD138" s="57">
        <v>1</v>
      </c>
      <c r="LE138" s="57">
        <v>2</v>
      </c>
      <c r="LG138" s="57">
        <v>221</v>
      </c>
      <c r="LH138" s="57">
        <v>280</v>
      </c>
      <c r="LI138" s="57">
        <v>42</v>
      </c>
      <c r="LJ138" s="57">
        <v>400</v>
      </c>
      <c r="LL138" s="57">
        <v>312</v>
      </c>
      <c r="LM138" s="57">
        <v>312</v>
      </c>
      <c r="LN138" s="57">
        <v>122</v>
      </c>
      <c r="LO138" s="57">
        <v>136</v>
      </c>
      <c r="LV138" s="57">
        <v>34592</v>
      </c>
      <c r="LW138" s="57">
        <v>13254</v>
      </c>
      <c r="LX138" s="57">
        <v>15254</v>
      </c>
      <c r="MA138" s="57" t="s">
        <v>6181</v>
      </c>
      <c r="MB138" s="57" t="s">
        <v>799</v>
      </c>
      <c r="MC138" s="57" t="s">
        <v>4802</v>
      </c>
      <c r="MF138" s="57">
        <v>2</v>
      </c>
      <c r="MG138" s="57">
        <v>1</v>
      </c>
      <c r="MH138" s="57">
        <v>2</v>
      </c>
      <c r="MK138" s="57">
        <v>221</v>
      </c>
      <c r="ML138" s="57">
        <v>42</v>
      </c>
      <c r="MM138" s="57">
        <v>400</v>
      </c>
      <c r="MP138" s="57">
        <v>312</v>
      </c>
      <c r="MQ138" s="57">
        <v>128</v>
      </c>
      <c r="MR138" s="57">
        <v>136</v>
      </c>
      <c r="PJ138" s="57" t="s">
        <v>19832</v>
      </c>
      <c r="PK138" s="57" t="s">
        <v>19833</v>
      </c>
      <c r="PL138" s="57" t="s">
        <v>19834</v>
      </c>
      <c r="PN138" s="57">
        <v>1348.9722282999999</v>
      </c>
      <c r="PO138" s="57" t="s">
        <v>18823</v>
      </c>
      <c r="PP138" s="57" t="s">
        <v>18824</v>
      </c>
      <c r="PQ138" s="57" t="s">
        <v>18825</v>
      </c>
      <c r="PR138" s="57" t="s">
        <v>3794</v>
      </c>
      <c r="PS138" s="57" t="s">
        <v>3788</v>
      </c>
      <c r="PT138" s="57" t="s">
        <v>3765</v>
      </c>
      <c r="PU138" s="57" t="s">
        <v>3795</v>
      </c>
      <c r="PV138" s="57" t="s">
        <v>3167</v>
      </c>
      <c r="PW138" s="57" t="s">
        <v>3167</v>
      </c>
    </row>
    <row r="139" spans="1:439" ht="15" customHeight="1" x14ac:dyDescent="0.35">
      <c r="A139" s="57">
        <v>138</v>
      </c>
      <c r="B139" s="57" t="s">
        <v>2080</v>
      </c>
      <c r="D139" s="57" t="s">
        <v>2136</v>
      </c>
      <c r="E139" s="57" t="s">
        <v>2137</v>
      </c>
      <c r="F139" s="57" t="s">
        <v>2138</v>
      </c>
      <c r="G139" s="57" t="s">
        <v>2139</v>
      </c>
      <c r="H139" s="57" t="s">
        <v>2140</v>
      </c>
      <c r="I139" s="57" t="s">
        <v>2141</v>
      </c>
      <c r="J139" s="57" t="s">
        <v>2142</v>
      </c>
      <c r="P139" s="57" t="s">
        <v>1666</v>
      </c>
      <c r="S139" s="57" t="s">
        <v>69</v>
      </c>
      <c r="T139" s="57" t="s">
        <v>69</v>
      </c>
      <c r="U139" s="57" t="s">
        <v>69</v>
      </c>
      <c r="V139" s="57" t="s">
        <v>69</v>
      </c>
      <c r="W139" s="57" t="s">
        <v>69</v>
      </c>
      <c r="X139" s="57" t="s">
        <v>69</v>
      </c>
      <c r="Y139" s="57" t="s">
        <v>63</v>
      </c>
      <c r="Z139" s="57" t="s">
        <v>69</v>
      </c>
      <c r="AA139" s="57" t="s">
        <v>69</v>
      </c>
      <c r="AB139" s="57" t="s">
        <v>63</v>
      </c>
      <c r="AC139" s="57" t="s">
        <v>69</v>
      </c>
      <c r="AD139" s="57" t="s">
        <v>69</v>
      </c>
      <c r="AE139" s="57" t="s">
        <v>69</v>
      </c>
      <c r="AF139" s="57" t="s">
        <v>69</v>
      </c>
      <c r="AG139" s="57" t="s">
        <v>69</v>
      </c>
      <c r="AH139" s="57" t="s">
        <v>75</v>
      </c>
      <c r="AI139" s="57" t="s">
        <v>2143</v>
      </c>
      <c r="AJ139" s="57" t="s">
        <v>76</v>
      </c>
      <c r="AK139" s="57" t="s">
        <v>76</v>
      </c>
      <c r="AL139" s="57" t="s">
        <v>77</v>
      </c>
      <c r="AM139" s="57" t="s">
        <v>2143</v>
      </c>
      <c r="AO139" s="57" t="s">
        <v>966</v>
      </c>
      <c r="AP139" s="57" t="s">
        <v>19223</v>
      </c>
      <c r="AQ139" s="57" t="s">
        <v>1245</v>
      </c>
      <c r="AR139" s="57" t="s">
        <v>78</v>
      </c>
      <c r="AS139" s="57" t="s">
        <v>1762</v>
      </c>
      <c r="AT139" s="57" t="s">
        <v>19618</v>
      </c>
      <c r="AU139" s="57" t="s">
        <v>6216</v>
      </c>
      <c r="AV139" s="57" t="s">
        <v>6217</v>
      </c>
      <c r="AW139" s="57" t="s">
        <v>6218</v>
      </c>
      <c r="AX139" s="57" t="s">
        <v>6219</v>
      </c>
      <c r="BE139" s="57" t="s">
        <v>6220</v>
      </c>
      <c r="BF139" s="57" t="s">
        <v>6221</v>
      </c>
      <c r="BG139" s="57" t="s">
        <v>6222</v>
      </c>
      <c r="BH139" s="57" t="s">
        <v>6223</v>
      </c>
      <c r="BI139" s="57" t="s">
        <v>6224</v>
      </c>
      <c r="BO139" s="57" t="s">
        <v>4559</v>
      </c>
      <c r="BP139" s="57" t="s">
        <v>6225</v>
      </c>
      <c r="BQ139" s="57" t="s">
        <v>6226</v>
      </c>
      <c r="BR139" s="57" t="s">
        <v>5990</v>
      </c>
      <c r="BS139" s="57" t="s">
        <v>5991</v>
      </c>
      <c r="BT139" s="57" t="s">
        <v>5992</v>
      </c>
      <c r="BU139" s="57" t="s">
        <v>5993</v>
      </c>
      <c r="BV139" s="57" t="s">
        <v>18078</v>
      </c>
      <c r="BW139" s="164" t="s">
        <v>18802</v>
      </c>
      <c r="BX139" s="57" t="s">
        <v>19835</v>
      </c>
      <c r="BY139" s="57" t="s">
        <v>9095</v>
      </c>
      <c r="BZ139" s="57" t="s">
        <v>9096</v>
      </c>
      <c r="CA139" s="57" t="s">
        <v>9097</v>
      </c>
      <c r="CB139" s="57" t="s">
        <v>9098</v>
      </c>
      <c r="CC139" s="57" t="s">
        <v>9099</v>
      </c>
      <c r="CD139" s="57" t="s">
        <v>9100</v>
      </c>
      <c r="CE139" s="57" t="s">
        <v>9101</v>
      </c>
      <c r="CI139" s="57" t="s">
        <v>9102</v>
      </c>
      <c r="CJ139" s="57" t="s">
        <v>9103</v>
      </c>
      <c r="CK139" s="57" t="s">
        <v>9104</v>
      </c>
      <c r="CL139" s="57" t="s">
        <v>9105</v>
      </c>
      <c r="CM139" s="57" t="s">
        <v>9106</v>
      </c>
      <c r="CN139" s="57" t="s">
        <v>9107</v>
      </c>
      <c r="CO139" s="57" t="s">
        <v>9108</v>
      </c>
      <c r="CP139" s="57" t="s">
        <v>6693</v>
      </c>
      <c r="CS139" s="57" t="s">
        <v>9109</v>
      </c>
      <c r="CT139" s="57" t="s">
        <v>4558</v>
      </c>
      <c r="CU139" s="57" t="s">
        <v>1604</v>
      </c>
      <c r="CV139" s="57" t="s">
        <v>8851</v>
      </c>
      <c r="CW139" s="57" t="s">
        <v>8852</v>
      </c>
      <c r="CX139" s="57" t="s">
        <v>8853</v>
      </c>
      <c r="CY139" s="57" t="s">
        <v>8854</v>
      </c>
      <c r="CZ139" s="57" t="s">
        <v>18078</v>
      </c>
      <c r="DA139" s="164" t="s">
        <v>18805</v>
      </c>
      <c r="DB139" s="57" t="s">
        <v>18854</v>
      </c>
      <c r="DC139" s="57" t="s">
        <v>11689</v>
      </c>
      <c r="DD139" s="57" t="s">
        <v>4585</v>
      </c>
      <c r="DE139" s="57" t="s">
        <v>11325</v>
      </c>
      <c r="DF139" s="57" t="s">
        <v>11690</v>
      </c>
      <c r="DG139" s="57" t="s">
        <v>11872</v>
      </c>
      <c r="DH139" s="57" t="s">
        <v>11873</v>
      </c>
      <c r="DM139" s="57" t="s">
        <v>11874</v>
      </c>
      <c r="DN139" s="57" t="s">
        <v>11329</v>
      </c>
      <c r="DO139" s="57" t="s">
        <v>10433</v>
      </c>
      <c r="DP139" s="57" t="s">
        <v>11875</v>
      </c>
      <c r="DQ139" s="57" t="s">
        <v>11876</v>
      </c>
      <c r="DR139" s="57" t="s">
        <v>11877</v>
      </c>
      <c r="DS139" s="57" t="s">
        <v>11333</v>
      </c>
      <c r="DW139" s="57" t="s">
        <v>4558</v>
      </c>
      <c r="DX139" s="57" t="s">
        <v>1604</v>
      </c>
      <c r="DY139" s="57" t="s">
        <v>6225</v>
      </c>
      <c r="DZ139" s="57" t="s">
        <v>11696</v>
      </c>
      <c r="EA139" s="57" t="s">
        <v>11697</v>
      </c>
      <c r="EB139" s="57" t="s">
        <v>11698</v>
      </c>
      <c r="EC139" s="57" t="s">
        <v>11699</v>
      </c>
      <c r="ED139" s="57" t="s">
        <v>18078</v>
      </c>
      <c r="EE139" s="164" t="s">
        <v>18805</v>
      </c>
      <c r="EF139" s="57" t="s">
        <v>19836</v>
      </c>
      <c r="HS139" s="57" t="s">
        <v>82</v>
      </c>
      <c r="HT139" s="57" t="s">
        <v>82</v>
      </c>
      <c r="HU139" s="57" t="s">
        <v>82</v>
      </c>
      <c r="HV139" s="57" t="s">
        <v>79</v>
      </c>
      <c r="HW139" s="57" t="s">
        <v>79</v>
      </c>
      <c r="HX139" s="57" t="s">
        <v>84</v>
      </c>
      <c r="HY139" s="57" t="s">
        <v>79</v>
      </c>
      <c r="HZ139" s="57" t="s">
        <v>82</v>
      </c>
      <c r="IA139" s="57" t="s">
        <v>82</v>
      </c>
      <c r="IB139" s="57" t="s">
        <v>82</v>
      </c>
      <c r="IC139" s="57" t="s">
        <v>82</v>
      </c>
      <c r="ID139" s="57" t="s">
        <v>79</v>
      </c>
      <c r="IE139" s="57" t="s">
        <v>82</v>
      </c>
      <c r="IF139" s="57" t="s">
        <v>82</v>
      </c>
      <c r="IG139" s="57" t="s">
        <v>82</v>
      </c>
      <c r="IH139" s="57" t="s">
        <v>82</v>
      </c>
      <c r="II139" s="57" t="s">
        <v>68</v>
      </c>
      <c r="IJ139" s="57">
        <v>32079</v>
      </c>
      <c r="IK139" s="57">
        <v>32110</v>
      </c>
      <c r="IL139" s="57">
        <v>13154</v>
      </c>
      <c r="IM139" s="57">
        <v>34593</v>
      </c>
      <c r="IN139" s="57">
        <v>34085</v>
      </c>
      <c r="IO139" s="57" t="s">
        <v>4582</v>
      </c>
      <c r="IP139" s="57" t="s">
        <v>4603</v>
      </c>
      <c r="IQ139" s="57" t="s">
        <v>19250</v>
      </c>
      <c r="IR139" s="57" t="s">
        <v>5195</v>
      </c>
      <c r="IS139" s="57" t="s">
        <v>5021</v>
      </c>
      <c r="IT139" s="57">
        <v>2</v>
      </c>
      <c r="IU139" s="57">
        <v>2</v>
      </c>
      <c r="IV139" s="57">
        <v>2</v>
      </c>
      <c r="IW139" s="57">
        <v>3</v>
      </c>
      <c r="IX139" s="57">
        <v>2</v>
      </c>
      <c r="IY139" s="57">
        <v>263</v>
      </c>
      <c r="IZ139" s="57">
        <v>390</v>
      </c>
      <c r="JA139" s="57">
        <v>192</v>
      </c>
      <c r="JB139" s="57">
        <v>851</v>
      </c>
      <c r="JC139" s="57">
        <v>263</v>
      </c>
      <c r="JD139" s="57">
        <v>310</v>
      </c>
      <c r="JE139" s="57">
        <v>310</v>
      </c>
      <c r="JF139" s="57">
        <v>122</v>
      </c>
      <c r="JG139" s="57">
        <v>312</v>
      </c>
      <c r="JH139" s="57">
        <v>312</v>
      </c>
      <c r="JN139" s="57">
        <v>32130</v>
      </c>
      <c r="JO139" s="57">
        <v>32079</v>
      </c>
      <c r="JP139" s="57">
        <v>13254</v>
      </c>
      <c r="JQ139" s="57">
        <v>34592</v>
      </c>
      <c r="JR139" s="57">
        <v>34582</v>
      </c>
      <c r="JS139" s="57" t="s">
        <v>8855</v>
      </c>
      <c r="JT139" s="57" t="s">
        <v>4582</v>
      </c>
      <c r="JU139" s="57" t="s">
        <v>799</v>
      </c>
      <c r="JV139" s="57" t="s">
        <v>6181</v>
      </c>
      <c r="JW139" s="57" t="s">
        <v>5700</v>
      </c>
      <c r="JX139" s="57">
        <v>2</v>
      </c>
      <c r="JY139" s="57">
        <v>2</v>
      </c>
      <c r="JZ139" s="57">
        <v>2</v>
      </c>
      <c r="KA139" s="57">
        <v>3</v>
      </c>
      <c r="KB139" s="57">
        <v>3</v>
      </c>
      <c r="KC139" s="57">
        <v>180</v>
      </c>
      <c r="KD139" s="57">
        <v>263</v>
      </c>
      <c r="KE139" s="57">
        <v>192</v>
      </c>
      <c r="KF139" s="57">
        <v>408</v>
      </c>
      <c r="KG139" s="57">
        <v>427</v>
      </c>
      <c r="KH139" s="57">
        <v>413</v>
      </c>
      <c r="KI139" s="57">
        <v>310</v>
      </c>
      <c r="KJ139" s="57">
        <v>128</v>
      </c>
      <c r="KK139" s="57">
        <v>312</v>
      </c>
      <c r="KL139" s="57">
        <v>312</v>
      </c>
      <c r="KR139" s="57">
        <v>32110</v>
      </c>
      <c r="KS139" s="57">
        <v>15254</v>
      </c>
      <c r="KW139" s="57" t="s">
        <v>4603</v>
      </c>
      <c r="KX139" s="57" t="s">
        <v>4802</v>
      </c>
      <c r="LB139" s="57">
        <v>2</v>
      </c>
      <c r="LC139" s="57">
        <v>2</v>
      </c>
      <c r="LG139" s="57">
        <v>390</v>
      </c>
      <c r="LH139" s="57">
        <v>400</v>
      </c>
      <c r="LL139" s="57">
        <v>310</v>
      </c>
      <c r="LM139" s="57">
        <v>136</v>
      </c>
      <c r="PJ139" s="57" t="s">
        <v>19837</v>
      </c>
      <c r="PK139" s="57" t="s">
        <v>19838</v>
      </c>
      <c r="PL139" s="57" t="s">
        <v>19839</v>
      </c>
      <c r="PN139" s="57">
        <v>1218.5104314</v>
      </c>
      <c r="PO139" s="57" t="s">
        <v>18823</v>
      </c>
      <c r="PP139" s="57" t="s">
        <v>18824</v>
      </c>
      <c r="PQ139" s="57" t="s">
        <v>18825</v>
      </c>
      <c r="PR139" s="57" t="s">
        <v>3796</v>
      </c>
      <c r="PS139" s="57" t="s">
        <v>3797</v>
      </c>
      <c r="PT139" s="57" t="s">
        <v>3798</v>
      </c>
      <c r="PU139" s="57" t="s">
        <v>3167</v>
      </c>
      <c r="PV139" s="57" t="s">
        <v>3167</v>
      </c>
      <c r="PW139" s="57" t="s">
        <v>3167</v>
      </c>
    </row>
    <row r="140" spans="1:439" ht="15" customHeight="1" x14ac:dyDescent="0.35">
      <c r="A140" s="57">
        <v>139</v>
      </c>
      <c r="B140" s="57" t="s">
        <v>2080</v>
      </c>
      <c r="D140" s="57" t="s">
        <v>2144</v>
      </c>
      <c r="E140" s="57" t="s">
        <v>2145</v>
      </c>
      <c r="F140" s="57" t="s">
        <v>2146</v>
      </c>
      <c r="G140" s="57" t="s">
        <v>2147</v>
      </c>
      <c r="P140" s="57" t="s">
        <v>2148</v>
      </c>
      <c r="S140" s="57" t="s">
        <v>63</v>
      </c>
      <c r="T140" s="57" t="s">
        <v>69</v>
      </c>
      <c r="U140" s="57" t="s">
        <v>69</v>
      </c>
      <c r="V140" s="57" t="s">
        <v>69</v>
      </c>
      <c r="W140" s="57" t="s">
        <v>63</v>
      </c>
      <c r="X140" s="57" t="s">
        <v>69</v>
      </c>
      <c r="Y140" s="57" t="s">
        <v>63</v>
      </c>
      <c r="Z140" s="57" t="s">
        <v>63</v>
      </c>
      <c r="AA140" s="57" t="s">
        <v>69</v>
      </c>
      <c r="AB140" s="57" t="s">
        <v>63</v>
      </c>
      <c r="AC140" s="57" t="s">
        <v>69</v>
      </c>
      <c r="AD140" s="57" t="s">
        <v>69</v>
      </c>
      <c r="AE140" s="57" t="s">
        <v>69</v>
      </c>
      <c r="AF140" s="57" t="s">
        <v>63</v>
      </c>
      <c r="AG140" s="57" t="s">
        <v>63</v>
      </c>
      <c r="AH140" s="57" t="s">
        <v>75</v>
      </c>
      <c r="AI140" s="57" t="s">
        <v>2149</v>
      </c>
      <c r="AJ140" s="57" t="s">
        <v>81</v>
      </c>
      <c r="AK140" s="57" t="s">
        <v>83</v>
      </c>
      <c r="AL140" s="57" t="s">
        <v>72</v>
      </c>
      <c r="AM140" s="57" t="s">
        <v>2150</v>
      </c>
      <c r="AN140" s="57" t="s">
        <v>2151</v>
      </c>
      <c r="AO140" s="57" t="s">
        <v>967</v>
      </c>
      <c r="AP140" s="57" t="s">
        <v>18850</v>
      </c>
      <c r="AQ140" s="57" t="s">
        <v>1245</v>
      </c>
      <c r="AR140" s="57" t="s">
        <v>78</v>
      </c>
      <c r="AS140" s="57" t="s">
        <v>1762</v>
      </c>
      <c r="AT140" s="57" t="s">
        <v>18801</v>
      </c>
      <c r="AU140" s="57" t="s">
        <v>6227</v>
      </c>
      <c r="AV140" s="57" t="s">
        <v>6228</v>
      </c>
      <c r="AW140" s="57" t="s">
        <v>6229</v>
      </c>
      <c r="AX140" s="57" t="s">
        <v>6230</v>
      </c>
      <c r="AY140" s="57" t="s">
        <v>6231</v>
      </c>
      <c r="AZ140" s="57" t="s">
        <v>6232</v>
      </c>
      <c r="BA140" s="57" t="s">
        <v>6233</v>
      </c>
      <c r="BB140" s="57" t="s">
        <v>6234</v>
      </c>
      <c r="BE140" s="57" t="s">
        <v>6235</v>
      </c>
      <c r="BF140" s="57" t="s">
        <v>6236</v>
      </c>
      <c r="BG140" s="57" t="s">
        <v>6237</v>
      </c>
      <c r="BH140" s="57" t="s">
        <v>6238</v>
      </c>
      <c r="BI140" s="57" t="s">
        <v>6239</v>
      </c>
      <c r="BJ140" s="57" t="s">
        <v>6240</v>
      </c>
      <c r="BK140" s="57" t="s">
        <v>6241</v>
      </c>
      <c r="BL140" s="57" t="s">
        <v>6242</v>
      </c>
      <c r="BO140" s="57" t="s">
        <v>5467</v>
      </c>
      <c r="BP140" s="57" t="s">
        <v>6243</v>
      </c>
      <c r="BQ140" s="57" t="s">
        <v>6244</v>
      </c>
      <c r="BR140" s="57" t="s">
        <v>6245</v>
      </c>
      <c r="BS140" s="57" t="s">
        <v>6246</v>
      </c>
      <c r="BT140" s="57" t="s">
        <v>6247</v>
      </c>
      <c r="BU140" s="57" t="s">
        <v>6248</v>
      </c>
      <c r="BV140" s="57" t="s">
        <v>18078</v>
      </c>
      <c r="BW140" s="164" t="s">
        <v>18802</v>
      </c>
      <c r="BX140" s="57" t="s">
        <v>19840</v>
      </c>
      <c r="BY140" s="57" t="s">
        <v>9110</v>
      </c>
      <c r="BZ140" s="57" t="s">
        <v>9111</v>
      </c>
      <c r="CA140" s="57" t="s">
        <v>9112</v>
      </c>
      <c r="CB140" s="57" t="s">
        <v>9113</v>
      </c>
      <c r="CC140" s="57" t="s">
        <v>9114</v>
      </c>
      <c r="CI140" s="57" t="s">
        <v>9115</v>
      </c>
      <c r="CJ140" s="57" t="s">
        <v>9116</v>
      </c>
      <c r="CK140" s="57" t="s">
        <v>9117</v>
      </c>
      <c r="CL140" s="57" t="s">
        <v>9118</v>
      </c>
      <c r="CS140" s="57" t="s">
        <v>9119</v>
      </c>
      <c r="CT140" s="57" t="s">
        <v>9120</v>
      </c>
      <c r="CU140" s="57" t="s">
        <v>6243</v>
      </c>
      <c r="CV140" s="57" t="s">
        <v>9121</v>
      </c>
      <c r="CW140" s="57" t="s">
        <v>9122</v>
      </c>
      <c r="CX140" s="57" t="s">
        <v>9123</v>
      </c>
      <c r="CY140" s="57" t="s">
        <v>9124</v>
      </c>
      <c r="CZ140" s="57" t="s">
        <v>18078</v>
      </c>
      <c r="DA140" s="164" t="s">
        <v>18835</v>
      </c>
      <c r="DB140" s="57" t="s">
        <v>18804</v>
      </c>
      <c r="DC140" s="57" t="s">
        <v>11878</v>
      </c>
      <c r="DD140" s="57" t="s">
        <v>9065</v>
      </c>
      <c r="DE140" s="57" t="s">
        <v>9066</v>
      </c>
      <c r="DF140" s="57" t="s">
        <v>9067</v>
      </c>
      <c r="DM140" s="57" t="s">
        <v>11879</v>
      </c>
      <c r="DN140" s="57" t="s">
        <v>11880</v>
      </c>
      <c r="DO140" s="57" t="s">
        <v>11881</v>
      </c>
      <c r="DP140" s="57" t="s">
        <v>11882</v>
      </c>
      <c r="DQ140" s="57" t="s">
        <v>11883</v>
      </c>
      <c r="DW140" s="57" t="s">
        <v>9075</v>
      </c>
      <c r="DX140" s="57" t="s">
        <v>9076</v>
      </c>
      <c r="DY140" s="57" t="s">
        <v>9077</v>
      </c>
      <c r="DZ140" s="57" t="s">
        <v>9078</v>
      </c>
      <c r="EA140" s="57" t="s">
        <v>9079</v>
      </c>
      <c r="EB140" s="57" t="s">
        <v>9080</v>
      </c>
      <c r="EC140" s="57" t="s">
        <v>11854</v>
      </c>
      <c r="ED140" s="57" t="s">
        <v>18078</v>
      </c>
      <c r="EE140" s="164" t="s">
        <v>18802</v>
      </c>
      <c r="EF140" s="57" t="s">
        <v>19841</v>
      </c>
      <c r="EG140" s="57" t="s">
        <v>14229</v>
      </c>
      <c r="EH140" s="57" t="s">
        <v>14230</v>
      </c>
      <c r="EI140" s="57" t="s">
        <v>14231</v>
      </c>
      <c r="EJ140" s="57" t="s">
        <v>9098</v>
      </c>
      <c r="EK140" s="57" t="s">
        <v>9099</v>
      </c>
      <c r="EL140" s="57" t="s">
        <v>9100</v>
      </c>
      <c r="EM140" s="57" t="s">
        <v>9101</v>
      </c>
      <c r="EQ140" s="57" t="s">
        <v>14232</v>
      </c>
      <c r="ER140" s="57" t="s">
        <v>14233</v>
      </c>
      <c r="ES140" s="57" t="s">
        <v>14234</v>
      </c>
      <c r="ET140" s="57" t="s">
        <v>14235</v>
      </c>
      <c r="EU140" s="57" t="s">
        <v>9106</v>
      </c>
      <c r="EV140" s="57" t="s">
        <v>9107</v>
      </c>
      <c r="EW140" s="57" t="s">
        <v>14236</v>
      </c>
      <c r="EX140" s="57" t="s">
        <v>6693</v>
      </c>
      <c r="FA140" s="57" t="s">
        <v>9109</v>
      </c>
      <c r="FB140" s="57" t="s">
        <v>6244</v>
      </c>
      <c r="FC140" s="57" t="s">
        <v>1604</v>
      </c>
      <c r="FD140" s="57" t="s">
        <v>14237</v>
      </c>
      <c r="FE140" s="57" t="s">
        <v>14238</v>
      </c>
      <c r="FF140" s="57" t="s">
        <v>8853</v>
      </c>
      <c r="FG140" s="57" t="s">
        <v>14239</v>
      </c>
      <c r="FH140" s="57" t="s">
        <v>18078</v>
      </c>
      <c r="FI140" s="164" t="s">
        <v>18805</v>
      </c>
      <c r="FJ140" s="57" t="s">
        <v>18901</v>
      </c>
      <c r="FK140" s="57" t="s">
        <v>11689</v>
      </c>
      <c r="FL140" s="57" t="s">
        <v>4585</v>
      </c>
      <c r="FM140" s="57" t="s">
        <v>11325</v>
      </c>
      <c r="FN140" s="57" t="s">
        <v>11690</v>
      </c>
      <c r="FO140" s="57" t="s">
        <v>11872</v>
      </c>
      <c r="FP140" s="57" t="s">
        <v>11873</v>
      </c>
      <c r="FU140" s="57" t="s">
        <v>11874</v>
      </c>
      <c r="FV140" s="57" t="s">
        <v>11329</v>
      </c>
      <c r="FW140" s="57" t="s">
        <v>10433</v>
      </c>
      <c r="FX140" s="57" t="s">
        <v>11875</v>
      </c>
      <c r="FY140" s="57" t="s">
        <v>11876</v>
      </c>
      <c r="FZ140" s="57" t="s">
        <v>11877</v>
      </c>
      <c r="GA140" s="57" t="s">
        <v>11333</v>
      </c>
      <c r="GE140" s="57" t="s">
        <v>4558</v>
      </c>
      <c r="GF140" s="57" t="s">
        <v>1604</v>
      </c>
      <c r="GG140" s="57" t="s">
        <v>6225</v>
      </c>
      <c r="GH140" s="57" t="s">
        <v>11696</v>
      </c>
      <c r="GI140" s="57" t="s">
        <v>11697</v>
      </c>
      <c r="GJ140" s="57" t="s">
        <v>11698</v>
      </c>
      <c r="GK140" s="57" t="s">
        <v>11699</v>
      </c>
      <c r="GL140" s="57" t="s">
        <v>18078</v>
      </c>
      <c r="GM140" s="164" t="s">
        <v>18805</v>
      </c>
      <c r="GN140" s="57" t="s">
        <v>19836</v>
      </c>
      <c r="GO140" s="57" t="s">
        <v>17007</v>
      </c>
      <c r="GP140" s="57" t="s">
        <v>17008</v>
      </c>
      <c r="GQ140" s="57" t="s">
        <v>17009</v>
      </c>
      <c r="GR140" s="57" t="s">
        <v>17010</v>
      </c>
      <c r="GS140" s="57" t="s">
        <v>17011</v>
      </c>
      <c r="GY140" s="57" t="s">
        <v>17012</v>
      </c>
      <c r="GZ140" s="57" t="s">
        <v>17013</v>
      </c>
      <c r="HA140" s="57" t="s">
        <v>17014</v>
      </c>
      <c r="HB140" s="57" t="s">
        <v>17015</v>
      </c>
      <c r="HI140" s="57" t="s">
        <v>17016</v>
      </c>
      <c r="HJ140" s="57" t="s">
        <v>17017</v>
      </c>
      <c r="HK140" s="57" t="s">
        <v>17018</v>
      </c>
      <c r="HL140" s="57" t="s">
        <v>17019</v>
      </c>
      <c r="HM140" s="57" t="s">
        <v>17020</v>
      </c>
      <c r="HN140" s="57" t="s">
        <v>17021</v>
      </c>
      <c r="HO140" s="57" t="s">
        <v>17022</v>
      </c>
      <c r="HP140" s="57" t="s">
        <v>18069</v>
      </c>
      <c r="HQ140" s="164" t="s">
        <v>18802</v>
      </c>
      <c r="HR140" s="57" t="s">
        <v>18928</v>
      </c>
      <c r="HS140" s="57" t="s">
        <v>82</v>
      </c>
      <c r="HT140" s="57" t="s">
        <v>82</v>
      </c>
      <c r="HU140" s="57" t="s">
        <v>82</v>
      </c>
      <c r="HV140" s="57" t="s">
        <v>82</v>
      </c>
      <c r="HW140" s="57" t="s">
        <v>82</v>
      </c>
      <c r="HX140" s="57" t="s">
        <v>68</v>
      </c>
      <c r="HY140" s="57" t="s">
        <v>82</v>
      </c>
      <c r="HZ140" s="57" t="s">
        <v>82</v>
      </c>
      <c r="IA140" s="57" t="s">
        <v>84</v>
      </c>
      <c r="IB140" s="57" t="s">
        <v>82</v>
      </c>
      <c r="IC140" s="57" t="s">
        <v>82</v>
      </c>
      <c r="ID140" s="57" t="s">
        <v>82</v>
      </c>
      <c r="IE140" s="57" t="s">
        <v>82</v>
      </c>
      <c r="IF140" s="57" t="s">
        <v>82</v>
      </c>
      <c r="IG140" s="57" t="s">
        <v>79</v>
      </c>
      <c r="IH140" s="57" t="s">
        <v>82</v>
      </c>
      <c r="II140" s="57" t="s">
        <v>68</v>
      </c>
      <c r="IJ140" s="57">
        <v>32079</v>
      </c>
      <c r="IK140" s="57">
        <v>13254</v>
      </c>
      <c r="IL140" s="57">
        <v>15254</v>
      </c>
      <c r="IM140" s="57">
        <v>31894</v>
      </c>
      <c r="IO140" s="57" t="s">
        <v>4582</v>
      </c>
      <c r="IP140" s="57" t="s">
        <v>799</v>
      </c>
      <c r="IQ140" s="57" t="s">
        <v>4802</v>
      </c>
      <c r="IR140" s="57" t="s">
        <v>6249</v>
      </c>
      <c r="IT140" s="57">
        <v>3</v>
      </c>
      <c r="IU140" s="57">
        <v>2</v>
      </c>
      <c r="IV140" s="57">
        <v>3</v>
      </c>
      <c r="IW140" s="57">
        <v>3</v>
      </c>
      <c r="IY140" s="57">
        <v>548</v>
      </c>
      <c r="IZ140" s="57">
        <v>192</v>
      </c>
      <c r="JA140" s="57">
        <v>700</v>
      </c>
      <c r="JB140" s="57">
        <v>275</v>
      </c>
      <c r="JD140" s="57">
        <v>310</v>
      </c>
      <c r="JE140" s="57">
        <v>128</v>
      </c>
      <c r="JF140" s="57">
        <v>136</v>
      </c>
      <c r="JG140" s="57">
        <v>128</v>
      </c>
      <c r="JN140" s="57">
        <v>13154</v>
      </c>
      <c r="JO140" s="57">
        <v>32650</v>
      </c>
      <c r="JS140" s="57" t="s">
        <v>798</v>
      </c>
      <c r="JT140" s="57" t="s">
        <v>19580</v>
      </c>
      <c r="JX140" s="57">
        <v>2</v>
      </c>
      <c r="JY140" s="57">
        <v>3</v>
      </c>
      <c r="KC140" s="57">
        <v>192</v>
      </c>
      <c r="KD140" s="57">
        <v>603</v>
      </c>
      <c r="KH140" s="57">
        <v>122</v>
      </c>
      <c r="KI140" s="57">
        <v>314</v>
      </c>
      <c r="KR140" s="57">
        <v>34085</v>
      </c>
      <c r="KS140" s="57">
        <v>31894</v>
      </c>
      <c r="KW140" s="57" t="s">
        <v>5021</v>
      </c>
      <c r="KX140" s="57" t="s">
        <v>6249</v>
      </c>
      <c r="LB140" s="57">
        <v>3</v>
      </c>
      <c r="LC140" s="57">
        <v>3</v>
      </c>
      <c r="LG140" s="57">
        <v>445</v>
      </c>
      <c r="LH140" s="57">
        <v>275</v>
      </c>
      <c r="LL140" s="57">
        <v>312</v>
      </c>
      <c r="LM140" s="57">
        <v>128</v>
      </c>
      <c r="LV140" s="57">
        <v>32110</v>
      </c>
      <c r="LW140" s="57">
        <v>32130</v>
      </c>
      <c r="MA140" s="57" t="s">
        <v>4603</v>
      </c>
      <c r="MB140" s="57" t="s">
        <v>8855</v>
      </c>
      <c r="MF140" s="57">
        <v>2</v>
      </c>
      <c r="MG140" s="57">
        <v>2</v>
      </c>
      <c r="MK140" s="57">
        <v>390</v>
      </c>
      <c r="ML140" s="57">
        <v>180</v>
      </c>
      <c r="MP140" s="57">
        <v>310</v>
      </c>
      <c r="MQ140" s="57">
        <v>413</v>
      </c>
      <c r="MZ140" s="57">
        <v>32110</v>
      </c>
      <c r="NA140" s="57">
        <v>13254</v>
      </c>
      <c r="NE140" s="57" t="s">
        <v>4603</v>
      </c>
      <c r="NF140" s="57" t="s">
        <v>799</v>
      </c>
      <c r="NJ140" s="57">
        <v>2</v>
      </c>
      <c r="NK140" s="57">
        <v>2</v>
      </c>
      <c r="NO140" s="57">
        <v>390</v>
      </c>
      <c r="NP140" s="57">
        <v>192</v>
      </c>
      <c r="NT140" s="57">
        <v>310</v>
      </c>
      <c r="NU140" s="57">
        <v>128</v>
      </c>
      <c r="OD140" s="57">
        <v>46301</v>
      </c>
      <c r="OI140" s="57" t="s">
        <v>4924</v>
      </c>
      <c r="ON140" s="57">
        <v>2</v>
      </c>
      <c r="OS140" s="57">
        <v>324</v>
      </c>
      <c r="OX140" s="57">
        <v>320</v>
      </c>
      <c r="PJ140" s="57" t="s">
        <v>19842</v>
      </c>
      <c r="PK140" s="57" t="s">
        <v>19843</v>
      </c>
      <c r="PL140" s="57" t="s">
        <v>19844</v>
      </c>
      <c r="PN140" s="57">
        <v>2578.0257060999984</v>
      </c>
      <c r="PO140" s="57" t="s">
        <v>18823</v>
      </c>
      <c r="PP140" s="57" t="s">
        <v>18824</v>
      </c>
      <c r="PQ140" s="57" t="s">
        <v>18825</v>
      </c>
      <c r="PR140" s="57" t="s">
        <v>3799</v>
      </c>
      <c r="PS140" s="57" t="s">
        <v>3800</v>
      </c>
      <c r="PT140" s="57" t="s">
        <v>3801</v>
      </c>
      <c r="PU140" s="57" t="s">
        <v>3802</v>
      </c>
      <c r="PV140" s="57" t="s">
        <v>3798</v>
      </c>
      <c r="PW140" s="57" t="s">
        <v>3803</v>
      </c>
    </row>
    <row r="141" spans="1:439" ht="15" customHeight="1" x14ac:dyDescent="0.35">
      <c r="A141" s="57">
        <v>140</v>
      </c>
      <c r="B141" s="57" t="s">
        <v>2080</v>
      </c>
      <c r="D141" s="57" t="s">
        <v>2152</v>
      </c>
      <c r="E141" s="57" t="s">
        <v>2153</v>
      </c>
      <c r="F141" s="57" t="s">
        <v>1913</v>
      </c>
      <c r="G141" s="57" t="s">
        <v>2154</v>
      </c>
      <c r="P141" s="57" t="s">
        <v>1477</v>
      </c>
      <c r="S141" s="57" t="s">
        <v>69</v>
      </c>
      <c r="T141" s="57" t="s">
        <v>69</v>
      </c>
      <c r="U141" s="57" t="s">
        <v>69</v>
      </c>
      <c r="V141" s="57" t="s">
        <v>69</v>
      </c>
      <c r="W141" s="57" t="s">
        <v>69</v>
      </c>
      <c r="X141" s="57" t="s">
        <v>69</v>
      </c>
      <c r="Y141" s="57" t="s">
        <v>69</v>
      </c>
      <c r="Z141" s="57" t="s">
        <v>69</v>
      </c>
      <c r="AA141" s="57" t="s">
        <v>69</v>
      </c>
      <c r="AB141" s="57" t="s">
        <v>63</v>
      </c>
      <c r="AC141" s="57" t="s">
        <v>69</v>
      </c>
      <c r="AD141" s="57" t="s">
        <v>69</v>
      </c>
      <c r="AE141" s="57" t="s">
        <v>63</v>
      </c>
      <c r="AF141" s="57" t="s">
        <v>69</v>
      </c>
      <c r="AG141" s="57" t="s">
        <v>69</v>
      </c>
      <c r="AH141" s="57" t="s">
        <v>75</v>
      </c>
      <c r="AI141" s="57" t="s">
        <v>2155</v>
      </c>
      <c r="AJ141" s="57" t="s">
        <v>83</v>
      </c>
      <c r="AK141" s="57" t="s">
        <v>83</v>
      </c>
      <c r="AL141" s="57" t="s">
        <v>77</v>
      </c>
      <c r="AM141" s="57" t="s">
        <v>2156</v>
      </c>
      <c r="AO141" s="57" t="s">
        <v>968</v>
      </c>
      <c r="AP141" s="57" t="s">
        <v>19167</v>
      </c>
      <c r="AQ141" s="57" t="s">
        <v>1245</v>
      </c>
      <c r="AR141" s="57" t="s">
        <v>78</v>
      </c>
      <c r="AS141" s="57" t="s">
        <v>1762</v>
      </c>
      <c r="AT141" s="57" t="s">
        <v>18859</v>
      </c>
      <c r="AU141" s="57" t="s">
        <v>5809</v>
      </c>
      <c r="AV141" s="57" t="s">
        <v>6250</v>
      </c>
      <c r="AW141" s="57" t="s">
        <v>5811</v>
      </c>
      <c r="BE141" s="57" t="s">
        <v>6251</v>
      </c>
      <c r="BF141" s="57" t="s">
        <v>6252</v>
      </c>
      <c r="BG141" s="57" t="s">
        <v>6253</v>
      </c>
      <c r="BH141" s="57" t="s">
        <v>6254</v>
      </c>
      <c r="BO141" s="57" t="s">
        <v>6255</v>
      </c>
      <c r="BP141" s="57" t="s">
        <v>6256</v>
      </c>
      <c r="BR141" s="57" t="s">
        <v>6257</v>
      </c>
      <c r="BS141" s="57" t="s">
        <v>6258</v>
      </c>
      <c r="BT141" s="57" t="s">
        <v>6259</v>
      </c>
      <c r="BU141" s="57" t="s">
        <v>6260</v>
      </c>
      <c r="BV141" s="57" t="s">
        <v>18084</v>
      </c>
      <c r="BW141" s="164" t="s">
        <v>18805</v>
      </c>
      <c r="BX141" s="57" t="s">
        <v>19184</v>
      </c>
      <c r="BY141" s="57" t="s">
        <v>9125</v>
      </c>
      <c r="BZ141" s="57" t="s">
        <v>8635</v>
      </c>
      <c r="CA141" s="57" t="s">
        <v>8636</v>
      </c>
      <c r="CB141" s="57" t="s">
        <v>8637</v>
      </c>
      <c r="CC141" s="57" t="s">
        <v>8638</v>
      </c>
      <c r="CD141" s="57" t="s">
        <v>8639</v>
      </c>
      <c r="CI141" s="57" t="s">
        <v>9126</v>
      </c>
      <c r="CJ141" s="57" t="s">
        <v>9127</v>
      </c>
      <c r="CK141" s="57" t="s">
        <v>8642</v>
      </c>
      <c r="CL141" s="57" t="s">
        <v>8643</v>
      </c>
      <c r="CM141" s="57" t="s">
        <v>8644</v>
      </c>
      <c r="CN141" s="57" t="s">
        <v>8645</v>
      </c>
      <c r="CO141" s="57" t="s">
        <v>8646</v>
      </c>
      <c r="CP141" s="57" t="s">
        <v>8647</v>
      </c>
      <c r="CS141" s="57" t="s">
        <v>9128</v>
      </c>
      <c r="CT141" s="57" t="s">
        <v>5817</v>
      </c>
      <c r="CU141" s="57" t="s">
        <v>5818</v>
      </c>
      <c r="CV141" s="57" t="s">
        <v>8649</v>
      </c>
      <c r="CW141" s="57" t="s">
        <v>8650</v>
      </c>
      <c r="CX141" s="57" t="s">
        <v>8651</v>
      </c>
      <c r="CY141" s="57" t="s">
        <v>8652</v>
      </c>
      <c r="CZ141" s="57" t="s">
        <v>18056</v>
      </c>
      <c r="DA141" s="164" t="s">
        <v>18805</v>
      </c>
      <c r="DB141" s="57" t="s">
        <v>18862</v>
      </c>
      <c r="DC141" s="57" t="s">
        <v>11884</v>
      </c>
      <c r="DD141" s="57" t="s">
        <v>11494</v>
      </c>
      <c r="DE141" s="57" t="s">
        <v>11495</v>
      </c>
      <c r="DF141" s="57" t="s">
        <v>11496</v>
      </c>
      <c r="DM141" s="57" t="s">
        <v>11885</v>
      </c>
      <c r="DN141" s="57" t="s">
        <v>11498</v>
      </c>
      <c r="DO141" s="57" t="s">
        <v>11886</v>
      </c>
      <c r="DP141" s="57" t="s">
        <v>11887</v>
      </c>
      <c r="DW141" s="57" t="s">
        <v>11501</v>
      </c>
      <c r="DX141" s="57" t="s">
        <v>11502</v>
      </c>
      <c r="DZ141" s="57" t="s">
        <v>11503</v>
      </c>
      <c r="EA141" s="57" t="s">
        <v>11504</v>
      </c>
      <c r="EB141" s="57" t="s">
        <v>11505</v>
      </c>
      <c r="EC141" s="57" t="s">
        <v>11888</v>
      </c>
      <c r="ED141" s="57" t="s">
        <v>18084</v>
      </c>
      <c r="EE141" s="164" t="s">
        <v>18805</v>
      </c>
      <c r="EF141" s="57" t="s">
        <v>18831</v>
      </c>
      <c r="EG141" s="57" t="s">
        <v>14240</v>
      </c>
      <c r="EH141" s="57" t="s">
        <v>13948</v>
      </c>
      <c r="EI141" s="57" t="s">
        <v>13949</v>
      </c>
      <c r="EJ141" s="57" t="s">
        <v>13950</v>
      </c>
      <c r="EQ141" s="57" t="s">
        <v>14241</v>
      </c>
      <c r="ER141" s="57" t="s">
        <v>13952</v>
      </c>
      <c r="ES141" s="57" t="s">
        <v>13953</v>
      </c>
      <c r="ET141" s="57" t="s">
        <v>8662</v>
      </c>
      <c r="EU141" s="57" t="s">
        <v>13954</v>
      </c>
      <c r="EV141" s="57" t="s">
        <v>13955</v>
      </c>
      <c r="FA141" s="57" t="s">
        <v>8667</v>
      </c>
      <c r="FB141" s="57" t="s">
        <v>14242</v>
      </c>
      <c r="FC141" s="57" t="s">
        <v>9089</v>
      </c>
      <c r="FD141" s="57" t="s">
        <v>8669</v>
      </c>
      <c r="FE141" s="57" t="s">
        <v>8670</v>
      </c>
      <c r="FF141" s="57" t="s">
        <v>8671</v>
      </c>
      <c r="FG141" s="57" t="s">
        <v>8672</v>
      </c>
      <c r="FH141" s="57" t="s">
        <v>18075</v>
      </c>
      <c r="FI141" s="164" t="s">
        <v>18935</v>
      </c>
      <c r="FJ141" s="57" t="s">
        <v>19845</v>
      </c>
      <c r="FK141" s="57" t="s">
        <v>15880</v>
      </c>
      <c r="FL141" s="57" t="s">
        <v>15881</v>
      </c>
      <c r="FM141" s="57" t="s">
        <v>15670</v>
      </c>
      <c r="FN141" s="57" t="s">
        <v>14219</v>
      </c>
      <c r="FU141" s="57" t="s">
        <v>15882</v>
      </c>
      <c r="FV141" s="57" t="s">
        <v>15673</v>
      </c>
      <c r="FW141" s="57" t="s">
        <v>5227</v>
      </c>
      <c r="FX141" s="57" t="s">
        <v>15674</v>
      </c>
      <c r="FY141" s="57" t="s">
        <v>15883</v>
      </c>
      <c r="GE141" s="57" t="s">
        <v>14226</v>
      </c>
      <c r="GF141" s="57" t="s">
        <v>14242</v>
      </c>
      <c r="GH141" s="57" t="s">
        <v>8421</v>
      </c>
      <c r="GI141" s="57" t="s">
        <v>8422</v>
      </c>
      <c r="GJ141" s="57" t="s">
        <v>8423</v>
      </c>
      <c r="GK141" s="57" t="s">
        <v>8424</v>
      </c>
      <c r="GL141" s="57" t="s">
        <v>18078</v>
      </c>
      <c r="GM141" s="164" t="s">
        <v>18802</v>
      </c>
      <c r="GN141" s="57" t="s">
        <v>18831</v>
      </c>
      <c r="HS141" s="57" t="s">
        <v>84</v>
      </c>
      <c r="HT141" s="57" t="s">
        <v>84</v>
      </c>
      <c r="HU141" s="57" t="s">
        <v>82</v>
      </c>
      <c r="HV141" s="57" t="s">
        <v>82</v>
      </c>
      <c r="HW141" s="57" t="s">
        <v>82</v>
      </c>
      <c r="HX141" s="57" t="s">
        <v>82</v>
      </c>
      <c r="HY141" s="57" t="s">
        <v>79</v>
      </c>
      <c r="HZ141" s="57" t="s">
        <v>82</v>
      </c>
      <c r="IA141" s="57" t="s">
        <v>84</v>
      </c>
      <c r="IB141" s="57" t="s">
        <v>84</v>
      </c>
      <c r="IC141" s="57" t="s">
        <v>82</v>
      </c>
      <c r="ID141" s="57" t="s">
        <v>68</v>
      </c>
      <c r="IE141" s="57" t="s">
        <v>84</v>
      </c>
      <c r="IF141" s="57" t="s">
        <v>82</v>
      </c>
      <c r="IG141" s="57" t="s">
        <v>82</v>
      </c>
      <c r="IH141" s="57" t="s">
        <v>79</v>
      </c>
      <c r="II141" s="57" t="s">
        <v>68</v>
      </c>
      <c r="IJ141" s="57">
        <v>11054</v>
      </c>
      <c r="IK141" s="57">
        <v>15254</v>
      </c>
      <c r="IO141" s="57" t="s">
        <v>727</v>
      </c>
      <c r="IP141" s="57" t="s">
        <v>4802</v>
      </c>
      <c r="IT141" s="57">
        <v>4</v>
      </c>
      <c r="IU141" s="57">
        <v>2</v>
      </c>
      <c r="IY141" s="57">
        <v>3917</v>
      </c>
      <c r="IZ141" s="57">
        <v>400</v>
      </c>
      <c r="JD141" s="57">
        <v>114</v>
      </c>
      <c r="JE141" s="57">
        <v>136</v>
      </c>
      <c r="JN141" s="57">
        <v>31023</v>
      </c>
      <c r="JO141" s="57">
        <v>11054</v>
      </c>
      <c r="JP141" s="57">
        <v>31054</v>
      </c>
      <c r="JQ141" s="57">
        <v>15254</v>
      </c>
      <c r="JR141" s="57">
        <v>31036</v>
      </c>
      <c r="JS141" s="57" t="s">
        <v>8653</v>
      </c>
      <c r="JT141" s="57" t="s">
        <v>727</v>
      </c>
      <c r="JU141" s="57" t="s">
        <v>5066</v>
      </c>
      <c r="JV141" s="57" t="s">
        <v>4802</v>
      </c>
      <c r="JW141" s="57" t="s">
        <v>8654</v>
      </c>
      <c r="JX141" s="57">
        <v>4</v>
      </c>
      <c r="JY141" s="57">
        <v>4</v>
      </c>
      <c r="JZ141" s="57">
        <v>3</v>
      </c>
      <c r="KA141" s="57">
        <v>2</v>
      </c>
      <c r="KB141" s="57">
        <v>3</v>
      </c>
      <c r="KC141" s="57">
        <v>643</v>
      </c>
      <c r="KD141" s="57">
        <v>3917</v>
      </c>
      <c r="KE141" s="57">
        <v>407</v>
      </c>
      <c r="KF141" s="57">
        <v>400</v>
      </c>
      <c r="KG141" s="57">
        <v>437</v>
      </c>
      <c r="KH141" s="57">
        <v>326</v>
      </c>
      <c r="KI141" s="57">
        <v>114</v>
      </c>
      <c r="KJ141" s="57">
        <v>326</v>
      </c>
      <c r="KK141" s="57">
        <v>136</v>
      </c>
      <c r="KL141" s="57">
        <v>326</v>
      </c>
      <c r="KR141" s="57">
        <v>31023</v>
      </c>
      <c r="KS141" s="57">
        <v>11054</v>
      </c>
      <c r="KW141" s="57" t="s">
        <v>8653</v>
      </c>
      <c r="KX141" s="57" t="s">
        <v>727</v>
      </c>
      <c r="LB141" s="57">
        <v>4</v>
      </c>
      <c r="LC141" s="57">
        <v>4</v>
      </c>
      <c r="LG141" s="57">
        <v>643</v>
      </c>
      <c r="LH141" s="57">
        <v>3917</v>
      </c>
      <c r="LL141" s="57">
        <v>326</v>
      </c>
      <c r="LM141" s="57">
        <v>114</v>
      </c>
      <c r="LV141" s="57">
        <v>11054</v>
      </c>
      <c r="LW141" s="57">
        <v>31023</v>
      </c>
      <c r="MA141" s="57" t="s">
        <v>727</v>
      </c>
      <c r="MB141" s="57" t="s">
        <v>8653</v>
      </c>
      <c r="MF141" s="57">
        <v>4</v>
      </c>
      <c r="MG141" s="57">
        <v>4</v>
      </c>
      <c r="MK141" s="57">
        <v>3917</v>
      </c>
      <c r="ML141" s="57">
        <v>643</v>
      </c>
      <c r="MP141" s="57">
        <v>114</v>
      </c>
      <c r="MQ141" s="57">
        <v>326</v>
      </c>
      <c r="MZ141" s="57">
        <v>31023</v>
      </c>
      <c r="NA141" s="57">
        <v>31036</v>
      </c>
      <c r="NB141" s="57">
        <v>11054</v>
      </c>
      <c r="NE141" s="57" t="s">
        <v>8653</v>
      </c>
      <c r="NF141" s="57" t="s">
        <v>8654</v>
      </c>
      <c r="NG141" s="57" t="s">
        <v>727</v>
      </c>
      <c r="NJ141" s="57">
        <v>4</v>
      </c>
      <c r="NK141" s="57">
        <v>3</v>
      </c>
      <c r="NL141" s="57">
        <v>4</v>
      </c>
      <c r="NO141" s="57">
        <v>643</v>
      </c>
      <c r="NP141" s="57">
        <v>437</v>
      </c>
      <c r="NQ141" s="57">
        <v>3917</v>
      </c>
      <c r="NT141" s="57">
        <v>326</v>
      </c>
      <c r="NU141" s="57">
        <v>326</v>
      </c>
      <c r="NV141" s="57">
        <v>114</v>
      </c>
      <c r="PJ141" s="57" t="s">
        <v>19846</v>
      </c>
      <c r="PK141" s="57" t="s">
        <v>19847</v>
      </c>
      <c r="PL141" s="57" t="s">
        <v>19848</v>
      </c>
      <c r="PN141" s="57">
        <v>1603.2212648000002</v>
      </c>
      <c r="PO141" s="57" t="s">
        <v>18823</v>
      </c>
      <c r="PP141" s="57" t="s">
        <v>18824</v>
      </c>
      <c r="PQ141" s="57" t="s">
        <v>18825</v>
      </c>
      <c r="PR141" s="57" t="s">
        <v>3804</v>
      </c>
      <c r="PS141" s="57" t="s">
        <v>3805</v>
      </c>
      <c r="PT141" s="57" t="s">
        <v>3806</v>
      </c>
      <c r="PU141" s="57" t="s">
        <v>3807</v>
      </c>
      <c r="PV141" s="57" t="s">
        <v>3808</v>
      </c>
      <c r="PW141" s="57" t="s">
        <v>3167</v>
      </c>
    </row>
    <row r="142" spans="1:439" ht="15" customHeight="1" x14ac:dyDescent="0.35">
      <c r="A142" s="57">
        <v>141</v>
      </c>
      <c r="B142" s="57" t="s">
        <v>2080</v>
      </c>
      <c r="D142" s="57" t="s">
        <v>2157</v>
      </c>
      <c r="E142" s="57" t="s">
        <v>2158</v>
      </c>
      <c r="F142" s="57" t="s">
        <v>2159</v>
      </c>
      <c r="G142" s="57" t="s">
        <v>2160</v>
      </c>
      <c r="H142" s="57" t="s">
        <v>2161</v>
      </c>
      <c r="I142" s="57" t="s">
        <v>2162</v>
      </c>
      <c r="J142" s="57" t="s">
        <v>2163</v>
      </c>
      <c r="K142" s="57" t="s">
        <v>2164</v>
      </c>
      <c r="P142" s="57" t="s">
        <v>2165</v>
      </c>
      <c r="S142" s="57" t="s">
        <v>69</v>
      </c>
      <c r="T142" s="57" t="s">
        <v>69</v>
      </c>
      <c r="U142" s="57" t="s">
        <v>69</v>
      </c>
      <c r="V142" s="57" t="s">
        <v>69</v>
      </c>
      <c r="W142" s="57" t="s">
        <v>63</v>
      </c>
      <c r="X142" s="57" t="s">
        <v>69</v>
      </c>
      <c r="Y142" s="57" t="s">
        <v>63</v>
      </c>
      <c r="Z142" s="57" t="s">
        <v>63</v>
      </c>
      <c r="AA142" s="57" t="s">
        <v>69</v>
      </c>
      <c r="AB142" s="57" t="s">
        <v>63</v>
      </c>
      <c r="AC142" s="57" t="s">
        <v>69</v>
      </c>
      <c r="AD142" s="57" t="s">
        <v>63</v>
      </c>
      <c r="AE142" s="57" t="s">
        <v>69</v>
      </c>
      <c r="AF142" s="57" t="s">
        <v>63</v>
      </c>
      <c r="AG142" s="57" t="s">
        <v>63</v>
      </c>
      <c r="AH142" s="57" t="s">
        <v>75</v>
      </c>
      <c r="AI142" s="57" t="s">
        <v>2166</v>
      </c>
      <c r="AL142" s="57" t="s">
        <v>77</v>
      </c>
      <c r="AN142" s="57" t="s">
        <v>2167</v>
      </c>
      <c r="AO142" s="57" t="s">
        <v>969</v>
      </c>
      <c r="AP142" s="57" t="s">
        <v>18850</v>
      </c>
      <c r="AQ142" s="57" t="s">
        <v>1245</v>
      </c>
      <c r="AR142" s="57" t="s">
        <v>78</v>
      </c>
      <c r="AS142" s="57" t="s">
        <v>1762</v>
      </c>
      <c r="AT142" s="57" t="s">
        <v>19618</v>
      </c>
      <c r="AU142" s="57" t="s">
        <v>6261</v>
      </c>
      <c r="AV142" s="57" t="s">
        <v>6262</v>
      </c>
      <c r="AW142" s="57" t="s">
        <v>6263</v>
      </c>
      <c r="AX142" s="57" t="s">
        <v>6264</v>
      </c>
      <c r="AY142" s="57" t="s">
        <v>6265</v>
      </c>
      <c r="BE142" s="57" t="s">
        <v>6266</v>
      </c>
      <c r="BF142" s="57" t="s">
        <v>6267</v>
      </c>
      <c r="BG142" s="57" t="s">
        <v>6268</v>
      </c>
      <c r="BH142" s="57" t="s">
        <v>6269</v>
      </c>
      <c r="BI142" s="57" t="s">
        <v>6270</v>
      </c>
      <c r="BJ142" s="57" t="s">
        <v>6271</v>
      </c>
      <c r="BK142" s="57" t="s">
        <v>6272</v>
      </c>
      <c r="BO142" s="57" t="s">
        <v>6273</v>
      </c>
      <c r="BP142" s="57" t="s">
        <v>6274</v>
      </c>
      <c r="BR142" s="57" t="s">
        <v>6275</v>
      </c>
      <c r="BS142" s="57" t="s">
        <v>6276</v>
      </c>
      <c r="BT142" s="57" t="s">
        <v>6277</v>
      </c>
      <c r="BU142" s="57" t="s">
        <v>6278</v>
      </c>
      <c r="BV142" s="57" t="s">
        <v>18059</v>
      </c>
      <c r="BW142" s="164" t="s">
        <v>18802</v>
      </c>
      <c r="BX142" s="57" t="s">
        <v>19055</v>
      </c>
      <c r="BY142" s="57" t="s">
        <v>9129</v>
      </c>
      <c r="BZ142" s="57" t="s">
        <v>9130</v>
      </c>
      <c r="CA142" s="57" t="s">
        <v>9131</v>
      </c>
      <c r="CB142" s="57" t="s">
        <v>9132</v>
      </c>
      <c r="CC142" s="57" t="s">
        <v>9133</v>
      </c>
      <c r="CD142" s="57" t="s">
        <v>9134</v>
      </c>
      <c r="CE142" s="57" t="s">
        <v>9135</v>
      </c>
      <c r="CF142" s="57" t="s">
        <v>9136</v>
      </c>
      <c r="CI142" s="57" t="s">
        <v>9137</v>
      </c>
      <c r="CJ142" s="57" t="s">
        <v>9138</v>
      </c>
      <c r="CK142" s="57" t="s">
        <v>9139</v>
      </c>
      <c r="CL142" s="57" t="s">
        <v>9140</v>
      </c>
      <c r="CM142" s="57" t="s">
        <v>9141</v>
      </c>
      <c r="CS142" s="57" t="s">
        <v>9142</v>
      </c>
      <c r="CT142" s="57" t="s">
        <v>9143</v>
      </c>
      <c r="CU142" s="57" t="s">
        <v>9144</v>
      </c>
      <c r="CV142" s="57" t="s">
        <v>9145</v>
      </c>
      <c r="CW142" s="57" t="s">
        <v>9146</v>
      </c>
      <c r="CX142" s="57" t="s">
        <v>9147</v>
      </c>
      <c r="CY142" s="57" t="s">
        <v>9148</v>
      </c>
      <c r="CZ142" s="57" t="s">
        <v>18072</v>
      </c>
      <c r="DA142" s="164" t="s">
        <v>18805</v>
      </c>
      <c r="DB142" s="57" t="s">
        <v>18877</v>
      </c>
      <c r="DC142" s="57" t="s">
        <v>11889</v>
      </c>
      <c r="DD142" s="57" t="s">
        <v>11890</v>
      </c>
      <c r="DE142" s="57" t="s">
        <v>11891</v>
      </c>
      <c r="DF142" s="57" t="s">
        <v>11892</v>
      </c>
      <c r="DG142" s="57" t="s">
        <v>11893</v>
      </c>
      <c r="DH142" s="57" t="s">
        <v>11894</v>
      </c>
      <c r="DI142" s="57" t="s">
        <v>11895</v>
      </c>
      <c r="DM142" s="57" t="s">
        <v>11896</v>
      </c>
      <c r="DN142" s="57" t="s">
        <v>11897</v>
      </c>
      <c r="DO142" s="57" t="s">
        <v>11898</v>
      </c>
      <c r="DP142" s="57" t="s">
        <v>11899</v>
      </c>
      <c r="DQ142" s="57" t="s">
        <v>11900</v>
      </c>
      <c r="DR142" s="57" t="s">
        <v>11901</v>
      </c>
      <c r="DS142" s="57" t="s">
        <v>11902</v>
      </c>
      <c r="DW142" s="57" t="s">
        <v>11903</v>
      </c>
      <c r="DX142" s="57" t="s">
        <v>11904</v>
      </c>
      <c r="DY142" s="57" t="s">
        <v>11905</v>
      </c>
      <c r="DZ142" s="57" t="s">
        <v>11906</v>
      </c>
      <c r="EA142" s="57" t="s">
        <v>11907</v>
      </c>
      <c r="EB142" s="57" t="s">
        <v>11908</v>
      </c>
      <c r="EC142" s="57" t="s">
        <v>11909</v>
      </c>
      <c r="ED142" s="57" t="s">
        <v>18075</v>
      </c>
      <c r="EE142" s="164" t="s">
        <v>18805</v>
      </c>
      <c r="EF142" s="57" t="s">
        <v>19088</v>
      </c>
      <c r="HS142" s="57" t="s">
        <v>82</v>
      </c>
      <c r="HT142" s="57" t="s">
        <v>79</v>
      </c>
      <c r="HU142" s="57" t="s">
        <v>79</v>
      </c>
      <c r="HV142" s="57" t="s">
        <v>79</v>
      </c>
      <c r="HW142" s="57" t="s">
        <v>79</v>
      </c>
      <c r="HX142" s="57" t="s">
        <v>68</v>
      </c>
      <c r="HY142" s="57" t="s">
        <v>82</v>
      </c>
      <c r="HZ142" s="57" t="s">
        <v>82</v>
      </c>
      <c r="IA142" s="57" t="s">
        <v>84</v>
      </c>
      <c r="IB142" s="57" t="s">
        <v>84</v>
      </c>
      <c r="IC142" s="57" t="s">
        <v>79</v>
      </c>
      <c r="ID142" s="57" t="s">
        <v>79</v>
      </c>
      <c r="IE142" s="57" t="s">
        <v>79</v>
      </c>
      <c r="IF142" s="57" t="s">
        <v>79</v>
      </c>
      <c r="IG142" s="57" t="s">
        <v>68</v>
      </c>
      <c r="IH142" s="57" t="s">
        <v>79</v>
      </c>
      <c r="II142" s="57" t="s">
        <v>68</v>
      </c>
      <c r="IJ142" s="57">
        <v>31889</v>
      </c>
      <c r="IK142" s="57">
        <v>11454</v>
      </c>
      <c r="IL142" s="57">
        <v>11054</v>
      </c>
      <c r="IO142" s="57" t="s">
        <v>6279</v>
      </c>
      <c r="IP142" s="57" t="s">
        <v>728</v>
      </c>
      <c r="IQ142" s="57" t="s">
        <v>727</v>
      </c>
      <c r="IT142" s="57">
        <v>3</v>
      </c>
      <c r="IU142" s="57">
        <v>2</v>
      </c>
      <c r="IV142" s="57">
        <v>2</v>
      </c>
      <c r="IY142" s="57">
        <v>3640</v>
      </c>
      <c r="IZ142" s="57">
        <v>243</v>
      </c>
      <c r="JA142" s="57">
        <v>320</v>
      </c>
      <c r="JD142" s="57">
        <v>311</v>
      </c>
      <c r="JE142" s="57">
        <v>115</v>
      </c>
      <c r="JF142" s="57">
        <v>114</v>
      </c>
      <c r="JN142" s="57">
        <v>15254</v>
      </c>
      <c r="JO142" s="57">
        <v>31889</v>
      </c>
      <c r="JP142" s="57">
        <v>11454</v>
      </c>
      <c r="JQ142" s="57">
        <v>11054</v>
      </c>
      <c r="JS142" s="57" t="s">
        <v>4802</v>
      </c>
      <c r="JT142" s="57" t="s">
        <v>6279</v>
      </c>
      <c r="JU142" s="57" t="s">
        <v>728</v>
      </c>
      <c r="JV142" s="57" t="s">
        <v>727</v>
      </c>
      <c r="JX142" s="57">
        <v>3</v>
      </c>
      <c r="JY142" s="57">
        <v>3</v>
      </c>
      <c r="JZ142" s="57">
        <v>2</v>
      </c>
      <c r="KA142" s="57">
        <v>2</v>
      </c>
      <c r="KC142" s="57">
        <v>700</v>
      </c>
      <c r="KD142" s="57">
        <v>3640</v>
      </c>
      <c r="KE142" s="57">
        <v>243</v>
      </c>
      <c r="KF142" s="57">
        <v>320</v>
      </c>
      <c r="KH142" s="57">
        <v>136</v>
      </c>
      <c r="KI142" s="57">
        <v>311</v>
      </c>
      <c r="KJ142" s="57">
        <v>115</v>
      </c>
      <c r="KK142" s="57">
        <v>114</v>
      </c>
      <c r="KR142" s="57">
        <v>32110</v>
      </c>
      <c r="KS142" s="57">
        <v>15254</v>
      </c>
      <c r="KW142" s="57" t="s">
        <v>4603</v>
      </c>
      <c r="KX142" s="57" t="s">
        <v>4802</v>
      </c>
      <c r="LB142" s="57">
        <v>2</v>
      </c>
      <c r="LC142" s="57">
        <v>3</v>
      </c>
      <c r="LG142" s="57">
        <v>390</v>
      </c>
      <c r="LH142" s="57">
        <v>700</v>
      </c>
      <c r="LL142" s="57">
        <v>310</v>
      </c>
      <c r="LM142" s="57">
        <v>136</v>
      </c>
      <c r="PJ142" s="57" t="s">
        <v>19849</v>
      </c>
      <c r="PK142" s="57" t="s">
        <v>19850</v>
      </c>
      <c r="PL142" s="57" t="s">
        <v>19851</v>
      </c>
      <c r="PN142" s="57">
        <v>1769.9421369000002</v>
      </c>
      <c r="PO142" s="57" t="s">
        <v>18823</v>
      </c>
      <c r="PP142" s="57" t="s">
        <v>18824</v>
      </c>
      <c r="PQ142" s="57" t="s">
        <v>18825</v>
      </c>
      <c r="PR142" s="57" t="s">
        <v>3809</v>
      </c>
      <c r="PS142" s="57" t="s">
        <v>3810</v>
      </c>
      <c r="PT142" s="57" t="s">
        <v>3811</v>
      </c>
      <c r="PU142" s="57" t="s">
        <v>3167</v>
      </c>
      <c r="PV142" s="57" t="s">
        <v>3167</v>
      </c>
      <c r="PW142" s="57" t="s">
        <v>3167</v>
      </c>
    </row>
    <row r="143" spans="1:439" ht="15" customHeight="1" x14ac:dyDescent="0.35">
      <c r="A143" s="57">
        <v>142</v>
      </c>
      <c r="B143" s="57" t="s">
        <v>2080</v>
      </c>
      <c r="D143" s="57" t="s">
        <v>2168</v>
      </c>
      <c r="E143" s="57" t="s">
        <v>2169</v>
      </c>
      <c r="F143" s="57" t="s">
        <v>2170</v>
      </c>
      <c r="G143" s="57" t="s">
        <v>2171</v>
      </c>
      <c r="H143" s="57" t="s">
        <v>2172</v>
      </c>
      <c r="I143" s="57" t="s">
        <v>2173</v>
      </c>
      <c r="J143" s="57" t="s">
        <v>2174</v>
      </c>
      <c r="K143" s="57" t="s">
        <v>2175</v>
      </c>
      <c r="P143" s="57" t="s">
        <v>2176</v>
      </c>
      <c r="S143" s="57" t="s">
        <v>69</v>
      </c>
      <c r="T143" s="57" t="s">
        <v>69</v>
      </c>
      <c r="U143" s="57" t="s">
        <v>69</v>
      </c>
      <c r="V143" s="57" t="s">
        <v>69</v>
      </c>
      <c r="W143" s="57" t="s">
        <v>63</v>
      </c>
      <c r="X143" s="57" t="s">
        <v>69</v>
      </c>
      <c r="Y143" s="57" t="s">
        <v>63</v>
      </c>
      <c r="Z143" s="57" t="s">
        <v>69</v>
      </c>
      <c r="AA143" s="57" t="s">
        <v>69</v>
      </c>
      <c r="AB143" s="57" t="s">
        <v>63</v>
      </c>
      <c r="AC143" s="57" t="s">
        <v>69</v>
      </c>
      <c r="AD143" s="57" t="s">
        <v>63</v>
      </c>
      <c r="AE143" s="57" t="s">
        <v>69</v>
      </c>
      <c r="AF143" s="57" t="s">
        <v>63</v>
      </c>
      <c r="AG143" s="57" t="s">
        <v>63</v>
      </c>
      <c r="AH143" s="57" t="s">
        <v>75</v>
      </c>
      <c r="AI143" s="57" t="s">
        <v>2177</v>
      </c>
      <c r="AJ143" s="57" t="s">
        <v>71</v>
      </c>
      <c r="AK143" s="57" t="s">
        <v>81</v>
      </c>
      <c r="AL143" s="57" t="s">
        <v>66</v>
      </c>
      <c r="AN143" s="57" t="s">
        <v>2178</v>
      </c>
      <c r="AO143" s="57" t="s">
        <v>970</v>
      </c>
      <c r="AP143" s="57" t="s">
        <v>18850</v>
      </c>
      <c r="AQ143" s="57" t="s">
        <v>67</v>
      </c>
      <c r="AR143" s="57" t="s">
        <v>73</v>
      </c>
      <c r="AS143" s="57" t="s">
        <v>1762</v>
      </c>
      <c r="AT143" s="57" t="s">
        <v>18801</v>
      </c>
      <c r="AU143" s="57" t="s">
        <v>6280</v>
      </c>
      <c r="AV143" s="57" t="s">
        <v>6281</v>
      </c>
      <c r="AW143" s="57" t="s">
        <v>6282</v>
      </c>
      <c r="AX143" s="57" t="s">
        <v>6283</v>
      </c>
      <c r="AY143" s="57" t="s">
        <v>6284</v>
      </c>
      <c r="AZ143" s="57" t="s">
        <v>6285</v>
      </c>
      <c r="BA143" s="57" t="s">
        <v>6286</v>
      </c>
      <c r="BB143" s="57" t="s">
        <v>6287</v>
      </c>
      <c r="BE143" s="57" t="s">
        <v>6288</v>
      </c>
      <c r="BF143" s="57" t="s">
        <v>6289</v>
      </c>
      <c r="BG143" s="57" t="s">
        <v>6290</v>
      </c>
      <c r="BH143" s="57" t="s">
        <v>6291</v>
      </c>
      <c r="BI143" s="57" t="s">
        <v>6292</v>
      </c>
      <c r="BJ143" s="57" t="s">
        <v>6293</v>
      </c>
      <c r="BK143" s="57" t="s">
        <v>6294</v>
      </c>
      <c r="BL143" s="57" t="s">
        <v>6295</v>
      </c>
      <c r="BO143" s="57" t="s">
        <v>6296</v>
      </c>
      <c r="BP143" s="57" t="s">
        <v>6297</v>
      </c>
      <c r="BQ143" s="57" t="s">
        <v>6298</v>
      </c>
      <c r="BR143" s="57" t="s">
        <v>6299</v>
      </c>
      <c r="BS143" s="57" t="s">
        <v>6300</v>
      </c>
      <c r="BT143" s="57" t="s">
        <v>6301</v>
      </c>
      <c r="BU143" s="57" t="s">
        <v>6302</v>
      </c>
      <c r="BV143" s="57" t="s">
        <v>18063</v>
      </c>
      <c r="BW143" s="164" t="s">
        <v>18949</v>
      </c>
      <c r="BX143" s="57" t="s">
        <v>18900</v>
      </c>
      <c r="BY143" s="57" t="s">
        <v>9149</v>
      </c>
      <c r="BZ143" s="57" t="s">
        <v>9150</v>
      </c>
      <c r="CA143" s="57" t="s">
        <v>9151</v>
      </c>
      <c r="CB143" s="57" t="s">
        <v>9152</v>
      </c>
      <c r="CC143" s="57" t="s">
        <v>9153</v>
      </c>
      <c r="CD143" s="57" t="s">
        <v>9154</v>
      </c>
      <c r="CE143" s="57" t="s">
        <v>9155</v>
      </c>
      <c r="CI143" s="57" t="s">
        <v>9156</v>
      </c>
      <c r="CJ143" s="57" t="s">
        <v>9157</v>
      </c>
      <c r="CK143" s="57" t="s">
        <v>9158</v>
      </c>
      <c r="CL143" s="57" t="s">
        <v>9159</v>
      </c>
      <c r="CM143" s="57" t="s">
        <v>9160</v>
      </c>
      <c r="CN143" s="57" t="s">
        <v>9161</v>
      </c>
      <c r="CO143" s="57" t="s">
        <v>9162</v>
      </c>
      <c r="CP143" s="57" t="s">
        <v>6208</v>
      </c>
      <c r="CS143" s="57" t="s">
        <v>9163</v>
      </c>
      <c r="CT143" s="57" t="s">
        <v>6298</v>
      </c>
      <c r="CV143" s="57" t="s">
        <v>9164</v>
      </c>
      <c r="CW143" s="57" t="s">
        <v>9165</v>
      </c>
      <c r="CX143" s="57" t="s">
        <v>9166</v>
      </c>
      <c r="CY143" s="57" t="s">
        <v>9167</v>
      </c>
      <c r="CZ143" s="57" t="s">
        <v>18069</v>
      </c>
      <c r="DA143" s="164" t="s">
        <v>18805</v>
      </c>
      <c r="DB143" s="57" t="s">
        <v>18829</v>
      </c>
      <c r="DC143" s="57" t="s">
        <v>11910</v>
      </c>
      <c r="DD143" s="57" t="s">
        <v>11911</v>
      </c>
      <c r="DE143" s="57" t="s">
        <v>11912</v>
      </c>
      <c r="DM143" s="57" t="s">
        <v>11913</v>
      </c>
      <c r="DN143" s="57" t="s">
        <v>11914</v>
      </c>
      <c r="DO143" s="57" t="s">
        <v>11793</v>
      </c>
      <c r="DP143" s="57" t="s">
        <v>11915</v>
      </c>
      <c r="DQ143" s="57" t="s">
        <v>11916</v>
      </c>
      <c r="DR143" s="57" t="s">
        <v>11796</v>
      </c>
      <c r="DS143" s="57" t="s">
        <v>9056</v>
      </c>
      <c r="DT143" s="57" t="s">
        <v>9057</v>
      </c>
      <c r="DW143" s="57" t="s">
        <v>11797</v>
      </c>
      <c r="DX143" s="57" t="s">
        <v>11798</v>
      </c>
      <c r="DY143" s="57" t="s">
        <v>11799</v>
      </c>
      <c r="DZ143" s="57" t="s">
        <v>11800</v>
      </c>
      <c r="EA143" s="57" t="s">
        <v>11801</v>
      </c>
      <c r="EB143" s="57" t="s">
        <v>11802</v>
      </c>
      <c r="EC143" s="57" t="s">
        <v>11803</v>
      </c>
      <c r="ED143" s="57" t="s">
        <v>18066</v>
      </c>
      <c r="EE143" s="164" t="s">
        <v>18802</v>
      </c>
      <c r="EF143" s="57" t="s">
        <v>18893</v>
      </c>
      <c r="EG143" s="57" t="s">
        <v>14243</v>
      </c>
      <c r="EH143" s="57" t="s">
        <v>14244</v>
      </c>
      <c r="EQ143" s="57" t="s">
        <v>14153</v>
      </c>
      <c r="ER143" s="57" t="s">
        <v>14154</v>
      </c>
      <c r="ES143" s="57" t="s">
        <v>14155</v>
      </c>
      <c r="ET143" s="57" t="s">
        <v>14156</v>
      </c>
      <c r="EU143" s="57" t="s">
        <v>14157</v>
      </c>
      <c r="EV143" s="57" t="s">
        <v>14158</v>
      </c>
      <c r="FA143" s="57" t="s">
        <v>14159</v>
      </c>
      <c r="FB143" s="57" t="s">
        <v>9089</v>
      </c>
      <c r="FC143" s="57" t="s">
        <v>14160</v>
      </c>
      <c r="FD143" s="57" t="s">
        <v>14161</v>
      </c>
      <c r="FE143" s="57" t="s">
        <v>14162</v>
      </c>
      <c r="FF143" s="57" t="s">
        <v>14163</v>
      </c>
      <c r="FG143" s="57" t="s">
        <v>14164</v>
      </c>
      <c r="FH143" s="57" t="s">
        <v>18069</v>
      </c>
      <c r="FI143" s="164" t="s">
        <v>18802</v>
      </c>
      <c r="FJ143" s="57" t="s">
        <v>18929</v>
      </c>
      <c r="FK143" s="57" t="s">
        <v>15884</v>
      </c>
      <c r="FL143" s="57" t="s">
        <v>15885</v>
      </c>
      <c r="FM143" s="57" t="s">
        <v>15886</v>
      </c>
      <c r="FN143" s="57" t="s">
        <v>15887</v>
      </c>
      <c r="FO143" s="57" t="s">
        <v>15888</v>
      </c>
      <c r="FU143" s="57" t="s">
        <v>15889</v>
      </c>
      <c r="FV143" s="57" t="s">
        <v>15890</v>
      </c>
      <c r="FW143" s="57" t="s">
        <v>15891</v>
      </c>
      <c r="FX143" s="57" t="s">
        <v>15892</v>
      </c>
      <c r="FY143" s="57" t="s">
        <v>15893</v>
      </c>
      <c r="FZ143" s="57" t="s">
        <v>15894</v>
      </c>
      <c r="GA143" s="57" t="s">
        <v>15895</v>
      </c>
      <c r="GE143" s="57" t="s">
        <v>6107</v>
      </c>
      <c r="GF143" s="57" t="s">
        <v>15896</v>
      </c>
      <c r="GG143" s="57" t="s">
        <v>6431</v>
      </c>
      <c r="GH143" s="57" t="s">
        <v>15897</v>
      </c>
      <c r="GI143" s="57" t="s">
        <v>15898</v>
      </c>
      <c r="GJ143" s="57" t="s">
        <v>15899</v>
      </c>
      <c r="GK143" s="57" t="s">
        <v>15900</v>
      </c>
      <c r="GL143" s="57" t="s">
        <v>18075</v>
      </c>
      <c r="GM143" s="164" t="s">
        <v>18935</v>
      </c>
      <c r="GN143" s="57" t="s">
        <v>18928</v>
      </c>
      <c r="GO143" s="57" t="s">
        <v>17023</v>
      </c>
      <c r="GP143" s="57" t="s">
        <v>17024</v>
      </c>
      <c r="GQ143" s="57" t="s">
        <v>17025</v>
      </c>
      <c r="GR143" s="57" t="s">
        <v>17026</v>
      </c>
      <c r="GS143" s="57" t="s">
        <v>17027</v>
      </c>
      <c r="GY143" s="57" t="s">
        <v>17028</v>
      </c>
      <c r="GZ143" s="57" t="s">
        <v>17029</v>
      </c>
      <c r="HA143" s="57" t="s">
        <v>17030</v>
      </c>
      <c r="HB143" s="57" t="s">
        <v>17031</v>
      </c>
      <c r="HC143" s="57" t="s">
        <v>17032</v>
      </c>
      <c r="HI143" s="57" t="s">
        <v>8347</v>
      </c>
      <c r="HJ143" s="57" t="s">
        <v>6298</v>
      </c>
      <c r="HK143" s="57" t="s">
        <v>6244</v>
      </c>
      <c r="HL143" s="57" t="s">
        <v>17033</v>
      </c>
      <c r="HM143" s="57" t="s">
        <v>17034</v>
      </c>
      <c r="HN143" s="57" t="s">
        <v>17035</v>
      </c>
      <c r="HO143" s="57" t="s">
        <v>17036</v>
      </c>
      <c r="HP143" s="57" t="s">
        <v>18063</v>
      </c>
      <c r="HQ143" s="164" t="s">
        <v>18805</v>
      </c>
      <c r="HR143" s="57" t="s">
        <v>19226</v>
      </c>
      <c r="HS143" s="57" t="s">
        <v>79</v>
      </c>
      <c r="HT143" s="57" t="s">
        <v>79</v>
      </c>
      <c r="HU143" s="57" t="s">
        <v>79</v>
      </c>
      <c r="HV143" s="57" t="s">
        <v>68</v>
      </c>
      <c r="HW143" s="57" t="s">
        <v>68</v>
      </c>
      <c r="HX143" s="57" t="s">
        <v>68</v>
      </c>
      <c r="HY143" s="57" t="s">
        <v>82</v>
      </c>
      <c r="HZ143" s="57" t="s">
        <v>82</v>
      </c>
      <c r="IA143" s="57" t="s">
        <v>74</v>
      </c>
      <c r="IB143" s="57" t="s">
        <v>79</v>
      </c>
      <c r="IC143" s="57" t="s">
        <v>79</v>
      </c>
      <c r="ID143" s="57" t="s">
        <v>68</v>
      </c>
      <c r="IE143" s="57" t="s">
        <v>79</v>
      </c>
      <c r="IF143" s="57" t="s">
        <v>79</v>
      </c>
      <c r="IG143" s="57" t="s">
        <v>79</v>
      </c>
      <c r="IH143" s="57" t="s">
        <v>82</v>
      </c>
      <c r="II143" s="57" t="s">
        <v>68</v>
      </c>
      <c r="IJ143" s="57">
        <v>13254</v>
      </c>
      <c r="IK143" s="57">
        <v>31879</v>
      </c>
      <c r="IO143" s="57" t="s">
        <v>799</v>
      </c>
      <c r="IP143" s="57" t="s">
        <v>6303</v>
      </c>
      <c r="IT143" s="57">
        <v>1</v>
      </c>
      <c r="IU143" s="57">
        <v>3</v>
      </c>
      <c r="IY143" s="57">
        <v>42</v>
      </c>
      <c r="IZ143" s="57">
        <v>140</v>
      </c>
      <c r="JD143" s="57">
        <v>128</v>
      </c>
      <c r="JE143" s="57">
        <v>311</v>
      </c>
      <c r="JN143" s="57">
        <v>31879</v>
      </c>
      <c r="JO143" s="57">
        <v>35052</v>
      </c>
      <c r="JP143" s="57">
        <v>34592</v>
      </c>
      <c r="JS143" s="57" t="s">
        <v>6303</v>
      </c>
      <c r="JT143" s="57" t="s">
        <v>6021</v>
      </c>
      <c r="JU143" s="57" t="s">
        <v>6181</v>
      </c>
      <c r="JX143" s="57">
        <v>3</v>
      </c>
      <c r="JY143" s="57">
        <v>2</v>
      </c>
      <c r="JZ143" s="57">
        <v>2</v>
      </c>
      <c r="KC143" s="57">
        <v>140</v>
      </c>
      <c r="KD143" s="57">
        <v>140</v>
      </c>
      <c r="KE143" s="57">
        <v>221</v>
      </c>
      <c r="KH143" s="57">
        <v>311</v>
      </c>
      <c r="KI143" s="57">
        <v>334</v>
      </c>
      <c r="KJ143" s="57">
        <v>312</v>
      </c>
      <c r="KR143" s="57">
        <v>42757</v>
      </c>
      <c r="KS143" s="57">
        <v>34592</v>
      </c>
      <c r="KW143" s="57" t="s">
        <v>11917</v>
      </c>
      <c r="KX143" s="57" t="s">
        <v>6181</v>
      </c>
      <c r="LB143" s="57">
        <v>1</v>
      </c>
      <c r="LC143" s="57">
        <v>2</v>
      </c>
      <c r="LG143" s="57">
        <v>150</v>
      </c>
      <c r="LH143" s="57">
        <v>221</v>
      </c>
      <c r="LL143" s="57">
        <v>334</v>
      </c>
      <c r="LM143" s="57">
        <v>312</v>
      </c>
      <c r="LV143" s="57">
        <v>34592</v>
      </c>
      <c r="MA143" s="57" t="s">
        <v>6181</v>
      </c>
      <c r="MF143" s="57">
        <v>2</v>
      </c>
      <c r="MK143" s="57">
        <v>221</v>
      </c>
      <c r="MP143" s="57">
        <v>312</v>
      </c>
      <c r="MZ143" s="57">
        <v>15254</v>
      </c>
      <c r="NE143" s="57" t="s">
        <v>4802</v>
      </c>
      <c r="NJ143" s="57">
        <v>2</v>
      </c>
      <c r="NO143" s="57">
        <v>400</v>
      </c>
      <c r="NT143" s="57">
        <v>136</v>
      </c>
      <c r="OD143" s="57">
        <v>31879</v>
      </c>
      <c r="OI143" s="57" t="s">
        <v>6303</v>
      </c>
      <c r="ON143" s="57">
        <v>3</v>
      </c>
      <c r="OS143" s="57">
        <v>140</v>
      </c>
      <c r="OX143" s="57">
        <v>311</v>
      </c>
      <c r="PJ143" s="57" t="s">
        <v>19852</v>
      </c>
      <c r="PK143" s="57" t="s">
        <v>19853</v>
      </c>
      <c r="PL143" s="57" t="s">
        <v>19854</v>
      </c>
      <c r="PN143" s="57">
        <v>1847.9382283000002</v>
      </c>
      <c r="PO143" s="57" t="s">
        <v>18823</v>
      </c>
      <c r="PP143" s="57" t="s">
        <v>18824</v>
      </c>
      <c r="PQ143" s="57" t="s">
        <v>18825</v>
      </c>
      <c r="PR143" s="57" t="s">
        <v>3812</v>
      </c>
      <c r="PS143" s="57" t="s">
        <v>3813</v>
      </c>
      <c r="PT143" s="57" t="s">
        <v>3814</v>
      </c>
      <c r="PU143" s="57" t="s">
        <v>3815</v>
      </c>
      <c r="PV143" s="57" t="s">
        <v>3816</v>
      </c>
      <c r="PW143" s="57" t="s">
        <v>3817</v>
      </c>
    </row>
    <row r="144" spans="1:439" ht="15" customHeight="1" x14ac:dyDescent="0.35">
      <c r="A144" s="57">
        <v>143</v>
      </c>
      <c r="B144" s="57" t="s">
        <v>277</v>
      </c>
      <c r="D144" s="57" t="s">
        <v>19855</v>
      </c>
      <c r="E144" s="57" t="s">
        <v>2179</v>
      </c>
      <c r="F144" s="57" t="s">
        <v>2180</v>
      </c>
      <c r="G144" s="57" t="s">
        <v>2181</v>
      </c>
      <c r="H144" s="57" t="s">
        <v>2182</v>
      </c>
      <c r="P144" s="57" t="s">
        <v>2183</v>
      </c>
      <c r="S144" s="57" t="s">
        <v>69</v>
      </c>
      <c r="T144" s="57" t="s">
        <v>69</v>
      </c>
      <c r="U144" s="57" t="s">
        <v>69</v>
      </c>
      <c r="V144" s="57" t="s">
        <v>69</v>
      </c>
      <c r="W144" s="57" t="s">
        <v>69</v>
      </c>
      <c r="X144" s="57" t="s">
        <v>69</v>
      </c>
      <c r="Y144" s="57" t="s">
        <v>69</v>
      </c>
      <c r="Z144" s="57" t="s">
        <v>69</v>
      </c>
      <c r="AA144" s="57" t="s">
        <v>69</v>
      </c>
      <c r="AB144" s="57" t="s">
        <v>63</v>
      </c>
      <c r="AC144" s="57" t="s">
        <v>69</v>
      </c>
      <c r="AD144" s="57" t="s">
        <v>69</v>
      </c>
      <c r="AE144" s="57" t="s">
        <v>63</v>
      </c>
      <c r="AF144" s="57" t="s">
        <v>69</v>
      </c>
      <c r="AG144" s="57" t="s">
        <v>69</v>
      </c>
      <c r="AH144" s="57" t="s">
        <v>70</v>
      </c>
      <c r="AJ144" s="57" t="s">
        <v>83</v>
      </c>
      <c r="AK144" s="57" t="s">
        <v>83</v>
      </c>
      <c r="AO144" s="57" t="s">
        <v>971</v>
      </c>
      <c r="AP144" s="57" t="s">
        <v>19482</v>
      </c>
      <c r="AQ144" s="57" t="s">
        <v>1245</v>
      </c>
      <c r="AR144" s="57" t="s">
        <v>78</v>
      </c>
      <c r="AS144" s="57" t="s">
        <v>1762</v>
      </c>
      <c r="AT144" s="57" t="s">
        <v>18801</v>
      </c>
      <c r="AU144" s="57" t="s">
        <v>6304</v>
      </c>
      <c r="AV144" s="57" t="s">
        <v>6305</v>
      </c>
      <c r="AW144" s="57" t="s">
        <v>6306</v>
      </c>
      <c r="AX144" s="57" t="s">
        <v>6307</v>
      </c>
      <c r="BE144" s="57" t="s">
        <v>6308</v>
      </c>
      <c r="BF144" s="57" t="s">
        <v>6309</v>
      </c>
      <c r="BG144" s="57" t="s">
        <v>6310</v>
      </c>
      <c r="BH144" s="57" t="s">
        <v>6311</v>
      </c>
      <c r="BI144" s="57" t="s">
        <v>6312</v>
      </c>
      <c r="BO144" s="57" t="s">
        <v>6313</v>
      </c>
      <c r="BV144" s="57" t="s">
        <v>18056</v>
      </c>
      <c r="BW144" s="164" t="s">
        <v>18805</v>
      </c>
      <c r="BX144" s="57" t="s">
        <v>19856</v>
      </c>
      <c r="BY144" s="57" t="s">
        <v>9168</v>
      </c>
      <c r="BZ144" s="57" t="s">
        <v>9169</v>
      </c>
      <c r="CA144" s="57" t="s">
        <v>9170</v>
      </c>
      <c r="CB144" s="57" t="s">
        <v>9171</v>
      </c>
      <c r="CC144" s="57" t="s">
        <v>9172</v>
      </c>
      <c r="CD144" s="57" t="s">
        <v>9173</v>
      </c>
      <c r="CE144" s="57" t="s">
        <v>7894</v>
      </c>
      <c r="CI144" s="57" t="s">
        <v>9174</v>
      </c>
      <c r="CJ144" s="57" t="s">
        <v>9175</v>
      </c>
      <c r="CK144" s="57" t="s">
        <v>9176</v>
      </c>
      <c r="CL144" s="57" t="s">
        <v>9177</v>
      </c>
      <c r="CM144" s="57" t="s">
        <v>9178</v>
      </c>
      <c r="CN144" s="57" t="s">
        <v>9179</v>
      </c>
      <c r="CO144" s="57" t="s">
        <v>9180</v>
      </c>
      <c r="CS144" s="57" t="s">
        <v>9181</v>
      </c>
      <c r="CT144" s="57" t="s">
        <v>9182</v>
      </c>
      <c r="CZ144" s="57" t="s">
        <v>18078</v>
      </c>
      <c r="DA144" s="164" t="s">
        <v>18802</v>
      </c>
      <c r="DB144" s="57" t="s">
        <v>19857</v>
      </c>
      <c r="DC144" s="57" t="s">
        <v>11918</v>
      </c>
      <c r="DD144" s="57" t="s">
        <v>8408</v>
      </c>
      <c r="DE144" s="57" t="s">
        <v>11919</v>
      </c>
      <c r="DF144" s="57" t="s">
        <v>11920</v>
      </c>
      <c r="DG144" s="57" t="s">
        <v>11921</v>
      </c>
      <c r="DM144" s="57" t="s">
        <v>11922</v>
      </c>
      <c r="DN144" s="57" t="s">
        <v>11923</v>
      </c>
      <c r="DO144" s="57" t="s">
        <v>11924</v>
      </c>
      <c r="DP144" s="57" t="s">
        <v>11925</v>
      </c>
      <c r="DQ144" s="57" t="s">
        <v>11926</v>
      </c>
      <c r="DR144" s="57" t="s">
        <v>11927</v>
      </c>
      <c r="DS144" s="57" t="s">
        <v>11928</v>
      </c>
      <c r="DW144" s="57" t="s">
        <v>11929</v>
      </c>
      <c r="DX144" s="57" t="s">
        <v>11930</v>
      </c>
      <c r="DY144" s="57" t="s">
        <v>9119</v>
      </c>
      <c r="ED144" s="57" t="s">
        <v>18084</v>
      </c>
      <c r="EE144" s="164" t="s">
        <v>18805</v>
      </c>
      <c r="EF144" s="57" t="s">
        <v>19200</v>
      </c>
      <c r="EG144" s="57" t="s">
        <v>14245</v>
      </c>
      <c r="EH144" s="57" t="s">
        <v>14246</v>
      </c>
      <c r="EI144" s="57" t="s">
        <v>10814</v>
      </c>
      <c r="EJ144" s="57" t="s">
        <v>14247</v>
      </c>
      <c r="EQ144" s="57" t="s">
        <v>14248</v>
      </c>
      <c r="ER144" s="57" t="s">
        <v>14249</v>
      </c>
      <c r="ES144" s="57" t="s">
        <v>14250</v>
      </c>
      <c r="ET144" s="57" t="s">
        <v>14251</v>
      </c>
      <c r="EU144" s="57" t="s">
        <v>14252</v>
      </c>
      <c r="EV144" s="57" t="s">
        <v>10821</v>
      </c>
      <c r="FA144" s="57" t="s">
        <v>14253</v>
      </c>
      <c r="FB144" s="57" t="s">
        <v>14254</v>
      </c>
      <c r="FH144" s="57" t="s">
        <v>18075</v>
      </c>
      <c r="FI144" s="164" t="s">
        <v>18805</v>
      </c>
      <c r="FJ144" s="57" t="s">
        <v>19211</v>
      </c>
      <c r="FK144" s="57" t="s">
        <v>15901</v>
      </c>
      <c r="FL144" s="57" t="s">
        <v>15902</v>
      </c>
      <c r="FM144" s="57" t="s">
        <v>15903</v>
      </c>
      <c r="FN144" s="57" t="s">
        <v>5116</v>
      </c>
      <c r="FU144" s="57" t="s">
        <v>15904</v>
      </c>
      <c r="FV144" s="57" t="s">
        <v>15905</v>
      </c>
      <c r="FW144" s="57" t="s">
        <v>15906</v>
      </c>
      <c r="FX144" s="57" t="s">
        <v>4897</v>
      </c>
      <c r="FY144" s="57" t="s">
        <v>15907</v>
      </c>
      <c r="GE144" s="57" t="s">
        <v>6945</v>
      </c>
      <c r="GF144" s="57" t="s">
        <v>6946</v>
      </c>
      <c r="GG144" s="57" t="s">
        <v>15908</v>
      </c>
      <c r="GL144" s="57" t="s">
        <v>18084</v>
      </c>
      <c r="GM144" s="164" t="s">
        <v>18835</v>
      </c>
      <c r="GN144" s="57" t="s">
        <v>19087</v>
      </c>
      <c r="GO144" s="57" t="s">
        <v>17037</v>
      </c>
      <c r="GP144" s="57" t="s">
        <v>8277</v>
      </c>
      <c r="GQ144" s="57" t="s">
        <v>8278</v>
      </c>
      <c r="GR144" s="57" t="s">
        <v>8279</v>
      </c>
      <c r="GS144" s="57" t="s">
        <v>15961</v>
      </c>
      <c r="GT144" s="57" t="s">
        <v>15425</v>
      </c>
      <c r="GY144" s="57" t="s">
        <v>17038</v>
      </c>
      <c r="GZ144" s="57" t="s">
        <v>15963</v>
      </c>
      <c r="HA144" s="57" t="s">
        <v>15964</v>
      </c>
      <c r="HB144" s="57" t="s">
        <v>15965</v>
      </c>
      <c r="HC144" s="57" t="s">
        <v>8288</v>
      </c>
      <c r="HD144" s="57" t="s">
        <v>15966</v>
      </c>
      <c r="HE144" s="57" t="s">
        <v>15967</v>
      </c>
      <c r="HI144" s="57" t="s">
        <v>8290</v>
      </c>
      <c r="HJ144" s="57" t="s">
        <v>4601</v>
      </c>
      <c r="HP144" s="57" t="s">
        <v>18075</v>
      </c>
      <c r="HQ144" s="164" t="s">
        <v>18935</v>
      </c>
      <c r="HR144" s="57" t="s">
        <v>18893</v>
      </c>
      <c r="HS144" s="57" t="s">
        <v>84</v>
      </c>
      <c r="HT144" s="57" t="s">
        <v>84</v>
      </c>
      <c r="HU144" s="57" t="s">
        <v>84</v>
      </c>
      <c r="HV144" s="57" t="s">
        <v>82</v>
      </c>
      <c r="HW144" s="57" t="s">
        <v>82</v>
      </c>
      <c r="HX144" s="57" t="s">
        <v>84</v>
      </c>
      <c r="HY144" s="57" t="s">
        <v>84</v>
      </c>
      <c r="HZ144" s="57" t="s">
        <v>84</v>
      </c>
      <c r="IA144" s="57" t="s">
        <v>84</v>
      </c>
      <c r="IB144" s="57" t="s">
        <v>82</v>
      </c>
      <c r="IC144" s="57" t="s">
        <v>84</v>
      </c>
      <c r="ID144" s="57" t="s">
        <v>84</v>
      </c>
      <c r="IE144" s="57" t="s">
        <v>84</v>
      </c>
      <c r="IF144" s="57" t="s">
        <v>84</v>
      </c>
      <c r="IG144" s="57" t="s">
        <v>84</v>
      </c>
      <c r="IH144" s="57" t="s">
        <v>84</v>
      </c>
      <c r="II144" s="57" t="s">
        <v>68</v>
      </c>
      <c r="IJ144" s="57">
        <v>13254</v>
      </c>
      <c r="IK144" s="57">
        <v>13154</v>
      </c>
      <c r="IL144" s="57">
        <v>32008</v>
      </c>
      <c r="IO144" s="57" t="s">
        <v>799</v>
      </c>
      <c r="IP144" s="57" t="s">
        <v>798</v>
      </c>
      <c r="IQ144" s="57" t="s">
        <v>6314</v>
      </c>
      <c r="IT144" s="57">
        <v>2</v>
      </c>
      <c r="IU144" s="57">
        <v>2</v>
      </c>
      <c r="IV144" s="57">
        <v>3</v>
      </c>
      <c r="IY144" s="57">
        <v>192</v>
      </c>
      <c r="IZ144" s="57">
        <v>192</v>
      </c>
      <c r="JA144" s="57">
        <v>798</v>
      </c>
      <c r="JD144" s="57">
        <v>128</v>
      </c>
      <c r="JE144" s="57">
        <v>122</v>
      </c>
      <c r="JF144" s="57">
        <v>310</v>
      </c>
      <c r="JN144" s="57">
        <v>13254</v>
      </c>
      <c r="JO144" s="57">
        <v>13154</v>
      </c>
      <c r="JP144" s="57">
        <v>32008</v>
      </c>
      <c r="JS144" s="57" t="s">
        <v>799</v>
      </c>
      <c r="JT144" s="57" t="s">
        <v>798</v>
      </c>
      <c r="JU144" s="57" t="s">
        <v>6314</v>
      </c>
      <c r="JX144" s="57">
        <v>2</v>
      </c>
      <c r="JY144" s="57">
        <v>2</v>
      </c>
      <c r="JZ144" s="57">
        <v>3</v>
      </c>
      <c r="KC144" s="57">
        <v>192</v>
      </c>
      <c r="KD144" s="57">
        <v>192</v>
      </c>
      <c r="KE144" s="57">
        <v>798</v>
      </c>
      <c r="KH144" s="57">
        <v>128</v>
      </c>
      <c r="KI144" s="57">
        <v>122</v>
      </c>
      <c r="KJ144" s="57">
        <v>310</v>
      </c>
      <c r="KR144" s="57">
        <v>13154</v>
      </c>
      <c r="KS144" s="57">
        <v>32079</v>
      </c>
      <c r="KW144" s="57" t="s">
        <v>798</v>
      </c>
      <c r="KX144" s="57" t="s">
        <v>4582</v>
      </c>
      <c r="LB144" s="57">
        <v>2</v>
      </c>
      <c r="LC144" s="57">
        <v>3</v>
      </c>
      <c r="LG144" s="57">
        <v>192</v>
      </c>
      <c r="LH144" s="57">
        <v>548</v>
      </c>
      <c r="LL144" s="57">
        <v>122</v>
      </c>
      <c r="LM144" s="57">
        <v>310</v>
      </c>
      <c r="LV144" s="57">
        <v>46301</v>
      </c>
      <c r="MA144" s="57" t="s">
        <v>4924</v>
      </c>
      <c r="MF144" s="57">
        <v>2</v>
      </c>
      <c r="MK144" s="57">
        <v>324</v>
      </c>
      <c r="MP144" s="57">
        <v>320</v>
      </c>
      <c r="MZ144" s="57">
        <v>13254</v>
      </c>
      <c r="NA144" s="57">
        <v>32008</v>
      </c>
      <c r="NE144" s="57" t="s">
        <v>799</v>
      </c>
      <c r="NF144" s="57" t="s">
        <v>15909</v>
      </c>
      <c r="NJ144" s="57">
        <v>2</v>
      </c>
      <c r="NK144" s="57">
        <v>3</v>
      </c>
      <c r="NO144" s="57">
        <v>192</v>
      </c>
      <c r="NP144" s="57">
        <v>798</v>
      </c>
      <c r="NT144" s="57">
        <v>128</v>
      </c>
      <c r="NU144" s="57">
        <v>310</v>
      </c>
      <c r="OD144" s="57">
        <v>32135</v>
      </c>
      <c r="OE144" s="57">
        <v>46311</v>
      </c>
      <c r="OI144" s="57" t="s">
        <v>12003</v>
      </c>
      <c r="OJ144" s="57" t="s">
        <v>4924</v>
      </c>
      <c r="ON144" s="57">
        <v>2</v>
      </c>
      <c r="OO144" s="57">
        <v>2</v>
      </c>
      <c r="OS144" s="57">
        <v>299</v>
      </c>
      <c r="OT144" s="57">
        <v>324</v>
      </c>
      <c r="OX144" s="57">
        <v>300</v>
      </c>
      <c r="OY144" s="57">
        <v>320</v>
      </c>
      <c r="PJ144" s="57" t="s">
        <v>19858</v>
      </c>
      <c r="PK144" s="57" t="s">
        <v>19859</v>
      </c>
      <c r="PL144" s="57" t="s">
        <v>19860</v>
      </c>
      <c r="PM144" s="57" t="s">
        <v>19861</v>
      </c>
      <c r="PN144" s="57">
        <v>2979.7704879000007</v>
      </c>
      <c r="PO144" s="57" t="s">
        <v>18823</v>
      </c>
      <c r="PP144" s="57" t="s">
        <v>18824</v>
      </c>
      <c r="PQ144" s="57" t="s">
        <v>18825</v>
      </c>
      <c r="PR144" s="57" t="s">
        <v>3818</v>
      </c>
      <c r="PS144" s="57" t="s">
        <v>3819</v>
      </c>
      <c r="PT144" s="57" t="s">
        <v>3820</v>
      </c>
      <c r="PU144" s="57" t="s">
        <v>3821</v>
      </c>
      <c r="PV144" s="57" t="s">
        <v>3822</v>
      </c>
      <c r="PW144" s="57" t="s">
        <v>3823</v>
      </c>
    </row>
    <row r="145" spans="1:439" ht="15" customHeight="1" x14ac:dyDescent="0.35">
      <c r="A145" s="57">
        <v>144</v>
      </c>
      <c r="B145" s="57" t="s">
        <v>277</v>
      </c>
      <c r="D145" s="57" t="s">
        <v>19862</v>
      </c>
      <c r="E145" s="57" t="s">
        <v>2184</v>
      </c>
      <c r="F145" s="57" t="s">
        <v>2185</v>
      </c>
      <c r="G145" s="57" t="s">
        <v>2186</v>
      </c>
      <c r="P145" s="57" t="s">
        <v>2187</v>
      </c>
      <c r="S145" s="57" t="s">
        <v>63</v>
      </c>
      <c r="T145" s="57" t="s">
        <v>69</v>
      </c>
      <c r="U145" s="57" t="s">
        <v>69</v>
      </c>
      <c r="V145" s="57" t="s">
        <v>69</v>
      </c>
      <c r="W145" s="57" t="s">
        <v>63</v>
      </c>
      <c r="X145" s="57" t="s">
        <v>69</v>
      </c>
      <c r="Y145" s="57" t="s">
        <v>63</v>
      </c>
      <c r="Z145" s="57" t="s">
        <v>63</v>
      </c>
      <c r="AA145" s="57" t="s">
        <v>69</v>
      </c>
      <c r="AB145" s="57" t="s">
        <v>63</v>
      </c>
      <c r="AC145" s="57" t="s">
        <v>69</v>
      </c>
      <c r="AD145" s="57" t="s">
        <v>63</v>
      </c>
      <c r="AE145" s="57" t="s">
        <v>69</v>
      </c>
      <c r="AF145" s="57" t="s">
        <v>63</v>
      </c>
      <c r="AG145" s="57" t="s">
        <v>63</v>
      </c>
      <c r="AH145" s="57" t="s">
        <v>75</v>
      </c>
      <c r="AI145" s="57" t="s">
        <v>2188</v>
      </c>
      <c r="AJ145" s="57" t="s">
        <v>71</v>
      </c>
      <c r="AK145" s="57" t="s">
        <v>76</v>
      </c>
      <c r="AL145" s="57" t="s">
        <v>66</v>
      </c>
      <c r="AN145" s="57" t="s">
        <v>2189</v>
      </c>
      <c r="AO145" s="57" t="s">
        <v>972</v>
      </c>
      <c r="AP145" s="57" t="s">
        <v>18827</v>
      </c>
      <c r="AQ145" s="57" t="s">
        <v>67</v>
      </c>
      <c r="AR145" s="57" t="s">
        <v>73</v>
      </c>
      <c r="AS145" s="57" t="s">
        <v>1224</v>
      </c>
      <c r="AT145" s="57" t="s">
        <v>18801</v>
      </c>
      <c r="AU145" s="57" t="s">
        <v>6315</v>
      </c>
      <c r="AV145" s="57" t="s">
        <v>5232</v>
      </c>
      <c r="AW145" s="57" t="s">
        <v>6316</v>
      </c>
      <c r="AX145" s="57" t="s">
        <v>6317</v>
      </c>
      <c r="AY145" s="57" t="s">
        <v>6318</v>
      </c>
      <c r="AZ145" s="57" t="s">
        <v>6319</v>
      </c>
      <c r="BA145" s="57" t="s">
        <v>6320</v>
      </c>
      <c r="BE145" s="57" t="s">
        <v>6321</v>
      </c>
      <c r="BF145" s="57" t="s">
        <v>6322</v>
      </c>
      <c r="BG145" s="57" t="s">
        <v>6323</v>
      </c>
      <c r="BH145" s="57" t="s">
        <v>6324</v>
      </c>
      <c r="BI145" s="57" t="s">
        <v>6325</v>
      </c>
      <c r="BJ145" s="57" t="s">
        <v>6326</v>
      </c>
      <c r="BO145" s="57" t="s">
        <v>4776</v>
      </c>
      <c r="BP145" s="57" t="s">
        <v>5241</v>
      </c>
      <c r="BQ145" s="57" t="s">
        <v>5242</v>
      </c>
      <c r="BV145" s="57" t="s">
        <v>18059</v>
      </c>
      <c r="BW145" s="164" t="s">
        <v>18805</v>
      </c>
      <c r="BX145" s="57" t="s">
        <v>18928</v>
      </c>
      <c r="BY145" s="57" t="s">
        <v>9183</v>
      </c>
      <c r="BZ145" s="57" t="s">
        <v>9184</v>
      </c>
      <c r="CA145" s="57" t="s">
        <v>9185</v>
      </c>
      <c r="CB145" s="57" t="s">
        <v>9186</v>
      </c>
      <c r="CC145" s="57" t="s">
        <v>9187</v>
      </c>
      <c r="CD145" s="57" t="s">
        <v>9188</v>
      </c>
      <c r="CE145" s="57" t="s">
        <v>9189</v>
      </c>
      <c r="CF145" s="57" t="s">
        <v>9190</v>
      </c>
      <c r="CI145" s="57" t="s">
        <v>9191</v>
      </c>
      <c r="CJ145" s="57" t="s">
        <v>9192</v>
      </c>
      <c r="CK145" s="57" t="s">
        <v>9193</v>
      </c>
      <c r="CL145" s="57" t="s">
        <v>9194</v>
      </c>
      <c r="CM145" s="57" t="s">
        <v>9195</v>
      </c>
      <c r="CN145" s="57" t="s">
        <v>9196</v>
      </c>
      <c r="CO145" s="57" t="s">
        <v>9197</v>
      </c>
      <c r="CP145" s="57" t="s">
        <v>9198</v>
      </c>
      <c r="CS145" s="57" t="s">
        <v>9199</v>
      </c>
      <c r="CT145" s="57" t="s">
        <v>9200</v>
      </c>
      <c r="CZ145" s="57" t="s">
        <v>18069</v>
      </c>
      <c r="DA145" s="164" t="s">
        <v>18805</v>
      </c>
      <c r="DB145" s="57" t="s">
        <v>18809</v>
      </c>
      <c r="DC145" s="57" t="s">
        <v>11931</v>
      </c>
      <c r="DD145" s="57" t="s">
        <v>11932</v>
      </c>
      <c r="DE145" s="57" t="s">
        <v>11933</v>
      </c>
      <c r="DF145" s="57" t="s">
        <v>11934</v>
      </c>
      <c r="DG145" s="57" t="s">
        <v>11935</v>
      </c>
      <c r="DH145" s="57" t="s">
        <v>11936</v>
      </c>
      <c r="DI145" s="57" t="s">
        <v>11937</v>
      </c>
      <c r="DJ145" s="57" t="s">
        <v>11938</v>
      </c>
      <c r="DM145" s="57" t="s">
        <v>11939</v>
      </c>
      <c r="DN145" s="57" t="s">
        <v>11940</v>
      </c>
      <c r="DO145" s="57" t="s">
        <v>11941</v>
      </c>
      <c r="DP145" s="57" t="s">
        <v>11942</v>
      </c>
      <c r="DQ145" s="57" t="s">
        <v>11943</v>
      </c>
      <c r="DR145" s="57" t="s">
        <v>11944</v>
      </c>
      <c r="DS145" s="57" t="s">
        <v>11945</v>
      </c>
      <c r="DT145" s="57" t="s">
        <v>11946</v>
      </c>
      <c r="DW145" s="57" t="s">
        <v>11947</v>
      </c>
      <c r="DX145" s="57" t="s">
        <v>11948</v>
      </c>
      <c r="DY145" s="57" t="s">
        <v>11949</v>
      </c>
      <c r="ED145" s="57" t="s">
        <v>18061</v>
      </c>
      <c r="EE145" s="164" t="s">
        <v>18935</v>
      </c>
      <c r="EF145" s="57" t="s">
        <v>18900</v>
      </c>
      <c r="EG145" s="57" t="s">
        <v>14255</v>
      </c>
      <c r="EH145" s="57" t="s">
        <v>14256</v>
      </c>
      <c r="EI145" s="57" t="s">
        <v>14257</v>
      </c>
      <c r="EJ145" s="57" t="s">
        <v>14258</v>
      </c>
      <c r="EK145" s="57" t="s">
        <v>14259</v>
      </c>
      <c r="EQ145" s="57" t="s">
        <v>14260</v>
      </c>
      <c r="ER145" s="57" t="s">
        <v>14261</v>
      </c>
      <c r="ES145" s="57" t="s">
        <v>14262</v>
      </c>
      <c r="ET145" s="57" t="s">
        <v>14263</v>
      </c>
      <c r="EU145" s="57" t="s">
        <v>14264</v>
      </c>
      <c r="FA145" s="57" t="s">
        <v>14265</v>
      </c>
      <c r="FB145" s="57" t="s">
        <v>14266</v>
      </c>
      <c r="FC145" s="57" t="s">
        <v>14267</v>
      </c>
      <c r="FH145" s="57" t="s">
        <v>18084</v>
      </c>
      <c r="FI145" s="164" t="s">
        <v>18805</v>
      </c>
      <c r="FJ145" s="57" t="s">
        <v>19151</v>
      </c>
      <c r="FK145" s="57" t="s">
        <v>5704</v>
      </c>
      <c r="FL145" s="57" t="s">
        <v>15910</v>
      </c>
      <c r="FM145" s="57" t="s">
        <v>15911</v>
      </c>
      <c r="FN145" s="57" t="s">
        <v>15912</v>
      </c>
      <c r="FO145" s="57" t="s">
        <v>15913</v>
      </c>
      <c r="FU145" s="57" t="s">
        <v>15914</v>
      </c>
      <c r="FV145" s="57" t="s">
        <v>15915</v>
      </c>
      <c r="FW145" s="57" t="s">
        <v>15916</v>
      </c>
      <c r="FX145" s="57" t="s">
        <v>15917</v>
      </c>
      <c r="FY145" s="57" t="s">
        <v>15918</v>
      </c>
      <c r="GE145" s="57" t="s">
        <v>6405</v>
      </c>
      <c r="GF145" s="57" t="s">
        <v>5943</v>
      </c>
      <c r="GG145" s="57" t="s">
        <v>9216</v>
      </c>
      <c r="GL145" s="57" t="s">
        <v>18084</v>
      </c>
      <c r="GM145" s="164" t="s">
        <v>18802</v>
      </c>
      <c r="GN145" s="57" t="s">
        <v>18893</v>
      </c>
      <c r="GO145" s="57" t="s">
        <v>17039</v>
      </c>
      <c r="GP145" s="57" t="s">
        <v>17040</v>
      </c>
      <c r="GQ145" s="57" t="s">
        <v>17041</v>
      </c>
      <c r="GR145" s="57" t="s">
        <v>17042</v>
      </c>
      <c r="GS145" s="57" t="s">
        <v>4728</v>
      </c>
      <c r="GT145" s="57" t="s">
        <v>17043</v>
      </c>
      <c r="GU145" s="57" t="s">
        <v>17044</v>
      </c>
      <c r="GY145" s="57" t="s">
        <v>17045</v>
      </c>
      <c r="GZ145" s="57" t="s">
        <v>17046</v>
      </c>
      <c r="HA145" s="57" t="s">
        <v>17047</v>
      </c>
      <c r="HB145" s="57" t="s">
        <v>17048</v>
      </c>
      <c r="HC145" s="57" t="s">
        <v>17049</v>
      </c>
      <c r="HD145" s="57" t="s">
        <v>17050</v>
      </c>
      <c r="HE145" s="57" t="s">
        <v>17051</v>
      </c>
      <c r="HI145" s="57" t="s">
        <v>17052</v>
      </c>
      <c r="HJ145" s="57" t="s">
        <v>7147</v>
      </c>
      <c r="HK145" s="57" t="s">
        <v>4728</v>
      </c>
      <c r="HP145" s="57" t="s">
        <v>18066</v>
      </c>
      <c r="HQ145" s="164" t="s">
        <v>18802</v>
      </c>
      <c r="HR145" s="57" t="s">
        <v>18929</v>
      </c>
      <c r="HS145" s="57" t="s">
        <v>79</v>
      </c>
      <c r="HT145" s="57" t="s">
        <v>79</v>
      </c>
      <c r="HU145" s="57" t="s">
        <v>79</v>
      </c>
      <c r="HV145" s="57" t="s">
        <v>74</v>
      </c>
      <c r="HW145" s="57" t="s">
        <v>79</v>
      </c>
      <c r="HX145" s="57" t="s">
        <v>79</v>
      </c>
      <c r="HY145" s="57" t="s">
        <v>79</v>
      </c>
      <c r="HZ145" s="57" t="s">
        <v>79</v>
      </c>
      <c r="IA145" s="57" t="s">
        <v>82</v>
      </c>
      <c r="IB145" s="57" t="s">
        <v>79</v>
      </c>
      <c r="IC145" s="57" t="s">
        <v>79</v>
      </c>
      <c r="ID145" s="57" t="s">
        <v>68</v>
      </c>
      <c r="IE145" s="57" t="s">
        <v>79</v>
      </c>
      <c r="IF145" s="57" t="s">
        <v>82</v>
      </c>
      <c r="IG145" s="57" t="s">
        <v>74</v>
      </c>
      <c r="IH145" s="57" t="s">
        <v>79</v>
      </c>
      <c r="II145" s="57" t="s">
        <v>82</v>
      </c>
      <c r="IJ145" s="57">
        <v>21052</v>
      </c>
      <c r="IO145" s="57" t="s">
        <v>19296</v>
      </c>
      <c r="IT145" s="57">
        <v>1</v>
      </c>
      <c r="IY145" s="57">
        <v>95</v>
      </c>
      <c r="JD145" s="57">
        <v>210</v>
      </c>
      <c r="JN145" s="57">
        <v>21056</v>
      </c>
      <c r="JO145" s="57">
        <v>21052</v>
      </c>
      <c r="JP145" s="57">
        <v>21572</v>
      </c>
      <c r="JS145" s="57" t="s">
        <v>19298</v>
      </c>
      <c r="JT145" s="57" t="s">
        <v>19296</v>
      </c>
      <c r="JU145" s="57" t="s">
        <v>18816</v>
      </c>
      <c r="JX145" s="57">
        <v>2</v>
      </c>
      <c r="JY145" s="57">
        <v>1</v>
      </c>
      <c r="JZ145" s="57">
        <v>1</v>
      </c>
      <c r="KC145" s="57">
        <v>402</v>
      </c>
      <c r="KD145" s="57">
        <v>95</v>
      </c>
      <c r="KE145" s="57">
        <v>80</v>
      </c>
      <c r="KH145" s="57">
        <v>212</v>
      </c>
      <c r="KI145" s="57">
        <v>210</v>
      </c>
      <c r="KJ145" s="57">
        <v>221</v>
      </c>
      <c r="KR145" s="57">
        <v>21008</v>
      </c>
      <c r="KS145" s="57">
        <v>12054</v>
      </c>
      <c r="KT145" s="57">
        <v>21547</v>
      </c>
      <c r="KU145" s="57">
        <v>42022</v>
      </c>
      <c r="KW145" s="57" t="s">
        <v>19863</v>
      </c>
      <c r="KX145" s="57" t="s">
        <v>18840</v>
      </c>
      <c r="KY145" s="57" t="s">
        <v>19864</v>
      </c>
      <c r="KZ145" s="57" t="s">
        <v>19330</v>
      </c>
      <c r="LB145" s="57">
        <v>3</v>
      </c>
      <c r="LC145" s="57">
        <v>2</v>
      </c>
      <c r="LD145" s="57">
        <v>2</v>
      </c>
      <c r="LE145" s="57">
        <v>1</v>
      </c>
      <c r="LG145" s="57">
        <v>400</v>
      </c>
      <c r="LH145" s="57">
        <v>266</v>
      </c>
      <c r="LI145" s="57">
        <v>245</v>
      </c>
      <c r="LJ145" s="57">
        <v>435</v>
      </c>
      <c r="LL145" s="57">
        <v>212</v>
      </c>
      <c r="LM145" s="57">
        <v>113</v>
      </c>
      <c r="LN145" s="57">
        <v>221</v>
      </c>
      <c r="LO145" s="57">
        <v>212</v>
      </c>
      <c r="LV145" s="57">
        <v>21052</v>
      </c>
      <c r="LW145" s="57">
        <v>42022</v>
      </c>
      <c r="LX145" s="57">
        <v>12054</v>
      </c>
      <c r="MA145" s="57" t="s">
        <v>19296</v>
      </c>
      <c r="MB145" s="57" t="s">
        <v>19330</v>
      </c>
      <c r="MC145" s="57" t="s">
        <v>18840</v>
      </c>
      <c r="MF145" s="57">
        <v>1</v>
      </c>
      <c r="MG145" s="57">
        <v>1</v>
      </c>
      <c r="MH145" s="57">
        <v>2</v>
      </c>
      <c r="MK145" s="57">
        <v>95</v>
      </c>
      <c r="ML145" s="57">
        <v>435</v>
      </c>
      <c r="MM145" s="57">
        <v>266</v>
      </c>
      <c r="MP145" s="57">
        <v>210</v>
      </c>
      <c r="MQ145" s="57">
        <v>212</v>
      </c>
      <c r="MR145" s="57">
        <v>113</v>
      </c>
      <c r="MZ145" s="57">
        <v>21572</v>
      </c>
      <c r="NE145" s="57" t="s">
        <v>18816</v>
      </c>
      <c r="NJ145" s="57">
        <v>1</v>
      </c>
      <c r="NO145" s="57">
        <v>80</v>
      </c>
      <c r="NT145" s="57">
        <v>221</v>
      </c>
      <c r="OD145" s="57">
        <v>21056</v>
      </c>
      <c r="OI145" s="57" t="s">
        <v>19298</v>
      </c>
      <c r="ON145" s="57">
        <v>2</v>
      </c>
      <c r="OS145" s="57">
        <v>402</v>
      </c>
      <c r="OX145" s="57">
        <v>212</v>
      </c>
      <c r="PJ145" s="57" t="s">
        <v>19865</v>
      </c>
      <c r="PK145" s="57" t="s">
        <v>19866</v>
      </c>
      <c r="PL145" s="57" t="s">
        <v>19867</v>
      </c>
      <c r="PN145" s="57">
        <v>1652.4780611999997</v>
      </c>
      <c r="PO145" s="57" t="s">
        <v>18823</v>
      </c>
      <c r="PP145" s="57" t="s">
        <v>18824</v>
      </c>
      <c r="PQ145" s="57" t="s">
        <v>18825</v>
      </c>
      <c r="PR145" s="57" t="s">
        <v>3824</v>
      </c>
      <c r="PS145" s="57" t="s">
        <v>3825</v>
      </c>
      <c r="PT145" s="57" t="s">
        <v>3826</v>
      </c>
      <c r="PU145" s="57" t="s">
        <v>3827</v>
      </c>
      <c r="PV145" s="57" t="s">
        <v>3828</v>
      </c>
      <c r="PW145" s="57" t="s">
        <v>3829</v>
      </c>
    </row>
    <row r="146" spans="1:439" ht="15" customHeight="1" x14ac:dyDescent="0.35">
      <c r="A146" s="57">
        <v>145</v>
      </c>
      <c r="B146" s="57" t="s">
        <v>277</v>
      </c>
      <c r="D146" s="57" t="s">
        <v>19868</v>
      </c>
      <c r="E146" s="57" t="s">
        <v>2190</v>
      </c>
      <c r="F146" s="57" t="s">
        <v>2191</v>
      </c>
      <c r="G146" s="57" t="s">
        <v>2192</v>
      </c>
      <c r="H146" s="57" t="s">
        <v>2193</v>
      </c>
      <c r="P146" s="57" t="s">
        <v>1213</v>
      </c>
      <c r="Q146" s="57" t="s">
        <v>1635</v>
      </c>
      <c r="S146" s="57" t="s">
        <v>69</v>
      </c>
      <c r="T146" s="57" t="s">
        <v>63</v>
      </c>
      <c r="U146" s="57" t="s">
        <v>69</v>
      </c>
      <c r="V146" s="57" t="s">
        <v>63</v>
      </c>
      <c r="W146" s="57" t="s">
        <v>69</v>
      </c>
      <c r="X146" s="57" t="s">
        <v>69</v>
      </c>
      <c r="Y146" s="57" t="s">
        <v>63</v>
      </c>
      <c r="Z146" s="57" t="s">
        <v>63</v>
      </c>
      <c r="AA146" s="57" t="s">
        <v>69</v>
      </c>
      <c r="AB146" s="57" t="s">
        <v>63</v>
      </c>
      <c r="AC146" s="57" t="s">
        <v>69</v>
      </c>
      <c r="AD146" s="57" t="s">
        <v>69</v>
      </c>
      <c r="AE146" s="57" t="s">
        <v>69</v>
      </c>
      <c r="AF146" s="57" t="s">
        <v>69</v>
      </c>
      <c r="AG146" s="57" t="s">
        <v>69</v>
      </c>
      <c r="AH146" s="57" t="s">
        <v>75</v>
      </c>
      <c r="AI146" s="57" t="s">
        <v>2194</v>
      </c>
      <c r="AJ146" s="57" t="s">
        <v>71</v>
      </c>
      <c r="AK146" s="57" t="s">
        <v>76</v>
      </c>
      <c r="AL146" s="57" t="s">
        <v>72</v>
      </c>
      <c r="AM146" s="57" t="s">
        <v>2195</v>
      </c>
      <c r="AN146" s="57" t="s">
        <v>2196</v>
      </c>
      <c r="AO146" s="57" t="s">
        <v>973</v>
      </c>
      <c r="AP146" s="57" t="s">
        <v>19223</v>
      </c>
      <c r="AQ146" s="57" t="s">
        <v>67</v>
      </c>
      <c r="AR146" s="57" t="s">
        <v>73</v>
      </c>
      <c r="AS146" s="57" t="s">
        <v>1623</v>
      </c>
      <c r="AT146" s="57" t="s">
        <v>18801</v>
      </c>
      <c r="AU146" s="57" t="s">
        <v>6327</v>
      </c>
      <c r="AV146" s="57" t="s">
        <v>6328</v>
      </c>
      <c r="AW146" s="57" t="s">
        <v>6329</v>
      </c>
      <c r="AX146" s="57" t="s">
        <v>6330</v>
      </c>
      <c r="AY146" s="57" t="s">
        <v>6331</v>
      </c>
      <c r="AZ146" s="57" t="s">
        <v>6332</v>
      </c>
      <c r="BA146" s="57" t="s">
        <v>6333</v>
      </c>
      <c r="BB146" s="57" t="s">
        <v>6334</v>
      </c>
      <c r="BC146" s="57" t="s">
        <v>6335</v>
      </c>
      <c r="BE146" s="57" t="s">
        <v>6336</v>
      </c>
      <c r="BF146" s="57" t="s">
        <v>6337</v>
      </c>
      <c r="BG146" s="57" t="s">
        <v>6338</v>
      </c>
      <c r="BH146" s="57" t="s">
        <v>6339</v>
      </c>
      <c r="BI146" s="57" t="s">
        <v>6340</v>
      </c>
      <c r="BJ146" s="57" t="s">
        <v>6341</v>
      </c>
      <c r="BK146" s="57" t="s">
        <v>6342</v>
      </c>
      <c r="BO146" s="57" t="s">
        <v>6343</v>
      </c>
      <c r="BP146" s="57" t="s">
        <v>6344</v>
      </c>
      <c r="BQ146" s="57" t="s">
        <v>6345</v>
      </c>
      <c r="BV146" s="57" t="s">
        <v>18059</v>
      </c>
      <c r="BW146" s="164" t="s">
        <v>18802</v>
      </c>
      <c r="BX146" s="57" t="s">
        <v>19240</v>
      </c>
      <c r="BY146" s="57" t="s">
        <v>9201</v>
      </c>
      <c r="BZ146" s="57" t="s">
        <v>9202</v>
      </c>
      <c r="CA146" s="57" t="s">
        <v>9203</v>
      </c>
      <c r="CB146" s="57" t="s">
        <v>9204</v>
      </c>
      <c r="CC146" s="57" t="s">
        <v>9205</v>
      </c>
      <c r="CD146" s="57" t="s">
        <v>9206</v>
      </c>
      <c r="CE146" s="57" t="s">
        <v>9207</v>
      </c>
      <c r="CI146" s="57" t="s">
        <v>9208</v>
      </c>
      <c r="CJ146" s="57" t="s">
        <v>9209</v>
      </c>
      <c r="CK146" s="57" t="s">
        <v>9210</v>
      </c>
      <c r="CL146" s="57" t="s">
        <v>9211</v>
      </c>
      <c r="CM146" s="57" t="s">
        <v>9212</v>
      </c>
      <c r="CN146" s="57" t="s">
        <v>9213</v>
      </c>
      <c r="CO146" s="57" t="s">
        <v>9214</v>
      </c>
      <c r="CS146" s="57" t="s">
        <v>9215</v>
      </c>
      <c r="CT146" s="57" t="s">
        <v>5404</v>
      </c>
      <c r="CU146" s="57" t="s">
        <v>9216</v>
      </c>
      <c r="CZ146" s="57" t="s">
        <v>18069</v>
      </c>
      <c r="DA146" s="164" t="s">
        <v>18805</v>
      </c>
      <c r="DB146" s="57" t="s">
        <v>19108</v>
      </c>
      <c r="DC146" s="57" t="s">
        <v>11952</v>
      </c>
      <c r="DD146" s="57" t="s">
        <v>11953</v>
      </c>
      <c r="DE146" s="57" t="s">
        <v>11954</v>
      </c>
      <c r="DF146" s="57" t="s">
        <v>11955</v>
      </c>
      <c r="DG146" s="57" t="s">
        <v>11956</v>
      </c>
      <c r="DH146" s="57" t="s">
        <v>11957</v>
      </c>
      <c r="DI146" s="57" t="s">
        <v>11958</v>
      </c>
      <c r="DM146" s="57" t="s">
        <v>11959</v>
      </c>
      <c r="DN146" s="57" t="s">
        <v>11960</v>
      </c>
      <c r="DO146" s="57" t="s">
        <v>11961</v>
      </c>
      <c r="DP146" s="57" t="s">
        <v>11962</v>
      </c>
      <c r="DQ146" s="57" t="s">
        <v>11963</v>
      </c>
      <c r="DR146" s="57" t="s">
        <v>11964</v>
      </c>
      <c r="DS146" s="57" t="s">
        <v>11965</v>
      </c>
      <c r="DT146" s="57" t="s">
        <v>11966</v>
      </c>
      <c r="DW146" s="57" t="s">
        <v>10214</v>
      </c>
      <c r="DX146" s="57" t="s">
        <v>11967</v>
      </c>
      <c r="ED146" s="57" t="s">
        <v>18066</v>
      </c>
      <c r="EE146" s="164" t="s">
        <v>18802</v>
      </c>
      <c r="EF146" s="57" t="s">
        <v>19061</v>
      </c>
      <c r="EG146" s="57" t="s">
        <v>14268</v>
      </c>
      <c r="EH146" s="57" t="s">
        <v>14269</v>
      </c>
      <c r="EI146" s="57" t="s">
        <v>14270</v>
      </c>
      <c r="EJ146" s="57" t="s">
        <v>14271</v>
      </c>
      <c r="EK146" s="57" t="s">
        <v>14272</v>
      </c>
      <c r="EL146" s="57" t="s">
        <v>14273</v>
      </c>
      <c r="EM146" s="57" t="s">
        <v>14274</v>
      </c>
      <c r="EN146" s="57" t="s">
        <v>14275</v>
      </c>
      <c r="EQ146" s="57" t="s">
        <v>14276</v>
      </c>
      <c r="ER146" s="57" t="s">
        <v>14277</v>
      </c>
      <c r="ES146" s="57" t="s">
        <v>14278</v>
      </c>
      <c r="ET146" s="57" t="s">
        <v>14279</v>
      </c>
      <c r="EU146" s="57" t="s">
        <v>14280</v>
      </c>
      <c r="EV146" s="57" t="s">
        <v>14281</v>
      </c>
      <c r="EW146" s="57" t="s">
        <v>14282</v>
      </c>
      <c r="EX146" s="57" t="s">
        <v>14283</v>
      </c>
      <c r="FA146" s="57" t="s">
        <v>4517</v>
      </c>
      <c r="FB146" s="57" t="s">
        <v>14284</v>
      </c>
      <c r="FC146" s="57" t="s">
        <v>14285</v>
      </c>
      <c r="FH146" s="57" t="s">
        <v>18072</v>
      </c>
      <c r="FI146" s="164" t="s">
        <v>18802</v>
      </c>
      <c r="FJ146" s="57" t="s">
        <v>19108</v>
      </c>
      <c r="FK146" s="57" t="s">
        <v>15919</v>
      </c>
      <c r="FL146" s="57" t="s">
        <v>15920</v>
      </c>
      <c r="FM146" s="57" t="s">
        <v>15921</v>
      </c>
      <c r="FN146" s="57" t="s">
        <v>15922</v>
      </c>
      <c r="FO146" s="57" t="s">
        <v>15923</v>
      </c>
      <c r="FP146" s="57" t="s">
        <v>12586</v>
      </c>
      <c r="FQ146" s="57" t="s">
        <v>15924</v>
      </c>
      <c r="FU146" s="57" t="s">
        <v>15925</v>
      </c>
      <c r="FV146" s="57" t="s">
        <v>15926</v>
      </c>
      <c r="FW146" s="57" t="s">
        <v>15927</v>
      </c>
      <c r="FX146" s="57" t="s">
        <v>15928</v>
      </c>
      <c r="FY146" s="57" t="s">
        <v>15929</v>
      </c>
      <c r="FZ146" s="57" t="s">
        <v>15930</v>
      </c>
      <c r="GA146" s="57" t="s">
        <v>15931</v>
      </c>
      <c r="GE146" s="57" t="s">
        <v>13017</v>
      </c>
      <c r="GF146" s="57" t="s">
        <v>15932</v>
      </c>
      <c r="GG146" s="57" t="s">
        <v>15933</v>
      </c>
      <c r="GL146" s="57" t="s">
        <v>18059</v>
      </c>
      <c r="GM146" s="164" t="s">
        <v>18802</v>
      </c>
      <c r="GN146" s="57" t="s">
        <v>18956</v>
      </c>
      <c r="GO146" s="57" t="s">
        <v>7360</v>
      </c>
      <c r="GP146" s="57" t="s">
        <v>7361</v>
      </c>
      <c r="GQ146" s="57" t="s">
        <v>7362</v>
      </c>
      <c r="GR146" s="57" t="s">
        <v>17053</v>
      </c>
      <c r="GS146" s="57" t="s">
        <v>7364</v>
      </c>
      <c r="GT146" s="57" t="s">
        <v>7365</v>
      </c>
      <c r="GU146" s="57" t="s">
        <v>7366</v>
      </c>
      <c r="GY146" s="57" t="s">
        <v>7367</v>
      </c>
      <c r="GZ146" s="57" t="s">
        <v>7368</v>
      </c>
      <c r="HA146" s="57" t="s">
        <v>7369</v>
      </c>
      <c r="HB146" s="57" t="s">
        <v>17054</v>
      </c>
      <c r="HC146" s="57" t="s">
        <v>7371</v>
      </c>
      <c r="HD146" s="57" t="s">
        <v>586</v>
      </c>
      <c r="HI146" s="57" t="s">
        <v>631</v>
      </c>
      <c r="HJ146" s="57" t="s">
        <v>6825</v>
      </c>
      <c r="HK146" s="57" t="s">
        <v>16564</v>
      </c>
      <c r="HP146" s="57" t="s">
        <v>18061</v>
      </c>
      <c r="HQ146" s="164" t="s">
        <v>18802</v>
      </c>
      <c r="HR146" s="57" t="s">
        <v>18941</v>
      </c>
      <c r="HS146" s="57" t="s">
        <v>74</v>
      </c>
      <c r="HT146" s="57" t="s">
        <v>74</v>
      </c>
      <c r="HU146" s="57" t="s">
        <v>79</v>
      </c>
      <c r="HV146" s="57" t="s">
        <v>68</v>
      </c>
      <c r="HW146" s="57" t="s">
        <v>74</v>
      </c>
      <c r="HX146" s="57" t="s">
        <v>74</v>
      </c>
      <c r="HY146" s="57" t="s">
        <v>74</v>
      </c>
      <c r="HZ146" s="57" t="s">
        <v>74</v>
      </c>
      <c r="IA146" s="57" t="s">
        <v>79</v>
      </c>
      <c r="IB146" s="57" t="s">
        <v>79</v>
      </c>
      <c r="IC146" s="57" t="s">
        <v>79</v>
      </c>
      <c r="ID146" s="57" t="s">
        <v>74</v>
      </c>
      <c r="IE146" s="57" t="s">
        <v>79</v>
      </c>
      <c r="IF146" s="57" t="s">
        <v>79</v>
      </c>
      <c r="IG146" s="57" t="s">
        <v>74</v>
      </c>
      <c r="IH146" s="57" t="s">
        <v>79</v>
      </c>
      <c r="II146" s="57" t="s">
        <v>74</v>
      </c>
      <c r="IJ146" s="57">
        <v>34597</v>
      </c>
      <c r="IK146" s="57">
        <v>13154</v>
      </c>
      <c r="IL146" s="57">
        <v>21572</v>
      </c>
      <c r="IO146" s="57" t="s">
        <v>19228</v>
      </c>
      <c r="IP146" s="57" t="s">
        <v>18863</v>
      </c>
      <c r="IQ146" s="57" t="s">
        <v>18816</v>
      </c>
      <c r="IT146" s="57">
        <v>1</v>
      </c>
      <c r="IU146" s="57">
        <v>1</v>
      </c>
      <c r="IV146" s="57">
        <v>1</v>
      </c>
      <c r="IY146" s="57">
        <v>315</v>
      </c>
      <c r="IZ146" s="57">
        <v>42</v>
      </c>
      <c r="JA146" s="57">
        <v>80</v>
      </c>
      <c r="JD146" s="57">
        <v>312</v>
      </c>
      <c r="JE146" s="57">
        <v>122</v>
      </c>
      <c r="JF146" s="57">
        <v>221</v>
      </c>
      <c r="JN146" s="57">
        <v>34592</v>
      </c>
      <c r="JO146" s="57">
        <v>15254</v>
      </c>
      <c r="JP146" s="57">
        <v>21572</v>
      </c>
      <c r="JQ146" s="57">
        <v>21510</v>
      </c>
      <c r="JS146" s="57" t="s">
        <v>18843</v>
      </c>
      <c r="JT146" s="57" t="s">
        <v>18909</v>
      </c>
      <c r="JU146" s="57" t="s">
        <v>18816</v>
      </c>
      <c r="JV146" s="57" t="s">
        <v>18811</v>
      </c>
      <c r="JX146" s="57">
        <v>2</v>
      </c>
      <c r="JY146" s="57">
        <v>1</v>
      </c>
      <c r="JZ146" s="57">
        <v>1</v>
      </c>
      <c r="KA146" s="57">
        <v>2</v>
      </c>
      <c r="KC146" s="57">
        <v>221</v>
      </c>
      <c r="KD146" s="57">
        <v>200</v>
      </c>
      <c r="KE146" s="57">
        <v>80</v>
      </c>
      <c r="KF146" s="57">
        <v>280</v>
      </c>
      <c r="KH146" s="57">
        <v>312</v>
      </c>
      <c r="KI146" s="57">
        <v>136</v>
      </c>
      <c r="KJ146" s="57">
        <v>221</v>
      </c>
      <c r="KK146" s="57">
        <v>211</v>
      </c>
      <c r="KR146" s="57">
        <v>34592</v>
      </c>
      <c r="KS146" s="57">
        <v>15254</v>
      </c>
      <c r="KW146" s="57" t="s">
        <v>18843</v>
      </c>
      <c r="KX146" s="57" t="s">
        <v>18909</v>
      </c>
      <c r="LB146" s="57">
        <v>2</v>
      </c>
      <c r="LC146" s="57">
        <v>1</v>
      </c>
      <c r="LG146" s="57">
        <v>221</v>
      </c>
      <c r="LH146" s="57">
        <v>200</v>
      </c>
      <c r="LL146" s="57">
        <v>312</v>
      </c>
      <c r="LM146" s="57">
        <v>136</v>
      </c>
      <c r="LV146" s="57">
        <v>31436</v>
      </c>
      <c r="LW146" s="57">
        <v>21572</v>
      </c>
      <c r="LX146" s="57">
        <v>21510</v>
      </c>
      <c r="LY146" s="57">
        <v>31721</v>
      </c>
      <c r="MA146" s="57" t="s">
        <v>18815</v>
      </c>
      <c r="MB146" s="57" t="s">
        <v>18816</v>
      </c>
      <c r="MC146" s="57" t="s">
        <v>18811</v>
      </c>
      <c r="MD146" s="57" t="s">
        <v>18866</v>
      </c>
      <c r="MF146" s="57">
        <v>2</v>
      </c>
      <c r="MG146" s="57">
        <v>1</v>
      </c>
      <c r="MH146" s="57">
        <v>2</v>
      </c>
      <c r="MI146" s="57">
        <v>1</v>
      </c>
      <c r="MK146" s="57">
        <v>245</v>
      </c>
      <c r="ML146" s="57">
        <v>80</v>
      </c>
      <c r="MM146" s="57">
        <v>280</v>
      </c>
      <c r="MN146" s="57">
        <v>300</v>
      </c>
      <c r="MP146" s="57">
        <v>200</v>
      </c>
      <c r="MQ146" s="57">
        <v>221</v>
      </c>
      <c r="MR146" s="57">
        <v>211</v>
      </c>
      <c r="MS146" s="57">
        <v>311</v>
      </c>
      <c r="MZ146" s="57">
        <v>21510</v>
      </c>
      <c r="NA146" s="57">
        <v>15254</v>
      </c>
      <c r="NE146" s="57" t="s">
        <v>18811</v>
      </c>
      <c r="NF146" s="57" t="s">
        <v>18909</v>
      </c>
      <c r="NJ146" s="57">
        <v>2</v>
      </c>
      <c r="NK146" s="57">
        <v>1</v>
      </c>
      <c r="NO146" s="57">
        <v>280</v>
      </c>
      <c r="NP146" s="57">
        <v>200</v>
      </c>
      <c r="NT146" s="57">
        <v>211</v>
      </c>
      <c r="NU146" s="57">
        <v>136</v>
      </c>
      <c r="OD146" s="57">
        <v>21510</v>
      </c>
      <c r="OE146" s="57">
        <v>31436</v>
      </c>
      <c r="OF146" s="57">
        <v>21572</v>
      </c>
      <c r="OI146" s="57" t="s">
        <v>18811</v>
      </c>
      <c r="OJ146" s="57" t="s">
        <v>18815</v>
      </c>
      <c r="OK146" s="57" t="s">
        <v>18816</v>
      </c>
      <c r="ON146" s="57">
        <v>2</v>
      </c>
      <c r="OO146" s="57">
        <v>2</v>
      </c>
      <c r="OP146" s="57">
        <v>1</v>
      </c>
      <c r="OS146" s="57">
        <v>280</v>
      </c>
      <c r="OT146" s="57">
        <v>245</v>
      </c>
      <c r="OU146" s="57">
        <v>80</v>
      </c>
      <c r="OX146" s="57">
        <v>211</v>
      </c>
      <c r="OY146" s="57">
        <v>200</v>
      </c>
      <c r="OZ146" s="57">
        <v>221</v>
      </c>
      <c r="PJ146" s="57" t="s">
        <v>19869</v>
      </c>
      <c r="PK146" s="57" t="s">
        <v>19870</v>
      </c>
      <c r="PL146" s="57" t="s">
        <v>19871</v>
      </c>
      <c r="PN146" s="57">
        <v>1244.3417261999998</v>
      </c>
      <c r="PO146" s="57" t="s">
        <v>18823</v>
      </c>
      <c r="PP146" s="57" t="s">
        <v>18824</v>
      </c>
      <c r="PQ146" s="57" t="s">
        <v>18825</v>
      </c>
      <c r="PR146" s="57" t="s">
        <v>3830</v>
      </c>
      <c r="PS146" s="57" t="s">
        <v>3831</v>
      </c>
      <c r="PT146" s="57" t="s">
        <v>3832</v>
      </c>
      <c r="PU146" s="57" t="s">
        <v>3833</v>
      </c>
      <c r="PV146" s="57" t="s">
        <v>3834</v>
      </c>
      <c r="PW146" s="57" t="s">
        <v>3835</v>
      </c>
    </row>
    <row r="147" spans="1:439" ht="15" customHeight="1" x14ac:dyDescent="0.35">
      <c r="A147" s="57">
        <v>146</v>
      </c>
      <c r="B147" s="57" t="s">
        <v>277</v>
      </c>
      <c r="D147" s="57" t="s">
        <v>19872</v>
      </c>
      <c r="E147" s="57" t="s">
        <v>2197</v>
      </c>
      <c r="F147" s="57" t="s">
        <v>2198</v>
      </c>
      <c r="P147" s="57" t="s">
        <v>2199</v>
      </c>
      <c r="S147" s="57" t="s">
        <v>69</v>
      </c>
      <c r="T147" s="57" t="s">
        <v>69</v>
      </c>
      <c r="U147" s="57" t="s">
        <v>69</v>
      </c>
      <c r="V147" s="57" t="s">
        <v>69</v>
      </c>
      <c r="W147" s="57" t="s">
        <v>69</v>
      </c>
      <c r="X147" s="57" t="s">
        <v>69</v>
      </c>
      <c r="Y147" s="57" t="s">
        <v>69</v>
      </c>
      <c r="Z147" s="57" t="s">
        <v>69</v>
      </c>
      <c r="AA147" s="57" t="s">
        <v>69</v>
      </c>
      <c r="AB147" s="57" t="s">
        <v>63</v>
      </c>
      <c r="AC147" s="57" t="s">
        <v>69</v>
      </c>
      <c r="AD147" s="57" t="s">
        <v>69</v>
      </c>
      <c r="AE147" s="57" t="s">
        <v>63</v>
      </c>
      <c r="AF147" s="57" t="s">
        <v>69</v>
      </c>
      <c r="AG147" s="57" t="s">
        <v>69</v>
      </c>
      <c r="AH147" s="57" t="s">
        <v>75</v>
      </c>
      <c r="AI147" s="57" t="s">
        <v>2042</v>
      </c>
      <c r="AJ147" s="57" t="s">
        <v>76</v>
      </c>
      <c r="AK147" s="57" t="s">
        <v>81</v>
      </c>
      <c r="AL147" s="57" t="s">
        <v>66</v>
      </c>
      <c r="AN147" s="57" t="s">
        <v>2200</v>
      </c>
      <c r="AO147" s="57" t="s">
        <v>974</v>
      </c>
      <c r="AP147" s="57" t="s">
        <v>19167</v>
      </c>
      <c r="AQ147" s="57" t="s">
        <v>67</v>
      </c>
      <c r="AR147" s="57" t="s">
        <v>78</v>
      </c>
      <c r="AS147" s="57" t="s">
        <v>1343</v>
      </c>
      <c r="AT147" s="57" t="s">
        <v>18859</v>
      </c>
      <c r="AU147" s="57" t="s">
        <v>6346</v>
      </c>
      <c r="AV147" s="57" t="s">
        <v>6347</v>
      </c>
      <c r="AW147" s="57" t="s">
        <v>6348</v>
      </c>
      <c r="AX147" s="57" t="s">
        <v>6349</v>
      </c>
      <c r="AY147" s="57" t="s">
        <v>6350</v>
      </c>
      <c r="BE147" s="57" t="s">
        <v>6351</v>
      </c>
      <c r="BF147" s="57" t="s">
        <v>6352</v>
      </c>
      <c r="BG147" s="57" t="s">
        <v>6353</v>
      </c>
      <c r="BH147" s="57" t="s">
        <v>6354</v>
      </c>
      <c r="BI147" s="57" t="s">
        <v>6355</v>
      </c>
      <c r="BO147" s="57" t="s">
        <v>6356</v>
      </c>
      <c r="BP147" s="57" t="s">
        <v>6357</v>
      </c>
      <c r="BV147" s="57" t="s">
        <v>18059</v>
      </c>
      <c r="BW147" s="164" t="s">
        <v>18802</v>
      </c>
      <c r="BX147" s="57" t="s">
        <v>18928</v>
      </c>
      <c r="BY147" s="57" t="s">
        <v>9217</v>
      </c>
      <c r="BZ147" s="57" t="s">
        <v>9218</v>
      </c>
      <c r="CA147" s="57" t="s">
        <v>9219</v>
      </c>
      <c r="CB147" s="57" t="s">
        <v>9220</v>
      </c>
      <c r="CC147" s="57" t="s">
        <v>9221</v>
      </c>
      <c r="CD147" s="57" t="s">
        <v>9222</v>
      </c>
      <c r="CI147" s="57" t="s">
        <v>9223</v>
      </c>
      <c r="CJ147" s="57" t="s">
        <v>9224</v>
      </c>
      <c r="CK147" s="57" t="s">
        <v>9225</v>
      </c>
      <c r="CL147" s="57" t="s">
        <v>9226</v>
      </c>
      <c r="CM147" s="57" t="s">
        <v>9227</v>
      </c>
      <c r="CN147" s="57" t="s">
        <v>9228</v>
      </c>
      <c r="CO147" s="57" t="s">
        <v>9229</v>
      </c>
      <c r="CP147" s="57" t="s">
        <v>9230</v>
      </c>
      <c r="CS147" s="57" t="s">
        <v>9231</v>
      </c>
      <c r="CT147" s="57" t="s">
        <v>9232</v>
      </c>
      <c r="CZ147" s="57" t="s">
        <v>18061</v>
      </c>
      <c r="DA147" s="164" t="s">
        <v>19168</v>
      </c>
      <c r="DB147" s="57" t="s">
        <v>18861</v>
      </c>
      <c r="DC147" s="57" t="s">
        <v>11968</v>
      </c>
      <c r="DD147" s="57" t="s">
        <v>11969</v>
      </c>
      <c r="DE147" s="57" t="s">
        <v>11970</v>
      </c>
      <c r="DF147" s="57" t="s">
        <v>11971</v>
      </c>
      <c r="DM147" s="57" t="s">
        <v>11972</v>
      </c>
      <c r="DN147" s="57" t="s">
        <v>8477</v>
      </c>
      <c r="DO147" s="57" t="s">
        <v>11973</v>
      </c>
      <c r="DP147" s="57" t="s">
        <v>8478</v>
      </c>
      <c r="DQ147" s="57" t="s">
        <v>8480</v>
      </c>
      <c r="DR147" s="57" t="s">
        <v>8481</v>
      </c>
      <c r="DS147" s="57" t="s">
        <v>11974</v>
      </c>
      <c r="DW147" s="57" t="s">
        <v>11975</v>
      </c>
      <c r="DX147" s="57" t="s">
        <v>11976</v>
      </c>
      <c r="ED147" s="57" t="s">
        <v>18061</v>
      </c>
      <c r="EE147" s="164" t="s">
        <v>18835</v>
      </c>
      <c r="EF147" s="57" t="s">
        <v>19157</v>
      </c>
      <c r="EG147" s="57" t="s">
        <v>14286</v>
      </c>
      <c r="EH147" s="57" t="s">
        <v>11353</v>
      </c>
      <c r="EI147" s="57" t="s">
        <v>11354</v>
      </c>
      <c r="EJ147" s="57" t="s">
        <v>11355</v>
      </c>
      <c r="EQ147" s="57" t="s">
        <v>11356</v>
      </c>
      <c r="ER147" s="57" t="s">
        <v>11357</v>
      </c>
      <c r="ES147" s="57" t="s">
        <v>11359</v>
      </c>
      <c r="ET147" s="57" t="s">
        <v>11360</v>
      </c>
      <c r="EU147" s="57" t="s">
        <v>14287</v>
      </c>
      <c r="FA147" s="57" t="s">
        <v>14288</v>
      </c>
      <c r="FB147" s="57" t="s">
        <v>14289</v>
      </c>
      <c r="FH147" s="57" t="s">
        <v>18061</v>
      </c>
      <c r="FI147" s="164" t="s">
        <v>18835</v>
      </c>
      <c r="FJ147" s="57" t="s">
        <v>19116</v>
      </c>
      <c r="FK147" s="57" t="s">
        <v>15934</v>
      </c>
      <c r="FL147" s="57" t="s">
        <v>6923</v>
      </c>
      <c r="FM147" s="57" t="s">
        <v>15935</v>
      </c>
      <c r="FN147" s="57" t="s">
        <v>15936</v>
      </c>
      <c r="FO147" s="57" t="s">
        <v>15937</v>
      </c>
      <c r="FP147" s="57" t="s">
        <v>15938</v>
      </c>
      <c r="FU147" s="57" t="s">
        <v>15939</v>
      </c>
      <c r="FV147" s="57" t="s">
        <v>15940</v>
      </c>
      <c r="FW147" s="57" t="s">
        <v>15941</v>
      </c>
      <c r="FX147" s="57" t="s">
        <v>15942</v>
      </c>
      <c r="FY147" s="57" t="s">
        <v>15943</v>
      </c>
      <c r="FZ147" s="57" t="s">
        <v>15944</v>
      </c>
      <c r="GA147" s="57" t="s">
        <v>15945</v>
      </c>
      <c r="GE147" s="57" t="s">
        <v>15946</v>
      </c>
      <c r="GF147" s="57" t="s">
        <v>6923</v>
      </c>
      <c r="GG147" s="57" t="s">
        <v>15208</v>
      </c>
      <c r="GL147" s="57" t="s">
        <v>18056</v>
      </c>
      <c r="GM147" s="164" t="s">
        <v>18802</v>
      </c>
      <c r="GN147" s="57" t="s">
        <v>19226</v>
      </c>
      <c r="HS147" s="57" t="s">
        <v>82</v>
      </c>
      <c r="HT147" s="57" t="s">
        <v>82</v>
      </c>
      <c r="HU147" s="57" t="s">
        <v>82</v>
      </c>
      <c r="HV147" s="57" t="s">
        <v>79</v>
      </c>
      <c r="HW147" s="57" t="s">
        <v>79</v>
      </c>
      <c r="HX147" s="57" t="s">
        <v>79</v>
      </c>
      <c r="HY147" s="57" t="s">
        <v>79</v>
      </c>
      <c r="HZ147" s="57" t="s">
        <v>82</v>
      </c>
      <c r="IA147" s="57" t="s">
        <v>79</v>
      </c>
      <c r="IB147" s="57" t="s">
        <v>68</v>
      </c>
      <c r="IC147" s="57" t="s">
        <v>68</v>
      </c>
      <c r="ID147" s="57" t="s">
        <v>79</v>
      </c>
      <c r="IE147" s="57" t="s">
        <v>79</v>
      </c>
      <c r="IF147" s="57" t="s">
        <v>82</v>
      </c>
      <c r="IG147" s="57" t="s">
        <v>82</v>
      </c>
      <c r="IH147" s="57" t="s">
        <v>79</v>
      </c>
      <c r="II147" s="57" t="s">
        <v>68</v>
      </c>
      <c r="IJ147" s="57">
        <v>31054</v>
      </c>
      <c r="IK147" s="57">
        <v>11054</v>
      </c>
      <c r="IL147" s="57">
        <v>15254</v>
      </c>
      <c r="IO147" s="57" t="s">
        <v>5066</v>
      </c>
      <c r="IP147" s="57" t="s">
        <v>727</v>
      </c>
      <c r="IQ147" s="57" t="s">
        <v>4802</v>
      </c>
      <c r="IT147" s="57">
        <v>2</v>
      </c>
      <c r="IU147" s="57">
        <v>2</v>
      </c>
      <c r="IV147" s="57">
        <v>2</v>
      </c>
      <c r="IY147" s="57">
        <v>188</v>
      </c>
      <c r="IZ147" s="57">
        <v>320</v>
      </c>
      <c r="JA147" s="57">
        <v>400</v>
      </c>
      <c r="JD147" s="57">
        <v>326</v>
      </c>
      <c r="JE147" s="57">
        <v>114</v>
      </c>
      <c r="JF147" s="57">
        <v>136</v>
      </c>
      <c r="JN147" s="57">
        <v>31054</v>
      </c>
      <c r="JO147" s="57">
        <v>11054</v>
      </c>
      <c r="JP147" s="57">
        <v>15254</v>
      </c>
      <c r="JS147" s="57" t="s">
        <v>5066</v>
      </c>
      <c r="JT147" s="57" t="s">
        <v>727</v>
      </c>
      <c r="JU147" s="57" t="s">
        <v>4802</v>
      </c>
      <c r="JX147" s="57">
        <v>2</v>
      </c>
      <c r="JY147" s="57">
        <v>2</v>
      </c>
      <c r="JZ147" s="57">
        <v>2</v>
      </c>
      <c r="KC147" s="57">
        <v>188</v>
      </c>
      <c r="KD147" s="57">
        <v>320</v>
      </c>
      <c r="KE147" s="57">
        <v>400</v>
      </c>
      <c r="KH147" s="57">
        <v>326</v>
      </c>
      <c r="KI147" s="57">
        <v>114</v>
      </c>
      <c r="KJ147" s="57">
        <v>136</v>
      </c>
      <c r="KR147" s="57">
        <v>31051</v>
      </c>
      <c r="KS147" s="57">
        <v>31054</v>
      </c>
      <c r="KW147" s="57" t="s">
        <v>5658</v>
      </c>
      <c r="KX147" s="57" t="s">
        <v>5066</v>
      </c>
      <c r="LB147" s="57">
        <v>2</v>
      </c>
      <c r="LC147" s="57">
        <v>2</v>
      </c>
      <c r="LG147" s="57">
        <v>200</v>
      </c>
      <c r="LH147" s="57">
        <v>188</v>
      </c>
      <c r="LL147" s="57">
        <v>326</v>
      </c>
      <c r="LM147" s="57">
        <v>326</v>
      </c>
      <c r="LV147" s="57">
        <v>31051</v>
      </c>
      <c r="LW147" s="57">
        <v>31054</v>
      </c>
      <c r="MA147" s="57" t="s">
        <v>5658</v>
      </c>
      <c r="MB147" s="57" t="s">
        <v>5066</v>
      </c>
      <c r="MF147" s="57">
        <v>2</v>
      </c>
      <c r="MG147" s="57">
        <v>2</v>
      </c>
      <c r="MK147" s="57">
        <v>200</v>
      </c>
      <c r="ML147" s="57">
        <v>188</v>
      </c>
      <c r="MP147" s="57">
        <v>326</v>
      </c>
      <c r="MQ147" s="57">
        <v>326</v>
      </c>
      <c r="MZ147" s="57">
        <v>31054</v>
      </c>
      <c r="NE147" s="57" t="s">
        <v>5066</v>
      </c>
      <c r="NJ147" s="57">
        <v>2</v>
      </c>
      <c r="NO147" s="57">
        <v>188</v>
      </c>
      <c r="NT147" s="57">
        <v>326</v>
      </c>
      <c r="PJ147" s="57" t="s">
        <v>19873</v>
      </c>
      <c r="PK147" s="57" t="s">
        <v>19874</v>
      </c>
      <c r="PL147" s="57" t="s">
        <v>19875</v>
      </c>
      <c r="PM147" s="57" t="s">
        <v>19876</v>
      </c>
      <c r="PN147" s="57">
        <v>1606.9376743000003</v>
      </c>
      <c r="PO147" s="57" t="s">
        <v>18823</v>
      </c>
      <c r="PP147" s="57" t="s">
        <v>18824</v>
      </c>
      <c r="PQ147" s="57" t="s">
        <v>18825</v>
      </c>
      <c r="PR147" s="57" t="s">
        <v>3836</v>
      </c>
      <c r="PS147" s="57" t="s">
        <v>3837</v>
      </c>
      <c r="PT147" s="57" t="s">
        <v>3838</v>
      </c>
      <c r="PU147" s="57" t="s">
        <v>3839</v>
      </c>
      <c r="PV147" s="57" t="s">
        <v>3840</v>
      </c>
      <c r="PW147" s="57" t="s">
        <v>3167</v>
      </c>
    </row>
    <row r="148" spans="1:439" ht="15" customHeight="1" x14ac:dyDescent="0.35">
      <c r="A148" s="57">
        <v>147</v>
      </c>
      <c r="B148" s="57" t="s">
        <v>277</v>
      </c>
      <c r="D148" s="57" t="s">
        <v>19877</v>
      </c>
      <c r="E148" s="57" t="s">
        <v>2201</v>
      </c>
      <c r="F148" s="57" t="s">
        <v>2152</v>
      </c>
      <c r="G148" s="57" t="s">
        <v>2202</v>
      </c>
      <c r="H148" s="57" t="s">
        <v>1913</v>
      </c>
      <c r="P148" s="57" t="s">
        <v>1477</v>
      </c>
      <c r="Q148" s="57" t="s">
        <v>2199</v>
      </c>
      <c r="S148" s="57" t="s">
        <v>69</v>
      </c>
      <c r="T148" s="57" t="s">
        <v>69</v>
      </c>
      <c r="U148" s="57" t="s">
        <v>69</v>
      </c>
      <c r="V148" s="57" t="s">
        <v>69</v>
      </c>
      <c r="W148" s="57" t="s">
        <v>69</v>
      </c>
      <c r="X148" s="57" t="s">
        <v>69</v>
      </c>
      <c r="Y148" s="57" t="s">
        <v>69</v>
      </c>
      <c r="Z148" s="57" t="s">
        <v>69</v>
      </c>
      <c r="AA148" s="57" t="s">
        <v>69</v>
      </c>
      <c r="AB148" s="57" t="s">
        <v>63</v>
      </c>
      <c r="AC148" s="57" t="s">
        <v>69</v>
      </c>
      <c r="AD148" s="57" t="s">
        <v>69</v>
      </c>
      <c r="AE148" s="57" t="s">
        <v>63</v>
      </c>
      <c r="AF148" s="57" t="s">
        <v>69</v>
      </c>
      <c r="AG148" s="57" t="s">
        <v>69</v>
      </c>
      <c r="AH148" s="57" t="s">
        <v>75</v>
      </c>
      <c r="AI148" s="57" t="s">
        <v>2203</v>
      </c>
      <c r="AJ148" s="57" t="s">
        <v>83</v>
      </c>
      <c r="AK148" s="57" t="s">
        <v>83</v>
      </c>
      <c r="AL148" s="57" t="s">
        <v>77</v>
      </c>
      <c r="AM148" s="57" t="s">
        <v>2203</v>
      </c>
      <c r="AO148" s="57" t="s">
        <v>975</v>
      </c>
      <c r="AP148" s="57" t="s">
        <v>19167</v>
      </c>
      <c r="AQ148" s="57" t="s">
        <v>67</v>
      </c>
      <c r="AR148" s="57" t="s">
        <v>78</v>
      </c>
      <c r="AS148" s="57" t="s">
        <v>1343</v>
      </c>
      <c r="AT148" s="57" t="s">
        <v>18801</v>
      </c>
      <c r="AU148" s="57" t="s">
        <v>6358</v>
      </c>
      <c r="AV148" s="57" t="s">
        <v>6359</v>
      </c>
      <c r="AW148" s="57" t="s">
        <v>5811</v>
      </c>
      <c r="BE148" s="57" t="s">
        <v>6360</v>
      </c>
      <c r="BF148" s="57" t="s">
        <v>5813</v>
      </c>
      <c r="BG148" s="57" t="s">
        <v>6361</v>
      </c>
      <c r="BH148" s="57" t="s">
        <v>6362</v>
      </c>
      <c r="BO148" s="57" t="s">
        <v>6363</v>
      </c>
      <c r="BP148" s="57" t="s">
        <v>6255</v>
      </c>
      <c r="BQ148" s="57" t="s">
        <v>6364</v>
      </c>
      <c r="BV148" s="57" t="s">
        <v>18084</v>
      </c>
      <c r="BW148" s="164" t="s">
        <v>18805</v>
      </c>
      <c r="BX148" s="57" t="s">
        <v>18884</v>
      </c>
      <c r="BY148" s="57" t="s">
        <v>9125</v>
      </c>
      <c r="BZ148" s="57" t="s">
        <v>9233</v>
      </c>
      <c r="CA148" s="57" t="s">
        <v>8636</v>
      </c>
      <c r="CB148" s="57" t="s">
        <v>9234</v>
      </c>
      <c r="CI148" s="57" t="s">
        <v>9235</v>
      </c>
      <c r="CJ148" s="57" t="s">
        <v>9127</v>
      </c>
      <c r="CK148" s="57" t="s">
        <v>8642</v>
      </c>
      <c r="CL148" s="57" t="s">
        <v>8643</v>
      </c>
      <c r="CM148" s="57" t="s">
        <v>8644</v>
      </c>
      <c r="CN148" s="57" t="s">
        <v>8645</v>
      </c>
      <c r="CS148" s="57" t="s">
        <v>8648</v>
      </c>
      <c r="CT148" s="57" t="s">
        <v>9236</v>
      </c>
      <c r="CZ148" s="57" t="s">
        <v>18056</v>
      </c>
      <c r="DA148" s="164" t="s">
        <v>18805</v>
      </c>
      <c r="DB148" s="57" t="s">
        <v>18830</v>
      </c>
      <c r="DC148" s="57" t="s">
        <v>11977</v>
      </c>
      <c r="DD148" s="57" t="s">
        <v>11978</v>
      </c>
      <c r="DE148" s="57" t="s">
        <v>11979</v>
      </c>
      <c r="DF148" s="57" t="s">
        <v>11496</v>
      </c>
      <c r="DM148" s="57" t="s">
        <v>11980</v>
      </c>
      <c r="DN148" s="57" t="s">
        <v>11981</v>
      </c>
      <c r="DO148" s="57" t="s">
        <v>11982</v>
      </c>
      <c r="DP148" s="57" t="s">
        <v>11983</v>
      </c>
      <c r="DQ148" s="57" t="s">
        <v>11984</v>
      </c>
      <c r="DR148" s="57" t="s">
        <v>11500</v>
      </c>
      <c r="DW148" s="57" t="s">
        <v>11501</v>
      </c>
      <c r="DX148" s="57" t="s">
        <v>11985</v>
      </c>
      <c r="ED148" s="57" t="s">
        <v>18056</v>
      </c>
      <c r="EE148" s="164" t="s">
        <v>18805</v>
      </c>
      <c r="EF148" s="57" t="s">
        <v>19650</v>
      </c>
      <c r="EG148" s="57" t="s">
        <v>14240</v>
      </c>
      <c r="EH148" s="57" t="s">
        <v>13948</v>
      </c>
      <c r="EI148" s="57" t="s">
        <v>13949</v>
      </c>
      <c r="EJ148" s="57" t="s">
        <v>13950</v>
      </c>
      <c r="EQ148" s="57" t="s">
        <v>14241</v>
      </c>
      <c r="ER148" s="57" t="s">
        <v>13952</v>
      </c>
      <c r="ES148" s="57" t="s">
        <v>13953</v>
      </c>
      <c r="ET148" s="57" t="s">
        <v>8662</v>
      </c>
      <c r="EU148" s="57" t="s">
        <v>13954</v>
      </c>
      <c r="EV148" s="57" t="s">
        <v>13955</v>
      </c>
      <c r="FA148" s="57" t="s">
        <v>8667</v>
      </c>
      <c r="FB148" s="57" t="s">
        <v>14290</v>
      </c>
      <c r="FH148" s="57" t="s">
        <v>18075</v>
      </c>
      <c r="FI148" s="164" t="s">
        <v>18935</v>
      </c>
      <c r="FJ148" s="57" t="s">
        <v>19878</v>
      </c>
      <c r="FK148" s="57" t="s">
        <v>15947</v>
      </c>
      <c r="FL148" s="57" t="s">
        <v>15948</v>
      </c>
      <c r="FM148" s="57" t="s">
        <v>15670</v>
      </c>
      <c r="FN148" s="57" t="s">
        <v>14219</v>
      </c>
      <c r="FU148" s="57" t="s">
        <v>15949</v>
      </c>
      <c r="FV148" s="57" t="s">
        <v>15950</v>
      </c>
      <c r="FW148" s="57" t="s">
        <v>15673</v>
      </c>
      <c r="FX148" s="57" t="s">
        <v>5227</v>
      </c>
      <c r="FY148" s="57" t="s">
        <v>15674</v>
      </c>
      <c r="FZ148" s="57" t="s">
        <v>15951</v>
      </c>
      <c r="GE148" s="57" t="s">
        <v>8418</v>
      </c>
      <c r="GF148" s="57" t="s">
        <v>8419</v>
      </c>
      <c r="GG148" s="57" t="s">
        <v>15952</v>
      </c>
      <c r="GL148" s="57" t="s">
        <v>18078</v>
      </c>
      <c r="GM148" s="164" t="s">
        <v>18802</v>
      </c>
      <c r="GN148" s="57" t="s">
        <v>19061</v>
      </c>
      <c r="GO148" s="57" t="s">
        <v>17055</v>
      </c>
      <c r="GP148" s="57" t="s">
        <v>17056</v>
      </c>
      <c r="GQ148" s="57" t="s">
        <v>17057</v>
      </c>
      <c r="GR148" s="57" t="s">
        <v>5116</v>
      </c>
      <c r="GY148" s="57" t="s">
        <v>17058</v>
      </c>
      <c r="GZ148" s="57" t="s">
        <v>17059</v>
      </c>
      <c r="HA148" s="57" t="s">
        <v>8646</v>
      </c>
      <c r="HB148" s="57" t="s">
        <v>17060</v>
      </c>
      <c r="HC148" s="57" t="s">
        <v>17061</v>
      </c>
      <c r="HD148" s="57" t="s">
        <v>17062</v>
      </c>
      <c r="HI148" s="57" t="s">
        <v>6923</v>
      </c>
      <c r="HJ148" s="57" t="s">
        <v>7340</v>
      </c>
      <c r="HP148" s="57" t="s">
        <v>18084</v>
      </c>
      <c r="HQ148" s="164" t="s">
        <v>18835</v>
      </c>
      <c r="HR148" s="57" t="s">
        <v>19099</v>
      </c>
      <c r="HS148" s="57" t="s">
        <v>84</v>
      </c>
      <c r="HT148" s="57" t="s">
        <v>84</v>
      </c>
      <c r="HU148" s="57" t="s">
        <v>82</v>
      </c>
      <c r="HV148" s="57" t="s">
        <v>84</v>
      </c>
      <c r="HW148" s="57" t="s">
        <v>82</v>
      </c>
      <c r="HX148" s="57" t="s">
        <v>82</v>
      </c>
      <c r="HY148" s="57" t="s">
        <v>79</v>
      </c>
      <c r="HZ148" s="57" t="s">
        <v>84</v>
      </c>
      <c r="IA148" s="57" t="s">
        <v>82</v>
      </c>
      <c r="IB148" s="57" t="s">
        <v>84</v>
      </c>
      <c r="IC148" s="57" t="s">
        <v>82</v>
      </c>
      <c r="ID148" s="57" t="s">
        <v>82</v>
      </c>
      <c r="IE148" s="57" t="s">
        <v>84</v>
      </c>
      <c r="IF148" s="57" t="s">
        <v>82</v>
      </c>
      <c r="IG148" s="57" t="s">
        <v>82</v>
      </c>
      <c r="IH148" s="57" t="s">
        <v>79</v>
      </c>
      <c r="II148" s="57" t="s">
        <v>68</v>
      </c>
      <c r="IJ148" s="57">
        <v>11054</v>
      </c>
      <c r="IK148" s="57">
        <v>15254</v>
      </c>
      <c r="IO148" s="57" t="s">
        <v>727</v>
      </c>
      <c r="IP148" s="57" t="s">
        <v>4802</v>
      </c>
      <c r="IT148" s="57">
        <v>4</v>
      </c>
      <c r="IU148" s="57">
        <v>2</v>
      </c>
      <c r="IY148" s="57">
        <v>3917</v>
      </c>
      <c r="IZ148" s="57">
        <v>400</v>
      </c>
      <c r="JD148" s="57">
        <v>114</v>
      </c>
      <c r="JE148" s="57">
        <v>136</v>
      </c>
      <c r="JN148" s="57">
        <v>31036</v>
      </c>
      <c r="JO148" s="57">
        <v>15254</v>
      </c>
      <c r="JP148" s="57">
        <v>31054</v>
      </c>
      <c r="JQ148" s="57">
        <v>31023</v>
      </c>
      <c r="JR148" s="57">
        <v>11054</v>
      </c>
      <c r="JS148" s="57" t="s">
        <v>8654</v>
      </c>
      <c r="JT148" s="57" t="s">
        <v>4802</v>
      </c>
      <c r="JU148" s="57" t="s">
        <v>5066</v>
      </c>
      <c r="JV148" s="57" t="s">
        <v>8653</v>
      </c>
      <c r="JW148" s="57" t="s">
        <v>727</v>
      </c>
      <c r="JX148" s="57">
        <v>3</v>
      </c>
      <c r="JY148" s="57">
        <v>2</v>
      </c>
      <c r="JZ148" s="57">
        <v>3</v>
      </c>
      <c r="KA148" s="57">
        <v>4</v>
      </c>
      <c r="KB148" s="57">
        <v>4</v>
      </c>
      <c r="KC148" s="57">
        <v>437</v>
      </c>
      <c r="KD148" s="57">
        <v>400</v>
      </c>
      <c r="KE148" s="57">
        <v>407</v>
      </c>
      <c r="KF148" s="57">
        <v>643</v>
      </c>
      <c r="KG148" s="57">
        <v>3917</v>
      </c>
      <c r="KH148" s="57">
        <v>326</v>
      </c>
      <c r="KI148" s="57">
        <v>114</v>
      </c>
      <c r="KJ148" s="57">
        <v>326</v>
      </c>
      <c r="KK148" s="57">
        <v>326</v>
      </c>
      <c r="KL148" s="57">
        <v>114</v>
      </c>
      <c r="KR148" s="57">
        <v>31036</v>
      </c>
      <c r="KS148" s="57">
        <v>31054</v>
      </c>
      <c r="KW148" s="57" t="s">
        <v>8654</v>
      </c>
      <c r="KX148" s="57" t="s">
        <v>5066</v>
      </c>
      <c r="LB148" s="57">
        <v>3</v>
      </c>
      <c r="LC148" s="57">
        <v>3</v>
      </c>
      <c r="LG148" s="57">
        <v>437</v>
      </c>
      <c r="LH148" s="57">
        <v>407</v>
      </c>
      <c r="LL148" s="57">
        <v>326</v>
      </c>
      <c r="LM148" s="57">
        <v>326</v>
      </c>
      <c r="LV148" s="57">
        <v>11054</v>
      </c>
      <c r="LW148" s="57">
        <v>31023</v>
      </c>
      <c r="MA148" s="57" t="s">
        <v>727</v>
      </c>
      <c r="MB148" s="57" t="s">
        <v>8653</v>
      </c>
      <c r="MF148" s="57">
        <v>4</v>
      </c>
      <c r="MG148" s="57">
        <v>4</v>
      </c>
      <c r="MK148" s="57">
        <v>3917</v>
      </c>
      <c r="ML148" s="57">
        <v>643</v>
      </c>
      <c r="MP148" s="57">
        <v>114</v>
      </c>
      <c r="MQ148" s="57">
        <v>326</v>
      </c>
      <c r="MZ148" s="57">
        <v>31023</v>
      </c>
      <c r="NA148" s="57">
        <v>31036</v>
      </c>
      <c r="NB148" s="57">
        <v>11054</v>
      </c>
      <c r="NE148" s="57" t="s">
        <v>8653</v>
      </c>
      <c r="NF148" s="57" t="s">
        <v>8654</v>
      </c>
      <c r="NG148" s="57" t="s">
        <v>727</v>
      </c>
      <c r="NJ148" s="57">
        <v>4</v>
      </c>
      <c r="NK148" s="57">
        <v>3</v>
      </c>
      <c r="NL148" s="57">
        <v>4</v>
      </c>
      <c r="NO148" s="57">
        <v>643</v>
      </c>
      <c r="NP148" s="57">
        <v>437</v>
      </c>
      <c r="NQ148" s="57">
        <v>3917</v>
      </c>
      <c r="NT148" s="57">
        <v>326</v>
      </c>
      <c r="NU148" s="57">
        <v>326</v>
      </c>
      <c r="NV148" s="57">
        <v>114</v>
      </c>
      <c r="OD148" s="57">
        <v>31054</v>
      </c>
      <c r="OE148" s="57">
        <v>31023</v>
      </c>
      <c r="OF148" s="57">
        <v>11054</v>
      </c>
      <c r="OG148" s="57">
        <v>31036</v>
      </c>
      <c r="OI148" s="57" t="s">
        <v>5066</v>
      </c>
      <c r="OJ148" s="57" t="s">
        <v>8653</v>
      </c>
      <c r="OK148" s="57" t="s">
        <v>727</v>
      </c>
      <c r="OL148" s="57" t="s">
        <v>8654</v>
      </c>
      <c r="ON148" s="57">
        <v>3</v>
      </c>
      <c r="OO148" s="57">
        <v>4</v>
      </c>
      <c r="OP148" s="57">
        <v>4</v>
      </c>
      <c r="OQ148" s="57">
        <v>3</v>
      </c>
      <c r="OS148" s="57">
        <v>407</v>
      </c>
      <c r="OT148" s="57">
        <v>643</v>
      </c>
      <c r="OU148" s="57">
        <v>3917</v>
      </c>
      <c r="OV148" s="57">
        <v>437</v>
      </c>
      <c r="OX148" s="57">
        <v>326</v>
      </c>
      <c r="OY148" s="57">
        <v>326</v>
      </c>
      <c r="OZ148" s="57">
        <v>114</v>
      </c>
      <c r="PA148" s="57">
        <v>326</v>
      </c>
      <c r="PJ148" s="57" t="s">
        <v>19879</v>
      </c>
      <c r="PK148" s="57" t="s">
        <v>19880</v>
      </c>
      <c r="PL148" s="57" t="s">
        <v>19881</v>
      </c>
      <c r="PM148" s="57" t="s">
        <v>19882</v>
      </c>
      <c r="PN148" s="57">
        <v>2376.9591495999998</v>
      </c>
      <c r="PO148" s="57" t="s">
        <v>18823</v>
      </c>
      <c r="PP148" s="57" t="s">
        <v>18824</v>
      </c>
      <c r="PQ148" s="57" t="s">
        <v>18825</v>
      </c>
      <c r="PR148" s="57" t="s">
        <v>3841</v>
      </c>
      <c r="PS148" s="57" t="s">
        <v>3842</v>
      </c>
      <c r="PT148" s="57" t="s">
        <v>3843</v>
      </c>
      <c r="PU148" s="57" t="s">
        <v>3844</v>
      </c>
      <c r="PV148" s="57" t="s">
        <v>3845</v>
      </c>
      <c r="PW148" s="57" t="s">
        <v>3846</v>
      </c>
    </row>
    <row r="149" spans="1:439" ht="15" customHeight="1" x14ac:dyDescent="0.35">
      <c r="A149" s="57">
        <v>148</v>
      </c>
      <c r="B149" s="57" t="s">
        <v>277</v>
      </c>
      <c r="D149" s="57" t="s">
        <v>19883</v>
      </c>
      <c r="E149" s="57" t="s">
        <v>2204</v>
      </c>
      <c r="F149" s="57" t="s">
        <v>2205</v>
      </c>
      <c r="G149" s="57" t="s">
        <v>1910</v>
      </c>
      <c r="H149" s="57" t="s">
        <v>2206</v>
      </c>
      <c r="I149" s="57" t="s">
        <v>1913</v>
      </c>
      <c r="P149" s="57" t="s">
        <v>1477</v>
      </c>
      <c r="S149" s="57" t="s">
        <v>69</v>
      </c>
      <c r="T149" s="57" t="s">
        <v>69</v>
      </c>
      <c r="U149" s="57" t="s">
        <v>69</v>
      </c>
      <c r="V149" s="57" t="s">
        <v>69</v>
      </c>
      <c r="W149" s="57" t="s">
        <v>69</v>
      </c>
      <c r="X149" s="57" t="s">
        <v>69</v>
      </c>
      <c r="Y149" s="57" t="s">
        <v>69</v>
      </c>
      <c r="Z149" s="57" t="s">
        <v>69</v>
      </c>
      <c r="AA149" s="57" t="s">
        <v>69</v>
      </c>
      <c r="AB149" s="57" t="s">
        <v>63</v>
      </c>
      <c r="AC149" s="57" t="s">
        <v>69</v>
      </c>
      <c r="AD149" s="57" t="s">
        <v>69</v>
      </c>
      <c r="AE149" s="57" t="s">
        <v>63</v>
      </c>
      <c r="AF149" s="57" t="s">
        <v>69</v>
      </c>
      <c r="AG149" s="57" t="s">
        <v>69</v>
      </c>
      <c r="AH149" s="57" t="s">
        <v>75</v>
      </c>
      <c r="AI149" s="57" t="s">
        <v>2207</v>
      </c>
      <c r="AJ149" s="57" t="s">
        <v>83</v>
      </c>
      <c r="AK149" s="57" t="s">
        <v>83</v>
      </c>
      <c r="AL149" s="57" t="s">
        <v>72</v>
      </c>
      <c r="AM149" s="57" t="s">
        <v>2207</v>
      </c>
      <c r="AO149" s="57" t="s">
        <v>976</v>
      </c>
      <c r="AP149" s="57" t="s">
        <v>19167</v>
      </c>
      <c r="AQ149" s="57" t="s">
        <v>67</v>
      </c>
      <c r="AR149" s="57" t="s">
        <v>78</v>
      </c>
      <c r="AS149" s="57" t="s">
        <v>1343</v>
      </c>
      <c r="AT149" s="57" t="s">
        <v>18801</v>
      </c>
      <c r="AU149" s="57" t="s">
        <v>6365</v>
      </c>
      <c r="AV149" s="57" t="s">
        <v>6366</v>
      </c>
      <c r="AW149" s="57" t="s">
        <v>5811</v>
      </c>
      <c r="BE149" s="57" t="s">
        <v>6367</v>
      </c>
      <c r="BF149" s="57" t="s">
        <v>6368</v>
      </c>
      <c r="BG149" s="57" t="s">
        <v>6369</v>
      </c>
      <c r="BH149" s="57" t="s">
        <v>6370</v>
      </c>
      <c r="BI149" s="57" t="s">
        <v>6362</v>
      </c>
      <c r="BO149" s="57" t="s">
        <v>6363</v>
      </c>
      <c r="BP149" s="57" t="s">
        <v>6255</v>
      </c>
      <c r="BQ149" s="57" t="s">
        <v>6364</v>
      </c>
      <c r="BV149" s="57" t="s">
        <v>18084</v>
      </c>
      <c r="BW149" s="164" t="s">
        <v>18805</v>
      </c>
      <c r="BX149" s="57" t="s">
        <v>19205</v>
      </c>
      <c r="BY149" s="57" t="s">
        <v>9125</v>
      </c>
      <c r="BZ149" s="57" t="s">
        <v>9233</v>
      </c>
      <c r="CA149" s="57" t="s">
        <v>8636</v>
      </c>
      <c r="CB149" s="57" t="s">
        <v>9234</v>
      </c>
      <c r="CI149" s="57" t="s">
        <v>9235</v>
      </c>
      <c r="CJ149" s="57" t="s">
        <v>9127</v>
      </c>
      <c r="CK149" s="57" t="s">
        <v>8642</v>
      </c>
      <c r="CL149" s="57" t="s">
        <v>19884</v>
      </c>
      <c r="CM149" s="57" t="s">
        <v>19885</v>
      </c>
      <c r="CS149" s="57" t="s">
        <v>19886</v>
      </c>
      <c r="CT149" s="57" t="s">
        <v>19887</v>
      </c>
      <c r="CU149" s="57" t="s">
        <v>19888</v>
      </c>
      <c r="CZ149" s="57" t="s">
        <v>18056</v>
      </c>
      <c r="DA149" s="164" t="s">
        <v>18805</v>
      </c>
      <c r="DB149" s="57" t="s">
        <v>18830</v>
      </c>
      <c r="DC149" s="57" t="s">
        <v>11986</v>
      </c>
      <c r="DD149" s="57" t="s">
        <v>11987</v>
      </c>
      <c r="DE149" s="57" t="s">
        <v>11988</v>
      </c>
      <c r="DM149" s="57" t="s">
        <v>11989</v>
      </c>
      <c r="DN149" s="57" t="s">
        <v>11990</v>
      </c>
      <c r="DO149" s="57" t="s">
        <v>11991</v>
      </c>
      <c r="DP149" s="57" t="s">
        <v>11992</v>
      </c>
      <c r="DW149" s="57" t="s">
        <v>11993</v>
      </c>
      <c r="ED149" s="57" t="s">
        <v>18084</v>
      </c>
      <c r="EE149" s="164" t="s">
        <v>18802</v>
      </c>
      <c r="EF149" s="57" t="s">
        <v>19090</v>
      </c>
      <c r="EG149" s="57" t="s">
        <v>14291</v>
      </c>
      <c r="EH149" s="57" t="s">
        <v>11494</v>
      </c>
      <c r="EI149" s="57" t="s">
        <v>14292</v>
      </c>
      <c r="EJ149" s="57" t="s">
        <v>14293</v>
      </c>
      <c r="EQ149" s="57" t="s">
        <v>14294</v>
      </c>
      <c r="ER149" s="57" t="s">
        <v>14295</v>
      </c>
      <c r="ES149" s="57" t="s">
        <v>11984</v>
      </c>
      <c r="ET149" s="57" t="s">
        <v>14296</v>
      </c>
      <c r="FA149" s="57" t="s">
        <v>11501</v>
      </c>
      <c r="FB149" s="57" t="s">
        <v>8264</v>
      </c>
      <c r="FC149" s="57" t="s">
        <v>14297</v>
      </c>
      <c r="FH149" s="57" t="s">
        <v>18084</v>
      </c>
      <c r="FI149" s="164" t="s">
        <v>18805</v>
      </c>
      <c r="FJ149" s="57" t="s">
        <v>19061</v>
      </c>
      <c r="FK149" s="57" t="s">
        <v>15953</v>
      </c>
      <c r="FL149" s="57" t="s">
        <v>15954</v>
      </c>
      <c r="FM149" s="57" t="s">
        <v>15955</v>
      </c>
      <c r="FN149" s="57" t="s">
        <v>13949</v>
      </c>
      <c r="FU149" s="57" t="s">
        <v>15956</v>
      </c>
      <c r="FV149" s="57" t="s">
        <v>15957</v>
      </c>
      <c r="FW149" s="57" t="s">
        <v>15958</v>
      </c>
      <c r="FX149" s="57" t="s">
        <v>14964</v>
      </c>
      <c r="FY149" s="57" t="s">
        <v>15959</v>
      </c>
      <c r="GE149" s="57" t="s">
        <v>15200</v>
      </c>
      <c r="GF149" s="57" t="s">
        <v>10755</v>
      </c>
      <c r="GL149" s="57" t="s">
        <v>18075</v>
      </c>
      <c r="GM149" s="164" t="s">
        <v>18805</v>
      </c>
      <c r="GN149" s="57" t="s">
        <v>19205</v>
      </c>
      <c r="GO149" s="57" t="s">
        <v>17055</v>
      </c>
      <c r="GP149" s="57" t="s">
        <v>17056</v>
      </c>
      <c r="GQ149" s="57" t="s">
        <v>17057</v>
      </c>
      <c r="GR149" s="57" t="s">
        <v>5116</v>
      </c>
      <c r="GY149" s="57" t="s">
        <v>17058</v>
      </c>
      <c r="GZ149" s="57" t="s">
        <v>17059</v>
      </c>
      <c r="HA149" s="57" t="s">
        <v>8646</v>
      </c>
      <c r="HB149" s="57" t="s">
        <v>17060</v>
      </c>
      <c r="HC149" s="57" t="s">
        <v>17061</v>
      </c>
      <c r="HD149" s="57" t="s">
        <v>17062</v>
      </c>
      <c r="HI149" s="57" t="s">
        <v>6923</v>
      </c>
      <c r="HJ149" s="57" t="s">
        <v>7340</v>
      </c>
      <c r="HP149" s="57" t="s">
        <v>18084</v>
      </c>
      <c r="HQ149" s="164" t="s">
        <v>18835</v>
      </c>
      <c r="HR149" s="57" t="s">
        <v>19099</v>
      </c>
      <c r="HS149" s="57" t="s">
        <v>84</v>
      </c>
      <c r="HT149" s="57" t="s">
        <v>82</v>
      </c>
      <c r="HU149" s="57" t="s">
        <v>82</v>
      </c>
      <c r="HV149" s="57" t="s">
        <v>82</v>
      </c>
      <c r="HW149" s="57" t="s">
        <v>82</v>
      </c>
      <c r="HX149" s="57" t="s">
        <v>82</v>
      </c>
      <c r="HY149" s="57" t="s">
        <v>79</v>
      </c>
      <c r="HZ149" s="57" t="s">
        <v>82</v>
      </c>
      <c r="IA149" s="57" t="s">
        <v>84</v>
      </c>
      <c r="IB149" s="57" t="s">
        <v>82</v>
      </c>
      <c r="IC149" s="57" t="s">
        <v>82</v>
      </c>
      <c r="ID149" s="57" t="s">
        <v>82</v>
      </c>
      <c r="IE149" s="57" t="s">
        <v>84</v>
      </c>
      <c r="IF149" s="57" t="s">
        <v>82</v>
      </c>
      <c r="IG149" s="57" t="s">
        <v>82</v>
      </c>
      <c r="IH149" s="57" t="s">
        <v>79</v>
      </c>
      <c r="II149" s="57" t="s">
        <v>68</v>
      </c>
      <c r="IJ149" s="57">
        <v>11054</v>
      </c>
      <c r="IK149" s="57">
        <v>15254</v>
      </c>
      <c r="IO149" s="57" t="s">
        <v>727</v>
      </c>
      <c r="IP149" s="57" t="s">
        <v>4802</v>
      </c>
      <c r="IT149" s="57">
        <v>3</v>
      </c>
      <c r="IU149" s="57">
        <v>2</v>
      </c>
      <c r="IY149" s="57">
        <v>3575</v>
      </c>
      <c r="IZ149" s="57">
        <v>400</v>
      </c>
      <c r="JD149" s="57">
        <v>114</v>
      </c>
      <c r="JE149" s="57">
        <v>136</v>
      </c>
      <c r="JN149" s="57">
        <v>31023</v>
      </c>
      <c r="JO149" s="57">
        <v>31036</v>
      </c>
      <c r="JP149" s="57">
        <v>31054</v>
      </c>
      <c r="JQ149" s="57">
        <v>15254</v>
      </c>
      <c r="JS149" s="57" t="s">
        <v>8653</v>
      </c>
      <c r="JT149" s="57" t="s">
        <v>8654</v>
      </c>
      <c r="JU149" s="57" t="s">
        <v>5066</v>
      </c>
      <c r="JV149" s="57" t="s">
        <v>4802</v>
      </c>
      <c r="JX149" s="57">
        <v>3</v>
      </c>
      <c r="JY149" s="57">
        <v>3</v>
      </c>
      <c r="JZ149" s="57">
        <v>3</v>
      </c>
      <c r="KA149" s="57">
        <v>2</v>
      </c>
      <c r="KC149" s="57">
        <v>389</v>
      </c>
      <c r="KD149" s="57">
        <v>437</v>
      </c>
      <c r="KE149" s="57">
        <v>407</v>
      </c>
      <c r="KF149" s="57">
        <v>400</v>
      </c>
      <c r="KH149" s="57">
        <v>326</v>
      </c>
      <c r="KI149" s="57">
        <v>326</v>
      </c>
      <c r="KJ149" s="57">
        <v>326</v>
      </c>
      <c r="KK149" s="57">
        <v>136</v>
      </c>
      <c r="KR149" s="57">
        <v>31036</v>
      </c>
      <c r="KS149" s="57">
        <v>31054</v>
      </c>
      <c r="KT149" s="57">
        <v>15254</v>
      </c>
      <c r="KW149" s="57" t="s">
        <v>8654</v>
      </c>
      <c r="KX149" s="57" t="s">
        <v>5066</v>
      </c>
      <c r="KY149" s="57" t="s">
        <v>4802</v>
      </c>
      <c r="LB149" s="57">
        <v>3</v>
      </c>
      <c r="LC149" s="57">
        <v>3</v>
      </c>
      <c r="LD149" s="57">
        <v>2</v>
      </c>
      <c r="LG149" s="57">
        <v>437</v>
      </c>
      <c r="LH149" s="57">
        <v>407</v>
      </c>
      <c r="LI149" s="57">
        <v>400</v>
      </c>
      <c r="LL149" s="57">
        <v>326</v>
      </c>
      <c r="LM149" s="57">
        <v>326</v>
      </c>
      <c r="LN149" s="57">
        <v>136</v>
      </c>
      <c r="LV149" s="57">
        <v>11054</v>
      </c>
      <c r="LW149" s="57">
        <v>31023</v>
      </c>
      <c r="MA149" s="57" t="s">
        <v>727</v>
      </c>
      <c r="MB149" s="57" t="s">
        <v>8653</v>
      </c>
      <c r="MF149" s="57">
        <v>3</v>
      </c>
      <c r="MG149" s="57">
        <v>3</v>
      </c>
      <c r="MK149" s="57">
        <v>3575</v>
      </c>
      <c r="ML149" s="57">
        <v>389</v>
      </c>
      <c r="MP149" s="57">
        <v>114</v>
      </c>
      <c r="MQ149" s="57">
        <v>326</v>
      </c>
      <c r="MZ149" s="57">
        <v>15254</v>
      </c>
      <c r="NA149" s="57">
        <v>11054</v>
      </c>
      <c r="NE149" s="57" t="s">
        <v>4802</v>
      </c>
      <c r="NF149" s="57" t="s">
        <v>727</v>
      </c>
      <c r="NJ149" s="57">
        <v>2</v>
      </c>
      <c r="NK149" s="57">
        <v>3</v>
      </c>
      <c r="NO149" s="57">
        <v>400</v>
      </c>
      <c r="NP149" s="57">
        <v>3575</v>
      </c>
      <c r="NT149" s="57">
        <v>136</v>
      </c>
      <c r="NU149" s="57">
        <v>114</v>
      </c>
      <c r="OD149" s="57">
        <v>11054</v>
      </c>
      <c r="OE149" s="57">
        <v>31054</v>
      </c>
      <c r="OF149" s="57">
        <v>31036</v>
      </c>
      <c r="OG149" s="57">
        <v>31023</v>
      </c>
      <c r="OI149" s="57" t="s">
        <v>727</v>
      </c>
      <c r="OJ149" s="57" t="s">
        <v>5066</v>
      </c>
      <c r="OK149" s="57" t="s">
        <v>8654</v>
      </c>
      <c r="OL149" s="57" t="s">
        <v>8653</v>
      </c>
      <c r="ON149" s="57">
        <v>3</v>
      </c>
      <c r="OO149" s="57">
        <v>3</v>
      </c>
      <c r="OP149" s="57">
        <v>3</v>
      </c>
      <c r="OQ149" s="57">
        <v>3</v>
      </c>
      <c r="OS149" s="57">
        <v>3575</v>
      </c>
      <c r="OT149" s="57">
        <v>407</v>
      </c>
      <c r="OU149" s="57">
        <v>437</v>
      </c>
      <c r="OV149" s="57">
        <v>389</v>
      </c>
      <c r="OX149" s="57">
        <v>114</v>
      </c>
      <c r="OY149" s="57">
        <v>326</v>
      </c>
      <c r="OZ149" s="57">
        <v>326</v>
      </c>
      <c r="PA149" s="57">
        <v>326</v>
      </c>
      <c r="PJ149" s="57" t="s">
        <v>19889</v>
      </c>
      <c r="PK149" s="57" t="s">
        <v>19890</v>
      </c>
      <c r="PL149" s="57" t="s">
        <v>19891</v>
      </c>
      <c r="PN149" s="57">
        <v>1599.6025021999999</v>
      </c>
      <c r="PO149" s="57" t="s">
        <v>18823</v>
      </c>
      <c r="PP149" s="57" t="s">
        <v>18824</v>
      </c>
      <c r="PQ149" s="57" t="s">
        <v>18825</v>
      </c>
      <c r="PR149" s="57" t="s">
        <v>3847</v>
      </c>
      <c r="PS149" s="57" t="s">
        <v>3842</v>
      </c>
      <c r="PT149" s="57" t="s">
        <v>3848</v>
      </c>
      <c r="PU149" s="57" t="s">
        <v>3849</v>
      </c>
      <c r="PV149" s="57" t="s">
        <v>3850</v>
      </c>
      <c r="PW149" s="57" t="s">
        <v>3846</v>
      </c>
    </row>
    <row r="150" spans="1:439" ht="15" customHeight="1" x14ac:dyDescent="0.35">
      <c r="A150" s="57">
        <v>149</v>
      </c>
      <c r="B150" s="57" t="s">
        <v>277</v>
      </c>
      <c r="D150" s="57" t="s">
        <v>19892</v>
      </c>
      <c r="E150" s="57" t="s">
        <v>2208</v>
      </c>
      <c r="F150" s="57" t="s">
        <v>2209</v>
      </c>
      <c r="G150" s="57" t="s">
        <v>2210</v>
      </c>
      <c r="H150" s="57" t="s">
        <v>2211</v>
      </c>
      <c r="I150" s="57" t="s">
        <v>2212</v>
      </c>
      <c r="P150" s="57" t="s">
        <v>2183</v>
      </c>
      <c r="S150" s="57" t="s">
        <v>69</v>
      </c>
      <c r="T150" s="57" t="s">
        <v>69</v>
      </c>
      <c r="U150" s="57" t="s">
        <v>69</v>
      </c>
      <c r="V150" s="57" t="s">
        <v>69</v>
      </c>
      <c r="W150" s="57" t="s">
        <v>69</v>
      </c>
      <c r="X150" s="57" t="s">
        <v>69</v>
      </c>
      <c r="Y150" s="57" t="s">
        <v>69</v>
      </c>
      <c r="Z150" s="57" t="s">
        <v>69</v>
      </c>
      <c r="AA150" s="57" t="s">
        <v>69</v>
      </c>
      <c r="AB150" s="57" t="s">
        <v>63</v>
      </c>
      <c r="AC150" s="57" t="s">
        <v>69</v>
      </c>
      <c r="AD150" s="57" t="s">
        <v>69</v>
      </c>
      <c r="AE150" s="57" t="s">
        <v>63</v>
      </c>
      <c r="AF150" s="57" t="s">
        <v>69</v>
      </c>
      <c r="AG150" s="57" t="s">
        <v>69</v>
      </c>
      <c r="AH150" s="57" t="s">
        <v>75</v>
      </c>
      <c r="AI150" s="57" t="s">
        <v>2213</v>
      </c>
      <c r="AJ150" s="57" t="s">
        <v>83</v>
      </c>
      <c r="AK150" s="57" t="s">
        <v>83</v>
      </c>
      <c r="AL150" s="57" t="s">
        <v>77</v>
      </c>
      <c r="AM150" s="57" t="s">
        <v>2213</v>
      </c>
      <c r="AO150" s="57" t="s">
        <v>977</v>
      </c>
      <c r="AP150" s="57" t="s">
        <v>19167</v>
      </c>
      <c r="AQ150" s="57" t="s">
        <v>1245</v>
      </c>
      <c r="AR150" s="57" t="s">
        <v>78</v>
      </c>
      <c r="AS150" s="57" t="s">
        <v>1343</v>
      </c>
      <c r="AT150" s="57" t="s">
        <v>18801</v>
      </c>
      <c r="AU150" s="57" t="s">
        <v>6371</v>
      </c>
      <c r="AV150" s="57" t="s">
        <v>6372</v>
      </c>
      <c r="AW150" s="57" t="s">
        <v>6373</v>
      </c>
      <c r="AX150" s="57" t="s">
        <v>6374</v>
      </c>
      <c r="BE150" s="57" t="s">
        <v>6375</v>
      </c>
      <c r="BF150" s="57" t="s">
        <v>6376</v>
      </c>
      <c r="BG150" s="57" t="s">
        <v>6377</v>
      </c>
      <c r="BH150" s="57" t="s">
        <v>6378</v>
      </c>
      <c r="BI150" s="57" t="s">
        <v>6379</v>
      </c>
      <c r="BO150" s="57" t="s">
        <v>6380</v>
      </c>
      <c r="BP150" s="57" t="s">
        <v>6381</v>
      </c>
      <c r="BV150" s="57" t="s">
        <v>18084</v>
      </c>
      <c r="BW150" s="164" t="s">
        <v>18805</v>
      </c>
      <c r="BX150" s="57" t="s">
        <v>19095</v>
      </c>
      <c r="BY150" s="57" t="s">
        <v>9237</v>
      </c>
      <c r="BZ150" s="57" t="s">
        <v>9238</v>
      </c>
      <c r="CA150" s="57" t="s">
        <v>9239</v>
      </c>
      <c r="CB150" s="57" t="s">
        <v>9240</v>
      </c>
      <c r="CC150" s="57" t="s">
        <v>9241</v>
      </c>
      <c r="CI150" s="57" t="s">
        <v>9242</v>
      </c>
      <c r="CJ150" s="57" t="s">
        <v>9243</v>
      </c>
      <c r="CK150" s="57" t="s">
        <v>9244</v>
      </c>
      <c r="CL150" s="57" t="s">
        <v>9245</v>
      </c>
      <c r="CM150" s="57" t="s">
        <v>9246</v>
      </c>
      <c r="CN150" s="57" t="s">
        <v>4677</v>
      </c>
      <c r="CO150" s="57" t="s">
        <v>9247</v>
      </c>
      <c r="CS150" s="57" t="s">
        <v>9248</v>
      </c>
      <c r="CZ150" s="57" t="s">
        <v>18056</v>
      </c>
      <c r="DA150" s="164" t="s">
        <v>18805</v>
      </c>
      <c r="DB150" s="57" t="s">
        <v>19857</v>
      </c>
      <c r="DC150" s="57" t="s">
        <v>11994</v>
      </c>
      <c r="DD150" s="57" t="s">
        <v>11995</v>
      </c>
      <c r="DE150" s="57" t="s">
        <v>11996</v>
      </c>
      <c r="DF150" s="57" t="s">
        <v>9171</v>
      </c>
      <c r="DG150" s="57" t="s">
        <v>9173</v>
      </c>
      <c r="DM150" s="57" t="s">
        <v>11997</v>
      </c>
      <c r="DN150" s="57" t="s">
        <v>11998</v>
      </c>
      <c r="DO150" s="57" t="s">
        <v>11999</v>
      </c>
      <c r="DP150" s="57" t="s">
        <v>12000</v>
      </c>
      <c r="DQ150" s="57" t="s">
        <v>12001</v>
      </c>
      <c r="DR150" s="57" t="s">
        <v>9179</v>
      </c>
      <c r="DW150" s="57" t="s">
        <v>12002</v>
      </c>
      <c r="DX150" s="57" t="s">
        <v>8431</v>
      </c>
      <c r="ED150" s="57" t="s">
        <v>18078</v>
      </c>
      <c r="EE150" s="164" t="s">
        <v>18802</v>
      </c>
      <c r="EF150" s="57" t="s">
        <v>19893</v>
      </c>
      <c r="EG150" s="57" t="s">
        <v>11918</v>
      </c>
      <c r="EH150" s="57" t="s">
        <v>8408</v>
      </c>
      <c r="EI150" s="57" t="s">
        <v>11205</v>
      </c>
      <c r="EJ150" s="57" t="s">
        <v>7894</v>
      </c>
      <c r="EK150" s="57" t="s">
        <v>12006</v>
      </c>
      <c r="EL150" s="57" t="s">
        <v>11921</v>
      </c>
      <c r="EQ150" s="57" t="s">
        <v>14298</v>
      </c>
      <c r="ER150" s="57" t="s">
        <v>14299</v>
      </c>
      <c r="ES150" s="57" t="s">
        <v>11925</v>
      </c>
      <c r="ET150" s="57" t="s">
        <v>11926</v>
      </c>
      <c r="EU150" s="57" t="s">
        <v>10810</v>
      </c>
      <c r="EV150" s="57" t="s">
        <v>14300</v>
      </c>
      <c r="EW150" s="57" t="s">
        <v>11928</v>
      </c>
      <c r="FA150" s="57" t="s">
        <v>11929</v>
      </c>
      <c r="FB150" s="57" t="s">
        <v>9119</v>
      </c>
      <c r="FH150" s="57" t="s">
        <v>18084</v>
      </c>
      <c r="FI150" s="164" t="s">
        <v>18805</v>
      </c>
      <c r="FJ150" s="57" t="s">
        <v>19109</v>
      </c>
      <c r="FK150" s="57" t="s">
        <v>15960</v>
      </c>
      <c r="FL150" s="57" t="s">
        <v>8277</v>
      </c>
      <c r="FM150" s="57" t="s">
        <v>8278</v>
      </c>
      <c r="FN150" s="57" t="s">
        <v>8279</v>
      </c>
      <c r="FO150" s="57" t="s">
        <v>15961</v>
      </c>
      <c r="FP150" s="57" t="s">
        <v>15425</v>
      </c>
      <c r="FU150" s="57" t="s">
        <v>15962</v>
      </c>
      <c r="FV150" s="57" t="s">
        <v>15963</v>
      </c>
      <c r="FW150" s="57" t="s">
        <v>15964</v>
      </c>
      <c r="FX150" s="57" t="s">
        <v>15965</v>
      </c>
      <c r="FY150" s="57" t="s">
        <v>8288</v>
      </c>
      <c r="FZ150" s="57" t="s">
        <v>15966</v>
      </c>
      <c r="GA150" s="57" t="s">
        <v>15967</v>
      </c>
      <c r="GE150" s="57" t="s">
        <v>8290</v>
      </c>
      <c r="GF150" s="57" t="s">
        <v>4601</v>
      </c>
      <c r="GL150" s="57" t="s">
        <v>18075</v>
      </c>
      <c r="GM150" s="164" t="s">
        <v>18935</v>
      </c>
      <c r="GN150" s="57" t="s">
        <v>18828</v>
      </c>
      <c r="GO150" s="57" t="s">
        <v>17063</v>
      </c>
      <c r="GP150" s="57" t="s">
        <v>17064</v>
      </c>
      <c r="GQ150" s="57" t="s">
        <v>17065</v>
      </c>
      <c r="GR150" s="57" t="s">
        <v>5116</v>
      </c>
      <c r="GY150" s="57" t="s">
        <v>17066</v>
      </c>
      <c r="GZ150" s="57" t="s">
        <v>17067</v>
      </c>
      <c r="HA150" s="57" t="s">
        <v>17068</v>
      </c>
      <c r="HB150" s="57" t="s">
        <v>17069</v>
      </c>
      <c r="HC150" s="57" t="s">
        <v>17061</v>
      </c>
      <c r="HD150" s="57" t="s">
        <v>17062</v>
      </c>
      <c r="HI150" s="57" t="s">
        <v>6923</v>
      </c>
      <c r="HJ150" s="57" t="s">
        <v>7340</v>
      </c>
      <c r="HP150" s="57" t="s">
        <v>18084</v>
      </c>
      <c r="HQ150" s="164" t="s">
        <v>18835</v>
      </c>
      <c r="HR150" s="57" t="s">
        <v>19894</v>
      </c>
      <c r="HS150" s="57" t="s">
        <v>84</v>
      </c>
      <c r="HT150" s="57" t="s">
        <v>84</v>
      </c>
      <c r="HU150" s="57" t="s">
        <v>84</v>
      </c>
      <c r="HV150" s="57" t="s">
        <v>82</v>
      </c>
      <c r="HW150" s="57" t="s">
        <v>82</v>
      </c>
      <c r="HX150" s="57" t="s">
        <v>84</v>
      </c>
      <c r="HY150" s="57" t="s">
        <v>84</v>
      </c>
      <c r="HZ150" s="57" t="s">
        <v>84</v>
      </c>
      <c r="IA150" s="57" t="s">
        <v>84</v>
      </c>
      <c r="IB150" s="57" t="s">
        <v>84</v>
      </c>
      <c r="IC150" s="57" t="s">
        <v>84</v>
      </c>
      <c r="ID150" s="57" t="s">
        <v>84</v>
      </c>
      <c r="IE150" s="57" t="s">
        <v>84</v>
      </c>
      <c r="IF150" s="57" t="s">
        <v>84</v>
      </c>
      <c r="IG150" s="57" t="s">
        <v>84</v>
      </c>
      <c r="IH150" s="57" t="s">
        <v>84</v>
      </c>
      <c r="II150" s="57" t="s">
        <v>68</v>
      </c>
      <c r="IJ150" s="57">
        <v>31054</v>
      </c>
      <c r="IK150" s="57">
        <v>13254</v>
      </c>
      <c r="IO150" s="57" t="s">
        <v>5066</v>
      </c>
      <c r="IP150" s="57" t="s">
        <v>799</v>
      </c>
      <c r="IT150" s="57">
        <v>3</v>
      </c>
      <c r="IU150" s="57">
        <v>2</v>
      </c>
      <c r="IY150" s="57">
        <v>407</v>
      </c>
      <c r="IZ150" s="57">
        <v>192</v>
      </c>
      <c r="JD150" s="57">
        <v>326</v>
      </c>
      <c r="JE150" s="57">
        <v>128</v>
      </c>
      <c r="JN150" s="57">
        <v>13254</v>
      </c>
      <c r="JO150" s="57">
        <v>13154</v>
      </c>
      <c r="JP150" s="57">
        <v>31054</v>
      </c>
      <c r="JS150" s="57" t="s">
        <v>799</v>
      </c>
      <c r="JT150" s="57" t="s">
        <v>798</v>
      </c>
      <c r="JU150" s="57" t="s">
        <v>5066</v>
      </c>
      <c r="JX150" s="57">
        <v>2</v>
      </c>
      <c r="JY150" s="57">
        <v>2</v>
      </c>
      <c r="JZ150" s="57">
        <v>3</v>
      </c>
      <c r="KC150" s="57">
        <v>192</v>
      </c>
      <c r="KD150" s="57">
        <v>192</v>
      </c>
      <c r="KE150" s="57">
        <v>407</v>
      </c>
      <c r="KH150" s="57">
        <v>128</v>
      </c>
      <c r="KI150" s="57">
        <v>122</v>
      </c>
      <c r="KJ150" s="57">
        <v>326</v>
      </c>
      <c r="KR150" s="57">
        <v>32135</v>
      </c>
      <c r="KS150" s="57">
        <v>13254</v>
      </c>
      <c r="KT150" s="57">
        <v>15254</v>
      </c>
      <c r="KU150" s="57">
        <v>46301</v>
      </c>
      <c r="KW150" s="57" t="s">
        <v>12003</v>
      </c>
      <c r="KX150" s="57" t="s">
        <v>799</v>
      </c>
      <c r="KY150" s="57" t="s">
        <v>4802</v>
      </c>
      <c r="KZ150" s="57" t="s">
        <v>4924</v>
      </c>
      <c r="LB150" s="57">
        <v>2</v>
      </c>
      <c r="LC150" s="57">
        <v>2</v>
      </c>
      <c r="LD150" s="57">
        <v>2</v>
      </c>
      <c r="LE150" s="57">
        <v>2</v>
      </c>
      <c r="LG150" s="57">
        <v>299</v>
      </c>
      <c r="LH150" s="57">
        <v>192</v>
      </c>
      <c r="LI150" s="57">
        <v>400</v>
      </c>
      <c r="LJ150" s="57">
        <v>324</v>
      </c>
      <c r="LL150" s="57">
        <v>300</v>
      </c>
      <c r="LM150" s="57">
        <v>128</v>
      </c>
      <c r="LN150" s="57">
        <v>136</v>
      </c>
      <c r="LO150" s="57">
        <v>320</v>
      </c>
      <c r="LV150" s="57">
        <v>32079</v>
      </c>
      <c r="LW150" s="57">
        <v>13154</v>
      </c>
      <c r="LX150" s="57">
        <v>11054</v>
      </c>
      <c r="MA150" s="57" t="s">
        <v>4582</v>
      </c>
      <c r="MB150" s="57" t="s">
        <v>798</v>
      </c>
      <c r="MC150" s="57" t="s">
        <v>727</v>
      </c>
      <c r="MF150" s="57">
        <v>3</v>
      </c>
      <c r="MG150" s="57">
        <v>2</v>
      </c>
      <c r="MH150" s="57">
        <v>3</v>
      </c>
      <c r="MK150" s="57">
        <v>548</v>
      </c>
      <c r="ML150" s="57">
        <v>192</v>
      </c>
      <c r="MM150" s="57">
        <v>3575</v>
      </c>
      <c r="MP150" s="57">
        <v>310</v>
      </c>
      <c r="MQ150" s="57">
        <v>122</v>
      </c>
      <c r="MR150" s="57">
        <v>114</v>
      </c>
      <c r="MZ150" s="57">
        <v>32135</v>
      </c>
      <c r="NA150" s="57">
        <v>46301</v>
      </c>
      <c r="NE150" s="57" t="s">
        <v>12003</v>
      </c>
      <c r="NF150" s="57" t="s">
        <v>4924</v>
      </c>
      <c r="NJ150" s="57">
        <v>2</v>
      </c>
      <c r="NK150" s="57">
        <v>2</v>
      </c>
      <c r="NO150" s="57">
        <v>299</v>
      </c>
      <c r="NP150" s="57">
        <v>324</v>
      </c>
      <c r="NT150" s="57">
        <v>300</v>
      </c>
      <c r="NU150" s="57">
        <v>320</v>
      </c>
      <c r="OD150" s="57">
        <v>13254</v>
      </c>
      <c r="OE150" s="57">
        <v>31054</v>
      </c>
      <c r="OF150" s="57">
        <v>11054</v>
      </c>
      <c r="OI150" s="57" t="s">
        <v>799</v>
      </c>
      <c r="OJ150" s="57" t="s">
        <v>5066</v>
      </c>
      <c r="OK150" s="57" t="s">
        <v>727</v>
      </c>
      <c r="ON150" s="57">
        <v>2</v>
      </c>
      <c r="OO150" s="57">
        <v>3</v>
      </c>
      <c r="OP150" s="57">
        <v>3</v>
      </c>
      <c r="OS150" s="57">
        <v>192</v>
      </c>
      <c r="OT150" s="57">
        <v>407</v>
      </c>
      <c r="OU150" s="57">
        <v>3575</v>
      </c>
      <c r="OX150" s="57">
        <v>128</v>
      </c>
      <c r="OY150" s="57">
        <v>326</v>
      </c>
      <c r="OZ150" s="57">
        <v>114</v>
      </c>
      <c r="PJ150" s="57" t="s">
        <v>19895</v>
      </c>
      <c r="PK150" s="57" t="s">
        <v>19896</v>
      </c>
      <c r="PL150" s="57" t="s">
        <v>19897</v>
      </c>
      <c r="PM150" s="57" t="s">
        <v>19898</v>
      </c>
      <c r="PN150" s="57">
        <v>2111.4453881000004</v>
      </c>
      <c r="PO150" s="57" t="s">
        <v>18823</v>
      </c>
      <c r="PP150" s="57" t="s">
        <v>18824</v>
      </c>
      <c r="PQ150" s="57" t="s">
        <v>18825</v>
      </c>
      <c r="PR150" s="57" t="s">
        <v>3851</v>
      </c>
      <c r="PS150" s="57" t="s">
        <v>3852</v>
      </c>
      <c r="PT150" s="57" t="s">
        <v>3853</v>
      </c>
      <c r="PU150" s="57" t="s">
        <v>3854</v>
      </c>
      <c r="PV150" s="57" t="s">
        <v>3855</v>
      </c>
      <c r="PW150" s="57" t="s">
        <v>3856</v>
      </c>
    </row>
    <row r="151" spans="1:439" ht="15" customHeight="1" x14ac:dyDescent="0.35">
      <c r="A151" s="57">
        <v>150</v>
      </c>
      <c r="B151" s="57" t="s">
        <v>277</v>
      </c>
      <c r="D151" s="57" t="s">
        <v>19899</v>
      </c>
      <c r="E151" s="57" t="s">
        <v>1808</v>
      </c>
      <c r="F151" s="57" t="s">
        <v>1809</v>
      </c>
      <c r="G151" s="57" t="s">
        <v>1810</v>
      </c>
      <c r="H151" s="57" t="s">
        <v>1811</v>
      </c>
      <c r="I151" s="57" t="s">
        <v>2214</v>
      </c>
      <c r="P151" s="57" t="s">
        <v>1812</v>
      </c>
      <c r="S151" s="57" t="s">
        <v>69</v>
      </c>
      <c r="T151" s="57" t="s">
        <v>69</v>
      </c>
      <c r="U151" s="57" t="s">
        <v>69</v>
      </c>
      <c r="V151" s="57" t="s">
        <v>69</v>
      </c>
      <c r="W151" s="57" t="s">
        <v>69</v>
      </c>
      <c r="X151" s="57" t="s">
        <v>69</v>
      </c>
      <c r="Y151" s="57" t="s">
        <v>69</v>
      </c>
      <c r="Z151" s="57" t="s">
        <v>63</v>
      </c>
      <c r="AA151" s="57" t="s">
        <v>69</v>
      </c>
      <c r="AB151" s="57" t="s">
        <v>63</v>
      </c>
      <c r="AC151" s="57" t="s">
        <v>69</v>
      </c>
      <c r="AD151" s="57" t="s">
        <v>63</v>
      </c>
      <c r="AE151" s="57" t="s">
        <v>63</v>
      </c>
      <c r="AF151" s="57" t="s">
        <v>69</v>
      </c>
      <c r="AG151" s="57" t="s">
        <v>69</v>
      </c>
      <c r="AH151" s="57" t="s">
        <v>75</v>
      </c>
      <c r="AI151" s="57" t="s">
        <v>2215</v>
      </c>
      <c r="AJ151" s="57" t="s">
        <v>83</v>
      </c>
      <c r="AK151" s="57" t="s">
        <v>83</v>
      </c>
      <c r="AL151" s="57" t="s">
        <v>77</v>
      </c>
      <c r="AM151" s="57" t="s">
        <v>2216</v>
      </c>
      <c r="AO151" s="57" t="s">
        <v>978</v>
      </c>
      <c r="AP151" s="57" t="s">
        <v>19482</v>
      </c>
      <c r="AQ151" s="57" t="s">
        <v>1245</v>
      </c>
      <c r="AR151" s="57" t="s">
        <v>78</v>
      </c>
      <c r="AS151" s="57" t="s">
        <v>1343</v>
      </c>
      <c r="AT151" s="57" t="s">
        <v>18801</v>
      </c>
      <c r="AU151" s="57" t="s">
        <v>5577</v>
      </c>
      <c r="AV151" s="57" t="s">
        <v>5578</v>
      </c>
      <c r="AW151" s="57" t="s">
        <v>5579</v>
      </c>
      <c r="AX151" s="57" t="s">
        <v>5580</v>
      </c>
      <c r="AY151" s="57" t="s">
        <v>5581</v>
      </c>
      <c r="BE151" s="57" t="s">
        <v>5582</v>
      </c>
      <c r="BF151" s="57" t="s">
        <v>5583</v>
      </c>
      <c r="BG151" s="57" t="s">
        <v>5584</v>
      </c>
      <c r="BH151" s="57" t="s">
        <v>5585</v>
      </c>
      <c r="BI151" s="57" t="s">
        <v>5586</v>
      </c>
      <c r="BJ151" s="57" t="s">
        <v>5587</v>
      </c>
      <c r="BK151" s="57" t="s">
        <v>5588</v>
      </c>
      <c r="BO151" s="57" t="s">
        <v>5776</v>
      </c>
      <c r="BP151" s="57" t="s">
        <v>17385</v>
      </c>
      <c r="BQ151" s="57" t="s">
        <v>13367</v>
      </c>
      <c r="BV151" s="57" t="s">
        <v>18056</v>
      </c>
      <c r="BW151" s="164" t="s">
        <v>18805</v>
      </c>
      <c r="BX151" s="57" t="s">
        <v>18853</v>
      </c>
      <c r="BY151" s="57" t="s">
        <v>8425</v>
      </c>
      <c r="BZ151" s="57" t="s">
        <v>8426</v>
      </c>
      <c r="CA151" s="57" t="s">
        <v>8427</v>
      </c>
      <c r="CB151" s="57" t="s">
        <v>8428</v>
      </c>
      <c r="CC151" s="57" t="s">
        <v>8429</v>
      </c>
      <c r="CD151" s="57" t="s">
        <v>8430</v>
      </c>
      <c r="CE151" s="57" t="s">
        <v>8431</v>
      </c>
      <c r="CF151" s="57" t="s">
        <v>8432</v>
      </c>
      <c r="CG151" s="57" t="s">
        <v>8433</v>
      </c>
      <c r="CI151" s="57" t="s">
        <v>8434</v>
      </c>
      <c r="CJ151" s="57" t="s">
        <v>8435</v>
      </c>
      <c r="CK151" s="57" t="s">
        <v>8436</v>
      </c>
      <c r="CL151" s="57" t="s">
        <v>5587</v>
      </c>
      <c r="CM151" s="57" t="s">
        <v>8437</v>
      </c>
      <c r="CN151" s="57" t="s">
        <v>8438</v>
      </c>
      <c r="CO151" s="57" t="s">
        <v>8439</v>
      </c>
      <c r="CP151" s="57" t="s">
        <v>8440</v>
      </c>
      <c r="CQ151" s="57" t="s">
        <v>8441</v>
      </c>
      <c r="CS151" s="57" t="s">
        <v>8442</v>
      </c>
      <c r="CT151" s="57" t="s">
        <v>8443</v>
      </c>
      <c r="CU151" s="57" t="s">
        <v>4589</v>
      </c>
      <c r="CZ151" s="57" t="s">
        <v>18078</v>
      </c>
      <c r="DA151" s="164" t="s">
        <v>18802</v>
      </c>
      <c r="DB151" s="57" t="s">
        <v>18934</v>
      </c>
      <c r="DC151" s="57" t="s">
        <v>11290</v>
      </c>
      <c r="DD151" s="57" t="s">
        <v>11291</v>
      </c>
      <c r="DE151" s="57" t="s">
        <v>11292</v>
      </c>
      <c r="DF151" s="57" t="s">
        <v>11293</v>
      </c>
      <c r="DM151" s="57" t="s">
        <v>11294</v>
      </c>
      <c r="DN151" s="57" t="s">
        <v>11295</v>
      </c>
      <c r="DO151" s="57" t="s">
        <v>11296</v>
      </c>
      <c r="DP151" s="57" t="s">
        <v>11297</v>
      </c>
      <c r="DQ151" s="57" t="s">
        <v>11298</v>
      </c>
      <c r="DR151" s="57" t="s">
        <v>11299</v>
      </c>
      <c r="DW151" s="57" t="s">
        <v>11300</v>
      </c>
      <c r="DX151" s="57" t="s">
        <v>11301</v>
      </c>
      <c r="DY151" s="57" t="s">
        <v>11302</v>
      </c>
      <c r="ED151" s="57" t="s">
        <v>18075</v>
      </c>
      <c r="EE151" s="164" t="s">
        <v>18935</v>
      </c>
      <c r="EF151" s="57" t="s">
        <v>18900</v>
      </c>
      <c r="EG151" s="57" t="s">
        <v>13764</v>
      </c>
      <c r="EH151" s="57" t="s">
        <v>13765</v>
      </c>
      <c r="EI151" s="57" t="s">
        <v>13766</v>
      </c>
      <c r="EJ151" s="57" t="s">
        <v>13767</v>
      </c>
      <c r="EK151" s="57" t="s">
        <v>13768</v>
      </c>
      <c r="EL151" s="57" t="s">
        <v>13769</v>
      </c>
      <c r="EQ151" s="57" t="s">
        <v>17394</v>
      </c>
      <c r="ER151" s="57" t="s">
        <v>13771</v>
      </c>
      <c r="ES151" s="57" t="s">
        <v>13772</v>
      </c>
      <c r="ET151" s="57" t="s">
        <v>13773</v>
      </c>
      <c r="EU151" s="57" t="s">
        <v>13774</v>
      </c>
      <c r="EV151" s="57" t="s">
        <v>13775</v>
      </c>
      <c r="EW151" s="57" t="s">
        <v>13776</v>
      </c>
      <c r="EX151" s="57" t="s">
        <v>13777</v>
      </c>
      <c r="FA151" s="57" t="s">
        <v>11469</v>
      </c>
      <c r="FH151" s="57" t="s">
        <v>18056</v>
      </c>
      <c r="FI151" s="164" t="s">
        <v>18805</v>
      </c>
      <c r="FJ151" s="57" t="s">
        <v>19088</v>
      </c>
      <c r="FK151" s="57" t="s">
        <v>15968</v>
      </c>
      <c r="FL151" s="57" t="s">
        <v>9906</v>
      </c>
      <c r="FM151" s="57" t="s">
        <v>15969</v>
      </c>
      <c r="FN151" s="57" t="s">
        <v>9908</v>
      </c>
      <c r="FU151" s="57" t="s">
        <v>15970</v>
      </c>
      <c r="FV151" s="57" t="s">
        <v>13410</v>
      </c>
      <c r="FW151" s="57" t="s">
        <v>10648</v>
      </c>
      <c r="FX151" s="57" t="s">
        <v>15971</v>
      </c>
      <c r="FY151" s="57" t="s">
        <v>8631</v>
      </c>
      <c r="FZ151" s="57" t="s">
        <v>4596</v>
      </c>
      <c r="GE151" s="57" t="s">
        <v>4602</v>
      </c>
      <c r="GF151" s="57" t="s">
        <v>13412</v>
      </c>
      <c r="GL151" s="57" t="s">
        <v>18078</v>
      </c>
      <c r="GM151" s="164" t="s">
        <v>18805</v>
      </c>
      <c r="GN151" s="57" t="s">
        <v>18957</v>
      </c>
      <c r="GO151" s="57" t="s">
        <v>19484</v>
      </c>
      <c r="GP151" s="57" t="s">
        <v>17401</v>
      </c>
      <c r="GQ151" s="57" t="s">
        <v>17402</v>
      </c>
      <c r="GR151" s="57" t="s">
        <v>5116</v>
      </c>
      <c r="GY151" s="57" t="s">
        <v>17403</v>
      </c>
      <c r="GZ151" s="57" t="s">
        <v>17404</v>
      </c>
      <c r="HA151" s="57" t="s">
        <v>19485</v>
      </c>
      <c r="HB151" s="57" t="s">
        <v>19486</v>
      </c>
      <c r="HC151" s="57" t="s">
        <v>17407</v>
      </c>
      <c r="HD151" s="57" t="s">
        <v>17408</v>
      </c>
      <c r="HE151" s="57" t="s">
        <v>19487</v>
      </c>
      <c r="HI151" s="57" t="s">
        <v>6945</v>
      </c>
      <c r="HJ151" s="57" t="s">
        <v>7340</v>
      </c>
      <c r="HP151" s="57" t="s">
        <v>18084</v>
      </c>
      <c r="HQ151" s="164" t="s">
        <v>18835</v>
      </c>
      <c r="HR151" s="57" t="s">
        <v>18900</v>
      </c>
      <c r="HS151" s="57" t="s">
        <v>84</v>
      </c>
      <c r="HT151" s="57" t="s">
        <v>84</v>
      </c>
      <c r="HU151" s="57" t="s">
        <v>84</v>
      </c>
      <c r="HV151" s="57" t="s">
        <v>82</v>
      </c>
      <c r="HW151" s="57" t="s">
        <v>82</v>
      </c>
      <c r="HX151" s="57" t="s">
        <v>84</v>
      </c>
      <c r="HY151" s="57" t="s">
        <v>84</v>
      </c>
      <c r="HZ151" s="57" t="s">
        <v>84</v>
      </c>
      <c r="IA151" s="57" t="s">
        <v>84</v>
      </c>
      <c r="IB151" s="57" t="s">
        <v>84</v>
      </c>
      <c r="IC151" s="57" t="s">
        <v>84</v>
      </c>
      <c r="ID151" s="57" t="s">
        <v>84</v>
      </c>
      <c r="IE151" s="57" t="s">
        <v>84</v>
      </c>
      <c r="IF151" s="57" t="s">
        <v>84</v>
      </c>
      <c r="IG151" s="57" t="s">
        <v>84</v>
      </c>
      <c r="IH151" s="57" t="s">
        <v>84</v>
      </c>
      <c r="II151" s="57" t="s">
        <v>68</v>
      </c>
      <c r="IJ151" s="57">
        <v>13254</v>
      </c>
      <c r="IK151" s="57">
        <v>13154</v>
      </c>
      <c r="IL151" s="57">
        <v>33054</v>
      </c>
      <c r="IO151" s="57" t="s">
        <v>18870</v>
      </c>
      <c r="IP151" s="57" t="s">
        <v>18863</v>
      </c>
      <c r="IQ151" s="57" t="s">
        <v>19657</v>
      </c>
      <c r="IT151" s="57">
        <v>2</v>
      </c>
      <c r="IU151" s="57">
        <v>2</v>
      </c>
      <c r="IV151" s="57">
        <v>3</v>
      </c>
      <c r="IY151" s="57">
        <v>192</v>
      </c>
      <c r="IZ151" s="57">
        <v>192</v>
      </c>
      <c r="JA151" s="57">
        <v>718</v>
      </c>
      <c r="JD151" s="57">
        <v>128</v>
      </c>
      <c r="JE151" s="57">
        <v>122</v>
      </c>
      <c r="JF151" s="57">
        <v>315</v>
      </c>
      <c r="JN151" s="57">
        <v>13254</v>
      </c>
      <c r="JO151" s="57">
        <v>13154</v>
      </c>
      <c r="JP151" s="57">
        <v>33054</v>
      </c>
      <c r="JQ151" s="57">
        <v>46301</v>
      </c>
      <c r="JS151" s="57" t="s">
        <v>18870</v>
      </c>
      <c r="JT151" s="57" t="s">
        <v>18863</v>
      </c>
      <c r="JU151" s="57" t="s">
        <v>19657</v>
      </c>
      <c r="JV151" s="57" t="s">
        <v>19900</v>
      </c>
      <c r="JX151" s="57">
        <v>2</v>
      </c>
      <c r="JY151" s="57">
        <v>2</v>
      </c>
      <c r="JZ151" s="57">
        <v>3</v>
      </c>
      <c r="KA151" s="57">
        <v>2</v>
      </c>
      <c r="KC151" s="57">
        <v>192</v>
      </c>
      <c r="KD151" s="57">
        <v>192</v>
      </c>
      <c r="KE151" s="57">
        <v>718</v>
      </c>
      <c r="KF151" s="57">
        <v>324</v>
      </c>
      <c r="KH151" s="57">
        <v>128</v>
      </c>
      <c r="KI151" s="57">
        <v>122</v>
      </c>
      <c r="KJ151" s="57">
        <v>315</v>
      </c>
      <c r="KK151" s="57">
        <v>320</v>
      </c>
      <c r="KR151" s="57">
        <v>46301</v>
      </c>
      <c r="KS151" s="57">
        <v>13254</v>
      </c>
      <c r="KW151" s="57" t="s">
        <v>19900</v>
      </c>
      <c r="KX151" s="57" t="s">
        <v>18870</v>
      </c>
      <c r="LB151" s="57">
        <v>2</v>
      </c>
      <c r="LC151" s="57">
        <v>2</v>
      </c>
      <c r="LG151" s="57">
        <v>324</v>
      </c>
      <c r="LH151" s="57">
        <v>192</v>
      </c>
      <c r="LL151" s="57">
        <v>320</v>
      </c>
      <c r="LM151" s="57">
        <v>128</v>
      </c>
      <c r="LV151" s="57">
        <v>13254</v>
      </c>
      <c r="MA151" s="57" t="s">
        <v>18870</v>
      </c>
      <c r="MF151" s="57">
        <v>2</v>
      </c>
      <c r="MK151" s="57">
        <v>192</v>
      </c>
      <c r="MP151" s="57">
        <v>128</v>
      </c>
      <c r="MZ151" s="57">
        <v>32110</v>
      </c>
      <c r="NA151" s="57">
        <v>32079</v>
      </c>
      <c r="NE151" s="57" t="s">
        <v>18869</v>
      </c>
      <c r="NF151" s="57" t="s">
        <v>18867</v>
      </c>
      <c r="NJ151" s="57">
        <v>3</v>
      </c>
      <c r="NK151" s="57">
        <v>3</v>
      </c>
      <c r="NO151" s="57">
        <v>1050</v>
      </c>
      <c r="NP151" s="57">
        <v>548</v>
      </c>
      <c r="NT151" s="57">
        <v>310</v>
      </c>
      <c r="NU151" s="57">
        <v>310</v>
      </c>
      <c r="OD151" s="57">
        <v>13254</v>
      </c>
      <c r="OI151" s="57" t="s">
        <v>18870</v>
      </c>
      <c r="ON151" s="57">
        <v>2</v>
      </c>
      <c r="OS151" s="57">
        <v>192</v>
      </c>
      <c r="OX151" s="57">
        <v>128</v>
      </c>
      <c r="PJ151" s="57" t="s">
        <v>19901</v>
      </c>
      <c r="PK151" s="57" t="s">
        <v>19902</v>
      </c>
      <c r="PL151" s="57" t="s">
        <v>19903</v>
      </c>
      <c r="PN151" s="57">
        <v>3599.9582386000006</v>
      </c>
      <c r="PO151" s="57" t="s">
        <v>18823</v>
      </c>
      <c r="PP151" s="57" t="s">
        <v>18824</v>
      </c>
      <c r="PQ151" s="57" t="s">
        <v>18825</v>
      </c>
      <c r="PR151" s="57" t="s">
        <v>3582</v>
      </c>
      <c r="PS151" s="57" t="s">
        <v>3583</v>
      </c>
      <c r="PT151" s="57" t="s">
        <v>3584</v>
      </c>
      <c r="PU151" s="57" t="s">
        <v>3585</v>
      </c>
      <c r="PV151" s="57" t="s">
        <v>3857</v>
      </c>
      <c r="PW151" s="57" t="s">
        <v>3539</v>
      </c>
    </row>
    <row r="152" spans="1:439" ht="15" customHeight="1" x14ac:dyDescent="0.35">
      <c r="A152" s="57">
        <v>151</v>
      </c>
      <c r="B152" s="57" t="s">
        <v>277</v>
      </c>
      <c r="D152" s="57" t="s">
        <v>19904</v>
      </c>
      <c r="E152" s="57" t="s">
        <v>2217</v>
      </c>
      <c r="F152" s="57" t="s">
        <v>2218</v>
      </c>
      <c r="G152" s="57" t="s">
        <v>2219</v>
      </c>
      <c r="P152" s="57" t="s">
        <v>2220</v>
      </c>
      <c r="S152" s="57" t="s">
        <v>69</v>
      </c>
      <c r="T152" s="57" t="s">
        <v>69</v>
      </c>
      <c r="U152" s="57" t="s">
        <v>69</v>
      </c>
      <c r="V152" s="57" t="s">
        <v>69</v>
      </c>
      <c r="W152" s="57" t="s">
        <v>69</v>
      </c>
      <c r="X152" s="57" t="s">
        <v>69</v>
      </c>
      <c r="Y152" s="57" t="s">
        <v>69</v>
      </c>
      <c r="Z152" s="57" t="s">
        <v>69</v>
      </c>
      <c r="AA152" s="57" t="s">
        <v>69</v>
      </c>
      <c r="AB152" s="57" t="s">
        <v>63</v>
      </c>
      <c r="AC152" s="57" t="s">
        <v>69</v>
      </c>
      <c r="AD152" s="57" t="s">
        <v>69</v>
      </c>
      <c r="AE152" s="57" t="s">
        <v>63</v>
      </c>
      <c r="AF152" s="57" t="s">
        <v>69</v>
      </c>
      <c r="AG152" s="57" t="s">
        <v>69</v>
      </c>
      <c r="AH152" s="57" t="s">
        <v>75</v>
      </c>
      <c r="AI152" s="57" t="s">
        <v>2221</v>
      </c>
      <c r="AJ152" s="57" t="s">
        <v>83</v>
      </c>
      <c r="AK152" s="57" t="s">
        <v>83</v>
      </c>
      <c r="AL152" s="57" t="s">
        <v>72</v>
      </c>
      <c r="AM152" s="57" t="s">
        <v>2222</v>
      </c>
      <c r="AN152" s="57" t="s">
        <v>2223</v>
      </c>
      <c r="AO152" s="57" t="s">
        <v>979</v>
      </c>
      <c r="AP152" s="57" t="s">
        <v>19167</v>
      </c>
      <c r="AQ152" s="57" t="s">
        <v>1245</v>
      </c>
      <c r="AR152" s="57" t="s">
        <v>78</v>
      </c>
      <c r="AS152" s="57" t="s">
        <v>2224</v>
      </c>
      <c r="AT152" s="57" t="s">
        <v>18859</v>
      </c>
      <c r="AU152" s="57" t="s">
        <v>6382</v>
      </c>
      <c r="AV152" s="57" t="s">
        <v>6383</v>
      </c>
      <c r="AW152" s="57" t="s">
        <v>6384</v>
      </c>
      <c r="AX152" s="57" t="s">
        <v>6385</v>
      </c>
      <c r="AY152" s="57" t="s">
        <v>6386</v>
      </c>
      <c r="BE152" s="57" t="s">
        <v>6387</v>
      </c>
      <c r="BF152" s="57" t="s">
        <v>6388</v>
      </c>
      <c r="BG152" s="57" t="s">
        <v>6389</v>
      </c>
      <c r="BH152" s="57" t="s">
        <v>6390</v>
      </c>
      <c r="BI152" s="57" t="s">
        <v>4677</v>
      </c>
      <c r="BJ152" s="57" t="s">
        <v>6391</v>
      </c>
      <c r="BO152" s="57" t="s">
        <v>6392</v>
      </c>
      <c r="BP152" s="57" t="s">
        <v>6393</v>
      </c>
      <c r="BV152" s="57" t="s">
        <v>18056</v>
      </c>
      <c r="BW152" s="164" t="s">
        <v>18805</v>
      </c>
      <c r="BX152" s="57" t="s">
        <v>19893</v>
      </c>
      <c r="BY152" s="57" t="s">
        <v>9249</v>
      </c>
      <c r="BZ152" s="57" t="s">
        <v>9250</v>
      </c>
      <c r="CA152" s="57" t="s">
        <v>9251</v>
      </c>
      <c r="CB152" s="57" t="s">
        <v>9173</v>
      </c>
      <c r="CC152" s="57" t="s">
        <v>7894</v>
      </c>
      <c r="CI152" s="57" t="s">
        <v>9252</v>
      </c>
      <c r="CJ152" s="57" t="s">
        <v>9253</v>
      </c>
      <c r="CK152" s="57" t="s">
        <v>9254</v>
      </c>
      <c r="CL152" s="57" t="s">
        <v>9179</v>
      </c>
      <c r="CM152" s="57" t="s">
        <v>9255</v>
      </c>
      <c r="CS152" s="57" t="s">
        <v>9256</v>
      </c>
      <c r="CT152" s="57" t="s">
        <v>9119</v>
      </c>
      <c r="CZ152" s="57" t="s">
        <v>18078</v>
      </c>
      <c r="DA152" s="164" t="s">
        <v>18802</v>
      </c>
      <c r="DB152" s="57" t="s">
        <v>19905</v>
      </c>
      <c r="DC152" s="57" t="s">
        <v>12004</v>
      </c>
      <c r="DD152" s="57" t="s">
        <v>12005</v>
      </c>
      <c r="DE152" s="57" t="s">
        <v>12006</v>
      </c>
      <c r="DF152" s="57" t="s">
        <v>12007</v>
      </c>
      <c r="DM152" s="57" t="s">
        <v>12008</v>
      </c>
      <c r="DN152" s="57" t="s">
        <v>12009</v>
      </c>
      <c r="DO152" s="57" t="s">
        <v>12010</v>
      </c>
      <c r="DP152" s="57" t="s">
        <v>12011</v>
      </c>
      <c r="DQ152" s="57" t="s">
        <v>12012</v>
      </c>
      <c r="DR152" s="57" t="s">
        <v>12013</v>
      </c>
      <c r="DW152" s="57" t="s">
        <v>12014</v>
      </c>
      <c r="ED152" s="57" t="s">
        <v>18056</v>
      </c>
      <c r="EE152" s="164" t="s">
        <v>18802</v>
      </c>
      <c r="EF152" s="57" t="s">
        <v>19121</v>
      </c>
      <c r="EG152" s="57" t="s">
        <v>14301</v>
      </c>
      <c r="EH152" s="57" t="s">
        <v>9906</v>
      </c>
      <c r="EI152" s="57" t="s">
        <v>14302</v>
      </c>
      <c r="EJ152" s="57" t="s">
        <v>9908</v>
      </c>
      <c r="EQ152" s="57" t="s">
        <v>14303</v>
      </c>
      <c r="ER152" s="57" t="s">
        <v>13410</v>
      </c>
      <c r="ES152" s="57" t="s">
        <v>10648</v>
      </c>
      <c r="ET152" s="57" t="s">
        <v>14304</v>
      </c>
      <c r="EU152" s="57" t="s">
        <v>8631</v>
      </c>
      <c r="EV152" s="57" t="s">
        <v>4596</v>
      </c>
      <c r="FA152" s="57" t="s">
        <v>4602</v>
      </c>
      <c r="FB152" s="57" t="s">
        <v>13412</v>
      </c>
      <c r="FH152" s="57" t="s">
        <v>18078</v>
      </c>
      <c r="FI152" s="164" t="s">
        <v>18805</v>
      </c>
      <c r="FJ152" s="57" t="s">
        <v>19906</v>
      </c>
      <c r="FK152" s="57" t="s">
        <v>7449</v>
      </c>
      <c r="FL152" s="57" t="s">
        <v>15065</v>
      </c>
      <c r="FM152" s="57" t="s">
        <v>10832</v>
      </c>
      <c r="FN152" s="57" t="s">
        <v>7453</v>
      </c>
      <c r="FO152" s="57" t="s">
        <v>7454</v>
      </c>
      <c r="FP152" s="57" t="s">
        <v>15972</v>
      </c>
      <c r="FU152" s="57" t="s">
        <v>13445</v>
      </c>
      <c r="FV152" s="57" t="s">
        <v>7459</v>
      </c>
      <c r="FW152" s="57" t="s">
        <v>12000</v>
      </c>
      <c r="FX152" s="57" t="s">
        <v>7462</v>
      </c>
      <c r="FY152" s="57" t="s">
        <v>7463</v>
      </c>
      <c r="FZ152" s="57" t="s">
        <v>7464</v>
      </c>
      <c r="GE152" s="57" t="s">
        <v>5007</v>
      </c>
      <c r="GF152" s="57" t="s">
        <v>5712</v>
      </c>
      <c r="GG152" s="57" t="s">
        <v>6405</v>
      </c>
      <c r="GL152" s="57" t="s">
        <v>18075</v>
      </c>
      <c r="GM152" s="164" t="s">
        <v>18805</v>
      </c>
      <c r="GN152" s="57" t="s">
        <v>19213</v>
      </c>
      <c r="HS152" s="57" t="s">
        <v>84</v>
      </c>
      <c r="HT152" s="57" t="s">
        <v>84</v>
      </c>
      <c r="HU152" s="57" t="s">
        <v>84</v>
      </c>
      <c r="HV152" s="57" t="s">
        <v>82</v>
      </c>
      <c r="HW152" s="57" t="s">
        <v>82</v>
      </c>
      <c r="HX152" s="57" t="s">
        <v>84</v>
      </c>
      <c r="HY152" s="57" t="s">
        <v>84</v>
      </c>
      <c r="HZ152" s="57" t="s">
        <v>84</v>
      </c>
      <c r="IA152" s="57" t="s">
        <v>84</v>
      </c>
      <c r="IB152" s="57" t="s">
        <v>84</v>
      </c>
      <c r="IC152" s="57" t="s">
        <v>84</v>
      </c>
      <c r="ID152" s="57" t="s">
        <v>84</v>
      </c>
      <c r="IE152" s="57" t="s">
        <v>84</v>
      </c>
      <c r="IF152" s="57" t="s">
        <v>84</v>
      </c>
      <c r="IG152" s="57" t="s">
        <v>84</v>
      </c>
      <c r="IH152" s="57" t="s">
        <v>84</v>
      </c>
      <c r="II152" s="57" t="s">
        <v>68</v>
      </c>
      <c r="IJ152" s="57">
        <v>13154</v>
      </c>
      <c r="IK152" s="57">
        <v>31054</v>
      </c>
      <c r="IL152" s="57">
        <v>11054</v>
      </c>
      <c r="IO152" s="57" t="s">
        <v>798</v>
      </c>
      <c r="IP152" s="57" t="s">
        <v>5657</v>
      </c>
      <c r="IQ152" s="57" t="s">
        <v>727</v>
      </c>
      <c r="IT152" s="57">
        <v>2</v>
      </c>
      <c r="IU152" s="57">
        <v>3</v>
      </c>
      <c r="IV152" s="57">
        <v>3</v>
      </c>
      <c r="IY152" s="57">
        <v>192</v>
      </c>
      <c r="IZ152" s="57">
        <v>407</v>
      </c>
      <c r="JA152" s="57">
        <v>102</v>
      </c>
      <c r="JD152" s="57">
        <v>122</v>
      </c>
      <c r="JE152" s="57">
        <v>326</v>
      </c>
      <c r="JF152" s="57">
        <v>114</v>
      </c>
      <c r="JN152" s="57">
        <v>31054</v>
      </c>
      <c r="JO152" s="57">
        <v>13154</v>
      </c>
      <c r="JP152" s="57">
        <v>15254</v>
      </c>
      <c r="JQ152" s="57">
        <v>11054</v>
      </c>
      <c r="JS152" s="57" t="s">
        <v>5066</v>
      </c>
      <c r="JT152" s="57" t="s">
        <v>798</v>
      </c>
      <c r="JU152" s="57" t="s">
        <v>4802</v>
      </c>
      <c r="JV152" s="57" t="s">
        <v>727</v>
      </c>
      <c r="JX152" s="57">
        <v>3</v>
      </c>
      <c r="JY152" s="57">
        <v>2</v>
      </c>
      <c r="JZ152" s="57">
        <v>2</v>
      </c>
      <c r="KA152" s="57">
        <v>3</v>
      </c>
      <c r="KC152" s="57">
        <v>407</v>
      </c>
      <c r="KD152" s="57">
        <v>192</v>
      </c>
      <c r="KE152" s="57">
        <v>400</v>
      </c>
      <c r="KF152" s="57">
        <v>102</v>
      </c>
      <c r="KH152" s="57">
        <v>326</v>
      </c>
      <c r="KI152" s="57">
        <v>122</v>
      </c>
      <c r="KJ152" s="57">
        <v>136</v>
      </c>
      <c r="KK152" s="57">
        <v>114</v>
      </c>
      <c r="KR152" s="57">
        <v>13254</v>
      </c>
      <c r="KS152" s="57">
        <v>11054</v>
      </c>
      <c r="KW152" s="57" t="s">
        <v>799</v>
      </c>
      <c r="KX152" s="57" t="s">
        <v>727</v>
      </c>
      <c r="LB152" s="57">
        <v>2</v>
      </c>
      <c r="LC152" s="57">
        <v>3</v>
      </c>
      <c r="LG152" s="57">
        <v>192</v>
      </c>
      <c r="LH152" s="57">
        <v>102</v>
      </c>
      <c r="LL152" s="57">
        <v>128</v>
      </c>
      <c r="LM152" s="57">
        <v>114</v>
      </c>
      <c r="LV152" s="57">
        <v>32110</v>
      </c>
      <c r="LW152" s="57">
        <v>32079</v>
      </c>
      <c r="LX152" s="57">
        <v>13254</v>
      </c>
      <c r="MA152" s="57" t="s">
        <v>4603</v>
      </c>
      <c r="MB152" s="57" t="s">
        <v>4582</v>
      </c>
      <c r="MC152" s="57" t="s">
        <v>799</v>
      </c>
      <c r="MF152" s="57">
        <v>3</v>
      </c>
      <c r="MG152" s="57">
        <v>3</v>
      </c>
      <c r="MH152" s="57">
        <v>2</v>
      </c>
      <c r="MK152" s="57">
        <v>1050</v>
      </c>
      <c r="ML152" s="57">
        <v>548</v>
      </c>
      <c r="MM152" s="57">
        <v>192</v>
      </c>
      <c r="MP152" s="57">
        <v>310</v>
      </c>
      <c r="MQ152" s="57">
        <v>310</v>
      </c>
      <c r="MR152" s="57">
        <v>128</v>
      </c>
      <c r="PJ152" s="57" t="s">
        <v>19907</v>
      </c>
      <c r="PK152" s="57" t="s">
        <v>19908</v>
      </c>
      <c r="PL152" s="57" t="s">
        <v>19909</v>
      </c>
      <c r="PN152" s="57">
        <v>2890.1368121</v>
      </c>
      <c r="PO152" s="57" t="s">
        <v>18823</v>
      </c>
      <c r="PP152" s="57" t="s">
        <v>18824</v>
      </c>
      <c r="PQ152" s="57" t="s">
        <v>18825</v>
      </c>
      <c r="PR152" s="57" t="s">
        <v>3858</v>
      </c>
      <c r="PS152" s="57" t="s">
        <v>3859</v>
      </c>
      <c r="PT152" s="57" t="s">
        <v>3860</v>
      </c>
      <c r="PU152" s="57" t="s">
        <v>3861</v>
      </c>
      <c r="PV152" s="57" t="s">
        <v>3406</v>
      </c>
      <c r="PW152" s="57" t="s">
        <v>3167</v>
      </c>
    </row>
    <row r="153" spans="1:439" ht="15" customHeight="1" x14ac:dyDescent="0.35">
      <c r="A153" s="57">
        <v>152</v>
      </c>
      <c r="B153" s="57" t="s">
        <v>2080</v>
      </c>
      <c r="D153" s="57" t="s">
        <v>2225</v>
      </c>
      <c r="E153" s="57" t="s">
        <v>2226</v>
      </c>
      <c r="F153" s="57" t="s">
        <v>2227</v>
      </c>
      <c r="G153" s="57" t="s">
        <v>2228</v>
      </c>
      <c r="H153" s="57" t="s">
        <v>2229</v>
      </c>
      <c r="I153" s="57" t="s">
        <v>2230</v>
      </c>
      <c r="J153" s="57" t="s">
        <v>2231</v>
      </c>
      <c r="K153" s="57" t="s">
        <v>2232</v>
      </c>
      <c r="P153" s="57" t="s">
        <v>2233</v>
      </c>
      <c r="S153" s="57" t="s">
        <v>63</v>
      </c>
      <c r="T153" s="57" t="s">
        <v>69</v>
      </c>
      <c r="U153" s="57" t="s">
        <v>63</v>
      </c>
      <c r="V153" s="57" t="s">
        <v>63</v>
      </c>
      <c r="W153" s="57" t="s">
        <v>63</v>
      </c>
      <c r="X153" s="57" t="s">
        <v>69</v>
      </c>
      <c r="Y153" s="57" t="s">
        <v>63</v>
      </c>
      <c r="Z153" s="57" t="s">
        <v>63</v>
      </c>
      <c r="AA153" s="57" t="s">
        <v>63</v>
      </c>
      <c r="AB153" s="57" t="s">
        <v>63</v>
      </c>
      <c r="AC153" s="57" t="s">
        <v>69</v>
      </c>
      <c r="AD153" s="57" t="s">
        <v>69</v>
      </c>
      <c r="AE153" s="57" t="s">
        <v>69</v>
      </c>
      <c r="AF153" s="57" t="s">
        <v>63</v>
      </c>
      <c r="AG153" s="57" t="s">
        <v>63</v>
      </c>
      <c r="AH153" s="57" t="s">
        <v>70</v>
      </c>
      <c r="AI153" s="57" t="s">
        <v>2234</v>
      </c>
      <c r="AJ153" s="57" t="s">
        <v>71</v>
      </c>
      <c r="AK153" s="57" t="s">
        <v>76</v>
      </c>
      <c r="AL153" s="57" t="s">
        <v>72</v>
      </c>
      <c r="AM153" s="57" t="s">
        <v>2234</v>
      </c>
      <c r="AN153" s="57" t="s">
        <v>2235</v>
      </c>
      <c r="AO153" s="57" t="s">
        <v>980</v>
      </c>
      <c r="AP153" s="57" t="s">
        <v>18850</v>
      </c>
      <c r="AQ153" s="57" t="s">
        <v>67</v>
      </c>
      <c r="AR153" s="57" t="s">
        <v>73</v>
      </c>
      <c r="AS153" s="57" t="s">
        <v>1343</v>
      </c>
      <c r="AT153" s="57" t="s">
        <v>18801</v>
      </c>
      <c r="AU153" s="57" t="s">
        <v>6394</v>
      </c>
      <c r="AV153" s="57" t="s">
        <v>6395</v>
      </c>
      <c r="AW153" s="57" t="s">
        <v>6396</v>
      </c>
      <c r="AX153" s="57" t="s">
        <v>6397</v>
      </c>
      <c r="BE153" s="57" t="s">
        <v>6398</v>
      </c>
      <c r="BF153" s="57" t="s">
        <v>6399</v>
      </c>
      <c r="BG153" s="57" t="s">
        <v>6400</v>
      </c>
      <c r="BH153" s="57" t="s">
        <v>6401</v>
      </c>
      <c r="BI153" s="57" t="s">
        <v>6402</v>
      </c>
      <c r="BJ153" s="57" t="s">
        <v>6403</v>
      </c>
      <c r="BK153" s="57" t="s">
        <v>6404</v>
      </c>
      <c r="BO153" s="57" t="s">
        <v>6405</v>
      </c>
      <c r="BP153" s="57" t="s">
        <v>6406</v>
      </c>
      <c r="BQ153" s="57" t="s">
        <v>6243</v>
      </c>
      <c r="BR153" s="57" t="s">
        <v>6407</v>
      </c>
      <c r="BS153" s="57" t="s">
        <v>6408</v>
      </c>
      <c r="BT153" s="57" t="s">
        <v>6409</v>
      </c>
      <c r="BU153" s="57" t="s">
        <v>6410</v>
      </c>
      <c r="BV153" s="57" t="s">
        <v>18084</v>
      </c>
      <c r="BW153" s="164" t="s">
        <v>18802</v>
      </c>
      <c r="BX153" s="57" t="s">
        <v>19910</v>
      </c>
      <c r="BY153" s="57" t="s">
        <v>9257</v>
      </c>
      <c r="BZ153" s="57" t="s">
        <v>9258</v>
      </c>
      <c r="CA153" s="57" t="s">
        <v>9259</v>
      </c>
      <c r="CB153" s="57" t="s">
        <v>9260</v>
      </c>
      <c r="CC153" s="57" t="s">
        <v>9261</v>
      </c>
      <c r="CD153" s="57" t="s">
        <v>9262</v>
      </c>
      <c r="CE153" s="57" t="s">
        <v>9263</v>
      </c>
      <c r="CF153" s="57" t="s">
        <v>9264</v>
      </c>
      <c r="CI153" s="57" t="s">
        <v>9265</v>
      </c>
      <c r="CJ153" s="57" t="s">
        <v>9266</v>
      </c>
      <c r="CK153" s="57" t="s">
        <v>9267</v>
      </c>
      <c r="CL153" s="57" t="s">
        <v>9268</v>
      </c>
      <c r="CS153" s="57" t="s">
        <v>9269</v>
      </c>
      <c r="CT153" s="57" t="s">
        <v>6243</v>
      </c>
      <c r="CV153" s="57" t="s">
        <v>9270</v>
      </c>
      <c r="CW153" s="57" t="s">
        <v>9271</v>
      </c>
      <c r="CX153" s="57" t="s">
        <v>9272</v>
      </c>
      <c r="CY153" s="57" t="s">
        <v>9273</v>
      </c>
      <c r="CZ153" s="57" t="s">
        <v>18061</v>
      </c>
      <c r="DA153" s="164" t="s">
        <v>18805</v>
      </c>
      <c r="DB153" s="57" t="s">
        <v>18809</v>
      </c>
      <c r="DC153" s="57" t="s">
        <v>12015</v>
      </c>
      <c r="DD153" s="57" t="s">
        <v>12016</v>
      </c>
      <c r="DE153" s="57" t="s">
        <v>12017</v>
      </c>
      <c r="DF153" s="57" t="s">
        <v>12018</v>
      </c>
      <c r="DG153" s="57" t="s">
        <v>12019</v>
      </c>
      <c r="DH153" s="57" t="s">
        <v>12020</v>
      </c>
      <c r="DI153" s="57" t="s">
        <v>12021</v>
      </c>
      <c r="DJ153" s="57" t="s">
        <v>12022</v>
      </c>
      <c r="DM153" s="57" t="s">
        <v>12023</v>
      </c>
      <c r="DN153" s="57" t="s">
        <v>12024</v>
      </c>
      <c r="DO153" s="57" t="s">
        <v>9267</v>
      </c>
      <c r="DP153" s="57" t="s">
        <v>12025</v>
      </c>
      <c r="DQ153" s="57" t="s">
        <v>12026</v>
      </c>
      <c r="DW153" s="57" t="s">
        <v>12027</v>
      </c>
      <c r="DX153" s="57" t="s">
        <v>6243</v>
      </c>
      <c r="DZ153" s="57" t="s">
        <v>12028</v>
      </c>
      <c r="EA153" s="57" t="s">
        <v>12029</v>
      </c>
      <c r="EB153" s="57" t="s">
        <v>12030</v>
      </c>
      <c r="EC153" s="57" t="s">
        <v>12031</v>
      </c>
      <c r="ED153" s="57" t="s">
        <v>18061</v>
      </c>
      <c r="EE153" s="164" t="s">
        <v>18805</v>
      </c>
      <c r="EF153" s="57" t="s">
        <v>18902</v>
      </c>
      <c r="EG153" s="57" t="s">
        <v>12049</v>
      </c>
      <c r="EH153" s="57" t="s">
        <v>12050</v>
      </c>
      <c r="EQ153" s="57" t="s">
        <v>12051</v>
      </c>
      <c r="ER153" s="57" t="s">
        <v>12052</v>
      </c>
      <c r="ES153" s="57" t="s">
        <v>12053</v>
      </c>
      <c r="ET153" s="57" t="s">
        <v>12054</v>
      </c>
      <c r="EU153" s="57" t="s">
        <v>12055</v>
      </c>
      <c r="FA153" s="57" t="s">
        <v>19911</v>
      </c>
      <c r="FB153" s="57" t="s">
        <v>12057</v>
      </c>
      <c r="FC153" s="57" t="s">
        <v>6243</v>
      </c>
      <c r="FD153" s="57" t="s">
        <v>12058</v>
      </c>
      <c r="FE153" s="57" t="s">
        <v>12059</v>
      </c>
      <c r="FF153" s="57" t="s">
        <v>12060</v>
      </c>
      <c r="FG153" s="57" t="s">
        <v>12061</v>
      </c>
      <c r="FH153" s="57" t="s">
        <v>18072</v>
      </c>
      <c r="FI153" s="164" t="s">
        <v>18805</v>
      </c>
      <c r="FJ153" s="57" t="s">
        <v>19017</v>
      </c>
      <c r="FK153" s="57" t="s">
        <v>15973</v>
      </c>
      <c r="FL153" s="57" t="s">
        <v>15974</v>
      </c>
      <c r="FM153" s="57" t="s">
        <v>15975</v>
      </c>
      <c r="FN153" s="57" t="s">
        <v>15976</v>
      </c>
      <c r="FO153" s="57" t="s">
        <v>15977</v>
      </c>
      <c r="FP153" s="57" t="s">
        <v>15978</v>
      </c>
      <c r="FQ153" s="57" t="s">
        <v>15979</v>
      </c>
      <c r="FR153" s="57" t="s">
        <v>15980</v>
      </c>
      <c r="FS153" s="57" t="s">
        <v>15981</v>
      </c>
      <c r="FU153" s="57" t="s">
        <v>15982</v>
      </c>
      <c r="FV153" s="57" t="s">
        <v>15983</v>
      </c>
      <c r="FW153" s="57" t="s">
        <v>15984</v>
      </c>
      <c r="FX153" s="57" t="s">
        <v>15985</v>
      </c>
      <c r="GE153" s="57" t="s">
        <v>15986</v>
      </c>
      <c r="GF153" s="57" t="s">
        <v>15987</v>
      </c>
      <c r="GG153" s="57" t="s">
        <v>15988</v>
      </c>
      <c r="GH153" s="57" t="s">
        <v>15989</v>
      </c>
      <c r="GI153" s="57" t="s">
        <v>15990</v>
      </c>
      <c r="GJ153" s="57" t="s">
        <v>15991</v>
      </c>
      <c r="GK153" s="57" t="s">
        <v>15992</v>
      </c>
      <c r="GL153" s="57" t="s">
        <v>18072</v>
      </c>
      <c r="GM153" s="164" t="s">
        <v>18802</v>
      </c>
      <c r="GN153" s="57" t="s">
        <v>18928</v>
      </c>
      <c r="GO153" s="57" t="s">
        <v>17070</v>
      </c>
      <c r="GP153" s="57" t="s">
        <v>17071</v>
      </c>
      <c r="GQ153" s="57" t="s">
        <v>17072</v>
      </c>
      <c r="GY153" s="57" t="s">
        <v>17073</v>
      </c>
      <c r="GZ153" s="57" t="s">
        <v>17074</v>
      </c>
      <c r="HA153" s="57" t="s">
        <v>17075</v>
      </c>
      <c r="HB153" s="57" t="s">
        <v>17076</v>
      </c>
      <c r="HC153" s="57" t="s">
        <v>17077</v>
      </c>
      <c r="HI153" s="57" t="s">
        <v>4498</v>
      </c>
      <c r="HJ153" s="57" t="s">
        <v>17078</v>
      </c>
      <c r="HK153" s="57" t="s">
        <v>6243</v>
      </c>
      <c r="HL153" s="57" t="s">
        <v>17079</v>
      </c>
      <c r="HM153" s="57" t="s">
        <v>17080</v>
      </c>
      <c r="HN153" s="57" t="s">
        <v>17081</v>
      </c>
      <c r="HO153" s="57" t="s">
        <v>17082</v>
      </c>
      <c r="HP153" s="57" t="s">
        <v>18061</v>
      </c>
      <c r="HQ153" s="164" t="s">
        <v>18835</v>
      </c>
      <c r="HR153" s="57" t="s">
        <v>18956</v>
      </c>
      <c r="HS153" s="57" t="s">
        <v>74</v>
      </c>
      <c r="HT153" s="57" t="s">
        <v>74</v>
      </c>
      <c r="HU153" s="57" t="s">
        <v>68</v>
      </c>
      <c r="HV153" s="57" t="s">
        <v>68</v>
      </c>
      <c r="HW153" s="57" t="s">
        <v>68</v>
      </c>
      <c r="HX153" s="57" t="s">
        <v>68</v>
      </c>
      <c r="HY153" s="57" t="s">
        <v>68</v>
      </c>
      <c r="HZ153" s="57" t="s">
        <v>74</v>
      </c>
      <c r="IA153" s="57" t="s">
        <v>74</v>
      </c>
      <c r="IB153" s="57" t="s">
        <v>74</v>
      </c>
      <c r="IC153" s="57" t="s">
        <v>74</v>
      </c>
      <c r="ID153" s="57" t="s">
        <v>74</v>
      </c>
      <c r="IE153" s="57" t="s">
        <v>74</v>
      </c>
      <c r="IF153" s="57" t="s">
        <v>74</v>
      </c>
      <c r="IG153" s="57" t="s">
        <v>68</v>
      </c>
      <c r="IH153" s="57" t="s">
        <v>74</v>
      </c>
      <c r="II153" s="57" t="s">
        <v>74</v>
      </c>
      <c r="IJ153" s="57">
        <v>15254</v>
      </c>
      <c r="IO153" s="57" t="s">
        <v>4802</v>
      </c>
      <c r="IT153" s="57">
        <v>1</v>
      </c>
      <c r="IY153" s="57">
        <v>200</v>
      </c>
      <c r="JD153" s="57">
        <v>136</v>
      </c>
      <c r="JN153" s="57">
        <v>31754</v>
      </c>
      <c r="JS153" s="57" t="s">
        <v>62</v>
      </c>
      <c r="JX153" s="57">
        <v>2</v>
      </c>
      <c r="KC153" s="57">
        <v>76</v>
      </c>
      <c r="KH153" s="57">
        <v>311</v>
      </c>
      <c r="KR153" s="57">
        <v>31759</v>
      </c>
      <c r="KW153" s="57" t="s">
        <v>9294</v>
      </c>
      <c r="LB153" s="57">
        <v>2</v>
      </c>
      <c r="LG153" s="57">
        <v>36</v>
      </c>
      <c r="LL153" s="57">
        <v>311</v>
      </c>
      <c r="MZ153" s="57">
        <v>31754</v>
      </c>
      <c r="NA153" s="57">
        <v>31721</v>
      </c>
      <c r="NE153" s="57" t="s">
        <v>62</v>
      </c>
      <c r="NF153" s="57" t="s">
        <v>4568</v>
      </c>
      <c r="NJ153" s="57">
        <v>2</v>
      </c>
      <c r="NK153" s="57">
        <v>1</v>
      </c>
      <c r="NO153" s="57">
        <v>76</v>
      </c>
      <c r="NP153" s="57">
        <v>300</v>
      </c>
      <c r="NT153" s="57">
        <v>311</v>
      </c>
      <c r="NU153" s="57">
        <v>311</v>
      </c>
      <c r="PJ153" s="57" t="s">
        <v>19912</v>
      </c>
      <c r="PK153" s="57" t="s">
        <v>19913</v>
      </c>
      <c r="PL153" s="57" t="s">
        <v>19914</v>
      </c>
      <c r="PN153" s="57">
        <v>1557.4229759999998</v>
      </c>
      <c r="PO153" s="57" t="s">
        <v>18823</v>
      </c>
      <c r="PP153" s="57" t="s">
        <v>18824</v>
      </c>
      <c r="PQ153" s="57" t="s">
        <v>18825</v>
      </c>
      <c r="PR153" s="57" t="s">
        <v>3862</v>
      </c>
      <c r="PS153" s="57" t="s">
        <v>3863</v>
      </c>
      <c r="PT153" s="57" t="s">
        <v>3864</v>
      </c>
      <c r="PU153" s="57" t="s">
        <v>3865</v>
      </c>
      <c r="PV153" s="57" t="s">
        <v>3866</v>
      </c>
      <c r="PW153" s="57" t="s">
        <v>3867</v>
      </c>
    </row>
    <row r="154" spans="1:439" ht="15" customHeight="1" x14ac:dyDescent="0.35">
      <c r="A154" s="57">
        <v>153</v>
      </c>
      <c r="B154" s="57" t="s">
        <v>2080</v>
      </c>
      <c r="D154" s="57" t="s">
        <v>2236</v>
      </c>
      <c r="E154" s="57" t="s">
        <v>2237</v>
      </c>
      <c r="F154" s="57" t="s">
        <v>2238</v>
      </c>
      <c r="G154" s="57" t="s">
        <v>2239</v>
      </c>
      <c r="P154" s="57" t="s">
        <v>2240</v>
      </c>
      <c r="S154" s="57" t="s">
        <v>63</v>
      </c>
      <c r="T154" s="57" t="s">
        <v>69</v>
      </c>
      <c r="U154" s="57" t="s">
        <v>69</v>
      </c>
      <c r="V154" s="57" t="s">
        <v>69</v>
      </c>
      <c r="W154" s="57" t="s">
        <v>63</v>
      </c>
      <c r="X154" s="57" t="s">
        <v>69</v>
      </c>
      <c r="Y154" s="57" t="s">
        <v>63</v>
      </c>
      <c r="Z154" s="57" t="s">
        <v>63</v>
      </c>
      <c r="AA154" s="57" t="s">
        <v>69</v>
      </c>
      <c r="AB154" s="57" t="s">
        <v>63</v>
      </c>
      <c r="AC154" s="57" t="s">
        <v>69</v>
      </c>
      <c r="AD154" s="57" t="s">
        <v>69</v>
      </c>
      <c r="AE154" s="57" t="s">
        <v>69</v>
      </c>
      <c r="AF154" s="57" t="s">
        <v>63</v>
      </c>
      <c r="AG154" s="57" t="s">
        <v>63</v>
      </c>
      <c r="AH154" s="57" t="s">
        <v>75</v>
      </c>
      <c r="AI154" s="57" t="s">
        <v>2241</v>
      </c>
      <c r="AJ154" s="57" t="s">
        <v>71</v>
      </c>
      <c r="AK154" s="57" t="s">
        <v>76</v>
      </c>
      <c r="AL154" s="57" t="s">
        <v>72</v>
      </c>
      <c r="AM154" s="57" t="s">
        <v>2241</v>
      </c>
      <c r="AN154" s="57" t="s">
        <v>2242</v>
      </c>
      <c r="AO154" s="57" t="s">
        <v>981</v>
      </c>
      <c r="AP154" s="57" t="s">
        <v>18850</v>
      </c>
      <c r="AQ154" s="57" t="s">
        <v>1245</v>
      </c>
      <c r="AR154" s="57" t="s">
        <v>78</v>
      </c>
      <c r="AS154" s="57" t="s">
        <v>2243</v>
      </c>
      <c r="AT154" s="57" t="s">
        <v>18892</v>
      </c>
      <c r="AU154" s="57" t="s">
        <v>6411</v>
      </c>
      <c r="AV154" s="57" t="s">
        <v>6412</v>
      </c>
      <c r="AW154" s="57" t="s">
        <v>6413</v>
      </c>
      <c r="AX154" s="57" t="s">
        <v>6414</v>
      </c>
      <c r="AY154" s="57" t="s">
        <v>6415</v>
      </c>
      <c r="AZ154" s="57" t="s">
        <v>6416</v>
      </c>
      <c r="BA154" s="57" t="s">
        <v>6417</v>
      </c>
      <c r="BB154" s="57" t="s">
        <v>6418</v>
      </c>
      <c r="BC154" s="57" t="s">
        <v>6419</v>
      </c>
      <c r="BE154" s="57" t="s">
        <v>6420</v>
      </c>
      <c r="BF154" s="57" t="s">
        <v>6421</v>
      </c>
      <c r="BG154" s="57" t="s">
        <v>6422</v>
      </c>
      <c r="BH154" s="57" t="s">
        <v>6423</v>
      </c>
      <c r="BO154" s="57" t="s">
        <v>6424</v>
      </c>
      <c r="BP154" s="57" t="s">
        <v>6425</v>
      </c>
      <c r="BR154" s="57" t="s">
        <v>6426</v>
      </c>
      <c r="BS154" s="57" t="s">
        <v>6427</v>
      </c>
      <c r="BT154" s="57" t="s">
        <v>6428</v>
      </c>
      <c r="BU154" s="57" t="s">
        <v>6429</v>
      </c>
      <c r="BV154" s="57" t="s">
        <v>18059</v>
      </c>
      <c r="BW154" s="164" t="s">
        <v>18802</v>
      </c>
      <c r="BX154" s="57" t="s">
        <v>18829</v>
      </c>
      <c r="BY154" s="57" t="s">
        <v>9274</v>
      </c>
      <c r="BZ154" s="57" t="s">
        <v>9275</v>
      </c>
      <c r="CA154" s="57" t="s">
        <v>9276</v>
      </c>
      <c r="CB154" s="57" t="s">
        <v>9277</v>
      </c>
      <c r="CC154" s="57" t="s">
        <v>9278</v>
      </c>
      <c r="CD154" s="57" t="s">
        <v>9279</v>
      </c>
      <c r="CE154" s="57" t="s">
        <v>9280</v>
      </c>
      <c r="CF154" s="57" t="s">
        <v>9281</v>
      </c>
      <c r="CI154" s="57" t="s">
        <v>9282</v>
      </c>
      <c r="CJ154" s="57" t="s">
        <v>9283</v>
      </c>
      <c r="CK154" s="57" t="s">
        <v>9284</v>
      </c>
      <c r="CL154" s="57" t="s">
        <v>9285</v>
      </c>
      <c r="CM154" s="57" t="s">
        <v>9286</v>
      </c>
      <c r="CS154" s="57" t="s">
        <v>9287</v>
      </c>
      <c r="CT154" s="57" t="s">
        <v>9288</v>
      </c>
      <c r="CV154" s="57" t="s">
        <v>9289</v>
      </c>
      <c r="CW154" s="57" t="s">
        <v>9290</v>
      </c>
      <c r="CX154" s="57" t="s">
        <v>9291</v>
      </c>
      <c r="CY154" s="57" t="s">
        <v>9292</v>
      </c>
      <c r="CZ154" s="57" t="s">
        <v>18063</v>
      </c>
      <c r="DA154" s="164" t="s">
        <v>18805</v>
      </c>
      <c r="DB154" s="57" t="s">
        <v>19110</v>
      </c>
      <c r="DC154" s="57" t="s">
        <v>12032</v>
      </c>
      <c r="DD154" s="57" t="s">
        <v>12033</v>
      </c>
      <c r="DE154" s="57" t="s">
        <v>12034</v>
      </c>
      <c r="DF154" s="57" t="s">
        <v>12035</v>
      </c>
      <c r="DG154" s="57" t="s">
        <v>12036</v>
      </c>
      <c r="DH154" s="57" t="s">
        <v>12037</v>
      </c>
      <c r="DM154" s="57" t="s">
        <v>12038</v>
      </c>
      <c r="DN154" s="57" t="s">
        <v>12039</v>
      </c>
      <c r="DO154" s="57" t="s">
        <v>12040</v>
      </c>
      <c r="DP154" s="57" t="s">
        <v>12041</v>
      </c>
      <c r="DQ154" s="57" t="s">
        <v>12042</v>
      </c>
      <c r="DW154" s="57" t="s">
        <v>12043</v>
      </c>
      <c r="DX154" s="57" t="s">
        <v>12044</v>
      </c>
      <c r="DZ154" s="57" t="s">
        <v>12045</v>
      </c>
      <c r="EA154" s="57" t="s">
        <v>12046</v>
      </c>
      <c r="EB154" s="57" t="s">
        <v>12047</v>
      </c>
      <c r="EC154" s="57" t="s">
        <v>12048</v>
      </c>
      <c r="ED154" s="57" t="s">
        <v>18078</v>
      </c>
      <c r="EE154" s="164" t="s">
        <v>18802</v>
      </c>
      <c r="EF154" s="57" t="s">
        <v>19825</v>
      </c>
      <c r="EG154" s="57" t="s">
        <v>12077</v>
      </c>
      <c r="EH154" s="57" t="s">
        <v>12078</v>
      </c>
      <c r="EI154" s="57" t="s">
        <v>12079</v>
      </c>
      <c r="EJ154" s="57" t="s">
        <v>12080</v>
      </c>
      <c r="EK154" s="57" t="s">
        <v>12081</v>
      </c>
      <c r="EQ154" s="57" t="s">
        <v>12082</v>
      </c>
      <c r="ER154" s="57" t="s">
        <v>12083</v>
      </c>
      <c r="ES154" s="57" t="s">
        <v>12084</v>
      </c>
      <c r="ET154" s="57" t="s">
        <v>12085</v>
      </c>
      <c r="FA154" s="57" t="s">
        <v>5007</v>
      </c>
      <c r="FB154" s="57" t="s">
        <v>19915</v>
      </c>
      <c r="FD154" s="57" t="s">
        <v>12087</v>
      </c>
      <c r="FE154" s="57" t="s">
        <v>12088</v>
      </c>
      <c r="FF154" s="57" t="s">
        <v>12089</v>
      </c>
      <c r="FG154" s="57" t="s">
        <v>12090</v>
      </c>
      <c r="FH154" s="57" t="s">
        <v>18075</v>
      </c>
      <c r="FI154" s="164" t="s">
        <v>18935</v>
      </c>
      <c r="FJ154" s="57" t="s">
        <v>19090</v>
      </c>
      <c r="HS154" s="57" t="s">
        <v>82</v>
      </c>
      <c r="HT154" s="57" t="s">
        <v>79</v>
      </c>
      <c r="HU154" s="57" t="s">
        <v>82</v>
      </c>
      <c r="HV154" s="57" t="s">
        <v>68</v>
      </c>
      <c r="HW154" s="57" t="s">
        <v>74</v>
      </c>
      <c r="HX154" s="57" t="s">
        <v>79</v>
      </c>
      <c r="HY154" s="57" t="s">
        <v>82</v>
      </c>
      <c r="HZ154" s="57" t="s">
        <v>82</v>
      </c>
      <c r="IA154" s="57" t="s">
        <v>82</v>
      </c>
      <c r="IB154" s="57" t="s">
        <v>79</v>
      </c>
      <c r="IC154" s="57" t="s">
        <v>79</v>
      </c>
      <c r="ID154" s="57" t="s">
        <v>79</v>
      </c>
      <c r="IE154" s="57" t="s">
        <v>79</v>
      </c>
      <c r="IF154" s="57" t="s">
        <v>79</v>
      </c>
      <c r="IG154" s="57" t="s">
        <v>79</v>
      </c>
      <c r="IH154" s="57" t="s">
        <v>82</v>
      </c>
      <c r="II154" s="57" t="s">
        <v>68</v>
      </c>
      <c r="IJ154" s="57">
        <v>11454</v>
      </c>
      <c r="IK154" s="57">
        <v>11054</v>
      </c>
      <c r="IL154" s="57">
        <v>13254</v>
      </c>
      <c r="IM154" s="57">
        <v>31894</v>
      </c>
      <c r="IN154" s="57">
        <v>31721</v>
      </c>
      <c r="IO154" s="57" t="s">
        <v>728</v>
      </c>
      <c r="IP154" s="57" t="s">
        <v>727</v>
      </c>
      <c r="IQ154" s="57" t="s">
        <v>799</v>
      </c>
      <c r="IR154" s="57" t="s">
        <v>6249</v>
      </c>
      <c r="IS154" s="57" t="s">
        <v>4568</v>
      </c>
      <c r="IT154" s="57">
        <v>1</v>
      </c>
      <c r="IU154" s="57">
        <v>1</v>
      </c>
      <c r="IV154" s="57">
        <v>1</v>
      </c>
      <c r="IW154" s="57">
        <v>3</v>
      </c>
      <c r="IX154" s="57">
        <v>2</v>
      </c>
      <c r="IY154" s="57">
        <v>63</v>
      </c>
      <c r="IZ154" s="57">
        <v>140</v>
      </c>
      <c r="JA154" s="57">
        <v>42</v>
      </c>
      <c r="JB154" s="57">
        <v>275</v>
      </c>
      <c r="JC154" s="57">
        <v>429</v>
      </c>
      <c r="JD154" s="57">
        <v>115</v>
      </c>
      <c r="JE154" s="57">
        <v>114</v>
      </c>
      <c r="JF154" s="57">
        <v>128</v>
      </c>
      <c r="JG154" s="57">
        <v>128</v>
      </c>
      <c r="JH154" s="57">
        <v>311</v>
      </c>
      <c r="JN154" s="57">
        <v>31876</v>
      </c>
      <c r="JO154" s="57">
        <v>31436</v>
      </c>
      <c r="JP154" s="57">
        <v>31721</v>
      </c>
      <c r="JQ154" s="57">
        <v>31759</v>
      </c>
      <c r="JS154" s="57" t="s">
        <v>9293</v>
      </c>
      <c r="JT154" s="57" t="s">
        <v>61</v>
      </c>
      <c r="JU154" s="57" t="s">
        <v>4568</v>
      </c>
      <c r="JV154" s="57" t="s">
        <v>9294</v>
      </c>
      <c r="JX154" s="57">
        <v>1</v>
      </c>
      <c r="JY154" s="57">
        <v>1</v>
      </c>
      <c r="JZ154" s="57">
        <v>2</v>
      </c>
      <c r="KA154" s="57">
        <v>2</v>
      </c>
      <c r="KC154" s="57">
        <v>182</v>
      </c>
      <c r="KD154" s="57">
        <v>70</v>
      </c>
      <c r="KE154" s="57">
        <v>429</v>
      </c>
      <c r="KF154" s="57">
        <v>63</v>
      </c>
      <c r="KH154" s="57">
        <v>311</v>
      </c>
      <c r="KI154" s="57">
        <v>200</v>
      </c>
      <c r="KJ154" s="57">
        <v>311</v>
      </c>
      <c r="KK154" s="57">
        <v>311</v>
      </c>
      <c r="KR154" s="57">
        <v>32110</v>
      </c>
      <c r="KS154" s="57">
        <v>32079</v>
      </c>
      <c r="KW154" s="57" t="s">
        <v>4603</v>
      </c>
      <c r="KX154" s="57" t="s">
        <v>5701</v>
      </c>
      <c r="LB154" s="57">
        <v>2</v>
      </c>
      <c r="LC154" s="57">
        <v>2</v>
      </c>
      <c r="LG154" s="57">
        <v>390</v>
      </c>
      <c r="LH154" s="57">
        <v>263</v>
      </c>
      <c r="LL154" s="57">
        <v>310</v>
      </c>
      <c r="LM154" s="57">
        <v>310</v>
      </c>
      <c r="LV154" s="57">
        <v>15254</v>
      </c>
      <c r="MA154" s="57" t="s">
        <v>4802</v>
      </c>
      <c r="MF154" s="57">
        <v>2</v>
      </c>
      <c r="MK154" s="57">
        <v>400</v>
      </c>
      <c r="MP154" s="57">
        <v>136</v>
      </c>
      <c r="PJ154" s="57" t="s">
        <v>19916</v>
      </c>
      <c r="PK154" s="57" t="s">
        <v>19917</v>
      </c>
      <c r="PL154" s="57" t="s">
        <v>19918</v>
      </c>
      <c r="PN154" s="57">
        <v>1214.5890850999997</v>
      </c>
      <c r="PO154" s="57" t="s">
        <v>18823</v>
      </c>
      <c r="PP154" s="57" t="s">
        <v>18824</v>
      </c>
      <c r="PQ154" s="57" t="s">
        <v>18825</v>
      </c>
      <c r="PR154" s="57" t="s">
        <v>3868</v>
      </c>
      <c r="PS154" s="57" t="s">
        <v>3869</v>
      </c>
      <c r="PT154" s="57" t="s">
        <v>3870</v>
      </c>
      <c r="PU154" s="57" t="s">
        <v>3871</v>
      </c>
      <c r="PV154" s="57" t="s">
        <v>3167</v>
      </c>
      <c r="PW154" s="57" t="s">
        <v>3167</v>
      </c>
    </row>
    <row r="155" spans="1:439" ht="15" customHeight="1" x14ac:dyDescent="0.35">
      <c r="A155" s="57">
        <v>154</v>
      </c>
      <c r="B155" s="57" t="s">
        <v>2080</v>
      </c>
      <c r="D155" s="57" t="s">
        <v>2244</v>
      </c>
      <c r="E155" s="57" t="s">
        <v>2245</v>
      </c>
      <c r="F155" s="57" t="s">
        <v>2246</v>
      </c>
      <c r="P155" s="57" t="s">
        <v>2233</v>
      </c>
      <c r="S155" s="57" t="s">
        <v>69</v>
      </c>
      <c r="T155" s="57" t="s">
        <v>69</v>
      </c>
      <c r="U155" s="57" t="s">
        <v>69</v>
      </c>
      <c r="V155" s="57" t="s">
        <v>63</v>
      </c>
      <c r="W155" s="57" t="s">
        <v>63</v>
      </c>
      <c r="X155" s="57" t="s">
        <v>69</v>
      </c>
      <c r="Y155" s="57" t="s">
        <v>63</v>
      </c>
      <c r="Z155" s="57" t="s">
        <v>63</v>
      </c>
      <c r="AA155" s="57" t="s">
        <v>63</v>
      </c>
      <c r="AB155" s="57" t="s">
        <v>63</v>
      </c>
      <c r="AC155" s="57" t="s">
        <v>69</v>
      </c>
      <c r="AD155" s="57" t="s">
        <v>69</v>
      </c>
      <c r="AE155" s="57" t="s">
        <v>69</v>
      </c>
      <c r="AF155" s="57" t="s">
        <v>63</v>
      </c>
      <c r="AG155" s="57" t="s">
        <v>63</v>
      </c>
      <c r="AH155" s="57" t="s">
        <v>64</v>
      </c>
      <c r="AJ155" s="57" t="s">
        <v>65</v>
      </c>
      <c r="AK155" s="57" t="s">
        <v>65</v>
      </c>
      <c r="AL155" s="57" t="s">
        <v>66</v>
      </c>
      <c r="AN155" s="57" t="s">
        <v>2247</v>
      </c>
      <c r="AO155" s="57" t="s">
        <v>982</v>
      </c>
      <c r="AP155" s="57" t="s">
        <v>19919</v>
      </c>
      <c r="AQ155" s="57" t="s">
        <v>67</v>
      </c>
      <c r="AR155" s="57" t="s">
        <v>73</v>
      </c>
      <c r="AS155" s="57" t="s">
        <v>1343</v>
      </c>
      <c r="AT155" s="57" t="s">
        <v>19618</v>
      </c>
      <c r="AU155" s="57" t="s">
        <v>6430</v>
      </c>
      <c r="AV155" s="57" t="s">
        <v>6395</v>
      </c>
      <c r="AW155" s="57" t="s">
        <v>6396</v>
      </c>
      <c r="AX155" s="57" t="s">
        <v>6397</v>
      </c>
      <c r="BE155" s="57" t="s">
        <v>6398</v>
      </c>
      <c r="BF155" s="57" t="s">
        <v>6399</v>
      </c>
      <c r="BG155" s="57" t="s">
        <v>6400</v>
      </c>
      <c r="BH155" s="57" t="s">
        <v>6401</v>
      </c>
      <c r="BI155" s="57" t="s">
        <v>6402</v>
      </c>
      <c r="BJ155" s="57" t="s">
        <v>6403</v>
      </c>
      <c r="BK155" s="57" t="s">
        <v>6404</v>
      </c>
      <c r="BO155" s="57" t="s">
        <v>6405</v>
      </c>
      <c r="BP155" s="57" t="s">
        <v>6431</v>
      </c>
      <c r="BQ155" s="57" t="s">
        <v>6243</v>
      </c>
      <c r="BR155" s="57" t="s">
        <v>6407</v>
      </c>
      <c r="BS155" s="57" t="s">
        <v>6408</v>
      </c>
      <c r="BT155" s="57" t="s">
        <v>6409</v>
      </c>
      <c r="BU155" s="57" t="s">
        <v>6410</v>
      </c>
      <c r="BV155" s="57" t="s">
        <v>18084</v>
      </c>
      <c r="BW155" s="164" t="s">
        <v>18802</v>
      </c>
      <c r="BX155" s="57" t="s">
        <v>18829</v>
      </c>
      <c r="BY155" s="57" t="s">
        <v>9295</v>
      </c>
      <c r="BZ155" s="57" t="s">
        <v>9296</v>
      </c>
      <c r="CA155" s="57" t="s">
        <v>9297</v>
      </c>
      <c r="CB155" s="57" t="s">
        <v>9298</v>
      </c>
      <c r="CC155" s="57" t="s">
        <v>9299</v>
      </c>
      <c r="CD155" s="57" t="s">
        <v>9300</v>
      </c>
      <c r="CE155" s="57" t="s">
        <v>9301</v>
      </c>
      <c r="CI155" s="57" t="s">
        <v>9302</v>
      </c>
      <c r="CJ155" s="57" t="s">
        <v>9303</v>
      </c>
      <c r="CK155" s="57" t="s">
        <v>9304</v>
      </c>
      <c r="CL155" s="57" t="s">
        <v>9305</v>
      </c>
      <c r="CM155" s="57" t="s">
        <v>9306</v>
      </c>
      <c r="CN155" s="57" t="s">
        <v>9307</v>
      </c>
      <c r="CO155" s="57" t="s">
        <v>9308</v>
      </c>
      <c r="CP155" s="57" t="s">
        <v>9309</v>
      </c>
      <c r="CS155" s="57" t="s">
        <v>9310</v>
      </c>
      <c r="CV155" s="57" t="s">
        <v>9311</v>
      </c>
      <c r="CW155" s="57" t="s">
        <v>9312</v>
      </c>
      <c r="CX155" s="57" t="s">
        <v>9313</v>
      </c>
      <c r="CY155" s="57" t="s">
        <v>9314</v>
      </c>
      <c r="CZ155" s="57" t="s">
        <v>18061</v>
      </c>
      <c r="DA155" s="164" t="s">
        <v>18949</v>
      </c>
      <c r="DB155" s="57" t="s">
        <v>18877</v>
      </c>
      <c r="DC155" s="57" t="s">
        <v>12049</v>
      </c>
      <c r="DD155" s="57" t="s">
        <v>12050</v>
      </c>
      <c r="DM155" s="57" t="s">
        <v>12051</v>
      </c>
      <c r="DN155" s="57" t="s">
        <v>12052</v>
      </c>
      <c r="DO155" s="57" t="s">
        <v>12053</v>
      </c>
      <c r="DP155" s="57" t="s">
        <v>12054</v>
      </c>
      <c r="DQ155" s="57" t="s">
        <v>12055</v>
      </c>
      <c r="DW155" s="57" t="s">
        <v>12056</v>
      </c>
      <c r="DX155" s="57" t="s">
        <v>12057</v>
      </c>
      <c r="DY155" s="57" t="s">
        <v>6243</v>
      </c>
      <c r="DZ155" s="57" t="s">
        <v>12058</v>
      </c>
      <c r="EA155" s="57" t="s">
        <v>12059</v>
      </c>
      <c r="EB155" s="57" t="s">
        <v>12060</v>
      </c>
      <c r="EC155" s="57" t="s">
        <v>12061</v>
      </c>
      <c r="ED155" s="57" t="s">
        <v>18072</v>
      </c>
      <c r="EE155" s="164" t="s">
        <v>18805</v>
      </c>
      <c r="EF155" s="57" t="s">
        <v>19017</v>
      </c>
      <c r="HS155" s="57" t="s">
        <v>74</v>
      </c>
      <c r="HT155" s="57" t="s">
        <v>74</v>
      </c>
      <c r="HU155" s="57" t="s">
        <v>68</v>
      </c>
      <c r="HV155" s="57" t="s">
        <v>68</v>
      </c>
      <c r="HW155" s="57" t="s">
        <v>68</v>
      </c>
      <c r="HX155" s="57" t="s">
        <v>68</v>
      </c>
      <c r="HY155" s="57" t="s">
        <v>68</v>
      </c>
      <c r="HZ155" s="57" t="s">
        <v>74</v>
      </c>
      <c r="IA155" s="57" t="s">
        <v>74</v>
      </c>
      <c r="IB155" s="57" t="s">
        <v>74</v>
      </c>
      <c r="IC155" s="57" t="s">
        <v>74</v>
      </c>
      <c r="ID155" s="57" t="s">
        <v>74</v>
      </c>
      <c r="IE155" s="57" t="s">
        <v>74</v>
      </c>
      <c r="IF155" s="57" t="s">
        <v>74</v>
      </c>
      <c r="IG155" s="57" t="s">
        <v>68</v>
      </c>
      <c r="IH155" s="57" t="s">
        <v>74</v>
      </c>
      <c r="II155" s="57" t="s">
        <v>74</v>
      </c>
      <c r="IJ155" s="57">
        <v>15254</v>
      </c>
      <c r="IO155" s="57" t="s">
        <v>4802</v>
      </c>
      <c r="IT155" s="57">
        <v>1</v>
      </c>
      <c r="IY155" s="57">
        <v>200</v>
      </c>
      <c r="JD155" s="57">
        <v>136</v>
      </c>
      <c r="JN155" s="57">
        <v>42093</v>
      </c>
      <c r="JO155" s="57">
        <v>31754</v>
      </c>
      <c r="JS155" s="57" t="s">
        <v>818</v>
      </c>
      <c r="JT155" s="57" t="s">
        <v>62</v>
      </c>
      <c r="JX155" s="57">
        <v>2</v>
      </c>
      <c r="JY155" s="57">
        <v>2</v>
      </c>
      <c r="KC155" s="57">
        <v>424</v>
      </c>
      <c r="KD155" s="57">
        <v>76</v>
      </c>
      <c r="KH155" s="57">
        <v>343</v>
      </c>
      <c r="KI155" s="57">
        <v>311</v>
      </c>
      <c r="PJ155" s="57" t="s">
        <v>19920</v>
      </c>
      <c r="PK155" s="57" t="s">
        <v>19921</v>
      </c>
      <c r="PL155" s="57" t="s">
        <v>19922</v>
      </c>
      <c r="PN155" s="57">
        <v>635.18589959999997</v>
      </c>
      <c r="PO155" s="57" t="s">
        <v>18823</v>
      </c>
      <c r="PP155" s="57" t="s">
        <v>18824</v>
      </c>
      <c r="PQ155" s="57" t="s">
        <v>18825</v>
      </c>
      <c r="PR155" s="57" t="s">
        <v>3872</v>
      </c>
      <c r="PS155" s="57" t="s">
        <v>3873</v>
      </c>
      <c r="PT155" s="57" t="s">
        <v>3865</v>
      </c>
      <c r="PU155" s="57" t="s">
        <v>3167</v>
      </c>
      <c r="PV155" s="57" t="s">
        <v>3167</v>
      </c>
      <c r="PW155" s="57" t="s">
        <v>3167</v>
      </c>
    </row>
    <row r="156" spans="1:439" ht="15" customHeight="1" x14ac:dyDescent="0.35">
      <c r="A156" s="57">
        <v>155</v>
      </c>
      <c r="B156" s="57" t="s">
        <v>2080</v>
      </c>
      <c r="D156" s="57" t="s">
        <v>2248</v>
      </c>
      <c r="E156" s="57" t="s">
        <v>2249</v>
      </c>
      <c r="F156" s="57" t="s">
        <v>2250</v>
      </c>
      <c r="G156" s="57" t="s">
        <v>2251</v>
      </c>
      <c r="H156" s="57" t="s">
        <v>2252</v>
      </c>
      <c r="P156" s="57" t="s">
        <v>2240</v>
      </c>
      <c r="Q156" s="57" t="s">
        <v>1953</v>
      </c>
      <c r="S156" s="57" t="s">
        <v>63</v>
      </c>
      <c r="T156" s="57" t="s">
        <v>69</v>
      </c>
      <c r="U156" s="57" t="s">
        <v>69</v>
      </c>
      <c r="V156" s="57" t="s">
        <v>69</v>
      </c>
      <c r="W156" s="57" t="s">
        <v>69</v>
      </c>
      <c r="X156" s="57" t="s">
        <v>69</v>
      </c>
      <c r="Y156" s="57" t="s">
        <v>63</v>
      </c>
      <c r="Z156" s="57" t="s">
        <v>63</v>
      </c>
      <c r="AA156" s="57" t="s">
        <v>69</v>
      </c>
      <c r="AB156" s="57" t="s">
        <v>63</v>
      </c>
      <c r="AC156" s="57" t="s">
        <v>69</v>
      </c>
      <c r="AD156" s="57" t="s">
        <v>63</v>
      </c>
      <c r="AE156" s="57" t="s">
        <v>69</v>
      </c>
      <c r="AF156" s="57" t="s">
        <v>63</v>
      </c>
      <c r="AG156" s="57" t="s">
        <v>63</v>
      </c>
      <c r="AH156" s="57" t="s">
        <v>75</v>
      </c>
      <c r="AI156" s="57" t="s">
        <v>2253</v>
      </c>
      <c r="AJ156" s="57" t="s">
        <v>71</v>
      </c>
      <c r="AK156" s="57" t="s">
        <v>76</v>
      </c>
      <c r="AL156" s="57" t="s">
        <v>77</v>
      </c>
      <c r="AM156" s="57" t="s">
        <v>2254</v>
      </c>
      <c r="AN156" s="57" t="s">
        <v>2255</v>
      </c>
      <c r="AO156" s="57" t="s">
        <v>983</v>
      </c>
      <c r="AP156" s="57" t="s">
        <v>18850</v>
      </c>
      <c r="AQ156" s="57" t="s">
        <v>1245</v>
      </c>
      <c r="AR156" s="57" t="s">
        <v>73</v>
      </c>
      <c r="AS156" s="57" t="s">
        <v>1343</v>
      </c>
      <c r="AT156" s="57" t="s">
        <v>18859</v>
      </c>
      <c r="AU156" s="57" t="s">
        <v>6432</v>
      </c>
      <c r="AV156" s="57" t="s">
        <v>6433</v>
      </c>
      <c r="AW156" s="57" t="s">
        <v>6434</v>
      </c>
      <c r="AX156" s="57" t="s">
        <v>6435</v>
      </c>
      <c r="AY156" s="57" t="s">
        <v>6436</v>
      </c>
      <c r="AZ156" s="57" t="s">
        <v>6437</v>
      </c>
      <c r="BA156" s="57" t="s">
        <v>6438</v>
      </c>
      <c r="BB156" s="57" t="s">
        <v>6439</v>
      </c>
      <c r="BE156" s="57" t="s">
        <v>6440</v>
      </c>
      <c r="BF156" s="57" t="s">
        <v>6441</v>
      </c>
      <c r="BG156" s="57" t="s">
        <v>6442</v>
      </c>
      <c r="BH156" s="57" t="s">
        <v>6443</v>
      </c>
      <c r="BO156" s="57" t="s">
        <v>6444</v>
      </c>
      <c r="BR156" s="57" t="s">
        <v>6445</v>
      </c>
      <c r="BS156" s="57" t="s">
        <v>6446</v>
      </c>
      <c r="BT156" s="57" t="s">
        <v>6447</v>
      </c>
      <c r="BU156" s="57" t="s">
        <v>6448</v>
      </c>
      <c r="BV156" s="57" t="s">
        <v>18075</v>
      </c>
      <c r="BW156" s="164" t="s">
        <v>18949</v>
      </c>
      <c r="BX156" s="57" t="s">
        <v>18902</v>
      </c>
      <c r="BY156" s="57" t="s">
        <v>9315</v>
      </c>
      <c r="BZ156" s="57" t="s">
        <v>9316</v>
      </c>
      <c r="CA156" s="57" t="s">
        <v>9317</v>
      </c>
      <c r="CB156" s="57" t="s">
        <v>9318</v>
      </c>
      <c r="CI156" s="57" t="s">
        <v>9319</v>
      </c>
      <c r="CJ156" s="57" t="s">
        <v>9320</v>
      </c>
      <c r="CK156" s="57" t="s">
        <v>9321</v>
      </c>
      <c r="CL156" s="57" t="s">
        <v>9322</v>
      </c>
      <c r="CM156" s="57" t="s">
        <v>9323</v>
      </c>
      <c r="CN156" s="57" t="s">
        <v>9324</v>
      </c>
      <c r="CO156" s="57" t="s">
        <v>9325</v>
      </c>
      <c r="CP156" s="57" t="s">
        <v>9326</v>
      </c>
      <c r="CQ156" s="57" t="s">
        <v>9327</v>
      </c>
      <c r="CS156" s="57" t="s">
        <v>9328</v>
      </c>
      <c r="CT156" s="57" t="s">
        <v>9329</v>
      </c>
      <c r="CU156" s="57" t="s">
        <v>9330</v>
      </c>
      <c r="CV156" s="57" t="s">
        <v>9331</v>
      </c>
      <c r="CW156" s="57" t="s">
        <v>9332</v>
      </c>
      <c r="CX156" s="57" t="s">
        <v>9333</v>
      </c>
      <c r="CY156" s="57" t="s">
        <v>9334</v>
      </c>
      <c r="CZ156" s="57" t="s">
        <v>18075</v>
      </c>
      <c r="DA156" s="164" t="s">
        <v>18949</v>
      </c>
      <c r="DB156" s="57" t="s">
        <v>18828</v>
      </c>
      <c r="DC156" s="57" t="s">
        <v>12062</v>
      </c>
      <c r="DD156" s="57" t="s">
        <v>12063</v>
      </c>
      <c r="DE156" s="57" t="s">
        <v>12064</v>
      </c>
      <c r="DF156" s="57" t="s">
        <v>12065</v>
      </c>
      <c r="DG156" s="57" t="s">
        <v>12066</v>
      </c>
      <c r="DM156" s="57" t="s">
        <v>12067</v>
      </c>
      <c r="DN156" s="57" t="s">
        <v>9358</v>
      </c>
      <c r="DO156" s="57" t="s">
        <v>12068</v>
      </c>
      <c r="DP156" s="57" t="s">
        <v>12069</v>
      </c>
      <c r="DQ156" s="57" t="s">
        <v>12070</v>
      </c>
      <c r="DR156" s="57" t="s">
        <v>12071</v>
      </c>
      <c r="DW156" s="57" t="s">
        <v>12072</v>
      </c>
      <c r="DZ156" s="57" t="s">
        <v>12073</v>
      </c>
      <c r="EA156" s="57" t="s">
        <v>12074</v>
      </c>
      <c r="EB156" s="57" t="s">
        <v>12075</v>
      </c>
      <c r="EC156" s="57" t="s">
        <v>12076</v>
      </c>
      <c r="ED156" s="57" t="s">
        <v>18072</v>
      </c>
      <c r="EE156" s="164" t="s">
        <v>18805</v>
      </c>
      <c r="EF156" s="57" t="s">
        <v>18861</v>
      </c>
      <c r="EG156" s="57" t="s">
        <v>14305</v>
      </c>
      <c r="EH156" s="57" t="s">
        <v>9502</v>
      </c>
      <c r="EI156" s="57" t="s">
        <v>9503</v>
      </c>
      <c r="EJ156" s="57" t="s">
        <v>14306</v>
      </c>
      <c r="EK156" s="57" t="s">
        <v>14307</v>
      </c>
      <c r="EL156" s="57" t="s">
        <v>9506</v>
      </c>
      <c r="EM156" s="57" t="s">
        <v>14308</v>
      </c>
      <c r="EN156" s="57" t="s">
        <v>9508</v>
      </c>
      <c r="EO156" s="57" t="s">
        <v>14309</v>
      </c>
      <c r="EQ156" s="57" t="s">
        <v>14310</v>
      </c>
      <c r="ER156" s="57" t="s">
        <v>14311</v>
      </c>
      <c r="ES156" s="57" t="s">
        <v>14312</v>
      </c>
      <c r="ET156" s="57" t="s">
        <v>9514</v>
      </c>
      <c r="EU156" s="57" t="s">
        <v>9515</v>
      </c>
      <c r="FA156" s="57" t="s">
        <v>9516</v>
      </c>
      <c r="FB156" s="57" t="s">
        <v>9517</v>
      </c>
      <c r="FD156" s="57" t="s">
        <v>9518</v>
      </c>
      <c r="FE156" s="57" t="s">
        <v>9519</v>
      </c>
      <c r="FF156" s="57" t="s">
        <v>9520</v>
      </c>
      <c r="FG156" s="57" t="s">
        <v>9521</v>
      </c>
      <c r="FH156" s="57" t="s">
        <v>18061</v>
      </c>
      <c r="FI156" s="164" t="s">
        <v>18835</v>
      </c>
      <c r="FJ156" s="57" t="s">
        <v>19076</v>
      </c>
      <c r="FK156" s="57" t="s">
        <v>15993</v>
      </c>
      <c r="FL156" s="57" t="s">
        <v>15994</v>
      </c>
      <c r="FM156" s="57" t="s">
        <v>15995</v>
      </c>
      <c r="FN156" s="57" t="s">
        <v>15996</v>
      </c>
      <c r="FO156" s="57" t="s">
        <v>15997</v>
      </c>
      <c r="FU156" s="57" t="s">
        <v>15998</v>
      </c>
      <c r="FV156" s="57" t="s">
        <v>15999</v>
      </c>
      <c r="FW156" s="57" t="s">
        <v>12099</v>
      </c>
      <c r="GE156" s="57" t="s">
        <v>16000</v>
      </c>
      <c r="GF156" s="57" t="s">
        <v>12101</v>
      </c>
      <c r="GH156" s="57" t="s">
        <v>16001</v>
      </c>
      <c r="GI156" s="57" t="s">
        <v>16002</v>
      </c>
      <c r="GJ156" s="57" t="s">
        <v>16003</v>
      </c>
      <c r="GK156" s="57" t="s">
        <v>16004</v>
      </c>
      <c r="GL156" s="57" t="s">
        <v>18084</v>
      </c>
      <c r="GM156" s="164" t="s">
        <v>18802</v>
      </c>
      <c r="GN156" s="57" t="s">
        <v>19011</v>
      </c>
      <c r="HS156" s="57" t="s">
        <v>79</v>
      </c>
      <c r="HT156" s="57" t="s">
        <v>79</v>
      </c>
      <c r="HU156" s="57" t="s">
        <v>79</v>
      </c>
      <c r="HV156" s="57" t="s">
        <v>79</v>
      </c>
      <c r="HW156" s="57" t="s">
        <v>82</v>
      </c>
      <c r="HX156" s="57" t="s">
        <v>79</v>
      </c>
      <c r="HY156" s="57" t="s">
        <v>79</v>
      </c>
      <c r="HZ156" s="57" t="s">
        <v>79</v>
      </c>
      <c r="IA156" s="57" t="s">
        <v>79</v>
      </c>
      <c r="IB156" s="57" t="s">
        <v>79</v>
      </c>
      <c r="IC156" s="57" t="s">
        <v>79</v>
      </c>
      <c r="ID156" s="57" t="s">
        <v>74</v>
      </c>
      <c r="IE156" s="57" t="s">
        <v>79</v>
      </c>
      <c r="IF156" s="57" t="s">
        <v>79</v>
      </c>
      <c r="IG156" s="57" t="s">
        <v>79</v>
      </c>
      <c r="IH156" s="57" t="s">
        <v>79</v>
      </c>
      <c r="II156" s="57" t="s">
        <v>79</v>
      </c>
      <c r="IJ156" s="57">
        <v>44780</v>
      </c>
      <c r="IO156" s="57" t="s">
        <v>5905</v>
      </c>
      <c r="IT156" s="57">
        <v>2</v>
      </c>
      <c r="IY156" s="57">
        <v>317</v>
      </c>
      <c r="JD156" s="57">
        <v>333</v>
      </c>
      <c r="KR156" s="57">
        <v>31862</v>
      </c>
      <c r="KW156" s="57" t="s">
        <v>6641</v>
      </c>
      <c r="LB156" s="57">
        <v>3</v>
      </c>
      <c r="LG156" s="57">
        <v>189</v>
      </c>
      <c r="LL156" s="57">
        <v>311</v>
      </c>
      <c r="LV156" s="57">
        <v>31862</v>
      </c>
      <c r="MA156" s="57" t="s">
        <v>6641</v>
      </c>
      <c r="MF156" s="57">
        <v>3</v>
      </c>
      <c r="MK156" s="57">
        <v>189</v>
      </c>
      <c r="MP156" s="57">
        <v>311</v>
      </c>
      <c r="PJ156" s="57" t="s">
        <v>19923</v>
      </c>
      <c r="PK156" s="57" t="s">
        <v>19924</v>
      </c>
      <c r="PL156" s="57" t="s">
        <v>19925</v>
      </c>
      <c r="PN156" s="57">
        <v>943.55868259999988</v>
      </c>
      <c r="PO156" s="57" t="s">
        <v>18823</v>
      </c>
      <c r="PP156" s="57" t="s">
        <v>18824</v>
      </c>
      <c r="PQ156" s="57" t="s">
        <v>18825</v>
      </c>
      <c r="PR156" s="57" t="s">
        <v>3874</v>
      </c>
      <c r="PS156" s="57" t="s">
        <v>3875</v>
      </c>
      <c r="PT156" s="57" t="s">
        <v>3876</v>
      </c>
      <c r="PU156" s="57" t="s">
        <v>3877</v>
      </c>
      <c r="PV156" s="57" t="s">
        <v>3878</v>
      </c>
      <c r="PW156" s="57" t="s">
        <v>3167</v>
      </c>
    </row>
    <row r="157" spans="1:439" ht="15" customHeight="1" x14ac:dyDescent="0.35">
      <c r="A157" s="57">
        <v>156</v>
      </c>
      <c r="B157" s="57" t="s">
        <v>2080</v>
      </c>
      <c r="D157" s="57" t="s">
        <v>2256</v>
      </c>
      <c r="E157" s="57" t="s">
        <v>2257</v>
      </c>
      <c r="F157" s="57" t="s">
        <v>2258</v>
      </c>
      <c r="G157" s="57" t="s">
        <v>2259</v>
      </c>
      <c r="H157" s="57" t="s">
        <v>2260</v>
      </c>
      <c r="I157" s="57" t="s">
        <v>2261</v>
      </c>
      <c r="J157" s="57" t="s">
        <v>2262</v>
      </c>
      <c r="K157" s="57" t="s">
        <v>2263</v>
      </c>
      <c r="L157" s="57" t="s">
        <v>2264</v>
      </c>
      <c r="M157" s="57" t="s">
        <v>2265</v>
      </c>
      <c r="N157" s="57" t="s">
        <v>2266</v>
      </c>
      <c r="O157" s="57" t="s">
        <v>2267</v>
      </c>
      <c r="P157" s="57" t="s">
        <v>2240</v>
      </c>
      <c r="S157" s="57" t="s">
        <v>69</v>
      </c>
      <c r="T157" s="57" t="s">
        <v>69</v>
      </c>
      <c r="U157" s="57" t="s">
        <v>69</v>
      </c>
      <c r="V157" s="57" t="s">
        <v>69</v>
      </c>
      <c r="W157" s="57" t="s">
        <v>63</v>
      </c>
      <c r="X157" s="57" t="s">
        <v>69</v>
      </c>
      <c r="Y157" s="57" t="s">
        <v>63</v>
      </c>
      <c r="Z157" s="57" t="s">
        <v>63</v>
      </c>
      <c r="AA157" s="57" t="s">
        <v>69</v>
      </c>
      <c r="AB157" s="57" t="s">
        <v>63</v>
      </c>
      <c r="AC157" s="57" t="s">
        <v>69</v>
      </c>
      <c r="AD157" s="57" t="s">
        <v>69</v>
      </c>
      <c r="AE157" s="57" t="s">
        <v>69</v>
      </c>
      <c r="AF157" s="57" t="s">
        <v>63</v>
      </c>
      <c r="AG157" s="57" t="s">
        <v>63</v>
      </c>
      <c r="AH157" s="57" t="s">
        <v>75</v>
      </c>
      <c r="AI157" s="57" t="s">
        <v>2241</v>
      </c>
      <c r="AJ157" s="57" t="s">
        <v>71</v>
      </c>
      <c r="AK157" s="57" t="s">
        <v>76</v>
      </c>
      <c r="AL157" s="57" t="s">
        <v>72</v>
      </c>
      <c r="AM157" s="57" t="s">
        <v>2241</v>
      </c>
      <c r="AN157" s="57" t="s">
        <v>2242</v>
      </c>
      <c r="AO157" s="57" t="s">
        <v>984</v>
      </c>
      <c r="AP157" s="57" t="s">
        <v>18850</v>
      </c>
      <c r="AQ157" s="57" t="s">
        <v>1245</v>
      </c>
      <c r="AR157" s="57" t="s">
        <v>78</v>
      </c>
      <c r="AS157" s="57" t="s">
        <v>1762</v>
      </c>
      <c r="AT157" s="57" t="s">
        <v>19618</v>
      </c>
      <c r="AU157" s="57" t="s">
        <v>6449</v>
      </c>
      <c r="AV157" s="57" t="s">
        <v>6450</v>
      </c>
      <c r="BE157" s="57" t="s">
        <v>6451</v>
      </c>
      <c r="BF157" s="57" t="s">
        <v>6452</v>
      </c>
      <c r="BG157" s="57" t="s">
        <v>6453</v>
      </c>
      <c r="BO157" s="57" t="s">
        <v>6454</v>
      </c>
      <c r="BP157" s="57" t="s">
        <v>5466</v>
      </c>
      <c r="BR157" s="57" t="s">
        <v>6455</v>
      </c>
      <c r="BS157" s="57" t="s">
        <v>6456</v>
      </c>
      <c r="BT157" s="57" t="s">
        <v>6457</v>
      </c>
      <c r="BU157" s="57" t="s">
        <v>6458</v>
      </c>
      <c r="BV157" s="57" t="s">
        <v>18059</v>
      </c>
      <c r="BW157" s="164" t="s">
        <v>18805</v>
      </c>
      <c r="BX157" s="57" t="s">
        <v>19089</v>
      </c>
      <c r="BY157" s="57" t="s">
        <v>9335</v>
      </c>
      <c r="BZ157" s="57" t="s">
        <v>9336</v>
      </c>
      <c r="CA157" s="57" t="s">
        <v>9337</v>
      </c>
      <c r="CI157" s="57" t="s">
        <v>9338</v>
      </c>
      <c r="CJ157" s="57" t="s">
        <v>9339</v>
      </c>
      <c r="CK157" s="57" t="s">
        <v>9340</v>
      </c>
      <c r="CL157" s="57" t="s">
        <v>9341</v>
      </c>
      <c r="CM157" s="57" t="s">
        <v>9342</v>
      </c>
      <c r="CN157" s="57" t="s">
        <v>9343</v>
      </c>
      <c r="CS157" s="57" t="s">
        <v>9344</v>
      </c>
      <c r="CT157" s="57" t="s">
        <v>9345</v>
      </c>
      <c r="CU157" s="57" t="s">
        <v>9346</v>
      </c>
      <c r="CV157" s="57" t="s">
        <v>9347</v>
      </c>
      <c r="CW157" s="57" t="s">
        <v>9348</v>
      </c>
      <c r="CX157" s="57" t="s">
        <v>9349</v>
      </c>
      <c r="CY157" s="57" t="s">
        <v>9350</v>
      </c>
      <c r="CZ157" s="57" t="s">
        <v>18078</v>
      </c>
      <c r="DA157" s="164" t="s">
        <v>18802</v>
      </c>
      <c r="DB157" s="57" t="s">
        <v>19926</v>
      </c>
      <c r="DC157" s="57" t="s">
        <v>12077</v>
      </c>
      <c r="DD157" s="57" t="s">
        <v>12078</v>
      </c>
      <c r="DE157" s="57" t="s">
        <v>12079</v>
      </c>
      <c r="DF157" s="57" t="s">
        <v>12080</v>
      </c>
      <c r="DG157" s="57" t="s">
        <v>12081</v>
      </c>
      <c r="DM157" s="57" t="s">
        <v>12082</v>
      </c>
      <c r="DN157" s="57" t="s">
        <v>12083</v>
      </c>
      <c r="DO157" s="57" t="s">
        <v>12084</v>
      </c>
      <c r="DP157" s="57" t="s">
        <v>12085</v>
      </c>
      <c r="DW157" s="57" t="s">
        <v>5007</v>
      </c>
      <c r="DX157" s="57" t="s">
        <v>12086</v>
      </c>
      <c r="DZ157" s="57" t="s">
        <v>12087</v>
      </c>
      <c r="EA157" s="57" t="s">
        <v>12088</v>
      </c>
      <c r="EB157" s="57" t="s">
        <v>12089</v>
      </c>
      <c r="EC157" s="57" t="s">
        <v>12090</v>
      </c>
      <c r="ED157" s="57" t="s">
        <v>18075</v>
      </c>
      <c r="EE157" s="164" t="s">
        <v>18935</v>
      </c>
      <c r="EF157" s="57" t="s">
        <v>19090</v>
      </c>
      <c r="HS157" s="57" t="s">
        <v>82</v>
      </c>
      <c r="HT157" s="57" t="s">
        <v>79</v>
      </c>
      <c r="HU157" s="57" t="s">
        <v>79</v>
      </c>
      <c r="HV157" s="57" t="s">
        <v>68</v>
      </c>
      <c r="HW157" s="57" t="s">
        <v>74</v>
      </c>
      <c r="HX157" s="57" t="s">
        <v>79</v>
      </c>
      <c r="HY157" s="57" t="s">
        <v>82</v>
      </c>
      <c r="HZ157" s="57" t="s">
        <v>82</v>
      </c>
      <c r="IA157" s="57" t="s">
        <v>82</v>
      </c>
      <c r="IB157" s="57" t="s">
        <v>79</v>
      </c>
      <c r="IC157" s="57" t="s">
        <v>79</v>
      </c>
      <c r="ID157" s="57" t="s">
        <v>79</v>
      </c>
      <c r="IE157" s="57" t="s">
        <v>79</v>
      </c>
      <c r="IF157" s="57" t="s">
        <v>79</v>
      </c>
      <c r="IG157" s="57" t="s">
        <v>79</v>
      </c>
      <c r="IH157" s="57" t="s">
        <v>82</v>
      </c>
      <c r="II157" s="57" t="s">
        <v>68</v>
      </c>
      <c r="IJ157" s="57">
        <v>13254</v>
      </c>
      <c r="IK157" s="57">
        <v>13154</v>
      </c>
      <c r="IL157" s="57">
        <v>31662</v>
      </c>
      <c r="IM157" s="57">
        <v>31894</v>
      </c>
      <c r="IO157" s="57" t="s">
        <v>799</v>
      </c>
      <c r="IP157" s="57" t="s">
        <v>5576</v>
      </c>
      <c r="IQ157" s="57" t="s">
        <v>4619</v>
      </c>
      <c r="IR157" s="57" t="s">
        <v>6249</v>
      </c>
      <c r="IT157" s="57">
        <v>2</v>
      </c>
      <c r="IU157" s="57">
        <v>2</v>
      </c>
      <c r="IV157" s="57">
        <v>2</v>
      </c>
      <c r="IW157" s="57">
        <v>3</v>
      </c>
      <c r="IY157" s="57">
        <v>192</v>
      </c>
      <c r="IZ157" s="57">
        <v>192</v>
      </c>
      <c r="JA157" s="57">
        <v>201</v>
      </c>
      <c r="JB157" s="57">
        <v>275</v>
      </c>
      <c r="JD157" s="57">
        <v>128</v>
      </c>
      <c r="JE157" s="57">
        <v>122</v>
      </c>
      <c r="JF157" s="57">
        <v>311</v>
      </c>
      <c r="JG157" s="57">
        <v>128</v>
      </c>
      <c r="JN157" s="57">
        <v>32079</v>
      </c>
      <c r="JS157" s="57" t="s">
        <v>4582</v>
      </c>
      <c r="JX157" s="57">
        <v>2</v>
      </c>
      <c r="KC157" s="57">
        <v>263</v>
      </c>
      <c r="KH157" s="57">
        <v>310</v>
      </c>
      <c r="KR157" s="57">
        <v>15254</v>
      </c>
      <c r="KW157" s="57" t="s">
        <v>4802</v>
      </c>
      <c r="LB157" s="57">
        <v>2</v>
      </c>
      <c r="LG157" s="57">
        <v>400</v>
      </c>
      <c r="LL157" s="57">
        <v>136</v>
      </c>
      <c r="PJ157" s="57" t="s">
        <v>19927</v>
      </c>
      <c r="PK157" s="57" t="s">
        <v>19928</v>
      </c>
      <c r="PL157" s="57" t="s">
        <v>19929</v>
      </c>
      <c r="PN157" s="57">
        <v>958.95458519999988</v>
      </c>
      <c r="PO157" s="57" t="s">
        <v>18823</v>
      </c>
      <c r="PP157" s="57" t="s">
        <v>18824</v>
      </c>
      <c r="PQ157" s="57" t="s">
        <v>18825</v>
      </c>
      <c r="PR157" s="57" t="s">
        <v>3879</v>
      </c>
      <c r="PS157" s="57" t="s">
        <v>3880</v>
      </c>
      <c r="PT157" s="57" t="s">
        <v>3871</v>
      </c>
      <c r="PU157" s="57" t="s">
        <v>3167</v>
      </c>
      <c r="PV157" s="57" t="s">
        <v>3167</v>
      </c>
      <c r="PW157" s="57" t="s">
        <v>3167</v>
      </c>
    </row>
    <row r="158" spans="1:439" ht="15" customHeight="1" x14ac:dyDescent="0.35">
      <c r="A158" s="57">
        <v>157</v>
      </c>
      <c r="B158" s="57" t="s">
        <v>2080</v>
      </c>
      <c r="D158" s="57" t="s">
        <v>2268</v>
      </c>
      <c r="E158" s="57" t="s">
        <v>2269</v>
      </c>
      <c r="F158" s="57" t="s">
        <v>2270</v>
      </c>
      <c r="G158" s="57" t="s">
        <v>2271</v>
      </c>
      <c r="H158" s="57" t="s">
        <v>2272</v>
      </c>
      <c r="I158" s="57" t="s">
        <v>2273</v>
      </c>
      <c r="J158" s="57" t="s">
        <v>2274</v>
      </c>
      <c r="P158" s="57" t="s">
        <v>2240</v>
      </c>
      <c r="S158" s="57" t="s">
        <v>63</v>
      </c>
      <c r="T158" s="57" t="s">
        <v>69</v>
      </c>
      <c r="U158" s="57" t="s">
        <v>69</v>
      </c>
      <c r="V158" s="57" t="s">
        <v>69</v>
      </c>
      <c r="W158" s="57" t="s">
        <v>69</v>
      </c>
      <c r="X158" s="57" t="s">
        <v>69</v>
      </c>
      <c r="Y158" s="57" t="s">
        <v>63</v>
      </c>
      <c r="Z158" s="57" t="s">
        <v>63</v>
      </c>
      <c r="AA158" s="57" t="s">
        <v>69</v>
      </c>
      <c r="AB158" s="57" t="s">
        <v>63</v>
      </c>
      <c r="AC158" s="57" t="s">
        <v>69</v>
      </c>
      <c r="AD158" s="57" t="s">
        <v>63</v>
      </c>
      <c r="AE158" s="57" t="s">
        <v>69</v>
      </c>
      <c r="AF158" s="57" t="s">
        <v>63</v>
      </c>
      <c r="AG158" s="57" t="s">
        <v>63</v>
      </c>
      <c r="AH158" s="57" t="s">
        <v>75</v>
      </c>
      <c r="AI158" s="57" t="s">
        <v>2275</v>
      </c>
      <c r="AJ158" s="57" t="s">
        <v>76</v>
      </c>
      <c r="AK158" s="57" t="s">
        <v>81</v>
      </c>
      <c r="AL158" s="57" t="s">
        <v>77</v>
      </c>
      <c r="AM158" s="57" t="s">
        <v>2254</v>
      </c>
      <c r="AN158" s="57" t="s">
        <v>2255</v>
      </c>
      <c r="AO158" s="57" t="s">
        <v>985</v>
      </c>
      <c r="AP158" s="57" t="s">
        <v>18850</v>
      </c>
      <c r="AQ158" s="57" t="s">
        <v>1245</v>
      </c>
      <c r="AR158" s="57" t="s">
        <v>78</v>
      </c>
      <c r="AS158" s="57" t="s">
        <v>1762</v>
      </c>
      <c r="AT158" s="57" t="s">
        <v>18801</v>
      </c>
      <c r="AU158" s="57" t="s">
        <v>6459</v>
      </c>
      <c r="AV158" s="57" t="s">
        <v>6460</v>
      </c>
      <c r="AW158" s="57" t="s">
        <v>6461</v>
      </c>
      <c r="AX158" s="57" t="s">
        <v>6462</v>
      </c>
      <c r="AY158" s="57" t="s">
        <v>6463</v>
      </c>
      <c r="AZ158" s="57" t="s">
        <v>6464</v>
      </c>
      <c r="BE158" s="57" t="s">
        <v>6465</v>
      </c>
      <c r="BF158" s="57" t="s">
        <v>6466</v>
      </c>
      <c r="BG158" s="57" t="s">
        <v>6467</v>
      </c>
      <c r="BH158" s="57" t="s">
        <v>6468</v>
      </c>
      <c r="BI158" s="57" t="s">
        <v>6469</v>
      </c>
      <c r="BO158" s="57" t="s">
        <v>6470</v>
      </c>
      <c r="BP158" s="57" t="s">
        <v>6471</v>
      </c>
      <c r="BR158" s="57" t="s">
        <v>6472</v>
      </c>
      <c r="BS158" s="57" t="s">
        <v>6473</v>
      </c>
      <c r="BT158" s="57" t="s">
        <v>6474</v>
      </c>
      <c r="BU158" s="57" t="s">
        <v>6475</v>
      </c>
      <c r="BV158" s="57" t="s">
        <v>18059</v>
      </c>
      <c r="BW158" s="164" t="s">
        <v>18805</v>
      </c>
      <c r="BX158" s="57" t="s">
        <v>19011</v>
      </c>
      <c r="BY158" s="57" t="s">
        <v>6624</v>
      </c>
      <c r="BZ158" s="57" t="s">
        <v>19930</v>
      </c>
      <c r="CA158" s="57" t="s">
        <v>6626</v>
      </c>
      <c r="CB158" s="57" t="s">
        <v>6627</v>
      </c>
      <c r="CC158" s="57" t="s">
        <v>6628</v>
      </c>
      <c r="CD158" s="57" t="s">
        <v>4900</v>
      </c>
      <c r="CE158" s="57" t="s">
        <v>6629</v>
      </c>
      <c r="CI158" s="57" t="s">
        <v>6630</v>
      </c>
      <c r="CJ158" s="57" t="s">
        <v>6631</v>
      </c>
      <c r="CK158" s="57" t="s">
        <v>6632</v>
      </c>
      <c r="CL158" s="57" t="s">
        <v>6633</v>
      </c>
      <c r="CM158" s="57" t="s">
        <v>6634</v>
      </c>
      <c r="CS158" s="57" t="s">
        <v>6635</v>
      </c>
      <c r="CT158" s="57" t="s">
        <v>6636</v>
      </c>
      <c r="CV158" s="57" t="s">
        <v>6637</v>
      </c>
      <c r="CW158" s="57" t="s">
        <v>6638</v>
      </c>
      <c r="CX158" s="57" t="s">
        <v>6639</v>
      </c>
      <c r="CY158" s="57" t="s">
        <v>6640</v>
      </c>
      <c r="CZ158" s="57" t="s">
        <v>18084</v>
      </c>
      <c r="DA158" s="164" t="s">
        <v>18805</v>
      </c>
      <c r="DB158" s="57" t="s">
        <v>19530</v>
      </c>
      <c r="DC158" s="57" t="s">
        <v>12091</v>
      </c>
      <c r="DD158" s="57" t="s">
        <v>12092</v>
      </c>
      <c r="DE158" s="57" t="s">
        <v>12093</v>
      </c>
      <c r="DF158" s="57" t="s">
        <v>12094</v>
      </c>
      <c r="DG158" s="57" t="s">
        <v>12095</v>
      </c>
      <c r="DH158" s="57" t="s">
        <v>12096</v>
      </c>
      <c r="DM158" s="57" t="s">
        <v>12097</v>
      </c>
      <c r="DN158" s="57" t="s">
        <v>12098</v>
      </c>
      <c r="DO158" s="57" t="s">
        <v>12099</v>
      </c>
      <c r="DW158" s="57" t="s">
        <v>12100</v>
      </c>
      <c r="DX158" s="57" t="s">
        <v>12101</v>
      </c>
      <c r="DY158" s="57" t="s">
        <v>12102</v>
      </c>
      <c r="DZ158" s="57" t="s">
        <v>12103</v>
      </c>
      <c r="EA158" s="57" t="s">
        <v>12104</v>
      </c>
      <c r="EB158" s="57" t="s">
        <v>12105</v>
      </c>
      <c r="EC158" s="57" t="s">
        <v>12106</v>
      </c>
      <c r="ED158" s="57" t="s">
        <v>18075</v>
      </c>
      <c r="EE158" s="164" t="s">
        <v>18802</v>
      </c>
      <c r="EF158" s="57" t="s">
        <v>18861</v>
      </c>
      <c r="EG158" s="57" t="s">
        <v>11689</v>
      </c>
      <c r="EH158" s="57" t="s">
        <v>4585</v>
      </c>
      <c r="EI158" s="57" t="s">
        <v>12180</v>
      </c>
      <c r="EJ158" s="57" t="s">
        <v>4572</v>
      </c>
      <c r="EK158" s="57" t="s">
        <v>14313</v>
      </c>
      <c r="EL158" s="57" t="s">
        <v>11325</v>
      </c>
      <c r="EM158" s="57" t="s">
        <v>5036</v>
      </c>
      <c r="EN158" s="57" t="s">
        <v>11690</v>
      </c>
      <c r="EQ158" s="57" t="s">
        <v>11692</v>
      </c>
      <c r="ER158" s="57" t="s">
        <v>11329</v>
      </c>
      <c r="ES158" s="57" t="s">
        <v>10433</v>
      </c>
      <c r="ET158" s="57" t="s">
        <v>4599</v>
      </c>
      <c r="EU158" s="57" t="s">
        <v>11330</v>
      </c>
      <c r="EV158" s="57" t="s">
        <v>12181</v>
      </c>
      <c r="EW158" s="57" t="s">
        <v>11331</v>
      </c>
      <c r="EX158" s="57" t="s">
        <v>11332</v>
      </c>
      <c r="EY158" s="57" t="s">
        <v>11333</v>
      </c>
      <c r="EZ158" s="57" t="s">
        <v>11334</v>
      </c>
      <c r="FA158" s="57" t="s">
        <v>14314</v>
      </c>
      <c r="FB158" s="57" t="s">
        <v>10437</v>
      </c>
      <c r="FC158" s="57" t="s">
        <v>13959</v>
      </c>
      <c r="FD158" s="57" t="s">
        <v>12182</v>
      </c>
      <c r="FE158" s="57" t="s">
        <v>12183</v>
      </c>
      <c r="FF158" s="57" t="s">
        <v>12184</v>
      </c>
      <c r="FG158" s="57" t="s">
        <v>12185</v>
      </c>
      <c r="FH158" s="57" t="s">
        <v>18078</v>
      </c>
      <c r="FI158" s="164" t="s">
        <v>18805</v>
      </c>
      <c r="FJ158" s="57" t="s">
        <v>19931</v>
      </c>
      <c r="FK158" s="57" t="s">
        <v>16005</v>
      </c>
      <c r="FL158" s="57" t="s">
        <v>16006</v>
      </c>
      <c r="FM158" s="57" t="s">
        <v>16007</v>
      </c>
      <c r="FN158" s="57" t="s">
        <v>16008</v>
      </c>
      <c r="FO158" s="57" t="s">
        <v>16009</v>
      </c>
      <c r="FU158" s="57" t="s">
        <v>16010</v>
      </c>
      <c r="FV158" s="57" t="s">
        <v>16011</v>
      </c>
      <c r="FW158" s="57" t="s">
        <v>16012</v>
      </c>
      <c r="FX158" s="57" t="s">
        <v>16013</v>
      </c>
      <c r="FY158" s="57" t="s">
        <v>16014</v>
      </c>
      <c r="GE158" s="57" t="s">
        <v>16015</v>
      </c>
      <c r="GH158" s="57" t="s">
        <v>16016</v>
      </c>
      <c r="GI158" s="57" t="s">
        <v>16017</v>
      </c>
      <c r="GJ158" s="57" t="s">
        <v>16018</v>
      </c>
      <c r="GK158" s="57" t="s">
        <v>16019</v>
      </c>
      <c r="GL158" s="57" t="s">
        <v>18078</v>
      </c>
      <c r="GM158" s="164" t="s">
        <v>18802</v>
      </c>
      <c r="GN158" s="57" t="s">
        <v>19932</v>
      </c>
      <c r="GO158" s="57" t="s">
        <v>17083</v>
      </c>
      <c r="GP158" s="57" t="s">
        <v>17084</v>
      </c>
      <c r="GQ158" s="57" t="s">
        <v>17085</v>
      </c>
      <c r="GR158" s="57" t="s">
        <v>17086</v>
      </c>
      <c r="GS158" s="57" t="s">
        <v>17087</v>
      </c>
      <c r="GY158" s="57" t="s">
        <v>17088</v>
      </c>
      <c r="GZ158" s="57" t="s">
        <v>17089</v>
      </c>
      <c r="HA158" s="57" t="s">
        <v>17090</v>
      </c>
      <c r="HI158" s="57" t="s">
        <v>17091</v>
      </c>
      <c r="HL158" s="57" t="s">
        <v>17092</v>
      </c>
      <c r="HM158" s="57" t="s">
        <v>17093</v>
      </c>
      <c r="HN158" s="57" t="s">
        <v>17094</v>
      </c>
      <c r="HO158" s="57" t="s">
        <v>17095</v>
      </c>
      <c r="HP158" s="57" t="s">
        <v>18075</v>
      </c>
      <c r="HQ158" s="164" t="s">
        <v>18805</v>
      </c>
      <c r="HR158" s="57" t="s">
        <v>19893</v>
      </c>
      <c r="HS158" s="57" t="s">
        <v>82</v>
      </c>
      <c r="HT158" s="57" t="s">
        <v>82</v>
      </c>
      <c r="HU158" s="57" t="s">
        <v>82</v>
      </c>
      <c r="HV158" s="57" t="s">
        <v>82</v>
      </c>
      <c r="HW158" s="57" t="s">
        <v>68</v>
      </c>
      <c r="HX158" s="57" t="s">
        <v>79</v>
      </c>
      <c r="HY158" s="57" t="s">
        <v>79</v>
      </c>
      <c r="HZ158" s="57" t="s">
        <v>82</v>
      </c>
      <c r="IA158" s="57" t="s">
        <v>82</v>
      </c>
      <c r="IB158" s="57" t="s">
        <v>82</v>
      </c>
      <c r="IC158" s="57" t="s">
        <v>79</v>
      </c>
      <c r="ID158" s="57" t="s">
        <v>79</v>
      </c>
      <c r="IE158" s="57" t="s">
        <v>82</v>
      </c>
      <c r="IF158" s="57" t="s">
        <v>79</v>
      </c>
      <c r="IG158" s="57" t="s">
        <v>79</v>
      </c>
      <c r="IH158" s="57" t="s">
        <v>79</v>
      </c>
      <c r="II158" s="57" t="s">
        <v>68</v>
      </c>
      <c r="JN158" s="57">
        <v>31862</v>
      </c>
      <c r="JS158" s="57" t="s">
        <v>6641</v>
      </c>
      <c r="JX158" s="57">
        <v>3</v>
      </c>
      <c r="KC158" s="57">
        <v>189</v>
      </c>
      <c r="KH158" s="57">
        <v>311</v>
      </c>
      <c r="KR158" s="57">
        <v>31862</v>
      </c>
      <c r="KW158" s="57" t="s">
        <v>6641</v>
      </c>
      <c r="LB158" s="57">
        <v>3</v>
      </c>
      <c r="LG158" s="57">
        <v>189</v>
      </c>
      <c r="LL158" s="57">
        <v>311</v>
      </c>
      <c r="LV158" s="57">
        <v>32110</v>
      </c>
      <c r="MA158" s="57" t="s">
        <v>4603</v>
      </c>
      <c r="MF158" s="57">
        <v>2</v>
      </c>
      <c r="MK158" s="57">
        <v>390</v>
      </c>
      <c r="MP158" s="57">
        <v>310</v>
      </c>
      <c r="MZ158" s="57">
        <v>32110</v>
      </c>
      <c r="NA158" s="57">
        <v>32079</v>
      </c>
      <c r="NE158" s="57" t="s">
        <v>4603</v>
      </c>
      <c r="NF158" s="57" t="s">
        <v>5701</v>
      </c>
      <c r="NJ158" s="57">
        <v>2</v>
      </c>
      <c r="NK158" s="57">
        <v>2</v>
      </c>
      <c r="NO158" s="57">
        <v>390</v>
      </c>
      <c r="NP158" s="57">
        <v>263</v>
      </c>
      <c r="NT158" s="57">
        <v>310</v>
      </c>
      <c r="NU158" s="57">
        <v>310</v>
      </c>
      <c r="PJ158" s="57" t="s">
        <v>19933</v>
      </c>
      <c r="PK158" s="57" t="s">
        <v>19934</v>
      </c>
      <c r="PL158" s="57" t="s">
        <v>19935</v>
      </c>
      <c r="PN158" s="57">
        <v>1416.7291979000001</v>
      </c>
      <c r="PO158" s="57" t="s">
        <v>18823</v>
      </c>
      <c r="PP158" s="57" t="s">
        <v>18824</v>
      </c>
      <c r="PQ158" s="57" t="s">
        <v>18825</v>
      </c>
      <c r="PR158" s="57" t="s">
        <v>3881</v>
      </c>
      <c r="PS158" s="57" t="s">
        <v>3882</v>
      </c>
      <c r="PT158" s="57" t="s">
        <v>3883</v>
      </c>
      <c r="PU158" s="57" t="s">
        <v>3884</v>
      </c>
      <c r="PV158" s="57" t="s">
        <v>3885</v>
      </c>
      <c r="PW158" s="57" t="s">
        <v>3886</v>
      </c>
    </row>
    <row r="159" spans="1:439" ht="15" customHeight="1" x14ac:dyDescent="0.35">
      <c r="A159" s="57">
        <v>158</v>
      </c>
      <c r="B159" s="57" t="s">
        <v>2080</v>
      </c>
      <c r="D159" s="57" t="s">
        <v>2276</v>
      </c>
      <c r="E159" s="57" t="s">
        <v>2277</v>
      </c>
      <c r="F159" s="57" t="s">
        <v>2278</v>
      </c>
      <c r="P159" s="57" t="s">
        <v>2279</v>
      </c>
      <c r="Q159" s="57" t="s">
        <v>2280</v>
      </c>
      <c r="R159" s="57" t="s">
        <v>1432</v>
      </c>
      <c r="S159" s="57" t="s">
        <v>69</v>
      </c>
      <c r="T159" s="57" t="s">
        <v>69</v>
      </c>
      <c r="U159" s="57" t="s">
        <v>69</v>
      </c>
      <c r="V159" s="57" t="s">
        <v>69</v>
      </c>
      <c r="W159" s="57" t="s">
        <v>69</v>
      </c>
      <c r="X159" s="57" t="s">
        <v>69</v>
      </c>
      <c r="Y159" s="57" t="s">
        <v>69</v>
      </c>
      <c r="Z159" s="57" t="s">
        <v>63</v>
      </c>
      <c r="AA159" s="57" t="s">
        <v>69</v>
      </c>
      <c r="AB159" s="57" t="s">
        <v>63</v>
      </c>
      <c r="AC159" s="57" t="s">
        <v>69</v>
      </c>
      <c r="AD159" s="57" t="s">
        <v>69</v>
      </c>
      <c r="AE159" s="57" t="s">
        <v>69</v>
      </c>
      <c r="AF159" s="57" t="s">
        <v>63</v>
      </c>
      <c r="AG159" s="57" t="s">
        <v>63</v>
      </c>
      <c r="AH159" s="57" t="s">
        <v>75</v>
      </c>
      <c r="AI159" s="57" t="s">
        <v>2281</v>
      </c>
      <c r="AJ159" s="57" t="s">
        <v>71</v>
      </c>
      <c r="AK159" s="57" t="s">
        <v>81</v>
      </c>
      <c r="AL159" s="57" t="s">
        <v>77</v>
      </c>
      <c r="AM159" s="57" t="s">
        <v>2282</v>
      </c>
      <c r="AN159" s="57" t="s">
        <v>2283</v>
      </c>
      <c r="AO159" s="57" t="s">
        <v>986</v>
      </c>
      <c r="AP159" s="57" t="s">
        <v>18850</v>
      </c>
      <c r="AQ159" s="57" t="s">
        <v>67</v>
      </c>
      <c r="AR159" s="57" t="s">
        <v>73</v>
      </c>
      <c r="AS159" s="57" t="s">
        <v>1762</v>
      </c>
      <c r="AT159" s="57" t="s">
        <v>18892</v>
      </c>
      <c r="AU159" s="57" t="s">
        <v>6476</v>
      </c>
      <c r="AV159" s="57" t="s">
        <v>6477</v>
      </c>
      <c r="AW159" s="57" t="s">
        <v>6478</v>
      </c>
      <c r="AX159" s="57" t="s">
        <v>6479</v>
      </c>
      <c r="AY159" s="57" t="s">
        <v>6480</v>
      </c>
      <c r="AZ159" s="57" t="s">
        <v>6481</v>
      </c>
      <c r="BA159" s="57" t="s">
        <v>6482</v>
      </c>
      <c r="BB159" s="57" t="s">
        <v>6483</v>
      </c>
      <c r="BE159" s="57" t="s">
        <v>6484</v>
      </c>
      <c r="BF159" s="57" t="s">
        <v>6485</v>
      </c>
      <c r="BG159" s="57" t="s">
        <v>6486</v>
      </c>
      <c r="BH159" s="57" t="s">
        <v>6487</v>
      </c>
      <c r="BI159" s="57" t="s">
        <v>6488</v>
      </c>
      <c r="BJ159" s="57" t="s">
        <v>6489</v>
      </c>
      <c r="BK159" s="57" t="s">
        <v>6490</v>
      </c>
      <c r="BL159" s="57" t="s">
        <v>6491</v>
      </c>
      <c r="BO159" s="57" t="s">
        <v>6492</v>
      </c>
      <c r="BP159" s="57" t="s">
        <v>6493</v>
      </c>
      <c r="BR159" s="57" t="s">
        <v>6494</v>
      </c>
      <c r="BS159" s="57" t="s">
        <v>6495</v>
      </c>
      <c r="BT159" s="57" t="s">
        <v>6496</v>
      </c>
      <c r="BU159" s="57" t="s">
        <v>6497</v>
      </c>
      <c r="BV159" s="57" t="s">
        <v>18061</v>
      </c>
      <c r="BW159" s="164" t="s">
        <v>18835</v>
      </c>
      <c r="BX159" s="57" t="s">
        <v>19089</v>
      </c>
      <c r="BY159" s="57" t="s">
        <v>9351</v>
      </c>
      <c r="BZ159" s="57" t="s">
        <v>9352</v>
      </c>
      <c r="CA159" s="57" t="s">
        <v>9353</v>
      </c>
      <c r="CI159" s="57" t="s">
        <v>9354</v>
      </c>
      <c r="CJ159" s="57" t="s">
        <v>9355</v>
      </c>
      <c r="CK159" s="57" t="s">
        <v>9356</v>
      </c>
      <c r="CL159" s="57" t="s">
        <v>9357</v>
      </c>
      <c r="CM159" s="57" t="s">
        <v>9358</v>
      </c>
      <c r="CN159" s="57" t="s">
        <v>9359</v>
      </c>
      <c r="CS159" s="57" t="s">
        <v>9360</v>
      </c>
      <c r="CV159" s="57" t="s">
        <v>9361</v>
      </c>
      <c r="CW159" s="57" t="s">
        <v>9362</v>
      </c>
      <c r="CX159" s="57" t="s">
        <v>9363</v>
      </c>
      <c r="CY159" s="57" t="s">
        <v>9364</v>
      </c>
      <c r="CZ159" s="57" t="s">
        <v>18061</v>
      </c>
      <c r="DA159" s="164" t="s">
        <v>18805</v>
      </c>
      <c r="DB159" s="57" t="s">
        <v>18828</v>
      </c>
      <c r="DC159" s="57" t="s">
        <v>12107</v>
      </c>
      <c r="DD159" s="57" t="s">
        <v>12108</v>
      </c>
      <c r="DE159" s="57" t="s">
        <v>12109</v>
      </c>
      <c r="DF159" s="57" t="s">
        <v>12110</v>
      </c>
      <c r="DG159" s="57" t="s">
        <v>6464</v>
      </c>
      <c r="DM159" s="57" t="s">
        <v>12111</v>
      </c>
      <c r="DN159" s="57" t="s">
        <v>12112</v>
      </c>
      <c r="DO159" s="57" t="s">
        <v>12113</v>
      </c>
      <c r="DW159" s="57" t="s">
        <v>12114</v>
      </c>
      <c r="DX159" s="57" t="s">
        <v>12115</v>
      </c>
      <c r="DZ159" s="57" t="s">
        <v>12116</v>
      </c>
      <c r="EA159" s="57" t="s">
        <v>12117</v>
      </c>
      <c r="EB159" s="57" t="s">
        <v>12118</v>
      </c>
      <c r="EC159" s="57" t="s">
        <v>12119</v>
      </c>
      <c r="ED159" s="57" t="s">
        <v>18072</v>
      </c>
      <c r="EE159" s="164" t="s">
        <v>18802</v>
      </c>
      <c r="EF159" s="57" t="s">
        <v>18934</v>
      </c>
      <c r="EG159" s="57" t="s">
        <v>14315</v>
      </c>
      <c r="EH159" s="57" t="s">
        <v>14316</v>
      </c>
      <c r="EI159" s="57" t="s">
        <v>12230</v>
      </c>
      <c r="EJ159" s="57" t="s">
        <v>12231</v>
      </c>
      <c r="EK159" s="57" t="s">
        <v>14317</v>
      </c>
      <c r="EL159" s="57" t="s">
        <v>14318</v>
      </c>
      <c r="EM159" s="57" t="s">
        <v>14319</v>
      </c>
      <c r="EQ159" s="57" t="s">
        <v>14320</v>
      </c>
      <c r="ER159" s="57" t="s">
        <v>14321</v>
      </c>
      <c r="ES159" s="57" t="s">
        <v>14322</v>
      </c>
      <c r="ET159" s="57" t="s">
        <v>14323</v>
      </c>
      <c r="EU159" s="57" t="s">
        <v>14324</v>
      </c>
      <c r="EV159" s="57" t="s">
        <v>14325</v>
      </c>
      <c r="EW159" s="57" t="s">
        <v>14326</v>
      </c>
      <c r="EX159" s="57" t="s">
        <v>14327</v>
      </c>
      <c r="FA159" s="57" t="s">
        <v>14328</v>
      </c>
      <c r="FD159" s="57" t="s">
        <v>14329</v>
      </c>
      <c r="FE159" s="57" t="s">
        <v>14330</v>
      </c>
      <c r="FF159" s="57" t="s">
        <v>14331</v>
      </c>
      <c r="FG159" s="57" t="s">
        <v>14332</v>
      </c>
      <c r="FH159" s="57" t="s">
        <v>18084</v>
      </c>
      <c r="FI159" s="164" t="s">
        <v>18802</v>
      </c>
      <c r="FJ159" s="57" t="s">
        <v>19089</v>
      </c>
      <c r="HS159" s="57" t="s">
        <v>79</v>
      </c>
      <c r="HT159" s="57" t="s">
        <v>82</v>
      </c>
      <c r="HU159" s="57" t="s">
        <v>82</v>
      </c>
      <c r="HV159" s="57" t="s">
        <v>79</v>
      </c>
      <c r="HW159" s="57" t="s">
        <v>79</v>
      </c>
      <c r="HX159" s="57" t="s">
        <v>79</v>
      </c>
      <c r="HY159" s="57" t="s">
        <v>68</v>
      </c>
      <c r="HZ159" s="57" t="s">
        <v>79</v>
      </c>
      <c r="IA159" s="57" t="s">
        <v>79</v>
      </c>
      <c r="IB159" s="57" t="s">
        <v>79</v>
      </c>
      <c r="IC159" s="57" t="s">
        <v>74</v>
      </c>
      <c r="ID159" s="57" t="s">
        <v>74</v>
      </c>
      <c r="IE159" s="57" t="s">
        <v>79</v>
      </c>
      <c r="IF159" s="57" t="s">
        <v>68</v>
      </c>
      <c r="IG159" s="57" t="s">
        <v>68</v>
      </c>
      <c r="IH159" s="57" t="s">
        <v>74</v>
      </c>
      <c r="II159" s="57" t="s">
        <v>82</v>
      </c>
      <c r="IJ159" s="57">
        <v>24054</v>
      </c>
      <c r="IK159" s="57">
        <v>24354</v>
      </c>
      <c r="IL159" s="57">
        <v>15254</v>
      </c>
      <c r="IO159" s="57" t="s">
        <v>6498</v>
      </c>
      <c r="IP159" s="57" t="s">
        <v>6499</v>
      </c>
      <c r="IQ159" s="57" t="s">
        <v>4802</v>
      </c>
      <c r="IT159" s="57">
        <v>2</v>
      </c>
      <c r="IU159" s="57">
        <v>2</v>
      </c>
      <c r="IV159" s="57">
        <v>1</v>
      </c>
      <c r="IY159" s="57">
        <v>354</v>
      </c>
      <c r="IZ159" s="57">
        <v>119</v>
      </c>
      <c r="JA159" s="57">
        <v>200</v>
      </c>
      <c r="JD159" s="57">
        <v>255</v>
      </c>
      <c r="JE159" s="57">
        <v>255</v>
      </c>
      <c r="JF159" s="57">
        <v>136</v>
      </c>
      <c r="JN159" s="57">
        <v>31862</v>
      </c>
      <c r="JS159" s="57" t="s">
        <v>6641</v>
      </c>
      <c r="JX159" s="57">
        <v>3</v>
      </c>
      <c r="KC159" s="57">
        <v>189</v>
      </c>
      <c r="KH159" s="57">
        <v>311</v>
      </c>
      <c r="KR159" s="57">
        <v>31663</v>
      </c>
      <c r="KW159" s="57" t="s">
        <v>4545</v>
      </c>
      <c r="LB159" s="57">
        <v>2</v>
      </c>
      <c r="LG159" s="57">
        <v>395</v>
      </c>
      <c r="LL159" s="57">
        <v>311</v>
      </c>
      <c r="PJ159" s="57" t="s">
        <v>19936</v>
      </c>
      <c r="PK159" s="57" t="s">
        <v>19937</v>
      </c>
      <c r="PL159" s="57" t="s">
        <v>19938</v>
      </c>
      <c r="PN159" s="57">
        <v>1044.5411955999998</v>
      </c>
      <c r="PO159" s="57" t="s">
        <v>18823</v>
      </c>
      <c r="PP159" s="57" t="s">
        <v>18824</v>
      </c>
      <c r="PQ159" s="57" t="s">
        <v>18825</v>
      </c>
      <c r="PR159" s="57" t="s">
        <v>3887</v>
      </c>
      <c r="PS159" s="57" t="s">
        <v>3888</v>
      </c>
      <c r="PT159" s="57" t="s">
        <v>3889</v>
      </c>
      <c r="PU159" s="57" t="s">
        <v>3890</v>
      </c>
      <c r="PV159" s="57" t="s">
        <v>3167</v>
      </c>
      <c r="PW159" s="57" t="s">
        <v>3167</v>
      </c>
    </row>
    <row r="160" spans="1:439" ht="15" customHeight="1" x14ac:dyDescent="0.35">
      <c r="A160" s="57">
        <v>159</v>
      </c>
      <c r="B160" s="57" t="s">
        <v>277</v>
      </c>
      <c r="D160" s="57" t="s">
        <v>19939</v>
      </c>
      <c r="E160" s="57" t="s">
        <v>2284</v>
      </c>
      <c r="F160" s="57" t="s">
        <v>2285</v>
      </c>
      <c r="G160" s="57" t="s">
        <v>2286</v>
      </c>
      <c r="P160" s="57" t="s">
        <v>2287</v>
      </c>
      <c r="S160" s="57" t="s">
        <v>69</v>
      </c>
      <c r="T160" s="57" t="s">
        <v>69</v>
      </c>
      <c r="U160" s="57" t="s">
        <v>69</v>
      </c>
      <c r="V160" s="57" t="s">
        <v>69</v>
      </c>
      <c r="W160" s="57" t="s">
        <v>69</v>
      </c>
      <c r="X160" s="57" t="s">
        <v>69</v>
      </c>
      <c r="Y160" s="57" t="s">
        <v>69</v>
      </c>
      <c r="Z160" s="57" t="s">
        <v>69</v>
      </c>
      <c r="AA160" s="57" t="s">
        <v>69</v>
      </c>
      <c r="AB160" s="57" t="s">
        <v>63</v>
      </c>
      <c r="AC160" s="57" t="s">
        <v>69</v>
      </c>
      <c r="AD160" s="57" t="s">
        <v>69</v>
      </c>
      <c r="AE160" s="57" t="s">
        <v>63</v>
      </c>
      <c r="AF160" s="57" t="s">
        <v>69</v>
      </c>
      <c r="AG160" s="57" t="s">
        <v>69</v>
      </c>
      <c r="AH160" s="57" t="s">
        <v>75</v>
      </c>
      <c r="AI160" s="57" t="s">
        <v>2288</v>
      </c>
      <c r="AJ160" s="57" t="s">
        <v>76</v>
      </c>
      <c r="AK160" s="57" t="s">
        <v>81</v>
      </c>
      <c r="AL160" s="57" t="s">
        <v>66</v>
      </c>
      <c r="AN160" s="57" t="s">
        <v>2289</v>
      </c>
      <c r="AO160" s="57" t="s">
        <v>987</v>
      </c>
      <c r="AP160" s="57" t="s">
        <v>19167</v>
      </c>
      <c r="AQ160" s="57" t="s">
        <v>67</v>
      </c>
      <c r="AR160" s="57" t="s">
        <v>78</v>
      </c>
      <c r="AS160" s="57" t="s">
        <v>1343</v>
      </c>
      <c r="AT160" s="57" t="s">
        <v>18801</v>
      </c>
      <c r="AU160" s="57" t="s">
        <v>6500</v>
      </c>
      <c r="AV160" s="57" t="s">
        <v>6501</v>
      </c>
      <c r="AW160" s="57" t="s">
        <v>5811</v>
      </c>
      <c r="AX160" s="57" t="s">
        <v>5054</v>
      </c>
      <c r="BE160" s="57" t="s">
        <v>6502</v>
      </c>
      <c r="BF160" s="57" t="s">
        <v>6503</v>
      </c>
      <c r="BG160" s="57" t="s">
        <v>6504</v>
      </c>
      <c r="BH160" s="57" t="s">
        <v>6505</v>
      </c>
      <c r="BI160" s="57" t="s">
        <v>6506</v>
      </c>
      <c r="BJ160" s="57" t="s">
        <v>6507</v>
      </c>
      <c r="BK160" s="57" t="s">
        <v>6508</v>
      </c>
      <c r="BO160" s="57" t="s">
        <v>6509</v>
      </c>
      <c r="BP160" s="57" t="s">
        <v>6510</v>
      </c>
      <c r="BV160" s="57" t="s">
        <v>18084</v>
      </c>
      <c r="BW160" s="164" t="s">
        <v>18805</v>
      </c>
      <c r="BX160" s="57" t="s">
        <v>18959</v>
      </c>
      <c r="BY160" s="57" t="s">
        <v>9365</v>
      </c>
      <c r="BZ160" s="57" t="s">
        <v>9366</v>
      </c>
      <c r="CA160" s="57" t="s">
        <v>9367</v>
      </c>
      <c r="CB160" s="57" t="s">
        <v>9368</v>
      </c>
      <c r="CI160" s="57" t="s">
        <v>9369</v>
      </c>
      <c r="CJ160" s="57" t="s">
        <v>9370</v>
      </c>
      <c r="CK160" s="57" t="s">
        <v>9371</v>
      </c>
      <c r="CL160" s="57" t="s">
        <v>9372</v>
      </c>
      <c r="CM160" s="57" t="s">
        <v>9373</v>
      </c>
      <c r="CS160" s="57" t="s">
        <v>9374</v>
      </c>
      <c r="CT160" s="57" t="s">
        <v>9367</v>
      </c>
      <c r="CZ160" s="57" t="s">
        <v>18056</v>
      </c>
      <c r="DA160" s="164" t="s">
        <v>18805</v>
      </c>
      <c r="DB160" s="57" t="s">
        <v>19905</v>
      </c>
      <c r="DC160" s="57" t="s">
        <v>12120</v>
      </c>
      <c r="DD160" s="57" t="s">
        <v>12121</v>
      </c>
      <c r="DE160" s="57" t="s">
        <v>12122</v>
      </c>
      <c r="DF160" s="57" t="s">
        <v>12123</v>
      </c>
      <c r="DM160" s="57" t="s">
        <v>12124</v>
      </c>
      <c r="DN160" s="57" t="s">
        <v>12125</v>
      </c>
      <c r="DO160" s="57" t="s">
        <v>12126</v>
      </c>
      <c r="DP160" s="57" t="s">
        <v>12127</v>
      </c>
      <c r="DQ160" s="57" t="s">
        <v>12128</v>
      </c>
      <c r="DR160" s="57" t="s">
        <v>12129</v>
      </c>
      <c r="DW160" s="57" t="s">
        <v>7829</v>
      </c>
      <c r="ED160" s="57" t="s">
        <v>18063</v>
      </c>
      <c r="EE160" s="164" t="s">
        <v>18805</v>
      </c>
      <c r="EF160" s="57" t="s">
        <v>19087</v>
      </c>
      <c r="EG160" s="57" t="s">
        <v>14333</v>
      </c>
      <c r="EH160" s="57" t="s">
        <v>14334</v>
      </c>
      <c r="EI160" s="57" t="s">
        <v>6350</v>
      </c>
      <c r="EJ160" s="57" t="s">
        <v>14335</v>
      </c>
      <c r="EQ160" s="57" t="s">
        <v>14336</v>
      </c>
      <c r="ER160" s="57" t="s">
        <v>14337</v>
      </c>
      <c r="ES160" s="57" t="s">
        <v>14338</v>
      </c>
      <c r="ET160" s="57" t="s">
        <v>14339</v>
      </c>
      <c r="FA160" s="57" t="s">
        <v>14340</v>
      </c>
      <c r="FH160" s="57" t="s">
        <v>18075</v>
      </c>
      <c r="FI160" s="164" t="s">
        <v>18949</v>
      </c>
      <c r="FJ160" s="57" t="s">
        <v>18929</v>
      </c>
      <c r="FK160" s="57" t="s">
        <v>16020</v>
      </c>
      <c r="FL160" s="57" t="s">
        <v>16021</v>
      </c>
      <c r="FM160" s="57" t="s">
        <v>11355</v>
      </c>
      <c r="FN160" s="57" t="s">
        <v>11970</v>
      </c>
      <c r="FU160" s="57" t="s">
        <v>16022</v>
      </c>
      <c r="FV160" s="57" t="s">
        <v>11357</v>
      </c>
      <c r="FW160" s="57" t="s">
        <v>16023</v>
      </c>
      <c r="FX160" s="57" t="s">
        <v>14287</v>
      </c>
      <c r="FY160" s="57" t="s">
        <v>11973</v>
      </c>
      <c r="FZ160" s="57" t="s">
        <v>8478</v>
      </c>
      <c r="GA160" s="57" t="s">
        <v>8480</v>
      </c>
      <c r="GB160" s="57" t="s">
        <v>8481</v>
      </c>
      <c r="GE160" s="57" t="s">
        <v>16024</v>
      </c>
      <c r="GF160" s="57" t="s">
        <v>16025</v>
      </c>
      <c r="GL160" s="57" t="s">
        <v>18061</v>
      </c>
      <c r="GM160" s="164" t="s">
        <v>18835</v>
      </c>
      <c r="GN160" s="57" t="s">
        <v>19224</v>
      </c>
      <c r="GO160" s="57" t="s">
        <v>17096</v>
      </c>
      <c r="GP160" s="57" t="s">
        <v>17097</v>
      </c>
      <c r="GQ160" s="57" t="s">
        <v>5116</v>
      </c>
      <c r="GR160" s="57" t="s">
        <v>17098</v>
      </c>
      <c r="GY160" s="57" t="s">
        <v>17099</v>
      </c>
      <c r="GZ160" s="57" t="s">
        <v>17100</v>
      </c>
      <c r="HA160" s="57" t="s">
        <v>17101</v>
      </c>
      <c r="HB160" s="57" t="s">
        <v>17061</v>
      </c>
      <c r="HC160" s="57" t="s">
        <v>17102</v>
      </c>
      <c r="HD160" s="57" t="s">
        <v>17103</v>
      </c>
      <c r="HI160" s="57" t="s">
        <v>17096</v>
      </c>
      <c r="HJ160" s="57" t="s">
        <v>6923</v>
      </c>
      <c r="HP160" s="57" t="s">
        <v>18056</v>
      </c>
      <c r="HQ160" s="164" t="s">
        <v>18802</v>
      </c>
      <c r="HR160" s="57" t="s">
        <v>19055</v>
      </c>
      <c r="HS160" s="57" t="s">
        <v>82</v>
      </c>
      <c r="HT160" s="57" t="s">
        <v>82</v>
      </c>
      <c r="HU160" s="57" t="s">
        <v>82</v>
      </c>
      <c r="HV160" s="57" t="s">
        <v>79</v>
      </c>
      <c r="HW160" s="57" t="s">
        <v>79</v>
      </c>
      <c r="HX160" s="57" t="s">
        <v>74</v>
      </c>
      <c r="HY160" s="57" t="s">
        <v>74</v>
      </c>
      <c r="HZ160" s="57" t="s">
        <v>82</v>
      </c>
      <c r="IA160" s="57" t="s">
        <v>82</v>
      </c>
      <c r="IB160" s="57" t="s">
        <v>79</v>
      </c>
      <c r="IC160" s="57" t="s">
        <v>79</v>
      </c>
      <c r="ID160" s="57" t="s">
        <v>79</v>
      </c>
      <c r="IE160" s="57" t="s">
        <v>82</v>
      </c>
      <c r="IF160" s="57" t="s">
        <v>79</v>
      </c>
      <c r="IG160" s="57" t="s">
        <v>68</v>
      </c>
      <c r="IH160" s="57" t="s">
        <v>68</v>
      </c>
      <c r="II160" s="57" t="s">
        <v>68</v>
      </c>
      <c r="IJ160" s="57">
        <v>15254</v>
      </c>
      <c r="IK160" s="57">
        <v>30854</v>
      </c>
      <c r="IL160" s="57">
        <v>31054</v>
      </c>
      <c r="IO160" s="57" t="s">
        <v>4802</v>
      </c>
      <c r="IP160" s="57" t="s">
        <v>6511</v>
      </c>
      <c r="IQ160" s="57" t="s">
        <v>5066</v>
      </c>
      <c r="IT160" s="57">
        <v>2</v>
      </c>
      <c r="IU160" s="57">
        <v>2</v>
      </c>
      <c r="IV160" s="57">
        <v>2</v>
      </c>
      <c r="IY160" s="57">
        <v>400</v>
      </c>
      <c r="IZ160" s="57">
        <v>326</v>
      </c>
      <c r="JA160" s="57">
        <v>188</v>
      </c>
      <c r="JD160" s="57">
        <v>136</v>
      </c>
      <c r="JE160" s="57">
        <v>326</v>
      </c>
      <c r="JF160" s="57">
        <v>326</v>
      </c>
      <c r="JN160" s="57">
        <v>31054</v>
      </c>
      <c r="JO160" s="57">
        <v>30854</v>
      </c>
      <c r="JP160" s="57">
        <v>31067</v>
      </c>
      <c r="JQ160" s="57">
        <v>11054</v>
      </c>
      <c r="JS160" s="57" t="s">
        <v>5066</v>
      </c>
      <c r="JT160" s="57" t="s">
        <v>6511</v>
      </c>
      <c r="JU160" s="57" t="s">
        <v>9375</v>
      </c>
      <c r="JV160" s="57" t="s">
        <v>727</v>
      </c>
      <c r="JX160" s="57">
        <v>2</v>
      </c>
      <c r="JY160" s="57">
        <v>2</v>
      </c>
      <c r="JZ160" s="57">
        <v>3</v>
      </c>
      <c r="KA160" s="57">
        <v>2</v>
      </c>
      <c r="KC160" s="57">
        <v>188</v>
      </c>
      <c r="KD160" s="57">
        <v>326</v>
      </c>
      <c r="KE160" s="57">
        <v>742</v>
      </c>
      <c r="KF160" s="57">
        <v>320</v>
      </c>
      <c r="KH160" s="57">
        <v>326</v>
      </c>
      <c r="KI160" s="57">
        <v>326</v>
      </c>
      <c r="KJ160" s="57">
        <v>326</v>
      </c>
      <c r="KK160" s="57">
        <v>114</v>
      </c>
      <c r="KR160" s="57">
        <v>31054</v>
      </c>
      <c r="KS160" s="57">
        <v>30854</v>
      </c>
      <c r="KT160" s="57">
        <v>31067</v>
      </c>
      <c r="KU160" s="57">
        <v>11054</v>
      </c>
      <c r="KW160" s="57" t="s">
        <v>5066</v>
      </c>
      <c r="KX160" s="57" t="s">
        <v>6511</v>
      </c>
      <c r="KY160" s="57" t="s">
        <v>9375</v>
      </c>
      <c r="KZ160" s="57" t="s">
        <v>727</v>
      </c>
      <c r="LB160" s="57">
        <v>2</v>
      </c>
      <c r="LC160" s="57">
        <v>2</v>
      </c>
      <c r="LD160" s="57">
        <v>3</v>
      </c>
      <c r="LE160" s="57">
        <v>2</v>
      </c>
      <c r="LG160" s="57">
        <v>188</v>
      </c>
      <c r="LH160" s="57">
        <v>326</v>
      </c>
      <c r="LI160" s="57">
        <v>742</v>
      </c>
      <c r="LJ160" s="57">
        <v>320</v>
      </c>
      <c r="LL160" s="57">
        <v>326</v>
      </c>
      <c r="LM160" s="57">
        <v>326</v>
      </c>
      <c r="LN160" s="57">
        <v>326</v>
      </c>
      <c r="LO160" s="57">
        <v>114</v>
      </c>
      <c r="LV160" s="57">
        <v>31054</v>
      </c>
      <c r="MA160" s="57" t="s">
        <v>5066</v>
      </c>
      <c r="MF160" s="57">
        <v>2</v>
      </c>
      <c r="MK160" s="57">
        <v>188</v>
      </c>
      <c r="MP160" s="57">
        <v>326</v>
      </c>
      <c r="MZ160" s="57">
        <v>31054</v>
      </c>
      <c r="NE160" s="57" t="s">
        <v>5066</v>
      </c>
      <c r="NJ160" s="57">
        <v>2</v>
      </c>
      <c r="NO160" s="57">
        <v>188</v>
      </c>
      <c r="NT160" s="57">
        <v>326</v>
      </c>
      <c r="OD160" s="57">
        <v>31054</v>
      </c>
      <c r="OI160" s="57" t="s">
        <v>5066</v>
      </c>
      <c r="ON160" s="57">
        <v>2</v>
      </c>
      <c r="OS160" s="57">
        <v>188</v>
      </c>
      <c r="OX160" s="57">
        <v>326</v>
      </c>
      <c r="PJ160" s="57" t="s">
        <v>19940</v>
      </c>
      <c r="PK160" s="57" t="s">
        <v>19941</v>
      </c>
      <c r="PL160" s="57" t="s">
        <v>19942</v>
      </c>
      <c r="PN160" s="57">
        <v>1391.5829989000001</v>
      </c>
      <c r="PO160" s="57" t="s">
        <v>18823</v>
      </c>
      <c r="PP160" s="57" t="s">
        <v>18824</v>
      </c>
      <c r="PQ160" s="57" t="s">
        <v>18825</v>
      </c>
      <c r="PR160" s="57" t="s">
        <v>3891</v>
      </c>
      <c r="PS160" s="57" t="s">
        <v>3892</v>
      </c>
      <c r="PT160" s="57" t="s">
        <v>3893</v>
      </c>
      <c r="PU160" s="57" t="s">
        <v>3894</v>
      </c>
      <c r="PV160" s="57" t="s">
        <v>3895</v>
      </c>
      <c r="PW160" s="57" t="s">
        <v>3896</v>
      </c>
    </row>
    <row r="161" spans="1:439" ht="15" customHeight="1" x14ac:dyDescent="0.35">
      <c r="A161" s="57">
        <v>160</v>
      </c>
      <c r="B161" s="57" t="s">
        <v>277</v>
      </c>
      <c r="D161" s="57" t="s">
        <v>19943</v>
      </c>
      <c r="E161" s="57" t="s">
        <v>2290</v>
      </c>
      <c r="F161" s="57" t="s">
        <v>204</v>
      </c>
      <c r="G161" s="57" t="s">
        <v>1395</v>
      </c>
      <c r="P161" s="57" t="s">
        <v>1397</v>
      </c>
      <c r="S161" s="57" t="s">
        <v>69</v>
      </c>
      <c r="T161" s="57" t="s">
        <v>63</v>
      </c>
      <c r="U161" s="57" t="s">
        <v>69</v>
      </c>
      <c r="V161" s="57" t="s">
        <v>63</v>
      </c>
      <c r="W161" s="57" t="s">
        <v>69</v>
      </c>
      <c r="X161" s="57" t="s">
        <v>63</v>
      </c>
      <c r="Y161" s="57" t="s">
        <v>63</v>
      </c>
      <c r="Z161" s="57" t="s">
        <v>63</v>
      </c>
      <c r="AA161" s="57" t="s">
        <v>63</v>
      </c>
      <c r="AB161" s="57" t="s">
        <v>63</v>
      </c>
      <c r="AC161" s="57" t="s">
        <v>69</v>
      </c>
      <c r="AD161" s="57" t="s">
        <v>69</v>
      </c>
      <c r="AE161" s="57" t="s">
        <v>69</v>
      </c>
      <c r="AF161" s="57" t="s">
        <v>63</v>
      </c>
      <c r="AG161" s="57" t="s">
        <v>63</v>
      </c>
      <c r="AH161" s="57" t="s">
        <v>70</v>
      </c>
      <c r="AI161" s="57" t="s">
        <v>2291</v>
      </c>
      <c r="AJ161" s="57" t="s">
        <v>65</v>
      </c>
      <c r="AK161" s="57" t="s">
        <v>65</v>
      </c>
      <c r="AL161" s="57" t="s">
        <v>66</v>
      </c>
      <c r="AN161" s="57" t="s">
        <v>2292</v>
      </c>
      <c r="AO161" s="57" t="s">
        <v>193</v>
      </c>
      <c r="AP161" s="57" t="s">
        <v>18800</v>
      </c>
      <c r="AQ161" s="57" t="s">
        <v>67</v>
      </c>
      <c r="AR161" s="57" t="s">
        <v>67</v>
      </c>
      <c r="AS161" s="57" t="s">
        <v>2293</v>
      </c>
      <c r="AT161" s="57" t="s">
        <v>18801</v>
      </c>
      <c r="AU161" s="57" t="s">
        <v>17412</v>
      </c>
      <c r="AV161" s="57" t="s">
        <v>4487</v>
      </c>
      <c r="AW161" s="57" t="s">
        <v>4488</v>
      </c>
      <c r="AX161" s="57" t="s">
        <v>6513</v>
      </c>
      <c r="AY161" s="57" t="s">
        <v>6514</v>
      </c>
      <c r="AZ161" s="57" t="s">
        <v>6515</v>
      </c>
      <c r="BE161" s="57" t="s">
        <v>17415</v>
      </c>
      <c r="BF161" s="57" t="s">
        <v>17416</v>
      </c>
      <c r="BG161" s="57" t="s">
        <v>4863</v>
      </c>
      <c r="BH161" s="57" t="s">
        <v>19944</v>
      </c>
      <c r="BI161" s="57" t="s">
        <v>17419</v>
      </c>
      <c r="BJ161" s="57" t="s">
        <v>19945</v>
      </c>
      <c r="BO161" s="57" t="s">
        <v>4498</v>
      </c>
      <c r="BP161" s="57" t="s">
        <v>590</v>
      </c>
      <c r="BQ161" s="57" t="s">
        <v>4865</v>
      </c>
      <c r="BV161" s="57" t="s">
        <v>18059</v>
      </c>
      <c r="BW161" s="164" t="s">
        <v>18802</v>
      </c>
      <c r="BX161" s="57" t="s">
        <v>18958</v>
      </c>
      <c r="BY161" s="57" t="s">
        <v>574</v>
      </c>
      <c r="BZ161" s="57" t="s">
        <v>19946</v>
      </c>
      <c r="CA161" s="57" t="s">
        <v>7607</v>
      </c>
      <c r="CB161" s="57" t="s">
        <v>19947</v>
      </c>
      <c r="CC161" s="57" t="s">
        <v>19948</v>
      </c>
      <c r="CD161" s="57" t="s">
        <v>7366</v>
      </c>
      <c r="CE161" s="57" t="s">
        <v>580</v>
      </c>
      <c r="CI161" s="57" t="s">
        <v>19949</v>
      </c>
      <c r="CJ161" s="57" t="s">
        <v>582</v>
      </c>
      <c r="CK161" s="57" t="s">
        <v>19950</v>
      </c>
      <c r="CL161" s="57" t="s">
        <v>19951</v>
      </c>
      <c r="CM161" s="57" t="s">
        <v>19952</v>
      </c>
      <c r="CN161" s="57" t="s">
        <v>585</v>
      </c>
      <c r="CO161" s="57" t="s">
        <v>586</v>
      </c>
      <c r="CP161" s="57" t="s">
        <v>7699</v>
      </c>
      <c r="CS161" s="57" t="s">
        <v>7700</v>
      </c>
      <c r="CT161" s="57" t="s">
        <v>589</v>
      </c>
      <c r="CU161" s="57" t="s">
        <v>590</v>
      </c>
      <c r="CZ161" s="57" t="s">
        <v>18061</v>
      </c>
      <c r="DA161" s="164" t="s">
        <v>18805</v>
      </c>
      <c r="DB161" s="57" t="s">
        <v>18832</v>
      </c>
      <c r="DC161" s="57" t="s">
        <v>10615</v>
      </c>
      <c r="DD161" s="57" t="s">
        <v>10627</v>
      </c>
      <c r="DE161" s="57" t="s">
        <v>10653</v>
      </c>
      <c r="DM161" s="57" t="s">
        <v>17423</v>
      </c>
      <c r="DN161" s="57" t="s">
        <v>12131</v>
      </c>
      <c r="DO161" s="57" t="s">
        <v>12132</v>
      </c>
      <c r="DP161" s="57" t="s">
        <v>17425</v>
      </c>
      <c r="DW161" s="57" t="s">
        <v>10625</v>
      </c>
      <c r="DX161" s="57" t="s">
        <v>8171</v>
      </c>
      <c r="ED161" s="57" t="s">
        <v>18063</v>
      </c>
      <c r="EE161" s="164" t="s">
        <v>18805</v>
      </c>
      <c r="EF161" s="57" t="s">
        <v>19035</v>
      </c>
      <c r="EG161" s="57" t="s">
        <v>13291</v>
      </c>
      <c r="EH161" s="57" t="s">
        <v>13292</v>
      </c>
      <c r="EI161" s="57" t="s">
        <v>13293</v>
      </c>
      <c r="EJ161" s="57" t="s">
        <v>13106</v>
      </c>
      <c r="EK161" s="57" t="s">
        <v>13107</v>
      </c>
      <c r="EQ161" s="57" t="s">
        <v>13294</v>
      </c>
      <c r="ER161" s="57" t="s">
        <v>14341</v>
      </c>
      <c r="ES161" s="57" t="s">
        <v>14342</v>
      </c>
      <c r="ET161" s="57" t="s">
        <v>13111</v>
      </c>
      <c r="EU161" s="57" t="s">
        <v>13112</v>
      </c>
      <c r="FA161" s="57" t="s">
        <v>6405</v>
      </c>
      <c r="FB161" s="57" t="s">
        <v>14343</v>
      </c>
      <c r="FC161" s="57" t="s">
        <v>13296</v>
      </c>
      <c r="FH161" s="57" t="s">
        <v>18084</v>
      </c>
      <c r="FI161" s="164" t="s">
        <v>18802</v>
      </c>
      <c r="FJ161" s="57" t="s">
        <v>19953</v>
      </c>
      <c r="FK161" s="57" t="s">
        <v>15162</v>
      </c>
      <c r="FL161" s="57" t="s">
        <v>15189</v>
      </c>
      <c r="FM161" s="57" t="s">
        <v>15018</v>
      </c>
      <c r="FU161" s="57" t="s">
        <v>15165</v>
      </c>
      <c r="FV161" s="57" t="s">
        <v>15166</v>
      </c>
      <c r="FW161" s="57" t="s">
        <v>15021</v>
      </c>
      <c r="FX161" s="57" t="s">
        <v>15022</v>
      </c>
      <c r="GE161" s="57" t="s">
        <v>62</v>
      </c>
      <c r="GF161" s="57" t="s">
        <v>7483</v>
      </c>
      <c r="GG161" s="57" t="s">
        <v>7700</v>
      </c>
      <c r="GL161" s="57" t="s">
        <v>18072</v>
      </c>
      <c r="GM161" s="164" t="s">
        <v>18802</v>
      </c>
      <c r="GN161" s="57" t="s">
        <v>19036</v>
      </c>
      <c r="GO161" s="57" t="s">
        <v>594</v>
      </c>
      <c r="GP161" s="57" t="s">
        <v>775</v>
      </c>
      <c r="GQ161" s="57" t="s">
        <v>776</v>
      </c>
      <c r="GR161" s="57" t="s">
        <v>777</v>
      </c>
      <c r="GS161" s="57" t="s">
        <v>598</v>
      </c>
      <c r="GY161" s="57" t="s">
        <v>599</v>
      </c>
      <c r="GZ161" s="57" t="s">
        <v>13235</v>
      </c>
      <c r="HA161" s="57" t="s">
        <v>13461</v>
      </c>
      <c r="HB161" s="57" t="s">
        <v>16654</v>
      </c>
      <c r="HC161" s="57" t="s">
        <v>16625</v>
      </c>
      <c r="HD161" s="57" t="s">
        <v>603</v>
      </c>
      <c r="HI161" s="57" t="s">
        <v>604</v>
      </c>
      <c r="HJ161" s="57" t="s">
        <v>614</v>
      </c>
      <c r="HK161" s="57" t="s">
        <v>615</v>
      </c>
      <c r="HP161" s="57" t="s">
        <v>18061</v>
      </c>
      <c r="HQ161" s="164" t="s">
        <v>18835</v>
      </c>
      <c r="HR161" s="57" t="s">
        <v>18862</v>
      </c>
      <c r="HS161" s="57" t="s">
        <v>74</v>
      </c>
      <c r="HT161" s="57" t="s">
        <v>74</v>
      </c>
      <c r="HU161" s="57" t="s">
        <v>74</v>
      </c>
      <c r="HV161" s="57" t="s">
        <v>74</v>
      </c>
      <c r="HW161" s="57" t="s">
        <v>74</v>
      </c>
      <c r="HX161" s="57" t="s">
        <v>74</v>
      </c>
      <c r="HY161" s="57" t="s">
        <v>74</v>
      </c>
      <c r="HZ161" s="57" t="s">
        <v>74</v>
      </c>
      <c r="IA161" s="57" t="s">
        <v>79</v>
      </c>
      <c r="IB161" s="57" t="s">
        <v>74</v>
      </c>
      <c r="IC161" s="57" t="s">
        <v>74</v>
      </c>
      <c r="ID161" s="57" t="s">
        <v>74</v>
      </c>
      <c r="IE161" s="57" t="s">
        <v>68</v>
      </c>
      <c r="IF161" s="57" t="s">
        <v>74</v>
      </c>
      <c r="IG161" s="57" t="s">
        <v>68</v>
      </c>
      <c r="IH161" s="57" t="s">
        <v>68</v>
      </c>
      <c r="II161" s="57" t="s">
        <v>79</v>
      </c>
      <c r="IJ161" s="57">
        <v>21547</v>
      </c>
      <c r="IK161" s="57">
        <v>21572</v>
      </c>
      <c r="IO161" s="57" t="s">
        <v>57</v>
      </c>
      <c r="IP161" s="57" t="s">
        <v>58</v>
      </c>
      <c r="IT161" s="57">
        <v>2</v>
      </c>
      <c r="IU161" s="57">
        <v>1</v>
      </c>
      <c r="IY161" s="57">
        <v>315</v>
      </c>
      <c r="IZ161" s="57">
        <v>80</v>
      </c>
      <c r="JD161" s="57">
        <v>221</v>
      </c>
      <c r="JE161" s="57">
        <v>221</v>
      </c>
      <c r="JN161" s="57">
        <v>21547</v>
      </c>
      <c r="JO161" s="57">
        <v>21572</v>
      </c>
      <c r="JP161" s="57">
        <v>21598</v>
      </c>
      <c r="JQ161" s="57">
        <v>31754</v>
      </c>
      <c r="JS161" s="57" t="s">
        <v>57</v>
      </c>
      <c r="JT161" s="57" t="s">
        <v>58</v>
      </c>
      <c r="JU161" s="57" t="s">
        <v>591</v>
      </c>
      <c r="JV161" s="57" t="s">
        <v>62</v>
      </c>
      <c r="JX161" s="57">
        <v>2</v>
      </c>
      <c r="JY161" s="57">
        <v>1</v>
      </c>
      <c r="JZ161" s="57">
        <v>2</v>
      </c>
      <c r="KA161" s="57">
        <v>2</v>
      </c>
      <c r="KC161" s="57">
        <v>315</v>
      </c>
      <c r="KD161" s="57">
        <v>80</v>
      </c>
      <c r="KE161" s="57">
        <v>302</v>
      </c>
      <c r="KF161" s="57">
        <v>76</v>
      </c>
      <c r="KH161" s="57">
        <v>221</v>
      </c>
      <c r="KI161" s="57">
        <v>221</v>
      </c>
      <c r="KJ161" s="57">
        <v>221</v>
      </c>
      <c r="KK161" s="57">
        <v>311</v>
      </c>
      <c r="KR161" s="57">
        <v>31436</v>
      </c>
      <c r="KS161" s="57">
        <v>21547</v>
      </c>
      <c r="KT161" s="57">
        <v>21572</v>
      </c>
      <c r="KW161" s="57" t="s">
        <v>61</v>
      </c>
      <c r="KX161" s="57" t="s">
        <v>57</v>
      </c>
      <c r="KY161" s="57" t="s">
        <v>58</v>
      </c>
      <c r="LB161" s="57">
        <v>2</v>
      </c>
      <c r="LC161" s="57">
        <v>2</v>
      </c>
      <c r="LD161" s="57">
        <v>1</v>
      </c>
      <c r="LG161" s="57">
        <v>245</v>
      </c>
      <c r="LH161" s="57">
        <v>315</v>
      </c>
      <c r="LI161" s="57">
        <v>80</v>
      </c>
      <c r="LL161" s="57">
        <v>200</v>
      </c>
      <c r="LM161" s="57">
        <v>221</v>
      </c>
      <c r="LN161" s="57">
        <v>221</v>
      </c>
      <c r="LV161" s="57">
        <v>21572</v>
      </c>
      <c r="LW161" s="57">
        <v>21547</v>
      </c>
      <c r="MA161" s="57" t="s">
        <v>58</v>
      </c>
      <c r="MB161" s="57" t="s">
        <v>57</v>
      </c>
      <c r="MF161" s="57">
        <v>1</v>
      </c>
      <c r="MG161" s="57">
        <v>2</v>
      </c>
      <c r="MK161" s="57">
        <v>80</v>
      </c>
      <c r="ML161" s="57">
        <v>315</v>
      </c>
      <c r="MP161" s="57">
        <v>221</v>
      </c>
      <c r="MQ161" s="57">
        <v>221</v>
      </c>
      <c r="MZ161" s="57">
        <v>31754</v>
      </c>
      <c r="NE161" s="57" t="s">
        <v>62</v>
      </c>
      <c r="NJ161" s="57">
        <v>2</v>
      </c>
      <c r="NO161" s="57">
        <v>76</v>
      </c>
      <c r="NT161" s="57">
        <v>311</v>
      </c>
      <c r="OD161" s="57">
        <v>21547</v>
      </c>
      <c r="OE161" s="57">
        <v>21572</v>
      </c>
      <c r="OI161" s="57" t="s">
        <v>57</v>
      </c>
      <c r="OJ161" s="57" t="s">
        <v>58</v>
      </c>
      <c r="ON161" s="57">
        <v>2</v>
      </c>
      <c r="OO161" s="57">
        <v>1</v>
      </c>
      <c r="OS161" s="57">
        <v>315</v>
      </c>
      <c r="OT161" s="57">
        <v>80</v>
      </c>
      <c r="OX161" s="57">
        <v>221</v>
      </c>
      <c r="OY161" s="57">
        <v>221</v>
      </c>
      <c r="PJ161" s="57" t="s">
        <v>19954</v>
      </c>
      <c r="PK161" s="57" t="s">
        <v>19955</v>
      </c>
      <c r="PL161" s="57" t="s">
        <v>19956</v>
      </c>
      <c r="PN161" s="57">
        <v>1539.6811200999998</v>
      </c>
      <c r="PO161" s="57" t="s">
        <v>18823</v>
      </c>
      <c r="PP161" s="57" t="s">
        <v>18824</v>
      </c>
      <c r="PQ161" s="57" t="s">
        <v>18825</v>
      </c>
      <c r="PR161" s="57" t="s">
        <v>3268</v>
      </c>
      <c r="PS161" s="57" t="s">
        <v>3269</v>
      </c>
      <c r="PT161" s="57" t="s">
        <v>3270</v>
      </c>
      <c r="PU161" s="57" t="s">
        <v>3897</v>
      </c>
      <c r="PV161" s="57" t="s">
        <v>3271</v>
      </c>
      <c r="PW161" s="57" t="s">
        <v>3272</v>
      </c>
    </row>
    <row r="162" spans="1:439" ht="15" customHeight="1" x14ac:dyDescent="0.35">
      <c r="A162" s="57">
        <v>161</v>
      </c>
      <c r="B162" s="57" t="s">
        <v>277</v>
      </c>
      <c r="D162" s="57" t="s">
        <v>19957</v>
      </c>
      <c r="E162" s="57" t="s">
        <v>2294</v>
      </c>
      <c r="F162" s="57" t="s">
        <v>1392</v>
      </c>
      <c r="G162" s="57" t="s">
        <v>1393</v>
      </c>
      <c r="P162" s="57" t="s">
        <v>1397</v>
      </c>
      <c r="Q162" s="57" t="s">
        <v>1282</v>
      </c>
      <c r="S162" s="57" t="s">
        <v>69</v>
      </c>
      <c r="T162" s="57" t="s">
        <v>63</v>
      </c>
      <c r="U162" s="57" t="s">
        <v>69</v>
      </c>
      <c r="V162" s="57" t="s">
        <v>63</v>
      </c>
      <c r="W162" s="57" t="s">
        <v>69</v>
      </c>
      <c r="X162" s="57" t="s">
        <v>69</v>
      </c>
      <c r="Y162" s="57" t="s">
        <v>63</v>
      </c>
      <c r="Z162" s="57" t="s">
        <v>63</v>
      </c>
      <c r="AA162" s="57" t="s">
        <v>63</v>
      </c>
      <c r="AB162" s="57" t="s">
        <v>63</v>
      </c>
      <c r="AC162" s="57" t="s">
        <v>69</v>
      </c>
      <c r="AD162" s="57" t="s">
        <v>69</v>
      </c>
      <c r="AE162" s="57" t="s">
        <v>69</v>
      </c>
      <c r="AF162" s="57" t="s">
        <v>69</v>
      </c>
      <c r="AG162" s="57" t="s">
        <v>63</v>
      </c>
      <c r="AH162" s="57" t="s">
        <v>70</v>
      </c>
      <c r="AI162" s="57" t="s">
        <v>2291</v>
      </c>
      <c r="AJ162" s="57" t="s">
        <v>65</v>
      </c>
      <c r="AK162" s="57" t="s">
        <v>65</v>
      </c>
      <c r="AL162" s="57" t="s">
        <v>66</v>
      </c>
      <c r="AN162" s="57" t="s">
        <v>2295</v>
      </c>
      <c r="AO162" s="57" t="s">
        <v>191</v>
      </c>
      <c r="AP162" s="57" t="s">
        <v>18800</v>
      </c>
      <c r="AQ162" s="57" t="s">
        <v>67</v>
      </c>
      <c r="AR162" s="57" t="s">
        <v>67</v>
      </c>
      <c r="AS162" s="57" t="s">
        <v>1343</v>
      </c>
      <c r="AT162" s="57" t="s">
        <v>18801</v>
      </c>
      <c r="AU162" s="57" t="s">
        <v>6512</v>
      </c>
      <c r="AV162" s="57" t="s">
        <v>4487</v>
      </c>
      <c r="AW162" s="57" t="s">
        <v>4488</v>
      </c>
      <c r="AX162" s="57" t="s">
        <v>6513</v>
      </c>
      <c r="AY162" s="57" t="s">
        <v>6514</v>
      </c>
      <c r="AZ162" s="57" t="s">
        <v>6515</v>
      </c>
      <c r="BE162" s="57" t="s">
        <v>6516</v>
      </c>
      <c r="BF162" s="57" t="s">
        <v>6517</v>
      </c>
      <c r="BG162" s="57" t="s">
        <v>4863</v>
      </c>
      <c r="BH162" s="57" t="s">
        <v>6518</v>
      </c>
      <c r="BI162" s="57" t="s">
        <v>6519</v>
      </c>
      <c r="BJ162" s="57" t="s">
        <v>4864</v>
      </c>
      <c r="BO162" s="57" t="s">
        <v>4498</v>
      </c>
      <c r="BP162" s="57" t="s">
        <v>716</v>
      </c>
      <c r="BQ162" s="57" t="s">
        <v>4865</v>
      </c>
      <c r="BV162" s="57" t="s">
        <v>18059</v>
      </c>
      <c r="BW162" s="164" t="s">
        <v>18802</v>
      </c>
      <c r="BX162" s="57" t="s">
        <v>19958</v>
      </c>
      <c r="BY162" s="57" t="s">
        <v>9376</v>
      </c>
      <c r="BZ162" s="57" t="s">
        <v>9377</v>
      </c>
      <c r="CA162" s="57" t="s">
        <v>7691</v>
      </c>
      <c r="CB162" s="57" t="s">
        <v>7607</v>
      </c>
      <c r="CC162" s="57" t="s">
        <v>9378</v>
      </c>
      <c r="CD162" s="57" t="s">
        <v>9379</v>
      </c>
      <c r="CE162" s="57" t="s">
        <v>7366</v>
      </c>
      <c r="CF162" s="57" t="s">
        <v>580</v>
      </c>
      <c r="CI162" s="57" t="s">
        <v>9380</v>
      </c>
      <c r="CJ162" s="57" t="s">
        <v>9381</v>
      </c>
      <c r="CK162" s="57" t="s">
        <v>7707</v>
      </c>
      <c r="CL162" s="57" t="s">
        <v>9382</v>
      </c>
      <c r="CM162" s="57" t="s">
        <v>9383</v>
      </c>
      <c r="CN162" s="57" t="s">
        <v>9384</v>
      </c>
      <c r="CO162" s="57" t="s">
        <v>586</v>
      </c>
      <c r="CP162" s="57" t="s">
        <v>7699</v>
      </c>
      <c r="CS162" s="57" t="s">
        <v>7700</v>
      </c>
      <c r="CT162" s="57" t="s">
        <v>589</v>
      </c>
      <c r="CZ162" s="57" t="s">
        <v>18061</v>
      </c>
      <c r="DA162" s="164" t="s">
        <v>18805</v>
      </c>
      <c r="DB162" s="57" t="s">
        <v>18804</v>
      </c>
      <c r="DC162" s="57" t="s">
        <v>10615</v>
      </c>
      <c r="DD162" s="57" t="s">
        <v>10627</v>
      </c>
      <c r="DE162" s="57" t="s">
        <v>10653</v>
      </c>
      <c r="DF162" s="57" t="s">
        <v>10618</v>
      </c>
      <c r="DM162" s="57" t="s">
        <v>12130</v>
      </c>
      <c r="DN162" s="57" t="s">
        <v>12131</v>
      </c>
      <c r="DO162" s="57" t="s">
        <v>12132</v>
      </c>
      <c r="DP162" s="57" t="s">
        <v>12133</v>
      </c>
      <c r="DQ162" s="57" t="s">
        <v>10624</v>
      </c>
      <c r="DW162" s="57" t="s">
        <v>10625</v>
      </c>
      <c r="DX162" s="57" t="s">
        <v>8171</v>
      </c>
      <c r="ED162" s="57" t="s">
        <v>18063</v>
      </c>
      <c r="EE162" s="164" t="s">
        <v>18805</v>
      </c>
      <c r="EF162" s="57" t="s">
        <v>19959</v>
      </c>
      <c r="EG162" s="57" t="s">
        <v>13291</v>
      </c>
      <c r="EH162" s="57" t="s">
        <v>13292</v>
      </c>
      <c r="EI162" s="57" t="s">
        <v>13293</v>
      </c>
      <c r="EJ162" s="57" t="s">
        <v>13106</v>
      </c>
      <c r="EK162" s="57" t="s">
        <v>13107</v>
      </c>
      <c r="EQ162" s="57" t="s">
        <v>13294</v>
      </c>
      <c r="ER162" s="57" t="s">
        <v>19960</v>
      </c>
      <c r="ES162" s="57" t="s">
        <v>14342</v>
      </c>
      <c r="ET162" s="57" t="s">
        <v>13111</v>
      </c>
      <c r="EU162" s="57" t="s">
        <v>13112</v>
      </c>
      <c r="FA162" s="57" t="s">
        <v>6405</v>
      </c>
      <c r="FB162" s="57" t="s">
        <v>14343</v>
      </c>
      <c r="FC162" s="57" t="s">
        <v>13296</v>
      </c>
      <c r="FH162" s="57" t="s">
        <v>18084</v>
      </c>
      <c r="FI162" s="164" t="s">
        <v>18802</v>
      </c>
      <c r="FJ162" s="57" t="s">
        <v>18853</v>
      </c>
      <c r="FK162" s="57" t="s">
        <v>15162</v>
      </c>
      <c r="FL162" s="57" t="s">
        <v>15189</v>
      </c>
      <c r="FM162" s="57" t="s">
        <v>15018</v>
      </c>
      <c r="FU162" s="57" t="s">
        <v>15165</v>
      </c>
      <c r="FV162" s="57" t="s">
        <v>15166</v>
      </c>
      <c r="FW162" s="57" t="s">
        <v>15021</v>
      </c>
      <c r="FX162" s="57" t="s">
        <v>15022</v>
      </c>
      <c r="GE162" s="57" t="s">
        <v>62</v>
      </c>
      <c r="GF162" s="57" t="s">
        <v>7483</v>
      </c>
      <c r="GG162" s="57" t="s">
        <v>7700</v>
      </c>
      <c r="GL162" s="57" t="s">
        <v>18072</v>
      </c>
      <c r="GM162" s="164" t="s">
        <v>18802</v>
      </c>
      <c r="GN162" s="57" t="s">
        <v>19036</v>
      </c>
      <c r="GO162" s="57" t="s">
        <v>594</v>
      </c>
      <c r="GP162" s="57" t="s">
        <v>775</v>
      </c>
      <c r="GQ162" s="57" t="s">
        <v>776</v>
      </c>
      <c r="GR162" s="57" t="s">
        <v>777</v>
      </c>
      <c r="GS162" s="57" t="s">
        <v>598</v>
      </c>
      <c r="GY162" s="57" t="s">
        <v>599</v>
      </c>
      <c r="GZ162" s="57" t="s">
        <v>13235</v>
      </c>
      <c r="HA162" s="57" t="s">
        <v>13461</v>
      </c>
      <c r="HB162" s="57" t="s">
        <v>16654</v>
      </c>
      <c r="HC162" s="57" t="s">
        <v>16625</v>
      </c>
      <c r="HD162" s="57" t="s">
        <v>603</v>
      </c>
      <c r="HI162" s="57" t="s">
        <v>604</v>
      </c>
      <c r="HJ162" s="57" t="s">
        <v>614</v>
      </c>
      <c r="HK162" s="57" t="s">
        <v>615</v>
      </c>
      <c r="HP162" s="57" t="s">
        <v>18061</v>
      </c>
      <c r="HQ162" s="164" t="s">
        <v>18835</v>
      </c>
      <c r="HR162" s="57" t="s">
        <v>18862</v>
      </c>
      <c r="HS162" s="57" t="s">
        <v>74</v>
      </c>
      <c r="HT162" s="57" t="s">
        <v>74</v>
      </c>
      <c r="HU162" s="57" t="s">
        <v>68</v>
      </c>
      <c r="HV162" s="57" t="s">
        <v>74</v>
      </c>
      <c r="HW162" s="57" t="s">
        <v>74</v>
      </c>
      <c r="HX162" s="57" t="s">
        <v>74</v>
      </c>
      <c r="HY162" s="57" t="s">
        <v>74</v>
      </c>
      <c r="HZ162" s="57" t="s">
        <v>74</v>
      </c>
      <c r="IA162" s="57" t="s">
        <v>79</v>
      </c>
      <c r="IB162" s="57" t="s">
        <v>74</v>
      </c>
      <c r="IC162" s="57" t="s">
        <v>74</v>
      </c>
      <c r="ID162" s="57" t="s">
        <v>74</v>
      </c>
      <c r="IE162" s="57" t="s">
        <v>68</v>
      </c>
      <c r="IF162" s="57" t="s">
        <v>74</v>
      </c>
      <c r="IG162" s="57" t="s">
        <v>68</v>
      </c>
      <c r="IH162" s="57" t="s">
        <v>68</v>
      </c>
      <c r="II162" s="57" t="s">
        <v>79</v>
      </c>
      <c r="IJ162" s="57">
        <v>21547</v>
      </c>
      <c r="IK162" s="57">
        <v>21572</v>
      </c>
      <c r="IO162" s="57" t="s">
        <v>57</v>
      </c>
      <c r="IP162" s="57" t="s">
        <v>58</v>
      </c>
      <c r="IT162" s="57">
        <v>2</v>
      </c>
      <c r="IU162" s="57">
        <v>1</v>
      </c>
      <c r="IY162" s="57">
        <v>315</v>
      </c>
      <c r="IZ162" s="57">
        <v>80</v>
      </c>
      <c r="JD162" s="57">
        <v>221</v>
      </c>
      <c r="JE162" s="57">
        <v>221</v>
      </c>
      <c r="JN162" s="57">
        <v>21547</v>
      </c>
      <c r="JO162" s="57">
        <v>21572</v>
      </c>
      <c r="JP162" s="57">
        <v>21577</v>
      </c>
      <c r="JQ162" s="57">
        <v>31754</v>
      </c>
      <c r="JS162" s="57" t="s">
        <v>57</v>
      </c>
      <c r="JT162" s="57" t="s">
        <v>58</v>
      </c>
      <c r="JU162" s="57" t="s">
        <v>588</v>
      </c>
      <c r="JV162" s="57" t="s">
        <v>62</v>
      </c>
      <c r="JX162" s="57">
        <v>2</v>
      </c>
      <c r="JY162" s="57">
        <v>1</v>
      </c>
      <c r="JZ162" s="57">
        <v>2</v>
      </c>
      <c r="KA162" s="57">
        <v>2</v>
      </c>
      <c r="KC162" s="57">
        <v>315</v>
      </c>
      <c r="KD162" s="57">
        <v>80</v>
      </c>
      <c r="KE162" s="57">
        <v>302</v>
      </c>
      <c r="KF162" s="57">
        <v>76</v>
      </c>
      <c r="KH162" s="57">
        <v>221</v>
      </c>
      <c r="KI162" s="57">
        <v>221</v>
      </c>
      <c r="KJ162" s="57">
        <v>221</v>
      </c>
      <c r="KK162" s="57">
        <v>311</v>
      </c>
      <c r="KR162" s="57">
        <v>31436</v>
      </c>
      <c r="KS162" s="57">
        <v>21547</v>
      </c>
      <c r="KT162" s="57">
        <v>21572</v>
      </c>
      <c r="KW162" s="57" t="s">
        <v>61</v>
      </c>
      <c r="KX162" s="57" t="s">
        <v>57</v>
      </c>
      <c r="KY162" s="57" t="s">
        <v>58</v>
      </c>
      <c r="LB162" s="57">
        <v>2</v>
      </c>
      <c r="LC162" s="57">
        <v>2</v>
      </c>
      <c r="LD162" s="57">
        <v>1</v>
      </c>
      <c r="LG162" s="57">
        <v>245</v>
      </c>
      <c r="LH162" s="57">
        <v>315</v>
      </c>
      <c r="LI162" s="57">
        <v>80</v>
      </c>
      <c r="LL162" s="57">
        <v>200</v>
      </c>
      <c r="LM162" s="57">
        <v>221</v>
      </c>
      <c r="LN162" s="57">
        <v>221</v>
      </c>
      <c r="LV162" s="57">
        <v>21572</v>
      </c>
      <c r="LW162" s="57">
        <v>21547</v>
      </c>
      <c r="MA162" s="57" t="s">
        <v>58</v>
      </c>
      <c r="MB162" s="57" t="s">
        <v>57</v>
      </c>
      <c r="MF162" s="57">
        <v>1</v>
      </c>
      <c r="MG162" s="57">
        <v>2</v>
      </c>
      <c r="MK162" s="57">
        <v>80</v>
      </c>
      <c r="ML162" s="57">
        <v>315</v>
      </c>
      <c r="MP162" s="57">
        <v>221</v>
      </c>
      <c r="MQ162" s="57">
        <v>221</v>
      </c>
      <c r="MZ162" s="57">
        <v>31754</v>
      </c>
      <c r="NE162" s="57" t="s">
        <v>62</v>
      </c>
      <c r="NJ162" s="57">
        <v>2</v>
      </c>
      <c r="NO162" s="57">
        <v>76</v>
      </c>
      <c r="NT162" s="57">
        <v>311</v>
      </c>
      <c r="OD162" s="57">
        <v>21547</v>
      </c>
      <c r="OE162" s="57">
        <v>21572</v>
      </c>
      <c r="OI162" s="57" t="s">
        <v>57</v>
      </c>
      <c r="OJ162" s="57" t="s">
        <v>58</v>
      </c>
      <c r="ON162" s="57">
        <v>2</v>
      </c>
      <c r="OO162" s="57">
        <v>1</v>
      </c>
      <c r="OS162" s="57">
        <v>315</v>
      </c>
      <c r="OT162" s="57">
        <v>80</v>
      </c>
      <c r="OX162" s="57">
        <v>221</v>
      </c>
      <c r="OY162" s="57">
        <v>221</v>
      </c>
      <c r="PJ162" s="57" t="s">
        <v>19961</v>
      </c>
      <c r="PK162" s="57" t="s">
        <v>19962</v>
      </c>
      <c r="PL162" s="57" t="s">
        <v>19963</v>
      </c>
      <c r="PN162" s="57">
        <v>1379.8855668999995</v>
      </c>
      <c r="PO162" s="57" t="s">
        <v>18823</v>
      </c>
      <c r="PP162" s="57" t="s">
        <v>18824</v>
      </c>
      <c r="PQ162" s="57" t="s">
        <v>18825</v>
      </c>
      <c r="PR162" s="57" t="s">
        <v>3898</v>
      </c>
      <c r="PS162" s="57" t="s">
        <v>3899</v>
      </c>
      <c r="PT162" s="57" t="s">
        <v>3900</v>
      </c>
      <c r="PU162" s="57" t="s">
        <v>3243</v>
      </c>
      <c r="PV162" s="57" t="s">
        <v>3271</v>
      </c>
      <c r="PW162" s="57" t="s">
        <v>3272</v>
      </c>
    </row>
    <row r="163" spans="1:439" ht="15" customHeight="1" x14ac:dyDescent="0.35">
      <c r="A163" s="57">
        <v>162</v>
      </c>
      <c r="B163" s="57" t="s">
        <v>2080</v>
      </c>
      <c r="D163" s="57" t="s">
        <v>209</v>
      </c>
      <c r="E163" s="57" t="s">
        <v>2296</v>
      </c>
      <c r="F163" s="57" t="s">
        <v>2297</v>
      </c>
      <c r="G163" s="57" t="s">
        <v>2298</v>
      </c>
      <c r="H163" s="57" t="s">
        <v>2299</v>
      </c>
      <c r="I163" s="57" t="s">
        <v>2300</v>
      </c>
      <c r="J163" s="57" t="s">
        <v>2301</v>
      </c>
      <c r="P163" s="57" t="s">
        <v>2233</v>
      </c>
      <c r="S163" s="57" t="s">
        <v>63</v>
      </c>
      <c r="T163" s="57" t="s">
        <v>69</v>
      </c>
      <c r="U163" s="57" t="s">
        <v>69</v>
      </c>
      <c r="V163" s="57" t="s">
        <v>63</v>
      </c>
      <c r="W163" s="57" t="s">
        <v>63</v>
      </c>
      <c r="X163" s="57" t="s">
        <v>69</v>
      </c>
      <c r="Y163" s="57" t="s">
        <v>63</v>
      </c>
      <c r="Z163" s="57" t="s">
        <v>63</v>
      </c>
      <c r="AA163" s="57" t="s">
        <v>63</v>
      </c>
      <c r="AB163" s="57" t="s">
        <v>63</v>
      </c>
      <c r="AC163" s="57" t="s">
        <v>69</v>
      </c>
      <c r="AD163" s="57" t="s">
        <v>69</v>
      </c>
      <c r="AE163" s="57" t="s">
        <v>69</v>
      </c>
      <c r="AF163" s="57" t="s">
        <v>63</v>
      </c>
      <c r="AG163" s="57" t="s">
        <v>63</v>
      </c>
      <c r="AH163" s="57" t="s">
        <v>64</v>
      </c>
      <c r="AJ163" s="57" t="s">
        <v>65</v>
      </c>
      <c r="AK163" s="57" t="s">
        <v>65</v>
      </c>
      <c r="AL163" s="57" t="s">
        <v>66</v>
      </c>
      <c r="AN163" s="57" t="s">
        <v>2242</v>
      </c>
      <c r="AO163" s="57" t="s">
        <v>194</v>
      </c>
      <c r="AP163" s="57" t="s">
        <v>18850</v>
      </c>
      <c r="AQ163" s="57" t="s">
        <v>67</v>
      </c>
      <c r="AR163" s="57" t="s">
        <v>73</v>
      </c>
      <c r="AS163" s="57" t="s">
        <v>1762</v>
      </c>
      <c r="AT163" s="57" t="s">
        <v>19618</v>
      </c>
      <c r="AU163" s="57" t="s">
        <v>6430</v>
      </c>
      <c r="AV163" s="57" t="s">
        <v>6395</v>
      </c>
      <c r="AW163" s="57" t="s">
        <v>6396</v>
      </c>
      <c r="AX163" s="57" t="s">
        <v>6397</v>
      </c>
      <c r="BE163" s="57" t="s">
        <v>6398</v>
      </c>
      <c r="BF163" s="57" t="s">
        <v>6399</v>
      </c>
      <c r="BG163" s="57" t="s">
        <v>6400</v>
      </c>
      <c r="BH163" s="57" t="s">
        <v>6401</v>
      </c>
      <c r="BI163" s="57" t="s">
        <v>6402</v>
      </c>
      <c r="BJ163" s="57" t="s">
        <v>6403</v>
      </c>
      <c r="BK163" s="57" t="s">
        <v>6404</v>
      </c>
      <c r="BO163" s="57" t="s">
        <v>6405</v>
      </c>
      <c r="BP163" s="57" t="s">
        <v>6431</v>
      </c>
      <c r="BQ163" s="57" t="s">
        <v>6243</v>
      </c>
      <c r="BR163" s="57" t="s">
        <v>6407</v>
      </c>
      <c r="BS163" s="57" t="s">
        <v>6408</v>
      </c>
      <c r="BT163" s="57" t="s">
        <v>6409</v>
      </c>
      <c r="BU163" s="57" t="s">
        <v>6410</v>
      </c>
      <c r="BV163" s="57" t="s">
        <v>18084</v>
      </c>
      <c r="BW163" s="164" t="s">
        <v>18802</v>
      </c>
      <c r="BX163" s="57" t="s">
        <v>18829</v>
      </c>
      <c r="BY163" s="57" t="s">
        <v>9385</v>
      </c>
      <c r="BZ163" s="57" t="s">
        <v>9386</v>
      </c>
      <c r="CA163" s="57" t="s">
        <v>9387</v>
      </c>
      <c r="CB163" s="57" t="s">
        <v>9388</v>
      </c>
      <c r="CC163" s="57" t="s">
        <v>9389</v>
      </c>
      <c r="CD163" s="57" t="s">
        <v>9390</v>
      </c>
      <c r="CE163" s="57" t="s">
        <v>9391</v>
      </c>
      <c r="CI163" s="57" t="s">
        <v>9392</v>
      </c>
      <c r="CJ163" s="57" t="s">
        <v>9303</v>
      </c>
      <c r="CK163" s="57" t="s">
        <v>9393</v>
      </c>
      <c r="CL163" s="57" t="s">
        <v>9306</v>
      </c>
      <c r="CM163" s="57" t="s">
        <v>9308</v>
      </c>
      <c r="CN163" s="57" t="s">
        <v>9309</v>
      </c>
      <c r="CS163" s="57" t="s">
        <v>9310</v>
      </c>
      <c r="CV163" s="57" t="s">
        <v>9394</v>
      </c>
      <c r="CW163" s="57" t="s">
        <v>9395</v>
      </c>
      <c r="CX163" s="57" t="s">
        <v>9396</v>
      </c>
      <c r="CY163" s="57" t="s">
        <v>9397</v>
      </c>
      <c r="CZ163" s="57" t="s">
        <v>18059</v>
      </c>
      <c r="DA163" s="164" t="s">
        <v>18802</v>
      </c>
      <c r="DB163" s="57" t="s">
        <v>18908</v>
      </c>
      <c r="DC163" s="57" t="s">
        <v>12049</v>
      </c>
      <c r="DD163" s="57" t="s">
        <v>12050</v>
      </c>
      <c r="DM163" s="57" t="s">
        <v>12051</v>
      </c>
      <c r="DN163" s="57" t="s">
        <v>12052</v>
      </c>
      <c r="DO163" s="57" t="s">
        <v>12053</v>
      </c>
      <c r="DP163" s="57" t="s">
        <v>12054</v>
      </c>
      <c r="DQ163" s="57" t="s">
        <v>12055</v>
      </c>
      <c r="DW163" s="57" t="s">
        <v>19911</v>
      </c>
      <c r="DX163" s="57" t="s">
        <v>12057</v>
      </c>
      <c r="DY163" s="57" t="s">
        <v>6243</v>
      </c>
      <c r="DZ163" s="57" t="s">
        <v>12058</v>
      </c>
      <c r="EA163" s="57" t="s">
        <v>12059</v>
      </c>
      <c r="EB163" s="57" t="s">
        <v>12060</v>
      </c>
      <c r="EC163" s="57" t="s">
        <v>12061</v>
      </c>
      <c r="ED163" s="57" t="s">
        <v>18072</v>
      </c>
      <c r="EE163" s="164" t="s">
        <v>18805</v>
      </c>
      <c r="EF163" s="57" t="s">
        <v>19017</v>
      </c>
      <c r="HS163" s="57" t="s">
        <v>74</v>
      </c>
      <c r="HT163" s="57" t="s">
        <v>74</v>
      </c>
      <c r="HU163" s="57" t="s">
        <v>68</v>
      </c>
      <c r="HV163" s="57" t="s">
        <v>68</v>
      </c>
      <c r="HW163" s="57" t="s">
        <v>68</v>
      </c>
      <c r="HX163" s="57" t="s">
        <v>68</v>
      </c>
      <c r="HY163" s="57" t="s">
        <v>68</v>
      </c>
      <c r="HZ163" s="57" t="s">
        <v>74</v>
      </c>
      <c r="IA163" s="57" t="s">
        <v>74</v>
      </c>
      <c r="IB163" s="57" t="s">
        <v>74</v>
      </c>
      <c r="IC163" s="57" t="s">
        <v>74</v>
      </c>
      <c r="ID163" s="57" t="s">
        <v>74</v>
      </c>
      <c r="IE163" s="57" t="s">
        <v>74</v>
      </c>
      <c r="IF163" s="57" t="s">
        <v>74</v>
      </c>
      <c r="IG163" s="57" t="s">
        <v>68</v>
      </c>
      <c r="IH163" s="57" t="s">
        <v>74</v>
      </c>
      <c r="II163" s="57" t="s">
        <v>74</v>
      </c>
      <c r="IJ163" s="57">
        <v>15254</v>
      </c>
      <c r="IO163" s="57" t="s">
        <v>4802</v>
      </c>
      <c r="IT163" s="57">
        <v>1</v>
      </c>
      <c r="IY163" s="57">
        <v>200</v>
      </c>
      <c r="JD163" s="57">
        <v>136</v>
      </c>
      <c r="JN163" s="57">
        <v>31754</v>
      </c>
      <c r="JO163" s="57">
        <v>21572</v>
      </c>
      <c r="JP163" s="57">
        <v>31436</v>
      </c>
      <c r="JQ163" s="57">
        <v>31807</v>
      </c>
      <c r="JS163" s="57" t="s">
        <v>62</v>
      </c>
      <c r="JT163" s="57" t="s">
        <v>58</v>
      </c>
      <c r="JU163" s="57" t="s">
        <v>61</v>
      </c>
      <c r="JV163" s="57" t="s">
        <v>4706</v>
      </c>
      <c r="JX163" s="57">
        <v>2</v>
      </c>
      <c r="JY163" s="57">
        <v>1</v>
      </c>
      <c r="JZ163" s="57">
        <v>1</v>
      </c>
      <c r="KA163" s="57">
        <v>2</v>
      </c>
      <c r="KC163" s="57">
        <v>76</v>
      </c>
      <c r="KD163" s="57">
        <v>80</v>
      </c>
      <c r="KE163" s="57">
        <v>70</v>
      </c>
      <c r="KF163" s="57">
        <v>209</v>
      </c>
      <c r="KH163" s="57">
        <v>311</v>
      </c>
      <c r="KI163" s="57">
        <v>221</v>
      </c>
      <c r="KJ163" s="57">
        <v>200</v>
      </c>
      <c r="KK163" s="57">
        <v>311</v>
      </c>
      <c r="PJ163" s="57" t="s">
        <v>19964</v>
      </c>
      <c r="PK163" s="57" t="s">
        <v>19965</v>
      </c>
      <c r="PL163" s="57" t="s">
        <v>19966</v>
      </c>
      <c r="PN163" s="57">
        <v>1161.2330783999996</v>
      </c>
      <c r="PO163" s="57" t="s">
        <v>18823</v>
      </c>
      <c r="PP163" s="57" t="s">
        <v>18824</v>
      </c>
      <c r="PQ163" s="57" t="s">
        <v>18825</v>
      </c>
      <c r="PR163" s="57" t="s">
        <v>3872</v>
      </c>
      <c r="PS163" s="57" t="s">
        <v>3901</v>
      </c>
      <c r="PT163" s="57" t="s">
        <v>3865</v>
      </c>
      <c r="PU163" s="57" t="s">
        <v>3167</v>
      </c>
      <c r="PV163" s="57" t="s">
        <v>3167</v>
      </c>
      <c r="PW163" s="57" t="s">
        <v>3167</v>
      </c>
    </row>
    <row r="164" spans="1:439" ht="15" customHeight="1" x14ac:dyDescent="0.35">
      <c r="A164" s="57">
        <v>163</v>
      </c>
      <c r="B164" s="57" t="s">
        <v>2080</v>
      </c>
      <c r="D164" s="57" t="s">
        <v>368</v>
      </c>
      <c r="E164" s="57" t="s">
        <v>2302</v>
      </c>
      <c r="F164" s="57" t="s">
        <v>2159</v>
      </c>
      <c r="G164" s="57" t="s">
        <v>2160</v>
      </c>
      <c r="H164" s="57" t="s">
        <v>2161</v>
      </c>
      <c r="I164" s="57" t="s">
        <v>2162</v>
      </c>
      <c r="J164" s="57" t="s">
        <v>2163</v>
      </c>
      <c r="K164" s="57" t="s">
        <v>2164</v>
      </c>
      <c r="P164" s="57" t="s">
        <v>2165</v>
      </c>
      <c r="S164" s="57" t="s">
        <v>69</v>
      </c>
      <c r="T164" s="57" t="s">
        <v>69</v>
      </c>
      <c r="U164" s="57" t="s">
        <v>69</v>
      </c>
      <c r="V164" s="57" t="s">
        <v>69</v>
      </c>
      <c r="W164" s="57" t="s">
        <v>63</v>
      </c>
      <c r="X164" s="57" t="s">
        <v>69</v>
      </c>
      <c r="Y164" s="57" t="s">
        <v>63</v>
      </c>
      <c r="Z164" s="57" t="s">
        <v>63</v>
      </c>
      <c r="AA164" s="57" t="s">
        <v>69</v>
      </c>
      <c r="AB164" s="57" t="s">
        <v>63</v>
      </c>
      <c r="AC164" s="57" t="s">
        <v>69</v>
      </c>
      <c r="AD164" s="57" t="s">
        <v>63</v>
      </c>
      <c r="AE164" s="57" t="s">
        <v>69</v>
      </c>
      <c r="AF164" s="57" t="s">
        <v>63</v>
      </c>
      <c r="AG164" s="57" t="s">
        <v>63</v>
      </c>
      <c r="AH164" s="57" t="s">
        <v>75</v>
      </c>
      <c r="AI164" s="57" t="s">
        <v>2166</v>
      </c>
      <c r="AL164" s="57" t="s">
        <v>77</v>
      </c>
      <c r="AN164" s="57" t="s">
        <v>2167</v>
      </c>
      <c r="AO164" s="57" t="s">
        <v>988</v>
      </c>
      <c r="AP164" s="57" t="s">
        <v>18850</v>
      </c>
      <c r="AQ164" s="57" t="s">
        <v>1245</v>
      </c>
      <c r="AR164" s="57" t="s">
        <v>78</v>
      </c>
      <c r="AS164" s="57" t="s">
        <v>2303</v>
      </c>
      <c r="AT164" s="57" t="s">
        <v>19618</v>
      </c>
      <c r="AU164" s="57" t="s">
        <v>6261</v>
      </c>
      <c r="AV164" s="57" t="s">
        <v>6262</v>
      </c>
      <c r="AW164" s="57" t="s">
        <v>6263</v>
      </c>
      <c r="AX164" s="57" t="s">
        <v>6264</v>
      </c>
      <c r="AY164" s="57" t="s">
        <v>6265</v>
      </c>
      <c r="BE164" s="57" t="s">
        <v>6266</v>
      </c>
      <c r="BF164" s="57" t="s">
        <v>6267</v>
      </c>
      <c r="BG164" s="57" t="s">
        <v>6268</v>
      </c>
      <c r="BH164" s="57" t="s">
        <v>6269</v>
      </c>
      <c r="BI164" s="57" t="s">
        <v>6270</v>
      </c>
      <c r="BJ164" s="57" t="s">
        <v>6271</v>
      </c>
      <c r="BK164" s="57" t="s">
        <v>6272</v>
      </c>
      <c r="BO164" s="57" t="s">
        <v>6273</v>
      </c>
      <c r="BP164" s="57" t="s">
        <v>6274</v>
      </c>
      <c r="BR164" s="57" t="s">
        <v>6275</v>
      </c>
      <c r="BS164" s="57" t="s">
        <v>6276</v>
      </c>
      <c r="BT164" s="57" t="s">
        <v>6277</v>
      </c>
      <c r="BU164" s="57" t="s">
        <v>6278</v>
      </c>
      <c r="BV164" s="57" t="s">
        <v>18059</v>
      </c>
      <c r="BW164" s="164" t="s">
        <v>18802</v>
      </c>
      <c r="BX164" s="57" t="s">
        <v>19055</v>
      </c>
      <c r="BY164" s="57" t="s">
        <v>9129</v>
      </c>
      <c r="BZ164" s="57" t="s">
        <v>9130</v>
      </c>
      <c r="CA164" s="57" t="s">
        <v>9131</v>
      </c>
      <c r="CB164" s="57" t="s">
        <v>9132</v>
      </c>
      <c r="CC164" s="57" t="s">
        <v>9133</v>
      </c>
      <c r="CD164" s="57" t="s">
        <v>9134</v>
      </c>
      <c r="CE164" s="57" t="s">
        <v>9135</v>
      </c>
      <c r="CF164" s="57" t="s">
        <v>9136</v>
      </c>
      <c r="CI164" s="57" t="s">
        <v>9137</v>
      </c>
      <c r="CJ164" s="57" t="s">
        <v>9138</v>
      </c>
      <c r="CK164" s="57" t="s">
        <v>9139</v>
      </c>
      <c r="CL164" s="57" t="s">
        <v>9140</v>
      </c>
      <c r="CM164" s="57" t="s">
        <v>9141</v>
      </c>
      <c r="CS164" s="57" t="s">
        <v>9142</v>
      </c>
      <c r="CT164" s="57" t="s">
        <v>9143</v>
      </c>
      <c r="CU164" s="57" t="s">
        <v>9144</v>
      </c>
      <c r="CV164" s="57" t="s">
        <v>9145</v>
      </c>
      <c r="CW164" s="57" t="s">
        <v>9146</v>
      </c>
      <c r="CX164" s="57" t="s">
        <v>9147</v>
      </c>
      <c r="CY164" s="57" t="s">
        <v>9148</v>
      </c>
      <c r="CZ164" s="57" t="s">
        <v>18072</v>
      </c>
      <c r="DA164" s="164" t="s">
        <v>18805</v>
      </c>
      <c r="DB164" s="57" t="s">
        <v>18877</v>
      </c>
      <c r="DC164" s="57" t="s">
        <v>11889</v>
      </c>
      <c r="DD164" s="57" t="s">
        <v>11890</v>
      </c>
      <c r="DE164" s="57" t="s">
        <v>11891</v>
      </c>
      <c r="DF164" s="57" t="s">
        <v>11892</v>
      </c>
      <c r="DG164" s="57" t="s">
        <v>11893</v>
      </c>
      <c r="DH164" s="57" t="s">
        <v>12210</v>
      </c>
      <c r="DI164" s="57" t="s">
        <v>11895</v>
      </c>
      <c r="DM164" s="57" t="s">
        <v>11896</v>
      </c>
      <c r="DN164" s="57" t="s">
        <v>11897</v>
      </c>
      <c r="DO164" s="57" t="s">
        <v>11898</v>
      </c>
      <c r="DP164" s="57" t="s">
        <v>11899</v>
      </c>
      <c r="DQ164" s="57" t="s">
        <v>11900</v>
      </c>
      <c r="DR164" s="57" t="s">
        <v>11901</v>
      </c>
      <c r="DS164" s="57" t="s">
        <v>11902</v>
      </c>
      <c r="DW164" s="57" t="s">
        <v>11903</v>
      </c>
      <c r="DX164" s="57" t="s">
        <v>11904</v>
      </c>
      <c r="DY164" s="57" t="s">
        <v>11905</v>
      </c>
      <c r="DZ164" s="57" t="s">
        <v>11906</v>
      </c>
      <c r="EA164" s="57" t="s">
        <v>11907</v>
      </c>
      <c r="EB164" s="57" t="s">
        <v>11908</v>
      </c>
      <c r="EC164" s="57" t="s">
        <v>11909</v>
      </c>
      <c r="ED164" s="57" t="s">
        <v>18075</v>
      </c>
      <c r="EE164" s="164" t="s">
        <v>18805</v>
      </c>
      <c r="EF164" s="57" t="s">
        <v>19088</v>
      </c>
      <c r="HS164" s="57" t="s">
        <v>82</v>
      </c>
      <c r="HT164" s="57" t="s">
        <v>79</v>
      </c>
      <c r="HU164" s="57" t="s">
        <v>79</v>
      </c>
      <c r="HV164" s="57" t="s">
        <v>79</v>
      </c>
      <c r="HW164" s="57" t="s">
        <v>79</v>
      </c>
      <c r="HX164" s="57" t="s">
        <v>68</v>
      </c>
      <c r="HY164" s="57" t="s">
        <v>82</v>
      </c>
      <c r="HZ164" s="57" t="s">
        <v>82</v>
      </c>
      <c r="IA164" s="57" t="s">
        <v>84</v>
      </c>
      <c r="IB164" s="57" t="s">
        <v>84</v>
      </c>
      <c r="IC164" s="57" t="s">
        <v>79</v>
      </c>
      <c r="ID164" s="57" t="s">
        <v>79</v>
      </c>
      <c r="IE164" s="57" t="s">
        <v>79</v>
      </c>
      <c r="IF164" s="57" t="s">
        <v>79</v>
      </c>
      <c r="IG164" s="57" t="s">
        <v>68</v>
      </c>
      <c r="IH164" s="57" t="s">
        <v>79</v>
      </c>
      <c r="II164" s="57" t="s">
        <v>68</v>
      </c>
      <c r="IJ164" s="57">
        <v>31889</v>
      </c>
      <c r="IK164" s="57">
        <v>11454</v>
      </c>
      <c r="IL164" s="57">
        <v>11054</v>
      </c>
      <c r="IO164" s="57" t="s">
        <v>6279</v>
      </c>
      <c r="IP164" s="57" t="s">
        <v>728</v>
      </c>
      <c r="IQ164" s="57" t="s">
        <v>727</v>
      </c>
      <c r="IT164" s="57">
        <v>3</v>
      </c>
      <c r="IU164" s="57">
        <v>2</v>
      </c>
      <c r="IV164" s="57">
        <v>2</v>
      </c>
      <c r="IY164" s="57">
        <v>3640</v>
      </c>
      <c r="IZ164" s="57">
        <v>243</v>
      </c>
      <c r="JA164" s="57">
        <v>320</v>
      </c>
      <c r="JD164" s="57">
        <v>311</v>
      </c>
      <c r="JE164" s="57">
        <v>115</v>
      </c>
      <c r="JF164" s="57">
        <v>114</v>
      </c>
      <c r="JN164" s="57">
        <v>15254</v>
      </c>
      <c r="JO164" s="57">
        <v>31889</v>
      </c>
      <c r="JP164" s="57">
        <v>11454</v>
      </c>
      <c r="JQ164" s="57">
        <v>11054</v>
      </c>
      <c r="JS164" s="57" t="s">
        <v>4802</v>
      </c>
      <c r="JT164" s="57" t="s">
        <v>6279</v>
      </c>
      <c r="JU164" s="57" t="s">
        <v>728</v>
      </c>
      <c r="JV164" s="57" t="s">
        <v>727</v>
      </c>
      <c r="JX164" s="57">
        <v>3</v>
      </c>
      <c r="JY164" s="57">
        <v>3</v>
      </c>
      <c r="JZ164" s="57">
        <v>2</v>
      </c>
      <c r="KA164" s="57">
        <v>2</v>
      </c>
      <c r="KC164" s="57">
        <v>700</v>
      </c>
      <c r="KD164" s="57">
        <v>3640</v>
      </c>
      <c r="KE164" s="57">
        <v>243</v>
      </c>
      <c r="KF164" s="57">
        <v>320</v>
      </c>
      <c r="KH164" s="57">
        <v>136</v>
      </c>
      <c r="KI164" s="57">
        <v>311</v>
      </c>
      <c r="KJ164" s="57">
        <v>115</v>
      </c>
      <c r="KK164" s="57">
        <v>114</v>
      </c>
      <c r="KR164" s="57">
        <v>32110</v>
      </c>
      <c r="KS164" s="57">
        <v>15254</v>
      </c>
      <c r="KW164" s="57" t="s">
        <v>4603</v>
      </c>
      <c r="KX164" s="57" t="s">
        <v>4802</v>
      </c>
      <c r="LB164" s="57">
        <v>2</v>
      </c>
      <c r="LC164" s="57">
        <v>3</v>
      </c>
      <c r="LG164" s="57">
        <v>390</v>
      </c>
      <c r="LH164" s="57">
        <v>700</v>
      </c>
      <c r="LL164" s="57">
        <v>310</v>
      </c>
      <c r="LM164" s="57">
        <v>136</v>
      </c>
      <c r="PJ164" s="57" t="s">
        <v>19967</v>
      </c>
      <c r="PK164" s="57" t="s">
        <v>19968</v>
      </c>
      <c r="PL164" s="57" t="s">
        <v>19969</v>
      </c>
      <c r="PN164" s="57">
        <v>1541.2924663999997</v>
      </c>
      <c r="PO164" s="57" t="s">
        <v>18823</v>
      </c>
      <c r="PP164" s="57" t="s">
        <v>18824</v>
      </c>
      <c r="PQ164" s="57" t="s">
        <v>18825</v>
      </c>
      <c r="PR164" s="57" t="s">
        <v>3809</v>
      </c>
      <c r="PS164" s="57" t="s">
        <v>3810</v>
      </c>
      <c r="PT164" s="57" t="s">
        <v>3811</v>
      </c>
      <c r="PU164" s="57" t="s">
        <v>3167</v>
      </c>
      <c r="PV164" s="57" t="s">
        <v>3167</v>
      </c>
      <c r="PW164" s="57" t="s">
        <v>3167</v>
      </c>
    </row>
    <row r="165" spans="1:439" ht="15" customHeight="1" x14ac:dyDescent="0.35">
      <c r="A165" s="57">
        <v>164</v>
      </c>
      <c r="B165" s="57" t="s">
        <v>2080</v>
      </c>
      <c r="D165" s="57" t="s">
        <v>246</v>
      </c>
      <c r="E165" s="57" t="s">
        <v>2304</v>
      </c>
      <c r="F165" s="57" t="s">
        <v>2305</v>
      </c>
      <c r="G165" s="57" t="s">
        <v>2306</v>
      </c>
      <c r="P165" s="57" t="s">
        <v>2307</v>
      </c>
      <c r="S165" s="57" t="s">
        <v>69</v>
      </c>
      <c r="T165" s="57" t="s">
        <v>69</v>
      </c>
      <c r="U165" s="57" t="s">
        <v>69</v>
      </c>
      <c r="V165" s="57" t="s">
        <v>69</v>
      </c>
      <c r="W165" s="57" t="s">
        <v>69</v>
      </c>
      <c r="X165" s="57" t="s">
        <v>69</v>
      </c>
      <c r="Y165" s="57" t="s">
        <v>69</v>
      </c>
      <c r="Z165" s="57" t="s">
        <v>69</v>
      </c>
      <c r="AA165" s="57" t="s">
        <v>69</v>
      </c>
      <c r="AB165" s="57" t="s">
        <v>69</v>
      </c>
      <c r="AC165" s="57" t="s">
        <v>69</v>
      </c>
      <c r="AD165" s="57" t="s">
        <v>69</v>
      </c>
      <c r="AE165" s="57" t="s">
        <v>63</v>
      </c>
      <c r="AF165" s="57" t="s">
        <v>69</v>
      </c>
      <c r="AG165" s="57" t="s">
        <v>69</v>
      </c>
      <c r="AH165" s="57" t="s">
        <v>75</v>
      </c>
      <c r="AI165" s="57" t="s">
        <v>2096</v>
      </c>
      <c r="AJ165" s="57" t="s">
        <v>83</v>
      </c>
      <c r="AK165" s="57" t="s">
        <v>85</v>
      </c>
      <c r="AL165" s="57" t="s">
        <v>77</v>
      </c>
      <c r="AM165" s="57" t="s">
        <v>2096</v>
      </c>
      <c r="AO165" s="57" t="s">
        <v>989</v>
      </c>
      <c r="AP165" s="57" t="s">
        <v>19115</v>
      </c>
      <c r="AQ165" s="57" t="s">
        <v>67</v>
      </c>
      <c r="AR165" s="57" t="s">
        <v>78</v>
      </c>
      <c r="AS165" s="57" t="s">
        <v>1806</v>
      </c>
      <c r="AT165" s="57" t="s">
        <v>18859</v>
      </c>
      <c r="AU165" s="57" t="s">
        <v>6520</v>
      </c>
      <c r="AV165" s="57" t="s">
        <v>6521</v>
      </c>
      <c r="AW165" s="57" t="s">
        <v>6522</v>
      </c>
      <c r="AX165" s="57" t="s">
        <v>6523</v>
      </c>
      <c r="AY165" s="57" t="s">
        <v>6524</v>
      </c>
      <c r="BE165" s="57" t="s">
        <v>6525</v>
      </c>
      <c r="BF165" s="57" t="s">
        <v>6526</v>
      </c>
      <c r="BG165" s="57" t="s">
        <v>6527</v>
      </c>
      <c r="BH165" s="57" t="s">
        <v>6528</v>
      </c>
      <c r="BI165" s="57" t="s">
        <v>6529</v>
      </c>
      <c r="BJ165" s="57" t="s">
        <v>6530</v>
      </c>
      <c r="BO165" s="57" t="s">
        <v>5835</v>
      </c>
      <c r="BP165" s="57" t="s">
        <v>6531</v>
      </c>
      <c r="BQ165" s="57" t="s">
        <v>5515</v>
      </c>
      <c r="BR165" s="57" t="s">
        <v>6532</v>
      </c>
      <c r="BS165" s="57" t="s">
        <v>6533</v>
      </c>
      <c r="BT165" s="57" t="s">
        <v>6534</v>
      </c>
      <c r="BU165" s="57" t="s">
        <v>6535</v>
      </c>
      <c r="BV165" s="57" t="s">
        <v>18084</v>
      </c>
      <c r="BW165" s="164" t="s">
        <v>18805</v>
      </c>
      <c r="BX165" s="57" t="s">
        <v>19211</v>
      </c>
      <c r="BY165" s="57" t="s">
        <v>9398</v>
      </c>
      <c r="BZ165" s="57" t="s">
        <v>9399</v>
      </c>
      <c r="CA165" s="57" t="s">
        <v>9400</v>
      </c>
      <c r="CB165" s="57" t="s">
        <v>9401</v>
      </c>
      <c r="CC165" s="57" t="s">
        <v>9402</v>
      </c>
      <c r="CI165" s="57" t="s">
        <v>9403</v>
      </c>
      <c r="CJ165" s="57" t="s">
        <v>9404</v>
      </c>
      <c r="CK165" s="57" t="s">
        <v>9405</v>
      </c>
      <c r="CL165" s="57" t="s">
        <v>9406</v>
      </c>
      <c r="CS165" s="57" t="s">
        <v>5835</v>
      </c>
      <c r="CT165" s="57" t="s">
        <v>9407</v>
      </c>
      <c r="CV165" s="57" t="s">
        <v>9408</v>
      </c>
      <c r="CW165" s="57" t="s">
        <v>9409</v>
      </c>
      <c r="CX165" s="57" t="s">
        <v>9410</v>
      </c>
      <c r="CY165" s="57" t="s">
        <v>9411</v>
      </c>
      <c r="CZ165" s="57" t="s">
        <v>18078</v>
      </c>
      <c r="DA165" s="164" t="s">
        <v>18835</v>
      </c>
      <c r="DB165" s="57" t="s">
        <v>18854</v>
      </c>
      <c r="DC165" s="57" t="s">
        <v>12134</v>
      </c>
      <c r="DD165" s="57" t="s">
        <v>12135</v>
      </c>
      <c r="DE165" s="57" t="s">
        <v>12136</v>
      </c>
      <c r="DF165" s="57" t="s">
        <v>12137</v>
      </c>
      <c r="DM165" s="57" t="s">
        <v>12138</v>
      </c>
      <c r="DN165" s="57" t="s">
        <v>12139</v>
      </c>
      <c r="DO165" s="57" t="s">
        <v>12140</v>
      </c>
      <c r="DP165" s="57" t="s">
        <v>12141</v>
      </c>
      <c r="DQ165" s="57" t="s">
        <v>12142</v>
      </c>
      <c r="DR165" s="57" t="s">
        <v>12143</v>
      </c>
      <c r="DW165" s="57" t="s">
        <v>5835</v>
      </c>
      <c r="DX165" s="57" t="s">
        <v>12144</v>
      </c>
      <c r="DY165" s="57" t="s">
        <v>12145</v>
      </c>
      <c r="DZ165" s="57" t="s">
        <v>12146</v>
      </c>
      <c r="EA165" s="57" t="s">
        <v>12147</v>
      </c>
      <c r="EB165" s="57" t="s">
        <v>12148</v>
      </c>
      <c r="EC165" s="57" t="s">
        <v>12149</v>
      </c>
      <c r="ED165" s="57" t="s">
        <v>18078</v>
      </c>
      <c r="EE165" s="164" t="s">
        <v>18835</v>
      </c>
      <c r="EF165" s="57" t="s">
        <v>18861</v>
      </c>
      <c r="EG165" s="57" t="s">
        <v>14344</v>
      </c>
      <c r="EH165" s="57" t="s">
        <v>14345</v>
      </c>
      <c r="EI165" s="57" t="s">
        <v>14346</v>
      </c>
      <c r="EJ165" s="57" t="s">
        <v>14347</v>
      </c>
      <c r="EQ165" s="57" t="s">
        <v>14348</v>
      </c>
      <c r="ER165" s="57" t="s">
        <v>14170</v>
      </c>
      <c r="ES165" s="57" t="s">
        <v>14349</v>
      </c>
      <c r="ET165" s="57" t="s">
        <v>14350</v>
      </c>
      <c r="EU165" s="57" t="s">
        <v>14351</v>
      </c>
      <c r="EV165" s="57" t="s">
        <v>14175</v>
      </c>
      <c r="FA165" s="57" t="s">
        <v>5835</v>
      </c>
      <c r="FB165" s="57" t="s">
        <v>6122</v>
      </c>
      <c r="FC165" s="57" t="s">
        <v>14176</v>
      </c>
      <c r="FD165" s="57" t="s">
        <v>14177</v>
      </c>
      <c r="FE165" s="57" t="s">
        <v>14178</v>
      </c>
      <c r="FF165" s="57" t="s">
        <v>14179</v>
      </c>
      <c r="FG165" s="57" t="s">
        <v>14180</v>
      </c>
      <c r="FH165" s="57" t="s">
        <v>18056</v>
      </c>
      <c r="FI165" s="164" t="s">
        <v>18802</v>
      </c>
      <c r="FJ165" s="57" t="s">
        <v>19970</v>
      </c>
      <c r="FK165" s="57" t="s">
        <v>16026</v>
      </c>
      <c r="FL165" s="57" t="s">
        <v>16027</v>
      </c>
      <c r="FM165" s="57" t="s">
        <v>16028</v>
      </c>
      <c r="FU165" s="57" t="s">
        <v>16029</v>
      </c>
      <c r="FV165" s="57" t="s">
        <v>16030</v>
      </c>
      <c r="FW165" s="57" t="s">
        <v>16031</v>
      </c>
      <c r="FX165" s="57" t="s">
        <v>16032</v>
      </c>
      <c r="FY165" s="57" t="s">
        <v>15862</v>
      </c>
      <c r="FZ165" s="57" t="s">
        <v>16033</v>
      </c>
      <c r="GA165" s="57" t="s">
        <v>16034</v>
      </c>
      <c r="GE165" s="57" t="s">
        <v>5835</v>
      </c>
      <c r="GF165" s="57" t="s">
        <v>6122</v>
      </c>
      <c r="GG165" s="57" t="s">
        <v>16035</v>
      </c>
      <c r="GH165" s="57" t="s">
        <v>15865</v>
      </c>
      <c r="GI165" s="57" t="s">
        <v>15866</v>
      </c>
      <c r="GJ165" s="57" t="s">
        <v>15867</v>
      </c>
      <c r="GK165" s="57" t="s">
        <v>15868</v>
      </c>
      <c r="GL165" s="57" t="s">
        <v>18075</v>
      </c>
      <c r="GM165" s="164" t="s">
        <v>18935</v>
      </c>
      <c r="GN165" s="57" t="s">
        <v>19116</v>
      </c>
      <c r="HS165" s="57" t="s">
        <v>82</v>
      </c>
      <c r="HT165" s="57" t="s">
        <v>79</v>
      </c>
      <c r="HU165" s="57" t="s">
        <v>82</v>
      </c>
      <c r="HV165" s="57" t="s">
        <v>79</v>
      </c>
      <c r="HW165" s="57" t="s">
        <v>82</v>
      </c>
      <c r="HX165" s="57" t="s">
        <v>74</v>
      </c>
      <c r="HY165" s="57" t="s">
        <v>79</v>
      </c>
      <c r="HZ165" s="57" t="s">
        <v>82</v>
      </c>
      <c r="IA165" s="57" t="s">
        <v>79</v>
      </c>
      <c r="IB165" s="57" t="s">
        <v>82</v>
      </c>
      <c r="IC165" s="57" t="s">
        <v>82</v>
      </c>
      <c r="ID165" s="57" t="s">
        <v>79</v>
      </c>
      <c r="IE165" s="57" t="s">
        <v>79</v>
      </c>
      <c r="IF165" s="57" t="s">
        <v>82</v>
      </c>
      <c r="IG165" s="57" t="s">
        <v>79</v>
      </c>
      <c r="IH165" s="57" t="s">
        <v>79</v>
      </c>
      <c r="II165" s="57" t="s">
        <v>68</v>
      </c>
      <c r="IJ165" s="57">
        <v>13154</v>
      </c>
      <c r="IK165" s="57">
        <v>34052</v>
      </c>
      <c r="IL165" s="57">
        <v>13254</v>
      </c>
      <c r="IM165" s="57">
        <v>11054</v>
      </c>
      <c r="IN165" s="57">
        <v>15254</v>
      </c>
      <c r="IO165" s="57" t="s">
        <v>798</v>
      </c>
      <c r="IP165" s="57" t="s">
        <v>1473</v>
      </c>
      <c r="IQ165" s="57" t="s">
        <v>799</v>
      </c>
      <c r="IR165" s="57" t="s">
        <v>727</v>
      </c>
      <c r="IS165" s="57" t="s">
        <v>4802</v>
      </c>
      <c r="IT165" s="57">
        <v>3</v>
      </c>
      <c r="IU165" s="57">
        <v>3</v>
      </c>
      <c r="IV165" s="57">
        <v>2</v>
      </c>
      <c r="IW165" s="57">
        <v>2</v>
      </c>
      <c r="IX165" s="57">
        <v>2</v>
      </c>
      <c r="IY165" s="57">
        <v>3548</v>
      </c>
      <c r="IZ165" s="57">
        <v>338</v>
      </c>
      <c r="JA165" s="57">
        <v>192</v>
      </c>
      <c r="JB165" s="57">
        <v>320</v>
      </c>
      <c r="JC165" s="57">
        <v>400</v>
      </c>
      <c r="JD165" s="57">
        <v>122</v>
      </c>
      <c r="JE165" s="57">
        <v>312</v>
      </c>
      <c r="JF165" s="57">
        <v>128</v>
      </c>
      <c r="JG165" s="57">
        <v>114</v>
      </c>
      <c r="JH165" s="57">
        <v>136</v>
      </c>
      <c r="JN165" s="57">
        <v>42661</v>
      </c>
      <c r="JO165" s="57">
        <v>11054</v>
      </c>
      <c r="JP165" s="57">
        <v>34085</v>
      </c>
      <c r="JS165" s="57" t="s">
        <v>8999</v>
      </c>
      <c r="JT165" s="57" t="s">
        <v>727</v>
      </c>
      <c r="JU165" s="57" t="s">
        <v>5021</v>
      </c>
      <c r="JX165" s="57">
        <v>3</v>
      </c>
      <c r="JY165" s="57">
        <v>2</v>
      </c>
      <c r="JZ165" s="57">
        <v>3</v>
      </c>
      <c r="KC165" s="57">
        <v>1155</v>
      </c>
      <c r="KD165" s="57">
        <v>320</v>
      </c>
      <c r="KE165" s="57">
        <v>445</v>
      </c>
      <c r="KH165" s="57">
        <v>334</v>
      </c>
      <c r="KI165" s="57">
        <v>114</v>
      </c>
      <c r="KJ165" s="57">
        <v>312</v>
      </c>
      <c r="KR165" s="57">
        <v>42661</v>
      </c>
      <c r="KS165" s="57">
        <v>11054</v>
      </c>
      <c r="KT165" s="57">
        <v>34085</v>
      </c>
      <c r="KW165" s="57" t="s">
        <v>8999</v>
      </c>
      <c r="KX165" s="57" t="s">
        <v>727</v>
      </c>
      <c r="KY165" s="57" t="s">
        <v>5021</v>
      </c>
      <c r="LB165" s="57">
        <v>3</v>
      </c>
      <c r="LC165" s="57">
        <v>2</v>
      </c>
      <c r="LD165" s="57">
        <v>3</v>
      </c>
      <c r="LG165" s="57">
        <v>1155</v>
      </c>
      <c r="LH165" s="57">
        <v>320</v>
      </c>
      <c r="LI165" s="57">
        <v>445</v>
      </c>
      <c r="LL165" s="57">
        <v>334</v>
      </c>
      <c r="LM165" s="57">
        <v>114</v>
      </c>
      <c r="LN165" s="57">
        <v>312</v>
      </c>
      <c r="LV165" s="57">
        <v>32079</v>
      </c>
      <c r="LW165" s="57">
        <v>34052</v>
      </c>
      <c r="LX165" s="57">
        <v>13154</v>
      </c>
      <c r="LY165" s="57">
        <v>34593</v>
      </c>
      <c r="MA165" s="57" t="s">
        <v>19251</v>
      </c>
      <c r="MB165" s="57" t="s">
        <v>1473</v>
      </c>
      <c r="MC165" s="57" t="s">
        <v>798</v>
      </c>
      <c r="MD165" s="57" t="s">
        <v>5195</v>
      </c>
      <c r="MF165" s="57">
        <v>3</v>
      </c>
      <c r="MG165" s="57">
        <v>3</v>
      </c>
      <c r="MH165" s="57">
        <v>3</v>
      </c>
      <c r="MI165" s="57">
        <v>3</v>
      </c>
      <c r="MK165" s="57">
        <v>548</v>
      </c>
      <c r="ML165" s="57">
        <v>338</v>
      </c>
      <c r="MM165" s="57">
        <v>3548</v>
      </c>
      <c r="MN165" s="57">
        <v>851</v>
      </c>
      <c r="MP165" s="57">
        <v>310</v>
      </c>
      <c r="MQ165" s="57">
        <v>312</v>
      </c>
      <c r="MR165" s="57">
        <v>122</v>
      </c>
      <c r="MS165" s="57">
        <v>312</v>
      </c>
      <c r="PJ165" s="57" t="s">
        <v>19971</v>
      </c>
      <c r="PK165" s="57" t="s">
        <v>19972</v>
      </c>
      <c r="PL165" s="57" t="s">
        <v>19973</v>
      </c>
      <c r="PN165" s="57">
        <v>1655.8120519999998</v>
      </c>
      <c r="PO165" s="57" t="s">
        <v>18823</v>
      </c>
      <c r="PP165" s="57" t="s">
        <v>18824</v>
      </c>
      <c r="PQ165" s="57" t="s">
        <v>18825</v>
      </c>
      <c r="PR165" s="57" t="s">
        <v>3902</v>
      </c>
      <c r="PS165" s="57" t="s">
        <v>3903</v>
      </c>
      <c r="PT165" s="57" t="s">
        <v>3904</v>
      </c>
      <c r="PU165" s="57" t="s">
        <v>3905</v>
      </c>
      <c r="PV165" s="57" t="s">
        <v>3906</v>
      </c>
      <c r="PW165" s="57" t="s">
        <v>3167</v>
      </c>
    </row>
    <row r="166" spans="1:439" ht="15" customHeight="1" x14ac:dyDescent="0.35">
      <c r="A166" s="57">
        <v>165</v>
      </c>
      <c r="B166" s="57" t="s">
        <v>2080</v>
      </c>
      <c r="D166" s="57" t="s">
        <v>369</v>
      </c>
      <c r="E166" s="57" t="s">
        <v>2308</v>
      </c>
      <c r="F166" s="57" t="s">
        <v>2309</v>
      </c>
      <c r="G166" s="57" t="s">
        <v>2310</v>
      </c>
      <c r="H166" s="57" t="s">
        <v>2311</v>
      </c>
      <c r="I166" s="57" t="s">
        <v>2312</v>
      </c>
      <c r="J166" s="57" t="s">
        <v>2313</v>
      </c>
      <c r="K166" s="57" t="s">
        <v>2314</v>
      </c>
      <c r="P166" s="57" t="s">
        <v>2240</v>
      </c>
      <c r="S166" s="57" t="s">
        <v>63</v>
      </c>
      <c r="T166" s="57" t="s">
        <v>69</v>
      </c>
      <c r="U166" s="57" t="s">
        <v>69</v>
      </c>
      <c r="V166" s="57" t="s">
        <v>69</v>
      </c>
      <c r="W166" s="57" t="s">
        <v>69</v>
      </c>
      <c r="X166" s="57" t="s">
        <v>69</v>
      </c>
      <c r="Y166" s="57" t="s">
        <v>63</v>
      </c>
      <c r="Z166" s="57" t="s">
        <v>63</v>
      </c>
      <c r="AA166" s="57" t="s">
        <v>69</v>
      </c>
      <c r="AB166" s="57" t="s">
        <v>63</v>
      </c>
      <c r="AC166" s="57" t="s">
        <v>69</v>
      </c>
      <c r="AD166" s="57" t="s">
        <v>69</v>
      </c>
      <c r="AE166" s="57" t="s">
        <v>69</v>
      </c>
      <c r="AF166" s="57" t="s">
        <v>63</v>
      </c>
      <c r="AG166" s="57" t="s">
        <v>63</v>
      </c>
      <c r="AH166" s="57" t="s">
        <v>75</v>
      </c>
      <c r="AI166" s="57" t="s">
        <v>2315</v>
      </c>
      <c r="AJ166" s="57" t="s">
        <v>71</v>
      </c>
      <c r="AK166" s="57" t="s">
        <v>76</v>
      </c>
      <c r="AL166" s="57" t="s">
        <v>72</v>
      </c>
      <c r="AM166" s="57" t="s">
        <v>2315</v>
      </c>
      <c r="AN166" s="57" t="s">
        <v>2316</v>
      </c>
      <c r="AO166" s="57" t="s">
        <v>990</v>
      </c>
      <c r="AP166" s="57" t="s">
        <v>18850</v>
      </c>
      <c r="AQ166" s="57" t="s">
        <v>1245</v>
      </c>
      <c r="AR166" s="57" t="s">
        <v>78</v>
      </c>
      <c r="AS166" s="57" t="s">
        <v>1762</v>
      </c>
      <c r="AT166" s="57" t="s">
        <v>19618</v>
      </c>
      <c r="AU166" s="57" t="s">
        <v>6536</v>
      </c>
      <c r="AV166" s="57" t="s">
        <v>6537</v>
      </c>
      <c r="AW166" s="57" t="s">
        <v>6538</v>
      </c>
      <c r="AX166" s="57" t="s">
        <v>6539</v>
      </c>
      <c r="AY166" s="57" t="s">
        <v>6540</v>
      </c>
      <c r="BE166" s="57" t="s">
        <v>6541</v>
      </c>
      <c r="BF166" s="57" t="s">
        <v>6542</v>
      </c>
      <c r="BG166" s="57" t="s">
        <v>6543</v>
      </c>
      <c r="BH166" s="57" t="s">
        <v>6544</v>
      </c>
      <c r="BI166" s="57" t="s">
        <v>6545</v>
      </c>
      <c r="BO166" s="57" t="s">
        <v>6546</v>
      </c>
      <c r="BP166" s="57" t="s">
        <v>6547</v>
      </c>
      <c r="BR166" s="57" t="s">
        <v>6548</v>
      </c>
      <c r="BS166" s="57" t="s">
        <v>6549</v>
      </c>
      <c r="BT166" s="57" t="s">
        <v>6550</v>
      </c>
      <c r="BU166" s="57" t="s">
        <v>6551</v>
      </c>
      <c r="BV166" s="57" t="s">
        <v>18084</v>
      </c>
      <c r="BW166" s="164" t="s">
        <v>18805</v>
      </c>
      <c r="BX166" s="57" t="s">
        <v>19700</v>
      </c>
      <c r="BY166" s="57" t="s">
        <v>9412</v>
      </c>
      <c r="BZ166" s="57" t="s">
        <v>9413</v>
      </c>
      <c r="CA166" s="57" t="s">
        <v>9414</v>
      </c>
      <c r="CB166" s="57" t="s">
        <v>9415</v>
      </c>
      <c r="CC166" s="57" t="s">
        <v>9416</v>
      </c>
      <c r="CI166" s="57" t="s">
        <v>9417</v>
      </c>
      <c r="CJ166" s="57" t="s">
        <v>9418</v>
      </c>
      <c r="CK166" s="57" t="s">
        <v>9419</v>
      </c>
      <c r="CL166" s="57" t="s">
        <v>9420</v>
      </c>
      <c r="CM166" s="57" t="s">
        <v>9421</v>
      </c>
      <c r="CS166" s="57" t="s">
        <v>9422</v>
      </c>
      <c r="CT166" s="57" t="s">
        <v>9423</v>
      </c>
      <c r="CV166" s="57" t="s">
        <v>9424</v>
      </c>
      <c r="CW166" s="57" t="s">
        <v>9425</v>
      </c>
      <c r="CX166" s="57" t="s">
        <v>9426</v>
      </c>
      <c r="CY166" s="57" t="s">
        <v>9427</v>
      </c>
      <c r="CZ166" s="57" t="s">
        <v>18084</v>
      </c>
      <c r="DA166" s="164" t="s">
        <v>18805</v>
      </c>
      <c r="DB166" s="57" t="s">
        <v>19905</v>
      </c>
      <c r="DC166" s="57" t="s">
        <v>12150</v>
      </c>
      <c r="DD166" s="57" t="s">
        <v>12151</v>
      </c>
      <c r="DE166" s="57" t="s">
        <v>12152</v>
      </c>
      <c r="DF166" s="57" t="s">
        <v>12153</v>
      </c>
      <c r="DG166" s="57" t="s">
        <v>12154</v>
      </c>
      <c r="DH166" s="57" t="s">
        <v>12155</v>
      </c>
      <c r="DI166" s="57" t="s">
        <v>12156</v>
      </c>
      <c r="DM166" s="57" t="s">
        <v>12157</v>
      </c>
      <c r="DN166" s="57" t="s">
        <v>12158</v>
      </c>
      <c r="DO166" s="57" t="s">
        <v>12159</v>
      </c>
      <c r="DP166" s="57" t="s">
        <v>12160</v>
      </c>
      <c r="DQ166" s="57" t="s">
        <v>12161</v>
      </c>
      <c r="DW166" s="57" t="s">
        <v>12162</v>
      </c>
      <c r="DZ166" s="57" t="s">
        <v>12163</v>
      </c>
      <c r="EA166" s="57" t="s">
        <v>12164</v>
      </c>
      <c r="EB166" s="57" t="s">
        <v>12165</v>
      </c>
      <c r="EC166" s="57" t="s">
        <v>12166</v>
      </c>
      <c r="ED166" s="57" t="s">
        <v>18075</v>
      </c>
      <c r="EE166" s="164" t="s">
        <v>18935</v>
      </c>
      <c r="EF166" s="57" t="s">
        <v>18908</v>
      </c>
      <c r="HS166" s="57" t="s">
        <v>82</v>
      </c>
      <c r="HT166" s="57" t="s">
        <v>79</v>
      </c>
      <c r="HU166" s="57" t="s">
        <v>79</v>
      </c>
      <c r="HV166" s="57" t="s">
        <v>68</v>
      </c>
      <c r="HW166" s="57" t="s">
        <v>74</v>
      </c>
      <c r="HX166" s="57" t="s">
        <v>79</v>
      </c>
      <c r="HY166" s="57" t="s">
        <v>79</v>
      </c>
      <c r="HZ166" s="57" t="s">
        <v>82</v>
      </c>
      <c r="IA166" s="57" t="s">
        <v>82</v>
      </c>
      <c r="IB166" s="57" t="s">
        <v>79</v>
      </c>
      <c r="IC166" s="57" t="s">
        <v>82</v>
      </c>
      <c r="ID166" s="57" t="s">
        <v>79</v>
      </c>
      <c r="IE166" s="57" t="s">
        <v>68</v>
      </c>
      <c r="IF166" s="57" t="s">
        <v>79</v>
      </c>
      <c r="IG166" s="57" t="s">
        <v>79</v>
      </c>
      <c r="IH166" s="57" t="s">
        <v>79</v>
      </c>
      <c r="II166" s="57" t="s">
        <v>68</v>
      </c>
      <c r="IJ166" s="57">
        <v>11454</v>
      </c>
      <c r="IK166" s="57">
        <v>11054</v>
      </c>
      <c r="IL166" s="57">
        <v>23594</v>
      </c>
      <c r="IM166" s="57">
        <v>12261</v>
      </c>
      <c r="IN166" s="57">
        <v>31866</v>
      </c>
      <c r="IO166" s="57" t="s">
        <v>728</v>
      </c>
      <c r="IP166" s="57" t="s">
        <v>727</v>
      </c>
      <c r="IQ166" s="57" t="s">
        <v>6552</v>
      </c>
      <c r="IR166" s="57" t="s">
        <v>6553</v>
      </c>
      <c r="IS166" s="57" t="s">
        <v>6554</v>
      </c>
      <c r="IT166" s="57">
        <v>2</v>
      </c>
      <c r="IU166" s="57">
        <v>2</v>
      </c>
      <c r="IV166" s="57">
        <v>2</v>
      </c>
      <c r="IW166" s="57">
        <v>1</v>
      </c>
      <c r="IX166" s="57">
        <v>1</v>
      </c>
      <c r="IY166" s="57">
        <v>243</v>
      </c>
      <c r="IZ166" s="57">
        <v>320</v>
      </c>
      <c r="JA166" s="57">
        <v>196</v>
      </c>
      <c r="JB166" s="57">
        <v>60</v>
      </c>
      <c r="JC166" s="57">
        <v>63</v>
      </c>
      <c r="JD166" s="57">
        <v>115</v>
      </c>
      <c r="JE166" s="57">
        <v>114</v>
      </c>
      <c r="JF166" s="57">
        <v>115</v>
      </c>
      <c r="JG166" s="57">
        <v>117</v>
      </c>
      <c r="JH166" s="57">
        <v>311</v>
      </c>
      <c r="JN166" s="57">
        <v>13254</v>
      </c>
      <c r="JO166" s="57">
        <v>31894</v>
      </c>
      <c r="JP166" s="57">
        <v>13154</v>
      </c>
      <c r="JQ166" s="57">
        <v>32079</v>
      </c>
      <c r="JR166" s="57">
        <v>23594</v>
      </c>
      <c r="JS166" s="57" t="s">
        <v>799</v>
      </c>
      <c r="JT166" s="57" t="s">
        <v>6249</v>
      </c>
      <c r="JU166" s="57" t="s">
        <v>798</v>
      </c>
      <c r="JV166" s="57" t="s">
        <v>5701</v>
      </c>
      <c r="JW166" s="57" t="s">
        <v>6552</v>
      </c>
      <c r="JX166" s="57">
        <v>2</v>
      </c>
      <c r="JY166" s="57">
        <v>3</v>
      </c>
      <c r="JZ166" s="57">
        <v>2</v>
      </c>
      <c r="KA166" s="57">
        <v>2</v>
      </c>
      <c r="KC166" s="57">
        <v>192</v>
      </c>
      <c r="KD166" s="57">
        <v>275</v>
      </c>
      <c r="KE166" s="57">
        <v>192</v>
      </c>
      <c r="KF166" s="57">
        <v>263</v>
      </c>
      <c r="KG166" s="57">
        <v>196</v>
      </c>
      <c r="KH166" s="57">
        <v>128</v>
      </c>
      <c r="KI166" s="57">
        <v>128</v>
      </c>
      <c r="KJ166" s="57">
        <v>122</v>
      </c>
      <c r="KK166" s="57">
        <v>310</v>
      </c>
      <c r="KL166" s="57">
        <v>115</v>
      </c>
      <c r="KR166" s="57">
        <v>15254</v>
      </c>
      <c r="KW166" s="57" t="s">
        <v>4802</v>
      </c>
      <c r="LB166" s="57">
        <v>3</v>
      </c>
      <c r="LG166" s="57">
        <v>700</v>
      </c>
      <c r="LL166" s="57">
        <v>136</v>
      </c>
      <c r="PJ166" s="57" t="s">
        <v>19974</v>
      </c>
      <c r="PK166" s="57" t="s">
        <v>19975</v>
      </c>
      <c r="PL166" s="57" t="s">
        <v>19976</v>
      </c>
      <c r="PN166" s="57">
        <v>843.22194570000011</v>
      </c>
      <c r="PO166" s="57" t="s">
        <v>18823</v>
      </c>
      <c r="PP166" s="57" t="s">
        <v>18824</v>
      </c>
      <c r="PQ166" s="57" t="s">
        <v>18825</v>
      </c>
      <c r="PR166" s="57" t="s">
        <v>3907</v>
      </c>
      <c r="PS166" s="57" t="s">
        <v>3908</v>
      </c>
      <c r="PT166" s="57" t="s">
        <v>3909</v>
      </c>
      <c r="PU166" s="57" t="s">
        <v>3167</v>
      </c>
      <c r="PV166" s="57" t="s">
        <v>3167</v>
      </c>
      <c r="PW166" s="57" t="s">
        <v>3167</v>
      </c>
    </row>
    <row r="167" spans="1:439" ht="15" customHeight="1" x14ac:dyDescent="0.35">
      <c r="A167" s="57">
        <v>166</v>
      </c>
      <c r="B167" s="57" t="s">
        <v>2080</v>
      </c>
      <c r="D167" s="57" t="s">
        <v>370</v>
      </c>
      <c r="E167" s="57" t="s">
        <v>2317</v>
      </c>
      <c r="F167" s="57" t="s">
        <v>370</v>
      </c>
      <c r="G167" s="57" t="s">
        <v>2318</v>
      </c>
      <c r="H167" s="57" t="s">
        <v>2319</v>
      </c>
      <c r="I167" s="57" t="s">
        <v>2320</v>
      </c>
      <c r="P167" s="57" t="s">
        <v>1477</v>
      </c>
      <c r="S167" s="57" t="s">
        <v>69</v>
      </c>
      <c r="T167" s="57" t="s">
        <v>69</v>
      </c>
      <c r="U167" s="57" t="s">
        <v>69</v>
      </c>
      <c r="V167" s="57" t="s">
        <v>69</v>
      </c>
      <c r="W167" s="57" t="s">
        <v>69</v>
      </c>
      <c r="X167" s="57" t="s">
        <v>69</v>
      </c>
      <c r="Y167" s="57" t="s">
        <v>63</v>
      </c>
      <c r="Z167" s="57" t="s">
        <v>63</v>
      </c>
      <c r="AA167" s="57" t="s">
        <v>69</v>
      </c>
      <c r="AB167" s="57" t="s">
        <v>63</v>
      </c>
      <c r="AC167" s="57" t="s">
        <v>69</v>
      </c>
      <c r="AD167" s="57" t="s">
        <v>69</v>
      </c>
      <c r="AE167" s="57" t="s">
        <v>63</v>
      </c>
      <c r="AF167" s="57" t="s">
        <v>69</v>
      </c>
      <c r="AG167" s="57" t="s">
        <v>69</v>
      </c>
      <c r="AH167" s="57" t="s">
        <v>75</v>
      </c>
      <c r="AI167" s="57" t="s">
        <v>2321</v>
      </c>
      <c r="AJ167" s="57" t="s">
        <v>81</v>
      </c>
      <c r="AK167" s="57" t="s">
        <v>83</v>
      </c>
      <c r="AL167" s="57" t="s">
        <v>77</v>
      </c>
      <c r="AM167" s="57" t="s">
        <v>2321</v>
      </c>
      <c r="AO167" s="57" t="s">
        <v>991</v>
      </c>
      <c r="AP167" s="57" t="s">
        <v>19223</v>
      </c>
      <c r="AQ167" s="57" t="s">
        <v>1245</v>
      </c>
      <c r="AR167" s="57" t="s">
        <v>78</v>
      </c>
      <c r="AS167" s="57" t="s">
        <v>1762</v>
      </c>
      <c r="AT167" s="57" t="s">
        <v>18859</v>
      </c>
      <c r="AU167" s="57" t="s">
        <v>6555</v>
      </c>
      <c r="AV167" s="57" t="s">
        <v>6556</v>
      </c>
      <c r="AW167" s="57" t="s">
        <v>6557</v>
      </c>
      <c r="BE167" s="57" t="s">
        <v>6558</v>
      </c>
      <c r="BF167" s="57" t="s">
        <v>6559</v>
      </c>
      <c r="BG167" s="57" t="s">
        <v>6560</v>
      </c>
      <c r="BH167" s="57" t="s">
        <v>6561</v>
      </c>
      <c r="BI167" s="57" t="s">
        <v>6562</v>
      </c>
      <c r="BO167" s="57" t="s">
        <v>6563</v>
      </c>
      <c r="BP167" s="57" t="s">
        <v>5515</v>
      </c>
      <c r="BR167" s="57" t="s">
        <v>6564</v>
      </c>
      <c r="BS167" s="57" t="s">
        <v>6565</v>
      </c>
      <c r="BT167" s="57" t="s">
        <v>6566</v>
      </c>
      <c r="BU167" s="57" t="s">
        <v>6567</v>
      </c>
      <c r="BV167" s="57" t="s">
        <v>18084</v>
      </c>
      <c r="BW167" s="164" t="s">
        <v>18835</v>
      </c>
      <c r="BX167" s="57" t="s">
        <v>19110</v>
      </c>
      <c r="BY167" s="57" t="s">
        <v>9428</v>
      </c>
      <c r="BZ167" s="57" t="s">
        <v>9429</v>
      </c>
      <c r="CA167" s="57" t="s">
        <v>9430</v>
      </c>
      <c r="CB167" s="57" t="s">
        <v>9431</v>
      </c>
      <c r="CC167" s="57" t="s">
        <v>9432</v>
      </c>
      <c r="CD167" s="57" t="s">
        <v>9433</v>
      </c>
      <c r="CE167" s="57" t="s">
        <v>9434</v>
      </c>
      <c r="CF167" s="57" t="s">
        <v>9435</v>
      </c>
      <c r="CI167" s="57" t="s">
        <v>9436</v>
      </c>
      <c r="CJ167" s="57" t="s">
        <v>9437</v>
      </c>
      <c r="CK167" s="57" t="s">
        <v>9438</v>
      </c>
      <c r="CS167" s="57" t="s">
        <v>9439</v>
      </c>
      <c r="CT167" s="57" t="s">
        <v>9440</v>
      </c>
      <c r="CV167" s="57" t="s">
        <v>9441</v>
      </c>
      <c r="CW167" s="57" t="s">
        <v>9442</v>
      </c>
      <c r="CX167" s="57" t="s">
        <v>9443</v>
      </c>
      <c r="CY167" s="57" t="s">
        <v>9444</v>
      </c>
      <c r="CZ167" s="57" t="s">
        <v>18056</v>
      </c>
      <c r="DA167" s="164" t="s">
        <v>18805</v>
      </c>
      <c r="DB167" s="57" t="s">
        <v>19826</v>
      </c>
      <c r="DC167" s="57" t="s">
        <v>12167</v>
      </c>
      <c r="DD167" s="57" t="s">
        <v>12168</v>
      </c>
      <c r="DE167" s="57" t="s">
        <v>12169</v>
      </c>
      <c r="DM167" s="57" t="s">
        <v>12170</v>
      </c>
      <c r="DN167" s="57" t="s">
        <v>12171</v>
      </c>
      <c r="DO167" s="57" t="s">
        <v>12172</v>
      </c>
      <c r="DP167" s="57" t="s">
        <v>12173</v>
      </c>
      <c r="DW167" s="57" t="s">
        <v>12174</v>
      </c>
      <c r="DX167" s="57" t="s">
        <v>12175</v>
      </c>
      <c r="DZ167" s="57" t="s">
        <v>12176</v>
      </c>
      <c r="EA167" s="57" t="s">
        <v>12177</v>
      </c>
      <c r="EB167" s="57" t="s">
        <v>12178</v>
      </c>
      <c r="EC167" s="57" t="s">
        <v>12179</v>
      </c>
      <c r="ED167" s="57" t="s">
        <v>18078</v>
      </c>
      <c r="EE167" s="164" t="s">
        <v>18802</v>
      </c>
      <c r="EF167" s="57" t="s">
        <v>19856</v>
      </c>
      <c r="EG167" s="57" t="s">
        <v>14352</v>
      </c>
      <c r="EH167" s="57" t="s">
        <v>14353</v>
      </c>
      <c r="EI167" s="57" t="s">
        <v>14345</v>
      </c>
      <c r="EJ167" s="57" t="s">
        <v>14346</v>
      </c>
      <c r="EK167" s="57" t="s">
        <v>14347</v>
      </c>
      <c r="EQ167" s="57" t="s">
        <v>14354</v>
      </c>
      <c r="ER167" s="57" t="s">
        <v>14170</v>
      </c>
      <c r="ES167" s="57" t="s">
        <v>14349</v>
      </c>
      <c r="ET167" s="57" t="s">
        <v>14350</v>
      </c>
      <c r="EU167" s="57" t="s">
        <v>14351</v>
      </c>
      <c r="EV167" s="57" t="s">
        <v>14175</v>
      </c>
      <c r="FA167" s="57" t="s">
        <v>14355</v>
      </c>
      <c r="FB167" s="57" t="s">
        <v>14176</v>
      </c>
      <c r="FC167" s="57" t="s">
        <v>8329</v>
      </c>
      <c r="FD167" s="57" t="s">
        <v>14177</v>
      </c>
      <c r="FE167" s="57" t="s">
        <v>14178</v>
      </c>
      <c r="FF167" s="57" t="s">
        <v>14179</v>
      </c>
      <c r="FG167" s="57" t="s">
        <v>14180</v>
      </c>
      <c r="FH167" s="57" t="s">
        <v>18056</v>
      </c>
      <c r="FI167" s="164" t="s">
        <v>18802</v>
      </c>
      <c r="FJ167" s="57" t="s">
        <v>19977</v>
      </c>
      <c r="FK167" s="57" t="s">
        <v>16036</v>
      </c>
      <c r="FL167" s="57" t="s">
        <v>16037</v>
      </c>
      <c r="FM167" s="57" t="s">
        <v>16038</v>
      </c>
      <c r="FU167" s="57" t="s">
        <v>16039</v>
      </c>
      <c r="FV167" s="57" t="s">
        <v>16040</v>
      </c>
      <c r="FW167" s="57" t="s">
        <v>16041</v>
      </c>
      <c r="FX167" s="57" t="s">
        <v>16042</v>
      </c>
      <c r="FY167" s="57" t="s">
        <v>16043</v>
      </c>
      <c r="FZ167" s="57" t="s">
        <v>16033</v>
      </c>
      <c r="GA167" s="57" t="s">
        <v>16044</v>
      </c>
      <c r="GE167" s="57" t="s">
        <v>16045</v>
      </c>
      <c r="GF167" s="57" t="s">
        <v>16046</v>
      </c>
      <c r="GG167" s="57" t="s">
        <v>11829</v>
      </c>
      <c r="GH167" s="57" t="s">
        <v>15865</v>
      </c>
      <c r="GI167" s="57" t="s">
        <v>15866</v>
      </c>
      <c r="GJ167" s="57" t="s">
        <v>15867</v>
      </c>
      <c r="GK167" s="57" t="s">
        <v>15868</v>
      </c>
      <c r="GL167" s="57" t="s">
        <v>18075</v>
      </c>
      <c r="GM167" s="164" t="s">
        <v>18935</v>
      </c>
      <c r="GN167" s="57" t="s">
        <v>19224</v>
      </c>
      <c r="HS167" s="57" t="s">
        <v>82</v>
      </c>
      <c r="HT167" s="57" t="s">
        <v>79</v>
      </c>
      <c r="HU167" s="57" t="s">
        <v>82</v>
      </c>
      <c r="HV167" s="57" t="s">
        <v>79</v>
      </c>
      <c r="HW167" s="57" t="s">
        <v>82</v>
      </c>
      <c r="HX167" s="57" t="s">
        <v>68</v>
      </c>
      <c r="HY167" s="57" t="s">
        <v>68</v>
      </c>
      <c r="HZ167" s="57" t="s">
        <v>82</v>
      </c>
      <c r="IA167" s="57" t="s">
        <v>79</v>
      </c>
      <c r="IB167" s="57" t="s">
        <v>84</v>
      </c>
      <c r="IC167" s="57" t="s">
        <v>82</v>
      </c>
      <c r="ID167" s="57" t="s">
        <v>68</v>
      </c>
      <c r="IE167" s="57" t="s">
        <v>79</v>
      </c>
      <c r="IF167" s="57" t="s">
        <v>82</v>
      </c>
      <c r="IG167" s="57" t="s">
        <v>82</v>
      </c>
      <c r="IH167" s="57" t="s">
        <v>68</v>
      </c>
      <c r="II167" s="57" t="s">
        <v>68</v>
      </c>
      <c r="IJ167" s="57">
        <v>13254</v>
      </c>
      <c r="IK167" s="57">
        <v>13154</v>
      </c>
      <c r="IO167" s="57" t="s">
        <v>799</v>
      </c>
      <c r="IP167" s="57" t="s">
        <v>798</v>
      </c>
      <c r="IT167" s="57">
        <v>2</v>
      </c>
      <c r="IU167" s="57">
        <v>3</v>
      </c>
      <c r="IY167" s="57">
        <v>192</v>
      </c>
      <c r="IZ167" s="57">
        <v>3548</v>
      </c>
      <c r="JD167" s="57">
        <v>128</v>
      </c>
      <c r="JE167" s="57">
        <v>122</v>
      </c>
      <c r="JN167" s="57">
        <v>31894</v>
      </c>
      <c r="JO167" s="57">
        <v>23613</v>
      </c>
      <c r="JS167" s="57" t="s">
        <v>6249</v>
      </c>
      <c r="JT167" s="57" t="s">
        <v>9445</v>
      </c>
      <c r="JX167" s="57">
        <v>3</v>
      </c>
      <c r="JY167" s="57">
        <v>3</v>
      </c>
      <c r="KC167" s="57">
        <v>275</v>
      </c>
      <c r="KD167" s="57">
        <v>436</v>
      </c>
      <c r="KH167" s="57">
        <v>128</v>
      </c>
      <c r="KI167" s="57">
        <v>253</v>
      </c>
      <c r="KR167" s="57">
        <v>32079</v>
      </c>
      <c r="KS167" s="57">
        <v>13154</v>
      </c>
      <c r="KT167" s="57">
        <v>34085</v>
      </c>
      <c r="KU167" s="57">
        <v>15254</v>
      </c>
      <c r="KW167" s="57" t="s">
        <v>4582</v>
      </c>
      <c r="KX167" s="57" t="s">
        <v>798</v>
      </c>
      <c r="KY167" s="57" t="s">
        <v>5021</v>
      </c>
      <c r="KZ167" s="57" t="s">
        <v>4802</v>
      </c>
      <c r="LB167" s="57">
        <v>3</v>
      </c>
      <c r="LC167" s="57">
        <v>3</v>
      </c>
      <c r="LD167" s="57">
        <v>3</v>
      </c>
      <c r="LE167" s="57">
        <v>2</v>
      </c>
      <c r="LG167" s="57">
        <v>548</v>
      </c>
      <c r="LH167" s="57">
        <v>3548</v>
      </c>
      <c r="LI167" s="57">
        <v>445</v>
      </c>
      <c r="LJ167" s="57">
        <v>400</v>
      </c>
      <c r="LL167" s="57">
        <v>310</v>
      </c>
      <c r="LM167" s="57">
        <v>122</v>
      </c>
      <c r="LN167" s="57">
        <v>312</v>
      </c>
      <c r="LO167" s="57">
        <v>136</v>
      </c>
      <c r="LV167" s="57">
        <v>32079</v>
      </c>
      <c r="LW167" s="57">
        <v>13154</v>
      </c>
      <c r="MA167" s="57" t="s">
        <v>4582</v>
      </c>
      <c r="MB167" s="57" t="s">
        <v>798</v>
      </c>
      <c r="MF167" s="57">
        <v>3</v>
      </c>
      <c r="MG167" s="57">
        <v>3</v>
      </c>
      <c r="MK167" s="57">
        <v>548</v>
      </c>
      <c r="ML167" s="57">
        <v>3548</v>
      </c>
      <c r="MP167" s="57">
        <v>310</v>
      </c>
      <c r="MQ167" s="57">
        <v>122</v>
      </c>
      <c r="PJ167" s="57" t="s">
        <v>19978</v>
      </c>
      <c r="PK167" s="57" t="s">
        <v>19979</v>
      </c>
      <c r="PL167" s="57" t="s">
        <v>19980</v>
      </c>
      <c r="PN167" s="57">
        <v>1027.1784561999998</v>
      </c>
      <c r="PO167" s="57" t="s">
        <v>18823</v>
      </c>
      <c r="PP167" s="57" t="s">
        <v>18824</v>
      </c>
      <c r="PQ167" s="57" t="s">
        <v>18825</v>
      </c>
      <c r="PR167" s="57" t="s">
        <v>3910</v>
      </c>
      <c r="PS167" s="57" t="s">
        <v>3911</v>
      </c>
      <c r="PT167" s="57" t="s">
        <v>3912</v>
      </c>
      <c r="PU167" s="57" t="s">
        <v>3913</v>
      </c>
      <c r="PV167" s="57" t="s">
        <v>3914</v>
      </c>
      <c r="PW167" s="57" t="s">
        <v>3167</v>
      </c>
    </row>
    <row r="168" spans="1:439" ht="15" customHeight="1" x14ac:dyDescent="0.35">
      <c r="A168" s="57">
        <v>167</v>
      </c>
      <c r="B168" s="57" t="s">
        <v>2080</v>
      </c>
      <c r="D168" s="57" t="s">
        <v>371</v>
      </c>
      <c r="E168" s="57" t="s">
        <v>2322</v>
      </c>
      <c r="F168" s="57" t="s">
        <v>2323</v>
      </c>
      <c r="G168" s="57" t="s">
        <v>2324</v>
      </c>
      <c r="H168" s="57" t="s">
        <v>2325</v>
      </c>
      <c r="I168" s="57" t="s">
        <v>2326</v>
      </c>
      <c r="P168" s="57" t="s">
        <v>2240</v>
      </c>
      <c r="S168" s="57" t="s">
        <v>63</v>
      </c>
      <c r="T168" s="57" t="s">
        <v>69</v>
      </c>
      <c r="U168" s="57" t="s">
        <v>69</v>
      </c>
      <c r="V168" s="57" t="s">
        <v>69</v>
      </c>
      <c r="W168" s="57" t="s">
        <v>63</v>
      </c>
      <c r="X168" s="57" t="s">
        <v>69</v>
      </c>
      <c r="Y168" s="57" t="s">
        <v>63</v>
      </c>
      <c r="Z168" s="57" t="s">
        <v>63</v>
      </c>
      <c r="AA168" s="57" t="s">
        <v>69</v>
      </c>
      <c r="AB168" s="57" t="s">
        <v>63</v>
      </c>
      <c r="AC168" s="57" t="s">
        <v>69</v>
      </c>
      <c r="AD168" s="57" t="s">
        <v>69</v>
      </c>
      <c r="AE168" s="57" t="s">
        <v>69</v>
      </c>
      <c r="AF168" s="57" t="s">
        <v>63</v>
      </c>
      <c r="AG168" s="57" t="s">
        <v>63</v>
      </c>
      <c r="AH168" s="57" t="s">
        <v>75</v>
      </c>
      <c r="AI168" s="57" t="s">
        <v>2327</v>
      </c>
      <c r="AJ168" s="57" t="s">
        <v>76</v>
      </c>
      <c r="AK168" s="57" t="s">
        <v>81</v>
      </c>
      <c r="AL168" s="57" t="s">
        <v>72</v>
      </c>
      <c r="AM168" s="57" t="s">
        <v>2327</v>
      </c>
      <c r="AN168" s="57" t="s">
        <v>2316</v>
      </c>
      <c r="AO168" s="57" t="s">
        <v>992</v>
      </c>
      <c r="AP168" s="57" t="s">
        <v>18850</v>
      </c>
      <c r="AQ168" s="57" t="s">
        <v>1245</v>
      </c>
      <c r="AR168" s="57" t="s">
        <v>78</v>
      </c>
      <c r="AS168" s="57" t="s">
        <v>2303</v>
      </c>
      <c r="AT168" s="57" t="s">
        <v>18859</v>
      </c>
      <c r="AU168" s="57" t="s">
        <v>6568</v>
      </c>
      <c r="AV168" s="57" t="s">
        <v>6569</v>
      </c>
      <c r="AW168" s="57" t="s">
        <v>6570</v>
      </c>
      <c r="AX168" s="57" t="s">
        <v>6571</v>
      </c>
      <c r="AY168" s="57" t="s">
        <v>6572</v>
      </c>
      <c r="BE168" s="57" t="s">
        <v>6573</v>
      </c>
      <c r="BF168" s="57" t="s">
        <v>6574</v>
      </c>
      <c r="BG168" s="57" t="s">
        <v>6575</v>
      </c>
      <c r="BH168" s="57" t="s">
        <v>6576</v>
      </c>
      <c r="BI168" s="57" t="s">
        <v>6577</v>
      </c>
      <c r="BO168" s="57" t="s">
        <v>4777</v>
      </c>
      <c r="BP168" s="57" t="s">
        <v>6578</v>
      </c>
      <c r="BQ168" s="57" t="s">
        <v>6579</v>
      </c>
      <c r="BR168" s="57" t="s">
        <v>6580</v>
      </c>
      <c r="BS168" s="57" t="s">
        <v>6581</v>
      </c>
      <c r="BT168" s="57" t="s">
        <v>6582</v>
      </c>
      <c r="BU168" s="57" t="s">
        <v>6583</v>
      </c>
      <c r="BV168" s="57" t="s">
        <v>18078</v>
      </c>
      <c r="BW168" s="164" t="s">
        <v>18802</v>
      </c>
      <c r="BX168" s="57" t="s">
        <v>19981</v>
      </c>
      <c r="BY168" s="57" t="s">
        <v>9446</v>
      </c>
      <c r="BZ168" s="57" t="s">
        <v>9447</v>
      </c>
      <c r="CA168" s="57" t="s">
        <v>9448</v>
      </c>
      <c r="CB168" s="57" t="s">
        <v>9449</v>
      </c>
      <c r="CC168" s="57" t="s">
        <v>8142</v>
      </c>
      <c r="CI168" s="57" t="s">
        <v>9450</v>
      </c>
      <c r="CJ168" s="57" t="s">
        <v>9451</v>
      </c>
      <c r="CK168" s="57" t="s">
        <v>9452</v>
      </c>
      <c r="CL168" s="57" t="s">
        <v>9453</v>
      </c>
      <c r="CM168" s="57" t="s">
        <v>9454</v>
      </c>
      <c r="CN168" s="57" t="s">
        <v>9455</v>
      </c>
      <c r="CS168" s="57" t="s">
        <v>9456</v>
      </c>
      <c r="CT168" s="57" t="s">
        <v>9457</v>
      </c>
      <c r="CV168" s="57" t="s">
        <v>9458</v>
      </c>
      <c r="CW168" s="57" t="s">
        <v>9459</v>
      </c>
      <c r="CX168" s="57" t="s">
        <v>9460</v>
      </c>
      <c r="CY168" s="57" t="s">
        <v>9461</v>
      </c>
      <c r="CZ168" s="57" t="s">
        <v>18078</v>
      </c>
      <c r="DA168" s="164" t="s">
        <v>18802</v>
      </c>
      <c r="DB168" s="57" t="s">
        <v>19982</v>
      </c>
      <c r="DC168" s="57" t="s">
        <v>11689</v>
      </c>
      <c r="DD168" s="57" t="s">
        <v>4585</v>
      </c>
      <c r="DE168" s="57" t="s">
        <v>12180</v>
      </c>
      <c r="DF168" s="57" t="s">
        <v>4572</v>
      </c>
      <c r="DG168" s="57" t="s">
        <v>7859</v>
      </c>
      <c r="DH168" s="57" t="s">
        <v>11325</v>
      </c>
      <c r="DI168" s="57" t="s">
        <v>5036</v>
      </c>
      <c r="DJ168" s="57" t="s">
        <v>11326</v>
      </c>
      <c r="DK168" s="57" t="s">
        <v>11690</v>
      </c>
      <c r="DM168" s="57" t="s">
        <v>11692</v>
      </c>
      <c r="DN168" s="57" t="s">
        <v>11329</v>
      </c>
      <c r="DO168" s="57" t="s">
        <v>10433</v>
      </c>
      <c r="DP168" s="57" t="s">
        <v>4599</v>
      </c>
      <c r="DQ168" s="57" t="s">
        <v>11330</v>
      </c>
      <c r="DR168" s="57" t="s">
        <v>12181</v>
      </c>
      <c r="DS168" s="57" t="s">
        <v>11331</v>
      </c>
      <c r="DT168" s="57" t="s">
        <v>11332</v>
      </c>
      <c r="DU168" s="57" t="s">
        <v>11333</v>
      </c>
      <c r="DV168" s="57" t="s">
        <v>11334</v>
      </c>
      <c r="DZ168" s="57" t="s">
        <v>12182</v>
      </c>
      <c r="EA168" s="57" t="s">
        <v>12183</v>
      </c>
      <c r="EB168" s="57" t="s">
        <v>12184</v>
      </c>
      <c r="EC168" s="57" t="s">
        <v>12185</v>
      </c>
      <c r="ED168" s="57" t="s">
        <v>18078</v>
      </c>
      <c r="EE168" s="164" t="s">
        <v>18805</v>
      </c>
      <c r="EF168" s="57" t="s">
        <v>19983</v>
      </c>
      <c r="EG168" s="57" t="s">
        <v>14356</v>
      </c>
      <c r="EH168" s="57" t="s">
        <v>14230</v>
      </c>
      <c r="EI168" s="57" t="s">
        <v>9097</v>
      </c>
      <c r="EJ168" s="57" t="s">
        <v>9098</v>
      </c>
      <c r="EK168" s="57" t="s">
        <v>9099</v>
      </c>
      <c r="EL168" s="57" t="s">
        <v>9100</v>
      </c>
      <c r="EM168" s="57" t="s">
        <v>9101</v>
      </c>
      <c r="EQ168" s="57" t="s">
        <v>14357</v>
      </c>
      <c r="ER168" s="57" t="s">
        <v>14358</v>
      </c>
      <c r="ES168" s="57" t="s">
        <v>14359</v>
      </c>
      <c r="ET168" s="57" t="s">
        <v>14235</v>
      </c>
      <c r="EU168" s="57" t="s">
        <v>9106</v>
      </c>
      <c r="EV168" s="57" t="s">
        <v>9107</v>
      </c>
      <c r="EW168" s="57" t="s">
        <v>14360</v>
      </c>
      <c r="EX168" s="57" t="s">
        <v>6693</v>
      </c>
      <c r="FA168" s="57" t="s">
        <v>14361</v>
      </c>
      <c r="FB168" s="57" t="s">
        <v>9109</v>
      </c>
      <c r="FC168" s="57" t="s">
        <v>6578</v>
      </c>
      <c r="FD168" s="57" t="s">
        <v>14362</v>
      </c>
      <c r="FE168" s="57" t="s">
        <v>14238</v>
      </c>
      <c r="FF168" s="57" t="s">
        <v>8853</v>
      </c>
      <c r="FG168" s="57" t="s">
        <v>14239</v>
      </c>
      <c r="FH168" s="57" t="s">
        <v>18078</v>
      </c>
      <c r="FI168" s="164" t="s">
        <v>18805</v>
      </c>
      <c r="FJ168" s="57" t="s">
        <v>18806</v>
      </c>
      <c r="FK168" s="57" t="s">
        <v>12077</v>
      </c>
      <c r="FL168" s="57" t="s">
        <v>12078</v>
      </c>
      <c r="FM168" s="57" t="s">
        <v>12079</v>
      </c>
      <c r="FN168" s="57" t="s">
        <v>12080</v>
      </c>
      <c r="FO168" s="57" t="s">
        <v>19984</v>
      </c>
      <c r="FU168" s="57" t="s">
        <v>12082</v>
      </c>
      <c r="FV168" s="57" t="s">
        <v>12083</v>
      </c>
      <c r="FW168" s="57" t="s">
        <v>12084</v>
      </c>
      <c r="FX168" s="57" t="s">
        <v>12085</v>
      </c>
      <c r="GE168" s="57" t="s">
        <v>5007</v>
      </c>
      <c r="GF168" s="57" t="s">
        <v>12086</v>
      </c>
      <c r="GH168" s="57" t="s">
        <v>12087</v>
      </c>
      <c r="GI168" s="57" t="s">
        <v>12088</v>
      </c>
      <c r="GJ168" s="57" t="s">
        <v>12089</v>
      </c>
      <c r="GK168" s="57" t="s">
        <v>12090</v>
      </c>
      <c r="GL168" s="57" t="s">
        <v>18075</v>
      </c>
      <c r="GM168" s="164" t="s">
        <v>18935</v>
      </c>
      <c r="GN168" s="57" t="s">
        <v>19090</v>
      </c>
      <c r="HS168" s="57" t="s">
        <v>79</v>
      </c>
      <c r="HT168" s="57" t="s">
        <v>79</v>
      </c>
      <c r="HU168" s="57" t="s">
        <v>79</v>
      </c>
      <c r="HV168" s="57" t="s">
        <v>74</v>
      </c>
      <c r="HW168" s="57" t="s">
        <v>68</v>
      </c>
      <c r="HX168" s="57" t="s">
        <v>79</v>
      </c>
      <c r="HY168" s="57" t="s">
        <v>82</v>
      </c>
      <c r="HZ168" s="57" t="s">
        <v>82</v>
      </c>
      <c r="IA168" s="57" t="s">
        <v>82</v>
      </c>
      <c r="IB168" s="57" t="s">
        <v>79</v>
      </c>
      <c r="IC168" s="57" t="s">
        <v>79</v>
      </c>
      <c r="ID168" s="57" t="s">
        <v>79</v>
      </c>
      <c r="IE168" s="57" t="s">
        <v>79</v>
      </c>
      <c r="IF168" s="57" t="s">
        <v>79</v>
      </c>
      <c r="IG168" s="57" t="s">
        <v>68</v>
      </c>
      <c r="IH168" s="57" t="s">
        <v>79</v>
      </c>
      <c r="II168" s="57" t="s">
        <v>79</v>
      </c>
      <c r="IJ168" s="57">
        <v>13254</v>
      </c>
      <c r="IK168" s="57">
        <v>31894</v>
      </c>
      <c r="IL168" s="57">
        <v>31866</v>
      </c>
      <c r="IM168" s="57">
        <v>11454</v>
      </c>
      <c r="IN168" s="57">
        <v>31721</v>
      </c>
      <c r="IO168" s="57" t="s">
        <v>799</v>
      </c>
      <c r="IP168" s="57" t="s">
        <v>6249</v>
      </c>
      <c r="IQ168" s="57" t="s">
        <v>6554</v>
      </c>
      <c r="IR168" s="57" t="s">
        <v>728</v>
      </c>
      <c r="IS168" s="57" t="s">
        <v>4568</v>
      </c>
      <c r="IT168" s="57">
        <v>2</v>
      </c>
      <c r="IU168" s="57">
        <v>3</v>
      </c>
      <c r="IV168" s="57">
        <v>1</v>
      </c>
      <c r="IW168" s="57">
        <v>2</v>
      </c>
      <c r="IX168" s="57">
        <v>2</v>
      </c>
      <c r="IY168" s="57">
        <v>192</v>
      </c>
      <c r="IZ168" s="57">
        <v>275</v>
      </c>
      <c r="JA168" s="57">
        <v>63</v>
      </c>
      <c r="JB168" s="57">
        <v>243</v>
      </c>
      <c r="JC168" s="57">
        <v>429</v>
      </c>
      <c r="JD168" s="57">
        <v>128</v>
      </c>
      <c r="JE168" s="57">
        <v>128</v>
      </c>
      <c r="JF168" s="57">
        <v>311</v>
      </c>
      <c r="JG168" s="57">
        <v>115</v>
      </c>
      <c r="JH168" s="57">
        <v>311</v>
      </c>
      <c r="JN168" s="57">
        <v>32079</v>
      </c>
      <c r="JO168" s="57">
        <v>13154</v>
      </c>
      <c r="JP168" s="57">
        <v>11054</v>
      </c>
      <c r="JS168" s="57" t="s">
        <v>5701</v>
      </c>
      <c r="JT168" s="57" t="s">
        <v>798</v>
      </c>
      <c r="JU168" s="57" t="s">
        <v>727</v>
      </c>
      <c r="JX168" s="57">
        <v>2</v>
      </c>
      <c r="JY168" s="57">
        <v>2</v>
      </c>
      <c r="JZ168" s="57">
        <v>2</v>
      </c>
      <c r="KC168" s="57">
        <v>263</v>
      </c>
      <c r="KD168" s="57">
        <v>192</v>
      </c>
      <c r="KE168" s="57">
        <v>320</v>
      </c>
      <c r="KH168" s="57">
        <v>310</v>
      </c>
      <c r="KI168" s="57">
        <v>122</v>
      </c>
      <c r="KJ168" s="57">
        <v>114</v>
      </c>
      <c r="KR168" s="57">
        <v>32110</v>
      </c>
      <c r="KS168" s="57">
        <v>32079</v>
      </c>
      <c r="KW168" s="57" t="s">
        <v>4603</v>
      </c>
      <c r="KX168" s="57" t="s">
        <v>5701</v>
      </c>
      <c r="LB168" s="57">
        <v>2</v>
      </c>
      <c r="LC168" s="57">
        <v>2</v>
      </c>
      <c r="LG168" s="57">
        <v>390</v>
      </c>
      <c r="LH168" s="57">
        <v>263</v>
      </c>
      <c r="LL168" s="57">
        <v>310</v>
      </c>
      <c r="LM168" s="57">
        <v>310</v>
      </c>
      <c r="LV168" s="57">
        <v>32110</v>
      </c>
      <c r="LW168" s="57">
        <v>31436</v>
      </c>
      <c r="MA168" s="57" t="s">
        <v>4603</v>
      </c>
      <c r="MB168" s="57" t="s">
        <v>61</v>
      </c>
      <c r="MF168" s="57">
        <v>2</v>
      </c>
      <c r="MG168" s="57">
        <v>2</v>
      </c>
      <c r="MK168" s="57">
        <v>390</v>
      </c>
      <c r="ML168" s="57">
        <v>245</v>
      </c>
      <c r="MP168" s="57">
        <v>310</v>
      </c>
      <c r="MQ168" s="57">
        <v>200</v>
      </c>
      <c r="MZ168" s="57">
        <v>15254</v>
      </c>
      <c r="NE168" s="57" t="s">
        <v>4802</v>
      </c>
      <c r="NJ168" s="57">
        <v>2</v>
      </c>
      <c r="NO168" s="57">
        <v>400</v>
      </c>
      <c r="NT168" s="57">
        <v>136</v>
      </c>
      <c r="PJ168" s="57" t="s">
        <v>19985</v>
      </c>
      <c r="PK168" s="57" t="s">
        <v>19986</v>
      </c>
      <c r="PL168" s="57" t="s">
        <v>19987</v>
      </c>
      <c r="PN168" s="57">
        <v>1547.1409362000002</v>
      </c>
      <c r="PO168" s="57" t="s">
        <v>18823</v>
      </c>
      <c r="PP168" s="57" t="s">
        <v>18824</v>
      </c>
      <c r="PQ168" s="57" t="s">
        <v>18825</v>
      </c>
      <c r="PR168" s="57" t="s">
        <v>3915</v>
      </c>
      <c r="PS168" s="57" t="s">
        <v>3916</v>
      </c>
      <c r="PT168" s="57" t="s">
        <v>3917</v>
      </c>
      <c r="PU168" s="57" t="s">
        <v>3918</v>
      </c>
      <c r="PV168" s="57" t="s">
        <v>3871</v>
      </c>
      <c r="PW168" s="57" t="s">
        <v>3167</v>
      </c>
    </row>
    <row r="169" spans="1:439" ht="15" customHeight="1" x14ac:dyDescent="0.35">
      <c r="A169" s="57">
        <v>168</v>
      </c>
      <c r="B169" s="57" t="s">
        <v>2080</v>
      </c>
      <c r="D169" s="57" t="s">
        <v>19988</v>
      </c>
      <c r="E169" s="57" t="s">
        <v>2328</v>
      </c>
      <c r="F169" s="57" t="s">
        <v>2329</v>
      </c>
      <c r="G169" s="57" t="s">
        <v>2330</v>
      </c>
      <c r="P169" s="57" t="s">
        <v>2331</v>
      </c>
      <c r="Q169" s="57" t="s">
        <v>2183</v>
      </c>
      <c r="R169" s="57" t="s">
        <v>1470</v>
      </c>
      <c r="S169" s="57" t="s">
        <v>69</v>
      </c>
      <c r="T169" s="57" t="s">
        <v>69</v>
      </c>
      <c r="U169" s="57" t="s">
        <v>69</v>
      </c>
      <c r="V169" s="57" t="s">
        <v>69</v>
      </c>
      <c r="W169" s="57" t="s">
        <v>69</v>
      </c>
      <c r="X169" s="57" t="s">
        <v>69</v>
      </c>
      <c r="Y169" s="57" t="s">
        <v>69</v>
      </c>
      <c r="Z169" s="57" t="s">
        <v>69</v>
      </c>
      <c r="AA169" s="57" t="s">
        <v>69</v>
      </c>
      <c r="AB169" s="57" t="s">
        <v>69</v>
      </c>
      <c r="AC169" s="57" t="s">
        <v>69</v>
      </c>
      <c r="AD169" s="57" t="s">
        <v>69</v>
      </c>
      <c r="AE169" s="57" t="s">
        <v>63</v>
      </c>
      <c r="AF169" s="57" t="s">
        <v>69</v>
      </c>
      <c r="AG169" s="57" t="s">
        <v>69</v>
      </c>
      <c r="AH169" s="57" t="s">
        <v>75</v>
      </c>
      <c r="AI169" s="57" t="s">
        <v>2332</v>
      </c>
      <c r="AJ169" s="57" t="s">
        <v>81</v>
      </c>
      <c r="AK169" s="57" t="s">
        <v>83</v>
      </c>
      <c r="AL169" s="57" t="s">
        <v>77</v>
      </c>
      <c r="AM169" s="57" t="s">
        <v>2332</v>
      </c>
      <c r="AO169" s="57" t="s">
        <v>993</v>
      </c>
      <c r="AP169" s="57" t="s">
        <v>19115</v>
      </c>
      <c r="AQ169" s="57" t="s">
        <v>1245</v>
      </c>
      <c r="AR169" s="57" t="s">
        <v>78</v>
      </c>
      <c r="AS169" s="57" t="s">
        <v>2293</v>
      </c>
      <c r="AT169" s="57" t="s">
        <v>18892</v>
      </c>
      <c r="AU169" s="57" t="s">
        <v>6584</v>
      </c>
      <c r="AV169" s="57" t="s">
        <v>6585</v>
      </c>
      <c r="AW169" s="57" t="s">
        <v>6586</v>
      </c>
      <c r="BE169" s="57" t="s">
        <v>6587</v>
      </c>
      <c r="BF169" s="57" t="s">
        <v>6588</v>
      </c>
      <c r="BG169" s="57" t="s">
        <v>6589</v>
      </c>
      <c r="BH169" s="57" t="s">
        <v>6590</v>
      </c>
      <c r="BI169" s="57" t="s">
        <v>6591</v>
      </c>
      <c r="BO169" s="57" t="s">
        <v>6592</v>
      </c>
      <c r="BP169" s="57" t="s">
        <v>6593</v>
      </c>
      <c r="BR169" s="57" t="s">
        <v>6594</v>
      </c>
      <c r="BS169" s="57" t="s">
        <v>6595</v>
      </c>
      <c r="BT169" s="57" t="s">
        <v>6596</v>
      </c>
      <c r="BU169" s="57" t="s">
        <v>6597</v>
      </c>
      <c r="BV169" s="57" t="s">
        <v>18084</v>
      </c>
      <c r="BW169" s="164" t="s">
        <v>18805</v>
      </c>
      <c r="BX169" s="57" t="s">
        <v>19341</v>
      </c>
      <c r="BY169" s="57" t="s">
        <v>9462</v>
      </c>
      <c r="BZ169" s="57" t="s">
        <v>9463</v>
      </c>
      <c r="CA169" s="57" t="s">
        <v>9464</v>
      </c>
      <c r="CB169" s="57" t="s">
        <v>9465</v>
      </c>
      <c r="CC169" s="57" t="s">
        <v>6923</v>
      </c>
      <c r="CI169" s="57" t="s">
        <v>9466</v>
      </c>
      <c r="CJ169" s="57" t="s">
        <v>9467</v>
      </c>
      <c r="CK169" s="57" t="s">
        <v>9468</v>
      </c>
      <c r="CL169" s="57" t="s">
        <v>9469</v>
      </c>
      <c r="CM169" s="57" t="s">
        <v>9470</v>
      </c>
      <c r="CN169" s="57" t="s">
        <v>9471</v>
      </c>
      <c r="CO169" s="57" t="s">
        <v>9472</v>
      </c>
      <c r="CS169" s="57" t="s">
        <v>9473</v>
      </c>
      <c r="CT169" s="57" t="s">
        <v>9474</v>
      </c>
      <c r="CU169" s="57" t="s">
        <v>9475</v>
      </c>
      <c r="CV169" s="57" t="s">
        <v>9476</v>
      </c>
      <c r="CW169" s="57" t="s">
        <v>9477</v>
      </c>
      <c r="CX169" s="57" t="s">
        <v>9478</v>
      </c>
      <c r="CY169" s="57" t="s">
        <v>9479</v>
      </c>
      <c r="CZ169" s="57" t="s">
        <v>18056</v>
      </c>
      <c r="DA169" s="164" t="s">
        <v>18805</v>
      </c>
      <c r="DB169" s="57" t="s">
        <v>19841</v>
      </c>
      <c r="DC169" s="57" t="s">
        <v>12186</v>
      </c>
      <c r="DD169" s="57" t="s">
        <v>12187</v>
      </c>
      <c r="DE169" s="57" t="s">
        <v>12188</v>
      </c>
      <c r="DM169" s="57" t="s">
        <v>12189</v>
      </c>
      <c r="DN169" s="57" t="s">
        <v>12190</v>
      </c>
      <c r="DO169" s="57" t="s">
        <v>12191</v>
      </c>
      <c r="DP169" s="57" t="s">
        <v>8662</v>
      </c>
      <c r="DQ169" s="57" t="s">
        <v>12192</v>
      </c>
      <c r="DR169" s="57" t="s">
        <v>12193</v>
      </c>
      <c r="DS169" s="57" t="s">
        <v>12194</v>
      </c>
      <c r="DW169" s="57" t="s">
        <v>8667</v>
      </c>
      <c r="DX169" s="57" t="s">
        <v>12195</v>
      </c>
      <c r="DZ169" s="57" t="s">
        <v>8669</v>
      </c>
      <c r="EA169" s="57" t="s">
        <v>8670</v>
      </c>
      <c r="EB169" s="57" t="s">
        <v>8671</v>
      </c>
      <c r="EC169" s="57" t="s">
        <v>8672</v>
      </c>
      <c r="ED169" s="57" t="s">
        <v>18075</v>
      </c>
      <c r="EE169" s="164" t="s">
        <v>18935</v>
      </c>
      <c r="EF169" s="57" t="s">
        <v>19989</v>
      </c>
      <c r="EG169" s="57" t="s">
        <v>14363</v>
      </c>
      <c r="EH169" s="57" t="s">
        <v>14364</v>
      </c>
      <c r="EI169" s="57" t="s">
        <v>14218</v>
      </c>
      <c r="EJ169" s="57" t="s">
        <v>14219</v>
      </c>
      <c r="EQ169" s="57" t="s">
        <v>14365</v>
      </c>
      <c r="ER169" s="57" t="s">
        <v>14221</v>
      </c>
      <c r="ES169" s="57" t="s">
        <v>14222</v>
      </c>
      <c r="ET169" s="57" t="s">
        <v>5227</v>
      </c>
      <c r="EU169" s="57" t="s">
        <v>14223</v>
      </c>
      <c r="EV169" s="57" t="s">
        <v>14366</v>
      </c>
      <c r="EW169" s="57" t="s">
        <v>14367</v>
      </c>
      <c r="FA169" s="57" t="s">
        <v>8419</v>
      </c>
      <c r="FB169" s="57" t="s">
        <v>12195</v>
      </c>
      <c r="FD169" s="57" t="s">
        <v>8421</v>
      </c>
      <c r="FE169" s="57" t="s">
        <v>8422</v>
      </c>
      <c r="FF169" s="57" t="s">
        <v>8423</v>
      </c>
      <c r="FG169" s="57" t="s">
        <v>8424</v>
      </c>
      <c r="FH169" s="57" t="s">
        <v>18078</v>
      </c>
      <c r="FI169" s="164" t="s">
        <v>18802</v>
      </c>
      <c r="FJ169" s="57" t="s">
        <v>19990</v>
      </c>
      <c r="HS169" s="57" t="s">
        <v>82</v>
      </c>
      <c r="HT169" s="57" t="s">
        <v>82</v>
      </c>
      <c r="HU169" s="57" t="s">
        <v>82</v>
      </c>
      <c r="HV169" s="57" t="s">
        <v>82</v>
      </c>
      <c r="HW169" s="57" t="s">
        <v>82</v>
      </c>
      <c r="HX169" s="57" t="s">
        <v>82</v>
      </c>
      <c r="HY169" s="57" t="s">
        <v>68</v>
      </c>
      <c r="HZ169" s="57" t="s">
        <v>82</v>
      </c>
      <c r="IA169" s="57" t="s">
        <v>82</v>
      </c>
      <c r="IB169" s="57" t="s">
        <v>82</v>
      </c>
      <c r="IC169" s="57" t="s">
        <v>82</v>
      </c>
      <c r="ID169" s="57" t="s">
        <v>82</v>
      </c>
      <c r="IE169" s="57" t="s">
        <v>84</v>
      </c>
      <c r="IF169" s="57" t="s">
        <v>84</v>
      </c>
      <c r="IG169" s="57" t="s">
        <v>82</v>
      </c>
      <c r="IH169" s="57" t="s">
        <v>79</v>
      </c>
      <c r="II169" s="57" t="s">
        <v>68</v>
      </c>
      <c r="IJ169" s="57">
        <v>31054</v>
      </c>
      <c r="IK169" s="57">
        <v>14256</v>
      </c>
      <c r="IL169" s="57">
        <v>32079</v>
      </c>
      <c r="IO169" s="57" t="s">
        <v>5066</v>
      </c>
      <c r="IP169" s="57" t="s">
        <v>6598</v>
      </c>
      <c r="IQ169" s="57" t="s">
        <v>4582</v>
      </c>
      <c r="IT169" s="57">
        <v>2</v>
      </c>
      <c r="IU169" s="57">
        <v>2</v>
      </c>
      <c r="IV169" s="57">
        <v>2</v>
      </c>
      <c r="IY169" s="57">
        <v>188</v>
      </c>
      <c r="IZ169" s="57">
        <v>364</v>
      </c>
      <c r="JA169" s="57">
        <v>263</v>
      </c>
      <c r="JD169" s="57">
        <v>326</v>
      </c>
      <c r="JE169" s="57">
        <v>123</v>
      </c>
      <c r="JF169" s="57">
        <v>310</v>
      </c>
      <c r="JN169" s="57">
        <v>13254</v>
      </c>
      <c r="JO169" s="57">
        <v>14256</v>
      </c>
      <c r="JP169" s="57">
        <v>15254</v>
      </c>
      <c r="JQ169" s="57">
        <v>34085</v>
      </c>
      <c r="JR169" s="57">
        <v>31054</v>
      </c>
      <c r="JS169" s="57" t="s">
        <v>799</v>
      </c>
      <c r="JT169" s="57" t="s">
        <v>6598</v>
      </c>
      <c r="JU169" s="57" t="s">
        <v>4802</v>
      </c>
      <c r="JV169" s="57" t="s">
        <v>5021</v>
      </c>
      <c r="JW169" s="57" t="s">
        <v>5066</v>
      </c>
      <c r="JX169" s="57">
        <v>2</v>
      </c>
      <c r="JY169" s="57">
        <v>2</v>
      </c>
      <c r="JZ169" s="57">
        <v>2</v>
      </c>
      <c r="KA169" s="57">
        <v>2</v>
      </c>
      <c r="KB169" s="57">
        <v>2</v>
      </c>
      <c r="KC169" s="57">
        <v>192</v>
      </c>
      <c r="KD169" s="57">
        <v>364</v>
      </c>
      <c r="KE169" s="57">
        <v>400</v>
      </c>
      <c r="KF169" s="57">
        <v>263</v>
      </c>
      <c r="KG169" s="57">
        <v>188</v>
      </c>
      <c r="KH169" s="57">
        <v>128</v>
      </c>
      <c r="KI169" s="57">
        <v>123</v>
      </c>
      <c r="KJ169" s="57">
        <v>136</v>
      </c>
      <c r="KK169" s="57">
        <v>312</v>
      </c>
      <c r="KL169" s="57">
        <v>326</v>
      </c>
      <c r="LV169" s="57">
        <v>13254</v>
      </c>
      <c r="LW169" s="57">
        <v>13154</v>
      </c>
      <c r="LX169" s="57">
        <v>32079</v>
      </c>
      <c r="MA169" s="57" t="s">
        <v>799</v>
      </c>
      <c r="MB169" s="57" t="s">
        <v>798</v>
      </c>
      <c r="MC169" s="57" t="s">
        <v>4582</v>
      </c>
      <c r="MF169" s="57">
        <v>2</v>
      </c>
      <c r="MG169" s="57">
        <v>2</v>
      </c>
      <c r="MH169" s="57">
        <v>3</v>
      </c>
      <c r="MK169" s="57">
        <v>192</v>
      </c>
      <c r="ML169" s="57">
        <v>192</v>
      </c>
      <c r="MM169" s="57">
        <v>548</v>
      </c>
      <c r="MP169" s="57">
        <v>128</v>
      </c>
      <c r="MQ169" s="57">
        <v>122</v>
      </c>
      <c r="MR169" s="57">
        <v>310</v>
      </c>
      <c r="PJ169" s="57" t="s">
        <v>19991</v>
      </c>
      <c r="PK169" s="57" t="s">
        <v>19992</v>
      </c>
      <c r="PL169" s="57" t="s">
        <v>19993</v>
      </c>
      <c r="PN169" s="57">
        <v>1404.1520210999997</v>
      </c>
      <c r="PO169" s="57" t="s">
        <v>18823</v>
      </c>
      <c r="PP169" s="57" t="s">
        <v>18824</v>
      </c>
      <c r="PQ169" s="57" t="s">
        <v>18825</v>
      </c>
      <c r="PR169" s="57" t="s">
        <v>3919</v>
      </c>
      <c r="PS169" s="57" t="s">
        <v>3920</v>
      </c>
      <c r="PT169" s="57" t="s">
        <v>3921</v>
      </c>
      <c r="PU169" s="57" t="s">
        <v>3922</v>
      </c>
      <c r="PV169" s="57" t="s">
        <v>3167</v>
      </c>
      <c r="PW169" s="57" t="s">
        <v>3167</v>
      </c>
    </row>
    <row r="170" spans="1:439" ht="15" customHeight="1" x14ac:dyDescent="0.35">
      <c r="A170" s="57">
        <v>169</v>
      </c>
      <c r="B170" s="57" t="s">
        <v>2080</v>
      </c>
      <c r="D170" s="57" t="s">
        <v>372</v>
      </c>
      <c r="E170" s="57" t="s">
        <v>2333</v>
      </c>
      <c r="F170" s="57" t="s">
        <v>372</v>
      </c>
      <c r="G170" s="57" t="s">
        <v>2334</v>
      </c>
      <c r="H170" s="57" t="s">
        <v>2335</v>
      </c>
      <c r="I170" s="57" t="s">
        <v>2336</v>
      </c>
      <c r="J170" s="57" t="s">
        <v>2337</v>
      </c>
      <c r="K170" s="57" t="s">
        <v>2338</v>
      </c>
      <c r="L170" s="57" t="s">
        <v>2339</v>
      </c>
      <c r="M170" s="57" t="s">
        <v>2340</v>
      </c>
      <c r="P170" s="57" t="s">
        <v>2279</v>
      </c>
      <c r="S170" s="57" t="s">
        <v>69</v>
      </c>
      <c r="T170" s="57" t="s">
        <v>69</v>
      </c>
      <c r="U170" s="57" t="s">
        <v>69</v>
      </c>
      <c r="V170" s="57" t="s">
        <v>69</v>
      </c>
      <c r="W170" s="57" t="s">
        <v>63</v>
      </c>
      <c r="X170" s="57" t="s">
        <v>69</v>
      </c>
      <c r="Y170" s="57" t="s">
        <v>63</v>
      </c>
      <c r="Z170" s="57" t="s">
        <v>63</v>
      </c>
      <c r="AA170" s="57" t="s">
        <v>69</v>
      </c>
      <c r="AB170" s="57" t="s">
        <v>63</v>
      </c>
      <c r="AC170" s="57" t="s">
        <v>69</v>
      </c>
      <c r="AD170" s="57" t="s">
        <v>63</v>
      </c>
      <c r="AE170" s="57" t="s">
        <v>69</v>
      </c>
      <c r="AF170" s="57" t="s">
        <v>63</v>
      </c>
      <c r="AG170" s="57" t="s">
        <v>63</v>
      </c>
      <c r="AH170" s="57" t="s">
        <v>75</v>
      </c>
      <c r="AI170" s="57" t="s">
        <v>2341</v>
      </c>
      <c r="AJ170" s="57" t="s">
        <v>71</v>
      </c>
      <c r="AK170" s="57" t="s">
        <v>71</v>
      </c>
      <c r="AL170" s="57" t="s">
        <v>72</v>
      </c>
      <c r="AM170" s="57" t="s">
        <v>2341</v>
      </c>
      <c r="AN170" s="57" t="s">
        <v>2342</v>
      </c>
      <c r="AO170" s="57" t="s">
        <v>994</v>
      </c>
      <c r="AP170" s="57" t="s">
        <v>18927</v>
      </c>
      <c r="AQ170" s="57" t="s">
        <v>67</v>
      </c>
      <c r="AR170" s="57" t="s">
        <v>73</v>
      </c>
      <c r="AS170" s="57" t="s">
        <v>2293</v>
      </c>
      <c r="AT170" s="57" t="s">
        <v>18801</v>
      </c>
      <c r="AU170" s="57" t="s">
        <v>4877</v>
      </c>
      <c r="AV170" s="57" t="s">
        <v>6599</v>
      </c>
      <c r="AW170" s="57" t="s">
        <v>6600</v>
      </c>
      <c r="AX170" s="57" t="s">
        <v>6601</v>
      </c>
      <c r="AY170" s="57" t="s">
        <v>6602</v>
      </c>
      <c r="AZ170" s="57" t="s">
        <v>4881</v>
      </c>
      <c r="BE170" s="57" t="s">
        <v>6603</v>
      </c>
      <c r="BF170" s="57" t="s">
        <v>6604</v>
      </c>
      <c r="BG170" s="57" t="s">
        <v>6605</v>
      </c>
      <c r="BH170" s="57" t="s">
        <v>6606</v>
      </c>
      <c r="BI170" s="57" t="s">
        <v>6607</v>
      </c>
      <c r="BJ170" s="57" t="s">
        <v>6608</v>
      </c>
      <c r="BK170" s="57" t="s">
        <v>6609</v>
      </c>
      <c r="BO170" s="57" t="s">
        <v>6610</v>
      </c>
      <c r="BP170" s="57" t="s">
        <v>6611</v>
      </c>
      <c r="BR170" s="57" t="s">
        <v>6612</v>
      </c>
      <c r="BS170" s="57" t="s">
        <v>6613</v>
      </c>
      <c r="BT170" s="57" t="s">
        <v>6614</v>
      </c>
      <c r="BU170" s="57" t="s">
        <v>6615</v>
      </c>
      <c r="BV170" s="57" t="s">
        <v>18059</v>
      </c>
      <c r="BW170" s="164" t="s">
        <v>18802</v>
      </c>
      <c r="BX170" s="57" t="s">
        <v>19994</v>
      </c>
      <c r="BY170" s="57" t="s">
        <v>9480</v>
      </c>
      <c r="BZ170" s="57" t="s">
        <v>9481</v>
      </c>
      <c r="CA170" s="57" t="s">
        <v>9482</v>
      </c>
      <c r="CB170" s="57" t="s">
        <v>9483</v>
      </c>
      <c r="CC170" s="57" t="s">
        <v>9484</v>
      </c>
      <c r="CD170" s="57" t="s">
        <v>9485</v>
      </c>
      <c r="CI170" s="57" t="s">
        <v>9486</v>
      </c>
      <c r="CJ170" s="57" t="s">
        <v>9487</v>
      </c>
      <c r="CK170" s="57" t="s">
        <v>9488</v>
      </c>
      <c r="CL170" s="57" t="s">
        <v>9359</v>
      </c>
      <c r="CS170" s="57" t="s">
        <v>9489</v>
      </c>
      <c r="CT170" s="57" t="s">
        <v>9490</v>
      </c>
      <c r="CV170" s="57" t="s">
        <v>9491</v>
      </c>
      <c r="CW170" s="57" t="s">
        <v>9492</v>
      </c>
      <c r="CX170" s="57" t="s">
        <v>9493</v>
      </c>
      <c r="CY170" s="57" t="s">
        <v>9494</v>
      </c>
      <c r="CZ170" s="57" t="s">
        <v>18063</v>
      </c>
      <c r="DA170" s="164" t="s">
        <v>18805</v>
      </c>
      <c r="DB170" s="57" t="s">
        <v>19121</v>
      </c>
      <c r="DC170" s="57" t="s">
        <v>12196</v>
      </c>
      <c r="DD170" s="57" t="s">
        <v>12197</v>
      </c>
      <c r="DE170" s="57" t="s">
        <v>12198</v>
      </c>
      <c r="DF170" s="57" t="s">
        <v>9544</v>
      </c>
      <c r="DG170" s="57" t="s">
        <v>12199</v>
      </c>
      <c r="DH170" s="57" t="s">
        <v>6483</v>
      </c>
      <c r="DI170" s="57" t="s">
        <v>12200</v>
      </c>
      <c r="DM170" s="57" t="s">
        <v>12201</v>
      </c>
      <c r="DN170" s="57" t="s">
        <v>12202</v>
      </c>
      <c r="DO170" s="57" t="s">
        <v>12203</v>
      </c>
      <c r="DP170" s="57" t="s">
        <v>12204</v>
      </c>
      <c r="DQ170" s="57" t="s">
        <v>12205</v>
      </c>
      <c r="DR170" s="57" t="s">
        <v>12206</v>
      </c>
      <c r="DW170" s="57" t="s">
        <v>6611</v>
      </c>
      <c r="DX170" s="57" t="s">
        <v>9490</v>
      </c>
      <c r="DZ170" s="57" t="s">
        <v>9536</v>
      </c>
      <c r="EA170" s="57" t="s">
        <v>9536</v>
      </c>
      <c r="EB170" s="57" t="s">
        <v>9538</v>
      </c>
      <c r="EC170" s="57" t="s">
        <v>12207</v>
      </c>
      <c r="ED170" s="57" t="s">
        <v>18061</v>
      </c>
      <c r="EE170" s="164" t="s">
        <v>18835</v>
      </c>
      <c r="EF170" s="57" t="s">
        <v>18882</v>
      </c>
      <c r="EG170" s="57" t="s">
        <v>14368</v>
      </c>
      <c r="EH170" s="57" t="s">
        <v>14369</v>
      </c>
      <c r="EI170" s="57" t="s">
        <v>14370</v>
      </c>
      <c r="EJ170" s="57" t="s">
        <v>14371</v>
      </c>
      <c r="EK170" s="57" t="s">
        <v>14372</v>
      </c>
      <c r="EQ170" s="57" t="s">
        <v>14373</v>
      </c>
      <c r="ER170" s="57" t="s">
        <v>14374</v>
      </c>
      <c r="ES170" s="57" t="s">
        <v>14375</v>
      </c>
      <c r="ET170" s="57" t="s">
        <v>14376</v>
      </c>
      <c r="FA170" s="57" t="s">
        <v>14377</v>
      </c>
      <c r="FB170" s="57" t="s">
        <v>14378</v>
      </c>
      <c r="FC170" s="57" t="s">
        <v>9490</v>
      </c>
      <c r="FD170" s="57" t="s">
        <v>14379</v>
      </c>
      <c r="FE170" s="57" t="s">
        <v>14380</v>
      </c>
      <c r="FF170" s="57" t="s">
        <v>14381</v>
      </c>
      <c r="FG170" s="57" t="s">
        <v>14382</v>
      </c>
      <c r="FH170" s="57" t="s">
        <v>18063</v>
      </c>
      <c r="FI170" s="164" t="s">
        <v>18805</v>
      </c>
      <c r="FJ170" s="57" t="s">
        <v>19149</v>
      </c>
      <c r="FK170" s="57" t="s">
        <v>12227</v>
      </c>
      <c r="FL170" s="57" t="s">
        <v>12228</v>
      </c>
      <c r="FM170" s="57" t="s">
        <v>12229</v>
      </c>
      <c r="FN170" s="57" t="s">
        <v>19995</v>
      </c>
      <c r="FU170" s="57" t="s">
        <v>12232</v>
      </c>
      <c r="FV170" s="57" t="s">
        <v>12233</v>
      </c>
      <c r="FW170" s="57" t="s">
        <v>12235</v>
      </c>
      <c r="FX170" s="57" t="s">
        <v>12236</v>
      </c>
      <c r="GE170" s="57" t="s">
        <v>5884</v>
      </c>
      <c r="GF170" s="57" t="s">
        <v>6611</v>
      </c>
      <c r="GH170" s="57" t="s">
        <v>12237</v>
      </c>
      <c r="GI170" s="57" t="s">
        <v>12238</v>
      </c>
      <c r="GJ170" s="57" t="s">
        <v>12239</v>
      </c>
      <c r="GK170" s="57" t="s">
        <v>12240</v>
      </c>
      <c r="GL170" s="57" t="s">
        <v>18084</v>
      </c>
      <c r="GM170" s="164" t="s">
        <v>18802</v>
      </c>
      <c r="GN170" s="57" t="s">
        <v>18956</v>
      </c>
      <c r="GO170" s="57" t="s">
        <v>14383</v>
      </c>
      <c r="GP170" s="57" t="s">
        <v>14384</v>
      </c>
      <c r="GQ170" s="57" t="s">
        <v>14319</v>
      </c>
      <c r="GR170" s="57" t="s">
        <v>14385</v>
      </c>
      <c r="GY170" s="57" t="s">
        <v>17104</v>
      </c>
      <c r="GZ170" s="57" t="s">
        <v>14388</v>
      </c>
      <c r="HA170" s="57" t="s">
        <v>14389</v>
      </c>
      <c r="HB170" s="57" t="s">
        <v>14391</v>
      </c>
      <c r="HI170" s="57" t="s">
        <v>17105</v>
      </c>
      <c r="HJ170" s="57" t="s">
        <v>14393</v>
      </c>
      <c r="HK170" s="57" t="s">
        <v>6611</v>
      </c>
      <c r="HL170" s="57" t="s">
        <v>14394</v>
      </c>
      <c r="HM170" s="57" t="s">
        <v>14395</v>
      </c>
      <c r="HN170" s="57" t="s">
        <v>14396</v>
      </c>
      <c r="HO170" s="57" t="s">
        <v>14397</v>
      </c>
      <c r="HP170" s="57" t="s">
        <v>18075</v>
      </c>
      <c r="HQ170" s="164" t="s">
        <v>18805</v>
      </c>
      <c r="HR170" s="57" t="s">
        <v>19905</v>
      </c>
      <c r="HS170" s="57" t="s">
        <v>82</v>
      </c>
      <c r="HT170" s="57" t="s">
        <v>82</v>
      </c>
      <c r="HU170" s="57" t="s">
        <v>79</v>
      </c>
      <c r="HV170" s="57" t="s">
        <v>68</v>
      </c>
      <c r="HW170" s="57" t="s">
        <v>79</v>
      </c>
      <c r="HX170" s="57" t="s">
        <v>68</v>
      </c>
      <c r="HY170" s="57" t="s">
        <v>68</v>
      </c>
      <c r="HZ170" s="57" t="s">
        <v>82</v>
      </c>
      <c r="IA170" s="57" t="s">
        <v>82</v>
      </c>
      <c r="IB170" s="57" t="s">
        <v>82</v>
      </c>
      <c r="IC170" s="57" t="s">
        <v>79</v>
      </c>
      <c r="ID170" s="57" t="s">
        <v>79</v>
      </c>
      <c r="IE170" s="57" t="s">
        <v>79</v>
      </c>
      <c r="IF170" s="57" t="s">
        <v>79</v>
      </c>
      <c r="IG170" s="57" t="s">
        <v>68</v>
      </c>
      <c r="IH170" s="57" t="s">
        <v>68</v>
      </c>
      <c r="II170" s="57" t="s">
        <v>82</v>
      </c>
      <c r="IJ170" s="57">
        <v>15254</v>
      </c>
      <c r="IO170" s="57" t="s">
        <v>4802</v>
      </c>
      <c r="IT170" s="57">
        <v>2</v>
      </c>
      <c r="IY170" s="57">
        <v>400</v>
      </c>
      <c r="JD170" s="57">
        <v>136</v>
      </c>
      <c r="JN170" s="57">
        <v>31886</v>
      </c>
      <c r="JO170" s="57">
        <v>31084</v>
      </c>
      <c r="JS170" s="57" t="s">
        <v>9495</v>
      </c>
      <c r="JT170" s="57" t="s">
        <v>6677</v>
      </c>
      <c r="JX170" s="57">
        <v>2</v>
      </c>
      <c r="JY170" s="57">
        <v>1</v>
      </c>
      <c r="KC170" s="57">
        <v>465</v>
      </c>
      <c r="KD170" s="57">
        <v>144</v>
      </c>
      <c r="KH170" s="57">
        <v>253</v>
      </c>
      <c r="KI170" s="57">
        <v>326</v>
      </c>
      <c r="KR170" s="57">
        <v>24054</v>
      </c>
      <c r="KS170" s="57">
        <v>24346</v>
      </c>
      <c r="KT170" s="57">
        <v>23684</v>
      </c>
      <c r="KU170" s="57">
        <v>24354</v>
      </c>
      <c r="KW170" s="57" t="s">
        <v>6498</v>
      </c>
      <c r="KX170" s="57" t="s">
        <v>9620</v>
      </c>
      <c r="KY170" s="57" t="s">
        <v>5617</v>
      </c>
      <c r="KZ170" s="57" t="s">
        <v>6499</v>
      </c>
      <c r="LB170" s="57">
        <v>2</v>
      </c>
      <c r="LC170" s="57">
        <v>2</v>
      </c>
      <c r="LD170" s="57">
        <v>2</v>
      </c>
      <c r="LE170" s="57">
        <v>2</v>
      </c>
      <c r="LG170" s="57">
        <v>354</v>
      </c>
      <c r="LH170" s="57">
        <v>102</v>
      </c>
      <c r="LI170" s="57">
        <v>354</v>
      </c>
      <c r="LJ170" s="57">
        <v>119</v>
      </c>
      <c r="LL170" s="57">
        <v>255</v>
      </c>
      <c r="LM170" s="57">
        <v>255</v>
      </c>
      <c r="LN170" s="57">
        <v>251</v>
      </c>
      <c r="LO170" s="57">
        <v>255</v>
      </c>
      <c r="LV170" s="57">
        <v>31886</v>
      </c>
      <c r="LW170" s="57">
        <v>23594</v>
      </c>
      <c r="LX170" s="57">
        <v>11454</v>
      </c>
      <c r="LY170" s="57">
        <v>11054</v>
      </c>
      <c r="MA170" s="57" t="s">
        <v>9495</v>
      </c>
      <c r="MB170" s="57" t="s">
        <v>6552</v>
      </c>
      <c r="MC170" s="57" t="s">
        <v>728</v>
      </c>
      <c r="MD170" s="57" t="s">
        <v>727</v>
      </c>
      <c r="MF170" s="57">
        <v>2</v>
      </c>
      <c r="MG170" s="57">
        <v>1</v>
      </c>
      <c r="MH170" s="57">
        <v>1</v>
      </c>
      <c r="MI170" s="57">
        <v>1</v>
      </c>
      <c r="MK170" s="57">
        <v>465</v>
      </c>
      <c r="ML170" s="57">
        <v>196</v>
      </c>
      <c r="MM170" s="57">
        <v>63</v>
      </c>
      <c r="MN170" s="57">
        <v>140</v>
      </c>
      <c r="MP170" s="57">
        <v>253</v>
      </c>
      <c r="MQ170" s="57">
        <v>115</v>
      </c>
      <c r="MR170" s="57">
        <v>115</v>
      </c>
      <c r="MS170" s="57">
        <v>114</v>
      </c>
      <c r="MZ170" s="57">
        <v>13254</v>
      </c>
      <c r="NA170" s="57">
        <v>15254</v>
      </c>
      <c r="NB170" s="57">
        <v>31084</v>
      </c>
      <c r="NE170" s="57" t="s">
        <v>799</v>
      </c>
      <c r="NF170" s="57" t="s">
        <v>4802</v>
      </c>
      <c r="NG170" s="57" t="s">
        <v>6677</v>
      </c>
      <c r="NJ170" s="57">
        <v>1</v>
      </c>
      <c r="NK170" s="57">
        <v>2</v>
      </c>
      <c r="NL170" s="57">
        <v>1</v>
      </c>
      <c r="NO170" s="57">
        <v>42</v>
      </c>
      <c r="NP170" s="57">
        <v>400</v>
      </c>
      <c r="NQ170" s="57">
        <v>144</v>
      </c>
      <c r="NT170" s="57">
        <v>128</v>
      </c>
      <c r="NU170" s="57">
        <v>136</v>
      </c>
      <c r="NV170" s="57">
        <v>326</v>
      </c>
      <c r="PJ170" s="57" t="s">
        <v>19996</v>
      </c>
      <c r="PK170" s="57" t="s">
        <v>19997</v>
      </c>
      <c r="PL170" s="57" t="s">
        <v>19998</v>
      </c>
      <c r="PN170" s="57">
        <v>2481.1714033000003</v>
      </c>
      <c r="PO170" s="57" t="s">
        <v>18823</v>
      </c>
      <c r="PP170" s="57" t="s">
        <v>18824</v>
      </c>
      <c r="PQ170" s="57" t="s">
        <v>18825</v>
      </c>
      <c r="PR170" s="57" t="s">
        <v>3923</v>
      </c>
      <c r="PS170" s="57" t="s">
        <v>3924</v>
      </c>
      <c r="PT170" s="57" t="s">
        <v>3925</v>
      </c>
      <c r="PU170" s="57" t="s">
        <v>3926</v>
      </c>
      <c r="PV170" s="57" t="s">
        <v>3532</v>
      </c>
      <c r="PW170" s="57" t="s">
        <v>3927</v>
      </c>
    </row>
    <row r="171" spans="1:439" ht="15" customHeight="1" x14ac:dyDescent="0.35">
      <c r="A171" s="57">
        <v>170</v>
      </c>
      <c r="B171" s="57" t="s">
        <v>2080</v>
      </c>
      <c r="D171" s="57" t="s">
        <v>373</v>
      </c>
      <c r="E171" s="57" t="s">
        <v>2343</v>
      </c>
      <c r="F171" s="57" t="s">
        <v>2344</v>
      </c>
      <c r="G171" s="57" t="s">
        <v>2161</v>
      </c>
      <c r="H171" s="57" t="s">
        <v>2162</v>
      </c>
      <c r="P171" s="57" t="s">
        <v>2165</v>
      </c>
      <c r="S171" s="57" t="s">
        <v>69</v>
      </c>
      <c r="T171" s="57" t="s">
        <v>69</v>
      </c>
      <c r="U171" s="57" t="s">
        <v>69</v>
      </c>
      <c r="V171" s="57" t="s">
        <v>69</v>
      </c>
      <c r="W171" s="57" t="s">
        <v>63</v>
      </c>
      <c r="X171" s="57" t="s">
        <v>69</v>
      </c>
      <c r="Y171" s="57" t="s">
        <v>63</v>
      </c>
      <c r="Z171" s="57" t="s">
        <v>63</v>
      </c>
      <c r="AA171" s="57" t="s">
        <v>69</v>
      </c>
      <c r="AB171" s="57" t="s">
        <v>63</v>
      </c>
      <c r="AC171" s="57" t="s">
        <v>69</v>
      </c>
      <c r="AD171" s="57" t="s">
        <v>63</v>
      </c>
      <c r="AE171" s="57" t="s">
        <v>69</v>
      </c>
      <c r="AF171" s="57" t="s">
        <v>63</v>
      </c>
      <c r="AG171" s="57" t="s">
        <v>63</v>
      </c>
      <c r="AH171" s="57" t="s">
        <v>75</v>
      </c>
      <c r="AI171" s="57" t="s">
        <v>2166</v>
      </c>
      <c r="AL171" s="57" t="s">
        <v>77</v>
      </c>
      <c r="AN171" s="57" t="s">
        <v>2167</v>
      </c>
      <c r="AO171" s="57" t="s">
        <v>995</v>
      </c>
      <c r="AP171" s="57" t="s">
        <v>18850</v>
      </c>
      <c r="AQ171" s="57" t="s">
        <v>1245</v>
      </c>
      <c r="AR171" s="57" t="s">
        <v>78</v>
      </c>
      <c r="AS171" s="57" t="s">
        <v>2293</v>
      </c>
      <c r="AT171" s="57" t="s">
        <v>19618</v>
      </c>
      <c r="AU171" s="57" t="s">
        <v>6616</v>
      </c>
      <c r="AV171" s="57" t="s">
        <v>6617</v>
      </c>
      <c r="AW171" s="57" t="s">
        <v>6618</v>
      </c>
      <c r="AX171" s="57" t="s">
        <v>6619</v>
      </c>
      <c r="BE171" s="57" t="s">
        <v>6266</v>
      </c>
      <c r="BF171" s="57" t="s">
        <v>6620</v>
      </c>
      <c r="BG171" s="57" t="s">
        <v>6269</v>
      </c>
      <c r="BH171" s="57" t="s">
        <v>6621</v>
      </c>
      <c r="BI171" s="57" t="s">
        <v>6622</v>
      </c>
      <c r="BO171" s="57" t="s">
        <v>6273</v>
      </c>
      <c r="BP171" s="57" t="s">
        <v>6274</v>
      </c>
      <c r="BQ171" s="57" t="s">
        <v>6623</v>
      </c>
      <c r="BR171" s="57" t="s">
        <v>6275</v>
      </c>
      <c r="BS171" s="57" t="s">
        <v>6276</v>
      </c>
      <c r="BT171" s="57" t="s">
        <v>6277</v>
      </c>
      <c r="BU171" s="57" t="s">
        <v>6278</v>
      </c>
      <c r="BV171" s="57" t="s">
        <v>18059</v>
      </c>
      <c r="BW171" s="164" t="s">
        <v>18802</v>
      </c>
      <c r="BX171" s="57" t="s">
        <v>19397</v>
      </c>
      <c r="BY171" s="57" t="s">
        <v>9496</v>
      </c>
      <c r="BZ171" s="57" t="s">
        <v>9132</v>
      </c>
      <c r="CA171" s="57" t="s">
        <v>9133</v>
      </c>
      <c r="CB171" s="57" t="s">
        <v>9497</v>
      </c>
      <c r="CC171" s="57" t="s">
        <v>9498</v>
      </c>
      <c r="CD171" s="57" t="s">
        <v>9136</v>
      </c>
      <c r="CI171" s="57" t="s">
        <v>9137</v>
      </c>
      <c r="CJ171" s="57" t="s">
        <v>9138</v>
      </c>
      <c r="CK171" s="57" t="s">
        <v>9499</v>
      </c>
      <c r="CL171" s="57" t="s">
        <v>9500</v>
      </c>
      <c r="CM171" s="57" t="s">
        <v>9140</v>
      </c>
      <c r="CS171" s="57" t="s">
        <v>9142</v>
      </c>
      <c r="CT171" s="57" t="s">
        <v>9143</v>
      </c>
      <c r="CU171" s="57" t="s">
        <v>9144</v>
      </c>
      <c r="CZ171" s="57" t="s">
        <v>18072</v>
      </c>
      <c r="DA171" s="164" t="s">
        <v>18805</v>
      </c>
      <c r="DB171" s="57" t="s">
        <v>18942</v>
      </c>
      <c r="DC171" s="57" t="s">
        <v>12208</v>
      </c>
      <c r="DD171" s="57" t="s">
        <v>12209</v>
      </c>
      <c r="DE171" s="57" t="s">
        <v>11891</v>
      </c>
      <c r="DF171" s="57" t="s">
        <v>11892</v>
      </c>
      <c r="DG171" s="57" t="s">
        <v>12210</v>
      </c>
      <c r="DM171" s="57" t="s">
        <v>12211</v>
      </c>
      <c r="DN171" s="57" t="s">
        <v>12212</v>
      </c>
      <c r="DO171" s="57" t="s">
        <v>11899</v>
      </c>
      <c r="DP171" s="57" t="s">
        <v>12213</v>
      </c>
      <c r="DQ171" s="57" t="s">
        <v>12214</v>
      </c>
      <c r="DR171" s="57" t="s">
        <v>11902</v>
      </c>
      <c r="DW171" s="57" t="s">
        <v>11903</v>
      </c>
      <c r="DX171" s="57" t="s">
        <v>11904</v>
      </c>
      <c r="DY171" s="57" t="s">
        <v>11905</v>
      </c>
      <c r="DZ171" s="57" t="s">
        <v>12215</v>
      </c>
      <c r="EA171" s="57" t="s">
        <v>11907</v>
      </c>
      <c r="EB171" s="57" t="s">
        <v>11908</v>
      </c>
      <c r="EC171" s="57" t="s">
        <v>11909</v>
      </c>
      <c r="ED171" s="57" t="s">
        <v>18075</v>
      </c>
      <c r="EE171" s="164" t="s">
        <v>18805</v>
      </c>
      <c r="EF171" s="57" t="s">
        <v>19999</v>
      </c>
      <c r="HS171" s="57" t="s">
        <v>82</v>
      </c>
      <c r="HT171" s="57" t="s">
        <v>79</v>
      </c>
      <c r="HU171" s="57" t="s">
        <v>79</v>
      </c>
      <c r="HV171" s="57" t="s">
        <v>79</v>
      </c>
      <c r="HW171" s="57" t="s">
        <v>79</v>
      </c>
      <c r="HX171" s="57" t="s">
        <v>68</v>
      </c>
      <c r="HY171" s="57" t="s">
        <v>82</v>
      </c>
      <c r="HZ171" s="57" t="s">
        <v>82</v>
      </c>
      <c r="IA171" s="57" t="s">
        <v>84</v>
      </c>
      <c r="IB171" s="57" t="s">
        <v>84</v>
      </c>
      <c r="IC171" s="57" t="s">
        <v>79</v>
      </c>
      <c r="ID171" s="57" t="s">
        <v>79</v>
      </c>
      <c r="IE171" s="57" t="s">
        <v>79</v>
      </c>
      <c r="IF171" s="57" t="s">
        <v>79</v>
      </c>
      <c r="IG171" s="57" t="s">
        <v>68</v>
      </c>
      <c r="IH171" s="57" t="s">
        <v>79</v>
      </c>
      <c r="II171" s="57" t="s">
        <v>68</v>
      </c>
      <c r="IJ171" s="57">
        <v>31889</v>
      </c>
      <c r="IK171" s="57">
        <v>11454</v>
      </c>
      <c r="IL171" s="57">
        <v>11054</v>
      </c>
      <c r="IO171" s="57" t="s">
        <v>6279</v>
      </c>
      <c r="IP171" s="57" t="s">
        <v>728</v>
      </c>
      <c r="IQ171" s="57" t="s">
        <v>727</v>
      </c>
      <c r="IT171" s="57">
        <v>3</v>
      </c>
      <c r="IU171" s="57">
        <v>2</v>
      </c>
      <c r="IV171" s="57">
        <v>2</v>
      </c>
      <c r="IY171" s="57">
        <v>3640</v>
      </c>
      <c r="IZ171" s="57">
        <v>243</v>
      </c>
      <c r="JA171" s="57">
        <v>320</v>
      </c>
      <c r="JD171" s="57">
        <v>311</v>
      </c>
      <c r="JE171" s="57">
        <v>115</v>
      </c>
      <c r="JF171" s="57">
        <v>114</v>
      </c>
      <c r="JN171" s="57">
        <v>15254</v>
      </c>
      <c r="JO171" s="57">
        <v>31889</v>
      </c>
      <c r="JP171" s="57">
        <v>11454</v>
      </c>
      <c r="JQ171" s="57">
        <v>11054</v>
      </c>
      <c r="JS171" s="57" t="s">
        <v>4802</v>
      </c>
      <c r="JT171" s="57" t="s">
        <v>6279</v>
      </c>
      <c r="JU171" s="57" t="s">
        <v>728</v>
      </c>
      <c r="JV171" s="57" t="s">
        <v>727</v>
      </c>
      <c r="JX171" s="57">
        <v>3</v>
      </c>
      <c r="JY171" s="57">
        <v>3</v>
      </c>
      <c r="JZ171" s="57">
        <v>2</v>
      </c>
      <c r="KA171" s="57">
        <v>2</v>
      </c>
      <c r="KC171" s="57">
        <v>700</v>
      </c>
      <c r="KD171" s="57">
        <v>3640</v>
      </c>
      <c r="KE171" s="57">
        <v>243</v>
      </c>
      <c r="KF171" s="57">
        <v>320</v>
      </c>
      <c r="KH171" s="57">
        <v>136</v>
      </c>
      <c r="KI171" s="57">
        <v>311</v>
      </c>
      <c r="KJ171" s="57">
        <v>115</v>
      </c>
      <c r="KK171" s="57">
        <v>114</v>
      </c>
      <c r="KR171" s="57">
        <v>32110</v>
      </c>
      <c r="KS171" s="57">
        <v>15254</v>
      </c>
      <c r="KW171" s="57" t="s">
        <v>4603</v>
      </c>
      <c r="KX171" s="57" t="s">
        <v>4802</v>
      </c>
      <c r="LB171" s="57">
        <v>2</v>
      </c>
      <c r="LC171" s="57">
        <v>3</v>
      </c>
      <c r="LG171" s="57">
        <v>390</v>
      </c>
      <c r="LH171" s="57">
        <v>700</v>
      </c>
      <c r="LL171" s="57">
        <v>310</v>
      </c>
      <c r="LM171" s="57">
        <v>136</v>
      </c>
      <c r="PJ171" s="57" t="s">
        <v>20000</v>
      </c>
      <c r="PK171" s="57" t="s">
        <v>20001</v>
      </c>
      <c r="PL171" s="57" t="s">
        <v>20002</v>
      </c>
      <c r="PN171" s="57">
        <v>811.13879270000018</v>
      </c>
      <c r="PO171" s="57" t="s">
        <v>18823</v>
      </c>
      <c r="PP171" s="57" t="s">
        <v>18824</v>
      </c>
      <c r="PQ171" s="57" t="s">
        <v>18825</v>
      </c>
      <c r="PR171" s="57" t="s">
        <v>3928</v>
      </c>
      <c r="PS171" s="57" t="s">
        <v>3929</v>
      </c>
      <c r="PT171" s="57" t="s">
        <v>3930</v>
      </c>
      <c r="PU171" s="57" t="s">
        <v>3167</v>
      </c>
      <c r="PV171" s="57" t="s">
        <v>3167</v>
      </c>
      <c r="PW171" s="57" t="s">
        <v>3167</v>
      </c>
    </row>
    <row r="172" spans="1:439" ht="15" customHeight="1" x14ac:dyDescent="0.35">
      <c r="A172" s="57">
        <v>171</v>
      </c>
      <c r="B172" s="57" t="s">
        <v>2080</v>
      </c>
      <c r="D172" s="57" t="s">
        <v>374</v>
      </c>
      <c r="E172" s="57" t="s">
        <v>2345</v>
      </c>
      <c r="F172" s="57" t="s">
        <v>2346</v>
      </c>
      <c r="G172" s="57" t="s">
        <v>2347</v>
      </c>
      <c r="H172" s="57" t="s">
        <v>2348</v>
      </c>
      <c r="P172" s="57" t="s">
        <v>2240</v>
      </c>
      <c r="S172" s="57" t="s">
        <v>63</v>
      </c>
      <c r="T172" s="57" t="s">
        <v>69</v>
      </c>
      <c r="U172" s="57" t="s">
        <v>69</v>
      </c>
      <c r="V172" s="57" t="s">
        <v>69</v>
      </c>
      <c r="W172" s="57" t="s">
        <v>69</v>
      </c>
      <c r="X172" s="57" t="s">
        <v>69</v>
      </c>
      <c r="Y172" s="57" t="s">
        <v>63</v>
      </c>
      <c r="Z172" s="57" t="s">
        <v>63</v>
      </c>
      <c r="AA172" s="57" t="s">
        <v>69</v>
      </c>
      <c r="AB172" s="57" t="s">
        <v>69</v>
      </c>
      <c r="AC172" s="57" t="s">
        <v>63</v>
      </c>
      <c r="AD172" s="57" t="s">
        <v>63</v>
      </c>
      <c r="AE172" s="57" t="s">
        <v>69</v>
      </c>
      <c r="AF172" s="57" t="s">
        <v>63</v>
      </c>
      <c r="AG172" s="57" t="s">
        <v>63</v>
      </c>
      <c r="AH172" s="57" t="s">
        <v>75</v>
      </c>
      <c r="AI172" s="57" t="s">
        <v>2254</v>
      </c>
      <c r="AL172" s="57" t="s">
        <v>77</v>
      </c>
      <c r="AM172" s="57" t="s">
        <v>2254</v>
      </c>
      <c r="AN172" s="57" t="s">
        <v>2255</v>
      </c>
      <c r="AO172" s="57" t="s">
        <v>996</v>
      </c>
      <c r="AP172" s="57" t="s">
        <v>18850</v>
      </c>
      <c r="AQ172" s="57" t="s">
        <v>67</v>
      </c>
      <c r="AR172" s="57" t="s">
        <v>78</v>
      </c>
      <c r="AS172" s="57" t="s">
        <v>2293</v>
      </c>
      <c r="AT172" s="57" t="s">
        <v>18859</v>
      </c>
      <c r="AU172" s="57" t="s">
        <v>6624</v>
      </c>
      <c r="AV172" s="57" t="s">
        <v>6625</v>
      </c>
      <c r="AW172" s="57" t="s">
        <v>6626</v>
      </c>
      <c r="AX172" s="57" t="s">
        <v>6627</v>
      </c>
      <c r="AY172" s="57" t="s">
        <v>6628</v>
      </c>
      <c r="AZ172" s="57" t="s">
        <v>4900</v>
      </c>
      <c r="BA172" s="57" t="s">
        <v>6629</v>
      </c>
      <c r="BE172" s="57" t="s">
        <v>6630</v>
      </c>
      <c r="BF172" s="57" t="s">
        <v>6631</v>
      </c>
      <c r="BG172" s="57" t="s">
        <v>6632</v>
      </c>
      <c r="BH172" s="57" t="s">
        <v>6633</v>
      </c>
      <c r="BI172" s="57" t="s">
        <v>6634</v>
      </c>
      <c r="BO172" s="57" t="s">
        <v>6635</v>
      </c>
      <c r="BP172" s="57" t="s">
        <v>6636</v>
      </c>
      <c r="BR172" s="57" t="s">
        <v>6637</v>
      </c>
      <c r="BS172" s="57" t="s">
        <v>6638</v>
      </c>
      <c r="BT172" s="57" t="s">
        <v>6639</v>
      </c>
      <c r="BU172" s="57" t="s">
        <v>6640</v>
      </c>
      <c r="BV172" s="57" t="s">
        <v>18084</v>
      </c>
      <c r="BW172" s="164" t="s">
        <v>18805</v>
      </c>
      <c r="BX172" s="57" t="s">
        <v>19530</v>
      </c>
      <c r="BY172" s="57" t="s">
        <v>9501</v>
      </c>
      <c r="BZ172" s="57" t="s">
        <v>9502</v>
      </c>
      <c r="CA172" s="57" t="s">
        <v>9503</v>
      </c>
      <c r="CB172" s="57" t="s">
        <v>9504</v>
      </c>
      <c r="CC172" s="57" t="s">
        <v>9505</v>
      </c>
      <c r="CD172" s="57" t="s">
        <v>9506</v>
      </c>
      <c r="CE172" s="57" t="s">
        <v>9507</v>
      </c>
      <c r="CF172" s="57" t="s">
        <v>9508</v>
      </c>
      <c r="CG172" s="57" t="s">
        <v>9509</v>
      </c>
      <c r="CI172" s="57" t="s">
        <v>9510</v>
      </c>
      <c r="CJ172" s="57" t="s">
        <v>9511</v>
      </c>
      <c r="CK172" s="57" t="s">
        <v>9512</v>
      </c>
      <c r="CL172" s="57" t="s">
        <v>9513</v>
      </c>
      <c r="CM172" s="57" t="s">
        <v>9514</v>
      </c>
      <c r="CN172" s="57" t="s">
        <v>9515</v>
      </c>
      <c r="CS172" s="57" t="s">
        <v>9516</v>
      </c>
      <c r="CT172" s="57" t="s">
        <v>9517</v>
      </c>
      <c r="CV172" s="57" t="s">
        <v>9518</v>
      </c>
      <c r="CW172" s="57" t="s">
        <v>9519</v>
      </c>
      <c r="CX172" s="57" t="s">
        <v>9520</v>
      </c>
      <c r="CY172" s="57" t="s">
        <v>9521</v>
      </c>
      <c r="CZ172" s="57" t="s">
        <v>18061</v>
      </c>
      <c r="DA172" s="164" t="s">
        <v>18835</v>
      </c>
      <c r="DB172" s="57" t="s">
        <v>19108</v>
      </c>
      <c r="DC172" s="57" t="s">
        <v>12216</v>
      </c>
      <c r="DD172" s="57" t="s">
        <v>12217</v>
      </c>
      <c r="DE172" s="57" t="s">
        <v>12218</v>
      </c>
      <c r="DM172" s="57" t="s">
        <v>12219</v>
      </c>
      <c r="DN172" s="57" t="s">
        <v>9321</v>
      </c>
      <c r="DO172" s="57" t="s">
        <v>9322</v>
      </c>
      <c r="DP172" s="57" t="s">
        <v>12220</v>
      </c>
      <c r="DW172" s="57" t="s">
        <v>12221</v>
      </c>
      <c r="DX172" s="57" t="s">
        <v>12222</v>
      </c>
      <c r="DY172" s="57" t="s">
        <v>6636</v>
      </c>
      <c r="DZ172" s="57" t="s">
        <v>12223</v>
      </c>
      <c r="EA172" s="57" t="s">
        <v>12224</v>
      </c>
      <c r="EB172" s="57" t="s">
        <v>12225</v>
      </c>
      <c r="EC172" s="57" t="s">
        <v>12226</v>
      </c>
      <c r="ED172" s="57" t="s">
        <v>18075</v>
      </c>
      <c r="EE172" s="164" t="s">
        <v>18935</v>
      </c>
      <c r="EF172" s="57" t="s">
        <v>19055</v>
      </c>
      <c r="EG172" s="57" t="s">
        <v>12062</v>
      </c>
      <c r="EH172" s="57" t="s">
        <v>12063</v>
      </c>
      <c r="EI172" s="57" t="s">
        <v>12064</v>
      </c>
      <c r="EJ172" s="57" t="s">
        <v>12065</v>
      </c>
      <c r="EK172" s="57" t="s">
        <v>12066</v>
      </c>
      <c r="EQ172" s="57" t="s">
        <v>12067</v>
      </c>
      <c r="ER172" s="57" t="s">
        <v>9358</v>
      </c>
      <c r="ES172" s="57" t="s">
        <v>12068</v>
      </c>
      <c r="ET172" s="57" t="s">
        <v>12069</v>
      </c>
      <c r="EU172" s="57" t="s">
        <v>12070</v>
      </c>
      <c r="EV172" s="57" t="s">
        <v>12071</v>
      </c>
      <c r="FA172" s="57" t="s">
        <v>12072</v>
      </c>
      <c r="FD172" s="57" t="s">
        <v>12073</v>
      </c>
      <c r="FE172" s="57" t="s">
        <v>12074</v>
      </c>
      <c r="FF172" s="57" t="s">
        <v>12075</v>
      </c>
      <c r="FG172" s="57" t="s">
        <v>12076</v>
      </c>
      <c r="FH172" s="57" t="s">
        <v>18072</v>
      </c>
      <c r="FI172" s="164" t="s">
        <v>18805</v>
      </c>
      <c r="FJ172" s="57" t="s">
        <v>18861</v>
      </c>
      <c r="FK172" s="57" t="s">
        <v>16047</v>
      </c>
      <c r="FL172" s="57" t="s">
        <v>15994</v>
      </c>
      <c r="FM172" s="57" t="s">
        <v>16048</v>
      </c>
      <c r="FN172" s="57" t="s">
        <v>15997</v>
      </c>
      <c r="FU172" s="57" t="s">
        <v>16049</v>
      </c>
      <c r="FV172" s="57" t="s">
        <v>16050</v>
      </c>
      <c r="FW172" s="57" t="s">
        <v>12099</v>
      </c>
      <c r="GE172" s="57" t="s">
        <v>12100</v>
      </c>
      <c r="GF172" s="57" t="s">
        <v>12101</v>
      </c>
      <c r="GH172" s="57" t="s">
        <v>12103</v>
      </c>
      <c r="GI172" s="57" t="s">
        <v>16051</v>
      </c>
      <c r="GJ172" s="57" t="s">
        <v>16052</v>
      </c>
      <c r="GK172" s="57" t="s">
        <v>16053</v>
      </c>
      <c r="GL172" s="57" t="s">
        <v>18084</v>
      </c>
      <c r="GM172" s="164" t="s">
        <v>18802</v>
      </c>
      <c r="GN172" s="57" t="s">
        <v>19108</v>
      </c>
      <c r="HS172" s="57" t="s">
        <v>79</v>
      </c>
      <c r="HT172" s="57" t="s">
        <v>79</v>
      </c>
      <c r="HU172" s="57" t="s">
        <v>79</v>
      </c>
      <c r="HV172" s="57" t="s">
        <v>79</v>
      </c>
      <c r="HW172" s="57" t="s">
        <v>79</v>
      </c>
      <c r="HX172" s="57" t="s">
        <v>79</v>
      </c>
      <c r="HY172" s="57" t="s">
        <v>82</v>
      </c>
      <c r="HZ172" s="57" t="s">
        <v>82</v>
      </c>
      <c r="IA172" s="57" t="s">
        <v>79</v>
      </c>
      <c r="IB172" s="57" t="s">
        <v>82</v>
      </c>
      <c r="IC172" s="57" t="s">
        <v>79</v>
      </c>
      <c r="ID172" s="57" t="s">
        <v>79</v>
      </c>
      <c r="IE172" s="57" t="s">
        <v>82</v>
      </c>
      <c r="IF172" s="57" t="s">
        <v>79</v>
      </c>
      <c r="IG172" s="57" t="s">
        <v>79</v>
      </c>
      <c r="IH172" s="57" t="s">
        <v>79</v>
      </c>
      <c r="II172" s="57" t="s">
        <v>79</v>
      </c>
      <c r="IJ172" s="57">
        <v>31862</v>
      </c>
      <c r="IO172" s="57" t="s">
        <v>6641</v>
      </c>
      <c r="IT172" s="57">
        <v>3</v>
      </c>
      <c r="IY172" s="57">
        <v>189</v>
      </c>
      <c r="JD172" s="57">
        <v>311</v>
      </c>
      <c r="LV172" s="57">
        <v>31862</v>
      </c>
      <c r="MA172" s="57" t="s">
        <v>6641</v>
      </c>
      <c r="MF172" s="57">
        <v>3</v>
      </c>
      <c r="MK172" s="57">
        <v>189</v>
      </c>
      <c r="MP172" s="57">
        <v>311</v>
      </c>
      <c r="PJ172" s="57" t="s">
        <v>20003</v>
      </c>
      <c r="PK172" s="57" t="s">
        <v>20004</v>
      </c>
      <c r="PL172" s="57" t="s">
        <v>20005</v>
      </c>
      <c r="PN172" s="57">
        <v>916.62640540000018</v>
      </c>
      <c r="PO172" s="57" t="s">
        <v>18823</v>
      </c>
      <c r="PP172" s="57" t="s">
        <v>18824</v>
      </c>
      <c r="PQ172" s="57" t="s">
        <v>18825</v>
      </c>
      <c r="PR172" s="57" t="s">
        <v>3882</v>
      </c>
      <c r="PS172" s="57" t="s">
        <v>3931</v>
      </c>
      <c r="PT172" s="57" t="s">
        <v>3932</v>
      </c>
      <c r="PU172" s="57" t="s">
        <v>3876</v>
      </c>
      <c r="PV172" s="57" t="s">
        <v>3933</v>
      </c>
      <c r="PW172" s="57" t="s">
        <v>3167</v>
      </c>
    </row>
    <row r="173" spans="1:439" ht="15" customHeight="1" x14ac:dyDescent="0.35">
      <c r="A173" s="57">
        <v>172</v>
      </c>
      <c r="B173" s="57" t="s">
        <v>2080</v>
      </c>
      <c r="D173" s="57" t="s">
        <v>375</v>
      </c>
      <c r="E173" s="57" t="s">
        <v>2349</v>
      </c>
      <c r="F173" s="57" t="s">
        <v>2350</v>
      </c>
      <c r="G173" s="57" t="s">
        <v>2351</v>
      </c>
      <c r="H173" s="57" t="s">
        <v>2352</v>
      </c>
      <c r="I173" s="57" t="s">
        <v>2353</v>
      </c>
      <c r="J173" s="57" t="s">
        <v>2354</v>
      </c>
      <c r="P173" s="57" t="s">
        <v>1432</v>
      </c>
      <c r="Q173" s="57" t="s">
        <v>1422</v>
      </c>
      <c r="R173" s="57" t="s">
        <v>2280</v>
      </c>
      <c r="S173" s="57" t="s">
        <v>69</v>
      </c>
      <c r="T173" s="57" t="s">
        <v>69</v>
      </c>
      <c r="U173" s="57" t="s">
        <v>69</v>
      </c>
      <c r="V173" s="57" t="s">
        <v>63</v>
      </c>
      <c r="W173" s="57" t="s">
        <v>63</v>
      </c>
      <c r="X173" s="57" t="s">
        <v>69</v>
      </c>
      <c r="Y173" s="57" t="s">
        <v>63</v>
      </c>
      <c r="Z173" s="57" t="s">
        <v>63</v>
      </c>
      <c r="AA173" s="57" t="s">
        <v>69</v>
      </c>
      <c r="AB173" s="57" t="s">
        <v>63</v>
      </c>
      <c r="AC173" s="57" t="s">
        <v>69</v>
      </c>
      <c r="AD173" s="57" t="s">
        <v>69</v>
      </c>
      <c r="AE173" s="57" t="s">
        <v>69</v>
      </c>
      <c r="AF173" s="57" t="s">
        <v>63</v>
      </c>
      <c r="AG173" s="57" t="s">
        <v>63</v>
      </c>
      <c r="AH173" s="57" t="s">
        <v>75</v>
      </c>
      <c r="AI173" s="57" t="s">
        <v>2355</v>
      </c>
      <c r="AJ173" s="57" t="s">
        <v>65</v>
      </c>
      <c r="AK173" s="57" t="s">
        <v>76</v>
      </c>
      <c r="AL173" s="57" t="s">
        <v>72</v>
      </c>
      <c r="AM173" s="57" t="s">
        <v>2355</v>
      </c>
      <c r="AN173" s="57" t="s">
        <v>2342</v>
      </c>
      <c r="AO173" s="57" t="s">
        <v>997</v>
      </c>
      <c r="AP173" s="57" t="s">
        <v>18927</v>
      </c>
      <c r="AQ173" s="57" t="s">
        <v>67</v>
      </c>
      <c r="AR173" s="57" t="s">
        <v>73</v>
      </c>
      <c r="AS173" s="57" t="s">
        <v>1806</v>
      </c>
      <c r="AT173" s="57" t="s">
        <v>18859</v>
      </c>
      <c r="AU173" s="57" t="s">
        <v>4877</v>
      </c>
      <c r="AV173" s="57" t="s">
        <v>6642</v>
      </c>
      <c r="AW173" s="57" t="s">
        <v>6643</v>
      </c>
      <c r="AX173" s="57" t="s">
        <v>6601</v>
      </c>
      <c r="AY173" s="57" t="s">
        <v>6602</v>
      </c>
      <c r="AZ173" s="57" t="s">
        <v>4881</v>
      </c>
      <c r="BA173" s="57" t="s">
        <v>6644</v>
      </c>
      <c r="BE173" s="57" t="s">
        <v>6603</v>
      </c>
      <c r="BF173" s="57" t="s">
        <v>6645</v>
      </c>
      <c r="BG173" s="57" t="s">
        <v>6605</v>
      </c>
      <c r="BH173" s="57" t="s">
        <v>6606</v>
      </c>
      <c r="BI173" s="57" t="s">
        <v>6646</v>
      </c>
      <c r="BJ173" s="57" t="s">
        <v>6647</v>
      </c>
      <c r="BK173" s="57" t="s">
        <v>6608</v>
      </c>
      <c r="BL173" s="57" t="s">
        <v>6648</v>
      </c>
      <c r="BO173" s="57" t="s">
        <v>4498</v>
      </c>
      <c r="BP173" s="57" t="s">
        <v>697</v>
      </c>
      <c r="BR173" s="57" t="s">
        <v>6612</v>
      </c>
      <c r="BS173" s="57" t="s">
        <v>6613</v>
      </c>
      <c r="BT173" s="57" t="s">
        <v>6614</v>
      </c>
      <c r="BU173" s="57" t="s">
        <v>6615</v>
      </c>
      <c r="BV173" s="57" t="s">
        <v>18059</v>
      </c>
      <c r="BW173" s="164" t="s">
        <v>18802</v>
      </c>
      <c r="BX173" s="57" t="s">
        <v>18882</v>
      </c>
      <c r="BY173" s="57" t="s">
        <v>9522</v>
      </c>
      <c r="BZ173" s="57" t="s">
        <v>9523</v>
      </c>
      <c r="CA173" s="57" t="s">
        <v>9524</v>
      </c>
      <c r="CB173" s="57" t="s">
        <v>9525</v>
      </c>
      <c r="CC173" s="57" t="s">
        <v>9526</v>
      </c>
      <c r="CD173" s="57" t="s">
        <v>9527</v>
      </c>
      <c r="CE173" s="57" t="s">
        <v>6483</v>
      </c>
      <c r="CF173" s="57" t="s">
        <v>9528</v>
      </c>
      <c r="CI173" s="57" t="s">
        <v>9529</v>
      </c>
      <c r="CJ173" s="57" t="s">
        <v>9530</v>
      </c>
      <c r="CK173" s="57" t="s">
        <v>9359</v>
      </c>
      <c r="CL173" s="57" t="s">
        <v>9531</v>
      </c>
      <c r="CM173" s="57" t="s">
        <v>9532</v>
      </c>
      <c r="CN173" s="57" t="s">
        <v>9533</v>
      </c>
      <c r="CO173" s="57" t="s">
        <v>9534</v>
      </c>
      <c r="CP173" s="57" t="s">
        <v>6491</v>
      </c>
      <c r="CS173" s="57" t="s">
        <v>6611</v>
      </c>
      <c r="CT173" s="57" t="s">
        <v>9535</v>
      </c>
      <c r="CV173" s="57" t="s">
        <v>9536</v>
      </c>
      <c r="CW173" s="57" t="s">
        <v>9537</v>
      </c>
      <c r="CX173" s="57" t="s">
        <v>9538</v>
      </c>
      <c r="CY173" s="57" t="s">
        <v>9539</v>
      </c>
      <c r="CZ173" s="57" t="s">
        <v>18061</v>
      </c>
      <c r="DA173" s="164" t="s">
        <v>18835</v>
      </c>
      <c r="DB173" s="57" t="s">
        <v>18908</v>
      </c>
      <c r="DC173" s="57" t="s">
        <v>20006</v>
      </c>
      <c r="DD173" s="57" t="s">
        <v>20007</v>
      </c>
      <c r="DE173" s="57" t="s">
        <v>20008</v>
      </c>
      <c r="DF173" s="57" t="s">
        <v>20009</v>
      </c>
      <c r="DG173" s="57" t="s">
        <v>20010</v>
      </c>
      <c r="DH173" s="57" t="s">
        <v>20011</v>
      </c>
      <c r="DM173" s="57" t="s">
        <v>20012</v>
      </c>
      <c r="DN173" s="57" t="s">
        <v>20013</v>
      </c>
      <c r="DO173" s="57" t="s">
        <v>20014</v>
      </c>
      <c r="DP173" s="57" t="s">
        <v>14375</v>
      </c>
      <c r="DQ173" s="57" t="s">
        <v>20015</v>
      </c>
      <c r="DW173" s="57" t="s">
        <v>20016</v>
      </c>
      <c r="DX173" s="57" t="s">
        <v>9535</v>
      </c>
      <c r="DZ173" s="57" t="s">
        <v>20017</v>
      </c>
      <c r="EA173" s="57" t="s">
        <v>20018</v>
      </c>
      <c r="EB173" s="57" t="s">
        <v>20019</v>
      </c>
      <c r="EC173" s="57" t="s">
        <v>20020</v>
      </c>
      <c r="ED173" s="57" t="s">
        <v>18061</v>
      </c>
      <c r="EE173" s="164" t="s">
        <v>18805</v>
      </c>
      <c r="EF173" s="57" t="s">
        <v>18929</v>
      </c>
      <c r="EG173" s="57" t="s">
        <v>12227</v>
      </c>
      <c r="EH173" s="57" t="s">
        <v>12228</v>
      </c>
      <c r="EI173" s="57" t="s">
        <v>12229</v>
      </c>
      <c r="EJ173" s="57" t="s">
        <v>12230</v>
      </c>
      <c r="EK173" s="57" t="s">
        <v>12231</v>
      </c>
      <c r="EQ173" s="57" t="s">
        <v>12232</v>
      </c>
      <c r="ER173" s="57" t="s">
        <v>12233</v>
      </c>
      <c r="ES173" s="57" t="s">
        <v>12234</v>
      </c>
      <c r="ET173" s="57" t="s">
        <v>12235</v>
      </c>
      <c r="EU173" s="57" t="s">
        <v>12236</v>
      </c>
      <c r="FA173" s="57" t="s">
        <v>5884</v>
      </c>
      <c r="FB173" s="57" t="s">
        <v>6611</v>
      </c>
      <c r="FD173" s="57" t="s">
        <v>12237</v>
      </c>
      <c r="FE173" s="57" t="s">
        <v>12238</v>
      </c>
      <c r="FF173" s="57" t="s">
        <v>12239</v>
      </c>
      <c r="FG173" s="57" t="s">
        <v>12240</v>
      </c>
      <c r="FH173" s="57" t="s">
        <v>18084</v>
      </c>
      <c r="FI173" s="164" t="s">
        <v>18802</v>
      </c>
      <c r="FJ173" s="57" t="s">
        <v>18882</v>
      </c>
      <c r="FK173" s="57" t="s">
        <v>14383</v>
      </c>
      <c r="FL173" s="57" t="s">
        <v>14384</v>
      </c>
      <c r="FM173" s="57" t="s">
        <v>14319</v>
      </c>
      <c r="FN173" s="57" t="s">
        <v>14385</v>
      </c>
      <c r="FO173" s="57" t="s">
        <v>16054</v>
      </c>
      <c r="FU173" s="57" t="s">
        <v>14387</v>
      </c>
      <c r="FV173" s="57" t="s">
        <v>14388</v>
      </c>
      <c r="FW173" s="57" t="s">
        <v>14389</v>
      </c>
      <c r="FX173" s="57" t="s">
        <v>14322</v>
      </c>
      <c r="FY173" s="57" t="s">
        <v>14390</v>
      </c>
      <c r="FZ173" s="57" t="s">
        <v>14391</v>
      </c>
      <c r="GA173" s="57" t="s">
        <v>14392</v>
      </c>
      <c r="GE173" s="57" t="s">
        <v>9216</v>
      </c>
      <c r="GF173" s="57" t="s">
        <v>14393</v>
      </c>
      <c r="GG173" s="57" t="s">
        <v>6611</v>
      </c>
      <c r="GH173" s="57" t="s">
        <v>14394</v>
      </c>
      <c r="GI173" s="57" t="s">
        <v>14395</v>
      </c>
      <c r="GJ173" s="57" t="s">
        <v>14396</v>
      </c>
      <c r="GK173" s="57" t="s">
        <v>14397</v>
      </c>
      <c r="GL173" s="57" t="s">
        <v>18075</v>
      </c>
      <c r="GM173" s="164" t="s">
        <v>18805</v>
      </c>
      <c r="GN173" s="57" t="s">
        <v>19530</v>
      </c>
      <c r="HS173" s="57" t="s">
        <v>82</v>
      </c>
      <c r="HT173" s="57" t="s">
        <v>82</v>
      </c>
      <c r="HU173" s="57" t="s">
        <v>79</v>
      </c>
      <c r="HV173" s="57" t="s">
        <v>68</v>
      </c>
      <c r="HW173" s="57" t="s">
        <v>79</v>
      </c>
      <c r="HX173" s="57" t="s">
        <v>68</v>
      </c>
      <c r="HY173" s="57" t="s">
        <v>68</v>
      </c>
      <c r="HZ173" s="57" t="s">
        <v>82</v>
      </c>
      <c r="IA173" s="57" t="s">
        <v>82</v>
      </c>
      <c r="IB173" s="57" t="s">
        <v>82</v>
      </c>
      <c r="IC173" s="57" t="s">
        <v>79</v>
      </c>
      <c r="ID173" s="57" t="s">
        <v>79</v>
      </c>
      <c r="IE173" s="57" t="s">
        <v>79</v>
      </c>
      <c r="IF173" s="57" t="s">
        <v>79</v>
      </c>
      <c r="IG173" s="57" t="s">
        <v>68</v>
      </c>
      <c r="IH173" s="57" t="s">
        <v>68</v>
      </c>
      <c r="II173" s="57" t="s">
        <v>82</v>
      </c>
      <c r="IJ173" s="57">
        <v>24431</v>
      </c>
      <c r="IK173" s="57">
        <v>15254</v>
      </c>
      <c r="IO173" s="57" t="s">
        <v>6649</v>
      </c>
      <c r="IP173" s="57" t="s">
        <v>4802</v>
      </c>
      <c r="IT173" s="57">
        <v>2</v>
      </c>
      <c r="IU173" s="57">
        <v>1</v>
      </c>
      <c r="IY173" s="57">
        <v>354</v>
      </c>
      <c r="IZ173" s="57">
        <v>200</v>
      </c>
      <c r="JD173" s="57">
        <v>201</v>
      </c>
      <c r="JE173" s="57">
        <v>136</v>
      </c>
      <c r="JN173" s="57">
        <v>24354</v>
      </c>
      <c r="JO173" s="57">
        <v>24054</v>
      </c>
      <c r="JP173" s="57">
        <v>24052</v>
      </c>
      <c r="JQ173" s="57">
        <v>23684</v>
      </c>
      <c r="JR173" s="57">
        <v>22654</v>
      </c>
      <c r="JS173" s="57" t="s">
        <v>6499</v>
      </c>
      <c r="JT173" s="57" t="s">
        <v>6498</v>
      </c>
      <c r="JU173" s="57" t="s">
        <v>9540</v>
      </c>
      <c r="JV173" s="57" t="s">
        <v>5617</v>
      </c>
      <c r="JW173" s="57" t="s">
        <v>9541</v>
      </c>
      <c r="JX173" s="57">
        <v>2</v>
      </c>
      <c r="JY173" s="57">
        <v>2</v>
      </c>
      <c r="JZ173" s="57">
        <v>2</v>
      </c>
      <c r="KA173" s="57">
        <v>2</v>
      </c>
      <c r="KB173" s="57">
        <v>2</v>
      </c>
      <c r="KC173" s="57">
        <v>119</v>
      </c>
      <c r="KD173" s="57">
        <v>354</v>
      </c>
      <c r="KE173" s="57">
        <v>384</v>
      </c>
      <c r="KF173" s="57">
        <v>354</v>
      </c>
      <c r="KG173" s="57">
        <v>581</v>
      </c>
      <c r="KH173" s="57">
        <v>255</v>
      </c>
      <c r="KI173" s="57">
        <v>255</v>
      </c>
      <c r="KJ173" s="57">
        <v>255</v>
      </c>
      <c r="KK173" s="57">
        <v>251</v>
      </c>
      <c r="KL173" s="57">
        <v>227</v>
      </c>
      <c r="LV173" s="57">
        <v>13254</v>
      </c>
      <c r="LW173" s="57">
        <v>15254</v>
      </c>
      <c r="LX173" s="57">
        <v>31084</v>
      </c>
      <c r="MA173" s="57" t="s">
        <v>799</v>
      </c>
      <c r="MB173" s="57" t="s">
        <v>4802</v>
      </c>
      <c r="MC173" s="57" t="s">
        <v>6677</v>
      </c>
      <c r="MF173" s="57">
        <v>1</v>
      </c>
      <c r="MG173" s="57">
        <v>1</v>
      </c>
      <c r="MH173" s="57">
        <v>1</v>
      </c>
      <c r="MK173" s="57">
        <v>42</v>
      </c>
      <c r="ML173" s="57">
        <v>200</v>
      </c>
      <c r="MM173" s="57">
        <v>144</v>
      </c>
      <c r="MP173" s="57">
        <v>128</v>
      </c>
      <c r="MQ173" s="57">
        <v>136</v>
      </c>
      <c r="MR173" s="57">
        <v>326</v>
      </c>
      <c r="PJ173" s="57" t="s">
        <v>20021</v>
      </c>
      <c r="PK173" s="57" t="s">
        <v>20022</v>
      </c>
      <c r="PL173" s="57" t="s">
        <v>20023</v>
      </c>
      <c r="PN173" s="57">
        <v>1368.2280949000001</v>
      </c>
      <c r="PO173" s="57" t="s">
        <v>18823</v>
      </c>
      <c r="PP173" s="57" t="s">
        <v>18824</v>
      </c>
      <c r="PQ173" s="57" t="s">
        <v>18825</v>
      </c>
      <c r="PR173" s="57" t="s">
        <v>3934</v>
      </c>
      <c r="PS173" s="57" t="s">
        <v>3935</v>
      </c>
      <c r="PT173" s="57" t="s">
        <v>3285</v>
      </c>
      <c r="PU173" s="57" t="s">
        <v>3936</v>
      </c>
      <c r="PV173" s="57" t="s">
        <v>3937</v>
      </c>
      <c r="PW173" s="57" t="s">
        <v>3167</v>
      </c>
    </row>
    <row r="174" spans="1:439" ht="15" customHeight="1" x14ac:dyDescent="0.35">
      <c r="A174" s="57">
        <v>173</v>
      </c>
      <c r="B174" s="57" t="s">
        <v>2080</v>
      </c>
      <c r="D174" s="57" t="s">
        <v>376</v>
      </c>
      <c r="E174" s="57" t="s">
        <v>2356</v>
      </c>
      <c r="F174" s="57" t="s">
        <v>2357</v>
      </c>
      <c r="G174" s="57" t="s">
        <v>2358</v>
      </c>
      <c r="H174" s="57" t="s">
        <v>2359</v>
      </c>
      <c r="I174" s="57" t="s">
        <v>2353</v>
      </c>
      <c r="P174" s="57" t="s">
        <v>2360</v>
      </c>
      <c r="S174" s="57" t="s">
        <v>69</v>
      </c>
      <c r="T174" s="57" t="s">
        <v>69</v>
      </c>
      <c r="U174" s="57" t="s">
        <v>69</v>
      </c>
      <c r="V174" s="57" t="s">
        <v>69</v>
      </c>
      <c r="W174" s="57" t="s">
        <v>63</v>
      </c>
      <c r="X174" s="57" t="s">
        <v>69</v>
      </c>
      <c r="Y174" s="57" t="s">
        <v>63</v>
      </c>
      <c r="Z174" s="57" t="s">
        <v>63</v>
      </c>
      <c r="AA174" s="57" t="s">
        <v>69</v>
      </c>
      <c r="AB174" s="57" t="s">
        <v>63</v>
      </c>
      <c r="AC174" s="57" t="s">
        <v>69</v>
      </c>
      <c r="AD174" s="57" t="s">
        <v>69</v>
      </c>
      <c r="AE174" s="57" t="s">
        <v>69</v>
      </c>
      <c r="AF174" s="57" t="s">
        <v>63</v>
      </c>
      <c r="AG174" s="57" t="s">
        <v>63</v>
      </c>
      <c r="AH174" s="57" t="s">
        <v>75</v>
      </c>
      <c r="AI174" s="57" t="s">
        <v>2361</v>
      </c>
      <c r="AJ174" s="57" t="s">
        <v>65</v>
      </c>
      <c r="AK174" s="57" t="s">
        <v>76</v>
      </c>
      <c r="AL174" s="57" t="s">
        <v>72</v>
      </c>
      <c r="AM174" s="57" t="s">
        <v>2362</v>
      </c>
      <c r="AN174" s="57" t="s">
        <v>2342</v>
      </c>
      <c r="AO174" s="57" t="s">
        <v>998</v>
      </c>
      <c r="AP174" s="57" t="s">
        <v>18927</v>
      </c>
      <c r="AQ174" s="57" t="s">
        <v>67</v>
      </c>
      <c r="AR174" s="57" t="s">
        <v>73</v>
      </c>
      <c r="AS174" s="57" t="s">
        <v>1806</v>
      </c>
      <c r="AT174" s="57" t="s">
        <v>18892</v>
      </c>
      <c r="AU174" s="57" t="s">
        <v>4877</v>
      </c>
      <c r="AV174" s="57" t="s">
        <v>6642</v>
      </c>
      <c r="AW174" s="57" t="s">
        <v>6643</v>
      </c>
      <c r="AX174" s="57" t="s">
        <v>6601</v>
      </c>
      <c r="AY174" s="57" t="s">
        <v>6602</v>
      </c>
      <c r="AZ174" s="57" t="s">
        <v>4881</v>
      </c>
      <c r="BA174" s="57" t="s">
        <v>6644</v>
      </c>
      <c r="BE174" s="57" t="s">
        <v>6603</v>
      </c>
      <c r="BF174" s="57" t="s">
        <v>6645</v>
      </c>
      <c r="BG174" s="57" t="s">
        <v>6650</v>
      </c>
      <c r="BH174" s="57" t="s">
        <v>6646</v>
      </c>
      <c r="BI174" s="57" t="s">
        <v>6647</v>
      </c>
      <c r="BJ174" s="57" t="s">
        <v>6608</v>
      </c>
      <c r="BK174" s="57" t="s">
        <v>6648</v>
      </c>
      <c r="BL174" s="57" t="s">
        <v>6651</v>
      </c>
      <c r="BO174" s="57" t="s">
        <v>6610</v>
      </c>
      <c r="BP174" s="57" t="s">
        <v>6611</v>
      </c>
      <c r="BR174" s="57" t="s">
        <v>6612</v>
      </c>
      <c r="BS174" s="57" t="s">
        <v>6613</v>
      </c>
      <c r="BT174" s="57" t="s">
        <v>6614</v>
      </c>
      <c r="BU174" s="57" t="s">
        <v>6615</v>
      </c>
      <c r="BV174" s="57" t="s">
        <v>18059</v>
      </c>
      <c r="BW174" s="164" t="s">
        <v>18802</v>
      </c>
      <c r="BX174" s="57" t="s">
        <v>19136</v>
      </c>
      <c r="BY174" s="57" t="s">
        <v>9542</v>
      </c>
      <c r="BZ174" s="57" t="s">
        <v>9543</v>
      </c>
      <c r="CA174" s="57" t="s">
        <v>9544</v>
      </c>
      <c r="CB174" s="57" t="s">
        <v>9545</v>
      </c>
      <c r="CC174" s="57" t="s">
        <v>9546</v>
      </c>
      <c r="CD174" s="57" t="s">
        <v>6482</v>
      </c>
      <c r="CE174" s="57" t="s">
        <v>6483</v>
      </c>
      <c r="CF174" s="57" t="s">
        <v>9528</v>
      </c>
      <c r="CI174" s="57" t="s">
        <v>9547</v>
      </c>
      <c r="CJ174" s="57" t="s">
        <v>9548</v>
      </c>
      <c r="CK174" s="57" t="s">
        <v>9359</v>
      </c>
      <c r="CL174" s="57" t="s">
        <v>9531</v>
      </c>
      <c r="CM174" s="57" t="s">
        <v>9532</v>
      </c>
      <c r="CN174" s="57" t="s">
        <v>9533</v>
      </c>
      <c r="CO174" s="57" t="s">
        <v>9534</v>
      </c>
      <c r="CP174" s="57" t="s">
        <v>6491</v>
      </c>
      <c r="CS174" s="57" t="s">
        <v>6611</v>
      </c>
      <c r="CT174" s="57" t="s">
        <v>9549</v>
      </c>
      <c r="CU174" s="57" t="s">
        <v>9550</v>
      </c>
      <c r="CV174" s="57" t="s">
        <v>9536</v>
      </c>
      <c r="CW174" s="57" t="s">
        <v>9537</v>
      </c>
      <c r="CX174" s="57" t="s">
        <v>9538</v>
      </c>
      <c r="CY174" s="57" t="s">
        <v>9551</v>
      </c>
      <c r="CZ174" s="57" t="s">
        <v>18061</v>
      </c>
      <c r="DA174" s="164" t="s">
        <v>18835</v>
      </c>
      <c r="DB174" s="57" t="s">
        <v>18829</v>
      </c>
      <c r="DC174" s="57" t="s">
        <v>12227</v>
      </c>
      <c r="DD174" s="57" t="s">
        <v>12228</v>
      </c>
      <c r="DE174" s="57" t="s">
        <v>12229</v>
      </c>
      <c r="DF174" s="57" t="s">
        <v>12230</v>
      </c>
      <c r="DG174" s="57" t="s">
        <v>12231</v>
      </c>
      <c r="DM174" s="57" t="s">
        <v>12232</v>
      </c>
      <c r="DN174" s="57" t="s">
        <v>12233</v>
      </c>
      <c r="DO174" s="57" t="s">
        <v>12234</v>
      </c>
      <c r="DP174" s="57" t="s">
        <v>12235</v>
      </c>
      <c r="DQ174" s="57" t="s">
        <v>12236</v>
      </c>
      <c r="DW174" s="57" t="s">
        <v>5884</v>
      </c>
      <c r="DX174" s="57" t="s">
        <v>6611</v>
      </c>
      <c r="DZ174" s="57" t="s">
        <v>12237</v>
      </c>
      <c r="EA174" s="57" t="s">
        <v>12238</v>
      </c>
      <c r="EB174" s="57" t="s">
        <v>12239</v>
      </c>
      <c r="EC174" s="57" t="s">
        <v>12240</v>
      </c>
      <c r="ED174" s="57" t="s">
        <v>18084</v>
      </c>
      <c r="EE174" s="164" t="s">
        <v>18802</v>
      </c>
      <c r="EF174" s="57" t="s">
        <v>18882</v>
      </c>
      <c r="EG174" s="57" t="s">
        <v>14383</v>
      </c>
      <c r="EH174" s="57" t="s">
        <v>14384</v>
      </c>
      <c r="EI174" s="57" t="s">
        <v>14319</v>
      </c>
      <c r="EJ174" s="57" t="s">
        <v>14385</v>
      </c>
      <c r="EK174" s="57" t="s">
        <v>14386</v>
      </c>
      <c r="EQ174" s="57" t="s">
        <v>14387</v>
      </c>
      <c r="ER174" s="57" t="s">
        <v>14388</v>
      </c>
      <c r="ES174" s="57" t="s">
        <v>14389</v>
      </c>
      <c r="ET174" s="57" t="s">
        <v>14322</v>
      </c>
      <c r="EU174" s="57" t="s">
        <v>14390</v>
      </c>
      <c r="EV174" s="57" t="s">
        <v>14391</v>
      </c>
      <c r="EW174" s="57" t="s">
        <v>14392</v>
      </c>
      <c r="FA174" s="57" t="s">
        <v>9216</v>
      </c>
      <c r="FB174" s="57" t="s">
        <v>14393</v>
      </c>
      <c r="FC174" s="57" t="s">
        <v>6611</v>
      </c>
      <c r="FD174" s="57" t="s">
        <v>14394</v>
      </c>
      <c r="FE174" s="57" t="s">
        <v>14395</v>
      </c>
      <c r="FF174" s="57" t="s">
        <v>14396</v>
      </c>
      <c r="FG174" s="57" t="s">
        <v>14397</v>
      </c>
      <c r="FH174" s="57" t="s">
        <v>18075</v>
      </c>
      <c r="FI174" s="164" t="s">
        <v>18805</v>
      </c>
      <c r="FJ174" s="57" t="s">
        <v>20024</v>
      </c>
      <c r="HS174" s="57" t="s">
        <v>82</v>
      </c>
      <c r="HT174" s="57" t="s">
        <v>82</v>
      </c>
      <c r="HU174" s="57" t="s">
        <v>79</v>
      </c>
      <c r="HV174" s="57" t="s">
        <v>68</v>
      </c>
      <c r="HW174" s="57" t="s">
        <v>79</v>
      </c>
      <c r="HX174" s="57" t="s">
        <v>68</v>
      </c>
      <c r="HY174" s="57" t="s">
        <v>68</v>
      </c>
      <c r="HZ174" s="57" t="s">
        <v>82</v>
      </c>
      <c r="IA174" s="57" t="s">
        <v>82</v>
      </c>
      <c r="IB174" s="57" t="s">
        <v>82</v>
      </c>
      <c r="IC174" s="57" t="s">
        <v>79</v>
      </c>
      <c r="ID174" s="57" t="s">
        <v>79</v>
      </c>
      <c r="IE174" s="57" t="s">
        <v>79</v>
      </c>
      <c r="IF174" s="57" t="s">
        <v>79</v>
      </c>
      <c r="IG174" s="57" t="s">
        <v>68</v>
      </c>
      <c r="IH174" s="57" t="s">
        <v>68</v>
      </c>
      <c r="II174" s="57" t="s">
        <v>82</v>
      </c>
      <c r="IJ174" s="57">
        <v>15254</v>
      </c>
      <c r="IO174" s="57" t="s">
        <v>4802</v>
      </c>
      <c r="IT174" s="57">
        <v>1</v>
      </c>
      <c r="IY174" s="57">
        <v>200</v>
      </c>
      <c r="JD174" s="57">
        <v>136</v>
      </c>
      <c r="JN174" s="57">
        <v>22024</v>
      </c>
      <c r="JO174" s="57">
        <v>22062</v>
      </c>
      <c r="JP174" s="57">
        <v>22654</v>
      </c>
      <c r="JQ174" s="57">
        <v>22254</v>
      </c>
      <c r="JS174" s="57" t="s">
        <v>9552</v>
      </c>
      <c r="JT174" s="57" t="s">
        <v>20025</v>
      </c>
      <c r="JU174" s="57" t="s">
        <v>9541</v>
      </c>
      <c r="JV174" s="57" t="s">
        <v>20026</v>
      </c>
      <c r="JX174" s="57">
        <v>2</v>
      </c>
      <c r="JY174" s="57">
        <v>2</v>
      </c>
      <c r="JZ174" s="57">
        <v>2</v>
      </c>
      <c r="KA174" s="57">
        <v>1</v>
      </c>
      <c r="KC174" s="57">
        <v>240</v>
      </c>
      <c r="KD174" s="57">
        <v>198</v>
      </c>
      <c r="KE174" s="57">
        <v>581</v>
      </c>
      <c r="KF174" s="57">
        <v>93</v>
      </c>
      <c r="KH174" s="57">
        <v>231</v>
      </c>
      <c r="KI174" s="57">
        <v>231</v>
      </c>
      <c r="KJ174" s="57">
        <v>227</v>
      </c>
      <c r="KK174" s="57">
        <v>230</v>
      </c>
      <c r="KR174" s="57">
        <v>13254</v>
      </c>
      <c r="KS174" s="57">
        <v>15254</v>
      </c>
      <c r="KT174" s="57">
        <v>31084</v>
      </c>
      <c r="KW174" s="57" t="s">
        <v>799</v>
      </c>
      <c r="KX174" s="57" t="s">
        <v>4802</v>
      </c>
      <c r="KY174" s="57" t="s">
        <v>6677</v>
      </c>
      <c r="LB174" s="57">
        <v>1</v>
      </c>
      <c r="LC174" s="57">
        <v>1</v>
      </c>
      <c r="LD174" s="57">
        <v>1</v>
      </c>
      <c r="LG174" s="57">
        <v>42</v>
      </c>
      <c r="LH174" s="57">
        <v>200</v>
      </c>
      <c r="LI174" s="57">
        <v>144</v>
      </c>
      <c r="LL174" s="57">
        <v>128</v>
      </c>
      <c r="LM174" s="57">
        <v>136</v>
      </c>
      <c r="LN174" s="57">
        <v>326</v>
      </c>
      <c r="PJ174" s="57" t="s">
        <v>20027</v>
      </c>
      <c r="PK174" s="57" t="s">
        <v>20028</v>
      </c>
      <c r="PL174" s="57" t="s">
        <v>20029</v>
      </c>
      <c r="PN174" s="57">
        <v>1590.4937310999996</v>
      </c>
      <c r="PO174" s="57" t="s">
        <v>18823</v>
      </c>
      <c r="PP174" s="57" t="s">
        <v>18824</v>
      </c>
      <c r="PQ174" s="57" t="s">
        <v>18825</v>
      </c>
      <c r="PR174" s="57" t="s">
        <v>3938</v>
      </c>
      <c r="PS174" s="57" t="s">
        <v>3939</v>
      </c>
      <c r="PT174" s="57" t="s">
        <v>3936</v>
      </c>
      <c r="PU174" s="57" t="s">
        <v>3940</v>
      </c>
      <c r="PV174" s="57" t="s">
        <v>3167</v>
      </c>
      <c r="PW174" s="57" t="s">
        <v>3167</v>
      </c>
    </row>
    <row r="175" spans="1:439" ht="15" customHeight="1" x14ac:dyDescent="0.35">
      <c r="A175" s="57">
        <v>174</v>
      </c>
      <c r="B175" s="57" t="s">
        <v>2080</v>
      </c>
      <c r="D175" s="57" t="s">
        <v>377</v>
      </c>
      <c r="E175" s="57" t="s">
        <v>2363</v>
      </c>
      <c r="F175" s="57" t="s">
        <v>2364</v>
      </c>
      <c r="G175" s="57" t="s">
        <v>2365</v>
      </c>
      <c r="H175" s="57" t="s">
        <v>2366</v>
      </c>
      <c r="P175" s="57" t="s">
        <v>2279</v>
      </c>
      <c r="S175" s="57" t="s">
        <v>69</v>
      </c>
      <c r="T175" s="57" t="s">
        <v>69</v>
      </c>
      <c r="U175" s="57" t="s">
        <v>69</v>
      </c>
      <c r="V175" s="57" t="s">
        <v>63</v>
      </c>
      <c r="W175" s="57" t="s">
        <v>63</v>
      </c>
      <c r="X175" s="57" t="s">
        <v>63</v>
      </c>
      <c r="Y175" s="57" t="s">
        <v>63</v>
      </c>
      <c r="Z175" s="57" t="s">
        <v>63</v>
      </c>
      <c r="AA175" s="57" t="s">
        <v>69</v>
      </c>
      <c r="AB175" s="57" t="s">
        <v>63</v>
      </c>
      <c r="AC175" s="57" t="s">
        <v>69</v>
      </c>
      <c r="AD175" s="57" t="s">
        <v>63</v>
      </c>
      <c r="AE175" s="57" t="s">
        <v>69</v>
      </c>
      <c r="AF175" s="57" t="s">
        <v>63</v>
      </c>
      <c r="AG175" s="57" t="s">
        <v>63</v>
      </c>
      <c r="AH175" s="57" t="s">
        <v>75</v>
      </c>
      <c r="AI175" s="57" t="s">
        <v>2367</v>
      </c>
      <c r="AJ175" s="57" t="s">
        <v>71</v>
      </c>
      <c r="AK175" s="57" t="s">
        <v>71</v>
      </c>
      <c r="AL175" s="57" t="s">
        <v>72</v>
      </c>
      <c r="AM175" s="57" t="s">
        <v>2368</v>
      </c>
      <c r="AN175" s="57" t="s">
        <v>2342</v>
      </c>
      <c r="AO175" s="57" t="s">
        <v>999</v>
      </c>
      <c r="AP175" s="57" t="s">
        <v>18927</v>
      </c>
      <c r="AQ175" s="57" t="s">
        <v>67</v>
      </c>
      <c r="AR175" s="57" t="s">
        <v>73</v>
      </c>
      <c r="AS175" s="57" t="s">
        <v>1806</v>
      </c>
      <c r="AT175" s="57" t="s">
        <v>18801</v>
      </c>
      <c r="AU175" s="57" t="s">
        <v>4877</v>
      </c>
      <c r="AV175" s="57" t="s">
        <v>6643</v>
      </c>
      <c r="AW175" s="57" t="s">
        <v>6601</v>
      </c>
      <c r="AX175" s="57" t="s">
        <v>6602</v>
      </c>
      <c r="AY175" s="57" t="s">
        <v>4881</v>
      </c>
      <c r="BE175" s="57" t="s">
        <v>6603</v>
      </c>
      <c r="BF175" s="57" t="s">
        <v>6604</v>
      </c>
      <c r="BG175" s="57" t="s">
        <v>6605</v>
      </c>
      <c r="BH175" s="57" t="s">
        <v>6606</v>
      </c>
      <c r="BI175" s="57" t="s">
        <v>6607</v>
      </c>
      <c r="BJ175" s="57" t="s">
        <v>6608</v>
      </c>
      <c r="BK175" s="57" t="s">
        <v>6609</v>
      </c>
      <c r="BO175" s="57" t="s">
        <v>6610</v>
      </c>
      <c r="BP175" s="57" t="s">
        <v>6611</v>
      </c>
      <c r="BR175" s="57" t="s">
        <v>6612</v>
      </c>
      <c r="BS175" s="57" t="s">
        <v>6613</v>
      </c>
      <c r="BT175" s="57" t="s">
        <v>6614</v>
      </c>
      <c r="BU175" s="57" t="s">
        <v>6615</v>
      </c>
      <c r="BV175" s="57" t="s">
        <v>18059</v>
      </c>
      <c r="BW175" s="164" t="s">
        <v>18802</v>
      </c>
      <c r="BX175" s="57" t="s">
        <v>20030</v>
      </c>
      <c r="BY175" s="57" t="s">
        <v>9555</v>
      </c>
      <c r="BZ175" s="57" t="s">
        <v>9556</v>
      </c>
      <c r="CA175" s="57" t="s">
        <v>9557</v>
      </c>
      <c r="CB175" s="57" t="s">
        <v>9485</v>
      </c>
      <c r="CI175" s="57" t="s">
        <v>9558</v>
      </c>
      <c r="CJ175" s="57" t="s">
        <v>9559</v>
      </c>
      <c r="CK175" s="57" t="s">
        <v>9560</v>
      </c>
      <c r="CL175" s="57" t="s">
        <v>9359</v>
      </c>
      <c r="CS175" s="57" t="s">
        <v>9489</v>
      </c>
      <c r="CT175" s="57" t="s">
        <v>9561</v>
      </c>
      <c r="CV175" s="57" t="s">
        <v>9491</v>
      </c>
      <c r="CW175" s="57" t="s">
        <v>9492</v>
      </c>
      <c r="CX175" s="57" t="s">
        <v>9493</v>
      </c>
      <c r="CY175" s="57" t="s">
        <v>9562</v>
      </c>
      <c r="CZ175" s="57" t="s">
        <v>18063</v>
      </c>
      <c r="DA175" s="164" t="s">
        <v>18805</v>
      </c>
      <c r="DB175" s="57" t="s">
        <v>20031</v>
      </c>
      <c r="DC175" s="57" t="s">
        <v>12241</v>
      </c>
      <c r="DD175" s="57" t="s">
        <v>12197</v>
      </c>
      <c r="DE175" s="57" t="s">
        <v>12198</v>
      </c>
      <c r="DF175" s="57" t="s">
        <v>9544</v>
      </c>
      <c r="DG175" s="57" t="s">
        <v>12199</v>
      </c>
      <c r="DH175" s="57" t="s">
        <v>9527</v>
      </c>
      <c r="DI175" s="57" t="s">
        <v>6483</v>
      </c>
      <c r="DM175" s="57" t="s">
        <v>12242</v>
      </c>
      <c r="DN175" s="57" t="s">
        <v>12202</v>
      </c>
      <c r="DO175" s="57" t="s">
        <v>12203</v>
      </c>
      <c r="DP175" s="57" t="s">
        <v>12204</v>
      </c>
      <c r="DQ175" s="57" t="s">
        <v>12205</v>
      </c>
      <c r="DR175" s="57" t="s">
        <v>9534</v>
      </c>
      <c r="DS175" s="57" t="s">
        <v>12206</v>
      </c>
      <c r="DW175" s="57" t="s">
        <v>697</v>
      </c>
      <c r="DX175" s="57" t="s">
        <v>9561</v>
      </c>
      <c r="DZ175" s="57" t="s">
        <v>9536</v>
      </c>
      <c r="EA175" s="57" t="s">
        <v>12243</v>
      </c>
      <c r="EB175" s="57" t="s">
        <v>9538</v>
      </c>
      <c r="EC175" s="57" t="s">
        <v>12244</v>
      </c>
      <c r="ED175" s="57" t="s">
        <v>18061</v>
      </c>
      <c r="EE175" s="164" t="s">
        <v>18835</v>
      </c>
      <c r="EF175" s="57" t="s">
        <v>19136</v>
      </c>
      <c r="EG175" s="57" t="s">
        <v>14368</v>
      </c>
      <c r="EH175" s="57" t="s">
        <v>14369</v>
      </c>
      <c r="EI175" s="57" t="s">
        <v>14370</v>
      </c>
      <c r="EJ175" s="57" t="s">
        <v>14371</v>
      </c>
      <c r="EK175" s="57" t="s">
        <v>14372</v>
      </c>
      <c r="EQ175" s="57" t="s">
        <v>20032</v>
      </c>
      <c r="ER175" s="57" t="s">
        <v>14374</v>
      </c>
      <c r="ES175" s="57" t="s">
        <v>14375</v>
      </c>
      <c r="ET175" s="57" t="s">
        <v>20033</v>
      </c>
      <c r="FA175" s="57" t="s">
        <v>14377</v>
      </c>
      <c r="FB175" s="57" t="s">
        <v>14378</v>
      </c>
      <c r="FC175" s="57" t="s">
        <v>9561</v>
      </c>
      <c r="FD175" s="57" t="s">
        <v>14379</v>
      </c>
      <c r="FE175" s="57" t="s">
        <v>14380</v>
      </c>
      <c r="FF175" s="57" t="s">
        <v>14381</v>
      </c>
      <c r="FG175" s="57" t="s">
        <v>14382</v>
      </c>
      <c r="FH175" s="57" t="s">
        <v>18063</v>
      </c>
      <c r="FI175" s="164" t="s">
        <v>18805</v>
      </c>
      <c r="FJ175" s="57" t="s">
        <v>19149</v>
      </c>
      <c r="FK175" s="57" t="s">
        <v>12227</v>
      </c>
      <c r="FL175" s="57" t="s">
        <v>12228</v>
      </c>
      <c r="FM175" s="57" t="s">
        <v>12229</v>
      </c>
      <c r="FU175" s="57" t="s">
        <v>12232</v>
      </c>
      <c r="FV175" s="57" t="s">
        <v>12233</v>
      </c>
      <c r="FW175" s="57" t="s">
        <v>12235</v>
      </c>
      <c r="FX175" s="57" t="s">
        <v>12236</v>
      </c>
      <c r="GE175" s="57" t="s">
        <v>5884</v>
      </c>
      <c r="GF175" s="57" t="s">
        <v>6611</v>
      </c>
      <c r="GH175" s="57" t="s">
        <v>12237</v>
      </c>
      <c r="GI175" s="57" t="s">
        <v>12238</v>
      </c>
      <c r="GJ175" s="57" t="s">
        <v>12239</v>
      </c>
      <c r="GK175" s="57" t="s">
        <v>12240</v>
      </c>
      <c r="GL175" s="57" t="s">
        <v>18084</v>
      </c>
      <c r="GM175" s="164" t="s">
        <v>18802</v>
      </c>
      <c r="GN175" s="57" t="s">
        <v>19199</v>
      </c>
      <c r="GO175" s="57" t="s">
        <v>14383</v>
      </c>
      <c r="GP175" s="57" t="s">
        <v>14384</v>
      </c>
      <c r="GQ175" s="57" t="s">
        <v>14319</v>
      </c>
      <c r="GR175" s="57" t="s">
        <v>14385</v>
      </c>
      <c r="GY175" s="57" t="s">
        <v>17104</v>
      </c>
      <c r="GZ175" s="57" t="s">
        <v>14388</v>
      </c>
      <c r="HA175" s="57" t="s">
        <v>14389</v>
      </c>
      <c r="HB175" s="57" t="s">
        <v>14391</v>
      </c>
      <c r="HI175" s="57" t="s">
        <v>17105</v>
      </c>
      <c r="HJ175" s="57" t="s">
        <v>14393</v>
      </c>
      <c r="HK175" s="57" t="s">
        <v>6611</v>
      </c>
      <c r="HL175" s="57" t="s">
        <v>14394</v>
      </c>
      <c r="HM175" s="57" t="s">
        <v>14395</v>
      </c>
      <c r="HN175" s="57" t="s">
        <v>14396</v>
      </c>
      <c r="HO175" s="57" t="s">
        <v>14397</v>
      </c>
      <c r="HP175" s="57" t="s">
        <v>18075</v>
      </c>
      <c r="HQ175" s="164" t="s">
        <v>18805</v>
      </c>
      <c r="HR175" s="57" t="s">
        <v>19905</v>
      </c>
      <c r="HS175" s="57" t="s">
        <v>82</v>
      </c>
      <c r="HT175" s="57" t="s">
        <v>82</v>
      </c>
      <c r="HU175" s="57" t="s">
        <v>79</v>
      </c>
      <c r="HV175" s="57" t="s">
        <v>68</v>
      </c>
      <c r="HW175" s="57" t="s">
        <v>79</v>
      </c>
      <c r="HX175" s="57" t="s">
        <v>68</v>
      </c>
      <c r="HY175" s="57" t="s">
        <v>68</v>
      </c>
      <c r="HZ175" s="57" t="s">
        <v>82</v>
      </c>
      <c r="IA175" s="57" t="s">
        <v>82</v>
      </c>
      <c r="IB175" s="57" t="s">
        <v>82</v>
      </c>
      <c r="IC175" s="57" t="s">
        <v>79</v>
      </c>
      <c r="ID175" s="57" t="s">
        <v>79</v>
      </c>
      <c r="IE175" s="57" t="s">
        <v>79</v>
      </c>
      <c r="IF175" s="57" t="s">
        <v>79</v>
      </c>
      <c r="IG175" s="57" t="s">
        <v>68</v>
      </c>
      <c r="IH175" s="57" t="s">
        <v>68</v>
      </c>
      <c r="II175" s="57" t="s">
        <v>82</v>
      </c>
      <c r="IJ175" s="57">
        <v>15254</v>
      </c>
      <c r="IO175" s="57" t="s">
        <v>4802</v>
      </c>
      <c r="IT175" s="57">
        <v>2</v>
      </c>
      <c r="IY175" s="57">
        <v>400</v>
      </c>
      <c r="JD175" s="57">
        <v>136</v>
      </c>
      <c r="JN175" s="57">
        <v>31886</v>
      </c>
      <c r="JO175" s="57">
        <v>31084</v>
      </c>
      <c r="JS175" s="57" t="s">
        <v>9495</v>
      </c>
      <c r="JT175" s="57" t="s">
        <v>6677</v>
      </c>
      <c r="JX175" s="57">
        <v>2</v>
      </c>
      <c r="JY175" s="57">
        <v>1</v>
      </c>
      <c r="KC175" s="57">
        <v>465</v>
      </c>
      <c r="KD175" s="57">
        <v>144</v>
      </c>
      <c r="KH175" s="57">
        <v>253</v>
      </c>
      <c r="KI175" s="57">
        <v>326</v>
      </c>
      <c r="KR175" s="57">
        <v>24054</v>
      </c>
      <c r="KS175" s="57">
        <v>24346</v>
      </c>
      <c r="KT175" s="57">
        <v>23684</v>
      </c>
      <c r="KU175" s="57">
        <v>24354</v>
      </c>
      <c r="KW175" s="57" t="s">
        <v>6498</v>
      </c>
      <c r="KX175" s="57" t="s">
        <v>9620</v>
      </c>
      <c r="KY175" s="57" t="s">
        <v>5617</v>
      </c>
      <c r="KZ175" s="57" t="s">
        <v>6499</v>
      </c>
      <c r="LB175" s="57">
        <v>2</v>
      </c>
      <c r="LC175" s="57">
        <v>2</v>
      </c>
      <c r="LD175" s="57">
        <v>2</v>
      </c>
      <c r="LE175" s="57">
        <v>2</v>
      </c>
      <c r="LG175" s="57">
        <v>354</v>
      </c>
      <c r="LH175" s="57">
        <v>102</v>
      </c>
      <c r="LI175" s="57">
        <v>354</v>
      </c>
      <c r="LJ175" s="57">
        <v>119</v>
      </c>
      <c r="LL175" s="57">
        <v>255</v>
      </c>
      <c r="LM175" s="57">
        <v>255</v>
      </c>
      <c r="LN175" s="57">
        <v>251</v>
      </c>
      <c r="LO175" s="57">
        <v>255</v>
      </c>
      <c r="LV175" s="57">
        <v>31886</v>
      </c>
      <c r="LW175" s="57">
        <v>23594</v>
      </c>
      <c r="LX175" s="57">
        <v>11454</v>
      </c>
      <c r="LY175" s="57">
        <v>11054</v>
      </c>
      <c r="MA175" s="57" t="s">
        <v>9495</v>
      </c>
      <c r="MB175" s="57" t="s">
        <v>6552</v>
      </c>
      <c r="MC175" s="57" t="s">
        <v>728</v>
      </c>
      <c r="MD175" s="57" t="s">
        <v>727</v>
      </c>
      <c r="MF175" s="57">
        <v>2</v>
      </c>
      <c r="MG175" s="57">
        <v>1</v>
      </c>
      <c r="MH175" s="57">
        <v>1</v>
      </c>
      <c r="MI175" s="57">
        <v>1</v>
      </c>
      <c r="MK175" s="57">
        <v>465</v>
      </c>
      <c r="ML175" s="57">
        <v>196</v>
      </c>
      <c r="MM175" s="57">
        <v>63</v>
      </c>
      <c r="MN175" s="57">
        <v>140</v>
      </c>
      <c r="MP175" s="57">
        <v>253</v>
      </c>
      <c r="MQ175" s="57">
        <v>115</v>
      </c>
      <c r="MR175" s="57">
        <v>115</v>
      </c>
      <c r="MS175" s="57">
        <v>114</v>
      </c>
      <c r="MZ175" s="57">
        <v>13254</v>
      </c>
      <c r="NA175" s="57">
        <v>15254</v>
      </c>
      <c r="NB175" s="57">
        <v>31084</v>
      </c>
      <c r="NE175" s="57" t="s">
        <v>799</v>
      </c>
      <c r="NF175" s="57" t="s">
        <v>4802</v>
      </c>
      <c r="NG175" s="57" t="s">
        <v>6677</v>
      </c>
      <c r="NJ175" s="57">
        <v>1</v>
      </c>
      <c r="NK175" s="57">
        <v>2</v>
      </c>
      <c r="NL175" s="57">
        <v>1</v>
      </c>
      <c r="NO175" s="57">
        <v>42</v>
      </c>
      <c r="NP175" s="57">
        <v>400</v>
      </c>
      <c r="NQ175" s="57">
        <v>144</v>
      </c>
      <c r="NT175" s="57">
        <v>128</v>
      </c>
      <c r="NU175" s="57">
        <v>136</v>
      </c>
      <c r="NV175" s="57">
        <v>326</v>
      </c>
      <c r="PJ175" s="57" t="s">
        <v>20034</v>
      </c>
      <c r="PK175" s="57" t="s">
        <v>20035</v>
      </c>
      <c r="PL175" s="57" t="s">
        <v>20036</v>
      </c>
      <c r="PN175" s="57">
        <v>1596.3398052999999</v>
      </c>
      <c r="PO175" s="57" t="s">
        <v>18823</v>
      </c>
      <c r="PP175" s="57" t="s">
        <v>18824</v>
      </c>
      <c r="PQ175" s="57" t="s">
        <v>18825</v>
      </c>
      <c r="PR175" s="57" t="s">
        <v>3941</v>
      </c>
      <c r="PS175" s="57" t="s">
        <v>3942</v>
      </c>
      <c r="PT175" s="57" t="s">
        <v>3943</v>
      </c>
      <c r="PU175" s="57" t="s">
        <v>3926</v>
      </c>
      <c r="PV175" s="57" t="s">
        <v>3944</v>
      </c>
      <c r="PW175" s="57" t="s">
        <v>3927</v>
      </c>
    </row>
    <row r="176" spans="1:439" ht="15" customHeight="1" x14ac:dyDescent="0.35">
      <c r="A176" s="57">
        <v>175</v>
      </c>
      <c r="B176" s="57" t="s">
        <v>2080</v>
      </c>
      <c r="D176" s="57" t="s">
        <v>378</v>
      </c>
      <c r="E176" s="57" t="s">
        <v>2369</v>
      </c>
      <c r="F176" s="57" t="s">
        <v>2370</v>
      </c>
      <c r="G176" s="57" t="s">
        <v>2371</v>
      </c>
      <c r="P176" s="57" t="s">
        <v>2279</v>
      </c>
      <c r="S176" s="57" t="s">
        <v>69</v>
      </c>
      <c r="T176" s="57" t="s">
        <v>69</v>
      </c>
      <c r="U176" s="57" t="s">
        <v>69</v>
      </c>
      <c r="V176" s="57" t="s">
        <v>63</v>
      </c>
      <c r="W176" s="57" t="s">
        <v>63</v>
      </c>
      <c r="X176" s="57" t="s">
        <v>63</v>
      </c>
      <c r="Y176" s="57" t="s">
        <v>63</v>
      </c>
      <c r="Z176" s="57" t="s">
        <v>63</v>
      </c>
      <c r="AA176" s="57" t="s">
        <v>69</v>
      </c>
      <c r="AB176" s="57" t="s">
        <v>63</v>
      </c>
      <c r="AC176" s="57" t="s">
        <v>69</v>
      </c>
      <c r="AD176" s="57" t="s">
        <v>63</v>
      </c>
      <c r="AE176" s="57" t="s">
        <v>69</v>
      </c>
      <c r="AF176" s="57" t="s">
        <v>63</v>
      </c>
      <c r="AG176" s="57" t="s">
        <v>63</v>
      </c>
      <c r="AH176" s="57" t="s">
        <v>75</v>
      </c>
      <c r="AI176" s="57" t="s">
        <v>2341</v>
      </c>
      <c r="AJ176" s="57" t="s">
        <v>71</v>
      </c>
      <c r="AK176" s="57" t="s">
        <v>71</v>
      </c>
      <c r="AL176" s="57" t="s">
        <v>72</v>
      </c>
      <c r="AM176" s="57" t="s">
        <v>2341</v>
      </c>
      <c r="AN176" s="57" t="s">
        <v>2342</v>
      </c>
      <c r="AO176" s="57" t="s">
        <v>1000</v>
      </c>
      <c r="AP176" s="57" t="s">
        <v>18927</v>
      </c>
      <c r="AQ176" s="57" t="s">
        <v>67</v>
      </c>
      <c r="AR176" s="57" t="s">
        <v>73</v>
      </c>
      <c r="AS176" s="57" t="s">
        <v>1806</v>
      </c>
      <c r="AT176" s="57" t="s">
        <v>18801</v>
      </c>
      <c r="AU176" s="57" t="s">
        <v>4877</v>
      </c>
      <c r="AV176" s="57" t="s">
        <v>6652</v>
      </c>
      <c r="AW176" s="57" t="s">
        <v>6653</v>
      </c>
      <c r="AX176" s="57" t="s">
        <v>6600</v>
      </c>
      <c r="AY176" s="57" t="s">
        <v>6601</v>
      </c>
      <c r="AZ176" s="57" t="s">
        <v>6654</v>
      </c>
      <c r="BA176" s="57" t="s">
        <v>6602</v>
      </c>
      <c r="BB176" s="57" t="s">
        <v>6655</v>
      </c>
      <c r="BE176" s="57" t="s">
        <v>6603</v>
      </c>
      <c r="BF176" s="57" t="s">
        <v>6604</v>
      </c>
      <c r="BG176" s="57" t="s">
        <v>6605</v>
      </c>
      <c r="BH176" s="57" t="s">
        <v>6606</v>
      </c>
      <c r="BI176" s="57" t="s">
        <v>6607</v>
      </c>
      <c r="BJ176" s="57" t="s">
        <v>6608</v>
      </c>
      <c r="BK176" s="57" t="s">
        <v>6609</v>
      </c>
      <c r="BO176" s="57" t="s">
        <v>4498</v>
      </c>
      <c r="BP176" s="57" t="s">
        <v>697</v>
      </c>
      <c r="BR176" s="57" t="s">
        <v>6612</v>
      </c>
      <c r="BS176" s="57" t="s">
        <v>6613</v>
      </c>
      <c r="BT176" s="57" t="s">
        <v>6614</v>
      </c>
      <c r="BU176" s="57" t="s">
        <v>6615</v>
      </c>
      <c r="BV176" s="57" t="s">
        <v>18059</v>
      </c>
      <c r="BW176" s="164" t="s">
        <v>18802</v>
      </c>
      <c r="BX176" s="57" t="s">
        <v>20037</v>
      </c>
      <c r="BY176" s="57" t="s">
        <v>9563</v>
      </c>
      <c r="BZ176" s="57" t="s">
        <v>9564</v>
      </c>
      <c r="CA176" s="57" t="s">
        <v>9565</v>
      </c>
      <c r="CB176" s="57" t="s">
        <v>9566</v>
      </c>
      <c r="CI176" s="57" t="s">
        <v>9567</v>
      </c>
      <c r="CJ176" s="57" t="s">
        <v>9568</v>
      </c>
      <c r="CK176" s="57" t="s">
        <v>9569</v>
      </c>
      <c r="CL176" s="57" t="s">
        <v>9570</v>
      </c>
      <c r="CM176" s="57" t="s">
        <v>9571</v>
      </c>
      <c r="CN176" s="57" t="s">
        <v>9572</v>
      </c>
      <c r="CO176" s="57" t="s">
        <v>9573</v>
      </c>
      <c r="CS176" s="57" t="s">
        <v>9574</v>
      </c>
      <c r="CT176" s="57" t="s">
        <v>9575</v>
      </c>
      <c r="CU176" s="57" t="s">
        <v>9576</v>
      </c>
      <c r="CV176" s="57" t="s">
        <v>9577</v>
      </c>
      <c r="CW176" s="57" t="s">
        <v>9578</v>
      </c>
      <c r="CX176" s="57" t="s">
        <v>9579</v>
      </c>
      <c r="CY176" s="57" t="s">
        <v>9580</v>
      </c>
      <c r="CZ176" s="57" t="s">
        <v>18061</v>
      </c>
      <c r="DA176" s="164" t="s">
        <v>18805</v>
      </c>
      <c r="DB176" s="57" t="s">
        <v>20038</v>
      </c>
      <c r="DC176" s="57" t="s">
        <v>12245</v>
      </c>
      <c r="DD176" s="57" t="s">
        <v>12197</v>
      </c>
      <c r="DE176" s="57" t="s">
        <v>12246</v>
      </c>
      <c r="DF176" s="57" t="s">
        <v>12247</v>
      </c>
      <c r="DG176" s="57" t="s">
        <v>12248</v>
      </c>
      <c r="DH176" s="57" t="s">
        <v>12249</v>
      </c>
      <c r="DI176" s="57" t="s">
        <v>12250</v>
      </c>
      <c r="DJ176" s="57" t="s">
        <v>6483</v>
      </c>
      <c r="DM176" s="57" t="s">
        <v>12251</v>
      </c>
      <c r="DN176" s="57" t="s">
        <v>12252</v>
      </c>
      <c r="DO176" s="57" t="s">
        <v>12253</v>
      </c>
      <c r="DP176" s="57" t="s">
        <v>12254</v>
      </c>
      <c r="DQ176" s="57" t="s">
        <v>12204</v>
      </c>
      <c r="DR176" s="57" t="s">
        <v>12205</v>
      </c>
      <c r="DS176" s="57" t="s">
        <v>12255</v>
      </c>
      <c r="DT176" s="57" t="s">
        <v>12206</v>
      </c>
      <c r="DW176" s="57" t="s">
        <v>6611</v>
      </c>
      <c r="DX176" s="57" t="s">
        <v>9575</v>
      </c>
      <c r="DZ176" s="57" t="s">
        <v>9536</v>
      </c>
      <c r="EA176" s="57" t="s">
        <v>12243</v>
      </c>
      <c r="EB176" s="57" t="s">
        <v>9538</v>
      </c>
      <c r="EC176" s="57" t="s">
        <v>12256</v>
      </c>
      <c r="ED176" s="57" t="s">
        <v>18061</v>
      </c>
      <c r="EE176" s="164" t="s">
        <v>18835</v>
      </c>
      <c r="EF176" s="57" t="s">
        <v>19018</v>
      </c>
      <c r="EG176" s="57" t="s">
        <v>14368</v>
      </c>
      <c r="EH176" s="57" t="s">
        <v>14398</v>
      </c>
      <c r="EI176" s="57" t="s">
        <v>14371</v>
      </c>
      <c r="EQ176" s="57" t="s">
        <v>14399</v>
      </c>
      <c r="ER176" s="57" t="s">
        <v>14400</v>
      </c>
      <c r="ES176" s="57" t="s">
        <v>14374</v>
      </c>
      <c r="ET176" s="57" t="s">
        <v>14401</v>
      </c>
      <c r="FA176" s="57" t="s">
        <v>14377</v>
      </c>
      <c r="FB176" s="57" t="s">
        <v>14378</v>
      </c>
      <c r="FC176" s="57" t="s">
        <v>9575</v>
      </c>
      <c r="FD176" s="57" t="s">
        <v>14379</v>
      </c>
      <c r="FE176" s="57" t="s">
        <v>14380</v>
      </c>
      <c r="FF176" s="57" t="s">
        <v>14381</v>
      </c>
      <c r="FG176" s="57" t="s">
        <v>14382</v>
      </c>
      <c r="FH176" s="57" t="s">
        <v>18063</v>
      </c>
      <c r="FI176" s="164" t="s">
        <v>18805</v>
      </c>
      <c r="FJ176" s="57" t="s">
        <v>19970</v>
      </c>
      <c r="FK176" s="57" t="s">
        <v>12227</v>
      </c>
      <c r="FL176" s="57" t="s">
        <v>12228</v>
      </c>
      <c r="FM176" s="57" t="s">
        <v>16055</v>
      </c>
      <c r="FN176" s="57" t="s">
        <v>16056</v>
      </c>
      <c r="FU176" s="57" t="s">
        <v>12232</v>
      </c>
      <c r="FV176" s="57" t="s">
        <v>12233</v>
      </c>
      <c r="FW176" s="57" t="s">
        <v>12235</v>
      </c>
      <c r="FX176" s="57" t="s">
        <v>12236</v>
      </c>
      <c r="GE176" s="57" t="s">
        <v>5884</v>
      </c>
      <c r="GF176" s="57" t="s">
        <v>6611</v>
      </c>
      <c r="GH176" s="57" t="s">
        <v>12237</v>
      </c>
      <c r="GI176" s="57" t="s">
        <v>12238</v>
      </c>
      <c r="GJ176" s="57" t="s">
        <v>12239</v>
      </c>
      <c r="GK176" s="57" t="s">
        <v>12240</v>
      </c>
      <c r="GL176" s="57" t="s">
        <v>18084</v>
      </c>
      <c r="GM176" s="164" t="s">
        <v>18802</v>
      </c>
      <c r="GN176" s="57" t="s">
        <v>19204</v>
      </c>
      <c r="GO176" s="57" t="s">
        <v>14383</v>
      </c>
      <c r="GP176" s="57" t="s">
        <v>14384</v>
      </c>
      <c r="GQ176" s="57" t="s">
        <v>14319</v>
      </c>
      <c r="GR176" s="57" t="s">
        <v>14385</v>
      </c>
      <c r="GY176" s="57" t="s">
        <v>17104</v>
      </c>
      <c r="GZ176" s="57" t="s">
        <v>14388</v>
      </c>
      <c r="HA176" s="57" t="s">
        <v>14389</v>
      </c>
      <c r="HB176" s="57" t="s">
        <v>14391</v>
      </c>
      <c r="HI176" s="57" t="s">
        <v>17105</v>
      </c>
      <c r="HJ176" s="57" t="s">
        <v>14393</v>
      </c>
      <c r="HK176" s="57" t="s">
        <v>6611</v>
      </c>
      <c r="HL176" s="57" t="s">
        <v>14394</v>
      </c>
      <c r="HM176" s="57" t="s">
        <v>14395</v>
      </c>
      <c r="HN176" s="57" t="s">
        <v>20039</v>
      </c>
      <c r="HO176" s="57" t="s">
        <v>14397</v>
      </c>
      <c r="HP176" s="57" t="s">
        <v>18075</v>
      </c>
      <c r="HQ176" s="164" t="s">
        <v>18805</v>
      </c>
      <c r="HR176" s="57" t="s">
        <v>19905</v>
      </c>
      <c r="HS176" s="57" t="s">
        <v>82</v>
      </c>
      <c r="HT176" s="57" t="s">
        <v>82</v>
      </c>
      <c r="HU176" s="57" t="s">
        <v>79</v>
      </c>
      <c r="HV176" s="57" t="s">
        <v>68</v>
      </c>
      <c r="HW176" s="57" t="s">
        <v>79</v>
      </c>
      <c r="HX176" s="57" t="s">
        <v>68</v>
      </c>
      <c r="HY176" s="57" t="s">
        <v>68</v>
      </c>
      <c r="HZ176" s="57" t="s">
        <v>82</v>
      </c>
      <c r="IA176" s="57" t="s">
        <v>82</v>
      </c>
      <c r="IB176" s="57" t="s">
        <v>82</v>
      </c>
      <c r="IC176" s="57" t="s">
        <v>79</v>
      </c>
      <c r="ID176" s="57" t="s">
        <v>79</v>
      </c>
      <c r="IE176" s="57" t="s">
        <v>79</v>
      </c>
      <c r="IF176" s="57" t="s">
        <v>79</v>
      </c>
      <c r="IG176" s="57" t="s">
        <v>68</v>
      </c>
      <c r="IH176" s="57" t="s">
        <v>68</v>
      </c>
      <c r="II176" s="57" t="s">
        <v>82</v>
      </c>
      <c r="IJ176" s="57">
        <v>15254</v>
      </c>
      <c r="IO176" s="57" t="s">
        <v>4802</v>
      </c>
      <c r="IT176" s="57">
        <v>2</v>
      </c>
      <c r="IY176" s="57">
        <v>400</v>
      </c>
      <c r="JD176" s="57">
        <v>136</v>
      </c>
      <c r="JN176" s="57">
        <v>23086</v>
      </c>
      <c r="JO176" s="57">
        <v>23613</v>
      </c>
      <c r="JS176" s="57" t="s">
        <v>9581</v>
      </c>
      <c r="JT176" s="57" t="s">
        <v>9445</v>
      </c>
      <c r="JX176" s="57">
        <v>2</v>
      </c>
      <c r="JY176" s="57">
        <v>2</v>
      </c>
      <c r="KC176" s="57">
        <v>119</v>
      </c>
      <c r="KD176" s="57">
        <v>230</v>
      </c>
      <c r="KH176" s="57">
        <v>254</v>
      </c>
      <c r="KI176" s="57">
        <v>253</v>
      </c>
      <c r="KR176" s="57">
        <v>25052</v>
      </c>
      <c r="KS176" s="57">
        <v>23584</v>
      </c>
      <c r="KW176" s="57" t="s">
        <v>6498</v>
      </c>
      <c r="KX176" s="57" t="s">
        <v>5617</v>
      </c>
      <c r="LB176" s="57">
        <v>1</v>
      </c>
      <c r="LC176" s="57">
        <v>2</v>
      </c>
      <c r="LG176" s="57">
        <v>140</v>
      </c>
      <c r="LH176" s="57">
        <v>354</v>
      </c>
      <c r="LL176" s="57">
        <v>255</v>
      </c>
      <c r="LM176" s="57">
        <v>251</v>
      </c>
      <c r="LV176" s="57">
        <v>31886</v>
      </c>
      <c r="LW176" s="57">
        <v>23594</v>
      </c>
      <c r="LX176" s="57">
        <v>11454</v>
      </c>
      <c r="LY176" s="57">
        <v>11054</v>
      </c>
      <c r="MA176" s="57" t="s">
        <v>9495</v>
      </c>
      <c r="MB176" s="57" t="s">
        <v>6552</v>
      </c>
      <c r="MC176" s="57" t="s">
        <v>728</v>
      </c>
      <c r="MD176" s="57" t="s">
        <v>727</v>
      </c>
      <c r="MF176" s="57">
        <v>2</v>
      </c>
      <c r="MG176" s="57">
        <v>2</v>
      </c>
      <c r="MH176" s="57">
        <v>1</v>
      </c>
      <c r="MI176" s="57">
        <v>1</v>
      </c>
      <c r="MK176" s="57">
        <v>465</v>
      </c>
      <c r="ML176" s="57">
        <v>196</v>
      </c>
      <c r="MM176" s="57">
        <v>63</v>
      </c>
      <c r="MN176" s="57">
        <v>140</v>
      </c>
      <c r="MP176" s="57">
        <v>253</v>
      </c>
      <c r="MQ176" s="57">
        <v>115</v>
      </c>
      <c r="MR176" s="57">
        <v>115</v>
      </c>
      <c r="MS176" s="57">
        <v>114</v>
      </c>
      <c r="MZ176" s="57">
        <v>13254</v>
      </c>
      <c r="NA176" s="57">
        <v>15254</v>
      </c>
      <c r="NB176" s="57">
        <v>31084</v>
      </c>
      <c r="NE176" s="57" t="s">
        <v>799</v>
      </c>
      <c r="NF176" s="57" t="s">
        <v>4802</v>
      </c>
      <c r="NG176" s="57" t="s">
        <v>6677</v>
      </c>
      <c r="NJ176" s="57">
        <v>1</v>
      </c>
      <c r="NK176" s="57">
        <v>2</v>
      </c>
      <c r="NL176" s="57">
        <v>1</v>
      </c>
      <c r="NO176" s="57">
        <v>42</v>
      </c>
      <c r="NP176" s="57">
        <v>400</v>
      </c>
      <c r="NQ176" s="57">
        <v>144</v>
      </c>
      <c r="NT176" s="57">
        <v>128</v>
      </c>
      <c r="NU176" s="57">
        <v>136</v>
      </c>
      <c r="NV176" s="57">
        <v>326</v>
      </c>
      <c r="PJ176" s="57" t="s">
        <v>20040</v>
      </c>
      <c r="PK176" s="57" t="s">
        <v>20041</v>
      </c>
      <c r="PL176" s="57" t="s">
        <v>20042</v>
      </c>
      <c r="PN176" s="57">
        <v>1694.5699459000002</v>
      </c>
      <c r="PO176" s="57" t="s">
        <v>18823</v>
      </c>
      <c r="PP176" s="57" t="s">
        <v>18824</v>
      </c>
      <c r="PQ176" s="57" t="s">
        <v>18825</v>
      </c>
      <c r="PR176" s="57" t="s">
        <v>3945</v>
      </c>
      <c r="PS176" s="57" t="s">
        <v>3946</v>
      </c>
      <c r="PT176" s="57" t="s">
        <v>3947</v>
      </c>
      <c r="PU176" s="57" t="s">
        <v>3948</v>
      </c>
      <c r="PV176" s="57" t="s">
        <v>3949</v>
      </c>
      <c r="PW176" s="57" t="s">
        <v>3927</v>
      </c>
    </row>
    <row r="177" spans="1:439" ht="15" customHeight="1" x14ac:dyDescent="0.35">
      <c r="A177" s="57">
        <v>176</v>
      </c>
      <c r="B177" s="57" t="s">
        <v>2080</v>
      </c>
      <c r="D177" s="57" t="s">
        <v>379</v>
      </c>
      <c r="E177" s="57" t="s">
        <v>2372</v>
      </c>
      <c r="F177" s="57" t="s">
        <v>2373</v>
      </c>
      <c r="G177" s="57" t="s">
        <v>2374</v>
      </c>
      <c r="H177" s="57" t="s">
        <v>2375</v>
      </c>
      <c r="I177" s="57" t="s">
        <v>2376</v>
      </c>
      <c r="J177" s="57" t="s">
        <v>2377</v>
      </c>
      <c r="K177" s="57" t="s">
        <v>2378</v>
      </c>
      <c r="L177" s="57" t="s">
        <v>2379</v>
      </c>
      <c r="M177" s="57" t="s">
        <v>2380</v>
      </c>
      <c r="P177" s="57" t="s">
        <v>2381</v>
      </c>
      <c r="Q177" s="57" t="s">
        <v>1436</v>
      </c>
      <c r="S177" s="57" t="s">
        <v>69</v>
      </c>
      <c r="T177" s="57" t="s">
        <v>69</v>
      </c>
      <c r="U177" s="57" t="s">
        <v>69</v>
      </c>
      <c r="V177" s="57" t="s">
        <v>69</v>
      </c>
      <c r="W177" s="57" t="s">
        <v>63</v>
      </c>
      <c r="X177" s="57" t="s">
        <v>69</v>
      </c>
      <c r="Y177" s="57" t="s">
        <v>63</v>
      </c>
      <c r="Z177" s="57" t="s">
        <v>63</v>
      </c>
      <c r="AA177" s="57" t="s">
        <v>69</v>
      </c>
      <c r="AB177" s="57" t="s">
        <v>63</v>
      </c>
      <c r="AC177" s="57" t="s">
        <v>69</v>
      </c>
      <c r="AD177" s="57" t="s">
        <v>63</v>
      </c>
      <c r="AE177" s="57" t="s">
        <v>63</v>
      </c>
      <c r="AF177" s="57" t="s">
        <v>63</v>
      </c>
      <c r="AG177" s="57" t="s">
        <v>63</v>
      </c>
      <c r="AH177" s="57" t="s">
        <v>75</v>
      </c>
      <c r="AI177" s="57" t="s">
        <v>2382</v>
      </c>
      <c r="AJ177" s="57" t="s">
        <v>76</v>
      </c>
      <c r="AK177" s="57" t="s">
        <v>83</v>
      </c>
      <c r="AL177" s="57" t="s">
        <v>77</v>
      </c>
      <c r="AM177" s="57" t="s">
        <v>2382</v>
      </c>
      <c r="AN177" s="57" t="s">
        <v>2342</v>
      </c>
      <c r="AO177" s="57" t="s">
        <v>1001</v>
      </c>
      <c r="AP177" s="57" t="s">
        <v>18927</v>
      </c>
      <c r="AQ177" s="57" t="s">
        <v>1245</v>
      </c>
      <c r="AR177" s="57" t="s">
        <v>73</v>
      </c>
      <c r="AS177" s="57" t="s">
        <v>1806</v>
      </c>
      <c r="AT177" s="57" t="s">
        <v>18801</v>
      </c>
      <c r="AU177" s="57" t="s">
        <v>6656</v>
      </c>
      <c r="AV177" s="57" t="s">
        <v>6657</v>
      </c>
      <c r="AW177" s="57" t="s">
        <v>6658</v>
      </c>
      <c r="AX177" s="57" t="s">
        <v>6659</v>
      </c>
      <c r="AY177" s="57" t="s">
        <v>6660</v>
      </c>
      <c r="AZ177" s="57" t="s">
        <v>6661</v>
      </c>
      <c r="BA177" s="57" t="s">
        <v>6662</v>
      </c>
      <c r="BB177" s="57" t="s">
        <v>6663</v>
      </c>
      <c r="BE177" s="57" t="s">
        <v>6664</v>
      </c>
      <c r="BF177" s="57" t="s">
        <v>6665</v>
      </c>
      <c r="BG177" s="57" t="s">
        <v>6666</v>
      </c>
      <c r="BH177" s="57" t="s">
        <v>6667</v>
      </c>
      <c r="BI177" s="57" t="s">
        <v>6668</v>
      </c>
      <c r="BJ177" s="57" t="s">
        <v>6669</v>
      </c>
      <c r="BK177" s="57" t="s">
        <v>6670</v>
      </c>
      <c r="BO177" s="57" t="s">
        <v>6671</v>
      </c>
      <c r="BP177" s="57" t="s">
        <v>6672</v>
      </c>
      <c r="BQ177" s="57" t="s">
        <v>6611</v>
      </c>
      <c r="BR177" s="57" t="s">
        <v>6673</v>
      </c>
      <c r="BS177" s="57" t="s">
        <v>6674</v>
      </c>
      <c r="BT177" s="57" t="s">
        <v>6675</v>
      </c>
      <c r="BU177" s="57" t="s">
        <v>6676</v>
      </c>
      <c r="BV177" s="57" t="s">
        <v>18056</v>
      </c>
      <c r="BW177" s="164" t="s">
        <v>18805</v>
      </c>
      <c r="BX177" s="57" t="s">
        <v>19840</v>
      </c>
      <c r="BY177" s="57" t="s">
        <v>9582</v>
      </c>
      <c r="BZ177" s="57" t="s">
        <v>9583</v>
      </c>
      <c r="CA177" s="57" t="s">
        <v>9584</v>
      </c>
      <c r="CB177" s="57" t="s">
        <v>9585</v>
      </c>
      <c r="CC177" s="57" t="s">
        <v>9586</v>
      </c>
      <c r="CD177" s="57" t="s">
        <v>9587</v>
      </c>
      <c r="CE177" s="57" t="s">
        <v>9588</v>
      </c>
      <c r="CF177" s="57" t="s">
        <v>9589</v>
      </c>
      <c r="CI177" s="57" t="s">
        <v>9590</v>
      </c>
      <c r="CJ177" s="57" t="s">
        <v>9591</v>
      </c>
      <c r="CK177" s="57" t="s">
        <v>9592</v>
      </c>
      <c r="CL177" s="57" t="s">
        <v>9593</v>
      </c>
      <c r="CM177" s="57" t="s">
        <v>9594</v>
      </c>
      <c r="CN177" s="57" t="s">
        <v>9595</v>
      </c>
      <c r="CS177" s="57" t="s">
        <v>9596</v>
      </c>
      <c r="CT177" s="57" t="s">
        <v>9597</v>
      </c>
      <c r="CU177" s="57" t="s">
        <v>6611</v>
      </c>
      <c r="CV177" s="57" t="s">
        <v>9598</v>
      </c>
      <c r="CW177" s="57" t="s">
        <v>9599</v>
      </c>
      <c r="CX177" s="57" t="s">
        <v>9600</v>
      </c>
      <c r="CY177" s="57" t="s">
        <v>9601</v>
      </c>
      <c r="CZ177" s="57" t="s">
        <v>18055</v>
      </c>
      <c r="DA177" s="164" t="s">
        <v>18805</v>
      </c>
      <c r="DB177" s="57" t="s">
        <v>18854</v>
      </c>
      <c r="DC177" s="57" t="s">
        <v>12257</v>
      </c>
      <c r="DD177" s="57" t="s">
        <v>12258</v>
      </c>
      <c r="DE177" s="57" t="s">
        <v>12259</v>
      </c>
      <c r="DF177" s="57" t="s">
        <v>12260</v>
      </c>
      <c r="DG177" s="57" t="s">
        <v>12261</v>
      </c>
      <c r="DH177" s="57" t="s">
        <v>12262</v>
      </c>
      <c r="DI177" s="57" t="s">
        <v>12263</v>
      </c>
      <c r="DM177" s="57" t="s">
        <v>12264</v>
      </c>
      <c r="DN177" s="57" t="s">
        <v>12265</v>
      </c>
      <c r="DO177" s="57" t="s">
        <v>12266</v>
      </c>
      <c r="DP177" s="57" t="s">
        <v>12267</v>
      </c>
      <c r="DQ177" s="57" t="s">
        <v>12268</v>
      </c>
      <c r="DW177" s="57" t="s">
        <v>12269</v>
      </c>
      <c r="DZ177" s="57" t="s">
        <v>12270</v>
      </c>
      <c r="EA177" s="57" t="s">
        <v>12271</v>
      </c>
      <c r="EB177" s="57" t="s">
        <v>12272</v>
      </c>
      <c r="EC177" s="57" t="s">
        <v>12273</v>
      </c>
      <c r="ED177" s="57" t="s">
        <v>18078</v>
      </c>
      <c r="EE177" s="164" t="s">
        <v>18802</v>
      </c>
      <c r="EF177" s="57" t="s">
        <v>20043</v>
      </c>
      <c r="EG177" s="57" t="s">
        <v>14402</v>
      </c>
      <c r="EH177" s="57" t="s">
        <v>14403</v>
      </c>
      <c r="EI177" s="57" t="s">
        <v>14404</v>
      </c>
      <c r="EJ177" s="57" t="s">
        <v>14405</v>
      </c>
      <c r="EQ177" s="57" t="s">
        <v>14406</v>
      </c>
      <c r="ER177" s="57" t="s">
        <v>14407</v>
      </c>
      <c r="ES177" s="57" t="s">
        <v>14408</v>
      </c>
      <c r="ET177" s="57" t="s">
        <v>14409</v>
      </c>
      <c r="FA177" s="57" t="s">
        <v>14410</v>
      </c>
      <c r="FB177" s="57" t="s">
        <v>6611</v>
      </c>
      <c r="FD177" s="57" t="s">
        <v>14411</v>
      </c>
      <c r="FE177" s="57" t="s">
        <v>14412</v>
      </c>
      <c r="FF177" s="57" t="s">
        <v>14413</v>
      </c>
      <c r="FG177" s="57" t="s">
        <v>14414</v>
      </c>
      <c r="FH177" s="57" t="s">
        <v>18078</v>
      </c>
      <c r="FI177" s="164" t="s">
        <v>18802</v>
      </c>
      <c r="FJ177" s="57" t="s">
        <v>20044</v>
      </c>
      <c r="FK177" s="57" t="s">
        <v>16057</v>
      </c>
      <c r="FL177" s="57" t="s">
        <v>16058</v>
      </c>
      <c r="FM177" s="57" t="s">
        <v>16059</v>
      </c>
      <c r="FN177" s="57" t="s">
        <v>16060</v>
      </c>
      <c r="FO177" s="57" t="s">
        <v>16061</v>
      </c>
      <c r="FU177" s="57" t="s">
        <v>16062</v>
      </c>
      <c r="FV177" s="57" t="s">
        <v>16063</v>
      </c>
      <c r="FW177" s="57" t="s">
        <v>16064</v>
      </c>
      <c r="FX177" s="57" t="s">
        <v>16065</v>
      </c>
      <c r="GE177" s="57" t="s">
        <v>12282</v>
      </c>
      <c r="GH177" s="57" t="s">
        <v>12283</v>
      </c>
      <c r="GI177" s="57" t="s">
        <v>16066</v>
      </c>
      <c r="GJ177" s="57" t="s">
        <v>16067</v>
      </c>
      <c r="GK177" s="57" t="s">
        <v>16068</v>
      </c>
      <c r="GL177" s="57" t="s">
        <v>18056</v>
      </c>
      <c r="GM177" s="164" t="s">
        <v>18805</v>
      </c>
      <c r="GN177" s="57" t="s">
        <v>20045</v>
      </c>
      <c r="GO177" s="57" t="s">
        <v>17106</v>
      </c>
      <c r="GP177" s="57" t="s">
        <v>16070</v>
      </c>
      <c r="GQ177" s="57" t="s">
        <v>17107</v>
      </c>
      <c r="GR177" s="57" t="s">
        <v>17108</v>
      </c>
      <c r="GS177" s="57" t="s">
        <v>17109</v>
      </c>
      <c r="GT177" s="57" t="s">
        <v>17110</v>
      </c>
      <c r="GY177" s="57" t="s">
        <v>17111</v>
      </c>
      <c r="GZ177" s="57" t="s">
        <v>17112</v>
      </c>
      <c r="HA177" s="57" t="s">
        <v>17113</v>
      </c>
      <c r="HB177" s="57" t="s">
        <v>17114</v>
      </c>
      <c r="HC177" s="57" t="s">
        <v>16079</v>
      </c>
      <c r="HD177" s="57" t="s">
        <v>17115</v>
      </c>
      <c r="HI177" s="57" t="s">
        <v>16046</v>
      </c>
      <c r="HJ177" s="57" t="s">
        <v>6431</v>
      </c>
      <c r="HK177" s="57" t="s">
        <v>6611</v>
      </c>
      <c r="HL177" s="57" t="s">
        <v>17116</v>
      </c>
      <c r="HM177" s="57" t="s">
        <v>17117</v>
      </c>
      <c r="HN177" s="57" t="s">
        <v>17118</v>
      </c>
      <c r="HO177" s="57" t="s">
        <v>17119</v>
      </c>
      <c r="HP177" s="57" t="s">
        <v>18075</v>
      </c>
      <c r="HQ177" s="164" t="s">
        <v>18805</v>
      </c>
      <c r="HR177" s="57" t="s">
        <v>20046</v>
      </c>
      <c r="HS177" s="57" t="s">
        <v>82</v>
      </c>
      <c r="HT177" s="57" t="s">
        <v>82</v>
      </c>
      <c r="HU177" s="57" t="s">
        <v>82</v>
      </c>
      <c r="HV177" s="57" t="s">
        <v>82</v>
      </c>
      <c r="HW177" s="57" t="s">
        <v>82</v>
      </c>
      <c r="HX177" s="57" t="s">
        <v>68</v>
      </c>
      <c r="HY177" s="57" t="s">
        <v>68</v>
      </c>
      <c r="HZ177" s="57" t="s">
        <v>82</v>
      </c>
      <c r="IA177" s="57" t="s">
        <v>82</v>
      </c>
      <c r="IB177" s="57" t="s">
        <v>82</v>
      </c>
      <c r="IC177" s="57" t="s">
        <v>82</v>
      </c>
      <c r="ID177" s="57" t="s">
        <v>82</v>
      </c>
      <c r="IE177" s="57" t="s">
        <v>82</v>
      </c>
      <c r="IF177" s="57" t="s">
        <v>79</v>
      </c>
      <c r="IG177" s="57" t="s">
        <v>79</v>
      </c>
      <c r="IH177" s="57" t="s">
        <v>82</v>
      </c>
      <c r="II177" s="57" t="s">
        <v>68</v>
      </c>
      <c r="IJ177" s="57">
        <v>13254</v>
      </c>
      <c r="IK177" s="57">
        <v>31084</v>
      </c>
      <c r="IL177" s="57">
        <v>23594</v>
      </c>
      <c r="IM177" s="57">
        <v>32079</v>
      </c>
      <c r="IN177" s="57">
        <v>32110</v>
      </c>
      <c r="IO177" s="57" t="s">
        <v>799</v>
      </c>
      <c r="IP177" s="57" t="s">
        <v>6677</v>
      </c>
      <c r="IQ177" s="57" t="s">
        <v>6552</v>
      </c>
      <c r="IR177" s="57" t="s">
        <v>4582</v>
      </c>
      <c r="IS177" s="57" t="s">
        <v>4603</v>
      </c>
      <c r="IT177" s="57">
        <v>2</v>
      </c>
      <c r="IU177" s="57">
        <v>2</v>
      </c>
      <c r="IV177" s="57">
        <v>3</v>
      </c>
      <c r="IW177" s="57">
        <v>2</v>
      </c>
      <c r="IX177" s="57">
        <v>1</v>
      </c>
      <c r="IY177" s="57">
        <v>192</v>
      </c>
      <c r="IZ177" s="57">
        <v>216</v>
      </c>
      <c r="JA177" s="57">
        <v>416</v>
      </c>
      <c r="JB177" s="57">
        <v>263</v>
      </c>
      <c r="JC177" s="57">
        <v>106</v>
      </c>
      <c r="JD177" s="57">
        <v>128</v>
      </c>
      <c r="JE177" s="57">
        <v>326</v>
      </c>
      <c r="JF177" s="57">
        <v>115</v>
      </c>
      <c r="JG177" s="57">
        <v>310</v>
      </c>
      <c r="JH177" s="57">
        <v>310</v>
      </c>
      <c r="JN177" s="57">
        <v>31886</v>
      </c>
      <c r="JO177" s="57">
        <v>11454</v>
      </c>
      <c r="JP177" s="57">
        <v>11054</v>
      </c>
      <c r="JS177" s="57" t="s">
        <v>9495</v>
      </c>
      <c r="JT177" s="57" t="s">
        <v>728</v>
      </c>
      <c r="JU177" s="57" t="s">
        <v>727</v>
      </c>
      <c r="JX177" s="57">
        <v>3</v>
      </c>
      <c r="JY177" s="57">
        <v>2</v>
      </c>
      <c r="JZ177" s="57">
        <v>2</v>
      </c>
      <c r="KC177" s="57">
        <v>1012</v>
      </c>
      <c r="KD177" s="57">
        <v>243</v>
      </c>
      <c r="KE177" s="57">
        <v>320</v>
      </c>
      <c r="KH177" s="57">
        <v>253</v>
      </c>
      <c r="KI177" s="57">
        <v>115</v>
      </c>
      <c r="KJ177" s="57">
        <v>114</v>
      </c>
      <c r="KR177" s="57">
        <v>23613</v>
      </c>
      <c r="KS177" s="57">
        <v>24346</v>
      </c>
      <c r="KT177" s="57">
        <v>23684</v>
      </c>
      <c r="KU177" s="57">
        <v>24054</v>
      </c>
      <c r="KV177" s="57">
        <v>24354</v>
      </c>
      <c r="KW177" s="57" t="s">
        <v>9445</v>
      </c>
      <c r="KX177" s="57" t="s">
        <v>9620</v>
      </c>
      <c r="KY177" s="57" t="s">
        <v>5617</v>
      </c>
      <c r="KZ177" s="57" t="s">
        <v>6498</v>
      </c>
      <c r="LA177" s="57" t="s">
        <v>6499</v>
      </c>
      <c r="LB177" s="57">
        <v>3</v>
      </c>
      <c r="LC177" s="57">
        <v>3</v>
      </c>
      <c r="LD177" s="57">
        <v>2</v>
      </c>
      <c r="LE177" s="57">
        <v>2</v>
      </c>
      <c r="LF177" s="57">
        <v>2</v>
      </c>
      <c r="LG177" s="57">
        <v>436</v>
      </c>
      <c r="LH177" s="57">
        <v>126</v>
      </c>
      <c r="LI177" s="57">
        <v>354</v>
      </c>
      <c r="LJ177" s="57">
        <v>354</v>
      </c>
      <c r="LK177" s="57">
        <v>119</v>
      </c>
      <c r="LL177" s="57">
        <v>253</v>
      </c>
      <c r="LM177" s="57">
        <v>255</v>
      </c>
      <c r="LN177" s="57">
        <v>251</v>
      </c>
      <c r="LO177" s="57">
        <v>255</v>
      </c>
      <c r="LP177" s="57">
        <v>255</v>
      </c>
      <c r="LV177" s="57">
        <v>31084</v>
      </c>
      <c r="MA177" s="57" t="s">
        <v>6677</v>
      </c>
      <c r="MF177" s="57">
        <v>2</v>
      </c>
      <c r="MK177" s="57">
        <v>216</v>
      </c>
      <c r="MP177" s="57">
        <v>326</v>
      </c>
      <c r="MZ177" s="57">
        <v>34022</v>
      </c>
      <c r="NA177" s="57">
        <v>13254</v>
      </c>
      <c r="NE177" s="57" t="s">
        <v>4798</v>
      </c>
      <c r="NF177" s="57" t="s">
        <v>799</v>
      </c>
      <c r="NJ177" s="57">
        <v>2</v>
      </c>
      <c r="NK177" s="57">
        <v>2</v>
      </c>
      <c r="NO177" s="57">
        <v>393</v>
      </c>
      <c r="NP177" s="57">
        <v>192</v>
      </c>
      <c r="NT177" s="57">
        <v>312</v>
      </c>
      <c r="NU177" s="57">
        <v>128</v>
      </c>
      <c r="OD177" s="57">
        <v>15254</v>
      </c>
      <c r="OI177" s="57" t="s">
        <v>4802</v>
      </c>
      <c r="ON177" s="57">
        <v>2</v>
      </c>
      <c r="OS177" s="57">
        <v>400</v>
      </c>
      <c r="OX177" s="57">
        <v>136</v>
      </c>
      <c r="PJ177" s="57" t="s">
        <v>20047</v>
      </c>
      <c r="PK177" s="57" t="s">
        <v>20048</v>
      </c>
      <c r="PL177" s="57" t="s">
        <v>20049</v>
      </c>
      <c r="PN177" s="57">
        <v>2377.3569921000008</v>
      </c>
      <c r="PO177" s="57" t="s">
        <v>18823</v>
      </c>
      <c r="PP177" s="57" t="s">
        <v>18824</v>
      </c>
      <c r="PQ177" s="57" t="s">
        <v>18825</v>
      </c>
      <c r="PR177" s="57" t="s">
        <v>3950</v>
      </c>
      <c r="PS177" s="57" t="s">
        <v>3951</v>
      </c>
      <c r="PT177" s="57" t="s">
        <v>3952</v>
      </c>
      <c r="PU177" s="57" t="s">
        <v>3953</v>
      </c>
      <c r="PV177" s="57" t="s">
        <v>3954</v>
      </c>
      <c r="PW177" s="57" t="s">
        <v>3955</v>
      </c>
    </row>
    <row r="178" spans="1:439" ht="15" customHeight="1" x14ac:dyDescent="0.35">
      <c r="A178" s="57">
        <v>177</v>
      </c>
      <c r="B178" s="57" t="s">
        <v>2080</v>
      </c>
      <c r="D178" s="57" t="s">
        <v>380</v>
      </c>
      <c r="E178" s="57" t="s">
        <v>2383</v>
      </c>
      <c r="F178" s="57" t="s">
        <v>2384</v>
      </c>
      <c r="G178" s="57" t="s">
        <v>2385</v>
      </c>
      <c r="H178" s="57" t="s">
        <v>2386</v>
      </c>
      <c r="I178" s="57" t="s">
        <v>2387</v>
      </c>
      <c r="J178" s="57" t="s">
        <v>2388</v>
      </c>
      <c r="K178" s="57" t="s">
        <v>2389</v>
      </c>
      <c r="L178" s="57" t="s">
        <v>2390</v>
      </c>
      <c r="M178" s="57" t="s">
        <v>2391</v>
      </c>
      <c r="P178" s="57" t="s">
        <v>2381</v>
      </c>
      <c r="Q178" s="57" t="s">
        <v>1436</v>
      </c>
      <c r="S178" s="57" t="s">
        <v>69</v>
      </c>
      <c r="T178" s="57" t="s">
        <v>69</v>
      </c>
      <c r="U178" s="57" t="s">
        <v>69</v>
      </c>
      <c r="V178" s="57" t="s">
        <v>69</v>
      </c>
      <c r="W178" s="57" t="s">
        <v>63</v>
      </c>
      <c r="X178" s="57" t="s">
        <v>69</v>
      </c>
      <c r="Y178" s="57" t="s">
        <v>63</v>
      </c>
      <c r="Z178" s="57" t="s">
        <v>63</v>
      </c>
      <c r="AA178" s="57" t="s">
        <v>69</v>
      </c>
      <c r="AB178" s="57" t="s">
        <v>63</v>
      </c>
      <c r="AC178" s="57" t="s">
        <v>69</v>
      </c>
      <c r="AD178" s="57" t="s">
        <v>69</v>
      </c>
      <c r="AE178" s="57" t="s">
        <v>69</v>
      </c>
      <c r="AF178" s="57" t="s">
        <v>63</v>
      </c>
      <c r="AG178" s="57" t="s">
        <v>63</v>
      </c>
      <c r="AH178" s="57" t="s">
        <v>75</v>
      </c>
      <c r="AI178" s="57" t="s">
        <v>2382</v>
      </c>
      <c r="AJ178" s="57" t="s">
        <v>76</v>
      </c>
      <c r="AK178" s="57" t="s">
        <v>83</v>
      </c>
      <c r="AL178" s="57" t="s">
        <v>77</v>
      </c>
      <c r="AM178" s="57" t="s">
        <v>2382</v>
      </c>
      <c r="AN178" s="57" t="s">
        <v>2342</v>
      </c>
      <c r="AO178" s="57" t="s">
        <v>1002</v>
      </c>
      <c r="AP178" s="57" t="s">
        <v>18927</v>
      </c>
      <c r="AQ178" s="57" t="s">
        <v>1245</v>
      </c>
      <c r="AR178" s="57" t="s">
        <v>78</v>
      </c>
      <c r="AS178" s="57" t="s">
        <v>1806</v>
      </c>
      <c r="AT178" s="57" t="s">
        <v>18859</v>
      </c>
      <c r="AU178" s="57" t="s">
        <v>6678</v>
      </c>
      <c r="AV178" s="57" t="s">
        <v>6679</v>
      </c>
      <c r="AW178" s="57" t="s">
        <v>6680</v>
      </c>
      <c r="AX178" s="57" t="s">
        <v>6681</v>
      </c>
      <c r="AY178" s="57" t="s">
        <v>6682</v>
      </c>
      <c r="AZ178" s="57" t="s">
        <v>6683</v>
      </c>
      <c r="BA178" s="57" t="s">
        <v>6684</v>
      </c>
      <c r="BB178" s="57" t="s">
        <v>6685</v>
      </c>
      <c r="BE178" s="57" t="s">
        <v>6686</v>
      </c>
      <c r="BF178" s="57" t="s">
        <v>6687</v>
      </c>
      <c r="BG178" s="57" t="s">
        <v>6688</v>
      </c>
      <c r="BH178" s="57" t="s">
        <v>6689</v>
      </c>
      <c r="BI178" s="57" t="s">
        <v>6690</v>
      </c>
      <c r="BJ178" s="57" t="s">
        <v>6691</v>
      </c>
      <c r="BK178" s="57" t="s">
        <v>6692</v>
      </c>
      <c r="BL178" s="57" t="s">
        <v>6693</v>
      </c>
      <c r="BO178" s="57" t="s">
        <v>1604</v>
      </c>
      <c r="BP178" s="57" t="s">
        <v>6611</v>
      </c>
      <c r="BR178" s="57" t="s">
        <v>6694</v>
      </c>
      <c r="BS178" s="57" t="s">
        <v>6695</v>
      </c>
      <c r="BT178" s="57" t="s">
        <v>6696</v>
      </c>
      <c r="BU178" s="57" t="s">
        <v>6697</v>
      </c>
      <c r="BV178" s="57" t="s">
        <v>18078</v>
      </c>
      <c r="BW178" s="164" t="s">
        <v>18805</v>
      </c>
      <c r="BX178" s="57" t="s">
        <v>18853</v>
      </c>
      <c r="BY178" s="57" t="s">
        <v>9602</v>
      </c>
      <c r="BZ178" s="57" t="s">
        <v>9603</v>
      </c>
      <c r="CA178" s="57" t="s">
        <v>9604</v>
      </c>
      <c r="CB178" s="57" t="s">
        <v>9605</v>
      </c>
      <c r="CC178" s="57" t="s">
        <v>9606</v>
      </c>
      <c r="CD178" s="57" t="s">
        <v>9607</v>
      </c>
      <c r="CE178" s="57" t="s">
        <v>9608</v>
      </c>
      <c r="CF178" s="57" t="s">
        <v>9609</v>
      </c>
      <c r="CI178" s="57" t="s">
        <v>9610</v>
      </c>
      <c r="CJ178" s="57" t="s">
        <v>9611</v>
      </c>
      <c r="CK178" s="57" t="s">
        <v>9612</v>
      </c>
      <c r="CL178" s="57" t="s">
        <v>9613</v>
      </c>
      <c r="CM178" s="57" t="s">
        <v>9614</v>
      </c>
      <c r="CN178" s="57" t="s">
        <v>9615</v>
      </c>
      <c r="CO178" s="57" t="s">
        <v>9616</v>
      </c>
      <c r="CP178" s="57" t="s">
        <v>9617</v>
      </c>
      <c r="CS178" s="57" t="s">
        <v>4558</v>
      </c>
      <c r="CT178" s="57" t="s">
        <v>6611</v>
      </c>
      <c r="CV178" s="57" t="s">
        <v>9618</v>
      </c>
      <c r="CW178" s="57" t="s">
        <v>9619</v>
      </c>
      <c r="CX178" s="57" t="s">
        <v>4561</v>
      </c>
      <c r="CY178" s="57" t="s">
        <v>4562</v>
      </c>
      <c r="CZ178" s="57" t="s">
        <v>18078</v>
      </c>
      <c r="DA178" s="164" t="s">
        <v>18802</v>
      </c>
      <c r="DB178" s="57" t="s">
        <v>20045</v>
      </c>
      <c r="DC178" s="57" t="s">
        <v>12274</v>
      </c>
      <c r="DD178" s="57" t="s">
        <v>12275</v>
      </c>
      <c r="DE178" s="57" t="s">
        <v>12276</v>
      </c>
      <c r="DF178" s="57" t="s">
        <v>12277</v>
      </c>
      <c r="DG178" s="57" t="s">
        <v>12278</v>
      </c>
      <c r="DM178" s="57" t="s">
        <v>12279</v>
      </c>
      <c r="DN178" s="57" t="s">
        <v>12280</v>
      </c>
      <c r="DO178" s="57" t="s">
        <v>12281</v>
      </c>
      <c r="DW178" s="57" t="s">
        <v>12282</v>
      </c>
      <c r="DZ178" s="57" t="s">
        <v>12283</v>
      </c>
      <c r="EA178" s="57" t="s">
        <v>12284</v>
      </c>
      <c r="EB178" s="57" t="s">
        <v>12285</v>
      </c>
      <c r="EC178" s="57" t="s">
        <v>12286</v>
      </c>
      <c r="ED178" s="57" t="s">
        <v>18078</v>
      </c>
      <c r="EE178" s="164" t="s">
        <v>18802</v>
      </c>
      <c r="EF178" s="57" t="s">
        <v>20050</v>
      </c>
      <c r="EG178" s="57" t="s">
        <v>14415</v>
      </c>
      <c r="EH178" s="57" t="s">
        <v>14416</v>
      </c>
      <c r="EI178" s="57" t="s">
        <v>9587</v>
      </c>
      <c r="EJ178" s="57" t="s">
        <v>9588</v>
      </c>
      <c r="EK178" s="57" t="s">
        <v>14417</v>
      </c>
      <c r="EQ178" s="57" t="s">
        <v>14418</v>
      </c>
      <c r="ER178" s="57" t="s">
        <v>14419</v>
      </c>
      <c r="ES178" s="57" t="s">
        <v>6469</v>
      </c>
      <c r="ET178" s="57" t="s">
        <v>14420</v>
      </c>
      <c r="EU178" s="57" t="s">
        <v>6468</v>
      </c>
      <c r="FA178" s="57" t="s">
        <v>8329</v>
      </c>
      <c r="FB178" s="57" t="s">
        <v>6611</v>
      </c>
      <c r="FD178" s="57" t="s">
        <v>14421</v>
      </c>
      <c r="FE178" s="57" t="s">
        <v>14422</v>
      </c>
      <c r="FF178" s="57" t="s">
        <v>14423</v>
      </c>
      <c r="FG178" s="57" t="s">
        <v>14424</v>
      </c>
      <c r="FH178" s="57" t="s">
        <v>18056</v>
      </c>
      <c r="FI178" s="164" t="s">
        <v>18802</v>
      </c>
      <c r="FJ178" s="57" t="s">
        <v>19151</v>
      </c>
      <c r="FK178" s="57" t="s">
        <v>16069</v>
      </c>
      <c r="FL178" s="57" t="s">
        <v>16070</v>
      </c>
      <c r="FM178" s="57" t="s">
        <v>16071</v>
      </c>
      <c r="FN178" s="57" t="s">
        <v>16072</v>
      </c>
      <c r="FO178" s="57" t="s">
        <v>16073</v>
      </c>
      <c r="FP178" s="57" t="s">
        <v>16074</v>
      </c>
      <c r="FQ178" s="57" t="s">
        <v>16075</v>
      </c>
      <c r="FU178" s="57" t="s">
        <v>16076</v>
      </c>
      <c r="FV178" s="57" t="s">
        <v>16077</v>
      </c>
      <c r="FW178" s="57" t="s">
        <v>16078</v>
      </c>
      <c r="FX178" s="57" t="s">
        <v>16079</v>
      </c>
      <c r="GE178" s="57" t="s">
        <v>14410</v>
      </c>
      <c r="GF178" s="57" t="s">
        <v>16046</v>
      </c>
      <c r="GG178" s="57" t="s">
        <v>6611</v>
      </c>
      <c r="GH178" s="57" t="s">
        <v>14394</v>
      </c>
      <c r="GI178" s="57" t="s">
        <v>14395</v>
      </c>
      <c r="GJ178" s="57" t="s">
        <v>14396</v>
      </c>
      <c r="GK178" s="57" t="s">
        <v>14397</v>
      </c>
      <c r="GL178" s="57" t="s">
        <v>18075</v>
      </c>
      <c r="GM178" s="164" t="s">
        <v>18805</v>
      </c>
      <c r="GN178" s="57" t="s">
        <v>19700</v>
      </c>
      <c r="HS178" s="57" t="s">
        <v>82</v>
      </c>
      <c r="HT178" s="57" t="s">
        <v>82</v>
      </c>
      <c r="HU178" s="57" t="s">
        <v>82</v>
      </c>
      <c r="HV178" s="57" t="s">
        <v>82</v>
      </c>
      <c r="HW178" s="57" t="s">
        <v>82</v>
      </c>
      <c r="HX178" s="57" t="s">
        <v>68</v>
      </c>
      <c r="HY178" s="57" t="s">
        <v>82</v>
      </c>
      <c r="HZ178" s="57" t="s">
        <v>82</v>
      </c>
      <c r="IA178" s="57" t="s">
        <v>82</v>
      </c>
      <c r="IB178" s="57" t="s">
        <v>82</v>
      </c>
      <c r="IC178" s="57" t="s">
        <v>82</v>
      </c>
      <c r="ID178" s="57" t="s">
        <v>82</v>
      </c>
      <c r="IE178" s="57" t="s">
        <v>82</v>
      </c>
      <c r="IF178" s="57" t="s">
        <v>79</v>
      </c>
      <c r="IG178" s="57" t="s">
        <v>79</v>
      </c>
      <c r="IH178" s="57" t="s">
        <v>82</v>
      </c>
      <c r="II178" s="57" t="s">
        <v>68</v>
      </c>
      <c r="IJ178" s="57">
        <v>32110</v>
      </c>
      <c r="IO178" s="57" t="s">
        <v>4603</v>
      </c>
      <c r="IT178" s="57">
        <v>2</v>
      </c>
      <c r="IY178" s="57">
        <v>390</v>
      </c>
      <c r="JD178" s="57">
        <v>310</v>
      </c>
      <c r="JN178" s="57">
        <v>24346</v>
      </c>
      <c r="JO178" s="57">
        <v>23613</v>
      </c>
      <c r="JP178" s="57">
        <v>31886</v>
      </c>
      <c r="JQ178" s="57">
        <v>11454</v>
      </c>
      <c r="JR178" s="57">
        <v>11054</v>
      </c>
      <c r="JS178" s="57" t="s">
        <v>9620</v>
      </c>
      <c r="JT178" s="57" t="s">
        <v>9445</v>
      </c>
      <c r="JU178" s="57" t="s">
        <v>9495</v>
      </c>
      <c r="JV178" s="57" t="s">
        <v>728</v>
      </c>
      <c r="JW178" s="57" t="s">
        <v>727</v>
      </c>
      <c r="JX178" s="57">
        <v>2</v>
      </c>
      <c r="JY178" s="57">
        <v>2</v>
      </c>
      <c r="JZ178" s="57">
        <v>2</v>
      </c>
      <c r="KA178" s="57">
        <v>1</v>
      </c>
      <c r="KB178" s="57">
        <v>1</v>
      </c>
      <c r="KC178" s="57">
        <v>102</v>
      </c>
      <c r="KD178" s="57">
        <v>230</v>
      </c>
      <c r="KE178" s="57">
        <v>465</v>
      </c>
      <c r="KF178" s="57">
        <v>63</v>
      </c>
      <c r="KG178" s="57">
        <v>140</v>
      </c>
      <c r="KH178" s="57">
        <v>255</v>
      </c>
      <c r="KI178" s="57">
        <v>253</v>
      </c>
      <c r="KJ178" s="57">
        <v>253</v>
      </c>
      <c r="KK178" s="57">
        <v>115</v>
      </c>
      <c r="KL178" s="57">
        <v>114</v>
      </c>
      <c r="KR178" s="57">
        <v>13254</v>
      </c>
      <c r="KS178" s="57">
        <v>34022</v>
      </c>
      <c r="KT178" s="57">
        <v>32079</v>
      </c>
      <c r="KW178" s="57" t="s">
        <v>799</v>
      </c>
      <c r="KX178" s="57" t="s">
        <v>4798</v>
      </c>
      <c r="KY178" s="57" t="s">
        <v>4582</v>
      </c>
      <c r="LB178" s="57">
        <v>2</v>
      </c>
      <c r="LC178" s="57">
        <v>2</v>
      </c>
      <c r="LD178" s="57">
        <v>2</v>
      </c>
      <c r="LG178" s="57">
        <v>192</v>
      </c>
      <c r="LH178" s="57">
        <v>393</v>
      </c>
      <c r="LI178" s="57">
        <v>263</v>
      </c>
      <c r="LL178" s="57">
        <v>128</v>
      </c>
      <c r="LM178" s="57">
        <v>312</v>
      </c>
      <c r="LN178" s="57">
        <v>310</v>
      </c>
      <c r="LV178" s="57">
        <v>32079</v>
      </c>
      <c r="LW178" s="57">
        <v>13154</v>
      </c>
      <c r="MA178" s="57" t="s">
        <v>4582</v>
      </c>
      <c r="MB178" s="57" t="s">
        <v>798</v>
      </c>
      <c r="MF178" s="57">
        <v>2</v>
      </c>
      <c r="MG178" s="57">
        <v>1</v>
      </c>
      <c r="MK178" s="57">
        <v>263</v>
      </c>
      <c r="ML178" s="57">
        <v>42</v>
      </c>
      <c r="MP178" s="57">
        <v>310</v>
      </c>
      <c r="MQ178" s="57">
        <v>122</v>
      </c>
      <c r="MZ178" s="57">
        <v>15254</v>
      </c>
      <c r="NA178" s="57">
        <v>31084</v>
      </c>
      <c r="NE178" s="57" t="s">
        <v>4802</v>
      </c>
      <c r="NF178" s="57" t="s">
        <v>6677</v>
      </c>
      <c r="NJ178" s="57">
        <v>2</v>
      </c>
      <c r="NK178" s="57">
        <v>2</v>
      </c>
      <c r="NO178" s="57">
        <v>400</v>
      </c>
      <c r="NP178" s="57">
        <v>216</v>
      </c>
      <c r="NT178" s="57">
        <v>136</v>
      </c>
      <c r="NU178" s="57">
        <v>326</v>
      </c>
      <c r="PJ178" s="57" t="s">
        <v>20051</v>
      </c>
      <c r="PK178" s="57" t="s">
        <v>20052</v>
      </c>
      <c r="PL178" s="57" t="s">
        <v>20053</v>
      </c>
      <c r="PN178" s="57">
        <v>2519.0040733999995</v>
      </c>
      <c r="PO178" s="57" t="s">
        <v>18823</v>
      </c>
      <c r="PP178" s="57" t="s">
        <v>18824</v>
      </c>
      <c r="PQ178" s="57" t="s">
        <v>18825</v>
      </c>
      <c r="PR178" s="57" t="s">
        <v>3956</v>
      </c>
      <c r="PS178" s="57" t="s">
        <v>3957</v>
      </c>
      <c r="PT178" s="57" t="s">
        <v>3958</v>
      </c>
      <c r="PU178" s="57" t="s">
        <v>3959</v>
      </c>
      <c r="PV178" s="57" t="s">
        <v>3960</v>
      </c>
      <c r="PW178" s="57" t="s">
        <v>3167</v>
      </c>
    </row>
    <row r="179" spans="1:439" ht="15" customHeight="1" x14ac:dyDescent="0.35">
      <c r="A179" s="57">
        <v>178</v>
      </c>
      <c r="B179" s="57" t="s">
        <v>2392</v>
      </c>
      <c r="D179" s="57" t="s">
        <v>20054</v>
      </c>
      <c r="E179" s="57" t="s">
        <v>2393</v>
      </c>
      <c r="F179" s="57" t="s">
        <v>2394</v>
      </c>
      <c r="G179" s="57" t="s">
        <v>2395</v>
      </c>
      <c r="H179" s="57" t="s">
        <v>2396</v>
      </c>
      <c r="I179" s="57" t="s">
        <v>2397</v>
      </c>
      <c r="J179" s="57" t="s">
        <v>2398</v>
      </c>
      <c r="K179" s="57" t="s">
        <v>2399</v>
      </c>
      <c r="P179" s="57" t="s">
        <v>1611</v>
      </c>
      <c r="S179" s="57" t="s">
        <v>69</v>
      </c>
      <c r="T179" s="57" t="s">
        <v>69</v>
      </c>
      <c r="U179" s="57" t="s">
        <v>69</v>
      </c>
      <c r="V179" s="57" t="s">
        <v>69</v>
      </c>
      <c r="W179" s="57" t="s">
        <v>69</v>
      </c>
      <c r="X179" s="57" t="s">
        <v>69</v>
      </c>
      <c r="Y179" s="57" t="s">
        <v>69</v>
      </c>
      <c r="Z179" s="57" t="s">
        <v>69</v>
      </c>
      <c r="AA179" s="57" t="s">
        <v>69</v>
      </c>
      <c r="AB179" s="57" t="s">
        <v>63</v>
      </c>
      <c r="AC179" s="57" t="s">
        <v>69</v>
      </c>
      <c r="AD179" s="57" t="s">
        <v>69</v>
      </c>
      <c r="AE179" s="57" t="s">
        <v>63</v>
      </c>
      <c r="AF179" s="57" t="s">
        <v>69</v>
      </c>
      <c r="AG179" s="57" t="s">
        <v>69</v>
      </c>
      <c r="AH179" s="57" t="s">
        <v>70</v>
      </c>
      <c r="AI179" s="57" t="s">
        <v>2400</v>
      </c>
      <c r="AJ179" s="57" t="s">
        <v>71</v>
      </c>
      <c r="AK179" s="57" t="s">
        <v>76</v>
      </c>
      <c r="AL179" s="57" t="s">
        <v>72</v>
      </c>
      <c r="AM179" s="57" t="s">
        <v>2401</v>
      </c>
      <c r="AN179" s="57" t="s">
        <v>2402</v>
      </c>
      <c r="AO179" s="57" t="s">
        <v>1003</v>
      </c>
      <c r="AP179" s="57" t="s">
        <v>19223</v>
      </c>
      <c r="AQ179" s="57" t="s">
        <v>67</v>
      </c>
      <c r="AR179" s="57" t="s">
        <v>73</v>
      </c>
      <c r="AS179" s="57" t="s">
        <v>1806</v>
      </c>
      <c r="AT179" s="57" t="s">
        <v>18801</v>
      </c>
      <c r="AU179" s="57" t="s">
        <v>6698</v>
      </c>
      <c r="AV179" s="57" t="s">
        <v>5183</v>
      </c>
      <c r="AW179" s="57" t="s">
        <v>6699</v>
      </c>
      <c r="AX179" s="57" t="s">
        <v>6057</v>
      </c>
      <c r="BE179" s="57" t="s">
        <v>6058</v>
      </c>
      <c r="BF179" s="57" t="s">
        <v>5189</v>
      </c>
      <c r="BG179" s="57" t="s">
        <v>5191</v>
      </c>
      <c r="BH179" s="57" t="s">
        <v>6700</v>
      </c>
      <c r="BO179" s="57" t="s">
        <v>4579</v>
      </c>
      <c r="BP179" s="57" t="s">
        <v>6701</v>
      </c>
      <c r="BQ179" s="57" t="s">
        <v>6702</v>
      </c>
      <c r="BR179" s="57" t="s">
        <v>6061</v>
      </c>
      <c r="BS179" s="57" t="s">
        <v>6062</v>
      </c>
      <c r="BT179" s="57" t="s">
        <v>6063</v>
      </c>
      <c r="BV179" s="57" t="s">
        <v>18059</v>
      </c>
      <c r="BW179" s="164" t="s">
        <v>18805</v>
      </c>
      <c r="BX179" s="57" t="s">
        <v>19240</v>
      </c>
      <c r="BY179" s="57" t="s">
        <v>9621</v>
      </c>
      <c r="BZ179" s="57" t="s">
        <v>8059</v>
      </c>
      <c r="CA179" s="57" t="s">
        <v>9622</v>
      </c>
      <c r="CB179" s="57" t="s">
        <v>8914</v>
      </c>
      <c r="CC179" s="57" t="s">
        <v>9623</v>
      </c>
      <c r="CI179" s="57" t="s">
        <v>9624</v>
      </c>
      <c r="CJ179" s="57" t="s">
        <v>9625</v>
      </c>
      <c r="CK179" s="57" t="s">
        <v>9626</v>
      </c>
      <c r="CL179" s="57" t="s">
        <v>9627</v>
      </c>
      <c r="CM179" s="57" t="s">
        <v>9628</v>
      </c>
      <c r="CN179" s="57" t="s">
        <v>9629</v>
      </c>
      <c r="CS179" s="57" t="s">
        <v>5173</v>
      </c>
      <c r="CT179" s="57" t="s">
        <v>8920</v>
      </c>
      <c r="CV179" s="57" t="s">
        <v>8922</v>
      </c>
      <c r="CW179" s="57" t="s">
        <v>8302</v>
      </c>
      <c r="CX179" s="57" t="s">
        <v>8923</v>
      </c>
      <c r="CZ179" s="57" t="s">
        <v>18084</v>
      </c>
      <c r="DA179" s="164" t="s">
        <v>18802</v>
      </c>
      <c r="DB179" s="57" t="s">
        <v>19225</v>
      </c>
      <c r="DC179" s="57" t="s">
        <v>12287</v>
      </c>
      <c r="DD179" s="57" t="s">
        <v>12288</v>
      </c>
      <c r="DE179" s="57" t="s">
        <v>8072</v>
      </c>
      <c r="DF179" s="57" t="s">
        <v>5700</v>
      </c>
      <c r="DG179" s="57" t="s">
        <v>10208</v>
      </c>
      <c r="DH179" s="57" t="s">
        <v>8073</v>
      </c>
      <c r="DM179" s="57" t="s">
        <v>12289</v>
      </c>
      <c r="DN179" s="57" t="s">
        <v>12290</v>
      </c>
      <c r="DO179" s="57" t="s">
        <v>12291</v>
      </c>
      <c r="DP179" s="57" t="s">
        <v>12292</v>
      </c>
      <c r="DQ179" s="57" t="s">
        <v>12293</v>
      </c>
      <c r="DR179" s="57" t="s">
        <v>12294</v>
      </c>
      <c r="DS179" s="57" t="s">
        <v>12295</v>
      </c>
      <c r="DT179" s="57" t="s">
        <v>12296</v>
      </c>
      <c r="DU179" s="57" t="s">
        <v>8079</v>
      </c>
      <c r="DW179" s="57" t="s">
        <v>10214</v>
      </c>
      <c r="DX179" s="57" t="s">
        <v>7147</v>
      </c>
      <c r="DZ179" s="57" t="s">
        <v>12297</v>
      </c>
      <c r="EA179" s="57" t="s">
        <v>12298</v>
      </c>
      <c r="EB179" s="57" t="s">
        <v>12299</v>
      </c>
      <c r="ED179" s="57" t="s">
        <v>18066</v>
      </c>
      <c r="EE179" s="164" t="s">
        <v>18802</v>
      </c>
      <c r="EF179" s="57" t="s">
        <v>19240</v>
      </c>
      <c r="EG179" s="57" t="s">
        <v>14425</v>
      </c>
      <c r="EH179" s="57" t="s">
        <v>14426</v>
      </c>
      <c r="EI179" s="57" t="s">
        <v>11737</v>
      </c>
      <c r="EJ179" s="57" t="s">
        <v>12303</v>
      </c>
      <c r="EK179" s="57" t="s">
        <v>11767</v>
      </c>
      <c r="EQ179" s="57" t="s">
        <v>14427</v>
      </c>
      <c r="ER179" s="57" t="s">
        <v>14428</v>
      </c>
      <c r="ES179" s="57" t="s">
        <v>14429</v>
      </c>
      <c r="ET179" s="57" t="s">
        <v>14430</v>
      </c>
      <c r="EU179" s="57" t="s">
        <v>14431</v>
      </c>
      <c r="EV179" s="57" t="s">
        <v>14432</v>
      </c>
      <c r="EW179" s="57" t="s">
        <v>11771</v>
      </c>
      <c r="FA179" s="57" t="s">
        <v>4728</v>
      </c>
      <c r="FB179" s="57" t="s">
        <v>12318</v>
      </c>
      <c r="FD179" s="57" t="s">
        <v>12319</v>
      </c>
      <c r="FE179" s="57" t="s">
        <v>12320</v>
      </c>
      <c r="FF179" s="57" t="s">
        <v>12359</v>
      </c>
      <c r="FH179" s="57" t="s">
        <v>18069</v>
      </c>
      <c r="FI179" s="164" t="s">
        <v>18805</v>
      </c>
      <c r="FJ179" s="57" t="s">
        <v>20055</v>
      </c>
      <c r="FK179" s="57" t="s">
        <v>16080</v>
      </c>
      <c r="FL179" s="57" t="s">
        <v>15708</v>
      </c>
      <c r="FM179" s="57" t="s">
        <v>13499</v>
      </c>
      <c r="FU179" s="57" t="s">
        <v>16081</v>
      </c>
      <c r="FV179" s="57" t="s">
        <v>16082</v>
      </c>
      <c r="FW179" s="57" t="s">
        <v>16083</v>
      </c>
      <c r="FX179" s="57" t="s">
        <v>16084</v>
      </c>
      <c r="GE179" s="57" t="s">
        <v>15875</v>
      </c>
      <c r="GF179" s="57" t="s">
        <v>16085</v>
      </c>
      <c r="GG179" s="57" t="s">
        <v>11967</v>
      </c>
      <c r="GH179" s="57" t="s">
        <v>15831</v>
      </c>
      <c r="GI179" s="57" t="s">
        <v>16086</v>
      </c>
      <c r="GJ179" s="57" t="s">
        <v>16087</v>
      </c>
      <c r="GL179" s="57" t="s">
        <v>18069</v>
      </c>
      <c r="GM179" s="164" t="s">
        <v>18802</v>
      </c>
      <c r="GN179" s="57" t="s">
        <v>18882</v>
      </c>
      <c r="GO179" s="57" t="s">
        <v>17120</v>
      </c>
      <c r="GP179" s="57" t="s">
        <v>17121</v>
      </c>
      <c r="GQ179" s="57" t="s">
        <v>14434</v>
      </c>
      <c r="GR179" s="57" t="s">
        <v>10850</v>
      </c>
      <c r="GS179" s="57" t="s">
        <v>8294</v>
      </c>
      <c r="GY179" s="57" t="s">
        <v>17122</v>
      </c>
      <c r="GZ179" s="57" t="s">
        <v>17123</v>
      </c>
      <c r="HA179" s="57" t="s">
        <v>14438</v>
      </c>
      <c r="HB179" s="57" t="s">
        <v>17124</v>
      </c>
      <c r="HC179" s="57" t="s">
        <v>17125</v>
      </c>
      <c r="HD179" s="57" t="s">
        <v>17126</v>
      </c>
      <c r="HE179" s="57" t="s">
        <v>14441</v>
      </c>
      <c r="HF179" s="57" t="s">
        <v>8919</v>
      </c>
      <c r="HI179" s="57" t="s">
        <v>17127</v>
      </c>
      <c r="HJ179" s="57" t="s">
        <v>17128</v>
      </c>
      <c r="HL179" s="57" t="s">
        <v>17129</v>
      </c>
      <c r="HM179" s="57" t="s">
        <v>17130</v>
      </c>
      <c r="HN179" s="57" t="s">
        <v>17131</v>
      </c>
      <c r="HP179" s="57" t="s">
        <v>18075</v>
      </c>
      <c r="HQ179" s="164" t="s">
        <v>18805</v>
      </c>
      <c r="HR179" s="57" t="s">
        <v>20056</v>
      </c>
      <c r="HS179" s="57" t="s">
        <v>79</v>
      </c>
      <c r="HT179" s="57" t="s">
        <v>79</v>
      </c>
      <c r="HU179" s="57" t="s">
        <v>79</v>
      </c>
      <c r="HV179" s="57" t="s">
        <v>68</v>
      </c>
      <c r="HW179" s="57" t="s">
        <v>79</v>
      </c>
      <c r="HX179" s="57" t="s">
        <v>79</v>
      </c>
      <c r="HY179" s="57" t="s">
        <v>79</v>
      </c>
      <c r="HZ179" s="57" t="s">
        <v>79</v>
      </c>
      <c r="IA179" s="57" t="s">
        <v>79</v>
      </c>
      <c r="IB179" s="57" t="s">
        <v>79</v>
      </c>
      <c r="IC179" s="57" t="s">
        <v>79</v>
      </c>
      <c r="ID179" s="57" t="s">
        <v>79</v>
      </c>
      <c r="IE179" s="57" t="s">
        <v>79</v>
      </c>
      <c r="IF179" s="57" t="s">
        <v>79</v>
      </c>
      <c r="IG179" s="57" t="s">
        <v>79</v>
      </c>
      <c r="IH179" s="57" t="s">
        <v>79</v>
      </c>
      <c r="II179" s="57" t="s">
        <v>79</v>
      </c>
      <c r="JN179" s="57">
        <v>13154</v>
      </c>
      <c r="JX179" s="57">
        <v>1</v>
      </c>
      <c r="KR179" s="57">
        <v>34592</v>
      </c>
      <c r="KS179" s="57">
        <v>34507</v>
      </c>
      <c r="LB179" s="57">
        <v>2</v>
      </c>
      <c r="LC179" s="57">
        <v>2</v>
      </c>
      <c r="LV179" s="57">
        <v>34592</v>
      </c>
      <c r="LW179" s="57">
        <v>34507</v>
      </c>
      <c r="MF179" s="57">
        <v>2</v>
      </c>
      <c r="MG179" s="57">
        <v>2</v>
      </c>
      <c r="MZ179" s="57">
        <v>13254</v>
      </c>
      <c r="NJ179" s="57">
        <v>1</v>
      </c>
      <c r="PJ179" s="57" t="s">
        <v>20057</v>
      </c>
      <c r="PK179" s="57" t="s">
        <v>20058</v>
      </c>
      <c r="PL179" s="57" t="s">
        <v>20059</v>
      </c>
      <c r="PN179" s="57">
        <v>1876.9507775999998</v>
      </c>
      <c r="PO179" s="57" t="s">
        <v>18823</v>
      </c>
      <c r="PP179" s="57" t="s">
        <v>18824</v>
      </c>
      <c r="PQ179" s="57" t="s">
        <v>18825</v>
      </c>
      <c r="PR179" s="57" t="s">
        <v>3961</v>
      </c>
      <c r="PS179" s="57" t="s">
        <v>3962</v>
      </c>
      <c r="PT179" s="57" t="s">
        <v>3963</v>
      </c>
      <c r="PU179" s="57" t="s">
        <v>3964</v>
      </c>
      <c r="PV179" s="57" t="s">
        <v>3965</v>
      </c>
      <c r="PW179" s="57" t="s">
        <v>3966</v>
      </c>
    </row>
    <row r="180" spans="1:439" ht="15" customHeight="1" x14ac:dyDescent="0.35">
      <c r="A180" s="57">
        <v>179</v>
      </c>
      <c r="B180" s="57" t="s">
        <v>2392</v>
      </c>
      <c r="D180" s="57" t="s">
        <v>20060</v>
      </c>
      <c r="E180" s="57" t="s">
        <v>2403</v>
      </c>
      <c r="F180" s="57" t="s">
        <v>1752</v>
      </c>
      <c r="G180" s="57" t="s">
        <v>2404</v>
      </c>
      <c r="H180" s="57" t="s">
        <v>1756</v>
      </c>
      <c r="P180" s="57" t="s">
        <v>2405</v>
      </c>
      <c r="S180" s="57" t="s">
        <v>69</v>
      </c>
      <c r="T180" s="57" t="s">
        <v>69</v>
      </c>
      <c r="U180" s="57" t="s">
        <v>63</v>
      </c>
      <c r="V180" s="57" t="s">
        <v>63</v>
      </c>
      <c r="W180" s="57" t="s">
        <v>69</v>
      </c>
      <c r="X180" s="57" t="s">
        <v>69</v>
      </c>
      <c r="Y180" s="57" t="s">
        <v>69</v>
      </c>
      <c r="Z180" s="57" t="s">
        <v>69</v>
      </c>
      <c r="AA180" s="57" t="s">
        <v>69</v>
      </c>
      <c r="AB180" s="57" t="s">
        <v>63</v>
      </c>
      <c r="AC180" s="57" t="s">
        <v>69</v>
      </c>
      <c r="AD180" s="57" t="s">
        <v>69</v>
      </c>
      <c r="AE180" s="57" t="s">
        <v>69</v>
      </c>
      <c r="AF180" s="57" t="s">
        <v>63</v>
      </c>
      <c r="AG180" s="57" t="s">
        <v>63</v>
      </c>
      <c r="AH180" s="57" t="s">
        <v>70</v>
      </c>
      <c r="AI180" s="57" t="s">
        <v>2400</v>
      </c>
      <c r="AJ180" s="57" t="s">
        <v>71</v>
      </c>
      <c r="AK180" s="57" t="s">
        <v>76</v>
      </c>
      <c r="AL180" s="57" t="s">
        <v>72</v>
      </c>
      <c r="AM180" s="57" t="s">
        <v>1789</v>
      </c>
      <c r="AN180" s="57" t="s">
        <v>2402</v>
      </c>
      <c r="AO180" s="57" t="s">
        <v>1004</v>
      </c>
      <c r="AP180" s="57" t="s">
        <v>19223</v>
      </c>
      <c r="AQ180" s="57" t="s">
        <v>67</v>
      </c>
      <c r="AR180" s="57" t="s">
        <v>73</v>
      </c>
      <c r="AS180" s="57" t="s">
        <v>1806</v>
      </c>
      <c r="AT180" s="57" t="s">
        <v>18801</v>
      </c>
      <c r="AU180" s="57" t="s">
        <v>6703</v>
      </c>
      <c r="AV180" s="57" t="s">
        <v>5426</v>
      </c>
      <c r="AW180" s="57" t="s">
        <v>6704</v>
      </c>
      <c r="AX180" s="57" t="s">
        <v>5428</v>
      </c>
      <c r="AY180" s="57" t="s">
        <v>5430</v>
      </c>
      <c r="AZ180" s="57" t="s">
        <v>604</v>
      </c>
      <c r="BA180" s="57" t="s">
        <v>6705</v>
      </c>
      <c r="BE180" s="57" t="s">
        <v>6706</v>
      </c>
      <c r="BF180" s="57" t="s">
        <v>5432</v>
      </c>
      <c r="BG180" s="57" t="s">
        <v>6707</v>
      </c>
      <c r="BH180" s="57" t="s">
        <v>6708</v>
      </c>
      <c r="BI180" s="57" t="s">
        <v>6709</v>
      </c>
      <c r="BJ180" s="57" t="s">
        <v>6710</v>
      </c>
      <c r="BO180" s="57" t="s">
        <v>6711</v>
      </c>
      <c r="BP180" s="57" t="s">
        <v>6712</v>
      </c>
      <c r="BQ180" s="57" t="s">
        <v>5436</v>
      </c>
      <c r="BR180" s="57" t="s">
        <v>6713</v>
      </c>
      <c r="BS180" s="57" t="s">
        <v>6714</v>
      </c>
      <c r="BT180" s="57" t="s">
        <v>6715</v>
      </c>
      <c r="BV180" s="57" t="s">
        <v>18059</v>
      </c>
      <c r="BW180" s="164" t="s">
        <v>18802</v>
      </c>
      <c r="BX180" s="57" t="s">
        <v>19108</v>
      </c>
      <c r="BY180" s="57" t="s">
        <v>9630</v>
      </c>
      <c r="BZ180" s="57" t="s">
        <v>9631</v>
      </c>
      <c r="CA180" s="57" t="s">
        <v>9632</v>
      </c>
      <c r="CB180" s="57" t="s">
        <v>8292</v>
      </c>
      <c r="CI180" s="57" t="s">
        <v>9633</v>
      </c>
      <c r="CJ180" s="57" t="s">
        <v>9634</v>
      </c>
      <c r="CK180" s="57" t="s">
        <v>9635</v>
      </c>
      <c r="CL180" s="57" t="s">
        <v>9636</v>
      </c>
      <c r="CM180" s="57" t="s">
        <v>9637</v>
      </c>
      <c r="CN180" s="57" t="s">
        <v>9638</v>
      </c>
      <c r="CO180" s="57" t="s">
        <v>9639</v>
      </c>
      <c r="CS180" s="57" t="s">
        <v>9640</v>
      </c>
      <c r="CT180" s="57" t="s">
        <v>7147</v>
      </c>
      <c r="CV180" s="57" t="s">
        <v>9641</v>
      </c>
      <c r="CW180" s="57" t="s">
        <v>9642</v>
      </c>
      <c r="CX180" s="57" t="s">
        <v>9643</v>
      </c>
      <c r="CZ180" s="57" t="s">
        <v>18069</v>
      </c>
      <c r="DA180" s="164" t="s">
        <v>18802</v>
      </c>
      <c r="DB180" s="57" t="s">
        <v>19284</v>
      </c>
      <c r="DC180" s="57" t="s">
        <v>12300</v>
      </c>
      <c r="DD180" s="57" t="s">
        <v>12301</v>
      </c>
      <c r="DE180" s="57" t="s">
        <v>12302</v>
      </c>
      <c r="DF180" s="57" t="s">
        <v>11737</v>
      </c>
      <c r="DG180" s="57" t="s">
        <v>12303</v>
      </c>
      <c r="DH180" s="57" t="s">
        <v>12304</v>
      </c>
      <c r="DI180" s="57" t="s">
        <v>11767</v>
      </c>
      <c r="DJ180" s="57" t="s">
        <v>12305</v>
      </c>
      <c r="DK180" s="57" t="s">
        <v>12306</v>
      </c>
      <c r="DL180" s="57" t="s">
        <v>8583</v>
      </c>
      <c r="DM180" s="57" t="s">
        <v>12307</v>
      </c>
      <c r="DN180" s="57" t="s">
        <v>12308</v>
      </c>
      <c r="DO180" s="57" t="s">
        <v>12309</v>
      </c>
      <c r="DP180" s="57" t="s">
        <v>12310</v>
      </c>
      <c r="DQ180" s="57" t="s">
        <v>12311</v>
      </c>
      <c r="DR180" s="57" t="s">
        <v>12312</v>
      </c>
      <c r="DS180" s="57" t="s">
        <v>12313</v>
      </c>
      <c r="DT180" s="57" t="s">
        <v>12314</v>
      </c>
      <c r="DU180" s="57" t="s">
        <v>12315</v>
      </c>
      <c r="DV180" s="57" t="s">
        <v>12316</v>
      </c>
      <c r="DW180" s="57" t="s">
        <v>12317</v>
      </c>
      <c r="DX180" s="57" t="s">
        <v>12318</v>
      </c>
      <c r="DZ180" s="57" t="s">
        <v>12319</v>
      </c>
      <c r="EA180" s="57" t="s">
        <v>12320</v>
      </c>
      <c r="EB180" s="57" t="s">
        <v>12321</v>
      </c>
      <c r="ED180" s="57" t="s">
        <v>18069</v>
      </c>
      <c r="EE180" s="164" t="s">
        <v>18805</v>
      </c>
      <c r="EF180" s="57" t="s">
        <v>19571</v>
      </c>
      <c r="EG180" s="57" t="s">
        <v>14433</v>
      </c>
      <c r="EH180" s="57" t="s">
        <v>14434</v>
      </c>
      <c r="EI180" s="57" t="s">
        <v>14435</v>
      </c>
      <c r="EJ180" s="57" t="s">
        <v>8294</v>
      </c>
      <c r="EK180" s="57" t="s">
        <v>14436</v>
      </c>
      <c r="EQ180" s="57" t="s">
        <v>14437</v>
      </c>
      <c r="ER180" s="57" t="s">
        <v>14438</v>
      </c>
      <c r="ES180" s="57" t="s">
        <v>14439</v>
      </c>
      <c r="ET180" s="57" t="s">
        <v>14440</v>
      </c>
      <c r="EU180" s="57" t="s">
        <v>14441</v>
      </c>
      <c r="EV180" s="57" t="s">
        <v>14442</v>
      </c>
      <c r="EW180" s="57" t="s">
        <v>14443</v>
      </c>
      <c r="FA180" s="57" t="s">
        <v>14444</v>
      </c>
      <c r="FB180" s="57" t="s">
        <v>14445</v>
      </c>
      <c r="FD180" s="57" t="s">
        <v>8301</v>
      </c>
      <c r="FE180" s="57" t="s">
        <v>14446</v>
      </c>
      <c r="FF180" s="57" t="s">
        <v>14447</v>
      </c>
      <c r="FH180" s="57" t="s">
        <v>18084</v>
      </c>
      <c r="FI180" s="164" t="s">
        <v>18802</v>
      </c>
      <c r="FJ180" s="57" t="s">
        <v>19110</v>
      </c>
      <c r="FK180" s="57" t="s">
        <v>16088</v>
      </c>
      <c r="FL180" s="57" t="s">
        <v>16089</v>
      </c>
      <c r="FM180" s="57" t="s">
        <v>16090</v>
      </c>
      <c r="FN180" s="57" t="s">
        <v>16091</v>
      </c>
      <c r="FO180" s="57" t="s">
        <v>16092</v>
      </c>
      <c r="FP180" s="57" t="s">
        <v>6464</v>
      </c>
      <c r="FQ180" s="57" t="s">
        <v>16093</v>
      </c>
      <c r="FU180" s="57" t="s">
        <v>16094</v>
      </c>
      <c r="FV180" s="57" t="s">
        <v>16095</v>
      </c>
      <c r="FW180" s="57" t="s">
        <v>16096</v>
      </c>
      <c r="FX180" s="57" t="s">
        <v>16097</v>
      </c>
      <c r="FY180" s="57" t="s">
        <v>16098</v>
      </c>
      <c r="FZ180" s="57" t="s">
        <v>16099</v>
      </c>
      <c r="GA180" s="57" t="s">
        <v>16100</v>
      </c>
      <c r="GB180" s="57" t="s">
        <v>16101</v>
      </c>
      <c r="GC180" s="57" t="s">
        <v>16102</v>
      </c>
      <c r="GD180" s="57" t="s">
        <v>16103</v>
      </c>
      <c r="GE180" s="57" t="s">
        <v>10511</v>
      </c>
      <c r="GF180" s="57" t="s">
        <v>13555</v>
      </c>
      <c r="GH180" s="57" t="s">
        <v>16104</v>
      </c>
      <c r="GI180" s="57" t="s">
        <v>16105</v>
      </c>
      <c r="GJ180" s="57" t="s">
        <v>16106</v>
      </c>
      <c r="GL180" s="57" t="s">
        <v>18072</v>
      </c>
      <c r="GM180" s="164" t="s">
        <v>18802</v>
      </c>
      <c r="GN180" s="57" t="s">
        <v>19011</v>
      </c>
      <c r="GO180" s="57" t="s">
        <v>15875</v>
      </c>
      <c r="GP180" s="57" t="s">
        <v>17132</v>
      </c>
      <c r="GQ180" s="57" t="s">
        <v>17133</v>
      </c>
      <c r="GR180" s="57" t="s">
        <v>16128</v>
      </c>
      <c r="GY180" s="57" t="s">
        <v>17134</v>
      </c>
      <c r="GZ180" s="57" t="s">
        <v>16130</v>
      </c>
      <c r="HA180" s="57" t="s">
        <v>16131</v>
      </c>
      <c r="HB180" s="57" t="s">
        <v>16132</v>
      </c>
      <c r="HC180" s="57" t="s">
        <v>16133</v>
      </c>
      <c r="HD180" s="57" t="s">
        <v>17135</v>
      </c>
      <c r="HE180" s="57" t="s">
        <v>17136</v>
      </c>
      <c r="HF180" s="57" t="s">
        <v>16112</v>
      </c>
      <c r="HG180" s="57" t="s">
        <v>16084</v>
      </c>
      <c r="HI180" s="57" t="s">
        <v>15875</v>
      </c>
      <c r="HJ180" s="57" t="s">
        <v>14159</v>
      </c>
      <c r="HK180" s="57" t="s">
        <v>17137</v>
      </c>
      <c r="HL180" s="57" t="s">
        <v>15831</v>
      </c>
      <c r="HM180" s="57" t="s">
        <v>16086</v>
      </c>
      <c r="HN180" s="57" t="s">
        <v>16087</v>
      </c>
      <c r="HP180" s="57" t="s">
        <v>18069</v>
      </c>
      <c r="HQ180" s="164" t="s">
        <v>18802</v>
      </c>
      <c r="HR180" s="57" t="s">
        <v>18956</v>
      </c>
      <c r="HS180" s="57" t="s">
        <v>79</v>
      </c>
      <c r="HT180" s="57" t="s">
        <v>79</v>
      </c>
      <c r="HU180" s="57" t="s">
        <v>74</v>
      </c>
      <c r="HV180" s="57" t="s">
        <v>68</v>
      </c>
      <c r="HW180" s="57" t="s">
        <v>79</v>
      </c>
      <c r="HX180" s="57" t="s">
        <v>79</v>
      </c>
      <c r="HY180" s="57" t="s">
        <v>79</v>
      </c>
      <c r="HZ180" s="57" t="s">
        <v>79</v>
      </c>
      <c r="IA180" s="57" t="s">
        <v>79</v>
      </c>
      <c r="IB180" s="57" t="s">
        <v>79</v>
      </c>
      <c r="IC180" s="57" t="s">
        <v>79</v>
      </c>
      <c r="ID180" s="57" t="s">
        <v>74</v>
      </c>
      <c r="IE180" s="57" t="s">
        <v>79</v>
      </c>
      <c r="IF180" s="57" t="s">
        <v>79</v>
      </c>
      <c r="IG180" s="57" t="s">
        <v>79</v>
      </c>
      <c r="IH180" s="57" t="s">
        <v>79</v>
      </c>
      <c r="II180" s="57" t="s">
        <v>68</v>
      </c>
      <c r="IJ180" s="57">
        <v>34597</v>
      </c>
      <c r="IT180" s="57">
        <v>1</v>
      </c>
      <c r="KR180" s="57">
        <v>34592</v>
      </c>
      <c r="LB180" s="57">
        <v>2</v>
      </c>
      <c r="LV180" s="57">
        <v>13254</v>
      </c>
      <c r="MF180" s="57">
        <v>1</v>
      </c>
      <c r="MZ180" s="57">
        <v>13154</v>
      </c>
      <c r="NJ180" s="57">
        <v>1</v>
      </c>
      <c r="PJ180" s="57" t="s">
        <v>20061</v>
      </c>
      <c r="PK180" s="57" t="s">
        <v>20062</v>
      </c>
      <c r="PL180" s="57" t="s">
        <v>20063</v>
      </c>
      <c r="PN180" s="57">
        <v>1420.2124448999996</v>
      </c>
      <c r="PO180" s="57" t="s">
        <v>18823</v>
      </c>
      <c r="PP180" s="57" t="s">
        <v>18824</v>
      </c>
      <c r="PQ180" s="57" t="s">
        <v>18825</v>
      </c>
      <c r="PR180" s="57" t="s">
        <v>3967</v>
      </c>
      <c r="PS180" s="57" t="s">
        <v>3968</v>
      </c>
      <c r="PT180" s="57" t="s">
        <v>3969</v>
      </c>
      <c r="PU180" s="57" t="s">
        <v>3970</v>
      </c>
      <c r="PV180" s="57" t="s">
        <v>3971</v>
      </c>
      <c r="PW180" s="57" t="s">
        <v>3972</v>
      </c>
    </row>
    <row r="181" spans="1:439" ht="15" customHeight="1" x14ac:dyDescent="0.35">
      <c r="A181" s="57">
        <v>180</v>
      </c>
      <c r="B181" s="57" t="s">
        <v>2392</v>
      </c>
      <c r="D181" s="57" t="s">
        <v>20064</v>
      </c>
      <c r="E181" s="57" t="s">
        <v>2406</v>
      </c>
      <c r="F181" s="57" t="s">
        <v>2407</v>
      </c>
      <c r="G181" s="57" t="s">
        <v>2408</v>
      </c>
      <c r="H181" s="57" t="s">
        <v>1593</v>
      </c>
      <c r="I181" s="57" t="s">
        <v>2068</v>
      </c>
      <c r="J181" s="57" t="s">
        <v>315</v>
      </c>
      <c r="P181" s="57" t="s">
        <v>1597</v>
      </c>
      <c r="S181" s="57" t="s">
        <v>63</v>
      </c>
      <c r="T181" s="57" t="s">
        <v>69</v>
      </c>
      <c r="U181" s="57" t="s">
        <v>69</v>
      </c>
      <c r="V181" s="57" t="s">
        <v>69</v>
      </c>
      <c r="W181" s="57" t="s">
        <v>69</v>
      </c>
      <c r="X181" s="57" t="s">
        <v>69</v>
      </c>
      <c r="Y181" s="57" t="s">
        <v>63</v>
      </c>
      <c r="Z181" s="57" t="s">
        <v>69</v>
      </c>
      <c r="AA181" s="57" t="s">
        <v>69</v>
      </c>
      <c r="AB181" s="57" t="s">
        <v>63</v>
      </c>
      <c r="AC181" s="57" t="s">
        <v>63</v>
      </c>
      <c r="AD181" s="57" t="s">
        <v>63</v>
      </c>
      <c r="AE181" s="57" t="s">
        <v>69</v>
      </c>
      <c r="AF181" s="57" t="s">
        <v>69</v>
      </c>
      <c r="AG181" s="57" t="s">
        <v>63</v>
      </c>
      <c r="AH181" s="57" t="s">
        <v>70</v>
      </c>
      <c r="AI181" s="57" t="s">
        <v>2409</v>
      </c>
      <c r="AJ181" s="57" t="s">
        <v>76</v>
      </c>
      <c r="AK181" s="57" t="s">
        <v>81</v>
      </c>
      <c r="AL181" s="57" t="s">
        <v>72</v>
      </c>
      <c r="AM181" s="57" t="s">
        <v>2410</v>
      </c>
      <c r="AO181" s="57" t="s">
        <v>1005</v>
      </c>
      <c r="AP181" s="57" t="s">
        <v>19223</v>
      </c>
      <c r="AQ181" s="57" t="s">
        <v>67</v>
      </c>
      <c r="AR181" s="57" t="s">
        <v>73</v>
      </c>
      <c r="AS181" s="57" t="s">
        <v>1806</v>
      </c>
      <c r="AT181" s="57" t="s">
        <v>18801</v>
      </c>
      <c r="AU181" s="57" t="s">
        <v>6716</v>
      </c>
      <c r="AV181" s="57" t="s">
        <v>6717</v>
      </c>
      <c r="AW181" s="57" t="s">
        <v>6718</v>
      </c>
      <c r="AX181" s="57" t="s">
        <v>6719</v>
      </c>
      <c r="AY181" s="57" t="s">
        <v>5116</v>
      </c>
      <c r="BE181" s="57" t="s">
        <v>5150</v>
      </c>
      <c r="BF181" s="57" t="s">
        <v>6720</v>
      </c>
      <c r="BG181" s="57" t="s">
        <v>6721</v>
      </c>
      <c r="BH181" s="57" t="s">
        <v>6722</v>
      </c>
      <c r="BI181" s="57" t="s">
        <v>6723</v>
      </c>
      <c r="BJ181" s="57" t="s">
        <v>6724</v>
      </c>
      <c r="BO181" s="57" t="s">
        <v>5152</v>
      </c>
      <c r="BP181" s="57" t="s">
        <v>4941</v>
      </c>
      <c r="BR181" s="57" t="s">
        <v>6725</v>
      </c>
      <c r="BS181" s="57" t="s">
        <v>6726</v>
      </c>
      <c r="BT181" s="57" t="s">
        <v>6727</v>
      </c>
      <c r="BV181" s="57" t="s">
        <v>18084</v>
      </c>
      <c r="BW181" s="164" t="s">
        <v>18805</v>
      </c>
      <c r="BX181" s="57" t="s">
        <v>19990</v>
      </c>
      <c r="BY181" s="57" t="s">
        <v>9644</v>
      </c>
      <c r="BZ181" s="57" t="s">
        <v>8937</v>
      </c>
      <c r="CA181" s="57" t="s">
        <v>8940</v>
      </c>
      <c r="CB181" s="57" t="s">
        <v>8939</v>
      </c>
      <c r="CC181" s="57" t="s">
        <v>9645</v>
      </c>
      <c r="CI181" s="57" t="s">
        <v>9646</v>
      </c>
      <c r="CJ181" s="57" t="s">
        <v>9647</v>
      </c>
      <c r="CK181" s="57" t="s">
        <v>9648</v>
      </c>
      <c r="CL181" s="57" t="s">
        <v>9629</v>
      </c>
      <c r="CM181" s="57" t="s">
        <v>8946</v>
      </c>
      <c r="CN181" s="57" t="s">
        <v>9649</v>
      </c>
      <c r="CS181" s="57" t="s">
        <v>4796</v>
      </c>
      <c r="CT181" s="57" t="s">
        <v>9650</v>
      </c>
      <c r="CV181" s="57" t="s">
        <v>9651</v>
      </c>
      <c r="CW181" s="57" t="s">
        <v>9652</v>
      </c>
      <c r="CX181" s="57" t="s">
        <v>9653</v>
      </c>
      <c r="CZ181" s="57" t="s">
        <v>18059</v>
      </c>
      <c r="DA181" s="164" t="s">
        <v>18805</v>
      </c>
      <c r="DB181" s="57" t="s">
        <v>19099</v>
      </c>
      <c r="DC181" s="57" t="s">
        <v>12287</v>
      </c>
      <c r="DD181" s="57" t="s">
        <v>12322</v>
      </c>
      <c r="DE181" s="57" t="s">
        <v>8072</v>
      </c>
      <c r="DF181" s="57" t="s">
        <v>5700</v>
      </c>
      <c r="DG181" s="57" t="s">
        <v>10208</v>
      </c>
      <c r="DH181" s="57" t="s">
        <v>8073</v>
      </c>
      <c r="DM181" s="57" t="s">
        <v>12289</v>
      </c>
      <c r="DN181" s="57" t="s">
        <v>8063</v>
      </c>
      <c r="DO181" s="57" t="s">
        <v>12323</v>
      </c>
      <c r="DP181" s="57" t="s">
        <v>12324</v>
      </c>
      <c r="DQ181" s="57" t="s">
        <v>12325</v>
      </c>
      <c r="DR181" s="57" t="s">
        <v>12326</v>
      </c>
      <c r="DS181" s="57" t="s">
        <v>12327</v>
      </c>
      <c r="DT181" s="57" t="s">
        <v>12295</v>
      </c>
      <c r="DU181" s="57" t="s">
        <v>8079</v>
      </c>
      <c r="DW181" s="57" t="s">
        <v>10214</v>
      </c>
      <c r="DX181" s="57" t="s">
        <v>7147</v>
      </c>
      <c r="DZ181" s="57" t="s">
        <v>12328</v>
      </c>
      <c r="EA181" s="57" t="s">
        <v>12329</v>
      </c>
      <c r="EB181" s="57" t="s">
        <v>12330</v>
      </c>
      <c r="ED181" s="57" t="s">
        <v>18066</v>
      </c>
      <c r="EE181" s="164" t="s">
        <v>18802</v>
      </c>
      <c r="EF181" s="57" t="s">
        <v>19397</v>
      </c>
      <c r="EG181" s="57" t="s">
        <v>14448</v>
      </c>
      <c r="EH181" s="57" t="s">
        <v>14449</v>
      </c>
      <c r="EI181" s="57" t="s">
        <v>14450</v>
      </c>
      <c r="EJ181" s="57" t="s">
        <v>14451</v>
      </c>
      <c r="EK181" s="57" t="s">
        <v>11767</v>
      </c>
      <c r="EQ181" s="57" t="s">
        <v>14452</v>
      </c>
      <c r="ER181" s="57" t="s">
        <v>14453</v>
      </c>
      <c r="ES181" s="57" t="s">
        <v>14454</v>
      </c>
      <c r="ET181" s="57" t="s">
        <v>12310</v>
      </c>
      <c r="EU181" s="57" t="s">
        <v>14455</v>
      </c>
      <c r="EV181" s="57" t="s">
        <v>12312</v>
      </c>
      <c r="EW181" s="57" t="s">
        <v>14456</v>
      </c>
      <c r="EX181" s="57" t="s">
        <v>14457</v>
      </c>
      <c r="EY181" s="57" t="s">
        <v>14458</v>
      </c>
      <c r="FA181" s="57" t="s">
        <v>4728</v>
      </c>
      <c r="FB181" s="57" t="s">
        <v>12318</v>
      </c>
      <c r="FD181" s="57" t="s">
        <v>12319</v>
      </c>
      <c r="FE181" s="57" t="s">
        <v>12320</v>
      </c>
      <c r="FF181" s="57" t="s">
        <v>14459</v>
      </c>
      <c r="FH181" s="57" t="s">
        <v>18069</v>
      </c>
      <c r="FI181" s="164" t="s">
        <v>18805</v>
      </c>
      <c r="FJ181" s="57" t="s">
        <v>19284</v>
      </c>
      <c r="FK181" s="57" t="s">
        <v>16107</v>
      </c>
      <c r="FL181" s="57" t="s">
        <v>16108</v>
      </c>
      <c r="FM181" s="57" t="s">
        <v>13499</v>
      </c>
      <c r="FN181" s="57" t="s">
        <v>16109</v>
      </c>
      <c r="FU181" s="57" t="s">
        <v>16110</v>
      </c>
      <c r="FV181" s="57" t="s">
        <v>16111</v>
      </c>
      <c r="FW181" s="57" t="s">
        <v>15825</v>
      </c>
      <c r="FX181" s="57" t="s">
        <v>16112</v>
      </c>
      <c r="FY181" s="57" t="s">
        <v>16113</v>
      </c>
      <c r="FZ181" s="57" t="s">
        <v>16083</v>
      </c>
      <c r="GA181" s="57" t="s">
        <v>16114</v>
      </c>
      <c r="GB181" s="57" t="s">
        <v>16115</v>
      </c>
      <c r="GC181" s="57" t="s">
        <v>16116</v>
      </c>
      <c r="GE181" s="57" t="s">
        <v>16117</v>
      </c>
      <c r="GF181" s="57" t="s">
        <v>11967</v>
      </c>
      <c r="GG181" s="57" t="s">
        <v>15875</v>
      </c>
      <c r="GH181" s="57" t="s">
        <v>15831</v>
      </c>
      <c r="GI181" s="57" t="s">
        <v>16118</v>
      </c>
      <c r="GJ181" s="57" t="s">
        <v>16119</v>
      </c>
      <c r="GL181" s="57" t="s">
        <v>18069</v>
      </c>
      <c r="GM181" s="164" t="s">
        <v>18802</v>
      </c>
      <c r="GN181" s="57" t="s">
        <v>18908</v>
      </c>
      <c r="GO181" s="57" t="s">
        <v>17138</v>
      </c>
      <c r="GP181" s="57" t="s">
        <v>17121</v>
      </c>
      <c r="GQ181" s="57" t="s">
        <v>17139</v>
      </c>
      <c r="GR181" s="57" t="s">
        <v>17140</v>
      </c>
      <c r="GS181" s="57" t="s">
        <v>8294</v>
      </c>
      <c r="GY181" s="57" t="s">
        <v>17141</v>
      </c>
      <c r="GZ181" s="57" t="s">
        <v>17142</v>
      </c>
      <c r="HA181" s="57" t="s">
        <v>17143</v>
      </c>
      <c r="HB181" s="57" t="s">
        <v>17144</v>
      </c>
      <c r="HC181" s="57" t="s">
        <v>17145</v>
      </c>
      <c r="HD181" s="57" t="s">
        <v>17126</v>
      </c>
      <c r="HE181" s="57" t="s">
        <v>14441</v>
      </c>
      <c r="HI181" s="57" t="s">
        <v>17146</v>
      </c>
      <c r="HJ181" s="57" t="s">
        <v>6405</v>
      </c>
      <c r="HL181" s="57" t="s">
        <v>17129</v>
      </c>
      <c r="HM181" s="57" t="s">
        <v>17130</v>
      </c>
      <c r="HN181" s="57" t="s">
        <v>17131</v>
      </c>
      <c r="HP181" s="57" t="s">
        <v>18075</v>
      </c>
      <c r="HQ181" s="164" t="s">
        <v>18805</v>
      </c>
      <c r="HR181" s="57" t="s">
        <v>20065</v>
      </c>
      <c r="HS181" s="57" t="s">
        <v>79</v>
      </c>
      <c r="HT181" s="57" t="s">
        <v>79</v>
      </c>
      <c r="HU181" s="57" t="s">
        <v>79</v>
      </c>
      <c r="HV181" s="57" t="s">
        <v>79</v>
      </c>
      <c r="HW181" s="57" t="s">
        <v>79</v>
      </c>
      <c r="HX181" s="57" t="s">
        <v>79</v>
      </c>
      <c r="HY181" s="57" t="s">
        <v>79</v>
      </c>
      <c r="HZ181" s="57" t="s">
        <v>79</v>
      </c>
      <c r="IA181" s="57" t="s">
        <v>79</v>
      </c>
      <c r="IB181" s="57" t="s">
        <v>79</v>
      </c>
      <c r="IC181" s="57" t="s">
        <v>79</v>
      </c>
      <c r="ID181" s="57" t="s">
        <v>79</v>
      </c>
      <c r="IE181" s="57" t="s">
        <v>82</v>
      </c>
      <c r="IF181" s="57" t="s">
        <v>79</v>
      </c>
      <c r="IG181" s="57" t="s">
        <v>79</v>
      </c>
      <c r="IH181" s="57" t="s">
        <v>82</v>
      </c>
      <c r="II181" s="57" t="s">
        <v>68</v>
      </c>
      <c r="IJ181" s="57">
        <v>34085</v>
      </c>
      <c r="IK181" s="57">
        <v>13254</v>
      </c>
      <c r="IL181" s="57">
        <v>13154</v>
      </c>
      <c r="IT181" s="57">
        <v>1</v>
      </c>
      <c r="IU181" s="57">
        <v>2</v>
      </c>
      <c r="IV181" s="57">
        <v>2</v>
      </c>
      <c r="JN181" s="57">
        <v>34085</v>
      </c>
      <c r="JX181" s="57">
        <v>1</v>
      </c>
      <c r="KR181" s="57">
        <v>34592</v>
      </c>
      <c r="KS181" s="57">
        <v>34593</v>
      </c>
      <c r="KT181" s="57">
        <v>34582</v>
      </c>
      <c r="LB181" s="57">
        <v>2</v>
      </c>
      <c r="LC181" s="57">
        <v>2</v>
      </c>
      <c r="LD181" s="57">
        <v>2</v>
      </c>
      <c r="PJ181" s="57" t="s">
        <v>20066</v>
      </c>
      <c r="PK181" s="57" t="s">
        <v>20067</v>
      </c>
      <c r="PL181" s="57" t="s">
        <v>20068</v>
      </c>
      <c r="PN181" s="57">
        <v>1516.2179543000002</v>
      </c>
      <c r="PO181" s="57" t="s">
        <v>18823</v>
      </c>
      <c r="PP181" s="57" t="s">
        <v>18824</v>
      </c>
      <c r="PQ181" s="57" t="s">
        <v>18825</v>
      </c>
      <c r="PR181" s="57" t="s">
        <v>3973</v>
      </c>
      <c r="PS181" s="57" t="s">
        <v>3974</v>
      </c>
      <c r="PT181" s="57" t="s">
        <v>3975</v>
      </c>
      <c r="PU181" s="57" t="s">
        <v>3976</v>
      </c>
      <c r="PV181" s="57" t="s">
        <v>3977</v>
      </c>
      <c r="PW181" s="57" t="s">
        <v>3978</v>
      </c>
    </row>
    <row r="182" spans="1:439" ht="15" customHeight="1" x14ac:dyDescent="0.35">
      <c r="A182" s="57">
        <v>181</v>
      </c>
      <c r="B182" s="57" t="s">
        <v>2392</v>
      </c>
      <c r="D182" s="57" t="s">
        <v>20069</v>
      </c>
      <c r="E182" s="57" t="s">
        <v>2411</v>
      </c>
      <c r="F182" s="57" t="s">
        <v>2412</v>
      </c>
      <c r="G182" s="57" t="s">
        <v>1639</v>
      </c>
      <c r="H182" s="57" t="s">
        <v>321</v>
      </c>
      <c r="I182" s="57" t="s">
        <v>2413</v>
      </c>
      <c r="P182" s="57" t="s">
        <v>1610</v>
      </c>
      <c r="S182" s="57" t="s">
        <v>69</v>
      </c>
      <c r="T182" s="57" t="s">
        <v>69</v>
      </c>
      <c r="U182" s="57" t="s">
        <v>69</v>
      </c>
      <c r="V182" s="57" t="s">
        <v>69</v>
      </c>
      <c r="W182" s="57" t="s">
        <v>69</v>
      </c>
      <c r="X182" s="57" t="s">
        <v>69</v>
      </c>
      <c r="Y182" s="57" t="s">
        <v>69</v>
      </c>
      <c r="Z182" s="57" t="s">
        <v>69</v>
      </c>
      <c r="AA182" s="57" t="s">
        <v>69</v>
      </c>
      <c r="AB182" s="57" t="s">
        <v>63</v>
      </c>
      <c r="AC182" s="57" t="s">
        <v>69</v>
      </c>
      <c r="AD182" s="57" t="s">
        <v>63</v>
      </c>
      <c r="AE182" s="57" t="s">
        <v>63</v>
      </c>
      <c r="AF182" s="57" t="s">
        <v>69</v>
      </c>
      <c r="AG182" s="57" t="s">
        <v>63</v>
      </c>
      <c r="AH182" s="57" t="s">
        <v>75</v>
      </c>
      <c r="AI182" s="57" t="s">
        <v>2414</v>
      </c>
      <c r="AJ182" s="57" t="s">
        <v>76</v>
      </c>
      <c r="AK182" s="57" t="s">
        <v>83</v>
      </c>
      <c r="AL182" s="57" t="s">
        <v>77</v>
      </c>
      <c r="AM182" s="57" t="s">
        <v>1789</v>
      </c>
      <c r="AN182" s="57" t="s">
        <v>2415</v>
      </c>
      <c r="AO182" s="57" t="s">
        <v>1006</v>
      </c>
      <c r="AP182" s="57" t="s">
        <v>19223</v>
      </c>
      <c r="AQ182" s="57" t="s">
        <v>1245</v>
      </c>
      <c r="AR182" s="57" t="s">
        <v>78</v>
      </c>
      <c r="AS182" s="57" t="s">
        <v>1806</v>
      </c>
      <c r="AT182" s="57" t="s">
        <v>18801</v>
      </c>
      <c r="AU182" s="57" t="s">
        <v>6728</v>
      </c>
      <c r="AV182" s="57" t="s">
        <v>6729</v>
      </c>
      <c r="AW182" s="57" t="s">
        <v>6730</v>
      </c>
      <c r="AX182" s="57" t="s">
        <v>6718</v>
      </c>
      <c r="AY182" s="57" t="s">
        <v>6719</v>
      </c>
      <c r="AZ182" s="57" t="s">
        <v>6731</v>
      </c>
      <c r="BA182" s="57" t="s">
        <v>5116</v>
      </c>
      <c r="BE182" s="57" t="s">
        <v>6732</v>
      </c>
      <c r="BF182" s="57" t="s">
        <v>6085</v>
      </c>
      <c r="BG182" s="57" t="s">
        <v>6733</v>
      </c>
      <c r="BH182" s="57" t="s">
        <v>6734</v>
      </c>
      <c r="BI182" s="57" t="s">
        <v>6721</v>
      </c>
      <c r="BJ182" s="57" t="s">
        <v>6087</v>
      </c>
      <c r="BK182" s="57" t="s">
        <v>6088</v>
      </c>
      <c r="BL182" s="57" t="s">
        <v>6735</v>
      </c>
      <c r="BM182" s="57" t="s">
        <v>4897</v>
      </c>
      <c r="BO182" s="57" t="s">
        <v>5034</v>
      </c>
      <c r="BP182" s="57" t="s">
        <v>6150</v>
      </c>
      <c r="BQ182" s="57" t="s">
        <v>6736</v>
      </c>
      <c r="BR182" s="57" t="s">
        <v>6737</v>
      </c>
      <c r="BS182" s="57" t="s">
        <v>6738</v>
      </c>
      <c r="BT182" s="57" t="s">
        <v>6726</v>
      </c>
      <c r="BV182" s="57" t="s">
        <v>18084</v>
      </c>
      <c r="BW182" s="164" t="s">
        <v>18835</v>
      </c>
      <c r="BX182" s="57" t="s">
        <v>19151</v>
      </c>
      <c r="BY182" s="57" t="s">
        <v>5219</v>
      </c>
      <c r="BZ182" s="57" t="s">
        <v>8955</v>
      </c>
      <c r="CA182" s="57" t="s">
        <v>8956</v>
      </c>
      <c r="CB182" s="57" t="s">
        <v>5221</v>
      </c>
      <c r="CC182" s="57" t="s">
        <v>5222</v>
      </c>
      <c r="CI182" s="57" t="s">
        <v>5223</v>
      </c>
      <c r="CJ182" s="57" t="s">
        <v>5224</v>
      </c>
      <c r="CK182" s="57" t="s">
        <v>5225</v>
      </c>
      <c r="CL182" s="57" t="s">
        <v>5226</v>
      </c>
      <c r="CM182" s="57" t="s">
        <v>5227</v>
      </c>
      <c r="CN182" s="57" t="s">
        <v>5228</v>
      </c>
      <c r="CO182" s="57" t="s">
        <v>9654</v>
      </c>
      <c r="CS182" s="57" t="s">
        <v>5229</v>
      </c>
      <c r="CT182" s="57" t="s">
        <v>9655</v>
      </c>
      <c r="CU182" s="57" t="s">
        <v>9656</v>
      </c>
      <c r="CV182" s="57" t="s">
        <v>8959</v>
      </c>
      <c r="CW182" s="57" t="s">
        <v>8960</v>
      </c>
      <c r="CX182" s="57" t="s">
        <v>8961</v>
      </c>
      <c r="CZ182" s="57" t="s">
        <v>18059</v>
      </c>
      <c r="DA182" s="164" t="s">
        <v>18805</v>
      </c>
      <c r="DB182" s="57" t="s">
        <v>18862</v>
      </c>
      <c r="DC182" s="57" t="s">
        <v>12331</v>
      </c>
      <c r="DD182" s="57" t="s">
        <v>12332</v>
      </c>
      <c r="DE182" s="57" t="s">
        <v>12333</v>
      </c>
      <c r="DF182" s="57" t="s">
        <v>12334</v>
      </c>
      <c r="DM182" s="57" t="s">
        <v>12335</v>
      </c>
      <c r="DN182" s="57" t="s">
        <v>12336</v>
      </c>
      <c r="DO182" s="57" t="s">
        <v>12337</v>
      </c>
      <c r="DP182" s="57" t="s">
        <v>12338</v>
      </c>
      <c r="DW182" s="57" t="s">
        <v>12339</v>
      </c>
      <c r="DX182" s="57" t="s">
        <v>12340</v>
      </c>
      <c r="DY182" s="57" t="s">
        <v>12341</v>
      </c>
      <c r="DZ182" s="57" t="s">
        <v>12342</v>
      </c>
      <c r="EA182" s="57" t="s">
        <v>12343</v>
      </c>
      <c r="EB182" s="57" t="s">
        <v>12344</v>
      </c>
      <c r="ED182" s="57" t="s">
        <v>18066</v>
      </c>
      <c r="EE182" s="164" t="s">
        <v>18802</v>
      </c>
      <c r="EF182" s="57" t="s">
        <v>18803</v>
      </c>
      <c r="EG182" s="57" t="s">
        <v>14460</v>
      </c>
      <c r="EH182" s="57" t="s">
        <v>14461</v>
      </c>
      <c r="EQ182" s="57" t="s">
        <v>14462</v>
      </c>
      <c r="ER182" s="57" t="s">
        <v>12894</v>
      </c>
      <c r="ES182" s="57" t="s">
        <v>14463</v>
      </c>
      <c r="ET182" s="57" t="s">
        <v>12895</v>
      </c>
      <c r="EU182" s="57" t="s">
        <v>14464</v>
      </c>
      <c r="EV182" s="57" t="s">
        <v>14465</v>
      </c>
      <c r="EW182" s="57" t="s">
        <v>14466</v>
      </c>
      <c r="FA182" s="57" t="s">
        <v>14467</v>
      </c>
      <c r="FB182" s="57" t="s">
        <v>5700</v>
      </c>
      <c r="FD182" s="57" t="s">
        <v>14468</v>
      </c>
      <c r="FE182" s="57" t="s">
        <v>14469</v>
      </c>
      <c r="FF182" s="57" t="s">
        <v>14470</v>
      </c>
      <c r="FH182" s="57" t="s">
        <v>18066</v>
      </c>
      <c r="FI182" s="164" t="s">
        <v>18802</v>
      </c>
      <c r="FJ182" s="57" t="s">
        <v>18862</v>
      </c>
      <c r="FK182" s="57" t="s">
        <v>16120</v>
      </c>
      <c r="FL182" s="57" t="s">
        <v>10997</v>
      </c>
      <c r="FM182" s="57" t="s">
        <v>10999</v>
      </c>
      <c r="FN182" s="57" t="s">
        <v>10996</v>
      </c>
      <c r="FO182" s="57" t="s">
        <v>13744</v>
      </c>
      <c r="FU182" s="57" t="s">
        <v>16121</v>
      </c>
      <c r="FV182" s="57" t="s">
        <v>11001</v>
      </c>
      <c r="FW182" s="57" t="s">
        <v>11003</v>
      </c>
      <c r="FX182" s="57" t="s">
        <v>11005</v>
      </c>
      <c r="FY182" s="57" t="s">
        <v>16112</v>
      </c>
      <c r="FZ182" s="57" t="s">
        <v>16083</v>
      </c>
      <c r="GA182" s="57" t="s">
        <v>16122</v>
      </c>
      <c r="GB182" s="57" t="s">
        <v>11002</v>
      </c>
      <c r="GC182" s="57" t="s">
        <v>16123</v>
      </c>
      <c r="GE182" s="57" t="s">
        <v>16124</v>
      </c>
      <c r="GH182" s="57" t="s">
        <v>11783</v>
      </c>
      <c r="GI182" s="57" t="s">
        <v>11784</v>
      </c>
      <c r="GJ182" s="57" t="s">
        <v>11785</v>
      </c>
      <c r="GL182" s="57" t="s">
        <v>18069</v>
      </c>
      <c r="GM182" s="164" t="s">
        <v>18802</v>
      </c>
      <c r="GN182" s="57" t="s">
        <v>18829</v>
      </c>
      <c r="GO182" s="57" t="s">
        <v>16701</v>
      </c>
      <c r="GP182" s="57" t="s">
        <v>14879</v>
      </c>
      <c r="GQ182" s="57" t="s">
        <v>17147</v>
      </c>
      <c r="GR182" s="57" t="s">
        <v>16703</v>
      </c>
      <c r="GS182" s="57" t="s">
        <v>17148</v>
      </c>
      <c r="GT182" s="57" t="s">
        <v>16705</v>
      </c>
      <c r="GY182" s="57" t="s">
        <v>15837</v>
      </c>
      <c r="GZ182" s="57" t="s">
        <v>17149</v>
      </c>
      <c r="HA182" s="57" t="s">
        <v>15838</v>
      </c>
      <c r="HB182" s="57" t="s">
        <v>17150</v>
      </c>
      <c r="HC182" s="57" t="s">
        <v>16708</v>
      </c>
      <c r="HD182" s="57" t="s">
        <v>8662</v>
      </c>
      <c r="HE182" s="57" t="s">
        <v>15128</v>
      </c>
      <c r="HI182" s="57" t="s">
        <v>17151</v>
      </c>
      <c r="HL182" s="57" t="s">
        <v>8669</v>
      </c>
      <c r="HM182" s="57" t="s">
        <v>8670</v>
      </c>
      <c r="HN182" s="57" t="s">
        <v>8671</v>
      </c>
      <c r="HP182" s="57" t="s">
        <v>18075</v>
      </c>
      <c r="HQ182" s="164" t="s">
        <v>18935</v>
      </c>
      <c r="HR182" s="57" t="s">
        <v>20070</v>
      </c>
      <c r="HS182" s="57" t="s">
        <v>82</v>
      </c>
      <c r="HT182" s="57" t="s">
        <v>82</v>
      </c>
      <c r="HU182" s="57" t="s">
        <v>82</v>
      </c>
      <c r="HV182" s="57" t="s">
        <v>79</v>
      </c>
      <c r="HW182" s="57" t="s">
        <v>79</v>
      </c>
      <c r="HX182" s="57" t="s">
        <v>79</v>
      </c>
      <c r="HY182" s="57" t="s">
        <v>79</v>
      </c>
      <c r="HZ182" s="57" t="s">
        <v>79</v>
      </c>
      <c r="IA182" s="57" t="s">
        <v>79</v>
      </c>
      <c r="IB182" s="57" t="s">
        <v>82</v>
      </c>
      <c r="IC182" s="57" t="s">
        <v>82</v>
      </c>
      <c r="ID182" s="57" t="s">
        <v>82</v>
      </c>
      <c r="IE182" s="57" t="s">
        <v>82</v>
      </c>
      <c r="IF182" s="57" t="s">
        <v>79</v>
      </c>
      <c r="IG182" s="57" t="s">
        <v>82</v>
      </c>
      <c r="IH182" s="57" t="s">
        <v>82</v>
      </c>
      <c r="II182" s="57" t="s">
        <v>68</v>
      </c>
      <c r="IJ182" s="57">
        <v>13254</v>
      </c>
      <c r="IK182" s="57">
        <v>13154</v>
      </c>
      <c r="IT182" s="57">
        <v>2</v>
      </c>
      <c r="IU182" s="57">
        <v>2</v>
      </c>
      <c r="JN182" s="57">
        <v>34593</v>
      </c>
      <c r="JX182" s="57">
        <v>3</v>
      </c>
      <c r="KR182" s="57">
        <v>13254</v>
      </c>
      <c r="LB182" s="57">
        <v>2</v>
      </c>
      <c r="LV182" s="57">
        <v>34582</v>
      </c>
      <c r="LW182" s="57">
        <v>34592</v>
      </c>
      <c r="MF182" s="57">
        <v>3</v>
      </c>
      <c r="MG182" s="57">
        <v>3</v>
      </c>
      <c r="MZ182" s="57">
        <v>34085</v>
      </c>
      <c r="NJ182" s="57">
        <v>2</v>
      </c>
      <c r="OD182" s="57">
        <v>32079</v>
      </c>
      <c r="ON182" s="57">
        <v>2</v>
      </c>
      <c r="PJ182" s="57" t="s">
        <v>20071</v>
      </c>
      <c r="PK182" s="57" t="s">
        <v>20072</v>
      </c>
      <c r="PL182" s="57" t="s">
        <v>20073</v>
      </c>
      <c r="PN182" s="57">
        <v>2024.6528698000002</v>
      </c>
      <c r="PO182" s="57" t="s">
        <v>18823</v>
      </c>
      <c r="PP182" s="57" t="s">
        <v>18824</v>
      </c>
      <c r="PQ182" s="57" t="s">
        <v>18825</v>
      </c>
      <c r="PR182" s="57" t="s">
        <v>3979</v>
      </c>
      <c r="PS182" s="57" t="s">
        <v>3980</v>
      </c>
      <c r="PT182" s="57" t="s">
        <v>3981</v>
      </c>
      <c r="PU182" s="57" t="s">
        <v>3982</v>
      </c>
      <c r="PV182" s="57" t="s">
        <v>3983</v>
      </c>
      <c r="PW182" s="57" t="s">
        <v>3984</v>
      </c>
    </row>
    <row r="183" spans="1:439" ht="15" customHeight="1" x14ac:dyDescent="0.35">
      <c r="A183" s="57">
        <v>182</v>
      </c>
      <c r="B183" s="57" t="s">
        <v>2392</v>
      </c>
      <c r="D183" s="57" t="s">
        <v>20074</v>
      </c>
      <c r="E183" s="57" t="s">
        <v>2416</v>
      </c>
      <c r="F183" s="57" t="s">
        <v>2417</v>
      </c>
      <c r="G183" s="57" t="s">
        <v>1758</v>
      </c>
      <c r="P183" s="57" t="s">
        <v>2418</v>
      </c>
      <c r="S183" s="57" t="s">
        <v>69</v>
      </c>
      <c r="T183" s="57" t="s">
        <v>69</v>
      </c>
      <c r="U183" s="57" t="s">
        <v>63</v>
      </c>
      <c r="V183" s="57" t="s">
        <v>63</v>
      </c>
      <c r="W183" s="57" t="s">
        <v>69</v>
      </c>
      <c r="X183" s="57" t="s">
        <v>69</v>
      </c>
      <c r="Y183" s="57" t="s">
        <v>69</v>
      </c>
      <c r="Z183" s="57" t="s">
        <v>69</v>
      </c>
      <c r="AA183" s="57" t="s">
        <v>69</v>
      </c>
      <c r="AB183" s="57" t="s">
        <v>63</v>
      </c>
      <c r="AC183" s="57" t="s">
        <v>69</v>
      </c>
      <c r="AD183" s="57" t="s">
        <v>69</v>
      </c>
      <c r="AE183" s="57" t="s">
        <v>69</v>
      </c>
      <c r="AF183" s="57" t="s">
        <v>69</v>
      </c>
      <c r="AG183" s="57" t="s">
        <v>63</v>
      </c>
      <c r="AH183" s="57" t="s">
        <v>70</v>
      </c>
      <c r="AI183" s="57" t="s">
        <v>2400</v>
      </c>
      <c r="AJ183" s="57" t="s">
        <v>71</v>
      </c>
      <c r="AK183" s="57" t="s">
        <v>76</v>
      </c>
      <c r="AL183" s="57" t="s">
        <v>72</v>
      </c>
      <c r="AM183" s="57" t="s">
        <v>2419</v>
      </c>
      <c r="AN183" s="57" t="s">
        <v>2402</v>
      </c>
      <c r="AO183" s="57" t="s">
        <v>1007</v>
      </c>
      <c r="AP183" s="57" t="s">
        <v>19223</v>
      </c>
      <c r="AQ183" s="57" t="s">
        <v>67</v>
      </c>
      <c r="AR183" s="57" t="s">
        <v>73</v>
      </c>
      <c r="AS183" s="57" t="s">
        <v>1806</v>
      </c>
      <c r="AT183" s="57" t="s">
        <v>18801</v>
      </c>
      <c r="AU183" s="57" t="s">
        <v>6739</v>
      </c>
      <c r="AV183" s="57" t="s">
        <v>5426</v>
      </c>
      <c r="AW183" s="57" t="s">
        <v>6704</v>
      </c>
      <c r="AX183" s="57" t="s">
        <v>5428</v>
      </c>
      <c r="AY183" s="57" t="s">
        <v>5430</v>
      </c>
      <c r="AZ183" s="57" t="s">
        <v>604</v>
      </c>
      <c r="BA183" s="57" t="s">
        <v>6705</v>
      </c>
      <c r="BE183" s="57" t="s">
        <v>6740</v>
      </c>
      <c r="BF183" s="57" t="s">
        <v>5432</v>
      </c>
      <c r="BG183" s="57" t="s">
        <v>6741</v>
      </c>
      <c r="BH183" s="57" t="s">
        <v>6708</v>
      </c>
      <c r="BI183" s="57" t="s">
        <v>6709</v>
      </c>
      <c r="BJ183" s="57" t="s">
        <v>6710</v>
      </c>
      <c r="BK183" s="57" t="s">
        <v>6742</v>
      </c>
      <c r="BL183" s="57" t="s">
        <v>6743</v>
      </c>
      <c r="BO183" s="57" t="s">
        <v>6711</v>
      </c>
      <c r="BP183" s="57" t="s">
        <v>6712</v>
      </c>
      <c r="BQ183" s="57" t="s">
        <v>5436</v>
      </c>
      <c r="BR183" s="57" t="s">
        <v>6713</v>
      </c>
      <c r="BS183" s="57" t="s">
        <v>6714</v>
      </c>
      <c r="BT183" s="57" t="s">
        <v>6715</v>
      </c>
      <c r="BV183" s="57" t="s">
        <v>18059</v>
      </c>
      <c r="BW183" s="164" t="s">
        <v>18802</v>
      </c>
      <c r="BX183" s="57" t="s">
        <v>19076</v>
      </c>
      <c r="BY183" s="57" t="s">
        <v>9657</v>
      </c>
      <c r="BZ183" s="57" t="s">
        <v>9658</v>
      </c>
      <c r="CA183" s="57" t="s">
        <v>9632</v>
      </c>
      <c r="CB183" s="57" t="s">
        <v>9659</v>
      </c>
      <c r="CI183" s="57" t="s">
        <v>9660</v>
      </c>
      <c r="CJ183" s="57" t="s">
        <v>9661</v>
      </c>
      <c r="CK183" s="57" t="s">
        <v>9662</v>
      </c>
      <c r="CL183" s="57" t="s">
        <v>9635</v>
      </c>
      <c r="CM183" s="57" t="s">
        <v>9663</v>
      </c>
      <c r="CN183" s="57" t="s">
        <v>9664</v>
      </c>
      <c r="CO183" s="57" t="s">
        <v>9639</v>
      </c>
      <c r="CS183" s="57" t="s">
        <v>6934</v>
      </c>
      <c r="CT183" s="57" t="s">
        <v>7147</v>
      </c>
      <c r="CU183" s="57" t="s">
        <v>9665</v>
      </c>
      <c r="CV183" s="57" t="s">
        <v>9666</v>
      </c>
      <c r="CW183" s="57" t="s">
        <v>9667</v>
      </c>
      <c r="CX183" s="57" t="s">
        <v>9668</v>
      </c>
      <c r="CZ183" s="57" t="s">
        <v>18069</v>
      </c>
      <c r="DA183" s="164" t="s">
        <v>18802</v>
      </c>
      <c r="DB183" s="57" t="s">
        <v>19240</v>
      </c>
      <c r="DC183" s="57" t="s">
        <v>12345</v>
      </c>
      <c r="DD183" s="57" t="s">
        <v>12301</v>
      </c>
      <c r="DE183" s="57" t="s">
        <v>12346</v>
      </c>
      <c r="DF183" s="57" t="s">
        <v>12304</v>
      </c>
      <c r="DG183" s="57" t="s">
        <v>12305</v>
      </c>
      <c r="DH183" s="57" t="s">
        <v>12347</v>
      </c>
      <c r="DI183" s="57" t="s">
        <v>12306</v>
      </c>
      <c r="DJ183" s="57" t="s">
        <v>8583</v>
      </c>
      <c r="DM183" s="57" t="s">
        <v>12348</v>
      </c>
      <c r="DN183" s="57" t="s">
        <v>12349</v>
      </c>
      <c r="DO183" s="57" t="s">
        <v>12350</v>
      </c>
      <c r="DP183" s="57" t="s">
        <v>12351</v>
      </c>
      <c r="DQ183" s="57" t="s">
        <v>12352</v>
      </c>
      <c r="DR183" s="57" t="s">
        <v>12353</v>
      </c>
      <c r="DS183" s="57" t="s">
        <v>12315</v>
      </c>
      <c r="DT183" s="57" t="s">
        <v>12354</v>
      </c>
      <c r="DU183" s="57" t="s">
        <v>8079</v>
      </c>
      <c r="DV183" s="57" t="s">
        <v>12355</v>
      </c>
      <c r="DW183" s="57" t="s">
        <v>4728</v>
      </c>
      <c r="DX183" s="57" t="s">
        <v>12356</v>
      </c>
      <c r="DZ183" s="57" t="s">
        <v>12357</v>
      </c>
      <c r="EA183" s="57" t="s">
        <v>12358</v>
      </c>
      <c r="EB183" s="57" t="s">
        <v>12359</v>
      </c>
      <c r="ED183" s="57" t="s">
        <v>18069</v>
      </c>
      <c r="EE183" s="164" t="s">
        <v>18805</v>
      </c>
      <c r="EF183" s="57" t="s">
        <v>19089</v>
      </c>
      <c r="EG183" s="57" t="s">
        <v>14433</v>
      </c>
      <c r="EH183" s="57" t="s">
        <v>14434</v>
      </c>
      <c r="EI183" s="57" t="s">
        <v>14435</v>
      </c>
      <c r="EJ183" s="57" t="s">
        <v>8294</v>
      </c>
      <c r="EK183" s="57" t="s">
        <v>14436</v>
      </c>
      <c r="EQ183" s="57" t="s">
        <v>14437</v>
      </c>
      <c r="ER183" s="57" t="s">
        <v>14438</v>
      </c>
      <c r="ES183" s="57" t="s">
        <v>14439</v>
      </c>
      <c r="ET183" s="57" t="s">
        <v>14440</v>
      </c>
      <c r="EU183" s="57" t="s">
        <v>14441</v>
      </c>
      <c r="EV183" s="57" t="s">
        <v>14442</v>
      </c>
      <c r="EW183" s="57" t="s">
        <v>14443</v>
      </c>
      <c r="FA183" s="57" t="s">
        <v>14444</v>
      </c>
      <c r="FB183" s="57" t="s">
        <v>20075</v>
      </c>
      <c r="FD183" s="57" t="s">
        <v>8301</v>
      </c>
      <c r="FE183" s="57" t="s">
        <v>14446</v>
      </c>
      <c r="FF183" s="57" t="s">
        <v>14447</v>
      </c>
      <c r="FH183" s="57" t="s">
        <v>18084</v>
      </c>
      <c r="FI183" s="164" t="s">
        <v>18802</v>
      </c>
      <c r="FJ183" s="57" t="s">
        <v>19110</v>
      </c>
      <c r="FK183" s="57" t="s">
        <v>16125</v>
      </c>
      <c r="FL183" s="57" t="s">
        <v>16126</v>
      </c>
      <c r="FM183" s="57" t="s">
        <v>16127</v>
      </c>
      <c r="FN183" s="57" t="s">
        <v>16128</v>
      </c>
      <c r="FU183" s="57" t="s">
        <v>16129</v>
      </c>
      <c r="FV183" s="57" t="s">
        <v>16130</v>
      </c>
      <c r="FW183" s="57" t="s">
        <v>16131</v>
      </c>
      <c r="FX183" s="57" t="s">
        <v>16132</v>
      </c>
      <c r="FY183" s="57" t="s">
        <v>16133</v>
      </c>
      <c r="FZ183" s="57" t="s">
        <v>16134</v>
      </c>
      <c r="GA183" s="57" t="s">
        <v>16084</v>
      </c>
      <c r="GE183" s="57" t="s">
        <v>16135</v>
      </c>
      <c r="GF183" s="57" t="s">
        <v>14159</v>
      </c>
      <c r="GG183" s="57" t="s">
        <v>15875</v>
      </c>
      <c r="GH183" s="57" t="s">
        <v>15831</v>
      </c>
      <c r="GI183" s="57" t="s">
        <v>16136</v>
      </c>
      <c r="GJ183" s="57" t="s">
        <v>16137</v>
      </c>
      <c r="GL183" s="57" t="s">
        <v>18066</v>
      </c>
      <c r="GM183" s="164" t="s">
        <v>18802</v>
      </c>
      <c r="GN183" s="57" t="s">
        <v>18882</v>
      </c>
      <c r="GO183" s="57" t="s">
        <v>16088</v>
      </c>
      <c r="GP183" s="57" t="s">
        <v>16089</v>
      </c>
      <c r="GQ183" s="57" t="s">
        <v>16090</v>
      </c>
      <c r="GR183" s="57" t="s">
        <v>16091</v>
      </c>
      <c r="GS183" s="57" t="s">
        <v>16092</v>
      </c>
      <c r="GT183" s="57" t="s">
        <v>6464</v>
      </c>
      <c r="GU183" s="57" t="s">
        <v>16093</v>
      </c>
      <c r="GY183" s="57" t="s">
        <v>16094</v>
      </c>
      <c r="GZ183" s="57" t="s">
        <v>16095</v>
      </c>
      <c r="HA183" s="57" t="s">
        <v>16096</v>
      </c>
      <c r="HB183" s="57" t="s">
        <v>16097</v>
      </c>
      <c r="HC183" s="57" t="s">
        <v>16098</v>
      </c>
      <c r="HD183" s="57" t="s">
        <v>16099</v>
      </c>
      <c r="HE183" s="57" t="s">
        <v>16100</v>
      </c>
      <c r="HF183" s="57" t="s">
        <v>16101</v>
      </c>
      <c r="HG183" s="57" t="s">
        <v>16102</v>
      </c>
      <c r="HH183" s="57" t="s">
        <v>16103</v>
      </c>
      <c r="HI183" s="57" t="s">
        <v>10511</v>
      </c>
      <c r="HJ183" s="57" t="s">
        <v>13555</v>
      </c>
      <c r="HL183" s="57" t="s">
        <v>16104</v>
      </c>
      <c r="HM183" s="57" t="s">
        <v>16105</v>
      </c>
      <c r="HN183" s="57" t="s">
        <v>16106</v>
      </c>
      <c r="HP183" s="57" t="s">
        <v>18072</v>
      </c>
      <c r="HQ183" s="164" t="s">
        <v>18802</v>
      </c>
      <c r="HR183" s="57" t="s">
        <v>19011</v>
      </c>
      <c r="HS183" s="57" t="s">
        <v>74</v>
      </c>
      <c r="HT183" s="57" t="s">
        <v>79</v>
      </c>
      <c r="HU183" s="57" t="s">
        <v>74</v>
      </c>
      <c r="HV183" s="57" t="s">
        <v>68</v>
      </c>
      <c r="HW183" s="57" t="s">
        <v>79</v>
      </c>
      <c r="HX183" s="57" t="s">
        <v>79</v>
      </c>
      <c r="HY183" s="57" t="s">
        <v>79</v>
      </c>
      <c r="HZ183" s="57" t="s">
        <v>79</v>
      </c>
      <c r="IA183" s="57" t="s">
        <v>79</v>
      </c>
      <c r="IB183" s="57" t="s">
        <v>79</v>
      </c>
      <c r="IC183" s="57" t="s">
        <v>79</v>
      </c>
      <c r="ID183" s="57" t="s">
        <v>74</v>
      </c>
      <c r="IE183" s="57" t="s">
        <v>79</v>
      </c>
      <c r="IF183" s="57" t="s">
        <v>79</v>
      </c>
      <c r="IG183" s="57" t="s">
        <v>79</v>
      </c>
      <c r="IH183" s="57" t="s">
        <v>79</v>
      </c>
      <c r="II183" s="57" t="s">
        <v>68</v>
      </c>
      <c r="IJ183" s="57">
        <v>34597</v>
      </c>
      <c r="IT183" s="57">
        <v>1</v>
      </c>
      <c r="KR183" s="57">
        <v>34592</v>
      </c>
      <c r="LB183" s="57">
        <v>2</v>
      </c>
      <c r="LV183" s="57">
        <v>13254</v>
      </c>
      <c r="MF183" s="57">
        <v>1</v>
      </c>
      <c r="OD183" s="57">
        <v>13154</v>
      </c>
      <c r="ON183" s="57">
        <v>1</v>
      </c>
      <c r="PJ183" s="57" t="s">
        <v>20076</v>
      </c>
      <c r="PK183" s="57" t="s">
        <v>20077</v>
      </c>
      <c r="PL183" s="57" t="s">
        <v>20078</v>
      </c>
      <c r="PN183" s="57">
        <v>1697.1163395999997</v>
      </c>
      <c r="PO183" s="57" t="s">
        <v>18823</v>
      </c>
      <c r="PP183" s="57" t="s">
        <v>18824</v>
      </c>
      <c r="PQ183" s="57" t="s">
        <v>18825</v>
      </c>
      <c r="PR183" s="57" t="s">
        <v>3985</v>
      </c>
      <c r="PS183" s="57" t="s">
        <v>3986</v>
      </c>
      <c r="PT183" s="57" t="s">
        <v>3987</v>
      </c>
      <c r="PU183" s="57" t="s">
        <v>3970</v>
      </c>
      <c r="PV183" s="57" t="s">
        <v>3988</v>
      </c>
      <c r="PW183" s="57" t="s">
        <v>3971</v>
      </c>
    </row>
    <row r="184" spans="1:439" ht="15" customHeight="1" x14ac:dyDescent="0.35">
      <c r="A184" s="57">
        <v>183</v>
      </c>
      <c r="B184" s="57" t="s">
        <v>2420</v>
      </c>
      <c r="C184" s="57" t="s">
        <v>2420</v>
      </c>
      <c r="D184" s="57" t="s">
        <v>386</v>
      </c>
      <c r="E184" s="57" t="s">
        <v>2421</v>
      </c>
      <c r="F184" s="57" t="s">
        <v>2422</v>
      </c>
      <c r="G184" s="57" t="s">
        <v>2423</v>
      </c>
      <c r="H184" s="57" t="s">
        <v>2424</v>
      </c>
      <c r="P184" s="57" t="s">
        <v>2425</v>
      </c>
      <c r="S184" s="57" t="s">
        <v>63</v>
      </c>
      <c r="T184" s="57" t="s">
        <v>69</v>
      </c>
      <c r="U184" s="57" t="s">
        <v>69</v>
      </c>
      <c r="V184" s="57" t="s">
        <v>63</v>
      </c>
      <c r="W184" s="57" t="s">
        <v>63</v>
      </c>
      <c r="X184" s="57" t="s">
        <v>69</v>
      </c>
      <c r="Y184" s="57" t="s">
        <v>63</v>
      </c>
      <c r="Z184" s="57" t="s">
        <v>63</v>
      </c>
      <c r="AA184" s="57" t="s">
        <v>69</v>
      </c>
      <c r="AB184" s="57" t="s">
        <v>63</v>
      </c>
      <c r="AC184" s="57" t="s">
        <v>69</v>
      </c>
      <c r="AD184" s="57" t="s">
        <v>63</v>
      </c>
      <c r="AE184" s="57" t="s">
        <v>69</v>
      </c>
      <c r="AF184" s="57" t="s">
        <v>63</v>
      </c>
      <c r="AG184" s="57" t="s">
        <v>63</v>
      </c>
      <c r="AH184" s="57" t="s">
        <v>75</v>
      </c>
      <c r="AI184" s="57" t="s">
        <v>2426</v>
      </c>
      <c r="AJ184" s="57" t="s">
        <v>65</v>
      </c>
      <c r="AK184" s="57" t="s">
        <v>71</v>
      </c>
      <c r="AL184" s="57" t="s">
        <v>72</v>
      </c>
      <c r="AM184" s="57" t="s">
        <v>2426</v>
      </c>
      <c r="AN184" s="57" t="s">
        <v>2427</v>
      </c>
      <c r="AO184" s="57" t="s">
        <v>1008</v>
      </c>
      <c r="AP184" s="57" t="s">
        <v>18827</v>
      </c>
      <c r="AQ184" s="57" t="s">
        <v>67</v>
      </c>
      <c r="AR184" s="57" t="s">
        <v>67</v>
      </c>
      <c r="AS184" s="57" t="s">
        <v>2428</v>
      </c>
      <c r="AT184" s="57" t="s">
        <v>18859</v>
      </c>
      <c r="AU184" s="57" t="s">
        <v>6744</v>
      </c>
      <c r="AV184" s="57" t="s">
        <v>6745</v>
      </c>
      <c r="AW184" s="57" t="s">
        <v>6746</v>
      </c>
      <c r="AX184" s="57" t="s">
        <v>6747</v>
      </c>
      <c r="BE184" s="57" t="s">
        <v>6748</v>
      </c>
      <c r="BF184" s="57" t="s">
        <v>6749</v>
      </c>
      <c r="BG184" s="57" t="s">
        <v>6750</v>
      </c>
      <c r="BH184" s="57" t="s">
        <v>6751</v>
      </c>
      <c r="BO184" s="57" t="s">
        <v>6752</v>
      </c>
      <c r="BP184" s="57" t="s">
        <v>6753</v>
      </c>
      <c r="BQ184" s="57" t="s">
        <v>665</v>
      </c>
      <c r="BV184" s="57" t="s">
        <v>18059</v>
      </c>
      <c r="BW184" s="164" t="s">
        <v>18802</v>
      </c>
      <c r="BX184" s="57" t="s">
        <v>20079</v>
      </c>
      <c r="BY184" s="57" t="s">
        <v>9669</v>
      </c>
      <c r="BZ184" s="57" t="s">
        <v>9670</v>
      </c>
      <c r="CA184" s="57" t="s">
        <v>9671</v>
      </c>
      <c r="CB184" s="57" t="s">
        <v>9672</v>
      </c>
      <c r="CC184" s="57" t="s">
        <v>9673</v>
      </c>
      <c r="CI184" s="57" t="s">
        <v>9674</v>
      </c>
      <c r="CJ184" s="57" t="s">
        <v>9675</v>
      </c>
      <c r="CK184" s="57" t="s">
        <v>9676</v>
      </c>
      <c r="CL184" s="57" t="s">
        <v>9677</v>
      </c>
      <c r="CM184" s="57" t="s">
        <v>7055</v>
      </c>
      <c r="CS184" s="57" t="s">
        <v>9678</v>
      </c>
      <c r="CT184" s="57" t="s">
        <v>9679</v>
      </c>
      <c r="CU184" s="57" t="s">
        <v>7056</v>
      </c>
      <c r="CZ184" s="57" t="s">
        <v>18072</v>
      </c>
      <c r="DA184" s="164" t="s">
        <v>18805</v>
      </c>
      <c r="DB184" s="57" t="s">
        <v>18854</v>
      </c>
      <c r="DC184" s="57" t="s">
        <v>12360</v>
      </c>
      <c r="DD184" s="57" t="s">
        <v>12361</v>
      </c>
      <c r="DE184" s="57" t="s">
        <v>12362</v>
      </c>
      <c r="DF184" s="57" t="s">
        <v>12363</v>
      </c>
      <c r="DG184" s="57" t="s">
        <v>12364</v>
      </c>
      <c r="DM184" s="57" t="s">
        <v>12365</v>
      </c>
      <c r="DN184" s="57" t="s">
        <v>12366</v>
      </c>
      <c r="DO184" s="57" t="s">
        <v>12367</v>
      </c>
      <c r="DP184" s="57" t="s">
        <v>12368</v>
      </c>
      <c r="DQ184" s="57" t="s">
        <v>12369</v>
      </c>
      <c r="DW184" s="57" t="s">
        <v>7059</v>
      </c>
      <c r="DX184" s="57" t="s">
        <v>628</v>
      </c>
      <c r="DY184" s="57" t="s">
        <v>12370</v>
      </c>
      <c r="ED184" s="57" t="s">
        <v>18061</v>
      </c>
      <c r="EE184" s="164" t="s">
        <v>20080</v>
      </c>
      <c r="EF184" s="57" t="s">
        <v>19017</v>
      </c>
      <c r="EG184" s="57" t="s">
        <v>14471</v>
      </c>
      <c r="EH184" s="57" t="s">
        <v>14472</v>
      </c>
      <c r="EI184" s="57" t="s">
        <v>14473</v>
      </c>
      <c r="EQ184" s="57" t="s">
        <v>14474</v>
      </c>
      <c r="ER184" s="57" t="s">
        <v>14475</v>
      </c>
      <c r="ES184" s="57" t="s">
        <v>14476</v>
      </c>
      <c r="FA184" s="57" t="s">
        <v>697</v>
      </c>
      <c r="FB184" s="57" t="s">
        <v>7056</v>
      </c>
      <c r="FC184" s="57" t="s">
        <v>665</v>
      </c>
      <c r="FH184" s="57" t="s">
        <v>18061</v>
      </c>
      <c r="FI184" s="164" t="s">
        <v>18835</v>
      </c>
      <c r="FJ184" s="57" t="s">
        <v>20030</v>
      </c>
      <c r="FK184" s="57" t="s">
        <v>16138</v>
      </c>
      <c r="FL184" s="57" t="s">
        <v>12531</v>
      </c>
      <c r="FM184" s="57" t="s">
        <v>16139</v>
      </c>
      <c r="FU184" s="57" t="s">
        <v>16140</v>
      </c>
      <c r="FV184" s="57" t="s">
        <v>16141</v>
      </c>
      <c r="FW184" s="57" t="s">
        <v>14526</v>
      </c>
      <c r="GE184" s="57" t="s">
        <v>12536</v>
      </c>
      <c r="GF184" s="57" t="s">
        <v>10614</v>
      </c>
      <c r="GG184" s="57" t="s">
        <v>9216</v>
      </c>
      <c r="GL184" s="57" t="s">
        <v>18084</v>
      </c>
      <c r="GM184" s="164" t="s">
        <v>18802</v>
      </c>
      <c r="GN184" s="57" t="s">
        <v>20081</v>
      </c>
      <c r="HS184" s="57" t="s">
        <v>74</v>
      </c>
      <c r="HT184" s="57" t="s">
        <v>74</v>
      </c>
      <c r="HU184" s="57" t="s">
        <v>74</v>
      </c>
      <c r="HV184" s="57" t="s">
        <v>74</v>
      </c>
      <c r="HW184" s="57" t="s">
        <v>74</v>
      </c>
      <c r="HX184" s="57" t="s">
        <v>79</v>
      </c>
      <c r="HY184" s="57" t="s">
        <v>74</v>
      </c>
      <c r="HZ184" s="57" t="s">
        <v>74</v>
      </c>
      <c r="IA184" s="57" t="s">
        <v>74</v>
      </c>
      <c r="IB184" s="57" t="s">
        <v>74</v>
      </c>
      <c r="IC184" s="57" t="s">
        <v>74</v>
      </c>
      <c r="ID184" s="57" t="s">
        <v>74</v>
      </c>
      <c r="IE184" s="57" t="s">
        <v>74</v>
      </c>
      <c r="IF184" s="57" t="s">
        <v>74</v>
      </c>
      <c r="IG184" s="57" t="s">
        <v>74</v>
      </c>
      <c r="IH184" s="57" t="s">
        <v>74</v>
      </c>
      <c r="II184" s="57" t="s">
        <v>79</v>
      </c>
      <c r="IJ184" s="57">
        <v>31407</v>
      </c>
      <c r="IK184" s="57">
        <v>31754</v>
      </c>
      <c r="IT184" s="57">
        <v>2</v>
      </c>
      <c r="IU184" s="57">
        <v>2</v>
      </c>
      <c r="JN184" s="57">
        <v>31407</v>
      </c>
      <c r="JO184" s="57">
        <v>31872</v>
      </c>
      <c r="JP184" s="57">
        <v>11054</v>
      </c>
      <c r="JX184" s="57">
        <v>2</v>
      </c>
      <c r="JY184" s="57">
        <v>2</v>
      </c>
      <c r="JZ184" s="57">
        <v>1</v>
      </c>
      <c r="KR184" s="57">
        <v>21352</v>
      </c>
      <c r="KS184" s="57">
        <v>21547</v>
      </c>
      <c r="KT184" s="57">
        <v>21572</v>
      </c>
      <c r="LB184" s="57">
        <v>2</v>
      </c>
      <c r="LC184" s="57">
        <v>2</v>
      </c>
      <c r="LD184" s="57">
        <v>1</v>
      </c>
      <c r="LV184" s="57">
        <v>23622</v>
      </c>
      <c r="LW184" s="57">
        <v>31407</v>
      </c>
      <c r="LX184" s="57">
        <v>31754</v>
      </c>
      <c r="MF184" s="57">
        <v>2</v>
      </c>
      <c r="MG184" s="57">
        <v>2</v>
      </c>
      <c r="MH184" s="57">
        <v>2</v>
      </c>
      <c r="MZ184" s="57">
        <v>31407</v>
      </c>
      <c r="NJ184" s="57">
        <v>2</v>
      </c>
      <c r="PJ184" s="57" t="s">
        <v>20082</v>
      </c>
      <c r="PK184" s="57" t="s">
        <v>20083</v>
      </c>
      <c r="PL184" s="57" t="s">
        <v>20084</v>
      </c>
      <c r="PN184" s="57">
        <v>2286.6449778999995</v>
      </c>
      <c r="PO184" s="57" t="s">
        <v>18823</v>
      </c>
      <c r="PP184" s="57" t="s">
        <v>18824</v>
      </c>
      <c r="PQ184" s="57" t="s">
        <v>18825</v>
      </c>
      <c r="PR184" s="57" t="s">
        <v>3989</v>
      </c>
      <c r="PS184" s="57" t="s">
        <v>3990</v>
      </c>
      <c r="PT184" s="57" t="s">
        <v>3991</v>
      </c>
      <c r="PU184" s="57" t="s">
        <v>3992</v>
      </c>
      <c r="PV184" s="57" t="s">
        <v>3993</v>
      </c>
      <c r="PW184" s="57" t="s">
        <v>3167</v>
      </c>
    </row>
    <row r="185" spans="1:439" ht="15" customHeight="1" x14ac:dyDescent="0.35">
      <c r="A185" s="57">
        <v>184</v>
      </c>
      <c r="B185" s="57" t="s">
        <v>2420</v>
      </c>
      <c r="C185" s="57" t="s">
        <v>2420</v>
      </c>
      <c r="D185" s="57" t="s">
        <v>387</v>
      </c>
      <c r="E185" s="57" t="s">
        <v>2429</v>
      </c>
      <c r="F185" s="57" t="s">
        <v>1521</v>
      </c>
      <c r="G185" s="57" t="s">
        <v>2430</v>
      </c>
      <c r="P185" s="57" t="s">
        <v>2431</v>
      </c>
      <c r="Q185" s="57" t="s">
        <v>2432</v>
      </c>
      <c r="R185" s="57" t="s">
        <v>2433</v>
      </c>
      <c r="S185" s="57" t="s">
        <v>63</v>
      </c>
      <c r="T185" s="57" t="s">
        <v>69</v>
      </c>
      <c r="U185" s="57" t="s">
        <v>63</v>
      </c>
      <c r="V185" s="57" t="s">
        <v>69</v>
      </c>
      <c r="W185" s="57" t="s">
        <v>69</v>
      </c>
      <c r="X185" s="57" t="s">
        <v>69</v>
      </c>
      <c r="Y185" s="57" t="s">
        <v>63</v>
      </c>
      <c r="Z185" s="57" t="s">
        <v>63</v>
      </c>
      <c r="AA185" s="57" t="s">
        <v>69</v>
      </c>
      <c r="AB185" s="57" t="s">
        <v>69</v>
      </c>
      <c r="AC185" s="57" t="s">
        <v>63</v>
      </c>
      <c r="AD185" s="57" t="s">
        <v>63</v>
      </c>
      <c r="AE185" s="57" t="s">
        <v>63</v>
      </c>
      <c r="AF185" s="57" t="s">
        <v>69</v>
      </c>
      <c r="AG185" s="57" t="s">
        <v>69</v>
      </c>
      <c r="AH185" s="57" t="s">
        <v>75</v>
      </c>
      <c r="AI185" s="57" t="s">
        <v>2434</v>
      </c>
      <c r="AJ185" s="57" t="s">
        <v>71</v>
      </c>
      <c r="AK185" s="57" t="s">
        <v>76</v>
      </c>
      <c r="AL185" s="57" t="s">
        <v>77</v>
      </c>
      <c r="AM185" s="57" t="s">
        <v>2434</v>
      </c>
      <c r="AN185" s="57" t="s">
        <v>2435</v>
      </c>
      <c r="AO185" s="57" t="s">
        <v>1009</v>
      </c>
      <c r="AP185" s="57" t="s">
        <v>18827</v>
      </c>
      <c r="AQ185" s="57" t="s">
        <v>1245</v>
      </c>
      <c r="AR185" s="57" t="s">
        <v>78</v>
      </c>
      <c r="AS185" s="57" t="s">
        <v>2436</v>
      </c>
      <c r="AT185" s="57" t="s">
        <v>18801</v>
      </c>
      <c r="AU185" s="57" t="s">
        <v>6754</v>
      </c>
      <c r="AV185" s="57" t="s">
        <v>6755</v>
      </c>
      <c r="AW185" s="57" t="s">
        <v>4670</v>
      </c>
      <c r="AX185" s="57" t="s">
        <v>4671</v>
      </c>
      <c r="AY185" s="57" t="s">
        <v>6756</v>
      </c>
      <c r="AZ185" s="57" t="s">
        <v>4673</v>
      </c>
      <c r="BE185" s="57" t="s">
        <v>6757</v>
      </c>
      <c r="BF185" s="57" t="s">
        <v>6758</v>
      </c>
      <c r="BG185" s="57" t="s">
        <v>6759</v>
      </c>
      <c r="BH185" s="57" t="s">
        <v>4677</v>
      </c>
      <c r="BI185" s="57" t="s">
        <v>4678</v>
      </c>
      <c r="BJ185" s="57" t="s">
        <v>4680</v>
      </c>
      <c r="BO185" s="57" t="s">
        <v>4681</v>
      </c>
      <c r="BP185" s="57" t="s">
        <v>4682</v>
      </c>
      <c r="BQ185" s="57" t="s">
        <v>6760</v>
      </c>
      <c r="BV185" s="57" t="s">
        <v>18056</v>
      </c>
      <c r="BW185" s="164" t="s">
        <v>18805</v>
      </c>
      <c r="BX185" s="57" t="s">
        <v>19926</v>
      </c>
      <c r="BY185" s="57" t="s">
        <v>9680</v>
      </c>
      <c r="BZ185" s="57" t="s">
        <v>9681</v>
      </c>
      <c r="CA185" s="57" t="s">
        <v>9682</v>
      </c>
      <c r="CB185" s="57" t="s">
        <v>9683</v>
      </c>
      <c r="CI185" s="57" t="s">
        <v>9684</v>
      </c>
      <c r="CJ185" s="57" t="s">
        <v>9685</v>
      </c>
      <c r="CK185" s="57" t="s">
        <v>9686</v>
      </c>
      <c r="CL185" s="57" t="s">
        <v>9687</v>
      </c>
      <c r="CS185" s="57" t="s">
        <v>4579</v>
      </c>
      <c r="CT185" s="57" t="s">
        <v>4777</v>
      </c>
      <c r="CZ185" s="57" t="s">
        <v>18078</v>
      </c>
      <c r="DA185" s="164" t="s">
        <v>18802</v>
      </c>
      <c r="DB185" s="57" t="s">
        <v>20085</v>
      </c>
      <c r="DC185" s="57" t="s">
        <v>12371</v>
      </c>
      <c r="DD185" s="57" t="s">
        <v>10519</v>
      </c>
      <c r="DE185" s="57" t="s">
        <v>12372</v>
      </c>
      <c r="DF185" s="57" t="s">
        <v>10520</v>
      </c>
      <c r="DG185" s="57" t="s">
        <v>10521</v>
      </c>
      <c r="DH185" s="57" t="s">
        <v>12373</v>
      </c>
      <c r="DI185" s="57" t="s">
        <v>10522</v>
      </c>
      <c r="DM185" s="57" t="s">
        <v>12374</v>
      </c>
      <c r="DN185" s="57" t="s">
        <v>12375</v>
      </c>
      <c r="DO185" s="57" t="s">
        <v>12376</v>
      </c>
      <c r="DP185" s="57" t="s">
        <v>10527</v>
      </c>
      <c r="DQ185" s="57" t="s">
        <v>12377</v>
      </c>
      <c r="DR185" s="57" t="s">
        <v>10529</v>
      </c>
      <c r="DW185" s="57" t="s">
        <v>61</v>
      </c>
      <c r="DX185" s="57" t="s">
        <v>8160</v>
      </c>
      <c r="ED185" s="57" t="s">
        <v>18063</v>
      </c>
      <c r="EE185" s="164" t="s">
        <v>18802</v>
      </c>
      <c r="EF185" s="57" t="s">
        <v>18995</v>
      </c>
      <c r="EG185" s="57" t="s">
        <v>14477</v>
      </c>
      <c r="EH185" s="57" t="s">
        <v>9906</v>
      </c>
      <c r="EI185" s="57" t="s">
        <v>14478</v>
      </c>
      <c r="EJ185" s="57" t="s">
        <v>9908</v>
      </c>
      <c r="EK185" s="57" t="s">
        <v>14479</v>
      </c>
      <c r="EL185" s="57" t="s">
        <v>14480</v>
      </c>
      <c r="EQ185" s="57" t="s">
        <v>14481</v>
      </c>
      <c r="ER185" s="57" t="s">
        <v>14482</v>
      </c>
      <c r="ES185" s="57" t="s">
        <v>10648</v>
      </c>
      <c r="ET185" s="57" t="s">
        <v>8629</v>
      </c>
      <c r="EU185" s="57" t="s">
        <v>10650</v>
      </c>
      <c r="EV185" s="57" t="s">
        <v>14483</v>
      </c>
      <c r="FA185" s="57" t="s">
        <v>4579</v>
      </c>
      <c r="FB185" s="57" t="s">
        <v>4601</v>
      </c>
      <c r="FC185" s="57" t="s">
        <v>716</v>
      </c>
      <c r="FH185" s="57" t="s">
        <v>18078</v>
      </c>
      <c r="FI185" s="164" t="s">
        <v>18805</v>
      </c>
      <c r="FJ185" s="57" t="s">
        <v>20086</v>
      </c>
      <c r="FK185" s="57" t="s">
        <v>16142</v>
      </c>
      <c r="FL185" s="57" t="s">
        <v>12379</v>
      </c>
      <c r="FM185" s="57" t="s">
        <v>7414</v>
      </c>
      <c r="FN185" s="57" t="s">
        <v>7295</v>
      </c>
      <c r="FO185" s="57" t="s">
        <v>8755</v>
      </c>
      <c r="FP185" s="57" t="s">
        <v>10793</v>
      </c>
      <c r="FU185" s="57" t="s">
        <v>16143</v>
      </c>
      <c r="FV185" s="57" t="s">
        <v>12382</v>
      </c>
      <c r="FW185" s="57" t="s">
        <v>16144</v>
      </c>
      <c r="FX185" s="57" t="s">
        <v>12385</v>
      </c>
      <c r="FY185" s="57" t="s">
        <v>10799</v>
      </c>
      <c r="FZ185" s="57" t="s">
        <v>16145</v>
      </c>
      <c r="GA185" s="57" t="s">
        <v>13219</v>
      </c>
      <c r="GE185" s="57" t="s">
        <v>10011</v>
      </c>
      <c r="GF185" s="57" t="s">
        <v>10802</v>
      </c>
      <c r="GG185" s="57" t="s">
        <v>12387</v>
      </c>
      <c r="GL185" s="57" t="s">
        <v>18056</v>
      </c>
      <c r="GM185" s="164" t="s">
        <v>18802</v>
      </c>
      <c r="GN185" s="57" t="s">
        <v>19184</v>
      </c>
      <c r="GO185" s="57" t="s">
        <v>17152</v>
      </c>
      <c r="GP185" s="57" t="s">
        <v>13292</v>
      </c>
      <c r="GQ185" s="57" t="s">
        <v>7453</v>
      </c>
      <c r="GR185" s="57" t="s">
        <v>7450</v>
      </c>
      <c r="GS185" s="57" t="s">
        <v>10832</v>
      </c>
      <c r="GT185" s="57" t="s">
        <v>17153</v>
      </c>
      <c r="GY185" s="57" t="s">
        <v>17154</v>
      </c>
      <c r="GZ185" s="57" t="s">
        <v>7462</v>
      </c>
      <c r="HA185" s="57" t="s">
        <v>17155</v>
      </c>
      <c r="HB185" s="57" t="s">
        <v>7459</v>
      </c>
      <c r="HC185" s="57" t="s">
        <v>7460</v>
      </c>
      <c r="HD185" s="57" t="s">
        <v>7461</v>
      </c>
      <c r="HI185" s="57" t="s">
        <v>12536</v>
      </c>
      <c r="HJ185" s="57" t="s">
        <v>10614</v>
      </c>
      <c r="HK185" s="57" t="s">
        <v>9216</v>
      </c>
      <c r="HP185" s="57" t="s">
        <v>18075</v>
      </c>
      <c r="HQ185" s="164" t="s">
        <v>18805</v>
      </c>
      <c r="HR185" s="57" t="s">
        <v>20087</v>
      </c>
      <c r="HS185" s="57" t="s">
        <v>82</v>
      </c>
      <c r="HT185" s="57" t="s">
        <v>82</v>
      </c>
      <c r="HU185" s="57" t="s">
        <v>82</v>
      </c>
      <c r="HV185" s="57" t="s">
        <v>82</v>
      </c>
      <c r="HW185" s="57" t="s">
        <v>82</v>
      </c>
      <c r="HX185" s="57" t="s">
        <v>82</v>
      </c>
      <c r="HY185" s="57" t="s">
        <v>82</v>
      </c>
      <c r="HZ185" s="57" t="s">
        <v>82</v>
      </c>
      <c r="IA185" s="57" t="s">
        <v>82</v>
      </c>
      <c r="IB185" s="57" t="s">
        <v>82</v>
      </c>
      <c r="IC185" s="57" t="s">
        <v>82</v>
      </c>
      <c r="ID185" s="57" t="s">
        <v>82</v>
      </c>
      <c r="IE185" s="57" t="s">
        <v>82</v>
      </c>
      <c r="IF185" s="57" t="s">
        <v>82</v>
      </c>
      <c r="IG185" s="57" t="s">
        <v>82</v>
      </c>
      <c r="IH185" s="57" t="s">
        <v>68</v>
      </c>
      <c r="II185" s="57" t="s">
        <v>68</v>
      </c>
      <c r="IJ185" s="57">
        <v>21510</v>
      </c>
      <c r="IK185" s="57">
        <v>21054</v>
      </c>
      <c r="IL185" s="57">
        <v>21052</v>
      </c>
      <c r="IM185" s="57">
        <v>33054</v>
      </c>
      <c r="IN185" s="57">
        <v>11054</v>
      </c>
      <c r="IT185" s="57">
        <v>3</v>
      </c>
      <c r="IU185" s="57">
        <v>3</v>
      </c>
      <c r="IV185" s="57">
        <v>3</v>
      </c>
      <c r="IW185" s="57">
        <v>3</v>
      </c>
      <c r="IX185" s="57">
        <v>2</v>
      </c>
      <c r="JN185" s="57">
        <v>21052</v>
      </c>
      <c r="JO185" s="57">
        <v>32079</v>
      </c>
      <c r="JP185" s="57">
        <v>33054</v>
      </c>
      <c r="JX185" s="57">
        <v>3</v>
      </c>
      <c r="JY185" s="57">
        <v>3</v>
      </c>
      <c r="JZ185" s="57">
        <v>3</v>
      </c>
      <c r="KR185" s="57">
        <v>21510</v>
      </c>
      <c r="KS185" s="57">
        <v>21054</v>
      </c>
      <c r="KT185" s="57">
        <v>33054</v>
      </c>
      <c r="KU185" s="57">
        <v>13254</v>
      </c>
      <c r="LB185" s="57">
        <v>3</v>
      </c>
      <c r="LC185" s="57">
        <v>3</v>
      </c>
      <c r="LD185" s="57">
        <v>3</v>
      </c>
      <c r="LE185" s="57">
        <v>2</v>
      </c>
      <c r="LV185" s="57">
        <v>33054</v>
      </c>
      <c r="LW185" s="57">
        <v>13254</v>
      </c>
      <c r="LX185" s="57">
        <v>21052</v>
      </c>
      <c r="LY185" s="57">
        <v>32079</v>
      </c>
      <c r="MF185" s="57">
        <v>3</v>
      </c>
      <c r="MG185" s="57">
        <v>2</v>
      </c>
      <c r="MH185" s="57">
        <v>3</v>
      </c>
      <c r="MI185" s="57">
        <v>3</v>
      </c>
      <c r="MZ185" s="57">
        <v>21510</v>
      </c>
      <c r="NA185" s="57">
        <v>21054</v>
      </c>
      <c r="NB185" s="57">
        <v>21052</v>
      </c>
      <c r="NC185" s="57">
        <v>32079</v>
      </c>
      <c r="ND185" s="57">
        <v>21059</v>
      </c>
      <c r="NJ185" s="57">
        <v>3</v>
      </c>
      <c r="NK185" s="57">
        <v>3</v>
      </c>
      <c r="NL185" s="57">
        <v>3</v>
      </c>
      <c r="NM185" s="57">
        <v>3</v>
      </c>
      <c r="NN185" s="57">
        <v>3</v>
      </c>
      <c r="OD185" s="57">
        <v>33054</v>
      </c>
      <c r="OE185" s="57">
        <v>15254</v>
      </c>
      <c r="ON185" s="57">
        <v>3</v>
      </c>
      <c r="OO185" s="57">
        <v>1</v>
      </c>
      <c r="PJ185" s="57" t="s">
        <v>20088</v>
      </c>
      <c r="PK185" s="57" t="s">
        <v>20089</v>
      </c>
      <c r="PL185" s="57" t="s">
        <v>20090</v>
      </c>
      <c r="PN185" s="57">
        <v>8390.9584395999973</v>
      </c>
      <c r="PO185" s="57" t="s">
        <v>18823</v>
      </c>
      <c r="PP185" s="57" t="s">
        <v>18824</v>
      </c>
      <c r="PQ185" s="57" t="s">
        <v>18825</v>
      </c>
      <c r="PR185" s="57" t="s">
        <v>3994</v>
      </c>
      <c r="PS185" s="57" t="s">
        <v>3995</v>
      </c>
      <c r="PT185" s="57" t="s">
        <v>3996</v>
      </c>
      <c r="PU185" s="57" t="s">
        <v>3997</v>
      </c>
      <c r="PV185" s="57" t="s">
        <v>3998</v>
      </c>
      <c r="PW185" s="57" t="s">
        <v>3999</v>
      </c>
    </row>
    <row r="186" spans="1:439" ht="15" customHeight="1" x14ac:dyDescent="0.35">
      <c r="A186" s="57">
        <v>185</v>
      </c>
      <c r="B186" s="57" t="s">
        <v>2420</v>
      </c>
      <c r="C186" s="57" t="s">
        <v>2420</v>
      </c>
      <c r="D186" s="57" t="s">
        <v>388</v>
      </c>
      <c r="E186" s="57" t="s">
        <v>2437</v>
      </c>
      <c r="F186" s="57" t="s">
        <v>1694</v>
      </c>
      <c r="G186" s="57" t="s">
        <v>2438</v>
      </c>
      <c r="P186" s="57" t="s">
        <v>2439</v>
      </c>
      <c r="S186" s="57" t="s">
        <v>63</v>
      </c>
      <c r="T186" s="57" t="s">
        <v>63</v>
      </c>
      <c r="U186" s="57" t="s">
        <v>63</v>
      </c>
      <c r="V186" s="57" t="s">
        <v>63</v>
      </c>
      <c r="W186" s="57" t="s">
        <v>63</v>
      </c>
      <c r="X186" s="57" t="s">
        <v>63</v>
      </c>
      <c r="Y186" s="57" t="s">
        <v>63</v>
      </c>
      <c r="Z186" s="57" t="s">
        <v>63</v>
      </c>
      <c r="AA186" s="57" t="s">
        <v>69</v>
      </c>
      <c r="AB186" s="57" t="s">
        <v>63</v>
      </c>
      <c r="AC186" s="57" t="s">
        <v>69</v>
      </c>
      <c r="AD186" s="57" t="s">
        <v>69</v>
      </c>
      <c r="AE186" s="57" t="s">
        <v>69</v>
      </c>
      <c r="AF186" s="57" t="s">
        <v>63</v>
      </c>
      <c r="AG186" s="57" t="s">
        <v>63</v>
      </c>
      <c r="AH186" s="57" t="s">
        <v>75</v>
      </c>
      <c r="AI186" s="57" t="s">
        <v>2440</v>
      </c>
      <c r="AJ186" s="57" t="s">
        <v>76</v>
      </c>
      <c r="AK186" s="57" t="s">
        <v>81</v>
      </c>
      <c r="AL186" s="57" t="s">
        <v>72</v>
      </c>
      <c r="AM186" s="57" t="s">
        <v>2440</v>
      </c>
      <c r="AN186" s="57" t="s">
        <v>2441</v>
      </c>
      <c r="AO186" s="57" t="s">
        <v>1010</v>
      </c>
      <c r="AP186" s="57" t="s">
        <v>18827</v>
      </c>
      <c r="AQ186" s="57" t="s">
        <v>1245</v>
      </c>
      <c r="AR186" s="57" t="s">
        <v>78</v>
      </c>
      <c r="AS186" s="57" t="s">
        <v>2436</v>
      </c>
      <c r="AT186" s="57" t="s">
        <v>18801</v>
      </c>
      <c r="AU186" s="57" t="s">
        <v>5288</v>
      </c>
      <c r="AV186" s="57" t="s">
        <v>5289</v>
      </c>
      <c r="AW186" s="57" t="s">
        <v>4661</v>
      </c>
      <c r="AX186" s="57" t="s">
        <v>5290</v>
      </c>
      <c r="AY186" s="57" t="s">
        <v>5291</v>
      </c>
      <c r="AZ186" s="57" t="s">
        <v>4765</v>
      </c>
      <c r="BA186" s="57" t="s">
        <v>4766</v>
      </c>
      <c r="BB186" s="57" t="s">
        <v>5292</v>
      </c>
      <c r="BE186" s="57" t="s">
        <v>5293</v>
      </c>
      <c r="BF186" s="57" t="s">
        <v>5294</v>
      </c>
      <c r="BG186" s="57" t="s">
        <v>5295</v>
      </c>
      <c r="BH186" s="57" t="s">
        <v>5296</v>
      </c>
      <c r="BI186" s="57" t="s">
        <v>5297</v>
      </c>
      <c r="BJ186" s="57" t="s">
        <v>4773</v>
      </c>
      <c r="BK186" s="57" t="s">
        <v>5298</v>
      </c>
      <c r="BL186" s="57" t="s">
        <v>4775</v>
      </c>
      <c r="BO186" s="57" t="s">
        <v>4776</v>
      </c>
      <c r="BP186" s="57" t="s">
        <v>4777</v>
      </c>
      <c r="BQ186" s="57" t="s">
        <v>4778</v>
      </c>
      <c r="BV186" s="57" t="s">
        <v>18078</v>
      </c>
      <c r="BW186" s="164" t="s">
        <v>18802</v>
      </c>
      <c r="BX186" s="57" t="s">
        <v>19341</v>
      </c>
      <c r="BY186" s="57" t="s">
        <v>8173</v>
      </c>
      <c r="BZ186" s="57" t="s">
        <v>4504</v>
      </c>
      <c r="CA186" s="57" t="s">
        <v>8174</v>
      </c>
      <c r="CB186" s="57" t="s">
        <v>8175</v>
      </c>
      <c r="CC186" s="57" t="s">
        <v>8176</v>
      </c>
      <c r="CD186" s="57" t="s">
        <v>8177</v>
      </c>
      <c r="CE186" s="57" t="s">
        <v>8178</v>
      </c>
      <c r="CI186" s="57" t="s">
        <v>8179</v>
      </c>
      <c r="CJ186" s="57" t="s">
        <v>8180</v>
      </c>
      <c r="CK186" s="57" t="s">
        <v>8181</v>
      </c>
      <c r="CL186" s="57" t="s">
        <v>8182</v>
      </c>
      <c r="CM186" s="57" t="s">
        <v>8183</v>
      </c>
      <c r="CN186" s="57" t="s">
        <v>8184</v>
      </c>
      <c r="CO186" s="57" t="s">
        <v>8185</v>
      </c>
      <c r="CS186" s="57" t="s">
        <v>4517</v>
      </c>
      <c r="CT186" s="57" t="s">
        <v>62</v>
      </c>
      <c r="CU186" s="57" t="s">
        <v>4518</v>
      </c>
      <c r="CZ186" s="57" t="s">
        <v>18072</v>
      </c>
      <c r="DA186" s="164" t="s">
        <v>18802</v>
      </c>
      <c r="DB186" s="57" t="s">
        <v>18893</v>
      </c>
      <c r="DC186" s="57" t="s">
        <v>11074</v>
      </c>
      <c r="DD186" s="57" t="s">
        <v>11075</v>
      </c>
      <c r="DE186" s="57" t="s">
        <v>11076</v>
      </c>
      <c r="DF186" s="57" t="s">
        <v>20091</v>
      </c>
      <c r="DG186" s="57" t="s">
        <v>11079</v>
      </c>
      <c r="DH186" s="57" t="s">
        <v>11080</v>
      </c>
      <c r="DI186" s="57" t="s">
        <v>11081</v>
      </c>
      <c r="DM186" s="57" t="s">
        <v>11082</v>
      </c>
      <c r="DN186" s="57" t="s">
        <v>11083</v>
      </c>
      <c r="DO186" s="57" t="s">
        <v>20092</v>
      </c>
      <c r="DP186" s="57" t="s">
        <v>11085</v>
      </c>
      <c r="DQ186" s="57" t="s">
        <v>11086</v>
      </c>
      <c r="DR186" s="57" t="s">
        <v>11087</v>
      </c>
      <c r="DS186" s="57" t="s">
        <v>20093</v>
      </c>
      <c r="DT186" s="57" t="s">
        <v>20094</v>
      </c>
      <c r="DW186" s="57" t="s">
        <v>11090</v>
      </c>
      <c r="DX186" s="57" t="s">
        <v>20095</v>
      </c>
      <c r="DY186" s="57" t="s">
        <v>11092</v>
      </c>
      <c r="ED186" s="57" t="s">
        <v>18063</v>
      </c>
      <c r="EE186" s="164" t="s">
        <v>18805</v>
      </c>
      <c r="EF186" s="57" t="s">
        <v>18934</v>
      </c>
      <c r="EG186" s="57" t="s">
        <v>13596</v>
      </c>
      <c r="EH186" s="57" t="s">
        <v>13597</v>
      </c>
      <c r="EI186" s="57" t="s">
        <v>13598</v>
      </c>
      <c r="EJ186" s="57" t="s">
        <v>10398</v>
      </c>
      <c r="EK186" s="57" t="s">
        <v>13599</v>
      </c>
      <c r="EL186" s="57" t="s">
        <v>13600</v>
      </c>
      <c r="EM186" s="57" t="s">
        <v>13601</v>
      </c>
      <c r="EN186" s="57" t="s">
        <v>13602</v>
      </c>
      <c r="EQ186" s="57" t="s">
        <v>13603</v>
      </c>
      <c r="ER186" s="57" t="s">
        <v>13604</v>
      </c>
      <c r="ES186" s="57" t="s">
        <v>13605</v>
      </c>
      <c r="ET186" s="57" t="s">
        <v>13606</v>
      </c>
      <c r="EU186" s="57" t="s">
        <v>13607</v>
      </c>
      <c r="EV186" s="57" t="s">
        <v>13608</v>
      </c>
      <c r="EW186" s="57" t="s">
        <v>13609</v>
      </c>
      <c r="EX186" s="57" t="s">
        <v>10407</v>
      </c>
      <c r="FA186" s="57" t="s">
        <v>13610</v>
      </c>
      <c r="FB186" s="57" t="s">
        <v>20096</v>
      </c>
      <c r="FC186" s="57" t="s">
        <v>2440</v>
      </c>
      <c r="FH186" s="57" t="s">
        <v>18061</v>
      </c>
      <c r="FI186" s="164" t="s">
        <v>18802</v>
      </c>
      <c r="FJ186" s="57" t="s">
        <v>18862</v>
      </c>
      <c r="FK186" s="57" t="s">
        <v>15410</v>
      </c>
      <c r="FL186" s="57" t="s">
        <v>15411</v>
      </c>
      <c r="FM186" s="57" t="s">
        <v>15412</v>
      </c>
      <c r="FN186" s="57" t="s">
        <v>15413</v>
      </c>
      <c r="FO186" s="57" t="s">
        <v>15414</v>
      </c>
      <c r="FP186" s="57" t="s">
        <v>15415</v>
      </c>
      <c r="FQ186" s="57" t="s">
        <v>15416</v>
      </c>
      <c r="FR186" s="57" t="s">
        <v>11081</v>
      </c>
      <c r="FU186" s="57" t="s">
        <v>15417</v>
      </c>
      <c r="FV186" s="57" t="s">
        <v>13235</v>
      </c>
      <c r="FW186" s="57" t="s">
        <v>15418</v>
      </c>
      <c r="FX186" s="57" t="s">
        <v>15419</v>
      </c>
      <c r="FY186" s="57" t="s">
        <v>15420</v>
      </c>
      <c r="FZ186" s="57" t="s">
        <v>15421</v>
      </c>
      <c r="GA186" s="57" t="s">
        <v>15422</v>
      </c>
      <c r="GB186" s="57" t="s">
        <v>11089</v>
      </c>
      <c r="GE186" s="57" t="s">
        <v>15423</v>
      </c>
      <c r="GF186" s="57" t="s">
        <v>664</v>
      </c>
      <c r="GG186" s="57" t="s">
        <v>13465</v>
      </c>
      <c r="GL186" s="57" t="s">
        <v>18061</v>
      </c>
      <c r="GM186" s="164" t="s">
        <v>18835</v>
      </c>
      <c r="GN186" s="57" t="s">
        <v>19041</v>
      </c>
      <c r="GO186" s="57" t="s">
        <v>13265</v>
      </c>
      <c r="GP186" s="57" t="s">
        <v>15025</v>
      </c>
      <c r="GQ186" s="57" t="s">
        <v>14489</v>
      </c>
      <c r="GR186" s="57" t="s">
        <v>16720</v>
      </c>
      <c r="GS186" s="57" t="s">
        <v>16721</v>
      </c>
      <c r="GT186" s="57" t="s">
        <v>16722</v>
      </c>
      <c r="GY186" s="57" t="s">
        <v>16723</v>
      </c>
      <c r="GZ186" s="57" t="s">
        <v>16724</v>
      </c>
      <c r="HA186" s="57" t="s">
        <v>13272</v>
      </c>
      <c r="HB186" s="57" t="s">
        <v>16725</v>
      </c>
      <c r="HC186" s="57" t="s">
        <v>16726</v>
      </c>
      <c r="HD186" s="57" t="s">
        <v>15033</v>
      </c>
      <c r="HI186" s="57" t="s">
        <v>8068</v>
      </c>
      <c r="HJ186" s="57" t="s">
        <v>16727</v>
      </c>
      <c r="HK186" s="57" t="s">
        <v>16728</v>
      </c>
      <c r="HP186" s="57" t="s">
        <v>18069</v>
      </c>
      <c r="HQ186" s="164" t="s">
        <v>18805</v>
      </c>
      <c r="HR186" s="57" t="s">
        <v>18806</v>
      </c>
      <c r="HS186" s="57" t="s">
        <v>82</v>
      </c>
      <c r="HT186" s="57" t="s">
        <v>82</v>
      </c>
      <c r="HU186" s="57" t="s">
        <v>82</v>
      </c>
      <c r="HV186" s="57" t="s">
        <v>79</v>
      </c>
      <c r="HW186" s="57" t="s">
        <v>79</v>
      </c>
      <c r="HX186" s="57" t="s">
        <v>82</v>
      </c>
      <c r="HY186" s="57" t="s">
        <v>82</v>
      </c>
      <c r="HZ186" s="57" t="s">
        <v>82</v>
      </c>
      <c r="IA186" s="57" t="s">
        <v>82</v>
      </c>
      <c r="IB186" s="57" t="s">
        <v>82</v>
      </c>
      <c r="IC186" s="57" t="s">
        <v>79</v>
      </c>
      <c r="ID186" s="57" t="s">
        <v>79</v>
      </c>
      <c r="IE186" s="57" t="s">
        <v>79</v>
      </c>
      <c r="IF186" s="57" t="s">
        <v>79</v>
      </c>
      <c r="IG186" s="57" t="s">
        <v>79</v>
      </c>
      <c r="IH186" s="57" t="s">
        <v>79</v>
      </c>
      <c r="II186" s="57" t="s">
        <v>82</v>
      </c>
      <c r="IJ186" s="57">
        <v>32110</v>
      </c>
      <c r="IK186" s="57">
        <v>32079</v>
      </c>
      <c r="IL186" s="57">
        <v>21572</v>
      </c>
      <c r="IT186" s="57">
        <v>1</v>
      </c>
      <c r="IU186" s="57">
        <v>2</v>
      </c>
      <c r="IV186" s="57">
        <v>1</v>
      </c>
      <c r="JN186" s="57">
        <v>21547</v>
      </c>
      <c r="JO186" s="57">
        <v>31407</v>
      </c>
      <c r="JP186" s="57">
        <v>24129</v>
      </c>
      <c r="JX186" s="57">
        <v>2</v>
      </c>
      <c r="JY186" s="57">
        <v>2</v>
      </c>
      <c r="JZ186" s="57">
        <v>3</v>
      </c>
      <c r="KR186" s="57">
        <v>24129</v>
      </c>
      <c r="KS186" s="57">
        <v>12054</v>
      </c>
      <c r="KT186" s="57">
        <v>21572</v>
      </c>
      <c r="KU186" s="57">
        <v>21547</v>
      </c>
      <c r="LB186" s="57">
        <v>3</v>
      </c>
      <c r="LC186" s="57">
        <v>1</v>
      </c>
      <c r="LD186" s="57">
        <v>1</v>
      </c>
      <c r="LE186" s="57">
        <v>2</v>
      </c>
      <c r="LV186" s="57">
        <v>31620</v>
      </c>
      <c r="LW186" s="57">
        <v>24129</v>
      </c>
      <c r="LX186" s="57">
        <v>21547</v>
      </c>
      <c r="LY186" s="57">
        <v>12054</v>
      </c>
      <c r="MF186" s="57">
        <v>2</v>
      </c>
      <c r="MG186" s="57">
        <v>3</v>
      </c>
      <c r="MH186" s="57">
        <v>2</v>
      </c>
      <c r="MI186" s="57">
        <v>1</v>
      </c>
      <c r="MZ186" s="57">
        <v>23684</v>
      </c>
      <c r="NA186" s="57">
        <v>21547</v>
      </c>
      <c r="NB186" s="57">
        <v>31407</v>
      </c>
      <c r="NJ186" s="57">
        <v>1</v>
      </c>
      <c r="NK186" s="57">
        <v>2</v>
      </c>
      <c r="NL186" s="57">
        <v>2</v>
      </c>
      <c r="OD186" s="57">
        <v>34592</v>
      </c>
      <c r="ON186" s="57">
        <v>1</v>
      </c>
      <c r="PJ186" s="57" t="s">
        <v>20097</v>
      </c>
      <c r="PK186" s="57" t="s">
        <v>20098</v>
      </c>
      <c r="PL186" s="57" t="s">
        <v>20099</v>
      </c>
      <c r="PN186" s="57">
        <v>5174.6745099</v>
      </c>
      <c r="PO186" s="57" t="s">
        <v>18823</v>
      </c>
      <c r="PP186" s="57" t="s">
        <v>18824</v>
      </c>
      <c r="PQ186" s="57" t="s">
        <v>18825</v>
      </c>
      <c r="PR186" s="57" t="s">
        <v>3489</v>
      </c>
      <c r="PS186" s="57" t="s">
        <v>3490</v>
      </c>
      <c r="PT186" s="57" t="s">
        <v>3491</v>
      </c>
      <c r="PU186" s="57" t="s">
        <v>3492</v>
      </c>
      <c r="PV186" s="57" t="s">
        <v>3493</v>
      </c>
      <c r="PW186" s="57" t="s">
        <v>3494</v>
      </c>
    </row>
    <row r="187" spans="1:439" ht="15" customHeight="1" x14ac:dyDescent="0.35">
      <c r="A187" s="57">
        <v>186</v>
      </c>
      <c r="B187" s="57" t="s">
        <v>2420</v>
      </c>
      <c r="C187" s="57" t="s">
        <v>2420</v>
      </c>
      <c r="D187" s="57" t="s">
        <v>389</v>
      </c>
      <c r="E187" s="57" t="s">
        <v>2442</v>
      </c>
      <c r="F187" s="57" t="s">
        <v>2443</v>
      </c>
      <c r="G187" s="57" t="s">
        <v>2444</v>
      </c>
      <c r="P187" s="57" t="s">
        <v>2445</v>
      </c>
      <c r="Q187" s="57" t="s">
        <v>2432</v>
      </c>
      <c r="R187" s="57" t="s">
        <v>2433</v>
      </c>
      <c r="S187" s="57" t="s">
        <v>63</v>
      </c>
      <c r="T187" s="57" t="s">
        <v>69</v>
      </c>
      <c r="U187" s="57" t="s">
        <v>63</v>
      </c>
      <c r="V187" s="57" t="s">
        <v>63</v>
      </c>
      <c r="W187" s="57" t="s">
        <v>69</v>
      </c>
      <c r="X187" s="57" t="s">
        <v>69</v>
      </c>
      <c r="Y187" s="57" t="s">
        <v>63</v>
      </c>
      <c r="Z187" s="57" t="s">
        <v>63</v>
      </c>
      <c r="AA187" s="57" t="s">
        <v>69</v>
      </c>
      <c r="AB187" s="57" t="s">
        <v>63</v>
      </c>
      <c r="AC187" s="57" t="s">
        <v>69</v>
      </c>
      <c r="AD187" s="57" t="s">
        <v>63</v>
      </c>
      <c r="AE187" s="57" t="s">
        <v>63</v>
      </c>
      <c r="AF187" s="57" t="s">
        <v>63</v>
      </c>
      <c r="AG187" s="57" t="s">
        <v>63</v>
      </c>
      <c r="AH187" s="57" t="s">
        <v>75</v>
      </c>
      <c r="AI187" s="57" t="s">
        <v>2446</v>
      </c>
      <c r="AJ187" s="57" t="s">
        <v>71</v>
      </c>
      <c r="AK187" s="57" t="s">
        <v>76</v>
      </c>
      <c r="AL187" s="57" t="s">
        <v>80</v>
      </c>
      <c r="AN187" s="57" t="s">
        <v>2447</v>
      </c>
      <c r="AO187" s="57" t="s">
        <v>1011</v>
      </c>
      <c r="AP187" s="57" t="s">
        <v>18827</v>
      </c>
      <c r="AQ187" s="57" t="s">
        <v>1245</v>
      </c>
      <c r="AR187" s="57" t="s">
        <v>78</v>
      </c>
      <c r="AS187" s="57" t="s">
        <v>2436</v>
      </c>
      <c r="AT187" s="57" t="s">
        <v>18801</v>
      </c>
      <c r="AU187" s="57" t="s">
        <v>6763</v>
      </c>
      <c r="AV187" s="57" t="s">
        <v>6764</v>
      </c>
      <c r="AW187" s="57" t="s">
        <v>4670</v>
      </c>
      <c r="AX187" s="57" t="s">
        <v>6765</v>
      </c>
      <c r="AY187" s="57" t="s">
        <v>6766</v>
      </c>
      <c r="AZ187" s="57" t="s">
        <v>6767</v>
      </c>
      <c r="BA187" s="57" t="s">
        <v>6768</v>
      </c>
      <c r="BE187" s="57" t="s">
        <v>6769</v>
      </c>
      <c r="BF187" s="57" t="s">
        <v>6770</v>
      </c>
      <c r="BG187" s="57" t="s">
        <v>6771</v>
      </c>
      <c r="BH187" s="57" t="s">
        <v>6772</v>
      </c>
      <c r="BI187" s="57" t="s">
        <v>6773</v>
      </c>
      <c r="BJ187" s="57" t="s">
        <v>6774</v>
      </c>
      <c r="BK187" s="57" t="s">
        <v>6775</v>
      </c>
      <c r="BO187" s="57" t="s">
        <v>4579</v>
      </c>
      <c r="BP187" s="57" t="s">
        <v>4777</v>
      </c>
      <c r="BV187" s="57" t="s">
        <v>18059</v>
      </c>
      <c r="BW187" s="164" t="s">
        <v>18805</v>
      </c>
      <c r="BX187" s="57" t="s">
        <v>19087</v>
      </c>
      <c r="BY187" s="57" t="s">
        <v>9688</v>
      </c>
      <c r="BZ187" s="57" t="s">
        <v>9689</v>
      </c>
      <c r="CA187" s="57" t="s">
        <v>4585</v>
      </c>
      <c r="CB187" s="57" t="s">
        <v>9690</v>
      </c>
      <c r="CC187" s="57" t="s">
        <v>7032</v>
      </c>
      <c r="CD187" s="57" t="s">
        <v>7033</v>
      </c>
      <c r="CI187" s="57" t="s">
        <v>9691</v>
      </c>
      <c r="CJ187" s="57" t="s">
        <v>9692</v>
      </c>
      <c r="CK187" s="57" t="s">
        <v>4593</v>
      </c>
      <c r="CL187" s="57" t="s">
        <v>9693</v>
      </c>
      <c r="CM187" s="57" t="s">
        <v>7035</v>
      </c>
      <c r="CN187" s="57" t="s">
        <v>7036</v>
      </c>
      <c r="CS187" s="57" t="s">
        <v>4602</v>
      </c>
      <c r="CT187" s="57" t="s">
        <v>7037</v>
      </c>
      <c r="CU187" s="57" t="s">
        <v>7038</v>
      </c>
      <c r="CZ187" s="57" t="s">
        <v>18078</v>
      </c>
      <c r="DA187" s="164" t="s">
        <v>18805</v>
      </c>
      <c r="DB187" s="57" t="s">
        <v>20100</v>
      </c>
      <c r="DC187" s="57" t="s">
        <v>12378</v>
      </c>
      <c r="DD187" s="57" t="s">
        <v>12379</v>
      </c>
      <c r="DE187" s="57" t="s">
        <v>12380</v>
      </c>
      <c r="DF187" s="57" t="s">
        <v>7414</v>
      </c>
      <c r="DG187" s="57" t="s">
        <v>7295</v>
      </c>
      <c r="DH187" s="57" t="s">
        <v>10793</v>
      </c>
      <c r="DM187" s="57" t="s">
        <v>12381</v>
      </c>
      <c r="DN187" s="57" t="s">
        <v>12382</v>
      </c>
      <c r="DO187" s="57" t="s">
        <v>12383</v>
      </c>
      <c r="DP187" s="57" t="s">
        <v>12384</v>
      </c>
      <c r="DQ187" s="57" t="s">
        <v>12385</v>
      </c>
      <c r="DR187" s="57" t="s">
        <v>12386</v>
      </c>
      <c r="DW187" s="57" t="s">
        <v>10011</v>
      </c>
      <c r="DX187" s="57" t="s">
        <v>10802</v>
      </c>
      <c r="DY187" s="57" t="s">
        <v>12387</v>
      </c>
      <c r="ED187" s="57" t="s">
        <v>18056</v>
      </c>
      <c r="EE187" s="164" t="s">
        <v>18802</v>
      </c>
      <c r="EF187" s="57" t="s">
        <v>18884</v>
      </c>
      <c r="EG187" s="57" t="s">
        <v>20101</v>
      </c>
      <c r="EH187" s="57" t="s">
        <v>14760</v>
      </c>
      <c r="EI187" s="57" t="s">
        <v>13168</v>
      </c>
      <c r="EJ187" s="57" t="s">
        <v>13169</v>
      </c>
      <c r="EQ187" s="57" t="s">
        <v>20102</v>
      </c>
      <c r="ER187" s="57" t="s">
        <v>14761</v>
      </c>
      <c r="ES187" s="57" t="s">
        <v>13172</v>
      </c>
      <c r="ET187" s="57" t="s">
        <v>10529</v>
      </c>
      <c r="FA187" s="57" t="s">
        <v>61</v>
      </c>
      <c r="FB187" s="57" t="s">
        <v>8160</v>
      </c>
      <c r="FC187" s="57" t="s">
        <v>12485</v>
      </c>
      <c r="FH187" s="57" t="s">
        <v>18063</v>
      </c>
      <c r="FI187" s="164" t="s">
        <v>18802</v>
      </c>
      <c r="FJ187" s="57" t="s">
        <v>18957</v>
      </c>
      <c r="FK187" s="57" t="s">
        <v>14505</v>
      </c>
      <c r="FL187" s="57" t="s">
        <v>20103</v>
      </c>
      <c r="FM187" s="57" t="s">
        <v>14506</v>
      </c>
      <c r="FN187" s="57" t="s">
        <v>14508</v>
      </c>
      <c r="FO187" s="57" t="s">
        <v>14507</v>
      </c>
      <c r="FU187" s="57" t="s">
        <v>14510</v>
      </c>
      <c r="FV187" s="57" t="s">
        <v>20104</v>
      </c>
      <c r="FW187" s="57" t="s">
        <v>14511</v>
      </c>
      <c r="FX187" s="57" t="s">
        <v>14513</v>
      </c>
      <c r="FY187" s="57" t="s">
        <v>14512</v>
      </c>
      <c r="GE187" s="57" t="s">
        <v>4579</v>
      </c>
      <c r="GF187" s="57" t="s">
        <v>4601</v>
      </c>
      <c r="GG187" s="57" t="s">
        <v>716</v>
      </c>
      <c r="GL187" s="57" t="s">
        <v>18061</v>
      </c>
      <c r="GM187" s="164" t="s">
        <v>18835</v>
      </c>
      <c r="GN187" s="57" t="s">
        <v>19009</v>
      </c>
      <c r="GO187" s="57" t="s">
        <v>17156</v>
      </c>
      <c r="GP187" s="57" t="s">
        <v>16366</v>
      </c>
      <c r="GQ187" s="57" t="s">
        <v>17157</v>
      </c>
      <c r="GR187" s="57" t="s">
        <v>16367</v>
      </c>
      <c r="GS187" s="57" t="s">
        <v>17158</v>
      </c>
      <c r="GY187" s="57" t="s">
        <v>17159</v>
      </c>
      <c r="GZ187" s="57" t="s">
        <v>16370</v>
      </c>
      <c r="HA187" s="57" t="s">
        <v>17160</v>
      </c>
      <c r="HB187" s="57" t="s">
        <v>17161</v>
      </c>
      <c r="HC187" s="57" t="s">
        <v>16371</v>
      </c>
      <c r="HI187" s="57" t="s">
        <v>10614</v>
      </c>
      <c r="HJ187" s="57" t="s">
        <v>9216</v>
      </c>
      <c r="HK187" s="57" t="s">
        <v>12536</v>
      </c>
      <c r="HP187" s="57" t="s">
        <v>18075</v>
      </c>
      <c r="HQ187" s="164" t="s">
        <v>18805</v>
      </c>
      <c r="HR187" s="57" t="s">
        <v>20105</v>
      </c>
      <c r="HS187" s="57" t="s">
        <v>82</v>
      </c>
      <c r="HT187" s="57" t="s">
        <v>82</v>
      </c>
      <c r="HU187" s="57" t="s">
        <v>82</v>
      </c>
      <c r="HV187" s="57" t="s">
        <v>82</v>
      </c>
      <c r="HW187" s="57" t="s">
        <v>79</v>
      </c>
      <c r="HX187" s="57" t="s">
        <v>82</v>
      </c>
      <c r="HY187" s="57" t="s">
        <v>82</v>
      </c>
      <c r="HZ187" s="57" t="s">
        <v>82</v>
      </c>
      <c r="IA187" s="57" t="s">
        <v>82</v>
      </c>
      <c r="IB187" s="57" t="s">
        <v>82</v>
      </c>
      <c r="IC187" s="57" t="s">
        <v>79</v>
      </c>
      <c r="ID187" s="57" t="s">
        <v>79</v>
      </c>
      <c r="IE187" s="57" t="s">
        <v>79</v>
      </c>
      <c r="IF187" s="57" t="s">
        <v>82</v>
      </c>
      <c r="IG187" s="57" t="s">
        <v>82</v>
      </c>
      <c r="IH187" s="57" t="s">
        <v>82</v>
      </c>
      <c r="II187" s="57" t="s">
        <v>82</v>
      </c>
      <c r="IJ187" s="57">
        <v>21054</v>
      </c>
      <c r="IK187" s="57">
        <v>21059</v>
      </c>
      <c r="IL187" s="57">
        <v>32110</v>
      </c>
      <c r="IM187" s="57">
        <v>21052</v>
      </c>
      <c r="IN187" s="57">
        <v>12054</v>
      </c>
      <c r="IT187" s="57">
        <v>3</v>
      </c>
      <c r="IU187" s="57">
        <v>2</v>
      </c>
      <c r="IV187" s="57">
        <v>2</v>
      </c>
      <c r="IW187" s="57">
        <v>2</v>
      </c>
      <c r="IX187" s="57">
        <v>1</v>
      </c>
      <c r="JN187" s="57">
        <v>32110</v>
      </c>
      <c r="JO187" s="57">
        <v>21052</v>
      </c>
      <c r="JP187" s="57">
        <v>13254</v>
      </c>
      <c r="JX187" s="57">
        <v>2</v>
      </c>
      <c r="JY187" s="57">
        <v>2</v>
      </c>
      <c r="JZ187" s="57">
        <v>1</v>
      </c>
      <c r="KR187" s="57">
        <v>32110</v>
      </c>
      <c r="KS187" s="57">
        <v>21054</v>
      </c>
      <c r="KT187" s="57">
        <v>21059</v>
      </c>
      <c r="KU187" s="57">
        <v>12054</v>
      </c>
      <c r="KV187" s="57">
        <v>31754</v>
      </c>
      <c r="LB187" s="57">
        <v>2</v>
      </c>
      <c r="LC187" s="57">
        <v>3</v>
      </c>
      <c r="LD187" s="57">
        <v>2</v>
      </c>
      <c r="LE187" s="57">
        <v>1</v>
      </c>
      <c r="LF187" s="57">
        <v>2</v>
      </c>
      <c r="LV187" s="57">
        <v>21054</v>
      </c>
      <c r="LW187" s="57">
        <v>31407</v>
      </c>
      <c r="LX187" s="57">
        <v>21547</v>
      </c>
      <c r="LY187" s="57">
        <v>21572</v>
      </c>
      <c r="LZ187" s="57">
        <v>13254</v>
      </c>
      <c r="MF187" s="57">
        <v>3</v>
      </c>
      <c r="MG187" s="57">
        <v>2</v>
      </c>
      <c r="MH187" s="57">
        <v>2</v>
      </c>
      <c r="MI187" s="57">
        <v>1</v>
      </c>
      <c r="MJ187" s="57">
        <v>1</v>
      </c>
      <c r="MZ187" s="57">
        <v>23684</v>
      </c>
      <c r="NA187" s="57">
        <v>31407</v>
      </c>
      <c r="NJ187" s="57">
        <v>2</v>
      </c>
      <c r="NK187" s="57">
        <v>2</v>
      </c>
      <c r="OD187" s="57">
        <v>32110</v>
      </c>
      <c r="OE187" s="57">
        <v>31407</v>
      </c>
      <c r="OF187" s="57">
        <v>11054</v>
      </c>
      <c r="ON187" s="57">
        <v>2</v>
      </c>
      <c r="OO187" s="57">
        <v>2</v>
      </c>
      <c r="OP187" s="57">
        <v>1</v>
      </c>
      <c r="PJ187" s="57" t="s">
        <v>20106</v>
      </c>
      <c r="PK187" s="57" t="s">
        <v>20107</v>
      </c>
      <c r="PL187" s="57" t="s">
        <v>20108</v>
      </c>
      <c r="PN187" s="57">
        <v>3154.6382100000005</v>
      </c>
      <c r="PO187" s="57" t="s">
        <v>18823</v>
      </c>
      <c r="PP187" s="57" t="s">
        <v>18824</v>
      </c>
      <c r="PQ187" s="57" t="s">
        <v>18825</v>
      </c>
      <c r="PR187" s="57" t="s">
        <v>4000</v>
      </c>
      <c r="PS187" s="57" t="s">
        <v>4001</v>
      </c>
      <c r="PT187" s="57" t="s">
        <v>4002</v>
      </c>
      <c r="PU187" s="57" t="s">
        <v>3230</v>
      </c>
      <c r="PV187" s="57" t="s">
        <v>4003</v>
      </c>
      <c r="PW187" s="57" t="s">
        <v>4004</v>
      </c>
    </row>
    <row r="188" spans="1:439" ht="15" customHeight="1" x14ac:dyDescent="0.35">
      <c r="A188" s="57">
        <v>187</v>
      </c>
      <c r="B188" s="57" t="s">
        <v>2420</v>
      </c>
      <c r="C188" s="57" t="s">
        <v>2420</v>
      </c>
      <c r="D188" s="57" t="s">
        <v>390</v>
      </c>
      <c r="E188" s="57" t="s">
        <v>2448</v>
      </c>
      <c r="F188" s="57" t="s">
        <v>2449</v>
      </c>
      <c r="G188" s="57" t="s">
        <v>2450</v>
      </c>
      <c r="H188" s="57" t="s">
        <v>2451</v>
      </c>
      <c r="I188" s="57" t="s">
        <v>2452</v>
      </c>
      <c r="J188" s="57" t="s">
        <v>2453</v>
      </c>
      <c r="P188" s="57" t="s">
        <v>2445</v>
      </c>
      <c r="Q188" s="57" t="s">
        <v>2432</v>
      </c>
      <c r="R188" s="57" t="s">
        <v>2433</v>
      </c>
      <c r="S188" s="57" t="s">
        <v>63</v>
      </c>
      <c r="T188" s="57" t="s">
        <v>69</v>
      </c>
      <c r="U188" s="57" t="s">
        <v>63</v>
      </c>
      <c r="V188" s="57" t="s">
        <v>63</v>
      </c>
      <c r="W188" s="57" t="s">
        <v>69</v>
      </c>
      <c r="X188" s="57" t="s">
        <v>69</v>
      </c>
      <c r="Y188" s="57" t="s">
        <v>63</v>
      </c>
      <c r="Z188" s="57" t="s">
        <v>63</v>
      </c>
      <c r="AA188" s="57" t="s">
        <v>69</v>
      </c>
      <c r="AB188" s="57" t="s">
        <v>63</v>
      </c>
      <c r="AC188" s="57" t="s">
        <v>69</v>
      </c>
      <c r="AD188" s="57" t="s">
        <v>63</v>
      </c>
      <c r="AE188" s="57" t="s">
        <v>63</v>
      </c>
      <c r="AF188" s="57" t="s">
        <v>63</v>
      </c>
      <c r="AG188" s="57" t="s">
        <v>63</v>
      </c>
      <c r="AH188" s="57" t="s">
        <v>75</v>
      </c>
      <c r="AI188" s="57" t="s">
        <v>2446</v>
      </c>
      <c r="AJ188" s="57" t="s">
        <v>71</v>
      </c>
      <c r="AK188" s="57" t="s">
        <v>81</v>
      </c>
      <c r="AL188" s="57" t="s">
        <v>77</v>
      </c>
      <c r="AN188" s="57" t="s">
        <v>2447</v>
      </c>
      <c r="AO188" s="57" t="s">
        <v>1012</v>
      </c>
      <c r="AP188" s="57" t="s">
        <v>18827</v>
      </c>
      <c r="AQ188" s="57" t="s">
        <v>1245</v>
      </c>
      <c r="AR188" s="57" t="s">
        <v>78</v>
      </c>
      <c r="AS188" s="57" t="s">
        <v>2436</v>
      </c>
      <c r="AT188" s="57" t="s">
        <v>18801</v>
      </c>
      <c r="AU188" s="57" t="s">
        <v>20109</v>
      </c>
      <c r="AV188" s="57" t="s">
        <v>20110</v>
      </c>
      <c r="AW188" s="57" t="s">
        <v>4670</v>
      </c>
      <c r="AX188" s="57" t="s">
        <v>6765</v>
      </c>
      <c r="AY188" s="57" t="s">
        <v>6766</v>
      </c>
      <c r="AZ188" s="57" t="s">
        <v>6767</v>
      </c>
      <c r="BA188" s="57" t="s">
        <v>10046</v>
      </c>
      <c r="BE188" s="57" t="s">
        <v>20111</v>
      </c>
      <c r="BF188" s="57" t="s">
        <v>6770</v>
      </c>
      <c r="BG188" s="57" t="s">
        <v>20112</v>
      </c>
      <c r="BH188" s="57" t="s">
        <v>6772</v>
      </c>
      <c r="BI188" s="57" t="s">
        <v>20113</v>
      </c>
      <c r="BJ188" s="57" t="s">
        <v>6774</v>
      </c>
      <c r="BK188" s="57" t="s">
        <v>20114</v>
      </c>
      <c r="BO188" s="57" t="s">
        <v>4579</v>
      </c>
      <c r="BP188" s="57" t="s">
        <v>4617</v>
      </c>
      <c r="BV188" s="57" t="s">
        <v>18059</v>
      </c>
      <c r="BW188" s="164" t="s">
        <v>18805</v>
      </c>
      <c r="BX188" s="57" t="s">
        <v>19087</v>
      </c>
      <c r="BY188" s="57" t="s">
        <v>20115</v>
      </c>
      <c r="BZ188" s="57" t="s">
        <v>4585</v>
      </c>
      <c r="CA188" s="57" t="s">
        <v>9690</v>
      </c>
      <c r="CB188" s="57" t="s">
        <v>7032</v>
      </c>
      <c r="CC188" s="57" t="s">
        <v>7033</v>
      </c>
      <c r="CI188" s="57" t="s">
        <v>20116</v>
      </c>
      <c r="CJ188" s="57" t="s">
        <v>4593</v>
      </c>
      <c r="CK188" s="57" t="s">
        <v>9693</v>
      </c>
      <c r="CL188" s="57" t="s">
        <v>7035</v>
      </c>
      <c r="CM188" s="57" t="s">
        <v>7036</v>
      </c>
      <c r="CS188" s="57" t="s">
        <v>4602</v>
      </c>
      <c r="CT188" s="57" t="s">
        <v>7037</v>
      </c>
      <c r="CU188" s="57" t="s">
        <v>7038</v>
      </c>
      <c r="CZ188" s="57" t="s">
        <v>18078</v>
      </c>
      <c r="DA188" s="164" t="s">
        <v>18805</v>
      </c>
      <c r="DB188" s="57" t="s">
        <v>20100</v>
      </c>
      <c r="DC188" s="57" t="s">
        <v>12378</v>
      </c>
      <c r="DD188" s="57" t="s">
        <v>12379</v>
      </c>
      <c r="DE188" s="57" t="s">
        <v>7414</v>
      </c>
      <c r="DF188" s="57" t="s">
        <v>7295</v>
      </c>
      <c r="DG188" s="57" t="s">
        <v>10793</v>
      </c>
      <c r="DM188" s="57" t="s">
        <v>12381</v>
      </c>
      <c r="DN188" s="57" t="s">
        <v>12382</v>
      </c>
      <c r="DO188" s="57" t="s">
        <v>12384</v>
      </c>
      <c r="DP188" s="57" t="s">
        <v>12385</v>
      </c>
      <c r="DQ188" s="57" t="s">
        <v>12386</v>
      </c>
      <c r="DW188" s="57" t="s">
        <v>10011</v>
      </c>
      <c r="DX188" s="57" t="s">
        <v>10802</v>
      </c>
      <c r="DY188" s="57" t="s">
        <v>12387</v>
      </c>
      <c r="ED188" s="57" t="s">
        <v>18056</v>
      </c>
      <c r="EE188" s="164" t="s">
        <v>18802</v>
      </c>
      <c r="EF188" s="57" t="s">
        <v>18884</v>
      </c>
      <c r="EG188" s="57" t="s">
        <v>7573</v>
      </c>
      <c r="EH188" s="57" t="s">
        <v>14760</v>
      </c>
      <c r="EI188" s="57" t="s">
        <v>13168</v>
      </c>
      <c r="EJ188" s="57" t="s">
        <v>13168</v>
      </c>
      <c r="EQ188" s="57" t="s">
        <v>20117</v>
      </c>
      <c r="ER188" s="57" t="s">
        <v>14761</v>
      </c>
      <c r="ES188" s="57" t="s">
        <v>13172</v>
      </c>
      <c r="ET188" s="57" t="s">
        <v>10529</v>
      </c>
      <c r="FA188" s="57" t="s">
        <v>61</v>
      </c>
      <c r="FB188" s="57" t="s">
        <v>8160</v>
      </c>
      <c r="FC188" s="57" t="s">
        <v>12485</v>
      </c>
      <c r="FH188" s="57" t="s">
        <v>18063</v>
      </c>
      <c r="FI188" s="164" t="s">
        <v>18802</v>
      </c>
      <c r="FJ188" s="57" t="s">
        <v>18957</v>
      </c>
      <c r="FK188" s="57" t="s">
        <v>14505</v>
      </c>
      <c r="FL188" s="57" t="s">
        <v>20118</v>
      </c>
      <c r="FM188" s="57" t="s">
        <v>14506</v>
      </c>
      <c r="FN188" s="57" t="s">
        <v>14507</v>
      </c>
      <c r="FO188" s="57" t="s">
        <v>14508</v>
      </c>
      <c r="FP188" s="57" t="s">
        <v>14509</v>
      </c>
      <c r="FU188" s="57" t="s">
        <v>14510</v>
      </c>
      <c r="FV188" s="57" t="s">
        <v>20119</v>
      </c>
      <c r="FW188" s="57" t="s">
        <v>14511</v>
      </c>
      <c r="FX188" s="57" t="s">
        <v>20120</v>
      </c>
      <c r="FY188" s="57" t="s">
        <v>14513</v>
      </c>
      <c r="FZ188" s="57" t="s">
        <v>20121</v>
      </c>
      <c r="GE188" s="57" t="s">
        <v>664</v>
      </c>
      <c r="GF188" s="57" t="s">
        <v>697</v>
      </c>
      <c r="GG188" s="57" t="s">
        <v>614</v>
      </c>
      <c r="GL188" s="57" t="s">
        <v>18061</v>
      </c>
      <c r="GM188" s="164" t="s">
        <v>18835</v>
      </c>
      <c r="GN188" s="57" t="s">
        <v>19009</v>
      </c>
      <c r="GO188" s="57" t="s">
        <v>17156</v>
      </c>
      <c r="GP188" s="57" t="s">
        <v>16366</v>
      </c>
      <c r="GQ188" s="57" t="s">
        <v>16367</v>
      </c>
      <c r="GR188" s="57" t="s">
        <v>17158</v>
      </c>
      <c r="GY188" s="57" t="s">
        <v>17159</v>
      </c>
      <c r="GZ188" s="57" t="s">
        <v>16370</v>
      </c>
      <c r="HA188" s="57" t="s">
        <v>16371</v>
      </c>
      <c r="HI188" s="57" t="s">
        <v>10614</v>
      </c>
      <c r="HJ188" s="57" t="s">
        <v>9216</v>
      </c>
      <c r="HK188" s="57" t="s">
        <v>12536</v>
      </c>
      <c r="HP188" s="57" t="s">
        <v>18075</v>
      </c>
      <c r="HQ188" s="164" t="s">
        <v>18805</v>
      </c>
      <c r="HR188" s="57" t="s">
        <v>20105</v>
      </c>
      <c r="HS188" s="57" t="s">
        <v>79</v>
      </c>
      <c r="HT188" s="57" t="s">
        <v>79</v>
      </c>
      <c r="HU188" s="57" t="s">
        <v>79</v>
      </c>
      <c r="HV188" s="57" t="s">
        <v>79</v>
      </c>
      <c r="HW188" s="57" t="s">
        <v>79</v>
      </c>
      <c r="HX188" s="57" t="s">
        <v>79</v>
      </c>
      <c r="HY188" s="57" t="s">
        <v>79</v>
      </c>
      <c r="HZ188" s="57" t="s">
        <v>79</v>
      </c>
      <c r="IA188" s="57" t="s">
        <v>79</v>
      </c>
      <c r="IB188" s="57" t="s">
        <v>79</v>
      </c>
      <c r="IC188" s="57" t="s">
        <v>79</v>
      </c>
      <c r="ID188" s="57" t="s">
        <v>79</v>
      </c>
      <c r="IE188" s="57" t="s">
        <v>79</v>
      </c>
      <c r="IF188" s="57" t="s">
        <v>79</v>
      </c>
      <c r="IG188" s="57" t="s">
        <v>79</v>
      </c>
      <c r="IH188" s="57" t="s">
        <v>79</v>
      </c>
      <c r="II188" s="57" t="s">
        <v>82</v>
      </c>
      <c r="IJ188" s="57">
        <v>21054</v>
      </c>
      <c r="IK188" s="57">
        <v>21059</v>
      </c>
      <c r="IL188" s="57">
        <v>32110</v>
      </c>
      <c r="IM188" s="57">
        <v>21052</v>
      </c>
      <c r="IN188" s="57">
        <v>12054</v>
      </c>
      <c r="IT188" s="57">
        <v>3</v>
      </c>
      <c r="IU188" s="57">
        <v>2</v>
      </c>
      <c r="IV188" s="57">
        <v>2</v>
      </c>
      <c r="IW188" s="57">
        <v>2</v>
      </c>
      <c r="IX188" s="57">
        <v>1</v>
      </c>
      <c r="JN188" s="57">
        <v>32110</v>
      </c>
      <c r="JO188" s="57">
        <v>21052</v>
      </c>
      <c r="JP188" s="57">
        <v>13254</v>
      </c>
      <c r="JX188" s="57">
        <v>2</v>
      </c>
      <c r="JY188" s="57">
        <v>2</v>
      </c>
      <c r="JZ188" s="57">
        <v>1</v>
      </c>
      <c r="KR188" s="57">
        <v>32110</v>
      </c>
      <c r="KS188" s="57">
        <v>21054</v>
      </c>
      <c r="KT188" s="57">
        <v>21059</v>
      </c>
      <c r="KU188" s="57">
        <v>12054</v>
      </c>
      <c r="KV188" s="57">
        <v>31754</v>
      </c>
      <c r="LB188" s="57">
        <v>2</v>
      </c>
      <c r="LC188" s="57">
        <v>3</v>
      </c>
      <c r="LD188" s="57">
        <v>2</v>
      </c>
      <c r="LE188" s="57">
        <v>1</v>
      </c>
      <c r="LF188" s="57">
        <v>2</v>
      </c>
      <c r="LV188" s="57">
        <v>21054</v>
      </c>
      <c r="LW188" s="57">
        <v>31407</v>
      </c>
      <c r="LX188" s="57">
        <v>21547</v>
      </c>
      <c r="LY188" s="57">
        <v>21572</v>
      </c>
      <c r="LZ188" s="57">
        <v>13254</v>
      </c>
      <c r="MF188" s="57">
        <v>3</v>
      </c>
      <c r="MG188" s="57">
        <v>2</v>
      </c>
      <c r="MH188" s="57">
        <v>2</v>
      </c>
      <c r="MI188" s="57">
        <v>1</v>
      </c>
      <c r="MJ188" s="57">
        <v>1</v>
      </c>
      <c r="MZ188" s="57">
        <v>23684</v>
      </c>
      <c r="NA188" s="57">
        <v>31407</v>
      </c>
      <c r="NJ188" s="57">
        <v>2</v>
      </c>
      <c r="NK188" s="57">
        <v>2</v>
      </c>
      <c r="OD188" s="57">
        <v>32110</v>
      </c>
      <c r="OE188" s="57">
        <v>31407</v>
      </c>
      <c r="OF188" s="57">
        <v>11054</v>
      </c>
      <c r="ON188" s="57">
        <v>2</v>
      </c>
      <c r="OO188" s="57">
        <v>2</v>
      </c>
      <c r="OP188" s="57">
        <v>1</v>
      </c>
      <c r="PJ188" s="57" t="s">
        <v>20122</v>
      </c>
      <c r="PK188" s="57" t="s">
        <v>20123</v>
      </c>
      <c r="PL188" s="57" t="s">
        <v>20124</v>
      </c>
      <c r="PN188" s="57">
        <v>3312.4528515000011</v>
      </c>
      <c r="PO188" s="57" t="s">
        <v>18823</v>
      </c>
      <c r="PP188" s="57" t="s">
        <v>18824</v>
      </c>
      <c r="PQ188" s="57" t="s">
        <v>18825</v>
      </c>
      <c r="PR188" s="57" t="s">
        <v>4000</v>
      </c>
      <c r="PS188" s="57" t="s">
        <v>4001</v>
      </c>
      <c r="PT188" s="57" t="s">
        <v>4002</v>
      </c>
      <c r="PU188" s="57" t="s">
        <v>3230</v>
      </c>
      <c r="PV188" s="57" t="s">
        <v>4003</v>
      </c>
      <c r="PW188" s="57" t="s">
        <v>4004</v>
      </c>
    </row>
    <row r="189" spans="1:439" ht="15" customHeight="1" x14ac:dyDescent="0.35">
      <c r="A189" s="57">
        <v>188</v>
      </c>
      <c r="B189" s="57" t="s">
        <v>2420</v>
      </c>
      <c r="C189" s="57" t="s">
        <v>2420</v>
      </c>
      <c r="D189" s="57" t="s">
        <v>391</v>
      </c>
      <c r="E189" s="57" t="s">
        <v>2454</v>
      </c>
      <c r="F189" s="57" t="s">
        <v>2455</v>
      </c>
      <c r="G189" s="57" t="s">
        <v>2456</v>
      </c>
      <c r="P189" s="57" t="s">
        <v>1654</v>
      </c>
      <c r="S189" s="57" t="s">
        <v>63</v>
      </c>
      <c r="T189" s="57" t="s">
        <v>69</v>
      </c>
      <c r="U189" s="57" t="s">
        <v>63</v>
      </c>
      <c r="V189" s="57" t="s">
        <v>63</v>
      </c>
      <c r="W189" s="57" t="s">
        <v>69</v>
      </c>
      <c r="X189" s="57" t="s">
        <v>69</v>
      </c>
      <c r="Y189" s="57" t="s">
        <v>69</v>
      </c>
      <c r="Z189" s="57" t="s">
        <v>63</v>
      </c>
      <c r="AA189" s="57" t="s">
        <v>69</v>
      </c>
      <c r="AB189" s="57" t="s">
        <v>69</v>
      </c>
      <c r="AC189" s="57" t="s">
        <v>63</v>
      </c>
      <c r="AD189" s="57" t="s">
        <v>63</v>
      </c>
      <c r="AE189" s="57" t="s">
        <v>69</v>
      </c>
      <c r="AF189" s="57" t="s">
        <v>69</v>
      </c>
      <c r="AG189" s="57" t="s">
        <v>63</v>
      </c>
      <c r="AH189" s="57" t="s">
        <v>75</v>
      </c>
      <c r="AI189" s="57" t="s">
        <v>2446</v>
      </c>
      <c r="AJ189" s="57" t="s">
        <v>76</v>
      </c>
      <c r="AK189" s="57" t="s">
        <v>81</v>
      </c>
      <c r="AL189" s="57" t="s">
        <v>72</v>
      </c>
      <c r="AM189" s="57" t="s">
        <v>2446</v>
      </c>
      <c r="AN189" s="57" t="s">
        <v>2457</v>
      </c>
      <c r="AO189" s="57" t="s">
        <v>1013</v>
      </c>
      <c r="AP189" s="57" t="s">
        <v>18827</v>
      </c>
      <c r="AQ189" s="57" t="s">
        <v>1245</v>
      </c>
      <c r="AR189" s="57" t="s">
        <v>78</v>
      </c>
      <c r="AS189" s="57" t="s">
        <v>2436</v>
      </c>
      <c r="AT189" s="57" t="s">
        <v>18801</v>
      </c>
      <c r="AU189" s="57" t="s">
        <v>6777</v>
      </c>
      <c r="AV189" s="57" t="s">
        <v>6778</v>
      </c>
      <c r="AW189" s="57" t="s">
        <v>6779</v>
      </c>
      <c r="AX189" s="57" t="s">
        <v>6780</v>
      </c>
      <c r="BE189" s="57" t="s">
        <v>6781</v>
      </c>
      <c r="BF189" s="57" t="s">
        <v>6782</v>
      </c>
      <c r="BG189" s="57" t="s">
        <v>6783</v>
      </c>
      <c r="BH189" s="57" t="s">
        <v>6784</v>
      </c>
      <c r="BO189" s="57" t="s">
        <v>4681</v>
      </c>
      <c r="BP189" s="57" t="s">
        <v>6785</v>
      </c>
      <c r="BQ189" s="57" t="s">
        <v>716</v>
      </c>
      <c r="BV189" s="57" t="s">
        <v>18061</v>
      </c>
      <c r="BW189" s="164" t="s">
        <v>20080</v>
      </c>
      <c r="BX189" s="57" t="s">
        <v>18832</v>
      </c>
      <c r="BY189" s="57" t="s">
        <v>9694</v>
      </c>
      <c r="BZ189" s="57" t="s">
        <v>9695</v>
      </c>
      <c r="CA189" s="57" t="s">
        <v>9696</v>
      </c>
      <c r="CB189" s="57" t="s">
        <v>9697</v>
      </c>
      <c r="CC189" s="57" t="s">
        <v>9698</v>
      </c>
      <c r="CI189" s="57" t="s">
        <v>9699</v>
      </c>
      <c r="CJ189" s="57" t="s">
        <v>9700</v>
      </c>
      <c r="CK189" s="57" t="s">
        <v>9701</v>
      </c>
      <c r="CL189" s="57" t="s">
        <v>9702</v>
      </c>
      <c r="CS189" s="57" t="s">
        <v>9703</v>
      </c>
      <c r="CT189" s="57" t="s">
        <v>9704</v>
      </c>
      <c r="CU189" s="57" t="s">
        <v>9705</v>
      </c>
      <c r="CZ189" s="57" t="s">
        <v>18056</v>
      </c>
      <c r="DA189" s="164" t="s">
        <v>18805</v>
      </c>
      <c r="DB189" s="57" t="s">
        <v>19982</v>
      </c>
      <c r="DC189" s="57" t="s">
        <v>12388</v>
      </c>
      <c r="DD189" s="57" t="s">
        <v>12389</v>
      </c>
      <c r="DE189" s="57" t="s">
        <v>12390</v>
      </c>
      <c r="DF189" s="57" t="s">
        <v>12391</v>
      </c>
      <c r="DG189" s="57" t="s">
        <v>12392</v>
      </c>
      <c r="DH189" s="57" t="s">
        <v>12393</v>
      </c>
      <c r="DM189" s="57" t="s">
        <v>12394</v>
      </c>
      <c r="DN189" s="57" t="s">
        <v>12395</v>
      </c>
      <c r="DO189" s="57" t="s">
        <v>12396</v>
      </c>
      <c r="DP189" s="57" t="s">
        <v>12397</v>
      </c>
      <c r="DQ189" s="57" t="s">
        <v>12398</v>
      </c>
      <c r="DR189" s="57" t="s">
        <v>12399</v>
      </c>
      <c r="DW189" s="57" t="s">
        <v>12400</v>
      </c>
      <c r="DX189" s="57" t="s">
        <v>9760</v>
      </c>
      <c r="DY189" s="57" t="s">
        <v>7561</v>
      </c>
      <c r="ED189" s="57" t="s">
        <v>18061</v>
      </c>
      <c r="EE189" s="164" t="s">
        <v>20080</v>
      </c>
      <c r="EF189" s="57" t="s">
        <v>19240</v>
      </c>
      <c r="EG189" s="57" t="s">
        <v>14484</v>
      </c>
      <c r="EH189" s="57" t="s">
        <v>14485</v>
      </c>
      <c r="EI189" s="57" t="s">
        <v>14486</v>
      </c>
      <c r="EJ189" s="57" t="s">
        <v>14487</v>
      </c>
      <c r="EK189" s="57" t="s">
        <v>14488</v>
      </c>
      <c r="EL189" s="57" t="s">
        <v>14489</v>
      </c>
      <c r="EQ189" s="57" t="s">
        <v>14490</v>
      </c>
      <c r="ER189" s="57" t="s">
        <v>14491</v>
      </c>
      <c r="ES189" s="57" t="s">
        <v>14492</v>
      </c>
      <c r="ET189" s="57" t="s">
        <v>14493</v>
      </c>
      <c r="EU189" s="57" t="s">
        <v>14494</v>
      </c>
      <c r="EV189" s="57" t="s">
        <v>14495</v>
      </c>
      <c r="FA189" s="57" t="s">
        <v>9703</v>
      </c>
      <c r="FB189" s="57" t="s">
        <v>14496</v>
      </c>
      <c r="FH189" s="57" t="s">
        <v>18069</v>
      </c>
      <c r="FI189" s="164" t="s">
        <v>18805</v>
      </c>
      <c r="FJ189" s="57" t="s">
        <v>19740</v>
      </c>
      <c r="FK189" s="57" t="s">
        <v>16146</v>
      </c>
      <c r="FL189" s="57" t="s">
        <v>10393</v>
      </c>
      <c r="FM189" s="57" t="s">
        <v>16147</v>
      </c>
      <c r="FN189" s="57" t="s">
        <v>16148</v>
      </c>
      <c r="FU189" s="57" t="s">
        <v>16149</v>
      </c>
      <c r="FV189" s="57" t="s">
        <v>16150</v>
      </c>
      <c r="FW189" s="57" t="s">
        <v>16151</v>
      </c>
      <c r="FX189" s="57" t="s">
        <v>16152</v>
      </c>
      <c r="GE189" s="57" t="s">
        <v>61</v>
      </c>
      <c r="GF189" s="57" t="s">
        <v>6405</v>
      </c>
      <c r="GL189" s="57" t="s">
        <v>18063</v>
      </c>
      <c r="GM189" s="164" t="s">
        <v>18805</v>
      </c>
      <c r="GN189" s="57" t="s">
        <v>20125</v>
      </c>
      <c r="GO189" s="57" t="s">
        <v>17162</v>
      </c>
      <c r="GP189" s="57" t="s">
        <v>17163</v>
      </c>
      <c r="GQ189" s="57" t="s">
        <v>17164</v>
      </c>
      <c r="GY189" s="57" t="s">
        <v>17165</v>
      </c>
      <c r="GZ189" s="57" t="s">
        <v>17166</v>
      </c>
      <c r="HA189" s="57" t="s">
        <v>17167</v>
      </c>
      <c r="HI189" s="57" t="s">
        <v>4601</v>
      </c>
      <c r="HJ189" s="57" t="s">
        <v>4797</v>
      </c>
      <c r="HK189" s="57" t="s">
        <v>17168</v>
      </c>
      <c r="HP189" s="57" t="s">
        <v>18069</v>
      </c>
      <c r="HQ189" s="164" t="s">
        <v>18802</v>
      </c>
      <c r="HR189" s="57" t="s">
        <v>19089</v>
      </c>
      <c r="HS189" s="57" t="s">
        <v>79</v>
      </c>
      <c r="HT189" s="57" t="s">
        <v>79</v>
      </c>
      <c r="HU189" s="57" t="s">
        <v>82</v>
      </c>
      <c r="HV189" s="57" t="s">
        <v>79</v>
      </c>
      <c r="HW189" s="57" t="s">
        <v>79</v>
      </c>
      <c r="HX189" s="57" t="s">
        <v>79</v>
      </c>
      <c r="HY189" s="57" t="s">
        <v>79</v>
      </c>
      <c r="HZ189" s="57" t="s">
        <v>79</v>
      </c>
      <c r="IA189" s="57" t="s">
        <v>79</v>
      </c>
      <c r="IB189" s="57" t="s">
        <v>79</v>
      </c>
      <c r="IC189" s="57" t="s">
        <v>79</v>
      </c>
      <c r="ID189" s="57" t="s">
        <v>79</v>
      </c>
      <c r="IE189" s="57" t="s">
        <v>79</v>
      </c>
      <c r="IF189" s="57" t="s">
        <v>79</v>
      </c>
      <c r="IG189" s="57" t="s">
        <v>79</v>
      </c>
      <c r="IH189" s="57" t="s">
        <v>79</v>
      </c>
      <c r="II189" s="57" t="s">
        <v>82</v>
      </c>
      <c r="IJ189" s="57">
        <v>21059</v>
      </c>
      <c r="IK189" s="57">
        <v>21054</v>
      </c>
      <c r="IL189" s="57">
        <v>21052</v>
      </c>
      <c r="IM189" s="57">
        <v>11054</v>
      </c>
      <c r="IN189" s="57">
        <v>12054</v>
      </c>
      <c r="IT189" s="57">
        <v>2</v>
      </c>
      <c r="IU189" s="57">
        <v>2</v>
      </c>
      <c r="IV189" s="57">
        <v>2</v>
      </c>
      <c r="IW189" s="57">
        <v>1</v>
      </c>
      <c r="IX189" s="57">
        <v>1</v>
      </c>
      <c r="JN189" s="57">
        <v>21054</v>
      </c>
      <c r="JO189" s="57">
        <v>21052</v>
      </c>
      <c r="JP189" s="57">
        <v>13254</v>
      </c>
      <c r="JQ189" s="57">
        <v>11054</v>
      </c>
      <c r="JX189" s="57">
        <v>2</v>
      </c>
      <c r="JY189" s="57">
        <v>2</v>
      </c>
      <c r="JZ189" s="57">
        <v>1</v>
      </c>
      <c r="KA189" s="57">
        <v>1</v>
      </c>
      <c r="KR189" s="57">
        <v>21054</v>
      </c>
      <c r="KS189" s="57">
        <v>12054</v>
      </c>
      <c r="KT189" s="57">
        <v>31754</v>
      </c>
      <c r="KU189" s="57">
        <v>23684</v>
      </c>
      <c r="KV189" s="57">
        <v>21547</v>
      </c>
      <c r="LB189" s="57">
        <v>2</v>
      </c>
      <c r="LC189" s="57">
        <v>1</v>
      </c>
      <c r="LD189" s="57">
        <v>2</v>
      </c>
      <c r="LE189" s="57">
        <v>2</v>
      </c>
      <c r="LF189" s="57">
        <v>2</v>
      </c>
      <c r="LV189" s="57">
        <v>21059</v>
      </c>
      <c r="LW189" s="57">
        <v>21054</v>
      </c>
      <c r="LX189" s="57">
        <v>21052</v>
      </c>
      <c r="LY189" s="57">
        <v>31407</v>
      </c>
      <c r="LZ189" s="57">
        <v>21547</v>
      </c>
      <c r="MF189" s="57">
        <v>2</v>
      </c>
      <c r="MG189" s="57">
        <v>2</v>
      </c>
      <c r="MH189" s="57">
        <v>2</v>
      </c>
      <c r="MI189" s="57">
        <v>2</v>
      </c>
      <c r="MJ189" s="57">
        <v>2</v>
      </c>
      <c r="MZ189" s="57">
        <v>31407</v>
      </c>
      <c r="NA189" s="57">
        <v>21052</v>
      </c>
      <c r="NB189" s="57">
        <v>21054</v>
      </c>
      <c r="NJ189" s="57">
        <v>2</v>
      </c>
      <c r="NK189" s="57">
        <v>2</v>
      </c>
      <c r="NL189" s="57">
        <v>2</v>
      </c>
      <c r="OD189" s="57">
        <v>31407</v>
      </c>
      <c r="ON189" s="57">
        <v>2</v>
      </c>
      <c r="PJ189" s="57" t="s">
        <v>20126</v>
      </c>
      <c r="PK189" s="57" t="s">
        <v>20127</v>
      </c>
      <c r="PL189" s="57" t="s">
        <v>20128</v>
      </c>
      <c r="PN189" s="57">
        <v>3709.1304958999995</v>
      </c>
      <c r="PO189" s="57" t="s">
        <v>18823</v>
      </c>
      <c r="PP189" s="57" t="s">
        <v>18824</v>
      </c>
      <c r="PQ189" s="57" t="s">
        <v>18825</v>
      </c>
      <c r="PR189" s="57" t="s">
        <v>4005</v>
      </c>
      <c r="PS189" s="57" t="s">
        <v>4006</v>
      </c>
      <c r="PT189" s="57" t="s">
        <v>4007</v>
      </c>
      <c r="PU189" s="57" t="s">
        <v>4008</v>
      </c>
      <c r="PV189" s="57" t="s">
        <v>4009</v>
      </c>
      <c r="PW189" s="57" t="s">
        <v>4010</v>
      </c>
    </row>
    <row r="190" spans="1:439" ht="15" customHeight="1" x14ac:dyDescent="0.35">
      <c r="A190" s="57">
        <v>189</v>
      </c>
      <c r="B190" s="57" t="s">
        <v>2420</v>
      </c>
      <c r="C190" s="57" t="s">
        <v>2420</v>
      </c>
      <c r="D190" s="57" t="s">
        <v>392</v>
      </c>
      <c r="E190" s="57" t="s">
        <v>2458</v>
      </c>
      <c r="F190" s="57" t="s">
        <v>2459</v>
      </c>
      <c r="G190" s="57" t="s">
        <v>2460</v>
      </c>
      <c r="P190" s="57" t="s">
        <v>2433</v>
      </c>
      <c r="Q190" s="57" t="s">
        <v>2461</v>
      </c>
      <c r="S190" s="57" t="s">
        <v>63</v>
      </c>
      <c r="T190" s="57" t="s">
        <v>69</v>
      </c>
      <c r="U190" s="57" t="s">
        <v>63</v>
      </c>
      <c r="V190" s="57" t="s">
        <v>63</v>
      </c>
      <c r="W190" s="57" t="s">
        <v>69</v>
      </c>
      <c r="X190" s="57" t="s">
        <v>63</v>
      </c>
      <c r="Y190" s="57" t="s">
        <v>63</v>
      </c>
      <c r="Z190" s="57" t="s">
        <v>63</v>
      </c>
      <c r="AA190" s="57" t="s">
        <v>69</v>
      </c>
      <c r="AB190" s="57" t="s">
        <v>63</v>
      </c>
      <c r="AC190" s="57" t="s">
        <v>69</v>
      </c>
      <c r="AD190" s="57" t="s">
        <v>69</v>
      </c>
      <c r="AE190" s="57" t="s">
        <v>69</v>
      </c>
      <c r="AF190" s="57" t="s">
        <v>63</v>
      </c>
      <c r="AG190" s="57" t="s">
        <v>63</v>
      </c>
      <c r="AH190" s="57" t="s">
        <v>64</v>
      </c>
      <c r="AI190" s="57" t="s">
        <v>2446</v>
      </c>
      <c r="AJ190" s="57" t="s">
        <v>65</v>
      </c>
      <c r="AK190" s="57" t="s">
        <v>71</v>
      </c>
      <c r="AL190" s="57" t="s">
        <v>77</v>
      </c>
      <c r="AM190" s="57" t="s">
        <v>2446</v>
      </c>
      <c r="AN190" s="57" t="s">
        <v>2462</v>
      </c>
      <c r="AO190" s="57" t="s">
        <v>1014</v>
      </c>
      <c r="AP190" s="57" t="s">
        <v>18827</v>
      </c>
      <c r="AQ190" s="57" t="s">
        <v>67</v>
      </c>
      <c r="AR190" s="57" t="s">
        <v>67</v>
      </c>
      <c r="AS190" s="57" t="s">
        <v>2436</v>
      </c>
      <c r="AT190" s="57" t="s">
        <v>18801</v>
      </c>
      <c r="AU190" s="57" t="s">
        <v>6786</v>
      </c>
      <c r="AV190" s="57" t="s">
        <v>6787</v>
      </c>
      <c r="AW190" s="57" t="s">
        <v>6788</v>
      </c>
      <c r="AX190" s="57" t="s">
        <v>6789</v>
      </c>
      <c r="AY190" s="57" t="s">
        <v>6790</v>
      </c>
      <c r="AZ190" s="57" t="s">
        <v>6791</v>
      </c>
      <c r="BA190" s="57" t="s">
        <v>6792</v>
      </c>
      <c r="BB190" s="57" t="s">
        <v>6793</v>
      </c>
      <c r="BE190" s="57" t="s">
        <v>6794</v>
      </c>
      <c r="BF190" s="57" t="s">
        <v>6795</v>
      </c>
      <c r="BG190" s="57" t="s">
        <v>6796</v>
      </c>
      <c r="BH190" s="57" t="s">
        <v>6797</v>
      </c>
      <c r="BI190" s="57" t="s">
        <v>6798</v>
      </c>
      <c r="BJ190" s="57" t="s">
        <v>6799</v>
      </c>
      <c r="BK190" s="57" t="s">
        <v>6800</v>
      </c>
      <c r="BL190" s="57" t="s">
        <v>6801</v>
      </c>
      <c r="BO190" s="57" t="s">
        <v>6802</v>
      </c>
      <c r="BP190" s="57" t="s">
        <v>6803</v>
      </c>
      <c r="BQ190" s="57" t="s">
        <v>4498</v>
      </c>
      <c r="BV190" s="57" t="s">
        <v>18059</v>
      </c>
      <c r="BW190" s="164" t="s">
        <v>18802</v>
      </c>
      <c r="BX190" s="57" t="s">
        <v>19089</v>
      </c>
      <c r="BY190" s="57" t="s">
        <v>9706</v>
      </c>
      <c r="BZ190" s="57" t="s">
        <v>6952</v>
      </c>
      <c r="CA190" s="57" t="s">
        <v>9707</v>
      </c>
      <c r="CB190" s="57" t="s">
        <v>9708</v>
      </c>
      <c r="CC190" s="57" t="s">
        <v>9709</v>
      </c>
      <c r="CI190" s="57" t="s">
        <v>9710</v>
      </c>
      <c r="CJ190" s="57" t="s">
        <v>9711</v>
      </c>
      <c r="CK190" s="57" t="s">
        <v>9712</v>
      </c>
      <c r="CL190" s="57" t="s">
        <v>9713</v>
      </c>
      <c r="CM190" s="57" t="s">
        <v>9714</v>
      </c>
      <c r="CS190" s="57" t="s">
        <v>9715</v>
      </c>
      <c r="CT190" s="57" t="s">
        <v>9716</v>
      </c>
      <c r="CZ190" s="57" t="s">
        <v>18061</v>
      </c>
      <c r="DA190" s="164" t="s">
        <v>20080</v>
      </c>
      <c r="DB190" s="57" t="s">
        <v>18851</v>
      </c>
      <c r="DC190" s="57" t="s">
        <v>9749</v>
      </c>
      <c r="DD190" s="57" t="s">
        <v>20129</v>
      </c>
      <c r="DE190" s="57" t="s">
        <v>9752</v>
      </c>
      <c r="DF190" s="57" t="s">
        <v>20130</v>
      </c>
      <c r="DG190" s="57" t="s">
        <v>20131</v>
      </c>
      <c r="DH190" s="57" t="s">
        <v>9753</v>
      </c>
      <c r="DI190" s="57" t="s">
        <v>20132</v>
      </c>
      <c r="DJ190" s="57" t="s">
        <v>20133</v>
      </c>
      <c r="DM190" s="57" t="s">
        <v>9754</v>
      </c>
      <c r="DN190" s="57" t="s">
        <v>20134</v>
      </c>
      <c r="DO190" s="57" t="s">
        <v>20135</v>
      </c>
      <c r="DP190" s="57" t="s">
        <v>20136</v>
      </c>
      <c r="DQ190" s="57" t="s">
        <v>20137</v>
      </c>
      <c r="DR190" s="57" t="s">
        <v>9758</v>
      </c>
      <c r="DS190" s="57" t="s">
        <v>20138</v>
      </c>
      <c r="DT190" s="57" t="s">
        <v>20139</v>
      </c>
      <c r="DW190" s="57" t="s">
        <v>20140</v>
      </c>
      <c r="DX190" s="57" t="s">
        <v>9760</v>
      </c>
      <c r="ED190" s="57" t="s">
        <v>18061</v>
      </c>
      <c r="EE190" s="164" t="s">
        <v>20080</v>
      </c>
      <c r="EF190" s="57" t="s">
        <v>18900</v>
      </c>
      <c r="EG190" s="57" t="s">
        <v>20141</v>
      </c>
      <c r="EH190" s="57" t="s">
        <v>20142</v>
      </c>
      <c r="EI190" s="57" t="s">
        <v>20143</v>
      </c>
      <c r="EJ190" s="57" t="s">
        <v>20144</v>
      </c>
      <c r="EK190" s="57" t="s">
        <v>12434</v>
      </c>
      <c r="EQ190" s="57" t="s">
        <v>20145</v>
      </c>
      <c r="ER190" s="57" t="s">
        <v>20146</v>
      </c>
      <c r="ES190" s="57" t="s">
        <v>20147</v>
      </c>
      <c r="ET190" s="57" t="s">
        <v>20147</v>
      </c>
      <c r="EU190" s="57" t="s">
        <v>12456</v>
      </c>
      <c r="FA190" s="57" t="s">
        <v>12444</v>
      </c>
      <c r="FB190" s="57" t="s">
        <v>12445</v>
      </c>
      <c r="FC190" s="57" t="s">
        <v>6825</v>
      </c>
      <c r="FH190" s="57" t="s">
        <v>18061</v>
      </c>
      <c r="FI190" s="164" t="s">
        <v>20080</v>
      </c>
      <c r="FJ190" s="57" t="s">
        <v>18877</v>
      </c>
      <c r="FK190" s="57" t="s">
        <v>14505</v>
      </c>
      <c r="FL190" s="57" t="s">
        <v>12507</v>
      </c>
      <c r="FM190" s="57" t="s">
        <v>14506</v>
      </c>
      <c r="FN190" s="57" t="s">
        <v>14507</v>
      </c>
      <c r="FO190" s="57" t="s">
        <v>14508</v>
      </c>
      <c r="FP190" s="57" t="s">
        <v>14509</v>
      </c>
      <c r="FU190" s="57" t="s">
        <v>14510</v>
      </c>
      <c r="FV190" s="57" t="s">
        <v>12502</v>
      </c>
      <c r="FW190" s="57" t="s">
        <v>12502</v>
      </c>
      <c r="FX190" s="57" t="s">
        <v>14512</v>
      </c>
      <c r="FY190" s="57" t="s">
        <v>14513</v>
      </c>
      <c r="FZ190" s="57" t="s">
        <v>20121</v>
      </c>
      <c r="GE190" s="57" t="s">
        <v>664</v>
      </c>
      <c r="GF190" s="57" t="s">
        <v>697</v>
      </c>
      <c r="GG190" s="57" t="s">
        <v>665</v>
      </c>
      <c r="GL190" s="57" t="s">
        <v>18061</v>
      </c>
      <c r="GM190" s="164" t="s">
        <v>18835</v>
      </c>
      <c r="GN190" s="57" t="s">
        <v>19009</v>
      </c>
      <c r="GO190" s="57" t="s">
        <v>20148</v>
      </c>
      <c r="GP190" s="57" t="s">
        <v>12531</v>
      </c>
      <c r="GQ190" s="57" t="s">
        <v>12532</v>
      </c>
      <c r="GY190" s="57" t="s">
        <v>20149</v>
      </c>
      <c r="GZ190" s="57" t="s">
        <v>16178</v>
      </c>
      <c r="HA190" s="57" t="s">
        <v>14566</v>
      </c>
      <c r="HI190" s="57" t="s">
        <v>12536</v>
      </c>
      <c r="HJ190" s="57" t="s">
        <v>10614</v>
      </c>
      <c r="HK190" s="57" t="s">
        <v>9216</v>
      </c>
      <c r="HP190" s="57" t="s">
        <v>18084</v>
      </c>
      <c r="HQ190" s="164" t="s">
        <v>18802</v>
      </c>
      <c r="HR190" s="57" t="s">
        <v>20150</v>
      </c>
      <c r="HS190" s="57" t="s">
        <v>74</v>
      </c>
      <c r="HT190" s="57" t="s">
        <v>74</v>
      </c>
      <c r="HU190" s="57" t="s">
        <v>74</v>
      </c>
      <c r="HV190" s="57" t="s">
        <v>74</v>
      </c>
      <c r="HW190" s="57" t="s">
        <v>74</v>
      </c>
      <c r="HX190" s="57" t="s">
        <v>74</v>
      </c>
      <c r="HY190" s="57" t="s">
        <v>74</v>
      </c>
      <c r="HZ190" s="57" t="s">
        <v>74</v>
      </c>
      <c r="IA190" s="57" t="s">
        <v>74</v>
      </c>
      <c r="IB190" s="57" t="s">
        <v>74</v>
      </c>
      <c r="IC190" s="57" t="s">
        <v>74</v>
      </c>
      <c r="ID190" s="57" t="s">
        <v>74</v>
      </c>
      <c r="IE190" s="57" t="s">
        <v>74</v>
      </c>
      <c r="IF190" s="57" t="s">
        <v>74</v>
      </c>
      <c r="IG190" s="57" t="s">
        <v>74</v>
      </c>
      <c r="IH190" s="57" t="s">
        <v>74</v>
      </c>
      <c r="II190" s="57" t="s">
        <v>79</v>
      </c>
      <c r="IJ190" s="57">
        <v>21054</v>
      </c>
      <c r="IK190" s="57">
        <v>21059</v>
      </c>
      <c r="IL190" s="57">
        <v>31754</v>
      </c>
      <c r="IM190" s="57">
        <v>12054</v>
      </c>
      <c r="IN190" s="57">
        <v>31407</v>
      </c>
      <c r="IT190" s="57">
        <v>2</v>
      </c>
      <c r="IU190" s="57">
        <v>1</v>
      </c>
      <c r="IV190" s="57">
        <v>2</v>
      </c>
      <c r="IW190" s="57">
        <v>1</v>
      </c>
      <c r="IX190" s="57">
        <v>2</v>
      </c>
      <c r="JN190" s="57">
        <v>21054</v>
      </c>
      <c r="JO190" s="57">
        <v>31754</v>
      </c>
      <c r="JP190" s="57">
        <v>31407</v>
      </c>
      <c r="JQ190" s="57">
        <v>12054</v>
      </c>
      <c r="JX190" s="57">
        <v>2</v>
      </c>
      <c r="JY190" s="57">
        <v>2</v>
      </c>
      <c r="JZ190" s="57">
        <v>2</v>
      </c>
      <c r="KA190" s="57">
        <v>1</v>
      </c>
      <c r="KR190" s="57">
        <v>21054</v>
      </c>
      <c r="KS190" s="57">
        <v>31754</v>
      </c>
      <c r="KT190" s="57">
        <v>31407</v>
      </c>
      <c r="KU190" s="57">
        <v>12054</v>
      </c>
      <c r="LB190" s="57">
        <v>2</v>
      </c>
      <c r="LC190" s="57">
        <v>2</v>
      </c>
      <c r="LD190" s="57">
        <v>2</v>
      </c>
      <c r="LE190" s="57">
        <v>1</v>
      </c>
      <c r="LV190" s="57">
        <v>21054</v>
      </c>
      <c r="LW190" s="57">
        <v>31754</v>
      </c>
      <c r="LX190" s="57">
        <v>31407</v>
      </c>
      <c r="LY190" s="57">
        <v>21572</v>
      </c>
      <c r="MF190" s="57">
        <v>2</v>
      </c>
      <c r="MG190" s="57">
        <v>2</v>
      </c>
      <c r="MH190" s="57">
        <v>2</v>
      </c>
      <c r="MI190" s="57">
        <v>1</v>
      </c>
      <c r="MZ190" s="57">
        <v>23684</v>
      </c>
      <c r="NA190" s="57">
        <v>31407</v>
      </c>
      <c r="NJ190" s="57">
        <v>2</v>
      </c>
      <c r="NK190" s="57">
        <v>2</v>
      </c>
      <c r="OD190" s="57">
        <v>31407</v>
      </c>
      <c r="ON190" s="57">
        <v>2</v>
      </c>
      <c r="PJ190" s="57" t="s">
        <v>20151</v>
      </c>
      <c r="PK190" s="57" t="s">
        <v>20152</v>
      </c>
      <c r="PL190" s="57" t="s">
        <v>20153</v>
      </c>
      <c r="PN190" s="57">
        <v>2371.8816183000004</v>
      </c>
      <c r="PO190" s="57" t="s">
        <v>18823</v>
      </c>
      <c r="PP190" s="57" t="s">
        <v>18824</v>
      </c>
      <c r="PQ190" s="57" t="s">
        <v>18825</v>
      </c>
      <c r="PR190" s="57" t="s">
        <v>4011</v>
      </c>
      <c r="PS190" s="57" t="s">
        <v>4012</v>
      </c>
      <c r="PT190" s="57" t="s">
        <v>4013</v>
      </c>
      <c r="PU190" s="57" t="s">
        <v>4014</v>
      </c>
      <c r="PV190" s="57" t="s">
        <v>4003</v>
      </c>
      <c r="PW190" s="57" t="s">
        <v>4015</v>
      </c>
    </row>
    <row r="191" spans="1:439" ht="15" customHeight="1" x14ac:dyDescent="0.35">
      <c r="A191" s="57">
        <v>190</v>
      </c>
      <c r="B191" s="57" t="s">
        <v>277</v>
      </c>
      <c r="D191" s="57" t="s">
        <v>358</v>
      </c>
      <c r="E191" s="57" t="s">
        <v>2463</v>
      </c>
      <c r="F191" s="57" t="s">
        <v>2464</v>
      </c>
      <c r="G191" s="57" t="s">
        <v>2465</v>
      </c>
      <c r="H191" s="57" t="s">
        <v>2466</v>
      </c>
      <c r="P191" s="57" t="s">
        <v>1213</v>
      </c>
      <c r="S191" s="57" t="s">
        <v>69</v>
      </c>
      <c r="T191" s="57" t="s">
        <v>63</v>
      </c>
      <c r="U191" s="57" t="s">
        <v>69</v>
      </c>
      <c r="V191" s="57" t="s">
        <v>63</v>
      </c>
      <c r="W191" s="57" t="s">
        <v>69</v>
      </c>
      <c r="X191" s="57" t="s">
        <v>69</v>
      </c>
      <c r="Y191" s="57" t="s">
        <v>63</v>
      </c>
      <c r="Z191" s="57" t="s">
        <v>63</v>
      </c>
      <c r="AA191" s="57" t="s">
        <v>69</v>
      </c>
      <c r="AB191" s="57" t="s">
        <v>63</v>
      </c>
      <c r="AC191" s="57" t="s">
        <v>69</v>
      </c>
      <c r="AD191" s="57" t="s">
        <v>69</v>
      </c>
      <c r="AE191" s="57" t="s">
        <v>69</v>
      </c>
      <c r="AF191" s="57" t="s">
        <v>69</v>
      </c>
      <c r="AG191" s="57" t="s">
        <v>69</v>
      </c>
      <c r="AH191" s="57" t="s">
        <v>75</v>
      </c>
      <c r="AI191" s="57" t="s">
        <v>2467</v>
      </c>
      <c r="AJ191" s="57" t="s">
        <v>76</v>
      </c>
      <c r="AK191" s="57" t="s">
        <v>81</v>
      </c>
      <c r="AL191" s="57" t="s">
        <v>72</v>
      </c>
      <c r="AM191" s="57" t="s">
        <v>2468</v>
      </c>
      <c r="AO191" s="57" t="s">
        <v>1015</v>
      </c>
      <c r="AP191" s="57" t="s">
        <v>18800</v>
      </c>
      <c r="AQ191" s="57" t="s">
        <v>1245</v>
      </c>
      <c r="AR191" s="57" t="s">
        <v>78</v>
      </c>
      <c r="AS191" s="57" t="s">
        <v>2428</v>
      </c>
      <c r="AT191" s="57" t="s">
        <v>18801</v>
      </c>
      <c r="AU191" s="57" t="s">
        <v>4570</v>
      </c>
      <c r="AV191" s="57" t="s">
        <v>4571</v>
      </c>
      <c r="AW191" s="57" t="s">
        <v>4572</v>
      </c>
      <c r="AX191" s="57" t="s">
        <v>4573</v>
      </c>
      <c r="AY191" s="57" t="s">
        <v>4550</v>
      </c>
      <c r="AZ191" s="57" t="s">
        <v>4574</v>
      </c>
      <c r="BA191" s="57" t="s">
        <v>4575</v>
      </c>
      <c r="BE191" s="57" t="s">
        <v>4576</v>
      </c>
      <c r="BF191" s="57" t="s">
        <v>4577</v>
      </c>
      <c r="BG191" s="57" t="s">
        <v>4556</v>
      </c>
      <c r="BH191" s="57" t="s">
        <v>4557</v>
      </c>
      <c r="BI191" s="57" t="s">
        <v>4578</v>
      </c>
      <c r="BO191" s="57" t="s">
        <v>4579</v>
      </c>
      <c r="BP191" s="57" t="s">
        <v>4777</v>
      </c>
      <c r="BQ191" s="57" t="s">
        <v>4581</v>
      </c>
      <c r="BV191" s="57" t="s">
        <v>18078</v>
      </c>
      <c r="BW191" s="164" t="s">
        <v>18802</v>
      </c>
      <c r="BX191" s="57" t="s">
        <v>18861</v>
      </c>
      <c r="BY191" s="57" t="s">
        <v>10600</v>
      </c>
      <c r="BZ191" s="57" t="s">
        <v>4585</v>
      </c>
      <c r="CA191" s="57" t="s">
        <v>4586</v>
      </c>
      <c r="CB191" s="57" t="s">
        <v>5036</v>
      </c>
      <c r="CC191" s="57" t="s">
        <v>4588</v>
      </c>
      <c r="CD191" s="57" t="s">
        <v>4589</v>
      </c>
      <c r="CE191" s="57" t="s">
        <v>4590</v>
      </c>
      <c r="CF191" s="57" t="s">
        <v>4591</v>
      </c>
      <c r="CI191" s="57" t="s">
        <v>20154</v>
      </c>
      <c r="CJ191" s="57" t="s">
        <v>4593</v>
      </c>
      <c r="CK191" s="57" t="s">
        <v>4594</v>
      </c>
      <c r="CL191" s="57" t="s">
        <v>4595</v>
      </c>
      <c r="CM191" s="57" t="s">
        <v>4596</v>
      </c>
      <c r="CN191" s="57" t="s">
        <v>4597</v>
      </c>
      <c r="CO191" s="57" t="s">
        <v>4598</v>
      </c>
      <c r="CP191" s="57" t="s">
        <v>4599</v>
      </c>
      <c r="CQ191" s="57" t="s">
        <v>4600</v>
      </c>
      <c r="CS191" s="57" t="s">
        <v>4602</v>
      </c>
      <c r="CT191" s="57" t="s">
        <v>7038</v>
      </c>
      <c r="CU191" s="57" t="s">
        <v>16563</v>
      </c>
      <c r="CZ191" s="57" t="s">
        <v>18078</v>
      </c>
      <c r="DA191" s="164" t="s">
        <v>18805</v>
      </c>
      <c r="DB191" s="57" t="s">
        <v>18876</v>
      </c>
      <c r="DC191" s="57" t="s">
        <v>10442</v>
      </c>
      <c r="DD191" s="57" t="s">
        <v>10443</v>
      </c>
      <c r="DE191" s="57" t="s">
        <v>10444</v>
      </c>
      <c r="DF191" s="57" t="s">
        <v>10445</v>
      </c>
      <c r="DG191" s="57" t="s">
        <v>10446</v>
      </c>
      <c r="DH191" s="57" t="s">
        <v>10447</v>
      </c>
      <c r="DM191" s="57" t="s">
        <v>10448</v>
      </c>
      <c r="DN191" s="57" t="s">
        <v>10449</v>
      </c>
      <c r="DO191" s="57" t="s">
        <v>10450</v>
      </c>
      <c r="DP191" s="57" t="s">
        <v>10451</v>
      </c>
      <c r="DQ191" s="57" t="s">
        <v>10452</v>
      </c>
      <c r="DR191" s="57" t="s">
        <v>20155</v>
      </c>
      <c r="DW191" s="57" t="s">
        <v>20156</v>
      </c>
      <c r="DX191" s="57" t="s">
        <v>2466</v>
      </c>
      <c r="ED191" s="57" t="s">
        <v>18061</v>
      </c>
      <c r="EE191" s="164" t="s">
        <v>18805</v>
      </c>
      <c r="EF191" s="57" t="s">
        <v>18861</v>
      </c>
      <c r="EG191" s="57" t="s">
        <v>13157</v>
      </c>
      <c r="EH191" s="57" t="s">
        <v>8188</v>
      </c>
      <c r="EI191" s="57" t="s">
        <v>13158</v>
      </c>
      <c r="EJ191" s="57" t="s">
        <v>13159</v>
      </c>
      <c r="EK191" s="57" t="s">
        <v>8190</v>
      </c>
      <c r="EL191" s="57" t="s">
        <v>13160</v>
      </c>
      <c r="EM191" s="57" t="s">
        <v>7344</v>
      </c>
      <c r="EN191" s="57" t="s">
        <v>7383</v>
      </c>
      <c r="EQ191" s="57" t="s">
        <v>13161</v>
      </c>
      <c r="ER191" s="57" t="s">
        <v>13162</v>
      </c>
      <c r="ES191" s="57" t="s">
        <v>8192</v>
      </c>
      <c r="ET191" s="57" t="s">
        <v>13163</v>
      </c>
      <c r="EU191" s="57" t="s">
        <v>8194</v>
      </c>
      <c r="EV191" s="57" t="s">
        <v>13164</v>
      </c>
      <c r="EW191" s="57" t="s">
        <v>8196</v>
      </c>
      <c r="FA191" s="57" t="s">
        <v>13017</v>
      </c>
      <c r="FB191" s="57" t="s">
        <v>20157</v>
      </c>
      <c r="FC191" s="57" t="s">
        <v>4499</v>
      </c>
      <c r="FH191" s="57" t="s">
        <v>18063</v>
      </c>
      <c r="FI191" s="164" t="s">
        <v>18805</v>
      </c>
      <c r="FJ191" s="57" t="s">
        <v>18877</v>
      </c>
      <c r="FK191" s="57" t="s">
        <v>15056</v>
      </c>
      <c r="FL191" s="57" t="s">
        <v>15057</v>
      </c>
      <c r="FM191" s="57" t="s">
        <v>20158</v>
      </c>
      <c r="FN191" s="57" t="s">
        <v>15059</v>
      </c>
      <c r="FO191" s="57" t="s">
        <v>20159</v>
      </c>
      <c r="FU191" s="57" t="s">
        <v>15061</v>
      </c>
      <c r="FV191" s="57" t="s">
        <v>15062</v>
      </c>
      <c r="FW191" s="57" t="s">
        <v>15063</v>
      </c>
      <c r="FX191" s="57" t="s">
        <v>14016</v>
      </c>
      <c r="FY191" s="57" t="s">
        <v>20160</v>
      </c>
      <c r="GE191" s="57" t="s">
        <v>681</v>
      </c>
      <c r="GF191" s="57" t="s">
        <v>10614</v>
      </c>
      <c r="GG191" s="57" t="s">
        <v>9216</v>
      </c>
      <c r="GL191" s="57" t="s">
        <v>18084</v>
      </c>
      <c r="GM191" s="164" t="s">
        <v>18802</v>
      </c>
      <c r="GN191" s="57" t="s">
        <v>18806</v>
      </c>
      <c r="GO191" s="57" t="s">
        <v>16579</v>
      </c>
      <c r="GP191" s="57" t="s">
        <v>16580</v>
      </c>
      <c r="GQ191" s="57" t="s">
        <v>16581</v>
      </c>
      <c r="GR191" s="57" t="s">
        <v>13232</v>
      </c>
      <c r="GS191" s="57" t="s">
        <v>20161</v>
      </c>
      <c r="GY191" s="57" t="s">
        <v>16583</v>
      </c>
      <c r="GZ191" s="57" t="s">
        <v>16584</v>
      </c>
      <c r="HA191" s="57" t="s">
        <v>16585</v>
      </c>
      <c r="HB191" s="57" t="s">
        <v>16586</v>
      </c>
      <c r="HC191" s="57" t="s">
        <v>20162</v>
      </c>
      <c r="HI191" s="57" t="s">
        <v>605</v>
      </c>
      <c r="HJ191" s="57" t="s">
        <v>20163</v>
      </c>
      <c r="HK191" s="57" t="s">
        <v>16564</v>
      </c>
      <c r="HP191" s="57" t="s">
        <v>18061</v>
      </c>
      <c r="HQ191" s="164" t="s">
        <v>18835</v>
      </c>
      <c r="HR191" s="57" t="s">
        <v>18804</v>
      </c>
      <c r="HS191" s="57" t="s">
        <v>79</v>
      </c>
      <c r="HT191" s="57" t="s">
        <v>79</v>
      </c>
      <c r="HU191" s="57" t="s">
        <v>82</v>
      </c>
      <c r="HV191" s="57" t="s">
        <v>79</v>
      </c>
      <c r="HW191" s="57" t="s">
        <v>82</v>
      </c>
      <c r="HX191" s="57" t="s">
        <v>82</v>
      </c>
      <c r="HY191" s="57" t="s">
        <v>82</v>
      </c>
      <c r="HZ191" s="57" t="s">
        <v>82</v>
      </c>
      <c r="IA191" s="57" t="s">
        <v>82</v>
      </c>
      <c r="IB191" s="57" t="s">
        <v>82</v>
      </c>
      <c r="IC191" s="57" t="s">
        <v>82</v>
      </c>
      <c r="ID191" s="57" t="s">
        <v>79</v>
      </c>
      <c r="IE191" s="57" t="s">
        <v>79</v>
      </c>
      <c r="IF191" s="57" t="s">
        <v>82</v>
      </c>
      <c r="IG191" s="57" t="s">
        <v>79</v>
      </c>
      <c r="IH191" s="57" t="s">
        <v>79</v>
      </c>
      <c r="II191" s="57" t="s">
        <v>68</v>
      </c>
      <c r="IJ191" s="57">
        <v>32110</v>
      </c>
      <c r="IK191" s="57">
        <v>32079</v>
      </c>
      <c r="IL191" s="57">
        <v>21510</v>
      </c>
      <c r="IM191" s="57">
        <v>31620</v>
      </c>
      <c r="IT191" s="57">
        <v>2</v>
      </c>
      <c r="IU191" s="57">
        <v>2</v>
      </c>
      <c r="IV191" s="57">
        <v>3</v>
      </c>
      <c r="IW191" s="57">
        <v>2</v>
      </c>
      <c r="JN191" s="57">
        <v>32110</v>
      </c>
      <c r="JO191" s="57">
        <v>32079</v>
      </c>
      <c r="JP191" s="57">
        <v>31620</v>
      </c>
      <c r="JQ191" s="57">
        <v>13254</v>
      </c>
      <c r="JX191" s="57">
        <v>2</v>
      </c>
      <c r="JY191" s="57">
        <v>2</v>
      </c>
      <c r="JZ191" s="57">
        <v>2</v>
      </c>
      <c r="KA191" s="57">
        <v>1</v>
      </c>
      <c r="KR191" s="57">
        <v>21510</v>
      </c>
      <c r="KS191" s="57">
        <v>11554</v>
      </c>
      <c r="KT191" s="57">
        <v>11454</v>
      </c>
      <c r="KU191" s="57">
        <v>31436</v>
      </c>
      <c r="KV191" s="57">
        <v>21572</v>
      </c>
      <c r="LB191" s="57">
        <v>3</v>
      </c>
      <c r="LC191" s="57">
        <v>2</v>
      </c>
      <c r="LD191" s="57">
        <v>2</v>
      </c>
      <c r="LE191" s="57">
        <v>2</v>
      </c>
      <c r="LF191" s="57">
        <v>2</v>
      </c>
      <c r="LV191" s="57">
        <v>32079</v>
      </c>
      <c r="LW191" s="57">
        <v>21510</v>
      </c>
      <c r="LX191" s="57">
        <v>31436</v>
      </c>
      <c r="MF191" s="57">
        <v>2</v>
      </c>
      <c r="MG191" s="57">
        <v>3</v>
      </c>
      <c r="MH191" s="57">
        <v>2</v>
      </c>
      <c r="MZ191" s="57">
        <v>21510</v>
      </c>
      <c r="NA191" s="57">
        <v>31436</v>
      </c>
      <c r="NB191" s="57">
        <v>21572</v>
      </c>
      <c r="NC191" s="57">
        <v>21547</v>
      </c>
      <c r="NJ191" s="57">
        <v>3</v>
      </c>
      <c r="NK191" s="57">
        <v>2</v>
      </c>
      <c r="NL191" s="57">
        <v>2</v>
      </c>
      <c r="NM191" s="57">
        <v>2</v>
      </c>
      <c r="OD191" s="57">
        <v>32079</v>
      </c>
      <c r="OE191" s="57">
        <v>31620</v>
      </c>
      <c r="ON191" s="57">
        <v>2</v>
      </c>
      <c r="OO191" s="57">
        <v>2</v>
      </c>
      <c r="PJ191" s="57" t="s">
        <v>20164</v>
      </c>
      <c r="PK191" s="57" t="s">
        <v>20165</v>
      </c>
      <c r="PL191" s="57" t="s">
        <v>20166</v>
      </c>
      <c r="PN191" s="57">
        <v>1612.5828500000002</v>
      </c>
      <c r="PO191" s="57" t="s">
        <v>18823</v>
      </c>
      <c r="PP191" s="57" t="s">
        <v>18824</v>
      </c>
      <c r="PQ191" s="57" t="s">
        <v>18825</v>
      </c>
      <c r="PR191" s="57" t="s">
        <v>3168</v>
      </c>
      <c r="PS191" s="57" t="s">
        <v>3169</v>
      </c>
      <c r="PT191" s="57" t="s">
        <v>3170</v>
      </c>
      <c r="PU191" s="57" t="s">
        <v>3171</v>
      </c>
      <c r="PV191" s="57" t="s">
        <v>3172</v>
      </c>
      <c r="PW191" s="57" t="s">
        <v>3173</v>
      </c>
    </row>
    <row r="192" spans="1:439" ht="15" customHeight="1" x14ac:dyDescent="0.35">
      <c r="A192" s="57">
        <v>191</v>
      </c>
      <c r="B192" s="57" t="s">
        <v>277</v>
      </c>
      <c r="D192" s="57" t="s">
        <v>198</v>
      </c>
      <c r="E192" s="57" t="s">
        <v>2469</v>
      </c>
      <c r="F192" s="57" t="s">
        <v>2470</v>
      </c>
      <c r="G192" s="57" t="s">
        <v>1380</v>
      </c>
      <c r="H192" s="57" t="s">
        <v>2471</v>
      </c>
      <c r="P192" s="57" t="s">
        <v>1282</v>
      </c>
      <c r="S192" s="57" t="s">
        <v>69</v>
      </c>
      <c r="T192" s="57" t="s">
        <v>63</v>
      </c>
      <c r="U192" s="57" t="s">
        <v>63</v>
      </c>
      <c r="V192" s="57" t="s">
        <v>63</v>
      </c>
      <c r="W192" s="57" t="s">
        <v>63</v>
      </c>
      <c r="X192" s="57" t="s">
        <v>69</v>
      </c>
      <c r="Y192" s="57" t="s">
        <v>63</v>
      </c>
      <c r="Z192" s="57" t="s">
        <v>63</v>
      </c>
      <c r="AA192" s="57" t="s">
        <v>69</v>
      </c>
      <c r="AB192" s="57" t="s">
        <v>63</v>
      </c>
      <c r="AC192" s="57" t="s">
        <v>69</v>
      </c>
      <c r="AD192" s="57" t="s">
        <v>69</v>
      </c>
      <c r="AE192" s="57" t="s">
        <v>69</v>
      </c>
      <c r="AF192" s="57" t="s">
        <v>63</v>
      </c>
      <c r="AG192" s="57" t="s">
        <v>63</v>
      </c>
      <c r="AH192" s="57" t="s">
        <v>70</v>
      </c>
      <c r="AI192" s="57" t="s">
        <v>2472</v>
      </c>
      <c r="AJ192" s="57" t="s">
        <v>65</v>
      </c>
      <c r="AK192" s="57" t="s">
        <v>71</v>
      </c>
      <c r="AL192" s="57" t="s">
        <v>72</v>
      </c>
      <c r="AM192" s="57" t="s">
        <v>2473</v>
      </c>
      <c r="AO192" s="57" t="s">
        <v>184</v>
      </c>
      <c r="AP192" s="57" t="s">
        <v>18800</v>
      </c>
      <c r="AQ192" s="57" t="s">
        <v>67</v>
      </c>
      <c r="AR192" s="57" t="s">
        <v>67</v>
      </c>
      <c r="AS192" s="57" t="s">
        <v>1419</v>
      </c>
      <c r="AT192" s="57" t="s">
        <v>18801</v>
      </c>
      <c r="AU192" s="57" t="s">
        <v>6804</v>
      </c>
      <c r="AV192" s="57" t="s">
        <v>6805</v>
      </c>
      <c r="AW192" s="57" t="s">
        <v>4488</v>
      </c>
      <c r="AX192" s="57" t="s">
        <v>4490</v>
      </c>
      <c r="AY192" s="57" t="s">
        <v>4826</v>
      </c>
      <c r="BE192" s="57" t="s">
        <v>6806</v>
      </c>
      <c r="BF192" s="57" t="s">
        <v>6807</v>
      </c>
      <c r="BG192" s="57" t="s">
        <v>4494</v>
      </c>
      <c r="BH192" s="57" t="s">
        <v>6808</v>
      </c>
      <c r="BI192" s="57" t="s">
        <v>4496</v>
      </c>
      <c r="BJ192" s="57" t="s">
        <v>4497</v>
      </c>
      <c r="BO192" s="57" t="s">
        <v>4498</v>
      </c>
      <c r="BP192" s="57" t="s">
        <v>6809</v>
      </c>
      <c r="BQ192" s="57" t="s">
        <v>6810</v>
      </c>
      <c r="BV192" s="57" t="s">
        <v>18059</v>
      </c>
      <c r="BW192" s="164" t="s">
        <v>18802</v>
      </c>
      <c r="BX192" s="57" t="s">
        <v>20167</v>
      </c>
      <c r="BY192" s="57" t="s">
        <v>9717</v>
      </c>
      <c r="BZ192" s="57" t="s">
        <v>9718</v>
      </c>
      <c r="CA192" s="57" t="s">
        <v>4489</v>
      </c>
      <c r="CB192" s="57" t="s">
        <v>9719</v>
      </c>
      <c r="CC192" s="57" t="s">
        <v>9720</v>
      </c>
      <c r="CD192" s="57" t="s">
        <v>7626</v>
      </c>
      <c r="CI192" s="57" t="s">
        <v>9721</v>
      </c>
      <c r="CJ192" s="57" t="s">
        <v>7611</v>
      </c>
      <c r="CK192" s="57" t="s">
        <v>9722</v>
      </c>
      <c r="CL192" s="57" t="s">
        <v>9723</v>
      </c>
      <c r="CM192" s="57" t="s">
        <v>9724</v>
      </c>
      <c r="CN192" s="57" t="s">
        <v>7614</v>
      </c>
      <c r="CO192" s="57" t="s">
        <v>586</v>
      </c>
      <c r="CS192" s="57" t="s">
        <v>6809</v>
      </c>
      <c r="CT192" s="57" t="s">
        <v>9725</v>
      </c>
      <c r="CU192" s="57" t="s">
        <v>9726</v>
      </c>
      <c r="CZ192" s="57" t="s">
        <v>18061</v>
      </c>
      <c r="DA192" s="164" t="s">
        <v>18805</v>
      </c>
      <c r="DB192" s="57" t="s">
        <v>18908</v>
      </c>
      <c r="DC192" s="57" t="s">
        <v>12401</v>
      </c>
      <c r="DD192" s="57" t="s">
        <v>8188</v>
      </c>
      <c r="DE192" s="57" t="s">
        <v>12402</v>
      </c>
      <c r="DF192" s="57" t="s">
        <v>10617</v>
      </c>
      <c r="DG192" s="57" t="s">
        <v>10618</v>
      </c>
      <c r="DM192" s="57" t="s">
        <v>12403</v>
      </c>
      <c r="DN192" s="57" t="s">
        <v>10620</v>
      </c>
      <c r="DO192" s="57" t="s">
        <v>12404</v>
      </c>
      <c r="DP192" s="57" t="s">
        <v>12405</v>
      </c>
      <c r="DQ192" s="57" t="s">
        <v>12406</v>
      </c>
      <c r="DR192" s="57" t="s">
        <v>10624</v>
      </c>
      <c r="DW192" s="57" t="s">
        <v>10625</v>
      </c>
      <c r="DX192" s="57" t="s">
        <v>8171</v>
      </c>
      <c r="ED192" s="57" t="s">
        <v>18063</v>
      </c>
      <c r="EE192" s="164" t="s">
        <v>18805</v>
      </c>
      <c r="EF192" s="57" t="s">
        <v>20168</v>
      </c>
      <c r="EG192" s="57" t="s">
        <v>20169</v>
      </c>
      <c r="EH192" s="57" t="s">
        <v>20170</v>
      </c>
      <c r="EI192" s="57" t="s">
        <v>20171</v>
      </c>
      <c r="EJ192" s="57" t="s">
        <v>13106</v>
      </c>
      <c r="EK192" s="57" t="s">
        <v>16268</v>
      </c>
      <c r="EQ192" s="57" t="s">
        <v>20172</v>
      </c>
      <c r="ER192" s="57" t="s">
        <v>20173</v>
      </c>
      <c r="ES192" s="57" t="s">
        <v>13110</v>
      </c>
      <c r="ET192" s="57" t="s">
        <v>13111</v>
      </c>
      <c r="EU192" s="57" t="s">
        <v>13112</v>
      </c>
      <c r="FA192" s="57" t="s">
        <v>6405</v>
      </c>
      <c r="FB192" s="57" t="s">
        <v>13113</v>
      </c>
      <c r="FC192" s="57" t="s">
        <v>13296</v>
      </c>
      <c r="FH192" s="57" t="s">
        <v>18084</v>
      </c>
      <c r="FI192" s="164" t="s">
        <v>18802</v>
      </c>
      <c r="FJ192" s="57" t="s">
        <v>18853</v>
      </c>
      <c r="FK192" s="57" t="s">
        <v>15162</v>
      </c>
      <c r="FL192" s="57" t="s">
        <v>15163</v>
      </c>
      <c r="FM192" s="57" t="s">
        <v>15018</v>
      </c>
      <c r="FU192" s="57" t="s">
        <v>15165</v>
      </c>
      <c r="FV192" s="57" t="s">
        <v>15166</v>
      </c>
      <c r="FW192" s="57" t="s">
        <v>15021</v>
      </c>
      <c r="FX192" s="57" t="s">
        <v>15022</v>
      </c>
      <c r="GE192" s="57" t="s">
        <v>62</v>
      </c>
      <c r="GF192" s="57" t="s">
        <v>7483</v>
      </c>
      <c r="GG192" s="57" t="s">
        <v>7484</v>
      </c>
      <c r="GL192" s="57" t="s">
        <v>18072</v>
      </c>
      <c r="GM192" s="164" t="s">
        <v>18802</v>
      </c>
      <c r="GN192" s="57" t="s">
        <v>18901</v>
      </c>
      <c r="GO192" s="57" t="s">
        <v>594</v>
      </c>
      <c r="GP192" s="57" t="s">
        <v>775</v>
      </c>
      <c r="GQ192" s="57" t="s">
        <v>776</v>
      </c>
      <c r="GR192" s="57" t="s">
        <v>777</v>
      </c>
      <c r="GS192" s="57" t="s">
        <v>598</v>
      </c>
      <c r="GY192" s="57" t="s">
        <v>17169</v>
      </c>
      <c r="GZ192" s="57" t="s">
        <v>17170</v>
      </c>
      <c r="HA192" s="57" t="s">
        <v>13461</v>
      </c>
      <c r="HB192" s="57" t="s">
        <v>16624</v>
      </c>
      <c r="HC192" s="57" t="s">
        <v>16625</v>
      </c>
      <c r="HD192" s="57" t="s">
        <v>603</v>
      </c>
      <c r="HI192" s="57" t="s">
        <v>604</v>
      </c>
      <c r="HJ192" s="57" t="s">
        <v>614</v>
      </c>
      <c r="HK192" s="57" t="s">
        <v>615</v>
      </c>
      <c r="HP192" s="57" t="s">
        <v>18061</v>
      </c>
      <c r="HQ192" s="164" t="s">
        <v>18835</v>
      </c>
      <c r="HR192" s="57" t="s">
        <v>19158</v>
      </c>
      <c r="HS192" s="57" t="s">
        <v>74</v>
      </c>
      <c r="HT192" s="57" t="s">
        <v>74</v>
      </c>
      <c r="HU192" s="57" t="s">
        <v>74</v>
      </c>
      <c r="HV192" s="57" t="s">
        <v>74</v>
      </c>
      <c r="HW192" s="57" t="s">
        <v>68</v>
      </c>
      <c r="HX192" s="57" t="s">
        <v>68</v>
      </c>
      <c r="HY192" s="57" t="s">
        <v>74</v>
      </c>
      <c r="HZ192" s="57" t="s">
        <v>74</v>
      </c>
      <c r="IA192" s="57" t="s">
        <v>79</v>
      </c>
      <c r="IB192" s="57" t="s">
        <v>74</v>
      </c>
      <c r="IC192" s="57" t="s">
        <v>74</v>
      </c>
      <c r="ID192" s="57" t="s">
        <v>74</v>
      </c>
      <c r="IE192" s="57" t="s">
        <v>68</v>
      </c>
      <c r="IF192" s="57" t="s">
        <v>74</v>
      </c>
      <c r="IG192" s="57" t="s">
        <v>68</v>
      </c>
      <c r="IH192" s="57" t="s">
        <v>74</v>
      </c>
      <c r="II192" s="57" t="s">
        <v>74</v>
      </c>
      <c r="IJ192" s="57">
        <v>21547</v>
      </c>
      <c r="IK192" s="57">
        <v>21572</v>
      </c>
      <c r="IL192" s="57">
        <v>21532</v>
      </c>
      <c r="IT192" s="57">
        <v>2</v>
      </c>
      <c r="IU192" s="57">
        <v>1</v>
      </c>
      <c r="IV192" s="57">
        <v>2</v>
      </c>
      <c r="JN192" s="57">
        <v>21547</v>
      </c>
      <c r="JO192" s="57">
        <v>21572</v>
      </c>
      <c r="JP192" s="57">
        <v>31620</v>
      </c>
      <c r="JQ192" s="57">
        <v>31754</v>
      </c>
      <c r="JR192" s="57">
        <v>21532</v>
      </c>
      <c r="JX192" s="57">
        <v>2</v>
      </c>
      <c r="JY192" s="57">
        <v>1</v>
      </c>
      <c r="JZ192" s="57">
        <v>1</v>
      </c>
      <c r="KA192" s="57">
        <v>2</v>
      </c>
      <c r="KB192" s="57">
        <v>2</v>
      </c>
      <c r="KR192" s="57">
        <v>31436</v>
      </c>
      <c r="KS192" s="57">
        <v>21547</v>
      </c>
      <c r="KT192" s="57">
        <v>21572</v>
      </c>
      <c r="KU192" s="57">
        <v>21532</v>
      </c>
      <c r="LB192" s="57">
        <v>2</v>
      </c>
      <c r="LC192" s="57">
        <v>2</v>
      </c>
      <c r="LD192" s="57">
        <v>1</v>
      </c>
      <c r="LE192" s="57">
        <v>2</v>
      </c>
      <c r="LV192" s="57">
        <v>21572</v>
      </c>
      <c r="LW192" s="57">
        <v>21547</v>
      </c>
      <c r="MF192" s="57">
        <v>1</v>
      </c>
      <c r="MG192" s="57">
        <v>2</v>
      </c>
      <c r="MZ192" s="57">
        <v>31754</v>
      </c>
      <c r="NJ192" s="57">
        <v>2</v>
      </c>
      <c r="OD192" s="57">
        <v>21547</v>
      </c>
      <c r="OE192" s="57">
        <v>21572</v>
      </c>
      <c r="ON192" s="57">
        <v>2</v>
      </c>
      <c r="OO192" s="57">
        <v>1</v>
      </c>
      <c r="PJ192" s="57" t="s">
        <v>20174</v>
      </c>
      <c r="PK192" s="57" t="s">
        <v>20175</v>
      </c>
      <c r="PL192" s="57" t="s">
        <v>20176</v>
      </c>
      <c r="PN192" s="57">
        <v>1129.8920083999999</v>
      </c>
      <c r="PO192" s="57" t="s">
        <v>18823</v>
      </c>
      <c r="PP192" s="57" t="s">
        <v>18824</v>
      </c>
      <c r="PQ192" s="57" t="s">
        <v>18825</v>
      </c>
      <c r="PR192" s="57" t="s">
        <v>4016</v>
      </c>
      <c r="PS192" s="57" t="s">
        <v>4017</v>
      </c>
      <c r="PT192" s="57" t="s">
        <v>4018</v>
      </c>
      <c r="PU192" s="57" t="s">
        <v>3243</v>
      </c>
      <c r="PV192" s="57" t="s">
        <v>3244</v>
      </c>
      <c r="PW192" s="57" t="s">
        <v>4019</v>
      </c>
    </row>
    <row r="193" spans="1:439" ht="15" customHeight="1" x14ac:dyDescent="0.35">
      <c r="A193" s="57">
        <v>192</v>
      </c>
      <c r="B193" s="57" t="s">
        <v>277</v>
      </c>
      <c r="D193" s="57" t="s">
        <v>359</v>
      </c>
      <c r="E193" s="57" t="s">
        <v>1212</v>
      </c>
      <c r="F193" s="57" t="s">
        <v>279</v>
      </c>
      <c r="P193" s="57" t="s">
        <v>1213</v>
      </c>
      <c r="S193" s="57" t="s">
        <v>69</v>
      </c>
      <c r="T193" s="57" t="s">
        <v>63</v>
      </c>
      <c r="U193" s="57" t="s">
        <v>69</v>
      </c>
      <c r="V193" s="57" t="s">
        <v>63</v>
      </c>
      <c r="W193" s="57" t="s">
        <v>69</v>
      </c>
      <c r="X193" s="57" t="s">
        <v>69</v>
      </c>
      <c r="Y193" s="57" t="s">
        <v>63</v>
      </c>
      <c r="Z193" s="57" t="s">
        <v>63</v>
      </c>
      <c r="AA193" s="57" t="s">
        <v>69</v>
      </c>
      <c r="AB193" s="57" t="s">
        <v>63</v>
      </c>
      <c r="AC193" s="57" t="s">
        <v>69</v>
      </c>
      <c r="AD193" s="57" t="s">
        <v>69</v>
      </c>
      <c r="AE193" s="57" t="s">
        <v>69</v>
      </c>
      <c r="AF193" s="57" t="s">
        <v>69</v>
      </c>
      <c r="AG193" s="57" t="s">
        <v>69</v>
      </c>
      <c r="AH193" s="57" t="s">
        <v>70</v>
      </c>
      <c r="AI193" s="57" t="s">
        <v>2467</v>
      </c>
      <c r="AJ193" s="57" t="s">
        <v>65</v>
      </c>
      <c r="AK193" s="57" t="s">
        <v>71</v>
      </c>
      <c r="AL193" s="57" t="s">
        <v>72</v>
      </c>
      <c r="AM193" s="57" t="s">
        <v>2474</v>
      </c>
      <c r="AN193" s="57" t="s">
        <v>2475</v>
      </c>
      <c r="AO193" s="57" t="s">
        <v>1016</v>
      </c>
      <c r="AP193" s="57" t="s">
        <v>18800</v>
      </c>
      <c r="AQ193" s="57" t="s">
        <v>67</v>
      </c>
      <c r="AR193" s="57" t="s">
        <v>67</v>
      </c>
      <c r="AS193" s="57" t="s">
        <v>2428</v>
      </c>
      <c r="AT193" s="57" t="s">
        <v>18801</v>
      </c>
      <c r="AU193" s="57" t="s">
        <v>4486</v>
      </c>
      <c r="AV193" s="57" t="s">
        <v>4487</v>
      </c>
      <c r="AW193" s="57" t="s">
        <v>4487</v>
      </c>
      <c r="AX193" s="57" t="s">
        <v>4489</v>
      </c>
      <c r="AY193" s="57" t="s">
        <v>4490</v>
      </c>
      <c r="AZ193" s="57" t="s">
        <v>4491</v>
      </c>
      <c r="BE193" s="57" t="s">
        <v>4492</v>
      </c>
      <c r="BF193" s="57" t="s">
        <v>4493</v>
      </c>
      <c r="BG193" s="57" t="s">
        <v>4494</v>
      </c>
      <c r="BH193" s="57" t="s">
        <v>4495</v>
      </c>
      <c r="BI193" s="57" t="s">
        <v>4496</v>
      </c>
      <c r="BJ193" s="57" t="s">
        <v>4497</v>
      </c>
      <c r="BO193" s="57" t="s">
        <v>4498</v>
      </c>
      <c r="BP193" s="57" t="s">
        <v>631</v>
      </c>
      <c r="BQ193" s="57" t="s">
        <v>4499</v>
      </c>
      <c r="BV193" s="57" t="s">
        <v>18059</v>
      </c>
      <c r="BW193" s="164" t="s">
        <v>18802</v>
      </c>
      <c r="BX193" s="57" t="s">
        <v>18803</v>
      </c>
      <c r="BY193" s="57" t="s">
        <v>7360</v>
      </c>
      <c r="BZ193" s="57" t="s">
        <v>7361</v>
      </c>
      <c r="CA193" s="57" t="s">
        <v>7607</v>
      </c>
      <c r="CB193" s="57" t="s">
        <v>7608</v>
      </c>
      <c r="CC193" s="57" t="s">
        <v>7364</v>
      </c>
      <c r="CD193" s="57" t="s">
        <v>7365</v>
      </c>
      <c r="CE193" s="57" t="s">
        <v>7366</v>
      </c>
      <c r="CI193" s="57" t="s">
        <v>7367</v>
      </c>
      <c r="CJ193" s="57" t="s">
        <v>7368</v>
      </c>
      <c r="CK193" s="57" t="s">
        <v>7369</v>
      </c>
      <c r="CL193" s="57" t="s">
        <v>7613</v>
      </c>
      <c r="CM193" s="57" t="s">
        <v>7371</v>
      </c>
      <c r="CN193" s="57" t="s">
        <v>586</v>
      </c>
      <c r="CS193" s="57" t="s">
        <v>631</v>
      </c>
      <c r="CT193" s="57" t="s">
        <v>6825</v>
      </c>
      <c r="CU193" s="57" t="s">
        <v>4581</v>
      </c>
      <c r="CZ193" s="57" t="s">
        <v>18061</v>
      </c>
      <c r="DA193" s="164" t="s">
        <v>18805</v>
      </c>
      <c r="DB193" s="57" t="s">
        <v>18804</v>
      </c>
      <c r="DC193" s="57" t="s">
        <v>10386</v>
      </c>
      <c r="DD193" s="57" t="s">
        <v>8188</v>
      </c>
      <c r="DE193" s="57" t="s">
        <v>8189</v>
      </c>
      <c r="DF193" s="57" t="s">
        <v>8190</v>
      </c>
      <c r="DG193" s="57" t="s">
        <v>20177</v>
      </c>
      <c r="DM193" s="57" t="s">
        <v>10388</v>
      </c>
      <c r="DN193" s="57" t="s">
        <v>10389</v>
      </c>
      <c r="DO193" s="57" t="s">
        <v>10390</v>
      </c>
      <c r="DP193" s="57" t="s">
        <v>10391</v>
      </c>
      <c r="DW193" s="57" t="s">
        <v>10393</v>
      </c>
      <c r="DX193" s="57" t="s">
        <v>61</v>
      </c>
      <c r="DY193" s="57" t="s">
        <v>4581</v>
      </c>
      <c r="ED193" s="57" t="s">
        <v>18063</v>
      </c>
      <c r="EE193" s="164" t="s">
        <v>18805</v>
      </c>
      <c r="EF193" s="57" t="s">
        <v>18806</v>
      </c>
      <c r="EG193" s="57" t="s">
        <v>13103</v>
      </c>
      <c r="EH193" s="57" t="s">
        <v>13104</v>
      </c>
      <c r="EI193" s="57" t="s">
        <v>13293</v>
      </c>
      <c r="EJ193" s="57" t="s">
        <v>13106</v>
      </c>
      <c r="EK193" s="57" t="s">
        <v>13107</v>
      </c>
      <c r="EQ193" s="57" t="s">
        <v>13108</v>
      </c>
      <c r="ER193" s="57" t="s">
        <v>13109</v>
      </c>
      <c r="ES193" s="57" t="s">
        <v>13110</v>
      </c>
      <c r="ET193" s="57" t="s">
        <v>13111</v>
      </c>
      <c r="EU193" s="57" t="s">
        <v>13112</v>
      </c>
      <c r="FA193" s="57" t="s">
        <v>6405</v>
      </c>
      <c r="FB193" s="57" t="s">
        <v>13113</v>
      </c>
      <c r="FC193" s="57" t="s">
        <v>13296</v>
      </c>
      <c r="FH193" s="57" t="s">
        <v>18084</v>
      </c>
      <c r="FI193" s="164" t="s">
        <v>18802</v>
      </c>
      <c r="FJ193" s="57" t="s">
        <v>19061</v>
      </c>
      <c r="FK193" s="57" t="s">
        <v>15016</v>
      </c>
      <c r="FL193" s="57" t="s">
        <v>15017</v>
      </c>
      <c r="FM193" s="57" t="s">
        <v>15164</v>
      </c>
      <c r="FU193" s="57" t="s">
        <v>15019</v>
      </c>
      <c r="FV193" s="57" t="s">
        <v>15020</v>
      </c>
      <c r="FW193" s="57" t="s">
        <v>15021</v>
      </c>
      <c r="FX193" s="57" t="s">
        <v>15022</v>
      </c>
      <c r="GE193" s="57" t="s">
        <v>62</v>
      </c>
      <c r="GF193" s="57" t="s">
        <v>15023</v>
      </c>
      <c r="GG193" s="57" t="s">
        <v>4581</v>
      </c>
      <c r="GL193" s="57" t="s">
        <v>18072</v>
      </c>
      <c r="GM193" s="164" t="s">
        <v>18802</v>
      </c>
      <c r="GN193" s="57" t="s">
        <v>18808</v>
      </c>
      <c r="GO193" s="57" t="s">
        <v>17171</v>
      </c>
      <c r="GP193" s="57" t="s">
        <v>775</v>
      </c>
      <c r="GQ193" s="57" t="s">
        <v>776</v>
      </c>
      <c r="GR193" s="57" t="s">
        <v>777</v>
      </c>
      <c r="GY193" s="57" t="s">
        <v>17172</v>
      </c>
      <c r="GZ193" s="57" t="s">
        <v>13235</v>
      </c>
      <c r="HA193" s="57" t="s">
        <v>13461</v>
      </c>
      <c r="HB193" s="57" t="s">
        <v>16624</v>
      </c>
      <c r="HC193" s="57" t="s">
        <v>603</v>
      </c>
      <c r="HI193" s="57" t="s">
        <v>664</v>
      </c>
      <c r="HJ193" s="57" t="s">
        <v>16588</v>
      </c>
      <c r="HK193" s="57" t="s">
        <v>16564</v>
      </c>
      <c r="HP193" s="57" t="s">
        <v>18061</v>
      </c>
      <c r="HQ193" s="164" t="s">
        <v>18802</v>
      </c>
      <c r="HR193" s="57" t="s">
        <v>18942</v>
      </c>
      <c r="HS193" s="57" t="s">
        <v>79</v>
      </c>
      <c r="HT193" s="57" t="s">
        <v>74</v>
      </c>
      <c r="HU193" s="57" t="s">
        <v>79</v>
      </c>
      <c r="HV193" s="57" t="s">
        <v>74</v>
      </c>
      <c r="HW193" s="57" t="s">
        <v>74</v>
      </c>
      <c r="HX193" s="57" t="s">
        <v>74</v>
      </c>
      <c r="HY193" s="57" t="s">
        <v>74</v>
      </c>
      <c r="HZ193" s="57" t="s">
        <v>74</v>
      </c>
      <c r="IA193" s="57" t="s">
        <v>79</v>
      </c>
      <c r="IB193" s="57" t="s">
        <v>74</v>
      </c>
      <c r="IC193" s="57" t="s">
        <v>74</v>
      </c>
      <c r="ID193" s="57" t="s">
        <v>74</v>
      </c>
      <c r="IE193" s="57" t="s">
        <v>74</v>
      </c>
      <c r="IF193" s="57" t="s">
        <v>79</v>
      </c>
      <c r="IG193" s="57" t="s">
        <v>74</v>
      </c>
      <c r="IH193" s="57" t="s">
        <v>74</v>
      </c>
      <c r="II193" s="57" t="s">
        <v>74</v>
      </c>
      <c r="IJ193" s="57">
        <v>21510</v>
      </c>
      <c r="IK193" s="57">
        <v>11554</v>
      </c>
      <c r="IL193" s="57">
        <v>11454</v>
      </c>
      <c r="IM193" s="57">
        <v>21572</v>
      </c>
      <c r="IT193" s="57">
        <v>2</v>
      </c>
      <c r="IU193" s="57">
        <v>1</v>
      </c>
      <c r="IV193" s="57">
        <v>1</v>
      </c>
      <c r="IW193" s="57">
        <v>1</v>
      </c>
      <c r="JN193" s="57">
        <v>21510</v>
      </c>
      <c r="JO193" s="57">
        <v>31620</v>
      </c>
      <c r="JP193" s="57">
        <v>11554</v>
      </c>
      <c r="JQ193" s="57">
        <v>11454</v>
      </c>
      <c r="JR193" s="57">
        <v>21572</v>
      </c>
      <c r="JX193" s="57">
        <v>2</v>
      </c>
      <c r="JY193" s="57">
        <v>2</v>
      </c>
      <c r="JZ193" s="57">
        <v>1</v>
      </c>
      <c r="KA193" s="57">
        <v>1</v>
      </c>
      <c r="KB193" s="57">
        <v>1</v>
      </c>
      <c r="KR193" s="57">
        <v>21510</v>
      </c>
      <c r="KS193" s="57">
        <v>31620</v>
      </c>
      <c r="KT193" s="57">
        <v>11554</v>
      </c>
      <c r="KU193" s="57">
        <v>11454</v>
      </c>
      <c r="KV193" s="57">
        <v>21572</v>
      </c>
      <c r="LB193" s="57">
        <v>2</v>
      </c>
      <c r="LC193" s="57">
        <v>2</v>
      </c>
      <c r="LD193" s="57">
        <v>1</v>
      </c>
      <c r="LE193" s="57">
        <v>1</v>
      </c>
      <c r="LF193" s="57">
        <v>2</v>
      </c>
      <c r="LV193" s="57">
        <v>21572</v>
      </c>
      <c r="LW193" s="57">
        <v>31754</v>
      </c>
      <c r="MF193" s="57">
        <v>1</v>
      </c>
      <c r="MG193" s="57">
        <v>2</v>
      </c>
      <c r="MZ193" s="57">
        <v>21572</v>
      </c>
      <c r="NA193" s="57">
        <v>31754</v>
      </c>
      <c r="NB193" s="57">
        <v>31754</v>
      </c>
      <c r="NJ193" s="57">
        <v>1</v>
      </c>
      <c r="NK193" s="57">
        <v>2</v>
      </c>
      <c r="NL193" s="57">
        <v>2</v>
      </c>
      <c r="OD193" s="57">
        <v>21572</v>
      </c>
      <c r="OE193" s="57">
        <v>21547</v>
      </c>
      <c r="OF193" s="57">
        <v>31754</v>
      </c>
      <c r="ON193" s="57">
        <v>1</v>
      </c>
      <c r="OO193" s="57">
        <v>2</v>
      </c>
      <c r="OP193" s="57">
        <v>2</v>
      </c>
      <c r="PJ193" s="57" t="s">
        <v>20178</v>
      </c>
      <c r="PK193" s="57" t="s">
        <v>20179</v>
      </c>
      <c r="PL193" s="57" t="s">
        <v>20180</v>
      </c>
      <c r="PN193" s="57">
        <v>1589.3282824</v>
      </c>
      <c r="PO193" s="57" t="s">
        <v>18823</v>
      </c>
      <c r="PP193" s="57" t="s">
        <v>18824</v>
      </c>
      <c r="PQ193" s="57" t="s">
        <v>18825</v>
      </c>
      <c r="PR193" s="57" t="s">
        <v>3144</v>
      </c>
      <c r="PS193" s="57" t="s">
        <v>3899</v>
      </c>
      <c r="PT193" s="57" t="s">
        <v>3146</v>
      </c>
      <c r="PU193" s="57" t="s">
        <v>3283</v>
      </c>
      <c r="PV193" s="57" t="s">
        <v>3148</v>
      </c>
      <c r="PW193" s="57" t="s">
        <v>4020</v>
      </c>
    </row>
    <row r="194" spans="1:439" ht="15" customHeight="1" x14ac:dyDescent="0.35">
      <c r="A194" s="57">
        <v>193</v>
      </c>
      <c r="B194" s="57" t="s">
        <v>277</v>
      </c>
      <c r="D194" s="57" t="s">
        <v>360</v>
      </c>
      <c r="E194" s="57" t="s">
        <v>2476</v>
      </c>
      <c r="F194" s="57" t="s">
        <v>2477</v>
      </c>
      <c r="G194" s="57" t="s">
        <v>2478</v>
      </c>
      <c r="H194" s="57" t="s">
        <v>2479</v>
      </c>
      <c r="P194" s="57" t="s">
        <v>1282</v>
      </c>
      <c r="Q194" s="57" t="s">
        <v>1213</v>
      </c>
      <c r="R194" s="57" t="s">
        <v>1340</v>
      </c>
      <c r="S194" s="57" t="s">
        <v>69</v>
      </c>
      <c r="T194" s="57" t="s">
        <v>63</v>
      </c>
      <c r="U194" s="57" t="s">
        <v>63</v>
      </c>
      <c r="V194" s="57" t="s">
        <v>63</v>
      </c>
      <c r="W194" s="57" t="s">
        <v>63</v>
      </c>
      <c r="X194" s="57" t="s">
        <v>69</v>
      </c>
      <c r="Y194" s="57" t="s">
        <v>63</v>
      </c>
      <c r="Z194" s="57" t="s">
        <v>63</v>
      </c>
      <c r="AA194" s="57" t="s">
        <v>69</v>
      </c>
      <c r="AB194" s="57" t="s">
        <v>63</v>
      </c>
      <c r="AC194" s="57" t="s">
        <v>69</v>
      </c>
      <c r="AD194" s="57" t="s">
        <v>69</v>
      </c>
      <c r="AE194" s="57" t="s">
        <v>69</v>
      </c>
      <c r="AF194" s="57" t="s">
        <v>63</v>
      </c>
      <c r="AG194" s="57" t="s">
        <v>63</v>
      </c>
      <c r="AH194" s="57" t="s">
        <v>70</v>
      </c>
      <c r="AI194" s="57" t="s">
        <v>2480</v>
      </c>
      <c r="AJ194" s="57" t="s">
        <v>71</v>
      </c>
      <c r="AK194" s="57" t="s">
        <v>76</v>
      </c>
      <c r="AL194" s="57" t="s">
        <v>72</v>
      </c>
      <c r="AM194" s="57" t="s">
        <v>2473</v>
      </c>
      <c r="AO194" s="57" t="s">
        <v>1017</v>
      </c>
      <c r="AP194" s="57" t="s">
        <v>18800</v>
      </c>
      <c r="AQ194" s="57" t="s">
        <v>1245</v>
      </c>
      <c r="AR194" s="57" t="s">
        <v>78</v>
      </c>
      <c r="AS194" s="57" t="s">
        <v>1419</v>
      </c>
      <c r="AT194" s="57" t="s">
        <v>18859</v>
      </c>
      <c r="AU194" s="57" t="s">
        <v>4815</v>
      </c>
      <c r="AV194" s="57" t="s">
        <v>6805</v>
      </c>
      <c r="AW194" s="57" t="s">
        <v>4488</v>
      </c>
      <c r="AX194" s="57" t="s">
        <v>4490</v>
      </c>
      <c r="AY194" s="57" t="s">
        <v>4844</v>
      </c>
      <c r="AZ194" s="57" t="s">
        <v>4845</v>
      </c>
      <c r="BE194" s="57" t="s">
        <v>4846</v>
      </c>
      <c r="BF194" s="57" t="s">
        <v>4808</v>
      </c>
      <c r="BG194" s="57" t="s">
        <v>4494</v>
      </c>
      <c r="BH194" s="57" t="s">
        <v>4848</v>
      </c>
      <c r="BI194" s="57" t="s">
        <v>4496</v>
      </c>
      <c r="BJ194" s="57" t="s">
        <v>4830</v>
      </c>
      <c r="BK194" s="57" t="s">
        <v>4849</v>
      </c>
      <c r="BO194" s="57" t="s">
        <v>4498</v>
      </c>
      <c r="BP194" s="57" t="s">
        <v>716</v>
      </c>
      <c r="BQ194" s="57" t="s">
        <v>4812</v>
      </c>
      <c r="BV194" s="57" t="s">
        <v>18059</v>
      </c>
      <c r="BW194" s="164" t="s">
        <v>18802</v>
      </c>
      <c r="BX194" s="57" t="s">
        <v>19958</v>
      </c>
      <c r="BY194" s="57" t="s">
        <v>9727</v>
      </c>
      <c r="BZ194" s="57" t="s">
        <v>9728</v>
      </c>
      <c r="CA194" s="57" t="s">
        <v>7669</v>
      </c>
      <c r="CB194" s="57" t="s">
        <v>7670</v>
      </c>
      <c r="CC194" s="57" t="s">
        <v>7364</v>
      </c>
      <c r="CD194" s="57" t="s">
        <v>7626</v>
      </c>
      <c r="CI194" s="57" t="s">
        <v>9729</v>
      </c>
      <c r="CJ194" s="57" t="s">
        <v>7672</v>
      </c>
      <c r="CK194" s="57" t="s">
        <v>7673</v>
      </c>
      <c r="CL194" s="57" t="s">
        <v>7674</v>
      </c>
      <c r="CM194" s="57" t="s">
        <v>9730</v>
      </c>
      <c r="CN194" s="57" t="s">
        <v>7676</v>
      </c>
      <c r="CO194" s="57" t="s">
        <v>7664</v>
      </c>
      <c r="CP194" s="57" t="s">
        <v>7665</v>
      </c>
      <c r="CS194" s="57" t="s">
        <v>4660</v>
      </c>
      <c r="CT194" s="57" t="s">
        <v>7677</v>
      </c>
      <c r="CU194" s="57" t="s">
        <v>7678</v>
      </c>
      <c r="CZ194" s="57" t="s">
        <v>18061</v>
      </c>
      <c r="DA194" s="164" t="s">
        <v>18802</v>
      </c>
      <c r="DB194" s="57" t="s">
        <v>18957</v>
      </c>
      <c r="DC194" s="57" t="s">
        <v>10615</v>
      </c>
      <c r="DD194" s="57" t="s">
        <v>8188</v>
      </c>
      <c r="DE194" s="57" t="s">
        <v>12407</v>
      </c>
      <c r="DF194" s="57" t="s">
        <v>12408</v>
      </c>
      <c r="DG194" s="57" t="s">
        <v>10618</v>
      </c>
      <c r="DM194" s="57" t="s">
        <v>12409</v>
      </c>
      <c r="DN194" s="57" t="s">
        <v>10620</v>
      </c>
      <c r="DO194" s="57" t="s">
        <v>12410</v>
      </c>
      <c r="DP194" s="57" t="s">
        <v>10622</v>
      </c>
      <c r="DQ194" s="57" t="s">
        <v>12411</v>
      </c>
      <c r="DR194" s="57" t="s">
        <v>10642</v>
      </c>
      <c r="DW194" s="57" t="s">
        <v>10625</v>
      </c>
      <c r="DX194" s="57" t="s">
        <v>8171</v>
      </c>
      <c r="ED194" s="57" t="s">
        <v>18063</v>
      </c>
      <c r="EE194" s="164" t="s">
        <v>18805</v>
      </c>
      <c r="EF194" s="57" t="s">
        <v>20181</v>
      </c>
      <c r="EG194" s="57" t="s">
        <v>13291</v>
      </c>
      <c r="EH194" s="57" t="s">
        <v>13292</v>
      </c>
      <c r="EI194" s="57" t="s">
        <v>20182</v>
      </c>
      <c r="EJ194" s="57" t="s">
        <v>13106</v>
      </c>
      <c r="EK194" s="57" t="s">
        <v>16268</v>
      </c>
      <c r="EQ194" s="57" t="s">
        <v>13294</v>
      </c>
      <c r="ER194" s="57" t="s">
        <v>20173</v>
      </c>
      <c r="ES194" s="57" t="s">
        <v>13110</v>
      </c>
      <c r="ET194" s="57" t="s">
        <v>13111</v>
      </c>
      <c r="EU194" s="57" t="s">
        <v>13112</v>
      </c>
      <c r="FA194" s="57" t="s">
        <v>6405</v>
      </c>
      <c r="FB194" s="57" t="s">
        <v>13113</v>
      </c>
      <c r="FC194" s="57" t="s">
        <v>13296</v>
      </c>
      <c r="FH194" s="57" t="s">
        <v>18084</v>
      </c>
      <c r="FI194" s="164" t="s">
        <v>18802</v>
      </c>
      <c r="FJ194" s="57" t="s">
        <v>18853</v>
      </c>
      <c r="FK194" s="57" t="s">
        <v>15180</v>
      </c>
      <c r="FL194" s="57" t="s">
        <v>775</v>
      </c>
      <c r="FM194" s="57" t="s">
        <v>776</v>
      </c>
      <c r="FN194" s="57" t="s">
        <v>13458</v>
      </c>
      <c r="FO194" s="57" t="s">
        <v>13459</v>
      </c>
      <c r="FP194" s="57" t="s">
        <v>13232</v>
      </c>
      <c r="FQ194" s="57" t="s">
        <v>15181</v>
      </c>
      <c r="FR194" s="57" t="s">
        <v>598</v>
      </c>
      <c r="FU194" s="57" t="s">
        <v>15182</v>
      </c>
      <c r="FV194" s="57" t="s">
        <v>13235</v>
      </c>
      <c r="FW194" s="57" t="s">
        <v>13461</v>
      </c>
      <c r="FX194" s="57" t="s">
        <v>15184</v>
      </c>
      <c r="FY194" s="57" t="s">
        <v>13463</v>
      </c>
      <c r="FZ194" s="57" t="s">
        <v>10407</v>
      </c>
      <c r="GA194" s="57" t="s">
        <v>15185</v>
      </c>
      <c r="GB194" s="57" t="s">
        <v>603</v>
      </c>
      <c r="GE194" s="57" t="s">
        <v>13241</v>
      </c>
      <c r="GF194" s="57" t="s">
        <v>697</v>
      </c>
      <c r="GG194" s="57" t="s">
        <v>15179</v>
      </c>
      <c r="GL194" s="57" t="s">
        <v>18061</v>
      </c>
      <c r="GM194" s="164" t="s">
        <v>18835</v>
      </c>
      <c r="GN194" s="57" t="s">
        <v>18995</v>
      </c>
      <c r="HS194" s="57" t="s">
        <v>79</v>
      </c>
      <c r="HT194" s="57" t="s">
        <v>79</v>
      </c>
      <c r="HU194" s="57" t="s">
        <v>79</v>
      </c>
      <c r="HV194" s="57" t="s">
        <v>74</v>
      </c>
      <c r="HW194" s="57" t="s">
        <v>79</v>
      </c>
      <c r="HX194" s="57" t="s">
        <v>68</v>
      </c>
      <c r="HY194" s="57" t="s">
        <v>79</v>
      </c>
      <c r="HZ194" s="57" t="s">
        <v>79</v>
      </c>
      <c r="IA194" s="57" t="s">
        <v>79</v>
      </c>
      <c r="IB194" s="57" t="s">
        <v>79</v>
      </c>
      <c r="IC194" s="57" t="s">
        <v>79</v>
      </c>
      <c r="ID194" s="57" t="s">
        <v>79</v>
      </c>
      <c r="IE194" s="57" t="s">
        <v>68</v>
      </c>
      <c r="IF194" s="57" t="s">
        <v>79</v>
      </c>
      <c r="IG194" s="57" t="s">
        <v>79</v>
      </c>
      <c r="IH194" s="57" t="s">
        <v>79</v>
      </c>
      <c r="II194" s="57" t="s">
        <v>82</v>
      </c>
      <c r="IJ194" s="57">
        <v>21547</v>
      </c>
      <c r="IK194" s="57">
        <v>21572</v>
      </c>
      <c r="IT194" s="57">
        <v>2</v>
      </c>
      <c r="IU194" s="57">
        <v>1</v>
      </c>
      <c r="JN194" s="57">
        <v>21547</v>
      </c>
      <c r="JO194" s="57">
        <v>31620</v>
      </c>
      <c r="JP194" s="57">
        <v>31608</v>
      </c>
      <c r="JQ194" s="57">
        <v>21572</v>
      </c>
      <c r="JR194" s="57">
        <v>21532</v>
      </c>
      <c r="JX194" s="57">
        <v>2</v>
      </c>
      <c r="JY194" s="57">
        <v>2</v>
      </c>
      <c r="JZ194" s="57">
        <v>2</v>
      </c>
      <c r="KA194" s="57">
        <v>1</v>
      </c>
      <c r="KB194" s="57">
        <v>2</v>
      </c>
      <c r="KR194" s="57">
        <v>21547</v>
      </c>
      <c r="KS194" s="57">
        <v>21572</v>
      </c>
      <c r="KT194" s="57">
        <v>31436</v>
      </c>
      <c r="KU194" s="57">
        <v>31608</v>
      </c>
      <c r="KV194" s="57">
        <v>21532</v>
      </c>
      <c r="LB194" s="57">
        <v>2</v>
      </c>
      <c r="LC194" s="57">
        <v>1</v>
      </c>
      <c r="LD194" s="57">
        <v>2</v>
      </c>
      <c r="LE194" s="57">
        <v>2</v>
      </c>
      <c r="LF194" s="57">
        <v>2</v>
      </c>
      <c r="LV194" s="57">
        <v>21547</v>
      </c>
      <c r="LW194" s="57">
        <v>21572</v>
      </c>
      <c r="MF194" s="57">
        <v>2</v>
      </c>
      <c r="MG194" s="57">
        <v>1</v>
      </c>
      <c r="MZ194" s="57">
        <v>21547</v>
      </c>
      <c r="NA194" s="57">
        <v>21572</v>
      </c>
      <c r="NB194" s="57">
        <v>31624</v>
      </c>
      <c r="NC194" s="57">
        <v>23684</v>
      </c>
      <c r="NJ194" s="57">
        <v>2</v>
      </c>
      <c r="NK194" s="57">
        <v>1</v>
      </c>
      <c r="NL194" s="57">
        <v>1</v>
      </c>
      <c r="NM194" s="57">
        <v>1</v>
      </c>
      <c r="PJ194" s="57" t="s">
        <v>20183</v>
      </c>
      <c r="PK194" s="57" t="s">
        <v>20184</v>
      </c>
      <c r="PL194" s="57" t="s">
        <v>20185</v>
      </c>
      <c r="PN194" s="57">
        <v>1156.4207401000003</v>
      </c>
      <c r="PO194" s="57" t="s">
        <v>18823</v>
      </c>
      <c r="PP194" s="57" t="s">
        <v>18824</v>
      </c>
      <c r="PQ194" s="57" t="s">
        <v>18825</v>
      </c>
      <c r="PR194" s="57" t="s">
        <v>3898</v>
      </c>
      <c r="PS194" s="57" t="s">
        <v>4021</v>
      </c>
      <c r="PT194" s="57" t="s">
        <v>4022</v>
      </c>
      <c r="PU194" s="57" t="s">
        <v>3243</v>
      </c>
      <c r="PV194" s="57" t="s">
        <v>3260</v>
      </c>
      <c r="PW194" s="57" t="s">
        <v>3167</v>
      </c>
    </row>
    <row r="195" spans="1:439" ht="15" customHeight="1" x14ac:dyDescent="0.35">
      <c r="A195" s="57">
        <v>194</v>
      </c>
      <c r="B195" s="57" t="s">
        <v>277</v>
      </c>
      <c r="D195" s="57" t="s">
        <v>361</v>
      </c>
      <c r="E195" s="57" t="s">
        <v>2481</v>
      </c>
      <c r="F195" s="57" t="s">
        <v>2482</v>
      </c>
      <c r="G195" s="57" t="s">
        <v>2483</v>
      </c>
      <c r="H195" s="57" t="s">
        <v>2484</v>
      </c>
      <c r="I195" s="57" t="s">
        <v>2485</v>
      </c>
      <c r="P195" s="57" t="s">
        <v>1257</v>
      </c>
      <c r="S195" s="57" t="s">
        <v>69</v>
      </c>
      <c r="T195" s="57" t="s">
        <v>63</v>
      </c>
      <c r="U195" s="57" t="s">
        <v>69</v>
      </c>
      <c r="V195" s="57" t="s">
        <v>69</v>
      </c>
      <c r="W195" s="57" t="s">
        <v>69</v>
      </c>
      <c r="X195" s="57" t="s">
        <v>69</v>
      </c>
      <c r="Y195" s="57" t="s">
        <v>63</v>
      </c>
      <c r="Z195" s="57" t="s">
        <v>63</v>
      </c>
      <c r="AA195" s="57" t="s">
        <v>69</v>
      </c>
      <c r="AB195" s="57" t="s">
        <v>63</v>
      </c>
      <c r="AC195" s="57" t="s">
        <v>69</v>
      </c>
      <c r="AD195" s="57" t="s">
        <v>69</v>
      </c>
      <c r="AE195" s="57" t="s">
        <v>69</v>
      </c>
      <c r="AF195" s="57" t="s">
        <v>69</v>
      </c>
      <c r="AG195" s="57" t="s">
        <v>63</v>
      </c>
      <c r="AH195" s="57" t="s">
        <v>75</v>
      </c>
      <c r="AI195" s="57" t="s">
        <v>2486</v>
      </c>
      <c r="AJ195" s="57" t="s">
        <v>76</v>
      </c>
      <c r="AK195" s="57" t="s">
        <v>81</v>
      </c>
      <c r="AL195" s="57" t="s">
        <v>72</v>
      </c>
      <c r="AM195" s="57" t="s">
        <v>2487</v>
      </c>
      <c r="AO195" s="57" t="s">
        <v>1018</v>
      </c>
      <c r="AP195" s="57" t="s">
        <v>18800</v>
      </c>
      <c r="AQ195" s="57" t="s">
        <v>1245</v>
      </c>
      <c r="AR195" s="57" t="s">
        <v>73</v>
      </c>
      <c r="AS195" s="57" t="s">
        <v>1419</v>
      </c>
      <c r="AT195" s="57" t="s">
        <v>18859</v>
      </c>
      <c r="AU195" s="57" t="s">
        <v>20186</v>
      </c>
      <c r="AV195" s="57" t="s">
        <v>4585</v>
      </c>
      <c r="AW195" s="57" t="s">
        <v>4586</v>
      </c>
      <c r="AX195" s="57" t="s">
        <v>5036</v>
      </c>
      <c r="AY195" s="57" t="s">
        <v>4588</v>
      </c>
      <c r="AZ195" s="57" t="s">
        <v>4589</v>
      </c>
      <c r="BA195" s="57" t="s">
        <v>4590</v>
      </c>
      <c r="BB195" s="57" t="s">
        <v>4591</v>
      </c>
      <c r="BE195" s="57" t="s">
        <v>4592</v>
      </c>
      <c r="BF195" s="57" t="s">
        <v>4593</v>
      </c>
      <c r="BG195" s="57" t="s">
        <v>4594</v>
      </c>
      <c r="BH195" s="57" t="s">
        <v>4595</v>
      </c>
      <c r="BI195" s="57" t="s">
        <v>4596</v>
      </c>
      <c r="BJ195" s="57" t="s">
        <v>4597</v>
      </c>
      <c r="BK195" s="57" t="s">
        <v>4598</v>
      </c>
      <c r="BL195" s="57" t="s">
        <v>4599</v>
      </c>
      <c r="BM195" s="57" t="s">
        <v>4600</v>
      </c>
      <c r="BO195" s="57" t="s">
        <v>4601</v>
      </c>
      <c r="BP195" s="57" t="s">
        <v>4602</v>
      </c>
      <c r="BQ195" s="57" t="s">
        <v>716</v>
      </c>
      <c r="BV195" s="57" t="s">
        <v>18078</v>
      </c>
      <c r="BW195" s="164" t="s">
        <v>18805</v>
      </c>
      <c r="BX195" s="57" t="s">
        <v>18803</v>
      </c>
      <c r="BY195" s="57" t="s">
        <v>7435</v>
      </c>
      <c r="BZ195" s="57" t="s">
        <v>7436</v>
      </c>
      <c r="CA195" s="57" t="s">
        <v>7437</v>
      </c>
      <c r="CB195" s="57" t="s">
        <v>7438</v>
      </c>
      <c r="CC195" s="57" t="s">
        <v>4765</v>
      </c>
      <c r="CD195" s="57" t="s">
        <v>4766</v>
      </c>
      <c r="CE195" s="57" t="s">
        <v>7439</v>
      </c>
      <c r="CI195" s="57" t="s">
        <v>7440</v>
      </c>
      <c r="CJ195" s="57" t="s">
        <v>7441</v>
      </c>
      <c r="CK195" s="57" t="s">
        <v>7442</v>
      </c>
      <c r="CL195" s="57" t="s">
        <v>4773</v>
      </c>
      <c r="CM195" s="57" t="s">
        <v>7443</v>
      </c>
      <c r="CN195" s="57" t="s">
        <v>4775</v>
      </c>
      <c r="CS195" s="57" t="s">
        <v>4579</v>
      </c>
      <c r="CT195" s="57" t="s">
        <v>4778</v>
      </c>
      <c r="CU195" s="57" t="s">
        <v>4777</v>
      </c>
      <c r="CZ195" s="57" t="s">
        <v>18078</v>
      </c>
      <c r="DA195" s="164" t="s">
        <v>18802</v>
      </c>
      <c r="DB195" s="57" t="s">
        <v>18829</v>
      </c>
      <c r="DC195" s="57" t="s">
        <v>10458</v>
      </c>
      <c r="DD195" s="57" t="s">
        <v>10459</v>
      </c>
      <c r="DE195" s="57" t="s">
        <v>20187</v>
      </c>
      <c r="DF195" s="57" t="s">
        <v>4575</v>
      </c>
      <c r="DG195" s="57" t="s">
        <v>10461</v>
      </c>
      <c r="DH195" s="57" t="s">
        <v>7414</v>
      </c>
      <c r="DI195" s="57" t="s">
        <v>10462</v>
      </c>
      <c r="DM195" s="57" t="s">
        <v>10463</v>
      </c>
      <c r="DN195" s="57" t="s">
        <v>10464</v>
      </c>
      <c r="DO195" s="57" t="s">
        <v>10465</v>
      </c>
      <c r="DP195" s="57" t="s">
        <v>10466</v>
      </c>
      <c r="DQ195" s="57" t="s">
        <v>7420</v>
      </c>
      <c r="DR195" s="57" t="s">
        <v>10467</v>
      </c>
      <c r="DS195" s="57" t="s">
        <v>10468</v>
      </c>
      <c r="DW195" s="57" t="s">
        <v>10469</v>
      </c>
      <c r="DX195" s="57" t="s">
        <v>5610</v>
      </c>
      <c r="ED195" s="57" t="s">
        <v>18084</v>
      </c>
      <c r="EE195" s="164" t="s">
        <v>18805</v>
      </c>
      <c r="EF195" s="57" t="s">
        <v>18882</v>
      </c>
      <c r="EG195" s="57" t="s">
        <v>13167</v>
      </c>
      <c r="EH195" s="57" t="s">
        <v>10521</v>
      </c>
      <c r="EI195" s="57" t="s">
        <v>13168</v>
      </c>
      <c r="EJ195" s="57" t="s">
        <v>13169</v>
      </c>
      <c r="EQ195" s="57" t="s">
        <v>13170</v>
      </c>
      <c r="ER195" s="57" t="s">
        <v>13171</v>
      </c>
      <c r="ES195" s="57" t="s">
        <v>13172</v>
      </c>
      <c r="ET195" s="57" t="s">
        <v>10529</v>
      </c>
      <c r="FA195" s="57" t="s">
        <v>20188</v>
      </c>
      <c r="FB195" s="57" t="s">
        <v>5969</v>
      </c>
      <c r="FC195" s="57" t="s">
        <v>20189</v>
      </c>
      <c r="FH195" s="57" t="s">
        <v>18063</v>
      </c>
      <c r="FI195" s="164" t="s">
        <v>18802</v>
      </c>
      <c r="FJ195" s="57" t="s">
        <v>18883</v>
      </c>
      <c r="FK195" s="57" t="s">
        <v>15065</v>
      </c>
      <c r="FL195" s="57" t="s">
        <v>13292</v>
      </c>
      <c r="FM195" s="57" t="s">
        <v>13293</v>
      </c>
      <c r="FN195" s="57" t="s">
        <v>15066</v>
      </c>
      <c r="FO195" s="57" t="s">
        <v>15067</v>
      </c>
      <c r="FU195" s="57" t="s">
        <v>15068</v>
      </c>
      <c r="FV195" s="57" t="s">
        <v>13109</v>
      </c>
      <c r="FW195" s="57" t="s">
        <v>15069</v>
      </c>
      <c r="FX195" s="57" t="s">
        <v>15070</v>
      </c>
      <c r="FY195" s="57" t="s">
        <v>15071</v>
      </c>
      <c r="FZ195" s="57" t="s">
        <v>15069</v>
      </c>
      <c r="GE195" s="57" t="s">
        <v>13296</v>
      </c>
      <c r="GF195" s="57" t="s">
        <v>11552</v>
      </c>
      <c r="GL195" s="57" t="s">
        <v>18075</v>
      </c>
      <c r="GM195" s="164" t="s">
        <v>18805</v>
      </c>
      <c r="GN195" s="57" t="s">
        <v>18884</v>
      </c>
      <c r="HS195" s="57" t="s">
        <v>82</v>
      </c>
      <c r="HT195" s="57" t="s">
        <v>82</v>
      </c>
      <c r="HU195" s="57" t="s">
        <v>82</v>
      </c>
      <c r="HV195" s="57" t="s">
        <v>79</v>
      </c>
      <c r="HW195" s="57" t="s">
        <v>79</v>
      </c>
      <c r="HX195" s="57" t="s">
        <v>79</v>
      </c>
      <c r="HY195" s="57" t="s">
        <v>82</v>
      </c>
      <c r="HZ195" s="57" t="s">
        <v>82</v>
      </c>
      <c r="IA195" s="57" t="s">
        <v>82</v>
      </c>
      <c r="IB195" s="57" t="s">
        <v>82</v>
      </c>
      <c r="IC195" s="57" t="s">
        <v>79</v>
      </c>
      <c r="ID195" s="57" t="s">
        <v>79</v>
      </c>
      <c r="IE195" s="57" t="s">
        <v>68</v>
      </c>
      <c r="IF195" s="57" t="s">
        <v>82</v>
      </c>
      <c r="IG195" s="57" t="s">
        <v>79</v>
      </c>
      <c r="IH195" s="57" t="s">
        <v>82</v>
      </c>
      <c r="II195" s="57" t="s">
        <v>68</v>
      </c>
      <c r="IJ195" s="57">
        <v>32110</v>
      </c>
      <c r="IT195" s="57">
        <v>2</v>
      </c>
      <c r="JN195" s="57">
        <v>31652</v>
      </c>
      <c r="JO195" s="57">
        <v>32079</v>
      </c>
      <c r="JP195" s="57">
        <v>31620</v>
      </c>
      <c r="JQ195" s="57">
        <v>31624</v>
      </c>
      <c r="JR195" s="57">
        <v>13154</v>
      </c>
      <c r="JX195" s="57">
        <v>2</v>
      </c>
      <c r="JY195" s="57">
        <v>2</v>
      </c>
      <c r="JZ195" s="57">
        <v>2</v>
      </c>
      <c r="KA195" s="57">
        <v>1</v>
      </c>
      <c r="KB195" s="57">
        <v>1</v>
      </c>
      <c r="KR195" s="57">
        <v>32079</v>
      </c>
      <c r="KS195" s="57">
        <v>31058</v>
      </c>
      <c r="LB195" s="57">
        <v>2</v>
      </c>
      <c r="LC195" s="57">
        <v>1</v>
      </c>
      <c r="LV195" s="57">
        <v>31436</v>
      </c>
      <c r="LW195" s="57">
        <v>21572</v>
      </c>
      <c r="LX195" s="57">
        <v>12054</v>
      </c>
      <c r="LY195" s="57">
        <v>11454</v>
      </c>
      <c r="MF195" s="57">
        <v>2</v>
      </c>
      <c r="MG195" s="57">
        <v>2</v>
      </c>
      <c r="MH195" s="57">
        <v>1</v>
      </c>
      <c r="MI195" s="57">
        <v>1</v>
      </c>
      <c r="MZ195" s="57">
        <v>21572</v>
      </c>
      <c r="NJ195" s="57">
        <v>2</v>
      </c>
      <c r="PJ195" s="57" t="s">
        <v>20190</v>
      </c>
      <c r="PK195" s="57" t="s">
        <v>20191</v>
      </c>
      <c r="PL195" s="57" t="s">
        <v>20192</v>
      </c>
      <c r="PN195" s="57">
        <v>932.7987628000003</v>
      </c>
      <c r="PO195" s="57" t="s">
        <v>18823</v>
      </c>
      <c r="PP195" s="57" t="s">
        <v>18824</v>
      </c>
      <c r="PQ195" s="57" t="s">
        <v>18825</v>
      </c>
      <c r="PR195" s="57" t="s">
        <v>3174</v>
      </c>
      <c r="PS195" s="57" t="s">
        <v>3175</v>
      </c>
      <c r="PT195" s="57" t="s">
        <v>3176</v>
      </c>
      <c r="PU195" s="57" t="s">
        <v>3177</v>
      </c>
      <c r="PV195" s="57" t="s">
        <v>3178</v>
      </c>
      <c r="PW195" s="57" t="s">
        <v>3167</v>
      </c>
    </row>
    <row r="196" spans="1:439" ht="15" customHeight="1" x14ac:dyDescent="0.35">
      <c r="A196" s="57">
        <v>195</v>
      </c>
      <c r="B196" s="57" t="s">
        <v>277</v>
      </c>
      <c r="D196" s="57" t="s">
        <v>362</v>
      </c>
      <c r="E196" s="57" t="s">
        <v>2488</v>
      </c>
      <c r="F196" s="57" t="s">
        <v>2489</v>
      </c>
      <c r="G196" s="57" t="s">
        <v>2490</v>
      </c>
      <c r="P196" s="57" t="s">
        <v>1352</v>
      </c>
      <c r="Q196" s="57" t="s">
        <v>1282</v>
      </c>
      <c r="S196" s="57" t="s">
        <v>69</v>
      </c>
      <c r="T196" s="57" t="s">
        <v>63</v>
      </c>
      <c r="U196" s="57" t="s">
        <v>69</v>
      </c>
      <c r="V196" s="57" t="s">
        <v>63</v>
      </c>
      <c r="W196" s="57" t="s">
        <v>69</v>
      </c>
      <c r="X196" s="57" t="s">
        <v>69</v>
      </c>
      <c r="Y196" s="57" t="s">
        <v>69</v>
      </c>
      <c r="Z196" s="57" t="s">
        <v>63</v>
      </c>
      <c r="AA196" s="57" t="s">
        <v>69</v>
      </c>
      <c r="AB196" s="57" t="s">
        <v>63</v>
      </c>
      <c r="AC196" s="57" t="s">
        <v>69</v>
      </c>
      <c r="AD196" s="57" t="s">
        <v>69</v>
      </c>
      <c r="AE196" s="57" t="s">
        <v>69</v>
      </c>
      <c r="AF196" s="57" t="s">
        <v>63</v>
      </c>
      <c r="AG196" s="57" t="s">
        <v>63</v>
      </c>
      <c r="AH196" s="57" t="s">
        <v>70</v>
      </c>
      <c r="AI196" s="57" t="s">
        <v>1341</v>
      </c>
      <c r="AJ196" s="57" t="s">
        <v>71</v>
      </c>
      <c r="AK196" s="57" t="s">
        <v>76</v>
      </c>
      <c r="AL196" s="57" t="s">
        <v>66</v>
      </c>
      <c r="AO196" s="57" t="s">
        <v>1019</v>
      </c>
      <c r="AP196" s="57" t="s">
        <v>18800</v>
      </c>
      <c r="AQ196" s="57" t="s">
        <v>67</v>
      </c>
      <c r="AR196" s="57" t="s">
        <v>67</v>
      </c>
      <c r="AS196" s="57" t="s">
        <v>1419</v>
      </c>
      <c r="AT196" s="57" t="s">
        <v>18801</v>
      </c>
      <c r="AU196" s="57" t="s">
        <v>4815</v>
      </c>
      <c r="AV196" s="57" t="s">
        <v>4487</v>
      </c>
      <c r="AW196" s="57" t="s">
        <v>4488</v>
      </c>
      <c r="AX196" s="57" t="s">
        <v>4817</v>
      </c>
      <c r="AY196" s="57" t="s">
        <v>4818</v>
      </c>
      <c r="BE196" s="57" t="s">
        <v>4846</v>
      </c>
      <c r="BF196" s="57" t="s">
        <v>4808</v>
      </c>
      <c r="BG196" s="57" t="s">
        <v>4494</v>
      </c>
      <c r="BH196" s="57" t="s">
        <v>20193</v>
      </c>
      <c r="BI196" s="57" t="s">
        <v>4496</v>
      </c>
      <c r="BJ196" s="57" t="s">
        <v>4830</v>
      </c>
      <c r="BK196" s="57" t="s">
        <v>4822</v>
      </c>
      <c r="BO196" s="57" t="s">
        <v>4498</v>
      </c>
      <c r="BP196" s="57" t="s">
        <v>716</v>
      </c>
      <c r="BQ196" s="57" t="s">
        <v>4812</v>
      </c>
      <c r="BV196" s="57" t="s">
        <v>18059</v>
      </c>
      <c r="BW196" s="164" t="s">
        <v>18802</v>
      </c>
      <c r="BX196" s="57" t="s">
        <v>18982</v>
      </c>
      <c r="BY196" s="57" t="s">
        <v>7621</v>
      </c>
      <c r="BZ196" s="57" t="s">
        <v>20194</v>
      </c>
      <c r="CA196" s="57" t="s">
        <v>7623</v>
      </c>
      <c r="CB196" s="57" t="s">
        <v>7624</v>
      </c>
      <c r="CC196" s="57" t="s">
        <v>7364</v>
      </c>
      <c r="CD196" s="57" t="s">
        <v>7626</v>
      </c>
      <c r="CI196" s="57" t="s">
        <v>7627</v>
      </c>
      <c r="CJ196" s="57" t="s">
        <v>20195</v>
      </c>
      <c r="CK196" s="57" t="s">
        <v>7629</v>
      </c>
      <c r="CL196" s="57" t="s">
        <v>20196</v>
      </c>
      <c r="CM196" s="57" t="s">
        <v>7631</v>
      </c>
      <c r="CN196" s="57" t="s">
        <v>7632</v>
      </c>
      <c r="CO196" s="57" t="s">
        <v>7633</v>
      </c>
      <c r="CS196" s="57" t="s">
        <v>7678</v>
      </c>
      <c r="CT196" s="57" t="s">
        <v>4660</v>
      </c>
      <c r="CU196" s="57" t="s">
        <v>7636</v>
      </c>
      <c r="CZ196" s="57" t="s">
        <v>18061</v>
      </c>
      <c r="DA196" s="164" t="s">
        <v>18802</v>
      </c>
      <c r="DB196" s="57" t="s">
        <v>18900</v>
      </c>
      <c r="DC196" s="57" t="s">
        <v>10615</v>
      </c>
      <c r="DD196" s="57" t="s">
        <v>8188</v>
      </c>
      <c r="DE196" s="57" t="s">
        <v>10616</v>
      </c>
      <c r="DF196" s="57" t="s">
        <v>10617</v>
      </c>
      <c r="DG196" s="57" t="s">
        <v>10618</v>
      </c>
      <c r="DM196" s="57" t="s">
        <v>12549</v>
      </c>
      <c r="DN196" s="57" t="s">
        <v>10620</v>
      </c>
      <c r="DO196" s="57" t="s">
        <v>10621</v>
      </c>
      <c r="DP196" s="57" t="s">
        <v>10622</v>
      </c>
      <c r="DQ196" s="57" t="s">
        <v>12406</v>
      </c>
      <c r="DR196" s="57" t="s">
        <v>10624</v>
      </c>
      <c r="DW196" s="57" t="s">
        <v>10625</v>
      </c>
      <c r="DX196" s="57" t="s">
        <v>8171</v>
      </c>
      <c r="ED196" s="57" t="s">
        <v>18063</v>
      </c>
      <c r="EE196" s="164" t="s">
        <v>18805</v>
      </c>
      <c r="EF196" s="57" t="s">
        <v>18804</v>
      </c>
      <c r="EG196" s="57" t="s">
        <v>13291</v>
      </c>
      <c r="EH196" s="57" t="s">
        <v>13292</v>
      </c>
      <c r="EI196" s="57" t="s">
        <v>13293</v>
      </c>
      <c r="EJ196" s="57" t="s">
        <v>13106</v>
      </c>
      <c r="EK196" s="57" t="s">
        <v>13107</v>
      </c>
      <c r="EQ196" s="57" t="s">
        <v>13294</v>
      </c>
      <c r="ER196" s="57" t="s">
        <v>13109</v>
      </c>
      <c r="ES196" s="57" t="s">
        <v>13110</v>
      </c>
      <c r="ET196" s="57" t="s">
        <v>13111</v>
      </c>
      <c r="EU196" s="57" t="s">
        <v>13112</v>
      </c>
      <c r="FA196" s="57" t="s">
        <v>6405</v>
      </c>
      <c r="FB196" s="57" t="s">
        <v>13113</v>
      </c>
      <c r="FC196" s="57" t="s">
        <v>13296</v>
      </c>
      <c r="FH196" s="57" t="s">
        <v>18084</v>
      </c>
      <c r="FI196" s="164" t="s">
        <v>18802</v>
      </c>
      <c r="FJ196" s="57" t="s">
        <v>18853</v>
      </c>
      <c r="FK196" s="57" t="s">
        <v>18987</v>
      </c>
      <c r="FL196" s="57" t="s">
        <v>15163</v>
      </c>
      <c r="FM196" s="57" t="s">
        <v>15018</v>
      </c>
      <c r="FU196" s="57" t="s">
        <v>15165</v>
      </c>
      <c r="FV196" s="57" t="s">
        <v>15166</v>
      </c>
      <c r="FW196" s="57" t="s">
        <v>15021</v>
      </c>
      <c r="FX196" s="57" t="s">
        <v>15022</v>
      </c>
      <c r="GE196" s="57" t="s">
        <v>62</v>
      </c>
      <c r="GF196" s="57" t="s">
        <v>7483</v>
      </c>
      <c r="GG196" s="57" t="s">
        <v>7484</v>
      </c>
      <c r="GL196" s="57" t="s">
        <v>18072</v>
      </c>
      <c r="GM196" s="164" t="s">
        <v>18802</v>
      </c>
      <c r="GN196" s="57" t="s">
        <v>18901</v>
      </c>
      <c r="GO196" s="57" t="s">
        <v>15174</v>
      </c>
      <c r="GP196" s="57" t="s">
        <v>775</v>
      </c>
      <c r="GQ196" s="57" t="s">
        <v>776</v>
      </c>
      <c r="GR196" s="57" t="s">
        <v>13458</v>
      </c>
      <c r="GS196" s="57" t="s">
        <v>13459</v>
      </c>
      <c r="GT196" s="57" t="s">
        <v>13232</v>
      </c>
      <c r="GU196" s="57" t="s">
        <v>14915</v>
      </c>
      <c r="GV196" s="57" t="s">
        <v>598</v>
      </c>
      <c r="GY196" s="57" t="s">
        <v>20197</v>
      </c>
      <c r="GZ196" s="57" t="s">
        <v>13235</v>
      </c>
      <c r="HA196" s="57" t="s">
        <v>13461</v>
      </c>
      <c r="HB196" s="57" t="s">
        <v>20198</v>
      </c>
      <c r="HC196" s="57" t="s">
        <v>13463</v>
      </c>
      <c r="HD196" s="57" t="s">
        <v>10407</v>
      </c>
      <c r="HE196" s="57" t="s">
        <v>13240</v>
      </c>
      <c r="HF196" s="57" t="s">
        <v>603</v>
      </c>
      <c r="HI196" s="57" t="s">
        <v>13465</v>
      </c>
      <c r="HJ196" s="57" t="s">
        <v>697</v>
      </c>
      <c r="HK196" s="57" t="s">
        <v>13467</v>
      </c>
      <c r="HP196" s="57" t="s">
        <v>18061</v>
      </c>
      <c r="HQ196" s="164" t="s">
        <v>18835</v>
      </c>
      <c r="HR196" s="57" t="s">
        <v>18861</v>
      </c>
      <c r="HS196" s="57" t="s">
        <v>79</v>
      </c>
      <c r="HT196" s="57" t="s">
        <v>74</v>
      </c>
      <c r="HU196" s="57" t="s">
        <v>79</v>
      </c>
      <c r="HV196" s="57" t="s">
        <v>74</v>
      </c>
      <c r="HW196" s="57" t="s">
        <v>74</v>
      </c>
      <c r="HX196" s="57" t="s">
        <v>68</v>
      </c>
      <c r="HY196" s="57" t="s">
        <v>74</v>
      </c>
      <c r="HZ196" s="57" t="s">
        <v>74</v>
      </c>
      <c r="IA196" s="57" t="s">
        <v>79</v>
      </c>
      <c r="IB196" s="57" t="s">
        <v>79</v>
      </c>
      <c r="IC196" s="57" t="s">
        <v>74</v>
      </c>
      <c r="ID196" s="57" t="s">
        <v>74</v>
      </c>
      <c r="IE196" s="57" t="s">
        <v>68</v>
      </c>
      <c r="IF196" s="57" t="s">
        <v>79</v>
      </c>
      <c r="IG196" s="57" t="s">
        <v>74</v>
      </c>
      <c r="IH196" s="57" t="s">
        <v>74</v>
      </c>
      <c r="II196" s="57" t="s">
        <v>82</v>
      </c>
      <c r="IJ196" s="57">
        <v>21547</v>
      </c>
      <c r="IK196" s="57">
        <v>21572</v>
      </c>
      <c r="IT196" s="57">
        <v>2</v>
      </c>
      <c r="IU196" s="57">
        <v>1</v>
      </c>
      <c r="JN196" s="57">
        <v>21547</v>
      </c>
      <c r="JO196" s="57">
        <v>21572</v>
      </c>
      <c r="JP196" s="57">
        <v>31620</v>
      </c>
      <c r="JQ196" s="57">
        <v>31754</v>
      </c>
      <c r="JX196" s="57">
        <v>2</v>
      </c>
      <c r="JY196" s="57">
        <v>1</v>
      </c>
      <c r="JZ196" s="57">
        <v>2</v>
      </c>
      <c r="KA196" s="57">
        <v>2</v>
      </c>
      <c r="KR196" s="57">
        <v>21547</v>
      </c>
      <c r="KS196" s="57">
        <v>21572</v>
      </c>
      <c r="KT196" s="57">
        <v>31436</v>
      </c>
      <c r="KU196" s="57">
        <v>21532</v>
      </c>
      <c r="LB196" s="57">
        <v>2</v>
      </c>
      <c r="LC196" s="57">
        <v>1</v>
      </c>
      <c r="LD196" s="57">
        <v>2</v>
      </c>
      <c r="LE196" s="57">
        <v>1</v>
      </c>
      <c r="LV196" s="57">
        <v>21547</v>
      </c>
      <c r="LW196" s="57">
        <v>21572</v>
      </c>
      <c r="MF196" s="57">
        <v>2</v>
      </c>
      <c r="MG196" s="57">
        <v>1</v>
      </c>
      <c r="MZ196" s="57">
        <v>31754</v>
      </c>
      <c r="NJ196" s="57">
        <v>2</v>
      </c>
      <c r="OD196" s="57">
        <v>21547</v>
      </c>
      <c r="ON196" s="57">
        <v>2</v>
      </c>
      <c r="PJ196" s="57" t="s">
        <v>20199</v>
      </c>
      <c r="PK196" s="57" t="s">
        <v>20200</v>
      </c>
      <c r="PL196" s="57" t="s">
        <v>20201</v>
      </c>
      <c r="PN196" s="57">
        <v>1334.5690566999997</v>
      </c>
      <c r="PO196" s="57" t="s">
        <v>18823</v>
      </c>
      <c r="PP196" s="57" t="s">
        <v>18824</v>
      </c>
      <c r="PQ196" s="57" t="s">
        <v>18825</v>
      </c>
      <c r="PR196" s="57" t="s">
        <v>3246</v>
      </c>
      <c r="PS196" s="57" t="s">
        <v>3247</v>
      </c>
      <c r="PT196" s="57" t="s">
        <v>3242</v>
      </c>
      <c r="PU196" s="57" t="s">
        <v>3243</v>
      </c>
      <c r="PV196" s="57" t="s">
        <v>3244</v>
      </c>
      <c r="PW196" s="57" t="s">
        <v>3248</v>
      </c>
    </row>
    <row r="197" spans="1:439" ht="15" customHeight="1" x14ac:dyDescent="0.35">
      <c r="A197" s="57">
        <v>196</v>
      </c>
      <c r="B197" s="57" t="s">
        <v>277</v>
      </c>
      <c r="D197" s="57" t="s">
        <v>363</v>
      </c>
      <c r="E197" s="57" t="s">
        <v>2491</v>
      </c>
      <c r="F197" s="57" t="s">
        <v>2492</v>
      </c>
      <c r="G197" s="57" t="s">
        <v>2493</v>
      </c>
      <c r="H197" s="57" t="s">
        <v>2494</v>
      </c>
      <c r="P197" s="57" t="s">
        <v>1422</v>
      </c>
      <c r="S197" s="57" t="s">
        <v>69</v>
      </c>
      <c r="T197" s="57" t="s">
        <v>69</v>
      </c>
      <c r="U197" s="57" t="s">
        <v>69</v>
      </c>
      <c r="V197" s="57" t="s">
        <v>63</v>
      </c>
      <c r="W197" s="57" t="s">
        <v>63</v>
      </c>
      <c r="X197" s="57" t="s">
        <v>69</v>
      </c>
      <c r="Y197" s="57" t="s">
        <v>63</v>
      </c>
      <c r="Z197" s="57" t="s">
        <v>69</v>
      </c>
      <c r="AA197" s="57" t="s">
        <v>69</v>
      </c>
      <c r="AB197" s="57" t="s">
        <v>63</v>
      </c>
      <c r="AC197" s="57" t="s">
        <v>69</v>
      </c>
      <c r="AD197" s="57" t="s">
        <v>69</v>
      </c>
      <c r="AE197" s="57" t="s">
        <v>69</v>
      </c>
      <c r="AF197" s="57" t="s">
        <v>63</v>
      </c>
      <c r="AG197" s="57" t="s">
        <v>63</v>
      </c>
      <c r="AH197" s="57" t="s">
        <v>75</v>
      </c>
      <c r="AI197" s="57" t="s">
        <v>2495</v>
      </c>
      <c r="AJ197" s="57" t="s">
        <v>71</v>
      </c>
      <c r="AK197" s="57" t="s">
        <v>81</v>
      </c>
      <c r="AL197" s="57" t="s">
        <v>72</v>
      </c>
      <c r="AM197" s="57" t="s">
        <v>2496</v>
      </c>
      <c r="AN197" s="57" t="s">
        <v>2497</v>
      </c>
      <c r="AO197" s="57" t="s">
        <v>1020</v>
      </c>
      <c r="AP197" s="57" t="s">
        <v>18927</v>
      </c>
      <c r="AQ197" s="57" t="s">
        <v>67</v>
      </c>
      <c r="AR197" s="57" t="s">
        <v>67</v>
      </c>
      <c r="AS197" s="57" t="s">
        <v>2428</v>
      </c>
      <c r="AT197" s="57" t="s">
        <v>18801</v>
      </c>
      <c r="AU197" s="57" t="s">
        <v>4877</v>
      </c>
      <c r="AV197" s="57" t="s">
        <v>20202</v>
      </c>
      <c r="AW197" s="57" t="s">
        <v>20203</v>
      </c>
      <c r="AX197" s="57" t="s">
        <v>20204</v>
      </c>
      <c r="AY197" s="57" t="s">
        <v>4881</v>
      </c>
      <c r="BE197" s="57" t="s">
        <v>4882</v>
      </c>
      <c r="BF197" s="57" t="s">
        <v>20205</v>
      </c>
      <c r="BG197" s="57" t="s">
        <v>20206</v>
      </c>
      <c r="BH197" s="57" t="s">
        <v>20207</v>
      </c>
      <c r="BI197" s="57" t="s">
        <v>20208</v>
      </c>
      <c r="BO197" s="57" t="s">
        <v>4498</v>
      </c>
      <c r="BP197" s="57" t="s">
        <v>697</v>
      </c>
      <c r="BV197" s="57" t="s">
        <v>18059</v>
      </c>
      <c r="BW197" s="164" t="s">
        <v>18802</v>
      </c>
      <c r="BX197" s="57" t="s">
        <v>18929</v>
      </c>
      <c r="BY197" s="57" t="s">
        <v>20209</v>
      </c>
      <c r="BZ197" s="57" t="s">
        <v>20210</v>
      </c>
      <c r="CA197" s="57" t="s">
        <v>20211</v>
      </c>
      <c r="CB197" s="57" t="s">
        <v>20212</v>
      </c>
      <c r="CC197" s="57" t="s">
        <v>20213</v>
      </c>
      <c r="CD197" s="57" t="s">
        <v>20214</v>
      </c>
      <c r="CI197" s="57" t="s">
        <v>20215</v>
      </c>
      <c r="CJ197" s="57" t="s">
        <v>20216</v>
      </c>
      <c r="CK197" s="57" t="s">
        <v>20217</v>
      </c>
      <c r="CL197" s="57" t="s">
        <v>9744</v>
      </c>
      <c r="CM197" s="57" t="s">
        <v>20218</v>
      </c>
      <c r="CN197" s="57" t="s">
        <v>20219</v>
      </c>
      <c r="CS197" s="57" t="s">
        <v>5652</v>
      </c>
      <c r="CT197" s="57" t="s">
        <v>7737</v>
      </c>
      <c r="CU197" s="57" t="s">
        <v>20220</v>
      </c>
      <c r="CZ197" s="57" t="s">
        <v>18063</v>
      </c>
      <c r="DA197" s="164" t="s">
        <v>18805</v>
      </c>
      <c r="DB197" s="57" t="s">
        <v>19055</v>
      </c>
      <c r="DC197" s="57" t="s">
        <v>13304</v>
      </c>
      <c r="DD197" s="57" t="s">
        <v>20221</v>
      </c>
      <c r="DE197" s="57" t="s">
        <v>20222</v>
      </c>
      <c r="DF197" s="57" t="s">
        <v>12419</v>
      </c>
      <c r="DG197" s="57" t="s">
        <v>20223</v>
      </c>
      <c r="DH197" s="57" t="s">
        <v>12421</v>
      </c>
      <c r="DI197" s="57" t="s">
        <v>20224</v>
      </c>
      <c r="DM197" s="57" t="s">
        <v>13307</v>
      </c>
      <c r="DN197" s="57" t="s">
        <v>20225</v>
      </c>
      <c r="DO197" s="57" t="s">
        <v>20226</v>
      </c>
      <c r="DP197" s="57" t="s">
        <v>12426</v>
      </c>
      <c r="DQ197" s="57" t="s">
        <v>20227</v>
      </c>
      <c r="DR197" s="57" t="s">
        <v>12427</v>
      </c>
      <c r="DS197" s="57" t="s">
        <v>20228</v>
      </c>
      <c r="DW197" s="57" t="s">
        <v>20229</v>
      </c>
      <c r="DX197" s="57" t="s">
        <v>697</v>
      </c>
      <c r="DY197" s="57" t="s">
        <v>13314</v>
      </c>
      <c r="ED197" s="57" t="s">
        <v>18061</v>
      </c>
      <c r="EE197" s="164" t="s">
        <v>18835</v>
      </c>
      <c r="EF197" s="57" t="s">
        <v>18809</v>
      </c>
      <c r="EG197" s="57" t="s">
        <v>719</v>
      </c>
      <c r="EH197" s="57" t="s">
        <v>14497</v>
      </c>
      <c r="EI197" s="57" t="s">
        <v>721</v>
      </c>
      <c r="EQ197" s="57" t="s">
        <v>14498</v>
      </c>
      <c r="ER197" s="57" t="s">
        <v>14499</v>
      </c>
      <c r="ES197" s="57" t="s">
        <v>724</v>
      </c>
      <c r="FA197" s="57" t="s">
        <v>605</v>
      </c>
      <c r="FB197" s="57" t="s">
        <v>725</v>
      </c>
      <c r="FC197" s="57" t="s">
        <v>726</v>
      </c>
      <c r="FH197" s="57" t="s">
        <v>18061</v>
      </c>
      <c r="FI197" s="164" t="s">
        <v>18835</v>
      </c>
      <c r="FJ197" s="57" t="s">
        <v>19087</v>
      </c>
      <c r="FK197" s="57" t="s">
        <v>16153</v>
      </c>
      <c r="FL197" s="57" t="s">
        <v>16154</v>
      </c>
      <c r="FM197" s="57" t="s">
        <v>16155</v>
      </c>
      <c r="FN197" s="57" t="s">
        <v>16156</v>
      </c>
      <c r="FO197" s="57" t="s">
        <v>16157</v>
      </c>
      <c r="FU197" s="57" t="s">
        <v>16158</v>
      </c>
      <c r="FV197" s="57" t="s">
        <v>16159</v>
      </c>
      <c r="FW197" s="57" t="s">
        <v>16160</v>
      </c>
      <c r="FX197" s="57" t="s">
        <v>16161</v>
      </c>
      <c r="FY197" s="57" t="s">
        <v>16162</v>
      </c>
      <c r="GE197" s="57" t="s">
        <v>12536</v>
      </c>
      <c r="GF197" s="57" t="s">
        <v>10614</v>
      </c>
      <c r="GG197" s="57" t="s">
        <v>9216</v>
      </c>
      <c r="GL197" s="57" t="s">
        <v>18084</v>
      </c>
      <c r="GM197" s="164" t="s">
        <v>18802</v>
      </c>
      <c r="GN197" s="57" t="s">
        <v>18902</v>
      </c>
      <c r="GO197" s="57" t="s">
        <v>14383</v>
      </c>
      <c r="GP197" s="57" t="s">
        <v>16168</v>
      </c>
      <c r="GQ197" s="57" t="s">
        <v>17153</v>
      </c>
      <c r="GR197" s="57" t="s">
        <v>20230</v>
      </c>
      <c r="GY197" s="57" t="s">
        <v>16658</v>
      </c>
      <c r="GZ197" s="57" t="s">
        <v>20231</v>
      </c>
      <c r="HA197" s="57" t="s">
        <v>20232</v>
      </c>
      <c r="HI197" s="57" t="s">
        <v>11552</v>
      </c>
      <c r="HJ197" s="57" t="s">
        <v>16184</v>
      </c>
      <c r="HP197" s="57" t="s">
        <v>18075</v>
      </c>
      <c r="HQ197" s="164" t="s">
        <v>18805</v>
      </c>
      <c r="HR197" s="57" t="s">
        <v>18928</v>
      </c>
      <c r="HS197" s="57" t="s">
        <v>79</v>
      </c>
      <c r="HT197" s="57" t="s">
        <v>79</v>
      </c>
      <c r="HU197" s="57" t="s">
        <v>79</v>
      </c>
      <c r="HV197" s="57" t="s">
        <v>79</v>
      </c>
      <c r="HW197" s="57" t="s">
        <v>79</v>
      </c>
      <c r="HX197" s="57" t="s">
        <v>79</v>
      </c>
      <c r="HY197" s="57" t="s">
        <v>79</v>
      </c>
      <c r="HZ197" s="57" t="s">
        <v>79</v>
      </c>
      <c r="IA197" s="57" t="s">
        <v>79</v>
      </c>
      <c r="IB197" s="57" t="s">
        <v>79</v>
      </c>
      <c r="IC197" s="57" t="s">
        <v>79</v>
      </c>
      <c r="ID197" s="57" t="s">
        <v>79</v>
      </c>
      <c r="IE197" s="57" t="s">
        <v>74</v>
      </c>
      <c r="IF197" s="57" t="s">
        <v>79</v>
      </c>
      <c r="IG197" s="57" t="s">
        <v>79</v>
      </c>
      <c r="IH197" s="57" t="s">
        <v>79</v>
      </c>
      <c r="II197" s="57" t="s">
        <v>82</v>
      </c>
      <c r="IJ197" s="57">
        <v>23684</v>
      </c>
      <c r="IK197" s="57">
        <v>31624</v>
      </c>
      <c r="IT197" s="57">
        <v>2</v>
      </c>
      <c r="IU197" s="57">
        <v>2</v>
      </c>
      <c r="JN197" s="57">
        <v>23684</v>
      </c>
      <c r="JO197" s="57">
        <v>31624</v>
      </c>
      <c r="JP197" s="57">
        <v>11054</v>
      </c>
      <c r="JQ197" s="57">
        <v>11454</v>
      </c>
      <c r="JX197" s="57">
        <v>2</v>
      </c>
      <c r="JY197" s="57">
        <v>2</v>
      </c>
      <c r="JZ197" s="57">
        <v>1</v>
      </c>
      <c r="KA197" s="57">
        <v>1</v>
      </c>
      <c r="KR197" s="57">
        <v>23684</v>
      </c>
      <c r="KS197" s="57">
        <v>31624</v>
      </c>
      <c r="KT197" s="57">
        <v>11054</v>
      </c>
      <c r="KU197" s="57">
        <v>11454</v>
      </c>
      <c r="KV197" s="57">
        <v>21532</v>
      </c>
      <c r="LB197" s="57">
        <v>2</v>
      </c>
      <c r="LC197" s="57">
        <v>2</v>
      </c>
      <c r="LD197" s="57">
        <v>1</v>
      </c>
      <c r="LE197" s="57">
        <v>1</v>
      </c>
      <c r="LV197" s="57">
        <v>23684</v>
      </c>
      <c r="LW197" s="57">
        <v>31624</v>
      </c>
      <c r="MF197" s="57">
        <v>2</v>
      </c>
      <c r="MG197" s="57">
        <v>2</v>
      </c>
      <c r="MZ197" s="57">
        <v>21572</v>
      </c>
      <c r="NA197" s="57">
        <v>23684</v>
      </c>
      <c r="NB197" s="57">
        <v>31624</v>
      </c>
      <c r="NJ197" s="57">
        <v>1</v>
      </c>
      <c r="NK197" s="57">
        <v>2</v>
      </c>
      <c r="NL197" s="57">
        <v>2</v>
      </c>
      <c r="OD197" s="57">
        <v>23684</v>
      </c>
      <c r="OE197" s="57">
        <v>31624</v>
      </c>
      <c r="ON197" s="57">
        <v>2</v>
      </c>
      <c r="OO197" s="57">
        <v>2</v>
      </c>
      <c r="PJ197" s="57" t="s">
        <v>20233</v>
      </c>
      <c r="PK197" s="57" t="s">
        <v>20234</v>
      </c>
      <c r="PL197" s="57" t="s">
        <v>20235</v>
      </c>
      <c r="PN197" s="57">
        <v>957.21619099999964</v>
      </c>
      <c r="PO197" s="57" t="s">
        <v>18823</v>
      </c>
      <c r="PP197" s="57" t="s">
        <v>18824</v>
      </c>
      <c r="PQ197" s="57" t="s">
        <v>18825</v>
      </c>
      <c r="PR197" s="57" t="s">
        <v>3279</v>
      </c>
      <c r="PS197" s="57" t="s">
        <v>3280</v>
      </c>
      <c r="PT197" s="57" t="s">
        <v>3290</v>
      </c>
      <c r="PU197" s="57" t="s">
        <v>4023</v>
      </c>
      <c r="PV197" s="57" t="s">
        <v>4024</v>
      </c>
      <c r="PW197" s="57" t="s">
        <v>3284</v>
      </c>
    </row>
    <row r="198" spans="1:439" ht="15" customHeight="1" x14ac:dyDescent="0.35">
      <c r="A198" s="57">
        <v>197</v>
      </c>
      <c r="B198" s="57" t="s">
        <v>277</v>
      </c>
      <c r="D198" s="57" t="s">
        <v>364</v>
      </c>
      <c r="E198" s="57" t="s">
        <v>2498</v>
      </c>
      <c r="F198" s="57" t="s">
        <v>2499</v>
      </c>
      <c r="G198" s="57" t="s">
        <v>2500</v>
      </c>
      <c r="P198" s="57" t="s">
        <v>2501</v>
      </c>
      <c r="Q198" s="57" t="s">
        <v>1432</v>
      </c>
      <c r="R198" s="57" t="s">
        <v>1422</v>
      </c>
      <c r="S198" s="57" t="s">
        <v>69</v>
      </c>
      <c r="T198" s="57" t="s">
        <v>63</v>
      </c>
      <c r="U198" s="57" t="s">
        <v>69</v>
      </c>
      <c r="V198" s="57" t="s">
        <v>63</v>
      </c>
      <c r="W198" s="57" t="s">
        <v>63</v>
      </c>
      <c r="X198" s="57" t="s">
        <v>69</v>
      </c>
      <c r="Y198" s="57" t="s">
        <v>63</v>
      </c>
      <c r="Z198" s="57" t="s">
        <v>69</v>
      </c>
      <c r="AA198" s="57" t="s">
        <v>69</v>
      </c>
      <c r="AB198" s="57" t="s">
        <v>63</v>
      </c>
      <c r="AC198" s="57" t="s">
        <v>69</v>
      </c>
      <c r="AD198" s="57" t="s">
        <v>69</v>
      </c>
      <c r="AE198" s="57" t="s">
        <v>69</v>
      </c>
      <c r="AF198" s="57" t="s">
        <v>63</v>
      </c>
      <c r="AG198" s="57" t="s">
        <v>63</v>
      </c>
      <c r="AH198" s="57" t="s">
        <v>75</v>
      </c>
      <c r="AI198" s="57" t="s">
        <v>2502</v>
      </c>
      <c r="AJ198" s="57" t="s">
        <v>76</v>
      </c>
      <c r="AK198" s="57" t="s">
        <v>81</v>
      </c>
      <c r="AL198" s="57" t="s">
        <v>72</v>
      </c>
      <c r="AM198" s="57" t="s">
        <v>2503</v>
      </c>
      <c r="AO198" s="57" t="s">
        <v>1021</v>
      </c>
      <c r="AP198" s="57" t="s">
        <v>18927</v>
      </c>
      <c r="AQ198" s="57" t="s">
        <v>67</v>
      </c>
      <c r="AR198" s="57" t="s">
        <v>67</v>
      </c>
      <c r="AS198" s="57" t="s">
        <v>2428</v>
      </c>
      <c r="AT198" s="57" t="s">
        <v>18801</v>
      </c>
      <c r="AU198" s="57" t="s">
        <v>4877</v>
      </c>
      <c r="AV198" s="57" t="s">
        <v>20203</v>
      </c>
      <c r="AW198" s="57" t="s">
        <v>20236</v>
      </c>
      <c r="AX198" s="57" t="s">
        <v>20204</v>
      </c>
      <c r="AY198" s="57" t="s">
        <v>20237</v>
      </c>
      <c r="BE198" s="57" t="s">
        <v>4882</v>
      </c>
      <c r="BF198" s="57" t="s">
        <v>20206</v>
      </c>
      <c r="BG198" s="57" t="s">
        <v>20238</v>
      </c>
      <c r="BH198" s="57" t="s">
        <v>20239</v>
      </c>
      <c r="BI198" s="57" t="s">
        <v>20208</v>
      </c>
      <c r="BO198" s="57" t="s">
        <v>20240</v>
      </c>
      <c r="BP198" s="57" t="s">
        <v>20241</v>
      </c>
      <c r="BQ198" s="57" t="s">
        <v>697</v>
      </c>
      <c r="BV198" s="57" t="s">
        <v>18059</v>
      </c>
      <c r="BW198" s="164" t="s">
        <v>18802</v>
      </c>
      <c r="BX198" s="57" t="s">
        <v>18929</v>
      </c>
      <c r="BY198" s="57" t="s">
        <v>7750</v>
      </c>
      <c r="BZ198" s="57" t="s">
        <v>20242</v>
      </c>
      <c r="CA198" s="57" t="s">
        <v>20243</v>
      </c>
      <c r="CB198" s="57" t="s">
        <v>20244</v>
      </c>
      <c r="CC198" s="57" t="s">
        <v>20213</v>
      </c>
      <c r="CD198" s="57" t="s">
        <v>20245</v>
      </c>
      <c r="CI198" s="57" t="s">
        <v>20246</v>
      </c>
      <c r="CJ198" s="57" t="s">
        <v>20247</v>
      </c>
      <c r="CK198" s="57" t="s">
        <v>20248</v>
      </c>
      <c r="CL198" s="57" t="s">
        <v>20249</v>
      </c>
      <c r="CM198" s="57" t="s">
        <v>20250</v>
      </c>
      <c r="CN198" s="57" t="s">
        <v>20219</v>
      </c>
      <c r="CS198" s="57" t="s">
        <v>5652</v>
      </c>
      <c r="CT198" s="57" t="s">
        <v>7737</v>
      </c>
      <c r="CU198" s="57" t="s">
        <v>20220</v>
      </c>
      <c r="CZ198" s="57" t="s">
        <v>18063</v>
      </c>
      <c r="DA198" s="164" t="s">
        <v>18805</v>
      </c>
      <c r="DB198" s="57" t="s">
        <v>18882</v>
      </c>
      <c r="DC198" s="57" t="s">
        <v>20251</v>
      </c>
      <c r="DD198" s="57" t="s">
        <v>20221</v>
      </c>
      <c r="DE198" s="57" t="s">
        <v>20252</v>
      </c>
      <c r="DF198" s="57" t="s">
        <v>20253</v>
      </c>
      <c r="DG198" s="57" t="s">
        <v>12421</v>
      </c>
      <c r="DH198" s="57" t="s">
        <v>20224</v>
      </c>
      <c r="DM198" s="57" t="s">
        <v>20254</v>
      </c>
      <c r="DN198" s="57" t="s">
        <v>20255</v>
      </c>
      <c r="DO198" s="57" t="s">
        <v>20256</v>
      </c>
      <c r="DP198" s="57" t="s">
        <v>20257</v>
      </c>
      <c r="DQ198" s="57" t="s">
        <v>20258</v>
      </c>
      <c r="DR198" s="57" t="s">
        <v>20259</v>
      </c>
      <c r="DW198" s="57" t="s">
        <v>697</v>
      </c>
      <c r="DX198" s="57" t="s">
        <v>744</v>
      </c>
      <c r="DY198" s="57" t="s">
        <v>745</v>
      </c>
      <c r="ED198" s="57" t="s">
        <v>18061</v>
      </c>
      <c r="EE198" s="164" t="s">
        <v>18835</v>
      </c>
      <c r="EF198" s="57" t="s">
        <v>18809</v>
      </c>
      <c r="EG198" s="57" t="s">
        <v>13324</v>
      </c>
      <c r="EH198" s="57" t="s">
        <v>20260</v>
      </c>
      <c r="EI198" s="57" t="s">
        <v>20261</v>
      </c>
      <c r="EJ198" s="57" t="s">
        <v>20262</v>
      </c>
      <c r="EK198" s="57" t="s">
        <v>721</v>
      </c>
      <c r="EQ198" s="57" t="s">
        <v>13328</v>
      </c>
      <c r="ER198" s="57" t="s">
        <v>20263</v>
      </c>
      <c r="ES198" s="57" t="s">
        <v>20264</v>
      </c>
      <c r="ET198" s="57" t="s">
        <v>20265</v>
      </c>
      <c r="EU198" s="57" t="s">
        <v>20266</v>
      </c>
      <c r="FA198" s="57" t="s">
        <v>7095</v>
      </c>
      <c r="FB198" s="57" t="s">
        <v>13333</v>
      </c>
      <c r="FC198" s="57" t="s">
        <v>20188</v>
      </c>
      <c r="FH198" s="57" t="s">
        <v>18061</v>
      </c>
      <c r="FI198" s="164" t="s">
        <v>18835</v>
      </c>
      <c r="FJ198" s="57" t="s">
        <v>18902</v>
      </c>
      <c r="FK198" s="57" t="s">
        <v>16153</v>
      </c>
      <c r="FL198" s="57" t="s">
        <v>16154</v>
      </c>
      <c r="FM198" s="57" t="s">
        <v>20267</v>
      </c>
      <c r="FN198" s="57" t="s">
        <v>20268</v>
      </c>
      <c r="FO198" s="57" t="s">
        <v>16157</v>
      </c>
      <c r="FU198" s="57" t="s">
        <v>16158</v>
      </c>
      <c r="FV198" s="57" t="s">
        <v>16159</v>
      </c>
      <c r="FW198" s="57" t="s">
        <v>20269</v>
      </c>
      <c r="FX198" s="57" t="s">
        <v>20270</v>
      </c>
      <c r="FY198" s="57" t="s">
        <v>16162</v>
      </c>
      <c r="GE198" s="57" t="s">
        <v>12536</v>
      </c>
      <c r="GF198" s="57" t="s">
        <v>10614</v>
      </c>
      <c r="GG198" s="57" t="s">
        <v>9216</v>
      </c>
      <c r="GL198" s="57" t="s">
        <v>18084</v>
      </c>
      <c r="GM198" s="164" t="s">
        <v>18802</v>
      </c>
      <c r="GN198" s="57" t="s">
        <v>19061</v>
      </c>
      <c r="GO198" s="57" t="s">
        <v>14383</v>
      </c>
      <c r="GP198" s="57" t="s">
        <v>16168</v>
      </c>
      <c r="GQ198" s="57" t="s">
        <v>20271</v>
      </c>
      <c r="GR198" s="57" t="s">
        <v>20230</v>
      </c>
      <c r="GY198" s="57" t="s">
        <v>16658</v>
      </c>
      <c r="GZ198" s="57" t="s">
        <v>20272</v>
      </c>
      <c r="HA198" s="57" t="s">
        <v>20232</v>
      </c>
      <c r="HB198" s="57" t="s">
        <v>20273</v>
      </c>
      <c r="HI198" s="57" t="s">
        <v>11552</v>
      </c>
      <c r="HJ198" s="57" t="s">
        <v>16184</v>
      </c>
      <c r="HP198" s="57" t="s">
        <v>18075</v>
      </c>
      <c r="HQ198" s="164" t="s">
        <v>18805</v>
      </c>
      <c r="HR198" s="57" t="s">
        <v>18928</v>
      </c>
      <c r="HS198" s="57" t="s">
        <v>82</v>
      </c>
      <c r="HT198" s="57" t="s">
        <v>79</v>
      </c>
      <c r="HU198" s="57" t="s">
        <v>79</v>
      </c>
      <c r="HV198" s="57" t="s">
        <v>79</v>
      </c>
      <c r="HW198" s="57" t="s">
        <v>79</v>
      </c>
      <c r="HX198" s="57" t="s">
        <v>79</v>
      </c>
      <c r="HY198" s="57" t="s">
        <v>79</v>
      </c>
      <c r="HZ198" s="57" t="s">
        <v>79</v>
      </c>
      <c r="IA198" s="57" t="s">
        <v>79</v>
      </c>
      <c r="IB198" s="57" t="s">
        <v>79</v>
      </c>
      <c r="IC198" s="57" t="s">
        <v>79</v>
      </c>
      <c r="ID198" s="57" t="s">
        <v>74</v>
      </c>
      <c r="IE198" s="57" t="s">
        <v>74</v>
      </c>
      <c r="IF198" s="57" t="s">
        <v>79</v>
      </c>
      <c r="IG198" s="57" t="s">
        <v>74</v>
      </c>
      <c r="IH198" s="57" t="s">
        <v>79</v>
      </c>
      <c r="II198" s="57" t="s">
        <v>82</v>
      </c>
      <c r="IJ198" s="57">
        <v>31624</v>
      </c>
      <c r="IK198" s="57">
        <v>11054</v>
      </c>
      <c r="IL198" s="57">
        <v>24431</v>
      </c>
      <c r="IT198" s="57">
        <v>2</v>
      </c>
      <c r="IU198" s="57">
        <v>2</v>
      </c>
      <c r="IV198" s="57">
        <v>3</v>
      </c>
      <c r="JN198" s="57">
        <v>31624</v>
      </c>
      <c r="JO198" s="57">
        <v>11054</v>
      </c>
      <c r="JP198" s="57">
        <v>24431</v>
      </c>
      <c r="JQ198" s="57">
        <v>31058</v>
      </c>
      <c r="JX198" s="57">
        <v>2</v>
      </c>
      <c r="JY198" s="57">
        <v>2</v>
      </c>
      <c r="JZ198" s="57">
        <v>3</v>
      </c>
      <c r="KA198" s="57">
        <v>2</v>
      </c>
      <c r="KR198" s="57">
        <v>31624</v>
      </c>
      <c r="KS198" s="57">
        <v>11054</v>
      </c>
      <c r="KT198" s="57">
        <v>24431</v>
      </c>
      <c r="KU198" s="57">
        <v>31058</v>
      </c>
      <c r="KV198" s="57">
        <v>21547</v>
      </c>
      <c r="LB198" s="57">
        <v>2</v>
      </c>
      <c r="LC198" s="57">
        <v>2</v>
      </c>
      <c r="LD198" s="57">
        <v>3</v>
      </c>
      <c r="LE198" s="57">
        <v>2</v>
      </c>
      <c r="LF198" s="57">
        <v>2</v>
      </c>
      <c r="LV198" s="57">
        <v>31624</v>
      </c>
      <c r="LW198" s="57">
        <v>11054</v>
      </c>
      <c r="LX198" s="57">
        <v>24431</v>
      </c>
      <c r="LY198" s="57">
        <v>31058</v>
      </c>
      <c r="MF198" s="57">
        <v>2</v>
      </c>
      <c r="MG198" s="57">
        <v>2</v>
      </c>
      <c r="MH198" s="57">
        <v>3</v>
      </c>
      <c r="MI198" s="57">
        <v>2</v>
      </c>
      <c r="MZ198" s="57">
        <v>21572</v>
      </c>
      <c r="NJ198" s="57">
        <v>1</v>
      </c>
      <c r="OD198" s="57">
        <v>21572</v>
      </c>
      <c r="ON198" s="57">
        <v>1</v>
      </c>
      <c r="PJ198" s="57" t="s">
        <v>20274</v>
      </c>
      <c r="PK198" s="57" t="s">
        <v>20275</v>
      </c>
      <c r="PL198" s="57" t="s">
        <v>20276</v>
      </c>
      <c r="PN198" s="57">
        <v>1038.5727462000002</v>
      </c>
      <c r="PO198" s="57" t="s">
        <v>18823</v>
      </c>
      <c r="PP198" s="57" t="s">
        <v>18824</v>
      </c>
      <c r="PQ198" s="57" t="s">
        <v>18825</v>
      </c>
      <c r="PR198" s="57" t="s">
        <v>3279</v>
      </c>
      <c r="PS198" s="57" t="s">
        <v>3289</v>
      </c>
      <c r="PT198" s="57" t="s">
        <v>3290</v>
      </c>
      <c r="PU198" s="57" t="s">
        <v>3291</v>
      </c>
      <c r="PV198" s="57" t="s">
        <v>3283</v>
      </c>
      <c r="PW198" s="57" t="s">
        <v>3284</v>
      </c>
    </row>
    <row r="199" spans="1:439" ht="15" customHeight="1" x14ac:dyDescent="0.35">
      <c r="A199" s="57">
        <v>198</v>
      </c>
      <c r="B199" s="57" t="s">
        <v>277</v>
      </c>
      <c r="D199" s="57" t="s">
        <v>365</v>
      </c>
      <c r="E199" s="57" t="s">
        <v>2504</v>
      </c>
      <c r="F199" s="57" t="s">
        <v>2505</v>
      </c>
      <c r="G199" s="57" t="s">
        <v>2506</v>
      </c>
      <c r="H199" s="57" t="s">
        <v>2507</v>
      </c>
      <c r="I199" s="57" t="s">
        <v>2508</v>
      </c>
      <c r="P199" s="57" t="s">
        <v>1715</v>
      </c>
      <c r="S199" s="57" t="s">
        <v>69</v>
      </c>
      <c r="T199" s="57" t="s">
        <v>63</v>
      </c>
      <c r="U199" s="57" t="s">
        <v>63</v>
      </c>
      <c r="V199" s="57" t="s">
        <v>69</v>
      </c>
      <c r="W199" s="57" t="s">
        <v>69</v>
      </c>
      <c r="X199" s="57" t="s">
        <v>69</v>
      </c>
      <c r="Y199" s="57" t="s">
        <v>69</v>
      </c>
      <c r="Z199" s="57" t="s">
        <v>69</v>
      </c>
      <c r="AA199" s="57" t="s">
        <v>69</v>
      </c>
      <c r="AB199" s="57" t="s">
        <v>63</v>
      </c>
      <c r="AC199" s="57" t="s">
        <v>69</v>
      </c>
      <c r="AD199" s="57" t="s">
        <v>69</v>
      </c>
      <c r="AE199" s="57" t="s">
        <v>69</v>
      </c>
      <c r="AF199" s="57" t="s">
        <v>69</v>
      </c>
      <c r="AG199" s="57" t="s">
        <v>69</v>
      </c>
      <c r="AH199" s="57" t="s">
        <v>75</v>
      </c>
      <c r="AI199" s="57" t="s">
        <v>1748</v>
      </c>
      <c r="AJ199" s="57" t="s">
        <v>76</v>
      </c>
      <c r="AK199" s="57" t="s">
        <v>83</v>
      </c>
      <c r="AL199" s="57" t="s">
        <v>72</v>
      </c>
      <c r="AM199" s="57" t="s">
        <v>2487</v>
      </c>
      <c r="AO199" s="57" t="s">
        <v>1022</v>
      </c>
      <c r="AP199" s="57" t="s">
        <v>18948</v>
      </c>
      <c r="AQ199" s="57" t="s">
        <v>1245</v>
      </c>
      <c r="AR199" s="57" t="s">
        <v>78</v>
      </c>
      <c r="AS199" s="57" t="s">
        <v>1419</v>
      </c>
      <c r="AT199" s="57" t="s">
        <v>18801</v>
      </c>
      <c r="AU199" s="57" t="s">
        <v>6811</v>
      </c>
      <c r="AV199" s="57" t="s">
        <v>6812</v>
      </c>
      <c r="AW199" s="57" t="s">
        <v>6813</v>
      </c>
      <c r="AX199" s="57" t="s">
        <v>5336</v>
      </c>
      <c r="AY199" s="57" t="s">
        <v>5337</v>
      </c>
      <c r="BE199" s="57" t="s">
        <v>6814</v>
      </c>
      <c r="BF199" s="57" t="s">
        <v>5340</v>
      </c>
      <c r="BG199" s="57" t="s">
        <v>6815</v>
      </c>
      <c r="BH199" s="57" t="s">
        <v>6816</v>
      </c>
      <c r="BI199" s="57" t="s">
        <v>5343</v>
      </c>
      <c r="BJ199" s="57" t="s">
        <v>6817</v>
      </c>
      <c r="BO199" s="57" t="s">
        <v>61</v>
      </c>
      <c r="BP199" s="57" t="s">
        <v>5330</v>
      </c>
      <c r="BV199" s="57" t="s">
        <v>18063</v>
      </c>
      <c r="BW199" s="164" t="s">
        <v>18805</v>
      </c>
      <c r="BX199" s="57" t="s">
        <v>19027</v>
      </c>
      <c r="BY199" s="57" t="s">
        <v>8215</v>
      </c>
      <c r="BZ199" s="57" t="s">
        <v>8216</v>
      </c>
      <c r="CA199" s="57" t="s">
        <v>8217</v>
      </c>
      <c r="CB199" s="57" t="s">
        <v>8218</v>
      </c>
      <c r="CC199" s="57" t="s">
        <v>8221</v>
      </c>
      <c r="CI199" s="57" t="s">
        <v>9731</v>
      </c>
      <c r="CJ199" s="57" t="s">
        <v>8223</v>
      </c>
      <c r="CK199" s="57" t="s">
        <v>9732</v>
      </c>
      <c r="CL199" s="57" t="s">
        <v>9733</v>
      </c>
      <c r="CM199" s="57" t="s">
        <v>9734</v>
      </c>
      <c r="CN199" s="57" t="s">
        <v>8228</v>
      </c>
      <c r="CS199" s="57" t="s">
        <v>8229</v>
      </c>
      <c r="CT199" s="57" t="s">
        <v>5372</v>
      </c>
      <c r="CU199" s="57" t="s">
        <v>8229</v>
      </c>
      <c r="CZ199" s="57" t="s">
        <v>18063</v>
      </c>
      <c r="DA199" s="164" t="s">
        <v>18805</v>
      </c>
      <c r="DB199" s="57" t="s">
        <v>19396</v>
      </c>
      <c r="DC199" s="57" t="s">
        <v>12412</v>
      </c>
      <c r="DD199" s="57" t="s">
        <v>5315</v>
      </c>
      <c r="DE199" s="57" t="s">
        <v>5316</v>
      </c>
      <c r="DF199" s="57" t="s">
        <v>11114</v>
      </c>
      <c r="DG199" s="57" t="s">
        <v>5319</v>
      </c>
      <c r="DH199" s="57" t="s">
        <v>5320</v>
      </c>
      <c r="DM199" s="57" t="s">
        <v>12413</v>
      </c>
      <c r="DN199" s="57" t="s">
        <v>12414</v>
      </c>
      <c r="DO199" s="57" t="s">
        <v>5323</v>
      </c>
      <c r="DP199" s="57" t="s">
        <v>12415</v>
      </c>
      <c r="DQ199" s="57" t="s">
        <v>11118</v>
      </c>
      <c r="DR199" s="57" t="s">
        <v>5327</v>
      </c>
      <c r="DW199" s="57" t="s">
        <v>5329</v>
      </c>
      <c r="DX199" s="57" t="s">
        <v>5330</v>
      </c>
      <c r="ED199" s="57" t="s">
        <v>18084</v>
      </c>
      <c r="EE199" s="164" t="s">
        <v>18805</v>
      </c>
      <c r="EF199" s="57" t="s">
        <v>19571</v>
      </c>
      <c r="EG199" s="57" t="s">
        <v>14500</v>
      </c>
      <c r="EH199" s="57" t="s">
        <v>14501</v>
      </c>
      <c r="EI199" s="57" t="s">
        <v>5116</v>
      </c>
      <c r="EQ199" s="57" t="s">
        <v>14502</v>
      </c>
      <c r="ER199" s="57" t="s">
        <v>14503</v>
      </c>
      <c r="ES199" s="57" t="s">
        <v>4897</v>
      </c>
      <c r="ET199" s="57" t="s">
        <v>14504</v>
      </c>
      <c r="FA199" s="57" t="s">
        <v>7340</v>
      </c>
      <c r="FB199" s="57" t="s">
        <v>13641</v>
      </c>
      <c r="FH199" s="57" t="s">
        <v>18084</v>
      </c>
      <c r="FI199" s="164" t="s">
        <v>18835</v>
      </c>
      <c r="FJ199" s="57" t="s">
        <v>19122</v>
      </c>
      <c r="FK199" s="57" t="s">
        <v>7449</v>
      </c>
      <c r="FL199" s="57" t="s">
        <v>15428</v>
      </c>
      <c r="FM199" s="57" t="s">
        <v>11105</v>
      </c>
      <c r="FN199" s="57" t="s">
        <v>7450</v>
      </c>
      <c r="FO199" s="57" t="s">
        <v>11106</v>
      </c>
      <c r="FP199" s="57" t="s">
        <v>7454</v>
      </c>
      <c r="FQ199" s="57" t="s">
        <v>10834</v>
      </c>
      <c r="FU199" s="57" t="s">
        <v>11107</v>
      </c>
      <c r="FV199" s="57" t="s">
        <v>14981</v>
      </c>
      <c r="FW199" s="57" t="s">
        <v>7459</v>
      </c>
      <c r="FX199" s="57" t="s">
        <v>11109</v>
      </c>
      <c r="FY199" s="57" t="s">
        <v>7461</v>
      </c>
      <c r="FZ199" s="57" t="s">
        <v>15430</v>
      </c>
      <c r="GA199" s="57" t="s">
        <v>7464</v>
      </c>
      <c r="GE199" s="57" t="s">
        <v>5712</v>
      </c>
      <c r="GF199" s="57" t="s">
        <v>16163</v>
      </c>
      <c r="GG199" s="57" t="s">
        <v>11112</v>
      </c>
      <c r="GL199" s="57" t="s">
        <v>18075</v>
      </c>
      <c r="GM199" s="164" t="s">
        <v>18805</v>
      </c>
      <c r="GN199" s="57" t="s">
        <v>20277</v>
      </c>
      <c r="GO199" s="57" t="s">
        <v>17173</v>
      </c>
      <c r="GP199" s="57" t="s">
        <v>17174</v>
      </c>
      <c r="GQ199" s="57" t="s">
        <v>17175</v>
      </c>
      <c r="GR199" s="57" t="s">
        <v>17176</v>
      </c>
      <c r="GS199" s="57" t="s">
        <v>17177</v>
      </c>
      <c r="GT199" s="57" t="s">
        <v>17178</v>
      </c>
      <c r="GY199" s="57" t="s">
        <v>17179</v>
      </c>
      <c r="GZ199" s="57" t="s">
        <v>17180</v>
      </c>
      <c r="HA199" s="57" t="s">
        <v>17181</v>
      </c>
      <c r="HB199" s="57" t="s">
        <v>17182</v>
      </c>
      <c r="HC199" s="57" t="s">
        <v>17183</v>
      </c>
      <c r="HI199" s="57" t="s">
        <v>5899</v>
      </c>
      <c r="HJ199" s="57" t="s">
        <v>8160</v>
      </c>
      <c r="HK199" s="57" t="s">
        <v>5372</v>
      </c>
      <c r="HP199" s="57" t="s">
        <v>18075</v>
      </c>
      <c r="HQ199" s="164" t="s">
        <v>18949</v>
      </c>
      <c r="HR199" s="57" t="s">
        <v>18893</v>
      </c>
      <c r="HS199" s="57" t="s">
        <v>82</v>
      </c>
      <c r="HT199" s="57" t="s">
        <v>79</v>
      </c>
      <c r="HU199" s="57" t="s">
        <v>79</v>
      </c>
      <c r="HV199" s="57" t="s">
        <v>79</v>
      </c>
      <c r="HW199" s="57" t="s">
        <v>79</v>
      </c>
      <c r="HX199" s="57" t="s">
        <v>79</v>
      </c>
      <c r="HY199" s="57" t="s">
        <v>79</v>
      </c>
      <c r="HZ199" s="57" t="s">
        <v>79</v>
      </c>
      <c r="IA199" s="57" t="s">
        <v>79</v>
      </c>
      <c r="IB199" s="57" t="s">
        <v>82</v>
      </c>
      <c r="IC199" s="57" t="s">
        <v>79</v>
      </c>
      <c r="ID199" s="57" t="s">
        <v>79</v>
      </c>
      <c r="IE199" s="57" t="s">
        <v>68</v>
      </c>
      <c r="IF199" s="57" t="s">
        <v>79</v>
      </c>
      <c r="IG199" s="57" t="s">
        <v>79</v>
      </c>
      <c r="IH199" s="57" t="s">
        <v>79</v>
      </c>
      <c r="II199" s="57" t="s">
        <v>68</v>
      </c>
      <c r="IJ199" s="57">
        <v>12054</v>
      </c>
      <c r="IK199" s="57">
        <v>11554</v>
      </c>
      <c r="IL199" s="57">
        <v>31436</v>
      </c>
      <c r="IM199" s="57">
        <v>21572</v>
      </c>
      <c r="IN199" s="57">
        <v>31407</v>
      </c>
      <c r="IT199" s="57">
        <v>1</v>
      </c>
      <c r="IU199" s="57">
        <v>1</v>
      </c>
      <c r="IV199" s="57">
        <v>2</v>
      </c>
      <c r="IW199" s="57">
        <v>2</v>
      </c>
      <c r="IX199" s="57">
        <v>2</v>
      </c>
      <c r="JN199" s="57">
        <v>31459</v>
      </c>
      <c r="JO199" s="57">
        <v>21572</v>
      </c>
      <c r="JP199" s="57">
        <v>31407</v>
      </c>
      <c r="JQ199" s="57">
        <v>21532</v>
      </c>
      <c r="JX199" s="57">
        <v>2</v>
      </c>
      <c r="JY199" s="57">
        <v>2</v>
      </c>
      <c r="JZ199" s="57">
        <v>2</v>
      </c>
      <c r="KA199" s="57">
        <v>2</v>
      </c>
      <c r="KR199" s="57">
        <v>31436</v>
      </c>
      <c r="KS199" s="57">
        <v>21572</v>
      </c>
      <c r="KT199" s="57">
        <v>31407</v>
      </c>
      <c r="KU199" s="57">
        <v>21532</v>
      </c>
      <c r="LB199" s="57">
        <v>2</v>
      </c>
      <c r="LC199" s="57">
        <v>2</v>
      </c>
      <c r="LD199" s="57">
        <v>2</v>
      </c>
      <c r="LE199" s="57">
        <v>2</v>
      </c>
      <c r="LV199" s="57">
        <v>21572</v>
      </c>
      <c r="LW199" s="57">
        <v>31407</v>
      </c>
      <c r="LX199" s="57">
        <v>21532</v>
      </c>
      <c r="MF199" s="57">
        <v>2</v>
      </c>
      <c r="MG199" s="57">
        <v>2</v>
      </c>
      <c r="MH199" s="57">
        <v>2</v>
      </c>
      <c r="MZ199" s="57">
        <v>21572</v>
      </c>
      <c r="NA199" s="57">
        <v>31407</v>
      </c>
      <c r="NJ199" s="57">
        <v>2</v>
      </c>
      <c r="NK199" s="57">
        <v>2</v>
      </c>
      <c r="OD199" s="57">
        <v>21572</v>
      </c>
      <c r="OE199" s="57">
        <v>31407</v>
      </c>
      <c r="ON199" s="57">
        <v>2</v>
      </c>
      <c r="OO199" s="57">
        <v>2</v>
      </c>
      <c r="PJ199" s="57" t="s">
        <v>20278</v>
      </c>
      <c r="PK199" s="57" t="s">
        <v>20279</v>
      </c>
      <c r="PL199" s="57" t="s">
        <v>20280</v>
      </c>
      <c r="PN199" s="57">
        <v>1373.3174448</v>
      </c>
      <c r="PO199" s="57" t="s">
        <v>18823</v>
      </c>
      <c r="PP199" s="57" t="s">
        <v>18824</v>
      </c>
      <c r="PQ199" s="57" t="s">
        <v>18825</v>
      </c>
      <c r="PR199" s="57" t="s">
        <v>4025</v>
      </c>
      <c r="PS199" s="57" t="s">
        <v>4026</v>
      </c>
      <c r="PT199" s="57" t="s">
        <v>4027</v>
      </c>
      <c r="PU199" s="57" t="s">
        <v>4028</v>
      </c>
      <c r="PV199" s="57" t="s">
        <v>4029</v>
      </c>
      <c r="PW199" s="57" t="s">
        <v>4030</v>
      </c>
    </row>
    <row r="200" spans="1:439" ht="15" customHeight="1" x14ac:dyDescent="0.35">
      <c r="A200" s="57">
        <v>199</v>
      </c>
      <c r="B200" s="57" t="s">
        <v>277</v>
      </c>
      <c r="D200" s="57" t="s">
        <v>366</v>
      </c>
      <c r="E200" s="57" t="s">
        <v>2509</v>
      </c>
      <c r="F200" s="57" t="s">
        <v>1625</v>
      </c>
      <c r="G200" s="57" t="s">
        <v>1827</v>
      </c>
      <c r="H200" s="57" t="s">
        <v>2510</v>
      </c>
      <c r="P200" s="57" t="s">
        <v>1602</v>
      </c>
      <c r="S200" s="57" t="s">
        <v>69</v>
      </c>
      <c r="T200" s="57" t="s">
        <v>69</v>
      </c>
      <c r="U200" s="57" t="s">
        <v>69</v>
      </c>
      <c r="V200" s="57" t="s">
        <v>69</v>
      </c>
      <c r="W200" s="57" t="s">
        <v>69</v>
      </c>
      <c r="X200" s="57" t="s">
        <v>69</v>
      </c>
      <c r="Y200" s="57" t="s">
        <v>69</v>
      </c>
      <c r="Z200" s="57" t="s">
        <v>69</v>
      </c>
      <c r="AA200" s="57" t="s">
        <v>69</v>
      </c>
      <c r="AB200" s="57" t="s">
        <v>63</v>
      </c>
      <c r="AC200" s="57" t="s">
        <v>69</v>
      </c>
      <c r="AD200" s="57" t="s">
        <v>63</v>
      </c>
      <c r="AE200" s="57" t="s">
        <v>63</v>
      </c>
      <c r="AF200" s="57" t="s">
        <v>69</v>
      </c>
      <c r="AG200" s="57" t="s">
        <v>69</v>
      </c>
      <c r="AH200" s="57" t="s">
        <v>75</v>
      </c>
      <c r="AI200" s="57" t="s">
        <v>2511</v>
      </c>
      <c r="AJ200" s="57" t="s">
        <v>83</v>
      </c>
      <c r="AK200" s="57" t="s">
        <v>83</v>
      </c>
      <c r="AL200" s="57" t="s">
        <v>77</v>
      </c>
      <c r="AM200" s="57" t="s">
        <v>2512</v>
      </c>
      <c r="AO200" s="57" t="s">
        <v>1023</v>
      </c>
      <c r="AP200" s="57" t="s">
        <v>19223</v>
      </c>
      <c r="AQ200" s="57" t="s">
        <v>1245</v>
      </c>
      <c r="AR200" s="57" t="s">
        <v>78</v>
      </c>
      <c r="AS200" s="57" t="s">
        <v>2513</v>
      </c>
      <c r="AT200" s="57" t="s">
        <v>18801</v>
      </c>
      <c r="AU200" s="57" t="s">
        <v>5196</v>
      </c>
      <c r="AV200" s="57" t="s">
        <v>20281</v>
      </c>
      <c r="AW200" s="57" t="s">
        <v>5198</v>
      </c>
      <c r="AX200" s="57" t="s">
        <v>20282</v>
      </c>
      <c r="AY200" s="57" t="s">
        <v>5199</v>
      </c>
      <c r="AZ200" s="57" t="s">
        <v>5200</v>
      </c>
      <c r="BA200" s="57" t="s">
        <v>5201</v>
      </c>
      <c r="BE200" s="57" t="s">
        <v>20283</v>
      </c>
      <c r="BF200" s="57" t="s">
        <v>20284</v>
      </c>
      <c r="BG200" s="57" t="s">
        <v>20285</v>
      </c>
      <c r="BH200" s="57" t="s">
        <v>20286</v>
      </c>
      <c r="BI200" s="57" t="s">
        <v>5205</v>
      </c>
      <c r="BJ200" s="57" t="s">
        <v>4680</v>
      </c>
      <c r="BK200" s="57" t="s">
        <v>5206</v>
      </c>
      <c r="BO200" s="57" t="s">
        <v>5034</v>
      </c>
      <c r="BP200" s="57" t="s">
        <v>5021</v>
      </c>
      <c r="BQ200" s="57" t="s">
        <v>5207</v>
      </c>
      <c r="BV200" s="57" t="s">
        <v>18056</v>
      </c>
      <c r="BW200" s="164" t="s">
        <v>18805</v>
      </c>
      <c r="BX200" s="57" t="s">
        <v>18934</v>
      </c>
      <c r="BY200" s="57" t="s">
        <v>20287</v>
      </c>
      <c r="BZ200" s="57" t="s">
        <v>20288</v>
      </c>
      <c r="CA200" s="57" t="s">
        <v>8085</v>
      </c>
      <c r="CB200" s="57" t="s">
        <v>8086</v>
      </c>
      <c r="CI200" s="57" t="s">
        <v>8087</v>
      </c>
      <c r="CJ200" s="57" t="s">
        <v>8088</v>
      </c>
      <c r="CK200" s="57" t="s">
        <v>8089</v>
      </c>
      <c r="CL200" s="57" t="s">
        <v>20289</v>
      </c>
      <c r="CM200" s="57" t="s">
        <v>8091</v>
      </c>
      <c r="CS200" s="57" t="s">
        <v>4579</v>
      </c>
      <c r="CT200" s="57" t="s">
        <v>4777</v>
      </c>
      <c r="CU200" s="57" t="s">
        <v>8092</v>
      </c>
      <c r="CZ200" s="57" t="s">
        <v>18078</v>
      </c>
      <c r="DA200" s="164" t="s">
        <v>18802</v>
      </c>
      <c r="DB200" s="57" t="s">
        <v>19226</v>
      </c>
      <c r="DC200" s="57" t="s">
        <v>10981</v>
      </c>
      <c r="DD200" s="57" t="s">
        <v>10982</v>
      </c>
      <c r="DE200" s="57" t="s">
        <v>10983</v>
      </c>
      <c r="DF200" s="57" t="s">
        <v>9908</v>
      </c>
      <c r="DM200" s="57" t="s">
        <v>10984</v>
      </c>
      <c r="DN200" s="57" t="s">
        <v>10985</v>
      </c>
      <c r="DO200" s="57" t="s">
        <v>10648</v>
      </c>
      <c r="DP200" s="57" t="s">
        <v>8631</v>
      </c>
      <c r="DQ200" s="57" t="s">
        <v>4596</v>
      </c>
      <c r="DW200" s="57" t="s">
        <v>4602</v>
      </c>
      <c r="DX200" s="57" t="s">
        <v>4601</v>
      </c>
      <c r="DY200" s="57" t="s">
        <v>8092</v>
      </c>
      <c r="ED200" s="57" t="s">
        <v>18078</v>
      </c>
      <c r="EE200" s="164" t="s">
        <v>18805</v>
      </c>
      <c r="EF200" s="57" t="s">
        <v>19272</v>
      </c>
      <c r="EG200" s="57" t="s">
        <v>13513</v>
      </c>
      <c r="EH200" s="57" t="s">
        <v>13514</v>
      </c>
      <c r="EI200" s="57" t="s">
        <v>13515</v>
      </c>
      <c r="EJ200" s="57" t="s">
        <v>8839</v>
      </c>
      <c r="EK200" s="57" t="s">
        <v>11029</v>
      </c>
      <c r="EQ200" s="57" t="s">
        <v>13518</v>
      </c>
      <c r="ER200" s="57" t="s">
        <v>13519</v>
      </c>
      <c r="ES200" s="57" t="s">
        <v>13520</v>
      </c>
      <c r="ET200" s="57" t="s">
        <v>20290</v>
      </c>
      <c r="EU200" s="57" t="s">
        <v>13522</v>
      </c>
      <c r="FA200" s="57" t="s">
        <v>11037</v>
      </c>
      <c r="FB200" s="57" t="s">
        <v>13523</v>
      </c>
      <c r="FC200" s="57" t="s">
        <v>13524</v>
      </c>
      <c r="FH200" s="57" t="s">
        <v>18078</v>
      </c>
      <c r="FI200" s="164" t="s">
        <v>18805</v>
      </c>
      <c r="FJ200" s="57" t="s">
        <v>18832</v>
      </c>
      <c r="FK200" s="57" t="s">
        <v>15334</v>
      </c>
      <c r="FL200" s="57" t="s">
        <v>13536</v>
      </c>
      <c r="FM200" s="57" t="s">
        <v>5682</v>
      </c>
      <c r="FN200" s="57" t="s">
        <v>15335</v>
      </c>
      <c r="FO200" s="57" t="s">
        <v>20291</v>
      </c>
      <c r="FP200" s="57" t="s">
        <v>15337</v>
      </c>
      <c r="FU200" s="57" t="s">
        <v>15338</v>
      </c>
      <c r="FV200" s="57" t="s">
        <v>13538</v>
      </c>
      <c r="FW200" s="57" t="s">
        <v>13539</v>
      </c>
      <c r="FX200" s="57" t="s">
        <v>15339</v>
      </c>
      <c r="FY200" s="57" t="s">
        <v>12895</v>
      </c>
      <c r="FZ200" s="57" t="s">
        <v>20292</v>
      </c>
      <c r="GA200" s="57" t="s">
        <v>14465</v>
      </c>
      <c r="GE200" s="57" t="s">
        <v>15343</v>
      </c>
      <c r="GF200" s="57" t="s">
        <v>7468</v>
      </c>
      <c r="GL200" s="57" t="s">
        <v>18066</v>
      </c>
      <c r="GM200" s="164" t="s">
        <v>18802</v>
      </c>
      <c r="GN200" s="57" t="s">
        <v>18901</v>
      </c>
      <c r="GO200" s="57" t="s">
        <v>15521</v>
      </c>
      <c r="GP200" s="57" t="s">
        <v>15522</v>
      </c>
      <c r="GQ200" s="57" t="s">
        <v>15523</v>
      </c>
      <c r="GR200" s="57" t="s">
        <v>14094</v>
      </c>
      <c r="GS200" s="57" t="s">
        <v>20293</v>
      </c>
      <c r="GT200" s="57" t="s">
        <v>15524</v>
      </c>
      <c r="GY200" s="57" t="s">
        <v>15525</v>
      </c>
      <c r="GZ200" s="57" t="s">
        <v>14096</v>
      </c>
      <c r="HA200" s="57" t="s">
        <v>15526</v>
      </c>
      <c r="HB200" s="57" t="s">
        <v>7462</v>
      </c>
      <c r="HC200" s="57" t="s">
        <v>15527</v>
      </c>
      <c r="HD200" s="57" t="s">
        <v>20294</v>
      </c>
      <c r="HI200" s="57" t="s">
        <v>14100</v>
      </c>
      <c r="HJ200" s="57" t="s">
        <v>5712</v>
      </c>
      <c r="HK200" s="57" t="s">
        <v>8858</v>
      </c>
      <c r="HP200" s="57" t="s">
        <v>18075</v>
      </c>
      <c r="HQ200" s="164" t="s">
        <v>18805</v>
      </c>
      <c r="HR200" s="57" t="s">
        <v>19055</v>
      </c>
      <c r="HS200" s="57" t="s">
        <v>84</v>
      </c>
      <c r="HT200" s="57" t="s">
        <v>84</v>
      </c>
      <c r="HU200" s="57" t="s">
        <v>84</v>
      </c>
      <c r="HV200" s="57" t="s">
        <v>82</v>
      </c>
      <c r="HW200" s="57" t="s">
        <v>82</v>
      </c>
      <c r="HX200" s="57" t="s">
        <v>84</v>
      </c>
      <c r="HY200" s="57" t="s">
        <v>84</v>
      </c>
      <c r="HZ200" s="57" t="s">
        <v>84</v>
      </c>
      <c r="IA200" s="57" t="s">
        <v>84</v>
      </c>
      <c r="IB200" s="57" t="s">
        <v>84</v>
      </c>
      <c r="IC200" s="57" t="s">
        <v>84</v>
      </c>
      <c r="ID200" s="57" t="s">
        <v>84</v>
      </c>
      <c r="IE200" s="57" t="s">
        <v>84</v>
      </c>
      <c r="IF200" s="57" t="s">
        <v>84</v>
      </c>
      <c r="IG200" s="57" t="s">
        <v>84</v>
      </c>
      <c r="IH200" s="57" t="s">
        <v>84</v>
      </c>
      <c r="II200" s="57" t="s">
        <v>68</v>
      </c>
      <c r="IJ200" s="57">
        <v>34085</v>
      </c>
      <c r="IK200" s="57">
        <v>32079</v>
      </c>
      <c r="IL200" s="57">
        <v>13154</v>
      </c>
      <c r="IM200" s="57">
        <v>34593</v>
      </c>
      <c r="IT200" s="57">
        <v>4</v>
      </c>
      <c r="IU200" s="57">
        <v>3</v>
      </c>
      <c r="IV200" s="57">
        <v>2</v>
      </c>
      <c r="IW200" s="57">
        <v>3</v>
      </c>
      <c r="JN200" s="57">
        <v>13154</v>
      </c>
      <c r="JO200" s="57">
        <v>32079</v>
      </c>
      <c r="JP200" s="57">
        <v>34085</v>
      </c>
      <c r="JQ200" s="57">
        <v>34593</v>
      </c>
      <c r="JR200" s="57">
        <v>34582</v>
      </c>
      <c r="JX200" s="57">
        <v>2</v>
      </c>
      <c r="JY200" s="57">
        <v>3</v>
      </c>
      <c r="JZ200" s="57">
        <v>4</v>
      </c>
      <c r="KA200" s="57">
        <v>3</v>
      </c>
      <c r="KB200" s="57">
        <v>4</v>
      </c>
      <c r="KR200" s="57">
        <v>13254</v>
      </c>
      <c r="KS200" s="57">
        <v>32110</v>
      </c>
      <c r="LB200" s="57">
        <v>2</v>
      </c>
      <c r="LC200" s="57">
        <v>3</v>
      </c>
      <c r="LV200" s="57">
        <v>32130</v>
      </c>
      <c r="LW200" s="57">
        <v>32079</v>
      </c>
      <c r="MF200" s="57">
        <v>3</v>
      </c>
      <c r="MG200" s="57">
        <v>3</v>
      </c>
      <c r="MZ200" s="57">
        <v>34593</v>
      </c>
      <c r="NA200" s="57">
        <v>34592</v>
      </c>
      <c r="NB200" s="57">
        <v>34582</v>
      </c>
      <c r="NJ200" s="57">
        <v>3</v>
      </c>
      <c r="NK200" s="57">
        <v>3</v>
      </c>
      <c r="NL200" s="57">
        <v>4</v>
      </c>
      <c r="OD200" s="57">
        <v>15254</v>
      </c>
      <c r="ON200" s="57">
        <v>2</v>
      </c>
      <c r="PJ200" s="57" t="s">
        <v>20295</v>
      </c>
      <c r="PK200" s="57" t="s">
        <v>20296</v>
      </c>
      <c r="PL200" s="57" t="s">
        <v>20297</v>
      </c>
      <c r="PN200" s="57">
        <v>1327.3616574</v>
      </c>
      <c r="PO200" s="57" t="s">
        <v>18823</v>
      </c>
      <c r="PP200" s="57" t="s">
        <v>18824</v>
      </c>
      <c r="PQ200" s="57" t="s">
        <v>18825</v>
      </c>
      <c r="PR200" s="57" t="s">
        <v>3438</v>
      </c>
      <c r="PS200" s="57" t="s">
        <v>3439</v>
      </c>
      <c r="PT200" s="57" t="s">
        <v>3440</v>
      </c>
      <c r="PU200" s="57" t="s">
        <v>3441</v>
      </c>
      <c r="PV200" s="57" t="s">
        <v>3442</v>
      </c>
      <c r="PW200" s="57" t="s">
        <v>3443</v>
      </c>
    </row>
    <row r="201" spans="1:439" ht="15" customHeight="1" x14ac:dyDescent="0.35">
      <c r="A201" s="57">
        <v>200</v>
      </c>
      <c r="B201" s="57" t="s">
        <v>277</v>
      </c>
      <c r="D201" s="57" t="s">
        <v>367</v>
      </c>
      <c r="E201" s="57" t="s">
        <v>2514</v>
      </c>
      <c r="F201" s="57" t="s">
        <v>2515</v>
      </c>
      <c r="G201" s="57" t="s">
        <v>2516</v>
      </c>
      <c r="H201" s="57" t="s">
        <v>2517</v>
      </c>
      <c r="P201" s="57" t="s">
        <v>2518</v>
      </c>
      <c r="S201" s="57" t="s">
        <v>63</v>
      </c>
      <c r="T201" s="57" t="s">
        <v>69</v>
      </c>
      <c r="U201" s="57" t="s">
        <v>69</v>
      </c>
      <c r="V201" s="57" t="s">
        <v>63</v>
      </c>
      <c r="W201" s="57" t="s">
        <v>63</v>
      </c>
      <c r="X201" s="57" t="s">
        <v>69</v>
      </c>
      <c r="Y201" s="57" t="s">
        <v>63</v>
      </c>
      <c r="Z201" s="57" t="s">
        <v>63</v>
      </c>
      <c r="AA201" s="57" t="s">
        <v>69</v>
      </c>
      <c r="AB201" s="57" t="s">
        <v>63</v>
      </c>
      <c r="AC201" s="57" t="s">
        <v>69</v>
      </c>
      <c r="AD201" s="57" t="s">
        <v>63</v>
      </c>
      <c r="AE201" s="57" t="s">
        <v>69</v>
      </c>
      <c r="AF201" s="57" t="s">
        <v>63</v>
      </c>
      <c r="AG201" s="57" t="s">
        <v>63</v>
      </c>
      <c r="AH201" s="57" t="s">
        <v>75</v>
      </c>
      <c r="AI201" s="57" t="s">
        <v>2519</v>
      </c>
      <c r="AJ201" s="57" t="s">
        <v>71</v>
      </c>
      <c r="AK201" s="57" t="s">
        <v>76</v>
      </c>
      <c r="AL201" s="57" t="s">
        <v>80</v>
      </c>
      <c r="AN201" s="57" t="s">
        <v>2520</v>
      </c>
      <c r="AO201" s="57" t="s">
        <v>1024</v>
      </c>
      <c r="AP201" s="57" t="s">
        <v>18827</v>
      </c>
      <c r="AQ201" s="57" t="s">
        <v>1245</v>
      </c>
      <c r="AR201" s="57" t="s">
        <v>67</v>
      </c>
      <c r="AS201" s="57" t="s">
        <v>2428</v>
      </c>
      <c r="AT201" s="57" t="s">
        <v>18859</v>
      </c>
      <c r="AU201" s="57" t="s">
        <v>4877</v>
      </c>
      <c r="AV201" s="57" t="s">
        <v>20203</v>
      </c>
      <c r="AW201" s="57" t="s">
        <v>20298</v>
      </c>
      <c r="AX201" s="57" t="s">
        <v>20299</v>
      </c>
      <c r="AY201" s="57" t="s">
        <v>20300</v>
      </c>
      <c r="BE201" s="57" t="s">
        <v>4882</v>
      </c>
      <c r="BF201" s="57" t="s">
        <v>20301</v>
      </c>
      <c r="BG201" s="57" t="s">
        <v>20302</v>
      </c>
      <c r="BH201" s="57" t="s">
        <v>20303</v>
      </c>
      <c r="BI201" s="57" t="s">
        <v>20304</v>
      </c>
      <c r="BO201" s="57" t="s">
        <v>4498</v>
      </c>
      <c r="BP201" s="57" t="s">
        <v>697</v>
      </c>
      <c r="BV201" s="57" t="s">
        <v>18059</v>
      </c>
      <c r="BW201" s="164" t="s">
        <v>18802</v>
      </c>
      <c r="BX201" s="57" t="s">
        <v>18929</v>
      </c>
      <c r="BY201" s="57" t="s">
        <v>9735</v>
      </c>
      <c r="BZ201" s="57" t="s">
        <v>9736</v>
      </c>
      <c r="CA201" s="57" t="s">
        <v>9737</v>
      </c>
      <c r="CB201" s="57" t="s">
        <v>9738</v>
      </c>
      <c r="CC201" s="57" t="s">
        <v>9739</v>
      </c>
      <c r="CD201" s="57" t="s">
        <v>9740</v>
      </c>
      <c r="CI201" s="57" t="s">
        <v>9741</v>
      </c>
      <c r="CJ201" s="57" t="s">
        <v>9742</v>
      </c>
      <c r="CK201" s="57" t="s">
        <v>9743</v>
      </c>
      <c r="CL201" s="57" t="s">
        <v>9744</v>
      </c>
      <c r="CM201" s="57" t="s">
        <v>9745</v>
      </c>
      <c r="CN201" s="57" t="s">
        <v>9746</v>
      </c>
      <c r="CS201" s="57" t="s">
        <v>5652</v>
      </c>
      <c r="CT201" s="57" t="s">
        <v>7737</v>
      </c>
      <c r="CU201" s="57" t="s">
        <v>9747</v>
      </c>
      <c r="CZ201" s="57" t="s">
        <v>18063</v>
      </c>
      <c r="DA201" s="164" t="s">
        <v>18805</v>
      </c>
      <c r="DB201" s="57" t="s">
        <v>20305</v>
      </c>
      <c r="DC201" s="57" t="s">
        <v>12416</v>
      </c>
      <c r="DD201" s="57" t="s">
        <v>12417</v>
      </c>
      <c r="DE201" s="57" t="s">
        <v>12418</v>
      </c>
      <c r="DF201" s="57" t="s">
        <v>12419</v>
      </c>
      <c r="DG201" s="57" t="s">
        <v>12420</v>
      </c>
      <c r="DH201" s="57" t="s">
        <v>12421</v>
      </c>
      <c r="DI201" s="57" t="s">
        <v>12422</v>
      </c>
      <c r="DM201" s="57" t="s">
        <v>12423</v>
      </c>
      <c r="DN201" s="57" t="s">
        <v>12424</v>
      </c>
      <c r="DO201" s="57" t="s">
        <v>12425</v>
      </c>
      <c r="DP201" s="57" t="s">
        <v>12426</v>
      </c>
      <c r="DQ201" s="57" t="s">
        <v>12427</v>
      </c>
      <c r="DR201" s="57" t="s">
        <v>12428</v>
      </c>
      <c r="DS201" s="57" t="s">
        <v>12429</v>
      </c>
      <c r="DW201" s="57" t="s">
        <v>697</v>
      </c>
      <c r="DX201" s="57" t="s">
        <v>744</v>
      </c>
      <c r="DY201" s="57" t="s">
        <v>745</v>
      </c>
      <c r="ED201" s="57" t="s">
        <v>18061</v>
      </c>
      <c r="EE201" s="164" t="s">
        <v>18835</v>
      </c>
      <c r="EF201" s="57" t="s">
        <v>19026</v>
      </c>
      <c r="EG201" s="57" t="s">
        <v>20306</v>
      </c>
      <c r="EH201" s="57" t="s">
        <v>12361</v>
      </c>
      <c r="EI201" s="57" t="s">
        <v>20307</v>
      </c>
      <c r="EJ201" s="57" t="s">
        <v>12363</v>
      </c>
      <c r="EK201" s="57" t="s">
        <v>12364</v>
      </c>
      <c r="EQ201" s="57" t="s">
        <v>12365</v>
      </c>
      <c r="ER201" s="57" t="s">
        <v>12366</v>
      </c>
      <c r="ES201" s="57" t="s">
        <v>12367</v>
      </c>
      <c r="ET201" s="57" t="s">
        <v>12368</v>
      </c>
      <c r="EU201" s="57" t="s">
        <v>12369</v>
      </c>
      <c r="FA201" s="57" t="s">
        <v>7059</v>
      </c>
      <c r="FB201" s="57" t="s">
        <v>628</v>
      </c>
      <c r="FC201" s="57" t="s">
        <v>12370</v>
      </c>
      <c r="FH201" s="57" t="s">
        <v>18061</v>
      </c>
      <c r="FI201" s="164" t="s">
        <v>20080</v>
      </c>
      <c r="FJ201" s="57" t="s">
        <v>19017</v>
      </c>
      <c r="FK201" s="57" t="s">
        <v>16164</v>
      </c>
      <c r="FL201" s="57" t="s">
        <v>16165</v>
      </c>
      <c r="FM201" s="57" t="s">
        <v>16166</v>
      </c>
      <c r="FN201" s="57" t="s">
        <v>16167</v>
      </c>
      <c r="FO201" s="57" t="s">
        <v>16168</v>
      </c>
      <c r="FP201" s="57" t="s">
        <v>16169</v>
      </c>
      <c r="FU201" s="57" t="s">
        <v>16170</v>
      </c>
      <c r="FV201" s="57" t="s">
        <v>16171</v>
      </c>
      <c r="FW201" s="57" t="s">
        <v>16172</v>
      </c>
      <c r="FX201" s="57" t="s">
        <v>16173</v>
      </c>
      <c r="FY201" s="57" t="s">
        <v>16174</v>
      </c>
      <c r="FZ201" s="57" t="s">
        <v>16175</v>
      </c>
      <c r="GE201" s="57" t="s">
        <v>12536</v>
      </c>
      <c r="GF201" s="57" t="s">
        <v>10614</v>
      </c>
      <c r="GG201" s="57" t="s">
        <v>9216</v>
      </c>
      <c r="GL201" s="57" t="s">
        <v>18084</v>
      </c>
      <c r="GM201" s="164" t="s">
        <v>18802</v>
      </c>
      <c r="GN201" s="57" t="s">
        <v>20308</v>
      </c>
      <c r="HS201" s="57" t="s">
        <v>79</v>
      </c>
      <c r="HT201" s="57" t="s">
        <v>79</v>
      </c>
      <c r="HU201" s="57" t="s">
        <v>79</v>
      </c>
      <c r="HV201" s="57" t="s">
        <v>79</v>
      </c>
      <c r="HW201" s="57" t="s">
        <v>79</v>
      </c>
      <c r="HX201" s="57" t="s">
        <v>79</v>
      </c>
      <c r="HY201" s="57" t="s">
        <v>79</v>
      </c>
      <c r="HZ201" s="57" t="s">
        <v>79</v>
      </c>
      <c r="IA201" s="57" t="s">
        <v>79</v>
      </c>
      <c r="IB201" s="57" t="s">
        <v>79</v>
      </c>
      <c r="IC201" s="57" t="s">
        <v>82</v>
      </c>
      <c r="ID201" s="57" t="s">
        <v>79</v>
      </c>
      <c r="IE201" s="57" t="s">
        <v>79</v>
      </c>
      <c r="IF201" s="57" t="s">
        <v>79</v>
      </c>
      <c r="IG201" s="57" t="s">
        <v>79</v>
      </c>
      <c r="IH201" s="57" t="s">
        <v>74</v>
      </c>
      <c r="II201" s="57" t="s">
        <v>82</v>
      </c>
      <c r="IJ201" s="57">
        <v>31047</v>
      </c>
      <c r="IK201" s="57">
        <v>21547</v>
      </c>
      <c r="IL201" s="57">
        <v>21572</v>
      </c>
      <c r="IM201" s="57">
        <v>11054</v>
      </c>
      <c r="IN201" s="57">
        <v>23622</v>
      </c>
      <c r="IT201" s="57">
        <v>2</v>
      </c>
      <c r="IU201" s="57">
        <v>2</v>
      </c>
      <c r="IV201" s="57">
        <v>1</v>
      </c>
      <c r="IW201" s="57">
        <v>2</v>
      </c>
      <c r="IX201" s="57">
        <v>3</v>
      </c>
      <c r="JN201" s="57">
        <v>11054</v>
      </c>
      <c r="JO201" s="57">
        <v>23622</v>
      </c>
      <c r="JP201" s="57">
        <v>11454</v>
      </c>
      <c r="JX201" s="57">
        <v>2</v>
      </c>
      <c r="JY201" s="57">
        <v>3</v>
      </c>
      <c r="JZ201" s="57">
        <v>2</v>
      </c>
      <c r="KR201" s="57">
        <v>21547</v>
      </c>
      <c r="KS201" s="57">
        <v>21572</v>
      </c>
      <c r="KT201" s="57">
        <v>11054</v>
      </c>
      <c r="KU201" s="57">
        <v>23622</v>
      </c>
      <c r="KV201" s="57">
        <v>11454</v>
      </c>
      <c r="LB201" s="57">
        <v>2</v>
      </c>
      <c r="LC201" s="57">
        <v>1</v>
      </c>
      <c r="LD201" s="57">
        <v>2</v>
      </c>
      <c r="LE201" s="57">
        <v>3</v>
      </c>
      <c r="LF201" s="57">
        <v>2</v>
      </c>
      <c r="LV201" s="57">
        <v>21352</v>
      </c>
      <c r="LW201" s="57">
        <v>21547</v>
      </c>
      <c r="LX201" s="57">
        <v>21572</v>
      </c>
      <c r="MF201" s="57">
        <v>2</v>
      </c>
      <c r="MG201" s="57">
        <v>2</v>
      </c>
      <c r="MH201" s="57">
        <v>1</v>
      </c>
      <c r="MZ201" s="57">
        <v>21547</v>
      </c>
      <c r="NA201" s="57">
        <v>21572</v>
      </c>
      <c r="NJ201" s="57">
        <v>2</v>
      </c>
      <c r="NK201" s="57">
        <v>1</v>
      </c>
      <c r="PJ201" s="57" t="s">
        <v>20309</v>
      </c>
      <c r="PK201" s="57" t="s">
        <v>20310</v>
      </c>
      <c r="PL201" s="57" t="s">
        <v>20311</v>
      </c>
      <c r="PN201" s="57">
        <v>1013.3414345000002</v>
      </c>
      <c r="PO201" s="57" t="s">
        <v>18823</v>
      </c>
      <c r="PP201" s="57" t="s">
        <v>18824</v>
      </c>
      <c r="PQ201" s="57" t="s">
        <v>18825</v>
      </c>
      <c r="PR201" s="57" t="s">
        <v>3279</v>
      </c>
      <c r="PS201" s="57" t="s">
        <v>4031</v>
      </c>
      <c r="PT201" s="57" t="s">
        <v>4032</v>
      </c>
      <c r="PU201" s="57" t="s">
        <v>3991</v>
      </c>
      <c r="PV201" s="57" t="s">
        <v>4033</v>
      </c>
      <c r="PW201" s="57" t="s">
        <v>3167</v>
      </c>
    </row>
    <row r="202" spans="1:439" ht="15" customHeight="1" x14ac:dyDescent="0.35">
      <c r="A202" s="57">
        <v>201</v>
      </c>
      <c r="B202" s="57" t="s">
        <v>2420</v>
      </c>
      <c r="C202" s="57" t="s">
        <v>2420</v>
      </c>
      <c r="D202" s="57" t="s">
        <v>214</v>
      </c>
      <c r="E202" s="57" t="s">
        <v>2521</v>
      </c>
      <c r="F202" s="57" t="s">
        <v>2522</v>
      </c>
      <c r="G202" s="57" t="s">
        <v>2523</v>
      </c>
      <c r="H202" s="57" t="s">
        <v>2524</v>
      </c>
      <c r="I202" s="57" t="s">
        <v>2525</v>
      </c>
      <c r="P202" s="57" t="s">
        <v>1282</v>
      </c>
      <c r="Q202" s="57" t="s">
        <v>1352</v>
      </c>
      <c r="S202" s="57" t="s">
        <v>69</v>
      </c>
      <c r="T202" s="57" t="s">
        <v>63</v>
      </c>
      <c r="U202" s="57" t="s">
        <v>69</v>
      </c>
      <c r="V202" s="57" t="s">
        <v>63</v>
      </c>
      <c r="W202" s="57" t="s">
        <v>69</v>
      </c>
      <c r="X202" s="57" t="s">
        <v>69</v>
      </c>
      <c r="Y202" s="57" t="s">
        <v>63</v>
      </c>
      <c r="Z202" s="57" t="s">
        <v>63</v>
      </c>
      <c r="AA202" s="57" t="s">
        <v>63</v>
      </c>
      <c r="AB202" s="57" t="s">
        <v>63</v>
      </c>
      <c r="AC202" s="57" t="s">
        <v>69</v>
      </c>
      <c r="AD202" s="57" t="s">
        <v>69</v>
      </c>
      <c r="AE202" s="57" t="s">
        <v>69</v>
      </c>
      <c r="AF202" s="57" t="s">
        <v>63</v>
      </c>
      <c r="AG202" s="57" t="s">
        <v>63</v>
      </c>
      <c r="AH202" s="57" t="s">
        <v>70</v>
      </c>
      <c r="AI202" s="57" t="s">
        <v>2473</v>
      </c>
      <c r="AJ202" s="57" t="s">
        <v>65</v>
      </c>
      <c r="AK202" s="57" t="s">
        <v>71</v>
      </c>
      <c r="AL202" s="57" t="s">
        <v>72</v>
      </c>
      <c r="AM202" s="57" t="s">
        <v>2473</v>
      </c>
      <c r="AN202" s="57" t="s">
        <v>2526</v>
      </c>
      <c r="AO202" s="57" t="s">
        <v>197</v>
      </c>
      <c r="AP202" s="57" t="s">
        <v>18827</v>
      </c>
      <c r="AQ202" s="57" t="s">
        <v>67</v>
      </c>
      <c r="AR202" s="57" t="s">
        <v>78</v>
      </c>
      <c r="AS202" s="57" t="s">
        <v>2527</v>
      </c>
      <c r="AT202" s="57" t="s">
        <v>18859</v>
      </c>
      <c r="AU202" s="57" t="s">
        <v>6818</v>
      </c>
      <c r="AV202" s="57" t="s">
        <v>4487</v>
      </c>
      <c r="AW202" s="57" t="s">
        <v>4488</v>
      </c>
      <c r="AX202" s="57" t="s">
        <v>4817</v>
      </c>
      <c r="AY202" s="57" t="s">
        <v>6818</v>
      </c>
      <c r="AZ202" s="57" t="s">
        <v>6819</v>
      </c>
      <c r="BA202" s="57" t="s">
        <v>4836</v>
      </c>
      <c r="BE202" s="57" t="s">
        <v>6820</v>
      </c>
      <c r="BF202" s="57" t="s">
        <v>6821</v>
      </c>
      <c r="BG202" s="57" t="s">
        <v>4494</v>
      </c>
      <c r="BH202" s="57" t="s">
        <v>6822</v>
      </c>
      <c r="BI202" s="57" t="s">
        <v>6823</v>
      </c>
      <c r="BJ202" s="57" t="s">
        <v>6824</v>
      </c>
      <c r="BK202" s="57" t="s">
        <v>4841</v>
      </c>
      <c r="BO202" s="57" t="s">
        <v>4498</v>
      </c>
      <c r="BP202" s="57" t="s">
        <v>6825</v>
      </c>
      <c r="BQ202" s="57" t="s">
        <v>4812</v>
      </c>
      <c r="BV202" s="57" t="s">
        <v>18059</v>
      </c>
      <c r="BW202" s="164" t="s">
        <v>18802</v>
      </c>
      <c r="BX202" s="57" t="s">
        <v>20312</v>
      </c>
      <c r="BY202" s="57" t="s">
        <v>20313</v>
      </c>
      <c r="BZ202" s="57" t="s">
        <v>20314</v>
      </c>
      <c r="CA202" s="57" t="s">
        <v>9846</v>
      </c>
      <c r="CB202" s="57" t="s">
        <v>9847</v>
      </c>
      <c r="CC202" s="57" t="s">
        <v>20315</v>
      </c>
      <c r="CD202" s="57" t="s">
        <v>20316</v>
      </c>
      <c r="CE202" s="57" t="s">
        <v>5218</v>
      </c>
      <c r="CI202" s="57" t="s">
        <v>20317</v>
      </c>
      <c r="CJ202" s="57" t="s">
        <v>20318</v>
      </c>
      <c r="CK202" s="57" t="s">
        <v>20319</v>
      </c>
      <c r="CL202" s="57" t="s">
        <v>20320</v>
      </c>
      <c r="CM202" s="57" t="s">
        <v>20321</v>
      </c>
      <c r="CN202" s="57" t="s">
        <v>20322</v>
      </c>
      <c r="CO202" s="57" t="s">
        <v>20323</v>
      </c>
      <c r="CP202" s="57" t="s">
        <v>20324</v>
      </c>
      <c r="CS202" s="57" t="s">
        <v>7678</v>
      </c>
      <c r="CT202" s="57" t="s">
        <v>4660</v>
      </c>
      <c r="CU202" s="57" t="s">
        <v>20325</v>
      </c>
      <c r="CZ202" s="57" t="s">
        <v>18061</v>
      </c>
      <c r="DA202" s="164" t="s">
        <v>18802</v>
      </c>
      <c r="DB202" s="57" t="s">
        <v>18877</v>
      </c>
      <c r="DC202" s="57" t="s">
        <v>20326</v>
      </c>
      <c r="DD202" s="57" t="s">
        <v>8188</v>
      </c>
      <c r="DE202" s="57" t="s">
        <v>10616</v>
      </c>
      <c r="DF202" s="57" t="s">
        <v>10617</v>
      </c>
      <c r="DG202" s="57" t="s">
        <v>10618</v>
      </c>
      <c r="DM202" s="57" t="s">
        <v>10619</v>
      </c>
      <c r="DN202" s="57" t="s">
        <v>20327</v>
      </c>
      <c r="DO202" s="57" t="s">
        <v>20328</v>
      </c>
      <c r="DP202" s="57" t="s">
        <v>10622</v>
      </c>
      <c r="DQ202" s="57" t="s">
        <v>20329</v>
      </c>
      <c r="DR202" s="57" t="s">
        <v>20330</v>
      </c>
      <c r="DW202" s="57" t="s">
        <v>10625</v>
      </c>
      <c r="DX202" s="57" t="s">
        <v>8171</v>
      </c>
      <c r="ED202" s="57" t="s">
        <v>18063</v>
      </c>
      <c r="EE202" s="164" t="s">
        <v>18805</v>
      </c>
      <c r="EF202" s="57" t="s">
        <v>18804</v>
      </c>
      <c r="EG202" s="57" t="s">
        <v>20331</v>
      </c>
      <c r="EH202" s="57" t="s">
        <v>20332</v>
      </c>
      <c r="EI202" s="57" t="s">
        <v>20333</v>
      </c>
      <c r="EJ202" s="57" t="s">
        <v>13106</v>
      </c>
      <c r="EK202" s="57" t="s">
        <v>13107</v>
      </c>
      <c r="EQ202" s="57" t="s">
        <v>20334</v>
      </c>
      <c r="ER202" s="57" t="s">
        <v>20335</v>
      </c>
      <c r="ES202" s="57" t="s">
        <v>13110</v>
      </c>
      <c r="ET202" s="57" t="s">
        <v>13111</v>
      </c>
      <c r="EU202" s="57" t="s">
        <v>13112</v>
      </c>
      <c r="FA202" s="57" t="s">
        <v>6405</v>
      </c>
      <c r="FB202" s="57" t="s">
        <v>13113</v>
      </c>
      <c r="FC202" s="57" t="s">
        <v>13114</v>
      </c>
      <c r="FH202" s="57" t="s">
        <v>18084</v>
      </c>
      <c r="FI202" s="164" t="s">
        <v>18802</v>
      </c>
      <c r="FJ202" s="57" t="s">
        <v>18853</v>
      </c>
      <c r="FK202" s="57" t="s">
        <v>20336</v>
      </c>
      <c r="FL202" s="57" t="s">
        <v>775</v>
      </c>
      <c r="FM202" s="57" t="s">
        <v>776</v>
      </c>
      <c r="FN202" s="57" t="s">
        <v>13458</v>
      </c>
      <c r="FO202" s="57" t="s">
        <v>13459</v>
      </c>
      <c r="FP202" s="57" t="s">
        <v>13232</v>
      </c>
      <c r="FQ202" s="57" t="s">
        <v>20337</v>
      </c>
      <c r="FR202" s="57" t="s">
        <v>598</v>
      </c>
      <c r="FU202" s="57" t="s">
        <v>20338</v>
      </c>
      <c r="FV202" s="57" t="s">
        <v>13235</v>
      </c>
      <c r="FW202" s="57" t="s">
        <v>13461</v>
      </c>
      <c r="FX202" s="57" t="s">
        <v>13462</v>
      </c>
      <c r="FY202" s="57" t="s">
        <v>20339</v>
      </c>
      <c r="FZ202" s="57" t="s">
        <v>10407</v>
      </c>
      <c r="GA202" s="57" t="s">
        <v>20340</v>
      </c>
      <c r="GB202" s="57" t="s">
        <v>603</v>
      </c>
      <c r="GE202" s="57" t="s">
        <v>13465</v>
      </c>
      <c r="GF202" s="57" t="s">
        <v>697</v>
      </c>
      <c r="GG202" s="57" t="s">
        <v>15179</v>
      </c>
      <c r="GL202" s="57" t="s">
        <v>18061</v>
      </c>
      <c r="GM202" s="164" t="s">
        <v>18835</v>
      </c>
      <c r="GN202" s="57" t="s">
        <v>18982</v>
      </c>
      <c r="HS202" s="57" t="s">
        <v>74</v>
      </c>
      <c r="HT202" s="57" t="s">
        <v>74</v>
      </c>
      <c r="HU202" s="57" t="s">
        <v>74</v>
      </c>
      <c r="HV202" s="57" t="s">
        <v>74</v>
      </c>
      <c r="HW202" s="57" t="s">
        <v>74</v>
      </c>
      <c r="HX202" s="57" t="s">
        <v>74</v>
      </c>
      <c r="HY202" s="57" t="s">
        <v>74</v>
      </c>
      <c r="HZ202" s="57" t="s">
        <v>74</v>
      </c>
      <c r="IA202" s="57" t="s">
        <v>74</v>
      </c>
      <c r="IB202" s="57" t="s">
        <v>74</v>
      </c>
      <c r="IC202" s="57" t="s">
        <v>74</v>
      </c>
      <c r="ID202" s="57" t="s">
        <v>74</v>
      </c>
      <c r="IE202" s="57" t="s">
        <v>74</v>
      </c>
      <c r="IF202" s="57" t="s">
        <v>74</v>
      </c>
      <c r="IG202" s="57" t="s">
        <v>74</v>
      </c>
      <c r="IH202" s="57" t="s">
        <v>74</v>
      </c>
      <c r="II202" s="57" t="s">
        <v>79</v>
      </c>
      <c r="IJ202" s="57">
        <v>21547</v>
      </c>
      <c r="IK202" s="57">
        <v>21572</v>
      </c>
      <c r="IT202" s="57">
        <v>2</v>
      </c>
      <c r="IU202" s="57">
        <v>1</v>
      </c>
      <c r="JN202" s="57">
        <v>21547</v>
      </c>
      <c r="JO202" s="57">
        <v>21572</v>
      </c>
      <c r="JP202" s="57">
        <v>31620</v>
      </c>
      <c r="JQ202" s="57">
        <v>31754</v>
      </c>
      <c r="JX202" s="57">
        <v>2</v>
      </c>
      <c r="JY202" s="57">
        <v>1</v>
      </c>
      <c r="JZ202" s="57">
        <v>2</v>
      </c>
      <c r="KA202" s="57">
        <v>2</v>
      </c>
      <c r="KR202" s="57">
        <v>21547</v>
      </c>
      <c r="KS202" s="57">
        <v>21572</v>
      </c>
      <c r="KT202" s="57">
        <v>31436</v>
      </c>
      <c r="LB202" s="57">
        <v>2</v>
      </c>
      <c r="LC202" s="57">
        <v>1</v>
      </c>
      <c r="LD202" s="57">
        <v>2</v>
      </c>
      <c r="LV202" s="57">
        <v>21547</v>
      </c>
      <c r="LW202" s="57">
        <v>21572</v>
      </c>
      <c r="MF202" s="57">
        <v>2</v>
      </c>
      <c r="MG202" s="57">
        <v>1</v>
      </c>
      <c r="MZ202" s="57">
        <v>21547</v>
      </c>
      <c r="NA202" s="57">
        <v>21572</v>
      </c>
      <c r="NB202" s="57">
        <v>31624</v>
      </c>
      <c r="NC202" s="57">
        <v>23684</v>
      </c>
      <c r="NJ202" s="57">
        <v>2</v>
      </c>
      <c r="NK202" s="57">
        <v>1</v>
      </c>
      <c r="NL202" s="57">
        <v>1</v>
      </c>
      <c r="NM202" s="57">
        <v>1</v>
      </c>
      <c r="PJ202" s="57" t="s">
        <v>20341</v>
      </c>
      <c r="PK202" s="57" t="s">
        <v>20342</v>
      </c>
      <c r="PL202" s="57" t="s">
        <v>20343</v>
      </c>
      <c r="PM202" s="57" t="s">
        <v>20344</v>
      </c>
      <c r="PN202" s="57">
        <v>1761.8595864000004</v>
      </c>
      <c r="PO202" s="57" t="s">
        <v>18823</v>
      </c>
      <c r="PP202" s="57" t="s">
        <v>18824</v>
      </c>
      <c r="PQ202" s="57" t="s">
        <v>18825</v>
      </c>
      <c r="PR202" s="57" t="s">
        <v>4034</v>
      </c>
      <c r="PS202" s="57" t="s">
        <v>3254</v>
      </c>
      <c r="PT202" s="57" t="s">
        <v>3242</v>
      </c>
      <c r="PU202" s="57" t="s">
        <v>3243</v>
      </c>
      <c r="PV202" s="57" t="s">
        <v>3255</v>
      </c>
      <c r="PW202" s="57" t="s">
        <v>3167</v>
      </c>
    </row>
    <row r="203" spans="1:439" ht="15" customHeight="1" x14ac:dyDescent="0.35">
      <c r="A203" s="57">
        <v>202</v>
      </c>
      <c r="B203" s="57" t="s">
        <v>2420</v>
      </c>
      <c r="C203" s="57" t="s">
        <v>2420</v>
      </c>
      <c r="D203" s="57" t="s">
        <v>393</v>
      </c>
      <c r="E203" s="57" t="s">
        <v>2528</v>
      </c>
      <c r="F203" s="57" t="s">
        <v>2529</v>
      </c>
      <c r="G203" s="57" t="s">
        <v>2530</v>
      </c>
      <c r="P203" s="57" t="s">
        <v>2432</v>
      </c>
      <c r="Q203" s="57" t="s">
        <v>2531</v>
      </c>
      <c r="S203" s="57" t="s">
        <v>63</v>
      </c>
      <c r="T203" s="57" t="s">
        <v>63</v>
      </c>
      <c r="U203" s="57" t="s">
        <v>63</v>
      </c>
      <c r="V203" s="57" t="s">
        <v>63</v>
      </c>
      <c r="W203" s="57" t="s">
        <v>69</v>
      </c>
      <c r="X203" s="57" t="s">
        <v>69</v>
      </c>
      <c r="Y203" s="57" t="s">
        <v>63</v>
      </c>
      <c r="Z203" s="57" t="s">
        <v>63</v>
      </c>
      <c r="AA203" s="57" t="s">
        <v>69</v>
      </c>
      <c r="AB203" s="57" t="s">
        <v>63</v>
      </c>
      <c r="AC203" s="57" t="s">
        <v>69</v>
      </c>
      <c r="AD203" s="57" t="s">
        <v>69</v>
      </c>
      <c r="AE203" s="57" t="s">
        <v>69</v>
      </c>
      <c r="AF203" s="57" t="s">
        <v>63</v>
      </c>
      <c r="AG203" s="57" t="s">
        <v>63</v>
      </c>
      <c r="AH203" s="57" t="s">
        <v>64</v>
      </c>
      <c r="AI203" s="57" t="s">
        <v>2532</v>
      </c>
      <c r="AJ203" s="57" t="s">
        <v>65</v>
      </c>
      <c r="AK203" s="57" t="s">
        <v>71</v>
      </c>
      <c r="AL203" s="57" t="s">
        <v>72</v>
      </c>
      <c r="AM203" s="57" t="s">
        <v>2532</v>
      </c>
      <c r="AN203" s="57" t="s">
        <v>2447</v>
      </c>
      <c r="AO203" s="57" t="s">
        <v>1025</v>
      </c>
      <c r="AP203" s="57" t="s">
        <v>18827</v>
      </c>
      <c r="AQ203" s="57" t="s">
        <v>67</v>
      </c>
      <c r="AR203" s="57" t="s">
        <v>67</v>
      </c>
      <c r="AS203" s="57" t="s">
        <v>2527</v>
      </c>
      <c r="AT203" s="57" t="s">
        <v>18859</v>
      </c>
      <c r="AU203" s="57" t="s">
        <v>6786</v>
      </c>
      <c r="AV203" s="57" t="s">
        <v>6787</v>
      </c>
      <c r="AW203" s="57" t="s">
        <v>6788</v>
      </c>
      <c r="AX203" s="57" t="s">
        <v>6789</v>
      </c>
      <c r="AY203" s="57" t="s">
        <v>20345</v>
      </c>
      <c r="AZ203" s="57" t="s">
        <v>20346</v>
      </c>
      <c r="BA203" s="57" t="s">
        <v>20347</v>
      </c>
      <c r="BB203" s="57" t="s">
        <v>6793</v>
      </c>
      <c r="BE203" s="57" t="s">
        <v>20348</v>
      </c>
      <c r="BF203" s="57" t="s">
        <v>6795</v>
      </c>
      <c r="BG203" s="57" t="s">
        <v>6796</v>
      </c>
      <c r="BH203" s="57" t="s">
        <v>20349</v>
      </c>
      <c r="BI203" s="57" t="s">
        <v>20350</v>
      </c>
      <c r="BJ203" s="57" t="s">
        <v>20351</v>
      </c>
      <c r="BK203" s="57" t="s">
        <v>20352</v>
      </c>
      <c r="BL203" s="57" t="s">
        <v>6801</v>
      </c>
      <c r="BO203" s="57" t="s">
        <v>6802</v>
      </c>
      <c r="BP203" s="57" t="s">
        <v>4498</v>
      </c>
      <c r="BQ203" s="57" t="s">
        <v>12400</v>
      </c>
      <c r="BV203" s="57" t="s">
        <v>18059</v>
      </c>
      <c r="BW203" s="164" t="s">
        <v>18802</v>
      </c>
      <c r="BX203" s="57" t="s">
        <v>19089</v>
      </c>
      <c r="BY203" s="57" t="s">
        <v>9749</v>
      </c>
      <c r="BZ203" s="57" t="s">
        <v>9750</v>
      </c>
      <c r="CA203" s="57" t="s">
        <v>9751</v>
      </c>
      <c r="CB203" s="57" t="s">
        <v>9752</v>
      </c>
      <c r="CC203" s="57" t="s">
        <v>9753</v>
      </c>
      <c r="CI203" s="57" t="s">
        <v>9754</v>
      </c>
      <c r="CJ203" s="57" t="s">
        <v>9755</v>
      </c>
      <c r="CK203" s="57" t="s">
        <v>9756</v>
      </c>
      <c r="CL203" s="57" t="s">
        <v>9757</v>
      </c>
      <c r="CM203" s="57" t="s">
        <v>9758</v>
      </c>
      <c r="CS203" s="57" t="s">
        <v>9759</v>
      </c>
      <c r="CT203" s="57" t="s">
        <v>664</v>
      </c>
      <c r="CU203" s="57" t="s">
        <v>9760</v>
      </c>
      <c r="CZ203" s="57" t="s">
        <v>18061</v>
      </c>
      <c r="DA203" s="164" t="s">
        <v>20080</v>
      </c>
      <c r="DB203" s="57" t="s">
        <v>18900</v>
      </c>
      <c r="DC203" s="57" t="s">
        <v>12430</v>
      </c>
      <c r="DD203" s="57" t="s">
        <v>12431</v>
      </c>
      <c r="DE203" s="57" t="s">
        <v>12432</v>
      </c>
      <c r="DF203" s="57" t="s">
        <v>12433</v>
      </c>
      <c r="DG203" s="57" t="s">
        <v>12434</v>
      </c>
      <c r="DH203" s="57" t="s">
        <v>12435</v>
      </c>
      <c r="DI203" s="57" t="s">
        <v>12436</v>
      </c>
      <c r="DM203" s="57" t="s">
        <v>12437</v>
      </c>
      <c r="DN203" s="57" t="s">
        <v>12438</v>
      </c>
      <c r="DO203" s="57" t="s">
        <v>12439</v>
      </c>
      <c r="DP203" s="57" t="s">
        <v>12440</v>
      </c>
      <c r="DQ203" s="57" t="s">
        <v>12441</v>
      </c>
      <c r="DR203" s="57" t="s">
        <v>12442</v>
      </c>
      <c r="DS203" s="57" t="s">
        <v>12443</v>
      </c>
      <c r="DW203" s="57" t="s">
        <v>12444</v>
      </c>
      <c r="DX203" s="57" t="s">
        <v>12445</v>
      </c>
      <c r="DY203" s="57" t="s">
        <v>6825</v>
      </c>
      <c r="ED203" s="57" t="s">
        <v>18061</v>
      </c>
      <c r="EE203" s="164" t="s">
        <v>20080</v>
      </c>
      <c r="EF203" s="57" t="s">
        <v>18877</v>
      </c>
      <c r="EG203" s="57" t="s">
        <v>14505</v>
      </c>
      <c r="EH203" s="57" t="s">
        <v>6787</v>
      </c>
      <c r="EI203" s="57" t="s">
        <v>12507</v>
      </c>
      <c r="EJ203" s="57" t="s">
        <v>14506</v>
      </c>
      <c r="EK203" s="57" t="s">
        <v>14507</v>
      </c>
      <c r="EL203" s="57" t="s">
        <v>14508</v>
      </c>
      <c r="EM203" s="57" t="s">
        <v>14509</v>
      </c>
      <c r="EQ203" s="57" t="s">
        <v>14510</v>
      </c>
      <c r="ER203" s="57" t="s">
        <v>12512</v>
      </c>
      <c r="ES203" s="57" t="s">
        <v>12502</v>
      </c>
      <c r="ET203" s="57" t="s">
        <v>14511</v>
      </c>
      <c r="EU203" s="57" t="s">
        <v>14512</v>
      </c>
      <c r="EV203" s="57" t="s">
        <v>14513</v>
      </c>
      <c r="EW203" s="57" t="s">
        <v>14514</v>
      </c>
      <c r="FA203" s="57" t="s">
        <v>664</v>
      </c>
      <c r="FB203" s="57" t="s">
        <v>697</v>
      </c>
      <c r="FC203" s="57" t="s">
        <v>665</v>
      </c>
      <c r="FH203" s="57" t="s">
        <v>18061</v>
      </c>
      <c r="FI203" s="164" t="s">
        <v>18835</v>
      </c>
      <c r="FJ203" s="57" t="s">
        <v>19009</v>
      </c>
      <c r="FK203" s="57" t="s">
        <v>16176</v>
      </c>
      <c r="FL203" s="57" t="s">
        <v>12531</v>
      </c>
      <c r="FM203" s="57" t="s">
        <v>12532</v>
      </c>
      <c r="FU203" s="57" t="s">
        <v>16177</v>
      </c>
      <c r="FV203" s="57" t="s">
        <v>16178</v>
      </c>
      <c r="FW203" s="57" t="s">
        <v>14566</v>
      </c>
      <c r="GE203" s="57" t="s">
        <v>12536</v>
      </c>
      <c r="GF203" s="57" t="s">
        <v>10614</v>
      </c>
      <c r="GG203" s="57" t="s">
        <v>9216</v>
      </c>
      <c r="GL203" s="57" t="s">
        <v>18084</v>
      </c>
      <c r="GM203" s="164" t="s">
        <v>18802</v>
      </c>
      <c r="GN203" s="57" t="s">
        <v>20150</v>
      </c>
      <c r="HS203" s="57" t="s">
        <v>74</v>
      </c>
      <c r="HT203" s="57" t="s">
        <v>74</v>
      </c>
      <c r="HU203" s="57" t="s">
        <v>74</v>
      </c>
      <c r="HV203" s="57" t="s">
        <v>74</v>
      </c>
      <c r="HW203" s="57" t="s">
        <v>74</v>
      </c>
      <c r="HX203" s="57" t="s">
        <v>74</v>
      </c>
      <c r="HY203" s="57" t="s">
        <v>74</v>
      </c>
      <c r="HZ203" s="57" t="s">
        <v>74</v>
      </c>
      <c r="IA203" s="57" t="s">
        <v>74</v>
      </c>
      <c r="IB203" s="57" t="s">
        <v>74</v>
      </c>
      <c r="IC203" s="57" t="s">
        <v>74</v>
      </c>
      <c r="ID203" s="57" t="s">
        <v>74</v>
      </c>
      <c r="IE203" s="57" t="s">
        <v>74</v>
      </c>
      <c r="IF203" s="57" t="s">
        <v>74</v>
      </c>
      <c r="IG203" s="57" t="s">
        <v>74</v>
      </c>
      <c r="IH203" s="57" t="s">
        <v>74</v>
      </c>
      <c r="II203" s="57" t="s">
        <v>79</v>
      </c>
      <c r="IJ203" s="57">
        <v>21054</v>
      </c>
      <c r="IK203" s="57">
        <v>21059</v>
      </c>
      <c r="IL203" s="57">
        <v>31754</v>
      </c>
      <c r="IM203" s="57">
        <v>12054</v>
      </c>
      <c r="IN203" s="57">
        <v>31407</v>
      </c>
      <c r="IT203" s="57">
        <v>2</v>
      </c>
      <c r="IU203" s="57">
        <v>1</v>
      </c>
      <c r="IV203" s="57">
        <v>2</v>
      </c>
      <c r="IW203" s="57">
        <v>1</v>
      </c>
      <c r="IX203" s="57">
        <v>2</v>
      </c>
      <c r="JN203" s="57">
        <v>21054</v>
      </c>
      <c r="JO203" s="57">
        <v>31754</v>
      </c>
      <c r="JP203" s="57">
        <v>31407</v>
      </c>
      <c r="JQ203" s="57">
        <v>12054</v>
      </c>
      <c r="JX203" s="57">
        <v>2</v>
      </c>
      <c r="JY203" s="57">
        <v>2</v>
      </c>
      <c r="JZ203" s="57">
        <v>2</v>
      </c>
      <c r="KA203" s="57">
        <v>1</v>
      </c>
      <c r="KR203" s="57">
        <v>21054</v>
      </c>
      <c r="KS203" s="57">
        <v>31754</v>
      </c>
      <c r="KT203" s="57">
        <v>21547</v>
      </c>
      <c r="KU203" s="57">
        <v>21572</v>
      </c>
      <c r="LB203" s="57">
        <v>2</v>
      </c>
      <c r="LC203" s="57">
        <v>2</v>
      </c>
      <c r="LD203" s="57">
        <v>2</v>
      </c>
      <c r="LE203" s="57">
        <v>1</v>
      </c>
      <c r="LV203" s="57">
        <v>23684</v>
      </c>
      <c r="LW203" s="57">
        <v>31407</v>
      </c>
      <c r="MF203" s="57">
        <v>2</v>
      </c>
      <c r="MG203" s="57">
        <v>2</v>
      </c>
      <c r="MZ203" s="57">
        <v>31407</v>
      </c>
      <c r="NJ203" s="57">
        <v>2</v>
      </c>
      <c r="PJ203" s="57" t="s">
        <v>20353</v>
      </c>
      <c r="PK203" s="57" t="s">
        <v>20354</v>
      </c>
      <c r="PL203" s="57" t="s">
        <v>20355</v>
      </c>
      <c r="PM203" s="57" t="s">
        <v>20356</v>
      </c>
      <c r="PN203" s="57">
        <v>1041.1862584000003</v>
      </c>
      <c r="PO203" s="57" t="s">
        <v>18823</v>
      </c>
      <c r="PP203" s="57" t="s">
        <v>18824</v>
      </c>
      <c r="PQ203" s="57" t="s">
        <v>18825</v>
      </c>
      <c r="PR203" s="57" t="s">
        <v>4011</v>
      </c>
      <c r="PS203" s="57" t="s">
        <v>4013</v>
      </c>
      <c r="PT203" s="57" t="s">
        <v>4014</v>
      </c>
      <c r="PU203" s="57" t="s">
        <v>4003</v>
      </c>
      <c r="PV203" s="57" t="s">
        <v>4015</v>
      </c>
      <c r="PW203" s="57" t="s">
        <v>3167</v>
      </c>
    </row>
    <row r="204" spans="1:439" ht="15" customHeight="1" x14ac:dyDescent="0.35">
      <c r="A204" s="57">
        <v>203</v>
      </c>
      <c r="B204" s="57" t="s">
        <v>2420</v>
      </c>
      <c r="C204" s="57" t="s">
        <v>2420</v>
      </c>
      <c r="D204" s="57" t="s">
        <v>394</v>
      </c>
      <c r="E204" s="57" t="s">
        <v>2533</v>
      </c>
      <c r="F204" s="57" t="s">
        <v>2534</v>
      </c>
      <c r="G204" s="57" t="s">
        <v>2535</v>
      </c>
      <c r="H204" s="57" t="s">
        <v>2536</v>
      </c>
      <c r="P204" s="57" t="s">
        <v>2445</v>
      </c>
      <c r="Q204" s="57" t="s">
        <v>2531</v>
      </c>
      <c r="S204" s="57" t="s">
        <v>63</v>
      </c>
      <c r="T204" s="57" t="s">
        <v>63</v>
      </c>
      <c r="U204" s="57" t="s">
        <v>63</v>
      </c>
      <c r="V204" s="57" t="s">
        <v>63</v>
      </c>
      <c r="W204" s="57" t="s">
        <v>69</v>
      </c>
      <c r="X204" s="57" t="s">
        <v>69</v>
      </c>
      <c r="Y204" s="57" t="s">
        <v>63</v>
      </c>
      <c r="Z204" s="57" t="s">
        <v>63</v>
      </c>
      <c r="AA204" s="57" t="s">
        <v>69</v>
      </c>
      <c r="AB204" s="57" t="s">
        <v>63</v>
      </c>
      <c r="AC204" s="57" t="s">
        <v>69</v>
      </c>
      <c r="AD204" s="57" t="s">
        <v>69</v>
      </c>
      <c r="AE204" s="57" t="s">
        <v>69</v>
      </c>
      <c r="AF204" s="57" t="s">
        <v>63</v>
      </c>
      <c r="AG204" s="57" t="s">
        <v>63</v>
      </c>
      <c r="AH204" s="57" t="s">
        <v>64</v>
      </c>
      <c r="AI204" s="57" t="s">
        <v>2532</v>
      </c>
      <c r="AJ204" s="57" t="s">
        <v>65</v>
      </c>
      <c r="AK204" s="57" t="s">
        <v>71</v>
      </c>
      <c r="AL204" s="57" t="s">
        <v>72</v>
      </c>
      <c r="AM204" s="57" t="s">
        <v>2532</v>
      </c>
      <c r="AN204" s="57" t="s">
        <v>2447</v>
      </c>
      <c r="AO204" s="57" t="s">
        <v>1026</v>
      </c>
      <c r="AP204" s="57" t="s">
        <v>18827</v>
      </c>
      <c r="AQ204" s="57" t="s">
        <v>67</v>
      </c>
      <c r="AR204" s="57" t="s">
        <v>67</v>
      </c>
      <c r="AS204" s="57" t="s">
        <v>2527</v>
      </c>
      <c r="AT204" s="57" t="s">
        <v>18859</v>
      </c>
      <c r="AU204" s="57" t="s">
        <v>6786</v>
      </c>
      <c r="AV204" s="57" t="s">
        <v>6787</v>
      </c>
      <c r="AW204" s="57" t="s">
        <v>6788</v>
      </c>
      <c r="AX204" s="57" t="s">
        <v>20357</v>
      </c>
      <c r="AY204" s="57" t="s">
        <v>20358</v>
      </c>
      <c r="AZ204" s="57" t="s">
        <v>20359</v>
      </c>
      <c r="BA204" s="57" t="s">
        <v>6793</v>
      </c>
      <c r="BE204" s="57" t="s">
        <v>20348</v>
      </c>
      <c r="BF204" s="57" t="s">
        <v>6795</v>
      </c>
      <c r="BG204" s="57" t="s">
        <v>6796</v>
      </c>
      <c r="BH204" s="57" t="s">
        <v>20360</v>
      </c>
      <c r="BI204" s="57" t="s">
        <v>20361</v>
      </c>
      <c r="BJ204" s="57" t="s">
        <v>20362</v>
      </c>
      <c r="BK204" s="57" t="s">
        <v>20363</v>
      </c>
      <c r="BL204" s="57" t="s">
        <v>6801</v>
      </c>
      <c r="BO204" s="57" t="s">
        <v>20364</v>
      </c>
      <c r="BP204" s="57" t="s">
        <v>4498</v>
      </c>
      <c r="BQ204" s="57" t="s">
        <v>12400</v>
      </c>
      <c r="BV204" s="57" t="s">
        <v>18059</v>
      </c>
      <c r="BW204" s="164" t="s">
        <v>18802</v>
      </c>
      <c r="BX204" s="57" t="s">
        <v>19089</v>
      </c>
      <c r="BY204" s="57" t="s">
        <v>9749</v>
      </c>
      <c r="BZ204" s="57" t="s">
        <v>9750</v>
      </c>
      <c r="CA204" s="57" t="s">
        <v>9751</v>
      </c>
      <c r="CB204" s="57" t="s">
        <v>9752</v>
      </c>
      <c r="CC204" s="57" t="s">
        <v>9753</v>
      </c>
      <c r="CI204" s="57" t="s">
        <v>9754</v>
      </c>
      <c r="CJ204" s="57" t="s">
        <v>20365</v>
      </c>
      <c r="CK204" s="57" t="s">
        <v>9756</v>
      </c>
      <c r="CL204" s="57" t="s">
        <v>20366</v>
      </c>
      <c r="CM204" s="57" t="s">
        <v>9758</v>
      </c>
      <c r="CS204" s="57" t="s">
        <v>9759</v>
      </c>
      <c r="CT204" s="57" t="s">
        <v>9760</v>
      </c>
      <c r="CU204" s="57" t="s">
        <v>664</v>
      </c>
      <c r="CZ204" s="57" t="s">
        <v>18061</v>
      </c>
      <c r="DA204" s="164" t="s">
        <v>20080</v>
      </c>
      <c r="DB204" s="57" t="s">
        <v>18900</v>
      </c>
      <c r="DC204" s="57" t="s">
        <v>12430</v>
      </c>
      <c r="DD204" s="57" t="s">
        <v>12431</v>
      </c>
      <c r="DE204" s="57" t="s">
        <v>20367</v>
      </c>
      <c r="DF204" s="57" t="s">
        <v>12433</v>
      </c>
      <c r="DG204" s="57" t="s">
        <v>12434</v>
      </c>
      <c r="DH204" s="57" t="s">
        <v>12435</v>
      </c>
      <c r="DI204" s="57" t="s">
        <v>12436</v>
      </c>
      <c r="DM204" s="57" t="s">
        <v>12437</v>
      </c>
      <c r="DN204" s="57" t="s">
        <v>20368</v>
      </c>
      <c r="DO204" s="57" t="s">
        <v>20369</v>
      </c>
      <c r="DP204" s="57" t="s">
        <v>20370</v>
      </c>
      <c r="DQ204" s="57" t="s">
        <v>12441</v>
      </c>
      <c r="DR204" s="57" t="s">
        <v>20371</v>
      </c>
      <c r="DS204" s="57" t="s">
        <v>12443</v>
      </c>
      <c r="DW204" s="57" t="s">
        <v>12444</v>
      </c>
      <c r="DX204" s="57" t="s">
        <v>6825</v>
      </c>
      <c r="DY204" s="57" t="s">
        <v>14117</v>
      </c>
      <c r="ED204" s="57" t="s">
        <v>18061</v>
      </c>
      <c r="EE204" s="164" t="s">
        <v>20080</v>
      </c>
      <c r="EF204" s="57" t="s">
        <v>18877</v>
      </c>
      <c r="EG204" s="57" t="s">
        <v>14505</v>
      </c>
      <c r="EH204" s="57" t="s">
        <v>6787</v>
      </c>
      <c r="EI204" s="57" t="s">
        <v>20372</v>
      </c>
      <c r="EJ204" s="57" t="s">
        <v>14506</v>
      </c>
      <c r="EK204" s="57" t="s">
        <v>14507</v>
      </c>
      <c r="EL204" s="57" t="s">
        <v>14508</v>
      </c>
      <c r="EM204" s="57" t="s">
        <v>14509</v>
      </c>
      <c r="EN204" s="57" t="s">
        <v>20373</v>
      </c>
      <c r="EQ204" s="57" t="s">
        <v>14510</v>
      </c>
      <c r="ER204" s="57" t="s">
        <v>12512</v>
      </c>
      <c r="ES204" s="57" t="s">
        <v>12502</v>
      </c>
      <c r="ET204" s="57" t="s">
        <v>14511</v>
      </c>
      <c r="EU204" s="57" t="s">
        <v>14512</v>
      </c>
      <c r="EV204" s="57" t="s">
        <v>14513</v>
      </c>
      <c r="EW204" s="57" t="s">
        <v>14514</v>
      </c>
      <c r="EX204" s="57" t="s">
        <v>20374</v>
      </c>
      <c r="FA204" s="57" t="s">
        <v>664</v>
      </c>
      <c r="FB204" s="57" t="s">
        <v>697</v>
      </c>
      <c r="FC204" s="57" t="s">
        <v>665</v>
      </c>
      <c r="FH204" s="57" t="s">
        <v>18061</v>
      </c>
      <c r="FI204" s="164" t="s">
        <v>18835</v>
      </c>
      <c r="FJ204" s="57" t="s">
        <v>19009</v>
      </c>
      <c r="FK204" s="57" t="s">
        <v>20375</v>
      </c>
      <c r="FL204" s="57" t="s">
        <v>12531</v>
      </c>
      <c r="FM204" s="57" t="s">
        <v>12532</v>
      </c>
      <c r="FU204" s="57" t="s">
        <v>20376</v>
      </c>
      <c r="FV204" s="57" t="s">
        <v>16178</v>
      </c>
      <c r="FW204" s="57" t="s">
        <v>14566</v>
      </c>
      <c r="GE204" s="57" t="s">
        <v>12536</v>
      </c>
      <c r="GF204" s="57" t="s">
        <v>10614</v>
      </c>
      <c r="GG204" s="57" t="s">
        <v>9216</v>
      </c>
      <c r="GL204" s="57" t="s">
        <v>18084</v>
      </c>
      <c r="GM204" s="164" t="s">
        <v>18802</v>
      </c>
      <c r="GN204" s="57" t="s">
        <v>20150</v>
      </c>
      <c r="HS204" s="57" t="s">
        <v>74</v>
      </c>
      <c r="HT204" s="57" t="s">
        <v>74</v>
      </c>
      <c r="HU204" s="57" t="s">
        <v>74</v>
      </c>
      <c r="HV204" s="57" t="s">
        <v>74</v>
      </c>
      <c r="HW204" s="57" t="s">
        <v>74</v>
      </c>
      <c r="HX204" s="57" t="s">
        <v>74</v>
      </c>
      <c r="HY204" s="57" t="s">
        <v>74</v>
      </c>
      <c r="HZ204" s="57" t="s">
        <v>74</v>
      </c>
      <c r="IA204" s="57" t="s">
        <v>74</v>
      </c>
      <c r="IB204" s="57" t="s">
        <v>74</v>
      </c>
      <c r="IC204" s="57" t="s">
        <v>74</v>
      </c>
      <c r="ID204" s="57" t="s">
        <v>74</v>
      </c>
      <c r="IE204" s="57" t="s">
        <v>74</v>
      </c>
      <c r="IF204" s="57" t="s">
        <v>74</v>
      </c>
      <c r="IG204" s="57" t="s">
        <v>74</v>
      </c>
      <c r="IH204" s="57" t="s">
        <v>74</v>
      </c>
      <c r="II204" s="57" t="s">
        <v>79</v>
      </c>
      <c r="IJ204" s="57">
        <v>21054</v>
      </c>
      <c r="IK204" s="57">
        <v>21059</v>
      </c>
      <c r="IL204" s="57">
        <v>21754</v>
      </c>
      <c r="IM204" s="57">
        <v>12054</v>
      </c>
      <c r="IN204" s="57">
        <v>21407</v>
      </c>
      <c r="IT204" s="57">
        <v>2</v>
      </c>
      <c r="IU204" s="57">
        <v>1</v>
      </c>
      <c r="IV204" s="57">
        <v>2</v>
      </c>
      <c r="IW204" s="57">
        <v>1</v>
      </c>
      <c r="IX204" s="57">
        <v>2</v>
      </c>
      <c r="JN204" s="57">
        <v>21054</v>
      </c>
      <c r="JO204" s="57">
        <v>31754</v>
      </c>
      <c r="JP204" s="57">
        <v>31407</v>
      </c>
      <c r="JQ204" s="57">
        <v>12054</v>
      </c>
      <c r="JX204" s="57">
        <v>2</v>
      </c>
      <c r="JY204" s="57">
        <v>2</v>
      </c>
      <c r="JZ204" s="57">
        <v>2</v>
      </c>
      <c r="KA204" s="57">
        <v>1</v>
      </c>
      <c r="KR204" s="57">
        <v>21054</v>
      </c>
      <c r="KS204" s="57">
        <v>31754</v>
      </c>
      <c r="KT204" s="57">
        <v>21547</v>
      </c>
      <c r="KU204" s="57">
        <v>21572</v>
      </c>
      <c r="LB204" s="57">
        <v>2</v>
      </c>
      <c r="LC204" s="57">
        <v>2</v>
      </c>
      <c r="LD204" s="57">
        <v>2</v>
      </c>
      <c r="LE204" s="57">
        <v>1</v>
      </c>
      <c r="LV204" s="57">
        <v>23684</v>
      </c>
      <c r="LW204" s="57">
        <v>31407</v>
      </c>
      <c r="MF204" s="57">
        <v>2</v>
      </c>
      <c r="MG204" s="57">
        <v>2</v>
      </c>
      <c r="MZ204" s="57">
        <v>31407</v>
      </c>
      <c r="NJ204" s="57">
        <v>2</v>
      </c>
      <c r="PJ204" s="57" t="s">
        <v>20377</v>
      </c>
      <c r="PK204" s="57" t="s">
        <v>20378</v>
      </c>
      <c r="PL204" s="57" t="s">
        <v>20379</v>
      </c>
      <c r="PM204" s="57" t="s">
        <v>20356</v>
      </c>
      <c r="PN204" s="57">
        <v>965.84287509999979</v>
      </c>
      <c r="PO204" s="57" t="s">
        <v>18823</v>
      </c>
      <c r="PP204" s="57" t="s">
        <v>18824</v>
      </c>
      <c r="PQ204" s="57" t="s">
        <v>18825</v>
      </c>
      <c r="PR204" s="57" t="s">
        <v>4011</v>
      </c>
      <c r="PS204" s="57" t="s">
        <v>4013</v>
      </c>
      <c r="PT204" s="57" t="s">
        <v>4014</v>
      </c>
      <c r="PU204" s="57" t="s">
        <v>4003</v>
      </c>
      <c r="PV204" s="57" t="s">
        <v>4015</v>
      </c>
      <c r="PW204" s="57" t="s">
        <v>3167</v>
      </c>
    </row>
    <row r="205" spans="1:439" ht="15" customHeight="1" x14ac:dyDescent="0.35">
      <c r="A205" s="57">
        <v>204</v>
      </c>
      <c r="B205" s="57" t="s">
        <v>2420</v>
      </c>
      <c r="C205" s="57" t="s">
        <v>2420</v>
      </c>
      <c r="D205" s="57" t="s">
        <v>395</v>
      </c>
      <c r="E205" s="57" t="s">
        <v>2537</v>
      </c>
      <c r="F205" s="57" t="s">
        <v>2538</v>
      </c>
      <c r="G205" s="57" t="s">
        <v>2539</v>
      </c>
      <c r="P205" s="57" t="s">
        <v>2445</v>
      </c>
      <c r="Q205" s="57" t="s">
        <v>2531</v>
      </c>
      <c r="R205" s="57" t="s">
        <v>2540</v>
      </c>
      <c r="S205" s="57" t="s">
        <v>63</v>
      </c>
      <c r="T205" s="57" t="s">
        <v>63</v>
      </c>
      <c r="U205" s="57" t="s">
        <v>63</v>
      </c>
      <c r="V205" s="57" t="s">
        <v>63</v>
      </c>
      <c r="W205" s="57" t="s">
        <v>69</v>
      </c>
      <c r="X205" s="57" t="s">
        <v>69</v>
      </c>
      <c r="Y205" s="57" t="s">
        <v>63</v>
      </c>
      <c r="Z205" s="57" t="s">
        <v>63</v>
      </c>
      <c r="AA205" s="57" t="s">
        <v>69</v>
      </c>
      <c r="AB205" s="57" t="s">
        <v>63</v>
      </c>
      <c r="AC205" s="57" t="s">
        <v>69</v>
      </c>
      <c r="AD205" s="57" t="s">
        <v>69</v>
      </c>
      <c r="AE205" s="57" t="s">
        <v>69</v>
      </c>
      <c r="AF205" s="57" t="s">
        <v>63</v>
      </c>
      <c r="AG205" s="57" t="s">
        <v>63</v>
      </c>
      <c r="AH205" s="57" t="s">
        <v>64</v>
      </c>
      <c r="AI205" s="57" t="s">
        <v>2532</v>
      </c>
      <c r="AJ205" s="57" t="s">
        <v>65</v>
      </c>
      <c r="AK205" s="57" t="s">
        <v>71</v>
      </c>
      <c r="AL205" s="57" t="s">
        <v>72</v>
      </c>
      <c r="AM205" s="57" t="s">
        <v>2532</v>
      </c>
      <c r="AN205" s="57" t="s">
        <v>2447</v>
      </c>
      <c r="AO205" s="57" t="s">
        <v>1027</v>
      </c>
      <c r="AP205" s="57" t="s">
        <v>18827</v>
      </c>
      <c r="AQ205" s="57" t="s">
        <v>67</v>
      </c>
      <c r="AR205" s="57" t="s">
        <v>67</v>
      </c>
      <c r="AS205" s="57" t="s">
        <v>2527</v>
      </c>
      <c r="AT205" s="57" t="s">
        <v>18801</v>
      </c>
      <c r="AU205" s="57" t="s">
        <v>6786</v>
      </c>
      <c r="AV205" s="57" t="s">
        <v>6787</v>
      </c>
      <c r="AW205" s="57" t="s">
        <v>6788</v>
      </c>
      <c r="AX205" s="57" t="s">
        <v>20380</v>
      </c>
      <c r="AY205" s="57" t="s">
        <v>20381</v>
      </c>
      <c r="AZ205" s="57" t="s">
        <v>20382</v>
      </c>
      <c r="BA205" s="57" t="s">
        <v>6793</v>
      </c>
      <c r="BE205" s="57" t="s">
        <v>20348</v>
      </c>
      <c r="BF205" s="57" t="s">
        <v>6795</v>
      </c>
      <c r="BG205" s="57" t="s">
        <v>6796</v>
      </c>
      <c r="BH205" s="57" t="s">
        <v>20383</v>
      </c>
      <c r="BI205" s="57" t="s">
        <v>20384</v>
      </c>
      <c r="BJ205" s="57" t="s">
        <v>20385</v>
      </c>
      <c r="BK205" s="57" t="s">
        <v>20386</v>
      </c>
      <c r="BL205" s="57" t="s">
        <v>6801</v>
      </c>
      <c r="BO205" s="57" t="s">
        <v>6802</v>
      </c>
      <c r="BP205" s="57" t="s">
        <v>4498</v>
      </c>
      <c r="BQ205" s="57" t="s">
        <v>12400</v>
      </c>
      <c r="BV205" s="57" t="s">
        <v>18059</v>
      </c>
      <c r="BW205" s="164" t="s">
        <v>18802</v>
      </c>
      <c r="BX205" s="57" t="s">
        <v>19089</v>
      </c>
      <c r="BY205" s="57" t="s">
        <v>9749</v>
      </c>
      <c r="BZ205" s="57" t="s">
        <v>20387</v>
      </c>
      <c r="CA205" s="57" t="s">
        <v>20388</v>
      </c>
      <c r="CB205" s="57" t="s">
        <v>20129</v>
      </c>
      <c r="CC205" s="57" t="s">
        <v>9752</v>
      </c>
      <c r="CD205" s="57" t="s">
        <v>9753</v>
      </c>
      <c r="CI205" s="57" t="s">
        <v>9754</v>
      </c>
      <c r="CJ205" s="57" t="s">
        <v>20389</v>
      </c>
      <c r="CK205" s="57" t="s">
        <v>20390</v>
      </c>
      <c r="CL205" s="57" t="s">
        <v>20391</v>
      </c>
      <c r="CM205" s="57" t="s">
        <v>20366</v>
      </c>
      <c r="CN205" s="57" t="s">
        <v>9758</v>
      </c>
      <c r="CS205" s="57" t="s">
        <v>9759</v>
      </c>
      <c r="CT205" s="57" t="s">
        <v>9760</v>
      </c>
      <c r="CU205" s="57" t="s">
        <v>664</v>
      </c>
      <c r="CZ205" s="57" t="s">
        <v>18061</v>
      </c>
      <c r="DA205" s="164" t="s">
        <v>20080</v>
      </c>
      <c r="DB205" s="57" t="s">
        <v>18900</v>
      </c>
      <c r="DC205" s="57" t="s">
        <v>12430</v>
      </c>
      <c r="DD205" s="57" t="s">
        <v>12431</v>
      </c>
      <c r="DE205" s="57" t="s">
        <v>20392</v>
      </c>
      <c r="DF205" s="57" t="s">
        <v>20393</v>
      </c>
      <c r="DG205" s="57" t="s">
        <v>20394</v>
      </c>
      <c r="DH205" s="57" t="s">
        <v>12434</v>
      </c>
      <c r="DM205" s="57" t="s">
        <v>20395</v>
      </c>
      <c r="DN205" s="57" t="s">
        <v>20396</v>
      </c>
      <c r="DO205" s="57" t="s">
        <v>20397</v>
      </c>
      <c r="DP205" s="57" t="s">
        <v>20398</v>
      </c>
      <c r="DQ205" s="57" t="s">
        <v>20399</v>
      </c>
      <c r="DR205" s="57" t="s">
        <v>20400</v>
      </c>
      <c r="DW205" s="57" t="s">
        <v>12444</v>
      </c>
      <c r="DX205" s="57" t="s">
        <v>12445</v>
      </c>
      <c r="DY205" s="57" t="s">
        <v>6825</v>
      </c>
      <c r="ED205" s="57" t="s">
        <v>18061</v>
      </c>
      <c r="EE205" s="164" t="s">
        <v>20080</v>
      </c>
      <c r="EF205" s="57" t="s">
        <v>18877</v>
      </c>
      <c r="EG205" s="57" t="s">
        <v>14515</v>
      </c>
      <c r="EH205" s="57" t="s">
        <v>14516</v>
      </c>
      <c r="EI205" s="57" t="s">
        <v>14517</v>
      </c>
      <c r="EJ205" s="57" t="s">
        <v>14518</v>
      </c>
      <c r="EQ205" s="57" t="s">
        <v>14519</v>
      </c>
      <c r="ER205" s="57" t="s">
        <v>14520</v>
      </c>
      <c r="ES205" s="57" t="s">
        <v>14521</v>
      </c>
      <c r="ET205" s="57" t="s">
        <v>14522</v>
      </c>
      <c r="FA205" s="57" t="s">
        <v>9904</v>
      </c>
      <c r="FB205" s="57" t="s">
        <v>7153</v>
      </c>
      <c r="FC205" s="57" t="s">
        <v>10312</v>
      </c>
      <c r="FH205" s="57" t="s">
        <v>18061</v>
      </c>
      <c r="FI205" s="164" t="s">
        <v>20080</v>
      </c>
      <c r="FJ205" s="57" t="s">
        <v>18942</v>
      </c>
      <c r="FK205" s="57" t="s">
        <v>14505</v>
      </c>
      <c r="FL205" s="57" t="s">
        <v>6787</v>
      </c>
      <c r="FM205" s="57" t="s">
        <v>12507</v>
      </c>
      <c r="FN205" s="57" t="s">
        <v>14506</v>
      </c>
      <c r="FO205" s="57" t="s">
        <v>14507</v>
      </c>
      <c r="FP205" s="57" t="s">
        <v>14508</v>
      </c>
      <c r="FQ205" s="57" t="s">
        <v>14509</v>
      </c>
      <c r="FU205" s="57" t="s">
        <v>14510</v>
      </c>
      <c r="FV205" s="57" t="s">
        <v>12512</v>
      </c>
      <c r="FW205" s="57" t="s">
        <v>12502</v>
      </c>
      <c r="FX205" s="57" t="s">
        <v>14511</v>
      </c>
      <c r="FY205" s="57" t="s">
        <v>14512</v>
      </c>
      <c r="FZ205" s="57" t="s">
        <v>14513</v>
      </c>
      <c r="GA205" s="57" t="s">
        <v>20401</v>
      </c>
      <c r="GE205" s="57" t="s">
        <v>664</v>
      </c>
      <c r="GF205" s="57" t="s">
        <v>697</v>
      </c>
      <c r="GG205" s="57" t="s">
        <v>665</v>
      </c>
      <c r="GL205" s="57" t="s">
        <v>18061</v>
      </c>
      <c r="GM205" s="164" t="s">
        <v>18835</v>
      </c>
      <c r="GN205" s="57" t="s">
        <v>19009</v>
      </c>
      <c r="GO205" s="57" t="s">
        <v>20402</v>
      </c>
      <c r="GP205" s="57" t="s">
        <v>12531</v>
      </c>
      <c r="GQ205" s="57" t="s">
        <v>12532</v>
      </c>
      <c r="GY205" s="57" t="s">
        <v>16177</v>
      </c>
      <c r="GZ205" s="57" t="s">
        <v>16178</v>
      </c>
      <c r="HA205" s="57" t="s">
        <v>14566</v>
      </c>
      <c r="HI205" s="57" t="s">
        <v>12536</v>
      </c>
      <c r="HJ205" s="57" t="s">
        <v>10614</v>
      </c>
      <c r="HK205" s="57" t="s">
        <v>9216</v>
      </c>
      <c r="HP205" s="57" t="s">
        <v>18084</v>
      </c>
      <c r="HQ205" s="164" t="s">
        <v>18802</v>
      </c>
      <c r="HR205" s="57" t="s">
        <v>20150</v>
      </c>
      <c r="HS205" s="57" t="s">
        <v>74</v>
      </c>
      <c r="HT205" s="57" t="s">
        <v>74</v>
      </c>
      <c r="HU205" s="57" t="s">
        <v>74</v>
      </c>
      <c r="HV205" s="57" t="s">
        <v>74</v>
      </c>
      <c r="HW205" s="57" t="s">
        <v>74</v>
      </c>
      <c r="HX205" s="57" t="s">
        <v>74</v>
      </c>
      <c r="HY205" s="57" t="s">
        <v>74</v>
      </c>
      <c r="HZ205" s="57" t="s">
        <v>74</v>
      </c>
      <c r="IA205" s="57" t="s">
        <v>74</v>
      </c>
      <c r="IB205" s="57" t="s">
        <v>74</v>
      </c>
      <c r="IC205" s="57" t="s">
        <v>74</v>
      </c>
      <c r="ID205" s="57" t="s">
        <v>74</v>
      </c>
      <c r="IE205" s="57" t="s">
        <v>74</v>
      </c>
      <c r="IF205" s="57" t="s">
        <v>74</v>
      </c>
      <c r="IG205" s="57" t="s">
        <v>74</v>
      </c>
      <c r="IH205" s="57" t="s">
        <v>74</v>
      </c>
      <c r="II205" s="57" t="s">
        <v>79</v>
      </c>
      <c r="IJ205" s="57">
        <v>21054</v>
      </c>
      <c r="IK205" s="57">
        <v>21059</v>
      </c>
      <c r="IL205" s="57">
        <v>31754</v>
      </c>
      <c r="IM205" s="57">
        <v>12054</v>
      </c>
      <c r="IN205" s="57">
        <v>31407</v>
      </c>
      <c r="IT205" s="57">
        <v>2</v>
      </c>
      <c r="IU205" s="57">
        <v>1</v>
      </c>
      <c r="IV205" s="57">
        <v>2</v>
      </c>
      <c r="IW205" s="57">
        <v>1</v>
      </c>
      <c r="IX205" s="57">
        <v>2</v>
      </c>
      <c r="JN205" s="57">
        <v>21054</v>
      </c>
      <c r="JO205" s="57">
        <v>31754</v>
      </c>
      <c r="JP205" s="57">
        <v>31407</v>
      </c>
      <c r="JQ205" s="57">
        <v>12054</v>
      </c>
      <c r="JX205" s="57">
        <v>2</v>
      </c>
      <c r="JY205" s="57">
        <v>2</v>
      </c>
      <c r="JZ205" s="57">
        <v>2</v>
      </c>
      <c r="KA205" s="57">
        <v>1</v>
      </c>
      <c r="KR205" s="57">
        <v>21054</v>
      </c>
      <c r="KS205" s="57">
        <v>31754</v>
      </c>
      <c r="KT205" s="57">
        <v>31407</v>
      </c>
      <c r="LB205" s="57">
        <v>2</v>
      </c>
      <c r="LC205" s="57">
        <v>2</v>
      </c>
      <c r="LD205" s="57">
        <v>2</v>
      </c>
      <c r="LV205" s="57">
        <v>21054</v>
      </c>
      <c r="LW205" s="57">
        <v>31754</v>
      </c>
      <c r="LX205" s="57">
        <v>31407</v>
      </c>
      <c r="MF205" s="57">
        <v>2</v>
      </c>
      <c r="MG205" s="57">
        <v>2</v>
      </c>
      <c r="MH205" s="57">
        <v>2</v>
      </c>
      <c r="MZ205" s="57">
        <v>23684</v>
      </c>
      <c r="NA205" s="57">
        <v>31407</v>
      </c>
      <c r="NJ205" s="57">
        <v>2</v>
      </c>
      <c r="NK205" s="57">
        <v>2</v>
      </c>
      <c r="OD205" s="57">
        <v>31407</v>
      </c>
      <c r="ON205" s="57">
        <v>2</v>
      </c>
      <c r="PJ205" s="57" t="s">
        <v>20403</v>
      </c>
      <c r="PK205" s="57" t="s">
        <v>20404</v>
      </c>
      <c r="PL205" s="57" t="s">
        <v>20405</v>
      </c>
      <c r="PN205" s="57">
        <v>1109.8295780000001</v>
      </c>
      <c r="PO205" s="57" t="s">
        <v>18823</v>
      </c>
      <c r="PP205" s="57" t="s">
        <v>18824</v>
      </c>
      <c r="PQ205" s="57" t="s">
        <v>18825</v>
      </c>
      <c r="PR205" s="57" t="s">
        <v>4011</v>
      </c>
      <c r="PS205" s="57" t="s">
        <v>4013</v>
      </c>
      <c r="PT205" s="57" t="s">
        <v>4014</v>
      </c>
      <c r="PU205" s="57" t="s">
        <v>4035</v>
      </c>
      <c r="PV205" s="57" t="s">
        <v>4003</v>
      </c>
      <c r="PW205" s="57" t="s">
        <v>4015</v>
      </c>
    </row>
    <row r="206" spans="1:439" ht="15" customHeight="1" x14ac:dyDescent="0.35">
      <c r="A206" s="57">
        <v>205</v>
      </c>
      <c r="B206" s="57" t="s">
        <v>2420</v>
      </c>
      <c r="C206" s="57" t="s">
        <v>2420</v>
      </c>
      <c r="D206" s="57" t="s">
        <v>396</v>
      </c>
      <c r="E206" s="57" t="s">
        <v>2541</v>
      </c>
      <c r="F206" s="57" t="s">
        <v>2542</v>
      </c>
      <c r="P206" s="57" t="s">
        <v>2445</v>
      </c>
      <c r="Q206" s="57" t="s">
        <v>2461</v>
      </c>
      <c r="R206" s="57" t="s">
        <v>2540</v>
      </c>
      <c r="S206" s="57" t="s">
        <v>63</v>
      </c>
      <c r="T206" s="57" t="s">
        <v>63</v>
      </c>
      <c r="U206" s="57" t="s">
        <v>63</v>
      </c>
      <c r="V206" s="57" t="s">
        <v>63</v>
      </c>
      <c r="W206" s="57" t="s">
        <v>69</v>
      </c>
      <c r="X206" s="57" t="s">
        <v>63</v>
      </c>
      <c r="Y206" s="57" t="s">
        <v>69</v>
      </c>
      <c r="Z206" s="57" t="s">
        <v>63</v>
      </c>
      <c r="AA206" s="57" t="s">
        <v>69</v>
      </c>
      <c r="AB206" s="57" t="s">
        <v>63</v>
      </c>
      <c r="AC206" s="57" t="s">
        <v>69</v>
      </c>
      <c r="AD206" s="57" t="s">
        <v>69</v>
      </c>
      <c r="AE206" s="57" t="s">
        <v>69</v>
      </c>
      <c r="AF206" s="57" t="s">
        <v>63</v>
      </c>
      <c r="AG206" s="57" t="s">
        <v>63</v>
      </c>
      <c r="AH206" s="57" t="s">
        <v>64</v>
      </c>
      <c r="AI206" s="57" t="s">
        <v>2532</v>
      </c>
      <c r="AJ206" s="57" t="s">
        <v>65</v>
      </c>
      <c r="AK206" s="57" t="s">
        <v>71</v>
      </c>
      <c r="AL206" s="57" t="s">
        <v>72</v>
      </c>
      <c r="AM206" s="57" t="s">
        <v>2532</v>
      </c>
      <c r="AN206" s="57" t="s">
        <v>2462</v>
      </c>
      <c r="AO206" s="57" t="s">
        <v>1028</v>
      </c>
      <c r="AP206" s="57" t="s">
        <v>18827</v>
      </c>
      <c r="AQ206" s="57" t="s">
        <v>67</v>
      </c>
      <c r="AR206" s="57" t="s">
        <v>67</v>
      </c>
      <c r="AS206" s="57" t="s">
        <v>2527</v>
      </c>
      <c r="AT206" s="57" t="s">
        <v>18801</v>
      </c>
      <c r="AU206" s="57" t="s">
        <v>6786</v>
      </c>
      <c r="AV206" s="57" t="s">
        <v>6787</v>
      </c>
      <c r="AW206" s="57" t="s">
        <v>6788</v>
      </c>
      <c r="AX206" s="57" t="s">
        <v>6789</v>
      </c>
      <c r="AY206" s="57" t="s">
        <v>6790</v>
      </c>
      <c r="AZ206" s="57" t="s">
        <v>20406</v>
      </c>
      <c r="BA206" s="57" t="s">
        <v>20407</v>
      </c>
      <c r="BB206" s="57" t="s">
        <v>6793</v>
      </c>
      <c r="BE206" s="57" t="s">
        <v>20348</v>
      </c>
      <c r="BF206" s="57" t="s">
        <v>6795</v>
      </c>
      <c r="BG206" s="57" t="s">
        <v>6796</v>
      </c>
      <c r="BH206" s="57" t="s">
        <v>20408</v>
      </c>
      <c r="BI206" s="57" t="s">
        <v>20409</v>
      </c>
      <c r="BJ206" s="57" t="s">
        <v>20410</v>
      </c>
      <c r="BK206" s="57" t="s">
        <v>20411</v>
      </c>
      <c r="BL206" s="57" t="s">
        <v>6801</v>
      </c>
      <c r="BO206" s="57" t="s">
        <v>6802</v>
      </c>
      <c r="BP206" s="57" t="s">
        <v>20412</v>
      </c>
      <c r="BQ206" s="57" t="s">
        <v>20364</v>
      </c>
      <c r="BV206" s="57" t="s">
        <v>18059</v>
      </c>
      <c r="BW206" s="164" t="s">
        <v>18802</v>
      </c>
      <c r="BX206" s="57" t="s">
        <v>19089</v>
      </c>
      <c r="BY206" s="57" t="s">
        <v>9749</v>
      </c>
      <c r="BZ206" s="57" t="s">
        <v>20413</v>
      </c>
      <c r="CA206" s="57" t="s">
        <v>20414</v>
      </c>
      <c r="CB206" s="57" t="s">
        <v>20388</v>
      </c>
      <c r="CC206" s="57" t="s">
        <v>20129</v>
      </c>
      <c r="CD206" s="57" t="s">
        <v>20415</v>
      </c>
      <c r="CE206" s="57" t="s">
        <v>9753</v>
      </c>
      <c r="CI206" s="57" t="s">
        <v>9754</v>
      </c>
      <c r="CJ206" s="57" t="s">
        <v>20416</v>
      </c>
      <c r="CK206" s="57" t="s">
        <v>20417</v>
      </c>
      <c r="CL206" s="57" t="s">
        <v>20418</v>
      </c>
      <c r="CM206" s="57" t="s">
        <v>20419</v>
      </c>
      <c r="CN206" s="57" t="s">
        <v>20420</v>
      </c>
      <c r="CO206" s="57" t="s">
        <v>20421</v>
      </c>
      <c r="CS206" s="57" t="s">
        <v>9759</v>
      </c>
      <c r="CT206" s="57" t="s">
        <v>664</v>
      </c>
      <c r="CU206" s="57" t="s">
        <v>9760</v>
      </c>
      <c r="CZ206" s="57" t="s">
        <v>18061</v>
      </c>
      <c r="DA206" s="164" t="s">
        <v>20080</v>
      </c>
      <c r="DB206" s="57" t="s">
        <v>18900</v>
      </c>
      <c r="DC206" s="57" t="s">
        <v>20422</v>
      </c>
      <c r="DD206" s="57" t="s">
        <v>12431</v>
      </c>
      <c r="DE206" s="57" t="s">
        <v>20423</v>
      </c>
      <c r="DF206" s="57" t="s">
        <v>12433</v>
      </c>
      <c r="DG206" s="57" t="s">
        <v>20424</v>
      </c>
      <c r="DH206" s="57" t="s">
        <v>12434</v>
      </c>
      <c r="DM206" s="57" t="s">
        <v>20425</v>
      </c>
      <c r="DN206" s="57" t="s">
        <v>20426</v>
      </c>
      <c r="DO206" s="57" t="s">
        <v>20427</v>
      </c>
      <c r="DP206" s="57" t="s">
        <v>20428</v>
      </c>
      <c r="DQ206" s="57" t="s">
        <v>20429</v>
      </c>
      <c r="DR206" s="57" t="s">
        <v>20430</v>
      </c>
      <c r="DW206" s="57" t="s">
        <v>12444</v>
      </c>
      <c r="DX206" s="57" t="s">
        <v>12445</v>
      </c>
      <c r="DY206" s="57" t="s">
        <v>6825</v>
      </c>
      <c r="ED206" s="57" t="s">
        <v>18061</v>
      </c>
      <c r="EE206" s="164" t="s">
        <v>20080</v>
      </c>
      <c r="EF206" s="57" t="s">
        <v>18877</v>
      </c>
      <c r="EG206" s="57" t="s">
        <v>12436</v>
      </c>
      <c r="EH206" s="57" t="s">
        <v>20431</v>
      </c>
      <c r="EI206" s="57" t="s">
        <v>14517</v>
      </c>
      <c r="EJ206" s="57" t="s">
        <v>14518</v>
      </c>
      <c r="EK206" s="57" t="s">
        <v>20432</v>
      </c>
      <c r="EQ206" s="57" t="s">
        <v>20433</v>
      </c>
      <c r="ER206" s="57" t="s">
        <v>20434</v>
      </c>
      <c r="ES206" s="57" t="s">
        <v>20435</v>
      </c>
      <c r="ET206" s="57" t="s">
        <v>20436</v>
      </c>
      <c r="EU206" s="57" t="s">
        <v>20437</v>
      </c>
      <c r="FA206" s="57" t="s">
        <v>9904</v>
      </c>
      <c r="FB206" s="57" t="s">
        <v>7153</v>
      </c>
      <c r="FC206" s="57" t="s">
        <v>10312</v>
      </c>
      <c r="FH206" s="57" t="s">
        <v>18061</v>
      </c>
      <c r="FI206" s="164" t="s">
        <v>20080</v>
      </c>
      <c r="FJ206" s="57" t="s">
        <v>18942</v>
      </c>
      <c r="FK206" s="57" t="s">
        <v>14505</v>
      </c>
      <c r="FL206" s="57" t="s">
        <v>6787</v>
      </c>
      <c r="FM206" s="57" t="s">
        <v>12507</v>
      </c>
      <c r="FN206" s="57" t="s">
        <v>14506</v>
      </c>
      <c r="FO206" s="57" t="s">
        <v>14507</v>
      </c>
      <c r="FP206" s="57" t="s">
        <v>14508</v>
      </c>
      <c r="FQ206" s="57" t="s">
        <v>14509</v>
      </c>
      <c r="FU206" s="57" t="s">
        <v>14510</v>
      </c>
      <c r="FV206" s="57" t="s">
        <v>12512</v>
      </c>
      <c r="FW206" s="57" t="s">
        <v>12502</v>
      </c>
      <c r="FX206" s="57" t="s">
        <v>14511</v>
      </c>
      <c r="FY206" s="57" t="s">
        <v>14512</v>
      </c>
      <c r="FZ206" s="57" t="s">
        <v>14513</v>
      </c>
      <c r="GA206" s="57" t="s">
        <v>20438</v>
      </c>
      <c r="GE206" s="57" t="s">
        <v>664</v>
      </c>
      <c r="GF206" s="57" t="s">
        <v>697</v>
      </c>
      <c r="GG206" s="57" t="s">
        <v>665</v>
      </c>
      <c r="GL206" s="57" t="s">
        <v>18061</v>
      </c>
      <c r="GM206" s="164" t="s">
        <v>18835</v>
      </c>
      <c r="GN206" s="57" t="s">
        <v>19009</v>
      </c>
      <c r="GO206" s="57" t="s">
        <v>20439</v>
      </c>
      <c r="GP206" s="57" t="s">
        <v>12531</v>
      </c>
      <c r="GQ206" s="57" t="s">
        <v>12532</v>
      </c>
      <c r="GY206" s="57" t="s">
        <v>20376</v>
      </c>
      <c r="GZ206" s="57" t="s">
        <v>12534</v>
      </c>
      <c r="HA206" s="57" t="s">
        <v>12535</v>
      </c>
      <c r="HI206" s="57" t="s">
        <v>12536</v>
      </c>
      <c r="HJ206" s="57" t="s">
        <v>10614</v>
      </c>
      <c r="HK206" s="57" t="s">
        <v>9216</v>
      </c>
      <c r="HP206" s="57" t="s">
        <v>18084</v>
      </c>
      <c r="HQ206" s="164" t="s">
        <v>18802</v>
      </c>
      <c r="HR206" s="57" t="s">
        <v>20150</v>
      </c>
      <c r="HS206" s="57" t="s">
        <v>74</v>
      </c>
      <c r="HT206" s="57" t="s">
        <v>74</v>
      </c>
      <c r="HU206" s="57" t="s">
        <v>74</v>
      </c>
      <c r="HV206" s="57" t="s">
        <v>74</v>
      </c>
      <c r="HW206" s="57" t="s">
        <v>74</v>
      </c>
      <c r="HX206" s="57" t="s">
        <v>74</v>
      </c>
      <c r="HY206" s="57" t="s">
        <v>74</v>
      </c>
      <c r="HZ206" s="57" t="s">
        <v>74</v>
      </c>
      <c r="IA206" s="57" t="s">
        <v>74</v>
      </c>
      <c r="IB206" s="57" t="s">
        <v>74</v>
      </c>
      <c r="IC206" s="57" t="s">
        <v>74</v>
      </c>
      <c r="ID206" s="57" t="s">
        <v>74</v>
      </c>
      <c r="IE206" s="57" t="s">
        <v>74</v>
      </c>
      <c r="IF206" s="57" t="s">
        <v>74</v>
      </c>
      <c r="IG206" s="57" t="s">
        <v>74</v>
      </c>
      <c r="IH206" s="57" t="s">
        <v>74</v>
      </c>
      <c r="II206" s="57" t="s">
        <v>79</v>
      </c>
      <c r="IJ206" s="57">
        <v>21054</v>
      </c>
      <c r="IK206" s="57">
        <v>21059</v>
      </c>
      <c r="IL206" s="57">
        <v>31754</v>
      </c>
      <c r="IM206" s="57">
        <v>12054</v>
      </c>
      <c r="IN206" s="57">
        <v>31407</v>
      </c>
      <c r="IT206" s="57">
        <v>2</v>
      </c>
      <c r="IU206" s="57">
        <v>1</v>
      </c>
      <c r="IV206" s="57">
        <v>2</v>
      </c>
      <c r="IW206" s="57">
        <v>1</v>
      </c>
      <c r="IX206" s="57">
        <v>2</v>
      </c>
      <c r="JN206" s="57">
        <v>21054</v>
      </c>
      <c r="JO206" s="57">
        <v>31754</v>
      </c>
      <c r="JP206" s="57">
        <v>31407</v>
      </c>
      <c r="JQ206" s="57">
        <v>12054</v>
      </c>
      <c r="JX206" s="57">
        <v>2</v>
      </c>
      <c r="JY206" s="57">
        <v>2</v>
      </c>
      <c r="JZ206" s="57">
        <v>2</v>
      </c>
      <c r="KA206" s="57">
        <v>1</v>
      </c>
      <c r="KR206" s="57">
        <v>21054</v>
      </c>
      <c r="KS206" s="57">
        <v>31754</v>
      </c>
      <c r="KT206" s="57">
        <v>31407</v>
      </c>
      <c r="LB206" s="57">
        <v>2</v>
      </c>
      <c r="LC206" s="57">
        <v>2</v>
      </c>
      <c r="LD206" s="57">
        <v>2</v>
      </c>
      <c r="LV206" s="57">
        <v>21054</v>
      </c>
      <c r="LW206" s="57">
        <v>31754</v>
      </c>
      <c r="LX206" s="57">
        <v>31407</v>
      </c>
      <c r="MF206" s="57">
        <v>2</v>
      </c>
      <c r="MG206" s="57">
        <v>2</v>
      </c>
      <c r="MH206" s="57">
        <v>2</v>
      </c>
      <c r="MZ206" s="57">
        <v>23684</v>
      </c>
      <c r="NA206" s="57">
        <v>31407</v>
      </c>
      <c r="NJ206" s="57">
        <v>2</v>
      </c>
      <c r="NK206" s="57">
        <v>2</v>
      </c>
      <c r="OD206" s="57">
        <v>31407</v>
      </c>
      <c r="ON206" s="57">
        <v>1</v>
      </c>
      <c r="PJ206" s="57" t="s">
        <v>20440</v>
      </c>
      <c r="PK206" s="57" t="s">
        <v>20441</v>
      </c>
      <c r="PL206" s="57" t="s">
        <v>20442</v>
      </c>
      <c r="PM206" s="57" t="s">
        <v>20443</v>
      </c>
      <c r="PN206" s="57">
        <v>1120.7142426999999</v>
      </c>
      <c r="PO206" s="57" t="s">
        <v>18823</v>
      </c>
      <c r="PP206" s="57" t="s">
        <v>18824</v>
      </c>
      <c r="PQ206" s="57" t="s">
        <v>18825</v>
      </c>
      <c r="PR206" s="57" t="s">
        <v>4011</v>
      </c>
      <c r="PS206" s="57" t="s">
        <v>4013</v>
      </c>
      <c r="PT206" s="57" t="s">
        <v>4014</v>
      </c>
      <c r="PU206" s="57" t="s">
        <v>4035</v>
      </c>
      <c r="PV206" s="57" t="s">
        <v>4003</v>
      </c>
      <c r="PW206" s="57" t="s">
        <v>4015</v>
      </c>
    </row>
    <row r="207" spans="1:439" ht="15" customHeight="1" x14ac:dyDescent="0.35">
      <c r="A207" s="57">
        <v>206</v>
      </c>
      <c r="B207" s="57" t="s">
        <v>2420</v>
      </c>
      <c r="C207" s="57" t="s">
        <v>2420</v>
      </c>
      <c r="D207" s="57" t="s">
        <v>397</v>
      </c>
      <c r="E207" s="57" t="s">
        <v>2543</v>
      </c>
      <c r="F207" s="57" t="s">
        <v>2544</v>
      </c>
      <c r="G207" s="57" t="s">
        <v>2545</v>
      </c>
      <c r="H207" s="57" t="s">
        <v>2546</v>
      </c>
      <c r="I207" s="57" t="s">
        <v>2547</v>
      </c>
      <c r="P207" s="57" t="s">
        <v>2531</v>
      </c>
      <c r="Q207" s="57" t="s">
        <v>2433</v>
      </c>
      <c r="S207" s="57" t="s">
        <v>63</v>
      </c>
      <c r="T207" s="57" t="s">
        <v>69</v>
      </c>
      <c r="U207" s="57" t="s">
        <v>63</v>
      </c>
      <c r="V207" s="57" t="s">
        <v>63</v>
      </c>
      <c r="W207" s="57" t="s">
        <v>69</v>
      </c>
      <c r="X207" s="57" t="s">
        <v>69</v>
      </c>
      <c r="Y207" s="57" t="s">
        <v>63</v>
      </c>
      <c r="Z207" s="57" t="s">
        <v>63</v>
      </c>
      <c r="AA207" s="57" t="s">
        <v>69</v>
      </c>
      <c r="AB207" s="57" t="s">
        <v>69</v>
      </c>
      <c r="AC207" s="57" t="s">
        <v>63</v>
      </c>
      <c r="AD207" s="57" t="s">
        <v>69</v>
      </c>
      <c r="AE207" s="57" t="s">
        <v>69</v>
      </c>
      <c r="AF207" s="57" t="s">
        <v>69</v>
      </c>
      <c r="AG207" s="57" t="s">
        <v>63</v>
      </c>
      <c r="AH207" s="57" t="s">
        <v>70</v>
      </c>
      <c r="AI207" s="57" t="s">
        <v>2532</v>
      </c>
      <c r="AJ207" s="57" t="s">
        <v>65</v>
      </c>
      <c r="AK207" s="57" t="s">
        <v>71</v>
      </c>
      <c r="AL207" s="57" t="s">
        <v>80</v>
      </c>
      <c r="AN207" s="57" t="s">
        <v>2548</v>
      </c>
      <c r="AO207" s="57" t="s">
        <v>1029</v>
      </c>
      <c r="AP207" s="57" t="s">
        <v>18827</v>
      </c>
      <c r="AQ207" s="57" t="s">
        <v>67</v>
      </c>
      <c r="AR207" s="57" t="s">
        <v>67</v>
      </c>
      <c r="AS207" s="57" t="s">
        <v>2527</v>
      </c>
      <c r="AT207" s="57" t="s">
        <v>18859</v>
      </c>
      <c r="AU207" s="57" t="s">
        <v>20444</v>
      </c>
      <c r="AV207" s="57" t="s">
        <v>6950</v>
      </c>
      <c r="AW207" s="57" t="s">
        <v>20445</v>
      </c>
      <c r="AX207" s="57" t="s">
        <v>6788</v>
      </c>
      <c r="AY207" s="57" t="s">
        <v>20446</v>
      </c>
      <c r="AZ207" s="57" t="s">
        <v>20447</v>
      </c>
      <c r="BE207" s="57" t="s">
        <v>20448</v>
      </c>
      <c r="BF207" s="57" t="s">
        <v>20449</v>
      </c>
      <c r="BG207" s="57" t="s">
        <v>20450</v>
      </c>
      <c r="BH207" s="57" t="s">
        <v>6796</v>
      </c>
      <c r="BI207" s="57" t="s">
        <v>20451</v>
      </c>
      <c r="BJ207" s="57" t="s">
        <v>20452</v>
      </c>
      <c r="BO207" s="57" t="s">
        <v>4498</v>
      </c>
      <c r="BP207" s="57" t="s">
        <v>665</v>
      </c>
      <c r="BV207" s="57" t="s">
        <v>18059</v>
      </c>
      <c r="BW207" s="164" t="s">
        <v>18802</v>
      </c>
      <c r="BX207" s="57" t="s">
        <v>19089</v>
      </c>
      <c r="BY207" s="57" t="s">
        <v>9749</v>
      </c>
      <c r="BZ207" s="57" t="s">
        <v>20446</v>
      </c>
      <c r="CA207" s="57" t="s">
        <v>20453</v>
      </c>
      <c r="CB207" s="57" t="s">
        <v>20454</v>
      </c>
      <c r="CC207" s="57" t="s">
        <v>20455</v>
      </c>
      <c r="CD207" s="57" t="s">
        <v>20456</v>
      </c>
      <c r="CE207" s="57" t="s">
        <v>20457</v>
      </c>
      <c r="CI207" s="57" t="s">
        <v>9754</v>
      </c>
      <c r="CJ207" s="57" t="s">
        <v>20458</v>
      </c>
      <c r="CK207" s="57" t="s">
        <v>20459</v>
      </c>
      <c r="CL207" s="57" t="s">
        <v>20460</v>
      </c>
      <c r="CM207" s="57" t="s">
        <v>20461</v>
      </c>
      <c r="CN207" s="57" t="s">
        <v>20462</v>
      </c>
      <c r="CS207" s="57" t="s">
        <v>664</v>
      </c>
      <c r="CT207" s="57" t="s">
        <v>9760</v>
      </c>
      <c r="CU207" s="57" t="s">
        <v>20140</v>
      </c>
      <c r="CZ207" s="57" t="s">
        <v>18061</v>
      </c>
      <c r="DA207" s="164" t="s">
        <v>20080</v>
      </c>
      <c r="DB207" s="57" t="s">
        <v>18900</v>
      </c>
      <c r="DC207" s="57" t="s">
        <v>12446</v>
      </c>
      <c r="DD207" s="57" t="s">
        <v>12431</v>
      </c>
      <c r="DE207" s="57" t="s">
        <v>12447</v>
      </c>
      <c r="DF207" s="57" t="s">
        <v>12435</v>
      </c>
      <c r="DG207" s="57" t="s">
        <v>12448</v>
      </c>
      <c r="DH207" s="57" t="s">
        <v>12449</v>
      </c>
      <c r="DI207" s="57" t="s">
        <v>12434</v>
      </c>
      <c r="DM207" s="57" t="s">
        <v>12450</v>
      </c>
      <c r="DN207" s="57" t="s">
        <v>12451</v>
      </c>
      <c r="DO207" s="57" t="s">
        <v>12452</v>
      </c>
      <c r="DP207" s="57" t="s">
        <v>12453</v>
      </c>
      <c r="DQ207" s="57" t="s">
        <v>12454</v>
      </c>
      <c r="DR207" s="57" t="s">
        <v>12455</v>
      </c>
      <c r="DS207" s="57" t="s">
        <v>12456</v>
      </c>
      <c r="DW207" s="57" t="s">
        <v>12444</v>
      </c>
      <c r="DX207" s="57" t="s">
        <v>12445</v>
      </c>
      <c r="DY207" s="57" t="s">
        <v>6825</v>
      </c>
      <c r="ED207" s="57" t="s">
        <v>18061</v>
      </c>
      <c r="EE207" s="164" t="s">
        <v>20080</v>
      </c>
      <c r="EF207" s="57" t="s">
        <v>19225</v>
      </c>
      <c r="EG207" s="57" t="s">
        <v>20463</v>
      </c>
      <c r="EH207" s="57" t="s">
        <v>6787</v>
      </c>
      <c r="EI207" s="57" t="s">
        <v>14506</v>
      </c>
      <c r="EJ207" s="57" t="s">
        <v>14507</v>
      </c>
      <c r="EK207" s="57" t="s">
        <v>20464</v>
      </c>
      <c r="EL207" s="57" t="s">
        <v>14508</v>
      </c>
      <c r="EQ207" s="57" t="s">
        <v>20465</v>
      </c>
      <c r="ER207" s="57" t="s">
        <v>12512</v>
      </c>
      <c r="ES207" s="57" t="s">
        <v>14511</v>
      </c>
      <c r="ET207" s="57" t="s">
        <v>20466</v>
      </c>
      <c r="EU207" s="57" t="s">
        <v>20467</v>
      </c>
      <c r="EV207" s="57" t="s">
        <v>14513</v>
      </c>
      <c r="FA207" s="57" t="s">
        <v>664</v>
      </c>
      <c r="FB207" s="57" t="s">
        <v>697</v>
      </c>
      <c r="FC207" s="57" t="s">
        <v>605</v>
      </c>
      <c r="FH207" s="57" t="s">
        <v>18061</v>
      </c>
      <c r="FI207" s="164" t="s">
        <v>18835</v>
      </c>
      <c r="FJ207" s="57" t="s">
        <v>19009</v>
      </c>
      <c r="FK207" s="57" t="s">
        <v>20468</v>
      </c>
      <c r="FL207" s="57" t="s">
        <v>12531</v>
      </c>
      <c r="FM207" s="57" t="s">
        <v>12532</v>
      </c>
      <c r="FU207" s="57" t="s">
        <v>20469</v>
      </c>
      <c r="FV207" s="57" t="s">
        <v>20470</v>
      </c>
      <c r="FW207" s="57" t="s">
        <v>14566</v>
      </c>
      <c r="GE207" s="57" t="s">
        <v>12536</v>
      </c>
      <c r="GF207" s="57" t="s">
        <v>10614</v>
      </c>
      <c r="GG207" s="57" t="s">
        <v>9216</v>
      </c>
      <c r="GL207" s="57" t="s">
        <v>18084</v>
      </c>
      <c r="GM207" s="164" t="s">
        <v>18802</v>
      </c>
      <c r="GN207" s="57" t="s">
        <v>20150</v>
      </c>
      <c r="HS207" s="57" t="s">
        <v>74</v>
      </c>
      <c r="HT207" s="57" t="s">
        <v>74</v>
      </c>
      <c r="HU207" s="57" t="s">
        <v>74</v>
      </c>
      <c r="HV207" s="57" t="s">
        <v>74</v>
      </c>
      <c r="HW207" s="57" t="s">
        <v>74</v>
      </c>
      <c r="HX207" s="57" t="s">
        <v>74</v>
      </c>
      <c r="HY207" s="57" t="s">
        <v>74</v>
      </c>
      <c r="HZ207" s="57" t="s">
        <v>74</v>
      </c>
      <c r="IA207" s="57" t="s">
        <v>74</v>
      </c>
      <c r="IB207" s="57" t="s">
        <v>74</v>
      </c>
      <c r="IC207" s="57" t="s">
        <v>74</v>
      </c>
      <c r="ID207" s="57" t="s">
        <v>74</v>
      </c>
      <c r="IE207" s="57" t="s">
        <v>74</v>
      </c>
      <c r="IF207" s="57" t="s">
        <v>74</v>
      </c>
      <c r="IG207" s="57" t="s">
        <v>74</v>
      </c>
      <c r="IH207" s="57" t="s">
        <v>74</v>
      </c>
      <c r="II207" s="57" t="s">
        <v>79</v>
      </c>
      <c r="IJ207" s="57">
        <v>21054</v>
      </c>
      <c r="IK207" s="57">
        <v>21510</v>
      </c>
      <c r="IL207" s="57">
        <v>21059</v>
      </c>
      <c r="IM207" s="57">
        <v>31407</v>
      </c>
      <c r="IN207" s="57">
        <v>12054</v>
      </c>
      <c r="IT207" s="57">
        <v>2</v>
      </c>
      <c r="IU207" s="57">
        <v>2</v>
      </c>
      <c r="IV207" s="57">
        <v>1</v>
      </c>
      <c r="IW207" s="57">
        <v>2</v>
      </c>
      <c r="IX207" s="57">
        <v>1</v>
      </c>
      <c r="JN207" s="57">
        <v>21054</v>
      </c>
      <c r="JO207" s="57">
        <v>31407</v>
      </c>
      <c r="JP207" s="57">
        <v>12054</v>
      </c>
      <c r="JQ207" s="57">
        <v>21510</v>
      </c>
      <c r="JX207" s="57">
        <v>2</v>
      </c>
      <c r="JY207" s="57">
        <v>2</v>
      </c>
      <c r="JZ207" s="57">
        <v>1</v>
      </c>
      <c r="KA207" s="57">
        <v>2</v>
      </c>
      <c r="KR207" s="57">
        <v>31754</v>
      </c>
      <c r="KS207" s="57">
        <v>21510</v>
      </c>
      <c r="KT207" s="57">
        <v>21547</v>
      </c>
      <c r="KU207" s="57">
        <v>21572</v>
      </c>
      <c r="LB207" s="57">
        <v>2</v>
      </c>
      <c r="LC207" s="57">
        <v>2</v>
      </c>
      <c r="LD207" s="57">
        <v>2</v>
      </c>
      <c r="LE207" s="57">
        <v>1</v>
      </c>
      <c r="LV207" s="57">
        <v>23684</v>
      </c>
      <c r="LW207" s="57">
        <v>31407</v>
      </c>
      <c r="MF207" s="57">
        <v>2</v>
      </c>
      <c r="MG207" s="57">
        <v>2</v>
      </c>
      <c r="MZ207" s="57">
        <v>31407</v>
      </c>
      <c r="PJ207" s="57" t="s">
        <v>20471</v>
      </c>
      <c r="PK207" s="57" t="s">
        <v>20472</v>
      </c>
      <c r="PL207" s="57" t="s">
        <v>20473</v>
      </c>
      <c r="PM207" s="57" t="s">
        <v>20356</v>
      </c>
      <c r="PN207" s="57">
        <v>1449.1077780999999</v>
      </c>
      <c r="PO207" s="57" t="s">
        <v>18823</v>
      </c>
      <c r="PP207" s="57" t="s">
        <v>18824</v>
      </c>
      <c r="PQ207" s="57" t="s">
        <v>18825</v>
      </c>
      <c r="PR207" s="57" t="s">
        <v>4011</v>
      </c>
      <c r="PS207" s="57" t="s">
        <v>4013</v>
      </c>
      <c r="PT207" s="57" t="s">
        <v>4036</v>
      </c>
      <c r="PU207" s="57" t="s">
        <v>4003</v>
      </c>
      <c r="PV207" s="57" t="s">
        <v>4015</v>
      </c>
      <c r="PW207" s="57" t="s">
        <v>3167</v>
      </c>
    </row>
    <row r="208" spans="1:439" ht="15" customHeight="1" x14ac:dyDescent="0.35">
      <c r="A208" s="57">
        <v>207</v>
      </c>
      <c r="B208" s="57" t="s">
        <v>2420</v>
      </c>
      <c r="C208" s="57" t="s">
        <v>2420</v>
      </c>
      <c r="D208" s="57" t="s">
        <v>398</v>
      </c>
      <c r="E208" s="57" t="s">
        <v>2549</v>
      </c>
      <c r="F208" s="57" t="s">
        <v>2550</v>
      </c>
      <c r="G208" s="57" t="s">
        <v>2551</v>
      </c>
      <c r="P208" s="57" t="s">
        <v>2552</v>
      </c>
      <c r="S208" s="57" t="s">
        <v>63</v>
      </c>
      <c r="T208" s="57" t="s">
        <v>69</v>
      </c>
      <c r="U208" s="57" t="s">
        <v>69</v>
      </c>
      <c r="V208" s="57" t="s">
        <v>63</v>
      </c>
      <c r="W208" s="57" t="s">
        <v>69</v>
      </c>
      <c r="X208" s="57" t="s">
        <v>69</v>
      </c>
      <c r="Y208" s="57" t="s">
        <v>63</v>
      </c>
      <c r="Z208" s="57" t="s">
        <v>63</v>
      </c>
      <c r="AA208" s="57" t="s">
        <v>69</v>
      </c>
      <c r="AB208" s="57" t="s">
        <v>69</v>
      </c>
      <c r="AC208" s="57" t="s">
        <v>63</v>
      </c>
      <c r="AD208" s="57" t="s">
        <v>69</v>
      </c>
      <c r="AE208" s="57" t="s">
        <v>69</v>
      </c>
      <c r="AF208" s="57" t="s">
        <v>63</v>
      </c>
      <c r="AG208" s="57" t="s">
        <v>63</v>
      </c>
      <c r="AH208" s="57" t="s">
        <v>64</v>
      </c>
      <c r="AI208" s="57" t="s">
        <v>2553</v>
      </c>
      <c r="AJ208" s="57" t="s">
        <v>65</v>
      </c>
      <c r="AK208" s="57" t="s">
        <v>76</v>
      </c>
      <c r="AL208" s="57" t="s">
        <v>72</v>
      </c>
      <c r="AM208" s="57" t="s">
        <v>2553</v>
      </c>
      <c r="AN208" s="57" t="s">
        <v>2554</v>
      </c>
      <c r="AO208" s="57" t="s">
        <v>1030</v>
      </c>
      <c r="AP208" s="57" t="s">
        <v>18827</v>
      </c>
      <c r="AQ208" s="57" t="s">
        <v>67</v>
      </c>
      <c r="AR208" s="57" t="s">
        <v>67</v>
      </c>
      <c r="AS208" s="57" t="s">
        <v>2527</v>
      </c>
      <c r="AT208" s="57" t="s">
        <v>18859</v>
      </c>
      <c r="AU208" s="57" t="s">
        <v>6826</v>
      </c>
      <c r="AV208" s="57" t="s">
        <v>6827</v>
      </c>
      <c r="AW208" s="57" t="s">
        <v>6828</v>
      </c>
      <c r="AX208" s="57" t="s">
        <v>6829</v>
      </c>
      <c r="AY208" s="57" t="s">
        <v>6830</v>
      </c>
      <c r="AZ208" s="57" t="s">
        <v>6831</v>
      </c>
      <c r="BA208" s="57" t="s">
        <v>6832</v>
      </c>
      <c r="BE208" s="57" t="s">
        <v>6833</v>
      </c>
      <c r="BF208" s="57" t="s">
        <v>6834</v>
      </c>
      <c r="BG208" s="57" t="s">
        <v>6835</v>
      </c>
      <c r="BH208" s="57" t="s">
        <v>6836</v>
      </c>
      <c r="BI208" s="57" t="s">
        <v>6837</v>
      </c>
      <c r="BJ208" s="57" t="s">
        <v>6838</v>
      </c>
      <c r="BK208" s="57" t="s">
        <v>6839</v>
      </c>
      <c r="BO208" s="57" t="s">
        <v>6840</v>
      </c>
      <c r="BP208" s="57" t="s">
        <v>725</v>
      </c>
      <c r="BQ208" s="57" t="s">
        <v>6841</v>
      </c>
      <c r="BV208" s="57" t="s">
        <v>18059</v>
      </c>
      <c r="BW208" s="164" t="s">
        <v>18802</v>
      </c>
      <c r="BX208" s="57" t="s">
        <v>19011</v>
      </c>
      <c r="BY208" s="57" t="s">
        <v>9761</v>
      </c>
      <c r="BZ208" s="57" t="s">
        <v>9762</v>
      </c>
      <c r="CA208" s="57" t="s">
        <v>9763</v>
      </c>
      <c r="CI208" s="57" t="s">
        <v>9764</v>
      </c>
      <c r="CJ208" s="57" t="s">
        <v>9765</v>
      </c>
      <c r="CK208" s="57" t="s">
        <v>9766</v>
      </c>
      <c r="CS208" s="57" t="s">
        <v>714</v>
      </c>
      <c r="CT208" s="57" t="s">
        <v>9767</v>
      </c>
      <c r="CU208" s="57" t="s">
        <v>9768</v>
      </c>
      <c r="CZ208" s="57" t="s">
        <v>18072</v>
      </c>
      <c r="DA208" s="164" t="s">
        <v>18805</v>
      </c>
      <c r="DB208" s="57" t="s">
        <v>18832</v>
      </c>
      <c r="DC208" s="57" t="s">
        <v>12457</v>
      </c>
      <c r="DD208" s="57" t="s">
        <v>12458</v>
      </c>
      <c r="DE208" s="57" t="s">
        <v>12459</v>
      </c>
      <c r="DF208" s="57" t="s">
        <v>12460</v>
      </c>
      <c r="DG208" s="57" t="s">
        <v>12461</v>
      </c>
      <c r="DH208" s="57" t="s">
        <v>12462</v>
      </c>
      <c r="DM208" s="57" t="s">
        <v>12463</v>
      </c>
      <c r="DN208" s="57" t="s">
        <v>7735</v>
      </c>
      <c r="DO208" s="57" t="s">
        <v>12464</v>
      </c>
      <c r="DP208" s="57" t="s">
        <v>12465</v>
      </c>
      <c r="DQ208" s="57" t="s">
        <v>12466</v>
      </c>
      <c r="DR208" s="57" t="s">
        <v>12467</v>
      </c>
      <c r="DS208" s="57" t="s">
        <v>12468</v>
      </c>
      <c r="DW208" s="57" t="s">
        <v>697</v>
      </c>
      <c r="DX208" s="57" t="s">
        <v>12469</v>
      </c>
      <c r="DY208" s="57" t="s">
        <v>12470</v>
      </c>
      <c r="ED208" s="57" t="s">
        <v>18061</v>
      </c>
      <c r="EE208" s="164" t="s">
        <v>18835</v>
      </c>
      <c r="EF208" s="57" t="s">
        <v>19016</v>
      </c>
      <c r="EG208" s="57" t="s">
        <v>14523</v>
      </c>
      <c r="EH208" s="57" t="s">
        <v>12531</v>
      </c>
      <c r="EI208" s="57" t="s">
        <v>12532</v>
      </c>
      <c r="EQ208" s="57" t="s">
        <v>14524</v>
      </c>
      <c r="ER208" s="57" t="s">
        <v>14525</v>
      </c>
      <c r="ES208" s="57" t="s">
        <v>14526</v>
      </c>
      <c r="FA208" s="57" t="s">
        <v>12536</v>
      </c>
      <c r="FB208" s="57" t="s">
        <v>10614</v>
      </c>
      <c r="FC208" s="57" t="s">
        <v>9216</v>
      </c>
      <c r="FH208" s="57" t="s">
        <v>18084</v>
      </c>
      <c r="FI208" s="164" t="s">
        <v>18802</v>
      </c>
      <c r="FJ208" s="57" t="s">
        <v>20474</v>
      </c>
      <c r="FK208" s="57" t="s">
        <v>14383</v>
      </c>
      <c r="FL208" s="57" t="s">
        <v>16179</v>
      </c>
      <c r="FM208" s="57" t="s">
        <v>16180</v>
      </c>
      <c r="FU208" s="57" t="s">
        <v>16181</v>
      </c>
      <c r="FV208" s="57" t="s">
        <v>16182</v>
      </c>
      <c r="FW208" s="57" t="s">
        <v>16183</v>
      </c>
      <c r="GE208" s="57" t="s">
        <v>11552</v>
      </c>
      <c r="GF208" s="57" t="s">
        <v>16184</v>
      </c>
      <c r="GL208" s="57" t="s">
        <v>18075</v>
      </c>
      <c r="GM208" s="164" t="s">
        <v>18805</v>
      </c>
      <c r="GN208" s="57" t="s">
        <v>20475</v>
      </c>
      <c r="HS208" s="57" t="s">
        <v>79</v>
      </c>
      <c r="HT208" s="57" t="s">
        <v>74</v>
      </c>
      <c r="HU208" s="57" t="s">
        <v>79</v>
      </c>
      <c r="HV208" s="57" t="s">
        <v>74</v>
      </c>
      <c r="HW208" s="57" t="s">
        <v>74</v>
      </c>
      <c r="HX208" s="57" t="s">
        <v>79</v>
      </c>
      <c r="HY208" s="57" t="s">
        <v>74</v>
      </c>
      <c r="HZ208" s="57" t="s">
        <v>74</v>
      </c>
      <c r="IA208" s="57" t="s">
        <v>79</v>
      </c>
      <c r="IB208" s="57" t="s">
        <v>79</v>
      </c>
      <c r="IC208" s="57" t="s">
        <v>74</v>
      </c>
      <c r="ID208" s="57" t="s">
        <v>74</v>
      </c>
      <c r="IE208" s="57" t="s">
        <v>74</v>
      </c>
      <c r="IF208" s="57" t="s">
        <v>74</v>
      </c>
      <c r="IG208" s="57" t="s">
        <v>74</v>
      </c>
      <c r="IH208" s="57" t="s">
        <v>74</v>
      </c>
      <c r="II208" s="57" t="s">
        <v>82</v>
      </c>
      <c r="IJ208" s="57">
        <v>21054</v>
      </c>
      <c r="IK208" s="57">
        <v>21059</v>
      </c>
      <c r="IL208" s="57">
        <v>31754</v>
      </c>
      <c r="IM208" s="57">
        <v>12054</v>
      </c>
      <c r="IN208" s="57">
        <v>31407</v>
      </c>
      <c r="IT208" s="57">
        <v>2</v>
      </c>
      <c r="IU208" s="57">
        <v>1</v>
      </c>
      <c r="IV208" s="57">
        <v>2</v>
      </c>
      <c r="IW208" s="57">
        <v>1</v>
      </c>
      <c r="IX208" s="57">
        <v>2</v>
      </c>
      <c r="JN208" s="57">
        <v>31754</v>
      </c>
      <c r="JO208" s="57">
        <v>31407</v>
      </c>
      <c r="JP208" s="57">
        <v>21054</v>
      </c>
      <c r="JX208" s="57">
        <v>2</v>
      </c>
      <c r="JY208" s="57">
        <v>2</v>
      </c>
      <c r="JZ208" s="57">
        <v>2</v>
      </c>
      <c r="KR208" s="57">
        <v>31754</v>
      </c>
      <c r="KS208" s="57">
        <v>21547</v>
      </c>
      <c r="KT208" s="57">
        <v>21572</v>
      </c>
      <c r="KU208" s="57">
        <v>23684</v>
      </c>
      <c r="LB208" s="57">
        <v>2</v>
      </c>
      <c r="LC208" s="57">
        <v>2</v>
      </c>
      <c r="LD208" s="57">
        <v>1</v>
      </c>
      <c r="LE208" s="57">
        <v>2</v>
      </c>
      <c r="LV208" s="57">
        <v>31407</v>
      </c>
      <c r="MF208" s="57">
        <v>2</v>
      </c>
      <c r="MZ208" s="57">
        <v>31407</v>
      </c>
      <c r="NA208" s="57">
        <v>23684</v>
      </c>
      <c r="NJ208" s="57">
        <v>2</v>
      </c>
      <c r="NK208" s="57">
        <v>2</v>
      </c>
      <c r="PJ208" s="57" t="s">
        <v>20476</v>
      </c>
      <c r="PK208" s="57" t="s">
        <v>20477</v>
      </c>
      <c r="PL208" s="57" t="s">
        <v>20478</v>
      </c>
      <c r="PN208" s="57">
        <v>3367.4014433000002</v>
      </c>
      <c r="PO208" s="57" t="s">
        <v>18823</v>
      </c>
      <c r="PP208" s="57" t="s">
        <v>18824</v>
      </c>
      <c r="PQ208" s="57" t="s">
        <v>18825</v>
      </c>
      <c r="PR208" s="57" t="s">
        <v>4037</v>
      </c>
      <c r="PS208" s="57" t="s">
        <v>4038</v>
      </c>
      <c r="PT208" s="57" t="s">
        <v>4039</v>
      </c>
      <c r="PU208" s="57" t="s">
        <v>4040</v>
      </c>
      <c r="PV208" s="57" t="s">
        <v>4041</v>
      </c>
      <c r="PW208" s="57" t="s">
        <v>3167</v>
      </c>
    </row>
    <row r="209" spans="1:439" ht="15" customHeight="1" x14ac:dyDescent="0.35">
      <c r="A209" s="57">
        <v>208</v>
      </c>
      <c r="B209" s="57" t="s">
        <v>2420</v>
      </c>
      <c r="C209" s="57" t="s">
        <v>2420</v>
      </c>
      <c r="D209" s="57" t="s">
        <v>399</v>
      </c>
      <c r="E209" s="57" t="s">
        <v>2555</v>
      </c>
      <c r="F209" s="57" t="s">
        <v>2556</v>
      </c>
      <c r="G209" s="57" t="s">
        <v>2557</v>
      </c>
      <c r="P209" s="57" t="s">
        <v>2552</v>
      </c>
      <c r="Q209" s="57" t="s">
        <v>2433</v>
      </c>
      <c r="S209" s="57" t="s">
        <v>63</v>
      </c>
      <c r="T209" s="57" t="s">
        <v>69</v>
      </c>
      <c r="U209" s="57" t="s">
        <v>63</v>
      </c>
      <c r="V209" s="57" t="s">
        <v>63</v>
      </c>
      <c r="W209" s="57" t="s">
        <v>69</v>
      </c>
      <c r="X209" s="57" t="s">
        <v>69</v>
      </c>
      <c r="Y209" s="57" t="s">
        <v>63</v>
      </c>
      <c r="Z209" s="57" t="s">
        <v>69</v>
      </c>
      <c r="AA209" s="57" t="s">
        <v>69</v>
      </c>
      <c r="AB209" s="57" t="s">
        <v>69</v>
      </c>
      <c r="AC209" s="57" t="s">
        <v>63</v>
      </c>
      <c r="AD209" s="57" t="s">
        <v>69</v>
      </c>
      <c r="AE209" s="57" t="s">
        <v>69</v>
      </c>
      <c r="AF209" s="57" t="s">
        <v>63</v>
      </c>
      <c r="AG209" s="57" t="s">
        <v>63</v>
      </c>
      <c r="AH209" s="57" t="s">
        <v>64</v>
      </c>
      <c r="AI209" s="57" t="s">
        <v>2553</v>
      </c>
      <c r="AJ209" s="57" t="s">
        <v>65</v>
      </c>
      <c r="AK209" s="57" t="s">
        <v>71</v>
      </c>
      <c r="AL209" s="57" t="s">
        <v>72</v>
      </c>
      <c r="AM209" s="57" t="s">
        <v>2553</v>
      </c>
      <c r="AN209" s="57" t="s">
        <v>2558</v>
      </c>
      <c r="AO209" s="57" t="s">
        <v>1031</v>
      </c>
      <c r="AP209" s="57" t="s">
        <v>18827</v>
      </c>
      <c r="AQ209" s="57" t="s">
        <v>67</v>
      </c>
      <c r="AR209" s="57" t="s">
        <v>67</v>
      </c>
      <c r="AS209" s="57" t="s">
        <v>2527</v>
      </c>
      <c r="AT209" s="57" t="s">
        <v>18859</v>
      </c>
      <c r="AU209" s="57" t="s">
        <v>6826</v>
      </c>
      <c r="AV209" s="57" t="s">
        <v>6827</v>
      </c>
      <c r="AW209" s="57" t="s">
        <v>6828</v>
      </c>
      <c r="AX209" s="57" t="s">
        <v>6829</v>
      </c>
      <c r="AY209" s="57" t="s">
        <v>20479</v>
      </c>
      <c r="AZ209" s="57" t="s">
        <v>20480</v>
      </c>
      <c r="BE209" s="57" t="s">
        <v>20481</v>
      </c>
      <c r="BF209" s="57" t="s">
        <v>20482</v>
      </c>
      <c r="BG209" s="57" t="s">
        <v>20483</v>
      </c>
      <c r="BH209" s="57" t="s">
        <v>6836</v>
      </c>
      <c r="BI209" s="57" t="s">
        <v>20484</v>
      </c>
      <c r="BJ209" s="57" t="s">
        <v>20485</v>
      </c>
      <c r="BO209" s="57" t="s">
        <v>6840</v>
      </c>
      <c r="BP209" s="57" t="s">
        <v>725</v>
      </c>
      <c r="BQ209" s="57" t="s">
        <v>6841</v>
      </c>
      <c r="BV209" s="57" t="s">
        <v>18059</v>
      </c>
      <c r="BW209" s="164" t="s">
        <v>18802</v>
      </c>
      <c r="BX209" s="57" t="s">
        <v>19011</v>
      </c>
      <c r="BY209" s="57" t="s">
        <v>20486</v>
      </c>
      <c r="BZ209" s="57" t="s">
        <v>9762</v>
      </c>
      <c r="CA209" s="57" t="s">
        <v>9763</v>
      </c>
      <c r="CI209" s="57" t="s">
        <v>20487</v>
      </c>
      <c r="CJ209" s="57" t="s">
        <v>20488</v>
      </c>
      <c r="CK209" s="57" t="s">
        <v>9766</v>
      </c>
      <c r="CS209" s="57" t="s">
        <v>714</v>
      </c>
      <c r="CT209" s="57" t="s">
        <v>9767</v>
      </c>
      <c r="CU209" s="57" t="s">
        <v>9768</v>
      </c>
      <c r="CZ209" s="57" t="s">
        <v>18072</v>
      </c>
      <c r="DA209" s="164" t="s">
        <v>18805</v>
      </c>
      <c r="DB209" s="57" t="s">
        <v>18832</v>
      </c>
      <c r="DC209" s="57" t="s">
        <v>12457</v>
      </c>
      <c r="DD209" s="57" t="s">
        <v>12458</v>
      </c>
      <c r="DE209" s="57" t="s">
        <v>12459</v>
      </c>
      <c r="DF209" s="57" t="s">
        <v>12460</v>
      </c>
      <c r="DG209" s="57" t="s">
        <v>12461</v>
      </c>
      <c r="DH209" s="57" t="s">
        <v>12462</v>
      </c>
      <c r="DM209" s="57" t="s">
        <v>20489</v>
      </c>
      <c r="DN209" s="57" t="s">
        <v>7735</v>
      </c>
      <c r="DO209" s="57" t="s">
        <v>12464</v>
      </c>
      <c r="DP209" s="57" t="s">
        <v>12465</v>
      </c>
      <c r="DQ209" s="57" t="s">
        <v>12466</v>
      </c>
      <c r="DR209" s="57" t="s">
        <v>12467</v>
      </c>
      <c r="DS209" s="57" t="s">
        <v>12468</v>
      </c>
      <c r="DW209" s="57" t="s">
        <v>697</v>
      </c>
      <c r="DX209" s="57" t="s">
        <v>12469</v>
      </c>
      <c r="DY209" s="57" t="s">
        <v>12470</v>
      </c>
      <c r="ED209" s="57" t="s">
        <v>18061</v>
      </c>
      <c r="EE209" s="164" t="s">
        <v>18835</v>
      </c>
      <c r="EF209" s="57" t="s">
        <v>19016</v>
      </c>
      <c r="EG209" s="57" t="s">
        <v>14523</v>
      </c>
      <c r="EH209" s="57" t="s">
        <v>12531</v>
      </c>
      <c r="EI209" s="57" t="s">
        <v>12532</v>
      </c>
      <c r="EQ209" s="57" t="s">
        <v>14524</v>
      </c>
      <c r="ER209" s="57" t="s">
        <v>20470</v>
      </c>
      <c r="ES209" s="57" t="s">
        <v>14566</v>
      </c>
      <c r="FA209" s="57" t="s">
        <v>12536</v>
      </c>
      <c r="FB209" s="57" t="s">
        <v>10614</v>
      </c>
      <c r="FC209" s="57" t="s">
        <v>9216</v>
      </c>
      <c r="FH209" s="57" t="s">
        <v>18084</v>
      </c>
      <c r="FI209" s="164" t="s">
        <v>18802</v>
      </c>
      <c r="FJ209" s="57" t="s">
        <v>20474</v>
      </c>
      <c r="FK209" s="57" t="s">
        <v>14383</v>
      </c>
      <c r="FL209" s="57" t="s">
        <v>16179</v>
      </c>
      <c r="FM209" s="57" t="s">
        <v>20490</v>
      </c>
      <c r="FU209" s="57" t="s">
        <v>16181</v>
      </c>
      <c r="FV209" s="57" t="s">
        <v>16182</v>
      </c>
      <c r="FW209" s="57" t="s">
        <v>16183</v>
      </c>
      <c r="GE209" s="57" t="s">
        <v>11552</v>
      </c>
      <c r="GF209" s="57" t="s">
        <v>16184</v>
      </c>
      <c r="GL209" s="57" t="s">
        <v>18075</v>
      </c>
      <c r="GM209" s="164" t="s">
        <v>18805</v>
      </c>
      <c r="GN209" s="57" t="s">
        <v>20475</v>
      </c>
      <c r="HS209" s="57" t="s">
        <v>74</v>
      </c>
      <c r="HT209" s="57" t="s">
        <v>74</v>
      </c>
      <c r="HU209" s="57" t="s">
        <v>74</v>
      </c>
      <c r="HV209" s="57" t="s">
        <v>74</v>
      </c>
      <c r="HW209" s="57" t="s">
        <v>74</v>
      </c>
      <c r="HX209" s="57" t="s">
        <v>74</v>
      </c>
      <c r="HY209" s="57" t="s">
        <v>74</v>
      </c>
      <c r="HZ209" s="57" t="s">
        <v>74</v>
      </c>
      <c r="IA209" s="57" t="s">
        <v>79</v>
      </c>
      <c r="IB209" s="57" t="s">
        <v>79</v>
      </c>
      <c r="IC209" s="57" t="s">
        <v>74</v>
      </c>
      <c r="ID209" s="57" t="s">
        <v>74</v>
      </c>
      <c r="IE209" s="57" t="s">
        <v>74</v>
      </c>
      <c r="IF209" s="57" t="s">
        <v>74</v>
      </c>
      <c r="IG209" s="57" t="s">
        <v>74</v>
      </c>
      <c r="IH209" s="57" t="s">
        <v>74</v>
      </c>
      <c r="II209" s="57" t="s">
        <v>82</v>
      </c>
      <c r="IJ209" s="57">
        <v>21054</v>
      </c>
      <c r="IK209" s="57">
        <v>21059</v>
      </c>
      <c r="IL209" s="57">
        <v>31754</v>
      </c>
      <c r="IM209" s="57">
        <v>12054</v>
      </c>
      <c r="IN209" s="57">
        <v>31407</v>
      </c>
      <c r="IT209" s="57">
        <v>2</v>
      </c>
      <c r="IU209" s="57">
        <v>1</v>
      </c>
      <c r="IV209" s="57">
        <v>2</v>
      </c>
      <c r="IW209" s="57">
        <v>1</v>
      </c>
      <c r="IX209" s="57">
        <v>2</v>
      </c>
      <c r="JN209" s="57">
        <v>31754</v>
      </c>
      <c r="JO209" s="57">
        <v>31407</v>
      </c>
      <c r="JP209" s="57">
        <v>21054</v>
      </c>
      <c r="JX209" s="57">
        <v>2</v>
      </c>
      <c r="JY209" s="57">
        <v>2</v>
      </c>
      <c r="JZ209" s="57">
        <v>2</v>
      </c>
      <c r="KR209" s="57">
        <v>31754</v>
      </c>
      <c r="KS209" s="57">
        <v>21547</v>
      </c>
      <c r="KT209" s="57">
        <v>21572</v>
      </c>
      <c r="KU209" s="57">
        <v>23684</v>
      </c>
      <c r="LB209" s="57">
        <v>2</v>
      </c>
      <c r="LC209" s="57">
        <v>2</v>
      </c>
      <c r="LD209" s="57">
        <v>1</v>
      </c>
      <c r="LE209" s="57">
        <v>2</v>
      </c>
      <c r="LV209" s="57">
        <v>31407</v>
      </c>
      <c r="MF209" s="57">
        <v>2</v>
      </c>
      <c r="MZ209" s="57">
        <v>31407</v>
      </c>
      <c r="NA209" s="57">
        <v>23684</v>
      </c>
      <c r="NJ209" s="57">
        <v>2</v>
      </c>
      <c r="NK209" s="57">
        <v>2</v>
      </c>
      <c r="PJ209" s="57" t="s">
        <v>20491</v>
      </c>
      <c r="PK209" s="57" t="s">
        <v>20492</v>
      </c>
      <c r="PL209" s="57" t="s">
        <v>20493</v>
      </c>
      <c r="PN209" s="57">
        <v>690.07420060000004</v>
      </c>
      <c r="PO209" s="57" t="s">
        <v>18823</v>
      </c>
      <c r="PP209" s="57" t="s">
        <v>18824</v>
      </c>
      <c r="PQ209" s="57" t="s">
        <v>18825</v>
      </c>
      <c r="PR209" s="57" t="s">
        <v>4037</v>
      </c>
      <c r="PS209" s="57" t="s">
        <v>4038</v>
      </c>
      <c r="PT209" s="57" t="s">
        <v>4039</v>
      </c>
      <c r="PU209" s="57" t="s">
        <v>4040</v>
      </c>
      <c r="PV209" s="57" t="s">
        <v>4041</v>
      </c>
      <c r="PW209" s="57" t="s">
        <v>3167</v>
      </c>
    </row>
    <row r="210" spans="1:439" ht="15" customHeight="1" x14ac:dyDescent="0.35">
      <c r="A210" s="57">
        <v>209</v>
      </c>
      <c r="B210" s="57" t="s">
        <v>2420</v>
      </c>
      <c r="C210" s="57" t="s">
        <v>2420</v>
      </c>
      <c r="D210" s="57" t="s">
        <v>400</v>
      </c>
      <c r="E210" s="57" t="s">
        <v>2559</v>
      </c>
      <c r="F210" s="57" t="s">
        <v>2560</v>
      </c>
      <c r="G210" s="57" t="s">
        <v>2561</v>
      </c>
      <c r="H210" s="57" t="s">
        <v>2562</v>
      </c>
      <c r="I210" s="57" t="s">
        <v>2563</v>
      </c>
      <c r="J210" s="57" t="s">
        <v>2564</v>
      </c>
      <c r="K210" s="57" t="s">
        <v>2565</v>
      </c>
      <c r="L210" s="57" t="s">
        <v>2566</v>
      </c>
      <c r="P210" s="57" t="s">
        <v>2432</v>
      </c>
      <c r="S210" s="57" t="s">
        <v>63</v>
      </c>
      <c r="T210" s="57" t="s">
        <v>69</v>
      </c>
      <c r="U210" s="57" t="s">
        <v>69</v>
      </c>
      <c r="V210" s="57" t="s">
        <v>63</v>
      </c>
      <c r="W210" s="57" t="s">
        <v>69</v>
      </c>
      <c r="X210" s="57" t="s">
        <v>69</v>
      </c>
      <c r="Y210" s="57" t="s">
        <v>63</v>
      </c>
      <c r="Z210" s="57" t="s">
        <v>63</v>
      </c>
      <c r="AA210" s="57" t="s">
        <v>69</v>
      </c>
      <c r="AB210" s="57" t="s">
        <v>63</v>
      </c>
      <c r="AC210" s="57" t="s">
        <v>69</v>
      </c>
      <c r="AD210" s="57" t="s">
        <v>69</v>
      </c>
      <c r="AE210" s="57" t="s">
        <v>69</v>
      </c>
      <c r="AF210" s="57" t="s">
        <v>69</v>
      </c>
      <c r="AG210" s="57" t="s">
        <v>63</v>
      </c>
      <c r="AH210" s="57" t="s">
        <v>70</v>
      </c>
      <c r="AI210" s="57" t="s">
        <v>2567</v>
      </c>
      <c r="AJ210" s="57" t="s">
        <v>71</v>
      </c>
      <c r="AK210" s="57" t="s">
        <v>81</v>
      </c>
      <c r="AL210" s="57" t="s">
        <v>77</v>
      </c>
      <c r="AM210" s="57" t="s">
        <v>2567</v>
      </c>
      <c r="AO210" s="57" t="s">
        <v>1032</v>
      </c>
      <c r="AP210" s="57" t="s">
        <v>18827</v>
      </c>
      <c r="AQ210" s="57" t="s">
        <v>1245</v>
      </c>
      <c r="AR210" s="57" t="s">
        <v>78</v>
      </c>
      <c r="AS210" s="57" t="s">
        <v>2527</v>
      </c>
      <c r="AT210" s="57" t="s">
        <v>18801</v>
      </c>
      <c r="AU210" s="57" t="s">
        <v>6842</v>
      </c>
      <c r="AV210" s="57" t="s">
        <v>6843</v>
      </c>
      <c r="AW210" s="57" t="s">
        <v>6844</v>
      </c>
      <c r="AX210" s="57" t="s">
        <v>4671</v>
      </c>
      <c r="AY210" s="57" t="s">
        <v>4672</v>
      </c>
      <c r="AZ210" s="57" t="s">
        <v>4673</v>
      </c>
      <c r="BE210" s="57" t="s">
        <v>4674</v>
      </c>
      <c r="BF210" s="57" t="s">
        <v>6845</v>
      </c>
      <c r="BG210" s="57" t="s">
        <v>6846</v>
      </c>
      <c r="BH210" s="57" t="s">
        <v>6847</v>
      </c>
      <c r="BI210" s="57" t="s">
        <v>6848</v>
      </c>
      <c r="BJ210" s="57" t="s">
        <v>6849</v>
      </c>
      <c r="BO210" s="57" t="s">
        <v>4580</v>
      </c>
      <c r="BP210" s="57" t="s">
        <v>631</v>
      </c>
      <c r="BQ210" s="57" t="s">
        <v>4681</v>
      </c>
      <c r="BV210" s="57" t="s">
        <v>18056</v>
      </c>
      <c r="BW210" s="164" t="s">
        <v>18805</v>
      </c>
      <c r="BX210" s="57" t="s">
        <v>20494</v>
      </c>
      <c r="BY210" s="57" t="s">
        <v>9769</v>
      </c>
      <c r="BZ210" s="57" t="s">
        <v>9770</v>
      </c>
      <c r="CA210" s="57" t="s">
        <v>9771</v>
      </c>
      <c r="CB210" s="57" t="s">
        <v>9772</v>
      </c>
      <c r="CC210" s="57" t="s">
        <v>9773</v>
      </c>
      <c r="CD210" s="57" t="s">
        <v>9774</v>
      </c>
      <c r="CE210" s="57" t="s">
        <v>9775</v>
      </c>
      <c r="CI210" s="57" t="s">
        <v>9776</v>
      </c>
      <c r="CJ210" s="57" t="s">
        <v>9777</v>
      </c>
      <c r="CK210" s="57" t="s">
        <v>9778</v>
      </c>
      <c r="CL210" s="57" t="s">
        <v>9779</v>
      </c>
      <c r="CM210" s="57" t="s">
        <v>9780</v>
      </c>
      <c r="CN210" s="57" t="s">
        <v>9781</v>
      </c>
      <c r="CO210" s="57" t="s">
        <v>9782</v>
      </c>
      <c r="CS210" s="57" t="s">
        <v>4777</v>
      </c>
      <c r="CT210" s="57" t="s">
        <v>631</v>
      </c>
      <c r="CU210" s="57" t="s">
        <v>4580</v>
      </c>
      <c r="CZ210" s="57" t="s">
        <v>18078</v>
      </c>
      <c r="DA210" s="164" t="s">
        <v>18802</v>
      </c>
      <c r="DB210" s="57" t="s">
        <v>20495</v>
      </c>
      <c r="DC210" s="57" t="s">
        <v>12471</v>
      </c>
      <c r="DD210" s="57" t="s">
        <v>10517</v>
      </c>
      <c r="DE210" s="57" t="s">
        <v>12472</v>
      </c>
      <c r="DF210" s="57" t="s">
        <v>12473</v>
      </c>
      <c r="DG210" s="57" t="s">
        <v>12474</v>
      </c>
      <c r="DH210" s="57" t="s">
        <v>12475</v>
      </c>
      <c r="DI210" s="57" t="s">
        <v>12476</v>
      </c>
      <c r="DJ210" s="57" t="s">
        <v>12477</v>
      </c>
      <c r="DM210" s="57" t="s">
        <v>12478</v>
      </c>
      <c r="DN210" s="57" t="s">
        <v>12479</v>
      </c>
      <c r="DO210" s="57" t="s">
        <v>12480</v>
      </c>
      <c r="DP210" s="57" t="s">
        <v>12481</v>
      </c>
      <c r="DQ210" s="57" t="s">
        <v>12482</v>
      </c>
      <c r="DR210" s="57" t="s">
        <v>12483</v>
      </c>
      <c r="DS210" s="57" t="s">
        <v>12484</v>
      </c>
      <c r="DW210" s="57" t="s">
        <v>5969</v>
      </c>
      <c r="DX210" s="57" t="s">
        <v>12485</v>
      </c>
      <c r="DY210" s="57" t="s">
        <v>6872</v>
      </c>
      <c r="ED210" s="57" t="s">
        <v>18063</v>
      </c>
      <c r="EE210" s="164" t="s">
        <v>18802</v>
      </c>
      <c r="EF210" s="57" t="s">
        <v>18958</v>
      </c>
      <c r="EG210" s="57" t="s">
        <v>14527</v>
      </c>
      <c r="EH210" s="57" t="s">
        <v>14528</v>
      </c>
      <c r="EI210" s="57" t="s">
        <v>14529</v>
      </c>
      <c r="EJ210" s="57" t="s">
        <v>14530</v>
      </c>
      <c r="EK210" s="57" t="s">
        <v>14531</v>
      </c>
      <c r="EQ210" s="57" t="s">
        <v>14532</v>
      </c>
      <c r="ER210" s="57" t="s">
        <v>14533</v>
      </c>
      <c r="ES210" s="57" t="s">
        <v>14534</v>
      </c>
      <c r="ET210" s="57" t="s">
        <v>14535</v>
      </c>
      <c r="EU210" s="57" t="s">
        <v>14536</v>
      </c>
      <c r="FA210" s="57" t="s">
        <v>10312</v>
      </c>
      <c r="FB210" s="57" t="s">
        <v>14537</v>
      </c>
      <c r="FC210" s="57" t="s">
        <v>10081</v>
      </c>
      <c r="FH210" s="57" t="s">
        <v>18061</v>
      </c>
      <c r="FI210" s="164" t="s">
        <v>18835</v>
      </c>
      <c r="FJ210" s="57" t="s">
        <v>19149</v>
      </c>
      <c r="FK210" s="57" t="s">
        <v>16185</v>
      </c>
      <c r="FL210" s="57" t="s">
        <v>16186</v>
      </c>
      <c r="FM210" s="57" t="s">
        <v>16187</v>
      </c>
      <c r="FN210" s="57" t="s">
        <v>16188</v>
      </c>
      <c r="FU210" s="57" t="s">
        <v>14481</v>
      </c>
      <c r="FV210" s="57" t="s">
        <v>16189</v>
      </c>
      <c r="FW210" s="57" t="s">
        <v>16190</v>
      </c>
      <c r="FX210" s="57" t="s">
        <v>16191</v>
      </c>
      <c r="GE210" s="57" t="s">
        <v>4602</v>
      </c>
      <c r="GF210" s="57" t="s">
        <v>4580</v>
      </c>
      <c r="GG210" s="57" t="s">
        <v>5596</v>
      </c>
      <c r="GL210" s="57" t="s">
        <v>18078</v>
      </c>
      <c r="GM210" s="164" t="s">
        <v>18805</v>
      </c>
      <c r="GN210" s="57" t="s">
        <v>20496</v>
      </c>
      <c r="GO210" s="57" t="s">
        <v>17184</v>
      </c>
      <c r="GP210" s="57" t="s">
        <v>17185</v>
      </c>
      <c r="GQ210" s="57" t="s">
        <v>17186</v>
      </c>
      <c r="GR210" s="57" t="s">
        <v>17187</v>
      </c>
      <c r="GS210" s="57" t="s">
        <v>17188</v>
      </c>
      <c r="GT210" s="57" t="s">
        <v>17189</v>
      </c>
      <c r="GY210" s="57" t="s">
        <v>17190</v>
      </c>
      <c r="GZ210" s="57" t="s">
        <v>17191</v>
      </c>
      <c r="HA210" s="57" t="s">
        <v>17192</v>
      </c>
      <c r="HB210" s="57" t="s">
        <v>17193</v>
      </c>
      <c r="HC210" s="57" t="s">
        <v>17194</v>
      </c>
      <c r="HD210" s="57" t="s">
        <v>16403</v>
      </c>
      <c r="HI210" s="57" t="s">
        <v>8142</v>
      </c>
      <c r="HJ210" s="57" t="s">
        <v>631</v>
      </c>
      <c r="HP210" s="57" t="s">
        <v>18056</v>
      </c>
      <c r="HQ210" s="164" t="s">
        <v>18802</v>
      </c>
      <c r="HR210" s="57" t="s">
        <v>20105</v>
      </c>
      <c r="HS210" s="57" t="s">
        <v>82</v>
      </c>
      <c r="HT210" s="57" t="s">
        <v>82</v>
      </c>
      <c r="HU210" s="57" t="s">
        <v>82</v>
      </c>
      <c r="HV210" s="57" t="s">
        <v>82</v>
      </c>
      <c r="HW210" s="57" t="s">
        <v>82</v>
      </c>
      <c r="HX210" s="57" t="s">
        <v>82</v>
      </c>
      <c r="HY210" s="57" t="s">
        <v>79</v>
      </c>
      <c r="HZ210" s="57" t="s">
        <v>82</v>
      </c>
      <c r="IA210" s="57" t="s">
        <v>82</v>
      </c>
      <c r="IB210" s="57" t="s">
        <v>82</v>
      </c>
      <c r="IC210" s="57" t="s">
        <v>82</v>
      </c>
      <c r="ID210" s="57" t="s">
        <v>82</v>
      </c>
      <c r="IE210" s="57" t="s">
        <v>79</v>
      </c>
      <c r="IF210" s="57" t="s">
        <v>82</v>
      </c>
      <c r="IG210" s="57" t="s">
        <v>79</v>
      </c>
      <c r="IH210" s="57" t="s">
        <v>79</v>
      </c>
      <c r="II210" s="57" t="s">
        <v>84</v>
      </c>
      <c r="IJ210" s="57">
        <v>21056</v>
      </c>
      <c r="IK210" s="57">
        <v>21052</v>
      </c>
      <c r="IL210" s="57">
        <v>13154</v>
      </c>
      <c r="IM210" s="57">
        <v>13254</v>
      </c>
      <c r="IN210" s="57">
        <v>12054</v>
      </c>
      <c r="IT210" s="57">
        <v>3</v>
      </c>
      <c r="IU210" s="57">
        <v>2</v>
      </c>
      <c r="IV210" s="57">
        <v>1</v>
      </c>
      <c r="IW210" s="57">
        <v>1</v>
      </c>
      <c r="IX210" s="57">
        <v>1</v>
      </c>
      <c r="JN210" s="57">
        <v>21056</v>
      </c>
      <c r="JO210" s="57">
        <v>21052</v>
      </c>
      <c r="JP210" s="57">
        <v>32110</v>
      </c>
      <c r="JQ210" s="57">
        <v>11054</v>
      </c>
      <c r="JX210" s="57">
        <v>3</v>
      </c>
      <c r="JY210" s="57">
        <v>2</v>
      </c>
      <c r="JZ210" s="57">
        <v>2</v>
      </c>
      <c r="KA210" s="57">
        <v>1</v>
      </c>
      <c r="KR210" s="57">
        <v>21572</v>
      </c>
      <c r="KS210" s="57">
        <v>21547</v>
      </c>
      <c r="KT210" s="57">
        <v>12054</v>
      </c>
      <c r="LB210" s="57">
        <v>1</v>
      </c>
      <c r="LC210" s="57">
        <v>2</v>
      </c>
      <c r="LD210" s="57">
        <v>1</v>
      </c>
      <c r="LV210" s="57">
        <v>21056</v>
      </c>
      <c r="LW210" s="57">
        <v>21572</v>
      </c>
      <c r="LX210" s="57">
        <v>21547</v>
      </c>
      <c r="LY210" s="57">
        <v>23684</v>
      </c>
      <c r="MF210" s="57">
        <v>3</v>
      </c>
      <c r="MG210" s="57">
        <v>1</v>
      </c>
      <c r="MH210" s="57">
        <v>2</v>
      </c>
      <c r="MI210" s="57">
        <v>2</v>
      </c>
      <c r="MZ210" s="57">
        <v>21052</v>
      </c>
      <c r="NA210" s="57">
        <v>32110</v>
      </c>
      <c r="NJ210" s="57">
        <v>2</v>
      </c>
      <c r="NK210" s="57">
        <v>2</v>
      </c>
      <c r="OD210" s="57">
        <v>21052</v>
      </c>
      <c r="OE210" s="57">
        <v>12054</v>
      </c>
      <c r="ON210" s="57">
        <v>2</v>
      </c>
      <c r="OO210" s="57">
        <v>1</v>
      </c>
      <c r="PJ210" s="57" t="s">
        <v>20497</v>
      </c>
      <c r="PK210" s="57" t="s">
        <v>20498</v>
      </c>
      <c r="PL210" s="57" t="s">
        <v>20499</v>
      </c>
      <c r="PN210" s="57">
        <v>1210.6305411999999</v>
      </c>
      <c r="PO210" s="57" t="s">
        <v>18823</v>
      </c>
      <c r="PP210" s="57" t="s">
        <v>18824</v>
      </c>
      <c r="PQ210" s="57" t="s">
        <v>18825</v>
      </c>
      <c r="PR210" s="57" t="s">
        <v>4042</v>
      </c>
      <c r="PS210" s="57" t="s">
        <v>4043</v>
      </c>
      <c r="PT210" s="57" t="s">
        <v>4044</v>
      </c>
      <c r="PU210" s="57" t="s">
        <v>4045</v>
      </c>
      <c r="PV210" s="57" t="s">
        <v>4046</v>
      </c>
      <c r="PW210" s="57" t="s">
        <v>4047</v>
      </c>
    </row>
    <row r="211" spans="1:439" ht="15" customHeight="1" x14ac:dyDescent="0.35">
      <c r="A211" s="57">
        <v>210</v>
      </c>
      <c r="B211" s="57" t="s">
        <v>2420</v>
      </c>
      <c r="C211" s="57" t="s">
        <v>2420</v>
      </c>
      <c r="D211" s="57" t="s">
        <v>401</v>
      </c>
      <c r="E211" s="57" t="s">
        <v>2568</v>
      </c>
      <c r="F211" s="57" t="s">
        <v>2569</v>
      </c>
      <c r="P211" s="57" t="s">
        <v>2187</v>
      </c>
      <c r="Q211" s="57" t="s">
        <v>2432</v>
      </c>
      <c r="R211" s="57" t="s">
        <v>2570</v>
      </c>
      <c r="S211" s="57" t="s">
        <v>63</v>
      </c>
      <c r="T211" s="57" t="s">
        <v>69</v>
      </c>
      <c r="U211" s="57" t="s">
        <v>69</v>
      </c>
      <c r="V211" s="57" t="s">
        <v>63</v>
      </c>
      <c r="W211" s="57" t="s">
        <v>69</v>
      </c>
      <c r="X211" s="57" t="s">
        <v>69</v>
      </c>
      <c r="Y211" s="57" t="s">
        <v>63</v>
      </c>
      <c r="Z211" s="57" t="s">
        <v>63</v>
      </c>
      <c r="AA211" s="57" t="s">
        <v>69</v>
      </c>
      <c r="AB211" s="57" t="s">
        <v>63</v>
      </c>
      <c r="AC211" s="57" t="s">
        <v>69</v>
      </c>
      <c r="AD211" s="57" t="s">
        <v>69</v>
      </c>
      <c r="AE211" s="57" t="s">
        <v>69</v>
      </c>
      <c r="AF211" s="57" t="s">
        <v>69</v>
      </c>
      <c r="AG211" s="57" t="s">
        <v>63</v>
      </c>
      <c r="AH211" s="57" t="s">
        <v>75</v>
      </c>
      <c r="AI211" s="57" t="s">
        <v>2567</v>
      </c>
      <c r="AJ211" s="57" t="s">
        <v>71</v>
      </c>
      <c r="AK211" s="57" t="s">
        <v>76</v>
      </c>
      <c r="AL211" s="57" t="s">
        <v>72</v>
      </c>
      <c r="AM211" s="57" t="s">
        <v>2567</v>
      </c>
      <c r="AN211" s="57" t="s">
        <v>2571</v>
      </c>
      <c r="AO211" s="57" t="s">
        <v>1033</v>
      </c>
      <c r="AP211" s="57" t="s">
        <v>18827</v>
      </c>
      <c r="AQ211" s="57" t="s">
        <v>67</v>
      </c>
      <c r="AR211" s="57" t="s">
        <v>73</v>
      </c>
      <c r="AS211" s="57" t="s">
        <v>2527</v>
      </c>
      <c r="AT211" s="57" t="s">
        <v>18801</v>
      </c>
      <c r="AU211" s="57" t="s">
        <v>6315</v>
      </c>
      <c r="AV211" s="57" t="s">
        <v>5232</v>
      </c>
      <c r="AW211" s="57" t="s">
        <v>20500</v>
      </c>
      <c r="AX211" s="57" t="s">
        <v>5234</v>
      </c>
      <c r="AY211" s="57" t="s">
        <v>6319</v>
      </c>
      <c r="BE211" s="57" t="s">
        <v>20501</v>
      </c>
      <c r="BF211" s="57" t="s">
        <v>20502</v>
      </c>
      <c r="BG211" s="57" t="s">
        <v>20503</v>
      </c>
      <c r="BH211" s="57" t="s">
        <v>5239</v>
      </c>
      <c r="BI211" s="57" t="s">
        <v>6325</v>
      </c>
      <c r="BO211" s="57" t="s">
        <v>4579</v>
      </c>
      <c r="BP211" s="57" t="s">
        <v>20504</v>
      </c>
      <c r="BQ211" s="57" t="s">
        <v>5242</v>
      </c>
      <c r="BV211" s="57" t="s">
        <v>18059</v>
      </c>
      <c r="BW211" s="164" t="s">
        <v>18805</v>
      </c>
      <c r="BX211" s="57" t="s">
        <v>18928</v>
      </c>
      <c r="BY211" s="57" t="s">
        <v>9783</v>
      </c>
      <c r="BZ211" s="57" t="s">
        <v>9784</v>
      </c>
      <c r="CA211" s="57" t="s">
        <v>9785</v>
      </c>
      <c r="CB211" s="57" t="s">
        <v>6855</v>
      </c>
      <c r="CC211" s="57" t="s">
        <v>9786</v>
      </c>
      <c r="CD211" s="57" t="s">
        <v>9787</v>
      </c>
      <c r="CE211" s="57" t="s">
        <v>9788</v>
      </c>
      <c r="CF211" s="57" t="s">
        <v>9789</v>
      </c>
      <c r="CI211" s="57" t="s">
        <v>9790</v>
      </c>
      <c r="CJ211" s="57" t="s">
        <v>9791</v>
      </c>
      <c r="CK211" s="57" t="s">
        <v>9792</v>
      </c>
      <c r="CL211" s="57" t="s">
        <v>6861</v>
      </c>
      <c r="CM211" s="57" t="s">
        <v>9793</v>
      </c>
      <c r="CN211" s="57" t="s">
        <v>9794</v>
      </c>
      <c r="CO211" s="57" t="s">
        <v>9795</v>
      </c>
      <c r="CP211" s="57" t="s">
        <v>9796</v>
      </c>
      <c r="CQ211" s="57" t="s">
        <v>9797</v>
      </c>
      <c r="CS211" s="57" t="s">
        <v>9798</v>
      </c>
      <c r="CT211" s="57" t="s">
        <v>6872</v>
      </c>
      <c r="CU211" s="57" t="s">
        <v>9799</v>
      </c>
      <c r="CZ211" s="57" t="s">
        <v>18061</v>
      </c>
      <c r="DA211" s="164" t="s">
        <v>18935</v>
      </c>
      <c r="DB211" s="57" t="s">
        <v>19240</v>
      </c>
      <c r="DC211" s="57" t="s">
        <v>12486</v>
      </c>
      <c r="DD211" s="57" t="s">
        <v>12487</v>
      </c>
      <c r="DE211" s="57" t="s">
        <v>12488</v>
      </c>
      <c r="DF211" s="57" t="s">
        <v>12489</v>
      </c>
      <c r="DM211" s="57" t="s">
        <v>12490</v>
      </c>
      <c r="DN211" s="57" t="s">
        <v>12491</v>
      </c>
      <c r="DO211" s="57" t="s">
        <v>12492</v>
      </c>
      <c r="DP211" s="57" t="s">
        <v>12493</v>
      </c>
      <c r="DW211" s="57" t="s">
        <v>647</v>
      </c>
      <c r="DX211" s="57" t="s">
        <v>12494</v>
      </c>
      <c r="DY211" s="57" t="s">
        <v>665</v>
      </c>
      <c r="ED211" s="57" t="s">
        <v>18061</v>
      </c>
      <c r="EE211" s="164" t="s">
        <v>18935</v>
      </c>
      <c r="EF211" s="57" t="s">
        <v>19290</v>
      </c>
      <c r="EG211" s="57" t="s">
        <v>14538</v>
      </c>
      <c r="EH211" s="57" t="s">
        <v>14539</v>
      </c>
      <c r="EI211" s="57" t="s">
        <v>14540</v>
      </c>
      <c r="EJ211" s="57" t="s">
        <v>14541</v>
      </c>
      <c r="EK211" s="57" t="s">
        <v>14542</v>
      </c>
      <c r="EL211" s="57" t="s">
        <v>14543</v>
      </c>
      <c r="EQ211" s="57" t="s">
        <v>14544</v>
      </c>
      <c r="ER211" s="57" t="s">
        <v>14545</v>
      </c>
      <c r="ES211" s="57" t="s">
        <v>14546</v>
      </c>
      <c r="ET211" s="57" t="s">
        <v>14547</v>
      </c>
      <c r="EU211" s="57" t="s">
        <v>14548</v>
      </c>
      <c r="EV211" s="57" t="s">
        <v>14549</v>
      </c>
      <c r="FA211" s="57" t="s">
        <v>14550</v>
      </c>
      <c r="FB211" s="57" t="s">
        <v>5676</v>
      </c>
      <c r="FC211" s="57" t="s">
        <v>14551</v>
      </c>
      <c r="FH211" s="57" t="s">
        <v>18084</v>
      </c>
      <c r="FI211" s="164" t="s">
        <v>18802</v>
      </c>
      <c r="FJ211" s="57" t="s">
        <v>20505</v>
      </c>
      <c r="FK211" s="57" t="s">
        <v>16192</v>
      </c>
      <c r="FL211" s="57" t="s">
        <v>16193</v>
      </c>
      <c r="FM211" s="57" t="s">
        <v>16194</v>
      </c>
      <c r="FN211" s="57" t="s">
        <v>16195</v>
      </c>
      <c r="FO211" s="57" t="s">
        <v>16196</v>
      </c>
      <c r="FU211" s="57" t="s">
        <v>16197</v>
      </c>
      <c r="FV211" s="57" t="s">
        <v>16198</v>
      </c>
      <c r="FW211" s="57" t="s">
        <v>16199</v>
      </c>
      <c r="FX211" s="57" t="s">
        <v>16200</v>
      </c>
      <c r="FY211" s="57" t="s">
        <v>16201</v>
      </c>
      <c r="GE211" s="57" t="s">
        <v>5404</v>
      </c>
      <c r="GF211" s="57" t="s">
        <v>16202</v>
      </c>
      <c r="GG211" s="57" t="s">
        <v>7689</v>
      </c>
      <c r="GL211" s="57" t="s">
        <v>18069</v>
      </c>
      <c r="GM211" s="164" t="s">
        <v>18805</v>
      </c>
      <c r="GN211" s="57" t="s">
        <v>20506</v>
      </c>
      <c r="GO211" s="57" t="s">
        <v>17195</v>
      </c>
      <c r="GP211" s="57" t="s">
        <v>6787</v>
      </c>
      <c r="GQ211" s="57" t="s">
        <v>12507</v>
      </c>
      <c r="GR211" s="57" t="s">
        <v>17196</v>
      </c>
      <c r="GS211" s="57" t="s">
        <v>17197</v>
      </c>
      <c r="GT211" s="57" t="s">
        <v>17198</v>
      </c>
      <c r="GU211" s="57" t="s">
        <v>17199</v>
      </c>
      <c r="GY211" s="57" t="s">
        <v>17200</v>
      </c>
      <c r="GZ211" s="57" t="s">
        <v>12512</v>
      </c>
      <c r="HA211" s="57" t="s">
        <v>12502</v>
      </c>
      <c r="HB211" s="57" t="s">
        <v>17201</v>
      </c>
      <c r="HC211" s="57" t="s">
        <v>17202</v>
      </c>
      <c r="HD211" s="57" t="s">
        <v>17203</v>
      </c>
      <c r="HE211" s="57" t="s">
        <v>17204</v>
      </c>
      <c r="HI211" s="57" t="s">
        <v>664</v>
      </c>
      <c r="HJ211" s="57" t="s">
        <v>697</v>
      </c>
      <c r="HK211" s="57" t="s">
        <v>614</v>
      </c>
      <c r="HP211" s="57" t="s">
        <v>18061</v>
      </c>
      <c r="HQ211" s="164" t="s">
        <v>18835</v>
      </c>
      <c r="HR211" s="57" t="s">
        <v>20507</v>
      </c>
      <c r="HS211" s="57" t="s">
        <v>79</v>
      </c>
      <c r="HT211" s="57" t="s">
        <v>79</v>
      </c>
      <c r="HU211" s="57" t="s">
        <v>79</v>
      </c>
      <c r="HV211" s="57" t="s">
        <v>79</v>
      </c>
      <c r="HW211" s="57" t="s">
        <v>79</v>
      </c>
      <c r="HX211" s="57" t="s">
        <v>79</v>
      </c>
      <c r="HY211" s="57" t="s">
        <v>79</v>
      </c>
      <c r="HZ211" s="57" t="s">
        <v>79</v>
      </c>
      <c r="IA211" s="57" t="s">
        <v>79</v>
      </c>
      <c r="IB211" s="57" t="s">
        <v>79</v>
      </c>
      <c r="IC211" s="57" t="s">
        <v>79</v>
      </c>
      <c r="ID211" s="57" t="s">
        <v>79</v>
      </c>
      <c r="IE211" s="57" t="s">
        <v>74</v>
      </c>
      <c r="IF211" s="57" t="s">
        <v>79</v>
      </c>
      <c r="IG211" s="57" t="s">
        <v>79</v>
      </c>
      <c r="IH211" s="57" t="s">
        <v>79</v>
      </c>
      <c r="II211" s="57" t="s">
        <v>82</v>
      </c>
      <c r="IJ211" s="57">
        <v>21056</v>
      </c>
      <c r="IK211" s="57">
        <v>12054</v>
      </c>
      <c r="IL211" s="57">
        <v>21052</v>
      </c>
      <c r="IT211" s="57">
        <v>3</v>
      </c>
      <c r="IU211" s="57">
        <v>1</v>
      </c>
      <c r="IV211" s="57">
        <v>2</v>
      </c>
      <c r="JN211" s="57">
        <v>21056</v>
      </c>
      <c r="JO211" s="57">
        <v>12054</v>
      </c>
      <c r="JP211" s="57">
        <v>31407</v>
      </c>
      <c r="JX211" s="57">
        <v>3</v>
      </c>
      <c r="JY211" s="57">
        <v>1</v>
      </c>
      <c r="JZ211" s="57">
        <v>2</v>
      </c>
      <c r="KR211" s="57">
        <v>21056</v>
      </c>
      <c r="KS211" s="57">
        <v>12054</v>
      </c>
      <c r="KT211" s="57">
        <v>11054</v>
      </c>
      <c r="LB211" s="57">
        <v>3</v>
      </c>
      <c r="LC211" s="57">
        <v>1</v>
      </c>
      <c r="LD211" s="57">
        <v>1</v>
      </c>
      <c r="LV211" s="57">
        <v>31407</v>
      </c>
      <c r="MF211" s="57">
        <v>2</v>
      </c>
      <c r="MZ211" s="57">
        <v>21052</v>
      </c>
      <c r="NA211" s="57">
        <v>21572</v>
      </c>
      <c r="NB211" s="57">
        <v>21547</v>
      </c>
      <c r="NJ211" s="57">
        <v>2</v>
      </c>
      <c r="NK211" s="57">
        <v>1</v>
      </c>
      <c r="NL211" s="57">
        <v>2</v>
      </c>
      <c r="OD211" s="57">
        <v>31407</v>
      </c>
      <c r="OE211" s="57">
        <v>23684</v>
      </c>
      <c r="OF211" s="57">
        <v>31754</v>
      </c>
      <c r="ON211" s="57">
        <v>2</v>
      </c>
      <c r="OO211" s="57">
        <v>2</v>
      </c>
      <c r="OP211" s="57">
        <v>2</v>
      </c>
      <c r="PJ211" s="57" t="s">
        <v>20508</v>
      </c>
      <c r="PK211" s="57" t="s">
        <v>20509</v>
      </c>
      <c r="PL211" s="57" t="s">
        <v>20510</v>
      </c>
      <c r="PN211" s="57">
        <v>1705.5303208000003</v>
      </c>
      <c r="PO211" s="57" t="s">
        <v>18823</v>
      </c>
      <c r="PP211" s="57" t="s">
        <v>18824</v>
      </c>
      <c r="PQ211" s="57" t="s">
        <v>18825</v>
      </c>
      <c r="PR211" s="57" t="s">
        <v>3824</v>
      </c>
      <c r="PS211" s="57" t="s">
        <v>4048</v>
      </c>
      <c r="PT211" s="57" t="s">
        <v>4049</v>
      </c>
      <c r="PU211" s="57" t="s">
        <v>4050</v>
      </c>
      <c r="PV211" s="57" t="s">
        <v>4051</v>
      </c>
      <c r="PW211" s="57" t="s">
        <v>4052</v>
      </c>
    </row>
    <row r="212" spans="1:439" ht="15" customHeight="1" x14ac:dyDescent="0.35">
      <c r="A212" s="57">
        <v>211</v>
      </c>
      <c r="B212" s="57" t="s">
        <v>2420</v>
      </c>
      <c r="C212" s="57" t="s">
        <v>2420</v>
      </c>
      <c r="D212" s="57" t="s">
        <v>402</v>
      </c>
      <c r="E212" s="57" t="s">
        <v>2572</v>
      </c>
      <c r="F212" s="57" t="s">
        <v>2573</v>
      </c>
      <c r="G212" s="57" t="s">
        <v>2574</v>
      </c>
      <c r="H212" s="57" t="s">
        <v>2575</v>
      </c>
      <c r="I212" s="57" t="s">
        <v>2576</v>
      </c>
      <c r="P212" s="57" t="s">
        <v>2432</v>
      </c>
      <c r="Q212" s="57" t="s">
        <v>2570</v>
      </c>
      <c r="S212" s="57" t="s">
        <v>63</v>
      </c>
      <c r="T212" s="57" t="s">
        <v>69</v>
      </c>
      <c r="U212" s="57" t="s">
        <v>63</v>
      </c>
      <c r="V212" s="57" t="s">
        <v>69</v>
      </c>
      <c r="W212" s="57" t="s">
        <v>69</v>
      </c>
      <c r="X212" s="57" t="s">
        <v>69</v>
      </c>
      <c r="Y212" s="57" t="s">
        <v>63</v>
      </c>
      <c r="Z212" s="57" t="s">
        <v>63</v>
      </c>
      <c r="AA212" s="57" t="s">
        <v>69</v>
      </c>
      <c r="AB212" s="57" t="s">
        <v>63</v>
      </c>
      <c r="AC212" s="57" t="s">
        <v>69</v>
      </c>
      <c r="AD212" s="57" t="s">
        <v>69</v>
      </c>
      <c r="AE212" s="57" t="s">
        <v>69</v>
      </c>
      <c r="AF212" s="57" t="s">
        <v>63</v>
      </c>
      <c r="AG212" s="57" t="s">
        <v>63</v>
      </c>
      <c r="AH212" s="57" t="s">
        <v>64</v>
      </c>
      <c r="AI212" s="57" t="s">
        <v>2567</v>
      </c>
      <c r="AJ212" s="57" t="s">
        <v>65</v>
      </c>
      <c r="AK212" s="57" t="s">
        <v>71</v>
      </c>
      <c r="AL212" s="57" t="s">
        <v>66</v>
      </c>
      <c r="AO212" s="57" t="s">
        <v>1034</v>
      </c>
      <c r="AP212" s="57" t="s">
        <v>18827</v>
      </c>
      <c r="AQ212" s="57" t="s">
        <v>67</v>
      </c>
      <c r="AR212" s="57" t="s">
        <v>67</v>
      </c>
      <c r="AS212" s="57" t="s">
        <v>2527</v>
      </c>
      <c r="AT212" s="57" t="s">
        <v>18801</v>
      </c>
      <c r="AU212" s="57" t="s">
        <v>6850</v>
      </c>
      <c r="AV212" s="57" t="s">
        <v>6851</v>
      </c>
      <c r="AW212" s="57" t="s">
        <v>6852</v>
      </c>
      <c r="AX212" s="57" t="s">
        <v>6853</v>
      </c>
      <c r="AY212" s="57" t="s">
        <v>6854</v>
      </c>
      <c r="AZ212" s="57" t="s">
        <v>6855</v>
      </c>
      <c r="BE212" s="57" t="s">
        <v>6856</v>
      </c>
      <c r="BF212" s="57" t="s">
        <v>6857</v>
      </c>
      <c r="BG212" s="57" t="s">
        <v>6858</v>
      </c>
      <c r="BH212" s="57" t="s">
        <v>6859</v>
      </c>
      <c r="BI212" s="57" t="s">
        <v>6860</v>
      </c>
      <c r="BJ212" s="57" t="s">
        <v>6861</v>
      </c>
      <c r="BO212" s="57" t="s">
        <v>647</v>
      </c>
      <c r="BP212" s="57" t="s">
        <v>6862</v>
      </c>
      <c r="BQ212" s="57" t="s">
        <v>771</v>
      </c>
      <c r="BV212" s="57" t="s">
        <v>18061</v>
      </c>
      <c r="BW212" s="164" t="s">
        <v>18935</v>
      </c>
      <c r="BX212" s="57" t="s">
        <v>19225</v>
      </c>
      <c r="BY212" s="57" t="s">
        <v>9800</v>
      </c>
      <c r="BZ212" s="57" t="s">
        <v>9801</v>
      </c>
      <c r="CA212" s="57" t="s">
        <v>9788</v>
      </c>
      <c r="CB212" s="57" t="s">
        <v>9802</v>
      </c>
      <c r="CC212" s="57" t="s">
        <v>9803</v>
      </c>
      <c r="CI212" s="57" t="s">
        <v>9804</v>
      </c>
      <c r="CJ212" s="57" t="s">
        <v>9805</v>
      </c>
      <c r="CK212" s="57" t="s">
        <v>9795</v>
      </c>
      <c r="CL212" s="57" t="s">
        <v>9796</v>
      </c>
      <c r="CM212" s="57" t="s">
        <v>9806</v>
      </c>
      <c r="CN212" s="57" t="s">
        <v>9807</v>
      </c>
      <c r="CS212" s="57" t="s">
        <v>9799</v>
      </c>
      <c r="CT212" s="57" t="s">
        <v>9808</v>
      </c>
      <c r="CU212" s="57" t="s">
        <v>6872</v>
      </c>
      <c r="CZ212" s="57" t="s">
        <v>18061</v>
      </c>
      <c r="DA212" s="164" t="s">
        <v>18935</v>
      </c>
      <c r="DB212" s="57" t="s">
        <v>18851</v>
      </c>
      <c r="DC212" s="57" t="s">
        <v>12495</v>
      </c>
      <c r="DD212" s="57" t="s">
        <v>12496</v>
      </c>
      <c r="DE212" s="57" t="s">
        <v>12497</v>
      </c>
      <c r="DF212" s="57" t="s">
        <v>12498</v>
      </c>
      <c r="DG212" s="57" t="s">
        <v>12499</v>
      </c>
      <c r="DM212" s="57" t="s">
        <v>12500</v>
      </c>
      <c r="DN212" s="57" t="s">
        <v>12501</v>
      </c>
      <c r="DO212" s="57" t="s">
        <v>12502</v>
      </c>
      <c r="DP212" s="57" t="s">
        <v>12503</v>
      </c>
      <c r="DQ212" s="57" t="s">
        <v>12504</v>
      </c>
      <c r="DW212" s="57" t="s">
        <v>12505</v>
      </c>
      <c r="DX212" s="57" t="s">
        <v>714</v>
      </c>
      <c r="DY212" s="57" t="s">
        <v>614</v>
      </c>
      <c r="ED212" s="57" t="s">
        <v>18072</v>
      </c>
      <c r="EE212" s="164" t="s">
        <v>18805</v>
      </c>
      <c r="EF212" s="57" t="s">
        <v>18884</v>
      </c>
      <c r="EG212" s="57" t="s">
        <v>14552</v>
      </c>
      <c r="EH212" s="57" t="s">
        <v>14553</v>
      </c>
      <c r="EI212" s="57" t="s">
        <v>14554</v>
      </c>
      <c r="EJ212" s="57" t="s">
        <v>14555</v>
      </c>
      <c r="EK212" s="57" t="s">
        <v>14556</v>
      </c>
      <c r="EQ212" s="57" t="s">
        <v>14557</v>
      </c>
      <c r="ER212" s="57" t="s">
        <v>14558</v>
      </c>
      <c r="ES212" s="57" t="s">
        <v>14559</v>
      </c>
      <c r="ET212" s="57" t="s">
        <v>14560</v>
      </c>
      <c r="EU212" s="57" t="s">
        <v>14561</v>
      </c>
      <c r="FA212" s="57" t="s">
        <v>14562</v>
      </c>
      <c r="FB212" s="57" t="s">
        <v>664</v>
      </c>
      <c r="FC212" s="57" t="s">
        <v>14556</v>
      </c>
      <c r="FH212" s="57" t="s">
        <v>18061</v>
      </c>
      <c r="FI212" s="164" t="s">
        <v>20080</v>
      </c>
      <c r="FJ212" s="57" t="s">
        <v>18804</v>
      </c>
      <c r="FK212" s="57" t="s">
        <v>16203</v>
      </c>
      <c r="FL212" s="57" t="s">
        <v>16204</v>
      </c>
      <c r="FM212" s="57" t="s">
        <v>16205</v>
      </c>
      <c r="FN212" s="57" t="s">
        <v>16206</v>
      </c>
      <c r="FO212" s="57" t="s">
        <v>16207</v>
      </c>
      <c r="FU212" s="57" t="s">
        <v>16208</v>
      </c>
      <c r="FV212" s="57" t="s">
        <v>16209</v>
      </c>
      <c r="FW212" s="57" t="s">
        <v>16210</v>
      </c>
      <c r="FX212" s="57" t="s">
        <v>16211</v>
      </c>
      <c r="FY212" s="57" t="s">
        <v>16212</v>
      </c>
      <c r="GE212" s="57" t="s">
        <v>589</v>
      </c>
      <c r="GF212" s="57" t="s">
        <v>11797</v>
      </c>
      <c r="GG212" s="57" t="s">
        <v>14588</v>
      </c>
      <c r="GL212" s="57" t="s">
        <v>18061</v>
      </c>
      <c r="GM212" s="164" t="s">
        <v>20511</v>
      </c>
      <c r="GN212" s="57" t="s">
        <v>18877</v>
      </c>
      <c r="GO212" s="57" t="s">
        <v>14563</v>
      </c>
      <c r="GP212" s="57" t="s">
        <v>12531</v>
      </c>
      <c r="GQ212" s="57" t="s">
        <v>12532</v>
      </c>
      <c r="GY212" s="57" t="s">
        <v>14564</v>
      </c>
      <c r="GZ212" s="57" t="s">
        <v>16178</v>
      </c>
      <c r="HA212" s="57" t="s">
        <v>14566</v>
      </c>
      <c r="HI212" s="57" t="s">
        <v>12536</v>
      </c>
      <c r="HJ212" s="57" t="s">
        <v>10614</v>
      </c>
      <c r="HK212" s="57" t="s">
        <v>9216</v>
      </c>
      <c r="HP212" s="57" t="s">
        <v>18084</v>
      </c>
      <c r="HQ212" s="164" t="s">
        <v>18802</v>
      </c>
      <c r="HR212" s="57" t="s">
        <v>20512</v>
      </c>
      <c r="HS212" s="57" t="s">
        <v>74</v>
      </c>
      <c r="HT212" s="57" t="s">
        <v>74</v>
      </c>
      <c r="HU212" s="57" t="s">
        <v>74</v>
      </c>
      <c r="HV212" s="57" t="s">
        <v>74</v>
      </c>
      <c r="HW212" s="57" t="s">
        <v>74</v>
      </c>
      <c r="HX212" s="57" t="s">
        <v>74</v>
      </c>
      <c r="HY212" s="57" t="s">
        <v>74</v>
      </c>
      <c r="HZ212" s="57" t="s">
        <v>74</v>
      </c>
      <c r="IA212" s="57" t="s">
        <v>74</v>
      </c>
      <c r="IB212" s="57" t="s">
        <v>74</v>
      </c>
      <c r="IC212" s="57" t="s">
        <v>74</v>
      </c>
      <c r="ID212" s="57" t="s">
        <v>74</v>
      </c>
      <c r="IE212" s="57" t="s">
        <v>74</v>
      </c>
      <c r="IF212" s="57" t="s">
        <v>74</v>
      </c>
      <c r="IG212" s="57" t="s">
        <v>74</v>
      </c>
      <c r="IH212" s="57" t="s">
        <v>74</v>
      </c>
      <c r="II212" s="57" t="s">
        <v>79</v>
      </c>
      <c r="IJ212" s="57">
        <v>21056</v>
      </c>
      <c r="IK212" s="57">
        <v>12054</v>
      </c>
      <c r="IL212" s="57">
        <v>31407</v>
      </c>
      <c r="IT212" s="57">
        <v>2</v>
      </c>
      <c r="IU212" s="57">
        <v>1</v>
      </c>
      <c r="IV212" s="57">
        <v>2</v>
      </c>
      <c r="JN212" s="57">
        <v>21056</v>
      </c>
      <c r="JO212" s="57">
        <v>31407</v>
      </c>
      <c r="JX212" s="57">
        <v>2</v>
      </c>
      <c r="JY212" s="57">
        <v>2</v>
      </c>
      <c r="KR212" s="57">
        <v>31407</v>
      </c>
      <c r="KS212" s="57">
        <v>23684</v>
      </c>
      <c r="KT212" s="57">
        <v>31754</v>
      </c>
      <c r="LB212" s="57">
        <v>2</v>
      </c>
      <c r="LC212" s="57">
        <v>2</v>
      </c>
      <c r="LD212" s="57">
        <v>2</v>
      </c>
      <c r="LV212" s="57">
        <v>21056</v>
      </c>
      <c r="LW212" s="57">
        <v>21572</v>
      </c>
      <c r="LX212" s="57">
        <v>21547</v>
      </c>
      <c r="MF212" s="57">
        <v>2</v>
      </c>
      <c r="MG212" s="57">
        <v>1</v>
      </c>
      <c r="MH212" s="57">
        <v>2</v>
      </c>
      <c r="MZ212" s="57">
        <v>21572</v>
      </c>
      <c r="NA212" s="57">
        <v>21547</v>
      </c>
      <c r="NJ212" s="57">
        <v>1</v>
      </c>
      <c r="NK212" s="57">
        <v>2</v>
      </c>
      <c r="OD212" s="57">
        <v>31407</v>
      </c>
      <c r="ON212" s="57">
        <v>2</v>
      </c>
      <c r="PJ212" s="57" t="s">
        <v>20513</v>
      </c>
      <c r="PK212" s="57" t="s">
        <v>20514</v>
      </c>
      <c r="PL212" s="57" t="s">
        <v>20515</v>
      </c>
      <c r="PN212" s="57">
        <v>1294.5928261999998</v>
      </c>
      <c r="PO212" s="57" t="s">
        <v>18823</v>
      </c>
      <c r="PP212" s="57" t="s">
        <v>18824</v>
      </c>
      <c r="PQ212" s="57" t="s">
        <v>18825</v>
      </c>
      <c r="PR212" s="57" t="s">
        <v>4053</v>
      </c>
      <c r="PS212" s="57" t="s">
        <v>4054</v>
      </c>
      <c r="PT212" s="57" t="s">
        <v>4055</v>
      </c>
      <c r="PU212" s="57" t="s">
        <v>4056</v>
      </c>
      <c r="PV212" s="57" t="s">
        <v>4057</v>
      </c>
      <c r="PW212" s="57" t="s">
        <v>4058</v>
      </c>
    </row>
    <row r="213" spans="1:439" ht="15" customHeight="1" x14ac:dyDescent="0.35">
      <c r="A213" s="57">
        <v>212</v>
      </c>
      <c r="B213" s="57" t="s">
        <v>2420</v>
      </c>
      <c r="C213" s="57" t="s">
        <v>2420</v>
      </c>
      <c r="D213" s="57" t="s">
        <v>403</v>
      </c>
      <c r="E213" s="57" t="s">
        <v>2577</v>
      </c>
      <c r="F213" s="57" t="s">
        <v>2578</v>
      </c>
      <c r="G213" s="57" t="s">
        <v>2579</v>
      </c>
      <c r="P213" s="57" t="s">
        <v>2580</v>
      </c>
      <c r="Q213" s="57" t="s">
        <v>2581</v>
      </c>
      <c r="R213" s="57" t="s">
        <v>2570</v>
      </c>
      <c r="S213" s="57" t="s">
        <v>63</v>
      </c>
      <c r="T213" s="57" t="s">
        <v>69</v>
      </c>
      <c r="U213" s="57" t="s">
        <v>69</v>
      </c>
      <c r="V213" s="57" t="s">
        <v>63</v>
      </c>
      <c r="W213" s="57" t="s">
        <v>69</v>
      </c>
      <c r="X213" s="57" t="s">
        <v>69</v>
      </c>
      <c r="Y213" s="57" t="s">
        <v>63</v>
      </c>
      <c r="Z213" s="57" t="s">
        <v>63</v>
      </c>
      <c r="AA213" s="57" t="s">
        <v>69</v>
      </c>
      <c r="AB213" s="57" t="s">
        <v>63</v>
      </c>
      <c r="AC213" s="57" t="s">
        <v>69</v>
      </c>
      <c r="AD213" s="57" t="s">
        <v>69</v>
      </c>
      <c r="AE213" s="57" t="s">
        <v>69</v>
      </c>
      <c r="AF213" s="57" t="s">
        <v>63</v>
      </c>
      <c r="AG213" s="57" t="s">
        <v>63</v>
      </c>
      <c r="AH213" s="57" t="s">
        <v>70</v>
      </c>
      <c r="AI213" s="57" t="s">
        <v>2567</v>
      </c>
      <c r="AJ213" s="57" t="s">
        <v>65</v>
      </c>
      <c r="AK213" s="57" t="s">
        <v>71</v>
      </c>
      <c r="AL213" s="57" t="s">
        <v>80</v>
      </c>
      <c r="AN213" s="57" t="s">
        <v>2582</v>
      </c>
      <c r="AO213" s="57" t="s">
        <v>1035</v>
      </c>
      <c r="AP213" s="57" t="s">
        <v>18827</v>
      </c>
      <c r="AQ213" s="57" t="s">
        <v>67</v>
      </c>
      <c r="AR213" s="57" t="s">
        <v>67</v>
      </c>
      <c r="AS213" s="57" t="s">
        <v>2583</v>
      </c>
      <c r="AT213" s="57" t="s">
        <v>18892</v>
      </c>
      <c r="AU213" s="57" t="s">
        <v>6863</v>
      </c>
      <c r="AV213" s="57" t="s">
        <v>6851</v>
      </c>
      <c r="AW213" s="57" t="s">
        <v>6852</v>
      </c>
      <c r="AX213" s="57" t="s">
        <v>6864</v>
      </c>
      <c r="AY213" s="57" t="s">
        <v>6855</v>
      </c>
      <c r="AZ213" s="57" t="s">
        <v>6865</v>
      </c>
      <c r="BE213" s="57" t="s">
        <v>6866</v>
      </c>
      <c r="BF213" s="57" t="s">
        <v>6857</v>
      </c>
      <c r="BG213" s="57" t="s">
        <v>6867</v>
      </c>
      <c r="BH213" s="57" t="s">
        <v>6868</v>
      </c>
      <c r="BI213" s="57" t="s">
        <v>6869</v>
      </c>
      <c r="BJ213" s="57" t="s">
        <v>6870</v>
      </c>
      <c r="BO213" s="57" t="s">
        <v>647</v>
      </c>
      <c r="BP213" s="57" t="s">
        <v>6871</v>
      </c>
      <c r="BQ213" s="57" t="s">
        <v>6872</v>
      </c>
      <c r="BV213" s="57" t="s">
        <v>18061</v>
      </c>
      <c r="BW213" s="164" t="s">
        <v>18935</v>
      </c>
      <c r="BX213" s="57" t="s">
        <v>19295</v>
      </c>
      <c r="BY213" s="57" t="s">
        <v>20516</v>
      </c>
      <c r="BZ213" s="57" t="s">
        <v>9801</v>
      </c>
      <c r="CA213" s="57" t="s">
        <v>9788</v>
      </c>
      <c r="CB213" s="57" t="s">
        <v>9802</v>
      </c>
      <c r="CC213" s="57" t="s">
        <v>20517</v>
      </c>
      <c r="CI213" s="57" t="s">
        <v>20518</v>
      </c>
      <c r="CJ213" s="57" t="s">
        <v>9805</v>
      </c>
      <c r="CK213" s="57" t="s">
        <v>9795</v>
      </c>
      <c r="CL213" s="57" t="s">
        <v>9796</v>
      </c>
      <c r="CM213" s="57" t="s">
        <v>9806</v>
      </c>
      <c r="CN213" s="57" t="s">
        <v>20519</v>
      </c>
      <c r="CS213" s="57" t="s">
        <v>9799</v>
      </c>
      <c r="CT213" s="57" t="s">
        <v>9808</v>
      </c>
      <c r="CU213" s="57" t="s">
        <v>6872</v>
      </c>
      <c r="CZ213" s="57" t="s">
        <v>18061</v>
      </c>
      <c r="DA213" s="164" t="s">
        <v>18935</v>
      </c>
      <c r="DB213" s="57" t="s">
        <v>18851</v>
      </c>
      <c r="DC213" s="57" t="s">
        <v>12506</v>
      </c>
      <c r="DD213" s="57" t="s">
        <v>6787</v>
      </c>
      <c r="DE213" s="57" t="s">
        <v>12507</v>
      </c>
      <c r="DF213" s="57" t="s">
        <v>12508</v>
      </c>
      <c r="DG213" s="57" t="s">
        <v>12499</v>
      </c>
      <c r="DH213" s="57" t="s">
        <v>12509</v>
      </c>
      <c r="DI213" s="57" t="s">
        <v>12510</v>
      </c>
      <c r="DM213" s="57" t="s">
        <v>12511</v>
      </c>
      <c r="DN213" s="57" t="s">
        <v>12512</v>
      </c>
      <c r="DO213" s="57" t="s">
        <v>12502</v>
      </c>
      <c r="DP213" s="57" t="s">
        <v>12513</v>
      </c>
      <c r="DQ213" s="57" t="s">
        <v>12504</v>
      </c>
      <c r="DR213" s="57" t="s">
        <v>12514</v>
      </c>
      <c r="DS213" s="57" t="s">
        <v>12515</v>
      </c>
      <c r="DW213" s="57" t="s">
        <v>664</v>
      </c>
      <c r="DX213" s="57" t="s">
        <v>12516</v>
      </c>
      <c r="DY213" s="57" t="s">
        <v>8160</v>
      </c>
      <c r="ED213" s="57" t="s">
        <v>18061</v>
      </c>
      <c r="EE213" s="164" t="s">
        <v>18835</v>
      </c>
      <c r="EF213" s="57" t="s">
        <v>19110</v>
      </c>
      <c r="EG213" s="57" t="s">
        <v>14563</v>
      </c>
      <c r="EH213" s="57" t="s">
        <v>12531</v>
      </c>
      <c r="EI213" s="57" t="s">
        <v>12532</v>
      </c>
      <c r="EQ213" s="57" t="s">
        <v>14564</v>
      </c>
      <c r="ER213" s="57" t="s">
        <v>14565</v>
      </c>
      <c r="ES213" s="57" t="s">
        <v>14566</v>
      </c>
      <c r="FA213" s="57" t="s">
        <v>10614</v>
      </c>
      <c r="FB213" s="57" t="s">
        <v>12536</v>
      </c>
      <c r="FC213" s="57" t="s">
        <v>9216</v>
      </c>
      <c r="FH213" s="57" t="s">
        <v>18084</v>
      </c>
      <c r="FI213" s="164" t="s">
        <v>18802</v>
      </c>
      <c r="FJ213" s="57" t="s">
        <v>20512</v>
      </c>
      <c r="HS213" s="57" t="s">
        <v>74</v>
      </c>
      <c r="HT213" s="57" t="s">
        <v>74</v>
      </c>
      <c r="HU213" s="57" t="s">
        <v>74</v>
      </c>
      <c r="HV213" s="57" t="s">
        <v>74</v>
      </c>
      <c r="HW213" s="57" t="s">
        <v>74</v>
      </c>
      <c r="HX213" s="57" t="s">
        <v>74</v>
      </c>
      <c r="HY213" s="57" t="s">
        <v>74</v>
      </c>
      <c r="HZ213" s="57" t="s">
        <v>74</v>
      </c>
      <c r="IA213" s="57" t="s">
        <v>74</v>
      </c>
      <c r="IB213" s="57" t="s">
        <v>74</v>
      </c>
      <c r="IC213" s="57" t="s">
        <v>74</v>
      </c>
      <c r="ID213" s="57" t="s">
        <v>74</v>
      </c>
      <c r="IE213" s="57" t="s">
        <v>74</v>
      </c>
      <c r="IF213" s="57" t="s">
        <v>74</v>
      </c>
      <c r="IG213" s="57" t="s">
        <v>74</v>
      </c>
      <c r="IH213" s="57" t="s">
        <v>74</v>
      </c>
      <c r="II213" s="57" t="s">
        <v>79</v>
      </c>
      <c r="IJ213" s="57">
        <v>21056</v>
      </c>
      <c r="IK213" s="57">
        <v>12054</v>
      </c>
      <c r="IL213" s="57">
        <v>31407</v>
      </c>
      <c r="IT213" s="57">
        <v>2</v>
      </c>
      <c r="IU213" s="57">
        <v>1</v>
      </c>
      <c r="IV213" s="57">
        <v>2</v>
      </c>
      <c r="JN213" s="57">
        <v>21056</v>
      </c>
      <c r="JO213" s="57">
        <v>31407</v>
      </c>
      <c r="JX213" s="57">
        <v>2</v>
      </c>
      <c r="JY213" s="57">
        <v>2</v>
      </c>
      <c r="KR213" s="57">
        <v>31407</v>
      </c>
      <c r="KS213" s="57">
        <v>23684</v>
      </c>
      <c r="KT213" s="57">
        <v>31754</v>
      </c>
      <c r="LB213" s="57">
        <v>2</v>
      </c>
      <c r="LC213" s="57">
        <v>2</v>
      </c>
      <c r="LD213" s="57">
        <v>2</v>
      </c>
      <c r="LV213" s="57">
        <v>31407</v>
      </c>
      <c r="MF213" s="57">
        <v>2</v>
      </c>
      <c r="PH213" s="57" t="s">
        <v>20520</v>
      </c>
      <c r="PJ213" s="57" t="s">
        <v>20521</v>
      </c>
      <c r="PK213" s="57" t="s">
        <v>20522</v>
      </c>
      <c r="PL213" s="57" t="s">
        <v>20523</v>
      </c>
      <c r="PN213" s="57">
        <v>1144.3775619999999</v>
      </c>
      <c r="PO213" s="57" t="s">
        <v>18823</v>
      </c>
      <c r="PP213" s="57" t="s">
        <v>18824</v>
      </c>
      <c r="PQ213" s="57" t="s">
        <v>18825</v>
      </c>
      <c r="PR213" s="57" t="s">
        <v>4059</v>
      </c>
      <c r="PS213" s="57" t="s">
        <v>4054</v>
      </c>
      <c r="PT213" s="57" t="s">
        <v>4060</v>
      </c>
      <c r="PU213" s="57" t="s">
        <v>4058</v>
      </c>
      <c r="PV213" s="57" t="s">
        <v>3167</v>
      </c>
      <c r="PW213" s="57" t="s">
        <v>3167</v>
      </c>
    </row>
    <row r="214" spans="1:439" ht="15" customHeight="1" x14ac:dyDescent="0.35">
      <c r="A214" s="57">
        <v>213</v>
      </c>
      <c r="B214" s="57" t="s">
        <v>2420</v>
      </c>
      <c r="C214" s="57" t="s">
        <v>2420</v>
      </c>
      <c r="D214" s="57" t="s">
        <v>404</v>
      </c>
      <c r="E214" s="57" t="s">
        <v>2584</v>
      </c>
      <c r="F214" s="57" t="s">
        <v>2585</v>
      </c>
      <c r="G214" s="57" t="s">
        <v>2586</v>
      </c>
      <c r="H214" s="57" t="s">
        <v>2587</v>
      </c>
      <c r="P214" s="57" t="s">
        <v>2588</v>
      </c>
      <c r="S214" s="57" t="s">
        <v>63</v>
      </c>
      <c r="T214" s="57" t="s">
        <v>69</v>
      </c>
      <c r="U214" s="57" t="s">
        <v>69</v>
      </c>
      <c r="V214" s="57" t="s">
        <v>63</v>
      </c>
      <c r="W214" s="57" t="s">
        <v>69</v>
      </c>
      <c r="X214" s="57" t="s">
        <v>69</v>
      </c>
      <c r="Y214" s="57" t="s">
        <v>63</v>
      </c>
      <c r="Z214" s="57" t="s">
        <v>63</v>
      </c>
      <c r="AA214" s="57" t="s">
        <v>69</v>
      </c>
      <c r="AB214" s="57" t="s">
        <v>69</v>
      </c>
      <c r="AC214" s="57" t="s">
        <v>63</v>
      </c>
      <c r="AD214" s="57" t="s">
        <v>63</v>
      </c>
      <c r="AE214" s="57" t="s">
        <v>69</v>
      </c>
      <c r="AF214" s="57" t="s">
        <v>69</v>
      </c>
      <c r="AG214" s="57" t="s">
        <v>63</v>
      </c>
      <c r="AH214" s="57" t="s">
        <v>64</v>
      </c>
      <c r="AI214" s="57" t="s">
        <v>2567</v>
      </c>
      <c r="AJ214" s="57" t="s">
        <v>65</v>
      </c>
      <c r="AK214" s="57" t="s">
        <v>71</v>
      </c>
      <c r="AL214" s="57" t="s">
        <v>66</v>
      </c>
      <c r="AO214" s="57" t="s">
        <v>1036</v>
      </c>
      <c r="AP214" s="57" t="s">
        <v>18827</v>
      </c>
      <c r="AQ214" s="57" t="s">
        <v>67</v>
      </c>
      <c r="AR214" s="57" t="s">
        <v>73</v>
      </c>
      <c r="AS214" s="57" t="s">
        <v>2583</v>
      </c>
      <c r="AT214" s="57" t="s">
        <v>18801</v>
      </c>
      <c r="AU214" s="57" t="s">
        <v>6873</v>
      </c>
      <c r="AV214" s="57" t="s">
        <v>6874</v>
      </c>
      <c r="AW214" s="57" t="s">
        <v>6875</v>
      </c>
      <c r="AX214" s="57" t="s">
        <v>6876</v>
      </c>
      <c r="AY214" s="57" t="s">
        <v>6877</v>
      </c>
      <c r="AZ214" s="57" t="s">
        <v>6878</v>
      </c>
      <c r="BE214" s="57" t="s">
        <v>6879</v>
      </c>
      <c r="BF214" s="57" t="s">
        <v>6880</v>
      </c>
      <c r="BG214" s="57" t="s">
        <v>6881</v>
      </c>
      <c r="BH214" s="57" t="s">
        <v>6882</v>
      </c>
      <c r="BI214" s="57" t="s">
        <v>6883</v>
      </c>
      <c r="BJ214" s="57" t="s">
        <v>6884</v>
      </c>
      <c r="BO214" s="57" t="s">
        <v>4498</v>
      </c>
      <c r="BP214" s="57" t="s">
        <v>4617</v>
      </c>
      <c r="BQ214" s="57" t="s">
        <v>6841</v>
      </c>
      <c r="BV214" s="57" t="s">
        <v>18059</v>
      </c>
      <c r="BW214" s="164" t="s">
        <v>18805</v>
      </c>
      <c r="BX214" s="57" t="s">
        <v>19121</v>
      </c>
      <c r="BY214" s="57" t="s">
        <v>9809</v>
      </c>
      <c r="BZ214" s="57" t="s">
        <v>9810</v>
      </c>
      <c r="CA214" s="57" t="s">
        <v>9811</v>
      </c>
      <c r="CB214" s="57" t="s">
        <v>9812</v>
      </c>
      <c r="CC214" s="57" t="s">
        <v>9813</v>
      </c>
      <c r="CD214" s="57" t="s">
        <v>9814</v>
      </c>
      <c r="CE214" s="57" t="s">
        <v>9815</v>
      </c>
      <c r="CI214" s="57" t="s">
        <v>9816</v>
      </c>
      <c r="CJ214" s="57" t="s">
        <v>9817</v>
      </c>
      <c r="CK214" s="57" t="s">
        <v>9818</v>
      </c>
      <c r="CL214" s="57" t="s">
        <v>9819</v>
      </c>
      <c r="CM214" s="57" t="s">
        <v>9820</v>
      </c>
      <c r="CN214" s="57" t="s">
        <v>9821</v>
      </c>
      <c r="CO214" s="57" t="s">
        <v>9822</v>
      </c>
      <c r="CS214" s="57" t="s">
        <v>9823</v>
      </c>
      <c r="CT214" s="57" t="s">
        <v>9824</v>
      </c>
      <c r="CU214" s="57" t="s">
        <v>9825</v>
      </c>
      <c r="CZ214" s="57" t="s">
        <v>18061</v>
      </c>
      <c r="DA214" s="164" t="s">
        <v>20080</v>
      </c>
      <c r="DB214" s="57" t="s">
        <v>18854</v>
      </c>
      <c r="DC214" s="57" t="s">
        <v>12517</v>
      </c>
      <c r="DD214" s="57" t="s">
        <v>12518</v>
      </c>
      <c r="DE214" s="57" t="s">
        <v>9785</v>
      </c>
      <c r="DF214" s="57" t="s">
        <v>12519</v>
      </c>
      <c r="DG214" s="57" t="s">
        <v>12520</v>
      </c>
      <c r="DH214" s="57" t="s">
        <v>6855</v>
      </c>
      <c r="DI214" s="57" t="s">
        <v>12521</v>
      </c>
      <c r="DJ214" s="57" t="s">
        <v>12522</v>
      </c>
      <c r="DM214" s="57" t="s">
        <v>12523</v>
      </c>
      <c r="DN214" s="57" t="s">
        <v>12524</v>
      </c>
      <c r="DO214" s="57" t="s">
        <v>12525</v>
      </c>
      <c r="DP214" s="57" t="s">
        <v>12526</v>
      </c>
      <c r="DQ214" s="57" t="s">
        <v>12527</v>
      </c>
      <c r="DR214" s="57" t="s">
        <v>12528</v>
      </c>
      <c r="DS214" s="57" t="s">
        <v>12529</v>
      </c>
      <c r="DW214" s="57" t="s">
        <v>8160</v>
      </c>
      <c r="DX214" s="57" t="s">
        <v>9823</v>
      </c>
      <c r="DY214" s="57" t="s">
        <v>9798</v>
      </c>
      <c r="ED214" s="57" t="s">
        <v>18061</v>
      </c>
      <c r="EE214" s="164" t="s">
        <v>18935</v>
      </c>
      <c r="EF214" s="57" t="s">
        <v>19878</v>
      </c>
      <c r="EG214" s="57" t="s">
        <v>14567</v>
      </c>
      <c r="EH214" s="57" t="s">
        <v>14568</v>
      </c>
      <c r="EI214" s="57" t="s">
        <v>14569</v>
      </c>
      <c r="EJ214" s="57" t="s">
        <v>14570</v>
      </c>
      <c r="EK214" s="57" t="s">
        <v>14571</v>
      </c>
      <c r="EL214" s="57" t="s">
        <v>14572</v>
      </c>
      <c r="EQ214" s="57" t="s">
        <v>14573</v>
      </c>
      <c r="ER214" s="57" t="s">
        <v>14574</v>
      </c>
      <c r="ES214" s="57" t="s">
        <v>14575</v>
      </c>
      <c r="ET214" s="57" t="s">
        <v>14576</v>
      </c>
      <c r="EU214" s="57" t="s">
        <v>14577</v>
      </c>
      <c r="EV214" s="57" t="s">
        <v>14578</v>
      </c>
      <c r="FA214" s="57" t="s">
        <v>664</v>
      </c>
      <c r="FB214" s="57" t="s">
        <v>697</v>
      </c>
      <c r="FC214" s="57" t="s">
        <v>614</v>
      </c>
      <c r="FH214" s="57" t="s">
        <v>18061</v>
      </c>
      <c r="FI214" s="164" t="s">
        <v>18835</v>
      </c>
      <c r="FJ214" s="57" t="s">
        <v>19121</v>
      </c>
      <c r="FK214" s="57" t="s">
        <v>20524</v>
      </c>
      <c r="FL214" s="57" t="s">
        <v>12531</v>
      </c>
      <c r="FM214" s="57" t="s">
        <v>12532</v>
      </c>
      <c r="FU214" s="57" t="s">
        <v>20525</v>
      </c>
      <c r="FV214" s="57" t="s">
        <v>16178</v>
      </c>
      <c r="FW214" s="57" t="s">
        <v>14566</v>
      </c>
      <c r="GE214" s="57" t="s">
        <v>12536</v>
      </c>
      <c r="GF214" s="57" t="s">
        <v>10614</v>
      </c>
      <c r="GG214" s="57" t="s">
        <v>9216</v>
      </c>
      <c r="GL214" s="57" t="s">
        <v>18084</v>
      </c>
      <c r="GM214" s="164" t="s">
        <v>18802</v>
      </c>
      <c r="GN214" s="57" t="s">
        <v>20512</v>
      </c>
      <c r="GO214" s="57" t="s">
        <v>17205</v>
      </c>
      <c r="GP214" s="57" t="s">
        <v>14554</v>
      </c>
      <c r="GQ214" s="57" t="s">
        <v>17206</v>
      </c>
      <c r="GR214" s="57" t="s">
        <v>17207</v>
      </c>
      <c r="GY214" s="57" t="s">
        <v>17208</v>
      </c>
      <c r="GZ214" s="57" t="s">
        <v>17209</v>
      </c>
      <c r="HA214" s="57" t="s">
        <v>17210</v>
      </c>
      <c r="HB214" s="57" t="s">
        <v>17211</v>
      </c>
      <c r="HI214" s="57" t="s">
        <v>589</v>
      </c>
      <c r="HJ214" s="57" t="s">
        <v>6809</v>
      </c>
      <c r="HK214" s="57" t="s">
        <v>11797</v>
      </c>
      <c r="HP214" s="57" t="s">
        <v>18061</v>
      </c>
      <c r="HQ214" s="164" t="s">
        <v>20511</v>
      </c>
      <c r="HR214" s="57" t="s">
        <v>19017</v>
      </c>
      <c r="HS214" s="57" t="s">
        <v>74</v>
      </c>
      <c r="HT214" s="57" t="s">
        <v>74</v>
      </c>
      <c r="HU214" s="57" t="s">
        <v>74</v>
      </c>
      <c r="HV214" s="57" t="s">
        <v>74</v>
      </c>
      <c r="HW214" s="57" t="s">
        <v>74</v>
      </c>
      <c r="HX214" s="57" t="s">
        <v>79</v>
      </c>
      <c r="HY214" s="57" t="s">
        <v>74</v>
      </c>
      <c r="HZ214" s="57" t="s">
        <v>74</v>
      </c>
      <c r="IA214" s="57" t="s">
        <v>79</v>
      </c>
      <c r="IB214" s="57" t="s">
        <v>79</v>
      </c>
      <c r="IC214" s="57" t="s">
        <v>74</v>
      </c>
      <c r="ID214" s="57" t="s">
        <v>74</v>
      </c>
      <c r="IE214" s="57" t="s">
        <v>74</v>
      </c>
      <c r="IF214" s="57" t="s">
        <v>74</v>
      </c>
      <c r="IG214" s="57" t="s">
        <v>74</v>
      </c>
      <c r="IH214" s="57" t="s">
        <v>74</v>
      </c>
      <c r="II214" s="57" t="s">
        <v>79</v>
      </c>
      <c r="IJ214" s="57">
        <v>21056</v>
      </c>
      <c r="IK214" s="57">
        <v>12054</v>
      </c>
      <c r="IL214" s="57">
        <v>31407</v>
      </c>
      <c r="IT214" s="57">
        <v>2</v>
      </c>
      <c r="IU214" s="57">
        <v>1</v>
      </c>
      <c r="IV214" s="57">
        <v>2</v>
      </c>
      <c r="JN214" s="57">
        <v>21056</v>
      </c>
      <c r="JO214" s="57">
        <v>31407</v>
      </c>
      <c r="JX214" s="57">
        <v>2</v>
      </c>
      <c r="JY214" s="57">
        <v>2</v>
      </c>
      <c r="KR214" s="57">
        <v>31407</v>
      </c>
      <c r="KS214" s="57">
        <v>21056</v>
      </c>
      <c r="LB214" s="57">
        <v>2</v>
      </c>
      <c r="LC214" s="57">
        <v>2</v>
      </c>
      <c r="LV214" s="57">
        <v>23684</v>
      </c>
      <c r="LW214" s="57">
        <v>31754</v>
      </c>
      <c r="LX214" s="57">
        <v>31407</v>
      </c>
      <c r="MF214" s="57">
        <v>2</v>
      </c>
      <c r="MG214" s="57">
        <v>2</v>
      </c>
      <c r="MH214" s="57">
        <v>2</v>
      </c>
      <c r="MZ214" s="57">
        <v>31407</v>
      </c>
      <c r="NJ214" s="57">
        <v>2</v>
      </c>
      <c r="OD214" s="57">
        <v>21572</v>
      </c>
      <c r="OE214" s="57">
        <v>21547</v>
      </c>
      <c r="ON214" s="57">
        <v>1</v>
      </c>
      <c r="OO214" s="57">
        <v>2</v>
      </c>
      <c r="PH214" s="57" t="s">
        <v>20526</v>
      </c>
      <c r="PJ214" s="57" t="s">
        <v>20527</v>
      </c>
      <c r="PK214" s="57" t="s">
        <v>20528</v>
      </c>
      <c r="PL214" s="57" t="s">
        <v>20529</v>
      </c>
      <c r="PN214" s="57">
        <v>993.75806539999985</v>
      </c>
      <c r="PO214" s="57" t="s">
        <v>18823</v>
      </c>
      <c r="PP214" s="57" t="s">
        <v>18824</v>
      </c>
      <c r="PQ214" s="57" t="s">
        <v>18825</v>
      </c>
      <c r="PR214" s="57" t="s">
        <v>4061</v>
      </c>
      <c r="PS214" s="57" t="s">
        <v>4062</v>
      </c>
      <c r="PT214" s="57" t="s">
        <v>4063</v>
      </c>
      <c r="PU214" s="57" t="s">
        <v>4064</v>
      </c>
      <c r="PV214" s="57" t="s">
        <v>4058</v>
      </c>
      <c r="PW214" s="57" t="s">
        <v>4065</v>
      </c>
    </row>
    <row r="215" spans="1:439" ht="15" customHeight="1" x14ac:dyDescent="0.35">
      <c r="A215" s="57">
        <v>214</v>
      </c>
      <c r="B215" s="57" t="s">
        <v>2420</v>
      </c>
      <c r="C215" s="57" t="s">
        <v>2420</v>
      </c>
      <c r="D215" s="57" t="s">
        <v>405</v>
      </c>
      <c r="E215" s="57" t="s">
        <v>2589</v>
      </c>
      <c r="F215" s="57" t="s">
        <v>2590</v>
      </c>
      <c r="G215" s="57" t="s">
        <v>2591</v>
      </c>
      <c r="P215" s="57" t="s">
        <v>2580</v>
      </c>
      <c r="Q215" s="57" t="s">
        <v>2592</v>
      </c>
      <c r="S215" s="57" t="s">
        <v>63</v>
      </c>
      <c r="T215" s="57" t="s">
        <v>69</v>
      </c>
      <c r="U215" s="57" t="s">
        <v>69</v>
      </c>
      <c r="V215" s="57" t="s">
        <v>63</v>
      </c>
      <c r="W215" s="57" t="s">
        <v>69</v>
      </c>
      <c r="X215" s="57" t="s">
        <v>69</v>
      </c>
      <c r="Y215" s="57" t="s">
        <v>63</v>
      </c>
      <c r="Z215" s="57" t="s">
        <v>63</v>
      </c>
      <c r="AA215" s="57" t="s">
        <v>69</v>
      </c>
      <c r="AB215" s="57" t="s">
        <v>63</v>
      </c>
      <c r="AC215" s="57" t="s">
        <v>69</v>
      </c>
      <c r="AD215" s="57" t="s">
        <v>69</v>
      </c>
      <c r="AE215" s="57" t="s">
        <v>69</v>
      </c>
      <c r="AF215" s="57" t="s">
        <v>63</v>
      </c>
      <c r="AG215" s="57" t="s">
        <v>63</v>
      </c>
      <c r="AH215" s="57" t="s">
        <v>70</v>
      </c>
      <c r="AI215" s="57" t="s">
        <v>2593</v>
      </c>
      <c r="AJ215" s="57" t="s">
        <v>65</v>
      </c>
      <c r="AK215" s="57" t="s">
        <v>71</v>
      </c>
      <c r="AL215" s="57" t="s">
        <v>80</v>
      </c>
      <c r="AO215" s="57" t="s">
        <v>1037</v>
      </c>
      <c r="AP215" s="57" t="s">
        <v>18827</v>
      </c>
      <c r="AQ215" s="57" t="s">
        <v>67</v>
      </c>
      <c r="AR215" s="57" t="s">
        <v>67</v>
      </c>
      <c r="AS215" s="57" t="s">
        <v>2428</v>
      </c>
      <c r="AT215" s="57" t="s">
        <v>18801</v>
      </c>
      <c r="AU215" s="57" t="s">
        <v>6885</v>
      </c>
      <c r="AV215" s="57" t="s">
        <v>6886</v>
      </c>
      <c r="AW215" s="57" t="s">
        <v>6852</v>
      </c>
      <c r="AX215" s="57" t="s">
        <v>6887</v>
      </c>
      <c r="AY215" s="57" t="s">
        <v>6888</v>
      </c>
      <c r="AZ215" s="57" t="s">
        <v>6889</v>
      </c>
      <c r="BE215" s="57" t="s">
        <v>6890</v>
      </c>
      <c r="BF215" s="57" t="s">
        <v>6891</v>
      </c>
      <c r="BG215" s="57" t="s">
        <v>6892</v>
      </c>
      <c r="BH215" s="57" t="s">
        <v>6893</v>
      </c>
      <c r="BI215" s="57" t="s">
        <v>6894</v>
      </c>
      <c r="BJ215" s="57" t="s">
        <v>6895</v>
      </c>
      <c r="BO215" s="57" t="s">
        <v>647</v>
      </c>
      <c r="BP215" s="57" t="s">
        <v>6896</v>
      </c>
      <c r="BQ215" s="57" t="s">
        <v>6897</v>
      </c>
      <c r="BV215" s="57" t="s">
        <v>18061</v>
      </c>
      <c r="BW215" s="164" t="s">
        <v>20080</v>
      </c>
      <c r="BX215" s="57" t="s">
        <v>18853</v>
      </c>
      <c r="BY215" s="57" t="s">
        <v>9826</v>
      </c>
      <c r="BZ215" s="57" t="s">
        <v>9827</v>
      </c>
      <c r="CA215" s="57" t="s">
        <v>9828</v>
      </c>
      <c r="CB215" s="57" t="s">
        <v>9829</v>
      </c>
      <c r="CC215" s="57" t="s">
        <v>9830</v>
      </c>
      <c r="CI215" s="57" t="s">
        <v>9831</v>
      </c>
      <c r="CJ215" s="57" t="s">
        <v>9832</v>
      </c>
      <c r="CK215" s="57" t="s">
        <v>9833</v>
      </c>
      <c r="CL215" s="57" t="s">
        <v>9834</v>
      </c>
      <c r="CM215" s="57" t="s">
        <v>9835</v>
      </c>
      <c r="CS215" s="57" t="s">
        <v>664</v>
      </c>
      <c r="CT215" s="57" t="s">
        <v>697</v>
      </c>
      <c r="CU215" s="57" t="s">
        <v>614</v>
      </c>
      <c r="CZ215" s="57" t="s">
        <v>18061</v>
      </c>
      <c r="DA215" s="164" t="s">
        <v>18835</v>
      </c>
      <c r="DB215" s="57" t="s">
        <v>20530</v>
      </c>
      <c r="DC215" s="57" t="s">
        <v>12530</v>
      </c>
      <c r="DD215" s="57" t="s">
        <v>12531</v>
      </c>
      <c r="DE215" s="57" t="s">
        <v>12532</v>
      </c>
      <c r="DM215" s="57" t="s">
        <v>12533</v>
      </c>
      <c r="DN215" s="57" t="s">
        <v>12534</v>
      </c>
      <c r="DO215" s="57" t="s">
        <v>12535</v>
      </c>
      <c r="DW215" s="57" t="s">
        <v>12536</v>
      </c>
      <c r="DX215" s="57" t="s">
        <v>10614</v>
      </c>
      <c r="DY215" s="57" t="s">
        <v>9216</v>
      </c>
      <c r="ED215" s="57" t="s">
        <v>18084</v>
      </c>
      <c r="EE215" s="164" t="s">
        <v>18802</v>
      </c>
      <c r="EF215" s="57" t="s">
        <v>20531</v>
      </c>
      <c r="EG215" s="57" t="s">
        <v>14579</v>
      </c>
      <c r="EH215" s="57" t="s">
        <v>14580</v>
      </c>
      <c r="EI215" s="57" t="s">
        <v>14581</v>
      </c>
      <c r="EJ215" s="57" t="s">
        <v>14582</v>
      </c>
      <c r="EQ215" s="57" t="s">
        <v>14583</v>
      </c>
      <c r="ER215" s="57" t="s">
        <v>14584</v>
      </c>
      <c r="ES215" s="57" t="s">
        <v>14585</v>
      </c>
      <c r="ET215" s="57" t="s">
        <v>14586</v>
      </c>
      <c r="FA215" s="57" t="s">
        <v>589</v>
      </c>
      <c r="FB215" s="57" t="s">
        <v>14587</v>
      </c>
      <c r="FC215" s="57" t="s">
        <v>14588</v>
      </c>
      <c r="FH215" s="57" t="s">
        <v>18061</v>
      </c>
      <c r="FI215" s="164" t="s">
        <v>20080</v>
      </c>
      <c r="FJ215" s="57" t="s">
        <v>18830</v>
      </c>
      <c r="FK215" s="57" t="s">
        <v>16213</v>
      </c>
      <c r="FL215" s="57" t="s">
        <v>16214</v>
      </c>
      <c r="FM215" s="57" t="s">
        <v>16215</v>
      </c>
      <c r="FN215" s="57" t="s">
        <v>16216</v>
      </c>
      <c r="FU215" s="57" t="s">
        <v>16217</v>
      </c>
      <c r="FV215" s="57" t="s">
        <v>16218</v>
      </c>
      <c r="FW215" s="57" t="s">
        <v>16219</v>
      </c>
      <c r="FX215" s="57" t="s">
        <v>16220</v>
      </c>
      <c r="GE215" s="57" t="s">
        <v>589</v>
      </c>
      <c r="GF215" s="57" t="s">
        <v>7484</v>
      </c>
      <c r="GG215" s="57" t="s">
        <v>14588</v>
      </c>
      <c r="GL215" s="57" t="s">
        <v>18061</v>
      </c>
      <c r="GM215" s="164" t="s">
        <v>20511</v>
      </c>
      <c r="GN215" s="57" t="s">
        <v>18861</v>
      </c>
      <c r="GO215" s="57" t="s">
        <v>17212</v>
      </c>
      <c r="GP215" s="57" t="s">
        <v>17213</v>
      </c>
      <c r="GQ215" s="57" t="s">
        <v>17214</v>
      </c>
      <c r="GR215" s="57" t="s">
        <v>17215</v>
      </c>
      <c r="GY215" s="57" t="s">
        <v>17216</v>
      </c>
      <c r="GZ215" s="57" t="s">
        <v>17217</v>
      </c>
      <c r="HA215" s="57" t="s">
        <v>17218</v>
      </c>
      <c r="HB215" s="57" t="s">
        <v>17219</v>
      </c>
      <c r="HI215" s="57" t="s">
        <v>11797</v>
      </c>
      <c r="HJ215" s="57" t="s">
        <v>17220</v>
      </c>
      <c r="HK215" s="57" t="s">
        <v>12671</v>
      </c>
      <c r="HP215" s="57" t="s">
        <v>18061</v>
      </c>
      <c r="HQ215" s="164" t="s">
        <v>20080</v>
      </c>
      <c r="HR215" s="57" t="s">
        <v>18806</v>
      </c>
      <c r="HS215" s="57" t="s">
        <v>74</v>
      </c>
      <c r="HT215" s="57" t="s">
        <v>74</v>
      </c>
      <c r="HU215" s="57" t="s">
        <v>74</v>
      </c>
      <c r="HV215" s="57" t="s">
        <v>74</v>
      </c>
      <c r="HW215" s="57" t="s">
        <v>74</v>
      </c>
      <c r="HX215" s="57" t="s">
        <v>74</v>
      </c>
      <c r="HY215" s="57" t="s">
        <v>74</v>
      </c>
      <c r="HZ215" s="57" t="s">
        <v>74</v>
      </c>
      <c r="IA215" s="57" t="s">
        <v>74</v>
      </c>
      <c r="IB215" s="57" t="s">
        <v>74</v>
      </c>
      <c r="IC215" s="57" t="s">
        <v>74</v>
      </c>
      <c r="ID215" s="57" t="s">
        <v>74</v>
      </c>
      <c r="IE215" s="57" t="s">
        <v>74</v>
      </c>
      <c r="IF215" s="57" t="s">
        <v>74</v>
      </c>
      <c r="IG215" s="57" t="s">
        <v>74</v>
      </c>
      <c r="IH215" s="57" t="s">
        <v>74</v>
      </c>
      <c r="II215" s="57" t="s">
        <v>79</v>
      </c>
      <c r="IJ215" s="57">
        <v>21056</v>
      </c>
      <c r="IK215" s="57">
        <v>21349</v>
      </c>
      <c r="IL215" s="57">
        <v>12054</v>
      </c>
      <c r="IM215" s="57">
        <v>31407</v>
      </c>
      <c r="IT215" s="57">
        <v>2</v>
      </c>
      <c r="IU215" s="57">
        <v>2</v>
      </c>
      <c r="IV215" s="57">
        <v>1</v>
      </c>
      <c r="IW215" s="57">
        <v>2</v>
      </c>
      <c r="JN215" s="57">
        <v>31407</v>
      </c>
      <c r="JO215" s="57">
        <v>23684</v>
      </c>
      <c r="JP215" s="57">
        <v>31754</v>
      </c>
      <c r="JX215" s="57">
        <v>2</v>
      </c>
      <c r="JY215" s="57">
        <v>2</v>
      </c>
      <c r="JZ215" s="57">
        <v>2</v>
      </c>
      <c r="KR215" s="57">
        <v>31407</v>
      </c>
      <c r="LB215" s="57">
        <v>2</v>
      </c>
      <c r="LV215" s="57">
        <v>21056</v>
      </c>
      <c r="LW215" s="57">
        <v>21349</v>
      </c>
      <c r="LX215" s="57">
        <v>31407</v>
      </c>
      <c r="MF215" s="57">
        <v>2</v>
      </c>
      <c r="MG215" s="57">
        <v>2</v>
      </c>
      <c r="MH215" s="57">
        <v>2</v>
      </c>
      <c r="MZ215" s="57">
        <v>21572</v>
      </c>
      <c r="NA215" s="57">
        <v>21547</v>
      </c>
      <c r="NJ215" s="57">
        <v>1</v>
      </c>
      <c r="NK215" s="57">
        <v>2</v>
      </c>
      <c r="OD215" s="57">
        <v>21056</v>
      </c>
      <c r="OE215" s="57">
        <v>21349</v>
      </c>
      <c r="OF215" s="57">
        <v>21572</v>
      </c>
      <c r="OG215" s="57">
        <v>21547</v>
      </c>
      <c r="ON215" s="57">
        <v>2</v>
      </c>
      <c r="OO215" s="57">
        <v>2</v>
      </c>
      <c r="OP215" s="57">
        <v>2</v>
      </c>
      <c r="OQ215" s="57">
        <v>2</v>
      </c>
      <c r="PJ215" s="57" t="s">
        <v>20532</v>
      </c>
      <c r="PK215" s="57" t="s">
        <v>20533</v>
      </c>
      <c r="PL215" s="57" t="s">
        <v>20534</v>
      </c>
      <c r="PN215" s="57">
        <v>1836.7486162000007</v>
      </c>
      <c r="PO215" s="57" t="s">
        <v>18823</v>
      </c>
      <c r="PP215" s="57" t="s">
        <v>18824</v>
      </c>
      <c r="PQ215" s="57" t="s">
        <v>18825</v>
      </c>
      <c r="PR215" s="57" t="s">
        <v>4066</v>
      </c>
      <c r="PS215" s="57" t="s">
        <v>4067</v>
      </c>
      <c r="PT215" s="57" t="s">
        <v>4068</v>
      </c>
      <c r="PU215" s="57" t="s">
        <v>4069</v>
      </c>
      <c r="PV215" s="57" t="s">
        <v>4070</v>
      </c>
      <c r="PW215" s="57" t="s">
        <v>4071</v>
      </c>
    </row>
    <row r="216" spans="1:439" ht="15" customHeight="1" x14ac:dyDescent="0.35">
      <c r="A216" s="57">
        <v>215</v>
      </c>
      <c r="B216" s="57" t="s">
        <v>2420</v>
      </c>
      <c r="C216" s="57" t="s">
        <v>2420</v>
      </c>
      <c r="D216" s="57" t="s">
        <v>406</v>
      </c>
      <c r="E216" s="57" t="s">
        <v>2594</v>
      </c>
      <c r="F216" s="57" t="s">
        <v>2595</v>
      </c>
      <c r="G216" s="57" t="s">
        <v>2596</v>
      </c>
      <c r="H216" s="57" t="s">
        <v>2597</v>
      </c>
      <c r="P216" s="57" t="s">
        <v>2580</v>
      </c>
      <c r="S216" s="57" t="s">
        <v>63</v>
      </c>
      <c r="T216" s="57" t="s">
        <v>69</v>
      </c>
      <c r="U216" s="57" t="s">
        <v>69</v>
      </c>
      <c r="V216" s="57" t="s">
        <v>63</v>
      </c>
      <c r="W216" s="57" t="s">
        <v>69</v>
      </c>
      <c r="X216" s="57" t="s">
        <v>69</v>
      </c>
      <c r="Y216" s="57" t="s">
        <v>63</v>
      </c>
      <c r="Z216" s="57" t="s">
        <v>63</v>
      </c>
      <c r="AA216" s="57" t="s">
        <v>69</v>
      </c>
      <c r="AB216" s="57" t="s">
        <v>63</v>
      </c>
      <c r="AC216" s="57" t="s">
        <v>69</v>
      </c>
      <c r="AD216" s="57" t="s">
        <v>63</v>
      </c>
      <c r="AE216" s="57" t="s">
        <v>69</v>
      </c>
      <c r="AF216" s="57" t="s">
        <v>69</v>
      </c>
      <c r="AG216" s="57" t="s">
        <v>63</v>
      </c>
      <c r="AH216" s="57" t="s">
        <v>64</v>
      </c>
      <c r="AI216" s="57" t="s">
        <v>2567</v>
      </c>
      <c r="AJ216" s="57" t="s">
        <v>65</v>
      </c>
      <c r="AK216" s="57" t="s">
        <v>65</v>
      </c>
      <c r="AL216" s="57" t="s">
        <v>66</v>
      </c>
      <c r="AN216" s="57" t="s">
        <v>2598</v>
      </c>
      <c r="AO216" s="57" t="s">
        <v>1038</v>
      </c>
      <c r="AP216" s="57" t="s">
        <v>18827</v>
      </c>
      <c r="AQ216" s="57" t="s">
        <v>67</v>
      </c>
      <c r="AR216" s="57" t="s">
        <v>67</v>
      </c>
      <c r="AS216" s="57" t="s">
        <v>2583</v>
      </c>
      <c r="AT216" s="57" t="s">
        <v>18859</v>
      </c>
      <c r="AU216" s="57" t="s">
        <v>6899</v>
      </c>
      <c r="AV216" s="57" t="s">
        <v>6900</v>
      </c>
      <c r="AW216" s="57" t="s">
        <v>6901</v>
      </c>
      <c r="AX216" s="57" t="s">
        <v>6899</v>
      </c>
      <c r="AY216" s="57" t="s">
        <v>6902</v>
      </c>
      <c r="BE216" s="57" t="s">
        <v>6903</v>
      </c>
      <c r="BF216" s="57" t="s">
        <v>6904</v>
      </c>
      <c r="BG216" s="57" t="s">
        <v>6905</v>
      </c>
      <c r="BH216" s="57" t="s">
        <v>6906</v>
      </c>
      <c r="BI216" s="57" t="s">
        <v>6907</v>
      </c>
      <c r="BO216" s="57" t="s">
        <v>4498</v>
      </c>
      <c r="BP216" s="57" t="s">
        <v>6908</v>
      </c>
      <c r="BQ216" s="57" t="s">
        <v>61</v>
      </c>
      <c r="BV216" s="57" t="s">
        <v>18059</v>
      </c>
      <c r="BW216" s="164" t="s">
        <v>18805</v>
      </c>
      <c r="BX216" s="57" t="s">
        <v>19110</v>
      </c>
      <c r="BY216" s="57" t="s">
        <v>9836</v>
      </c>
      <c r="BZ216" s="57" t="s">
        <v>9837</v>
      </c>
      <c r="CA216" s="57" t="s">
        <v>9838</v>
      </c>
      <c r="CI216" s="57" t="s">
        <v>9839</v>
      </c>
      <c r="CJ216" s="57" t="s">
        <v>9840</v>
      </c>
      <c r="CK216" s="57" t="s">
        <v>9841</v>
      </c>
      <c r="CS216" s="57" t="s">
        <v>9842</v>
      </c>
      <c r="CT216" s="57" t="s">
        <v>6752</v>
      </c>
      <c r="CU216" s="57" t="s">
        <v>9843</v>
      </c>
      <c r="CZ216" s="57" t="s">
        <v>18061</v>
      </c>
      <c r="DA216" s="164" t="s">
        <v>20080</v>
      </c>
      <c r="DB216" s="57" t="s">
        <v>18861</v>
      </c>
      <c r="DC216" s="57" t="s">
        <v>12537</v>
      </c>
      <c r="DD216" s="57" t="s">
        <v>12538</v>
      </c>
      <c r="DE216" s="57" t="s">
        <v>12539</v>
      </c>
      <c r="DF216" s="57" t="s">
        <v>12540</v>
      </c>
      <c r="DG216" s="57" t="s">
        <v>12541</v>
      </c>
      <c r="DH216" s="57" t="s">
        <v>12542</v>
      </c>
      <c r="DM216" s="57" t="s">
        <v>12543</v>
      </c>
      <c r="DN216" s="57" t="s">
        <v>12544</v>
      </c>
      <c r="DO216" s="57" t="s">
        <v>12545</v>
      </c>
      <c r="DP216" s="57" t="s">
        <v>12546</v>
      </c>
      <c r="DQ216" s="57" t="s">
        <v>12547</v>
      </c>
      <c r="DR216" s="57" t="s">
        <v>12548</v>
      </c>
      <c r="DW216" s="57" t="s">
        <v>649</v>
      </c>
      <c r="DX216" s="57" t="s">
        <v>9843</v>
      </c>
      <c r="DY216" s="57" t="s">
        <v>12445</v>
      </c>
      <c r="ED216" s="57" t="s">
        <v>18061</v>
      </c>
      <c r="EE216" s="164" t="s">
        <v>18935</v>
      </c>
      <c r="EF216" s="57" t="s">
        <v>18942</v>
      </c>
      <c r="EG216" s="57" t="s">
        <v>14589</v>
      </c>
      <c r="EH216" s="57" t="s">
        <v>14590</v>
      </c>
      <c r="EI216" s="57" t="s">
        <v>12460</v>
      </c>
      <c r="EJ216" s="57" t="s">
        <v>12499</v>
      </c>
      <c r="EQ216" s="57" t="s">
        <v>14591</v>
      </c>
      <c r="ER216" s="57" t="s">
        <v>14592</v>
      </c>
      <c r="ES216" s="57" t="s">
        <v>14593</v>
      </c>
      <c r="ET216" s="57" t="s">
        <v>14594</v>
      </c>
      <c r="FA216" s="57" t="s">
        <v>664</v>
      </c>
      <c r="FB216" s="57" t="s">
        <v>697</v>
      </c>
      <c r="FC216" s="57" t="s">
        <v>614</v>
      </c>
      <c r="FH216" s="57" t="s">
        <v>18061</v>
      </c>
      <c r="FI216" s="164" t="s">
        <v>18835</v>
      </c>
      <c r="FJ216" s="57" t="s">
        <v>20167</v>
      </c>
      <c r="FK216" s="57" t="s">
        <v>16221</v>
      </c>
      <c r="FL216" s="57" t="s">
        <v>12531</v>
      </c>
      <c r="FM216" s="57" t="s">
        <v>12532</v>
      </c>
      <c r="FU216" s="57" t="s">
        <v>16222</v>
      </c>
      <c r="FV216" s="57" t="s">
        <v>16223</v>
      </c>
      <c r="FW216" s="57" t="s">
        <v>14566</v>
      </c>
      <c r="GE216" s="57" t="s">
        <v>12536</v>
      </c>
      <c r="GF216" s="57" t="s">
        <v>10614</v>
      </c>
      <c r="GG216" s="57" t="s">
        <v>9216</v>
      </c>
      <c r="GL216" s="57" t="s">
        <v>18084</v>
      </c>
      <c r="GM216" s="164" t="s">
        <v>18802</v>
      </c>
      <c r="GN216" s="57" t="s">
        <v>20535</v>
      </c>
      <c r="HS216" s="57" t="s">
        <v>74</v>
      </c>
      <c r="HT216" s="57" t="s">
        <v>74</v>
      </c>
      <c r="HU216" s="57" t="s">
        <v>74</v>
      </c>
      <c r="HV216" s="57" t="s">
        <v>74</v>
      </c>
      <c r="HW216" s="57" t="s">
        <v>74</v>
      </c>
      <c r="HX216" s="57" t="s">
        <v>74</v>
      </c>
      <c r="HY216" s="57" t="s">
        <v>74</v>
      </c>
      <c r="HZ216" s="57" t="s">
        <v>74</v>
      </c>
      <c r="IA216" s="57" t="s">
        <v>74</v>
      </c>
      <c r="IB216" s="57" t="s">
        <v>74</v>
      </c>
      <c r="IC216" s="57" t="s">
        <v>74</v>
      </c>
      <c r="ID216" s="57" t="s">
        <v>74</v>
      </c>
      <c r="IE216" s="57" t="s">
        <v>74</v>
      </c>
      <c r="IF216" s="57" t="s">
        <v>74</v>
      </c>
      <c r="IG216" s="57" t="s">
        <v>74</v>
      </c>
      <c r="IH216" s="57" t="s">
        <v>74</v>
      </c>
      <c r="II216" s="57" t="s">
        <v>79</v>
      </c>
      <c r="IJ216" s="57">
        <v>21056</v>
      </c>
      <c r="IK216" s="57">
        <v>31407</v>
      </c>
      <c r="IT216" s="57">
        <v>2</v>
      </c>
      <c r="IU216" s="57">
        <v>2</v>
      </c>
      <c r="JN216" s="57">
        <v>21056</v>
      </c>
      <c r="JO216" s="57">
        <v>21572</v>
      </c>
      <c r="JP216" s="57">
        <v>21547</v>
      </c>
      <c r="JQ216" s="57">
        <v>12054</v>
      </c>
      <c r="JX216" s="57">
        <v>2</v>
      </c>
      <c r="JY216" s="57">
        <v>1</v>
      </c>
      <c r="JZ216" s="57">
        <v>2</v>
      </c>
      <c r="KA216" s="57">
        <v>1</v>
      </c>
      <c r="KR216" s="57">
        <v>21056</v>
      </c>
      <c r="KS216" s="57">
        <v>31407</v>
      </c>
      <c r="KT216" s="57">
        <v>12054</v>
      </c>
      <c r="LB216" s="57">
        <v>2</v>
      </c>
      <c r="LC216" s="57">
        <v>2</v>
      </c>
      <c r="LD216" s="57">
        <v>1</v>
      </c>
      <c r="LV216" s="57">
        <v>31754</v>
      </c>
      <c r="LW216" s="57">
        <v>31407</v>
      </c>
      <c r="LX216" s="57">
        <v>23684</v>
      </c>
      <c r="MF216" s="57">
        <v>2</v>
      </c>
      <c r="MG216" s="57">
        <v>2</v>
      </c>
      <c r="MH216" s="57">
        <v>2</v>
      </c>
      <c r="MZ216" s="57">
        <v>31407</v>
      </c>
      <c r="NJ216" s="57">
        <v>2</v>
      </c>
      <c r="PJ216" s="57" t="s">
        <v>20536</v>
      </c>
      <c r="PK216" s="57" t="s">
        <v>20537</v>
      </c>
      <c r="PL216" s="57" t="s">
        <v>20538</v>
      </c>
      <c r="PN216" s="57">
        <v>848.24997980000001</v>
      </c>
      <c r="PO216" s="57" t="s">
        <v>18823</v>
      </c>
      <c r="PP216" s="57" t="s">
        <v>18824</v>
      </c>
      <c r="PQ216" s="57" t="s">
        <v>18825</v>
      </c>
      <c r="PR216" s="57" t="s">
        <v>4072</v>
      </c>
      <c r="PS216" s="57" t="s">
        <v>4073</v>
      </c>
      <c r="PT216" s="57" t="s">
        <v>4074</v>
      </c>
      <c r="PU216" s="57" t="s">
        <v>4075</v>
      </c>
      <c r="PV216" s="57" t="s">
        <v>4076</v>
      </c>
      <c r="PW216" s="57" t="s">
        <v>3167</v>
      </c>
    </row>
    <row r="217" spans="1:439" ht="15" customHeight="1" x14ac:dyDescent="0.35">
      <c r="A217" s="57">
        <v>216</v>
      </c>
      <c r="B217" s="57" t="s">
        <v>2420</v>
      </c>
      <c r="C217" s="57" t="s">
        <v>2420</v>
      </c>
      <c r="D217" s="57" t="s">
        <v>20539</v>
      </c>
      <c r="E217" s="57" t="s">
        <v>2599</v>
      </c>
      <c r="F217" s="57" t="s">
        <v>1521</v>
      </c>
      <c r="G217" s="57" t="s">
        <v>2600</v>
      </c>
      <c r="H217" s="57" t="s">
        <v>2601</v>
      </c>
      <c r="P217" s="57" t="s">
        <v>2433</v>
      </c>
      <c r="Q217" s="57" t="s">
        <v>2432</v>
      </c>
      <c r="S217" s="57" t="s">
        <v>63</v>
      </c>
      <c r="T217" s="57" t="s">
        <v>69</v>
      </c>
      <c r="U217" s="57" t="s">
        <v>69</v>
      </c>
      <c r="V217" s="57" t="s">
        <v>69</v>
      </c>
      <c r="W217" s="57" t="s">
        <v>69</v>
      </c>
      <c r="X217" s="57" t="s">
        <v>69</v>
      </c>
      <c r="Y217" s="57" t="s">
        <v>63</v>
      </c>
      <c r="Z217" s="57" t="s">
        <v>63</v>
      </c>
      <c r="AA217" s="57" t="s">
        <v>69</v>
      </c>
      <c r="AB217" s="57" t="s">
        <v>69</v>
      </c>
      <c r="AC217" s="57" t="s">
        <v>69</v>
      </c>
      <c r="AD217" s="57" t="s">
        <v>63</v>
      </c>
      <c r="AE217" s="57" t="s">
        <v>69</v>
      </c>
      <c r="AF217" s="57" t="s">
        <v>69</v>
      </c>
      <c r="AG217" s="57" t="s">
        <v>69</v>
      </c>
      <c r="AH217" s="57" t="s">
        <v>75</v>
      </c>
      <c r="AI217" s="57" t="s">
        <v>2602</v>
      </c>
      <c r="AJ217" s="57" t="s">
        <v>71</v>
      </c>
      <c r="AK217" s="57" t="s">
        <v>76</v>
      </c>
      <c r="AL217" s="57" t="s">
        <v>77</v>
      </c>
      <c r="AM217" s="57" t="s">
        <v>2602</v>
      </c>
      <c r="AO217" s="57" t="s">
        <v>1039</v>
      </c>
      <c r="AP217" s="57" t="s">
        <v>18827</v>
      </c>
      <c r="AQ217" s="57" t="s">
        <v>1245</v>
      </c>
      <c r="AR217" s="57" t="s">
        <v>78</v>
      </c>
      <c r="AS217" s="57" t="s">
        <v>1523</v>
      </c>
      <c r="AT217" s="57" t="s">
        <v>18801</v>
      </c>
      <c r="AU217" s="57" t="s">
        <v>20540</v>
      </c>
      <c r="AV217" s="57" t="s">
        <v>20541</v>
      </c>
      <c r="AW217" s="57" t="s">
        <v>20542</v>
      </c>
      <c r="AX217" s="57" t="s">
        <v>20543</v>
      </c>
      <c r="AY217" s="57" t="s">
        <v>20544</v>
      </c>
      <c r="BE217" s="57" t="s">
        <v>4674</v>
      </c>
      <c r="BF217" s="57" t="s">
        <v>20545</v>
      </c>
      <c r="BG217" s="57" t="s">
        <v>4676</v>
      </c>
      <c r="BH217" s="57" t="s">
        <v>20546</v>
      </c>
      <c r="BI217" s="57" t="s">
        <v>20547</v>
      </c>
      <c r="BJ217" s="57" t="s">
        <v>20548</v>
      </c>
      <c r="BO217" s="57" t="s">
        <v>4681</v>
      </c>
      <c r="BP217" s="57" t="s">
        <v>4682</v>
      </c>
      <c r="BQ217" s="57" t="s">
        <v>2446</v>
      </c>
      <c r="BV217" s="57" t="s">
        <v>18056</v>
      </c>
      <c r="BW217" s="164" t="s">
        <v>18805</v>
      </c>
      <c r="BX217" s="57" t="s">
        <v>19926</v>
      </c>
      <c r="BY217" s="57" t="s">
        <v>20549</v>
      </c>
      <c r="BZ217" s="57" t="s">
        <v>20550</v>
      </c>
      <c r="CA217" s="57" t="s">
        <v>20551</v>
      </c>
      <c r="CB217" s="57" t="s">
        <v>20552</v>
      </c>
      <c r="CC217" s="57" t="s">
        <v>20553</v>
      </c>
      <c r="CI217" s="57" t="s">
        <v>20554</v>
      </c>
      <c r="CJ217" s="57" t="s">
        <v>20555</v>
      </c>
      <c r="CK217" s="57" t="s">
        <v>20556</v>
      </c>
      <c r="CL217" s="57" t="s">
        <v>20557</v>
      </c>
      <c r="CM217" s="57" t="s">
        <v>20558</v>
      </c>
      <c r="CN217" s="57" t="s">
        <v>20559</v>
      </c>
      <c r="CS217" s="57" t="s">
        <v>4579</v>
      </c>
      <c r="CT217" s="57" t="s">
        <v>4777</v>
      </c>
      <c r="CZ217" s="57" t="s">
        <v>18078</v>
      </c>
      <c r="DA217" s="164" t="s">
        <v>18802</v>
      </c>
      <c r="DB217" s="57" t="s">
        <v>20085</v>
      </c>
      <c r="DC217" s="57" t="s">
        <v>20560</v>
      </c>
      <c r="DD217" s="57" t="s">
        <v>20561</v>
      </c>
      <c r="DE217" s="57" t="s">
        <v>10519</v>
      </c>
      <c r="DF217" s="57" t="s">
        <v>10520</v>
      </c>
      <c r="DG217" s="57" t="s">
        <v>10521</v>
      </c>
      <c r="DH217" s="57" t="s">
        <v>20562</v>
      </c>
      <c r="DI217" s="57" t="s">
        <v>10522</v>
      </c>
      <c r="DM217" s="57" t="s">
        <v>20563</v>
      </c>
      <c r="DN217" s="57" t="s">
        <v>20564</v>
      </c>
      <c r="DO217" s="57" t="s">
        <v>20565</v>
      </c>
      <c r="DP217" s="57" t="s">
        <v>20566</v>
      </c>
      <c r="DQ217" s="57" t="s">
        <v>20567</v>
      </c>
      <c r="DR217" s="57" t="s">
        <v>20568</v>
      </c>
      <c r="DS217" s="57" t="s">
        <v>20569</v>
      </c>
      <c r="DT217" s="57" t="s">
        <v>10529</v>
      </c>
      <c r="DW217" s="57" t="s">
        <v>12485</v>
      </c>
      <c r="DX217" s="57" t="s">
        <v>8160</v>
      </c>
      <c r="ED217" s="57" t="s">
        <v>18063</v>
      </c>
      <c r="EE217" s="164" t="s">
        <v>18802</v>
      </c>
      <c r="EF217" s="57" t="s">
        <v>18995</v>
      </c>
      <c r="EG217" s="57" t="s">
        <v>20570</v>
      </c>
      <c r="EH217" s="57" t="s">
        <v>9906</v>
      </c>
      <c r="EI217" s="57" t="s">
        <v>10644</v>
      </c>
      <c r="EJ217" s="57" t="s">
        <v>9908</v>
      </c>
      <c r="EK217" s="57" t="s">
        <v>10645</v>
      </c>
      <c r="EQ217" s="57" t="s">
        <v>20571</v>
      </c>
      <c r="ER217" s="57" t="s">
        <v>20572</v>
      </c>
      <c r="ES217" s="57" t="s">
        <v>10648</v>
      </c>
      <c r="ET217" s="57" t="s">
        <v>20573</v>
      </c>
      <c r="EU217" s="57" t="s">
        <v>4596</v>
      </c>
      <c r="EV217" s="57" t="s">
        <v>10651</v>
      </c>
      <c r="FA217" s="57" t="s">
        <v>4602</v>
      </c>
      <c r="FB217" s="57" t="s">
        <v>10652</v>
      </c>
      <c r="FC217" s="57" t="s">
        <v>4601</v>
      </c>
      <c r="FH217" s="57" t="s">
        <v>18078</v>
      </c>
      <c r="FI217" s="164" t="s">
        <v>18805</v>
      </c>
      <c r="FJ217" s="57" t="s">
        <v>20086</v>
      </c>
      <c r="FK217" s="57" t="s">
        <v>20574</v>
      </c>
      <c r="FL217" s="57" t="s">
        <v>20575</v>
      </c>
      <c r="FM217" s="57" t="s">
        <v>20576</v>
      </c>
      <c r="FN217" s="57" t="s">
        <v>7295</v>
      </c>
      <c r="FO217" s="57" t="s">
        <v>20577</v>
      </c>
      <c r="FP217" s="57" t="s">
        <v>10793</v>
      </c>
      <c r="FU217" s="57" t="s">
        <v>20578</v>
      </c>
      <c r="FV217" s="57" t="s">
        <v>20579</v>
      </c>
      <c r="FW217" s="57" t="s">
        <v>20580</v>
      </c>
      <c r="FX217" s="57" t="s">
        <v>20581</v>
      </c>
      <c r="FY217" s="57" t="s">
        <v>20582</v>
      </c>
      <c r="FZ217" s="57" t="s">
        <v>10799</v>
      </c>
      <c r="GA217" s="57" t="s">
        <v>20583</v>
      </c>
      <c r="GB217" s="57" t="s">
        <v>20584</v>
      </c>
      <c r="GE217" s="57" t="s">
        <v>5034</v>
      </c>
      <c r="GF217" s="57" t="s">
        <v>10011</v>
      </c>
      <c r="GG217" s="57" t="s">
        <v>20585</v>
      </c>
      <c r="GL217" s="57" t="s">
        <v>18056</v>
      </c>
      <c r="GM217" s="164" t="s">
        <v>18802</v>
      </c>
      <c r="GN217" s="57" t="s">
        <v>19184</v>
      </c>
      <c r="GO217" s="57" t="s">
        <v>17152</v>
      </c>
      <c r="GP217" s="57" t="s">
        <v>7450</v>
      </c>
      <c r="GQ217" s="57" t="s">
        <v>20586</v>
      </c>
      <c r="GR217" s="57" t="s">
        <v>10832</v>
      </c>
      <c r="GS217" s="57" t="s">
        <v>7453</v>
      </c>
      <c r="GT217" s="57" t="s">
        <v>7454</v>
      </c>
      <c r="GU217" s="57" t="s">
        <v>10834</v>
      </c>
      <c r="GY217" s="57" t="s">
        <v>17154</v>
      </c>
      <c r="GZ217" s="57" t="s">
        <v>7459</v>
      </c>
      <c r="HA217" s="57" t="s">
        <v>20587</v>
      </c>
      <c r="HB217" s="57" t="s">
        <v>7460</v>
      </c>
      <c r="HC217" s="57" t="s">
        <v>7461</v>
      </c>
      <c r="HD217" s="57" t="s">
        <v>7462</v>
      </c>
      <c r="HE217" s="57" t="s">
        <v>7463</v>
      </c>
      <c r="HF217" s="57" t="s">
        <v>7464</v>
      </c>
      <c r="HI217" s="57" t="s">
        <v>15259</v>
      </c>
      <c r="HJ217" s="57" t="s">
        <v>16653</v>
      </c>
      <c r="HK217" s="57" t="s">
        <v>13296</v>
      </c>
      <c r="HP217" s="57" t="s">
        <v>18075</v>
      </c>
      <c r="HQ217" s="164" t="s">
        <v>18805</v>
      </c>
      <c r="HR217" s="57" t="s">
        <v>20087</v>
      </c>
      <c r="HS217" s="57" t="s">
        <v>82</v>
      </c>
      <c r="HT217" s="57" t="s">
        <v>82</v>
      </c>
      <c r="HU217" s="57" t="s">
        <v>82</v>
      </c>
      <c r="HV217" s="57" t="s">
        <v>79</v>
      </c>
      <c r="HW217" s="57" t="s">
        <v>82</v>
      </c>
      <c r="HX217" s="57" t="s">
        <v>82</v>
      </c>
      <c r="HY217" s="57" t="s">
        <v>82</v>
      </c>
      <c r="HZ217" s="57" t="s">
        <v>82</v>
      </c>
      <c r="IA217" s="57" t="s">
        <v>82</v>
      </c>
      <c r="IB217" s="57" t="s">
        <v>82</v>
      </c>
      <c r="IC217" s="57" t="s">
        <v>82</v>
      </c>
      <c r="ID217" s="57" t="s">
        <v>79</v>
      </c>
      <c r="IE217" s="57" t="s">
        <v>68</v>
      </c>
      <c r="IF217" s="57" t="s">
        <v>82</v>
      </c>
      <c r="IG217" s="57" t="s">
        <v>79</v>
      </c>
      <c r="IH217" s="57" t="s">
        <v>79</v>
      </c>
      <c r="II217" s="57" t="s">
        <v>68</v>
      </c>
      <c r="IJ217" s="57">
        <v>21053</v>
      </c>
      <c r="IK217" s="57">
        <v>13154</v>
      </c>
      <c r="IL217" s="57">
        <v>33054</v>
      </c>
      <c r="IM217" s="57">
        <v>11054</v>
      </c>
      <c r="IN217" s="57">
        <v>12054</v>
      </c>
      <c r="IT217" s="57">
        <v>3</v>
      </c>
      <c r="IU217" s="57">
        <v>2</v>
      </c>
      <c r="IV217" s="57">
        <v>3</v>
      </c>
      <c r="IW217" s="57">
        <v>2</v>
      </c>
      <c r="IX217" s="57">
        <v>2</v>
      </c>
      <c r="JN217" s="57">
        <v>21052</v>
      </c>
      <c r="JO217" s="57">
        <v>32079</v>
      </c>
      <c r="JP217" s="57">
        <v>21053</v>
      </c>
      <c r="JQ217" s="57">
        <v>21059</v>
      </c>
      <c r="JR217" s="57">
        <v>23684</v>
      </c>
      <c r="JX217" s="57">
        <v>3</v>
      </c>
      <c r="JY217" s="57">
        <v>3</v>
      </c>
      <c r="JZ217" s="57">
        <v>3</v>
      </c>
      <c r="KA217" s="57">
        <v>3</v>
      </c>
      <c r="KB217" s="57">
        <v>1</v>
      </c>
      <c r="KR217" s="57">
        <v>21053</v>
      </c>
      <c r="KS217" s="57">
        <v>33054</v>
      </c>
      <c r="KT217" s="57">
        <v>13254</v>
      </c>
      <c r="LB217" s="57">
        <v>3</v>
      </c>
      <c r="LC217" s="57">
        <v>3</v>
      </c>
      <c r="LD217" s="57">
        <v>2</v>
      </c>
      <c r="LV217" s="57">
        <v>33054</v>
      </c>
      <c r="LW217" s="57">
        <v>13254</v>
      </c>
      <c r="LX217" s="57">
        <v>21052</v>
      </c>
      <c r="LY217" s="57">
        <v>32079</v>
      </c>
      <c r="MF217" s="57">
        <v>3</v>
      </c>
      <c r="MG217" s="57">
        <v>2</v>
      </c>
      <c r="MH217" s="57">
        <v>3</v>
      </c>
      <c r="MI217" s="57">
        <v>3</v>
      </c>
      <c r="MZ217" s="57">
        <v>21053</v>
      </c>
      <c r="NA217" s="57">
        <v>21052</v>
      </c>
      <c r="NB217" s="57">
        <v>32079</v>
      </c>
      <c r="NC217" s="57">
        <v>21059</v>
      </c>
      <c r="ND217" s="57">
        <v>12054</v>
      </c>
      <c r="NJ217" s="57">
        <v>3</v>
      </c>
      <c r="NK217" s="57">
        <v>3</v>
      </c>
      <c r="NL217" s="57">
        <v>3</v>
      </c>
      <c r="NM217" s="57">
        <v>3</v>
      </c>
      <c r="NN217" s="57">
        <v>2</v>
      </c>
      <c r="OD217" s="57">
        <v>33054</v>
      </c>
      <c r="OE217" s="57">
        <v>15254</v>
      </c>
      <c r="ON217" s="57">
        <v>3</v>
      </c>
      <c r="OO217" s="57">
        <v>1</v>
      </c>
      <c r="PJ217" s="57" t="s">
        <v>20588</v>
      </c>
      <c r="PK217" s="57" t="s">
        <v>20589</v>
      </c>
      <c r="PL217" s="57" t="s">
        <v>20590</v>
      </c>
      <c r="PN217" s="57">
        <v>2690.2056424999996</v>
      </c>
      <c r="PO217" s="57" t="s">
        <v>18823</v>
      </c>
      <c r="PP217" s="57" t="s">
        <v>18824</v>
      </c>
      <c r="PQ217" s="57" t="s">
        <v>18825</v>
      </c>
      <c r="PR217" s="57" t="s">
        <v>3994</v>
      </c>
      <c r="PS217" s="57" t="s">
        <v>3995</v>
      </c>
      <c r="PT217" s="57" t="s">
        <v>3996</v>
      </c>
      <c r="PU217" s="57" t="s">
        <v>3997</v>
      </c>
      <c r="PV217" s="57" t="s">
        <v>3998</v>
      </c>
      <c r="PW217" s="57" t="s">
        <v>3999</v>
      </c>
    </row>
    <row r="218" spans="1:439" ht="15" customHeight="1" x14ac:dyDescent="0.35">
      <c r="A218" s="57">
        <v>217</v>
      </c>
      <c r="B218" s="57" t="s">
        <v>2420</v>
      </c>
      <c r="C218" s="57" t="s">
        <v>2420</v>
      </c>
      <c r="D218" s="57" t="s">
        <v>408</v>
      </c>
      <c r="E218" s="57" t="s">
        <v>2603</v>
      </c>
      <c r="F218" s="57" t="s">
        <v>1368</v>
      </c>
      <c r="P218" s="57" t="s">
        <v>1352</v>
      </c>
      <c r="Q218" s="57" t="s">
        <v>1282</v>
      </c>
      <c r="S218" s="57" t="s">
        <v>69</v>
      </c>
      <c r="T218" s="57" t="s">
        <v>63</v>
      </c>
      <c r="U218" s="57" t="s">
        <v>69</v>
      </c>
      <c r="V218" s="57" t="s">
        <v>63</v>
      </c>
      <c r="W218" s="57" t="s">
        <v>69</v>
      </c>
      <c r="X218" s="57" t="s">
        <v>69</v>
      </c>
      <c r="Y218" s="57" t="s">
        <v>69</v>
      </c>
      <c r="Z218" s="57" t="s">
        <v>63</v>
      </c>
      <c r="AA218" s="57" t="s">
        <v>69</v>
      </c>
      <c r="AB218" s="57" t="s">
        <v>63</v>
      </c>
      <c r="AC218" s="57" t="s">
        <v>69</v>
      </c>
      <c r="AD218" s="57" t="s">
        <v>69</v>
      </c>
      <c r="AE218" s="57" t="s">
        <v>69</v>
      </c>
      <c r="AF218" s="57" t="s">
        <v>63</v>
      </c>
      <c r="AG218" s="57" t="s">
        <v>63</v>
      </c>
      <c r="AH218" s="57" t="s">
        <v>70</v>
      </c>
      <c r="AI218" s="57" t="s">
        <v>2473</v>
      </c>
      <c r="AJ218" s="57" t="s">
        <v>71</v>
      </c>
      <c r="AK218" s="57" t="s">
        <v>76</v>
      </c>
      <c r="AL218" s="57" t="s">
        <v>72</v>
      </c>
      <c r="AM218" s="57" t="s">
        <v>2473</v>
      </c>
      <c r="AO218" s="57" t="s">
        <v>1040</v>
      </c>
      <c r="AP218" s="57" t="s">
        <v>18800</v>
      </c>
      <c r="AQ218" s="57" t="s">
        <v>67</v>
      </c>
      <c r="AR218" s="57" t="s">
        <v>78</v>
      </c>
      <c r="AS218" s="57" t="s">
        <v>1523</v>
      </c>
      <c r="AT218" s="57" t="s">
        <v>18801</v>
      </c>
      <c r="AU218" s="57" t="s">
        <v>6909</v>
      </c>
      <c r="AV218" s="57" t="s">
        <v>6805</v>
      </c>
      <c r="AW218" s="57" t="s">
        <v>4488</v>
      </c>
      <c r="AX218" s="57" t="s">
        <v>6910</v>
      </c>
      <c r="AY218" s="57" t="s">
        <v>4818</v>
      </c>
      <c r="AZ218" s="57" t="s">
        <v>6911</v>
      </c>
      <c r="BA218" s="57" t="s">
        <v>6912</v>
      </c>
      <c r="BE218" s="57" t="s">
        <v>6913</v>
      </c>
      <c r="BF218" s="57" t="s">
        <v>6914</v>
      </c>
      <c r="BG218" s="57" t="s">
        <v>4494</v>
      </c>
      <c r="BH218" s="57" t="s">
        <v>6915</v>
      </c>
      <c r="BI218" s="57" t="s">
        <v>6916</v>
      </c>
      <c r="BJ218" s="57" t="s">
        <v>4496</v>
      </c>
      <c r="BK218" s="57" t="s">
        <v>6917</v>
      </c>
      <c r="BL218" s="57" t="s">
        <v>6918</v>
      </c>
      <c r="BO218" s="57" t="s">
        <v>4498</v>
      </c>
      <c r="BP218" s="57" t="s">
        <v>6825</v>
      </c>
      <c r="BQ218" s="57" t="s">
        <v>6919</v>
      </c>
      <c r="BV218" s="57" t="s">
        <v>18059</v>
      </c>
      <c r="BW218" s="164" t="s">
        <v>18802</v>
      </c>
      <c r="BX218" s="57" t="s">
        <v>20507</v>
      </c>
      <c r="BY218" s="57" t="s">
        <v>9844</v>
      </c>
      <c r="BZ218" s="57" t="s">
        <v>9845</v>
      </c>
      <c r="CA218" s="57" t="s">
        <v>9846</v>
      </c>
      <c r="CB218" s="57" t="s">
        <v>9847</v>
      </c>
      <c r="CC218" s="57" t="s">
        <v>7364</v>
      </c>
      <c r="CD218" s="57" t="s">
        <v>7626</v>
      </c>
      <c r="CE218" s="57" t="s">
        <v>9848</v>
      </c>
      <c r="CI218" s="57" t="s">
        <v>9849</v>
      </c>
      <c r="CJ218" s="57" t="s">
        <v>9850</v>
      </c>
      <c r="CK218" s="57" t="s">
        <v>9851</v>
      </c>
      <c r="CL218" s="57" t="s">
        <v>9852</v>
      </c>
      <c r="CM218" s="57" t="s">
        <v>7631</v>
      </c>
      <c r="CN218" s="57" t="s">
        <v>9853</v>
      </c>
      <c r="CO218" s="57" t="s">
        <v>7663</v>
      </c>
      <c r="CP218" s="57" t="s">
        <v>7664</v>
      </c>
      <c r="CS218" s="57" t="s">
        <v>7678</v>
      </c>
      <c r="CT218" s="57" t="s">
        <v>4660</v>
      </c>
      <c r="CU218" s="57" t="s">
        <v>7666</v>
      </c>
      <c r="CZ218" s="57" t="s">
        <v>18061</v>
      </c>
      <c r="DA218" s="164" t="s">
        <v>18802</v>
      </c>
      <c r="DB218" s="57" t="s">
        <v>19225</v>
      </c>
      <c r="DC218" s="57" t="s">
        <v>10615</v>
      </c>
      <c r="DD218" s="57" t="s">
        <v>8188</v>
      </c>
      <c r="DE218" s="57" t="s">
        <v>12407</v>
      </c>
      <c r="DF218" s="57" t="s">
        <v>12408</v>
      </c>
      <c r="DG218" s="57" t="s">
        <v>10618</v>
      </c>
      <c r="DM218" s="57" t="s">
        <v>12549</v>
      </c>
      <c r="DN218" s="57" t="s">
        <v>12550</v>
      </c>
      <c r="DO218" s="57" t="s">
        <v>12551</v>
      </c>
      <c r="DP218" s="57" t="s">
        <v>12405</v>
      </c>
      <c r="DQ218" s="57" t="s">
        <v>12552</v>
      </c>
      <c r="DR218" s="57" t="s">
        <v>10624</v>
      </c>
      <c r="DW218" s="57" t="s">
        <v>10625</v>
      </c>
      <c r="ED218" s="57" t="s">
        <v>18063</v>
      </c>
      <c r="EE218" s="164" t="s">
        <v>18805</v>
      </c>
      <c r="EF218" s="57" t="s">
        <v>20591</v>
      </c>
      <c r="EG218" s="57" t="s">
        <v>13291</v>
      </c>
      <c r="EH218" s="57" t="s">
        <v>13292</v>
      </c>
      <c r="EI218" s="57" t="s">
        <v>20182</v>
      </c>
      <c r="EJ218" s="57" t="s">
        <v>13106</v>
      </c>
      <c r="EK218" s="57" t="s">
        <v>16268</v>
      </c>
      <c r="EQ218" s="57" t="s">
        <v>13294</v>
      </c>
      <c r="ER218" s="57" t="s">
        <v>20173</v>
      </c>
      <c r="ES218" s="57" t="s">
        <v>13110</v>
      </c>
      <c r="ET218" s="57" t="s">
        <v>13111</v>
      </c>
      <c r="EU218" s="57" t="s">
        <v>13112</v>
      </c>
      <c r="FA218" s="57" t="s">
        <v>6405</v>
      </c>
      <c r="FB218" s="57" t="s">
        <v>13113</v>
      </c>
      <c r="FC218" s="57" t="s">
        <v>13296</v>
      </c>
      <c r="FH218" s="57" t="s">
        <v>18084</v>
      </c>
      <c r="FI218" s="164" t="s">
        <v>18802</v>
      </c>
      <c r="FJ218" s="57" t="s">
        <v>18853</v>
      </c>
      <c r="FK218" s="57" t="s">
        <v>15174</v>
      </c>
      <c r="FL218" s="57" t="s">
        <v>775</v>
      </c>
      <c r="FM218" s="57" t="s">
        <v>776</v>
      </c>
      <c r="FN218" s="57" t="s">
        <v>13458</v>
      </c>
      <c r="FO218" s="57" t="s">
        <v>20592</v>
      </c>
      <c r="FP218" s="57" t="s">
        <v>13232</v>
      </c>
      <c r="FQ218" s="57" t="s">
        <v>13233</v>
      </c>
      <c r="FR218" s="57" t="s">
        <v>598</v>
      </c>
      <c r="FU218" s="57" t="s">
        <v>20197</v>
      </c>
      <c r="FV218" s="57" t="s">
        <v>17170</v>
      </c>
      <c r="FW218" s="57" t="s">
        <v>13461</v>
      </c>
      <c r="FX218" s="57" t="s">
        <v>13462</v>
      </c>
      <c r="FY218" s="57" t="s">
        <v>13463</v>
      </c>
      <c r="FZ218" s="57" t="s">
        <v>10407</v>
      </c>
      <c r="GA218" s="57" t="s">
        <v>603</v>
      </c>
      <c r="GE218" s="57" t="s">
        <v>13465</v>
      </c>
      <c r="GF218" s="57" t="s">
        <v>697</v>
      </c>
      <c r="GG218" s="57" t="s">
        <v>15179</v>
      </c>
      <c r="GL218" s="57" t="s">
        <v>18061</v>
      </c>
      <c r="GM218" s="164" t="s">
        <v>18835</v>
      </c>
      <c r="GN218" s="57" t="s">
        <v>18982</v>
      </c>
      <c r="GO218" s="57" t="s">
        <v>20593</v>
      </c>
      <c r="GP218" s="57" t="s">
        <v>16634</v>
      </c>
      <c r="GQ218" s="57" t="s">
        <v>7976</v>
      </c>
      <c r="GR218" s="57" t="s">
        <v>7977</v>
      </c>
      <c r="GS218" s="57" t="s">
        <v>5101</v>
      </c>
      <c r="GY218" s="57" t="s">
        <v>16635</v>
      </c>
      <c r="GZ218" s="57" t="s">
        <v>16636</v>
      </c>
      <c r="HA218" s="57" t="s">
        <v>7981</v>
      </c>
      <c r="HB218" s="57" t="s">
        <v>7982</v>
      </c>
      <c r="HC218" s="57" t="s">
        <v>16637</v>
      </c>
      <c r="HD218" s="57" t="s">
        <v>16638</v>
      </c>
      <c r="HI218" s="57" t="s">
        <v>16639</v>
      </c>
      <c r="HJ218" s="57" t="s">
        <v>9099</v>
      </c>
      <c r="HP218" s="57" t="s">
        <v>18078</v>
      </c>
      <c r="HQ218" s="164" t="s">
        <v>18802</v>
      </c>
      <c r="HR218" s="57" t="s">
        <v>19011</v>
      </c>
      <c r="HS218" s="57" t="s">
        <v>82</v>
      </c>
      <c r="HT218" s="57" t="s">
        <v>79</v>
      </c>
      <c r="HU218" s="57" t="s">
        <v>79</v>
      </c>
      <c r="HV218" s="57" t="s">
        <v>74</v>
      </c>
      <c r="HW218" s="57" t="s">
        <v>79</v>
      </c>
      <c r="HX218" s="57" t="s">
        <v>68</v>
      </c>
      <c r="HY218" s="57" t="s">
        <v>79</v>
      </c>
      <c r="HZ218" s="57" t="s">
        <v>79</v>
      </c>
      <c r="IA218" s="57" t="s">
        <v>79</v>
      </c>
      <c r="IB218" s="57" t="s">
        <v>79</v>
      </c>
      <c r="IC218" s="57" t="s">
        <v>79</v>
      </c>
      <c r="ID218" s="57" t="s">
        <v>79</v>
      </c>
      <c r="IE218" s="57" t="s">
        <v>68</v>
      </c>
      <c r="IF218" s="57" t="s">
        <v>79</v>
      </c>
      <c r="IG218" s="57" t="s">
        <v>79</v>
      </c>
      <c r="IH218" s="57" t="s">
        <v>79</v>
      </c>
      <c r="II218" s="57" t="s">
        <v>82</v>
      </c>
      <c r="IJ218" s="57">
        <v>31620</v>
      </c>
      <c r="IK218" s="57">
        <v>21547</v>
      </c>
      <c r="IL218" s="57">
        <v>31436</v>
      </c>
      <c r="IT218" s="57">
        <v>2</v>
      </c>
      <c r="IU218" s="57">
        <v>2</v>
      </c>
      <c r="IV218" s="57">
        <v>2</v>
      </c>
      <c r="JN218" s="57">
        <v>31620</v>
      </c>
      <c r="JO218" s="57">
        <v>21547</v>
      </c>
      <c r="JP218" s="57">
        <v>31754</v>
      </c>
      <c r="JQ218" s="57">
        <v>21532</v>
      </c>
      <c r="JR218" s="57">
        <v>21572</v>
      </c>
      <c r="JX218" s="57">
        <v>2</v>
      </c>
      <c r="JY218" s="57">
        <v>2</v>
      </c>
      <c r="JZ218" s="57">
        <v>2</v>
      </c>
      <c r="KA218" s="57">
        <v>1</v>
      </c>
      <c r="KB218" s="57">
        <v>2</v>
      </c>
      <c r="KR218" s="57">
        <v>31436</v>
      </c>
      <c r="KS218" s="57">
        <v>21572</v>
      </c>
      <c r="KT218" s="57">
        <v>21532</v>
      </c>
      <c r="LB218" s="57">
        <v>2</v>
      </c>
      <c r="LC218" s="57">
        <v>1</v>
      </c>
      <c r="LD218" s="57">
        <v>1</v>
      </c>
      <c r="MZ218" s="57">
        <v>31624</v>
      </c>
      <c r="NA218" s="57">
        <v>23684</v>
      </c>
      <c r="NJ218" s="57">
        <v>1</v>
      </c>
      <c r="NK218" s="57">
        <v>1</v>
      </c>
      <c r="OD218" s="57">
        <v>32110</v>
      </c>
      <c r="ON218" s="57">
        <v>1</v>
      </c>
      <c r="PJ218" s="57" t="s">
        <v>20594</v>
      </c>
      <c r="PK218" s="57" t="s">
        <v>20595</v>
      </c>
      <c r="PL218" s="57" t="s">
        <v>20596</v>
      </c>
      <c r="PN218" s="57">
        <v>1813.8993149</v>
      </c>
      <c r="PO218" s="57" t="s">
        <v>18823</v>
      </c>
      <c r="PP218" s="57" t="s">
        <v>18824</v>
      </c>
      <c r="PQ218" s="57" t="s">
        <v>18825</v>
      </c>
      <c r="PR218" s="57" t="s">
        <v>4077</v>
      </c>
      <c r="PS218" s="57" t="s">
        <v>4078</v>
      </c>
      <c r="PT218" s="57" t="s">
        <v>4079</v>
      </c>
      <c r="PU218" s="57" t="s">
        <v>3243</v>
      </c>
      <c r="PV218" s="57" t="s">
        <v>3255</v>
      </c>
      <c r="PW218" s="57" t="s">
        <v>3256</v>
      </c>
    </row>
    <row r="219" spans="1:439" ht="15" customHeight="1" x14ac:dyDescent="0.35">
      <c r="A219" s="57">
        <v>218</v>
      </c>
      <c r="B219" s="57" t="s">
        <v>2420</v>
      </c>
      <c r="C219" s="57" t="s">
        <v>2420</v>
      </c>
      <c r="D219" s="57" t="s">
        <v>409</v>
      </c>
      <c r="E219" s="57" t="s">
        <v>2604</v>
      </c>
      <c r="F219" s="57" t="s">
        <v>2605</v>
      </c>
      <c r="G219" s="57" t="s">
        <v>2606</v>
      </c>
      <c r="P219" s="57" t="s">
        <v>1970</v>
      </c>
      <c r="S219" s="57" t="s">
        <v>69</v>
      </c>
      <c r="T219" s="57" t="s">
        <v>69</v>
      </c>
      <c r="U219" s="57" t="s">
        <v>69</v>
      </c>
      <c r="V219" s="57" t="s">
        <v>69</v>
      </c>
      <c r="W219" s="57" t="s">
        <v>69</v>
      </c>
      <c r="X219" s="57" t="s">
        <v>69</v>
      </c>
      <c r="Y219" s="57" t="s">
        <v>69</v>
      </c>
      <c r="Z219" s="57" t="s">
        <v>69</v>
      </c>
      <c r="AA219" s="57" t="s">
        <v>69</v>
      </c>
      <c r="AB219" s="57" t="s">
        <v>63</v>
      </c>
      <c r="AC219" s="57" t="s">
        <v>69</v>
      </c>
      <c r="AD219" s="57" t="s">
        <v>69</v>
      </c>
      <c r="AE219" s="57" t="s">
        <v>63</v>
      </c>
      <c r="AF219" s="57" t="s">
        <v>69</v>
      </c>
      <c r="AG219" s="57" t="s">
        <v>69</v>
      </c>
      <c r="AH219" s="57" t="s">
        <v>75</v>
      </c>
      <c r="AI219" s="57" t="s">
        <v>2607</v>
      </c>
      <c r="AJ219" s="57" t="s">
        <v>83</v>
      </c>
      <c r="AK219" s="57" t="s">
        <v>83</v>
      </c>
      <c r="AL219" s="57" t="s">
        <v>77</v>
      </c>
      <c r="AM219" s="57" t="s">
        <v>2607</v>
      </c>
      <c r="AO219" s="57" t="s">
        <v>1041</v>
      </c>
      <c r="AP219" s="57" t="s">
        <v>19482</v>
      </c>
      <c r="AQ219" s="57" t="s">
        <v>1245</v>
      </c>
      <c r="AR219" s="57" t="s">
        <v>78</v>
      </c>
      <c r="AS219" s="57" t="s">
        <v>2527</v>
      </c>
      <c r="AT219" s="57" t="s">
        <v>18801</v>
      </c>
      <c r="AU219" s="57" t="s">
        <v>5912</v>
      </c>
      <c r="AV219" s="57" t="s">
        <v>5913</v>
      </c>
      <c r="AW219" s="57" t="s">
        <v>5914</v>
      </c>
      <c r="AX219" s="57" t="s">
        <v>5915</v>
      </c>
      <c r="AY219" s="57" t="s">
        <v>5916</v>
      </c>
      <c r="AZ219" s="57" t="s">
        <v>4941</v>
      </c>
      <c r="BE219" s="57" t="s">
        <v>20597</v>
      </c>
      <c r="BF219" s="57" t="s">
        <v>5918</v>
      </c>
      <c r="BG219" s="57" t="s">
        <v>5921</v>
      </c>
      <c r="BH219" s="57" t="s">
        <v>5919</v>
      </c>
      <c r="BI219" s="57" t="s">
        <v>5920</v>
      </c>
      <c r="BJ219" s="57" t="s">
        <v>5922</v>
      </c>
      <c r="BO219" s="57" t="s">
        <v>4681</v>
      </c>
      <c r="BP219" s="57" t="s">
        <v>20598</v>
      </c>
      <c r="BQ219" s="57" t="s">
        <v>20599</v>
      </c>
      <c r="BV219" s="57" t="s">
        <v>18056</v>
      </c>
      <c r="BW219" s="164" t="s">
        <v>18805</v>
      </c>
      <c r="BX219" s="57" t="s">
        <v>18806</v>
      </c>
      <c r="BY219" s="57" t="s">
        <v>8753</v>
      </c>
      <c r="BZ219" s="57" t="s">
        <v>8754</v>
      </c>
      <c r="CA219" s="57" t="s">
        <v>19668</v>
      </c>
      <c r="CB219" s="57" t="s">
        <v>19669</v>
      </c>
      <c r="CI219" s="57" t="s">
        <v>8757</v>
      </c>
      <c r="CJ219" s="57" t="s">
        <v>8758</v>
      </c>
      <c r="CK219" s="57" t="s">
        <v>8759</v>
      </c>
      <c r="CL219" s="57" t="s">
        <v>10205</v>
      </c>
      <c r="CS219" s="57" t="s">
        <v>4580</v>
      </c>
      <c r="CT219" s="57" t="s">
        <v>20600</v>
      </c>
      <c r="CZ219" s="57" t="s">
        <v>18078</v>
      </c>
      <c r="DA219" s="164" t="s">
        <v>18802</v>
      </c>
      <c r="DB219" s="57" t="s">
        <v>18900</v>
      </c>
      <c r="DC219" s="57" t="s">
        <v>11606</v>
      </c>
      <c r="DD219" s="57" t="s">
        <v>19670</v>
      </c>
      <c r="DE219" s="57" t="s">
        <v>19671</v>
      </c>
      <c r="DF219" s="57" t="s">
        <v>9908</v>
      </c>
      <c r="DG219" s="57" t="s">
        <v>19672</v>
      </c>
      <c r="DM219" s="57" t="s">
        <v>11610</v>
      </c>
      <c r="DN219" s="57" t="s">
        <v>12902</v>
      </c>
      <c r="DO219" s="57" t="s">
        <v>10648</v>
      </c>
      <c r="DP219" s="57" t="s">
        <v>12933</v>
      </c>
      <c r="DQ219" s="57" t="s">
        <v>10650</v>
      </c>
      <c r="DR219" s="57" t="s">
        <v>8631</v>
      </c>
      <c r="DS219" s="57" t="s">
        <v>4596</v>
      </c>
      <c r="DW219" s="57" t="s">
        <v>4579</v>
      </c>
      <c r="DX219" s="57" t="s">
        <v>4601</v>
      </c>
      <c r="DY219" s="57" t="s">
        <v>19673</v>
      </c>
      <c r="ED219" s="57" t="s">
        <v>18078</v>
      </c>
      <c r="EE219" s="164" t="s">
        <v>18805</v>
      </c>
      <c r="EF219" s="57" t="s">
        <v>18883</v>
      </c>
      <c r="EG219" s="57" t="s">
        <v>14024</v>
      </c>
      <c r="EH219" s="57" t="s">
        <v>14878</v>
      </c>
      <c r="EI219" s="57" t="s">
        <v>14879</v>
      </c>
      <c r="EJ219" s="57" t="s">
        <v>14026</v>
      </c>
      <c r="EK219" s="57" t="s">
        <v>14880</v>
      </c>
      <c r="EL219" s="57" t="s">
        <v>14881</v>
      </c>
      <c r="EQ219" s="57" t="s">
        <v>14028</v>
      </c>
      <c r="ER219" s="57" t="s">
        <v>14883</v>
      </c>
      <c r="ES219" s="57" t="s">
        <v>14884</v>
      </c>
      <c r="ET219" s="57" t="s">
        <v>15465</v>
      </c>
      <c r="EU219" s="57" t="s">
        <v>14886</v>
      </c>
      <c r="EV219" s="57" t="s">
        <v>14887</v>
      </c>
      <c r="EW219" s="57" t="s">
        <v>14888</v>
      </c>
      <c r="FA219" s="57" t="s">
        <v>13354</v>
      </c>
      <c r="FB219" s="57" t="s">
        <v>4601</v>
      </c>
      <c r="FC219" s="57" t="s">
        <v>20598</v>
      </c>
      <c r="FH219" s="57" t="s">
        <v>18075</v>
      </c>
      <c r="FI219" s="164" t="s">
        <v>18935</v>
      </c>
      <c r="FJ219" s="57" t="s">
        <v>18902</v>
      </c>
      <c r="FK219" s="57" t="s">
        <v>15727</v>
      </c>
      <c r="FL219" s="57" t="s">
        <v>11592</v>
      </c>
      <c r="FM219" s="57" t="s">
        <v>11593</v>
      </c>
      <c r="FN219" s="57" t="s">
        <v>11594</v>
      </c>
      <c r="FO219" s="57" t="s">
        <v>7307</v>
      </c>
      <c r="FP219" s="57" t="s">
        <v>11595</v>
      </c>
      <c r="FQ219" s="57" t="s">
        <v>11596</v>
      </c>
      <c r="FU219" s="57" t="s">
        <v>15728</v>
      </c>
      <c r="FV219" s="57" t="s">
        <v>14957</v>
      </c>
      <c r="FW219" s="57" t="s">
        <v>14958</v>
      </c>
      <c r="FX219" s="57" t="s">
        <v>11599</v>
      </c>
      <c r="FY219" s="57" t="s">
        <v>11600</v>
      </c>
      <c r="FZ219" s="57" t="s">
        <v>11601</v>
      </c>
      <c r="GE219" s="57" t="s">
        <v>13002</v>
      </c>
      <c r="GF219" s="57" t="s">
        <v>605</v>
      </c>
      <c r="GL219" s="57" t="s">
        <v>18081</v>
      </c>
      <c r="GM219" s="164" t="s">
        <v>18805</v>
      </c>
      <c r="GN219" s="57" t="s">
        <v>18929</v>
      </c>
      <c r="GO219" s="57" t="s">
        <v>16925</v>
      </c>
      <c r="GP219" s="57" t="s">
        <v>13685</v>
      </c>
      <c r="GQ219" s="57" t="s">
        <v>16926</v>
      </c>
      <c r="GR219" s="57" t="s">
        <v>19676</v>
      </c>
      <c r="GY219" s="57" t="s">
        <v>16928</v>
      </c>
      <c r="GZ219" s="57" t="s">
        <v>16929</v>
      </c>
      <c r="HA219" s="57" t="s">
        <v>16930</v>
      </c>
      <c r="HB219" s="57" t="s">
        <v>16931</v>
      </c>
      <c r="HC219" s="57" t="s">
        <v>13732</v>
      </c>
      <c r="HI219" s="57" t="s">
        <v>5712</v>
      </c>
      <c r="HJ219" s="57" t="s">
        <v>14253</v>
      </c>
      <c r="HK219" s="57" t="s">
        <v>14077</v>
      </c>
      <c r="HP219" s="57" t="s">
        <v>18075</v>
      </c>
      <c r="HQ219" s="164" t="s">
        <v>18805</v>
      </c>
      <c r="HR219" s="57" t="s">
        <v>19650</v>
      </c>
      <c r="HS219" s="57" t="s">
        <v>84</v>
      </c>
      <c r="HT219" s="57" t="s">
        <v>84</v>
      </c>
      <c r="HU219" s="57" t="s">
        <v>84</v>
      </c>
      <c r="HV219" s="57" t="s">
        <v>82</v>
      </c>
      <c r="HW219" s="57" t="s">
        <v>84</v>
      </c>
      <c r="HX219" s="57" t="s">
        <v>84</v>
      </c>
      <c r="HY219" s="57" t="s">
        <v>84</v>
      </c>
      <c r="HZ219" s="57" t="s">
        <v>84</v>
      </c>
      <c r="IA219" s="57" t="s">
        <v>84</v>
      </c>
      <c r="IB219" s="57" t="s">
        <v>84</v>
      </c>
      <c r="IC219" s="57" t="s">
        <v>84</v>
      </c>
      <c r="ID219" s="57" t="s">
        <v>84</v>
      </c>
      <c r="IE219" s="57" t="s">
        <v>82</v>
      </c>
      <c r="IF219" s="57" t="s">
        <v>84</v>
      </c>
      <c r="IG219" s="57" t="s">
        <v>84</v>
      </c>
      <c r="IH219" s="57" t="s">
        <v>84</v>
      </c>
      <c r="II219" s="57" t="s">
        <v>68</v>
      </c>
      <c r="IJ219" s="57">
        <v>13154</v>
      </c>
      <c r="IK219" s="57">
        <v>32079</v>
      </c>
      <c r="IL219" s="57">
        <v>32650</v>
      </c>
      <c r="IM219" s="57">
        <v>13366</v>
      </c>
      <c r="IN219" s="57">
        <v>33652</v>
      </c>
      <c r="IT219" s="57">
        <v>2</v>
      </c>
      <c r="IU219" s="57">
        <v>3</v>
      </c>
      <c r="IV219" s="57">
        <v>3</v>
      </c>
      <c r="IW219" s="57">
        <v>3</v>
      </c>
      <c r="IX219" s="57">
        <v>2</v>
      </c>
      <c r="JN219" s="57">
        <v>32079</v>
      </c>
      <c r="JO219" s="57">
        <v>32650</v>
      </c>
      <c r="JP219" s="57">
        <v>33652</v>
      </c>
      <c r="JQ219" s="57">
        <v>13154</v>
      </c>
      <c r="JR219" s="57">
        <v>11054</v>
      </c>
      <c r="JX219" s="57">
        <v>3</v>
      </c>
      <c r="JY219" s="57">
        <v>3</v>
      </c>
      <c r="JZ219" s="57">
        <v>2</v>
      </c>
      <c r="KA219" s="57">
        <v>2</v>
      </c>
      <c r="KB219" s="57">
        <v>2</v>
      </c>
      <c r="KR219" s="57">
        <v>32110</v>
      </c>
      <c r="KS219" s="57">
        <v>13254</v>
      </c>
      <c r="LB219" s="57">
        <v>3</v>
      </c>
      <c r="LC219" s="57">
        <v>2</v>
      </c>
      <c r="LV219" s="57">
        <v>32110</v>
      </c>
      <c r="MF219" s="57">
        <v>3</v>
      </c>
      <c r="MZ219" s="57">
        <v>13366</v>
      </c>
      <c r="NA219" s="57">
        <v>32663</v>
      </c>
      <c r="NB219" s="57">
        <v>11054</v>
      </c>
      <c r="NJ219" s="57">
        <v>3</v>
      </c>
      <c r="NK219" s="57">
        <v>3</v>
      </c>
      <c r="NL219" s="57">
        <v>2</v>
      </c>
      <c r="OD219" s="57">
        <v>32079</v>
      </c>
      <c r="ON219" s="57">
        <v>3</v>
      </c>
      <c r="PJ219" s="57" t="s">
        <v>20601</v>
      </c>
      <c r="PK219" s="57" t="s">
        <v>20602</v>
      </c>
      <c r="PL219" s="57" t="s">
        <v>20603</v>
      </c>
      <c r="PN219" s="57">
        <v>1365.1006734999999</v>
      </c>
      <c r="PO219" s="57" t="s">
        <v>18823</v>
      </c>
      <c r="PP219" s="57" t="s">
        <v>18824</v>
      </c>
      <c r="PQ219" s="57" t="s">
        <v>18825</v>
      </c>
      <c r="PR219" s="57" t="s">
        <v>3692</v>
      </c>
      <c r="PS219" s="57" t="s">
        <v>3693</v>
      </c>
      <c r="PT219" s="57" t="s">
        <v>3694</v>
      </c>
      <c r="PU219" s="57" t="s">
        <v>3695</v>
      </c>
      <c r="PV219" s="57" t="s">
        <v>3696</v>
      </c>
      <c r="PW219" s="57" t="s">
        <v>3697</v>
      </c>
    </row>
    <row r="220" spans="1:439" ht="15" customHeight="1" x14ac:dyDescent="0.35">
      <c r="A220" s="57">
        <v>219</v>
      </c>
      <c r="B220" s="57" t="s">
        <v>2420</v>
      </c>
      <c r="C220" s="57" t="s">
        <v>2420</v>
      </c>
      <c r="D220" s="57" t="s">
        <v>20604</v>
      </c>
      <c r="E220" s="57" t="s">
        <v>2608</v>
      </c>
      <c r="F220" s="57" t="s">
        <v>1553</v>
      </c>
      <c r="G220" s="57" t="s">
        <v>2609</v>
      </c>
      <c r="H220" s="57" t="s">
        <v>2610</v>
      </c>
      <c r="P220" s="57" t="s">
        <v>1690</v>
      </c>
      <c r="S220" s="57" t="s">
        <v>69</v>
      </c>
      <c r="T220" s="57" t="s">
        <v>63</v>
      </c>
      <c r="U220" s="57" t="s">
        <v>63</v>
      </c>
      <c r="V220" s="57" t="s">
        <v>69</v>
      </c>
      <c r="W220" s="57" t="s">
        <v>63</v>
      </c>
      <c r="X220" s="57" t="s">
        <v>69</v>
      </c>
      <c r="Y220" s="57" t="s">
        <v>69</v>
      </c>
      <c r="Z220" s="57" t="s">
        <v>63</v>
      </c>
      <c r="AA220" s="57" t="s">
        <v>69</v>
      </c>
      <c r="AB220" s="57" t="s">
        <v>63</v>
      </c>
      <c r="AC220" s="57" t="s">
        <v>69</v>
      </c>
      <c r="AD220" s="57" t="s">
        <v>69</v>
      </c>
      <c r="AE220" s="57" t="s">
        <v>69</v>
      </c>
      <c r="AF220" s="57" t="s">
        <v>69</v>
      </c>
      <c r="AG220" s="57" t="s">
        <v>63</v>
      </c>
      <c r="AH220" s="57" t="s">
        <v>75</v>
      </c>
      <c r="AI220" s="57" t="s">
        <v>2611</v>
      </c>
      <c r="AJ220" s="57" t="s">
        <v>76</v>
      </c>
      <c r="AK220" s="57" t="s">
        <v>81</v>
      </c>
      <c r="AL220" s="57" t="s">
        <v>66</v>
      </c>
      <c r="AO220" s="57" t="s">
        <v>1042</v>
      </c>
      <c r="AP220" s="57" t="s">
        <v>19190</v>
      </c>
      <c r="AQ220" s="57" t="s">
        <v>67</v>
      </c>
      <c r="AR220" s="57" t="s">
        <v>73</v>
      </c>
      <c r="AS220" s="57" t="s">
        <v>1523</v>
      </c>
      <c r="AT220" s="57" t="s">
        <v>18801</v>
      </c>
      <c r="AU220" s="57" t="s">
        <v>5279</v>
      </c>
      <c r="AV220" s="57" t="s">
        <v>4750</v>
      </c>
      <c r="AW220" s="57" t="s">
        <v>5280</v>
      </c>
      <c r="AX220" s="57" t="s">
        <v>5281</v>
      </c>
      <c r="AY220" s="57" t="s">
        <v>5282</v>
      </c>
      <c r="BE220" s="57" t="s">
        <v>5283</v>
      </c>
      <c r="BF220" s="57" t="s">
        <v>4494</v>
      </c>
      <c r="BG220" s="57" t="s">
        <v>5284</v>
      </c>
      <c r="BH220" s="57" t="s">
        <v>5285</v>
      </c>
      <c r="BI220" s="57" t="s">
        <v>5286</v>
      </c>
      <c r="BJ220" s="57" t="s">
        <v>5287</v>
      </c>
      <c r="BO220" s="57" t="s">
        <v>4579</v>
      </c>
      <c r="BP220" s="57" t="s">
        <v>4498</v>
      </c>
      <c r="BV220" s="57" t="s">
        <v>18059</v>
      </c>
      <c r="BW220" s="164" t="s">
        <v>18805</v>
      </c>
      <c r="BX220" s="57" t="s">
        <v>18893</v>
      </c>
      <c r="BY220" s="57" t="s">
        <v>9854</v>
      </c>
      <c r="BZ220" s="57" t="s">
        <v>9855</v>
      </c>
      <c r="CA220" s="57" t="s">
        <v>9856</v>
      </c>
      <c r="CB220" s="57" t="s">
        <v>9857</v>
      </c>
      <c r="CC220" s="57" t="s">
        <v>9858</v>
      </c>
      <c r="CD220" s="57" t="s">
        <v>9859</v>
      </c>
      <c r="CI220" s="57" t="s">
        <v>9860</v>
      </c>
      <c r="CJ220" s="57" t="s">
        <v>9861</v>
      </c>
      <c r="CK220" s="57" t="s">
        <v>9862</v>
      </c>
      <c r="CL220" s="57" t="s">
        <v>9863</v>
      </c>
      <c r="CM220" s="57" t="s">
        <v>9864</v>
      </c>
      <c r="CN220" s="57" t="s">
        <v>9865</v>
      </c>
      <c r="CO220" s="57" t="s">
        <v>9866</v>
      </c>
      <c r="CS220" s="57" t="s">
        <v>9867</v>
      </c>
      <c r="CT220" s="57" t="s">
        <v>9868</v>
      </c>
      <c r="CZ220" s="57" t="s">
        <v>18056</v>
      </c>
      <c r="DA220" s="164" t="s">
        <v>18802</v>
      </c>
      <c r="DB220" s="57" t="s">
        <v>20605</v>
      </c>
      <c r="DC220" s="57" t="s">
        <v>12553</v>
      </c>
      <c r="DD220" s="57" t="s">
        <v>11062</v>
      </c>
      <c r="DE220" s="57" t="s">
        <v>11063</v>
      </c>
      <c r="DF220" s="57" t="s">
        <v>11064</v>
      </c>
      <c r="DG220" s="57" t="s">
        <v>11065</v>
      </c>
      <c r="DH220" s="57" t="s">
        <v>11066</v>
      </c>
      <c r="DM220" s="57" t="s">
        <v>12554</v>
      </c>
      <c r="DN220" s="57" t="s">
        <v>12555</v>
      </c>
      <c r="DO220" s="57" t="s">
        <v>11069</v>
      </c>
      <c r="DP220" s="57" t="s">
        <v>12556</v>
      </c>
      <c r="DQ220" s="57" t="s">
        <v>12557</v>
      </c>
      <c r="DR220" s="57" t="s">
        <v>11072</v>
      </c>
      <c r="DW220" s="57" t="s">
        <v>9868</v>
      </c>
      <c r="DX220" s="57" t="s">
        <v>11073</v>
      </c>
      <c r="DY220" s="57" t="s">
        <v>605</v>
      </c>
      <c r="ED220" s="57" t="s">
        <v>18063</v>
      </c>
      <c r="EE220" s="164" t="s">
        <v>18805</v>
      </c>
      <c r="EF220" s="57" t="s">
        <v>19061</v>
      </c>
      <c r="EG220" s="57" t="s">
        <v>13583</v>
      </c>
      <c r="EH220" s="57" t="s">
        <v>13584</v>
      </c>
      <c r="EI220" s="57" t="s">
        <v>13585</v>
      </c>
      <c r="EJ220" s="57" t="s">
        <v>13586</v>
      </c>
      <c r="EK220" s="57" t="s">
        <v>13587</v>
      </c>
      <c r="EL220" s="57" t="s">
        <v>13588</v>
      </c>
      <c r="EQ220" s="57" t="s">
        <v>20606</v>
      </c>
      <c r="ER220" s="57" t="s">
        <v>13590</v>
      </c>
      <c r="ES220" s="57" t="s">
        <v>13591</v>
      </c>
      <c r="ET220" s="57" t="s">
        <v>13592</v>
      </c>
      <c r="EU220" s="57" t="s">
        <v>13593</v>
      </c>
      <c r="EV220" s="57" t="s">
        <v>13594</v>
      </c>
      <c r="FA220" s="57" t="s">
        <v>13584</v>
      </c>
      <c r="FB220" s="57" t="s">
        <v>13595</v>
      </c>
      <c r="FH220" s="57" t="s">
        <v>18063</v>
      </c>
      <c r="FI220" s="164" t="s">
        <v>18805</v>
      </c>
      <c r="FJ220" s="57" t="s">
        <v>18929</v>
      </c>
      <c r="FK220" s="57" t="s">
        <v>15399</v>
      </c>
      <c r="FL220" s="57" t="s">
        <v>15400</v>
      </c>
      <c r="FM220" s="57" t="s">
        <v>15401</v>
      </c>
      <c r="FN220" s="57" t="s">
        <v>15402</v>
      </c>
      <c r="FO220" s="57" t="s">
        <v>15403</v>
      </c>
      <c r="FP220" s="57" t="s">
        <v>15404</v>
      </c>
      <c r="FU220" s="57" t="s">
        <v>15405</v>
      </c>
      <c r="FV220" s="57" t="s">
        <v>15097</v>
      </c>
      <c r="FW220" s="57" t="s">
        <v>15406</v>
      </c>
      <c r="FX220" s="57" t="s">
        <v>15407</v>
      </c>
      <c r="FY220" s="57" t="s">
        <v>15408</v>
      </c>
      <c r="FZ220" s="57" t="s">
        <v>15409</v>
      </c>
      <c r="GE220" s="57" t="s">
        <v>6405</v>
      </c>
      <c r="GF220" s="57" t="s">
        <v>13296</v>
      </c>
      <c r="GG220" s="57" t="s">
        <v>6996</v>
      </c>
      <c r="GL220" s="57" t="s">
        <v>18084</v>
      </c>
      <c r="GM220" s="164" t="s">
        <v>18805</v>
      </c>
      <c r="GN220" s="57" t="s">
        <v>19108</v>
      </c>
      <c r="GO220" s="57" t="s">
        <v>774</v>
      </c>
      <c r="GP220" s="57" t="s">
        <v>775</v>
      </c>
      <c r="GQ220" s="57" t="s">
        <v>776</v>
      </c>
      <c r="GR220" s="57" t="s">
        <v>777</v>
      </c>
      <c r="GS220" s="57" t="s">
        <v>778</v>
      </c>
      <c r="GY220" s="57" t="s">
        <v>779</v>
      </c>
      <c r="GZ220" s="57" t="s">
        <v>780</v>
      </c>
      <c r="HA220" s="57" t="s">
        <v>781</v>
      </c>
      <c r="HB220" s="57" t="s">
        <v>782</v>
      </c>
      <c r="HC220" s="57" t="s">
        <v>783</v>
      </c>
      <c r="HI220" s="57" t="s">
        <v>606</v>
      </c>
      <c r="HJ220" s="57" t="s">
        <v>784</v>
      </c>
      <c r="HP220" s="57" t="s">
        <v>18061</v>
      </c>
      <c r="HQ220" s="164" t="s">
        <v>18835</v>
      </c>
      <c r="HR220" s="57" t="s">
        <v>18828</v>
      </c>
      <c r="HS220" s="57" t="s">
        <v>79</v>
      </c>
      <c r="HT220" s="57" t="s">
        <v>79</v>
      </c>
      <c r="HU220" s="57" t="s">
        <v>79</v>
      </c>
      <c r="HV220" s="57" t="s">
        <v>74</v>
      </c>
      <c r="HW220" s="57" t="s">
        <v>79</v>
      </c>
      <c r="HX220" s="57" t="s">
        <v>79</v>
      </c>
      <c r="HY220" s="57" t="s">
        <v>74</v>
      </c>
      <c r="HZ220" s="57" t="s">
        <v>79</v>
      </c>
      <c r="IA220" s="57" t="s">
        <v>79</v>
      </c>
      <c r="IB220" s="57" t="s">
        <v>79</v>
      </c>
      <c r="IC220" s="57" t="s">
        <v>79</v>
      </c>
      <c r="ID220" s="57" t="s">
        <v>79</v>
      </c>
      <c r="IE220" s="57" t="s">
        <v>68</v>
      </c>
      <c r="IF220" s="57" t="s">
        <v>79</v>
      </c>
      <c r="IG220" s="57" t="s">
        <v>79</v>
      </c>
      <c r="IH220" s="57" t="s">
        <v>79</v>
      </c>
      <c r="II220" s="57" t="s">
        <v>68</v>
      </c>
      <c r="IJ220" s="57">
        <v>21543</v>
      </c>
      <c r="IK220" s="57">
        <v>21547</v>
      </c>
      <c r="IT220" s="57">
        <v>2</v>
      </c>
      <c r="IU220" s="57">
        <v>2</v>
      </c>
      <c r="JN220" s="57">
        <v>12054</v>
      </c>
      <c r="JO220" s="57">
        <v>21543</v>
      </c>
      <c r="JP220" s="57">
        <v>21510</v>
      </c>
      <c r="JQ220" s="57">
        <v>32062</v>
      </c>
      <c r="JR220" s="57">
        <v>21547</v>
      </c>
      <c r="JX220" s="57">
        <v>2</v>
      </c>
      <c r="JY220" s="57">
        <v>2</v>
      </c>
      <c r="JZ220" s="57">
        <v>2</v>
      </c>
      <c r="KA220" s="57">
        <v>2</v>
      </c>
      <c r="KB220" s="57">
        <v>2</v>
      </c>
      <c r="KR220" s="57">
        <v>21543</v>
      </c>
      <c r="KS220" s="57">
        <v>31436</v>
      </c>
      <c r="KT220" s="57">
        <v>21532</v>
      </c>
      <c r="KU220" s="57">
        <v>21510</v>
      </c>
      <c r="LB220" s="57">
        <v>2</v>
      </c>
      <c r="LC220" s="57">
        <v>2</v>
      </c>
      <c r="LD220" s="57">
        <v>2</v>
      </c>
      <c r="LE220" s="57">
        <v>2</v>
      </c>
      <c r="LV220" s="57">
        <v>21543</v>
      </c>
      <c r="LW220" s="57">
        <v>31436</v>
      </c>
      <c r="LX220" s="57">
        <v>21532</v>
      </c>
      <c r="LY220" s="57">
        <v>21510</v>
      </c>
      <c r="MF220" s="57">
        <v>2</v>
      </c>
      <c r="MG220" s="57">
        <v>2</v>
      </c>
      <c r="MH220" s="57">
        <v>2</v>
      </c>
      <c r="MI220" s="57">
        <v>2</v>
      </c>
      <c r="OD220" s="57">
        <v>21547</v>
      </c>
      <c r="ON220" s="57">
        <v>2</v>
      </c>
      <c r="PJ220" s="57" t="s">
        <v>20607</v>
      </c>
      <c r="PK220" s="57" t="s">
        <v>20608</v>
      </c>
      <c r="PL220" s="57" t="s">
        <v>20609</v>
      </c>
      <c r="PN220" s="57">
        <v>1161.0095038999993</v>
      </c>
      <c r="PO220" s="57" t="s">
        <v>18823</v>
      </c>
      <c r="PP220" s="57" t="s">
        <v>18824</v>
      </c>
      <c r="PQ220" s="57" t="s">
        <v>18825</v>
      </c>
      <c r="PR220" s="57" t="s">
        <v>3483</v>
      </c>
      <c r="PS220" s="57" t="s">
        <v>4080</v>
      </c>
      <c r="PT220" s="57" t="s">
        <v>4081</v>
      </c>
      <c r="PU220" s="57" t="s">
        <v>3486</v>
      </c>
      <c r="PV220" s="57" t="s">
        <v>3487</v>
      </c>
      <c r="PW220" s="57" t="s">
        <v>3488</v>
      </c>
    </row>
    <row r="221" spans="1:439" ht="15" customHeight="1" x14ac:dyDescent="0.35">
      <c r="A221" s="57">
        <v>220</v>
      </c>
      <c r="B221" s="57" t="s">
        <v>2420</v>
      </c>
      <c r="C221" s="57" t="s">
        <v>2420</v>
      </c>
      <c r="D221" s="57" t="s">
        <v>410</v>
      </c>
      <c r="E221" s="57" t="s">
        <v>2612</v>
      </c>
      <c r="F221" s="57" t="s">
        <v>2214</v>
      </c>
      <c r="P221" s="57" t="s">
        <v>1812</v>
      </c>
      <c r="S221" s="57" t="s">
        <v>69</v>
      </c>
      <c r="T221" s="57" t="s">
        <v>69</v>
      </c>
      <c r="U221" s="57" t="s">
        <v>69</v>
      </c>
      <c r="V221" s="57" t="s">
        <v>69</v>
      </c>
      <c r="W221" s="57" t="s">
        <v>69</v>
      </c>
      <c r="X221" s="57" t="s">
        <v>69</v>
      </c>
      <c r="Y221" s="57" t="s">
        <v>69</v>
      </c>
      <c r="Z221" s="57" t="s">
        <v>63</v>
      </c>
      <c r="AA221" s="57" t="s">
        <v>69</v>
      </c>
      <c r="AB221" s="57" t="s">
        <v>63</v>
      </c>
      <c r="AC221" s="57" t="s">
        <v>69</v>
      </c>
      <c r="AD221" s="57" t="s">
        <v>69</v>
      </c>
      <c r="AE221" s="57" t="s">
        <v>63</v>
      </c>
      <c r="AF221" s="57" t="s">
        <v>69</v>
      </c>
      <c r="AG221" s="57" t="s">
        <v>69</v>
      </c>
      <c r="AH221" s="57" t="s">
        <v>75</v>
      </c>
      <c r="AI221" s="57" t="s">
        <v>1813</v>
      </c>
      <c r="AJ221" s="57" t="s">
        <v>83</v>
      </c>
      <c r="AK221" s="57" t="s">
        <v>83</v>
      </c>
      <c r="AL221" s="57" t="s">
        <v>77</v>
      </c>
      <c r="AM221" s="57" t="s">
        <v>2613</v>
      </c>
      <c r="AO221" s="57" t="s">
        <v>1043</v>
      </c>
      <c r="AP221" s="57" t="s">
        <v>18850</v>
      </c>
      <c r="AQ221" s="57" t="s">
        <v>1245</v>
      </c>
      <c r="AR221" s="57" t="s">
        <v>78</v>
      </c>
      <c r="AS221" s="57" t="s">
        <v>2527</v>
      </c>
      <c r="AT221" s="57" t="s">
        <v>18801</v>
      </c>
      <c r="AU221" s="57" t="s">
        <v>5577</v>
      </c>
      <c r="AV221" s="57" t="s">
        <v>5578</v>
      </c>
      <c r="AW221" s="57" t="s">
        <v>5579</v>
      </c>
      <c r="AX221" s="57" t="s">
        <v>5580</v>
      </c>
      <c r="AY221" s="57" t="s">
        <v>5581</v>
      </c>
      <c r="BE221" s="57" t="s">
        <v>5582</v>
      </c>
      <c r="BF221" s="57" t="s">
        <v>5583</v>
      </c>
      <c r="BG221" s="57" t="s">
        <v>5584</v>
      </c>
      <c r="BH221" s="57" t="s">
        <v>5585</v>
      </c>
      <c r="BI221" s="57" t="s">
        <v>5586</v>
      </c>
      <c r="BJ221" s="57" t="s">
        <v>5587</v>
      </c>
      <c r="BK221" s="57" t="s">
        <v>5588</v>
      </c>
      <c r="BO221" s="57" t="s">
        <v>5776</v>
      </c>
      <c r="BP221" s="57" t="s">
        <v>17385</v>
      </c>
      <c r="BQ221" s="57" t="s">
        <v>13367</v>
      </c>
      <c r="BV221" s="57" t="s">
        <v>18056</v>
      </c>
      <c r="BW221" s="164" t="s">
        <v>18805</v>
      </c>
      <c r="BX221" s="57" t="s">
        <v>18853</v>
      </c>
      <c r="BY221" s="57" t="s">
        <v>8425</v>
      </c>
      <c r="BZ221" s="57" t="s">
        <v>8426</v>
      </c>
      <c r="CA221" s="57" t="s">
        <v>8427</v>
      </c>
      <c r="CB221" s="57" t="s">
        <v>8428</v>
      </c>
      <c r="CC221" s="57" t="s">
        <v>8429</v>
      </c>
      <c r="CD221" s="57" t="s">
        <v>8430</v>
      </c>
      <c r="CE221" s="57" t="s">
        <v>8431</v>
      </c>
      <c r="CF221" s="57" t="s">
        <v>8432</v>
      </c>
      <c r="CG221" s="57" t="s">
        <v>8433</v>
      </c>
      <c r="CI221" s="57" t="s">
        <v>8434</v>
      </c>
      <c r="CJ221" s="57" t="s">
        <v>20610</v>
      </c>
      <c r="CK221" s="57" t="s">
        <v>8436</v>
      </c>
      <c r="CL221" s="57" t="s">
        <v>5587</v>
      </c>
      <c r="CM221" s="57" t="s">
        <v>8437</v>
      </c>
      <c r="CN221" s="57" t="s">
        <v>8438</v>
      </c>
      <c r="CO221" s="57" t="s">
        <v>8439</v>
      </c>
      <c r="CP221" s="57" t="s">
        <v>8440</v>
      </c>
      <c r="CQ221" s="57" t="s">
        <v>8441</v>
      </c>
      <c r="CS221" s="57" t="s">
        <v>8442</v>
      </c>
      <c r="CT221" s="57" t="s">
        <v>8443</v>
      </c>
      <c r="CU221" s="57" t="s">
        <v>4589</v>
      </c>
      <c r="CZ221" s="57" t="s">
        <v>18078</v>
      </c>
      <c r="DA221" s="164" t="s">
        <v>18802</v>
      </c>
      <c r="DB221" s="57" t="s">
        <v>18934</v>
      </c>
      <c r="DC221" s="57" t="s">
        <v>11290</v>
      </c>
      <c r="DD221" s="57" t="s">
        <v>11291</v>
      </c>
      <c r="DE221" s="57" t="s">
        <v>11292</v>
      </c>
      <c r="DF221" s="57" t="s">
        <v>11293</v>
      </c>
      <c r="DM221" s="57" t="s">
        <v>11294</v>
      </c>
      <c r="DN221" s="57" t="s">
        <v>11295</v>
      </c>
      <c r="DO221" s="57" t="s">
        <v>11296</v>
      </c>
      <c r="DP221" s="57" t="s">
        <v>11297</v>
      </c>
      <c r="DQ221" s="57" t="s">
        <v>11298</v>
      </c>
      <c r="DR221" s="57" t="s">
        <v>11299</v>
      </c>
      <c r="DW221" s="57" t="s">
        <v>11300</v>
      </c>
      <c r="DX221" s="57" t="s">
        <v>11301</v>
      </c>
      <c r="DY221" s="57" t="s">
        <v>11302</v>
      </c>
      <c r="ED221" s="57" t="s">
        <v>18075</v>
      </c>
      <c r="EE221" s="164" t="s">
        <v>18935</v>
      </c>
      <c r="EF221" s="57" t="s">
        <v>18900</v>
      </c>
      <c r="EG221" s="57" t="s">
        <v>13764</v>
      </c>
      <c r="EH221" s="57" t="s">
        <v>13765</v>
      </c>
      <c r="EI221" s="57" t="s">
        <v>13766</v>
      </c>
      <c r="EJ221" s="57" t="s">
        <v>13767</v>
      </c>
      <c r="EK221" s="57" t="s">
        <v>13768</v>
      </c>
      <c r="EL221" s="57" t="s">
        <v>13769</v>
      </c>
      <c r="EQ221" s="57" t="s">
        <v>17394</v>
      </c>
      <c r="ER221" s="57" t="s">
        <v>13771</v>
      </c>
      <c r="ES221" s="57" t="s">
        <v>13772</v>
      </c>
      <c r="ET221" s="57" t="s">
        <v>13773</v>
      </c>
      <c r="EU221" s="57" t="s">
        <v>13774</v>
      </c>
      <c r="EV221" s="57" t="s">
        <v>13775</v>
      </c>
      <c r="EW221" s="57" t="s">
        <v>13776</v>
      </c>
      <c r="EX221" s="57" t="s">
        <v>13777</v>
      </c>
      <c r="FA221" s="57" t="s">
        <v>11469</v>
      </c>
      <c r="FH221" s="57" t="s">
        <v>18056</v>
      </c>
      <c r="FI221" s="164" t="s">
        <v>18805</v>
      </c>
      <c r="FJ221" s="57" t="s">
        <v>19088</v>
      </c>
      <c r="FK221" s="57" t="s">
        <v>15968</v>
      </c>
      <c r="FL221" s="57" t="s">
        <v>9906</v>
      </c>
      <c r="FM221" s="57" t="s">
        <v>15969</v>
      </c>
      <c r="FN221" s="57" t="s">
        <v>9908</v>
      </c>
      <c r="FU221" s="57" t="s">
        <v>15970</v>
      </c>
      <c r="FV221" s="57" t="s">
        <v>13410</v>
      </c>
      <c r="FW221" s="57" t="s">
        <v>10648</v>
      </c>
      <c r="FX221" s="57" t="s">
        <v>15971</v>
      </c>
      <c r="FY221" s="57" t="s">
        <v>8631</v>
      </c>
      <c r="FZ221" s="57" t="s">
        <v>4596</v>
      </c>
      <c r="GE221" s="57" t="s">
        <v>4602</v>
      </c>
      <c r="GF221" s="57" t="s">
        <v>20611</v>
      </c>
      <c r="GG221" s="57" t="s">
        <v>6405</v>
      </c>
      <c r="GL221" s="57" t="s">
        <v>18078</v>
      </c>
      <c r="GM221" s="164" t="s">
        <v>18805</v>
      </c>
      <c r="GN221" s="57" t="s">
        <v>18957</v>
      </c>
      <c r="GO221" s="57" t="s">
        <v>20612</v>
      </c>
      <c r="GP221" s="57" t="s">
        <v>17401</v>
      </c>
      <c r="GQ221" s="57" t="s">
        <v>17402</v>
      </c>
      <c r="GR221" s="57" t="s">
        <v>5116</v>
      </c>
      <c r="GY221" s="57" t="s">
        <v>17403</v>
      </c>
      <c r="GZ221" s="57" t="s">
        <v>17404</v>
      </c>
      <c r="HA221" s="57" t="s">
        <v>19485</v>
      </c>
      <c r="HB221" s="57" t="s">
        <v>19486</v>
      </c>
      <c r="HC221" s="57" t="s">
        <v>17407</v>
      </c>
      <c r="HD221" s="57" t="s">
        <v>17408</v>
      </c>
      <c r="HE221" s="57" t="s">
        <v>19487</v>
      </c>
      <c r="HI221" s="57" t="s">
        <v>6945</v>
      </c>
      <c r="HJ221" s="57" t="s">
        <v>4900</v>
      </c>
      <c r="HP221" s="57" t="s">
        <v>18084</v>
      </c>
      <c r="HQ221" s="164" t="s">
        <v>18835</v>
      </c>
      <c r="HR221" s="57" t="s">
        <v>18900</v>
      </c>
      <c r="HS221" s="57" t="s">
        <v>84</v>
      </c>
      <c r="HT221" s="57" t="s">
        <v>84</v>
      </c>
      <c r="HU221" s="57" t="s">
        <v>84</v>
      </c>
      <c r="HV221" s="57" t="s">
        <v>82</v>
      </c>
      <c r="HW221" s="57" t="s">
        <v>82</v>
      </c>
      <c r="HX221" s="57" t="s">
        <v>84</v>
      </c>
      <c r="HY221" s="57" t="s">
        <v>84</v>
      </c>
      <c r="HZ221" s="57" t="s">
        <v>84</v>
      </c>
      <c r="IA221" s="57" t="s">
        <v>84</v>
      </c>
      <c r="IB221" s="57" t="s">
        <v>84</v>
      </c>
      <c r="IC221" s="57" t="s">
        <v>84</v>
      </c>
      <c r="ID221" s="57" t="s">
        <v>84</v>
      </c>
      <c r="IE221" s="57" t="s">
        <v>84</v>
      </c>
      <c r="IF221" s="57" t="s">
        <v>84</v>
      </c>
      <c r="IG221" s="57" t="s">
        <v>84</v>
      </c>
      <c r="IH221" s="57" t="s">
        <v>84</v>
      </c>
      <c r="II221" s="57" t="s">
        <v>68</v>
      </c>
      <c r="IJ221" s="57">
        <v>13254</v>
      </c>
      <c r="IK221" s="57">
        <v>13154</v>
      </c>
      <c r="IL221" s="57">
        <v>33054</v>
      </c>
      <c r="IT221" s="57">
        <v>2</v>
      </c>
      <c r="IU221" s="57">
        <v>2</v>
      </c>
      <c r="IV221" s="57">
        <v>3</v>
      </c>
      <c r="JN221" s="57">
        <v>13254</v>
      </c>
      <c r="JO221" s="57">
        <v>13154</v>
      </c>
      <c r="JP221" s="57">
        <v>33054</v>
      </c>
      <c r="JQ221" s="57">
        <v>46031</v>
      </c>
      <c r="JX221" s="57">
        <v>2</v>
      </c>
      <c r="JY221" s="57">
        <v>2</v>
      </c>
      <c r="JZ221" s="57">
        <v>3</v>
      </c>
      <c r="KA221" s="57">
        <v>2</v>
      </c>
      <c r="KR221" s="57">
        <v>46031</v>
      </c>
      <c r="KS221" s="57">
        <v>13254</v>
      </c>
      <c r="LB221" s="57">
        <v>2</v>
      </c>
      <c r="LC221" s="57">
        <v>2</v>
      </c>
      <c r="LV221" s="57">
        <v>13254</v>
      </c>
      <c r="MF221" s="57">
        <v>2</v>
      </c>
      <c r="MZ221" s="57">
        <v>32110</v>
      </c>
      <c r="NA221" s="57">
        <v>32079</v>
      </c>
      <c r="NJ221" s="57">
        <v>3</v>
      </c>
      <c r="NK221" s="57">
        <v>3</v>
      </c>
      <c r="OD221" s="57">
        <v>13254</v>
      </c>
      <c r="ON221" s="57">
        <v>2</v>
      </c>
      <c r="PJ221" s="57" t="s">
        <v>20613</v>
      </c>
      <c r="PK221" s="57" t="s">
        <v>20614</v>
      </c>
      <c r="PL221" s="57" t="s">
        <v>20615</v>
      </c>
      <c r="PN221" s="57">
        <v>1074.1864332</v>
      </c>
      <c r="PO221" s="57" t="s">
        <v>18823</v>
      </c>
      <c r="PP221" s="57" t="s">
        <v>18824</v>
      </c>
      <c r="PQ221" s="57" t="s">
        <v>18825</v>
      </c>
      <c r="PR221" s="57" t="s">
        <v>3582</v>
      </c>
      <c r="PS221" s="57" t="s">
        <v>3583</v>
      </c>
      <c r="PT221" s="57" t="s">
        <v>3584</v>
      </c>
      <c r="PU221" s="57" t="s">
        <v>3585</v>
      </c>
      <c r="PV221" s="57" t="s">
        <v>3857</v>
      </c>
      <c r="PW221" s="57" t="s">
        <v>3539</v>
      </c>
    </row>
    <row r="222" spans="1:439" ht="15" customHeight="1" x14ac:dyDescent="0.35">
      <c r="A222" s="57">
        <v>221</v>
      </c>
      <c r="B222" s="57" t="s">
        <v>2420</v>
      </c>
      <c r="C222" s="57" t="s">
        <v>2420</v>
      </c>
      <c r="D222" s="57" t="s">
        <v>305</v>
      </c>
      <c r="E222" s="57" t="s">
        <v>2614</v>
      </c>
      <c r="F222" s="57" t="s">
        <v>2615</v>
      </c>
      <c r="P222" s="57" t="s">
        <v>1453</v>
      </c>
      <c r="S222" s="57" t="s">
        <v>69</v>
      </c>
      <c r="T222" s="57" t="s">
        <v>69</v>
      </c>
      <c r="U222" s="57" t="s">
        <v>69</v>
      </c>
      <c r="V222" s="57" t="s">
        <v>69</v>
      </c>
      <c r="W222" s="57" t="s">
        <v>69</v>
      </c>
      <c r="X222" s="57" t="s">
        <v>69</v>
      </c>
      <c r="Y222" s="57" t="s">
        <v>69</v>
      </c>
      <c r="Z222" s="57" t="s">
        <v>69</v>
      </c>
      <c r="AA222" s="57" t="s">
        <v>69</v>
      </c>
      <c r="AB222" s="57" t="s">
        <v>63</v>
      </c>
      <c r="AC222" s="57" t="s">
        <v>69</v>
      </c>
      <c r="AD222" s="57" t="s">
        <v>63</v>
      </c>
      <c r="AE222" s="57" t="s">
        <v>63</v>
      </c>
      <c r="AF222" s="57" t="s">
        <v>69</v>
      </c>
      <c r="AG222" s="57" t="s">
        <v>69</v>
      </c>
      <c r="AH222" s="57" t="s">
        <v>70</v>
      </c>
      <c r="AI222" s="57" t="s">
        <v>2616</v>
      </c>
      <c r="AJ222" s="57" t="s">
        <v>81</v>
      </c>
      <c r="AK222" s="57" t="s">
        <v>83</v>
      </c>
      <c r="AL222" s="57" t="s">
        <v>66</v>
      </c>
      <c r="AN222" s="57" t="s">
        <v>1455</v>
      </c>
      <c r="AO222" s="57" t="s">
        <v>1044</v>
      </c>
      <c r="AP222" s="57" t="s">
        <v>19104</v>
      </c>
      <c r="AQ222" s="57" t="s">
        <v>67</v>
      </c>
      <c r="AR222" s="57" t="s">
        <v>78</v>
      </c>
      <c r="AS222" s="57" t="s">
        <v>2527</v>
      </c>
      <c r="AT222" s="57" t="s">
        <v>18801</v>
      </c>
      <c r="AU222" s="57" t="s">
        <v>4910</v>
      </c>
      <c r="AV222" s="57" t="s">
        <v>20616</v>
      </c>
      <c r="AW222" s="57" t="s">
        <v>20617</v>
      </c>
      <c r="AX222" s="57" t="s">
        <v>20618</v>
      </c>
      <c r="AY222" s="57" t="s">
        <v>4913</v>
      </c>
      <c r="AZ222" s="57" t="s">
        <v>20619</v>
      </c>
      <c r="BE222" s="57" t="s">
        <v>4914</v>
      </c>
      <c r="BF222" s="57" t="s">
        <v>20620</v>
      </c>
      <c r="BG222" s="57" t="s">
        <v>4916</v>
      </c>
      <c r="BH222" s="57" t="s">
        <v>4917</v>
      </c>
      <c r="BI222" s="57" t="s">
        <v>4918</v>
      </c>
      <c r="BJ222" s="57" t="s">
        <v>4919</v>
      </c>
      <c r="BO222" s="57" t="s">
        <v>4920</v>
      </c>
      <c r="BP222" s="57" t="s">
        <v>4921</v>
      </c>
      <c r="BQ222" s="57" t="s">
        <v>4922</v>
      </c>
      <c r="BV222" s="57" t="s">
        <v>18075</v>
      </c>
      <c r="BW222" s="164" t="s">
        <v>18802</v>
      </c>
      <c r="BX222" s="57" t="s">
        <v>18804</v>
      </c>
      <c r="BY222" s="57" t="s">
        <v>7786</v>
      </c>
      <c r="BZ222" s="57" t="s">
        <v>7787</v>
      </c>
      <c r="CA222" s="57" t="s">
        <v>7788</v>
      </c>
      <c r="CB222" s="57" t="s">
        <v>20621</v>
      </c>
      <c r="CC222" s="57" t="s">
        <v>7789</v>
      </c>
      <c r="CD222" s="57" t="s">
        <v>20622</v>
      </c>
      <c r="CE222" s="57" t="s">
        <v>20623</v>
      </c>
      <c r="CF222" s="57" t="s">
        <v>7791</v>
      </c>
      <c r="CI222" s="57" t="s">
        <v>20624</v>
      </c>
      <c r="CJ222" s="57" t="s">
        <v>7793</v>
      </c>
      <c r="CK222" s="57" t="s">
        <v>20625</v>
      </c>
      <c r="CL222" s="57" t="s">
        <v>20626</v>
      </c>
      <c r="CM222" s="57" t="s">
        <v>20627</v>
      </c>
      <c r="CN222" s="57" t="s">
        <v>7797</v>
      </c>
      <c r="CO222" s="57" t="s">
        <v>20628</v>
      </c>
      <c r="CS222" s="57" t="s">
        <v>7799</v>
      </c>
      <c r="CT222" s="57" t="s">
        <v>7800</v>
      </c>
      <c r="CU222" s="57" t="s">
        <v>7768</v>
      </c>
      <c r="CZ222" s="57" t="s">
        <v>18059</v>
      </c>
      <c r="DA222" s="164" t="s">
        <v>18802</v>
      </c>
      <c r="DB222" s="57" t="s">
        <v>18902</v>
      </c>
      <c r="DC222" s="57" t="s">
        <v>10722</v>
      </c>
      <c r="DD222" s="57" t="s">
        <v>20616</v>
      </c>
      <c r="DE222" s="57" t="s">
        <v>20629</v>
      </c>
      <c r="DF222" s="57" t="s">
        <v>10724</v>
      </c>
      <c r="DG222" s="57" t="s">
        <v>20630</v>
      </c>
      <c r="DH222" s="57" t="s">
        <v>20631</v>
      </c>
      <c r="DI222" s="57" t="s">
        <v>20632</v>
      </c>
      <c r="DM222" s="57" t="s">
        <v>10727</v>
      </c>
      <c r="DN222" s="57" t="s">
        <v>4932</v>
      </c>
      <c r="DO222" s="57" t="s">
        <v>10728</v>
      </c>
      <c r="DP222" s="57" t="s">
        <v>10729</v>
      </c>
      <c r="DQ222" s="57" t="s">
        <v>10730</v>
      </c>
      <c r="DR222" s="57" t="s">
        <v>20633</v>
      </c>
      <c r="DS222" s="57" t="s">
        <v>10732</v>
      </c>
      <c r="DW222" s="57" t="s">
        <v>10722</v>
      </c>
      <c r="ED222" s="57" t="s">
        <v>18075</v>
      </c>
      <c r="EE222" s="164" t="s">
        <v>18835</v>
      </c>
      <c r="EF222" s="57" t="s">
        <v>18877</v>
      </c>
      <c r="EG222" s="57" t="s">
        <v>13360</v>
      </c>
      <c r="EH222" s="57" t="s">
        <v>20634</v>
      </c>
      <c r="EI222" s="57" t="s">
        <v>15628</v>
      </c>
      <c r="EJ222" s="57" t="s">
        <v>20635</v>
      </c>
      <c r="EQ222" s="57" t="s">
        <v>13363</v>
      </c>
      <c r="ER222" s="57" t="s">
        <v>13364</v>
      </c>
      <c r="ES222" s="57" t="s">
        <v>13365</v>
      </c>
      <c r="ET222" s="57" t="s">
        <v>20636</v>
      </c>
      <c r="FA222" s="57" t="s">
        <v>13367</v>
      </c>
      <c r="FB222" s="57" t="s">
        <v>5712</v>
      </c>
      <c r="FH222" s="57" t="s">
        <v>18075</v>
      </c>
      <c r="FI222" s="164" t="s">
        <v>18805</v>
      </c>
      <c r="FJ222" s="57" t="s">
        <v>19089</v>
      </c>
      <c r="FK222" s="57" t="s">
        <v>15199</v>
      </c>
      <c r="FL222" s="57" t="s">
        <v>13674</v>
      </c>
      <c r="FM222" s="57" t="s">
        <v>15200</v>
      </c>
      <c r="FN222" s="57" t="s">
        <v>16227</v>
      </c>
      <c r="FO222" s="57" t="s">
        <v>16228</v>
      </c>
      <c r="FU222" s="57" t="s">
        <v>15203</v>
      </c>
      <c r="FV222" s="57" t="s">
        <v>15204</v>
      </c>
      <c r="FW222" s="57" t="s">
        <v>15205</v>
      </c>
      <c r="FX222" s="57" t="s">
        <v>13879</v>
      </c>
      <c r="FY222" s="57" t="s">
        <v>15206</v>
      </c>
      <c r="FZ222" s="57" t="s">
        <v>15207</v>
      </c>
      <c r="GE222" s="57" t="s">
        <v>15208</v>
      </c>
      <c r="GF222" s="57" t="s">
        <v>15209</v>
      </c>
      <c r="GG222" s="57" t="s">
        <v>8833</v>
      </c>
      <c r="GL222" s="57" t="s">
        <v>18063</v>
      </c>
      <c r="GM222" s="164" t="s">
        <v>18805</v>
      </c>
      <c r="GN222" s="57" t="s">
        <v>19099</v>
      </c>
      <c r="GO222" s="57" t="s">
        <v>16664</v>
      </c>
      <c r="GP222" s="57" t="s">
        <v>14596</v>
      </c>
      <c r="GQ222" s="57" t="s">
        <v>15200</v>
      </c>
      <c r="GR222" s="57" t="s">
        <v>5116</v>
      </c>
      <c r="GY222" s="57" t="s">
        <v>16666</v>
      </c>
      <c r="GZ222" s="57" t="s">
        <v>16667</v>
      </c>
      <c r="HA222" s="57" t="s">
        <v>4897</v>
      </c>
      <c r="HB222" s="57" t="s">
        <v>14605</v>
      </c>
      <c r="HI222" s="57" t="s">
        <v>16668</v>
      </c>
      <c r="HJ222" s="57" t="s">
        <v>13211</v>
      </c>
      <c r="HK222" s="57" t="s">
        <v>9216</v>
      </c>
      <c r="HP222" s="57" t="s">
        <v>18084</v>
      </c>
      <c r="HQ222" s="164" t="s">
        <v>18835</v>
      </c>
      <c r="HR222" s="57" t="s">
        <v>18828</v>
      </c>
      <c r="HS222" s="57" t="s">
        <v>82</v>
      </c>
      <c r="HT222" s="57" t="s">
        <v>79</v>
      </c>
      <c r="HU222" s="57" t="s">
        <v>79</v>
      </c>
      <c r="HV222" s="57" t="s">
        <v>82</v>
      </c>
      <c r="HW222" s="57" t="s">
        <v>82</v>
      </c>
      <c r="HX222" s="57" t="s">
        <v>79</v>
      </c>
      <c r="HY222" s="57" t="s">
        <v>82</v>
      </c>
      <c r="HZ222" s="57" t="s">
        <v>82</v>
      </c>
      <c r="IA222" s="57" t="s">
        <v>79</v>
      </c>
      <c r="IB222" s="57" t="s">
        <v>82</v>
      </c>
      <c r="IC222" s="57" t="s">
        <v>82</v>
      </c>
      <c r="ID222" s="57" t="s">
        <v>82</v>
      </c>
      <c r="IE222" s="57" t="s">
        <v>82</v>
      </c>
      <c r="IF222" s="57" t="s">
        <v>82</v>
      </c>
      <c r="IG222" s="57" t="s">
        <v>82</v>
      </c>
      <c r="IH222" s="57" t="s">
        <v>79</v>
      </c>
      <c r="II222" s="57" t="s">
        <v>68</v>
      </c>
      <c r="IJ222" s="57">
        <v>15254</v>
      </c>
      <c r="IK222" s="57">
        <v>46319</v>
      </c>
      <c r="IL222" s="57">
        <v>46301</v>
      </c>
      <c r="IM222" s="57">
        <v>34052</v>
      </c>
      <c r="IT222" s="57">
        <v>2</v>
      </c>
      <c r="IU222" s="57">
        <v>3</v>
      </c>
      <c r="IV222" s="57">
        <v>2</v>
      </c>
      <c r="IW222" s="57">
        <v>1</v>
      </c>
      <c r="JN222" s="57">
        <v>46310</v>
      </c>
      <c r="JO222" s="57">
        <v>15254</v>
      </c>
      <c r="JP222" s="57">
        <v>13154</v>
      </c>
      <c r="JQ222" s="57">
        <v>46301</v>
      </c>
      <c r="JX222" s="57">
        <v>2</v>
      </c>
      <c r="JY222" s="57">
        <v>2</v>
      </c>
      <c r="JZ222" s="57">
        <v>1</v>
      </c>
      <c r="KA222" s="57">
        <v>2</v>
      </c>
      <c r="KR222" s="57">
        <v>34093</v>
      </c>
      <c r="KS222" s="57">
        <v>46301</v>
      </c>
      <c r="LB222" s="57">
        <v>1</v>
      </c>
      <c r="LC222" s="57">
        <v>2</v>
      </c>
      <c r="LV222" s="57">
        <v>46301</v>
      </c>
      <c r="LW222" s="57">
        <v>13254</v>
      </c>
      <c r="LX222" s="57">
        <v>46319</v>
      </c>
      <c r="MF222" s="57">
        <v>2</v>
      </c>
      <c r="MG222" s="57">
        <v>1</v>
      </c>
      <c r="MH222" s="57">
        <v>3</v>
      </c>
      <c r="MZ222" s="57">
        <v>13154</v>
      </c>
      <c r="NA222" s="57">
        <v>46301</v>
      </c>
      <c r="NJ222" s="57">
        <v>1</v>
      </c>
      <c r="NK222" s="57">
        <v>2</v>
      </c>
      <c r="OD222" s="57">
        <v>34093</v>
      </c>
      <c r="OE222" s="57">
        <v>46301</v>
      </c>
      <c r="OF222" s="57">
        <v>34052</v>
      </c>
      <c r="ON222" s="57">
        <v>1</v>
      </c>
      <c r="OO222" s="57">
        <v>2</v>
      </c>
      <c r="OP222" s="57">
        <v>1</v>
      </c>
      <c r="PJ222" s="57" t="s">
        <v>20637</v>
      </c>
      <c r="PK222" s="57" t="s">
        <v>20638</v>
      </c>
      <c r="PL222" s="57" t="s">
        <v>20639</v>
      </c>
      <c r="PN222" s="57">
        <v>2571.3742918000003</v>
      </c>
      <c r="PO222" s="57" t="s">
        <v>18823</v>
      </c>
      <c r="PP222" s="57" t="s">
        <v>18824</v>
      </c>
      <c r="PQ222" s="57" t="s">
        <v>18825</v>
      </c>
      <c r="PR222" s="57" t="s">
        <v>3306</v>
      </c>
      <c r="PS222" s="57" t="s">
        <v>3307</v>
      </c>
      <c r="PT222" s="57" t="s">
        <v>3308</v>
      </c>
      <c r="PU222" s="57" t="s">
        <v>3309</v>
      </c>
      <c r="PV222" s="57" t="s">
        <v>3310</v>
      </c>
      <c r="PW222" s="57" t="s">
        <v>3311</v>
      </c>
    </row>
    <row r="223" spans="1:439" ht="15" customHeight="1" x14ac:dyDescent="0.35">
      <c r="A223" s="57">
        <v>222</v>
      </c>
      <c r="B223" s="57" t="s">
        <v>2420</v>
      </c>
      <c r="C223" s="57" t="s">
        <v>2420</v>
      </c>
      <c r="D223" s="57" t="s">
        <v>232</v>
      </c>
      <c r="E223" s="57" t="s">
        <v>2617</v>
      </c>
      <c r="F223" s="57" t="s">
        <v>2618</v>
      </c>
      <c r="P223" s="57" t="s">
        <v>1471</v>
      </c>
      <c r="Q223" s="57" t="s">
        <v>1532</v>
      </c>
      <c r="R223" s="57" t="s">
        <v>1453</v>
      </c>
      <c r="S223" s="57" t="s">
        <v>69</v>
      </c>
      <c r="T223" s="57" t="s">
        <v>69</v>
      </c>
      <c r="U223" s="57" t="s">
        <v>69</v>
      </c>
      <c r="V223" s="57" t="s">
        <v>69</v>
      </c>
      <c r="W223" s="57" t="s">
        <v>69</v>
      </c>
      <c r="X223" s="57" t="s">
        <v>69</v>
      </c>
      <c r="Y223" s="57" t="s">
        <v>69</v>
      </c>
      <c r="Z223" s="57" t="s">
        <v>69</v>
      </c>
      <c r="AA223" s="57" t="s">
        <v>69</v>
      </c>
      <c r="AB223" s="57" t="s">
        <v>63</v>
      </c>
      <c r="AC223" s="57" t="s">
        <v>69</v>
      </c>
      <c r="AD223" s="57" t="s">
        <v>63</v>
      </c>
      <c r="AE223" s="57" t="s">
        <v>63</v>
      </c>
      <c r="AF223" s="57" t="s">
        <v>69</v>
      </c>
      <c r="AG223" s="57" t="s">
        <v>69</v>
      </c>
      <c r="AH223" s="57" t="s">
        <v>70</v>
      </c>
      <c r="AI223" s="57" t="s">
        <v>2619</v>
      </c>
      <c r="AJ223" s="57" t="s">
        <v>81</v>
      </c>
      <c r="AK223" s="57" t="s">
        <v>83</v>
      </c>
      <c r="AL223" s="57" t="s">
        <v>66</v>
      </c>
      <c r="AN223" s="57" t="s">
        <v>1455</v>
      </c>
      <c r="AO223" s="57" t="s">
        <v>1045</v>
      </c>
      <c r="AP223" s="57" t="s">
        <v>19115</v>
      </c>
      <c r="AQ223" s="57" t="s">
        <v>67</v>
      </c>
      <c r="AR223" s="57" t="s">
        <v>78</v>
      </c>
      <c r="AS223" s="57" t="s">
        <v>2527</v>
      </c>
      <c r="AT223" s="57" t="s">
        <v>18859</v>
      </c>
      <c r="AU223" s="57" t="s">
        <v>5557</v>
      </c>
      <c r="AV223" s="57" t="s">
        <v>20640</v>
      </c>
      <c r="AW223" s="57" t="s">
        <v>20641</v>
      </c>
      <c r="AX223" s="57" t="s">
        <v>5560</v>
      </c>
      <c r="AY223" s="57" t="s">
        <v>5561</v>
      </c>
      <c r="AZ223" s="57" t="s">
        <v>5562</v>
      </c>
      <c r="BE223" s="57" t="s">
        <v>5563</v>
      </c>
      <c r="BF223" s="57" t="s">
        <v>5564</v>
      </c>
      <c r="BG223" s="57" t="s">
        <v>5566</v>
      </c>
      <c r="BH223" s="57" t="s">
        <v>5567</v>
      </c>
      <c r="BI223" s="57" t="s">
        <v>5568</v>
      </c>
      <c r="BJ223" s="57" t="s">
        <v>5569</v>
      </c>
      <c r="BK223" s="57" t="s">
        <v>5570</v>
      </c>
      <c r="BO223" s="57" t="s">
        <v>5571</v>
      </c>
      <c r="BP223" s="57" t="s">
        <v>11552</v>
      </c>
      <c r="BV223" s="57" t="s">
        <v>18056</v>
      </c>
      <c r="BW223" s="164" t="s">
        <v>18805</v>
      </c>
      <c r="BX223" s="57" t="s">
        <v>18877</v>
      </c>
      <c r="BY223" s="57" t="s">
        <v>9869</v>
      </c>
      <c r="BZ223" s="57" t="s">
        <v>9870</v>
      </c>
      <c r="CA223" s="57" t="s">
        <v>9871</v>
      </c>
      <c r="CB223" s="57" t="s">
        <v>9872</v>
      </c>
      <c r="CC223" s="57" t="s">
        <v>9873</v>
      </c>
      <c r="CD223" s="57" t="s">
        <v>9874</v>
      </c>
      <c r="CE223" s="57" t="s">
        <v>9875</v>
      </c>
      <c r="CI223" s="57" t="s">
        <v>9876</v>
      </c>
      <c r="CJ223" s="57" t="s">
        <v>9877</v>
      </c>
      <c r="CK223" s="57" t="s">
        <v>9878</v>
      </c>
      <c r="CL223" s="57" t="s">
        <v>9879</v>
      </c>
      <c r="CM223" s="57" t="s">
        <v>9880</v>
      </c>
      <c r="CN223" s="57" t="s">
        <v>9881</v>
      </c>
      <c r="CO223" s="57" t="s">
        <v>9882</v>
      </c>
      <c r="CS223" s="57" t="s">
        <v>4920</v>
      </c>
      <c r="CT223" s="57" t="s">
        <v>4921</v>
      </c>
      <c r="CU223" s="57" t="s">
        <v>9883</v>
      </c>
      <c r="CZ223" s="57" t="s">
        <v>18075</v>
      </c>
      <c r="DA223" s="164" t="s">
        <v>18802</v>
      </c>
      <c r="DB223" s="57" t="s">
        <v>18877</v>
      </c>
      <c r="DC223" s="57" t="s">
        <v>12558</v>
      </c>
      <c r="DD223" s="57" t="s">
        <v>12559</v>
      </c>
      <c r="DE223" s="57" t="s">
        <v>12560</v>
      </c>
      <c r="DF223" s="57" t="s">
        <v>12561</v>
      </c>
      <c r="DG223" s="57" t="s">
        <v>12562</v>
      </c>
      <c r="DH223" s="57" t="s">
        <v>12563</v>
      </c>
      <c r="DM223" s="57" t="s">
        <v>12564</v>
      </c>
      <c r="DN223" s="57" t="s">
        <v>12565</v>
      </c>
      <c r="DO223" s="57" t="s">
        <v>12566</v>
      </c>
      <c r="DP223" s="57" t="s">
        <v>12567</v>
      </c>
      <c r="DQ223" s="57" t="s">
        <v>12568</v>
      </c>
      <c r="DR223" s="57" t="s">
        <v>12569</v>
      </c>
      <c r="DW223" s="57" t="s">
        <v>12570</v>
      </c>
      <c r="DX223" s="57" t="s">
        <v>12571</v>
      </c>
      <c r="DY223" s="57" t="s">
        <v>12572</v>
      </c>
      <c r="ED223" s="57" t="s">
        <v>18056</v>
      </c>
      <c r="EE223" s="164" t="s">
        <v>18805</v>
      </c>
      <c r="EF223" s="57" t="s">
        <v>19894</v>
      </c>
      <c r="EG223" s="57" t="s">
        <v>14595</v>
      </c>
      <c r="EH223" s="57" t="s">
        <v>14596</v>
      </c>
      <c r="EI223" s="57" t="s">
        <v>14597</v>
      </c>
      <c r="EJ223" s="57" t="s">
        <v>14598</v>
      </c>
      <c r="EK223" s="57" t="s">
        <v>14599</v>
      </c>
      <c r="EL223" s="57" t="s">
        <v>5116</v>
      </c>
      <c r="EQ223" s="57" t="s">
        <v>14600</v>
      </c>
      <c r="ER223" s="57" t="s">
        <v>14601</v>
      </c>
      <c r="ES223" s="57" t="s">
        <v>14602</v>
      </c>
      <c r="ET223" s="57" t="s">
        <v>14603</v>
      </c>
      <c r="EU223" s="57" t="s">
        <v>14604</v>
      </c>
      <c r="EV223" s="57" t="s">
        <v>14605</v>
      </c>
      <c r="FA223" s="57" t="s">
        <v>5034</v>
      </c>
      <c r="FB223" s="57" t="s">
        <v>14606</v>
      </c>
      <c r="FC223" s="57" t="s">
        <v>13211</v>
      </c>
      <c r="FH223" s="57" t="s">
        <v>18084</v>
      </c>
      <c r="FI223" s="164" t="s">
        <v>18835</v>
      </c>
      <c r="FJ223" s="57" t="s">
        <v>19723</v>
      </c>
      <c r="FK223" s="57" t="s">
        <v>16224</v>
      </c>
      <c r="FL223" s="57" t="s">
        <v>8408</v>
      </c>
      <c r="FM223" s="57" t="s">
        <v>16225</v>
      </c>
      <c r="FN223" s="57" t="s">
        <v>16226</v>
      </c>
      <c r="FO223" s="57" t="s">
        <v>15200</v>
      </c>
      <c r="FP223" s="57" t="s">
        <v>16227</v>
      </c>
      <c r="FQ223" s="57" t="s">
        <v>16228</v>
      </c>
      <c r="FU223" s="57" t="s">
        <v>16229</v>
      </c>
      <c r="FV223" s="57" t="s">
        <v>15204</v>
      </c>
      <c r="FW223" s="57" t="s">
        <v>16230</v>
      </c>
      <c r="FX223" s="57" t="s">
        <v>16231</v>
      </c>
      <c r="FY223" s="57" t="s">
        <v>16232</v>
      </c>
      <c r="FZ223" s="57" t="s">
        <v>15206</v>
      </c>
      <c r="GA223" s="57" t="s">
        <v>15207</v>
      </c>
      <c r="GE223" s="57" t="s">
        <v>15208</v>
      </c>
      <c r="GF223" s="57" t="s">
        <v>15209</v>
      </c>
      <c r="GG223" s="57" t="s">
        <v>8833</v>
      </c>
      <c r="GL223" s="57" t="s">
        <v>18063</v>
      </c>
      <c r="GM223" s="164" t="s">
        <v>18805</v>
      </c>
      <c r="GN223" s="57" t="s">
        <v>19894</v>
      </c>
      <c r="HS223" s="57" t="s">
        <v>82</v>
      </c>
      <c r="HT223" s="57" t="s">
        <v>79</v>
      </c>
      <c r="HU223" s="57" t="s">
        <v>79</v>
      </c>
      <c r="HV223" s="57" t="s">
        <v>82</v>
      </c>
      <c r="HW223" s="57" t="s">
        <v>82</v>
      </c>
      <c r="HX223" s="57" t="s">
        <v>79</v>
      </c>
      <c r="HY223" s="57" t="s">
        <v>82</v>
      </c>
      <c r="HZ223" s="57" t="s">
        <v>82</v>
      </c>
      <c r="IA223" s="57" t="s">
        <v>79</v>
      </c>
      <c r="IB223" s="57" t="s">
        <v>82</v>
      </c>
      <c r="IC223" s="57" t="s">
        <v>82</v>
      </c>
      <c r="ID223" s="57" t="s">
        <v>82</v>
      </c>
      <c r="IE223" s="57" t="s">
        <v>82</v>
      </c>
      <c r="IF223" s="57" t="s">
        <v>82</v>
      </c>
      <c r="IG223" s="57" t="s">
        <v>82</v>
      </c>
      <c r="IH223" s="57" t="s">
        <v>79</v>
      </c>
      <c r="II223" s="57" t="s">
        <v>68</v>
      </c>
      <c r="IJ223" s="57">
        <v>34052</v>
      </c>
      <c r="IK223" s="57">
        <v>43619</v>
      </c>
      <c r="IL223" s="57">
        <v>34053</v>
      </c>
      <c r="IM223" s="57">
        <v>13154</v>
      </c>
      <c r="IT223" s="57">
        <v>2</v>
      </c>
      <c r="IU223" s="57">
        <v>2</v>
      </c>
      <c r="IV223" s="57">
        <v>3</v>
      </c>
      <c r="IW223" s="57">
        <v>2</v>
      </c>
      <c r="JN223" s="57">
        <v>34053</v>
      </c>
      <c r="JO223" s="57">
        <v>15254</v>
      </c>
      <c r="JP223" s="57">
        <v>34060</v>
      </c>
      <c r="JX223" s="57">
        <v>3</v>
      </c>
      <c r="JY223" s="57">
        <v>2</v>
      </c>
      <c r="JZ223" s="57">
        <v>3</v>
      </c>
      <c r="KR223" s="57">
        <v>11054</v>
      </c>
      <c r="KS223" s="57">
        <v>46319</v>
      </c>
      <c r="LB223" s="57">
        <v>2</v>
      </c>
      <c r="LC223" s="57">
        <v>2</v>
      </c>
      <c r="LV223" s="57">
        <v>13254</v>
      </c>
      <c r="LW223" s="57">
        <v>13154</v>
      </c>
      <c r="MF223" s="57">
        <v>1</v>
      </c>
      <c r="MG223" s="57">
        <v>1</v>
      </c>
      <c r="MZ223" s="57">
        <v>13254</v>
      </c>
      <c r="NA223" s="57">
        <v>34052</v>
      </c>
      <c r="NJ223" s="57">
        <v>1</v>
      </c>
      <c r="NK223" s="57">
        <v>2</v>
      </c>
      <c r="PJ223" s="57" t="s">
        <v>20642</v>
      </c>
      <c r="PK223" s="57" t="s">
        <v>20643</v>
      </c>
      <c r="PL223" s="57" t="s">
        <v>20644</v>
      </c>
      <c r="PN223" s="57">
        <v>1487.6934996000002</v>
      </c>
      <c r="PO223" s="57" t="s">
        <v>18823</v>
      </c>
      <c r="PP223" s="57" t="s">
        <v>18824</v>
      </c>
      <c r="PQ223" s="57" t="s">
        <v>18825</v>
      </c>
      <c r="PR223" s="57" t="s">
        <v>3577</v>
      </c>
      <c r="PS223" s="57" t="s">
        <v>3579</v>
      </c>
      <c r="PT223" s="57" t="s">
        <v>4082</v>
      </c>
      <c r="PU223" s="57" t="s">
        <v>4083</v>
      </c>
      <c r="PV223" s="57" t="s">
        <v>4084</v>
      </c>
      <c r="PW223" s="57" t="s">
        <v>3167</v>
      </c>
    </row>
    <row r="224" spans="1:439" ht="15" customHeight="1" x14ac:dyDescent="0.35">
      <c r="A224" s="57">
        <v>223</v>
      </c>
      <c r="B224" s="57" t="s">
        <v>2420</v>
      </c>
      <c r="C224" s="57" t="s">
        <v>2420</v>
      </c>
      <c r="D224" s="57" t="s">
        <v>411</v>
      </c>
      <c r="E224" s="57" t="s">
        <v>2620</v>
      </c>
      <c r="F224" s="57" t="s">
        <v>2621</v>
      </c>
      <c r="G224" s="57" t="s">
        <v>2218</v>
      </c>
      <c r="P224" s="57" t="s">
        <v>2220</v>
      </c>
      <c r="S224" s="57" t="s">
        <v>69</v>
      </c>
      <c r="T224" s="57" t="s">
        <v>69</v>
      </c>
      <c r="U224" s="57" t="s">
        <v>69</v>
      </c>
      <c r="V224" s="57" t="s">
        <v>69</v>
      </c>
      <c r="W224" s="57" t="s">
        <v>69</v>
      </c>
      <c r="X224" s="57" t="s">
        <v>69</v>
      </c>
      <c r="Y224" s="57" t="s">
        <v>69</v>
      </c>
      <c r="Z224" s="57" t="s">
        <v>69</v>
      </c>
      <c r="AA224" s="57" t="s">
        <v>69</v>
      </c>
      <c r="AB224" s="57" t="s">
        <v>63</v>
      </c>
      <c r="AC224" s="57" t="s">
        <v>69</v>
      </c>
      <c r="AD224" s="57" t="s">
        <v>69</v>
      </c>
      <c r="AE224" s="57" t="s">
        <v>63</v>
      </c>
      <c r="AF224" s="57" t="s">
        <v>69</v>
      </c>
      <c r="AG224" s="57" t="s">
        <v>69</v>
      </c>
      <c r="AH224" s="57" t="s">
        <v>75</v>
      </c>
      <c r="AI224" s="57" t="s">
        <v>2622</v>
      </c>
      <c r="AJ224" s="57" t="s">
        <v>83</v>
      </c>
      <c r="AK224" s="57" t="s">
        <v>83</v>
      </c>
      <c r="AL224" s="57" t="s">
        <v>77</v>
      </c>
      <c r="AM224" s="57" t="s">
        <v>2623</v>
      </c>
      <c r="AN224" s="57" t="s">
        <v>1455</v>
      </c>
      <c r="AO224" s="57" t="s">
        <v>1046</v>
      </c>
      <c r="AP224" s="57" t="s">
        <v>19167</v>
      </c>
      <c r="AQ224" s="57" t="s">
        <v>1245</v>
      </c>
      <c r="AR224" s="57" t="s">
        <v>78</v>
      </c>
      <c r="AS224" s="57" t="s">
        <v>2527</v>
      </c>
      <c r="AT224" s="57" t="s">
        <v>18859</v>
      </c>
      <c r="AU224" s="57" t="s">
        <v>6382</v>
      </c>
      <c r="AV224" s="57" t="s">
        <v>6383</v>
      </c>
      <c r="AW224" s="57" t="s">
        <v>6384</v>
      </c>
      <c r="AX224" s="57" t="s">
        <v>6385</v>
      </c>
      <c r="AY224" s="57" t="s">
        <v>6386</v>
      </c>
      <c r="BE224" s="57" t="s">
        <v>6387</v>
      </c>
      <c r="BF224" s="57" t="s">
        <v>6388</v>
      </c>
      <c r="BG224" s="57" t="s">
        <v>6389</v>
      </c>
      <c r="BH224" s="57" t="s">
        <v>6390</v>
      </c>
      <c r="BI224" s="57" t="s">
        <v>4677</v>
      </c>
      <c r="BJ224" s="57" t="s">
        <v>6391</v>
      </c>
      <c r="BO224" s="57" t="s">
        <v>20645</v>
      </c>
      <c r="BP224" s="57" t="s">
        <v>6393</v>
      </c>
      <c r="BV224" s="57" t="s">
        <v>18056</v>
      </c>
      <c r="BW224" s="164" t="s">
        <v>18805</v>
      </c>
      <c r="BX224" s="57" t="s">
        <v>19893</v>
      </c>
      <c r="BY224" s="57" t="s">
        <v>9249</v>
      </c>
      <c r="BZ224" s="57" t="s">
        <v>9250</v>
      </c>
      <c r="CA224" s="57" t="s">
        <v>9251</v>
      </c>
      <c r="CB224" s="57" t="s">
        <v>9173</v>
      </c>
      <c r="CC224" s="57" t="s">
        <v>7894</v>
      </c>
      <c r="CI224" s="57" t="s">
        <v>9252</v>
      </c>
      <c r="CJ224" s="57" t="s">
        <v>9253</v>
      </c>
      <c r="CK224" s="57" t="s">
        <v>9254</v>
      </c>
      <c r="CL224" s="57" t="s">
        <v>9179</v>
      </c>
      <c r="CM224" s="57" t="s">
        <v>9255</v>
      </c>
      <c r="CS224" s="57" t="s">
        <v>20646</v>
      </c>
      <c r="CT224" s="57" t="s">
        <v>9119</v>
      </c>
      <c r="CZ224" s="57" t="s">
        <v>18078</v>
      </c>
      <c r="DA224" s="164" t="s">
        <v>18802</v>
      </c>
      <c r="DB224" s="57" t="s">
        <v>19905</v>
      </c>
      <c r="DC224" s="57" t="s">
        <v>12004</v>
      </c>
      <c r="DD224" s="57" t="s">
        <v>12005</v>
      </c>
      <c r="DE224" s="57" t="s">
        <v>12006</v>
      </c>
      <c r="DF224" s="57" t="s">
        <v>12007</v>
      </c>
      <c r="DM224" s="57" t="s">
        <v>12008</v>
      </c>
      <c r="DN224" s="57" t="s">
        <v>12009</v>
      </c>
      <c r="DO224" s="57" t="s">
        <v>12010</v>
      </c>
      <c r="DP224" s="57" t="s">
        <v>12011</v>
      </c>
      <c r="DQ224" s="57" t="s">
        <v>20647</v>
      </c>
      <c r="DR224" s="57" t="s">
        <v>12013</v>
      </c>
      <c r="DW224" s="57" t="s">
        <v>12014</v>
      </c>
      <c r="DX224" s="57" t="s">
        <v>13658</v>
      </c>
      <c r="DY224" s="57" t="s">
        <v>8848</v>
      </c>
      <c r="ED224" s="57" t="s">
        <v>18056</v>
      </c>
      <c r="EE224" s="164" t="s">
        <v>18802</v>
      </c>
      <c r="EF224" s="57" t="s">
        <v>19121</v>
      </c>
      <c r="EG224" s="57" t="s">
        <v>14301</v>
      </c>
      <c r="EH224" s="57" t="s">
        <v>9906</v>
      </c>
      <c r="EI224" s="57" t="s">
        <v>14302</v>
      </c>
      <c r="EJ224" s="57" t="s">
        <v>9908</v>
      </c>
      <c r="EQ224" s="57" t="s">
        <v>14303</v>
      </c>
      <c r="ER224" s="57" t="s">
        <v>13410</v>
      </c>
      <c r="ES224" s="57" t="s">
        <v>10648</v>
      </c>
      <c r="ET224" s="57" t="s">
        <v>14304</v>
      </c>
      <c r="EU224" s="57" t="s">
        <v>8631</v>
      </c>
      <c r="EV224" s="57" t="s">
        <v>4596</v>
      </c>
      <c r="FA224" s="57" t="s">
        <v>13367</v>
      </c>
      <c r="FB224" s="57" t="s">
        <v>5712</v>
      </c>
      <c r="FH224" s="57" t="s">
        <v>18078</v>
      </c>
      <c r="FI224" s="164" t="s">
        <v>18805</v>
      </c>
      <c r="FJ224" s="57" t="s">
        <v>19906</v>
      </c>
      <c r="FK224" s="57" t="s">
        <v>7449</v>
      </c>
      <c r="FL224" s="57" t="s">
        <v>15065</v>
      </c>
      <c r="FM224" s="57" t="s">
        <v>10832</v>
      </c>
      <c r="FN224" s="57" t="s">
        <v>7453</v>
      </c>
      <c r="FO224" s="57" t="s">
        <v>7454</v>
      </c>
      <c r="FP224" s="57" t="s">
        <v>15972</v>
      </c>
      <c r="FU224" s="57" t="s">
        <v>13445</v>
      </c>
      <c r="FV224" s="57" t="s">
        <v>7459</v>
      </c>
      <c r="FW224" s="57" t="s">
        <v>12000</v>
      </c>
      <c r="FX224" s="57" t="s">
        <v>7462</v>
      </c>
      <c r="FY224" s="57" t="s">
        <v>7463</v>
      </c>
      <c r="FZ224" s="57" t="s">
        <v>7464</v>
      </c>
      <c r="GE224" s="57" t="s">
        <v>5007</v>
      </c>
      <c r="GF224" s="57" t="s">
        <v>5712</v>
      </c>
      <c r="GG224" s="57" t="s">
        <v>6405</v>
      </c>
      <c r="GL224" s="57" t="s">
        <v>18075</v>
      </c>
      <c r="GM224" s="164" t="s">
        <v>18805</v>
      </c>
      <c r="GN224" s="57" t="s">
        <v>20648</v>
      </c>
      <c r="HS224" s="57" t="s">
        <v>84</v>
      </c>
      <c r="HT224" s="57" t="s">
        <v>84</v>
      </c>
      <c r="HU224" s="57" t="s">
        <v>84</v>
      </c>
      <c r="HV224" s="57" t="s">
        <v>82</v>
      </c>
      <c r="HW224" s="57" t="s">
        <v>82</v>
      </c>
      <c r="HX224" s="57" t="s">
        <v>84</v>
      </c>
      <c r="HY224" s="57" t="s">
        <v>84</v>
      </c>
      <c r="HZ224" s="57" t="s">
        <v>84</v>
      </c>
      <c r="IA224" s="57" t="s">
        <v>84</v>
      </c>
      <c r="IB224" s="57" t="s">
        <v>84</v>
      </c>
      <c r="IC224" s="57" t="s">
        <v>84</v>
      </c>
      <c r="ID224" s="57" t="s">
        <v>84</v>
      </c>
      <c r="IE224" s="57" t="s">
        <v>84</v>
      </c>
      <c r="IF224" s="57" t="s">
        <v>84</v>
      </c>
      <c r="IG224" s="57" t="s">
        <v>84</v>
      </c>
      <c r="IH224" s="57" t="s">
        <v>84</v>
      </c>
      <c r="II224" s="57" t="s">
        <v>68</v>
      </c>
      <c r="IJ224" s="57">
        <v>13154</v>
      </c>
      <c r="IK224" s="57">
        <v>31054</v>
      </c>
      <c r="IL224" s="57">
        <v>11054</v>
      </c>
      <c r="IT224" s="57">
        <v>2</v>
      </c>
      <c r="IU224" s="57">
        <v>3</v>
      </c>
      <c r="IV224" s="57">
        <v>3</v>
      </c>
      <c r="JN224" s="57">
        <v>31054</v>
      </c>
      <c r="JO224" s="57">
        <v>13154</v>
      </c>
      <c r="JP224" s="57">
        <v>15254</v>
      </c>
      <c r="JQ224" s="57">
        <v>11054</v>
      </c>
      <c r="JX224" s="57">
        <v>3</v>
      </c>
      <c r="JY224" s="57">
        <v>2</v>
      </c>
      <c r="JZ224" s="57">
        <v>2</v>
      </c>
      <c r="KA224" s="57">
        <v>3</v>
      </c>
      <c r="KR224" s="57">
        <v>13254</v>
      </c>
      <c r="KS224" s="57">
        <v>11054</v>
      </c>
      <c r="LB224" s="57">
        <v>2</v>
      </c>
      <c r="LC224" s="57">
        <v>3</v>
      </c>
      <c r="LV224" s="57">
        <v>32110</v>
      </c>
      <c r="LW224" s="57">
        <v>32079</v>
      </c>
      <c r="MF224" s="57">
        <v>3</v>
      </c>
      <c r="MG224" s="57">
        <v>3</v>
      </c>
      <c r="MZ224" s="57">
        <v>32110</v>
      </c>
      <c r="NJ224" s="57">
        <v>3</v>
      </c>
      <c r="PJ224" s="57" t="s">
        <v>20649</v>
      </c>
      <c r="PK224" s="57" t="s">
        <v>20650</v>
      </c>
      <c r="PL224" s="57" t="s">
        <v>20651</v>
      </c>
      <c r="PN224" s="57">
        <v>1635.3869755999999</v>
      </c>
      <c r="PO224" s="57" t="s">
        <v>18823</v>
      </c>
      <c r="PP224" s="57" t="s">
        <v>18824</v>
      </c>
      <c r="PQ224" s="57" t="s">
        <v>18825</v>
      </c>
      <c r="PR224" s="57" t="s">
        <v>3858</v>
      </c>
      <c r="PS224" s="57" t="s">
        <v>3859</v>
      </c>
      <c r="PT224" s="57" t="s">
        <v>3860</v>
      </c>
      <c r="PU224" s="57" t="s">
        <v>3861</v>
      </c>
      <c r="PV224" s="57" t="s">
        <v>4085</v>
      </c>
      <c r="PW224" s="57" t="s">
        <v>3167</v>
      </c>
    </row>
    <row r="225" spans="1:439" ht="15" customHeight="1" x14ac:dyDescent="0.35">
      <c r="A225" s="57">
        <v>224</v>
      </c>
      <c r="B225" s="57" t="s">
        <v>2420</v>
      </c>
      <c r="C225" s="57" t="s">
        <v>2420</v>
      </c>
      <c r="D225" s="57" t="s">
        <v>233</v>
      </c>
      <c r="E225" s="57" t="s">
        <v>2624</v>
      </c>
      <c r="F225" s="57" t="s">
        <v>2625</v>
      </c>
      <c r="G225" s="57" t="s">
        <v>2626</v>
      </c>
      <c r="P225" s="57" t="s">
        <v>1559</v>
      </c>
      <c r="S225" s="57" t="s">
        <v>69</v>
      </c>
      <c r="T225" s="57" t="s">
        <v>69</v>
      </c>
      <c r="U225" s="57" t="s">
        <v>69</v>
      </c>
      <c r="V225" s="57" t="s">
        <v>69</v>
      </c>
      <c r="W225" s="57" t="s">
        <v>63</v>
      </c>
      <c r="X225" s="57" t="s">
        <v>69</v>
      </c>
      <c r="Y225" s="57" t="s">
        <v>69</v>
      </c>
      <c r="Z225" s="57" t="s">
        <v>63</v>
      </c>
      <c r="AA225" s="57" t="s">
        <v>69</v>
      </c>
      <c r="AB225" s="57" t="s">
        <v>63</v>
      </c>
      <c r="AC225" s="57" t="s">
        <v>69</v>
      </c>
      <c r="AD225" s="57" t="s">
        <v>63</v>
      </c>
      <c r="AE225" s="57" t="s">
        <v>69</v>
      </c>
      <c r="AF225" s="57" t="s">
        <v>69</v>
      </c>
      <c r="AG225" s="57" t="s">
        <v>69</v>
      </c>
      <c r="AH225" s="57" t="s">
        <v>75</v>
      </c>
      <c r="AI225" s="57" t="s">
        <v>2627</v>
      </c>
      <c r="AJ225" s="57" t="s">
        <v>81</v>
      </c>
      <c r="AK225" s="57" t="s">
        <v>83</v>
      </c>
      <c r="AL225" s="57" t="s">
        <v>77</v>
      </c>
      <c r="AM225" s="57" t="s">
        <v>2627</v>
      </c>
      <c r="AO225" s="57" t="s">
        <v>1047</v>
      </c>
      <c r="AP225" s="57" t="s">
        <v>19190</v>
      </c>
      <c r="AQ225" s="57" t="s">
        <v>1245</v>
      </c>
      <c r="AR225" s="57" t="s">
        <v>78</v>
      </c>
      <c r="AS225" s="57" t="s">
        <v>1523</v>
      </c>
      <c r="AT225" s="57" t="s">
        <v>18859</v>
      </c>
      <c r="AU225" s="57" t="s">
        <v>6920</v>
      </c>
      <c r="AV225" s="57" t="s">
        <v>4891</v>
      </c>
      <c r="AW225" s="57" t="s">
        <v>5115</v>
      </c>
      <c r="AX225" s="57" t="s">
        <v>5116</v>
      </c>
      <c r="BE225" s="57" t="s">
        <v>6921</v>
      </c>
      <c r="BF225" s="57" t="s">
        <v>6922</v>
      </c>
      <c r="BG225" s="57" t="s">
        <v>4896</v>
      </c>
      <c r="BH225" s="57" t="s">
        <v>4897</v>
      </c>
      <c r="BI225" s="57" t="s">
        <v>4898</v>
      </c>
      <c r="BO225" s="57" t="s">
        <v>6923</v>
      </c>
      <c r="BP225" s="57" t="s">
        <v>4900</v>
      </c>
      <c r="BV225" s="57" t="s">
        <v>18084</v>
      </c>
      <c r="BW225" s="164" t="s">
        <v>18835</v>
      </c>
      <c r="BX225" s="57" t="s">
        <v>19205</v>
      </c>
      <c r="BY225" s="57" t="s">
        <v>9884</v>
      </c>
      <c r="BZ225" s="57" t="s">
        <v>9885</v>
      </c>
      <c r="CA225" s="57" t="s">
        <v>9886</v>
      </c>
      <c r="CB225" s="57" t="s">
        <v>9887</v>
      </c>
      <c r="CC225" s="57" t="s">
        <v>9888</v>
      </c>
      <c r="CI225" s="57" t="s">
        <v>9889</v>
      </c>
      <c r="CJ225" s="57" t="s">
        <v>9890</v>
      </c>
      <c r="CK225" s="57" t="s">
        <v>9891</v>
      </c>
      <c r="CL225" s="57" t="s">
        <v>9892</v>
      </c>
      <c r="CM225" s="57" t="s">
        <v>9893</v>
      </c>
      <c r="CN225" s="57" t="s">
        <v>9894</v>
      </c>
      <c r="CO225" s="57" t="s">
        <v>9895</v>
      </c>
      <c r="CS225" s="57" t="s">
        <v>9896</v>
      </c>
      <c r="CT225" s="57" t="s">
        <v>9759</v>
      </c>
      <c r="CZ225" s="57" t="s">
        <v>18055</v>
      </c>
      <c r="DA225" s="164" t="s">
        <v>18805</v>
      </c>
      <c r="DB225" s="57" t="s">
        <v>18832</v>
      </c>
      <c r="DC225" s="57" t="s">
        <v>12573</v>
      </c>
      <c r="DD225" s="57" t="s">
        <v>12574</v>
      </c>
      <c r="DE225" s="57" t="s">
        <v>12575</v>
      </c>
      <c r="DF225" s="57" t="s">
        <v>12576</v>
      </c>
      <c r="DM225" s="57" t="s">
        <v>12577</v>
      </c>
      <c r="DN225" s="57" t="s">
        <v>12578</v>
      </c>
      <c r="DO225" s="57" t="s">
        <v>12579</v>
      </c>
      <c r="DP225" s="57" t="s">
        <v>12580</v>
      </c>
      <c r="DQ225" s="57" t="s">
        <v>12581</v>
      </c>
      <c r="DW225" s="57" t="s">
        <v>5898</v>
      </c>
      <c r="DX225" s="57" t="s">
        <v>6969</v>
      </c>
      <c r="DY225" s="57" t="s">
        <v>5676</v>
      </c>
      <c r="ED225" s="57" t="s">
        <v>18056</v>
      </c>
      <c r="EE225" s="164" t="s">
        <v>18802</v>
      </c>
      <c r="EF225" s="57" t="s">
        <v>19127</v>
      </c>
      <c r="EG225" s="57" t="s">
        <v>14607</v>
      </c>
      <c r="EH225" s="57" t="s">
        <v>14608</v>
      </c>
      <c r="EI225" s="57" t="s">
        <v>14609</v>
      </c>
      <c r="EJ225" s="57" t="s">
        <v>14610</v>
      </c>
      <c r="EK225" s="57" t="s">
        <v>14611</v>
      </c>
      <c r="EQ225" s="57" t="s">
        <v>14612</v>
      </c>
      <c r="ER225" s="57" t="s">
        <v>14613</v>
      </c>
      <c r="ES225" s="57" t="s">
        <v>14614</v>
      </c>
      <c r="ET225" s="57" t="s">
        <v>14615</v>
      </c>
      <c r="EU225" s="57" t="s">
        <v>10698</v>
      </c>
      <c r="EV225" s="57" t="s">
        <v>10721</v>
      </c>
      <c r="FA225" s="57" t="s">
        <v>4580</v>
      </c>
      <c r="FB225" s="57" t="s">
        <v>6969</v>
      </c>
      <c r="FC225" s="57" t="s">
        <v>14616</v>
      </c>
      <c r="FH225" s="57" t="s">
        <v>18078</v>
      </c>
      <c r="FI225" s="164" t="s">
        <v>18802</v>
      </c>
      <c r="FJ225" s="57" t="s">
        <v>19894</v>
      </c>
      <c r="FK225" s="57" t="s">
        <v>7449</v>
      </c>
      <c r="FL225" s="57" t="s">
        <v>15065</v>
      </c>
      <c r="FM225" s="57" t="s">
        <v>10832</v>
      </c>
      <c r="FN225" s="57" t="s">
        <v>7453</v>
      </c>
      <c r="FO225" s="57" t="s">
        <v>7454</v>
      </c>
      <c r="FP225" s="57" t="s">
        <v>10834</v>
      </c>
      <c r="FU225" s="57" t="s">
        <v>20652</v>
      </c>
      <c r="FV225" s="57" t="s">
        <v>7459</v>
      </c>
      <c r="FW225" s="57" t="s">
        <v>7460</v>
      </c>
      <c r="FX225" s="57" t="s">
        <v>7461</v>
      </c>
      <c r="FY225" s="57" t="s">
        <v>7462</v>
      </c>
      <c r="FZ225" s="57" t="s">
        <v>7463</v>
      </c>
      <c r="GA225" s="57" t="s">
        <v>7464</v>
      </c>
      <c r="GE225" s="57" t="s">
        <v>5007</v>
      </c>
      <c r="GF225" s="57" t="s">
        <v>5712</v>
      </c>
      <c r="GG225" s="57" t="s">
        <v>6405</v>
      </c>
      <c r="GL225" s="57" t="s">
        <v>18075</v>
      </c>
      <c r="GM225" s="164" t="s">
        <v>18805</v>
      </c>
      <c r="GN225" s="57" t="s">
        <v>19090</v>
      </c>
      <c r="HS225" s="57" t="s">
        <v>82</v>
      </c>
      <c r="HT225" s="57" t="s">
        <v>82</v>
      </c>
      <c r="HU225" s="57" t="s">
        <v>82</v>
      </c>
      <c r="HV225" s="57" t="s">
        <v>82</v>
      </c>
      <c r="HW225" s="57" t="s">
        <v>82</v>
      </c>
      <c r="HX225" s="57" t="s">
        <v>82</v>
      </c>
      <c r="HY225" s="57" t="s">
        <v>82</v>
      </c>
      <c r="HZ225" s="57" t="s">
        <v>84</v>
      </c>
      <c r="IA225" s="57" t="s">
        <v>84</v>
      </c>
      <c r="IB225" s="57" t="s">
        <v>82</v>
      </c>
      <c r="IC225" s="57" t="s">
        <v>82</v>
      </c>
      <c r="ID225" s="57" t="s">
        <v>84</v>
      </c>
      <c r="IE225" s="57" t="s">
        <v>79</v>
      </c>
      <c r="IF225" s="57" t="s">
        <v>82</v>
      </c>
      <c r="IG225" s="57" t="s">
        <v>79</v>
      </c>
      <c r="IH225" s="57" t="s">
        <v>79</v>
      </c>
      <c r="II225" s="57" t="s">
        <v>68</v>
      </c>
      <c r="IJ225" s="57">
        <v>21510</v>
      </c>
      <c r="IK225" s="57">
        <v>31608</v>
      </c>
      <c r="IL225" s="57">
        <v>21532</v>
      </c>
      <c r="IT225" s="57">
        <v>1</v>
      </c>
      <c r="IU225" s="57">
        <v>2</v>
      </c>
      <c r="IV225" s="57">
        <v>1</v>
      </c>
      <c r="JN225" s="57">
        <v>11454</v>
      </c>
      <c r="JO225" s="57">
        <v>11054</v>
      </c>
      <c r="JP225" s="57">
        <v>31608</v>
      </c>
      <c r="JQ225" s="57">
        <v>21572</v>
      </c>
      <c r="JX225" s="57">
        <v>2</v>
      </c>
      <c r="JY225" s="57">
        <v>2</v>
      </c>
      <c r="JZ225" s="57">
        <v>2</v>
      </c>
      <c r="KA225" s="57">
        <v>2</v>
      </c>
      <c r="KR225" s="57">
        <v>31652</v>
      </c>
      <c r="KS225" s="57">
        <v>32079</v>
      </c>
      <c r="KT225" s="57">
        <v>31624</v>
      </c>
      <c r="KU225" s="57">
        <v>31058</v>
      </c>
      <c r="KV225" s="57">
        <v>21547</v>
      </c>
      <c r="LB225" s="57">
        <v>1</v>
      </c>
      <c r="LC225" s="57">
        <v>2</v>
      </c>
      <c r="LD225" s="57">
        <v>3</v>
      </c>
      <c r="LE225" s="57">
        <v>1</v>
      </c>
      <c r="LF225" s="57">
        <v>2</v>
      </c>
      <c r="LV225" s="57">
        <v>32079</v>
      </c>
      <c r="LW225" s="57">
        <v>31436</v>
      </c>
      <c r="LX225" s="57">
        <v>31624</v>
      </c>
      <c r="LY225" s="57">
        <v>31652</v>
      </c>
      <c r="MF225" s="57">
        <v>2</v>
      </c>
      <c r="MG225" s="57">
        <v>1</v>
      </c>
      <c r="MH225" s="57">
        <v>3</v>
      </c>
      <c r="MI225" s="57">
        <v>1</v>
      </c>
      <c r="PJ225" s="57" t="s">
        <v>20653</v>
      </c>
      <c r="PK225" s="57" t="s">
        <v>20654</v>
      </c>
      <c r="PL225" s="57" t="s">
        <v>20655</v>
      </c>
      <c r="PN225" s="57">
        <v>1344.8297683999999</v>
      </c>
      <c r="PO225" s="57" t="s">
        <v>18823</v>
      </c>
      <c r="PP225" s="57" t="s">
        <v>18824</v>
      </c>
      <c r="PQ225" s="57" t="s">
        <v>18825</v>
      </c>
      <c r="PR225" s="57" t="s">
        <v>4086</v>
      </c>
      <c r="PS225" s="57" t="s">
        <v>4087</v>
      </c>
      <c r="PT225" s="57" t="s">
        <v>4088</v>
      </c>
      <c r="PU225" s="57" t="s">
        <v>4089</v>
      </c>
      <c r="PV225" s="57" t="s">
        <v>3296</v>
      </c>
      <c r="PW225" s="57" t="s">
        <v>3167</v>
      </c>
    </row>
    <row r="226" spans="1:439" ht="15" customHeight="1" x14ac:dyDescent="0.35">
      <c r="A226" s="57">
        <v>225</v>
      </c>
      <c r="B226" s="57" t="s">
        <v>2420</v>
      </c>
      <c r="C226" s="57" t="s">
        <v>2420</v>
      </c>
      <c r="D226" s="57" t="s">
        <v>412</v>
      </c>
      <c r="E226" s="57" t="s">
        <v>2628</v>
      </c>
      <c r="F226" s="57" t="s">
        <v>2629</v>
      </c>
      <c r="G226" s="57" t="s">
        <v>2630</v>
      </c>
      <c r="H226" s="57" t="s">
        <v>2631</v>
      </c>
      <c r="P226" s="57" t="s">
        <v>1635</v>
      </c>
      <c r="Q226" s="57" t="s">
        <v>2632</v>
      </c>
      <c r="R226" s="57" t="s">
        <v>2633</v>
      </c>
      <c r="S226" s="57" t="s">
        <v>69</v>
      </c>
      <c r="T226" s="57" t="s">
        <v>69</v>
      </c>
      <c r="U226" s="57" t="s">
        <v>69</v>
      </c>
      <c r="V226" s="57" t="s">
        <v>69</v>
      </c>
      <c r="W226" s="57" t="s">
        <v>69</v>
      </c>
      <c r="X226" s="57" t="s">
        <v>69</v>
      </c>
      <c r="Y226" s="57" t="s">
        <v>69</v>
      </c>
      <c r="Z226" s="57" t="s">
        <v>63</v>
      </c>
      <c r="AA226" s="57" t="s">
        <v>69</v>
      </c>
      <c r="AB226" s="57" t="s">
        <v>63</v>
      </c>
      <c r="AC226" s="57" t="s">
        <v>69</v>
      </c>
      <c r="AD226" s="57" t="s">
        <v>69</v>
      </c>
      <c r="AE226" s="57" t="s">
        <v>69</v>
      </c>
      <c r="AF226" s="57" t="s">
        <v>69</v>
      </c>
      <c r="AG226" s="57" t="s">
        <v>69</v>
      </c>
      <c r="AH226" s="57" t="s">
        <v>70</v>
      </c>
      <c r="AI226" s="57" t="s">
        <v>2634</v>
      </c>
      <c r="AJ226" s="57" t="s">
        <v>71</v>
      </c>
      <c r="AK226" s="57" t="s">
        <v>76</v>
      </c>
      <c r="AL226" s="57" t="s">
        <v>72</v>
      </c>
      <c r="AM226" s="57" t="s">
        <v>2635</v>
      </c>
      <c r="AO226" s="57" t="s">
        <v>1048</v>
      </c>
      <c r="AP226" s="57" t="s">
        <v>19223</v>
      </c>
      <c r="AQ226" s="57" t="s">
        <v>67</v>
      </c>
      <c r="AR226" s="57" t="s">
        <v>67</v>
      </c>
      <c r="AS226" s="57" t="s">
        <v>1523</v>
      </c>
      <c r="AT226" s="57" t="s">
        <v>18801</v>
      </c>
      <c r="AU226" s="57" t="s">
        <v>6924</v>
      </c>
      <c r="AV226" s="57" t="s">
        <v>6925</v>
      </c>
      <c r="AW226" s="57" t="s">
        <v>6926</v>
      </c>
      <c r="AX226" s="57" t="s">
        <v>6927</v>
      </c>
      <c r="AY226" s="57" t="s">
        <v>6928</v>
      </c>
      <c r="BE226" s="57" t="s">
        <v>6929</v>
      </c>
      <c r="BF226" s="57" t="s">
        <v>6930</v>
      </c>
      <c r="BG226" s="57" t="s">
        <v>6931</v>
      </c>
      <c r="BH226" s="57" t="s">
        <v>6932</v>
      </c>
      <c r="BI226" s="57" t="s">
        <v>6933</v>
      </c>
      <c r="BO226" s="57" t="s">
        <v>6934</v>
      </c>
      <c r="BP226" s="57" t="s">
        <v>6935</v>
      </c>
      <c r="BV226" s="57" t="s">
        <v>18069</v>
      </c>
      <c r="BW226" s="164" t="s">
        <v>18802</v>
      </c>
      <c r="BX226" s="57" t="s">
        <v>20506</v>
      </c>
      <c r="BY226" s="57" t="s">
        <v>6327</v>
      </c>
      <c r="BZ226" s="57" t="s">
        <v>6328</v>
      </c>
      <c r="CA226" s="57" t="s">
        <v>9897</v>
      </c>
      <c r="CB226" s="57" t="s">
        <v>6330</v>
      </c>
      <c r="CC226" s="57" t="s">
        <v>6331</v>
      </c>
      <c r="CD226" s="57" t="s">
        <v>6335</v>
      </c>
      <c r="CE226" s="57" t="s">
        <v>6334</v>
      </c>
      <c r="CI226" s="57" t="s">
        <v>6336</v>
      </c>
      <c r="CJ226" s="57" t="s">
        <v>9898</v>
      </c>
      <c r="CK226" s="57" t="s">
        <v>6338</v>
      </c>
      <c r="CL226" s="57" t="s">
        <v>6339</v>
      </c>
      <c r="CM226" s="57" t="s">
        <v>9899</v>
      </c>
      <c r="CN226" s="57" t="s">
        <v>6341</v>
      </c>
      <c r="CO226" s="57" t="s">
        <v>9900</v>
      </c>
      <c r="CP226" s="57" t="s">
        <v>9901</v>
      </c>
      <c r="CQ226" s="57" t="s">
        <v>9902</v>
      </c>
      <c r="CS226" s="57" t="s">
        <v>6343</v>
      </c>
      <c r="CT226" s="57" t="s">
        <v>9903</v>
      </c>
      <c r="CU226" s="57" t="s">
        <v>9904</v>
      </c>
      <c r="CZ226" s="57" t="s">
        <v>18059</v>
      </c>
      <c r="DA226" s="164" t="s">
        <v>18802</v>
      </c>
      <c r="DB226" s="57" t="s">
        <v>20055</v>
      </c>
      <c r="DC226" s="57" t="s">
        <v>12582</v>
      </c>
      <c r="DD226" s="57" t="s">
        <v>12583</v>
      </c>
      <c r="DE226" s="57" t="s">
        <v>12584</v>
      </c>
      <c r="DF226" s="57" t="s">
        <v>12585</v>
      </c>
      <c r="DG226" s="57" t="s">
        <v>12586</v>
      </c>
      <c r="DM226" s="57" t="s">
        <v>12587</v>
      </c>
      <c r="DN226" s="57" t="s">
        <v>12588</v>
      </c>
      <c r="DO226" s="57" t="s">
        <v>12589</v>
      </c>
      <c r="DP226" s="57" t="s">
        <v>12590</v>
      </c>
      <c r="DQ226" s="57" t="s">
        <v>12591</v>
      </c>
      <c r="DR226" s="57" t="s">
        <v>12592</v>
      </c>
      <c r="DS226" s="57" t="s">
        <v>12593</v>
      </c>
      <c r="DW226" s="57" t="s">
        <v>12594</v>
      </c>
      <c r="DX226" s="57" t="s">
        <v>12595</v>
      </c>
      <c r="DY226" s="57" t="s">
        <v>12596</v>
      </c>
      <c r="ED226" s="57" t="s">
        <v>18069</v>
      </c>
      <c r="EE226" s="164" t="s">
        <v>18802</v>
      </c>
      <c r="EF226" s="57" t="s">
        <v>19011</v>
      </c>
      <c r="EG226" s="57" t="s">
        <v>14617</v>
      </c>
      <c r="EH226" s="57" t="s">
        <v>14618</v>
      </c>
      <c r="EI226" s="57" t="s">
        <v>14619</v>
      </c>
      <c r="EJ226" s="57" t="s">
        <v>9204</v>
      </c>
      <c r="EK226" s="57" t="s">
        <v>9205</v>
      </c>
      <c r="EL226" s="57" t="s">
        <v>14620</v>
      </c>
      <c r="EM226" s="57" t="s">
        <v>9207</v>
      </c>
      <c r="EN226" s="57" t="s">
        <v>11953</v>
      </c>
      <c r="EQ226" s="57" t="s">
        <v>14621</v>
      </c>
      <c r="ER226" s="57" t="s">
        <v>14622</v>
      </c>
      <c r="ES226" s="57" t="s">
        <v>14623</v>
      </c>
      <c r="ET226" s="57" t="s">
        <v>14624</v>
      </c>
      <c r="EU226" s="57" t="s">
        <v>9212</v>
      </c>
      <c r="EV226" s="57" t="s">
        <v>14625</v>
      </c>
      <c r="EW226" s="57" t="s">
        <v>14626</v>
      </c>
      <c r="EX226" s="57" t="s">
        <v>11960</v>
      </c>
      <c r="FA226" s="57" t="s">
        <v>5404</v>
      </c>
      <c r="FB226" s="57" t="s">
        <v>9216</v>
      </c>
      <c r="FC226" s="57" t="s">
        <v>11797</v>
      </c>
      <c r="FH226" s="57" t="s">
        <v>18066</v>
      </c>
      <c r="FI226" s="164" t="s">
        <v>18802</v>
      </c>
      <c r="FJ226" s="57" t="s">
        <v>19108</v>
      </c>
      <c r="FK226" s="57" t="s">
        <v>16233</v>
      </c>
      <c r="FL226" s="57" t="s">
        <v>16234</v>
      </c>
      <c r="FM226" s="57" t="s">
        <v>16235</v>
      </c>
      <c r="FN226" s="57" t="s">
        <v>9215</v>
      </c>
      <c r="FO226" s="57" t="s">
        <v>16236</v>
      </c>
      <c r="FU226" s="57" t="s">
        <v>16237</v>
      </c>
      <c r="FV226" s="57" t="s">
        <v>16238</v>
      </c>
      <c r="FW226" s="57" t="s">
        <v>16239</v>
      </c>
      <c r="FX226" s="57" t="s">
        <v>16240</v>
      </c>
      <c r="FY226" s="57" t="s">
        <v>16241</v>
      </c>
      <c r="FZ226" s="57" t="s">
        <v>16242</v>
      </c>
      <c r="GE226" s="57" t="s">
        <v>16243</v>
      </c>
      <c r="GF226" s="57" t="s">
        <v>4498</v>
      </c>
      <c r="GG226" s="57" t="s">
        <v>16244</v>
      </c>
      <c r="GL226" s="57" t="s">
        <v>18059</v>
      </c>
      <c r="GM226" s="164" t="s">
        <v>18802</v>
      </c>
      <c r="GN226" s="57" t="s">
        <v>19099</v>
      </c>
      <c r="GO226" s="57" t="s">
        <v>17221</v>
      </c>
      <c r="GP226" s="57" t="s">
        <v>17222</v>
      </c>
      <c r="GQ226" s="57" t="s">
        <v>17223</v>
      </c>
      <c r="GR226" s="57" t="s">
        <v>17224</v>
      </c>
      <c r="GY226" s="57" t="s">
        <v>17225</v>
      </c>
      <c r="GZ226" s="57" t="s">
        <v>17226</v>
      </c>
      <c r="HA226" s="57" t="s">
        <v>17227</v>
      </c>
      <c r="HB226" s="57" t="s">
        <v>17228</v>
      </c>
      <c r="HC226" s="57" t="s">
        <v>17229</v>
      </c>
      <c r="HD226" s="57" t="s">
        <v>15349</v>
      </c>
      <c r="HI226" s="57" t="s">
        <v>17230</v>
      </c>
      <c r="HJ226" s="57" t="s">
        <v>13296</v>
      </c>
      <c r="HP226" s="57" t="s">
        <v>18084</v>
      </c>
      <c r="HQ226" s="164" t="s">
        <v>18802</v>
      </c>
      <c r="HR226" s="57" t="s">
        <v>20656</v>
      </c>
      <c r="HS226" s="57" t="s">
        <v>79</v>
      </c>
      <c r="HT226" s="57" t="s">
        <v>74</v>
      </c>
      <c r="HU226" s="57" t="s">
        <v>79</v>
      </c>
      <c r="HV226" s="57" t="s">
        <v>79</v>
      </c>
      <c r="HW226" s="57" t="s">
        <v>74</v>
      </c>
      <c r="HX226" s="57" t="s">
        <v>79</v>
      </c>
      <c r="HY226" s="57" t="s">
        <v>79</v>
      </c>
      <c r="HZ226" s="57" t="s">
        <v>79</v>
      </c>
      <c r="IA226" s="57" t="s">
        <v>79</v>
      </c>
      <c r="IB226" s="57" t="s">
        <v>79</v>
      </c>
      <c r="IC226" s="57" t="s">
        <v>79</v>
      </c>
      <c r="ID226" s="57" t="s">
        <v>74</v>
      </c>
      <c r="IE226" s="57" t="s">
        <v>79</v>
      </c>
      <c r="IF226" s="57" t="s">
        <v>74</v>
      </c>
      <c r="IG226" s="57" t="s">
        <v>79</v>
      </c>
      <c r="IH226" s="57" t="s">
        <v>79</v>
      </c>
      <c r="II226" s="57" t="s">
        <v>74</v>
      </c>
      <c r="IJ226" s="57">
        <v>15254</v>
      </c>
      <c r="IK226" s="57">
        <v>42686</v>
      </c>
      <c r="IT226" s="57">
        <v>2</v>
      </c>
      <c r="IU226" s="57">
        <v>1</v>
      </c>
      <c r="JN226" s="57">
        <v>31663</v>
      </c>
      <c r="JO226" s="57">
        <v>21547</v>
      </c>
      <c r="JP226" s="57">
        <v>21572</v>
      </c>
      <c r="JX226" s="57">
        <v>1</v>
      </c>
      <c r="JY226" s="57">
        <v>2</v>
      </c>
      <c r="JZ226" s="57">
        <v>1</v>
      </c>
      <c r="KR226" s="57">
        <v>21510</v>
      </c>
      <c r="KS226" s="57">
        <v>21053</v>
      </c>
      <c r="KT226" s="57">
        <v>21547</v>
      </c>
      <c r="KU226" s="57">
        <v>34592</v>
      </c>
      <c r="KV226" s="57">
        <v>34584</v>
      </c>
      <c r="LB226" s="57">
        <v>1</v>
      </c>
      <c r="LC226" s="57">
        <v>1</v>
      </c>
      <c r="LD226" s="57">
        <v>2</v>
      </c>
      <c r="LE226" s="57">
        <v>2</v>
      </c>
      <c r="LF226" s="57">
        <v>2</v>
      </c>
      <c r="LV226" s="57">
        <v>21510</v>
      </c>
      <c r="LW226" s="57">
        <v>15254</v>
      </c>
      <c r="LX226" s="57">
        <v>21547</v>
      </c>
      <c r="LY226" s="57">
        <v>34592</v>
      </c>
      <c r="LZ226" s="57">
        <v>34584</v>
      </c>
      <c r="MF226" s="57">
        <v>1</v>
      </c>
      <c r="MG226" s="57">
        <v>2</v>
      </c>
      <c r="MH226" s="57">
        <v>2</v>
      </c>
      <c r="MI226" s="57">
        <v>2</v>
      </c>
      <c r="MJ226" s="57">
        <v>2</v>
      </c>
      <c r="MZ226" s="57">
        <v>21510</v>
      </c>
      <c r="NA226" s="57">
        <v>21053</v>
      </c>
      <c r="NB226" s="57">
        <v>21547</v>
      </c>
      <c r="NC226" s="57">
        <v>42686</v>
      </c>
      <c r="ND226" s="57">
        <v>34584</v>
      </c>
      <c r="NJ226" s="57">
        <v>1</v>
      </c>
      <c r="NK226" s="57">
        <v>1</v>
      </c>
      <c r="NL226" s="57">
        <v>2</v>
      </c>
      <c r="NM226" s="57">
        <v>1</v>
      </c>
      <c r="NN226" s="57">
        <v>2</v>
      </c>
      <c r="PJ226" s="57" t="s">
        <v>20657</v>
      </c>
      <c r="PK226" s="57" t="s">
        <v>20658</v>
      </c>
      <c r="PL226" s="57" t="s">
        <v>20659</v>
      </c>
      <c r="PN226" s="57">
        <v>1921.5637513999991</v>
      </c>
      <c r="PO226" s="57" t="s">
        <v>18823</v>
      </c>
      <c r="PP226" s="57" t="s">
        <v>18824</v>
      </c>
      <c r="PQ226" s="57" t="s">
        <v>18825</v>
      </c>
      <c r="PR226" s="57" t="s">
        <v>4090</v>
      </c>
      <c r="PS226" s="57" t="s">
        <v>4091</v>
      </c>
      <c r="PT226" s="57" t="s">
        <v>4092</v>
      </c>
      <c r="PU226" s="57" t="s">
        <v>4093</v>
      </c>
      <c r="PV226" s="57" t="s">
        <v>4094</v>
      </c>
      <c r="PW226" s="57" t="s">
        <v>4095</v>
      </c>
    </row>
    <row r="227" spans="1:439" ht="15" customHeight="1" x14ac:dyDescent="0.35">
      <c r="A227" s="57">
        <v>226</v>
      </c>
      <c r="B227" s="57" t="s">
        <v>2420</v>
      </c>
      <c r="C227" s="57" t="s">
        <v>2420</v>
      </c>
      <c r="D227" s="57" t="s">
        <v>413</v>
      </c>
      <c r="E227" s="57" t="s">
        <v>2636</v>
      </c>
      <c r="F227" s="57" t="s">
        <v>2637</v>
      </c>
      <c r="P227" s="57" t="s">
        <v>2638</v>
      </c>
      <c r="S227" s="57" t="s">
        <v>69</v>
      </c>
      <c r="T227" s="57" t="s">
        <v>69</v>
      </c>
      <c r="U227" s="57" t="s">
        <v>69</v>
      </c>
      <c r="V227" s="57" t="s">
        <v>69</v>
      </c>
      <c r="W227" s="57" t="s">
        <v>69</v>
      </c>
      <c r="X227" s="57" t="s">
        <v>69</v>
      </c>
      <c r="Y227" s="57" t="s">
        <v>69</v>
      </c>
      <c r="Z227" s="57" t="s">
        <v>63</v>
      </c>
      <c r="AA227" s="57" t="s">
        <v>69</v>
      </c>
      <c r="AB227" s="57" t="s">
        <v>63</v>
      </c>
      <c r="AC227" s="57" t="s">
        <v>69</v>
      </c>
      <c r="AD227" s="57" t="s">
        <v>69</v>
      </c>
      <c r="AE227" s="57" t="s">
        <v>63</v>
      </c>
      <c r="AF227" s="57" t="s">
        <v>69</v>
      </c>
      <c r="AG227" s="57" t="s">
        <v>69</v>
      </c>
      <c r="AH227" s="57" t="s">
        <v>75</v>
      </c>
      <c r="AI227" s="57" t="s">
        <v>2639</v>
      </c>
      <c r="AJ227" s="57" t="s">
        <v>81</v>
      </c>
      <c r="AK227" s="57" t="s">
        <v>83</v>
      </c>
      <c r="AL227" s="57" t="s">
        <v>77</v>
      </c>
      <c r="AM227" s="57" t="s">
        <v>2640</v>
      </c>
      <c r="AO227" s="57" t="s">
        <v>1049</v>
      </c>
      <c r="AP227" s="57" t="s">
        <v>18850</v>
      </c>
      <c r="AQ227" s="57" t="s">
        <v>1245</v>
      </c>
      <c r="AR227" s="57" t="s">
        <v>78</v>
      </c>
      <c r="AS227" s="57" t="s">
        <v>1523</v>
      </c>
      <c r="AT227" s="57" t="s">
        <v>18801</v>
      </c>
      <c r="AU227" s="57" t="s">
        <v>6937</v>
      </c>
      <c r="AV227" s="57" t="s">
        <v>6938</v>
      </c>
      <c r="AW227" s="57" t="s">
        <v>5116</v>
      </c>
      <c r="AX227" s="57" t="s">
        <v>6939</v>
      </c>
      <c r="BE227" s="57" t="s">
        <v>6940</v>
      </c>
      <c r="BF227" s="57" t="s">
        <v>6941</v>
      </c>
      <c r="BG227" s="57" t="s">
        <v>6942</v>
      </c>
      <c r="BH227" s="57" t="s">
        <v>6943</v>
      </c>
      <c r="BI227" s="57" t="s">
        <v>6944</v>
      </c>
      <c r="BO227" s="57" t="s">
        <v>6945</v>
      </c>
      <c r="BP227" s="57" t="s">
        <v>6946</v>
      </c>
      <c r="BQ227" s="57" t="s">
        <v>6947</v>
      </c>
      <c r="BV227" s="57" t="s">
        <v>18084</v>
      </c>
      <c r="BW227" s="164" t="s">
        <v>18835</v>
      </c>
      <c r="BX227" s="57" t="s">
        <v>19560</v>
      </c>
      <c r="BY227" s="57" t="s">
        <v>9905</v>
      </c>
      <c r="BZ227" s="57" t="s">
        <v>9906</v>
      </c>
      <c r="CA227" s="57" t="s">
        <v>9907</v>
      </c>
      <c r="CB227" s="57" t="s">
        <v>9908</v>
      </c>
      <c r="CC227" s="57" t="s">
        <v>9909</v>
      </c>
      <c r="CI227" s="57" t="s">
        <v>9910</v>
      </c>
      <c r="CJ227" s="57" t="s">
        <v>9911</v>
      </c>
      <c r="CK227" s="57" t="s">
        <v>9912</v>
      </c>
      <c r="CL227" s="57" t="s">
        <v>9913</v>
      </c>
      <c r="CM227" s="57" t="s">
        <v>4596</v>
      </c>
      <c r="CS227" s="57" t="s">
        <v>4579</v>
      </c>
      <c r="CT227" s="57" t="s">
        <v>4601</v>
      </c>
      <c r="CU227" s="57" t="s">
        <v>9914</v>
      </c>
      <c r="CZ227" s="57" t="s">
        <v>18078</v>
      </c>
      <c r="DA227" s="164" t="s">
        <v>18805</v>
      </c>
      <c r="DB227" s="57" t="s">
        <v>20660</v>
      </c>
      <c r="DC227" s="57" t="s">
        <v>12598</v>
      </c>
      <c r="DD227" s="57" t="s">
        <v>12599</v>
      </c>
      <c r="DE227" s="57" t="s">
        <v>12600</v>
      </c>
      <c r="DF227" s="57" t="s">
        <v>12601</v>
      </c>
      <c r="DG227" s="57" t="s">
        <v>12602</v>
      </c>
      <c r="DM227" s="57" t="s">
        <v>12603</v>
      </c>
      <c r="DN227" s="57" t="s">
        <v>12604</v>
      </c>
      <c r="DO227" s="57" t="s">
        <v>12605</v>
      </c>
      <c r="DP227" s="57" t="s">
        <v>12606</v>
      </c>
      <c r="DQ227" s="57" t="s">
        <v>12607</v>
      </c>
      <c r="DR227" s="57" t="s">
        <v>12608</v>
      </c>
      <c r="DS227" s="57" t="s">
        <v>12609</v>
      </c>
      <c r="DW227" s="57" t="s">
        <v>12610</v>
      </c>
      <c r="DX227" s="57" t="s">
        <v>12611</v>
      </c>
      <c r="DY227" s="57" t="s">
        <v>12612</v>
      </c>
      <c r="ED227" s="57" t="s">
        <v>18081</v>
      </c>
      <c r="EE227" s="164" t="s">
        <v>18805</v>
      </c>
      <c r="EF227" s="57" t="s">
        <v>18829</v>
      </c>
      <c r="EG227" s="57" t="s">
        <v>14627</v>
      </c>
      <c r="EH227" s="57" t="s">
        <v>7450</v>
      </c>
      <c r="EI227" s="57" t="s">
        <v>10832</v>
      </c>
      <c r="EJ227" s="57" t="s">
        <v>10834</v>
      </c>
      <c r="EK227" s="57" t="s">
        <v>14628</v>
      </c>
      <c r="EL227" s="57" t="s">
        <v>14629</v>
      </c>
      <c r="EQ227" s="57" t="s">
        <v>14630</v>
      </c>
      <c r="ER227" s="57" t="s">
        <v>7459</v>
      </c>
      <c r="ES227" s="57" t="s">
        <v>7460</v>
      </c>
      <c r="ET227" s="57" t="s">
        <v>7464</v>
      </c>
      <c r="EU227" s="57" t="s">
        <v>14631</v>
      </c>
      <c r="EV227" s="57" t="s">
        <v>14632</v>
      </c>
      <c r="FA227" s="57" t="s">
        <v>5712</v>
      </c>
      <c r="FB227" s="57" t="s">
        <v>14253</v>
      </c>
      <c r="FH227" s="57" t="s">
        <v>18075</v>
      </c>
      <c r="FI227" s="164" t="s">
        <v>18805</v>
      </c>
      <c r="FJ227" s="57" t="s">
        <v>20050</v>
      </c>
      <c r="FK227" s="57" t="s">
        <v>16245</v>
      </c>
      <c r="FL227" s="57" t="s">
        <v>16246</v>
      </c>
      <c r="FM227" s="57" t="s">
        <v>16247</v>
      </c>
      <c r="FN227" s="57" t="s">
        <v>16248</v>
      </c>
      <c r="FO227" s="57" t="s">
        <v>16249</v>
      </c>
      <c r="FU227" s="57" t="s">
        <v>16250</v>
      </c>
      <c r="FV227" s="57" t="s">
        <v>16251</v>
      </c>
      <c r="FW227" s="57" t="s">
        <v>16252</v>
      </c>
      <c r="FX227" s="57" t="s">
        <v>16253</v>
      </c>
      <c r="FY227" s="57" t="s">
        <v>16254</v>
      </c>
      <c r="GE227" s="57" t="s">
        <v>16255</v>
      </c>
      <c r="GF227" s="57" t="s">
        <v>16256</v>
      </c>
      <c r="GL227" s="57" t="s">
        <v>18056</v>
      </c>
      <c r="GM227" s="164" t="s">
        <v>18805</v>
      </c>
      <c r="GN227" s="57" t="s">
        <v>20044</v>
      </c>
      <c r="GO227" s="57" t="s">
        <v>17231</v>
      </c>
      <c r="GP227" s="57" t="s">
        <v>7453</v>
      </c>
      <c r="GQ227" s="57" t="s">
        <v>17232</v>
      </c>
      <c r="GR227" s="57" t="s">
        <v>17233</v>
      </c>
      <c r="GS227" s="57" t="s">
        <v>17234</v>
      </c>
      <c r="GY227" s="57" t="s">
        <v>17235</v>
      </c>
      <c r="GZ227" s="57" t="s">
        <v>7462</v>
      </c>
      <c r="HA227" s="57" t="s">
        <v>17236</v>
      </c>
      <c r="HB227" s="57" t="s">
        <v>17237</v>
      </c>
      <c r="HC227" s="57" t="s">
        <v>17238</v>
      </c>
      <c r="HD227" s="57" t="s">
        <v>17239</v>
      </c>
      <c r="HI227" s="57" t="s">
        <v>17240</v>
      </c>
      <c r="HJ227" s="57" t="s">
        <v>13296</v>
      </c>
      <c r="HP227" s="57" t="s">
        <v>18075</v>
      </c>
      <c r="HQ227" s="164" t="s">
        <v>18805</v>
      </c>
      <c r="HR227" s="57" t="s">
        <v>20045</v>
      </c>
      <c r="HS227" s="57" t="s">
        <v>84</v>
      </c>
      <c r="HT227" s="57" t="s">
        <v>84</v>
      </c>
      <c r="HU227" s="57" t="s">
        <v>84</v>
      </c>
      <c r="HV227" s="57" t="s">
        <v>82</v>
      </c>
      <c r="HW227" s="57" t="s">
        <v>82</v>
      </c>
      <c r="HX227" s="57" t="s">
        <v>84</v>
      </c>
      <c r="HY227" s="57" t="s">
        <v>84</v>
      </c>
      <c r="HZ227" s="57" t="s">
        <v>84</v>
      </c>
      <c r="IA227" s="57" t="s">
        <v>84</v>
      </c>
      <c r="IB227" s="57" t="s">
        <v>84</v>
      </c>
      <c r="IC227" s="57" t="s">
        <v>84</v>
      </c>
      <c r="ID227" s="57" t="s">
        <v>84</v>
      </c>
      <c r="IE227" s="57" t="s">
        <v>84</v>
      </c>
      <c r="IF227" s="57" t="s">
        <v>84</v>
      </c>
      <c r="IG227" s="57" t="s">
        <v>82</v>
      </c>
      <c r="IH227" s="57" t="s">
        <v>84</v>
      </c>
      <c r="II227" s="57" t="s">
        <v>68</v>
      </c>
      <c r="IJ227" s="57">
        <v>13254</v>
      </c>
      <c r="IK227" s="57">
        <v>15254</v>
      </c>
      <c r="IL227" s="57">
        <v>31859</v>
      </c>
      <c r="IM227" s="57">
        <v>21572</v>
      </c>
      <c r="IT227" s="57">
        <v>3</v>
      </c>
      <c r="IU227" s="57">
        <v>2</v>
      </c>
      <c r="IV227" s="57">
        <v>3</v>
      </c>
      <c r="IW227" s="57">
        <v>1</v>
      </c>
      <c r="JN227" s="57">
        <v>32110</v>
      </c>
      <c r="JX227" s="57">
        <v>2</v>
      </c>
      <c r="KR227" s="57">
        <v>31859</v>
      </c>
      <c r="KS227" s="57">
        <v>15254</v>
      </c>
      <c r="KT227" s="57">
        <v>34254</v>
      </c>
      <c r="KU227" s="57">
        <v>21532</v>
      </c>
      <c r="KV227" s="57">
        <v>21510</v>
      </c>
      <c r="LB227" s="57">
        <v>3</v>
      </c>
      <c r="LC227" s="57">
        <v>2</v>
      </c>
      <c r="LD227" s="57">
        <v>2</v>
      </c>
      <c r="LE227" s="57">
        <v>1</v>
      </c>
      <c r="LF227" s="57">
        <v>1</v>
      </c>
      <c r="LV227" s="57">
        <v>15254</v>
      </c>
      <c r="LW227" s="57">
        <v>31854</v>
      </c>
      <c r="LX227" s="57">
        <v>31743</v>
      </c>
      <c r="LY227" s="57">
        <v>34254</v>
      </c>
      <c r="MF227" s="57">
        <v>2</v>
      </c>
      <c r="MG227" s="57">
        <v>1</v>
      </c>
      <c r="MH227" s="57">
        <v>1</v>
      </c>
      <c r="MI227" s="57">
        <v>2</v>
      </c>
      <c r="MZ227" s="57">
        <v>13254</v>
      </c>
      <c r="NA227" s="57">
        <v>31859</v>
      </c>
      <c r="NJ227" s="57">
        <v>3</v>
      </c>
      <c r="NK227" s="57">
        <v>3</v>
      </c>
      <c r="OD227" s="57">
        <v>13154</v>
      </c>
      <c r="ON227" s="57">
        <v>2</v>
      </c>
      <c r="PJ227" s="57" t="s">
        <v>20661</v>
      </c>
      <c r="PK227" s="57" t="s">
        <v>20662</v>
      </c>
      <c r="PL227" s="57" t="s">
        <v>20663</v>
      </c>
      <c r="PN227" s="57">
        <v>1061.6416394</v>
      </c>
      <c r="PO227" s="57" t="s">
        <v>18823</v>
      </c>
      <c r="PP227" s="57" t="s">
        <v>18824</v>
      </c>
      <c r="PQ227" s="57" t="s">
        <v>18825</v>
      </c>
      <c r="PR227" s="57" t="s">
        <v>4096</v>
      </c>
      <c r="PS227" s="57" t="s">
        <v>4097</v>
      </c>
      <c r="PT227" s="57" t="s">
        <v>4098</v>
      </c>
      <c r="PU227" s="57" t="s">
        <v>4099</v>
      </c>
      <c r="PV227" s="57" t="s">
        <v>4100</v>
      </c>
      <c r="PW227" s="57" t="s">
        <v>4101</v>
      </c>
    </row>
    <row r="228" spans="1:439" ht="15" customHeight="1" x14ac:dyDescent="0.35">
      <c r="A228" s="57">
        <v>227</v>
      </c>
      <c r="B228" s="57" t="s">
        <v>2420</v>
      </c>
      <c r="C228" s="57" t="s">
        <v>2420</v>
      </c>
      <c r="D228" s="57" t="s">
        <v>414</v>
      </c>
      <c r="E228" s="57" t="s">
        <v>2641</v>
      </c>
      <c r="F228" s="57" t="s">
        <v>2642</v>
      </c>
      <c r="G228" s="57" t="s">
        <v>2643</v>
      </c>
      <c r="P228" s="57" t="s">
        <v>2644</v>
      </c>
      <c r="S228" s="57" t="s">
        <v>63</v>
      </c>
      <c r="T228" s="57" t="s">
        <v>69</v>
      </c>
      <c r="U228" s="57" t="s">
        <v>63</v>
      </c>
      <c r="V228" s="57" t="s">
        <v>63</v>
      </c>
      <c r="W228" s="57" t="s">
        <v>69</v>
      </c>
      <c r="X228" s="57" t="s">
        <v>63</v>
      </c>
      <c r="Y228" s="57" t="s">
        <v>69</v>
      </c>
      <c r="Z228" s="57" t="s">
        <v>63</v>
      </c>
      <c r="AA228" s="57" t="s">
        <v>69</v>
      </c>
      <c r="AB228" s="57" t="s">
        <v>69</v>
      </c>
      <c r="AC228" s="57" t="s">
        <v>63</v>
      </c>
      <c r="AD228" s="57" t="s">
        <v>69</v>
      </c>
      <c r="AE228" s="57" t="s">
        <v>69</v>
      </c>
      <c r="AF228" s="57" t="s">
        <v>69</v>
      </c>
      <c r="AG228" s="57" t="s">
        <v>63</v>
      </c>
      <c r="AH228" s="57" t="s">
        <v>70</v>
      </c>
      <c r="AI228" s="57" t="s">
        <v>2645</v>
      </c>
      <c r="AJ228" s="57" t="s">
        <v>65</v>
      </c>
      <c r="AK228" s="57" t="s">
        <v>71</v>
      </c>
      <c r="AL228" s="57" t="s">
        <v>66</v>
      </c>
      <c r="AN228" s="57" t="s">
        <v>2646</v>
      </c>
      <c r="AO228" s="57" t="s">
        <v>1050</v>
      </c>
      <c r="AP228" s="57" t="s">
        <v>18827</v>
      </c>
      <c r="AQ228" s="57" t="s">
        <v>67</v>
      </c>
      <c r="AR228" s="57" t="s">
        <v>67</v>
      </c>
      <c r="AS228" s="57" t="s">
        <v>2428</v>
      </c>
      <c r="AT228" s="57" t="s">
        <v>18859</v>
      </c>
      <c r="AU228" s="57" t="s">
        <v>6949</v>
      </c>
      <c r="AV228" s="57" t="s">
        <v>6950</v>
      </c>
      <c r="AW228" s="57" t="s">
        <v>6951</v>
      </c>
      <c r="AX228" s="57" t="s">
        <v>6952</v>
      </c>
      <c r="AY228" s="57" t="s">
        <v>6788</v>
      </c>
      <c r="AZ228" s="57" t="s">
        <v>6953</v>
      </c>
      <c r="BE228" s="57" t="s">
        <v>6954</v>
      </c>
      <c r="BF228" s="57" t="s">
        <v>6955</v>
      </c>
      <c r="BG228" s="57" t="s">
        <v>6956</v>
      </c>
      <c r="BH228" s="57" t="s">
        <v>6957</v>
      </c>
      <c r="BI228" s="57" t="s">
        <v>6796</v>
      </c>
      <c r="BJ228" s="57" t="s">
        <v>6958</v>
      </c>
      <c r="BO228" s="57" t="s">
        <v>4498</v>
      </c>
      <c r="BP228" s="57" t="s">
        <v>6908</v>
      </c>
      <c r="BQ228" s="57" t="s">
        <v>6803</v>
      </c>
      <c r="BV228" s="57" t="s">
        <v>18059</v>
      </c>
      <c r="BW228" s="164" t="s">
        <v>18805</v>
      </c>
      <c r="BX228" s="57" t="s">
        <v>19398</v>
      </c>
      <c r="BY228" s="57" t="s">
        <v>9915</v>
      </c>
      <c r="BZ228" s="57" t="s">
        <v>9916</v>
      </c>
      <c r="CA228" s="57" t="s">
        <v>9917</v>
      </c>
      <c r="CB228" s="57" t="s">
        <v>9918</v>
      </c>
      <c r="CI228" s="57" t="s">
        <v>9919</v>
      </c>
      <c r="CJ228" s="57" t="s">
        <v>9920</v>
      </c>
      <c r="CK228" s="57" t="s">
        <v>9921</v>
      </c>
      <c r="CL228" s="57" t="s">
        <v>9922</v>
      </c>
      <c r="CS228" s="57" t="s">
        <v>9923</v>
      </c>
      <c r="CT228" s="57" t="s">
        <v>6803</v>
      </c>
      <c r="CU228" s="57" t="s">
        <v>9924</v>
      </c>
      <c r="CZ228" s="57" t="s">
        <v>18059</v>
      </c>
      <c r="DA228" s="164" t="s">
        <v>18802</v>
      </c>
      <c r="DB228" s="57" t="s">
        <v>19018</v>
      </c>
      <c r="DC228" s="57" t="s">
        <v>12614</v>
      </c>
      <c r="DD228" s="57" t="s">
        <v>12615</v>
      </c>
      <c r="DE228" s="57" t="s">
        <v>12616</v>
      </c>
      <c r="DF228" s="57" t="s">
        <v>12617</v>
      </c>
      <c r="DG228" s="57" t="s">
        <v>12618</v>
      </c>
      <c r="DM228" s="57" t="s">
        <v>12619</v>
      </c>
      <c r="DN228" s="57" t="s">
        <v>12620</v>
      </c>
      <c r="DO228" s="57" t="s">
        <v>12621</v>
      </c>
      <c r="DP228" s="57" t="s">
        <v>12622</v>
      </c>
      <c r="DQ228" s="57" t="s">
        <v>12623</v>
      </c>
      <c r="DW228" s="57" t="s">
        <v>12624</v>
      </c>
      <c r="DX228" s="57" t="s">
        <v>591</v>
      </c>
      <c r="DY228" s="57" t="s">
        <v>6803</v>
      </c>
      <c r="ED228" s="57" t="s">
        <v>18061</v>
      </c>
      <c r="EE228" s="164" t="s">
        <v>18805</v>
      </c>
      <c r="EF228" s="57" t="s">
        <v>19090</v>
      </c>
      <c r="EG228" s="57" t="s">
        <v>14633</v>
      </c>
      <c r="EH228" s="57" t="s">
        <v>12461</v>
      </c>
      <c r="EI228" s="57" t="s">
        <v>14634</v>
      </c>
      <c r="EJ228" s="57" t="s">
        <v>12462</v>
      </c>
      <c r="EQ228" s="57" t="s">
        <v>14635</v>
      </c>
      <c r="ER228" s="57" t="s">
        <v>14636</v>
      </c>
      <c r="ES228" s="57" t="s">
        <v>14637</v>
      </c>
      <c r="ET228" s="57" t="s">
        <v>12468</v>
      </c>
      <c r="FA228" s="57" t="s">
        <v>664</v>
      </c>
      <c r="FB228" s="57" t="s">
        <v>697</v>
      </c>
      <c r="FH228" s="57" t="s">
        <v>18061</v>
      </c>
      <c r="FI228" s="164" t="s">
        <v>18835</v>
      </c>
      <c r="FJ228" s="57" t="s">
        <v>20664</v>
      </c>
      <c r="FK228" s="57" t="s">
        <v>16257</v>
      </c>
      <c r="FL228" s="57" t="s">
        <v>16258</v>
      </c>
      <c r="FM228" s="57" t="s">
        <v>16259</v>
      </c>
      <c r="FN228" s="57" t="s">
        <v>16260</v>
      </c>
      <c r="FU228" s="57" t="s">
        <v>16261</v>
      </c>
      <c r="FV228" s="57" t="s">
        <v>16262</v>
      </c>
      <c r="FW228" s="57" t="s">
        <v>16263</v>
      </c>
      <c r="FX228" s="57" t="s">
        <v>16264</v>
      </c>
      <c r="GE228" s="57" t="s">
        <v>11552</v>
      </c>
      <c r="GF228" s="57" t="s">
        <v>15138</v>
      </c>
      <c r="GG228" s="57" t="s">
        <v>7038</v>
      </c>
      <c r="GL228" s="57" t="s">
        <v>18075</v>
      </c>
      <c r="GM228" s="164" t="s">
        <v>18805</v>
      </c>
      <c r="GN228" s="57" t="s">
        <v>19723</v>
      </c>
      <c r="HS228" s="57" t="s">
        <v>74</v>
      </c>
      <c r="HT228" s="57" t="s">
        <v>74</v>
      </c>
      <c r="HU228" s="57" t="s">
        <v>74</v>
      </c>
      <c r="HV228" s="57" t="s">
        <v>74</v>
      </c>
      <c r="HW228" s="57" t="s">
        <v>74</v>
      </c>
      <c r="HX228" s="57" t="s">
        <v>74</v>
      </c>
      <c r="HY228" s="57" t="s">
        <v>74</v>
      </c>
      <c r="HZ228" s="57" t="s">
        <v>74</v>
      </c>
      <c r="IA228" s="57" t="s">
        <v>74</v>
      </c>
      <c r="IB228" s="57" t="s">
        <v>74</v>
      </c>
      <c r="IC228" s="57" t="s">
        <v>74</v>
      </c>
      <c r="ID228" s="57" t="s">
        <v>74</v>
      </c>
      <c r="IE228" s="57" t="s">
        <v>74</v>
      </c>
      <c r="IF228" s="57" t="s">
        <v>74</v>
      </c>
      <c r="IG228" s="57" t="s">
        <v>74</v>
      </c>
      <c r="IH228" s="57" t="s">
        <v>74</v>
      </c>
      <c r="II228" s="57" t="s">
        <v>82</v>
      </c>
      <c r="IJ228" s="57">
        <v>21046</v>
      </c>
      <c r="IK228" s="57">
        <v>31407</v>
      </c>
      <c r="IL228" s="57">
        <v>11054</v>
      </c>
      <c r="IT228" s="57">
        <v>2</v>
      </c>
      <c r="IU228" s="57">
        <v>2</v>
      </c>
      <c r="IV228" s="57">
        <v>1</v>
      </c>
      <c r="JN228" s="57">
        <v>21046</v>
      </c>
      <c r="JO228" s="57">
        <v>31407</v>
      </c>
      <c r="JP228" s="57">
        <v>31754</v>
      </c>
      <c r="JX228" s="57">
        <v>2</v>
      </c>
      <c r="JY228" s="57">
        <v>2</v>
      </c>
      <c r="JZ228" s="57">
        <v>2</v>
      </c>
      <c r="KR228" s="57">
        <v>21046</v>
      </c>
      <c r="KS228" s="57">
        <v>31407</v>
      </c>
      <c r="KT228" s="57">
        <v>12054</v>
      </c>
      <c r="LB228" s="57">
        <v>2</v>
      </c>
      <c r="LC228" s="57">
        <v>2</v>
      </c>
      <c r="LD228" s="57">
        <v>1</v>
      </c>
      <c r="LV228" s="57">
        <v>31407</v>
      </c>
      <c r="LW228" s="57">
        <v>31754</v>
      </c>
      <c r="LX228" s="57">
        <v>23684</v>
      </c>
      <c r="MF228" s="57">
        <v>2</v>
      </c>
      <c r="MG228" s="57">
        <v>2</v>
      </c>
      <c r="MH228" s="57">
        <v>2</v>
      </c>
      <c r="MZ228" s="57">
        <v>31407</v>
      </c>
      <c r="NJ228" s="57">
        <v>2</v>
      </c>
      <c r="PJ228" s="57" t="s">
        <v>20665</v>
      </c>
      <c r="PK228" s="57" t="s">
        <v>20666</v>
      </c>
      <c r="PL228" s="57" t="s">
        <v>20667</v>
      </c>
      <c r="PN228" s="57">
        <v>1540.2501623000003</v>
      </c>
      <c r="PO228" s="57" t="s">
        <v>18823</v>
      </c>
      <c r="PP228" s="57" t="s">
        <v>18824</v>
      </c>
      <c r="PQ228" s="57" t="s">
        <v>18825</v>
      </c>
      <c r="PR228" s="57" t="s">
        <v>4102</v>
      </c>
      <c r="PS228" s="57" t="s">
        <v>4103</v>
      </c>
      <c r="PT228" s="57" t="s">
        <v>4104</v>
      </c>
      <c r="PU228" s="57" t="s">
        <v>4105</v>
      </c>
      <c r="PV228" s="57" t="s">
        <v>4106</v>
      </c>
      <c r="PW228" s="57" t="s">
        <v>3167</v>
      </c>
    </row>
    <row r="229" spans="1:439" ht="15" customHeight="1" x14ac:dyDescent="0.35">
      <c r="A229" s="57">
        <v>228</v>
      </c>
      <c r="B229" s="57" t="s">
        <v>2420</v>
      </c>
      <c r="C229" s="57" t="s">
        <v>2420</v>
      </c>
      <c r="D229" s="57" t="s">
        <v>415</v>
      </c>
      <c r="E229" s="57" t="s">
        <v>2647</v>
      </c>
      <c r="F229" s="57" t="s">
        <v>2648</v>
      </c>
      <c r="G229" s="57" t="s">
        <v>2649</v>
      </c>
      <c r="P229" s="57" t="s">
        <v>2650</v>
      </c>
      <c r="S229" s="57" t="s">
        <v>63</v>
      </c>
      <c r="T229" s="57" t="s">
        <v>69</v>
      </c>
      <c r="U229" s="57" t="s">
        <v>69</v>
      </c>
      <c r="V229" s="57" t="s">
        <v>63</v>
      </c>
      <c r="W229" s="57" t="s">
        <v>69</v>
      </c>
      <c r="X229" s="57" t="s">
        <v>69</v>
      </c>
      <c r="Y229" s="57" t="s">
        <v>69</v>
      </c>
      <c r="Z229" s="57" t="s">
        <v>63</v>
      </c>
      <c r="AA229" s="57" t="s">
        <v>69</v>
      </c>
      <c r="AB229" s="57" t="s">
        <v>63</v>
      </c>
      <c r="AC229" s="57" t="s">
        <v>69</v>
      </c>
      <c r="AD229" s="57" t="s">
        <v>69</v>
      </c>
      <c r="AE229" s="57" t="s">
        <v>69</v>
      </c>
      <c r="AF229" s="57" t="s">
        <v>63</v>
      </c>
      <c r="AG229" s="57" t="s">
        <v>63</v>
      </c>
      <c r="AH229" s="57" t="s">
        <v>75</v>
      </c>
      <c r="AI229" s="57" t="s">
        <v>2651</v>
      </c>
      <c r="AJ229" s="57" t="s">
        <v>65</v>
      </c>
      <c r="AK229" s="57" t="s">
        <v>76</v>
      </c>
      <c r="AL229" s="57" t="s">
        <v>72</v>
      </c>
      <c r="AM229" s="57" t="s">
        <v>2651</v>
      </c>
      <c r="AN229" s="57" t="s">
        <v>2652</v>
      </c>
      <c r="AO229" s="57" t="s">
        <v>1051</v>
      </c>
      <c r="AP229" s="57" t="s">
        <v>18827</v>
      </c>
      <c r="AQ229" s="57" t="s">
        <v>67</v>
      </c>
      <c r="AR229" s="57" t="s">
        <v>67</v>
      </c>
      <c r="AS229" s="57" t="s">
        <v>2428</v>
      </c>
      <c r="AT229" s="57" t="s">
        <v>18859</v>
      </c>
      <c r="AU229" s="57" t="s">
        <v>6960</v>
      </c>
      <c r="AV229" s="57" t="s">
        <v>6961</v>
      </c>
      <c r="AW229" s="57" t="s">
        <v>6962</v>
      </c>
      <c r="AX229" s="57" t="s">
        <v>6963</v>
      </c>
      <c r="AY229" s="57" t="s">
        <v>6964</v>
      </c>
      <c r="BE229" s="57" t="s">
        <v>6965</v>
      </c>
      <c r="BF229" s="57" t="s">
        <v>6966</v>
      </c>
      <c r="BG229" s="57" t="s">
        <v>6967</v>
      </c>
      <c r="BH229" s="57" t="s">
        <v>6968</v>
      </c>
      <c r="BO229" s="57" t="s">
        <v>5207</v>
      </c>
      <c r="BP229" s="57" t="s">
        <v>6969</v>
      </c>
      <c r="BQ229" s="57" t="s">
        <v>6970</v>
      </c>
      <c r="BV229" s="57" t="s">
        <v>18056</v>
      </c>
      <c r="BW229" s="164" t="s">
        <v>18805</v>
      </c>
      <c r="BX229" s="57" t="s">
        <v>20668</v>
      </c>
      <c r="BY229" s="57" t="s">
        <v>6873</v>
      </c>
      <c r="BZ229" s="57" t="s">
        <v>6972</v>
      </c>
      <c r="CA229" s="57" t="s">
        <v>20669</v>
      </c>
      <c r="CB229" s="57" t="s">
        <v>6974</v>
      </c>
      <c r="CC229" s="57" t="s">
        <v>6975</v>
      </c>
      <c r="CD229" s="57" t="s">
        <v>20670</v>
      </c>
      <c r="CE229" s="57" t="s">
        <v>20671</v>
      </c>
      <c r="CI229" s="57" t="s">
        <v>20672</v>
      </c>
      <c r="CJ229" s="57" t="s">
        <v>20673</v>
      </c>
      <c r="CK229" s="57" t="s">
        <v>20674</v>
      </c>
      <c r="CL229" s="57" t="s">
        <v>20675</v>
      </c>
      <c r="CM229" s="57" t="s">
        <v>6981</v>
      </c>
      <c r="CN229" s="57" t="s">
        <v>20676</v>
      </c>
      <c r="CO229" s="57" t="s">
        <v>20677</v>
      </c>
      <c r="CS229" s="57" t="s">
        <v>4498</v>
      </c>
      <c r="CT229" s="57" t="s">
        <v>4579</v>
      </c>
      <c r="CU229" s="57" t="s">
        <v>20678</v>
      </c>
      <c r="CZ229" s="57" t="s">
        <v>18059</v>
      </c>
      <c r="DA229" s="164" t="s">
        <v>18805</v>
      </c>
      <c r="DB229" s="57" t="s">
        <v>20031</v>
      </c>
      <c r="DC229" s="57" t="s">
        <v>12625</v>
      </c>
      <c r="DD229" s="57" t="s">
        <v>12626</v>
      </c>
      <c r="DE229" s="57" t="s">
        <v>12627</v>
      </c>
      <c r="DF229" s="57" t="s">
        <v>12628</v>
      </c>
      <c r="DG229" s="57" t="s">
        <v>12629</v>
      </c>
      <c r="DM229" s="57" t="s">
        <v>12630</v>
      </c>
      <c r="DN229" s="57" t="s">
        <v>12631</v>
      </c>
      <c r="DO229" s="57" t="s">
        <v>12632</v>
      </c>
      <c r="DP229" s="57" t="s">
        <v>12633</v>
      </c>
      <c r="DQ229" s="57" t="s">
        <v>12634</v>
      </c>
      <c r="DW229" s="57" t="s">
        <v>7769</v>
      </c>
      <c r="DX229" s="57" t="s">
        <v>7095</v>
      </c>
      <c r="DY229" s="57" t="s">
        <v>665</v>
      </c>
      <c r="ED229" s="57" t="s">
        <v>18061</v>
      </c>
      <c r="EE229" s="164" t="s">
        <v>18805</v>
      </c>
      <c r="EF229" s="57" t="s">
        <v>19157</v>
      </c>
      <c r="EG229" s="57" t="s">
        <v>14638</v>
      </c>
      <c r="EH229" s="57" t="s">
        <v>14639</v>
      </c>
      <c r="EI229" s="57" t="s">
        <v>14640</v>
      </c>
      <c r="EJ229" s="57" t="s">
        <v>14641</v>
      </c>
      <c r="EK229" s="57" t="s">
        <v>14642</v>
      </c>
      <c r="EL229" s="57" t="s">
        <v>14643</v>
      </c>
      <c r="EQ229" s="57" t="s">
        <v>14644</v>
      </c>
      <c r="ER229" s="57" t="s">
        <v>14645</v>
      </c>
      <c r="ES229" s="57" t="s">
        <v>14646</v>
      </c>
      <c r="ET229" s="57" t="s">
        <v>7735</v>
      </c>
      <c r="EU229" s="57" t="s">
        <v>14647</v>
      </c>
      <c r="EV229" s="57" t="s">
        <v>14648</v>
      </c>
      <c r="FA229" s="57" t="s">
        <v>697</v>
      </c>
      <c r="FB229" s="57" t="s">
        <v>664</v>
      </c>
      <c r="FC229" s="57" t="s">
        <v>14649</v>
      </c>
      <c r="FH229" s="57" t="s">
        <v>18061</v>
      </c>
      <c r="FI229" s="164" t="s">
        <v>18835</v>
      </c>
      <c r="FJ229" s="57" t="s">
        <v>19226</v>
      </c>
      <c r="FK229" s="57" t="s">
        <v>16265</v>
      </c>
      <c r="FL229" s="57" t="s">
        <v>16266</v>
      </c>
      <c r="FM229" s="57" t="s">
        <v>16267</v>
      </c>
      <c r="FN229" s="57" t="s">
        <v>16268</v>
      </c>
      <c r="FU229" s="57" t="s">
        <v>16269</v>
      </c>
      <c r="FV229" s="57" t="s">
        <v>16270</v>
      </c>
      <c r="FW229" s="57" t="s">
        <v>13110</v>
      </c>
      <c r="FX229" s="57" t="s">
        <v>13112</v>
      </c>
      <c r="GE229" s="57" t="s">
        <v>12536</v>
      </c>
      <c r="GF229" s="57" t="s">
        <v>10614</v>
      </c>
      <c r="GG229" s="57" t="s">
        <v>9216</v>
      </c>
      <c r="GL229" s="57" t="s">
        <v>18084</v>
      </c>
      <c r="GM229" s="164" t="s">
        <v>18802</v>
      </c>
      <c r="GN229" s="57" t="s">
        <v>20679</v>
      </c>
      <c r="HS229" s="57" t="s">
        <v>74</v>
      </c>
      <c r="HT229" s="57" t="s">
        <v>74</v>
      </c>
      <c r="HU229" s="57" t="s">
        <v>74</v>
      </c>
      <c r="HV229" s="57" t="s">
        <v>74</v>
      </c>
      <c r="HW229" s="57" t="s">
        <v>74</v>
      </c>
      <c r="HX229" s="57" t="s">
        <v>74</v>
      </c>
      <c r="HY229" s="57" t="s">
        <v>74</v>
      </c>
      <c r="HZ229" s="57" t="s">
        <v>74</v>
      </c>
      <c r="IA229" s="57" t="s">
        <v>74</v>
      </c>
      <c r="IB229" s="57" t="s">
        <v>74</v>
      </c>
      <c r="IC229" s="57" t="s">
        <v>74</v>
      </c>
      <c r="ID229" s="57" t="s">
        <v>74</v>
      </c>
      <c r="IE229" s="57" t="s">
        <v>74</v>
      </c>
      <c r="IF229" s="57" t="s">
        <v>74</v>
      </c>
      <c r="IG229" s="57" t="s">
        <v>74</v>
      </c>
      <c r="IH229" s="57" t="s">
        <v>74</v>
      </c>
      <c r="II229" s="57" t="s">
        <v>82</v>
      </c>
      <c r="IJ229" s="57">
        <v>21046</v>
      </c>
      <c r="IK229" s="57">
        <v>11054</v>
      </c>
      <c r="IT229" s="57">
        <v>2</v>
      </c>
      <c r="IU229" s="57">
        <v>1</v>
      </c>
      <c r="JN229" s="57">
        <v>11054</v>
      </c>
      <c r="JO229" s="57">
        <v>31754</v>
      </c>
      <c r="JP229" s="57">
        <v>23684</v>
      </c>
      <c r="JQ229" s="57">
        <v>21046</v>
      </c>
      <c r="JX229" s="57">
        <v>1</v>
      </c>
      <c r="JY229" s="57">
        <v>2</v>
      </c>
      <c r="JZ229" s="57">
        <v>2</v>
      </c>
      <c r="KA229" s="57">
        <v>2</v>
      </c>
      <c r="KR229" s="57">
        <v>21046</v>
      </c>
      <c r="KS229" s="57">
        <v>22062</v>
      </c>
      <c r="KT229" s="57">
        <v>24054</v>
      </c>
      <c r="KU229" s="57">
        <v>31407</v>
      </c>
      <c r="LB229" s="57">
        <v>2</v>
      </c>
      <c r="LC229" s="57">
        <v>2</v>
      </c>
      <c r="LD229" s="57">
        <v>1</v>
      </c>
      <c r="LE229" s="57">
        <v>2</v>
      </c>
      <c r="LV229" s="57">
        <v>24431</v>
      </c>
      <c r="LW229" s="57">
        <v>31407</v>
      </c>
      <c r="LX229" s="57">
        <v>31754</v>
      </c>
      <c r="LY229" s="57">
        <v>24054</v>
      </c>
      <c r="MF229" s="57">
        <v>2</v>
      </c>
      <c r="MG229" s="57">
        <v>2</v>
      </c>
      <c r="MH229" s="57">
        <v>2</v>
      </c>
      <c r="MI229" s="57">
        <v>1</v>
      </c>
      <c r="MZ229" s="57">
        <v>31407</v>
      </c>
      <c r="NJ229" s="57">
        <v>2</v>
      </c>
      <c r="PJ229" s="57" t="s">
        <v>20680</v>
      </c>
      <c r="PK229" s="57" t="s">
        <v>20681</v>
      </c>
      <c r="PL229" s="57" t="s">
        <v>20682</v>
      </c>
      <c r="PN229" s="57">
        <v>841.94431240000017</v>
      </c>
      <c r="PO229" s="57" t="s">
        <v>18823</v>
      </c>
      <c r="PP229" s="57" t="s">
        <v>18824</v>
      </c>
      <c r="PQ229" s="57" t="s">
        <v>18825</v>
      </c>
      <c r="PR229" s="57" t="s">
        <v>4107</v>
      </c>
      <c r="PS229" s="57" t="s">
        <v>4108</v>
      </c>
      <c r="PT229" s="57" t="s">
        <v>4109</v>
      </c>
      <c r="PU229" s="57" t="s">
        <v>4110</v>
      </c>
      <c r="PV229" s="57" t="s">
        <v>4111</v>
      </c>
      <c r="PW229" s="57" t="s">
        <v>3167</v>
      </c>
    </row>
    <row r="230" spans="1:439" ht="15" customHeight="1" x14ac:dyDescent="0.35">
      <c r="A230" s="57">
        <v>229</v>
      </c>
      <c r="B230" s="57" t="s">
        <v>2420</v>
      </c>
      <c r="C230" s="57" t="s">
        <v>2420</v>
      </c>
      <c r="D230" s="57" t="s">
        <v>416</v>
      </c>
      <c r="E230" s="57" t="s">
        <v>2653</v>
      </c>
      <c r="F230" s="57" t="s">
        <v>2654</v>
      </c>
      <c r="G230" s="57" t="s">
        <v>2655</v>
      </c>
      <c r="P230" s="57" t="s">
        <v>2650</v>
      </c>
      <c r="S230" s="57" t="s">
        <v>63</v>
      </c>
      <c r="T230" s="57" t="s">
        <v>69</v>
      </c>
      <c r="U230" s="57" t="s">
        <v>63</v>
      </c>
      <c r="V230" s="57" t="s">
        <v>69</v>
      </c>
      <c r="W230" s="57" t="s">
        <v>63</v>
      </c>
      <c r="X230" s="57" t="s">
        <v>69</v>
      </c>
      <c r="Y230" s="57" t="s">
        <v>69</v>
      </c>
      <c r="Z230" s="57" t="s">
        <v>63</v>
      </c>
      <c r="AA230" s="57" t="s">
        <v>69</v>
      </c>
      <c r="AB230" s="57" t="s">
        <v>63</v>
      </c>
      <c r="AC230" s="57" t="s">
        <v>69</v>
      </c>
      <c r="AD230" s="57" t="s">
        <v>63</v>
      </c>
      <c r="AE230" s="57" t="s">
        <v>69</v>
      </c>
      <c r="AF230" s="57" t="s">
        <v>69</v>
      </c>
      <c r="AG230" s="57" t="s">
        <v>63</v>
      </c>
      <c r="AH230" s="57" t="s">
        <v>70</v>
      </c>
      <c r="AI230" s="57" t="s">
        <v>2656</v>
      </c>
      <c r="AJ230" s="57" t="s">
        <v>65</v>
      </c>
      <c r="AK230" s="57" t="s">
        <v>71</v>
      </c>
      <c r="AL230" s="57" t="s">
        <v>72</v>
      </c>
      <c r="AM230" s="57" t="s">
        <v>2651</v>
      </c>
      <c r="AN230" s="57" t="s">
        <v>2657</v>
      </c>
      <c r="AO230" s="57" t="s">
        <v>1052</v>
      </c>
      <c r="AP230" s="57" t="s">
        <v>18827</v>
      </c>
      <c r="AQ230" s="57" t="s">
        <v>67</v>
      </c>
      <c r="AR230" s="57" t="s">
        <v>67</v>
      </c>
      <c r="AS230" s="57" t="s">
        <v>2428</v>
      </c>
      <c r="AT230" s="57" t="s">
        <v>18859</v>
      </c>
      <c r="AU230" s="57" t="s">
        <v>6971</v>
      </c>
      <c r="AV230" s="57" t="s">
        <v>6972</v>
      </c>
      <c r="AW230" s="57" t="s">
        <v>6973</v>
      </c>
      <c r="AX230" s="57" t="s">
        <v>6974</v>
      </c>
      <c r="AY230" s="57" t="s">
        <v>6975</v>
      </c>
      <c r="AZ230" s="57" t="s">
        <v>6976</v>
      </c>
      <c r="BE230" s="57" t="s">
        <v>6977</v>
      </c>
      <c r="BF230" s="57" t="s">
        <v>6978</v>
      </c>
      <c r="BG230" s="57" t="s">
        <v>6979</v>
      </c>
      <c r="BH230" s="57" t="s">
        <v>6980</v>
      </c>
      <c r="BI230" s="57" t="s">
        <v>6981</v>
      </c>
      <c r="BJ230" s="57" t="s">
        <v>6982</v>
      </c>
      <c r="BO230" s="57" t="s">
        <v>4498</v>
      </c>
      <c r="BP230" s="57" t="s">
        <v>4579</v>
      </c>
      <c r="BQ230" s="57" t="s">
        <v>6983</v>
      </c>
      <c r="BV230" s="57" t="s">
        <v>18059</v>
      </c>
      <c r="BW230" s="164" t="s">
        <v>18805</v>
      </c>
      <c r="BX230" s="57" t="s">
        <v>20683</v>
      </c>
      <c r="BY230" s="57" t="s">
        <v>9925</v>
      </c>
      <c r="BZ230" s="57" t="s">
        <v>9926</v>
      </c>
      <c r="CA230" s="57" t="s">
        <v>9927</v>
      </c>
      <c r="CB230" s="57" t="s">
        <v>9928</v>
      </c>
      <c r="CI230" s="57" t="s">
        <v>9929</v>
      </c>
      <c r="CJ230" s="57" t="s">
        <v>9930</v>
      </c>
      <c r="CK230" s="57" t="s">
        <v>9931</v>
      </c>
      <c r="CL230" s="57" t="s">
        <v>9932</v>
      </c>
      <c r="CS230" s="57" t="s">
        <v>7068</v>
      </c>
      <c r="CT230" s="57" t="s">
        <v>9933</v>
      </c>
      <c r="CU230" s="57" t="s">
        <v>9934</v>
      </c>
      <c r="CZ230" s="57" t="s">
        <v>18061</v>
      </c>
      <c r="DA230" s="164" t="s">
        <v>18805</v>
      </c>
      <c r="DB230" s="57" t="s">
        <v>20684</v>
      </c>
      <c r="DC230" s="57" t="s">
        <v>12635</v>
      </c>
      <c r="DD230" s="57" t="s">
        <v>12636</v>
      </c>
      <c r="DE230" s="57" t="s">
        <v>12637</v>
      </c>
      <c r="DF230" s="57" t="s">
        <v>12638</v>
      </c>
      <c r="DG230" s="57" t="s">
        <v>12639</v>
      </c>
      <c r="DM230" s="57" t="s">
        <v>12640</v>
      </c>
      <c r="DN230" s="57" t="s">
        <v>12641</v>
      </c>
      <c r="DO230" s="57" t="s">
        <v>12642</v>
      </c>
      <c r="DP230" s="57" t="s">
        <v>12643</v>
      </c>
      <c r="DQ230" s="57" t="s">
        <v>12644</v>
      </c>
      <c r="DW230" s="57" t="s">
        <v>12645</v>
      </c>
      <c r="DX230" s="57" t="s">
        <v>10537</v>
      </c>
      <c r="DY230" s="57" t="s">
        <v>12646</v>
      </c>
      <c r="ED230" s="57" t="s">
        <v>18061</v>
      </c>
      <c r="EE230" s="164" t="s">
        <v>18805</v>
      </c>
      <c r="EF230" s="57" t="s">
        <v>20685</v>
      </c>
      <c r="EG230" s="57" t="s">
        <v>14650</v>
      </c>
      <c r="EH230" s="57" t="s">
        <v>12649</v>
      </c>
      <c r="EI230" s="57" t="s">
        <v>14651</v>
      </c>
      <c r="EJ230" s="57" t="s">
        <v>12651</v>
      </c>
      <c r="EK230" s="57" t="s">
        <v>12652</v>
      </c>
      <c r="EQ230" s="57" t="s">
        <v>14652</v>
      </c>
      <c r="ER230" s="57" t="s">
        <v>12654</v>
      </c>
      <c r="ES230" s="57" t="s">
        <v>14653</v>
      </c>
      <c r="ET230" s="57" t="s">
        <v>12656</v>
      </c>
      <c r="EU230" s="57" t="s">
        <v>12643</v>
      </c>
      <c r="FA230" s="57" t="s">
        <v>9938</v>
      </c>
      <c r="FB230" s="57" t="s">
        <v>14654</v>
      </c>
      <c r="FH230" s="57" t="s">
        <v>18061</v>
      </c>
      <c r="FI230" s="164" t="s">
        <v>18805</v>
      </c>
      <c r="FJ230" s="57" t="s">
        <v>20686</v>
      </c>
      <c r="FK230" s="57" t="s">
        <v>16271</v>
      </c>
      <c r="FL230" s="57" t="s">
        <v>12531</v>
      </c>
      <c r="FM230" s="57" t="s">
        <v>12532</v>
      </c>
      <c r="FU230" s="57" t="s">
        <v>16272</v>
      </c>
      <c r="FV230" s="57" t="s">
        <v>16273</v>
      </c>
      <c r="FW230" s="57" t="s">
        <v>16274</v>
      </c>
      <c r="GE230" s="57" t="s">
        <v>12536</v>
      </c>
      <c r="GF230" s="57" t="s">
        <v>10614</v>
      </c>
      <c r="GG230" s="57" t="s">
        <v>9216</v>
      </c>
      <c r="GL230" s="57" t="s">
        <v>18084</v>
      </c>
      <c r="GM230" s="164" t="s">
        <v>18802</v>
      </c>
      <c r="GN230" s="57" t="s">
        <v>20687</v>
      </c>
      <c r="HS230" s="57" t="s">
        <v>74</v>
      </c>
      <c r="HT230" s="57" t="s">
        <v>74</v>
      </c>
      <c r="HU230" s="57" t="s">
        <v>74</v>
      </c>
      <c r="HV230" s="57" t="s">
        <v>74</v>
      </c>
      <c r="HW230" s="57" t="s">
        <v>74</v>
      </c>
      <c r="HX230" s="57" t="s">
        <v>74</v>
      </c>
      <c r="HY230" s="57" t="s">
        <v>74</v>
      </c>
      <c r="HZ230" s="57" t="s">
        <v>74</v>
      </c>
      <c r="IA230" s="57" t="s">
        <v>79</v>
      </c>
      <c r="IB230" s="57" t="s">
        <v>74</v>
      </c>
      <c r="IC230" s="57" t="s">
        <v>74</v>
      </c>
      <c r="ID230" s="57" t="s">
        <v>74</v>
      </c>
      <c r="IE230" s="57" t="s">
        <v>74</v>
      </c>
      <c r="IF230" s="57" t="s">
        <v>74</v>
      </c>
      <c r="IG230" s="57" t="s">
        <v>74</v>
      </c>
      <c r="IH230" s="57" t="s">
        <v>74</v>
      </c>
      <c r="II230" s="57" t="s">
        <v>82</v>
      </c>
      <c r="IJ230" s="57">
        <v>23684</v>
      </c>
      <c r="IK230" s="57">
        <v>31407</v>
      </c>
      <c r="IL230" s="57">
        <v>11054</v>
      </c>
      <c r="IM230" s="57">
        <v>31754</v>
      </c>
      <c r="IT230" s="57">
        <v>2</v>
      </c>
      <c r="IU230" s="57">
        <v>2</v>
      </c>
      <c r="IV230" s="57">
        <v>1</v>
      </c>
      <c r="IW230" s="57">
        <v>2</v>
      </c>
      <c r="JN230" s="57">
        <v>21046</v>
      </c>
      <c r="JO230" s="57">
        <v>22062</v>
      </c>
      <c r="JP230" s="57">
        <v>31754</v>
      </c>
      <c r="JQ230" s="57">
        <v>31407</v>
      </c>
      <c r="JX230" s="57">
        <v>2</v>
      </c>
      <c r="JY230" s="57">
        <v>2</v>
      </c>
      <c r="JZ230" s="57">
        <v>2</v>
      </c>
      <c r="KA230" s="57">
        <v>2</v>
      </c>
      <c r="KR230" s="57">
        <v>21046</v>
      </c>
      <c r="KS230" s="57">
        <v>31754</v>
      </c>
      <c r="KT230" s="57">
        <v>31407</v>
      </c>
      <c r="KU230" s="57">
        <v>22334</v>
      </c>
      <c r="KV230" s="57">
        <v>11054</v>
      </c>
      <c r="LB230" s="57">
        <v>2</v>
      </c>
      <c r="LC230" s="57">
        <v>2</v>
      </c>
      <c r="LD230" s="57">
        <v>2</v>
      </c>
      <c r="LE230" s="57">
        <v>2</v>
      </c>
      <c r="LF230" s="57">
        <v>1</v>
      </c>
      <c r="LV230" s="57">
        <v>21046</v>
      </c>
      <c r="LW230" s="57">
        <v>12054</v>
      </c>
      <c r="LX230" s="57">
        <v>31754</v>
      </c>
      <c r="LY230" s="57">
        <v>31407</v>
      </c>
      <c r="MF230" s="57">
        <v>2</v>
      </c>
      <c r="MG230" s="57">
        <v>1</v>
      </c>
      <c r="MH230" s="57">
        <v>2</v>
      </c>
      <c r="MI230" s="57">
        <v>2</v>
      </c>
      <c r="MZ230" s="57">
        <v>31407</v>
      </c>
      <c r="NJ230" s="57">
        <v>2</v>
      </c>
      <c r="PJ230" s="57" t="s">
        <v>20688</v>
      </c>
      <c r="PK230" s="57" t="s">
        <v>20689</v>
      </c>
      <c r="PL230" s="57" t="s">
        <v>20690</v>
      </c>
      <c r="PN230" s="57">
        <v>809.19954439999992</v>
      </c>
      <c r="PO230" s="57" t="s">
        <v>18823</v>
      </c>
      <c r="PP230" s="57" t="s">
        <v>18824</v>
      </c>
      <c r="PQ230" s="57" t="s">
        <v>18825</v>
      </c>
      <c r="PR230" s="57" t="s">
        <v>4112</v>
      </c>
      <c r="PS230" s="57" t="s">
        <v>4113</v>
      </c>
      <c r="PT230" s="57" t="s">
        <v>4114</v>
      </c>
      <c r="PU230" s="57" t="s">
        <v>4115</v>
      </c>
      <c r="PV230" s="57" t="s">
        <v>4116</v>
      </c>
      <c r="PW230" s="57" t="s">
        <v>3167</v>
      </c>
    </row>
    <row r="231" spans="1:439" ht="15" customHeight="1" x14ac:dyDescent="0.35">
      <c r="A231" s="57">
        <v>230</v>
      </c>
      <c r="B231" s="57" t="s">
        <v>2420</v>
      </c>
      <c r="C231" s="57" t="s">
        <v>2420</v>
      </c>
      <c r="D231" s="57" t="s">
        <v>417</v>
      </c>
      <c r="E231" s="57" t="s">
        <v>2658</v>
      </c>
      <c r="F231" s="57" t="s">
        <v>2659</v>
      </c>
      <c r="G231" s="57" t="s">
        <v>2660</v>
      </c>
      <c r="P231" s="57" t="s">
        <v>2661</v>
      </c>
      <c r="Q231" s="57" t="s">
        <v>2650</v>
      </c>
      <c r="S231" s="57" t="s">
        <v>63</v>
      </c>
      <c r="T231" s="57" t="s">
        <v>69</v>
      </c>
      <c r="U231" s="57" t="s">
        <v>69</v>
      </c>
      <c r="V231" s="57" t="s">
        <v>63</v>
      </c>
      <c r="W231" s="57" t="s">
        <v>69</v>
      </c>
      <c r="X231" s="57" t="s">
        <v>63</v>
      </c>
      <c r="Y231" s="57" t="s">
        <v>69</v>
      </c>
      <c r="Z231" s="57" t="s">
        <v>63</v>
      </c>
      <c r="AA231" s="57" t="s">
        <v>69</v>
      </c>
      <c r="AB231" s="57" t="s">
        <v>63</v>
      </c>
      <c r="AC231" s="57" t="s">
        <v>69</v>
      </c>
      <c r="AD231" s="57" t="s">
        <v>63</v>
      </c>
      <c r="AE231" s="57" t="s">
        <v>69</v>
      </c>
      <c r="AF231" s="57" t="s">
        <v>63</v>
      </c>
      <c r="AG231" s="57" t="s">
        <v>63</v>
      </c>
      <c r="AH231" s="57" t="s">
        <v>64</v>
      </c>
      <c r="AJ231" s="57" t="s">
        <v>65</v>
      </c>
      <c r="AK231" s="57" t="s">
        <v>71</v>
      </c>
      <c r="AL231" s="57" t="s">
        <v>66</v>
      </c>
      <c r="AN231" s="57" t="s">
        <v>2662</v>
      </c>
      <c r="AO231" s="57" t="s">
        <v>1053</v>
      </c>
      <c r="AP231" s="57" t="s">
        <v>18827</v>
      </c>
      <c r="AQ231" s="57" t="s">
        <v>67</v>
      </c>
      <c r="AR231" s="57" t="s">
        <v>67</v>
      </c>
      <c r="AS231" s="57" t="s">
        <v>2428</v>
      </c>
      <c r="AT231" s="57" t="s">
        <v>18859</v>
      </c>
      <c r="AU231" s="57" t="s">
        <v>6971</v>
      </c>
      <c r="AV231" s="57" t="s">
        <v>20691</v>
      </c>
      <c r="AW231" s="57" t="s">
        <v>20692</v>
      </c>
      <c r="AX231" s="57" t="s">
        <v>6974</v>
      </c>
      <c r="AY231" s="57" t="s">
        <v>6975</v>
      </c>
      <c r="AZ231" s="57" t="s">
        <v>6976</v>
      </c>
      <c r="BE231" s="57" t="s">
        <v>6977</v>
      </c>
      <c r="BF231" s="57" t="s">
        <v>6978</v>
      </c>
      <c r="BG231" s="57" t="s">
        <v>20693</v>
      </c>
      <c r="BH231" s="57" t="s">
        <v>6980</v>
      </c>
      <c r="BI231" s="57" t="s">
        <v>6981</v>
      </c>
      <c r="BJ231" s="57" t="s">
        <v>6982</v>
      </c>
      <c r="BO231" s="57" t="s">
        <v>4498</v>
      </c>
      <c r="BP231" s="57" t="s">
        <v>4579</v>
      </c>
      <c r="BQ231" s="57" t="s">
        <v>6983</v>
      </c>
      <c r="BV231" s="57" t="s">
        <v>18059</v>
      </c>
      <c r="BW231" s="164" t="s">
        <v>18805</v>
      </c>
      <c r="BX231" s="57" t="s">
        <v>20683</v>
      </c>
      <c r="BY231" s="57" t="s">
        <v>9935</v>
      </c>
      <c r="BZ231" s="57" t="s">
        <v>9926</v>
      </c>
      <c r="CA231" s="57" t="s">
        <v>9927</v>
      </c>
      <c r="CB231" s="57" t="s">
        <v>9928</v>
      </c>
      <c r="CI231" s="57" t="s">
        <v>9936</v>
      </c>
      <c r="CJ231" s="57" t="s">
        <v>9937</v>
      </c>
      <c r="CK231" s="57" t="s">
        <v>9931</v>
      </c>
      <c r="CL231" s="57" t="s">
        <v>9932</v>
      </c>
      <c r="CS231" s="57" t="s">
        <v>7068</v>
      </c>
      <c r="CT231" s="57" t="s">
        <v>9938</v>
      </c>
      <c r="CU231" s="57" t="s">
        <v>9934</v>
      </c>
      <c r="CZ231" s="57" t="s">
        <v>18061</v>
      </c>
      <c r="DA231" s="164" t="s">
        <v>18805</v>
      </c>
      <c r="DB231" s="57" t="s">
        <v>18860</v>
      </c>
      <c r="DC231" s="57" t="s">
        <v>12648</v>
      </c>
      <c r="DD231" s="57" t="s">
        <v>12649</v>
      </c>
      <c r="DE231" s="57" t="s">
        <v>12650</v>
      </c>
      <c r="DF231" s="57" t="s">
        <v>12651</v>
      </c>
      <c r="DG231" s="57" t="s">
        <v>12652</v>
      </c>
      <c r="DM231" s="57" t="s">
        <v>12653</v>
      </c>
      <c r="DN231" s="57" t="s">
        <v>12654</v>
      </c>
      <c r="DO231" s="57" t="s">
        <v>12655</v>
      </c>
      <c r="DP231" s="57" t="s">
        <v>12656</v>
      </c>
      <c r="DQ231" s="57" t="s">
        <v>12643</v>
      </c>
      <c r="DW231" s="57" t="s">
        <v>9938</v>
      </c>
      <c r="DX231" s="57" t="s">
        <v>9934</v>
      </c>
      <c r="DY231" s="57" t="s">
        <v>12657</v>
      </c>
      <c r="ED231" s="57" t="s">
        <v>18061</v>
      </c>
      <c r="EE231" s="164" t="s">
        <v>18805</v>
      </c>
      <c r="EF231" s="57" t="s">
        <v>19183</v>
      </c>
      <c r="EG231" s="57" t="s">
        <v>14655</v>
      </c>
      <c r="EH231" s="57" t="s">
        <v>14656</v>
      </c>
      <c r="EI231" s="57" t="s">
        <v>14657</v>
      </c>
      <c r="EJ231" s="57" t="s">
        <v>14658</v>
      </c>
      <c r="EK231" s="57" t="s">
        <v>14659</v>
      </c>
      <c r="EL231" s="57" t="s">
        <v>14660</v>
      </c>
      <c r="EQ231" s="57" t="s">
        <v>14655</v>
      </c>
      <c r="ER231" s="57" t="s">
        <v>14661</v>
      </c>
      <c r="ES231" s="57" t="s">
        <v>14662</v>
      </c>
      <c r="ET231" s="57" t="s">
        <v>14663</v>
      </c>
      <c r="EU231" s="57" t="s">
        <v>14664</v>
      </c>
      <c r="FA231" s="57" t="s">
        <v>664</v>
      </c>
      <c r="FB231" s="57" t="s">
        <v>14665</v>
      </c>
      <c r="FC231" s="57" t="s">
        <v>7030</v>
      </c>
      <c r="FH231" s="57" t="s">
        <v>18061</v>
      </c>
      <c r="FI231" s="164" t="s">
        <v>18805</v>
      </c>
      <c r="FJ231" s="57" t="s">
        <v>19055</v>
      </c>
      <c r="FK231" s="57" t="s">
        <v>20694</v>
      </c>
      <c r="FL231" s="57" t="s">
        <v>12531</v>
      </c>
      <c r="FM231" s="57" t="s">
        <v>12532</v>
      </c>
      <c r="FU231" s="57" t="s">
        <v>20695</v>
      </c>
      <c r="FV231" s="57" t="s">
        <v>20696</v>
      </c>
      <c r="FW231" s="57" t="s">
        <v>16274</v>
      </c>
      <c r="GE231" s="57" t="s">
        <v>12536</v>
      </c>
      <c r="GF231" s="57" t="s">
        <v>10614</v>
      </c>
      <c r="GG231" s="57" t="s">
        <v>9216</v>
      </c>
      <c r="GL231" s="57" t="s">
        <v>18084</v>
      </c>
      <c r="GM231" s="164" t="s">
        <v>18802</v>
      </c>
      <c r="GN231" s="57" t="s">
        <v>20687</v>
      </c>
      <c r="HS231" s="57" t="s">
        <v>74</v>
      </c>
      <c r="HT231" s="57" t="s">
        <v>74</v>
      </c>
      <c r="HU231" s="57" t="s">
        <v>74</v>
      </c>
      <c r="HV231" s="57" t="s">
        <v>74</v>
      </c>
      <c r="HW231" s="57" t="s">
        <v>74</v>
      </c>
      <c r="HX231" s="57" t="s">
        <v>74</v>
      </c>
      <c r="HY231" s="57" t="s">
        <v>74</v>
      </c>
      <c r="HZ231" s="57" t="s">
        <v>74</v>
      </c>
      <c r="IA231" s="57" t="s">
        <v>74</v>
      </c>
      <c r="IB231" s="57" t="s">
        <v>74</v>
      </c>
      <c r="IC231" s="57" t="s">
        <v>74</v>
      </c>
      <c r="ID231" s="57" t="s">
        <v>74</v>
      </c>
      <c r="IE231" s="57" t="s">
        <v>74</v>
      </c>
      <c r="IF231" s="57" t="s">
        <v>74</v>
      </c>
      <c r="IG231" s="57" t="s">
        <v>74</v>
      </c>
      <c r="IH231" s="57" t="s">
        <v>74</v>
      </c>
      <c r="II231" s="57" t="s">
        <v>79</v>
      </c>
      <c r="IJ231" s="57">
        <v>23684</v>
      </c>
      <c r="IK231" s="57">
        <v>31407</v>
      </c>
      <c r="IL231" s="57">
        <v>11054</v>
      </c>
      <c r="IM231" s="57">
        <v>31754</v>
      </c>
      <c r="IT231" s="57">
        <v>2</v>
      </c>
      <c r="IU231" s="57">
        <v>2</v>
      </c>
      <c r="IV231" s="57">
        <v>1</v>
      </c>
      <c r="IW231" s="57">
        <v>2</v>
      </c>
      <c r="JN231" s="57">
        <v>21046</v>
      </c>
      <c r="JO231" s="57">
        <v>31754</v>
      </c>
      <c r="JP231" s="57">
        <v>31407</v>
      </c>
      <c r="JX231" s="57">
        <v>2</v>
      </c>
      <c r="JY231" s="57">
        <v>2</v>
      </c>
      <c r="JZ231" s="57">
        <v>2</v>
      </c>
      <c r="KR231" s="57">
        <v>21046</v>
      </c>
      <c r="KS231" s="57">
        <v>31754</v>
      </c>
      <c r="KT231" s="57">
        <v>31407</v>
      </c>
      <c r="KU231" s="57">
        <v>11054</v>
      </c>
      <c r="LB231" s="57">
        <v>2</v>
      </c>
      <c r="LC231" s="57">
        <v>2</v>
      </c>
      <c r="LD231" s="57">
        <v>2</v>
      </c>
      <c r="LE231" s="57">
        <v>1</v>
      </c>
      <c r="LV231" s="57">
        <v>21046</v>
      </c>
      <c r="LW231" s="57">
        <v>12054</v>
      </c>
      <c r="LX231" s="57">
        <v>31754</v>
      </c>
      <c r="LY231" s="57">
        <v>31407</v>
      </c>
      <c r="MF231" s="57">
        <v>2</v>
      </c>
      <c r="MG231" s="57">
        <v>1</v>
      </c>
      <c r="MH231" s="57">
        <v>2</v>
      </c>
      <c r="MI231" s="57">
        <v>2</v>
      </c>
      <c r="MZ231" s="57">
        <v>31407</v>
      </c>
      <c r="NJ231" s="57">
        <v>2</v>
      </c>
      <c r="PJ231" s="57" t="s">
        <v>20697</v>
      </c>
      <c r="PK231" s="57" t="s">
        <v>20698</v>
      </c>
      <c r="PL231" s="57" t="s">
        <v>20699</v>
      </c>
      <c r="PN231" s="57">
        <v>674.75393140000006</v>
      </c>
      <c r="PO231" s="57" t="s">
        <v>18823</v>
      </c>
      <c r="PP231" s="57" t="s">
        <v>18824</v>
      </c>
      <c r="PQ231" s="57" t="s">
        <v>18825</v>
      </c>
      <c r="PR231" s="57" t="s">
        <v>4112</v>
      </c>
      <c r="PS231" s="57" t="s">
        <v>4117</v>
      </c>
      <c r="PT231" s="57" t="s">
        <v>4118</v>
      </c>
      <c r="PU231" s="57" t="s">
        <v>4119</v>
      </c>
      <c r="PV231" s="57" t="s">
        <v>4116</v>
      </c>
      <c r="PW231" s="57" t="s">
        <v>3167</v>
      </c>
    </row>
    <row r="232" spans="1:439" ht="15" customHeight="1" x14ac:dyDescent="0.35">
      <c r="A232" s="57">
        <v>231</v>
      </c>
      <c r="B232" s="57" t="s">
        <v>2420</v>
      </c>
      <c r="C232" s="57" t="s">
        <v>2420</v>
      </c>
      <c r="D232" s="57" t="s">
        <v>418</v>
      </c>
      <c r="E232" s="57" t="s">
        <v>2663</v>
      </c>
      <c r="F232" s="57" t="s">
        <v>1270</v>
      </c>
      <c r="G232" s="57" t="s">
        <v>2664</v>
      </c>
      <c r="H232" s="57" t="s">
        <v>2665</v>
      </c>
      <c r="I232" s="57" t="s">
        <v>1229</v>
      </c>
      <c r="P232" s="57" t="s">
        <v>1233</v>
      </c>
      <c r="Q232" s="57" t="s">
        <v>2666</v>
      </c>
      <c r="S232" s="57" t="s">
        <v>69</v>
      </c>
      <c r="T232" s="57" t="s">
        <v>69</v>
      </c>
      <c r="U232" s="57" t="s">
        <v>69</v>
      </c>
      <c r="V232" s="57" t="s">
        <v>63</v>
      </c>
      <c r="W232" s="57" t="s">
        <v>69</v>
      </c>
      <c r="X232" s="57" t="s">
        <v>69</v>
      </c>
      <c r="Y232" s="57" t="s">
        <v>63</v>
      </c>
      <c r="Z232" s="57" t="s">
        <v>63</v>
      </c>
      <c r="AA232" s="57" t="s">
        <v>63</v>
      </c>
      <c r="AB232" s="57" t="s">
        <v>63</v>
      </c>
      <c r="AC232" s="57" t="s">
        <v>69</v>
      </c>
      <c r="AD232" s="57" t="s">
        <v>69</v>
      </c>
      <c r="AE232" s="57" t="s">
        <v>69</v>
      </c>
      <c r="AF232" s="57" t="s">
        <v>63</v>
      </c>
      <c r="AG232" s="57" t="s">
        <v>63</v>
      </c>
      <c r="AH232" s="57" t="s">
        <v>70</v>
      </c>
      <c r="AI232" s="57" t="s">
        <v>2667</v>
      </c>
      <c r="AJ232" s="57" t="s">
        <v>65</v>
      </c>
      <c r="AK232" s="57" t="s">
        <v>71</v>
      </c>
      <c r="AL232" s="57" t="s">
        <v>66</v>
      </c>
      <c r="AN232" s="57" t="s">
        <v>2668</v>
      </c>
      <c r="AO232" s="57" t="s">
        <v>1054</v>
      </c>
      <c r="AP232" s="57" t="s">
        <v>18850</v>
      </c>
      <c r="AQ232" s="57" t="s">
        <v>67</v>
      </c>
      <c r="AR232" s="57" t="s">
        <v>67</v>
      </c>
      <c r="AS232" s="57" t="s">
        <v>2513</v>
      </c>
      <c r="AT232" s="57" t="s">
        <v>18801</v>
      </c>
      <c r="AU232" s="57" t="s">
        <v>6984</v>
      </c>
      <c r="AV232" s="57" t="s">
        <v>4526</v>
      </c>
      <c r="AW232" s="57" t="s">
        <v>6985</v>
      </c>
      <c r="AX232" s="57" t="s">
        <v>6986</v>
      </c>
      <c r="AY232" s="57" t="s">
        <v>4630</v>
      </c>
      <c r="AZ232" s="57" t="s">
        <v>4530</v>
      </c>
      <c r="BA232" s="57" t="s">
        <v>4631</v>
      </c>
      <c r="BE232" s="57" t="s">
        <v>6987</v>
      </c>
      <c r="BF232" s="57" t="s">
        <v>6988</v>
      </c>
      <c r="BG232" s="57" t="s">
        <v>6989</v>
      </c>
      <c r="BH232" s="57" t="s">
        <v>6990</v>
      </c>
      <c r="BI232" s="57" t="s">
        <v>4636</v>
      </c>
      <c r="BJ232" s="57" t="s">
        <v>6991</v>
      </c>
      <c r="BK232" s="57" t="s">
        <v>4638</v>
      </c>
      <c r="BO232" s="57" t="s">
        <v>4517</v>
      </c>
      <c r="BP232" s="57" t="s">
        <v>4639</v>
      </c>
      <c r="BQ232" s="57" t="s">
        <v>4640</v>
      </c>
      <c r="BV232" s="57" t="s">
        <v>18063</v>
      </c>
      <c r="BW232" s="164" t="s">
        <v>18805</v>
      </c>
      <c r="BX232" s="57" t="s">
        <v>19284</v>
      </c>
      <c r="BY232" s="57" t="s">
        <v>9939</v>
      </c>
      <c r="BZ232" s="57" t="s">
        <v>9940</v>
      </c>
      <c r="CA232" s="57" t="s">
        <v>7472</v>
      </c>
      <c r="CB232" s="57" t="s">
        <v>9941</v>
      </c>
      <c r="CC232" s="57" t="s">
        <v>7474</v>
      </c>
      <c r="CD232" s="57" t="s">
        <v>9942</v>
      </c>
      <c r="CE232" s="57" t="s">
        <v>5338</v>
      </c>
      <c r="CI232" s="57" t="s">
        <v>9943</v>
      </c>
      <c r="CJ232" s="57" t="s">
        <v>9944</v>
      </c>
      <c r="CK232" s="57" t="s">
        <v>7478</v>
      </c>
      <c r="CL232" s="57" t="s">
        <v>9945</v>
      </c>
      <c r="CM232" s="57" t="s">
        <v>7480</v>
      </c>
      <c r="CN232" s="57" t="s">
        <v>9946</v>
      </c>
      <c r="CO232" s="57" t="s">
        <v>7482</v>
      </c>
      <c r="CS232" s="57" t="s">
        <v>62</v>
      </c>
      <c r="CT232" s="57" t="s">
        <v>7483</v>
      </c>
      <c r="CU232" s="57" t="s">
        <v>7484</v>
      </c>
      <c r="CZ232" s="57" t="s">
        <v>18072</v>
      </c>
      <c r="DA232" s="164" t="s">
        <v>18802</v>
      </c>
      <c r="DB232" s="57" t="s">
        <v>20700</v>
      </c>
      <c r="DC232" s="57" t="s">
        <v>12658</v>
      </c>
      <c r="DD232" s="57" t="s">
        <v>12659</v>
      </c>
      <c r="DE232" s="57" t="s">
        <v>12660</v>
      </c>
      <c r="DF232" s="57" t="s">
        <v>10486</v>
      </c>
      <c r="DG232" s="57" t="s">
        <v>12661</v>
      </c>
      <c r="DH232" s="57" t="s">
        <v>12662</v>
      </c>
      <c r="DI232" s="57" t="s">
        <v>10489</v>
      </c>
      <c r="DJ232" s="57" t="s">
        <v>12663</v>
      </c>
      <c r="DM232" s="57" t="s">
        <v>12664</v>
      </c>
      <c r="DN232" s="57" t="s">
        <v>12665</v>
      </c>
      <c r="DO232" s="57" t="s">
        <v>12666</v>
      </c>
      <c r="DP232" s="57" t="s">
        <v>12667</v>
      </c>
      <c r="DQ232" s="57" t="s">
        <v>12668</v>
      </c>
      <c r="DR232" s="57" t="s">
        <v>12669</v>
      </c>
      <c r="DS232" s="57" t="s">
        <v>10497</v>
      </c>
      <c r="DT232" s="57" t="s">
        <v>12670</v>
      </c>
      <c r="DW232" s="57" t="s">
        <v>10499</v>
      </c>
      <c r="DX232" s="57" t="s">
        <v>4568</v>
      </c>
      <c r="DY232" s="57" t="s">
        <v>9904</v>
      </c>
      <c r="ED232" s="57" t="s">
        <v>18072</v>
      </c>
      <c r="EE232" s="164" t="s">
        <v>18802</v>
      </c>
      <c r="EF232" s="57" t="s">
        <v>19027</v>
      </c>
      <c r="EG232" s="57" t="s">
        <v>13186</v>
      </c>
      <c r="EH232" s="57" t="s">
        <v>20701</v>
      </c>
      <c r="EI232" s="57" t="s">
        <v>13188</v>
      </c>
      <c r="EJ232" s="57" t="s">
        <v>13189</v>
      </c>
      <c r="EK232" s="57" t="s">
        <v>20702</v>
      </c>
      <c r="EL232" s="57" t="s">
        <v>13191</v>
      </c>
      <c r="EM232" s="57" t="s">
        <v>13192</v>
      </c>
      <c r="EQ232" s="57" t="s">
        <v>13193</v>
      </c>
      <c r="ER232" s="57" t="s">
        <v>17906</v>
      </c>
      <c r="ES232" s="57" t="s">
        <v>13195</v>
      </c>
      <c r="ET232" s="57" t="s">
        <v>13196</v>
      </c>
      <c r="EU232" s="57" t="s">
        <v>13197</v>
      </c>
      <c r="EV232" s="57" t="s">
        <v>20703</v>
      </c>
      <c r="EW232" s="57" t="s">
        <v>13199</v>
      </c>
      <c r="FA232" s="57" t="s">
        <v>6405</v>
      </c>
      <c r="FB232" s="57" t="s">
        <v>13113</v>
      </c>
      <c r="FC232" s="57" t="s">
        <v>10614</v>
      </c>
      <c r="FH232" s="57" t="s">
        <v>18075</v>
      </c>
      <c r="FI232" s="164" t="s">
        <v>18805</v>
      </c>
      <c r="FJ232" s="57" t="s">
        <v>18901</v>
      </c>
      <c r="FK232" s="57" t="s">
        <v>16275</v>
      </c>
      <c r="FL232" s="57" t="s">
        <v>15073</v>
      </c>
      <c r="FM232" s="57" t="s">
        <v>16276</v>
      </c>
      <c r="FN232" s="57" t="s">
        <v>16277</v>
      </c>
      <c r="FO232" s="57" t="s">
        <v>15076</v>
      </c>
      <c r="FP232" s="57" t="s">
        <v>15077</v>
      </c>
      <c r="FQ232" s="57" t="s">
        <v>15078</v>
      </c>
      <c r="FU232" s="57" t="s">
        <v>16278</v>
      </c>
      <c r="FV232" s="57" t="s">
        <v>13131</v>
      </c>
      <c r="FW232" s="57" t="s">
        <v>16279</v>
      </c>
      <c r="FX232" s="57" t="s">
        <v>15081</v>
      </c>
      <c r="FY232" s="57" t="s">
        <v>16280</v>
      </c>
      <c r="FZ232" s="57" t="s">
        <v>15083</v>
      </c>
      <c r="GA232" s="57" t="s">
        <v>16281</v>
      </c>
      <c r="GE232" s="57" t="s">
        <v>15085</v>
      </c>
      <c r="GF232" s="57" t="s">
        <v>4781</v>
      </c>
      <c r="GG232" s="57" t="s">
        <v>15086</v>
      </c>
      <c r="GL232" s="57" t="s">
        <v>18072</v>
      </c>
      <c r="GM232" s="164" t="s">
        <v>18802</v>
      </c>
      <c r="GN232" s="57" t="s">
        <v>19396</v>
      </c>
      <c r="GO232" s="57" t="s">
        <v>820</v>
      </c>
      <c r="GP232" s="57" t="s">
        <v>821</v>
      </c>
      <c r="GQ232" s="57" t="s">
        <v>16590</v>
      </c>
      <c r="GR232" s="57" t="s">
        <v>16591</v>
      </c>
      <c r="GS232" s="57" t="s">
        <v>824</v>
      </c>
      <c r="GY232" s="57" t="s">
        <v>825</v>
      </c>
      <c r="GZ232" s="57" t="s">
        <v>16592</v>
      </c>
      <c r="HA232" s="57" t="s">
        <v>827</v>
      </c>
      <c r="HB232" s="57" t="s">
        <v>828</v>
      </c>
      <c r="HC232" s="57" t="s">
        <v>829</v>
      </c>
      <c r="HL232" s="57" t="s">
        <v>604</v>
      </c>
      <c r="HM232" s="57" t="s">
        <v>697</v>
      </c>
      <c r="HN232" s="57" t="s">
        <v>614</v>
      </c>
      <c r="HP232" s="57" t="s">
        <v>18061</v>
      </c>
      <c r="HQ232" s="164" t="s">
        <v>18835</v>
      </c>
      <c r="HR232" s="57" t="s">
        <v>18884</v>
      </c>
      <c r="HS232" s="57" t="s">
        <v>74</v>
      </c>
      <c r="HT232" s="57" t="s">
        <v>74</v>
      </c>
      <c r="HU232" s="57" t="s">
        <v>74</v>
      </c>
      <c r="HV232" s="57" t="s">
        <v>74</v>
      </c>
      <c r="HW232" s="57" t="s">
        <v>74</v>
      </c>
      <c r="HX232" s="57" t="s">
        <v>68</v>
      </c>
      <c r="HY232" s="57" t="s">
        <v>74</v>
      </c>
      <c r="HZ232" s="57" t="s">
        <v>74</v>
      </c>
      <c r="IA232" s="57" t="s">
        <v>79</v>
      </c>
      <c r="IB232" s="57" t="s">
        <v>74</v>
      </c>
      <c r="IC232" s="57" t="s">
        <v>74</v>
      </c>
      <c r="ID232" s="57" t="s">
        <v>74</v>
      </c>
      <c r="IE232" s="57" t="s">
        <v>68</v>
      </c>
      <c r="IF232" s="57" t="s">
        <v>74</v>
      </c>
      <c r="IG232" s="57" t="s">
        <v>74</v>
      </c>
      <c r="IH232" s="57" t="s">
        <v>74</v>
      </c>
      <c r="II232" s="57" t="s">
        <v>79</v>
      </c>
      <c r="IJ232" s="57">
        <v>31754</v>
      </c>
      <c r="IK232" s="57">
        <v>31436</v>
      </c>
      <c r="IT232" s="57">
        <v>2</v>
      </c>
      <c r="IU232" s="57">
        <v>2</v>
      </c>
      <c r="JN232" s="57">
        <v>31754</v>
      </c>
      <c r="JO232" s="57">
        <v>31768</v>
      </c>
      <c r="JP232" s="57">
        <v>21572</v>
      </c>
      <c r="JQ232" s="57">
        <v>21547</v>
      </c>
      <c r="JX232" s="57">
        <v>2</v>
      </c>
      <c r="JY232" s="57">
        <v>2</v>
      </c>
      <c r="JZ232" s="57">
        <v>1</v>
      </c>
      <c r="KA232" s="57">
        <v>2</v>
      </c>
      <c r="KR232" s="57">
        <v>31436</v>
      </c>
      <c r="KS232" s="57">
        <v>31742</v>
      </c>
      <c r="KT232" s="57">
        <v>31734</v>
      </c>
      <c r="KU232" s="57">
        <v>31663</v>
      </c>
      <c r="LB232" s="57">
        <v>2</v>
      </c>
      <c r="LC232" s="57">
        <v>2</v>
      </c>
      <c r="LD232" s="57">
        <v>2</v>
      </c>
      <c r="LE232" s="57">
        <v>2</v>
      </c>
      <c r="LV232" s="57">
        <v>31663</v>
      </c>
      <c r="MF232" s="57">
        <v>2</v>
      </c>
      <c r="MZ232" s="57">
        <v>31754</v>
      </c>
      <c r="NA232" s="57">
        <v>31743</v>
      </c>
      <c r="NJ232" s="57">
        <v>2</v>
      </c>
      <c r="NK232" s="57">
        <v>2</v>
      </c>
      <c r="OD232" s="57">
        <v>23684</v>
      </c>
      <c r="OE232" s="57">
        <v>21547</v>
      </c>
      <c r="ON232" s="57">
        <v>1</v>
      </c>
      <c r="OO232" s="57">
        <v>2</v>
      </c>
      <c r="PJ232" s="57" t="s">
        <v>20704</v>
      </c>
      <c r="PK232" s="57" t="s">
        <v>20705</v>
      </c>
      <c r="PL232" s="57" t="s">
        <v>20706</v>
      </c>
      <c r="PN232" s="57">
        <v>2107.3261226999994</v>
      </c>
      <c r="PO232" s="57" t="s">
        <v>18823</v>
      </c>
      <c r="PP232" s="57" t="s">
        <v>18824</v>
      </c>
      <c r="PQ232" s="57" t="s">
        <v>18825</v>
      </c>
      <c r="PR232" s="57" t="s">
        <v>4120</v>
      </c>
      <c r="PS232" s="57" t="s">
        <v>4121</v>
      </c>
      <c r="PT232" s="57" t="s">
        <v>4122</v>
      </c>
      <c r="PU232" s="57" t="s">
        <v>3186</v>
      </c>
      <c r="PV232" s="57" t="s">
        <v>4123</v>
      </c>
      <c r="PW232" s="57" t="s">
        <v>3188</v>
      </c>
    </row>
    <row r="233" spans="1:439" ht="15" customHeight="1" x14ac:dyDescent="0.35">
      <c r="A233" s="57">
        <v>232</v>
      </c>
      <c r="B233" s="57" t="s">
        <v>2420</v>
      </c>
      <c r="C233" s="57" t="s">
        <v>2420</v>
      </c>
      <c r="D233" s="57" t="s">
        <v>419</v>
      </c>
      <c r="E233" s="57" t="s">
        <v>2669</v>
      </c>
      <c r="F233" s="57" t="s">
        <v>2670</v>
      </c>
      <c r="G233" s="57" t="s">
        <v>2671</v>
      </c>
      <c r="H233" s="57" t="s">
        <v>2672</v>
      </c>
      <c r="P233" s="57" t="s">
        <v>2673</v>
      </c>
      <c r="Q233" s="57" t="s">
        <v>2674</v>
      </c>
      <c r="S233" s="57" t="s">
        <v>69</v>
      </c>
      <c r="T233" s="57" t="s">
        <v>69</v>
      </c>
      <c r="U233" s="57" t="s">
        <v>69</v>
      </c>
      <c r="V233" s="57" t="s">
        <v>69</v>
      </c>
      <c r="W233" s="57" t="s">
        <v>69</v>
      </c>
      <c r="X233" s="57" t="s">
        <v>69</v>
      </c>
      <c r="Y233" s="57" t="s">
        <v>69</v>
      </c>
      <c r="Z233" s="57" t="s">
        <v>69</v>
      </c>
      <c r="AA233" s="57" t="s">
        <v>69</v>
      </c>
      <c r="AB233" s="57" t="s">
        <v>63</v>
      </c>
      <c r="AC233" s="57" t="s">
        <v>69</v>
      </c>
      <c r="AD233" s="57" t="s">
        <v>69</v>
      </c>
      <c r="AE233" s="57" t="s">
        <v>63</v>
      </c>
      <c r="AF233" s="57" t="s">
        <v>69</v>
      </c>
      <c r="AG233" s="57" t="s">
        <v>69</v>
      </c>
      <c r="AH233" s="57" t="s">
        <v>75</v>
      </c>
      <c r="AI233" s="57" t="s">
        <v>2675</v>
      </c>
      <c r="AJ233" s="57" t="s">
        <v>71</v>
      </c>
      <c r="AK233" s="57" t="s">
        <v>76</v>
      </c>
      <c r="AL233" s="57" t="s">
        <v>66</v>
      </c>
      <c r="AO233" s="57" t="s">
        <v>1055</v>
      </c>
      <c r="AP233" s="57" t="s">
        <v>19482</v>
      </c>
      <c r="AQ233" s="57" t="s">
        <v>67</v>
      </c>
      <c r="AR233" s="57" t="s">
        <v>67</v>
      </c>
      <c r="AS233" s="57" t="s">
        <v>1523</v>
      </c>
      <c r="AT233" s="57" t="s">
        <v>18801</v>
      </c>
      <c r="AU233" s="57" t="s">
        <v>7184</v>
      </c>
      <c r="AV233" s="57" t="s">
        <v>7185</v>
      </c>
      <c r="AW233" s="57" t="s">
        <v>5172</v>
      </c>
      <c r="AX233" s="57" t="s">
        <v>5908</v>
      </c>
      <c r="BE233" s="57" t="s">
        <v>7186</v>
      </c>
      <c r="BF233" s="57" t="s">
        <v>7187</v>
      </c>
      <c r="BG233" s="57" t="s">
        <v>7188</v>
      </c>
      <c r="BH233" s="57" t="s">
        <v>5756</v>
      </c>
      <c r="BO233" s="57" t="s">
        <v>4579</v>
      </c>
      <c r="BP233" s="57" t="s">
        <v>4758</v>
      </c>
      <c r="BQ233" s="57" t="s">
        <v>7189</v>
      </c>
      <c r="BV233" s="57" t="s">
        <v>18059</v>
      </c>
      <c r="BW233" s="164" t="s">
        <v>18805</v>
      </c>
      <c r="BX233" s="57" t="s">
        <v>19121</v>
      </c>
      <c r="BY233" s="57" t="s">
        <v>9947</v>
      </c>
      <c r="BZ233" s="57" t="s">
        <v>9948</v>
      </c>
      <c r="CA233" s="57" t="s">
        <v>9949</v>
      </c>
      <c r="CB233" s="57" t="s">
        <v>9950</v>
      </c>
      <c r="CC233" s="57" t="s">
        <v>9951</v>
      </c>
      <c r="CI233" s="57" t="s">
        <v>9952</v>
      </c>
      <c r="CJ233" s="57" t="s">
        <v>9953</v>
      </c>
      <c r="CK233" s="57" t="s">
        <v>9954</v>
      </c>
      <c r="CL233" s="57" t="s">
        <v>9955</v>
      </c>
      <c r="CM233" s="57" t="s">
        <v>9956</v>
      </c>
      <c r="CS233" s="57" t="s">
        <v>5610</v>
      </c>
      <c r="CT233" s="57" t="s">
        <v>9957</v>
      </c>
      <c r="CU233" s="57" t="s">
        <v>9950</v>
      </c>
      <c r="CZ233" s="57" t="s">
        <v>18084</v>
      </c>
      <c r="DA233" s="164" t="s">
        <v>18805</v>
      </c>
      <c r="DB233" s="57" t="s">
        <v>19840</v>
      </c>
      <c r="DC233" s="57" t="s">
        <v>12672</v>
      </c>
      <c r="DD233" s="57" t="s">
        <v>12673</v>
      </c>
      <c r="DE233" s="57" t="s">
        <v>12674</v>
      </c>
      <c r="DF233" s="57" t="s">
        <v>12675</v>
      </c>
      <c r="DG233" s="57" t="s">
        <v>12676</v>
      </c>
      <c r="DM233" s="57" t="s">
        <v>12677</v>
      </c>
      <c r="DN233" s="57" t="s">
        <v>12678</v>
      </c>
      <c r="DO233" s="57" t="s">
        <v>12679</v>
      </c>
      <c r="DP233" s="57" t="s">
        <v>12680</v>
      </c>
      <c r="DQ233" s="57" t="s">
        <v>12681</v>
      </c>
      <c r="DR233" s="57" t="s">
        <v>12682</v>
      </c>
      <c r="DS233" s="57" t="s">
        <v>12683</v>
      </c>
      <c r="DW233" s="57" t="s">
        <v>12684</v>
      </c>
      <c r="DX233" s="57" t="s">
        <v>12685</v>
      </c>
      <c r="DY233" s="57" t="s">
        <v>7561</v>
      </c>
      <c r="ED233" s="57" t="s">
        <v>18081</v>
      </c>
      <c r="EE233" s="164" t="s">
        <v>18805</v>
      </c>
      <c r="EF233" s="57" t="s">
        <v>18882</v>
      </c>
      <c r="EG233" s="57" t="s">
        <v>14666</v>
      </c>
      <c r="EH233" s="57" t="s">
        <v>14667</v>
      </c>
      <c r="EI233" s="57" t="s">
        <v>14668</v>
      </c>
      <c r="EJ233" s="57" t="s">
        <v>14669</v>
      </c>
      <c r="EQ233" s="57" t="s">
        <v>14670</v>
      </c>
      <c r="ER233" s="57" t="s">
        <v>14671</v>
      </c>
      <c r="ES233" s="57" t="s">
        <v>14672</v>
      </c>
      <c r="ET233" s="57" t="s">
        <v>14673</v>
      </c>
      <c r="EU233" s="57" t="s">
        <v>14674</v>
      </c>
      <c r="FA233" s="57" t="s">
        <v>10111</v>
      </c>
      <c r="FB233" s="57" t="s">
        <v>5404</v>
      </c>
      <c r="FC233" s="57" t="s">
        <v>14675</v>
      </c>
      <c r="FH233" s="57" t="s">
        <v>18069</v>
      </c>
      <c r="FI233" s="164" t="s">
        <v>18805</v>
      </c>
      <c r="FJ233" s="57" t="s">
        <v>19018</v>
      </c>
      <c r="FK233" s="57" t="s">
        <v>16282</v>
      </c>
      <c r="FL233" s="57" t="s">
        <v>16283</v>
      </c>
      <c r="FM233" s="57" t="s">
        <v>16284</v>
      </c>
      <c r="FN233" s="57" t="s">
        <v>16285</v>
      </c>
      <c r="FO233" s="57" t="s">
        <v>12710</v>
      </c>
      <c r="FU233" s="57" t="s">
        <v>16286</v>
      </c>
      <c r="FV233" s="57" t="s">
        <v>16287</v>
      </c>
      <c r="FW233" s="57" t="s">
        <v>16288</v>
      </c>
      <c r="FX233" s="57" t="s">
        <v>16289</v>
      </c>
      <c r="FY233" s="57" t="s">
        <v>16290</v>
      </c>
      <c r="FZ233" s="57" t="s">
        <v>16291</v>
      </c>
      <c r="GE233" s="57" t="s">
        <v>16292</v>
      </c>
      <c r="GF233" s="57" t="s">
        <v>16293</v>
      </c>
      <c r="GG233" s="57" t="s">
        <v>16294</v>
      </c>
      <c r="GL233" s="57" t="s">
        <v>18063</v>
      </c>
      <c r="GM233" s="164" t="s">
        <v>18805</v>
      </c>
      <c r="GN233" s="57" t="s">
        <v>19122</v>
      </c>
      <c r="GO233" s="57" t="s">
        <v>17241</v>
      </c>
      <c r="GP233" s="57" t="s">
        <v>17242</v>
      </c>
      <c r="GQ233" s="57" t="s">
        <v>17243</v>
      </c>
      <c r="GR233" s="57" t="s">
        <v>17244</v>
      </c>
      <c r="GS233" s="57" t="s">
        <v>17245</v>
      </c>
      <c r="GY233" s="57" t="s">
        <v>17246</v>
      </c>
      <c r="GZ233" s="57" t="s">
        <v>17247</v>
      </c>
      <c r="HA233" s="57" t="s">
        <v>17248</v>
      </c>
      <c r="HB233" s="57" t="s">
        <v>17249</v>
      </c>
      <c r="HC233" s="57" t="s">
        <v>17250</v>
      </c>
      <c r="HD233" s="57" t="s">
        <v>17251</v>
      </c>
      <c r="HI233" s="57" t="s">
        <v>16163</v>
      </c>
      <c r="HJ233" s="57" t="s">
        <v>17252</v>
      </c>
      <c r="HK233" s="57" t="s">
        <v>17168</v>
      </c>
      <c r="HP233" s="57" t="s">
        <v>18075</v>
      </c>
      <c r="HQ233" s="164" t="s">
        <v>18805</v>
      </c>
      <c r="HR233" s="57" t="s">
        <v>19926</v>
      </c>
      <c r="HS233" s="57" t="s">
        <v>79</v>
      </c>
      <c r="HT233" s="57" t="s">
        <v>74</v>
      </c>
      <c r="HU233" s="57" t="s">
        <v>74</v>
      </c>
      <c r="HV233" s="57" t="s">
        <v>74</v>
      </c>
      <c r="HW233" s="57" t="s">
        <v>74</v>
      </c>
      <c r="HX233" s="57" t="s">
        <v>74</v>
      </c>
      <c r="HY233" s="57" t="s">
        <v>74</v>
      </c>
      <c r="HZ233" s="57" t="s">
        <v>79</v>
      </c>
      <c r="IA233" s="57" t="s">
        <v>79</v>
      </c>
      <c r="IB233" s="57" t="s">
        <v>79</v>
      </c>
      <c r="IC233" s="57" t="s">
        <v>79</v>
      </c>
      <c r="ID233" s="57" t="s">
        <v>79</v>
      </c>
      <c r="IE233" s="57" t="s">
        <v>79</v>
      </c>
      <c r="IF233" s="57" t="s">
        <v>79</v>
      </c>
      <c r="IG233" s="57" t="s">
        <v>79</v>
      </c>
      <c r="IH233" s="57" t="s">
        <v>79</v>
      </c>
      <c r="II233" s="57" t="s">
        <v>68</v>
      </c>
      <c r="IJ233" s="57">
        <v>35071</v>
      </c>
      <c r="IT233" s="57">
        <v>2</v>
      </c>
      <c r="JN233" s="57">
        <v>13254</v>
      </c>
      <c r="JO233" s="57">
        <v>13154</v>
      </c>
      <c r="JP233" s="57">
        <v>11054</v>
      </c>
      <c r="JQ233" s="57">
        <v>33024</v>
      </c>
      <c r="JR233" s="57">
        <v>32650</v>
      </c>
      <c r="JX233" s="57">
        <v>1</v>
      </c>
      <c r="JY233" s="57">
        <v>1</v>
      </c>
      <c r="JZ233" s="57">
        <v>1</v>
      </c>
      <c r="KA233" s="57">
        <v>2</v>
      </c>
      <c r="KB233" s="57">
        <v>1</v>
      </c>
      <c r="KR233" s="57">
        <v>13154</v>
      </c>
      <c r="KS233" s="57">
        <v>35071</v>
      </c>
      <c r="KT233" s="57">
        <v>33024</v>
      </c>
      <c r="KU233" s="57">
        <v>32650</v>
      </c>
      <c r="LB233" s="57">
        <v>1</v>
      </c>
      <c r="LC233" s="57">
        <v>2</v>
      </c>
      <c r="LD233" s="57">
        <v>2</v>
      </c>
      <c r="LE233" s="57">
        <v>1</v>
      </c>
      <c r="LV233" s="57">
        <v>13254</v>
      </c>
      <c r="LW233" s="57">
        <v>33024</v>
      </c>
      <c r="MF233" s="57">
        <v>1</v>
      </c>
      <c r="MG233" s="57">
        <v>2</v>
      </c>
      <c r="MZ233" s="57">
        <v>13254</v>
      </c>
      <c r="NA233" s="57">
        <v>33024</v>
      </c>
      <c r="NB233" s="57">
        <v>35071</v>
      </c>
      <c r="NJ233" s="57">
        <v>1</v>
      </c>
      <c r="NK233" s="57">
        <v>2</v>
      </c>
      <c r="NL233" s="57">
        <v>2</v>
      </c>
      <c r="OD233" s="57">
        <v>35071</v>
      </c>
      <c r="ON233" s="57">
        <v>2</v>
      </c>
      <c r="PJ233" s="57" t="s">
        <v>20707</v>
      </c>
      <c r="PK233" s="57" t="s">
        <v>20708</v>
      </c>
      <c r="PL233" s="57" t="s">
        <v>20709</v>
      </c>
      <c r="PN233" s="57">
        <v>953.2743690999996</v>
      </c>
      <c r="PO233" s="57" t="s">
        <v>18823</v>
      </c>
      <c r="PP233" s="57" t="s">
        <v>18824</v>
      </c>
      <c r="PQ233" s="57" t="s">
        <v>18825</v>
      </c>
      <c r="PR233" s="57" t="s">
        <v>4061</v>
      </c>
      <c r="PS233" s="57" t="s">
        <v>4124</v>
      </c>
      <c r="PT233" s="57" t="s">
        <v>4125</v>
      </c>
      <c r="PU233" s="57" t="s">
        <v>4126</v>
      </c>
      <c r="PV233" s="57" t="s">
        <v>4127</v>
      </c>
      <c r="PW233" s="57" t="s">
        <v>4128</v>
      </c>
    </row>
    <row r="234" spans="1:439" ht="15" customHeight="1" x14ac:dyDescent="0.35">
      <c r="A234" s="57">
        <v>233</v>
      </c>
      <c r="B234" s="57" t="s">
        <v>2420</v>
      </c>
      <c r="C234" s="57" t="s">
        <v>2420</v>
      </c>
      <c r="D234" s="57" t="s">
        <v>420</v>
      </c>
      <c r="E234" s="57" t="s">
        <v>2676</v>
      </c>
      <c r="F234" s="57" t="s">
        <v>2677</v>
      </c>
      <c r="P234" s="57" t="s">
        <v>2673</v>
      </c>
      <c r="Q234" s="57" t="s">
        <v>2674</v>
      </c>
      <c r="S234" s="57" t="s">
        <v>69</v>
      </c>
      <c r="T234" s="57" t="s">
        <v>69</v>
      </c>
      <c r="U234" s="57" t="s">
        <v>69</v>
      </c>
      <c r="V234" s="57" t="s">
        <v>69</v>
      </c>
      <c r="W234" s="57" t="s">
        <v>69</v>
      </c>
      <c r="X234" s="57" t="s">
        <v>69</v>
      </c>
      <c r="Y234" s="57" t="s">
        <v>69</v>
      </c>
      <c r="Z234" s="57" t="s">
        <v>69</v>
      </c>
      <c r="AA234" s="57" t="s">
        <v>69</v>
      </c>
      <c r="AB234" s="57" t="s">
        <v>63</v>
      </c>
      <c r="AC234" s="57" t="s">
        <v>69</v>
      </c>
      <c r="AD234" s="57" t="s">
        <v>69</v>
      </c>
      <c r="AE234" s="57" t="s">
        <v>63</v>
      </c>
      <c r="AF234" s="57" t="s">
        <v>69</v>
      </c>
      <c r="AG234" s="57" t="s">
        <v>69</v>
      </c>
      <c r="AH234" s="57" t="s">
        <v>75</v>
      </c>
      <c r="AI234" s="57" t="s">
        <v>2678</v>
      </c>
      <c r="AJ234" s="57" t="s">
        <v>71</v>
      </c>
      <c r="AK234" s="57" t="s">
        <v>76</v>
      </c>
      <c r="AL234" s="57" t="s">
        <v>66</v>
      </c>
      <c r="AO234" s="57" t="s">
        <v>1056</v>
      </c>
      <c r="AP234" s="57" t="s">
        <v>19482</v>
      </c>
      <c r="AQ234" s="57" t="s">
        <v>67</v>
      </c>
      <c r="AR234" s="57" t="s">
        <v>67</v>
      </c>
      <c r="AS234" s="57" t="s">
        <v>1523</v>
      </c>
      <c r="AT234" s="57" t="s">
        <v>18801</v>
      </c>
      <c r="AU234" s="57" t="s">
        <v>7184</v>
      </c>
      <c r="AV234" s="57" t="s">
        <v>20710</v>
      </c>
      <c r="AW234" s="57" t="s">
        <v>5172</v>
      </c>
      <c r="AX234" s="57" t="s">
        <v>5908</v>
      </c>
      <c r="BE234" s="57" t="s">
        <v>7186</v>
      </c>
      <c r="BF234" s="57" t="s">
        <v>20711</v>
      </c>
      <c r="BG234" s="57" t="s">
        <v>7188</v>
      </c>
      <c r="BH234" s="57" t="s">
        <v>5756</v>
      </c>
      <c r="BO234" s="57" t="s">
        <v>4579</v>
      </c>
      <c r="BP234" s="57" t="s">
        <v>4758</v>
      </c>
      <c r="BQ234" s="57" t="s">
        <v>7189</v>
      </c>
      <c r="BV234" s="57" t="s">
        <v>18059</v>
      </c>
      <c r="BW234" s="164" t="s">
        <v>18805</v>
      </c>
      <c r="BX234" s="57" t="s">
        <v>19121</v>
      </c>
      <c r="BY234" s="57" t="s">
        <v>9958</v>
      </c>
      <c r="BZ234" s="57" t="s">
        <v>9948</v>
      </c>
      <c r="CA234" s="57" t="s">
        <v>9949</v>
      </c>
      <c r="CB234" s="57" t="s">
        <v>9950</v>
      </c>
      <c r="CC234" s="57" t="s">
        <v>9951</v>
      </c>
      <c r="CI234" s="57" t="s">
        <v>9959</v>
      </c>
      <c r="CJ234" s="57" t="s">
        <v>9960</v>
      </c>
      <c r="CK234" s="57" t="s">
        <v>9954</v>
      </c>
      <c r="CL234" s="57" t="s">
        <v>9961</v>
      </c>
      <c r="CM234" s="57" t="s">
        <v>9962</v>
      </c>
      <c r="CN234" s="57" t="s">
        <v>9955</v>
      </c>
      <c r="CO234" s="57" t="s">
        <v>9956</v>
      </c>
      <c r="CS234" s="57" t="s">
        <v>5610</v>
      </c>
      <c r="CT234" s="57" t="s">
        <v>9957</v>
      </c>
      <c r="CU234" s="57" t="s">
        <v>9950</v>
      </c>
      <c r="CZ234" s="57" t="s">
        <v>18084</v>
      </c>
      <c r="DA234" s="164" t="s">
        <v>18805</v>
      </c>
      <c r="DB234" s="57" t="s">
        <v>20712</v>
      </c>
      <c r="DC234" s="57" t="s">
        <v>12686</v>
      </c>
      <c r="DD234" s="57" t="s">
        <v>12673</v>
      </c>
      <c r="DE234" s="57" t="s">
        <v>12674</v>
      </c>
      <c r="DF234" s="57" t="s">
        <v>12687</v>
      </c>
      <c r="DG234" s="57" t="s">
        <v>12688</v>
      </c>
      <c r="DH234" s="57" t="s">
        <v>12689</v>
      </c>
      <c r="DM234" s="57" t="s">
        <v>12690</v>
      </c>
      <c r="DN234" s="57" t="s">
        <v>12691</v>
      </c>
      <c r="DO234" s="57" t="s">
        <v>12692</v>
      </c>
      <c r="DP234" s="57" t="s">
        <v>12693</v>
      </c>
      <c r="DQ234" s="57" t="s">
        <v>12680</v>
      </c>
      <c r="DR234" s="57" t="s">
        <v>12694</v>
      </c>
      <c r="DS234" s="57" t="s">
        <v>12681</v>
      </c>
      <c r="DT234" s="57" t="s">
        <v>12695</v>
      </c>
      <c r="DU234" s="57" t="s">
        <v>12696</v>
      </c>
      <c r="DV234" s="57" t="s">
        <v>12697</v>
      </c>
      <c r="DW234" s="57" t="s">
        <v>12684</v>
      </c>
      <c r="DX234" s="57" t="s">
        <v>12685</v>
      </c>
      <c r="DY234" s="57" t="s">
        <v>7561</v>
      </c>
      <c r="ED234" s="57" t="s">
        <v>18081</v>
      </c>
      <c r="EE234" s="164" t="s">
        <v>18805</v>
      </c>
      <c r="EF234" s="57" t="s">
        <v>18956</v>
      </c>
      <c r="EG234" s="57" t="s">
        <v>14666</v>
      </c>
      <c r="EH234" s="57" t="s">
        <v>14667</v>
      </c>
      <c r="EI234" s="57" t="s">
        <v>14668</v>
      </c>
      <c r="EJ234" s="57" t="s">
        <v>14669</v>
      </c>
      <c r="EQ234" s="57" t="s">
        <v>14670</v>
      </c>
      <c r="ER234" s="57" t="s">
        <v>14676</v>
      </c>
      <c r="ES234" s="57" t="s">
        <v>14672</v>
      </c>
      <c r="ET234" s="57" t="s">
        <v>14673</v>
      </c>
      <c r="EU234" s="57" t="s">
        <v>14674</v>
      </c>
      <c r="FA234" s="57" t="s">
        <v>10111</v>
      </c>
      <c r="FB234" s="57" t="s">
        <v>5404</v>
      </c>
      <c r="FC234" s="57" t="s">
        <v>14675</v>
      </c>
      <c r="FH234" s="57" t="s">
        <v>18069</v>
      </c>
      <c r="FI234" s="164" t="s">
        <v>18805</v>
      </c>
      <c r="FJ234" s="57" t="s">
        <v>19560</v>
      </c>
      <c r="FK234" s="57" t="s">
        <v>16282</v>
      </c>
      <c r="FL234" s="57" t="s">
        <v>20713</v>
      </c>
      <c r="FM234" s="57" t="s">
        <v>16284</v>
      </c>
      <c r="FN234" s="57" t="s">
        <v>16285</v>
      </c>
      <c r="FO234" s="57" t="s">
        <v>12710</v>
      </c>
      <c r="FU234" s="57" t="s">
        <v>16286</v>
      </c>
      <c r="FV234" s="57" t="s">
        <v>20714</v>
      </c>
      <c r="FW234" s="57" t="s">
        <v>16288</v>
      </c>
      <c r="FX234" s="57" t="s">
        <v>16289</v>
      </c>
      <c r="FY234" s="57" t="s">
        <v>16290</v>
      </c>
      <c r="FZ234" s="57" t="s">
        <v>16291</v>
      </c>
      <c r="GE234" s="57" t="s">
        <v>16292</v>
      </c>
      <c r="GF234" s="57" t="s">
        <v>16293</v>
      </c>
      <c r="GG234" s="57" t="s">
        <v>16294</v>
      </c>
      <c r="GL234" s="57" t="s">
        <v>18063</v>
      </c>
      <c r="GM234" s="164" t="s">
        <v>18805</v>
      </c>
      <c r="GN234" s="57" t="s">
        <v>19122</v>
      </c>
      <c r="GO234" s="57" t="s">
        <v>20715</v>
      </c>
      <c r="GP234" s="57" t="s">
        <v>20716</v>
      </c>
      <c r="GQ234" s="57" t="s">
        <v>17243</v>
      </c>
      <c r="GR234" s="57" t="s">
        <v>17244</v>
      </c>
      <c r="GS234" s="57" t="s">
        <v>17245</v>
      </c>
      <c r="GY234" s="57" t="s">
        <v>17246</v>
      </c>
      <c r="GZ234" s="57" t="s">
        <v>17247</v>
      </c>
      <c r="HA234" s="57" t="s">
        <v>17248</v>
      </c>
      <c r="HB234" s="57" t="s">
        <v>17249</v>
      </c>
      <c r="HC234" s="57" t="s">
        <v>17250</v>
      </c>
      <c r="HD234" s="57" t="s">
        <v>17251</v>
      </c>
      <c r="HI234" s="57" t="s">
        <v>16163</v>
      </c>
      <c r="HJ234" s="57" t="s">
        <v>17252</v>
      </c>
      <c r="HK234" s="57" t="s">
        <v>17168</v>
      </c>
      <c r="HP234" s="57" t="s">
        <v>18075</v>
      </c>
      <c r="HQ234" s="164" t="s">
        <v>18805</v>
      </c>
      <c r="HR234" s="57" t="s">
        <v>19926</v>
      </c>
      <c r="HS234" s="57" t="s">
        <v>79</v>
      </c>
      <c r="HT234" s="57" t="s">
        <v>74</v>
      </c>
      <c r="HU234" s="57" t="s">
        <v>74</v>
      </c>
      <c r="HV234" s="57" t="s">
        <v>74</v>
      </c>
      <c r="HW234" s="57" t="s">
        <v>74</v>
      </c>
      <c r="HX234" s="57" t="s">
        <v>74</v>
      </c>
      <c r="HY234" s="57" t="s">
        <v>74</v>
      </c>
      <c r="HZ234" s="57" t="s">
        <v>79</v>
      </c>
      <c r="IA234" s="57" t="s">
        <v>79</v>
      </c>
      <c r="IB234" s="57" t="s">
        <v>79</v>
      </c>
      <c r="IC234" s="57" t="s">
        <v>79</v>
      </c>
      <c r="ID234" s="57" t="s">
        <v>79</v>
      </c>
      <c r="IE234" s="57" t="s">
        <v>79</v>
      </c>
      <c r="IF234" s="57" t="s">
        <v>79</v>
      </c>
      <c r="IG234" s="57" t="s">
        <v>79</v>
      </c>
      <c r="IH234" s="57" t="s">
        <v>79</v>
      </c>
      <c r="II234" s="57" t="s">
        <v>68</v>
      </c>
      <c r="IJ234" s="57">
        <v>35071</v>
      </c>
      <c r="IT234" s="57">
        <v>2</v>
      </c>
      <c r="JN234" s="57">
        <v>13254</v>
      </c>
      <c r="JO234" s="57">
        <v>13154</v>
      </c>
      <c r="JP234" s="57">
        <v>11054</v>
      </c>
      <c r="JQ234" s="57">
        <v>33024</v>
      </c>
      <c r="JR234" s="57">
        <v>33054</v>
      </c>
      <c r="JX234" s="57">
        <v>1</v>
      </c>
      <c r="JY234" s="57">
        <v>1</v>
      </c>
      <c r="JZ234" s="57">
        <v>1</v>
      </c>
      <c r="KA234" s="57">
        <v>2</v>
      </c>
      <c r="KB234" s="57">
        <v>2</v>
      </c>
      <c r="KR234" s="57">
        <v>33024</v>
      </c>
      <c r="KS234" s="57">
        <v>33054</v>
      </c>
      <c r="KT234" s="57">
        <v>32650</v>
      </c>
      <c r="KU234" s="57">
        <v>35071</v>
      </c>
      <c r="LB234" s="57">
        <v>2</v>
      </c>
      <c r="LC234" s="57">
        <v>2</v>
      </c>
      <c r="LD234" s="57">
        <v>1</v>
      </c>
      <c r="LE234" s="57">
        <v>2</v>
      </c>
      <c r="LV234" s="57">
        <v>13254</v>
      </c>
      <c r="LW234" s="57">
        <v>33024</v>
      </c>
      <c r="LX234" s="57">
        <v>33054</v>
      </c>
      <c r="MF234" s="57">
        <v>1</v>
      </c>
      <c r="MG234" s="57">
        <v>2</v>
      </c>
      <c r="MH234" s="57">
        <v>2</v>
      </c>
      <c r="MZ234" s="57">
        <v>13254</v>
      </c>
      <c r="NA234" s="57">
        <v>33024</v>
      </c>
      <c r="NB234" s="57">
        <v>33054</v>
      </c>
      <c r="NC234" s="57">
        <v>35071</v>
      </c>
      <c r="NJ234" s="57">
        <v>1</v>
      </c>
      <c r="NK234" s="57">
        <v>2</v>
      </c>
      <c r="NL234" s="57">
        <v>2</v>
      </c>
      <c r="NM234" s="57">
        <v>2</v>
      </c>
      <c r="OD234" s="57">
        <v>35071</v>
      </c>
      <c r="ON234" s="57">
        <v>2</v>
      </c>
      <c r="PJ234" s="57" t="s">
        <v>20717</v>
      </c>
      <c r="PK234" s="57" t="s">
        <v>20718</v>
      </c>
      <c r="PL234" s="57" t="s">
        <v>20719</v>
      </c>
      <c r="PN234" s="57">
        <v>948.24466239999992</v>
      </c>
      <c r="PO234" s="57" t="s">
        <v>18823</v>
      </c>
      <c r="PP234" s="57" t="s">
        <v>18824</v>
      </c>
      <c r="PQ234" s="57" t="s">
        <v>18825</v>
      </c>
      <c r="PR234" s="57" t="s">
        <v>4061</v>
      </c>
      <c r="PS234" s="57" t="s">
        <v>4129</v>
      </c>
      <c r="PT234" s="57" t="s">
        <v>4130</v>
      </c>
      <c r="PU234" s="57" t="s">
        <v>4131</v>
      </c>
      <c r="PV234" s="57" t="s">
        <v>4127</v>
      </c>
      <c r="PW234" s="57" t="s">
        <v>4128</v>
      </c>
    </row>
    <row r="235" spans="1:439" ht="15" customHeight="1" x14ac:dyDescent="0.35">
      <c r="A235" s="57">
        <v>234</v>
      </c>
      <c r="B235" s="57" t="s">
        <v>2420</v>
      </c>
      <c r="C235" s="57" t="s">
        <v>2420</v>
      </c>
      <c r="D235" s="57" t="s">
        <v>421</v>
      </c>
      <c r="E235" s="57" t="s">
        <v>2679</v>
      </c>
      <c r="F235" s="57" t="s">
        <v>2680</v>
      </c>
      <c r="G235" s="57" t="s">
        <v>2681</v>
      </c>
      <c r="P235" s="57" t="s">
        <v>1962</v>
      </c>
      <c r="S235" s="57" t="s">
        <v>69</v>
      </c>
      <c r="T235" s="57" t="s">
        <v>69</v>
      </c>
      <c r="U235" s="57" t="s">
        <v>69</v>
      </c>
      <c r="V235" s="57" t="s">
        <v>69</v>
      </c>
      <c r="W235" s="57" t="s">
        <v>69</v>
      </c>
      <c r="X235" s="57" t="s">
        <v>69</v>
      </c>
      <c r="Y235" s="57" t="s">
        <v>69</v>
      </c>
      <c r="Z235" s="57" t="s">
        <v>69</v>
      </c>
      <c r="AA235" s="57" t="s">
        <v>69</v>
      </c>
      <c r="AB235" s="57" t="s">
        <v>63</v>
      </c>
      <c r="AC235" s="57" t="s">
        <v>69</v>
      </c>
      <c r="AD235" s="57" t="s">
        <v>69</v>
      </c>
      <c r="AE235" s="57" t="s">
        <v>63</v>
      </c>
      <c r="AF235" s="57" t="s">
        <v>69</v>
      </c>
      <c r="AG235" s="57" t="s">
        <v>69</v>
      </c>
      <c r="AH235" s="57" t="s">
        <v>70</v>
      </c>
      <c r="AI235" s="57" t="s">
        <v>2682</v>
      </c>
      <c r="AJ235" s="57" t="s">
        <v>71</v>
      </c>
      <c r="AK235" s="57" t="s">
        <v>76</v>
      </c>
      <c r="AL235" s="57" t="s">
        <v>72</v>
      </c>
      <c r="AM235" s="57" t="s">
        <v>2683</v>
      </c>
      <c r="AO235" s="57" t="s">
        <v>1057</v>
      </c>
      <c r="AP235" s="57" t="s">
        <v>19482</v>
      </c>
      <c r="AQ235" s="57" t="s">
        <v>67</v>
      </c>
      <c r="AR235" s="57" t="s">
        <v>78</v>
      </c>
      <c r="AS235" s="57" t="s">
        <v>1523</v>
      </c>
      <c r="AT235" s="57" t="s">
        <v>18801</v>
      </c>
      <c r="AU235" s="57" t="s">
        <v>7184</v>
      </c>
      <c r="AV235" s="57" t="s">
        <v>20720</v>
      </c>
      <c r="AW235" s="57" t="s">
        <v>20721</v>
      </c>
      <c r="AX235" s="57" t="s">
        <v>5172</v>
      </c>
      <c r="AY235" s="57" t="s">
        <v>5908</v>
      </c>
      <c r="BE235" s="57" t="s">
        <v>7186</v>
      </c>
      <c r="BF235" s="57" t="s">
        <v>20722</v>
      </c>
      <c r="BG235" s="57" t="s">
        <v>7188</v>
      </c>
      <c r="BH235" s="57" t="s">
        <v>20723</v>
      </c>
      <c r="BI235" s="57" t="s">
        <v>5756</v>
      </c>
      <c r="BO235" s="57" t="s">
        <v>4579</v>
      </c>
      <c r="BP235" s="57" t="s">
        <v>4758</v>
      </c>
      <c r="BQ235" s="57" t="s">
        <v>7189</v>
      </c>
      <c r="BV235" s="57" t="s">
        <v>18059</v>
      </c>
      <c r="BW235" s="164" t="s">
        <v>18805</v>
      </c>
      <c r="BX235" s="57" t="s">
        <v>19121</v>
      </c>
      <c r="BY235" s="57" t="s">
        <v>9963</v>
      </c>
      <c r="BZ235" s="57" t="s">
        <v>9948</v>
      </c>
      <c r="CA235" s="57" t="s">
        <v>9949</v>
      </c>
      <c r="CB235" s="57" t="s">
        <v>9950</v>
      </c>
      <c r="CC235" s="57" t="s">
        <v>9951</v>
      </c>
      <c r="CD235" s="57" t="s">
        <v>9964</v>
      </c>
      <c r="CI235" s="57" t="s">
        <v>9965</v>
      </c>
      <c r="CJ235" s="57" t="s">
        <v>9966</v>
      </c>
      <c r="CK235" s="57" t="s">
        <v>9967</v>
      </c>
      <c r="CL235" s="57" t="s">
        <v>9968</v>
      </c>
      <c r="CM235" s="57" t="s">
        <v>9955</v>
      </c>
      <c r="CN235" s="57" t="s">
        <v>9969</v>
      </c>
      <c r="CS235" s="57" t="s">
        <v>5610</v>
      </c>
      <c r="CT235" s="57" t="s">
        <v>9957</v>
      </c>
      <c r="CU235" s="57" t="s">
        <v>9950</v>
      </c>
      <c r="CZ235" s="57" t="s">
        <v>18084</v>
      </c>
      <c r="DA235" s="164" t="s">
        <v>18805</v>
      </c>
      <c r="DB235" s="57" t="s">
        <v>20724</v>
      </c>
      <c r="DC235" s="57" t="s">
        <v>12698</v>
      </c>
      <c r="DD235" s="57" t="s">
        <v>12674</v>
      </c>
      <c r="DE235" s="57" t="s">
        <v>12699</v>
      </c>
      <c r="DF235" s="57" t="s">
        <v>12700</v>
      </c>
      <c r="DM235" s="57" t="s">
        <v>12701</v>
      </c>
      <c r="DN235" s="57" t="s">
        <v>12702</v>
      </c>
      <c r="DO235" s="57" t="s">
        <v>12680</v>
      </c>
      <c r="DP235" s="57" t="s">
        <v>12703</v>
      </c>
      <c r="DQ235" s="57" t="s">
        <v>12704</v>
      </c>
      <c r="DR235" s="57" t="s">
        <v>12683</v>
      </c>
      <c r="DS235" s="57" t="s">
        <v>12705</v>
      </c>
      <c r="DT235" s="57" t="s">
        <v>12706</v>
      </c>
      <c r="DU235" s="57" t="s">
        <v>12707</v>
      </c>
      <c r="DW235" s="57" t="s">
        <v>12708</v>
      </c>
      <c r="DX235" s="57" t="s">
        <v>12709</v>
      </c>
      <c r="DY235" s="57" t="s">
        <v>7561</v>
      </c>
      <c r="ED235" s="57" t="s">
        <v>18061</v>
      </c>
      <c r="EE235" s="164" t="s">
        <v>19168</v>
      </c>
      <c r="EF235" s="57" t="s">
        <v>18804</v>
      </c>
      <c r="EG235" s="57" t="s">
        <v>14677</v>
      </c>
      <c r="EH235" s="57" t="s">
        <v>14678</v>
      </c>
      <c r="EI235" s="57" t="s">
        <v>7468</v>
      </c>
      <c r="EJ235" s="57" t="s">
        <v>14679</v>
      </c>
      <c r="EQ235" s="57" t="s">
        <v>14680</v>
      </c>
      <c r="ER235" s="57" t="s">
        <v>14681</v>
      </c>
      <c r="ES235" s="57" t="s">
        <v>14682</v>
      </c>
      <c r="ET235" s="57" t="s">
        <v>14683</v>
      </c>
      <c r="EU235" s="57" t="s">
        <v>12977</v>
      </c>
      <c r="EV235" s="57" t="s">
        <v>14684</v>
      </c>
      <c r="EW235" s="57" t="s">
        <v>14685</v>
      </c>
      <c r="EX235" s="57" t="s">
        <v>14686</v>
      </c>
      <c r="EY235" s="57" t="s">
        <v>14687</v>
      </c>
      <c r="FA235" s="57" t="s">
        <v>7468</v>
      </c>
      <c r="FB235" s="57" t="s">
        <v>14688</v>
      </c>
      <c r="FC235" s="57" t="s">
        <v>14689</v>
      </c>
      <c r="FH235" s="57" t="s">
        <v>18069</v>
      </c>
      <c r="FI235" s="164" t="s">
        <v>18802</v>
      </c>
      <c r="FJ235" s="57" t="s">
        <v>19018</v>
      </c>
      <c r="FK235" s="57" t="s">
        <v>16295</v>
      </c>
      <c r="FL235" s="57" t="s">
        <v>16296</v>
      </c>
      <c r="FM235" s="57" t="s">
        <v>16297</v>
      </c>
      <c r="FN235" s="57" t="s">
        <v>16298</v>
      </c>
      <c r="FO235" s="57" t="s">
        <v>10850</v>
      </c>
      <c r="FU235" s="57" t="s">
        <v>16299</v>
      </c>
      <c r="FV235" s="57" t="s">
        <v>16300</v>
      </c>
      <c r="FW235" s="57" t="s">
        <v>16301</v>
      </c>
      <c r="FX235" s="57" t="s">
        <v>16302</v>
      </c>
      <c r="FY235" s="57" t="s">
        <v>16303</v>
      </c>
      <c r="GE235" s="57" t="s">
        <v>6405</v>
      </c>
      <c r="GF235" s="57" t="s">
        <v>12708</v>
      </c>
      <c r="GG235" s="57" t="s">
        <v>16304</v>
      </c>
      <c r="GL235" s="57" t="s">
        <v>18084</v>
      </c>
      <c r="GM235" s="164" t="s">
        <v>18802</v>
      </c>
      <c r="GN235" s="57" t="s">
        <v>19121</v>
      </c>
      <c r="GO235" s="57" t="s">
        <v>17253</v>
      </c>
      <c r="GP235" s="57" t="s">
        <v>17254</v>
      </c>
      <c r="GQ235" s="57" t="s">
        <v>17255</v>
      </c>
      <c r="GR235" s="57" t="s">
        <v>17256</v>
      </c>
      <c r="GS235" s="57" t="s">
        <v>17257</v>
      </c>
      <c r="GY235" s="57" t="s">
        <v>17258</v>
      </c>
      <c r="GZ235" s="57" t="s">
        <v>17259</v>
      </c>
      <c r="HA235" s="57" t="s">
        <v>17260</v>
      </c>
      <c r="HB235" s="57" t="s">
        <v>17261</v>
      </c>
      <c r="HC235" s="57" t="s">
        <v>17262</v>
      </c>
      <c r="HD235" s="57" t="s">
        <v>17263</v>
      </c>
      <c r="HE235" s="57" t="s">
        <v>17264</v>
      </c>
      <c r="HI235" s="57" t="s">
        <v>17265</v>
      </c>
      <c r="HJ235" s="57" t="s">
        <v>7561</v>
      </c>
      <c r="HK235" s="57" t="s">
        <v>17266</v>
      </c>
      <c r="HP235" s="57" t="s">
        <v>18059</v>
      </c>
      <c r="HQ235" s="164" t="s">
        <v>18805</v>
      </c>
      <c r="HR235" s="57" t="s">
        <v>19149</v>
      </c>
      <c r="HS235" s="57" t="s">
        <v>79</v>
      </c>
      <c r="HT235" s="57" t="s">
        <v>74</v>
      </c>
      <c r="HU235" s="57" t="s">
        <v>74</v>
      </c>
      <c r="HV235" s="57" t="s">
        <v>74</v>
      </c>
      <c r="HW235" s="57" t="s">
        <v>74</v>
      </c>
      <c r="HX235" s="57" t="s">
        <v>74</v>
      </c>
      <c r="HY235" s="57" t="s">
        <v>74</v>
      </c>
      <c r="HZ235" s="57" t="s">
        <v>79</v>
      </c>
      <c r="IA235" s="57" t="s">
        <v>79</v>
      </c>
      <c r="IB235" s="57" t="s">
        <v>79</v>
      </c>
      <c r="IC235" s="57" t="s">
        <v>79</v>
      </c>
      <c r="ID235" s="57" t="s">
        <v>79</v>
      </c>
      <c r="IE235" s="57" t="s">
        <v>79</v>
      </c>
      <c r="IF235" s="57" t="s">
        <v>79</v>
      </c>
      <c r="IG235" s="57" t="s">
        <v>79</v>
      </c>
      <c r="IH235" s="57" t="s">
        <v>79</v>
      </c>
      <c r="II235" s="57" t="s">
        <v>68</v>
      </c>
      <c r="IJ235" s="57">
        <v>35071</v>
      </c>
      <c r="IT235" s="57">
        <v>2</v>
      </c>
      <c r="JN235" s="57">
        <v>13254</v>
      </c>
      <c r="JO235" s="57">
        <v>13154</v>
      </c>
      <c r="JP235" s="57">
        <v>11054</v>
      </c>
      <c r="JQ235" s="57">
        <v>33024</v>
      </c>
      <c r="JR235" s="57">
        <v>42815</v>
      </c>
      <c r="JX235" s="57">
        <v>1</v>
      </c>
      <c r="JY235" s="57">
        <v>1</v>
      </c>
      <c r="JZ235" s="57">
        <v>1</v>
      </c>
      <c r="KA235" s="57">
        <v>1</v>
      </c>
      <c r="KB235" s="57">
        <v>1</v>
      </c>
      <c r="KR235" s="57">
        <v>32663</v>
      </c>
      <c r="KS235" s="57">
        <v>32650</v>
      </c>
      <c r="KT235" s="57">
        <v>35071</v>
      </c>
      <c r="KU235" s="57">
        <v>13254</v>
      </c>
      <c r="LB235" s="57">
        <v>2</v>
      </c>
      <c r="LC235" s="57">
        <v>2</v>
      </c>
      <c r="LD235" s="57">
        <v>2</v>
      </c>
      <c r="LE235" s="57">
        <v>1</v>
      </c>
      <c r="LV235" s="57">
        <v>13254</v>
      </c>
      <c r="LW235" s="57">
        <v>32650</v>
      </c>
      <c r="LX235" s="57">
        <v>32663</v>
      </c>
      <c r="LY235" s="57">
        <v>33024</v>
      </c>
      <c r="LZ235" s="57">
        <v>42815</v>
      </c>
      <c r="MF235" s="57">
        <v>1</v>
      </c>
      <c r="MG235" s="57">
        <v>2</v>
      </c>
      <c r="MH235" s="57">
        <v>2</v>
      </c>
      <c r="MI235" s="57">
        <v>1</v>
      </c>
      <c r="MJ235" s="57">
        <v>1</v>
      </c>
      <c r="MZ235" s="57">
        <v>35071</v>
      </c>
      <c r="NJ235" s="57">
        <v>2</v>
      </c>
      <c r="OD235" s="57">
        <v>35071</v>
      </c>
      <c r="OE235" s="57">
        <v>13254</v>
      </c>
      <c r="OF235" s="57">
        <v>33024</v>
      </c>
      <c r="ON235" s="57">
        <v>2</v>
      </c>
      <c r="OO235" s="57">
        <v>1</v>
      </c>
      <c r="OP235" s="57">
        <v>1</v>
      </c>
      <c r="PJ235" s="57" t="s">
        <v>20725</v>
      </c>
      <c r="PK235" s="57" t="s">
        <v>20726</v>
      </c>
      <c r="PL235" s="57" t="s">
        <v>20727</v>
      </c>
      <c r="PN235" s="57">
        <v>996.8422469000003</v>
      </c>
      <c r="PO235" s="57" t="s">
        <v>18823</v>
      </c>
      <c r="PP235" s="57" t="s">
        <v>18824</v>
      </c>
      <c r="PQ235" s="57" t="s">
        <v>18825</v>
      </c>
      <c r="PR235" s="57" t="s">
        <v>4061</v>
      </c>
      <c r="PS235" s="57" t="s">
        <v>4132</v>
      </c>
      <c r="PT235" s="57" t="s">
        <v>4133</v>
      </c>
      <c r="PU235" s="57" t="s">
        <v>4134</v>
      </c>
      <c r="PV235" s="57" t="s">
        <v>4135</v>
      </c>
      <c r="PW235" s="57" t="s">
        <v>4136</v>
      </c>
    </row>
    <row r="236" spans="1:439" ht="15" customHeight="1" x14ac:dyDescent="0.35">
      <c r="A236" s="57">
        <v>235</v>
      </c>
      <c r="B236" s="57" t="s">
        <v>2420</v>
      </c>
      <c r="C236" s="57" t="s">
        <v>2420</v>
      </c>
      <c r="D236" s="57" t="s">
        <v>422</v>
      </c>
      <c r="E236" s="57" t="s">
        <v>2684</v>
      </c>
      <c r="F236" s="57" t="s">
        <v>2685</v>
      </c>
      <c r="G236" s="57" t="s">
        <v>2686</v>
      </c>
      <c r="P236" s="57" t="s">
        <v>2183</v>
      </c>
      <c r="S236" s="57" t="s">
        <v>69</v>
      </c>
      <c r="T236" s="57" t="s">
        <v>69</v>
      </c>
      <c r="U236" s="57" t="s">
        <v>69</v>
      </c>
      <c r="V236" s="57" t="s">
        <v>69</v>
      </c>
      <c r="W236" s="57" t="s">
        <v>69</v>
      </c>
      <c r="X236" s="57" t="s">
        <v>69</v>
      </c>
      <c r="Y236" s="57" t="s">
        <v>69</v>
      </c>
      <c r="Z236" s="57" t="s">
        <v>63</v>
      </c>
      <c r="AA236" s="57" t="s">
        <v>69</v>
      </c>
      <c r="AB236" s="57" t="s">
        <v>63</v>
      </c>
      <c r="AC236" s="57" t="s">
        <v>69</v>
      </c>
      <c r="AD236" s="57" t="s">
        <v>69</v>
      </c>
      <c r="AE236" s="57" t="s">
        <v>63</v>
      </c>
      <c r="AF236" s="57" t="s">
        <v>69</v>
      </c>
      <c r="AG236" s="57" t="s">
        <v>69</v>
      </c>
      <c r="AH236" s="57" t="s">
        <v>75</v>
      </c>
      <c r="AI236" s="57" t="s">
        <v>2687</v>
      </c>
      <c r="AJ236" s="57" t="s">
        <v>76</v>
      </c>
      <c r="AK236" s="57" t="s">
        <v>81</v>
      </c>
      <c r="AL236" s="57" t="s">
        <v>77</v>
      </c>
      <c r="AM236" s="57" t="s">
        <v>2688</v>
      </c>
      <c r="AO236" s="57" t="s">
        <v>1058</v>
      </c>
      <c r="AP236" s="57" t="s">
        <v>19482</v>
      </c>
      <c r="AQ236" s="57" t="s">
        <v>1245</v>
      </c>
      <c r="AR236" s="57" t="s">
        <v>78</v>
      </c>
      <c r="AS236" s="57" t="s">
        <v>1523</v>
      </c>
      <c r="AT236" s="57" t="s">
        <v>18801</v>
      </c>
      <c r="AU236" s="57" t="s">
        <v>6992</v>
      </c>
      <c r="AV236" s="57" t="s">
        <v>6993</v>
      </c>
      <c r="AW236" s="57" t="s">
        <v>5116</v>
      </c>
      <c r="AX236" s="57" t="s">
        <v>5946</v>
      </c>
      <c r="AY236" s="57" t="s">
        <v>6994</v>
      </c>
      <c r="AZ236" s="57" t="s">
        <v>6995</v>
      </c>
      <c r="BA236" s="57" t="s">
        <v>6996</v>
      </c>
      <c r="BE236" s="57" t="s">
        <v>6997</v>
      </c>
      <c r="BF236" s="57" t="s">
        <v>6998</v>
      </c>
      <c r="BG236" s="57" t="s">
        <v>6999</v>
      </c>
      <c r="BH236" s="57" t="s">
        <v>5952</v>
      </c>
      <c r="BI236" s="57" t="s">
        <v>7000</v>
      </c>
      <c r="BJ236" s="57" t="s">
        <v>7001</v>
      </c>
      <c r="BK236" s="57" t="s">
        <v>7002</v>
      </c>
      <c r="BO236" s="57" t="s">
        <v>5034</v>
      </c>
      <c r="BP236" s="57" t="s">
        <v>5610</v>
      </c>
      <c r="BQ236" s="57" t="s">
        <v>7003</v>
      </c>
      <c r="BV236" s="57" t="s">
        <v>18084</v>
      </c>
      <c r="BW236" s="164" t="s">
        <v>18835</v>
      </c>
      <c r="BX236" s="57" t="s">
        <v>19211</v>
      </c>
      <c r="BY236" s="57" t="s">
        <v>9970</v>
      </c>
      <c r="BZ236" s="57" t="s">
        <v>9971</v>
      </c>
      <c r="CA236" s="57" t="s">
        <v>9972</v>
      </c>
      <c r="CB236" s="57" t="s">
        <v>9973</v>
      </c>
      <c r="CC236" s="57" t="s">
        <v>9974</v>
      </c>
      <c r="CI236" s="57" t="s">
        <v>9975</v>
      </c>
      <c r="CJ236" s="57" t="s">
        <v>9976</v>
      </c>
      <c r="CK236" s="57" t="s">
        <v>9977</v>
      </c>
      <c r="CL236" s="57" t="s">
        <v>9978</v>
      </c>
      <c r="CM236" s="57" t="s">
        <v>9979</v>
      </c>
      <c r="CN236" s="57" t="s">
        <v>9980</v>
      </c>
      <c r="CO236" s="57" t="s">
        <v>9981</v>
      </c>
      <c r="CS236" s="57" t="s">
        <v>9982</v>
      </c>
      <c r="CT236" s="57" t="s">
        <v>9983</v>
      </c>
      <c r="CZ236" s="57" t="s">
        <v>18069</v>
      </c>
      <c r="DA236" s="164" t="s">
        <v>18805</v>
      </c>
      <c r="DB236" s="57" t="s">
        <v>19099</v>
      </c>
      <c r="DC236" s="57" t="s">
        <v>12710</v>
      </c>
      <c r="DD236" s="57" t="s">
        <v>12711</v>
      </c>
      <c r="DE236" s="57" t="s">
        <v>12712</v>
      </c>
      <c r="DF236" s="57" t="s">
        <v>12713</v>
      </c>
      <c r="DM236" s="57" t="s">
        <v>12714</v>
      </c>
      <c r="DN236" s="57" t="s">
        <v>12715</v>
      </c>
      <c r="DO236" s="57" t="s">
        <v>12716</v>
      </c>
      <c r="DP236" s="57" t="s">
        <v>12717</v>
      </c>
      <c r="DQ236" s="57" t="s">
        <v>12718</v>
      </c>
      <c r="DW236" s="57" t="s">
        <v>7332</v>
      </c>
      <c r="DX236" s="57" t="s">
        <v>12719</v>
      </c>
      <c r="DY236" s="57" t="s">
        <v>12720</v>
      </c>
      <c r="ED236" s="57" t="s">
        <v>18063</v>
      </c>
      <c r="EE236" s="164" t="s">
        <v>18805</v>
      </c>
      <c r="EF236" s="57" t="s">
        <v>19029</v>
      </c>
      <c r="EG236" s="57" t="s">
        <v>14690</v>
      </c>
      <c r="EH236" s="57" t="s">
        <v>8279</v>
      </c>
      <c r="EI236" s="57" t="s">
        <v>14691</v>
      </c>
      <c r="EJ236" s="57" t="s">
        <v>14692</v>
      </c>
      <c r="EK236" s="57" t="s">
        <v>14693</v>
      </c>
      <c r="EQ236" s="57" t="s">
        <v>14694</v>
      </c>
      <c r="ER236" s="57" t="s">
        <v>14695</v>
      </c>
      <c r="ES236" s="57" t="s">
        <v>14696</v>
      </c>
      <c r="ET236" s="57" t="s">
        <v>14697</v>
      </c>
      <c r="EU236" s="57" t="s">
        <v>14698</v>
      </c>
      <c r="EV236" s="57" t="s">
        <v>14699</v>
      </c>
      <c r="FA236" s="57" t="s">
        <v>4601</v>
      </c>
      <c r="FB236" s="57" t="s">
        <v>8290</v>
      </c>
      <c r="FH236" s="57" t="s">
        <v>18075</v>
      </c>
      <c r="FI236" s="164" t="s">
        <v>18935</v>
      </c>
      <c r="FJ236" s="57" t="s">
        <v>18882</v>
      </c>
      <c r="FK236" s="57" t="s">
        <v>16305</v>
      </c>
      <c r="FL236" s="57" t="s">
        <v>16306</v>
      </c>
      <c r="FM236" s="57" t="s">
        <v>16307</v>
      </c>
      <c r="FN236" s="57" t="s">
        <v>16308</v>
      </c>
      <c r="FU236" s="57" t="s">
        <v>16309</v>
      </c>
      <c r="FV236" s="57" t="s">
        <v>16310</v>
      </c>
      <c r="FW236" s="57" t="s">
        <v>16311</v>
      </c>
      <c r="FX236" s="57" t="s">
        <v>16312</v>
      </c>
      <c r="FY236" s="57" t="s">
        <v>16313</v>
      </c>
      <c r="GE236" s="57" t="s">
        <v>5404</v>
      </c>
      <c r="GF236" s="57" t="s">
        <v>16314</v>
      </c>
      <c r="GG236" s="57" t="s">
        <v>13296</v>
      </c>
      <c r="GL236" s="57" t="s">
        <v>18075</v>
      </c>
      <c r="GM236" s="164" t="s">
        <v>18805</v>
      </c>
      <c r="GN236" s="57" t="s">
        <v>19981</v>
      </c>
      <c r="GO236" s="57" t="s">
        <v>17267</v>
      </c>
      <c r="GP236" s="57" t="s">
        <v>16345</v>
      </c>
      <c r="GQ236" s="57" t="s">
        <v>17268</v>
      </c>
      <c r="GR236" s="57" t="s">
        <v>17269</v>
      </c>
      <c r="GS236" s="57" t="s">
        <v>17270</v>
      </c>
      <c r="GY236" s="57" t="s">
        <v>17271</v>
      </c>
      <c r="GZ236" s="57" t="s">
        <v>17272</v>
      </c>
      <c r="HA236" s="57" t="s">
        <v>17273</v>
      </c>
      <c r="HB236" s="57" t="s">
        <v>17274</v>
      </c>
      <c r="HC236" s="57" t="s">
        <v>17275</v>
      </c>
      <c r="HI236" s="57" t="s">
        <v>16428</v>
      </c>
      <c r="HJ236" s="57" t="s">
        <v>17276</v>
      </c>
      <c r="HP236" s="57" t="s">
        <v>18075</v>
      </c>
      <c r="HQ236" s="164" t="s">
        <v>18949</v>
      </c>
      <c r="HR236" s="57" t="s">
        <v>18934</v>
      </c>
      <c r="HS236" s="57" t="s">
        <v>82</v>
      </c>
      <c r="HT236" s="57" t="s">
        <v>79</v>
      </c>
      <c r="HU236" s="57" t="s">
        <v>79</v>
      </c>
      <c r="HV236" s="57" t="s">
        <v>79</v>
      </c>
      <c r="HW236" s="57" t="s">
        <v>79</v>
      </c>
      <c r="HX236" s="57" t="s">
        <v>79</v>
      </c>
      <c r="HY236" s="57" t="s">
        <v>79</v>
      </c>
      <c r="HZ236" s="57" t="s">
        <v>79</v>
      </c>
      <c r="IA236" s="57" t="s">
        <v>82</v>
      </c>
      <c r="IB236" s="57" t="s">
        <v>82</v>
      </c>
      <c r="IC236" s="57" t="s">
        <v>82</v>
      </c>
      <c r="ID236" s="57" t="s">
        <v>82</v>
      </c>
      <c r="IE236" s="57" t="s">
        <v>79</v>
      </c>
      <c r="IF236" s="57" t="s">
        <v>79</v>
      </c>
      <c r="IG236" s="57" t="s">
        <v>79</v>
      </c>
      <c r="IH236" s="57" t="s">
        <v>79</v>
      </c>
      <c r="II236" s="57" t="s">
        <v>68</v>
      </c>
      <c r="IJ236" s="57">
        <v>13254</v>
      </c>
      <c r="IK236" s="57">
        <v>33024</v>
      </c>
      <c r="IL236" s="57">
        <v>13236</v>
      </c>
      <c r="IM236" s="57">
        <v>35071</v>
      </c>
      <c r="IT236" s="57">
        <v>2</v>
      </c>
      <c r="IU236" s="57">
        <v>2</v>
      </c>
      <c r="IV236" s="57">
        <v>2</v>
      </c>
      <c r="IW236" s="57">
        <v>3</v>
      </c>
      <c r="JN236" s="57">
        <v>33024</v>
      </c>
      <c r="JO236" s="57">
        <v>13236</v>
      </c>
      <c r="JP236" s="57">
        <v>35071</v>
      </c>
      <c r="JX236" s="57">
        <v>2</v>
      </c>
      <c r="JY236" s="57">
        <v>2</v>
      </c>
      <c r="JZ236" s="57">
        <v>3</v>
      </c>
      <c r="KR236" s="57">
        <v>13154</v>
      </c>
      <c r="KS236" s="57">
        <v>13236</v>
      </c>
      <c r="LB236" s="57">
        <v>1</v>
      </c>
      <c r="LC236" s="57">
        <v>2</v>
      </c>
      <c r="LV236" s="57">
        <v>33024</v>
      </c>
      <c r="LW236" s="57">
        <v>13236</v>
      </c>
      <c r="MF236" s="57">
        <v>2</v>
      </c>
      <c r="MG236" s="57">
        <v>2</v>
      </c>
      <c r="MZ236" s="57">
        <v>13154</v>
      </c>
      <c r="NA236" s="57">
        <v>13236</v>
      </c>
      <c r="NB236" s="57">
        <v>35071</v>
      </c>
      <c r="NJ236" s="57">
        <v>1</v>
      </c>
      <c r="NK236" s="57">
        <v>2</v>
      </c>
      <c r="NL236" s="57">
        <v>3</v>
      </c>
      <c r="OD236" s="57">
        <v>44517</v>
      </c>
      <c r="ON236" s="57">
        <v>2</v>
      </c>
      <c r="PJ236" s="57" t="s">
        <v>20728</v>
      </c>
      <c r="PK236" s="57" t="s">
        <v>20729</v>
      </c>
      <c r="PL236" s="57" t="s">
        <v>20730</v>
      </c>
      <c r="PN236" s="57">
        <v>923.70394879999992</v>
      </c>
      <c r="PO236" s="57" t="s">
        <v>18823</v>
      </c>
      <c r="PP236" s="57" t="s">
        <v>18824</v>
      </c>
      <c r="PQ236" s="57" t="s">
        <v>18825</v>
      </c>
      <c r="PR236" s="57" t="s">
        <v>4137</v>
      </c>
      <c r="PS236" s="57" t="s">
        <v>4138</v>
      </c>
      <c r="PT236" s="57" t="s">
        <v>4139</v>
      </c>
      <c r="PU236" s="57" t="s">
        <v>4140</v>
      </c>
      <c r="PV236" s="57" t="s">
        <v>4141</v>
      </c>
      <c r="PW236" s="57" t="s">
        <v>4142</v>
      </c>
    </row>
    <row r="237" spans="1:439" ht="15" customHeight="1" x14ac:dyDescent="0.35">
      <c r="A237" s="57">
        <v>236</v>
      </c>
      <c r="B237" s="57" t="s">
        <v>2420</v>
      </c>
      <c r="C237" s="57" t="s">
        <v>2420</v>
      </c>
      <c r="D237" s="57" t="s">
        <v>339</v>
      </c>
      <c r="E237" s="57" t="s">
        <v>2689</v>
      </c>
      <c r="F237" s="57" t="s">
        <v>2690</v>
      </c>
      <c r="G237" s="57" t="s">
        <v>2691</v>
      </c>
      <c r="H237" s="57" t="s">
        <v>2692</v>
      </c>
      <c r="P237" s="57" t="s">
        <v>1991</v>
      </c>
      <c r="S237" s="57" t="s">
        <v>69</v>
      </c>
      <c r="T237" s="57" t="s">
        <v>69</v>
      </c>
      <c r="U237" s="57" t="s">
        <v>69</v>
      </c>
      <c r="V237" s="57" t="s">
        <v>69</v>
      </c>
      <c r="W237" s="57" t="s">
        <v>69</v>
      </c>
      <c r="X237" s="57" t="s">
        <v>69</v>
      </c>
      <c r="Y237" s="57" t="s">
        <v>69</v>
      </c>
      <c r="Z237" s="57" t="s">
        <v>69</v>
      </c>
      <c r="AA237" s="57" t="s">
        <v>69</v>
      </c>
      <c r="AB237" s="57" t="s">
        <v>63</v>
      </c>
      <c r="AC237" s="57" t="s">
        <v>69</v>
      </c>
      <c r="AD237" s="57" t="s">
        <v>63</v>
      </c>
      <c r="AE237" s="57" t="s">
        <v>69</v>
      </c>
      <c r="AF237" s="57" t="s">
        <v>69</v>
      </c>
      <c r="AG237" s="57" t="s">
        <v>69</v>
      </c>
      <c r="AH237" s="57" t="s">
        <v>75</v>
      </c>
      <c r="AI237" s="57" t="s">
        <v>2693</v>
      </c>
      <c r="AJ237" s="57" t="s">
        <v>81</v>
      </c>
      <c r="AK237" s="57" t="s">
        <v>83</v>
      </c>
      <c r="AL237" s="57" t="s">
        <v>77</v>
      </c>
      <c r="AM237" s="57" t="s">
        <v>2693</v>
      </c>
      <c r="AO237" s="57" t="s">
        <v>1059</v>
      </c>
      <c r="AP237" s="57" t="s">
        <v>19482</v>
      </c>
      <c r="AQ237" s="57" t="s">
        <v>1245</v>
      </c>
      <c r="AR237" s="57" t="s">
        <v>73</v>
      </c>
      <c r="AS237" s="57" t="s">
        <v>1523</v>
      </c>
      <c r="AT237" s="57" t="s">
        <v>18859</v>
      </c>
      <c r="AU237" s="57" t="s">
        <v>5944</v>
      </c>
      <c r="AV237" s="57" t="s">
        <v>6993</v>
      </c>
      <c r="AW237" s="57" t="s">
        <v>5116</v>
      </c>
      <c r="AX237" s="57" t="s">
        <v>5946</v>
      </c>
      <c r="AY237" s="57" t="s">
        <v>20731</v>
      </c>
      <c r="BE237" s="57" t="s">
        <v>20732</v>
      </c>
      <c r="BF237" s="57" t="s">
        <v>6998</v>
      </c>
      <c r="BG237" s="57" t="s">
        <v>5951</v>
      </c>
      <c r="BH237" s="57" t="s">
        <v>5952</v>
      </c>
      <c r="BI237" s="57" t="s">
        <v>20733</v>
      </c>
      <c r="BO237" s="57" t="s">
        <v>5034</v>
      </c>
      <c r="BP237" s="57" t="s">
        <v>7012</v>
      </c>
      <c r="BQ237" s="57" t="s">
        <v>831</v>
      </c>
      <c r="BV237" s="57" t="s">
        <v>18084</v>
      </c>
      <c r="BW237" s="164" t="s">
        <v>18835</v>
      </c>
      <c r="BX237" s="57" t="s">
        <v>19560</v>
      </c>
      <c r="BY237" s="57" t="s">
        <v>9984</v>
      </c>
      <c r="BZ237" s="57" t="s">
        <v>9985</v>
      </c>
      <c r="CA237" s="57" t="s">
        <v>9986</v>
      </c>
      <c r="CB237" s="57" t="s">
        <v>9987</v>
      </c>
      <c r="CC237" s="57" t="s">
        <v>9988</v>
      </c>
      <c r="CI237" s="57" t="s">
        <v>9989</v>
      </c>
      <c r="CJ237" s="57" t="s">
        <v>9990</v>
      </c>
      <c r="CK237" s="57" t="s">
        <v>9991</v>
      </c>
      <c r="CL237" s="57" t="s">
        <v>9992</v>
      </c>
      <c r="CM237" s="57" t="s">
        <v>9993</v>
      </c>
      <c r="CN237" s="57" t="s">
        <v>9994</v>
      </c>
      <c r="CS237" s="57" t="s">
        <v>9995</v>
      </c>
      <c r="CT237" s="57" t="s">
        <v>9996</v>
      </c>
      <c r="CZ237" s="57" t="s">
        <v>18075</v>
      </c>
      <c r="DA237" s="164" t="s">
        <v>18802</v>
      </c>
      <c r="DB237" s="57" t="s">
        <v>18901</v>
      </c>
      <c r="DC237" s="57" t="s">
        <v>12721</v>
      </c>
      <c r="DD237" s="57" t="s">
        <v>12722</v>
      </c>
      <c r="DE237" s="57" t="s">
        <v>12723</v>
      </c>
      <c r="DF237" s="57" t="s">
        <v>12724</v>
      </c>
      <c r="DM237" s="57" t="s">
        <v>12725</v>
      </c>
      <c r="DN237" s="57" t="s">
        <v>12726</v>
      </c>
      <c r="DO237" s="57" t="s">
        <v>12727</v>
      </c>
      <c r="DP237" s="57" t="s">
        <v>12728</v>
      </c>
      <c r="DQ237" s="57" t="s">
        <v>12729</v>
      </c>
      <c r="DW237" s="57" t="s">
        <v>7468</v>
      </c>
      <c r="DX237" s="57" t="s">
        <v>12730</v>
      </c>
      <c r="DY237" s="57" t="s">
        <v>12731</v>
      </c>
      <c r="ED237" s="57" t="s">
        <v>18066</v>
      </c>
      <c r="EE237" s="164" t="s">
        <v>18805</v>
      </c>
      <c r="EF237" s="57" t="s">
        <v>19027</v>
      </c>
      <c r="EG237" s="57" t="s">
        <v>14700</v>
      </c>
      <c r="EH237" s="57" t="s">
        <v>14701</v>
      </c>
      <c r="EI237" s="57" t="s">
        <v>14702</v>
      </c>
      <c r="EJ237" s="57" t="s">
        <v>14703</v>
      </c>
      <c r="EK237" s="57" t="s">
        <v>14704</v>
      </c>
      <c r="EQ237" s="57" t="s">
        <v>14705</v>
      </c>
      <c r="ER237" s="57" t="s">
        <v>14706</v>
      </c>
      <c r="ES237" s="57" t="s">
        <v>14707</v>
      </c>
      <c r="ET237" s="57" t="s">
        <v>14708</v>
      </c>
      <c r="EU237" s="57" t="s">
        <v>14709</v>
      </c>
      <c r="EV237" s="57" t="s">
        <v>14710</v>
      </c>
      <c r="EW237" s="57" t="s">
        <v>14711</v>
      </c>
      <c r="FA237" s="57" t="s">
        <v>7468</v>
      </c>
      <c r="FB237" s="57" t="s">
        <v>14712</v>
      </c>
      <c r="FH237" s="57" t="s">
        <v>18075</v>
      </c>
      <c r="FI237" s="164" t="s">
        <v>18835</v>
      </c>
      <c r="FJ237" s="57" t="s">
        <v>18830</v>
      </c>
      <c r="FK237" s="57" t="s">
        <v>16315</v>
      </c>
      <c r="FL237" s="57" t="s">
        <v>16316</v>
      </c>
      <c r="FM237" s="57" t="s">
        <v>16317</v>
      </c>
      <c r="FN237" s="57" t="s">
        <v>16318</v>
      </c>
      <c r="FU237" s="57" t="s">
        <v>16319</v>
      </c>
      <c r="FV237" s="57" t="s">
        <v>16320</v>
      </c>
      <c r="FW237" s="57" t="s">
        <v>16321</v>
      </c>
      <c r="FX237" s="57" t="s">
        <v>16322</v>
      </c>
      <c r="FY237" s="57" t="s">
        <v>16323</v>
      </c>
      <c r="FZ237" s="57" t="s">
        <v>16324</v>
      </c>
      <c r="GE237" s="57" t="s">
        <v>5404</v>
      </c>
      <c r="GF237" s="57" t="s">
        <v>8818</v>
      </c>
      <c r="GL237" s="57" t="s">
        <v>18069</v>
      </c>
      <c r="GM237" s="164" t="s">
        <v>18805</v>
      </c>
      <c r="GN237" s="57" t="s">
        <v>19397</v>
      </c>
      <c r="HS237" s="57" t="s">
        <v>84</v>
      </c>
      <c r="HT237" s="57" t="s">
        <v>82</v>
      </c>
      <c r="HU237" s="57" t="s">
        <v>82</v>
      </c>
      <c r="HV237" s="57" t="s">
        <v>79</v>
      </c>
      <c r="HW237" s="57" t="s">
        <v>82</v>
      </c>
      <c r="HX237" s="57" t="s">
        <v>82</v>
      </c>
      <c r="HY237" s="57" t="s">
        <v>82</v>
      </c>
      <c r="HZ237" s="57" t="s">
        <v>82</v>
      </c>
      <c r="IA237" s="57" t="s">
        <v>84</v>
      </c>
      <c r="IB237" s="57" t="s">
        <v>82</v>
      </c>
      <c r="IC237" s="57" t="s">
        <v>84</v>
      </c>
      <c r="ID237" s="57" t="s">
        <v>84</v>
      </c>
      <c r="IE237" s="57" t="s">
        <v>82</v>
      </c>
      <c r="IF237" s="57" t="s">
        <v>82</v>
      </c>
      <c r="IG237" s="57" t="s">
        <v>82</v>
      </c>
      <c r="IH237" s="57" t="s">
        <v>82</v>
      </c>
      <c r="II237" s="57" t="s">
        <v>68</v>
      </c>
      <c r="IJ237" s="57">
        <v>13254</v>
      </c>
      <c r="IK237" s="57">
        <v>13236</v>
      </c>
      <c r="IT237" s="57">
        <v>3</v>
      </c>
      <c r="IU237" s="57">
        <v>3</v>
      </c>
      <c r="JN237" s="57">
        <v>13254</v>
      </c>
      <c r="JO237" s="57">
        <v>13236</v>
      </c>
      <c r="JX237" s="57">
        <v>3</v>
      </c>
      <c r="JY237" s="57">
        <v>3</v>
      </c>
      <c r="KR237" s="57">
        <v>13236</v>
      </c>
      <c r="LB237" s="57">
        <v>3</v>
      </c>
      <c r="LV237" s="57">
        <v>13154</v>
      </c>
      <c r="LW237" s="57">
        <v>13254</v>
      </c>
      <c r="LX237" s="57">
        <v>13236</v>
      </c>
      <c r="MF237" s="57">
        <v>2</v>
      </c>
      <c r="MG237" s="57">
        <v>3</v>
      </c>
      <c r="MH237" s="57">
        <v>3</v>
      </c>
      <c r="MZ237" s="57">
        <v>13254</v>
      </c>
      <c r="NA237" s="57">
        <v>13236</v>
      </c>
      <c r="NJ237" s="57">
        <v>3</v>
      </c>
      <c r="NK237" s="57">
        <v>3</v>
      </c>
      <c r="PJ237" s="57" t="s">
        <v>20734</v>
      </c>
      <c r="PK237" s="57" t="s">
        <v>20735</v>
      </c>
      <c r="PL237" s="57" t="s">
        <v>20736</v>
      </c>
      <c r="PN237" s="57">
        <v>822.78948510000009</v>
      </c>
      <c r="PO237" s="57" t="s">
        <v>18823</v>
      </c>
      <c r="PP237" s="57" t="s">
        <v>18824</v>
      </c>
      <c r="PQ237" s="57" t="s">
        <v>18825</v>
      </c>
      <c r="PR237" s="57" t="s">
        <v>4096</v>
      </c>
      <c r="PS237" s="57" t="s">
        <v>4143</v>
      </c>
      <c r="PT237" s="57" t="s">
        <v>4144</v>
      </c>
      <c r="PU237" s="57" t="s">
        <v>4145</v>
      </c>
      <c r="PV237" s="57" t="s">
        <v>4146</v>
      </c>
      <c r="PW237" s="57" t="s">
        <v>3167</v>
      </c>
    </row>
    <row r="238" spans="1:439" ht="15" customHeight="1" x14ac:dyDescent="0.35">
      <c r="A238" s="57">
        <v>237</v>
      </c>
      <c r="B238" s="57" t="s">
        <v>2420</v>
      </c>
      <c r="C238" s="57" t="s">
        <v>2420</v>
      </c>
      <c r="D238" s="57" t="s">
        <v>423</v>
      </c>
      <c r="E238" s="57" t="s">
        <v>2694</v>
      </c>
      <c r="F238" s="57" t="s">
        <v>2695</v>
      </c>
      <c r="G238" s="57" t="s">
        <v>2696</v>
      </c>
      <c r="P238" s="57" t="s">
        <v>1991</v>
      </c>
      <c r="S238" s="57" t="s">
        <v>69</v>
      </c>
      <c r="T238" s="57" t="s">
        <v>69</v>
      </c>
      <c r="U238" s="57" t="s">
        <v>69</v>
      </c>
      <c r="V238" s="57" t="s">
        <v>69</v>
      </c>
      <c r="W238" s="57" t="s">
        <v>69</v>
      </c>
      <c r="X238" s="57" t="s">
        <v>69</v>
      </c>
      <c r="Y238" s="57" t="s">
        <v>69</v>
      </c>
      <c r="Z238" s="57" t="s">
        <v>69</v>
      </c>
      <c r="AA238" s="57" t="s">
        <v>69</v>
      </c>
      <c r="AB238" s="57" t="s">
        <v>63</v>
      </c>
      <c r="AC238" s="57" t="s">
        <v>69</v>
      </c>
      <c r="AD238" s="57" t="s">
        <v>69</v>
      </c>
      <c r="AE238" s="57" t="s">
        <v>63</v>
      </c>
      <c r="AF238" s="57" t="s">
        <v>69</v>
      </c>
      <c r="AG238" s="57" t="s">
        <v>69</v>
      </c>
      <c r="AH238" s="57" t="s">
        <v>75</v>
      </c>
      <c r="AI238" s="57" t="s">
        <v>2697</v>
      </c>
      <c r="AJ238" s="57" t="s">
        <v>83</v>
      </c>
      <c r="AK238" s="57" t="s">
        <v>83</v>
      </c>
      <c r="AL238" s="57" t="s">
        <v>77</v>
      </c>
      <c r="AM238" s="57" t="s">
        <v>2697</v>
      </c>
      <c r="AO238" s="57" t="s">
        <v>1060</v>
      </c>
      <c r="AP238" s="57" t="s">
        <v>19482</v>
      </c>
      <c r="AQ238" s="57" t="s">
        <v>1245</v>
      </c>
      <c r="AR238" s="57" t="s">
        <v>78</v>
      </c>
      <c r="AS238" s="57" t="s">
        <v>1523</v>
      </c>
      <c r="AT238" s="57" t="s">
        <v>18801</v>
      </c>
      <c r="AU238" s="57" t="s">
        <v>5944</v>
      </c>
      <c r="AV238" s="57" t="s">
        <v>6993</v>
      </c>
      <c r="AW238" s="57" t="s">
        <v>5116</v>
      </c>
      <c r="AX238" s="57" t="s">
        <v>7005</v>
      </c>
      <c r="AY238" s="57" t="s">
        <v>7006</v>
      </c>
      <c r="AZ238" s="57" t="s">
        <v>7007</v>
      </c>
      <c r="BE238" s="57" t="s">
        <v>7008</v>
      </c>
      <c r="BF238" s="57" t="s">
        <v>6998</v>
      </c>
      <c r="BG238" s="57" t="s">
        <v>5951</v>
      </c>
      <c r="BH238" s="57" t="s">
        <v>5952</v>
      </c>
      <c r="BI238" s="57" t="s">
        <v>7009</v>
      </c>
      <c r="BJ238" s="57" t="s">
        <v>7010</v>
      </c>
      <c r="BK238" s="57" t="s">
        <v>7011</v>
      </c>
      <c r="BO238" s="57" t="s">
        <v>5034</v>
      </c>
      <c r="BP238" s="57" t="s">
        <v>7012</v>
      </c>
      <c r="BQ238" s="57" t="s">
        <v>831</v>
      </c>
      <c r="BV238" s="57" t="s">
        <v>18084</v>
      </c>
      <c r="BW238" s="164" t="s">
        <v>18835</v>
      </c>
      <c r="BX238" s="57" t="s">
        <v>19088</v>
      </c>
      <c r="BY238" s="57" t="s">
        <v>9997</v>
      </c>
      <c r="BZ238" s="57" t="s">
        <v>9998</v>
      </c>
      <c r="CA238" s="57" t="s">
        <v>9999</v>
      </c>
      <c r="CB238" s="57" t="s">
        <v>8241</v>
      </c>
      <c r="CC238" s="57" t="s">
        <v>10000</v>
      </c>
      <c r="CD238" s="57" t="s">
        <v>10001</v>
      </c>
      <c r="CI238" s="57" t="s">
        <v>10002</v>
      </c>
      <c r="CJ238" s="57" t="s">
        <v>10003</v>
      </c>
      <c r="CK238" s="57" t="s">
        <v>10004</v>
      </c>
      <c r="CL238" s="57" t="s">
        <v>10005</v>
      </c>
      <c r="CM238" s="57" t="s">
        <v>10006</v>
      </c>
      <c r="CN238" s="57" t="s">
        <v>10007</v>
      </c>
      <c r="CO238" s="57" t="s">
        <v>10008</v>
      </c>
      <c r="CP238" s="57" t="s">
        <v>10009</v>
      </c>
      <c r="CQ238" s="57" t="s">
        <v>10010</v>
      </c>
      <c r="CS238" s="57" t="s">
        <v>10011</v>
      </c>
      <c r="CT238" s="57" t="s">
        <v>10012</v>
      </c>
      <c r="CZ238" s="57" t="s">
        <v>18056</v>
      </c>
      <c r="DA238" s="164" t="s">
        <v>18802</v>
      </c>
      <c r="DB238" s="57" t="s">
        <v>19109</v>
      </c>
      <c r="DC238" s="57" t="s">
        <v>12732</v>
      </c>
      <c r="DD238" s="57" t="s">
        <v>12733</v>
      </c>
      <c r="DE238" s="57" t="s">
        <v>8807</v>
      </c>
      <c r="DF238" s="57" t="s">
        <v>12734</v>
      </c>
      <c r="DG238" s="57" t="s">
        <v>8809</v>
      </c>
      <c r="DH238" s="57" t="s">
        <v>8810</v>
      </c>
      <c r="DM238" s="57" t="s">
        <v>12735</v>
      </c>
      <c r="DN238" s="57" t="s">
        <v>12736</v>
      </c>
      <c r="DO238" s="57" t="s">
        <v>12737</v>
      </c>
      <c r="DP238" s="57" t="s">
        <v>12738</v>
      </c>
      <c r="DQ238" s="57" t="s">
        <v>12739</v>
      </c>
      <c r="DW238" s="57" t="s">
        <v>5404</v>
      </c>
      <c r="DX238" s="57" t="s">
        <v>8818</v>
      </c>
      <c r="DY238" s="57" t="s">
        <v>6996</v>
      </c>
      <c r="ED238" s="57" t="s">
        <v>18069</v>
      </c>
      <c r="EE238" s="164" t="s">
        <v>18805</v>
      </c>
      <c r="EF238" s="57" t="s">
        <v>19087</v>
      </c>
      <c r="EG238" s="57" t="s">
        <v>14713</v>
      </c>
      <c r="EH238" s="57" t="s">
        <v>14714</v>
      </c>
      <c r="EI238" s="57" t="s">
        <v>14715</v>
      </c>
      <c r="EJ238" s="57" t="s">
        <v>14716</v>
      </c>
      <c r="EK238" s="57" t="s">
        <v>14717</v>
      </c>
      <c r="EL238" s="57" t="s">
        <v>14718</v>
      </c>
      <c r="EQ238" s="57" t="s">
        <v>14719</v>
      </c>
      <c r="ER238" s="57" t="s">
        <v>14720</v>
      </c>
      <c r="ES238" s="57" t="s">
        <v>14721</v>
      </c>
      <c r="ET238" s="57" t="s">
        <v>14722</v>
      </c>
      <c r="EU238" s="57" t="s">
        <v>14723</v>
      </c>
      <c r="EV238" s="57" t="s">
        <v>14724</v>
      </c>
      <c r="EW238" s="57" t="s">
        <v>14725</v>
      </c>
      <c r="FA238" s="57" t="s">
        <v>14712</v>
      </c>
      <c r="FB238" s="57" t="s">
        <v>7468</v>
      </c>
      <c r="FC238" s="57" t="s">
        <v>14726</v>
      </c>
      <c r="FH238" s="57" t="s">
        <v>18075</v>
      </c>
      <c r="FI238" s="164" t="s">
        <v>18835</v>
      </c>
      <c r="FJ238" s="57" t="s">
        <v>18804</v>
      </c>
      <c r="FK238" s="57" t="s">
        <v>16325</v>
      </c>
      <c r="FL238" s="57" t="s">
        <v>16326</v>
      </c>
      <c r="FM238" s="57" t="s">
        <v>16327</v>
      </c>
      <c r="FN238" s="57" t="s">
        <v>16328</v>
      </c>
      <c r="FO238" s="57" t="s">
        <v>7454</v>
      </c>
      <c r="FU238" s="57" t="s">
        <v>16329</v>
      </c>
      <c r="FV238" s="57" t="s">
        <v>16330</v>
      </c>
      <c r="FW238" s="57" t="s">
        <v>16331</v>
      </c>
      <c r="FX238" s="57" t="s">
        <v>16332</v>
      </c>
      <c r="FY238" s="57" t="s">
        <v>16333</v>
      </c>
      <c r="GE238" s="57" t="s">
        <v>5712</v>
      </c>
      <c r="GF238" s="57" t="s">
        <v>6405</v>
      </c>
      <c r="GL238" s="57" t="s">
        <v>18075</v>
      </c>
      <c r="GM238" s="164" t="s">
        <v>18805</v>
      </c>
      <c r="GN238" s="57" t="s">
        <v>19982</v>
      </c>
      <c r="GO238" s="57" t="s">
        <v>17277</v>
      </c>
      <c r="GP238" s="57" t="s">
        <v>17278</v>
      </c>
      <c r="GQ238" s="57" t="s">
        <v>17279</v>
      </c>
      <c r="GR238" s="57" t="s">
        <v>17280</v>
      </c>
      <c r="GS238" s="57" t="s">
        <v>17281</v>
      </c>
      <c r="GT238" s="57" t="s">
        <v>15454</v>
      </c>
      <c r="GY238" s="57" t="s">
        <v>17282</v>
      </c>
      <c r="GZ238" s="57" t="s">
        <v>17283</v>
      </c>
      <c r="HA238" s="57" t="s">
        <v>17284</v>
      </c>
      <c r="HB238" s="57" t="s">
        <v>17285</v>
      </c>
      <c r="HC238" s="57" t="s">
        <v>17286</v>
      </c>
      <c r="HD238" s="57" t="s">
        <v>17287</v>
      </c>
      <c r="HI238" s="57" t="s">
        <v>13088</v>
      </c>
      <c r="HJ238" s="57" t="s">
        <v>11552</v>
      </c>
      <c r="HK238" s="57" t="s">
        <v>15461</v>
      </c>
      <c r="HP238" s="57" t="s">
        <v>18075</v>
      </c>
      <c r="HQ238" s="164" t="s">
        <v>18949</v>
      </c>
      <c r="HR238" s="57" t="s">
        <v>19090</v>
      </c>
      <c r="HS238" s="57" t="s">
        <v>84</v>
      </c>
      <c r="HT238" s="57" t="s">
        <v>84</v>
      </c>
      <c r="HU238" s="57" t="s">
        <v>82</v>
      </c>
      <c r="HV238" s="57" t="s">
        <v>82</v>
      </c>
      <c r="HW238" s="57" t="s">
        <v>84</v>
      </c>
      <c r="HX238" s="57" t="s">
        <v>82</v>
      </c>
      <c r="HY238" s="57" t="s">
        <v>82</v>
      </c>
      <c r="HZ238" s="57" t="s">
        <v>84</v>
      </c>
      <c r="IA238" s="57" t="s">
        <v>84</v>
      </c>
      <c r="IB238" s="57" t="s">
        <v>84</v>
      </c>
      <c r="IC238" s="57" t="s">
        <v>84</v>
      </c>
      <c r="ID238" s="57" t="s">
        <v>84</v>
      </c>
      <c r="IE238" s="57" t="s">
        <v>84</v>
      </c>
      <c r="IF238" s="57" t="s">
        <v>84</v>
      </c>
      <c r="IG238" s="57" t="s">
        <v>84</v>
      </c>
      <c r="IH238" s="57" t="s">
        <v>84</v>
      </c>
      <c r="II238" s="57" t="s">
        <v>68</v>
      </c>
      <c r="IJ238" s="57">
        <v>13254</v>
      </c>
      <c r="IK238" s="57">
        <v>13236</v>
      </c>
      <c r="IT238" s="57">
        <v>4</v>
      </c>
      <c r="IU238" s="57">
        <v>4</v>
      </c>
      <c r="JN238" s="57">
        <v>13254</v>
      </c>
      <c r="JO238" s="57">
        <v>13236</v>
      </c>
      <c r="JP238" s="57">
        <v>13154</v>
      </c>
      <c r="JX238" s="57">
        <v>4</v>
      </c>
      <c r="JY238" s="57">
        <v>4</v>
      </c>
      <c r="JZ238" s="57">
        <v>2</v>
      </c>
      <c r="KR238" s="57">
        <v>13254</v>
      </c>
      <c r="KS238" s="57">
        <v>13236</v>
      </c>
      <c r="KT238" s="57">
        <v>13154</v>
      </c>
      <c r="LB238" s="57">
        <v>4</v>
      </c>
      <c r="LC238" s="57">
        <v>4</v>
      </c>
      <c r="LD238" s="57">
        <v>2</v>
      </c>
      <c r="LV238" s="57">
        <v>13236</v>
      </c>
      <c r="MF238" s="57">
        <v>4</v>
      </c>
      <c r="MZ238" s="57">
        <v>13236</v>
      </c>
      <c r="NJ238" s="57">
        <v>4</v>
      </c>
      <c r="OD238" s="57">
        <v>13236</v>
      </c>
      <c r="ON238" s="57">
        <v>4</v>
      </c>
      <c r="PJ238" s="57" t="s">
        <v>20737</v>
      </c>
      <c r="PK238" s="57" t="s">
        <v>20738</v>
      </c>
      <c r="PL238" s="57" t="s">
        <v>20739</v>
      </c>
      <c r="PN238" s="57">
        <v>877.48567719999983</v>
      </c>
      <c r="PO238" s="57" t="s">
        <v>18823</v>
      </c>
      <c r="PP238" s="57" t="s">
        <v>18824</v>
      </c>
      <c r="PQ238" s="57" t="s">
        <v>18825</v>
      </c>
      <c r="PR238" s="57" t="s">
        <v>4147</v>
      </c>
      <c r="PS238" s="57" t="s">
        <v>4148</v>
      </c>
      <c r="PT238" s="57" t="s">
        <v>4149</v>
      </c>
      <c r="PU238" s="57" t="s">
        <v>4150</v>
      </c>
      <c r="PV238" s="57" t="s">
        <v>4151</v>
      </c>
      <c r="PW238" s="57" t="s">
        <v>4152</v>
      </c>
    </row>
    <row r="239" spans="1:439" ht="15" customHeight="1" x14ac:dyDescent="0.35">
      <c r="A239" s="57">
        <v>238</v>
      </c>
      <c r="B239" s="57" t="s">
        <v>2420</v>
      </c>
      <c r="C239" s="57" t="s">
        <v>2420</v>
      </c>
      <c r="D239" s="57" t="s">
        <v>424</v>
      </c>
      <c r="E239" s="57" t="s">
        <v>2698</v>
      </c>
      <c r="F239" s="57" t="s">
        <v>2699</v>
      </c>
      <c r="G239" s="57" t="s">
        <v>2700</v>
      </c>
      <c r="H239" s="57" t="s">
        <v>2701</v>
      </c>
      <c r="P239" s="57" t="s">
        <v>2028</v>
      </c>
      <c r="S239" s="57" t="s">
        <v>69</v>
      </c>
      <c r="T239" s="57" t="s">
        <v>69</v>
      </c>
      <c r="U239" s="57" t="s">
        <v>69</v>
      </c>
      <c r="V239" s="57" t="s">
        <v>69</v>
      </c>
      <c r="W239" s="57" t="s">
        <v>69</v>
      </c>
      <c r="X239" s="57" t="s">
        <v>69</v>
      </c>
      <c r="Y239" s="57" t="s">
        <v>69</v>
      </c>
      <c r="Z239" s="57" t="s">
        <v>69</v>
      </c>
      <c r="AA239" s="57" t="s">
        <v>69</v>
      </c>
      <c r="AB239" s="57" t="s">
        <v>63</v>
      </c>
      <c r="AC239" s="57" t="s">
        <v>69</v>
      </c>
      <c r="AD239" s="57" t="s">
        <v>69</v>
      </c>
      <c r="AE239" s="57" t="s">
        <v>69</v>
      </c>
      <c r="AF239" s="57" t="s">
        <v>69</v>
      </c>
      <c r="AG239" s="57" t="s">
        <v>69</v>
      </c>
      <c r="AH239" s="57" t="s">
        <v>70</v>
      </c>
      <c r="AI239" s="57" t="s">
        <v>2702</v>
      </c>
      <c r="AJ239" s="57" t="s">
        <v>71</v>
      </c>
      <c r="AK239" s="57" t="s">
        <v>76</v>
      </c>
      <c r="AL239" s="57" t="s">
        <v>66</v>
      </c>
      <c r="AO239" s="57" t="s">
        <v>1061</v>
      </c>
      <c r="AP239" s="57" t="s">
        <v>19482</v>
      </c>
      <c r="AQ239" s="57" t="s">
        <v>67</v>
      </c>
      <c r="AR239" s="57" t="s">
        <v>73</v>
      </c>
      <c r="AS239" s="57" t="s">
        <v>1523</v>
      </c>
      <c r="AT239" s="57" t="s">
        <v>18801</v>
      </c>
      <c r="AU239" s="57" t="s">
        <v>4756</v>
      </c>
      <c r="AV239" s="57" t="s">
        <v>6012</v>
      </c>
      <c r="AW239" s="57" t="s">
        <v>6013</v>
      </c>
      <c r="AX239" s="57" t="s">
        <v>4756</v>
      </c>
      <c r="AY239" s="57" t="s">
        <v>6014</v>
      </c>
      <c r="BE239" s="57" t="s">
        <v>6015</v>
      </c>
      <c r="BF239" s="57" t="s">
        <v>6016</v>
      </c>
      <c r="BG239" s="57" t="s">
        <v>20740</v>
      </c>
      <c r="BH239" s="57" t="s">
        <v>6018</v>
      </c>
      <c r="BI239" s="57" t="s">
        <v>6019</v>
      </c>
      <c r="BJ239" s="57" t="s">
        <v>6020</v>
      </c>
      <c r="BO239" s="57" t="s">
        <v>4579</v>
      </c>
      <c r="BP239" s="57" t="s">
        <v>6021</v>
      </c>
      <c r="BQ239" s="57" t="s">
        <v>20741</v>
      </c>
      <c r="BV239" s="57" t="s">
        <v>18059</v>
      </c>
      <c r="BW239" s="164" t="s">
        <v>18805</v>
      </c>
      <c r="BX239" s="57" t="s">
        <v>19055</v>
      </c>
      <c r="BY239" s="57" t="s">
        <v>10013</v>
      </c>
      <c r="BZ239" s="57" t="s">
        <v>10014</v>
      </c>
      <c r="CA239" s="57" t="s">
        <v>8871</v>
      </c>
      <c r="CB239" s="57" t="s">
        <v>6926</v>
      </c>
      <c r="CC239" s="57" t="s">
        <v>6927</v>
      </c>
      <c r="CI239" s="57" t="s">
        <v>10015</v>
      </c>
      <c r="CJ239" s="57" t="s">
        <v>10016</v>
      </c>
      <c r="CK239" s="57" t="s">
        <v>8873</v>
      </c>
      <c r="CL239" s="57" t="s">
        <v>6931</v>
      </c>
      <c r="CM239" s="57" t="s">
        <v>6932</v>
      </c>
      <c r="CS239" s="57" t="s">
        <v>6934</v>
      </c>
      <c r="CT239" s="57" t="s">
        <v>6935</v>
      </c>
      <c r="CZ239" s="57" t="s">
        <v>18069</v>
      </c>
      <c r="DA239" s="164" t="s">
        <v>18802</v>
      </c>
      <c r="DB239" s="57" t="s">
        <v>20742</v>
      </c>
      <c r="DC239" s="57" t="s">
        <v>12740</v>
      </c>
      <c r="DD239" s="57" t="s">
        <v>12741</v>
      </c>
      <c r="DE239" s="57" t="s">
        <v>12742</v>
      </c>
      <c r="DF239" s="57" t="s">
        <v>12743</v>
      </c>
      <c r="DG239" s="57" t="s">
        <v>12744</v>
      </c>
      <c r="DM239" s="57" t="s">
        <v>12745</v>
      </c>
      <c r="DN239" s="57" t="s">
        <v>12746</v>
      </c>
      <c r="DO239" s="57" t="s">
        <v>12747</v>
      </c>
      <c r="DP239" s="57" t="s">
        <v>12748</v>
      </c>
      <c r="DQ239" s="57" t="s">
        <v>12749</v>
      </c>
      <c r="DR239" s="57" t="s">
        <v>12750</v>
      </c>
      <c r="DW239" s="57" t="s">
        <v>11725</v>
      </c>
      <c r="DX239" s="57" t="s">
        <v>11726</v>
      </c>
      <c r="ED239" s="57" t="s">
        <v>18069</v>
      </c>
      <c r="EE239" s="164" t="s">
        <v>18805</v>
      </c>
      <c r="EF239" s="57" t="s">
        <v>19226</v>
      </c>
      <c r="EG239" s="57" t="s">
        <v>14727</v>
      </c>
      <c r="EH239" s="57" t="s">
        <v>14728</v>
      </c>
      <c r="EI239" s="57" t="s">
        <v>14727</v>
      </c>
      <c r="EJ239" s="57" t="s">
        <v>14729</v>
      </c>
      <c r="EK239" s="57" t="s">
        <v>14730</v>
      </c>
      <c r="EQ239" s="57" t="s">
        <v>14731</v>
      </c>
      <c r="ER239" s="57" t="s">
        <v>14732</v>
      </c>
      <c r="ES239" s="57" t="s">
        <v>14733</v>
      </c>
      <c r="ET239" s="57" t="s">
        <v>14734</v>
      </c>
      <c r="EU239" s="57" t="s">
        <v>14735</v>
      </c>
      <c r="EV239" s="57" t="s">
        <v>14736</v>
      </c>
      <c r="EW239" s="57" t="s">
        <v>14737</v>
      </c>
      <c r="EX239" s="57" t="s">
        <v>14738</v>
      </c>
      <c r="FA239" s="57" t="s">
        <v>8848</v>
      </c>
      <c r="FB239" s="57" t="s">
        <v>14739</v>
      </c>
      <c r="FH239" s="57" t="s">
        <v>18069</v>
      </c>
      <c r="FI239" s="164" t="s">
        <v>18805</v>
      </c>
      <c r="FJ239" s="57" t="s">
        <v>19110</v>
      </c>
      <c r="FK239" s="57" t="s">
        <v>16334</v>
      </c>
      <c r="FL239" s="57" t="s">
        <v>16335</v>
      </c>
      <c r="FM239" s="57" t="s">
        <v>14120</v>
      </c>
      <c r="FN239" s="57" t="s">
        <v>16336</v>
      </c>
      <c r="FO239" s="57" t="s">
        <v>11718</v>
      </c>
      <c r="FP239" s="57" t="s">
        <v>14121</v>
      </c>
      <c r="FQ239" s="57" t="s">
        <v>16337</v>
      </c>
      <c r="FR239" s="57" t="s">
        <v>14122</v>
      </c>
      <c r="FU239" s="57" t="s">
        <v>16338</v>
      </c>
      <c r="FV239" s="57" t="s">
        <v>16339</v>
      </c>
      <c r="FW239" s="57" t="s">
        <v>14124</v>
      </c>
      <c r="FX239" s="57" t="s">
        <v>16340</v>
      </c>
      <c r="FY239" s="57" t="s">
        <v>11722</v>
      </c>
      <c r="FZ239" s="57" t="s">
        <v>11724</v>
      </c>
      <c r="GA239" s="57" t="s">
        <v>16341</v>
      </c>
      <c r="GB239" s="57" t="s">
        <v>14126</v>
      </c>
      <c r="GC239" s="57" t="s">
        <v>16342</v>
      </c>
      <c r="GD239" s="57" t="s">
        <v>14127</v>
      </c>
      <c r="GE239" s="57" t="s">
        <v>16343</v>
      </c>
      <c r="GF239" s="57" t="s">
        <v>14128</v>
      </c>
      <c r="GG239" s="57" t="s">
        <v>12531</v>
      </c>
      <c r="GL239" s="57" t="s">
        <v>18084</v>
      </c>
      <c r="GM239" s="164" t="s">
        <v>18802</v>
      </c>
      <c r="GN239" s="57" t="s">
        <v>18901</v>
      </c>
      <c r="GO239" s="57" t="s">
        <v>15810</v>
      </c>
      <c r="GP239" s="57" t="s">
        <v>15811</v>
      </c>
      <c r="GQ239" s="57" t="s">
        <v>15812</v>
      </c>
      <c r="GR239" s="57" t="s">
        <v>20743</v>
      </c>
      <c r="GY239" s="57" t="s">
        <v>15815</v>
      </c>
      <c r="GZ239" s="57" t="s">
        <v>15816</v>
      </c>
      <c r="HA239" s="57" t="s">
        <v>15817</v>
      </c>
      <c r="HB239" s="57" t="s">
        <v>15818</v>
      </c>
      <c r="HC239" s="57" t="s">
        <v>20744</v>
      </c>
      <c r="HD239" s="57" t="s">
        <v>15820</v>
      </c>
      <c r="HI239" s="57" t="s">
        <v>15821</v>
      </c>
      <c r="HJ239" s="57" t="s">
        <v>15813</v>
      </c>
      <c r="HK239" s="57" t="s">
        <v>15822</v>
      </c>
      <c r="HP239" s="57" t="s">
        <v>18081</v>
      </c>
      <c r="HQ239" s="164" t="s">
        <v>18805</v>
      </c>
      <c r="HR239" s="57" t="s">
        <v>18828</v>
      </c>
      <c r="HS239" s="57" t="s">
        <v>79</v>
      </c>
      <c r="HT239" s="57" t="s">
        <v>74</v>
      </c>
      <c r="HU239" s="57" t="s">
        <v>74</v>
      </c>
      <c r="HV239" s="57" t="s">
        <v>74</v>
      </c>
      <c r="HW239" s="57" t="s">
        <v>74</v>
      </c>
      <c r="HX239" s="57" t="s">
        <v>74</v>
      </c>
      <c r="HY239" s="57" t="s">
        <v>79</v>
      </c>
      <c r="HZ239" s="57" t="s">
        <v>74</v>
      </c>
      <c r="IA239" s="57" t="s">
        <v>79</v>
      </c>
      <c r="IB239" s="57" t="s">
        <v>74</v>
      </c>
      <c r="IC239" s="57" t="s">
        <v>79</v>
      </c>
      <c r="ID239" s="57" t="s">
        <v>74</v>
      </c>
      <c r="IE239" s="57" t="s">
        <v>74</v>
      </c>
      <c r="IF239" s="57" t="s">
        <v>74</v>
      </c>
      <c r="IG239" s="57" t="s">
        <v>74</v>
      </c>
      <c r="IH239" s="57" t="s">
        <v>79</v>
      </c>
      <c r="II239" s="57" t="s">
        <v>68</v>
      </c>
      <c r="IJ239" s="57">
        <v>35071</v>
      </c>
      <c r="IT239" s="57">
        <v>2</v>
      </c>
      <c r="JN239" s="57">
        <v>35052</v>
      </c>
      <c r="JX239" s="57">
        <v>2</v>
      </c>
      <c r="KR239" s="57">
        <v>13154</v>
      </c>
      <c r="KS239" s="57">
        <v>33024</v>
      </c>
      <c r="KT239" s="57">
        <v>44072</v>
      </c>
      <c r="LB239" s="57">
        <v>1</v>
      </c>
      <c r="LC239" s="57">
        <v>1</v>
      </c>
      <c r="LD239" s="57">
        <v>1</v>
      </c>
      <c r="LV239" s="57">
        <v>35071</v>
      </c>
      <c r="LW239" s="57">
        <v>13154</v>
      </c>
      <c r="LX239" s="57">
        <v>33024</v>
      </c>
      <c r="LY239" s="57">
        <v>44072</v>
      </c>
      <c r="MF239" s="57">
        <v>2</v>
      </c>
      <c r="MG239" s="57">
        <v>1</v>
      </c>
      <c r="MH239" s="57">
        <v>1</v>
      </c>
      <c r="MI239" s="57">
        <v>1</v>
      </c>
      <c r="MZ239" s="57">
        <v>35052</v>
      </c>
      <c r="NJ239" s="57">
        <v>2</v>
      </c>
      <c r="OD239" s="57">
        <v>35052</v>
      </c>
      <c r="OE239" s="57">
        <v>32663</v>
      </c>
      <c r="OF239" s="57">
        <v>35071</v>
      </c>
      <c r="ON239" s="57">
        <v>2</v>
      </c>
      <c r="OO239" s="57">
        <v>1</v>
      </c>
      <c r="OP239" s="57">
        <v>2</v>
      </c>
      <c r="PJ239" s="57" t="s">
        <v>20745</v>
      </c>
      <c r="PK239" s="57" t="s">
        <v>20746</v>
      </c>
      <c r="PL239" s="57" t="s">
        <v>20747</v>
      </c>
      <c r="PN239" s="57">
        <v>841.87057850000008</v>
      </c>
      <c r="PO239" s="57" t="s">
        <v>18823</v>
      </c>
      <c r="PP239" s="57" t="s">
        <v>18824</v>
      </c>
      <c r="PQ239" s="57" t="s">
        <v>18825</v>
      </c>
      <c r="PR239" s="57" t="s">
        <v>3733</v>
      </c>
      <c r="PS239" s="57" t="s">
        <v>4153</v>
      </c>
      <c r="PT239" s="57" t="s">
        <v>4154</v>
      </c>
      <c r="PU239" s="57" t="s">
        <v>4155</v>
      </c>
      <c r="PV239" s="57" t="s">
        <v>4156</v>
      </c>
      <c r="PW239" s="57" t="s">
        <v>3737</v>
      </c>
    </row>
    <row r="240" spans="1:439" ht="15" customHeight="1" x14ac:dyDescent="0.35">
      <c r="A240" s="57">
        <v>239</v>
      </c>
      <c r="B240" s="57" t="s">
        <v>2420</v>
      </c>
      <c r="C240" s="57" t="s">
        <v>2420</v>
      </c>
      <c r="D240" s="57" t="s">
        <v>425</v>
      </c>
      <c r="E240" s="57" t="s">
        <v>2703</v>
      </c>
      <c r="F240" s="57" t="s">
        <v>2704</v>
      </c>
      <c r="G240" s="57" t="s">
        <v>1974</v>
      </c>
      <c r="P240" s="57" t="s">
        <v>1977</v>
      </c>
      <c r="Q240" s="57" t="s">
        <v>1962</v>
      </c>
      <c r="S240" s="57" t="s">
        <v>69</v>
      </c>
      <c r="T240" s="57" t="s">
        <v>69</v>
      </c>
      <c r="U240" s="57" t="s">
        <v>69</v>
      </c>
      <c r="V240" s="57" t="s">
        <v>69</v>
      </c>
      <c r="W240" s="57" t="s">
        <v>69</v>
      </c>
      <c r="X240" s="57" t="s">
        <v>69</v>
      </c>
      <c r="Y240" s="57" t="s">
        <v>69</v>
      </c>
      <c r="Z240" s="57" t="s">
        <v>69</v>
      </c>
      <c r="AA240" s="57" t="s">
        <v>69</v>
      </c>
      <c r="AB240" s="57" t="s">
        <v>63</v>
      </c>
      <c r="AC240" s="57" t="s">
        <v>69</v>
      </c>
      <c r="AD240" s="57" t="s">
        <v>69</v>
      </c>
      <c r="AE240" s="57" t="s">
        <v>63</v>
      </c>
      <c r="AF240" s="57" t="s">
        <v>69</v>
      </c>
      <c r="AG240" s="57" t="s">
        <v>69</v>
      </c>
      <c r="AH240" s="57" t="s">
        <v>75</v>
      </c>
      <c r="AI240" s="57" t="s">
        <v>2705</v>
      </c>
      <c r="AJ240" s="57" t="s">
        <v>76</v>
      </c>
      <c r="AK240" s="57" t="s">
        <v>81</v>
      </c>
      <c r="AL240" s="57" t="s">
        <v>72</v>
      </c>
      <c r="AM240" s="57" t="s">
        <v>2705</v>
      </c>
      <c r="AO240" s="57" t="s">
        <v>1062</v>
      </c>
      <c r="AP240" s="57" t="s">
        <v>19482</v>
      </c>
      <c r="AQ240" s="57" t="s">
        <v>67</v>
      </c>
      <c r="AR240" s="57" t="s">
        <v>73</v>
      </c>
      <c r="AS240" s="57" t="s">
        <v>1523</v>
      </c>
      <c r="AT240" s="57" t="s">
        <v>18801</v>
      </c>
      <c r="AU240" s="57" t="s">
        <v>5232</v>
      </c>
      <c r="AV240" s="57" t="s">
        <v>5170</v>
      </c>
      <c r="AW240" s="57" t="s">
        <v>5930</v>
      </c>
      <c r="AX240" s="57" t="s">
        <v>5172</v>
      </c>
      <c r="AY240" s="57" t="s">
        <v>5908</v>
      </c>
      <c r="BE240" s="57" t="s">
        <v>5931</v>
      </c>
      <c r="BF240" s="57" t="s">
        <v>5189</v>
      </c>
      <c r="BG240" s="57" t="s">
        <v>5932</v>
      </c>
      <c r="BH240" s="57" t="s">
        <v>5756</v>
      </c>
      <c r="BO240" s="57" t="s">
        <v>4579</v>
      </c>
      <c r="BP240" s="57" t="s">
        <v>4758</v>
      </c>
      <c r="BQ240" s="57" t="s">
        <v>5390</v>
      </c>
      <c r="BV240" s="57" t="s">
        <v>18059</v>
      </c>
      <c r="BW240" s="164" t="s">
        <v>18805</v>
      </c>
      <c r="BX240" s="57" t="s">
        <v>18876</v>
      </c>
      <c r="BY240" s="57" t="s">
        <v>8769</v>
      </c>
      <c r="BZ240" s="57" t="s">
        <v>8770</v>
      </c>
      <c r="CA240" s="57" t="s">
        <v>8771</v>
      </c>
      <c r="CB240" s="57" t="s">
        <v>8772</v>
      </c>
      <c r="CC240" s="57" t="s">
        <v>8773</v>
      </c>
      <c r="CD240" s="57" t="s">
        <v>8774</v>
      </c>
      <c r="CI240" s="57" t="s">
        <v>8775</v>
      </c>
      <c r="CJ240" s="57" t="s">
        <v>8776</v>
      </c>
      <c r="CK240" s="57" t="s">
        <v>8777</v>
      </c>
      <c r="CL240" s="57" t="s">
        <v>8778</v>
      </c>
      <c r="CM240" s="57" t="s">
        <v>8779</v>
      </c>
      <c r="CN240" s="57" t="s">
        <v>8780</v>
      </c>
      <c r="CS240" s="57" t="s">
        <v>8781</v>
      </c>
      <c r="CT240" s="57" t="s">
        <v>20748</v>
      </c>
      <c r="CU240" s="57" t="s">
        <v>20749</v>
      </c>
      <c r="CZ240" s="57" t="s">
        <v>18084</v>
      </c>
      <c r="DA240" s="164" t="s">
        <v>18802</v>
      </c>
      <c r="DB240" s="57" t="s">
        <v>18804</v>
      </c>
      <c r="DC240" s="57" t="s">
        <v>11664</v>
      </c>
      <c r="DD240" s="57" t="s">
        <v>11665</v>
      </c>
      <c r="DE240" s="57" t="s">
        <v>11666</v>
      </c>
      <c r="DF240" s="57" t="s">
        <v>11667</v>
      </c>
      <c r="DG240" s="57" t="s">
        <v>11668</v>
      </c>
      <c r="DH240" s="57" t="s">
        <v>11621</v>
      </c>
      <c r="DI240" s="57" t="s">
        <v>11669</v>
      </c>
      <c r="DM240" s="57" t="s">
        <v>11670</v>
      </c>
      <c r="DN240" s="57" t="s">
        <v>11671</v>
      </c>
      <c r="DO240" s="57" t="s">
        <v>11624</v>
      </c>
      <c r="DP240" s="57" t="s">
        <v>11625</v>
      </c>
      <c r="DQ240" s="57" t="s">
        <v>20750</v>
      </c>
      <c r="DR240" s="57" t="s">
        <v>11627</v>
      </c>
      <c r="DS240" s="57" t="s">
        <v>11626</v>
      </c>
      <c r="DT240" s="57" t="s">
        <v>11672</v>
      </c>
      <c r="DW240" s="57" t="s">
        <v>11629</v>
      </c>
      <c r="DX240" s="57" t="s">
        <v>12847</v>
      </c>
      <c r="DY240" s="57" t="s">
        <v>12685</v>
      </c>
      <c r="ED240" s="57" t="s">
        <v>18081</v>
      </c>
      <c r="EE240" s="164" t="s">
        <v>18805</v>
      </c>
      <c r="EF240" s="57" t="s">
        <v>18877</v>
      </c>
      <c r="EG240" s="57" t="s">
        <v>14037</v>
      </c>
      <c r="EH240" s="57" t="s">
        <v>14808</v>
      </c>
      <c r="EI240" s="57" t="s">
        <v>14012</v>
      </c>
      <c r="EJ240" s="57" t="s">
        <v>14013</v>
      </c>
      <c r="EK240" s="57" t="s">
        <v>14014</v>
      </c>
      <c r="EQ240" s="57" t="s">
        <v>14809</v>
      </c>
      <c r="ER240" s="57" t="s">
        <v>14810</v>
      </c>
      <c r="ES240" s="57" t="s">
        <v>14041</v>
      </c>
      <c r="ET240" s="57" t="s">
        <v>14019</v>
      </c>
      <c r="EU240" s="57" t="s">
        <v>14042</v>
      </c>
      <c r="FA240" s="57" t="s">
        <v>14253</v>
      </c>
      <c r="FB240" s="57" t="s">
        <v>14811</v>
      </c>
      <c r="FC240" s="57" t="s">
        <v>14812</v>
      </c>
      <c r="FH240" s="57" t="s">
        <v>18075</v>
      </c>
      <c r="FI240" s="164" t="s">
        <v>18805</v>
      </c>
      <c r="FJ240" s="57" t="s">
        <v>19127</v>
      </c>
      <c r="FK240" s="57" t="s">
        <v>15734</v>
      </c>
      <c r="FL240" s="57" t="s">
        <v>19688</v>
      </c>
      <c r="FM240" s="57" t="s">
        <v>15735</v>
      </c>
      <c r="FN240" s="57" t="s">
        <v>16405</v>
      </c>
      <c r="FO240" s="57" t="s">
        <v>16406</v>
      </c>
      <c r="FP240" s="57" t="s">
        <v>15737</v>
      </c>
      <c r="FU240" s="57" t="s">
        <v>15738</v>
      </c>
      <c r="FV240" s="57" t="s">
        <v>15739</v>
      </c>
      <c r="FW240" s="57" t="s">
        <v>15740</v>
      </c>
      <c r="FX240" s="57" t="s">
        <v>15741</v>
      </c>
      <c r="FY240" s="57" t="s">
        <v>16408</v>
      </c>
      <c r="FZ240" s="57" t="s">
        <v>16409</v>
      </c>
      <c r="GE240" s="57" t="s">
        <v>5712</v>
      </c>
      <c r="GF240" s="57" t="s">
        <v>19689</v>
      </c>
      <c r="GG240" s="57" t="s">
        <v>16411</v>
      </c>
      <c r="GL240" s="57" t="s">
        <v>18075</v>
      </c>
      <c r="GM240" s="164" t="s">
        <v>18805</v>
      </c>
      <c r="GN240" s="57" t="s">
        <v>18853</v>
      </c>
      <c r="GO240" s="57" t="s">
        <v>7304</v>
      </c>
      <c r="GP240" s="57" t="s">
        <v>7305</v>
      </c>
      <c r="GQ240" s="57" t="s">
        <v>7336</v>
      </c>
      <c r="GR240" s="57" t="s">
        <v>7308</v>
      </c>
      <c r="GS240" s="57" t="s">
        <v>19690</v>
      </c>
      <c r="GT240" s="57" t="s">
        <v>7334</v>
      </c>
      <c r="GU240" s="57" t="s">
        <v>16937</v>
      </c>
      <c r="GY240" s="57" t="s">
        <v>16938</v>
      </c>
      <c r="GZ240" s="57" t="s">
        <v>16939</v>
      </c>
      <c r="HA240" s="57" t="s">
        <v>19692</v>
      </c>
      <c r="HB240" s="57" t="s">
        <v>4897</v>
      </c>
      <c r="HC240" s="57" t="s">
        <v>19693</v>
      </c>
      <c r="HD240" s="57" t="s">
        <v>7314</v>
      </c>
      <c r="HE240" s="57" t="s">
        <v>16941</v>
      </c>
      <c r="HI240" s="57" t="s">
        <v>5034</v>
      </c>
      <c r="HJ240" s="57" t="s">
        <v>20751</v>
      </c>
      <c r="HK240" s="57" t="s">
        <v>19694</v>
      </c>
      <c r="HP240" s="57" t="s">
        <v>18084</v>
      </c>
      <c r="HQ240" s="164" t="s">
        <v>18835</v>
      </c>
      <c r="HR240" s="57" t="s">
        <v>19017</v>
      </c>
      <c r="HS240" s="57" t="s">
        <v>79</v>
      </c>
      <c r="HT240" s="57" t="s">
        <v>74</v>
      </c>
      <c r="HU240" s="57" t="s">
        <v>79</v>
      </c>
      <c r="HV240" s="57" t="s">
        <v>79</v>
      </c>
      <c r="HW240" s="57" t="s">
        <v>79</v>
      </c>
      <c r="HX240" s="57" t="s">
        <v>79</v>
      </c>
      <c r="HY240" s="57" t="s">
        <v>74</v>
      </c>
      <c r="HZ240" s="57" t="s">
        <v>79</v>
      </c>
      <c r="IA240" s="57" t="s">
        <v>82</v>
      </c>
      <c r="IB240" s="57" t="s">
        <v>79</v>
      </c>
      <c r="IC240" s="57" t="s">
        <v>79</v>
      </c>
      <c r="ID240" s="57" t="s">
        <v>79</v>
      </c>
      <c r="IE240" s="57" t="s">
        <v>68</v>
      </c>
      <c r="IF240" s="57" t="s">
        <v>79</v>
      </c>
      <c r="IG240" s="57" t="s">
        <v>74</v>
      </c>
      <c r="IH240" s="57" t="s">
        <v>79</v>
      </c>
      <c r="II240" s="57" t="s">
        <v>68</v>
      </c>
      <c r="JN240" s="57">
        <v>32688</v>
      </c>
      <c r="JO240" s="57">
        <v>13254</v>
      </c>
      <c r="JX240" s="57">
        <v>2</v>
      </c>
      <c r="JY240" s="57">
        <v>2</v>
      </c>
      <c r="KR240" s="57">
        <v>32688</v>
      </c>
      <c r="KS240" s="57">
        <v>33052</v>
      </c>
      <c r="KT240" s="57">
        <v>13254</v>
      </c>
      <c r="KU240" s="57">
        <v>33054</v>
      </c>
      <c r="KV240" s="57">
        <v>32663</v>
      </c>
      <c r="LB240" s="57">
        <v>2</v>
      </c>
      <c r="LC240" s="57">
        <v>2</v>
      </c>
      <c r="LD240" s="57">
        <v>2</v>
      </c>
      <c r="LE240" s="57">
        <v>1</v>
      </c>
      <c r="LF240" s="57">
        <v>1</v>
      </c>
      <c r="LV240" s="57">
        <v>13254</v>
      </c>
      <c r="LW240" s="57">
        <v>32688</v>
      </c>
      <c r="LX240" s="57">
        <v>33052</v>
      </c>
      <c r="MF240" s="57">
        <v>2</v>
      </c>
      <c r="MG240" s="57">
        <v>2</v>
      </c>
      <c r="MH240" s="57">
        <v>2</v>
      </c>
      <c r="MZ240" s="57">
        <v>33054</v>
      </c>
      <c r="NA240" s="57">
        <v>13254</v>
      </c>
      <c r="NJ240" s="57">
        <v>1</v>
      </c>
      <c r="NK240" s="57">
        <v>1</v>
      </c>
      <c r="OD240" s="57">
        <v>13254</v>
      </c>
      <c r="ON240" s="57">
        <v>1</v>
      </c>
      <c r="PJ240" s="57" t="s">
        <v>20752</v>
      </c>
      <c r="PK240" s="57" t="s">
        <v>20753</v>
      </c>
      <c r="PL240" s="57" t="s">
        <v>20754</v>
      </c>
      <c r="PN240" s="57">
        <v>990.87538950000021</v>
      </c>
      <c r="PO240" s="57" t="s">
        <v>18823</v>
      </c>
      <c r="PP240" s="57" t="s">
        <v>18824</v>
      </c>
      <c r="PQ240" s="57" t="s">
        <v>18825</v>
      </c>
      <c r="PR240" s="57" t="s">
        <v>3698</v>
      </c>
      <c r="PS240" s="57" t="s">
        <v>3699</v>
      </c>
      <c r="PT240" s="57" t="s">
        <v>3716</v>
      </c>
      <c r="PU240" s="57" t="s">
        <v>3701</v>
      </c>
      <c r="PV240" s="57" t="s">
        <v>3702</v>
      </c>
      <c r="PW240" s="57" t="s">
        <v>3703</v>
      </c>
    </row>
    <row r="241" spans="1:439" ht="15" customHeight="1" x14ac:dyDescent="0.35">
      <c r="A241" s="57">
        <v>240</v>
      </c>
      <c r="B241" s="57" t="s">
        <v>2420</v>
      </c>
      <c r="C241" s="57" t="s">
        <v>2420</v>
      </c>
      <c r="D241" s="57" t="s">
        <v>426</v>
      </c>
      <c r="E241" s="57" t="s">
        <v>2706</v>
      </c>
      <c r="F241" s="57" t="s">
        <v>2707</v>
      </c>
      <c r="P241" s="57" t="s">
        <v>1962</v>
      </c>
      <c r="Q241" s="57" t="s">
        <v>1977</v>
      </c>
      <c r="S241" s="57" t="s">
        <v>69</v>
      </c>
      <c r="T241" s="57" t="s">
        <v>69</v>
      </c>
      <c r="U241" s="57" t="s">
        <v>69</v>
      </c>
      <c r="V241" s="57" t="s">
        <v>69</v>
      </c>
      <c r="W241" s="57" t="s">
        <v>69</v>
      </c>
      <c r="X241" s="57" t="s">
        <v>69</v>
      </c>
      <c r="Y241" s="57" t="s">
        <v>69</v>
      </c>
      <c r="Z241" s="57" t="s">
        <v>63</v>
      </c>
      <c r="AA241" s="57" t="s">
        <v>69</v>
      </c>
      <c r="AB241" s="57" t="s">
        <v>63</v>
      </c>
      <c r="AC241" s="57" t="s">
        <v>69</v>
      </c>
      <c r="AD241" s="57" t="s">
        <v>69</v>
      </c>
      <c r="AE241" s="57" t="s">
        <v>63</v>
      </c>
      <c r="AF241" s="57" t="s">
        <v>69</v>
      </c>
      <c r="AG241" s="57" t="s">
        <v>69</v>
      </c>
      <c r="AH241" s="57" t="s">
        <v>75</v>
      </c>
      <c r="AI241" s="57" t="s">
        <v>2708</v>
      </c>
      <c r="AJ241" s="57" t="s">
        <v>81</v>
      </c>
      <c r="AK241" s="57" t="s">
        <v>83</v>
      </c>
      <c r="AL241" s="57" t="s">
        <v>77</v>
      </c>
      <c r="AM241" s="57" t="s">
        <v>2709</v>
      </c>
      <c r="AO241" s="57" t="s">
        <v>1063</v>
      </c>
      <c r="AP241" s="57" t="s">
        <v>19482</v>
      </c>
      <c r="AQ241" s="57" t="s">
        <v>1245</v>
      </c>
      <c r="AR241" s="57" t="s">
        <v>73</v>
      </c>
      <c r="AS241" s="57" t="s">
        <v>1523</v>
      </c>
      <c r="AT241" s="57" t="s">
        <v>18801</v>
      </c>
      <c r="AU241" s="57" t="s">
        <v>5944</v>
      </c>
      <c r="AV241" s="57" t="s">
        <v>7013</v>
      </c>
      <c r="AW241" s="57" t="s">
        <v>5116</v>
      </c>
      <c r="AX241" s="57" t="s">
        <v>5946</v>
      </c>
      <c r="AY241" s="57" t="s">
        <v>7014</v>
      </c>
      <c r="BE241" s="57" t="s">
        <v>7015</v>
      </c>
      <c r="BF241" s="57" t="s">
        <v>7016</v>
      </c>
      <c r="BG241" s="57" t="s">
        <v>5951</v>
      </c>
      <c r="BH241" s="57" t="s">
        <v>5952</v>
      </c>
      <c r="BI241" s="57" t="s">
        <v>7017</v>
      </c>
      <c r="BO241" s="57" t="s">
        <v>5034</v>
      </c>
      <c r="BP241" s="57" t="s">
        <v>7012</v>
      </c>
      <c r="BV241" s="57" t="s">
        <v>18084</v>
      </c>
      <c r="BW241" s="164" t="s">
        <v>18835</v>
      </c>
      <c r="BX241" s="57" t="s">
        <v>19341</v>
      </c>
      <c r="BY241" s="57" t="s">
        <v>10017</v>
      </c>
      <c r="BZ241" s="57" t="s">
        <v>10018</v>
      </c>
      <c r="CA241" s="57" t="s">
        <v>10019</v>
      </c>
      <c r="CB241" s="57" t="s">
        <v>10020</v>
      </c>
      <c r="CC241" s="57" t="s">
        <v>10021</v>
      </c>
      <c r="CI241" s="57" t="s">
        <v>10022</v>
      </c>
      <c r="CJ241" s="57" t="s">
        <v>10023</v>
      </c>
      <c r="CK241" s="57" t="s">
        <v>10024</v>
      </c>
      <c r="CL241" s="57" t="s">
        <v>10025</v>
      </c>
      <c r="CM241" s="57" t="s">
        <v>10026</v>
      </c>
      <c r="CN241" s="57" t="s">
        <v>10027</v>
      </c>
      <c r="CO241" s="57" t="s">
        <v>10028</v>
      </c>
      <c r="CP241" s="57" t="s">
        <v>10029</v>
      </c>
      <c r="CS241" s="57" t="s">
        <v>5969</v>
      </c>
      <c r="CT241" s="57" t="s">
        <v>10030</v>
      </c>
      <c r="CZ241" s="57" t="s">
        <v>18056</v>
      </c>
      <c r="DA241" s="164" t="s">
        <v>18805</v>
      </c>
      <c r="DB241" s="57" t="s">
        <v>20755</v>
      </c>
      <c r="DC241" s="57" t="s">
        <v>12751</v>
      </c>
      <c r="DD241" s="57" t="s">
        <v>12752</v>
      </c>
      <c r="DE241" s="57" t="s">
        <v>12753</v>
      </c>
      <c r="DF241" s="57" t="s">
        <v>12754</v>
      </c>
      <c r="DM241" s="57" t="s">
        <v>12755</v>
      </c>
      <c r="DN241" s="57" t="s">
        <v>12756</v>
      </c>
      <c r="DO241" s="57" t="s">
        <v>12757</v>
      </c>
      <c r="DP241" s="57" t="s">
        <v>12758</v>
      </c>
      <c r="DQ241" s="57" t="s">
        <v>12759</v>
      </c>
      <c r="DW241" s="57" t="s">
        <v>5403</v>
      </c>
      <c r="DX241" s="57" t="s">
        <v>5404</v>
      </c>
      <c r="DY241" s="57" t="s">
        <v>12760</v>
      </c>
      <c r="ED241" s="57" t="s">
        <v>18069</v>
      </c>
      <c r="EE241" s="164" t="s">
        <v>18805</v>
      </c>
      <c r="EF241" s="57" t="s">
        <v>19121</v>
      </c>
      <c r="EG241" s="57" t="s">
        <v>14740</v>
      </c>
      <c r="EH241" s="57" t="s">
        <v>14741</v>
      </c>
      <c r="EI241" s="57" t="s">
        <v>10333</v>
      </c>
      <c r="EJ241" s="57" t="s">
        <v>14742</v>
      </c>
      <c r="EQ241" s="57" t="s">
        <v>14743</v>
      </c>
      <c r="ER241" s="57" t="s">
        <v>14744</v>
      </c>
      <c r="ES241" s="57" t="s">
        <v>14745</v>
      </c>
      <c r="ET241" s="57" t="s">
        <v>14746</v>
      </c>
      <c r="EU241" s="57" t="s">
        <v>14747</v>
      </c>
      <c r="FA241" s="57" t="s">
        <v>605</v>
      </c>
      <c r="FB241" s="57" t="s">
        <v>14748</v>
      </c>
      <c r="FH241" s="57" t="s">
        <v>18063</v>
      </c>
      <c r="FI241" s="164" t="s">
        <v>18802</v>
      </c>
      <c r="FJ241" s="57" t="s">
        <v>18806</v>
      </c>
      <c r="FK241" s="57" t="s">
        <v>16344</v>
      </c>
      <c r="FL241" s="57" t="s">
        <v>16345</v>
      </c>
      <c r="FM241" s="57" t="s">
        <v>15451</v>
      </c>
      <c r="FN241" s="57" t="s">
        <v>16346</v>
      </c>
      <c r="FU241" s="57" t="s">
        <v>16347</v>
      </c>
      <c r="FV241" s="57" t="s">
        <v>16348</v>
      </c>
      <c r="FW241" s="57" t="s">
        <v>16349</v>
      </c>
      <c r="FX241" s="57" t="s">
        <v>16350</v>
      </c>
      <c r="FY241" s="57" t="s">
        <v>16351</v>
      </c>
      <c r="GE241" s="57" t="s">
        <v>5899</v>
      </c>
      <c r="GF241" s="57" t="s">
        <v>11552</v>
      </c>
      <c r="GL241" s="57" t="s">
        <v>18075</v>
      </c>
      <c r="GM241" s="164" t="s">
        <v>18949</v>
      </c>
      <c r="GN241" s="57" t="s">
        <v>19055</v>
      </c>
      <c r="GO241" s="57" t="s">
        <v>15198</v>
      </c>
      <c r="GP241" s="57" t="s">
        <v>15308</v>
      </c>
      <c r="GQ241" s="57" t="s">
        <v>17288</v>
      </c>
      <c r="GY241" s="57" t="s">
        <v>17289</v>
      </c>
      <c r="GZ241" s="57" t="s">
        <v>17290</v>
      </c>
      <c r="HA241" s="57" t="s">
        <v>17291</v>
      </c>
      <c r="HB241" s="57" t="s">
        <v>17292</v>
      </c>
      <c r="HI241" s="57" t="s">
        <v>13296</v>
      </c>
      <c r="HJ241" s="57" t="s">
        <v>11552</v>
      </c>
      <c r="HP241" s="57" t="s">
        <v>18075</v>
      </c>
      <c r="HQ241" s="164" t="s">
        <v>18805</v>
      </c>
      <c r="HR241" s="57" t="s">
        <v>19932</v>
      </c>
      <c r="HS241" s="57" t="s">
        <v>82</v>
      </c>
      <c r="HT241" s="57" t="s">
        <v>79</v>
      </c>
      <c r="HU241" s="57" t="s">
        <v>79</v>
      </c>
      <c r="HV241" s="57" t="s">
        <v>82</v>
      </c>
      <c r="HW241" s="57" t="s">
        <v>82</v>
      </c>
      <c r="HX241" s="57" t="s">
        <v>82</v>
      </c>
      <c r="HY241" s="57" t="s">
        <v>79</v>
      </c>
      <c r="HZ241" s="57" t="s">
        <v>79</v>
      </c>
      <c r="IA241" s="57" t="s">
        <v>82</v>
      </c>
      <c r="IB241" s="57" t="s">
        <v>82</v>
      </c>
      <c r="IC241" s="57" t="s">
        <v>82</v>
      </c>
      <c r="ID241" s="57" t="s">
        <v>82</v>
      </c>
      <c r="IE241" s="57" t="s">
        <v>68</v>
      </c>
      <c r="IF241" s="57" t="s">
        <v>79</v>
      </c>
      <c r="IG241" s="57" t="s">
        <v>79</v>
      </c>
      <c r="IH241" s="57" t="s">
        <v>79</v>
      </c>
      <c r="II241" s="57" t="s">
        <v>68</v>
      </c>
      <c r="IJ241" s="57">
        <v>13254</v>
      </c>
      <c r="IK241" s="57">
        <v>32688</v>
      </c>
      <c r="IL241" s="57">
        <v>33052</v>
      </c>
      <c r="IM241" s="57">
        <v>33054</v>
      </c>
      <c r="IT241" s="57">
        <v>2</v>
      </c>
      <c r="IU241" s="57">
        <v>3</v>
      </c>
      <c r="IV241" s="57">
        <v>3</v>
      </c>
      <c r="IW241" s="57">
        <v>2</v>
      </c>
      <c r="JN241" s="57">
        <v>32688</v>
      </c>
      <c r="JO241" s="57">
        <v>33052</v>
      </c>
      <c r="JX241" s="57">
        <v>3</v>
      </c>
      <c r="JY241" s="57">
        <v>3</v>
      </c>
      <c r="KR241" s="57">
        <v>32688</v>
      </c>
      <c r="KS241" s="57">
        <v>33052</v>
      </c>
      <c r="KT241" s="57">
        <v>32663</v>
      </c>
      <c r="LB241" s="57">
        <v>3</v>
      </c>
      <c r="LC241" s="57">
        <v>3</v>
      </c>
      <c r="LD241" s="57">
        <v>2</v>
      </c>
      <c r="LV241" s="57">
        <v>32688</v>
      </c>
      <c r="LW241" s="57">
        <v>33052</v>
      </c>
      <c r="LX241" s="57">
        <v>13254</v>
      </c>
      <c r="LY241" s="57">
        <v>11054</v>
      </c>
      <c r="MF241" s="57">
        <v>3</v>
      </c>
      <c r="MG241" s="57">
        <v>3</v>
      </c>
      <c r="MH241" s="57">
        <v>2</v>
      </c>
      <c r="MI241" s="57">
        <v>1</v>
      </c>
      <c r="MZ241" s="57">
        <v>32688</v>
      </c>
      <c r="NA241" s="57">
        <v>33052</v>
      </c>
      <c r="NJ241" s="57">
        <v>3</v>
      </c>
      <c r="NK241" s="57">
        <v>3</v>
      </c>
      <c r="PJ241" s="57" t="s">
        <v>20756</v>
      </c>
      <c r="PK241" s="57" t="s">
        <v>20757</v>
      </c>
      <c r="PL241" s="57" t="s">
        <v>20758</v>
      </c>
      <c r="PN241" s="57">
        <v>922.46319240000025</v>
      </c>
      <c r="PO241" s="57" t="s">
        <v>18823</v>
      </c>
      <c r="PP241" s="57" t="s">
        <v>18824</v>
      </c>
      <c r="PQ241" s="57" t="s">
        <v>18825</v>
      </c>
      <c r="PR241" s="57" t="s">
        <v>4157</v>
      </c>
      <c r="PS241" s="57" t="s">
        <v>4158</v>
      </c>
      <c r="PT241" s="57" t="s">
        <v>4159</v>
      </c>
      <c r="PU241" s="57" t="s">
        <v>4160</v>
      </c>
      <c r="PV241" s="57" t="s">
        <v>4161</v>
      </c>
      <c r="PW241" s="57" t="s">
        <v>4162</v>
      </c>
    </row>
    <row r="242" spans="1:439" ht="15" customHeight="1" x14ac:dyDescent="0.35">
      <c r="A242" s="57">
        <v>241</v>
      </c>
      <c r="B242" s="57" t="s">
        <v>2420</v>
      </c>
      <c r="C242" s="57" t="s">
        <v>2420</v>
      </c>
      <c r="D242" s="57" t="s">
        <v>427</v>
      </c>
      <c r="E242" s="57" t="s">
        <v>2710</v>
      </c>
      <c r="P242" s="57" t="s">
        <v>2650</v>
      </c>
      <c r="S242" s="57" t="s">
        <v>63</v>
      </c>
      <c r="T242" s="57" t="s">
        <v>69</v>
      </c>
      <c r="U242" s="57" t="s">
        <v>69</v>
      </c>
      <c r="V242" s="57" t="s">
        <v>69</v>
      </c>
      <c r="W242" s="57" t="s">
        <v>69</v>
      </c>
      <c r="X242" s="57" t="s">
        <v>69</v>
      </c>
      <c r="Y242" s="57" t="s">
        <v>69</v>
      </c>
      <c r="Z242" s="57" t="s">
        <v>63</v>
      </c>
      <c r="AA242" s="57" t="s">
        <v>69</v>
      </c>
      <c r="AB242" s="57" t="s">
        <v>63</v>
      </c>
      <c r="AC242" s="57" t="s">
        <v>69</v>
      </c>
      <c r="AD242" s="57" t="s">
        <v>63</v>
      </c>
      <c r="AE242" s="57" t="s">
        <v>69</v>
      </c>
      <c r="AF242" s="57" t="s">
        <v>69</v>
      </c>
      <c r="AG242" s="57" t="s">
        <v>63</v>
      </c>
      <c r="AH242" s="57" t="s">
        <v>75</v>
      </c>
      <c r="AI242" s="57" t="s">
        <v>2711</v>
      </c>
      <c r="AJ242" s="57" t="s">
        <v>76</v>
      </c>
      <c r="AK242" s="57" t="s">
        <v>81</v>
      </c>
      <c r="AL242" s="57" t="s">
        <v>77</v>
      </c>
      <c r="AM242" s="57" t="s">
        <v>2712</v>
      </c>
      <c r="AN242" s="57" t="s">
        <v>2713</v>
      </c>
      <c r="AO242" s="57" t="s">
        <v>1064</v>
      </c>
      <c r="AP242" s="57" t="s">
        <v>18827</v>
      </c>
      <c r="AQ242" s="57" t="s">
        <v>1245</v>
      </c>
      <c r="AR242" s="57" t="s">
        <v>78</v>
      </c>
      <c r="AS242" s="57" t="s">
        <v>2428</v>
      </c>
      <c r="AT242" s="57" t="s">
        <v>18859</v>
      </c>
      <c r="AU242" s="57" t="s">
        <v>7020</v>
      </c>
      <c r="AV242" s="57" t="s">
        <v>7021</v>
      </c>
      <c r="AW242" s="57" t="s">
        <v>7022</v>
      </c>
      <c r="AX242" s="57" t="s">
        <v>7023</v>
      </c>
      <c r="AY242" s="57" t="s">
        <v>4891</v>
      </c>
      <c r="BE242" s="57" t="s">
        <v>7024</v>
      </c>
      <c r="BF242" s="57" t="s">
        <v>7025</v>
      </c>
      <c r="BG242" s="57" t="s">
        <v>7026</v>
      </c>
      <c r="BH242" s="57" t="s">
        <v>7027</v>
      </c>
      <c r="BI242" s="57" t="s">
        <v>7028</v>
      </c>
      <c r="BO242" s="57" t="s">
        <v>5898</v>
      </c>
      <c r="BP242" s="57" t="s">
        <v>7029</v>
      </c>
      <c r="BQ242" s="57" t="s">
        <v>7030</v>
      </c>
      <c r="BV242" s="57" t="s">
        <v>18056</v>
      </c>
      <c r="BW242" s="164" t="s">
        <v>18805</v>
      </c>
      <c r="BX242" s="57" t="s">
        <v>20031</v>
      </c>
      <c r="BY242" s="57" t="s">
        <v>10031</v>
      </c>
      <c r="BZ242" s="57" t="s">
        <v>10032</v>
      </c>
      <c r="CA242" s="57" t="s">
        <v>10033</v>
      </c>
      <c r="CB242" s="57" t="s">
        <v>10034</v>
      </c>
      <c r="CC242" s="57" t="s">
        <v>10035</v>
      </c>
      <c r="CI242" s="57" t="s">
        <v>10036</v>
      </c>
      <c r="CJ242" s="57" t="s">
        <v>10037</v>
      </c>
      <c r="CK242" s="57" t="s">
        <v>10038</v>
      </c>
      <c r="CL242" s="57" t="s">
        <v>10039</v>
      </c>
      <c r="CM242" s="57" t="s">
        <v>10040</v>
      </c>
      <c r="CS242" s="57" t="s">
        <v>4498</v>
      </c>
      <c r="CT242" s="57" t="s">
        <v>4617</v>
      </c>
      <c r="CU242" s="57" t="s">
        <v>10041</v>
      </c>
      <c r="CZ242" s="57" t="s">
        <v>18059</v>
      </c>
      <c r="DA242" s="164" t="s">
        <v>18805</v>
      </c>
      <c r="DB242" s="57" t="s">
        <v>20759</v>
      </c>
      <c r="DC242" s="57" t="s">
        <v>12761</v>
      </c>
      <c r="DD242" s="57" t="s">
        <v>12762</v>
      </c>
      <c r="DE242" s="57" t="s">
        <v>12763</v>
      </c>
      <c r="DF242" s="57" t="s">
        <v>12764</v>
      </c>
      <c r="DG242" s="57" t="s">
        <v>12765</v>
      </c>
      <c r="DM242" s="57" t="s">
        <v>12766</v>
      </c>
      <c r="DN242" s="57" t="s">
        <v>12767</v>
      </c>
      <c r="DO242" s="57" t="s">
        <v>12768</v>
      </c>
      <c r="DP242" s="57" t="s">
        <v>12769</v>
      </c>
      <c r="DQ242" s="57" t="s">
        <v>12770</v>
      </c>
      <c r="DW242" s="57" t="s">
        <v>12771</v>
      </c>
      <c r="DX242" s="57" t="s">
        <v>4602</v>
      </c>
      <c r="DY242" s="57" t="s">
        <v>12772</v>
      </c>
      <c r="ED242" s="57" t="s">
        <v>18078</v>
      </c>
      <c r="EE242" s="164" t="s">
        <v>18805</v>
      </c>
      <c r="EF242" s="57" t="s">
        <v>20760</v>
      </c>
      <c r="EG242" s="57" t="s">
        <v>14749</v>
      </c>
      <c r="EH242" s="57" t="s">
        <v>14750</v>
      </c>
      <c r="EI242" s="57" t="s">
        <v>14751</v>
      </c>
      <c r="EJ242" s="57" t="s">
        <v>14752</v>
      </c>
      <c r="EK242" s="57" t="s">
        <v>14753</v>
      </c>
      <c r="EQ242" s="57" t="s">
        <v>14754</v>
      </c>
      <c r="ER242" s="57" t="s">
        <v>14755</v>
      </c>
      <c r="ES242" s="57" t="s">
        <v>14756</v>
      </c>
      <c r="ET242" s="57" t="s">
        <v>14757</v>
      </c>
      <c r="EU242" s="57" t="s">
        <v>14758</v>
      </c>
      <c r="FA242" s="57" t="s">
        <v>5090</v>
      </c>
      <c r="FB242" s="57" t="s">
        <v>4777</v>
      </c>
      <c r="FC242" s="57" t="s">
        <v>10041</v>
      </c>
      <c r="FH242" s="57" t="s">
        <v>18078</v>
      </c>
      <c r="FI242" s="164" t="s">
        <v>18802</v>
      </c>
      <c r="FJ242" s="57" t="s">
        <v>18876</v>
      </c>
      <c r="FK242" s="57" t="s">
        <v>16352</v>
      </c>
      <c r="FL242" s="57" t="s">
        <v>16353</v>
      </c>
      <c r="FM242" s="57" t="s">
        <v>16354</v>
      </c>
      <c r="FN242" s="57" t="s">
        <v>16355</v>
      </c>
      <c r="FO242" s="57" t="s">
        <v>16356</v>
      </c>
      <c r="FU242" s="57" t="s">
        <v>16357</v>
      </c>
      <c r="FV242" s="57" t="s">
        <v>16358</v>
      </c>
      <c r="FW242" s="57" t="s">
        <v>16359</v>
      </c>
      <c r="FX242" s="57" t="s">
        <v>16360</v>
      </c>
      <c r="FY242" s="57" t="s">
        <v>16361</v>
      </c>
      <c r="GE242" s="57" t="s">
        <v>16362</v>
      </c>
      <c r="GF242" s="57" t="s">
        <v>16363</v>
      </c>
      <c r="GG242" s="57" t="s">
        <v>16364</v>
      </c>
      <c r="GL242" s="57" t="s">
        <v>18069</v>
      </c>
      <c r="GM242" s="164" t="s">
        <v>18802</v>
      </c>
      <c r="GN242" s="57" t="s">
        <v>19076</v>
      </c>
      <c r="HS242" s="57" t="s">
        <v>79</v>
      </c>
      <c r="HT242" s="57" t="s">
        <v>79</v>
      </c>
      <c r="HU242" s="57" t="s">
        <v>82</v>
      </c>
      <c r="HV242" s="57" t="s">
        <v>82</v>
      </c>
      <c r="HW242" s="57" t="s">
        <v>82</v>
      </c>
      <c r="HX242" s="57" t="s">
        <v>82</v>
      </c>
      <c r="HY242" s="57" t="s">
        <v>79</v>
      </c>
      <c r="HZ242" s="57" t="s">
        <v>82</v>
      </c>
      <c r="IA242" s="57" t="s">
        <v>82</v>
      </c>
      <c r="IB242" s="57" t="s">
        <v>82</v>
      </c>
      <c r="IC242" s="57" t="s">
        <v>79</v>
      </c>
      <c r="ID242" s="57" t="s">
        <v>82</v>
      </c>
      <c r="IE242" s="57" t="s">
        <v>79</v>
      </c>
      <c r="IF242" s="57" t="s">
        <v>82</v>
      </c>
      <c r="IG242" s="57" t="s">
        <v>79</v>
      </c>
      <c r="IH242" s="57" t="s">
        <v>79</v>
      </c>
      <c r="II242" s="57" t="s">
        <v>68</v>
      </c>
      <c r="IJ242" s="57">
        <v>21046</v>
      </c>
      <c r="IK242" s="57">
        <v>11054</v>
      </c>
      <c r="IL242" s="57">
        <v>13154</v>
      </c>
      <c r="IM242" s="57">
        <v>12054</v>
      </c>
      <c r="IT242" s="57">
        <v>3</v>
      </c>
      <c r="IU242" s="57">
        <v>2</v>
      </c>
      <c r="IV242" s="57">
        <v>1</v>
      </c>
      <c r="IW242" s="57">
        <v>1</v>
      </c>
      <c r="JN242" s="57">
        <v>33054</v>
      </c>
      <c r="JO242" s="57">
        <v>13254</v>
      </c>
      <c r="JX242" s="57">
        <v>1</v>
      </c>
      <c r="JY242" s="57">
        <v>1</v>
      </c>
      <c r="KR242" s="57">
        <v>32110</v>
      </c>
      <c r="KS242" s="57">
        <v>13254</v>
      </c>
      <c r="KT242" s="57">
        <v>31407</v>
      </c>
      <c r="LB242" s="57">
        <v>2</v>
      </c>
      <c r="LC242" s="57">
        <v>1</v>
      </c>
      <c r="LD242" s="57">
        <v>2</v>
      </c>
      <c r="LV242" s="57">
        <v>21046</v>
      </c>
      <c r="LW242" s="57">
        <v>31407</v>
      </c>
      <c r="LX242" s="57">
        <v>32110</v>
      </c>
      <c r="MF242" s="57">
        <v>3</v>
      </c>
      <c r="MG242" s="57">
        <v>2</v>
      </c>
      <c r="MH242" s="57">
        <v>2</v>
      </c>
      <c r="MZ242" s="57">
        <v>31407</v>
      </c>
      <c r="NA242" s="57">
        <v>34582</v>
      </c>
      <c r="NJ242" s="57">
        <v>2</v>
      </c>
      <c r="NK242" s="57">
        <v>2</v>
      </c>
      <c r="PJ242" s="57" t="s">
        <v>20761</v>
      </c>
      <c r="PK242" s="57" t="s">
        <v>20762</v>
      </c>
      <c r="PL242" s="57" t="s">
        <v>20763</v>
      </c>
      <c r="PN242" s="57">
        <v>1185.4484681000001</v>
      </c>
      <c r="PO242" s="57" t="s">
        <v>18823</v>
      </c>
      <c r="PP242" s="57" t="s">
        <v>18824</v>
      </c>
      <c r="PQ242" s="57" t="s">
        <v>18825</v>
      </c>
      <c r="PR242" s="57" t="s">
        <v>4163</v>
      </c>
      <c r="PS242" s="57" t="s">
        <v>4164</v>
      </c>
      <c r="PT242" s="57" t="s">
        <v>4165</v>
      </c>
      <c r="PU242" s="57" t="s">
        <v>4166</v>
      </c>
      <c r="PV242" s="57" t="s">
        <v>4167</v>
      </c>
      <c r="PW242" s="57" t="s">
        <v>3167</v>
      </c>
    </row>
    <row r="243" spans="1:439" ht="15" customHeight="1" x14ac:dyDescent="0.35">
      <c r="A243" s="57">
        <v>242</v>
      </c>
      <c r="B243" s="57" t="s">
        <v>2420</v>
      </c>
      <c r="C243" s="57" t="s">
        <v>2420</v>
      </c>
      <c r="D243" s="57" t="s">
        <v>428</v>
      </c>
      <c r="E243" s="57" t="s">
        <v>2714</v>
      </c>
      <c r="F243" s="57" t="s">
        <v>2715</v>
      </c>
      <c r="P243" s="57" t="s">
        <v>2650</v>
      </c>
      <c r="S243" s="57" t="s">
        <v>63</v>
      </c>
      <c r="T243" s="57" t="s">
        <v>69</v>
      </c>
      <c r="U243" s="57" t="s">
        <v>69</v>
      </c>
      <c r="V243" s="57" t="s">
        <v>63</v>
      </c>
      <c r="W243" s="57" t="s">
        <v>69</v>
      </c>
      <c r="X243" s="57" t="s">
        <v>69</v>
      </c>
      <c r="Y243" s="57" t="s">
        <v>69</v>
      </c>
      <c r="Z243" s="57" t="s">
        <v>63</v>
      </c>
      <c r="AA243" s="57" t="s">
        <v>69</v>
      </c>
      <c r="AB243" s="57" t="s">
        <v>63</v>
      </c>
      <c r="AC243" s="57" t="s">
        <v>69</v>
      </c>
      <c r="AD243" s="57" t="s">
        <v>69</v>
      </c>
      <c r="AE243" s="57" t="s">
        <v>69</v>
      </c>
      <c r="AF243" s="57" t="s">
        <v>63</v>
      </c>
      <c r="AG243" s="57" t="s">
        <v>63</v>
      </c>
      <c r="AH243" s="57" t="s">
        <v>70</v>
      </c>
      <c r="AI243" s="57" t="s">
        <v>2651</v>
      </c>
      <c r="AJ243" s="57" t="s">
        <v>71</v>
      </c>
      <c r="AK243" s="57" t="s">
        <v>76</v>
      </c>
      <c r="AL243" s="57" t="s">
        <v>77</v>
      </c>
      <c r="AM243" s="57" t="s">
        <v>2651</v>
      </c>
      <c r="AN243" s="57" t="s">
        <v>2716</v>
      </c>
      <c r="AO243" s="57" t="s">
        <v>1065</v>
      </c>
      <c r="AP243" s="57" t="s">
        <v>18827</v>
      </c>
      <c r="AQ243" s="57" t="s">
        <v>1245</v>
      </c>
      <c r="AR243" s="57" t="s">
        <v>73</v>
      </c>
      <c r="AS243" s="57" t="s">
        <v>2428</v>
      </c>
      <c r="AT243" s="57" t="s">
        <v>18859</v>
      </c>
      <c r="AU243" s="57" t="s">
        <v>7031</v>
      </c>
      <c r="AV243" s="57" t="s">
        <v>4585</v>
      </c>
      <c r="AW243" s="57" t="s">
        <v>4586</v>
      </c>
      <c r="AX243" s="57" t="s">
        <v>7032</v>
      </c>
      <c r="AY243" s="57" t="s">
        <v>7033</v>
      </c>
      <c r="BE243" s="57" t="s">
        <v>7034</v>
      </c>
      <c r="BF243" s="57" t="s">
        <v>4593</v>
      </c>
      <c r="BG243" s="57" t="s">
        <v>4595</v>
      </c>
      <c r="BH243" s="57" t="s">
        <v>7035</v>
      </c>
      <c r="BI243" s="57" t="s">
        <v>7036</v>
      </c>
      <c r="BO243" s="57" t="s">
        <v>4602</v>
      </c>
      <c r="BP243" s="57" t="s">
        <v>7037</v>
      </c>
      <c r="BQ243" s="57" t="s">
        <v>7038</v>
      </c>
      <c r="BV243" s="57" t="s">
        <v>18078</v>
      </c>
      <c r="BW243" s="164" t="s">
        <v>18805</v>
      </c>
      <c r="BX243" s="57" t="s">
        <v>20764</v>
      </c>
      <c r="BY243" s="57" t="s">
        <v>10042</v>
      </c>
      <c r="BZ243" s="57" t="s">
        <v>10043</v>
      </c>
      <c r="CA243" s="57" t="s">
        <v>10044</v>
      </c>
      <c r="CB243" s="57" t="s">
        <v>10045</v>
      </c>
      <c r="CC243" s="57" t="s">
        <v>6766</v>
      </c>
      <c r="CD243" s="57" t="s">
        <v>10046</v>
      </c>
      <c r="CI243" s="57" t="s">
        <v>10047</v>
      </c>
      <c r="CJ243" s="57" t="s">
        <v>10048</v>
      </c>
      <c r="CK243" s="57" t="s">
        <v>10049</v>
      </c>
      <c r="CL243" s="57" t="s">
        <v>10050</v>
      </c>
      <c r="CM243" s="57" t="s">
        <v>10051</v>
      </c>
      <c r="CN243" s="57" t="s">
        <v>6775</v>
      </c>
      <c r="CS243" s="57" t="s">
        <v>4579</v>
      </c>
      <c r="CT243" s="57" t="s">
        <v>4777</v>
      </c>
      <c r="CU243" s="57" t="s">
        <v>7038</v>
      </c>
      <c r="CZ243" s="57" t="s">
        <v>18078</v>
      </c>
      <c r="DA243" s="164" t="s">
        <v>18802</v>
      </c>
      <c r="DB243" s="57" t="s">
        <v>19026</v>
      </c>
      <c r="DC243" s="57" t="s">
        <v>12773</v>
      </c>
      <c r="DD243" s="57" t="s">
        <v>12774</v>
      </c>
      <c r="DE243" s="57" t="s">
        <v>12775</v>
      </c>
      <c r="DF243" s="57" t="s">
        <v>7414</v>
      </c>
      <c r="DG243" s="57" t="s">
        <v>12776</v>
      </c>
      <c r="DM243" s="57" t="s">
        <v>12777</v>
      </c>
      <c r="DN243" s="57" t="s">
        <v>12778</v>
      </c>
      <c r="DO243" s="57" t="s">
        <v>10464</v>
      </c>
      <c r="DP243" s="57" t="s">
        <v>12779</v>
      </c>
      <c r="DQ243" s="57" t="s">
        <v>12780</v>
      </c>
      <c r="DW243" s="57" t="s">
        <v>12781</v>
      </c>
      <c r="DX243" s="57" t="s">
        <v>681</v>
      </c>
      <c r="DY243" s="57" t="s">
        <v>5867</v>
      </c>
      <c r="ED243" s="57" t="s">
        <v>18084</v>
      </c>
      <c r="EE243" s="164" t="s">
        <v>18805</v>
      </c>
      <c r="EF243" s="57" t="s">
        <v>20030</v>
      </c>
      <c r="EG243" s="57" t="s">
        <v>14759</v>
      </c>
      <c r="EH243" s="57" t="s">
        <v>14760</v>
      </c>
      <c r="EI243" s="57" t="s">
        <v>13168</v>
      </c>
      <c r="EJ243" s="57" t="s">
        <v>13169</v>
      </c>
      <c r="EQ243" s="57" t="s">
        <v>13170</v>
      </c>
      <c r="ER243" s="57" t="s">
        <v>14761</v>
      </c>
      <c r="ES243" s="57" t="s">
        <v>13172</v>
      </c>
      <c r="ET243" s="57" t="s">
        <v>10529</v>
      </c>
      <c r="FA243" s="57" t="s">
        <v>605</v>
      </c>
      <c r="FB243" s="57" t="s">
        <v>5969</v>
      </c>
      <c r="FC243" s="57" t="s">
        <v>12485</v>
      </c>
      <c r="FH243" s="57" t="s">
        <v>18063</v>
      </c>
      <c r="FI243" s="164" t="s">
        <v>18802</v>
      </c>
      <c r="FJ243" s="57" t="s">
        <v>18915</v>
      </c>
      <c r="FK243" s="57" t="s">
        <v>16365</v>
      </c>
      <c r="FL243" s="57" t="s">
        <v>16366</v>
      </c>
      <c r="FM243" s="57" t="s">
        <v>16367</v>
      </c>
      <c r="FN243" s="57" t="s">
        <v>16368</v>
      </c>
      <c r="FU243" s="57" t="s">
        <v>16369</v>
      </c>
      <c r="FV243" s="57" t="s">
        <v>16370</v>
      </c>
      <c r="FW243" s="57" t="s">
        <v>16371</v>
      </c>
      <c r="GE243" s="57" t="s">
        <v>10614</v>
      </c>
      <c r="GF243" s="57" t="s">
        <v>9216</v>
      </c>
      <c r="GL243" s="57" t="s">
        <v>18084</v>
      </c>
      <c r="GM243" s="164" t="s">
        <v>18802</v>
      </c>
      <c r="GN243" s="57" t="s">
        <v>20765</v>
      </c>
      <c r="HS243" s="57" t="s">
        <v>79</v>
      </c>
      <c r="HT243" s="57" t="s">
        <v>79</v>
      </c>
      <c r="HU243" s="57" t="s">
        <v>79</v>
      </c>
      <c r="HV243" s="57" t="s">
        <v>79</v>
      </c>
      <c r="HW243" s="57" t="s">
        <v>79</v>
      </c>
      <c r="HX243" s="57" t="s">
        <v>79</v>
      </c>
      <c r="HY243" s="57" t="s">
        <v>79</v>
      </c>
      <c r="HZ243" s="57" t="s">
        <v>79</v>
      </c>
      <c r="IA243" s="57" t="s">
        <v>79</v>
      </c>
      <c r="IB243" s="57" t="s">
        <v>79</v>
      </c>
      <c r="IC243" s="57" t="s">
        <v>79</v>
      </c>
      <c r="ID243" s="57" t="s">
        <v>79</v>
      </c>
      <c r="IE243" s="57" t="s">
        <v>74</v>
      </c>
      <c r="IF243" s="57" t="s">
        <v>79</v>
      </c>
      <c r="IG243" s="57" t="s">
        <v>79</v>
      </c>
      <c r="IH243" s="57" t="s">
        <v>79</v>
      </c>
      <c r="II243" s="57" t="s">
        <v>82</v>
      </c>
      <c r="IJ243" s="57">
        <v>33054</v>
      </c>
      <c r="IK243" s="57">
        <v>32110</v>
      </c>
      <c r="IT243" s="57">
        <v>1</v>
      </c>
      <c r="IU243" s="57">
        <v>2</v>
      </c>
      <c r="JN243" s="57">
        <v>32110</v>
      </c>
      <c r="JO243" s="57">
        <v>21046</v>
      </c>
      <c r="JP243" s="57">
        <v>31407</v>
      </c>
      <c r="JQ243" s="57">
        <v>12054</v>
      </c>
      <c r="JX243" s="57">
        <v>2</v>
      </c>
      <c r="JY243" s="57">
        <v>2</v>
      </c>
      <c r="JZ243" s="57">
        <v>2</v>
      </c>
      <c r="KA243" s="57">
        <v>1</v>
      </c>
      <c r="KR243" s="57">
        <v>12054</v>
      </c>
      <c r="KS243" s="57">
        <v>11054</v>
      </c>
      <c r="LB243" s="57">
        <v>2</v>
      </c>
      <c r="LC243" s="57">
        <v>1</v>
      </c>
      <c r="LV243" s="57">
        <v>32110</v>
      </c>
      <c r="LW243" s="57">
        <v>31407</v>
      </c>
      <c r="MF243" s="57">
        <v>2</v>
      </c>
      <c r="MG243" s="57">
        <v>2</v>
      </c>
      <c r="MZ243" s="57">
        <v>31407</v>
      </c>
      <c r="NJ243" s="57">
        <v>2</v>
      </c>
      <c r="PJ243" s="57" t="s">
        <v>20766</v>
      </c>
      <c r="PK243" s="57" t="s">
        <v>20767</v>
      </c>
      <c r="PL243" s="57" t="s">
        <v>20768</v>
      </c>
      <c r="PN243" s="57">
        <v>667.84527330000014</v>
      </c>
      <c r="PO243" s="57" t="s">
        <v>18823</v>
      </c>
      <c r="PP243" s="57" t="s">
        <v>18824</v>
      </c>
      <c r="PQ243" s="57" t="s">
        <v>18825</v>
      </c>
      <c r="PR243" s="57" t="s">
        <v>4168</v>
      </c>
      <c r="PS243" s="57" t="s">
        <v>4169</v>
      </c>
      <c r="PT243" s="57" t="s">
        <v>4170</v>
      </c>
      <c r="PU243" s="57" t="s">
        <v>4171</v>
      </c>
      <c r="PV243" s="57" t="s">
        <v>4172</v>
      </c>
      <c r="PW243" s="57" t="s">
        <v>3167</v>
      </c>
    </row>
    <row r="244" spans="1:439" ht="15" customHeight="1" x14ac:dyDescent="0.35">
      <c r="A244" s="57">
        <v>243</v>
      </c>
      <c r="B244" s="57" t="s">
        <v>2420</v>
      </c>
      <c r="C244" s="57" t="s">
        <v>2420</v>
      </c>
      <c r="D244" s="57" t="s">
        <v>429</v>
      </c>
      <c r="E244" s="57" t="s">
        <v>2717</v>
      </c>
      <c r="F244" s="57" t="s">
        <v>2718</v>
      </c>
      <c r="P244" s="57" t="s">
        <v>2719</v>
      </c>
      <c r="Q244" s="57" t="s">
        <v>2650</v>
      </c>
      <c r="R244" s="57" t="s">
        <v>2720</v>
      </c>
      <c r="S244" s="57" t="s">
        <v>63</v>
      </c>
      <c r="T244" s="57" t="s">
        <v>69</v>
      </c>
      <c r="U244" s="57" t="s">
        <v>69</v>
      </c>
      <c r="V244" s="57" t="s">
        <v>69</v>
      </c>
      <c r="W244" s="57" t="s">
        <v>69</v>
      </c>
      <c r="X244" s="57" t="s">
        <v>69</v>
      </c>
      <c r="Y244" s="57" t="s">
        <v>69</v>
      </c>
      <c r="Z244" s="57" t="s">
        <v>69</v>
      </c>
      <c r="AA244" s="57" t="s">
        <v>69</v>
      </c>
      <c r="AB244" s="57" t="s">
        <v>63</v>
      </c>
      <c r="AC244" s="57" t="s">
        <v>69</v>
      </c>
      <c r="AD244" s="57" t="s">
        <v>63</v>
      </c>
      <c r="AE244" s="57" t="s">
        <v>63</v>
      </c>
      <c r="AF244" s="57" t="s">
        <v>69</v>
      </c>
      <c r="AG244" s="57" t="s">
        <v>69</v>
      </c>
      <c r="AH244" s="57" t="s">
        <v>75</v>
      </c>
      <c r="AI244" s="57" t="s">
        <v>2721</v>
      </c>
      <c r="AJ244" s="57" t="s">
        <v>76</v>
      </c>
      <c r="AK244" s="57" t="s">
        <v>81</v>
      </c>
      <c r="AL244" s="57" t="s">
        <v>77</v>
      </c>
      <c r="AM244" s="57" t="s">
        <v>2721</v>
      </c>
      <c r="AN244" s="57" t="s">
        <v>2722</v>
      </c>
      <c r="AO244" s="57" t="s">
        <v>1066</v>
      </c>
      <c r="AP244" s="57" t="s">
        <v>18827</v>
      </c>
      <c r="AQ244" s="57" t="s">
        <v>1245</v>
      </c>
      <c r="AR244" s="57" t="s">
        <v>78</v>
      </c>
      <c r="AS244" s="57" t="s">
        <v>2428</v>
      </c>
      <c r="AT244" s="57" t="s">
        <v>18859</v>
      </c>
      <c r="AU244" s="57" t="s">
        <v>7039</v>
      </c>
      <c r="AV244" s="57" t="s">
        <v>7040</v>
      </c>
      <c r="AW244" s="57" t="s">
        <v>7041</v>
      </c>
      <c r="AX244" s="57" t="s">
        <v>7042</v>
      </c>
      <c r="BE244" s="57" t="s">
        <v>7043</v>
      </c>
      <c r="BF244" s="57" t="s">
        <v>7044</v>
      </c>
      <c r="BG244" s="57" t="s">
        <v>7045</v>
      </c>
      <c r="BH244" s="57" t="s">
        <v>7046</v>
      </c>
      <c r="BO244" s="57" t="s">
        <v>5034</v>
      </c>
      <c r="BP244" s="57" t="s">
        <v>7047</v>
      </c>
      <c r="BQ244" s="57" t="s">
        <v>5900</v>
      </c>
      <c r="BV244" s="57" t="s">
        <v>18084</v>
      </c>
      <c r="BW244" s="164" t="s">
        <v>18835</v>
      </c>
      <c r="BX244" s="57" t="s">
        <v>19910</v>
      </c>
      <c r="BY244" s="57" t="s">
        <v>10052</v>
      </c>
      <c r="BZ244" s="57" t="s">
        <v>7021</v>
      </c>
      <c r="CA244" s="57" t="s">
        <v>7022</v>
      </c>
      <c r="CB244" s="57" t="s">
        <v>7023</v>
      </c>
      <c r="CC244" s="57" t="s">
        <v>10053</v>
      </c>
      <c r="CI244" s="57" t="s">
        <v>10054</v>
      </c>
      <c r="CJ244" s="57" t="s">
        <v>10055</v>
      </c>
      <c r="CK244" s="57" t="s">
        <v>10056</v>
      </c>
      <c r="CL244" s="57" t="s">
        <v>7027</v>
      </c>
      <c r="CM244" s="57" t="s">
        <v>10057</v>
      </c>
      <c r="CS244" s="57" t="s">
        <v>5898</v>
      </c>
      <c r="CT244" s="57" t="s">
        <v>10058</v>
      </c>
      <c r="CU244" s="57" t="s">
        <v>10059</v>
      </c>
      <c r="CZ244" s="57" t="s">
        <v>18056</v>
      </c>
      <c r="DA244" s="164" t="s">
        <v>18805</v>
      </c>
      <c r="DB244" s="57" t="s">
        <v>19121</v>
      </c>
      <c r="DC244" s="57" t="s">
        <v>12782</v>
      </c>
      <c r="DD244" s="57" t="s">
        <v>12783</v>
      </c>
      <c r="DE244" s="57" t="s">
        <v>12784</v>
      </c>
      <c r="DF244" s="57" t="s">
        <v>12785</v>
      </c>
      <c r="DM244" s="57" t="s">
        <v>12786</v>
      </c>
      <c r="DN244" s="57" t="s">
        <v>12787</v>
      </c>
      <c r="DO244" s="57" t="s">
        <v>12788</v>
      </c>
      <c r="DP244" s="57" t="s">
        <v>12789</v>
      </c>
      <c r="DW244" s="57" t="s">
        <v>12790</v>
      </c>
      <c r="DX244" s="57" t="s">
        <v>12791</v>
      </c>
      <c r="DY244" s="57" t="s">
        <v>12792</v>
      </c>
      <c r="ED244" s="57" t="s">
        <v>18075</v>
      </c>
      <c r="EE244" s="164" t="s">
        <v>18802</v>
      </c>
      <c r="EF244" s="57" t="s">
        <v>18832</v>
      </c>
      <c r="EG244" s="57" t="s">
        <v>14762</v>
      </c>
      <c r="EH244" s="57" t="s">
        <v>14763</v>
      </c>
      <c r="EI244" s="57" t="s">
        <v>14764</v>
      </c>
      <c r="EJ244" s="57" t="s">
        <v>14765</v>
      </c>
      <c r="EQ244" s="57" t="s">
        <v>14766</v>
      </c>
      <c r="ER244" s="57" t="s">
        <v>14767</v>
      </c>
      <c r="ES244" s="57" t="s">
        <v>14768</v>
      </c>
      <c r="ET244" s="57" t="s">
        <v>14769</v>
      </c>
      <c r="FA244" s="57" t="s">
        <v>4777</v>
      </c>
      <c r="FB244" s="57" t="s">
        <v>10058</v>
      </c>
      <c r="FC244" s="57" t="s">
        <v>10059</v>
      </c>
      <c r="FH244" s="57" t="s">
        <v>18078</v>
      </c>
      <c r="FI244" s="164" t="s">
        <v>18802</v>
      </c>
      <c r="FJ244" s="57" t="s">
        <v>20769</v>
      </c>
      <c r="FK244" s="57" t="s">
        <v>16372</v>
      </c>
      <c r="FL244" s="57" t="s">
        <v>16373</v>
      </c>
      <c r="FM244" s="57" t="s">
        <v>16374</v>
      </c>
      <c r="FN244" s="57" t="s">
        <v>16375</v>
      </c>
      <c r="FU244" s="57" t="s">
        <v>16376</v>
      </c>
      <c r="FV244" s="57" t="s">
        <v>16377</v>
      </c>
      <c r="FW244" s="57" t="s">
        <v>16378</v>
      </c>
      <c r="FX244" s="57" t="s">
        <v>16379</v>
      </c>
      <c r="GE244" s="57" t="s">
        <v>11049</v>
      </c>
      <c r="GF244" s="57" t="s">
        <v>5899</v>
      </c>
      <c r="GG244" s="57" t="s">
        <v>10059</v>
      </c>
      <c r="GL244" s="57" t="s">
        <v>18075</v>
      </c>
      <c r="GM244" s="164" t="s">
        <v>18949</v>
      </c>
      <c r="GN244" s="57" t="s">
        <v>18941</v>
      </c>
      <c r="HS244" s="57" t="s">
        <v>79</v>
      </c>
      <c r="HT244" s="57" t="s">
        <v>82</v>
      </c>
      <c r="HU244" s="57" t="s">
        <v>82</v>
      </c>
      <c r="HV244" s="57" t="s">
        <v>82</v>
      </c>
      <c r="HW244" s="57" t="s">
        <v>82</v>
      </c>
      <c r="HX244" s="57" t="s">
        <v>79</v>
      </c>
      <c r="HY244" s="57" t="s">
        <v>79</v>
      </c>
      <c r="HZ244" s="57" t="s">
        <v>79</v>
      </c>
      <c r="IA244" s="57" t="s">
        <v>79</v>
      </c>
      <c r="IB244" s="57" t="s">
        <v>82</v>
      </c>
      <c r="IC244" s="57" t="s">
        <v>82</v>
      </c>
      <c r="ID244" s="57" t="s">
        <v>82</v>
      </c>
      <c r="IE244" s="57" t="s">
        <v>79</v>
      </c>
      <c r="IF244" s="57" t="s">
        <v>82</v>
      </c>
      <c r="IG244" s="57" t="s">
        <v>79</v>
      </c>
      <c r="IH244" s="57" t="s">
        <v>79</v>
      </c>
      <c r="II244" s="57" t="s">
        <v>74</v>
      </c>
      <c r="IJ244" s="57">
        <v>21046</v>
      </c>
      <c r="IK244" s="57">
        <v>13254</v>
      </c>
      <c r="IL244" s="57">
        <v>12054</v>
      </c>
      <c r="IT244" s="57">
        <v>3</v>
      </c>
      <c r="IU244" s="57">
        <v>2</v>
      </c>
      <c r="IV244" s="57">
        <v>1</v>
      </c>
      <c r="JN244" s="57">
        <v>21046</v>
      </c>
      <c r="JO244" s="57">
        <v>13254</v>
      </c>
      <c r="JP244" s="57">
        <v>13154</v>
      </c>
      <c r="JX244" s="57">
        <v>3</v>
      </c>
      <c r="JY244" s="57">
        <v>2</v>
      </c>
      <c r="JZ244" s="57">
        <v>1</v>
      </c>
      <c r="KR244" s="57">
        <v>13254</v>
      </c>
      <c r="KS244" s="57">
        <v>32135</v>
      </c>
      <c r="LB244" s="57">
        <v>2</v>
      </c>
      <c r="LC244" s="57">
        <v>2</v>
      </c>
      <c r="LV244" s="57">
        <v>32135</v>
      </c>
      <c r="MF244" s="57">
        <v>2</v>
      </c>
      <c r="MZ244" s="57">
        <v>44542</v>
      </c>
      <c r="NJ244" s="57">
        <v>1</v>
      </c>
      <c r="PJ244" s="57" t="s">
        <v>20770</v>
      </c>
      <c r="PK244" s="57" t="s">
        <v>20771</v>
      </c>
      <c r="PL244" s="57" t="s">
        <v>20772</v>
      </c>
      <c r="PN244" s="57">
        <v>1174.3699530000001</v>
      </c>
      <c r="PO244" s="57" t="s">
        <v>18823</v>
      </c>
      <c r="PP244" s="57" t="s">
        <v>18824</v>
      </c>
      <c r="PQ244" s="57" t="s">
        <v>18825</v>
      </c>
      <c r="PR244" s="57" t="s">
        <v>4173</v>
      </c>
      <c r="PS244" s="57" t="s">
        <v>3509</v>
      </c>
      <c r="PT244" s="57" t="s">
        <v>4174</v>
      </c>
      <c r="PU244" s="57" t="s">
        <v>4175</v>
      </c>
      <c r="PV244" s="57" t="s">
        <v>4176</v>
      </c>
      <c r="PW244" s="57" t="s">
        <v>3167</v>
      </c>
    </row>
    <row r="245" spans="1:439" ht="15" customHeight="1" x14ac:dyDescent="0.35">
      <c r="A245" s="57">
        <v>244</v>
      </c>
      <c r="B245" s="57" t="s">
        <v>2420</v>
      </c>
      <c r="C245" s="57" t="s">
        <v>2420</v>
      </c>
      <c r="D245" s="57" t="s">
        <v>430</v>
      </c>
      <c r="E245" s="57" t="s">
        <v>2723</v>
      </c>
      <c r="F245" s="57" t="s">
        <v>1518</v>
      </c>
      <c r="G245" s="57" t="s">
        <v>1519</v>
      </c>
      <c r="H245" s="57" t="s">
        <v>1520</v>
      </c>
      <c r="I245" s="57" t="s">
        <v>1521</v>
      </c>
      <c r="P245" s="57" t="s">
        <v>1242</v>
      </c>
      <c r="S245" s="57" t="s">
        <v>69</v>
      </c>
      <c r="T245" s="57" t="s">
        <v>69</v>
      </c>
      <c r="U245" s="57" t="s">
        <v>69</v>
      </c>
      <c r="V245" s="57" t="s">
        <v>69</v>
      </c>
      <c r="W245" s="57" t="s">
        <v>63</v>
      </c>
      <c r="X245" s="57" t="s">
        <v>69</v>
      </c>
      <c r="Y245" s="57" t="s">
        <v>63</v>
      </c>
      <c r="Z245" s="57" t="s">
        <v>63</v>
      </c>
      <c r="AA245" s="57" t="s">
        <v>69</v>
      </c>
      <c r="AB245" s="57" t="s">
        <v>63</v>
      </c>
      <c r="AC245" s="57" t="s">
        <v>69</v>
      </c>
      <c r="AD245" s="57" t="s">
        <v>69</v>
      </c>
      <c r="AE245" s="57" t="s">
        <v>69</v>
      </c>
      <c r="AF245" s="57" t="s">
        <v>69</v>
      </c>
      <c r="AG245" s="57" t="s">
        <v>63</v>
      </c>
      <c r="AH245" s="57" t="s">
        <v>75</v>
      </c>
      <c r="AI245" s="57" t="s">
        <v>1390</v>
      </c>
      <c r="AJ245" s="57" t="s">
        <v>76</v>
      </c>
      <c r="AK245" s="57" t="s">
        <v>81</v>
      </c>
      <c r="AL245" s="57" t="s">
        <v>77</v>
      </c>
      <c r="AM245" s="57" t="s">
        <v>1390</v>
      </c>
      <c r="AN245" s="57" t="s">
        <v>2724</v>
      </c>
      <c r="AO245" s="57" t="s">
        <v>1067</v>
      </c>
      <c r="AP245" s="57" t="s">
        <v>18850</v>
      </c>
      <c r="AQ245" s="57" t="s">
        <v>1245</v>
      </c>
      <c r="AR245" s="57" t="s">
        <v>78</v>
      </c>
      <c r="AS245" s="57" t="s">
        <v>2513</v>
      </c>
      <c r="AT245" s="57" t="s">
        <v>18859</v>
      </c>
      <c r="AU245" s="57" t="s">
        <v>5035</v>
      </c>
      <c r="AV245" s="57" t="s">
        <v>4585</v>
      </c>
      <c r="AW245" s="57" t="s">
        <v>4586</v>
      </c>
      <c r="AX245" s="57" t="s">
        <v>4588</v>
      </c>
      <c r="AY245" s="57" t="s">
        <v>5036</v>
      </c>
      <c r="AZ245" s="57" t="s">
        <v>4589</v>
      </c>
      <c r="BA245" s="57" t="s">
        <v>4590</v>
      </c>
      <c r="BB245" s="57" t="s">
        <v>4591</v>
      </c>
      <c r="BE245" s="57" t="s">
        <v>5037</v>
      </c>
      <c r="BF245" s="57" t="s">
        <v>4593</v>
      </c>
      <c r="BG245" s="57" t="s">
        <v>4594</v>
      </c>
      <c r="BH245" s="57" t="s">
        <v>4595</v>
      </c>
      <c r="BI245" s="57" t="s">
        <v>4596</v>
      </c>
      <c r="BJ245" s="57" t="s">
        <v>20773</v>
      </c>
      <c r="BK245" s="57" t="s">
        <v>4598</v>
      </c>
      <c r="BL245" s="57" t="s">
        <v>4599</v>
      </c>
      <c r="BM245" s="57" t="s">
        <v>4600</v>
      </c>
      <c r="BO245" s="57" t="s">
        <v>4601</v>
      </c>
      <c r="BP245" s="57" t="s">
        <v>4602</v>
      </c>
      <c r="BQ245" s="57" t="s">
        <v>1390</v>
      </c>
      <c r="BV245" s="57" t="s">
        <v>18078</v>
      </c>
      <c r="BW245" s="164" t="s">
        <v>18805</v>
      </c>
      <c r="BX245" s="57" t="s">
        <v>18982</v>
      </c>
      <c r="BY245" s="57" t="s">
        <v>7914</v>
      </c>
      <c r="BZ245" s="57" t="s">
        <v>7411</v>
      </c>
      <c r="CA245" s="57" t="s">
        <v>4572</v>
      </c>
      <c r="CB245" s="57" t="s">
        <v>7915</v>
      </c>
      <c r="CC245" s="57" t="s">
        <v>7916</v>
      </c>
      <c r="CD245" s="57" t="s">
        <v>7413</v>
      </c>
      <c r="CE245" s="57" t="s">
        <v>7917</v>
      </c>
      <c r="CI245" s="57" t="s">
        <v>7918</v>
      </c>
      <c r="CJ245" s="57" t="s">
        <v>7919</v>
      </c>
      <c r="CK245" s="57" t="s">
        <v>7920</v>
      </c>
      <c r="CL245" s="57" t="s">
        <v>7921</v>
      </c>
      <c r="CM245" s="57" t="s">
        <v>7922</v>
      </c>
      <c r="CN245" s="57" t="s">
        <v>7420</v>
      </c>
      <c r="CO245" s="57" t="s">
        <v>7923</v>
      </c>
      <c r="CS245" s="57" t="s">
        <v>4777</v>
      </c>
      <c r="CT245" s="57" t="s">
        <v>4579</v>
      </c>
      <c r="CU245" s="57" t="s">
        <v>1390</v>
      </c>
      <c r="CZ245" s="57" t="s">
        <v>18078</v>
      </c>
      <c r="DA245" s="164" t="s">
        <v>18802</v>
      </c>
      <c r="DB245" s="57" t="s">
        <v>19156</v>
      </c>
      <c r="DC245" s="57" t="s">
        <v>10825</v>
      </c>
      <c r="DD245" s="57" t="s">
        <v>10826</v>
      </c>
      <c r="DE245" s="57" t="s">
        <v>20774</v>
      </c>
      <c r="DF245" s="57" t="s">
        <v>4575</v>
      </c>
      <c r="DG245" s="57" t="s">
        <v>12907</v>
      </c>
      <c r="DH245" s="57" t="s">
        <v>7414</v>
      </c>
      <c r="DI245" s="57" t="s">
        <v>10462</v>
      </c>
      <c r="DM245" s="57" t="s">
        <v>10827</v>
      </c>
      <c r="DN245" s="57" t="s">
        <v>10828</v>
      </c>
      <c r="DO245" s="57" t="s">
        <v>10829</v>
      </c>
      <c r="DP245" s="57" t="s">
        <v>10466</v>
      </c>
      <c r="DQ245" s="57" t="s">
        <v>7420</v>
      </c>
      <c r="DR245" s="57" t="s">
        <v>10830</v>
      </c>
      <c r="DS245" s="57" t="s">
        <v>10468</v>
      </c>
      <c r="DW245" s="57" t="s">
        <v>10469</v>
      </c>
      <c r="DX245" s="57" t="s">
        <v>5610</v>
      </c>
      <c r="DY245" s="57" t="s">
        <v>1390</v>
      </c>
      <c r="ED245" s="57" t="s">
        <v>18084</v>
      </c>
      <c r="EE245" s="164" t="s">
        <v>18805</v>
      </c>
      <c r="EF245" s="57" t="s">
        <v>19157</v>
      </c>
      <c r="EG245" s="57" t="s">
        <v>13419</v>
      </c>
      <c r="EH245" s="57" t="s">
        <v>10521</v>
      </c>
      <c r="EI245" s="57" t="s">
        <v>13168</v>
      </c>
      <c r="EJ245" s="57" t="s">
        <v>13420</v>
      </c>
      <c r="EQ245" s="57" t="s">
        <v>13421</v>
      </c>
      <c r="ER245" s="57" t="s">
        <v>13422</v>
      </c>
      <c r="ES245" s="57" t="s">
        <v>13423</v>
      </c>
      <c r="ET245" s="57" t="s">
        <v>10529</v>
      </c>
      <c r="FA245" s="57" t="s">
        <v>61</v>
      </c>
      <c r="FB245" s="57" t="s">
        <v>1390</v>
      </c>
      <c r="FH245" s="57" t="s">
        <v>18063</v>
      </c>
      <c r="FI245" s="164" t="s">
        <v>18802</v>
      </c>
      <c r="FJ245" s="57" t="s">
        <v>19158</v>
      </c>
      <c r="FK245" s="57" t="s">
        <v>15065</v>
      </c>
      <c r="FL245" s="57" t="s">
        <v>20775</v>
      </c>
      <c r="FM245" s="57" t="s">
        <v>20776</v>
      </c>
      <c r="FN245" s="57" t="s">
        <v>15066</v>
      </c>
      <c r="FO245" s="57" t="s">
        <v>15067</v>
      </c>
      <c r="FU245" s="57" t="s">
        <v>17626</v>
      </c>
      <c r="FV245" s="57" t="s">
        <v>17627</v>
      </c>
      <c r="FW245" s="57" t="s">
        <v>15069</v>
      </c>
      <c r="FX245" s="57" t="s">
        <v>20777</v>
      </c>
      <c r="FY245" s="57" t="s">
        <v>17629</v>
      </c>
      <c r="FZ245" s="57" t="s">
        <v>15069</v>
      </c>
      <c r="GE245" s="57" t="s">
        <v>13114</v>
      </c>
      <c r="GF245" s="57" t="s">
        <v>11552</v>
      </c>
      <c r="GL245" s="57" t="s">
        <v>18075</v>
      </c>
      <c r="GM245" s="164" t="s">
        <v>18805</v>
      </c>
      <c r="GN245" s="57" t="s">
        <v>18884</v>
      </c>
      <c r="HS245" s="57" t="s">
        <v>82</v>
      </c>
      <c r="HT245" s="57" t="s">
        <v>82</v>
      </c>
      <c r="HU245" s="57" t="s">
        <v>82</v>
      </c>
      <c r="HV245" s="57" t="s">
        <v>79</v>
      </c>
      <c r="HW245" s="57" t="s">
        <v>79</v>
      </c>
      <c r="HX245" s="57" t="s">
        <v>82</v>
      </c>
      <c r="HY245" s="57" t="s">
        <v>82</v>
      </c>
      <c r="HZ245" s="57" t="s">
        <v>82</v>
      </c>
      <c r="IA245" s="57" t="s">
        <v>82</v>
      </c>
      <c r="IB245" s="57" t="s">
        <v>82</v>
      </c>
      <c r="IC245" s="57" t="s">
        <v>82</v>
      </c>
      <c r="ID245" s="57" t="s">
        <v>82</v>
      </c>
      <c r="IE245" s="57" t="s">
        <v>68</v>
      </c>
      <c r="IF245" s="57" t="s">
        <v>82</v>
      </c>
      <c r="IG245" s="57" t="s">
        <v>79</v>
      </c>
      <c r="IH245" s="57" t="s">
        <v>82</v>
      </c>
      <c r="II245" s="57" t="s">
        <v>68</v>
      </c>
      <c r="IJ245" s="57">
        <v>32110</v>
      </c>
      <c r="IK245" s="57">
        <v>32079</v>
      </c>
      <c r="IT245" s="57">
        <v>2</v>
      </c>
      <c r="IU245" s="57">
        <v>2</v>
      </c>
      <c r="JN245" s="57">
        <v>32110</v>
      </c>
      <c r="JO245" s="57">
        <v>32079</v>
      </c>
      <c r="JP245" s="57">
        <v>31721</v>
      </c>
      <c r="JQ245" s="57">
        <v>31743</v>
      </c>
      <c r="JR245" s="57">
        <v>31663</v>
      </c>
      <c r="JX245" s="57">
        <v>2</v>
      </c>
      <c r="JY245" s="57">
        <v>2</v>
      </c>
      <c r="JZ245" s="57">
        <v>3</v>
      </c>
      <c r="KA245" s="57">
        <v>3</v>
      </c>
      <c r="KB245" s="57">
        <v>3</v>
      </c>
      <c r="KR245" s="57">
        <v>31436</v>
      </c>
      <c r="KS245" s="57">
        <v>32079</v>
      </c>
      <c r="LB245" s="57">
        <v>2</v>
      </c>
      <c r="LC245" s="57">
        <v>2</v>
      </c>
      <c r="LV245" s="57">
        <v>31436</v>
      </c>
      <c r="LW245" s="57">
        <v>31721</v>
      </c>
      <c r="LX245" s="57">
        <v>21572</v>
      </c>
      <c r="LY245" s="57">
        <v>21547</v>
      </c>
      <c r="MF245" s="57">
        <v>2</v>
      </c>
      <c r="MG245" s="57">
        <v>3</v>
      </c>
      <c r="MH245" s="57">
        <v>2</v>
      </c>
      <c r="MI245" s="57">
        <v>2</v>
      </c>
      <c r="MZ245" s="57">
        <v>31058</v>
      </c>
      <c r="NA245" s="57">
        <v>13154</v>
      </c>
      <c r="NB245" s="57">
        <v>11054</v>
      </c>
      <c r="NJ245" s="57">
        <v>1</v>
      </c>
      <c r="NK245" s="57">
        <v>2</v>
      </c>
      <c r="NL245" s="57">
        <v>1</v>
      </c>
      <c r="PJ245" s="57" t="s">
        <v>20778</v>
      </c>
      <c r="PK245" s="57" t="s">
        <v>20779</v>
      </c>
      <c r="PL245" s="57" t="s">
        <v>20780</v>
      </c>
      <c r="PN245" s="57">
        <v>3693.5510378999998</v>
      </c>
      <c r="PO245" s="57" t="s">
        <v>18823</v>
      </c>
      <c r="PP245" s="57" t="s">
        <v>18824</v>
      </c>
      <c r="PQ245" s="57" t="s">
        <v>18825</v>
      </c>
      <c r="PR245" s="57" t="s">
        <v>3355</v>
      </c>
      <c r="PS245" s="57" t="s">
        <v>3356</v>
      </c>
      <c r="PT245" s="57" t="s">
        <v>3357</v>
      </c>
      <c r="PU245" s="57" t="s">
        <v>3358</v>
      </c>
      <c r="PV245" s="57" t="s">
        <v>3178</v>
      </c>
      <c r="PW245" s="57" t="s">
        <v>3167</v>
      </c>
    </row>
    <row r="246" spans="1:439" ht="15" customHeight="1" x14ac:dyDescent="0.35">
      <c r="A246" s="57">
        <v>245</v>
      </c>
      <c r="B246" s="57" t="s">
        <v>2420</v>
      </c>
      <c r="C246" s="57" t="s">
        <v>2420</v>
      </c>
      <c r="D246" s="57" t="s">
        <v>431</v>
      </c>
      <c r="E246" s="57" t="s">
        <v>2725</v>
      </c>
      <c r="F246" s="57" t="s">
        <v>2726</v>
      </c>
      <c r="G246" s="57" t="s">
        <v>2727</v>
      </c>
      <c r="P246" s="57" t="s">
        <v>2728</v>
      </c>
      <c r="Q246" s="57" t="s">
        <v>2425</v>
      </c>
      <c r="R246" s="57" t="s">
        <v>2729</v>
      </c>
      <c r="S246" s="57" t="s">
        <v>63</v>
      </c>
      <c r="T246" s="57" t="s">
        <v>69</v>
      </c>
      <c r="U246" s="57" t="s">
        <v>69</v>
      </c>
      <c r="V246" s="57" t="s">
        <v>63</v>
      </c>
      <c r="W246" s="57" t="s">
        <v>63</v>
      </c>
      <c r="X246" s="57" t="s">
        <v>69</v>
      </c>
      <c r="Y246" s="57" t="s">
        <v>63</v>
      </c>
      <c r="Z246" s="57" t="s">
        <v>63</v>
      </c>
      <c r="AA246" s="57" t="s">
        <v>69</v>
      </c>
      <c r="AB246" s="57" t="s">
        <v>63</v>
      </c>
      <c r="AC246" s="57" t="s">
        <v>69</v>
      </c>
      <c r="AD246" s="57" t="s">
        <v>63</v>
      </c>
      <c r="AE246" s="57" t="s">
        <v>69</v>
      </c>
      <c r="AF246" s="57" t="s">
        <v>63</v>
      </c>
      <c r="AG246" s="57" t="s">
        <v>63</v>
      </c>
      <c r="AH246" s="57" t="s">
        <v>75</v>
      </c>
      <c r="AI246" s="57" t="s">
        <v>2730</v>
      </c>
      <c r="AJ246" s="57" t="s">
        <v>71</v>
      </c>
      <c r="AK246" s="57" t="s">
        <v>76</v>
      </c>
      <c r="AL246" s="57" t="s">
        <v>77</v>
      </c>
      <c r="AM246" s="57" t="s">
        <v>2731</v>
      </c>
      <c r="AN246" s="57" t="s">
        <v>2732</v>
      </c>
      <c r="AO246" s="57" t="s">
        <v>1068</v>
      </c>
      <c r="AP246" s="57" t="s">
        <v>18827</v>
      </c>
      <c r="AQ246" s="57" t="s">
        <v>1245</v>
      </c>
      <c r="AR246" s="57" t="s">
        <v>78</v>
      </c>
      <c r="AS246" s="57" t="s">
        <v>2428</v>
      </c>
      <c r="AT246" s="57" t="s">
        <v>18801</v>
      </c>
      <c r="AU246" s="57" t="s">
        <v>7048</v>
      </c>
      <c r="AV246" s="57" t="s">
        <v>7049</v>
      </c>
      <c r="AW246" s="57" t="s">
        <v>7050</v>
      </c>
      <c r="AX246" s="57" t="s">
        <v>7051</v>
      </c>
      <c r="BE246" s="57" t="s">
        <v>7052</v>
      </c>
      <c r="BF246" s="57" t="s">
        <v>7053</v>
      </c>
      <c r="BG246" s="57" t="s">
        <v>7054</v>
      </c>
      <c r="BH246" s="57" t="s">
        <v>7055</v>
      </c>
      <c r="BO246" s="57" t="s">
        <v>7056</v>
      </c>
      <c r="BP246" s="57" t="s">
        <v>7057</v>
      </c>
      <c r="BQ246" s="57" t="s">
        <v>665</v>
      </c>
      <c r="BV246" s="57" t="s">
        <v>18061</v>
      </c>
      <c r="BW246" s="164" t="s">
        <v>18835</v>
      </c>
      <c r="BX246" s="57" t="s">
        <v>19994</v>
      </c>
      <c r="BY246" s="57" t="s">
        <v>9669</v>
      </c>
      <c r="BZ246" s="57" t="s">
        <v>20781</v>
      </c>
      <c r="CA246" s="57" t="s">
        <v>20782</v>
      </c>
      <c r="CB246" s="57" t="s">
        <v>20783</v>
      </c>
      <c r="CI246" s="57" t="s">
        <v>9674</v>
      </c>
      <c r="CJ246" s="57" t="s">
        <v>20784</v>
      </c>
      <c r="CK246" s="57" t="s">
        <v>9676</v>
      </c>
      <c r="CL246" s="57" t="s">
        <v>20785</v>
      </c>
      <c r="CS246" s="57" t="s">
        <v>9678</v>
      </c>
      <c r="CT246" s="57" t="s">
        <v>9767</v>
      </c>
      <c r="CU246" s="57" t="s">
        <v>7056</v>
      </c>
      <c r="CZ246" s="57" t="s">
        <v>18072</v>
      </c>
      <c r="DA246" s="164" t="s">
        <v>18805</v>
      </c>
      <c r="DB246" s="57" t="s">
        <v>18854</v>
      </c>
      <c r="DC246" s="57" t="s">
        <v>12793</v>
      </c>
      <c r="DD246" s="57" t="s">
        <v>12794</v>
      </c>
      <c r="DE246" s="57" t="s">
        <v>12795</v>
      </c>
      <c r="DF246" s="57" t="s">
        <v>12796</v>
      </c>
      <c r="DM246" s="57" t="s">
        <v>12797</v>
      </c>
      <c r="DN246" s="57" t="s">
        <v>12798</v>
      </c>
      <c r="DO246" s="57" t="s">
        <v>12799</v>
      </c>
      <c r="DP246" s="57" t="s">
        <v>12800</v>
      </c>
      <c r="DW246" s="57" t="s">
        <v>4617</v>
      </c>
      <c r="DX246" s="57" t="s">
        <v>12801</v>
      </c>
      <c r="DY246" s="57" t="s">
        <v>7059</v>
      </c>
      <c r="ED246" s="57" t="s">
        <v>18059</v>
      </c>
      <c r="EE246" s="164" t="s">
        <v>18805</v>
      </c>
      <c r="EF246" s="57" t="s">
        <v>19226</v>
      </c>
      <c r="EG246" s="57" t="s">
        <v>14770</v>
      </c>
      <c r="EH246" s="57" t="s">
        <v>14771</v>
      </c>
      <c r="EI246" s="57" t="s">
        <v>14772</v>
      </c>
      <c r="EJ246" s="57" t="s">
        <v>14773</v>
      </c>
      <c r="EQ246" s="57" t="s">
        <v>14774</v>
      </c>
      <c r="ER246" s="57" t="s">
        <v>14775</v>
      </c>
      <c r="ES246" s="57" t="s">
        <v>14776</v>
      </c>
      <c r="ET246" s="57" t="s">
        <v>14777</v>
      </c>
      <c r="FA246" s="57" t="s">
        <v>12771</v>
      </c>
      <c r="FB246" s="57" t="s">
        <v>14778</v>
      </c>
      <c r="FC246" s="57" t="s">
        <v>4777</v>
      </c>
      <c r="FH246" s="57" t="s">
        <v>18078</v>
      </c>
      <c r="FI246" s="164" t="s">
        <v>18805</v>
      </c>
      <c r="FJ246" s="57" t="s">
        <v>20786</v>
      </c>
      <c r="FK246" s="57" t="s">
        <v>16381</v>
      </c>
      <c r="FL246" s="57" t="s">
        <v>16382</v>
      </c>
      <c r="FM246" s="57" t="s">
        <v>16383</v>
      </c>
      <c r="FN246" s="57" t="s">
        <v>16384</v>
      </c>
      <c r="FU246" s="57" t="s">
        <v>16385</v>
      </c>
      <c r="FV246" s="57" t="s">
        <v>16386</v>
      </c>
      <c r="FW246" s="57" t="s">
        <v>16387</v>
      </c>
      <c r="FX246" s="57" t="s">
        <v>16388</v>
      </c>
      <c r="GE246" s="57" t="s">
        <v>5090</v>
      </c>
      <c r="GF246" s="57" t="s">
        <v>16389</v>
      </c>
      <c r="GG246" s="57" t="s">
        <v>16390</v>
      </c>
      <c r="GL246" s="57" t="s">
        <v>18084</v>
      </c>
      <c r="GM246" s="164" t="s">
        <v>18805</v>
      </c>
      <c r="GN246" s="57" t="s">
        <v>19158</v>
      </c>
      <c r="GO246" s="57" t="s">
        <v>17293</v>
      </c>
      <c r="GP246" s="57" t="s">
        <v>17294</v>
      </c>
      <c r="GQ246" s="57" t="s">
        <v>17295</v>
      </c>
      <c r="GY246" s="57" t="s">
        <v>17296</v>
      </c>
      <c r="GZ246" s="57" t="s">
        <v>17297</v>
      </c>
      <c r="HA246" s="57" t="s">
        <v>17298</v>
      </c>
      <c r="HI246" s="57" t="s">
        <v>17299</v>
      </c>
      <c r="HJ246" s="57" t="s">
        <v>11797</v>
      </c>
      <c r="HK246" s="57" t="s">
        <v>12370</v>
      </c>
      <c r="HP246" s="57" t="s">
        <v>18069</v>
      </c>
      <c r="HQ246" s="164" t="s">
        <v>18805</v>
      </c>
      <c r="HR246" s="57" t="s">
        <v>19011</v>
      </c>
      <c r="HS246" s="57" t="s">
        <v>82</v>
      </c>
      <c r="HT246" s="57" t="s">
        <v>79</v>
      </c>
      <c r="HU246" s="57" t="s">
        <v>82</v>
      </c>
      <c r="HV246" s="57" t="s">
        <v>82</v>
      </c>
      <c r="HW246" s="57" t="s">
        <v>82</v>
      </c>
      <c r="HX246" s="57" t="s">
        <v>82</v>
      </c>
      <c r="HY246" s="57" t="s">
        <v>82</v>
      </c>
      <c r="HZ246" s="57" t="s">
        <v>82</v>
      </c>
      <c r="IA246" s="57" t="s">
        <v>82</v>
      </c>
      <c r="IB246" s="57" t="s">
        <v>82</v>
      </c>
      <c r="IC246" s="57" t="s">
        <v>79</v>
      </c>
      <c r="ID246" s="57" t="s">
        <v>79</v>
      </c>
      <c r="IE246" s="57" t="s">
        <v>79</v>
      </c>
      <c r="IF246" s="57" t="s">
        <v>79</v>
      </c>
      <c r="IG246" s="57" t="s">
        <v>79</v>
      </c>
      <c r="IH246" s="57" t="s">
        <v>82</v>
      </c>
      <c r="II246" s="57" t="s">
        <v>79</v>
      </c>
      <c r="IJ246" s="57">
        <v>31872</v>
      </c>
      <c r="IK246" s="57">
        <v>21352</v>
      </c>
      <c r="IL246" s="57">
        <v>21547</v>
      </c>
      <c r="IM246" s="57">
        <v>21572</v>
      </c>
      <c r="IN246" s="57">
        <v>31754</v>
      </c>
      <c r="IT246" s="57">
        <v>3</v>
      </c>
      <c r="IU246" s="57">
        <v>3</v>
      </c>
      <c r="IV246" s="57">
        <v>2</v>
      </c>
      <c r="IW246" s="57">
        <v>1</v>
      </c>
      <c r="IX246" s="57">
        <v>2</v>
      </c>
      <c r="JN246" s="57">
        <v>31872</v>
      </c>
      <c r="JO246" s="57">
        <v>13254</v>
      </c>
      <c r="JP246" s="57">
        <v>11054</v>
      </c>
      <c r="JQ246" s="57">
        <v>21547</v>
      </c>
      <c r="JR246" s="57">
        <v>21572</v>
      </c>
      <c r="JX246" s="57">
        <v>3</v>
      </c>
      <c r="JY246" s="57">
        <v>2</v>
      </c>
      <c r="JZ246" s="57">
        <v>2</v>
      </c>
      <c r="KA246" s="57">
        <v>2</v>
      </c>
      <c r="KB246" s="57">
        <v>1</v>
      </c>
      <c r="KR246" s="57">
        <v>21352</v>
      </c>
      <c r="KS246" s="57">
        <v>21547</v>
      </c>
      <c r="KT246" s="57">
        <v>21572</v>
      </c>
      <c r="KU246" s="57">
        <v>13254</v>
      </c>
      <c r="LB246" s="57">
        <v>3</v>
      </c>
      <c r="LC246" s="57">
        <v>2</v>
      </c>
      <c r="LD246" s="57">
        <v>1</v>
      </c>
      <c r="LE246" s="57">
        <v>2</v>
      </c>
      <c r="LV246" s="57">
        <v>32110</v>
      </c>
      <c r="LW246" s="57">
        <v>13254</v>
      </c>
      <c r="MF246" s="57">
        <v>2</v>
      </c>
      <c r="MG246" s="57">
        <v>2</v>
      </c>
      <c r="MZ246" s="57">
        <v>13254</v>
      </c>
      <c r="NA246" s="57">
        <v>32054</v>
      </c>
      <c r="NB246" s="57">
        <v>32110</v>
      </c>
      <c r="NJ246" s="57">
        <v>2</v>
      </c>
      <c r="NK246" s="57">
        <v>2</v>
      </c>
      <c r="NL246" s="57">
        <v>2</v>
      </c>
      <c r="OD246" s="57">
        <v>21352</v>
      </c>
      <c r="OE246" s="57">
        <v>34506</v>
      </c>
      <c r="OF246" s="57">
        <v>31754</v>
      </c>
      <c r="OG246" s="57">
        <v>21547</v>
      </c>
      <c r="OH246" s="57">
        <v>21572</v>
      </c>
      <c r="ON246" s="57">
        <v>3</v>
      </c>
      <c r="OO246" s="57">
        <v>2</v>
      </c>
      <c r="OP246" s="57">
        <v>2</v>
      </c>
      <c r="OQ246" s="57">
        <v>2</v>
      </c>
      <c r="OR246" s="57">
        <v>1</v>
      </c>
      <c r="PJ246" s="57" t="s">
        <v>20787</v>
      </c>
      <c r="PK246" s="57" t="s">
        <v>20788</v>
      </c>
      <c r="PL246" s="57" t="s">
        <v>20789</v>
      </c>
      <c r="PN246" s="57">
        <v>2609.4229797000012</v>
      </c>
      <c r="PO246" s="57" t="s">
        <v>18823</v>
      </c>
      <c r="PP246" s="57" t="s">
        <v>18824</v>
      </c>
      <c r="PQ246" s="57" t="s">
        <v>18825</v>
      </c>
      <c r="PR246" s="57" t="s">
        <v>4177</v>
      </c>
      <c r="PS246" s="57" t="s">
        <v>3990</v>
      </c>
      <c r="PT246" s="57" t="s">
        <v>4178</v>
      </c>
      <c r="PU246" s="57" t="s">
        <v>4179</v>
      </c>
      <c r="PV246" s="57" t="s">
        <v>4180</v>
      </c>
      <c r="PW246" s="57" t="s">
        <v>4181</v>
      </c>
    </row>
    <row r="247" spans="1:439" ht="15" customHeight="1" x14ac:dyDescent="0.35">
      <c r="A247" s="57">
        <v>246</v>
      </c>
      <c r="B247" s="57" t="s">
        <v>2420</v>
      </c>
      <c r="C247" s="57" t="s">
        <v>2420</v>
      </c>
      <c r="D247" s="57" t="s">
        <v>432</v>
      </c>
      <c r="E247" s="57" t="s">
        <v>2733</v>
      </c>
      <c r="F247" s="57" t="s">
        <v>2734</v>
      </c>
      <c r="G247" s="57" t="s">
        <v>2735</v>
      </c>
      <c r="P247" s="57" t="s">
        <v>2592</v>
      </c>
      <c r="S247" s="57" t="s">
        <v>63</v>
      </c>
      <c r="T247" s="57" t="s">
        <v>69</v>
      </c>
      <c r="U247" s="57" t="s">
        <v>69</v>
      </c>
      <c r="V247" s="57" t="s">
        <v>63</v>
      </c>
      <c r="W247" s="57" t="s">
        <v>63</v>
      </c>
      <c r="X247" s="57" t="s">
        <v>69</v>
      </c>
      <c r="Y247" s="57" t="s">
        <v>63</v>
      </c>
      <c r="Z247" s="57" t="s">
        <v>63</v>
      </c>
      <c r="AA247" s="57" t="s">
        <v>69</v>
      </c>
      <c r="AB247" s="57" t="s">
        <v>63</v>
      </c>
      <c r="AC247" s="57" t="s">
        <v>69</v>
      </c>
      <c r="AD247" s="57" t="s">
        <v>69</v>
      </c>
      <c r="AE247" s="57" t="s">
        <v>69</v>
      </c>
      <c r="AF247" s="57" t="s">
        <v>63</v>
      </c>
      <c r="AG247" s="57" t="s">
        <v>63</v>
      </c>
      <c r="AH247" s="57" t="s">
        <v>70</v>
      </c>
      <c r="AI247" s="57" t="s">
        <v>2736</v>
      </c>
      <c r="AJ247" s="57" t="s">
        <v>65</v>
      </c>
      <c r="AK247" s="57" t="s">
        <v>71</v>
      </c>
      <c r="AL247" s="57" t="s">
        <v>66</v>
      </c>
      <c r="AN247" s="57" t="s">
        <v>2737</v>
      </c>
      <c r="AO247" s="57" t="s">
        <v>1069</v>
      </c>
      <c r="AP247" s="57" t="s">
        <v>18827</v>
      </c>
      <c r="AQ247" s="57" t="s">
        <v>67</v>
      </c>
      <c r="AR247" s="57" t="s">
        <v>67</v>
      </c>
      <c r="AS247" s="57" t="s">
        <v>2428</v>
      </c>
      <c r="AT247" s="57" t="s">
        <v>18801</v>
      </c>
      <c r="AU247" s="57" t="s">
        <v>7060</v>
      </c>
      <c r="AV247" s="57" t="s">
        <v>7061</v>
      </c>
      <c r="AW247" s="57" t="s">
        <v>7062</v>
      </c>
      <c r="AX247" s="57" t="s">
        <v>7063</v>
      </c>
      <c r="BE247" s="57" t="s">
        <v>7064</v>
      </c>
      <c r="BF247" s="57" t="s">
        <v>7065</v>
      </c>
      <c r="BG247" s="57" t="s">
        <v>7066</v>
      </c>
      <c r="BH247" s="57" t="s">
        <v>7067</v>
      </c>
      <c r="BO247" s="57" t="s">
        <v>7068</v>
      </c>
      <c r="BP247" s="57" t="s">
        <v>7069</v>
      </c>
      <c r="BQ247" s="57" t="s">
        <v>7070</v>
      </c>
      <c r="BV247" s="57" t="s">
        <v>18059</v>
      </c>
      <c r="BW247" s="164" t="s">
        <v>18802</v>
      </c>
      <c r="BX247" s="57" t="s">
        <v>20790</v>
      </c>
      <c r="BY247" s="57" t="s">
        <v>10060</v>
      </c>
      <c r="BZ247" s="57" t="s">
        <v>10061</v>
      </c>
      <c r="CA247" s="57" t="s">
        <v>10062</v>
      </c>
      <c r="CB247" s="57" t="s">
        <v>10063</v>
      </c>
      <c r="CC247" s="57" t="s">
        <v>10064</v>
      </c>
      <c r="CI247" s="57" t="s">
        <v>10065</v>
      </c>
      <c r="CJ247" s="57" t="s">
        <v>10066</v>
      </c>
      <c r="CK247" s="57" t="s">
        <v>10067</v>
      </c>
      <c r="CL247" s="57" t="s">
        <v>10068</v>
      </c>
      <c r="CM247" s="57" t="s">
        <v>9835</v>
      </c>
      <c r="CS247" s="57" t="s">
        <v>664</v>
      </c>
      <c r="CT247" s="57" t="s">
        <v>697</v>
      </c>
      <c r="CU247" s="57" t="s">
        <v>716</v>
      </c>
      <c r="CZ247" s="57" t="s">
        <v>18061</v>
      </c>
      <c r="DA247" s="164" t="s">
        <v>18835</v>
      </c>
      <c r="DB247" s="57" t="s">
        <v>20312</v>
      </c>
      <c r="DC247" s="57" t="s">
        <v>12802</v>
      </c>
      <c r="DD247" s="57" t="s">
        <v>12803</v>
      </c>
      <c r="DE247" s="57" t="s">
        <v>12804</v>
      </c>
      <c r="DF247" s="57" t="s">
        <v>12805</v>
      </c>
      <c r="DM247" s="57" t="s">
        <v>12806</v>
      </c>
      <c r="DN247" s="57" t="s">
        <v>12807</v>
      </c>
      <c r="DO247" s="57" t="s">
        <v>12808</v>
      </c>
      <c r="DP247" s="57" t="s">
        <v>12809</v>
      </c>
      <c r="DW247" s="57" t="s">
        <v>12810</v>
      </c>
      <c r="DX247" s="57" t="s">
        <v>9760</v>
      </c>
      <c r="DY247" s="57" t="s">
        <v>12811</v>
      </c>
      <c r="ED247" s="57" t="s">
        <v>18061</v>
      </c>
      <c r="EE247" s="164" t="s">
        <v>20080</v>
      </c>
      <c r="EF247" s="57" t="s">
        <v>20055</v>
      </c>
      <c r="EG247" s="57" t="s">
        <v>14779</v>
      </c>
      <c r="EH247" s="57" t="s">
        <v>14780</v>
      </c>
      <c r="EI247" s="57" t="s">
        <v>14781</v>
      </c>
      <c r="EJ247" s="57" t="s">
        <v>14782</v>
      </c>
      <c r="EK247" s="57" t="s">
        <v>14783</v>
      </c>
      <c r="EQ247" s="57" t="s">
        <v>14784</v>
      </c>
      <c r="ER247" s="57" t="s">
        <v>14785</v>
      </c>
      <c r="ES247" s="57" t="s">
        <v>14786</v>
      </c>
      <c r="ET247" s="57" t="s">
        <v>14787</v>
      </c>
      <c r="EU247" s="57" t="s">
        <v>14788</v>
      </c>
      <c r="FA247" s="57" t="s">
        <v>12444</v>
      </c>
      <c r="FB247" s="57" t="s">
        <v>12445</v>
      </c>
      <c r="FC247" s="57" t="s">
        <v>6825</v>
      </c>
      <c r="FH247" s="57" t="s">
        <v>18061</v>
      </c>
      <c r="FI247" s="164" t="s">
        <v>20080</v>
      </c>
      <c r="FJ247" s="57" t="s">
        <v>19290</v>
      </c>
      <c r="FK247" s="57" t="s">
        <v>20791</v>
      </c>
      <c r="FL247" s="57" t="s">
        <v>12531</v>
      </c>
      <c r="FM247" s="57" t="s">
        <v>12532</v>
      </c>
      <c r="FU247" s="57" t="s">
        <v>20792</v>
      </c>
      <c r="FV247" s="57" t="s">
        <v>12534</v>
      </c>
      <c r="FW247" s="57" t="s">
        <v>14566</v>
      </c>
      <c r="GE247" s="57" t="s">
        <v>12536</v>
      </c>
      <c r="GF247" s="57" t="s">
        <v>10614</v>
      </c>
      <c r="GG247" s="57" t="s">
        <v>9216</v>
      </c>
      <c r="GL247" s="57" t="s">
        <v>18084</v>
      </c>
      <c r="GM247" s="164" t="s">
        <v>18802</v>
      </c>
      <c r="GN247" s="57" t="s">
        <v>20535</v>
      </c>
      <c r="GO247" s="57" t="s">
        <v>9669</v>
      </c>
      <c r="GP247" s="57" t="s">
        <v>20793</v>
      </c>
      <c r="GQ247" s="57" t="s">
        <v>20794</v>
      </c>
      <c r="GR247" s="57" t="s">
        <v>20783</v>
      </c>
      <c r="GS247" s="57" t="s">
        <v>7051</v>
      </c>
      <c r="GY247" s="57" t="s">
        <v>9674</v>
      </c>
      <c r="GZ247" s="57" t="s">
        <v>9675</v>
      </c>
      <c r="HA247" s="57" t="s">
        <v>9676</v>
      </c>
      <c r="HB247" s="57" t="s">
        <v>20795</v>
      </c>
      <c r="HC247" s="57" t="s">
        <v>7055</v>
      </c>
      <c r="HI247" s="57" t="s">
        <v>9678</v>
      </c>
      <c r="HJ247" s="57" t="s">
        <v>9767</v>
      </c>
      <c r="HK247" s="57" t="s">
        <v>7056</v>
      </c>
      <c r="HP247" s="57" t="s">
        <v>18072</v>
      </c>
      <c r="HQ247" s="164" t="s">
        <v>18805</v>
      </c>
      <c r="HR247" s="57" t="s">
        <v>18854</v>
      </c>
      <c r="HS247" s="57" t="s">
        <v>74</v>
      </c>
      <c r="HT247" s="57" t="s">
        <v>74</v>
      </c>
      <c r="HU247" s="57" t="s">
        <v>74</v>
      </c>
      <c r="HV247" s="57" t="s">
        <v>74</v>
      </c>
      <c r="HW247" s="57" t="s">
        <v>74</v>
      </c>
      <c r="HX247" s="57" t="s">
        <v>79</v>
      </c>
      <c r="HY247" s="57" t="s">
        <v>74</v>
      </c>
      <c r="HZ247" s="57" t="s">
        <v>74</v>
      </c>
      <c r="IA247" s="57" t="s">
        <v>74</v>
      </c>
      <c r="IB247" s="57" t="s">
        <v>74</v>
      </c>
      <c r="IC247" s="57" t="s">
        <v>74</v>
      </c>
      <c r="ID247" s="57" t="s">
        <v>74</v>
      </c>
      <c r="IE247" s="57" t="s">
        <v>74</v>
      </c>
      <c r="IF247" s="57" t="s">
        <v>74</v>
      </c>
      <c r="IG247" s="57" t="s">
        <v>74</v>
      </c>
      <c r="IH247" s="57" t="s">
        <v>74</v>
      </c>
      <c r="II247" s="57" t="s">
        <v>79</v>
      </c>
      <c r="IJ247" s="57">
        <v>21368</v>
      </c>
      <c r="IK247" s="57">
        <v>21347</v>
      </c>
      <c r="IL247" s="57">
        <v>31754</v>
      </c>
      <c r="IM247" s="57">
        <v>12061</v>
      </c>
      <c r="IT247" s="57">
        <v>2</v>
      </c>
      <c r="IU247" s="57">
        <v>1</v>
      </c>
      <c r="IV247" s="57">
        <v>2</v>
      </c>
      <c r="IW247" s="57">
        <v>1</v>
      </c>
      <c r="JN247" s="57">
        <v>21368</v>
      </c>
      <c r="JO247" s="57">
        <v>12061</v>
      </c>
      <c r="JP247" s="57">
        <v>21547</v>
      </c>
      <c r="JQ247" s="57">
        <v>21572</v>
      </c>
      <c r="JX247" s="57">
        <v>2</v>
      </c>
      <c r="JY247" s="57">
        <v>1</v>
      </c>
      <c r="JZ247" s="57">
        <v>2</v>
      </c>
      <c r="KA247" s="57">
        <v>1</v>
      </c>
      <c r="KR247" s="57">
        <v>21368</v>
      </c>
      <c r="KS247" s="57">
        <v>12061</v>
      </c>
      <c r="KT247" s="57">
        <v>21547</v>
      </c>
      <c r="KU247" s="57">
        <v>21572</v>
      </c>
      <c r="LB247" s="57">
        <v>2</v>
      </c>
      <c r="LC247" s="57">
        <v>1</v>
      </c>
      <c r="LD247" s="57">
        <v>2</v>
      </c>
      <c r="LE247" s="57">
        <v>1</v>
      </c>
      <c r="LV247" s="57">
        <v>21368</v>
      </c>
      <c r="LW247" s="57">
        <v>21547</v>
      </c>
      <c r="LX247" s="57">
        <v>21572</v>
      </c>
      <c r="LY247" s="57">
        <v>21567</v>
      </c>
      <c r="LZ247" s="57">
        <v>31754</v>
      </c>
      <c r="MF247" s="57">
        <v>2</v>
      </c>
      <c r="MG247" s="57">
        <v>2</v>
      </c>
      <c r="MH247" s="57">
        <v>1</v>
      </c>
      <c r="MI247" s="57">
        <v>1</v>
      </c>
      <c r="MJ247" s="57">
        <v>2</v>
      </c>
      <c r="MZ247" s="57">
        <v>21547</v>
      </c>
      <c r="NA247" s="57">
        <v>21572</v>
      </c>
      <c r="NJ247" s="57">
        <v>2</v>
      </c>
      <c r="NK247" s="57">
        <v>1</v>
      </c>
      <c r="PJ247" s="57" t="s">
        <v>20796</v>
      </c>
      <c r="PK247" s="57" t="s">
        <v>20797</v>
      </c>
      <c r="PL247" s="57" t="s">
        <v>20798</v>
      </c>
      <c r="PN247" s="57">
        <v>989.68517189999989</v>
      </c>
      <c r="PO247" s="57" t="s">
        <v>18823</v>
      </c>
      <c r="PP247" s="57" t="s">
        <v>18824</v>
      </c>
      <c r="PQ247" s="57" t="s">
        <v>18825</v>
      </c>
      <c r="PR247" s="57" t="s">
        <v>4182</v>
      </c>
      <c r="PS247" s="57" t="s">
        <v>4183</v>
      </c>
      <c r="PT247" s="57" t="s">
        <v>4184</v>
      </c>
      <c r="PU247" s="57" t="s">
        <v>4185</v>
      </c>
      <c r="PV247" s="57" t="s">
        <v>4076</v>
      </c>
      <c r="PW247" s="57" t="s">
        <v>3990</v>
      </c>
    </row>
    <row r="248" spans="1:439" ht="15" customHeight="1" x14ac:dyDescent="0.35">
      <c r="A248" s="57">
        <v>247</v>
      </c>
      <c r="B248" s="57" t="s">
        <v>2420</v>
      </c>
      <c r="C248" s="57" t="s">
        <v>2420</v>
      </c>
      <c r="D248" s="57" t="s">
        <v>433</v>
      </c>
      <c r="E248" s="57" t="s">
        <v>2738</v>
      </c>
      <c r="F248" s="57" t="s">
        <v>2739</v>
      </c>
      <c r="G248" s="57" t="s">
        <v>2740</v>
      </c>
      <c r="H248" s="57" t="s">
        <v>2741</v>
      </c>
      <c r="P248" s="57" t="s">
        <v>1411</v>
      </c>
      <c r="Q248" s="57" t="s">
        <v>2742</v>
      </c>
      <c r="S248" s="57" t="s">
        <v>63</v>
      </c>
      <c r="T248" s="57" t="s">
        <v>69</v>
      </c>
      <c r="U248" s="57" t="s">
        <v>69</v>
      </c>
      <c r="V248" s="57" t="s">
        <v>63</v>
      </c>
      <c r="W248" s="57" t="s">
        <v>69</v>
      </c>
      <c r="X248" s="57" t="s">
        <v>69</v>
      </c>
      <c r="Y248" s="57" t="s">
        <v>63</v>
      </c>
      <c r="Z248" s="57" t="s">
        <v>63</v>
      </c>
      <c r="AA248" s="57" t="s">
        <v>69</v>
      </c>
      <c r="AB248" s="57" t="s">
        <v>63</v>
      </c>
      <c r="AC248" s="57" t="s">
        <v>69</v>
      </c>
      <c r="AD248" s="57" t="s">
        <v>69</v>
      </c>
      <c r="AE248" s="57" t="s">
        <v>69</v>
      </c>
      <c r="AF248" s="57" t="s">
        <v>69</v>
      </c>
      <c r="AG248" s="57" t="s">
        <v>69</v>
      </c>
      <c r="AH248" s="57" t="s">
        <v>64</v>
      </c>
      <c r="AJ248" s="57" t="s">
        <v>65</v>
      </c>
      <c r="AK248" s="57" t="s">
        <v>71</v>
      </c>
      <c r="AL248" s="57" t="s">
        <v>66</v>
      </c>
      <c r="AN248" s="57" t="s">
        <v>2743</v>
      </c>
      <c r="AO248" s="57" t="s">
        <v>1070</v>
      </c>
      <c r="AP248" s="57" t="s">
        <v>18827</v>
      </c>
      <c r="AQ248" s="57" t="s">
        <v>67</v>
      </c>
      <c r="AR248" s="57" t="s">
        <v>67</v>
      </c>
      <c r="AS248" s="57" t="s">
        <v>2428</v>
      </c>
      <c r="AT248" s="57" t="s">
        <v>18859</v>
      </c>
      <c r="AU248" s="57" t="s">
        <v>7072</v>
      </c>
      <c r="AV248" s="57" t="s">
        <v>7073</v>
      </c>
      <c r="AW248" s="57" t="s">
        <v>7074</v>
      </c>
      <c r="AX248" s="57" t="s">
        <v>7075</v>
      </c>
      <c r="BE248" s="57" t="s">
        <v>7076</v>
      </c>
      <c r="BF248" s="57" t="s">
        <v>7077</v>
      </c>
      <c r="BG248" s="57" t="s">
        <v>7078</v>
      </c>
      <c r="BH248" s="57" t="s">
        <v>7079</v>
      </c>
      <c r="BO248" s="57" t="s">
        <v>7080</v>
      </c>
      <c r="BP248" s="57" t="s">
        <v>7081</v>
      </c>
      <c r="BQ248" s="57" t="s">
        <v>7082</v>
      </c>
      <c r="BV248" s="57" t="s">
        <v>18072</v>
      </c>
      <c r="BW248" s="164" t="s">
        <v>18802</v>
      </c>
      <c r="BX248" s="57" t="s">
        <v>19240</v>
      </c>
      <c r="BY248" s="57" t="s">
        <v>10069</v>
      </c>
      <c r="BZ248" s="57" t="s">
        <v>10070</v>
      </c>
      <c r="CA248" s="57" t="s">
        <v>10071</v>
      </c>
      <c r="CB248" s="57" t="s">
        <v>10072</v>
      </c>
      <c r="CC248" s="57" t="s">
        <v>10073</v>
      </c>
      <c r="CI248" s="57" t="s">
        <v>10074</v>
      </c>
      <c r="CJ248" s="57" t="s">
        <v>10075</v>
      </c>
      <c r="CK248" s="57" t="s">
        <v>10076</v>
      </c>
      <c r="CL248" s="57" t="s">
        <v>10077</v>
      </c>
      <c r="CM248" s="57" t="s">
        <v>10078</v>
      </c>
      <c r="CS248" s="57" t="s">
        <v>4498</v>
      </c>
      <c r="CT248" s="57" t="s">
        <v>614</v>
      </c>
      <c r="CU248" s="57" t="s">
        <v>10079</v>
      </c>
      <c r="CZ248" s="57" t="s">
        <v>18061</v>
      </c>
      <c r="DA248" s="164" t="s">
        <v>20511</v>
      </c>
      <c r="DB248" s="57" t="s">
        <v>18900</v>
      </c>
      <c r="DC248" s="57" t="s">
        <v>12812</v>
      </c>
      <c r="DD248" s="57" t="s">
        <v>9215</v>
      </c>
      <c r="DE248" s="57" t="s">
        <v>12813</v>
      </c>
      <c r="DF248" s="57" t="s">
        <v>12814</v>
      </c>
      <c r="DG248" s="57" t="s">
        <v>12815</v>
      </c>
      <c r="DH248" s="57" t="s">
        <v>12816</v>
      </c>
      <c r="DM248" s="57" t="s">
        <v>12817</v>
      </c>
      <c r="DN248" s="57" t="s">
        <v>12818</v>
      </c>
      <c r="DO248" s="57" t="s">
        <v>12819</v>
      </c>
      <c r="DP248" s="57" t="s">
        <v>12820</v>
      </c>
      <c r="DQ248" s="57" t="s">
        <v>12821</v>
      </c>
      <c r="DR248" s="57" t="s">
        <v>12822</v>
      </c>
      <c r="DW248" s="57" t="s">
        <v>6021</v>
      </c>
      <c r="DX248" s="57" t="s">
        <v>12823</v>
      </c>
      <c r="DY248" s="57" t="s">
        <v>12824</v>
      </c>
      <c r="ED248" s="57" t="s">
        <v>18066</v>
      </c>
      <c r="EE248" s="164" t="s">
        <v>18802</v>
      </c>
      <c r="EF248" s="57" t="s">
        <v>18956</v>
      </c>
      <c r="EG248" s="57" t="s">
        <v>14789</v>
      </c>
      <c r="EH248" s="57" t="s">
        <v>14790</v>
      </c>
      <c r="EI248" s="57" t="s">
        <v>14791</v>
      </c>
      <c r="EJ248" s="57" t="s">
        <v>14792</v>
      </c>
      <c r="EQ248" s="57" t="s">
        <v>14793</v>
      </c>
      <c r="ER248" s="57" t="s">
        <v>14794</v>
      </c>
      <c r="ES248" s="57" t="s">
        <v>14795</v>
      </c>
      <c r="ET248" s="57" t="s">
        <v>14796</v>
      </c>
      <c r="FA248" s="57" t="s">
        <v>664</v>
      </c>
      <c r="FB248" s="57" t="s">
        <v>13718</v>
      </c>
      <c r="FC248" s="57" t="s">
        <v>14797</v>
      </c>
      <c r="FH248" s="57" t="s">
        <v>18061</v>
      </c>
      <c r="FI248" s="164" t="s">
        <v>18835</v>
      </c>
      <c r="FJ248" s="57" t="s">
        <v>19894</v>
      </c>
      <c r="FK248" s="57" t="s">
        <v>16391</v>
      </c>
      <c r="FL248" s="57" t="s">
        <v>16392</v>
      </c>
      <c r="FM248" s="57" t="s">
        <v>16393</v>
      </c>
      <c r="FN248" s="57" t="s">
        <v>14121</v>
      </c>
      <c r="FU248" s="57" t="s">
        <v>16394</v>
      </c>
      <c r="FV248" s="57" t="s">
        <v>16395</v>
      </c>
      <c r="FW248" s="57" t="s">
        <v>16371</v>
      </c>
      <c r="GE248" s="57" t="s">
        <v>12536</v>
      </c>
      <c r="GF248" s="57" t="s">
        <v>10614</v>
      </c>
      <c r="GG248" s="57" t="s">
        <v>9216</v>
      </c>
      <c r="GL248" s="57" t="s">
        <v>18084</v>
      </c>
      <c r="GM248" s="164" t="s">
        <v>18802</v>
      </c>
      <c r="GN248" s="57" t="s">
        <v>20799</v>
      </c>
      <c r="HS248" s="57" t="s">
        <v>74</v>
      </c>
      <c r="HT248" s="57" t="s">
        <v>74</v>
      </c>
      <c r="HU248" s="57" t="s">
        <v>74</v>
      </c>
      <c r="HV248" s="57" t="s">
        <v>74</v>
      </c>
      <c r="HW248" s="57" t="s">
        <v>74</v>
      </c>
      <c r="HX248" s="57" t="s">
        <v>74</v>
      </c>
      <c r="HY248" s="57" t="s">
        <v>74</v>
      </c>
      <c r="HZ248" s="57" t="s">
        <v>74</v>
      </c>
      <c r="IA248" s="57" t="s">
        <v>74</v>
      </c>
      <c r="IB248" s="57" t="s">
        <v>74</v>
      </c>
      <c r="IC248" s="57" t="s">
        <v>79</v>
      </c>
      <c r="ID248" s="57" t="s">
        <v>74</v>
      </c>
      <c r="IE248" s="57" t="s">
        <v>74</v>
      </c>
      <c r="IF248" s="57" t="s">
        <v>74</v>
      </c>
      <c r="IG248" s="57" t="s">
        <v>79</v>
      </c>
      <c r="IH248" s="57" t="s">
        <v>79</v>
      </c>
      <c r="II248" s="57" t="s">
        <v>79</v>
      </c>
      <c r="IJ248" s="57">
        <v>31663</v>
      </c>
      <c r="IK248" s="57">
        <v>21547</v>
      </c>
      <c r="IL248" s="57">
        <v>21572</v>
      </c>
      <c r="IT248" s="57">
        <v>2</v>
      </c>
      <c r="IU248" s="57">
        <v>2</v>
      </c>
      <c r="IV248" s="57">
        <v>1</v>
      </c>
      <c r="JN248" s="57">
        <v>42759</v>
      </c>
      <c r="JO248" s="57">
        <v>42752</v>
      </c>
      <c r="JP248" s="57">
        <v>21547</v>
      </c>
      <c r="JQ248" s="57">
        <v>21572</v>
      </c>
      <c r="JX248" s="57">
        <v>2</v>
      </c>
      <c r="JY248" s="57">
        <v>1</v>
      </c>
      <c r="JZ248" s="57">
        <v>2</v>
      </c>
      <c r="KA248" s="57">
        <v>1</v>
      </c>
      <c r="KR248" s="57">
        <v>34525</v>
      </c>
      <c r="KS248" s="57">
        <v>42757</v>
      </c>
      <c r="LB248" s="57">
        <v>2</v>
      </c>
      <c r="LC248" s="57">
        <v>1</v>
      </c>
      <c r="LV248" s="57">
        <v>21547</v>
      </c>
      <c r="LW248" s="57">
        <v>21572</v>
      </c>
      <c r="MF248" s="57">
        <v>2</v>
      </c>
      <c r="MG248" s="57">
        <v>1</v>
      </c>
      <c r="MZ248" s="57">
        <v>21547</v>
      </c>
      <c r="NA248" s="57">
        <v>21572</v>
      </c>
      <c r="NJ248" s="57">
        <v>2</v>
      </c>
      <c r="NK248" s="57">
        <v>1</v>
      </c>
      <c r="PJ248" s="57" t="s">
        <v>20800</v>
      </c>
      <c r="PK248" s="57" t="s">
        <v>20801</v>
      </c>
      <c r="PL248" s="57" t="s">
        <v>20802</v>
      </c>
      <c r="PN248" s="57">
        <v>589.00262909999969</v>
      </c>
      <c r="PO248" s="57" t="s">
        <v>18823</v>
      </c>
      <c r="PP248" s="57" t="s">
        <v>18824</v>
      </c>
      <c r="PQ248" s="57" t="s">
        <v>18825</v>
      </c>
      <c r="PR248" s="57" t="s">
        <v>4186</v>
      </c>
      <c r="PS248" s="57" t="s">
        <v>4187</v>
      </c>
      <c r="PT248" s="57" t="s">
        <v>4188</v>
      </c>
      <c r="PU248" s="57" t="s">
        <v>4189</v>
      </c>
      <c r="PV248" s="57" t="s">
        <v>4190</v>
      </c>
      <c r="PW248" s="57" t="s">
        <v>3167</v>
      </c>
    </row>
    <row r="249" spans="1:439" ht="15" customHeight="1" x14ac:dyDescent="0.35">
      <c r="A249" s="57">
        <v>248</v>
      </c>
      <c r="B249" s="57" t="s">
        <v>2420</v>
      </c>
      <c r="C249" s="57" t="s">
        <v>2420</v>
      </c>
      <c r="D249" s="57" t="s">
        <v>434</v>
      </c>
      <c r="E249" s="57" t="s">
        <v>2744</v>
      </c>
      <c r="F249" s="57" t="s">
        <v>2745</v>
      </c>
      <c r="P249" s="57" t="s">
        <v>2592</v>
      </c>
      <c r="S249" s="57" t="s">
        <v>63</v>
      </c>
      <c r="T249" s="57" t="s">
        <v>69</v>
      </c>
      <c r="U249" s="57" t="s">
        <v>69</v>
      </c>
      <c r="V249" s="57" t="s">
        <v>63</v>
      </c>
      <c r="W249" s="57" t="s">
        <v>69</v>
      </c>
      <c r="X249" s="57" t="s">
        <v>69</v>
      </c>
      <c r="Y249" s="57" t="s">
        <v>69</v>
      </c>
      <c r="Z249" s="57" t="s">
        <v>63</v>
      </c>
      <c r="AA249" s="57" t="s">
        <v>69</v>
      </c>
      <c r="AB249" s="57" t="s">
        <v>63</v>
      </c>
      <c r="AC249" s="57" t="s">
        <v>69</v>
      </c>
      <c r="AD249" s="57" t="s">
        <v>69</v>
      </c>
      <c r="AE249" s="57" t="s">
        <v>63</v>
      </c>
      <c r="AF249" s="57" t="s">
        <v>63</v>
      </c>
      <c r="AG249" s="57" t="s">
        <v>63</v>
      </c>
      <c r="AH249" s="57" t="s">
        <v>70</v>
      </c>
      <c r="AI249" s="57" t="s">
        <v>2746</v>
      </c>
      <c r="AJ249" s="57" t="s">
        <v>71</v>
      </c>
      <c r="AK249" s="57" t="s">
        <v>76</v>
      </c>
      <c r="AL249" s="57" t="s">
        <v>77</v>
      </c>
      <c r="AM249" s="57" t="s">
        <v>2747</v>
      </c>
      <c r="AN249" s="57" t="s">
        <v>2748</v>
      </c>
      <c r="AO249" s="57" t="s">
        <v>1071</v>
      </c>
      <c r="AP249" s="57" t="s">
        <v>18827</v>
      </c>
      <c r="AQ249" s="57" t="s">
        <v>1245</v>
      </c>
      <c r="AR249" s="57" t="s">
        <v>73</v>
      </c>
      <c r="AS249" s="57" t="s">
        <v>2428</v>
      </c>
      <c r="AT249" s="57" t="s">
        <v>18801</v>
      </c>
      <c r="AU249" s="57" t="s">
        <v>7083</v>
      </c>
      <c r="AV249" s="57" t="s">
        <v>4585</v>
      </c>
      <c r="AW249" s="57" t="s">
        <v>4586</v>
      </c>
      <c r="AX249" s="57" t="s">
        <v>7032</v>
      </c>
      <c r="AY249" s="57" t="s">
        <v>7033</v>
      </c>
      <c r="BE249" s="57" t="s">
        <v>7084</v>
      </c>
      <c r="BF249" s="57" t="s">
        <v>4593</v>
      </c>
      <c r="BG249" s="57" t="s">
        <v>4595</v>
      </c>
      <c r="BH249" s="57" t="s">
        <v>7035</v>
      </c>
      <c r="BI249" s="57" t="s">
        <v>7036</v>
      </c>
      <c r="BO249" s="57" t="s">
        <v>4602</v>
      </c>
      <c r="BP249" s="57" t="s">
        <v>7037</v>
      </c>
      <c r="BQ249" s="57" t="s">
        <v>7038</v>
      </c>
      <c r="BV249" s="57" t="s">
        <v>18078</v>
      </c>
      <c r="BW249" s="164" t="s">
        <v>18805</v>
      </c>
      <c r="BX249" s="57" t="s">
        <v>20803</v>
      </c>
      <c r="BY249" s="57" t="s">
        <v>10042</v>
      </c>
      <c r="BZ249" s="57" t="s">
        <v>10043</v>
      </c>
      <c r="CA249" s="57" t="s">
        <v>10044</v>
      </c>
      <c r="CB249" s="57" t="s">
        <v>10045</v>
      </c>
      <c r="CC249" s="57" t="s">
        <v>6766</v>
      </c>
      <c r="CD249" s="57" t="s">
        <v>10046</v>
      </c>
      <c r="CI249" s="57" t="s">
        <v>10047</v>
      </c>
      <c r="CJ249" s="57" t="s">
        <v>10048</v>
      </c>
      <c r="CK249" s="57" t="s">
        <v>10049</v>
      </c>
      <c r="CL249" s="57" t="s">
        <v>10050</v>
      </c>
      <c r="CM249" s="57" t="s">
        <v>10051</v>
      </c>
      <c r="CN249" s="57" t="s">
        <v>6775</v>
      </c>
      <c r="CS249" s="57" t="s">
        <v>4579</v>
      </c>
      <c r="CT249" s="57" t="s">
        <v>4777</v>
      </c>
      <c r="CU249" s="57" t="s">
        <v>7038</v>
      </c>
      <c r="CZ249" s="57" t="s">
        <v>18078</v>
      </c>
      <c r="DA249" s="164" t="s">
        <v>18802</v>
      </c>
      <c r="DB249" s="57" t="s">
        <v>19910</v>
      </c>
      <c r="DC249" s="57" t="s">
        <v>12826</v>
      </c>
      <c r="DD249" s="57" t="s">
        <v>12774</v>
      </c>
      <c r="DE249" s="57" t="s">
        <v>12775</v>
      </c>
      <c r="DF249" s="57" t="s">
        <v>7414</v>
      </c>
      <c r="DG249" s="57" t="s">
        <v>12776</v>
      </c>
      <c r="DM249" s="57" t="s">
        <v>10463</v>
      </c>
      <c r="DN249" s="57" t="s">
        <v>12778</v>
      </c>
      <c r="DO249" s="57" t="s">
        <v>10464</v>
      </c>
      <c r="DP249" s="57" t="s">
        <v>12779</v>
      </c>
      <c r="DQ249" s="57" t="s">
        <v>12780</v>
      </c>
      <c r="DW249" s="57" t="s">
        <v>12781</v>
      </c>
      <c r="DX249" s="57" t="s">
        <v>681</v>
      </c>
      <c r="DY249" s="57" t="s">
        <v>5867</v>
      </c>
      <c r="ED249" s="57" t="s">
        <v>18084</v>
      </c>
      <c r="EE249" s="164" t="s">
        <v>18805</v>
      </c>
      <c r="EF249" s="57" t="s">
        <v>19136</v>
      </c>
      <c r="EG249" s="57" t="s">
        <v>14759</v>
      </c>
      <c r="EH249" s="57" t="s">
        <v>14760</v>
      </c>
      <c r="EI249" s="57" t="s">
        <v>13168</v>
      </c>
      <c r="EJ249" s="57" t="s">
        <v>13169</v>
      </c>
      <c r="EQ249" s="57" t="s">
        <v>13170</v>
      </c>
      <c r="ER249" s="57" t="s">
        <v>14761</v>
      </c>
      <c r="ES249" s="57" t="s">
        <v>13172</v>
      </c>
      <c r="ET249" s="57" t="s">
        <v>10529</v>
      </c>
      <c r="FA249" s="57" t="s">
        <v>605</v>
      </c>
      <c r="FB249" s="57" t="s">
        <v>5969</v>
      </c>
      <c r="FC249" s="57" t="s">
        <v>12485</v>
      </c>
      <c r="FH249" s="57" t="s">
        <v>18063</v>
      </c>
      <c r="FI249" s="164" t="s">
        <v>18802</v>
      </c>
      <c r="FJ249" s="57" t="s">
        <v>19516</v>
      </c>
      <c r="FK249" s="57" t="s">
        <v>20804</v>
      </c>
      <c r="FL249" s="57" t="s">
        <v>16366</v>
      </c>
      <c r="FM249" s="57" t="s">
        <v>16367</v>
      </c>
      <c r="FN249" s="57" t="s">
        <v>16368</v>
      </c>
      <c r="FU249" s="57" t="s">
        <v>16140</v>
      </c>
      <c r="FV249" s="57" t="s">
        <v>16370</v>
      </c>
      <c r="FW249" s="57" t="s">
        <v>20805</v>
      </c>
      <c r="GE249" s="57" t="s">
        <v>12536</v>
      </c>
      <c r="GF249" s="57" t="s">
        <v>10614</v>
      </c>
      <c r="GG249" s="57" t="s">
        <v>9216</v>
      </c>
      <c r="GL249" s="57" t="s">
        <v>18084</v>
      </c>
      <c r="GM249" s="164" t="s">
        <v>18802</v>
      </c>
      <c r="GN249" s="57" t="s">
        <v>20081</v>
      </c>
      <c r="GO249" s="57" t="s">
        <v>9669</v>
      </c>
      <c r="GP249" s="57" t="s">
        <v>20793</v>
      </c>
      <c r="GQ249" s="57" t="s">
        <v>20794</v>
      </c>
      <c r="GR249" s="57" t="s">
        <v>20783</v>
      </c>
      <c r="GS249" s="57" t="s">
        <v>7051</v>
      </c>
      <c r="GY249" s="57" t="s">
        <v>9674</v>
      </c>
      <c r="GZ249" s="57" t="s">
        <v>9675</v>
      </c>
      <c r="HA249" s="57" t="s">
        <v>9676</v>
      </c>
      <c r="HB249" s="57" t="s">
        <v>20806</v>
      </c>
      <c r="HC249" s="57" t="s">
        <v>7055</v>
      </c>
      <c r="HI249" s="57" t="s">
        <v>9678</v>
      </c>
      <c r="HJ249" s="57" t="s">
        <v>9767</v>
      </c>
      <c r="HK249" s="57" t="s">
        <v>7056</v>
      </c>
      <c r="HP249" s="57" t="s">
        <v>18072</v>
      </c>
      <c r="HQ249" s="164" t="s">
        <v>18805</v>
      </c>
      <c r="HR249" s="57" t="s">
        <v>18854</v>
      </c>
      <c r="HS249" s="57" t="s">
        <v>79</v>
      </c>
      <c r="HT249" s="57" t="s">
        <v>79</v>
      </c>
      <c r="HU249" s="57" t="s">
        <v>79</v>
      </c>
      <c r="HV249" s="57" t="s">
        <v>79</v>
      </c>
      <c r="HW249" s="57" t="s">
        <v>79</v>
      </c>
      <c r="HX249" s="57" t="s">
        <v>79</v>
      </c>
      <c r="HY249" s="57" t="s">
        <v>79</v>
      </c>
      <c r="HZ249" s="57" t="s">
        <v>79</v>
      </c>
      <c r="IA249" s="57" t="s">
        <v>79</v>
      </c>
      <c r="IB249" s="57" t="s">
        <v>79</v>
      </c>
      <c r="IC249" s="57" t="s">
        <v>79</v>
      </c>
      <c r="ID249" s="57" t="s">
        <v>79</v>
      </c>
      <c r="IE249" s="57" t="s">
        <v>79</v>
      </c>
      <c r="IF249" s="57" t="s">
        <v>79</v>
      </c>
      <c r="IG249" s="57" t="s">
        <v>79</v>
      </c>
      <c r="IH249" s="57" t="s">
        <v>79</v>
      </c>
      <c r="II249" s="57" t="s">
        <v>79</v>
      </c>
      <c r="IJ249" s="57">
        <v>32110</v>
      </c>
      <c r="IK249" s="57">
        <v>13254</v>
      </c>
      <c r="IT249" s="57">
        <v>2</v>
      </c>
      <c r="IU249" s="57">
        <v>1</v>
      </c>
      <c r="JN249" s="57">
        <v>21368</v>
      </c>
      <c r="JO249" s="57">
        <v>21347</v>
      </c>
      <c r="JP249" s="57">
        <v>21567</v>
      </c>
      <c r="JQ249" s="57">
        <v>21547</v>
      </c>
      <c r="JR249" s="57">
        <v>21572</v>
      </c>
      <c r="JX249" s="57">
        <v>3</v>
      </c>
      <c r="JY249" s="57">
        <v>1</v>
      </c>
      <c r="JZ249" s="57">
        <v>1</v>
      </c>
      <c r="KA249" s="57">
        <v>2</v>
      </c>
      <c r="KB249" s="57">
        <v>2</v>
      </c>
      <c r="KR249" s="57">
        <v>21572</v>
      </c>
      <c r="KS249" s="57">
        <v>11054</v>
      </c>
      <c r="LB249" s="57">
        <v>1</v>
      </c>
      <c r="LC249" s="57">
        <v>1</v>
      </c>
      <c r="LV249" s="57">
        <v>21368</v>
      </c>
      <c r="LW249" s="57">
        <v>32110</v>
      </c>
      <c r="LX249" s="57">
        <v>21547</v>
      </c>
      <c r="LY249" s="57">
        <v>21572</v>
      </c>
      <c r="MF249" s="57">
        <v>3</v>
      </c>
      <c r="MG249" s="57">
        <v>2</v>
      </c>
      <c r="MH249" s="57">
        <v>2</v>
      </c>
      <c r="MI249" s="57">
        <v>1</v>
      </c>
      <c r="MZ249" s="57">
        <v>21572</v>
      </c>
      <c r="NA249" s="57">
        <v>21547</v>
      </c>
      <c r="NJ249" s="57">
        <v>1</v>
      </c>
      <c r="NK249" s="57">
        <v>2</v>
      </c>
      <c r="PJ249" s="57" t="s">
        <v>20807</v>
      </c>
      <c r="PK249" s="57" t="s">
        <v>20808</v>
      </c>
      <c r="PL249" s="57" t="s">
        <v>20809</v>
      </c>
      <c r="PN249" s="57">
        <v>702.60966450000024</v>
      </c>
      <c r="PO249" s="57" t="s">
        <v>18823</v>
      </c>
      <c r="PP249" s="57" t="s">
        <v>18824</v>
      </c>
      <c r="PQ249" s="57" t="s">
        <v>18825</v>
      </c>
      <c r="PR249" s="57" t="s">
        <v>4191</v>
      </c>
      <c r="PS249" s="57" t="s">
        <v>4192</v>
      </c>
      <c r="PT249" s="57" t="s">
        <v>4193</v>
      </c>
      <c r="PU249" s="57" t="s">
        <v>4194</v>
      </c>
      <c r="PV249" s="57" t="s">
        <v>3993</v>
      </c>
      <c r="PW249" s="57" t="s">
        <v>3990</v>
      </c>
    </row>
    <row r="250" spans="1:439" ht="15" customHeight="1" x14ac:dyDescent="0.35">
      <c r="A250" s="57">
        <v>249</v>
      </c>
      <c r="B250" s="57" t="s">
        <v>2420</v>
      </c>
      <c r="C250" s="57" t="s">
        <v>2420</v>
      </c>
      <c r="D250" s="57" t="s">
        <v>435</v>
      </c>
      <c r="E250" s="57" t="s">
        <v>2749</v>
      </c>
      <c r="P250" s="57" t="s">
        <v>2592</v>
      </c>
      <c r="S250" s="57" t="s">
        <v>63</v>
      </c>
      <c r="T250" s="57" t="s">
        <v>69</v>
      </c>
      <c r="U250" s="57" t="s">
        <v>69</v>
      </c>
      <c r="V250" s="57" t="s">
        <v>69</v>
      </c>
      <c r="W250" s="57" t="s">
        <v>69</v>
      </c>
      <c r="X250" s="57" t="s">
        <v>69</v>
      </c>
      <c r="Y250" s="57" t="s">
        <v>69</v>
      </c>
      <c r="Z250" s="57" t="s">
        <v>63</v>
      </c>
      <c r="AA250" s="57" t="s">
        <v>69</v>
      </c>
      <c r="AB250" s="57" t="s">
        <v>63</v>
      </c>
      <c r="AC250" s="57" t="s">
        <v>69</v>
      </c>
      <c r="AD250" s="57" t="s">
        <v>69</v>
      </c>
      <c r="AE250" s="57" t="s">
        <v>63</v>
      </c>
      <c r="AF250" s="57" t="s">
        <v>69</v>
      </c>
      <c r="AG250" s="57" t="s">
        <v>69</v>
      </c>
      <c r="AH250" s="57" t="s">
        <v>75</v>
      </c>
      <c r="AI250" s="57" t="s">
        <v>2750</v>
      </c>
      <c r="AJ250" s="57" t="s">
        <v>71</v>
      </c>
      <c r="AK250" s="57" t="s">
        <v>81</v>
      </c>
      <c r="AL250" s="57" t="s">
        <v>77</v>
      </c>
      <c r="AM250" s="57" t="s">
        <v>2747</v>
      </c>
      <c r="AN250" s="57" t="s">
        <v>2751</v>
      </c>
      <c r="AO250" s="57" t="s">
        <v>1072</v>
      </c>
      <c r="AP250" s="57" t="s">
        <v>18827</v>
      </c>
      <c r="AQ250" s="57" t="s">
        <v>1245</v>
      </c>
      <c r="AR250" s="57" t="s">
        <v>78</v>
      </c>
      <c r="AS250" s="57" t="s">
        <v>2428</v>
      </c>
      <c r="AT250" s="57" t="s">
        <v>18801</v>
      </c>
      <c r="AU250" s="57" t="s">
        <v>7085</v>
      </c>
      <c r="AV250" s="57" t="s">
        <v>6843</v>
      </c>
      <c r="AW250" s="57" t="s">
        <v>6844</v>
      </c>
      <c r="AX250" s="57" t="s">
        <v>4671</v>
      </c>
      <c r="AY250" s="57" t="s">
        <v>4672</v>
      </c>
      <c r="AZ250" s="57" t="s">
        <v>4673</v>
      </c>
      <c r="BE250" s="57" t="s">
        <v>4674</v>
      </c>
      <c r="BF250" s="57" t="s">
        <v>6845</v>
      </c>
      <c r="BG250" s="57" t="s">
        <v>6846</v>
      </c>
      <c r="BH250" s="57" t="s">
        <v>7086</v>
      </c>
      <c r="BI250" s="57" t="s">
        <v>7087</v>
      </c>
      <c r="BJ250" s="57" t="s">
        <v>4680</v>
      </c>
      <c r="BO250" s="57" t="s">
        <v>4681</v>
      </c>
      <c r="BP250" s="57" t="s">
        <v>4579</v>
      </c>
      <c r="BQ250" s="57" t="s">
        <v>7088</v>
      </c>
      <c r="BV250" s="57" t="s">
        <v>18056</v>
      </c>
      <c r="BW250" s="164" t="s">
        <v>18805</v>
      </c>
      <c r="BX250" s="57" t="s">
        <v>20769</v>
      </c>
      <c r="BY250" s="57" t="s">
        <v>10082</v>
      </c>
      <c r="BZ250" s="57" t="s">
        <v>10083</v>
      </c>
      <c r="CA250" s="57" t="s">
        <v>10084</v>
      </c>
      <c r="CB250" s="57" t="s">
        <v>10085</v>
      </c>
      <c r="CI250" s="57" t="s">
        <v>10086</v>
      </c>
      <c r="CJ250" s="57" t="s">
        <v>10087</v>
      </c>
      <c r="CK250" s="57" t="s">
        <v>10088</v>
      </c>
      <c r="CL250" s="57" t="s">
        <v>10089</v>
      </c>
      <c r="CS250" s="57" t="s">
        <v>4580</v>
      </c>
      <c r="CT250" s="57" t="s">
        <v>4777</v>
      </c>
      <c r="CU250" s="57" t="s">
        <v>716</v>
      </c>
      <c r="CZ250" s="57" t="s">
        <v>18059</v>
      </c>
      <c r="DA250" s="164" t="s">
        <v>18805</v>
      </c>
      <c r="DB250" s="57" t="s">
        <v>20810</v>
      </c>
      <c r="DC250" s="57" t="s">
        <v>10516</v>
      </c>
      <c r="DD250" s="57" t="s">
        <v>10517</v>
      </c>
      <c r="DE250" s="57" t="s">
        <v>12827</v>
      </c>
      <c r="DF250" s="57" t="s">
        <v>12828</v>
      </c>
      <c r="DG250" s="57" t="s">
        <v>10520</v>
      </c>
      <c r="DH250" s="57" t="s">
        <v>10521</v>
      </c>
      <c r="DI250" s="57" t="s">
        <v>12829</v>
      </c>
      <c r="DJ250" s="57" t="s">
        <v>10522</v>
      </c>
      <c r="DM250" s="57" t="s">
        <v>12830</v>
      </c>
      <c r="DN250" s="57" t="s">
        <v>10526</v>
      </c>
      <c r="DO250" s="57" t="s">
        <v>12831</v>
      </c>
      <c r="DP250" s="57" t="s">
        <v>10525</v>
      </c>
      <c r="DQ250" s="57" t="s">
        <v>12482</v>
      </c>
      <c r="DR250" s="57" t="s">
        <v>12832</v>
      </c>
      <c r="DS250" s="57" t="s">
        <v>10529</v>
      </c>
      <c r="DW250" s="57" t="s">
        <v>12833</v>
      </c>
      <c r="DX250" s="57" t="s">
        <v>605</v>
      </c>
      <c r="DY250" s="57" t="s">
        <v>12485</v>
      </c>
      <c r="ED250" s="57" t="s">
        <v>18063</v>
      </c>
      <c r="EE250" s="164" t="s">
        <v>18802</v>
      </c>
      <c r="EF250" s="57" t="s">
        <v>18982</v>
      </c>
      <c r="EG250" s="57" t="s">
        <v>20811</v>
      </c>
      <c r="EH250" s="57" t="s">
        <v>20812</v>
      </c>
      <c r="EI250" s="57" t="s">
        <v>20813</v>
      </c>
      <c r="EJ250" s="57" t="s">
        <v>16188</v>
      </c>
      <c r="EQ250" s="57" t="s">
        <v>14481</v>
      </c>
      <c r="ER250" s="57" t="s">
        <v>20814</v>
      </c>
      <c r="ES250" s="57" t="s">
        <v>10648</v>
      </c>
      <c r="ET250" s="57" t="s">
        <v>20815</v>
      </c>
      <c r="FA250" s="57" t="s">
        <v>4602</v>
      </c>
      <c r="FB250" s="57" t="s">
        <v>7038</v>
      </c>
      <c r="FC250" s="57" t="s">
        <v>5596</v>
      </c>
      <c r="FH250" s="57" t="s">
        <v>18078</v>
      </c>
      <c r="FI250" s="164" t="s">
        <v>18805</v>
      </c>
      <c r="FJ250" s="57" t="s">
        <v>20086</v>
      </c>
      <c r="FK250" s="57" t="s">
        <v>16396</v>
      </c>
      <c r="FL250" s="57" t="s">
        <v>16397</v>
      </c>
      <c r="FM250" s="57" t="s">
        <v>16398</v>
      </c>
      <c r="FN250" s="57" t="s">
        <v>7295</v>
      </c>
      <c r="FO250" s="57" t="s">
        <v>8755</v>
      </c>
      <c r="FP250" s="57" t="s">
        <v>10793</v>
      </c>
      <c r="FU250" s="57" t="s">
        <v>16399</v>
      </c>
      <c r="FV250" s="57" t="s">
        <v>16400</v>
      </c>
      <c r="FW250" s="57" t="s">
        <v>16401</v>
      </c>
      <c r="FX250" s="57" t="s">
        <v>16402</v>
      </c>
      <c r="FY250" s="57" t="s">
        <v>10800</v>
      </c>
      <c r="FZ250" s="57" t="s">
        <v>16403</v>
      </c>
      <c r="GE250" s="57" t="s">
        <v>10011</v>
      </c>
      <c r="GF250" s="57" t="s">
        <v>714</v>
      </c>
      <c r="GG250" s="57" t="s">
        <v>716</v>
      </c>
      <c r="GL250" s="57" t="s">
        <v>18056</v>
      </c>
      <c r="GM250" s="164" t="s">
        <v>18802</v>
      </c>
      <c r="GN250" s="57" t="s">
        <v>18959</v>
      </c>
      <c r="GO250" s="57" t="s">
        <v>7449</v>
      </c>
      <c r="GP250" s="57" t="s">
        <v>17301</v>
      </c>
      <c r="GQ250" s="57" t="s">
        <v>10832</v>
      </c>
      <c r="GR250" s="57" t="s">
        <v>7453</v>
      </c>
      <c r="GS250" s="57" t="s">
        <v>17302</v>
      </c>
      <c r="GT250" s="57" t="s">
        <v>17303</v>
      </c>
      <c r="GY250" s="57" t="s">
        <v>17304</v>
      </c>
      <c r="GZ250" s="57" t="s">
        <v>17305</v>
      </c>
      <c r="HA250" s="57" t="s">
        <v>17306</v>
      </c>
      <c r="HB250" s="57" t="s">
        <v>7463</v>
      </c>
      <c r="HC250" s="57" t="s">
        <v>17307</v>
      </c>
      <c r="HI250" s="57" t="s">
        <v>11552</v>
      </c>
      <c r="HJ250" s="57" t="s">
        <v>9216</v>
      </c>
      <c r="HK250" s="57" t="s">
        <v>8833</v>
      </c>
      <c r="HP250" s="57" t="s">
        <v>18075</v>
      </c>
      <c r="HQ250" s="164" t="s">
        <v>18805</v>
      </c>
      <c r="HR250" s="57" t="s">
        <v>20816</v>
      </c>
      <c r="HS250" s="57" t="s">
        <v>82</v>
      </c>
      <c r="HT250" s="57" t="s">
        <v>82</v>
      </c>
      <c r="HU250" s="57" t="s">
        <v>82</v>
      </c>
      <c r="HV250" s="57" t="s">
        <v>82</v>
      </c>
      <c r="HW250" s="57" t="s">
        <v>82</v>
      </c>
      <c r="HX250" s="57" t="s">
        <v>82</v>
      </c>
      <c r="HY250" s="57" t="s">
        <v>79</v>
      </c>
      <c r="HZ250" s="57" t="s">
        <v>82</v>
      </c>
      <c r="IA250" s="57" t="s">
        <v>82</v>
      </c>
      <c r="IB250" s="57" t="s">
        <v>82</v>
      </c>
      <c r="IC250" s="57" t="s">
        <v>82</v>
      </c>
      <c r="ID250" s="57" t="s">
        <v>79</v>
      </c>
      <c r="IE250" s="57" t="s">
        <v>79</v>
      </c>
      <c r="IF250" s="57" t="s">
        <v>82</v>
      </c>
      <c r="IG250" s="57" t="s">
        <v>79</v>
      </c>
      <c r="IH250" s="57" t="s">
        <v>82</v>
      </c>
      <c r="II250" s="57" t="s">
        <v>84</v>
      </c>
      <c r="IJ250" s="57">
        <v>31754</v>
      </c>
      <c r="IK250" s="57">
        <v>11054</v>
      </c>
      <c r="IL250" s="57">
        <v>21547</v>
      </c>
      <c r="IM250" s="57">
        <v>21572</v>
      </c>
      <c r="IN250" s="57">
        <v>32054</v>
      </c>
      <c r="IT250" s="57">
        <v>3</v>
      </c>
      <c r="IU250" s="57">
        <v>2</v>
      </c>
      <c r="IV250" s="57">
        <v>2</v>
      </c>
      <c r="IW250" s="57">
        <v>2</v>
      </c>
      <c r="IX250" s="57">
        <v>2</v>
      </c>
      <c r="JN250" s="57">
        <v>31754</v>
      </c>
      <c r="JO250" s="57">
        <v>32110</v>
      </c>
      <c r="JP250" s="57">
        <v>31436</v>
      </c>
      <c r="JQ250" s="57">
        <v>21547</v>
      </c>
      <c r="JR250" s="57">
        <v>21572</v>
      </c>
      <c r="JX250" s="57">
        <v>3</v>
      </c>
      <c r="JY250" s="57">
        <v>2</v>
      </c>
      <c r="JZ250" s="57">
        <v>2</v>
      </c>
      <c r="KA250" s="57">
        <v>2</v>
      </c>
      <c r="KB250" s="57">
        <v>2</v>
      </c>
      <c r="KR250" s="57">
        <v>21547</v>
      </c>
      <c r="KS250" s="57">
        <v>21572</v>
      </c>
      <c r="LB250" s="57">
        <v>2</v>
      </c>
      <c r="LC250" s="57">
        <v>2</v>
      </c>
      <c r="LV250" s="57">
        <v>32110</v>
      </c>
      <c r="LW250" s="57">
        <v>32054</v>
      </c>
      <c r="LX250" s="57">
        <v>13254</v>
      </c>
      <c r="MF250" s="57">
        <v>2</v>
      </c>
      <c r="MG250" s="57">
        <v>2</v>
      </c>
      <c r="MH250" s="57">
        <v>2</v>
      </c>
      <c r="MZ250" s="57">
        <v>31754</v>
      </c>
      <c r="NA250" s="57">
        <v>21572</v>
      </c>
      <c r="NB250" s="57">
        <v>21547</v>
      </c>
      <c r="NC250" s="57">
        <v>32054</v>
      </c>
      <c r="ND250" s="57">
        <v>12061</v>
      </c>
      <c r="NJ250" s="57">
        <v>3</v>
      </c>
      <c r="NK250" s="57">
        <v>2</v>
      </c>
      <c r="NL250" s="57">
        <v>2</v>
      </c>
      <c r="NM250" s="57">
        <v>2</v>
      </c>
      <c r="NN250" s="57">
        <v>1</v>
      </c>
      <c r="OD250" s="57">
        <v>21572</v>
      </c>
      <c r="OE250" s="57">
        <v>21547</v>
      </c>
      <c r="ON250" s="57">
        <v>2</v>
      </c>
      <c r="OO250" s="57">
        <v>2</v>
      </c>
      <c r="PJ250" s="57" t="s">
        <v>20817</v>
      </c>
      <c r="PK250" s="57" t="s">
        <v>20818</v>
      </c>
      <c r="PL250" s="57" t="s">
        <v>20819</v>
      </c>
      <c r="PN250" s="57">
        <v>851.22686859999976</v>
      </c>
      <c r="PO250" s="57" t="s">
        <v>18823</v>
      </c>
      <c r="PP250" s="57" t="s">
        <v>18824</v>
      </c>
      <c r="PQ250" s="57" t="s">
        <v>18825</v>
      </c>
      <c r="PR250" s="57" t="s">
        <v>4195</v>
      </c>
      <c r="PS250" s="57" t="s">
        <v>4196</v>
      </c>
      <c r="PT250" s="57" t="s">
        <v>4197</v>
      </c>
      <c r="PU250" s="57" t="s">
        <v>3997</v>
      </c>
      <c r="PV250" s="57" t="s">
        <v>4198</v>
      </c>
      <c r="PW250" s="57" t="s">
        <v>4199</v>
      </c>
    </row>
    <row r="251" spans="1:439" ht="15" customHeight="1" x14ac:dyDescent="0.35">
      <c r="A251" s="57">
        <v>250</v>
      </c>
      <c r="B251" s="57" t="s">
        <v>2420</v>
      </c>
      <c r="C251" s="57" t="s">
        <v>2420</v>
      </c>
      <c r="D251" s="57" t="s">
        <v>436</v>
      </c>
      <c r="E251" s="57" t="s">
        <v>2752</v>
      </c>
      <c r="F251" s="57" t="s">
        <v>2753</v>
      </c>
      <c r="G251" s="57" t="s">
        <v>2754</v>
      </c>
      <c r="P251" s="57" t="s">
        <v>2592</v>
      </c>
      <c r="S251" s="57" t="s">
        <v>63</v>
      </c>
      <c r="T251" s="57" t="s">
        <v>69</v>
      </c>
      <c r="U251" s="57" t="s">
        <v>69</v>
      </c>
      <c r="V251" s="57" t="s">
        <v>63</v>
      </c>
      <c r="W251" s="57" t="s">
        <v>69</v>
      </c>
      <c r="X251" s="57" t="s">
        <v>69</v>
      </c>
      <c r="Y251" s="57" t="s">
        <v>63</v>
      </c>
      <c r="Z251" s="57" t="s">
        <v>63</v>
      </c>
      <c r="AA251" s="57" t="s">
        <v>69</v>
      </c>
      <c r="AB251" s="57" t="s">
        <v>63</v>
      </c>
      <c r="AC251" s="57" t="s">
        <v>69</v>
      </c>
      <c r="AD251" s="57" t="s">
        <v>69</v>
      </c>
      <c r="AE251" s="57" t="s">
        <v>69</v>
      </c>
      <c r="AF251" s="57" t="s">
        <v>63</v>
      </c>
      <c r="AG251" s="57" t="s">
        <v>63</v>
      </c>
      <c r="AH251" s="57" t="s">
        <v>64</v>
      </c>
      <c r="AK251" s="57" t="s">
        <v>65</v>
      </c>
      <c r="AL251" s="57" t="s">
        <v>66</v>
      </c>
      <c r="AN251" s="57" t="s">
        <v>2755</v>
      </c>
      <c r="AO251" s="57" t="s">
        <v>1073</v>
      </c>
      <c r="AP251" s="57" t="s">
        <v>18827</v>
      </c>
      <c r="AQ251" s="57" t="s">
        <v>67</v>
      </c>
      <c r="AR251" s="57" t="s">
        <v>67</v>
      </c>
      <c r="AS251" s="57" t="s">
        <v>2428</v>
      </c>
      <c r="AT251" s="57" t="s">
        <v>18859</v>
      </c>
      <c r="AU251" s="57" t="s">
        <v>7090</v>
      </c>
      <c r="AV251" s="57" t="s">
        <v>7091</v>
      </c>
      <c r="AW251" s="57" t="s">
        <v>7062</v>
      </c>
      <c r="AX251" s="57" t="s">
        <v>7063</v>
      </c>
      <c r="BE251" s="57" t="s">
        <v>7092</v>
      </c>
      <c r="BF251" s="57" t="s">
        <v>7093</v>
      </c>
      <c r="BG251" s="57" t="s">
        <v>7094</v>
      </c>
      <c r="BH251" s="57" t="s">
        <v>7067</v>
      </c>
      <c r="BO251" s="57" t="s">
        <v>7068</v>
      </c>
      <c r="BP251" s="57" t="s">
        <v>7069</v>
      </c>
      <c r="BQ251" s="57" t="s">
        <v>7095</v>
      </c>
      <c r="BV251" s="57" t="s">
        <v>18059</v>
      </c>
      <c r="BW251" s="164" t="s">
        <v>18802</v>
      </c>
      <c r="BX251" s="57" t="s">
        <v>20820</v>
      </c>
      <c r="BY251" s="57" t="s">
        <v>10090</v>
      </c>
      <c r="BZ251" s="57" t="s">
        <v>10061</v>
      </c>
      <c r="CA251" s="57" t="s">
        <v>10062</v>
      </c>
      <c r="CB251" s="57" t="s">
        <v>10063</v>
      </c>
      <c r="CC251" s="57" t="s">
        <v>10064</v>
      </c>
      <c r="CI251" s="57" t="s">
        <v>10065</v>
      </c>
      <c r="CJ251" s="57" t="s">
        <v>10091</v>
      </c>
      <c r="CK251" s="57" t="s">
        <v>10067</v>
      </c>
      <c r="CL251" s="57" t="s">
        <v>10092</v>
      </c>
      <c r="CM251" s="57" t="s">
        <v>9835</v>
      </c>
      <c r="CS251" s="57" t="s">
        <v>664</v>
      </c>
      <c r="CT251" s="57" t="s">
        <v>697</v>
      </c>
      <c r="CU251" s="57" t="s">
        <v>716</v>
      </c>
      <c r="CZ251" s="57" t="s">
        <v>18061</v>
      </c>
      <c r="DA251" s="164" t="s">
        <v>18835</v>
      </c>
      <c r="DB251" s="57" t="s">
        <v>19958</v>
      </c>
      <c r="DC251" s="57" t="s">
        <v>12834</v>
      </c>
      <c r="DD251" s="57" t="s">
        <v>12835</v>
      </c>
      <c r="DE251" s="57" t="s">
        <v>12836</v>
      </c>
      <c r="DF251" s="57" t="s">
        <v>12837</v>
      </c>
      <c r="DM251" s="57" t="s">
        <v>12838</v>
      </c>
      <c r="DN251" s="57" t="s">
        <v>12839</v>
      </c>
      <c r="DO251" s="57" t="s">
        <v>12840</v>
      </c>
      <c r="DP251" s="57" t="s">
        <v>12841</v>
      </c>
      <c r="DW251" s="57" t="s">
        <v>12842</v>
      </c>
      <c r="DX251" s="57" t="s">
        <v>716</v>
      </c>
      <c r="DY251" s="57" t="s">
        <v>12843</v>
      </c>
      <c r="ED251" s="57" t="s">
        <v>18061</v>
      </c>
      <c r="EE251" s="164" t="s">
        <v>20080</v>
      </c>
      <c r="EF251" s="57" t="s">
        <v>19284</v>
      </c>
      <c r="EG251" s="57" t="s">
        <v>14798</v>
      </c>
      <c r="EH251" s="57" t="s">
        <v>14799</v>
      </c>
      <c r="EI251" s="57" t="s">
        <v>14800</v>
      </c>
      <c r="EJ251" s="57" t="s">
        <v>14801</v>
      </c>
      <c r="EK251" s="57" t="s">
        <v>14802</v>
      </c>
      <c r="EQ251" s="57" t="s">
        <v>14803</v>
      </c>
      <c r="ER251" s="57" t="s">
        <v>14804</v>
      </c>
      <c r="ES251" s="57" t="s">
        <v>14805</v>
      </c>
      <c r="ET251" s="57" t="s">
        <v>14806</v>
      </c>
      <c r="EU251" s="57" t="s">
        <v>14807</v>
      </c>
      <c r="FA251" s="57" t="s">
        <v>12444</v>
      </c>
      <c r="FB251" s="57" t="s">
        <v>12445</v>
      </c>
      <c r="FC251" s="57" t="s">
        <v>6825</v>
      </c>
      <c r="FH251" s="57" t="s">
        <v>18061</v>
      </c>
      <c r="FI251" s="164" t="s">
        <v>20080</v>
      </c>
      <c r="FJ251" s="57" t="s">
        <v>19295</v>
      </c>
      <c r="FK251" s="57" t="s">
        <v>20791</v>
      </c>
      <c r="FL251" s="57" t="s">
        <v>12531</v>
      </c>
      <c r="FM251" s="57" t="s">
        <v>12532</v>
      </c>
      <c r="FU251" s="57" t="s">
        <v>20792</v>
      </c>
      <c r="FV251" s="57" t="s">
        <v>12534</v>
      </c>
      <c r="FW251" s="57" t="s">
        <v>14566</v>
      </c>
      <c r="GE251" s="57" t="s">
        <v>12536</v>
      </c>
      <c r="GF251" s="57" t="s">
        <v>10614</v>
      </c>
      <c r="GG251" s="57" t="s">
        <v>9216</v>
      </c>
      <c r="GL251" s="57" t="s">
        <v>18084</v>
      </c>
      <c r="GM251" s="164" t="s">
        <v>18802</v>
      </c>
      <c r="GN251" s="57" t="s">
        <v>20535</v>
      </c>
      <c r="HS251" s="57" t="s">
        <v>74</v>
      </c>
      <c r="HT251" s="57" t="s">
        <v>74</v>
      </c>
      <c r="HU251" s="57" t="s">
        <v>74</v>
      </c>
      <c r="HV251" s="57" t="s">
        <v>74</v>
      </c>
      <c r="HW251" s="57" t="s">
        <v>74</v>
      </c>
      <c r="HX251" s="57" t="s">
        <v>74</v>
      </c>
      <c r="HY251" s="57" t="s">
        <v>74</v>
      </c>
      <c r="HZ251" s="57" t="s">
        <v>74</v>
      </c>
      <c r="IA251" s="57" t="s">
        <v>74</v>
      </c>
      <c r="IB251" s="57" t="s">
        <v>74</v>
      </c>
      <c r="IC251" s="57" t="s">
        <v>74</v>
      </c>
      <c r="ID251" s="57" t="s">
        <v>74</v>
      </c>
      <c r="IE251" s="57" t="s">
        <v>74</v>
      </c>
      <c r="IF251" s="57" t="s">
        <v>74</v>
      </c>
      <c r="IG251" s="57" t="s">
        <v>74</v>
      </c>
      <c r="IH251" s="57" t="s">
        <v>74</v>
      </c>
      <c r="II251" s="57" t="s">
        <v>79</v>
      </c>
      <c r="IJ251" s="57">
        <v>21347</v>
      </c>
      <c r="IK251" s="57">
        <v>12061</v>
      </c>
      <c r="IL251" s="57">
        <v>31754</v>
      </c>
      <c r="IM251" s="57">
        <v>21547</v>
      </c>
      <c r="IN251" s="57">
        <v>21572</v>
      </c>
      <c r="IT251" s="57">
        <v>2</v>
      </c>
      <c r="IU251" s="57">
        <v>1</v>
      </c>
      <c r="IV251" s="57">
        <v>2</v>
      </c>
      <c r="IW251" s="57">
        <v>2</v>
      </c>
      <c r="IX251" s="57">
        <v>1</v>
      </c>
      <c r="JN251" s="57">
        <v>21347</v>
      </c>
      <c r="JO251" s="57">
        <v>12061</v>
      </c>
      <c r="JP251" s="57">
        <v>21547</v>
      </c>
      <c r="JQ251" s="57">
        <v>21572</v>
      </c>
      <c r="JX251" s="57">
        <v>2</v>
      </c>
      <c r="JY251" s="57">
        <v>1</v>
      </c>
      <c r="JZ251" s="57">
        <v>2</v>
      </c>
      <c r="KA251" s="57">
        <v>1</v>
      </c>
      <c r="KR251" s="57">
        <v>21347</v>
      </c>
      <c r="KS251" s="57">
        <v>12061</v>
      </c>
      <c r="KT251" s="57">
        <v>21547</v>
      </c>
      <c r="KU251" s="57">
        <v>21572</v>
      </c>
      <c r="LB251" s="57">
        <v>2</v>
      </c>
      <c r="LC251" s="57">
        <v>1</v>
      </c>
      <c r="LD251" s="57">
        <v>2</v>
      </c>
      <c r="LE251" s="57">
        <v>1</v>
      </c>
      <c r="LV251" s="57">
        <v>21347</v>
      </c>
      <c r="LW251" s="57">
        <v>21547</v>
      </c>
      <c r="LX251" s="57">
        <v>21572</v>
      </c>
      <c r="LY251" s="57">
        <v>21567</v>
      </c>
      <c r="LZ251" s="57">
        <v>31754</v>
      </c>
      <c r="MF251" s="57">
        <v>2</v>
      </c>
      <c r="MG251" s="57">
        <v>2</v>
      </c>
      <c r="MH251" s="57">
        <v>1</v>
      </c>
      <c r="MI251" s="57">
        <v>1</v>
      </c>
      <c r="MJ251" s="57">
        <v>2</v>
      </c>
      <c r="MZ251" s="57">
        <v>21547</v>
      </c>
      <c r="NA251" s="57">
        <v>21572</v>
      </c>
      <c r="NJ251" s="57">
        <v>2</v>
      </c>
      <c r="NK251" s="57">
        <v>1</v>
      </c>
      <c r="PJ251" s="57" t="s">
        <v>20821</v>
      </c>
      <c r="PK251" s="57" t="s">
        <v>20822</v>
      </c>
      <c r="PL251" s="57" t="s">
        <v>20823</v>
      </c>
      <c r="PN251" s="57">
        <v>585.33713160000002</v>
      </c>
      <c r="PO251" s="57" t="s">
        <v>18823</v>
      </c>
      <c r="PP251" s="57" t="s">
        <v>18824</v>
      </c>
      <c r="PQ251" s="57" t="s">
        <v>18825</v>
      </c>
      <c r="PR251" s="57" t="s">
        <v>4200</v>
      </c>
      <c r="PS251" s="57" t="s">
        <v>4201</v>
      </c>
      <c r="PT251" s="57" t="s">
        <v>4202</v>
      </c>
      <c r="PU251" s="57" t="s">
        <v>4203</v>
      </c>
      <c r="PV251" s="57" t="s">
        <v>4076</v>
      </c>
      <c r="PW251" s="57" t="s">
        <v>3167</v>
      </c>
    </row>
    <row r="252" spans="1:439" ht="15" customHeight="1" x14ac:dyDescent="0.35">
      <c r="A252" s="57">
        <v>251</v>
      </c>
      <c r="B252" s="57" t="s">
        <v>2420</v>
      </c>
      <c r="C252" s="57" t="s">
        <v>2420</v>
      </c>
      <c r="D252" s="57" t="s">
        <v>437</v>
      </c>
      <c r="E252" s="57" t="s">
        <v>2756</v>
      </c>
      <c r="F252" s="57" t="s">
        <v>2757</v>
      </c>
      <c r="G252" s="57" t="s">
        <v>2758</v>
      </c>
      <c r="P252" s="57" t="s">
        <v>2592</v>
      </c>
      <c r="S252" s="57" t="s">
        <v>63</v>
      </c>
      <c r="T252" s="57" t="s">
        <v>69</v>
      </c>
      <c r="U252" s="57" t="s">
        <v>69</v>
      </c>
      <c r="V252" s="57" t="s">
        <v>69</v>
      </c>
      <c r="W252" s="57" t="s">
        <v>69</v>
      </c>
      <c r="X252" s="57" t="s">
        <v>69</v>
      </c>
      <c r="Y252" s="57" t="s">
        <v>69</v>
      </c>
      <c r="Z252" s="57" t="s">
        <v>63</v>
      </c>
      <c r="AA252" s="57" t="s">
        <v>69</v>
      </c>
      <c r="AB252" s="57" t="s">
        <v>63</v>
      </c>
      <c r="AC252" s="57" t="s">
        <v>69</v>
      </c>
      <c r="AD252" s="57" t="s">
        <v>69</v>
      </c>
      <c r="AE252" s="57" t="s">
        <v>63</v>
      </c>
      <c r="AF252" s="57" t="s">
        <v>69</v>
      </c>
      <c r="AG252" s="57" t="s">
        <v>69</v>
      </c>
      <c r="AH252" s="57" t="s">
        <v>75</v>
      </c>
      <c r="AI252" s="57" t="s">
        <v>2759</v>
      </c>
      <c r="AJ252" s="57" t="s">
        <v>71</v>
      </c>
      <c r="AK252" s="57" t="s">
        <v>81</v>
      </c>
      <c r="AL252" s="57" t="s">
        <v>77</v>
      </c>
      <c r="AM252" s="57" t="s">
        <v>2760</v>
      </c>
      <c r="AN252" s="57" t="s">
        <v>2761</v>
      </c>
      <c r="AO252" s="57" t="s">
        <v>1074</v>
      </c>
      <c r="AP252" s="57" t="s">
        <v>18827</v>
      </c>
      <c r="AQ252" s="57" t="s">
        <v>1245</v>
      </c>
      <c r="AR252" s="57" t="s">
        <v>78</v>
      </c>
      <c r="AS252" s="57" t="s">
        <v>2428</v>
      </c>
      <c r="AT252" s="57" t="s">
        <v>18801</v>
      </c>
      <c r="AU252" s="57" t="s">
        <v>7096</v>
      </c>
      <c r="AV252" s="57" t="s">
        <v>6843</v>
      </c>
      <c r="AW252" s="57" t="s">
        <v>6844</v>
      </c>
      <c r="AX252" s="57" t="s">
        <v>4671</v>
      </c>
      <c r="AY252" s="57" t="s">
        <v>4672</v>
      </c>
      <c r="AZ252" s="57" t="s">
        <v>4673</v>
      </c>
      <c r="BE252" s="57" t="s">
        <v>4674</v>
      </c>
      <c r="BF252" s="57" t="s">
        <v>6845</v>
      </c>
      <c r="BG252" s="57" t="s">
        <v>6846</v>
      </c>
      <c r="BH252" s="57" t="s">
        <v>7086</v>
      </c>
      <c r="BI252" s="57" t="s">
        <v>7087</v>
      </c>
      <c r="BJ252" s="57" t="s">
        <v>4680</v>
      </c>
      <c r="BO252" s="57" t="s">
        <v>4681</v>
      </c>
      <c r="BP252" s="57" t="s">
        <v>4579</v>
      </c>
      <c r="BQ252" s="57" t="s">
        <v>7088</v>
      </c>
      <c r="BV252" s="57" t="s">
        <v>18056</v>
      </c>
      <c r="BW252" s="164" t="s">
        <v>18805</v>
      </c>
      <c r="BX252" s="57" t="s">
        <v>19981</v>
      </c>
      <c r="BY252" s="57" t="s">
        <v>10093</v>
      </c>
      <c r="BZ252" s="57" t="s">
        <v>10094</v>
      </c>
      <c r="CA252" s="57" t="s">
        <v>10095</v>
      </c>
      <c r="CB252" s="57" t="s">
        <v>10085</v>
      </c>
      <c r="CI252" s="57" t="s">
        <v>10096</v>
      </c>
      <c r="CJ252" s="57" t="s">
        <v>10097</v>
      </c>
      <c r="CK252" s="57" t="s">
        <v>10098</v>
      </c>
      <c r="CL252" s="57" t="s">
        <v>10099</v>
      </c>
      <c r="CS252" s="57" t="s">
        <v>4580</v>
      </c>
      <c r="CT252" s="57" t="s">
        <v>4777</v>
      </c>
      <c r="CU252" s="57" t="s">
        <v>716</v>
      </c>
      <c r="CZ252" s="57" t="s">
        <v>18059</v>
      </c>
      <c r="DA252" s="164" t="s">
        <v>18805</v>
      </c>
      <c r="DB252" s="57" t="s">
        <v>20605</v>
      </c>
      <c r="DC252" s="57" t="s">
        <v>10516</v>
      </c>
      <c r="DD252" s="57" t="s">
        <v>10517</v>
      </c>
      <c r="DE252" s="57" t="s">
        <v>12827</v>
      </c>
      <c r="DF252" s="57" t="s">
        <v>12828</v>
      </c>
      <c r="DG252" s="57" t="s">
        <v>10520</v>
      </c>
      <c r="DH252" s="57" t="s">
        <v>10521</v>
      </c>
      <c r="DI252" s="57" t="s">
        <v>20824</v>
      </c>
      <c r="DJ252" s="57" t="s">
        <v>10522</v>
      </c>
      <c r="DM252" s="57" t="s">
        <v>12830</v>
      </c>
      <c r="DN252" s="57" t="s">
        <v>10526</v>
      </c>
      <c r="DO252" s="57" t="s">
        <v>12831</v>
      </c>
      <c r="DP252" s="57" t="s">
        <v>10525</v>
      </c>
      <c r="DQ252" s="57" t="s">
        <v>12482</v>
      </c>
      <c r="DR252" s="57" t="s">
        <v>20825</v>
      </c>
      <c r="DS252" s="57" t="s">
        <v>10529</v>
      </c>
      <c r="DW252" s="57" t="s">
        <v>12833</v>
      </c>
      <c r="DX252" s="57" t="s">
        <v>605</v>
      </c>
      <c r="DY252" s="57" t="s">
        <v>12485</v>
      </c>
      <c r="ED252" s="57" t="s">
        <v>18063</v>
      </c>
      <c r="EE252" s="164" t="s">
        <v>18802</v>
      </c>
      <c r="EF252" s="57" t="s">
        <v>18982</v>
      </c>
      <c r="EG252" s="57" t="s">
        <v>20826</v>
      </c>
      <c r="EH252" s="57" t="s">
        <v>20812</v>
      </c>
      <c r="EI252" s="57" t="s">
        <v>20813</v>
      </c>
      <c r="EJ252" s="57" t="s">
        <v>16188</v>
      </c>
      <c r="EQ252" s="57" t="s">
        <v>14481</v>
      </c>
      <c r="ER252" s="57" t="s">
        <v>20827</v>
      </c>
      <c r="ES252" s="57" t="s">
        <v>10648</v>
      </c>
      <c r="ET252" s="57" t="s">
        <v>20815</v>
      </c>
      <c r="FA252" s="57" t="s">
        <v>4602</v>
      </c>
      <c r="FB252" s="57" t="s">
        <v>716</v>
      </c>
      <c r="FC252" s="57" t="s">
        <v>5596</v>
      </c>
      <c r="FH252" s="57" t="s">
        <v>18078</v>
      </c>
      <c r="FI252" s="164" t="s">
        <v>18805</v>
      </c>
      <c r="FJ252" s="57" t="s">
        <v>20086</v>
      </c>
      <c r="FK252" s="57" t="s">
        <v>20828</v>
      </c>
      <c r="FL252" s="57" t="s">
        <v>20829</v>
      </c>
      <c r="FM252" s="57" t="s">
        <v>16398</v>
      </c>
      <c r="FN252" s="57" t="s">
        <v>7295</v>
      </c>
      <c r="FO252" s="57" t="s">
        <v>8755</v>
      </c>
      <c r="FP252" s="57" t="s">
        <v>10793</v>
      </c>
      <c r="FU252" s="57" t="s">
        <v>20830</v>
      </c>
      <c r="FV252" s="57" t="s">
        <v>20831</v>
      </c>
      <c r="FW252" s="57" t="s">
        <v>20832</v>
      </c>
      <c r="FX252" s="57" t="s">
        <v>16402</v>
      </c>
      <c r="FY252" s="57" t="s">
        <v>10800</v>
      </c>
      <c r="GE252" s="57" t="s">
        <v>10011</v>
      </c>
      <c r="GF252" s="57" t="s">
        <v>714</v>
      </c>
      <c r="GL252" s="57" t="s">
        <v>18056</v>
      </c>
      <c r="GM252" s="164" t="s">
        <v>18802</v>
      </c>
      <c r="GN252" s="57" t="s">
        <v>18959</v>
      </c>
      <c r="GO252" s="57" t="s">
        <v>7449</v>
      </c>
      <c r="GP252" s="57" t="s">
        <v>17301</v>
      </c>
      <c r="GQ252" s="57" t="s">
        <v>10832</v>
      </c>
      <c r="GR252" s="57" t="s">
        <v>7453</v>
      </c>
      <c r="GS252" s="57" t="s">
        <v>17302</v>
      </c>
      <c r="GT252" s="57" t="s">
        <v>17303</v>
      </c>
      <c r="GY252" s="57" t="s">
        <v>17304</v>
      </c>
      <c r="GZ252" s="57" t="s">
        <v>17305</v>
      </c>
      <c r="HA252" s="57" t="s">
        <v>17306</v>
      </c>
      <c r="HB252" s="57" t="s">
        <v>7463</v>
      </c>
      <c r="HC252" s="57" t="s">
        <v>17307</v>
      </c>
      <c r="HI252" s="57" t="s">
        <v>11552</v>
      </c>
      <c r="HJ252" s="57" t="s">
        <v>9216</v>
      </c>
      <c r="HK252" s="57" t="s">
        <v>8833</v>
      </c>
      <c r="HP252" s="57" t="s">
        <v>18075</v>
      </c>
      <c r="HQ252" s="164" t="s">
        <v>18805</v>
      </c>
      <c r="HR252" s="57" t="s">
        <v>20816</v>
      </c>
      <c r="HS252" s="57" t="s">
        <v>82</v>
      </c>
      <c r="HT252" s="57" t="s">
        <v>82</v>
      </c>
      <c r="HU252" s="57" t="s">
        <v>82</v>
      </c>
      <c r="HV252" s="57" t="s">
        <v>82</v>
      </c>
      <c r="HW252" s="57" t="s">
        <v>82</v>
      </c>
      <c r="HX252" s="57" t="s">
        <v>82</v>
      </c>
      <c r="HY252" s="57" t="s">
        <v>82</v>
      </c>
      <c r="HZ252" s="57" t="s">
        <v>82</v>
      </c>
      <c r="IA252" s="57" t="s">
        <v>82</v>
      </c>
      <c r="IB252" s="57" t="s">
        <v>82</v>
      </c>
      <c r="IC252" s="57" t="s">
        <v>82</v>
      </c>
      <c r="ID252" s="57" t="s">
        <v>79</v>
      </c>
      <c r="IE252" s="57" t="s">
        <v>79</v>
      </c>
      <c r="IF252" s="57" t="s">
        <v>82</v>
      </c>
      <c r="IG252" s="57" t="s">
        <v>79</v>
      </c>
      <c r="IH252" s="57" t="s">
        <v>79</v>
      </c>
      <c r="II252" s="57" t="s">
        <v>84</v>
      </c>
      <c r="IJ252" s="57">
        <v>31754</v>
      </c>
      <c r="IK252" s="57">
        <v>11054</v>
      </c>
      <c r="IL252" s="57">
        <v>21547</v>
      </c>
      <c r="IM252" s="57">
        <v>21572</v>
      </c>
      <c r="IN252" s="57">
        <v>32054</v>
      </c>
      <c r="IT252" s="57">
        <v>3</v>
      </c>
      <c r="IU252" s="57">
        <v>2</v>
      </c>
      <c r="IV252" s="57">
        <v>2</v>
      </c>
      <c r="IW252" s="57">
        <v>2</v>
      </c>
      <c r="IX252" s="57">
        <v>2</v>
      </c>
      <c r="JN252" s="57">
        <v>31754</v>
      </c>
      <c r="JO252" s="57">
        <v>32110</v>
      </c>
      <c r="JP252" s="57">
        <v>31436</v>
      </c>
      <c r="JQ252" s="57">
        <v>21547</v>
      </c>
      <c r="JR252" s="57">
        <v>21572</v>
      </c>
      <c r="JX252" s="57">
        <v>3</v>
      </c>
      <c r="JY252" s="57">
        <v>2</v>
      </c>
      <c r="JZ252" s="57">
        <v>2</v>
      </c>
      <c r="KA252" s="57">
        <v>2</v>
      </c>
      <c r="KB252" s="57">
        <v>2</v>
      </c>
      <c r="KR252" s="57">
        <v>21547</v>
      </c>
      <c r="KS252" s="57">
        <v>21572</v>
      </c>
      <c r="LB252" s="57">
        <v>2</v>
      </c>
      <c r="LC252" s="57">
        <v>2</v>
      </c>
      <c r="LV252" s="57">
        <v>32110</v>
      </c>
      <c r="LW252" s="57">
        <v>13254</v>
      </c>
      <c r="LX252" s="57">
        <v>32054</v>
      </c>
      <c r="MF252" s="57">
        <v>2</v>
      </c>
      <c r="MG252" s="57">
        <v>2</v>
      </c>
      <c r="MH252" s="57">
        <v>2</v>
      </c>
      <c r="MZ252" s="57">
        <v>31754</v>
      </c>
      <c r="NA252" s="57">
        <v>21547</v>
      </c>
      <c r="NB252" s="57">
        <v>21572</v>
      </c>
      <c r="NC252" s="57">
        <v>32054</v>
      </c>
      <c r="ND252" s="57">
        <v>12061</v>
      </c>
      <c r="NJ252" s="57">
        <v>3</v>
      </c>
      <c r="NK252" s="57">
        <v>2</v>
      </c>
      <c r="NL252" s="57">
        <v>2</v>
      </c>
      <c r="NM252" s="57">
        <v>2</v>
      </c>
      <c r="NN252" s="57">
        <v>1</v>
      </c>
      <c r="OD252" s="57">
        <v>21547</v>
      </c>
      <c r="OE252" s="57">
        <v>21572</v>
      </c>
      <c r="ON252" s="57">
        <v>2</v>
      </c>
      <c r="OO252" s="57">
        <v>2</v>
      </c>
      <c r="PJ252" s="57" t="s">
        <v>20833</v>
      </c>
      <c r="PK252" s="57" t="s">
        <v>20834</v>
      </c>
      <c r="PL252" s="57" t="s">
        <v>20835</v>
      </c>
      <c r="PN252" s="57">
        <v>1180.2981291999997</v>
      </c>
      <c r="PO252" s="57" t="s">
        <v>18823</v>
      </c>
      <c r="PP252" s="57" t="s">
        <v>18824</v>
      </c>
      <c r="PQ252" s="57" t="s">
        <v>18825</v>
      </c>
      <c r="PR252" s="57" t="s">
        <v>4204</v>
      </c>
      <c r="PS252" s="57" t="s">
        <v>4205</v>
      </c>
      <c r="PT252" s="57" t="s">
        <v>4197</v>
      </c>
      <c r="PU252" s="57" t="s">
        <v>3997</v>
      </c>
      <c r="PV252" s="57" t="s">
        <v>4198</v>
      </c>
      <c r="PW252" s="57" t="s">
        <v>4199</v>
      </c>
    </row>
    <row r="253" spans="1:439" ht="15" customHeight="1" x14ac:dyDescent="0.35">
      <c r="A253" s="57">
        <v>252</v>
      </c>
      <c r="B253" s="57" t="s">
        <v>2420</v>
      </c>
      <c r="C253" s="57" t="s">
        <v>2420</v>
      </c>
      <c r="D253" s="57" t="s">
        <v>438</v>
      </c>
      <c r="E253" s="57" t="s">
        <v>2762</v>
      </c>
      <c r="F253" s="57" t="s">
        <v>2763</v>
      </c>
      <c r="G253" s="57" t="s">
        <v>2764</v>
      </c>
      <c r="P253" s="57" t="s">
        <v>1977</v>
      </c>
      <c r="S253" s="57" t="s">
        <v>69</v>
      </c>
      <c r="T253" s="57" t="s">
        <v>69</v>
      </c>
      <c r="U253" s="57" t="s">
        <v>69</v>
      </c>
      <c r="V253" s="57" t="s">
        <v>69</v>
      </c>
      <c r="W253" s="57" t="s">
        <v>69</v>
      </c>
      <c r="X253" s="57" t="s">
        <v>69</v>
      </c>
      <c r="Y253" s="57" t="s">
        <v>69</v>
      </c>
      <c r="Z253" s="57" t="s">
        <v>69</v>
      </c>
      <c r="AA253" s="57" t="s">
        <v>69</v>
      </c>
      <c r="AB253" s="57" t="s">
        <v>63</v>
      </c>
      <c r="AC253" s="57" t="s">
        <v>69</v>
      </c>
      <c r="AD253" s="57" t="s">
        <v>69</v>
      </c>
      <c r="AE253" s="57" t="s">
        <v>63</v>
      </c>
      <c r="AF253" s="57" t="s">
        <v>69</v>
      </c>
      <c r="AG253" s="57" t="s">
        <v>69</v>
      </c>
      <c r="AH253" s="57" t="s">
        <v>75</v>
      </c>
      <c r="AI253" s="57" t="s">
        <v>2765</v>
      </c>
      <c r="AJ253" s="57" t="s">
        <v>71</v>
      </c>
      <c r="AK253" s="57" t="s">
        <v>76</v>
      </c>
      <c r="AL253" s="57" t="s">
        <v>72</v>
      </c>
      <c r="AM253" s="57" t="s">
        <v>2765</v>
      </c>
      <c r="AO253" s="57" t="s">
        <v>1075</v>
      </c>
      <c r="AP253" s="57" t="s">
        <v>19482</v>
      </c>
      <c r="AQ253" s="57" t="s">
        <v>67</v>
      </c>
      <c r="AR253" s="57" t="s">
        <v>73</v>
      </c>
      <c r="AS253" s="57" t="s">
        <v>2766</v>
      </c>
      <c r="AT253" s="57" t="s">
        <v>18801</v>
      </c>
      <c r="AU253" s="57" t="s">
        <v>5232</v>
      </c>
      <c r="AV253" s="57" t="s">
        <v>5170</v>
      </c>
      <c r="AW253" s="57" t="s">
        <v>5930</v>
      </c>
      <c r="AX253" s="57" t="s">
        <v>5172</v>
      </c>
      <c r="AY253" s="57" t="s">
        <v>5908</v>
      </c>
      <c r="BE253" s="57" t="s">
        <v>5931</v>
      </c>
      <c r="BF253" s="57" t="s">
        <v>5189</v>
      </c>
      <c r="BG253" s="57" t="s">
        <v>5932</v>
      </c>
      <c r="BH253" s="57" t="s">
        <v>5756</v>
      </c>
      <c r="BO253" s="57" t="s">
        <v>4579</v>
      </c>
      <c r="BP253" s="57" t="s">
        <v>4758</v>
      </c>
      <c r="BQ253" s="57" t="s">
        <v>5390</v>
      </c>
      <c r="BV253" s="57" t="s">
        <v>18059</v>
      </c>
      <c r="BW253" s="164" t="s">
        <v>18805</v>
      </c>
      <c r="BX253" s="57" t="s">
        <v>18982</v>
      </c>
      <c r="BY253" s="57" t="s">
        <v>8769</v>
      </c>
      <c r="BZ253" s="57" t="s">
        <v>8770</v>
      </c>
      <c r="CA253" s="57" t="s">
        <v>8771</v>
      </c>
      <c r="CB253" s="57" t="s">
        <v>8772</v>
      </c>
      <c r="CC253" s="57" t="s">
        <v>8773</v>
      </c>
      <c r="CD253" s="57" t="s">
        <v>8774</v>
      </c>
      <c r="CI253" s="57" t="s">
        <v>8775</v>
      </c>
      <c r="CJ253" s="57" t="s">
        <v>8776</v>
      </c>
      <c r="CK253" s="57" t="s">
        <v>8777</v>
      </c>
      <c r="CL253" s="57" t="s">
        <v>8778</v>
      </c>
      <c r="CM253" s="57" t="s">
        <v>8779</v>
      </c>
      <c r="CN253" s="57" t="s">
        <v>8780</v>
      </c>
      <c r="CS253" s="57" t="s">
        <v>8781</v>
      </c>
      <c r="CT253" s="57" t="s">
        <v>20748</v>
      </c>
      <c r="CU253" s="57" t="s">
        <v>20749</v>
      </c>
      <c r="CZ253" s="57" t="s">
        <v>18084</v>
      </c>
      <c r="DA253" s="164" t="s">
        <v>18802</v>
      </c>
      <c r="DB253" s="57" t="s">
        <v>18804</v>
      </c>
      <c r="DC253" s="57" t="s">
        <v>12844</v>
      </c>
      <c r="DD253" s="57" t="s">
        <v>11665</v>
      </c>
      <c r="DE253" s="57" t="s">
        <v>11666</v>
      </c>
      <c r="DF253" s="57" t="s">
        <v>11667</v>
      </c>
      <c r="DG253" s="57" t="s">
        <v>11668</v>
      </c>
      <c r="DH253" s="57" t="s">
        <v>11621</v>
      </c>
      <c r="DI253" s="57" t="s">
        <v>11669</v>
      </c>
      <c r="DM253" s="57" t="s">
        <v>12845</v>
      </c>
      <c r="DN253" s="57" t="s">
        <v>12846</v>
      </c>
      <c r="DO253" s="57" t="s">
        <v>11627</v>
      </c>
      <c r="DP253" s="57" t="s">
        <v>11626</v>
      </c>
      <c r="DQ253" s="57" t="s">
        <v>11672</v>
      </c>
      <c r="DW253" s="57" t="s">
        <v>12847</v>
      </c>
      <c r="DX253" s="57" t="s">
        <v>12685</v>
      </c>
      <c r="ED253" s="57" t="s">
        <v>18081</v>
      </c>
      <c r="EE253" s="164" t="s">
        <v>18805</v>
      </c>
      <c r="EF253" s="57" t="s">
        <v>19290</v>
      </c>
      <c r="EG253" s="57" t="s">
        <v>14037</v>
      </c>
      <c r="EH253" s="57" t="s">
        <v>14808</v>
      </c>
      <c r="EI253" s="57" t="s">
        <v>14012</v>
      </c>
      <c r="EJ253" s="57" t="s">
        <v>14013</v>
      </c>
      <c r="EK253" s="57" t="s">
        <v>14014</v>
      </c>
      <c r="EQ253" s="57" t="s">
        <v>14809</v>
      </c>
      <c r="ER253" s="57" t="s">
        <v>14810</v>
      </c>
      <c r="ES253" s="57" t="s">
        <v>14041</v>
      </c>
      <c r="ET253" s="57" t="s">
        <v>14019</v>
      </c>
      <c r="EU253" s="57" t="s">
        <v>14042</v>
      </c>
      <c r="FA253" s="57" t="s">
        <v>14253</v>
      </c>
      <c r="FB253" s="57" t="s">
        <v>14811</v>
      </c>
      <c r="FC253" s="57" t="s">
        <v>14812</v>
      </c>
      <c r="FH253" s="57" t="s">
        <v>18075</v>
      </c>
      <c r="FI253" s="164" t="s">
        <v>18805</v>
      </c>
      <c r="FJ253" s="57" t="s">
        <v>20836</v>
      </c>
      <c r="FK253" s="57" t="s">
        <v>15734</v>
      </c>
      <c r="FL253" s="57" t="s">
        <v>16404</v>
      </c>
      <c r="FM253" s="57" t="s">
        <v>16405</v>
      </c>
      <c r="FN253" s="57" t="s">
        <v>16406</v>
      </c>
      <c r="FO253" s="57" t="s">
        <v>15737</v>
      </c>
      <c r="FU253" s="57" t="s">
        <v>15738</v>
      </c>
      <c r="FV253" s="57" t="s">
        <v>16407</v>
      </c>
      <c r="FW253" s="57" t="s">
        <v>15741</v>
      </c>
      <c r="FX253" s="57" t="s">
        <v>16408</v>
      </c>
      <c r="FY253" s="57" t="s">
        <v>16409</v>
      </c>
      <c r="GE253" s="57" t="s">
        <v>5712</v>
      </c>
      <c r="GF253" s="57" t="s">
        <v>16410</v>
      </c>
      <c r="GG253" s="57" t="s">
        <v>16411</v>
      </c>
      <c r="GL253" s="57" t="s">
        <v>18075</v>
      </c>
      <c r="GM253" s="164" t="s">
        <v>18805</v>
      </c>
      <c r="GN253" s="57" t="s">
        <v>19061</v>
      </c>
      <c r="GO253" s="57" t="s">
        <v>7304</v>
      </c>
      <c r="GP253" s="57" t="s">
        <v>7305</v>
      </c>
      <c r="GQ253" s="57" t="s">
        <v>7336</v>
      </c>
      <c r="GR253" s="57" t="s">
        <v>7308</v>
      </c>
      <c r="GS253" s="57" t="s">
        <v>19690</v>
      </c>
      <c r="GT253" s="57" t="s">
        <v>7334</v>
      </c>
      <c r="GU253" s="57" t="s">
        <v>16937</v>
      </c>
      <c r="GY253" s="57" t="s">
        <v>16938</v>
      </c>
      <c r="GZ253" s="57" t="s">
        <v>16939</v>
      </c>
      <c r="HA253" s="57" t="s">
        <v>19692</v>
      </c>
      <c r="HB253" s="57" t="s">
        <v>4897</v>
      </c>
      <c r="HC253" s="57" t="s">
        <v>19693</v>
      </c>
      <c r="HD253" s="57" t="s">
        <v>7314</v>
      </c>
      <c r="HE253" s="57" t="s">
        <v>16941</v>
      </c>
      <c r="HI253" s="57" t="s">
        <v>5034</v>
      </c>
      <c r="HJ253" s="57" t="s">
        <v>20751</v>
      </c>
      <c r="HK253" s="57" t="s">
        <v>19694</v>
      </c>
      <c r="HP253" s="57" t="s">
        <v>18084</v>
      </c>
      <c r="HQ253" s="164" t="s">
        <v>18835</v>
      </c>
      <c r="HR253" s="57" t="s">
        <v>19017</v>
      </c>
      <c r="HS253" s="57" t="s">
        <v>79</v>
      </c>
      <c r="HT253" s="57" t="s">
        <v>74</v>
      </c>
      <c r="HU253" s="57" t="s">
        <v>79</v>
      </c>
      <c r="HV253" s="57" t="s">
        <v>79</v>
      </c>
      <c r="HW253" s="57" t="s">
        <v>79</v>
      </c>
      <c r="HX253" s="57" t="s">
        <v>79</v>
      </c>
      <c r="HY253" s="57" t="s">
        <v>74</v>
      </c>
      <c r="HZ253" s="57" t="s">
        <v>79</v>
      </c>
      <c r="IA253" s="57" t="s">
        <v>82</v>
      </c>
      <c r="IB253" s="57" t="s">
        <v>79</v>
      </c>
      <c r="IC253" s="57" t="s">
        <v>79</v>
      </c>
      <c r="ID253" s="57" t="s">
        <v>79</v>
      </c>
      <c r="IE253" s="57" t="s">
        <v>68</v>
      </c>
      <c r="IF253" s="57" t="s">
        <v>74</v>
      </c>
      <c r="IG253" s="57" t="s">
        <v>74</v>
      </c>
      <c r="IH253" s="57" t="s">
        <v>79</v>
      </c>
      <c r="II253" s="57" t="s">
        <v>68</v>
      </c>
      <c r="IJ253" s="57">
        <v>33052</v>
      </c>
      <c r="IK253" s="57">
        <v>13254</v>
      </c>
      <c r="IT253" s="57">
        <v>2</v>
      </c>
      <c r="IU253" s="57">
        <v>2</v>
      </c>
      <c r="JN253" s="57">
        <v>33052</v>
      </c>
      <c r="JO253" s="57">
        <v>13254</v>
      </c>
      <c r="JP253" s="57">
        <v>33054</v>
      </c>
      <c r="JQ253" s="57">
        <v>11054</v>
      </c>
      <c r="JX253" s="57">
        <v>2</v>
      </c>
      <c r="JY253" s="57">
        <v>2</v>
      </c>
      <c r="JZ253" s="57">
        <v>2</v>
      </c>
      <c r="KA253" s="57">
        <v>1</v>
      </c>
      <c r="KR253" s="57">
        <v>33052</v>
      </c>
      <c r="KS253" s="57">
        <v>13254</v>
      </c>
      <c r="KT253" s="57">
        <v>33054</v>
      </c>
      <c r="KU253" s="57">
        <v>11054</v>
      </c>
      <c r="LB253" s="57">
        <v>2</v>
      </c>
      <c r="LC253" s="57">
        <v>2</v>
      </c>
      <c r="LD253" s="57">
        <v>1</v>
      </c>
      <c r="LE253" s="57">
        <v>1</v>
      </c>
      <c r="LV253" s="57">
        <v>13254</v>
      </c>
      <c r="LW253" s="57">
        <v>33052</v>
      </c>
      <c r="LX253" s="57">
        <v>33054</v>
      </c>
      <c r="MF253" s="57">
        <v>2</v>
      </c>
      <c r="MG253" s="57">
        <v>2</v>
      </c>
      <c r="MH253" s="57">
        <v>1</v>
      </c>
      <c r="MZ253" s="57">
        <v>13254</v>
      </c>
      <c r="NA253" s="57">
        <v>33052</v>
      </c>
      <c r="NB253" s="57">
        <v>33054</v>
      </c>
      <c r="NJ253" s="57">
        <v>2</v>
      </c>
      <c r="NK253" s="57">
        <v>2</v>
      </c>
      <c r="NL253" s="57">
        <v>1</v>
      </c>
      <c r="OD253" s="57">
        <v>13254</v>
      </c>
      <c r="OE253" s="57">
        <v>33052</v>
      </c>
      <c r="OF253" s="57">
        <v>33054</v>
      </c>
      <c r="ON253" s="57">
        <v>2</v>
      </c>
      <c r="OO253" s="57">
        <v>2</v>
      </c>
      <c r="OP253" s="57">
        <v>1</v>
      </c>
      <c r="PJ253" s="57" t="s">
        <v>20837</v>
      </c>
      <c r="PK253" s="57" t="s">
        <v>20838</v>
      </c>
      <c r="PL253" s="57" t="s">
        <v>20839</v>
      </c>
      <c r="PN253" s="57">
        <v>1112.9360226000003</v>
      </c>
      <c r="PO253" s="57" t="s">
        <v>18823</v>
      </c>
      <c r="PP253" s="57" t="s">
        <v>18824</v>
      </c>
      <c r="PQ253" s="57" t="s">
        <v>18825</v>
      </c>
      <c r="PR253" s="57" t="s">
        <v>4206</v>
      </c>
      <c r="PS253" s="57" t="s">
        <v>3699</v>
      </c>
      <c r="PT253" s="57" t="s">
        <v>4207</v>
      </c>
      <c r="PU253" s="57" t="s">
        <v>4208</v>
      </c>
      <c r="PV253" s="57" t="s">
        <v>4209</v>
      </c>
      <c r="PW253" s="57" t="s">
        <v>3703</v>
      </c>
    </row>
    <row r="254" spans="1:439" ht="15" customHeight="1" x14ac:dyDescent="0.35">
      <c r="A254" s="57">
        <v>253</v>
      </c>
      <c r="B254" s="57" t="s">
        <v>2420</v>
      </c>
      <c r="C254" s="57" t="s">
        <v>2420</v>
      </c>
      <c r="D254" s="57" t="s">
        <v>20840</v>
      </c>
      <c r="E254" s="57" t="s">
        <v>2767</v>
      </c>
      <c r="F254" s="57" t="s">
        <v>2768</v>
      </c>
      <c r="P254" s="57" t="s">
        <v>1953</v>
      </c>
      <c r="Q254" s="57" t="s">
        <v>1977</v>
      </c>
      <c r="S254" s="57" t="s">
        <v>69</v>
      </c>
      <c r="T254" s="57" t="s">
        <v>69</v>
      </c>
      <c r="U254" s="57" t="s">
        <v>69</v>
      </c>
      <c r="V254" s="57" t="s">
        <v>69</v>
      </c>
      <c r="W254" s="57" t="s">
        <v>69</v>
      </c>
      <c r="X254" s="57" t="s">
        <v>69</v>
      </c>
      <c r="Y254" s="57" t="s">
        <v>69</v>
      </c>
      <c r="Z254" s="57" t="s">
        <v>69</v>
      </c>
      <c r="AA254" s="57" t="s">
        <v>69</v>
      </c>
      <c r="AB254" s="57" t="s">
        <v>63</v>
      </c>
      <c r="AC254" s="57" t="s">
        <v>69</v>
      </c>
      <c r="AD254" s="57" t="s">
        <v>69</v>
      </c>
      <c r="AE254" s="57" t="s">
        <v>69</v>
      </c>
      <c r="AF254" s="57" t="s">
        <v>63</v>
      </c>
      <c r="AG254" s="57" t="s">
        <v>69</v>
      </c>
      <c r="AH254" s="57" t="s">
        <v>70</v>
      </c>
      <c r="AI254" s="57" t="s">
        <v>2769</v>
      </c>
      <c r="AJ254" s="57" t="s">
        <v>71</v>
      </c>
      <c r="AK254" s="57" t="s">
        <v>76</v>
      </c>
      <c r="AL254" s="57" t="s">
        <v>66</v>
      </c>
      <c r="AO254" s="57" t="s">
        <v>1076</v>
      </c>
      <c r="AP254" s="57" t="s">
        <v>19482</v>
      </c>
      <c r="AQ254" s="57" t="s">
        <v>67</v>
      </c>
      <c r="AR254" s="57" t="s">
        <v>73</v>
      </c>
      <c r="AS254" s="57" t="s">
        <v>1523</v>
      </c>
      <c r="AT254" s="57" t="s">
        <v>18801</v>
      </c>
      <c r="AU254" s="57" t="s">
        <v>7097</v>
      </c>
      <c r="AV254" s="57" t="s">
        <v>7098</v>
      </c>
      <c r="AW254" s="57" t="s">
        <v>7099</v>
      </c>
      <c r="AX254" s="57" t="s">
        <v>7100</v>
      </c>
      <c r="AY254" s="57" t="s">
        <v>7101</v>
      </c>
      <c r="AZ254" s="57" t="s">
        <v>7102</v>
      </c>
      <c r="BA254" s="57" t="s">
        <v>7103</v>
      </c>
      <c r="BB254" s="57" t="s">
        <v>6996</v>
      </c>
      <c r="BE254" s="57" t="s">
        <v>7104</v>
      </c>
      <c r="BF254" s="57" t="s">
        <v>7105</v>
      </c>
      <c r="BG254" s="57" t="s">
        <v>7106</v>
      </c>
      <c r="BH254" s="57" t="s">
        <v>7107</v>
      </c>
      <c r="BI254" s="57" t="s">
        <v>7108</v>
      </c>
      <c r="BJ254" s="57" t="s">
        <v>7109</v>
      </c>
      <c r="BK254" s="57" t="s">
        <v>7110</v>
      </c>
      <c r="BL254" s="57" t="s">
        <v>7111</v>
      </c>
      <c r="BM254" s="57" t="s">
        <v>7112</v>
      </c>
      <c r="BO254" s="57" t="s">
        <v>7113</v>
      </c>
      <c r="BP254" s="57" t="s">
        <v>7114</v>
      </c>
      <c r="BQ254" s="57" t="s">
        <v>7115</v>
      </c>
      <c r="BV254" s="57" t="s">
        <v>18059</v>
      </c>
      <c r="BW254" s="164" t="s">
        <v>18802</v>
      </c>
      <c r="BX254" s="57" t="s">
        <v>19087</v>
      </c>
      <c r="BY254" s="57" t="s">
        <v>10100</v>
      </c>
      <c r="BZ254" s="57" t="s">
        <v>10101</v>
      </c>
      <c r="CA254" s="57" t="s">
        <v>10102</v>
      </c>
      <c r="CB254" s="57" t="s">
        <v>10103</v>
      </c>
      <c r="CC254" s="57" t="s">
        <v>10104</v>
      </c>
      <c r="CI254" s="57" t="s">
        <v>10105</v>
      </c>
      <c r="CJ254" s="57" t="s">
        <v>10106</v>
      </c>
      <c r="CK254" s="57" t="s">
        <v>10107</v>
      </c>
      <c r="CL254" s="57" t="s">
        <v>10108</v>
      </c>
      <c r="CM254" s="57" t="s">
        <v>10109</v>
      </c>
      <c r="CN254" s="57" t="s">
        <v>10110</v>
      </c>
      <c r="CS254" s="57" t="s">
        <v>10111</v>
      </c>
      <c r="CT254" s="57" t="s">
        <v>10112</v>
      </c>
      <c r="CU254" s="57" t="s">
        <v>5899</v>
      </c>
      <c r="CZ254" s="57" t="s">
        <v>18069</v>
      </c>
      <c r="DA254" s="164" t="s">
        <v>18802</v>
      </c>
      <c r="DB254" s="57" t="s">
        <v>19099</v>
      </c>
      <c r="DC254" s="57" t="s">
        <v>12848</v>
      </c>
      <c r="DD254" s="57" t="s">
        <v>12849</v>
      </c>
      <c r="DE254" s="57" t="s">
        <v>12850</v>
      </c>
      <c r="DM254" s="57" t="s">
        <v>12851</v>
      </c>
      <c r="DN254" s="57" t="s">
        <v>12852</v>
      </c>
      <c r="DO254" s="57" t="s">
        <v>12853</v>
      </c>
      <c r="DP254" s="57" t="s">
        <v>12854</v>
      </c>
      <c r="DQ254" s="57" t="s">
        <v>12855</v>
      </c>
      <c r="DW254" s="57" t="s">
        <v>11552</v>
      </c>
      <c r="DX254" s="57" t="s">
        <v>12856</v>
      </c>
      <c r="ED254" s="57" t="s">
        <v>18075</v>
      </c>
      <c r="EE254" s="164" t="s">
        <v>18805</v>
      </c>
      <c r="EF254" s="57" t="s">
        <v>20841</v>
      </c>
      <c r="EG254" s="57" t="s">
        <v>14813</v>
      </c>
      <c r="EH254" s="57" t="s">
        <v>14814</v>
      </c>
      <c r="EI254" s="57" t="s">
        <v>14815</v>
      </c>
      <c r="EJ254" s="57" t="s">
        <v>14816</v>
      </c>
      <c r="EK254" s="57" t="s">
        <v>14817</v>
      </c>
      <c r="EQ254" s="57" t="s">
        <v>14818</v>
      </c>
      <c r="ER254" s="57" t="s">
        <v>14819</v>
      </c>
      <c r="ES254" s="57" t="s">
        <v>14820</v>
      </c>
      <c r="ET254" s="57" t="s">
        <v>14821</v>
      </c>
      <c r="EU254" s="57" t="s">
        <v>14822</v>
      </c>
      <c r="EV254" s="57" t="s">
        <v>14823</v>
      </c>
      <c r="FA254" s="57" t="s">
        <v>14824</v>
      </c>
      <c r="FB254" s="57" t="s">
        <v>14825</v>
      </c>
      <c r="FH254" s="57" t="s">
        <v>18081</v>
      </c>
      <c r="FI254" s="164" t="s">
        <v>18805</v>
      </c>
      <c r="FJ254" s="57" t="s">
        <v>19108</v>
      </c>
      <c r="FK254" s="57" t="s">
        <v>16412</v>
      </c>
      <c r="FL254" s="57" t="s">
        <v>16413</v>
      </c>
      <c r="FM254" s="57" t="s">
        <v>16414</v>
      </c>
      <c r="FN254" s="57" t="s">
        <v>16415</v>
      </c>
      <c r="FU254" s="57" t="s">
        <v>16416</v>
      </c>
      <c r="FV254" s="57" t="s">
        <v>16417</v>
      </c>
      <c r="FW254" s="57" t="s">
        <v>16418</v>
      </c>
      <c r="FX254" s="57" t="s">
        <v>16419</v>
      </c>
      <c r="GE254" s="57" t="s">
        <v>13296</v>
      </c>
      <c r="GF254" s="57" t="s">
        <v>16420</v>
      </c>
      <c r="GL254" s="57" t="s">
        <v>18084</v>
      </c>
      <c r="GM254" s="164" t="s">
        <v>18802</v>
      </c>
      <c r="GN254" s="57" t="s">
        <v>19149</v>
      </c>
      <c r="GO254" s="57" t="s">
        <v>17308</v>
      </c>
      <c r="GP254" s="57" t="s">
        <v>17309</v>
      </c>
      <c r="GQ254" s="57" t="s">
        <v>17310</v>
      </c>
      <c r="GR254" s="57" t="s">
        <v>17311</v>
      </c>
      <c r="GS254" s="57" t="s">
        <v>17312</v>
      </c>
      <c r="GT254" s="57" t="s">
        <v>17313</v>
      </c>
      <c r="GY254" s="57" t="s">
        <v>17314</v>
      </c>
      <c r="GZ254" s="57" t="s">
        <v>17315</v>
      </c>
      <c r="HA254" s="57" t="s">
        <v>17316</v>
      </c>
      <c r="HB254" s="57" t="s">
        <v>17317</v>
      </c>
      <c r="HC254" s="57" t="s">
        <v>17318</v>
      </c>
      <c r="HD254" s="57" t="s">
        <v>17319</v>
      </c>
      <c r="HI254" s="57" t="s">
        <v>17320</v>
      </c>
      <c r="HP254" s="57" t="s">
        <v>18075</v>
      </c>
      <c r="HQ254" s="164" t="s">
        <v>18935</v>
      </c>
      <c r="HR254" s="57" t="s">
        <v>18956</v>
      </c>
      <c r="HS254" s="57" t="s">
        <v>74</v>
      </c>
      <c r="HT254" s="57" t="s">
        <v>79</v>
      </c>
      <c r="HU254" s="57" t="s">
        <v>79</v>
      </c>
      <c r="HV254" s="57" t="s">
        <v>74</v>
      </c>
      <c r="HW254" s="57" t="s">
        <v>74</v>
      </c>
      <c r="HX254" s="57" t="s">
        <v>74</v>
      </c>
      <c r="HY254" s="57" t="s">
        <v>74</v>
      </c>
      <c r="HZ254" s="57" t="s">
        <v>79</v>
      </c>
      <c r="IA254" s="57" t="s">
        <v>74</v>
      </c>
      <c r="IB254" s="57" t="s">
        <v>79</v>
      </c>
      <c r="IC254" s="57" t="s">
        <v>79</v>
      </c>
      <c r="ID254" s="57" t="s">
        <v>79</v>
      </c>
      <c r="IE254" s="57" t="s">
        <v>74</v>
      </c>
      <c r="IF254" s="57" t="s">
        <v>79</v>
      </c>
      <c r="IG254" s="57" t="s">
        <v>74</v>
      </c>
      <c r="IH254" s="57" t="s">
        <v>74</v>
      </c>
      <c r="II254" s="57" t="s">
        <v>68</v>
      </c>
      <c r="IJ254" s="57">
        <v>44517</v>
      </c>
      <c r="IK254" s="57">
        <v>35071</v>
      </c>
      <c r="IT254" s="57">
        <v>1</v>
      </c>
      <c r="IU254" s="57">
        <v>2</v>
      </c>
      <c r="JN254" s="57">
        <v>35052</v>
      </c>
      <c r="JO254" s="57">
        <v>13254</v>
      </c>
      <c r="JP254" s="57">
        <v>33054</v>
      </c>
      <c r="JX254" s="57">
        <v>1</v>
      </c>
      <c r="JY254" s="57">
        <v>1</v>
      </c>
      <c r="JZ254" s="57">
        <v>1</v>
      </c>
      <c r="KR254" s="57">
        <v>35052</v>
      </c>
      <c r="KS254" s="57">
        <v>33054</v>
      </c>
      <c r="LB254" s="57">
        <v>1</v>
      </c>
      <c r="LC254" s="57">
        <v>1</v>
      </c>
      <c r="LV254" s="57">
        <v>35071</v>
      </c>
      <c r="LW254" s="57">
        <v>32650</v>
      </c>
      <c r="MF254" s="57">
        <v>2</v>
      </c>
      <c r="MG254" s="57">
        <v>1</v>
      </c>
      <c r="MZ254" s="57">
        <v>35071</v>
      </c>
      <c r="NJ254" s="57">
        <v>2</v>
      </c>
      <c r="OD254" s="57">
        <v>35071</v>
      </c>
      <c r="OE254" s="57">
        <v>44517</v>
      </c>
      <c r="ON254" s="57">
        <v>2</v>
      </c>
      <c r="OO254" s="57">
        <v>1</v>
      </c>
      <c r="PJ254" s="57" t="s">
        <v>20842</v>
      </c>
      <c r="PK254" s="57" t="s">
        <v>20843</v>
      </c>
      <c r="PL254" s="57" t="s">
        <v>20844</v>
      </c>
      <c r="PN254" s="57">
        <v>824.55691310000009</v>
      </c>
      <c r="PO254" s="57" t="s">
        <v>18823</v>
      </c>
      <c r="PP254" s="57" t="s">
        <v>18824</v>
      </c>
      <c r="PQ254" s="57" t="s">
        <v>18825</v>
      </c>
      <c r="PR254" s="57" t="s">
        <v>4210</v>
      </c>
      <c r="PS254" s="57" t="s">
        <v>4211</v>
      </c>
      <c r="PT254" s="57" t="s">
        <v>4212</v>
      </c>
      <c r="PU254" s="57" t="s">
        <v>4213</v>
      </c>
      <c r="PV254" s="57" t="s">
        <v>4214</v>
      </c>
      <c r="PW254" s="57" t="s">
        <v>4215</v>
      </c>
    </row>
    <row r="255" spans="1:439" ht="15" customHeight="1" x14ac:dyDescent="0.35">
      <c r="A255" s="57">
        <v>254</v>
      </c>
      <c r="B255" s="57" t="s">
        <v>2420</v>
      </c>
      <c r="C255" s="57" t="s">
        <v>2420</v>
      </c>
      <c r="D255" s="57" t="s">
        <v>440</v>
      </c>
      <c r="E255" s="57" t="s">
        <v>2770</v>
      </c>
      <c r="F255" s="57" t="s">
        <v>2771</v>
      </c>
      <c r="P255" s="57" t="s">
        <v>1953</v>
      </c>
      <c r="S255" s="57" t="s">
        <v>69</v>
      </c>
      <c r="T255" s="57" t="s">
        <v>69</v>
      </c>
      <c r="U255" s="57" t="s">
        <v>69</v>
      </c>
      <c r="V255" s="57" t="s">
        <v>69</v>
      </c>
      <c r="W255" s="57" t="s">
        <v>69</v>
      </c>
      <c r="X255" s="57" t="s">
        <v>69</v>
      </c>
      <c r="Y255" s="57" t="s">
        <v>69</v>
      </c>
      <c r="Z255" s="57" t="s">
        <v>69</v>
      </c>
      <c r="AA255" s="57" t="s">
        <v>69</v>
      </c>
      <c r="AB255" s="57" t="s">
        <v>63</v>
      </c>
      <c r="AC255" s="57" t="s">
        <v>69</v>
      </c>
      <c r="AD255" s="57" t="s">
        <v>69</v>
      </c>
      <c r="AE255" s="57" t="s">
        <v>63</v>
      </c>
      <c r="AF255" s="57" t="s">
        <v>69</v>
      </c>
      <c r="AG255" s="57" t="s">
        <v>69</v>
      </c>
      <c r="AH255" s="57" t="s">
        <v>75</v>
      </c>
      <c r="AI255" s="57" t="s">
        <v>2772</v>
      </c>
      <c r="AJ255" s="57" t="s">
        <v>76</v>
      </c>
      <c r="AK255" s="57" t="s">
        <v>81</v>
      </c>
      <c r="AL255" s="57" t="s">
        <v>72</v>
      </c>
      <c r="AM255" s="57" t="s">
        <v>2773</v>
      </c>
      <c r="AO255" s="57" t="s">
        <v>1077</v>
      </c>
      <c r="AP255" s="57" t="s">
        <v>19482</v>
      </c>
      <c r="AQ255" s="57" t="s">
        <v>1245</v>
      </c>
      <c r="AR255" s="57" t="s">
        <v>78</v>
      </c>
      <c r="AS255" s="57" t="s">
        <v>1523</v>
      </c>
      <c r="AT255" s="57" t="s">
        <v>18801</v>
      </c>
      <c r="AU255" s="57" t="s">
        <v>7116</v>
      </c>
      <c r="AV255" s="57" t="s">
        <v>7117</v>
      </c>
      <c r="AW255" s="57" t="s">
        <v>7118</v>
      </c>
      <c r="AX255" s="57" t="s">
        <v>7119</v>
      </c>
      <c r="BE255" s="57" t="s">
        <v>7120</v>
      </c>
      <c r="BF255" s="57" t="s">
        <v>7121</v>
      </c>
      <c r="BG255" s="57" t="s">
        <v>7122</v>
      </c>
      <c r="BH255" s="57" t="s">
        <v>7123</v>
      </c>
      <c r="BI255" s="57" t="s">
        <v>7124</v>
      </c>
      <c r="BJ255" s="57" t="s">
        <v>7125</v>
      </c>
      <c r="BO255" s="57" t="s">
        <v>7126</v>
      </c>
      <c r="BP255" s="57" t="s">
        <v>7127</v>
      </c>
      <c r="BV255" s="57" t="s">
        <v>18084</v>
      </c>
      <c r="BW255" s="164" t="s">
        <v>18835</v>
      </c>
      <c r="BX255" s="57" t="s">
        <v>20845</v>
      </c>
      <c r="BY255" s="57" t="s">
        <v>10113</v>
      </c>
      <c r="BZ255" s="57" t="s">
        <v>10114</v>
      </c>
      <c r="CA255" s="57" t="s">
        <v>10115</v>
      </c>
      <c r="CB255" s="57" t="s">
        <v>10116</v>
      </c>
      <c r="CC255" s="57" t="s">
        <v>5200</v>
      </c>
      <c r="CI255" s="57" t="s">
        <v>10117</v>
      </c>
      <c r="CJ255" s="57" t="s">
        <v>10118</v>
      </c>
      <c r="CK255" s="57" t="s">
        <v>10119</v>
      </c>
      <c r="CL255" s="57" t="s">
        <v>10120</v>
      </c>
      <c r="CM255" s="57" t="s">
        <v>10121</v>
      </c>
      <c r="CN255" s="57" t="s">
        <v>10122</v>
      </c>
      <c r="CS255" s="57" t="s">
        <v>7126</v>
      </c>
      <c r="CT255" s="57" t="s">
        <v>7127</v>
      </c>
      <c r="CZ255" s="57" t="s">
        <v>18078</v>
      </c>
      <c r="DA255" s="164" t="s">
        <v>18802</v>
      </c>
      <c r="DB255" s="57" t="s">
        <v>20846</v>
      </c>
      <c r="DC255" s="57" t="s">
        <v>12857</v>
      </c>
      <c r="DD255" s="57" t="s">
        <v>12858</v>
      </c>
      <c r="DE255" s="57" t="s">
        <v>12859</v>
      </c>
      <c r="DF255" s="57" t="s">
        <v>12860</v>
      </c>
      <c r="DG255" s="57" t="s">
        <v>12861</v>
      </c>
      <c r="DM255" s="57" t="s">
        <v>12862</v>
      </c>
      <c r="DN255" s="57" t="s">
        <v>12863</v>
      </c>
      <c r="DO255" s="57" t="s">
        <v>12864</v>
      </c>
      <c r="DP255" s="57" t="s">
        <v>12865</v>
      </c>
      <c r="DQ255" s="57" t="s">
        <v>12866</v>
      </c>
      <c r="DR255" s="57" t="s">
        <v>12867</v>
      </c>
      <c r="DS255" s="57" t="s">
        <v>12868</v>
      </c>
      <c r="DW255" s="57" t="s">
        <v>12869</v>
      </c>
      <c r="DX255" s="57" t="s">
        <v>12870</v>
      </c>
      <c r="ED255" s="57" t="s">
        <v>18069</v>
      </c>
      <c r="EE255" s="164" t="s">
        <v>18805</v>
      </c>
      <c r="EF255" s="57" t="s">
        <v>19149</v>
      </c>
      <c r="EG255" s="57" t="s">
        <v>14826</v>
      </c>
      <c r="EH255" s="57" t="s">
        <v>14827</v>
      </c>
      <c r="EI255" s="57" t="s">
        <v>14828</v>
      </c>
      <c r="EJ255" s="57" t="s">
        <v>14829</v>
      </c>
      <c r="EK255" s="57" t="s">
        <v>14830</v>
      </c>
      <c r="EL255" s="57" t="s">
        <v>14831</v>
      </c>
      <c r="EQ255" s="57" t="s">
        <v>14832</v>
      </c>
      <c r="ER255" s="57" t="s">
        <v>14833</v>
      </c>
      <c r="ES255" s="57" t="s">
        <v>14834</v>
      </c>
      <c r="ET255" s="57" t="s">
        <v>14835</v>
      </c>
      <c r="EU255" s="57" t="s">
        <v>14836</v>
      </c>
      <c r="EV255" s="57" t="s">
        <v>14837</v>
      </c>
      <c r="EW255" s="57" t="s">
        <v>14838</v>
      </c>
      <c r="FA255" s="57" t="s">
        <v>14839</v>
      </c>
      <c r="FB255" s="57" t="s">
        <v>14840</v>
      </c>
      <c r="FC255" s="57" t="s">
        <v>12869</v>
      </c>
      <c r="FH255" s="57" t="s">
        <v>18075</v>
      </c>
      <c r="FI255" s="164" t="s">
        <v>18949</v>
      </c>
      <c r="FJ255" s="57" t="s">
        <v>18908</v>
      </c>
      <c r="FK255" s="57" t="s">
        <v>16421</v>
      </c>
      <c r="FL255" s="57" t="s">
        <v>5892</v>
      </c>
      <c r="FM255" s="57" t="s">
        <v>16421</v>
      </c>
      <c r="FN255" s="57" t="s">
        <v>16422</v>
      </c>
      <c r="FU255" s="57" t="s">
        <v>16423</v>
      </c>
      <c r="FV255" s="57" t="s">
        <v>16424</v>
      </c>
      <c r="FW255" s="57" t="s">
        <v>16425</v>
      </c>
      <c r="FX255" s="57" t="s">
        <v>16426</v>
      </c>
      <c r="FY255" s="57" t="s">
        <v>16427</v>
      </c>
      <c r="FZ255" s="57" t="s">
        <v>15002</v>
      </c>
      <c r="GA255" s="57" t="s">
        <v>8730</v>
      </c>
      <c r="GE255" s="57" t="s">
        <v>16428</v>
      </c>
      <c r="GF255" s="57" t="s">
        <v>4601</v>
      </c>
      <c r="GL255" s="57" t="s">
        <v>18075</v>
      </c>
      <c r="GM255" s="164" t="s">
        <v>18949</v>
      </c>
      <c r="GN255" s="57" t="s">
        <v>18829</v>
      </c>
      <c r="GO255" s="57" t="s">
        <v>17321</v>
      </c>
      <c r="GP255" s="57" t="s">
        <v>17322</v>
      </c>
      <c r="GQ255" s="57" t="s">
        <v>17323</v>
      </c>
      <c r="GR255" s="57" t="s">
        <v>17324</v>
      </c>
      <c r="GS255" s="57" t="s">
        <v>17325</v>
      </c>
      <c r="GT255" s="57" t="s">
        <v>17326</v>
      </c>
      <c r="GY255" s="57" t="s">
        <v>17327</v>
      </c>
      <c r="GZ255" s="57" t="s">
        <v>17328</v>
      </c>
      <c r="HA255" s="57" t="s">
        <v>17329</v>
      </c>
      <c r="HB255" s="57" t="s">
        <v>17330</v>
      </c>
      <c r="HC255" s="57" t="s">
        <v>17331</v>
      </c>
      <c r="HD255" s="57" t="s">
        <v>17332</v>
      </c>
      <c r="HE255" s="57" t="s">
        <v>17333</v>
      </c>
      <c r="HF255" s="57" t="s">
        <v>17334</v>
      </c>
      <c r="HI255" s="57" t="s">
        <v>17335</v>
      </c>
      <c r="HJ255" s="57" t="s">
        <v>17336</v>
      </c>
      <c r="HK255" s="57" t="s">
        <v>17337</v>
      </c>
      <c r="HP255" s="57" t="s">
        <v>18063</v>
      </c>
      <c r="HQ255" s="164" t="s">
        <v>18802</v>
      </c>
      <c r="HR255" s="57" t="s">
        <v>18929</v>
      </c>
      <c r="HS255" s="57" t="s">
        <v>82</v>
      </c>
      <c r="HT255" s="57" t="s">
        <v>79</v>
      </c>
      <c r="HU255" s="57" t="s">
        <v>79</v>
      </c>
      <c r="HV255" s="57" t="s">
        <v>82</v>
      </c>
      <c r="HW255" s="57" t="s">
        <v>79</v>
      </c>
      <c r="HX255" s="57" t="s">
        <v>79</v>
      </c>
      <c r="HY255" s="57" t="s">
        <v>79</v>
      </c>
      <c r="HZ255" s="57" t="s">
        <v>82</v>
      </c>
      <c r="IA255" s="57" t="s">
        <v>79</v>
      </c>
      <c r="IB255" s="57" t="s">
        <v>82</v>
      </c>
      <c r="IC255" s="57" t="s">
        <v>79</v>
      </c>
      <c r="ID255" s="57" t="s">
        <v>79</v>
      </c>
      <c r="IE255" s="57" t="s">
        <v>82</v>
      </c>
      <c r="IF255" s="57" t="s">
        <v>82</v>
      </c>
      <c r="IG255" s="57" t="s">
        <v>79</v>
      </c>
      <c r="IH255" s="57" t="s">
        <v>79</v>
      </c>
      <c r="II255" s="57" t="s">
        <v>68</v>
      </c>
      <c r="IJ255" s="57">
        <v>44517</v>
      </c>
      <c r="IK255" s="57">
        <v>33024</v>
      </c>
      <c r="IT255" s="57">
        <v>2</v>
      </c>
      <c r="IU255" s="57">
        <v>1</v>
      </c>
      <c r="JN255" s="57">
        <v>13254</v>
      </c>
      <c r="JO255" s="57">
        <v>13154</v>
      </c>
      <c r="JP255" s="57">
        <v>44517</v>
      </c>
      <c r="JQ255" s="57">
        <v>32650</v>
      </c>
      <c r="JX255" s="57">
        <v>1</v>
      </c>
      <c r="JY255" s="57">
        <v>1</v>
      </c>
      <c r="JZ255" s="57">
        <v>2</v>
      </c>
      <c r="KA255" s="57">
        <v>2</v>
      </c>
      <c r="KR255" s="57">
        <v>44517</v>
      </c>
      <c r="KS255" s="57">
        <v>33054</v>
      </c>
      <c r="KT255" s="57">
        <v>33024</v>
      </c>
      <c r="LB255" s="57">
        <v>2</v>
      </c>
      <c r="LC255" s="57">
        <v>2</v>
      </c>
      <c r="LD255" s="57">
        <v>1</v>
      </c>
      <c r="LV255" s="57">
        <v>44517</v>
      </c>
      <c r="LW255" s="57">
        <v>33024</v>
      </c>
      <c r="MF255" s="57">
        <v>2</v>
      </c>
      <c r="MG255" s="57">
        <v>1</v>
      </c>
      <c r="MZ255" s="57">
        <v>44517</v>
      </c>
      <c r="NA255" s="57">
        <v>33024</v>
      </c>
      <c r="NJ255" s="57">
        <v>2</v>
      </c>
      <c r="NK255" s="57">
        <v>1</v>
      </c>
      <c r="OD255" s="57">
        <v>44517</v>
      </c>
      <c r="ON255" s="57">
        <v>2</v>
      </c>
      <c r="PJ255" s="57" t="s">
        <v>20847</v>
      </c>
      <c r="PK255" s="57" t="s">
        <v>20848</v>
      </c>
      <c r="PL255" s="57" t="s">
        <v>20849</v>
      </c>
      <c r="PN255" s="57">
        <v>1089.1667809999999</v>
      </c>
      <c r="PO255" s="57" t="s">
        <v>18823</v>
      </c>
      <c r="PP255" s="57" t="s">
        <v>18824</v>
      </c>
      <c r="PQ255" s="57" t="s">
        <v>18825</v>
      </c>
      <c r="PR255" s="57" t="s">
        <v>4216</v>
      </c>
      <c r="PS255" s="57" t="s">
        <v>4217</v>
      </c>
      <c r="PT255" s="57" t="s">
        <v>4218</v>
      </c>
      <c r="PU255" s="57" t="s">
        <v>4219</v>
      </c>
      <c r="PV255" s="57" t="s">
        <v>4220</v>
      </c>
      <c r="PW255" s="57" t="s">
        <v>4221</v>
      </c>
    </row>
    <row r="256" spans="1:439" ht="15" customHeight="1" x14ac:dyDescent="0.35">
      <c r="A256" s="57">
        <v>255</v>
      </c>
      <c r="B256" s="57" t="s">
        <v>2420</v>
      </c>
      <c r="C256" s="57" t="s">
        <v>2420</v>
      </c>
      <c r="D256" s="57" t="s">
        <v>441</v>
      </c>
      <c r="E256" s="57" t="s">
        <v>2774</v>
      </c>
      <c r="F256" s="57" t="s">
        <v>2775</v>
      </c>
      <c r="G256" s="57" t="s">
        <v>2776</v>
      </c>
      <c r="H256" s="57" t="s">
        <v>2777</v>
      </c>
      <c r="P256" s="57" t="s">
        <v>1635</v>
      </c>
      <c r="Q256" s="57" t="s">
        <v>1759</v>
      </c>
      <c r="S256" s="57" t="s">
        <v>69</v>
      </c>
      <c r="T256" s="57" t="s">
        <v>69</v>
      </c>
      <c r="U256" s="57" t="s">
        <v>69</v>
      </c>
      <c r="V256" s="57" t="s">
        <v>63</v>
      </c>
      <c r="W256" s="57" t="s">
        <v>69</v>
      </c>
      <c r="X256" s="57" t="s">
        <v>69</v>
      </c>
      <c r="Y256" s="57" t="s">
        <v>63</v>
      </c>
      <c r="Z256" s="57" t="s">
        <v>69</v>
      </c>
      <c r="AA256" s="57" t="s">
        <v>69</v>
      </c>
      <c r="AB256" s="57" t="s">
        <v>63</v>
      </c>
      <c r="AC256" s="57" t="s">
        <v>69</v>
      </c>
      <c r="AD256" s="57" t="s">
        <v>69</v>
      </c>
      <c r="AE256" s="57" t="s">
        <v>69</v>
      </c>
      <c r="AF256" s="57" t="s">
        <v>69</v>
      </c>
      <c r="AG256" s="57" t="s">
        <v>69</v>
      </c>
      <c r="AH256" s="57" t="s">
        <v>70</v>
      </c>
      <c r="AI256" s="57" t="s">
        <v>2778</v>
      </c>
      <c r="AJ256" s="57" t="s">
        <v>65</v>
      </c>
      <c r="AK256" s="57" t="s">
        <v>71</v>
      </c>
      <c r="AL256" s="57" t="s">
        <v>72</v>
      </c>
      <c r="AM256" s="57" t="s">
        <v>2779</v>
      </c>
      <c r="AO256" s="57" t="s">
        <v>1078</v>
      </c>
      <c r="AP256" s="57" t="s">
        <v>19223</v>
      </c>
      <c r="AQ256" s="57" t="s">
        <v>67</v>
      </c>
      <c r="AR256" s="57" t="s">
        <v>73</v>
      </c>
      <c r="AS256" s="57" t="s">
        <v>2780</v>
      </c>
      <c r="AT256" s="57" t="s">
        <v>18859</v>
      </c>
      <c r="AU256" s="57" t="s">
        <v>7128</v>
      </c>
      <c r="AV256" s="57" t="s">
        <v>4526</v>
      </c>
      <c r="AW256" s="57" t="s">
        <v>4628</v>
      </c>
      <c r="AX256" s="57" t="s">
        <v>4629</v>
      </c>
      <c r="AY256" s="57" t="s">
        <v>4630</v>
      </c>
      <c r="AZ256" s="57" t="s">
        <v>4530</v>
      </c>
      <c r="BA256" s="57" t="s">
        <v>4631</v>
      </c>
      <c r="BE256" s="57" t="s">
        <v>7129</v>
      </c>
      <c r="BF256" s="57" t="s">
        <v>4511</v>
      </c>
      <c r="BG256" s="57" t="s">
        <v>5212</v>
      </c>
      <c r="BH256" s="57" t="s">
        <v>5213</v>
      </c>
      <c r="BI256" s="57" t="s">
        <v>5215</v>
      </c>
      <c r="BJ256" s="57" t="s">
        <v>7130</v>
      </c>
      <c r="BK256" s="57" t="s">
        <v>4638</v>
      </c>
      <c r="BO256" s="57" t="s">
        <v>4517</v>
      </c>
      <c r="BP256" s="57" t="s">
        <v>4639</v>
      </c>
      <c r="BQ256" s="57" t="s">
        <v>4640</v>
      </c>
      <c r="BV256" s="57" t="s">
        <v>18063</v>
      </c>
      <c r="BW256" s="164" t="s">
        <v>18805</v>
      </c>
      <c r="BX256" s="57" t="s">
        <v>19156</v>
      </c>
      <c r="BY256" s="57" t="s">
        <v>10123</v>
      </c>
      <c r="BZ256" s="57" t="s">
        <v>7471</v>
      </c>
      <c r="CA256" s="57" t="s">
        <v>7472</v>
      </c>
      <c r="CB256" s="57" t="s">
        <v>8095</v>
      </c>
      <c r="CC256" s="57" t="s">
        <v>7474</v>
      </c>
      <c r="CD256" s="57" t="s">
        <v>7475</v>
      </c>
      <c r="CE256" s="57" t="s">
        <v>5346</v>
      </c>
      <c r="CI256" s="57" t="s">
        <v>10124</v>
      </c>
      <c r="CJ256" s="57" t="s">
        <v>10125</v>
      </c>
      <c r="CK256" s="57" t="s">
        <v>7478</v>
      </c>
      <c r="CL256" s="57" t="s">
        <v>7479</v>
      </c>
      <c r="CM256" s="57" t="s">
        <v>7480</v>
      </c>
      <c r="CN256" s="57" t="s">
        <v>7481</v>
      </c>
      <c r="CO256" s="57" t="s">
        <v>7482</v>
      </c>
      <c r="CS256" s="57" t="s">
        <v>62</v>
      </c>
      <c r="CT256" s="57" t="s">
        <v>7483</v>
      </c>
      <c r="CU256" s="57" t="s">
        <v>7484</v>
      </c>
      <c r="CZ256" s="57" t="s">
        <v>18072</v>
      </c>
      <c r="DA256" s="164" t="s">
        <v>18802</v>
      </c>
      <c r="DB256" s="57" t="s">
        <v>20850</v>
      </c>
      <c r="DC256" s="57" t="s">
        <v>12871</v>
      </c>
      <c r="DD256" s="57" t="s">
        <v>12872</v>
      </c>
      <c r="DE256" s="57" t="s">
        <v>10988</v>
      </c>
      <c r="DF256" s="57" t="s">
        <v>6343</v>
      </c>
      <c r="DG256" s="57" t="s">
        <v>6335</v>
      </c>
      <c r="DH256" s="57" t="s">
        <v>10989</v>
      </c>
      <c r="DI256" s="57" t="s">
        <v>6334</v>
      </c>
      <c r="DJ256" s="57" t="s">
        <v>6330</v>
      </c>
      <c r="DM256" s="57" t="s">
        <v>12873</v>
      </c>
      <c r="DN256" s="57" t="s">
        <v>10991</v>
      </c>
      <c r="DO256" s="57" t="s">
        <v>10992</v>
      </c>
      <c r="DP256" s="57" t="s">
        <v>10993</v>
      </c>
      <c r="DQ256" s="57" t="s">
        <v>9900</v>
      </c>
      <c r="DR256" s="57" t="s">
        <v>12874</v>
      </c>
      <c r="DS256" s="57" t="s">
        <v>12875</v>
      </c>
      <c r="DW256" s="57" t="s">
        <v>6343</v>
      </c>
      <c r="DX256" s="57" t="s">
        <v>9903</v>
      </c>
      <c r="DY256" s="57" t="s">
        <v>9904</v>
      </c>
      <c r="ED256" s="57" t="s">
        <v>18059</v>
      </c>
      <c r="EE256" s="164" t="s">
        <v>18802</v>
      </c>
      <c r="EF256" s="57" t="s">
        <v>20851</v>
      </c>
      <c r="EG256" s="57" t="s">
        <v>14841</v>
      </c>
      <c r="EH256" s="57" t="s">
        <v>14842</v>
      </c>
      <c r="EI256" s="57" t="s">
        <v>13526</v>
      </c>
      <c r="EJ256" s="57" t="s">
        <v>14843</v>
      </c>
      <c r="EK256" s="57" t="s">
        <v>13529</v>
      </c>
      <c r="EQ256" s="57" t="s">
        <v>13530</v>
      </c>
      <c r="ER256" s="57" t="s">
        <v>9209</v>
      </c>
      <c r="ES256" s="57" t="s">
        <v>13531</v>
      </c>
      <c r="ET256" s="57" t="s">
        <v>14844</v>
      </c>
      <c r="EU256" s="57" t="s">
        <v>13534</v>
      </c>
      <c r="FA256" s="57" t="s">
        <v>9215</v>
      </c>
      <c r="FB256" s="57" t="s">
        <v>5404</v>
      </c>
      <c r="FC256" s="57" t="s">
        <v>9216</v>
      </c>
      <c r="FH256" s="57" t="s">
        <v>18069</v>
      </c>
      <c r="FI256" s="164" t="s">
        <v>18805</v>
      </c>
      <c r="FJ256" s="57" t="s">
        <v>19026</v>
      </c>
      <c r="FK256" s="57" t="s">
        <v>16429</v>
      </c>
      <c r="FL256" s="57" t="s">
        <v>11953</v>
      </c>
      <c r="FM256" s="57" t="s">
        <v>15345</v>
      </c>
      <c r="FN256" s="57" t="s">
        <v>11955</v>
      </c>
      <c r="FO256" s="57" t="s">
        <v>15346</v>
      </c>
      <c r="FU256" s="57" t="s">
        <v>16430</v>
      </c>
      <c r="FV256" s="57" t="s">
        <v>11960</v>
      </c>
      <c r="FW256" s="57" t="s">
        <v>11961</v>
      </c>
      <c r="FX256" s="57" t="s">
        <v>15348</v>
      </c>
      <c r="FY256" s="57" t="s">
        <v>11964</v>
      </c>
      <c r="GE256" s="57" t="s">
        <v>16431</v>
      </c>
      <c r="GF256" s="57" t="s">
        <v>14159</v>
      </c>
      <c r="GG256" s="57" t="s">
        <v>8583</v>
      </c>
      <c r="GL256" s="57" t="s">
        <v>18066</v>
      </c>
      <c r="GM256" s="164" t="s">
        <v>18802</v>
      </c>
      <c r="GN256" s="57" t="s">
        <v>18831</v>
      </c>
      <c r="HS256" s="57" t="s">
        <v>74</v>
      </c>
      <c r="HT256" s="57" t="s">
        <v>74</v>
      </c>
      <c r="HU256" s="57" t="s">
        <v>74</v>
      </c>
      <c r="HV256" s="57" t="s">
        <v>68</v>
      </c>
      <c r="HW256" s="57" t="s">
        <v>74</v>
      </c>
      <c r="HX256" s="57" t="s">
        <v>74</v>
      </c>
      <c r="HY256" s="57" t="s">
        <v>74</v>
      </c>
      <c r="HZ256" s="57" t="s">
        <v>74</v>
      </c>
      <c r="IA256" s="57" t="s">
        <v>74</v>
      </c>
      <c r="IB256" s="57" t="s">
        <v>74</v>
      </c>
      <c r="IC256" s="57" t="s">
        <v>79</v>
      </c>
      <c r="ID256" s="57" t="s">
        <v>74</v>
      </c>
      <c r="IE256" s="57" t="s">
        <v>79</v>
      </c>
      <c r="IF256" s="57" t="s">
        <v>74</v>
      </c>
      <c r="IG256" s="57" t="s">
        <v>74</v>
      </c>
      <c r="IH256" s="57" t="s">
        <v>74</v>
      </c>
      <c r="II256" s="57" t="s">
        <v>74</v>
      </c>
      <c r="IJ256" s="57">
        <v>31754</v>
      </c>
      <c r="IK256" s="57">
        <v>31721</v>
      </c>
      <c r="IL256" s="57">
        <v>21547</v>
      </c>
      <c r="IM256" s="57">
        <v>21572</v>
      </c>
      <c r="IT256" s="57">
        <v>2</v>
      </c>
      <c r="IU256" s="57">
        <v>2</v>
      </c>
      <c r="IV256" s="57">
        <v>2</v>
      </c>
      <c r="IW256" s="57">
        <v>1</v>
      </c>
      <c r="JN256" s="57">
        <v>31754</v>
      </c>
      <c r="JO256" s="57">
        <v>21547</v>
      </c>
      <c r="JP256" s="57">
        <v>21572</v>
      </c>
      <c r="JX256" s="57">
        <v>2</v>
      </c>
      <c r="JY256" s="57">
        <v>2</v>
      </c>
      <c r="JZ256" s="57">
        <v>1</v>
      </c>
      <c r="KR256" s="57">
        <v>34957</v>
      </c>
      <c r="KS256" s="57">
        <v>21547</v>
      </c>
      <c r="KT256" s="57">
        <v>21572</v>
      </c>
      <c r="LB256" s="57">
        <v>1</v>
      </c>
      <c r="LC256" s="57">
        <v>2</v>
      </c>
      <c r="LD256" s="57">
        <v>1</v>
      </c>
      <c r="LV256" s="57">
        <v>13154</v>
      </c>
      <c r="LW256" s="57">
        <v>34592</v>
      </c>
      <c r="MF256" s="57">
        <v>1</v>
      </c>
      <c r="MG256" s="57">
        <v>2</v>
      </c>
      <c r="MZ256" s="57">
        <v>13154</v>
      </c>
      <c r="NA256" s="57">
        <v>34592</v>
      </c>
      <c r="NJ256" s="57">
        <v>1</v>
      </c>
      <c r="NK256" s="57">
        <v>2</v>
      </c>
      <c r="PJ256" s="57" t="s">
        <v>20852</v>
      </c>
      <c r="PK256" s="57" t="s">
        <v>20853</v>
      </c>
      <c r="PL256" s="57" t="s">
        <v>20854</v>
      </c>
      <c r="PN256" s="57">
        <v>1086.8956005000002</v>
      </c>
      <c r="PO256" s="57" t="s">
        <v>18823</v>
      </c>
      <c r="PP256" s="57" t="s">
        <v>18824</v>
      </c>
      <c r="PQ256" s="57" t="s">
        <v>18825</v>
      </c>
      <c r="PR256" s="57" t="s">
        <v>4222</v>
      </c>
      <c r="PS256" s="57" t="s">
        <v>4223</v>
      </c>
      <c r="PT256" s="57" t="s">
        <v>4224</v>
      </c>
      <c r="PU256" s="57" t="s">
        <v>4225</v>
      </c>
      <c r="PV256" s="57" t="s">
        <v>4226</v>
      </c>
      <c r="PW256" s="57" t="s">
        <v>3167</v>
      </c>
    </row>
    <row r="257" spans="1:439" ht="15" customHeight="1" x14ac:dyDescent="0.35">
      <c r="A257" s="57">
        <v>256</v>
      </c>
      <c r="B257" s="57" t="s">
        <v>2420</v>
      </c>
      <c r="C257" s="57" t="s">
        <v>2420</v>
      </c>
      <c r="D257" s="57" t="s">
        <v>442</v>
      </c>
      <c r="E257" s="57" t="s">
        <v>2781</v>
      </c>
      <c r="F257" s="57" t="s">
        <v>316</v>
      </c>
      <c r="P257" s="57" t="s">
        <v>1453</v>
      </c>
      <c r="S257" s="57" t="s">
        <v>69</v>
      </c>
      <c r="T257" s="57" t="s">
        <v>69</v>
      </c>
      <c r="U257" s="57" t="s">
        <v>69</v>
      </c>
      <c r="V257" s="57" t="s">
        <v>69</v>
      </c>
      <c r="W257" s="57" t="s">
        <v>69</v>
      </c>
      <c r="X257" s="57" t="s">
        <v>69</v>
      </c>
      <c r="Y257" s="57" t="s">
        <v>69</v>
      </c>
      <c r="Z257" s="57" t="s">
        <v>69</v>
      </c>
      <c r="AA257" s="57" t="s">
        <v>69</v>
      </c>
      <c r="AB257" s="57" t="s">
        <v>63</v>
      </c>
      <c r="AC257" s="57" t="s">
        <v>69</v>
      </c>
      <c r="AD257" s="57" t="s">
        <v>69</v>
      </c>
      <c r="AE257" s="57" t="s">
        <v>63</v>
      </c>
      <c r="AF257" s="57" t="s">
        <v>69</v>
      </c>
      <c r="AG257" s="57" t="s">
        <v>69</v>
      </c>
      <c r="AH257" s="57" t="s">
        <v>75</v>
      </c>
      <c r="AI257" s="57" t="s">
        <v>2782</v>
      </c>
      <c r="AJ257" s="57" t="s">
        <v>76</v>
      </c>
      <c r="AK257" s="57" t="s">
        <v>81</v>
      </c>
      <c r="AL257" s="57" t="s">
        <v>72</v>
      </c>
      <c r="AM257" s="57" t="s">
        <v>1604</v>
      </c>
      <c r="AO257" s="57" t="s">
        <v>1079</v>
      </c>
      <c r="AP257" s="57" t="s">
        <v>19223</v>
      </c>
      <c r="AQ257" s="57" t="s">
        <v>67</v>
      </c>
      <c r="AR257" s="57" t="s">
        <v>73</v>
      </c>
      <c r="AS257" s="57" t="s">
        <v>2780</v>
      </c>
      <c r="AT257" s="57" t="s">
        <v>18859</v>
      </c>
      <c r="AU257" s="57" t="s">
        <v>7131</v>
      </c>
      <c r="AV257" s="57" t="s">
        <v>7132</v>
      </c>
      <c r="AW257" s="57" t="s">
        <v>5142</v>
      </c>
      <c r="AX257" s="57" t="s">
        <v>5149</v>
      </c>
      <c r="BE257" s="57" t="s">
        <v>7133</v>
      </c>
      <c r="BF257" s="57" t="s">
        <v>7134</v>
      </c>
      <c r="BG257" s="57" t="s">
        <v>7135</v>
      </c>
      <c r="BH257" s="57" t="s">
        <v>5151</v>
      </c>
      <c r="BI257" s="57" t="s">
        <v>5146</v>
      </c>
      <c r="BO257" s="57" t="s">
        <v>5152</v>
      </c>
      <c r="BP257" s="57" t="s">
        <v>5034</v>
      </c>
      <c r="BV257" s="57" t="s">
        <v>18084</v>
      </c>
      <c r="BW257" s="164" t="s">
        <v>18835</v>
      </c>
      <c r="BX257" s="57" t="s">
        <v>19157</v>
      </c>
      <c r="BY257" s="57" t="s">
        <v>10126</v>
      </c>
      <c r="BZ257" s="57" t="s">
        <v>6057</v>
      </c>
      <c r="CA257" s="57" t="s">
        <v>10127</v>
      </c>
      <c r="CB257" s="57" t="s">
        <v>5156</v>
      </c>
      <c r="CC257" s="57" t="s">
        <v>5186</v>
      </c>
      <c r="CI257" s="57" t="s">
        <v>10128</v>
      </c>
      <c r="CJ257" s="57" t="s">
        <v>10129</v>
      </c>
      <c r="CK257" s="57" t="s">
        <v>10130</v>
      </c>
      <c r="CL257" s="57" t="s">
        <v>5178</v>
      </c>
      <c r="CS257" s="57" t="s">
        <v>5229</v>
      </c>
      <c r="CT257" s="57" t="s">
        <v>10131</v>
      </c>
      <c r="CZ257" s="57" t="s">
        <v>18059</v>
      </c>
      <c r="DA257" s="164" t="s">
        <v>18805</v>
      </c>
      <c r="DB257" s="57" t="s">
        <v>19989</v>
      </c>
      <c r="DC257" s="57" t="s">
        <v>12876</v>
      </c>
      <c r="DD257" s="57" t="s">
        <v>12877</v>
      </c>
      <c r="DE257" s="57" t="s">
        <v>12878</v>
      </c>
      <c r="DF257" s="57" t="s">
        <v>12879</v>
      </c>
      <c r="DG257" s="57" t="s">
        <v>12880</v>
      </c>
      <c r="DH257" s="57" t="s">
        <v>12881</v>
      </c>
      <c r="DM257" s="57" t="s">
        <v>12882</v>
      </c>
      <c r="DN257" s="57" t="s">
        <v>12883</v>
      </c>
      <c r="DO257" s="57" t="s">
        <v>12884</v>
      </c>
      <c r="DP257" s="57" t="s">
        <v>12885</v>
      </c>
      <c r="DQ257" s="57" t="s">
        <v>12886</v>
      </c>
      <c r="DR257" s="57" t="s">
        <v>11927</v>
      </c>
      <c r="DW257" s="57" t="s">
        <v>5867</v>
      </c>
      <c r="DX257" s="57" t="s">
        <v>5728</v>
      </c>
      <c r="DY257" s="57" t="s">
        <v>10011</v>
      </c>
      <c r="ED257" s="57" t="s">
        <v>18084</v>
      </c>
      <c r="EE257" s="164" t="s">
        <v>18805</v>
      </c>
      <c r="EF257" s="57" t="s">
        <v>20045</v>
      </c>
      <c r="EG257" s="57" t="s">
        <v>14845</v>
      </c>
      <c r="EH257" s="57" t="s">
        <v>8047</v>
      </c>
      <c r="EI257" s="57" t="s">
        <v>14846</v>
      </c>
      <c r="EJ257" s="57" t="s">
        <v>8048</v>
      </c>
      <c r="EQ257" s="57" t="s">
        <v>8049</v>
      </c>
      <c r="ER257" s="57" t="s">
        <v>14847</v>
      </c>
      <c r="ES257" s="57" t="s">
        <v>14848</v>
      </c>
      <c r="ET257" s="57" t="s">
        <v>14849</v>
      </c>
      <c r="FA257" s="57" t="s">
        <v>12897</v>
      </c>
      <c r="FB257" s="57" t="s">
        <v>14850</v>
      </c>
      <c r="FC257" s="57" t="s">
        <v>7814</v>
      </c>
      <c r="FH257" s="57" t="s">
        <v>18066</v>
      </c>
      <c r="FI257" s="164" t="s">
        <v>18802</v>
      </c>
      <c r="FJ257" s="57" t="s">
        <v>19295</v>
      </c>
      <c r="FK257" s="57" t="s">
        <v>16432</v>
      </c>
      <c r="FL257" s="57" t="s">
        <v>16433</v>
      </c>
      <c r="FM257" s="57" t="s">
        <v>13499</v>
      </c>
      <c r="FN257" s="57" t="s">
        <v>13502</v>
      </c>
      <c r="FU257" s="57" t="s">
        <v>16434</v>
      </c>
      <c r="FV257" s="57" t="s">
        <v>16435</v>
      </c>
      <c r="FW257" s="57" t="s">
        <v>16436</v>
      </c>
      <c r="FX257" s="57" t="s">
        <v>16437</v>
      </c>
      <c r="FY257" s="57" t="s">
        <v>16438</v>
      </c>
      <c r="GE257" s="57" t="s">
        <v>8068</v>
      </c>
      <c r="GF257" s="57" t="s">
        <v>13744</v>
      </c>
      <c r="GG257" s="57" t="s">
        <v>16439</v>
      </c>
      <c r="GL257" s="57" t="s">
        <v>18069</v>
      </c>
      <c r="GM257" s="164" t="s">
        <v>18802</v>
      </c>
      <c r="GN257" s="57" t="s">
        <v>19116</v>
      </c>
      <c r="HS257" s="57" t="s">
        <v>79</v>
      </c>
      <c r="HT257" s="57" t="s">
        <v>79</v>
      </c>
      <c r="HU257" s="57" t="s">
        <v>79</v>
      </c>
      <c r="HV257" s="57" t="s">
        <v>79</v>
      </c>
      <c r="HW257" s="57" t="s">
        <v>79</v>
      </c>
      <c r="HX257" s="57" t="s">
        <v>79</v>
      </c>
      <c r="HY257" s="57" t="s">
        <v>79</v>
      </c>
      <c r="HZ257" s="57" t="s">
        <v>79</v>
      </c>
      <c r="IA257" s="57" t="s">
        <v>79</v>
      </c>
      <c r="IB257" s="57" t="s">
        <v>79</v>
      </c>
      <c r="IC257" s="57" t="s">
        <v>79</v>
      </c>
      <c r="ID257" s="57" t="s">
        <v>79</v>
      </c>
      <c r="IE257" s="57" t="s">
        <v>82</v>
      </c>
      <c r="IF257" s="57" t="s">
        <v>79</v>
      </c>
      <c r="IG257" s="57" t="s">
        <v>79</v>
      </c>
      <c r="IH257" s="57" t="s">
        <v>79</v>
      </c>
      <c r="II257" s="57" t="s">
        <v>68</v>
      </c>
      <c r="IJ257" s="57">
        <v>13154</v>
      </c>
      <c r="IK257" s="57">
        <v>34085</v>
      </c>
      <c r="IL257" s="57">
        <v>32079</v>
      </c>
      <c r="IM257" s="57">
        <v>34052</v>
      </c>
      <c r="IN257" s="57">
        <v>34093</v>
      </c>
      <c r="IT257" s="57">
        <v>1</v>
      </c>
      <c r="IU257" s="57">
        <v>2</v>
      </c>
      <c r="IV257" s="57">
        <v>1</v>
      </c>
      <c r="IW257" s="57">
        <v>1</v>
      </c>
      <c r="IX257" s="57">
        <v>2</v>
      </c>
      <c r="JN257" s="57">
        <v>32079</v>
      </c>
      <c r="JO257" s="57">
        <v>34593</v>
      </c>
      <c r="JX257" s="57">
        <v>1</v>
      </c>
      <c r="JY257" s="57">
        <v>2</v>
      </c>
      <c r="KR257" s="57">
        <v>13154</v>
      </c>
      <c r="KS257" s="57">
        <v>32079</v>
      </c>
      <c r="KT257" s="57">
        <v>34507</v>
      </c>
      <c r="KU257" s="57">
        <v>34052</v>
      </c>
      <c r="KV257" s="57">
        <v>34093</v>
      </c>
      <c r="LB257" s="57">
        <v>1</v>
      </c>
      <c r="LC257" s="57">
        <v>1</v>
      </c>
      <c r="LD257" s="57">
        <v>2</v>
      </c>
      <c r="LE257" s="57">
        <v>1</v>
      </c>
      <c r="LF257" s="57">
        <v>2</v>
      </c>
      <c r="LV257" s="57">
        <v>34507</v>
      </c>
      <c r="LW257" s="57">
        <v>34593</v>
      </c>
      <c r="LX257" s="57">
        <v>13254</v>
      </c>
      <c r="LY257" s="57">
        <v>21572</v>
      </c>
      <c r="LZ257" s="57">
        <v>34085</v>
      </c>
      <c r="MF257" s="57">
        <v>2</v>
      </c>
      <c r="MG257" s="57">
        <v>2</v>
      </c>
      <c r="MH257" s="57">
        <v>1</v>
      </c>
      <c r="MI257" s="57">
        <v>1</v>
      </c>
      <c r="MJ257" s="57">
        <v>2</v>
      </c>
      <c r="MZ257" s="57">
        <v>34507</v>
      </c>
      <c r="NA257" s="57">
        <v>13254</v>
      </c>
      <c r="NB257" s="57">
        <v>34593</v>
      </c>
      <c r="NJ257" s="57">
        <v>2</v>
      </c>
      <c r="NK257" s="57">
        <v>1</v>
      </c>
      <c r="NL257" s="57">
        <v>2</v>
      </c>
      <c r="PJ257" s="57" t="s">
        <v>20855</v>
      </c>
      <c r="PK257" s="57" t="s">
        <v>20856</v>
      </c>
      <c r="PL257" s="57" t="s">
        <v>20857</v>
      </c>
      <c r="PN257" s="57">
        <v>967.82551930000022</v>
      </c>
      <c r="PO257" s="57" t="s">
        <v>18823</v>
      </c>
      <c r="PP257" s="57" t="s">
        <v>18824</v>
      </c>
      <c r="PQ257" s="57" t="s">
        <v>18825</v>
      </c>
      <c r="PR257" s="57" t="s">
        <v>4227</v>
      </c>
      <c r="PS257" s="57" t="s">
        <v>4228</v>
      </c>
      <c r="PT257" s="57" t="s">
        <v>4229</v>
      </c>
      <c r="PU257" s="57" t="s">
        <v>4230</v>
      </c>
      <c r="PV257" s="57" t="s">
        <v>4231</v>
      </c>
      <c r="PW257" s="57" t="s">
        <v>3167</v>
      </c>
    </row>
    <row r="258" spans="1:439" ht="15" customHeight="1" x14ac:dyDescent="0.35">
      <c r="A258" s="57">
        <v>257</v>
      </c>
      <c r="B258" s="57" t="s">
        <v>2420</v>
      </c>
      <c r="C258" s="57" t="s">
        <v>2420</v>
      </c>
      <c r="D258" s="57" t="s">
        <v>443</v>
      </c>
      <c r="E258" s="57" t="s">
        <v>2783</v>
      </c>
      <c r="F258" s="57" t="s">
        <v>2784</v>
      </c>
      <c r="G258" s="57" t="s">
        <v>2785</v>
      </c>
      <c r="H258" s="57" t="s">
        <v>2786</v>
      </c>
      <c r="I258" s="57" t="s">
        <v>2787</v>
      </c>
      <c r="J258" s="57" t="s">
        <v>2788</v>
      </c>
      <c r="K258" s="57" t="s">
        <v>2789</v>
      </c>
      <c r="P258" s="57" t="s">
        <v>1330</v>
      </c>
      <c r="S258" s="57" t="s">
        <v>69</v>
      </c>
      <c r="T258" s="57" t="s">
        <v>69</v>
      </c>
      <c r="U258" s="57" t="s">
        <v>69</v>
      </c>
      <c r="V258" s="57" t="s">
        <v>69</v>
      </c>
      <c r="W258" s="57" t="s">
        <v>69</v>
      </c>
      <c r="X258" s="57" t="s">
        <v>69</v>
      </c>
      <c r="Y258" s="57" t="s">
        <v>69</v>
      </c>
      <c r="Z258" s="57" t="s">
        <v>63</v>
      </c>
      <c r="AA258" s="57" t="s">
        <v>69</v>
      </c>
      <c r="AB258" s="57" t="s">
        <v>63</v>
      </c>
      <c r="AC258" s="57" t="s">
        <v>69</v>
      </c>
      <c r="AD258" s="57" t="s">
        <v>63</v>
      </c>
      <c r="AE258" s="57" t="s">
        <v>63</v>
      </c>
      <c r="AF258" s="57" t="s">
        <v>69</v>
      </c>
      <c r="AG258" s="57" t="s">
        <v>69</v>
      </c>
      <c r="AH258" s="57" t="s">
        <v>70</v>
      </c>
      <c r="AI258" s="57" t="s">
        <v>2790</v>
      </c>
      <c r="AJ258" s="57" t="s">
        <v>81</v>
      </c>
      <c r="AK258" s="57" t="s">
        <v>83</v>
      </c>
      <c r="AL258" s="57" t="s">
        <v>77</v>
      </c>
      <c r="AM258" s="57" t="s">
        <v>2791</v>
      </c>
      <c r="AO258" s="57" t="s">
        <v>1080</v>
      </c>
      <c r="AP258" s="57" t="s">
        <v>18969</v>
      </c>
      <c r="AQ258" s="57" t="s">
        <v>1245</v>
      </c>
      <c r="AR258" s="57" t="s">
        <v>78</v>
      </c>
      <c r="AS258" s="57" t="s">
        <v>2780</v>
      </c>
      <c r="AT258" s="57" t="s">
        <v>18859</v>
      </c>
      <c r="AU258" s="57" t="s">
        <v>7136</v>
      </c>
      <c r="AV258" s="57" t="s">
        <v>7137</v>
      </c>
      <c r="AW258" s="57" t="s">
        <v>7138</v>
      </c>
      <c r="AX258" s="57" t="s">
        <v>7139</v>
      </c>
      <c r="AY258" s="57" t="s">
        <v>7140</v>
      </c>
      <c r="AZ258" s="57" t="s">
        <v>5116</v>
      </c>
      <c r="BE258" s="57" t="s">
        <v>7141</v>
      </c>
      <c r="BF258" s="57" t="s">
        <v>7142</v>
      </c>
      <c r="BG258" s="57" t="s">
        <v>7143</v>
      </c>
      <c r="BH258" s="57" t="s">
        <v>7144</v>
      </c>
      <c r="BI258" s="57" t="s">
        <v>7145</v>
      </c>
      <c r="BO258" s="57" t="s">
        <v>5034</v>
      </c>
      <c r="BP258" s="57" t="s">
        <v>7146</v>
      </c>
      <c r="BQ258" s="57" t="s">
        <v>7147</v>
      </c>
      <c r="BV258" s="57" t="s">
        <v>18084</v>
      </c>
      <c r="BW258" s="164" t="s">
        <v>18835</v>
      </c>
      <c r="BX258" s="57" t="s">
        <v>19035</v>
      </c>
      <c r="BY258" s="57" t="s">
        <v>10132</v>
      </c>
      <c r="BZ258" s="57" t="s">
        <v>10133</v>
      </c>
      <c r="CA258" s="57" t="s">
        <v>7592</v>
      </c>
      <c r="CB258" s="57" t="s">
        <v>7593</v>
      </c>
      <c r="CC258" s="57" t="s">
        <v>7594</v>
      </c>
      <c r="CD258" s="57" t="s">
        <v>7595</v>
      </c>
      <c r="CI258" s="57" t="s">
        <v>10134</v>
      </c>
      <c r="CJ258" s="57" t="s">
        <v>7597</v>
      </c>
      <c r="CK258" s="57" t="s">
        <v>7599</v>
      </c>
      <c r="CL258" s="57" t="s">
        <v>10135</v>
      </c>
      <c r="CM258" s="57" t="s">
        <v>7601</v>
      </c>
      <c r="CS258" s="57" t="s">
        <v>7468</v>
      </c>
      <c r="CT258" s="57" t="s">
        <v>7603</v>
      </c>
      <c r="CU258" s="57" t="s">
        <v>5450</v>
      </c>
      <c r="CZ258" s="57" t="s">
        <v>18066</v>
      </c>
      <c r="DA258" s="164" t="s">
        <v>18805</v>
      </c>
      <c r="DB258" s="57" t="s">
        <v>19240</v>
      </c>
      <c r="DC258" s="57" t="s">
        <v>12887</v>
      </c>
      <c r="DD258" s="57" t="s">
        <v>12888</v>
      </c>
      <c r="DE258" s="57" t="s">
        <v>12889</v>
      </c>
      <c r="DF258" s="57" t="s">
        <v>12890</v>
      </c>
      <c r="DM258" s="57" t="s">
        <v>12891</v>
      </c>
      <c r="DN258" s="57" t="s">
        <v>12892</v>
      </c>
      <c r="DO258" s="57" t="s">
        <v>12893</v>
      </c>
      <c r="DP258" s="57" t="s">
        <v>12894</v>
      </c>
      <c r="DQ258" s="57" t="s">
        <v>12895</v>
      </c>
      <c r="DR258" s="57" t="s">
        <v>12896</v>
      </c>
      <c r="DW258" s="57" t="s">
        <v>12897</v>
      </c>
      <c r="DX258" s="57" t="s">
        <v>5700</v>
      </c>
      <c r="ED258" s="57" t="s">
        <v>18066</v>
      </c>
      <c r="EE258" s="164" t="s">
        <v>18802</v>
      </c>
      <c r="EF258" s="57" t="s">
        <v>19290</v>
      </c>
      <c r="EG258" s="57" t="s">
        <v>14851</v>
      </c>
      <c r="EH258" s="57" t="s">
        <v>14852</v>
      </c>
      <c r="EI258" s="57" t="s">
        <v>10607</v>
      </c>
      <c r="EJ258" s="57" t="s">
        <v>14853</v>
      </c>
      <c r="EK258" s="57" t="s">
        <v>10462</v>
      </c>
      <c r="EL258" s="57" t="s">
        <v>10608</v>
      </c>
      <c r="EQ258" s="57" t="s">
        <v>14854</v>
      </c>
      <c r="ER258" s="57" t="s">
        <v>14855</v>
      </c>
      <c r="ES258" s="57" t="s">
        <v>14856</v>
      </c>
      <c r="ET258" s="57" t="s">
        <v>10612</v>
      </c>
      <c r="EU258" s="57" t="s">
        <v>7420</v>
      </c>
      <c r="EV258" s="57" t="s">
        <v>10468</v>
      </c>
      <c r="EW258" s="57" t="s">
        <v>10613</v>
      </c>
      <c r="FA258" s="57" t="s">
        <v>5610</v>
      </c>
      <c r="FB258" s="57" t="s">
        <v>5867</v>
      </c>
      <c r="FC258" s="57" t="s">
        <v>4812</v>
      </c>
      <c r="FH258" s="57" t="s">
        <v>18084</v>
      </c>
      <c r="FI258" s="164" t="s">
        <v>18805</v>
      </c>
      <c r="FJ258" s="57" t="s">
        <v>19027</v>
      </c>
      <c r="FK258" s="57" t="s">
        <v>16440</v>
      </c>
      <c r="FL258" s="57" t="s">
        <v>4785</v>
      </c>
      <c r="FM258" s="57" t="s">
        <v>16441</v>
      </c>
      <c r="FN258" s="57" t="s">
        <v>5445</v>
      </c>
      <c r="FO258" s="57" t="s">
        <v>16442</v>
      </c>
      <c r="FP258" s="57" t="s">
        <v>16443</v>
      </c>
      <c r="FU258" s="57" t="s">
        <v>16444</v>
      </c>
      <c r="FV258" s="57" t="s">
        <v>16445</v>
      </c>
      <c r="FW258" s="57" t="s">
        <v>16446</v>
      </c>
      <c r="FX258" s="57" t="s">
        <v>4793</v>
      </c>
      <c r="GE258" s="57" t="s">
        <v>4796</v>
      </c>
      <c r="GF258" s="57" t="s">
        <v>4797</v>
      </c>
      <c r="GL258" s="57" t="s">
        <v>18066</v>
      </c>
      <c r="GM258" s="164" t="s">
        <v>18805</v>
      </c>
      <c r="GN258" s="57" t="s">
        <v>19295</v>
      </c>
      <c r="HS258" s="57" t="s">
        <v>82</v>
      </c>
      <c r="HT258" s="57" t="s">
        <v>82</v>
      </c>
      <c r="HU258" s="57" t="s">
        <v>82</v>
      </c>
      <c r="HV258" s="57" t="s">
        <v>79</v>
      </c>
      <c r="HW258" s="57" t="s">
        <v>79</v>
      </c>
      <c r="HX258" s="57" t="s">
        <v>82</v>
      </c>
      <c r="HY258" s="57" t="s">
        <v>79</v>
      </c>
      <c r="HZ258" s="57" t="s">
        <v>82</v>
      </c>
      <c r="IA258" s="57" t="s">
        <v>82</v>
      </c>
      <c r="IB258" s="57" t="s">
        <v>82</v>
      </c>
      <c r="IC258" s="57" t="s">
        <v>82</v>
      </c>
      <c r="ID258" s="57" t="s">
        <v>82</v>
      </c>
      <c r="IE258" s="57" t="s">
        <v>82</v>
      </c>
      <c r="IF258" s="57" t="s">
        <v>82</v>
      </c>
      <c r="IG258" s="57" t="s">
        <v>82</v>
      </c>
      <c r="IH258" s="57" t="s">
        <v>82</v>
      </c>
      <c r="II258" s="57" t="s">
        <v>68</v>
      </c>
      <c r="IJ258" s="57">
        <v>13154</v>
      </c>
      <c r="IK258" s="57">
        <v>13254</v>
      </c>
      <c r="IL258" s="57">
        <v>21572</v>
      </c>
      <c r="IM258" s="57">
        <v>34085</v>
      </c>
      <c r="IT258" s="57">
        <v>2</v>
      </c>
      <c r="IU258" s="57">
        <v>2</v>
      </c>
      <c r="IV258" s="57">
        <v>3</v>
      </c>
      <c r="IW258" s="57">
        <v>2</v>
      </c>
      <c r="JN258" s="57">
        <v>21572</v>
      </c>
      <c r="JO258" s="57">
        <v>34022</v>
      </c>
      <c r="JP258" s="57">
        <v>34002</v>
      </c>
      <c r="JQ258" s="57">
        <v>34005</v>
      </c>
      <c r="JR258" s="57">
        <v>15254</v>
      </c>
      <c r="JX258" s="57">
        <v>3</v>
      </c>
      <c r="JY258" s="57">
        <v>3</v>
      </c>
      <c r="JZ258" s="57">
        <v>3</v>
      </c>
      <c r="KA258" s="57">
        <v>2</v>
      </c>
      <c r="KB258" s="57">
        <v>3</v>
      </c>
      <c r="KR258" s="57">
        <v>34085</v>
      </c>
      <c r="KS258" s="57">
        <v>34592</v>
      </c>
      <c r="KT258" s="57">
        <v>34593</v>
      </c>
      <c r="KU258" s="57">
        <v>34582</v>
      </c>
      <c r="KV258" s="57">
        <v>15254</v>
      </c>
      <c r="LB258" s="57">
        <v>2</v>
      </c>
      <c r="LC258" s="57">
        <v>2</v>
      </c>
      <c r="LD258" s="57">
        <v>2</v>
      </c>
      <c r="LE258" s="57">
        <v>2</v>
      </c>
      <c r="LF258" s="57">
        <v>3</v>
      </c>
      <c r="LV258" s="57">
        <v>13154</v>
      </c>
      <c r="LW258" s="57">
        <v>34085</v>
      </c>
      <c r="LX258" s="57">
        <v>32079</v>
      </c>
      <c r="LY258" s="57">
        <v>34005</v>
      </c>
      <c r="MF258" s="57">
        <v>2</v>
      </c>
      <c r="MG258" s="57">
        <v>2</v>
      </c>
      <c r="MH258" s="57">
        <v>2</v>
      </c>
      <c r="MI258" s="57">
        <v>2</v>
      </c>
      <c r="MZ258" s="57">
        <v>34582</v>
      </c>
      <c r="NA258" s="57">
        <v>34085</v>
      </c>
      <c r="NJ258" s="57">
        <v>2</v>
      </c>
      <c r="NK258" s="57">
        <v>2</v>
      </c>
      <c r="PJ258" s="57" t="s">
        <v>20858</v>
      </c>
      <c r="PK258" s="57" t="s">
        <v>20859</v>
      </c>
      <c r="PL258" s="57" t="s">
        <v>20860</v>
      </c>
      <c r="PN258" s="57">
        <v>2223.0319297999999</v>
      </c>
      <c r="PO258" s="57" t="s">
        <v>18823</v>
      </c>
      <c r="PP258" s="57" t="s">
        <v>18824</v>
      </c>
      <c r="PQ258" s="57" t="s">
        <v>18825</v>
      </c>
      <c r="PR258" s="57" t="s">
        <v>4232</v>
      </c>
      <c r="PS258" s="57" t="s">
        <v>4233</v>
      </c>
      <c r="PT258" s="57" t="s">
        <v>4234</v>
      </c>
      <c r="PU258" s="57" t="s">
        <v>4235</v>
      </c>
      <c r="PV258" s="57" t="s">
        <v>4236</v>
      </c>
      <c r="PW258" s="57" t="s">
        <v>3167</v>
      </c>
    </row>
    <row r="259" spans="1:439" ht="15" customHeight="1" x14ac:dyDescent="0.35">
      <c r="A259" s="57">
        <v>258</v>
      </c>
      <c r="B259" s="57" t="s">
        <v>2420</v>
      </c>
      <c r="C259" s="57" t="s">
        <v>2420</v>
      </c>
      <c r="D259" s="57" t="s">
        <v>170</v>
      </c>
      <c r="E259" s="57" t="s">
        <v>2792</v>
      </c>
      <c r="F259" s="57" t="s">
        <v>2793</v>
      </c>
      <c r="G259" s="57" t="s">
        <v>2794</v>
      </c>
      <c r="H259" s="57" t="s">
        <v>2795</v>
      </c>
      <c r="I259" s="57" t="s">
        <v>2796</v>
      </c>
      <c r="J259" s="57" t="s">
        <v>2797</v>
      </c>
      <c r="K259" s="57" t="s">
        <v>2798</v>
      </c>
      <c r="L259" s="57" t="s">
        <v>2799</v>
      </c>
      <c r="M259" s="57" t="s">
        <v>2800</v>
      </c>
      <c r="N259" s="57" t="s">
        <v>2801</v>
      </c>
      <c r="O259" s="57" t="s">
        <v>2802</v>
      </c>
      <c r="P259" s="57" t="s">
        <v>1282</v>
      </c>
      <c r="S259" s="57" t="s">
        <v>69</v>
      </c>
      <c r="T259" s="57" t="s">
        <v>63</v>
      </c>
      <c r="U259" s="57" t="s">
        <v>69</v>
      </c>
      <c r="V259" s="57" t="s">
        <v>63</v>
      </c>
      <c r="W259" s="57" t="s">
        <v>69</v>
      </c>
      <c r="X259" s="57" t="s">
        <v>69</v>
      </c>
      <c r="Y259" s="57" t="s">
        <v>63</v>
      </c>
      <c r="Z259" s="57" t="s">
        <v>63</v>
      </c>
      <c r="AA259" s="57" t="s">
        <v>63</v>
      </c>
      <c r="AB259" s="57" t="s">
        <v>63</v>
      </c>
      <c r="AC259" s="57" t="s">
        <v>69</v>
      </c>
      <c r="AD259" s="57" t="s">
        <v>69</v>
      </c>
      <c r="AE259" s="57" t="s">
        <v>69</v>
      </c>
      <c r="AF259" s="57" t="s">
        <v>69</v>
      </c>
      <c r="AG259" s="57" t="s">
        <v>63</v>
      </c>
      <c r="AH259" s="57" t="s">
        <v>70</v>
      </c>
      <c r="AI259" s="57" t="s">
        <v>1372</v>
      </c>
      <c r="AJ259" s="57" t="s">
        <v>65</v>
      </c>
      <c r="AK259" s="57" t="s">
        <v>71</v>
      </c>
      <c r="AL259" s="57" t="s">
        <v>66</v>
      </c>
      <c r="AN259" s="57" t="s">
        <v>2803</v>
      </c>
      <c r="AO259" s="57" t="s">
        <v>169</v>
      </c>
      <c r="AP259" s="57" t="s">
        <v>18800</v>
      </c>
      <c r="AQ259" s="57" t="s">
        <v>67</v>
      </c>
      <c r="AR259" s="57" t="s">
        <v>67</v>
      </c>
      <c r="AS259" s="57" t="s">
        <v>2428</v>
      </c>
      <c r="AT259" s="57" t="s">
        <v>18801</v>
      </c>
      <c r="AU259" s="57" t="s">
        <v>7148</v>
      </c>
      <c r="AV259" s="57" t="s">
        <v>4487</v>
      </c>
      <c r="AW259" s="57" t="s">
        <v>4488</v>
      </c>
      <c r="AX259" s="57" t="s">
        <v>7149</v>
      </c>
      <c r="AY259" s="57" t="s">
        <v>4491</v>
      </c>
      <c r="BE259" s="57" t="s">
        <v>7150</v>
      </c>
      <c r="BF259" s="57" t="s">
        <v>4808</v>
      </c>
      <c r="BG259" s="57" t="s">
        <v>4494</v>
      </c>
      <c r="BH259" s="57" t="s">
        <v>4809</v>
      </c>
      <c r="BI259" s="57" t="s">
        <v>4496</v>
      </c>
      <c r="BJ259" s="57" t="s">
        <v>4497</v>
      </c>
      <c r="BO259" s="57" t="s">
        <v>4498</v>
      </c>
      <c r="BP259" s="57" t="s">
        <v>716</v>
      </c>
      <c r="BQ259" s="57" t="s">
        <v>4812</v>
      </c>
      <c r="BV259" s="57" t="s">
        <v>18059</v>
      </c>
      <c r="BW259" s="164" t="s">
        <v>18802</v>
      </c>
      <c r="BX259" s="57" t="s">
        <v>20664</v>
      </c>
      <c r="BY259" s="57" t="s">
        <v>10136</v>
      </c>
      <c r="BZ259" s="57" t="s">
        <v>10137</v>
      </c>
      <c r="CA259" s="57" t="s">
        <v>4489</v>
      </c>
      <c r="CB259" s="57" t="s">
        <v>7607</v>
      </c>
      <c r="CC259" s="57" t="s">
        <v>7608</v>
      </c>
      <c r="CD259" s="57" t="s">
        <v>7609</v>
      </c>
      <c r="CE259" s="57" t="s">
        <v>7366</v>
      </c>
      <c r="CI259" s="57" t="s">
        <v>10138</v>
      </c>
      <c r="CJ259" s="57" t="s">
        <v>7611</v>
      </c>
      <c r="CK259" s="57" t="s">
        <v>7612</v>
      </c>
      <c r="CL259" s="57" t="s">
        <v>7369</v>
      </c>
      <c r="CM259" s="57" t="s">
        <v>10139</v>
      </c>
      <c r="CN259" s="57" t="s">
        <v>7614</v>
      </c>
      <c r="CO259" s="57" t="s">
        <v>586</v>
      </c>
      <c r="CS259" s="57" t="s">
        <v>6809</v>
      </c>
      <c r="CT259" s="57" t="s">
        <v>6825</v>
      </c>
      <c r="CU259" s="57" t="s">
        <v>7548</v>
      </c>
      <c r="CZ259" s="57" t="s">
        <v>18061</v>
      </c>
      <c r="DA259" s="164" t="s">
        <v>18805</v>
      </c>
      <c r="DB259" s="57" t="s">
        <v>18829</v>
      </c>
      <c r="DC259" s="57" t="s">
        <v>10615</v>
      </c>
      <c r="DD259" s="57" t="s">
        <v>8188</v>
      </c>
      <c r="DE259" s="57" t="s">
        <v>10616</v>
      </c>
      <c r="DF259" s="57" t="s">
        <v>10617</v>
      </c>
      <c r="DG259" s="57" t="s">
        <v>10618</v>
      </c>
      <c r="DM259" s="57" t="s">
        <v>10619</v>
      </c>
      <c r="DN259" s="57" t="s">
        <v>10620</v>
      </c>
      <c r="DO259" s="57" t="s">
        <v>10390</v>
      </c>
      <c r="DP259" s="57" t="s">
        <v>10622</v>
      </c>
      <c r="DQ259" s="57" t="s">
        <v>12406</v>
      </c>
      <c r="DR259" s="57" t="s">
        <v>10624</v>
      </c>
      <c r="DW259" s="57" t="s">
        <v>605</v>
      </c>
      <c r="DX259" s="57" t="s">
        <v>5372</v>
      </c>
      <c r="DY259" s="57" t="s">
        <v>12898</v>
      </c>
      <c r="ED259" s="57" t="s">
        <v>18063</v>
      </c>
      <c r="EE259" s="164" t="s">
        <v>18805</v>
      </c>
      <c r="EF259" s="57" t="s">
        <v>20861</v>
      </c>
      <c r="EG259" s="57" t="s">
        <v>13291</v>
      </c>
      <c r="EH259" s="57" t="s">
        <v>13292</v>
      </c>
      <c r="EI259" s="57" t="s">
        <v>13293</v>
      </c>
      <c r="EJ259" s="57" t="s">
        <v>13106</v>
      </c>
      <c r="EK259" s="57" t="s">
        <v>13107</v>
      </c>
      <c r="EQ259" s="57" t="s">
        <v>13294</v>
      </c>
      <c r="ER259" s="57" t="s">
        <v>13109</v>
      </c>
      <c r="ES259" s="57" t="s">
        <v>13110</v>
      </c>
      <c r="ET259" s="57" t="s">
        <v>13111</v>
      </c>
      <c r="EU259" s="57" t="s">
        <v>13112</v>
      </c>
      <c r="FA259" s="57" t="s">
        <v>6405</v>
      </c>
      <c r="FB259" s="57" t="s">
        <v>12536</v>
      </c>
      <c r="FC259" s="57" t="s">
        <v>13114</v>
      </c>
      <c r="FH259" s="57" t="s">
        <v>18084</v>
      </c>
      <c r="FI259" s="164" t="s">
        <v>18802</v>
      </c>
      <c r="FJ259" s="57" t="s">
        <v>20862</v>
      </c>
      <c r="FK259" s="57" t="s">
        <v>15162</v>
      </c>
      <c r="FL259" s="57" t="s">
        <v>15163</v>
      </c>
      <c r="FM259" s="57" t="s">
        <v>15018</v>
      </c>
      <c r="FU259" s="57" t="s">
        <v>15165</v>
      </c>
      <c r="FV259" s="57" t="s">
        <v>15166</v>
      </c>
      <c r="FW259" s="57" t="s">
        <v>15021</v>
      </c>
      <c r="FX259" s="57" t="s">
        <v>15022</v>
      </c>
      <c r="GE259" s="57" t="s">
        <v>62</v>
      </c>
      <c r="GF259" s="57" t="s">
        <v>7483</v>
      </c>
      <c r="GG259" s="57" t="s">
        <v>7484</v>
      </c>
      <c r="GL259" s="57" t="s">
        <v>18072</v>
      </c>
      <c r="GM259" s="164" t="s">
        <v>18802</v>
      </c>
      <c r="GN259" s="57" t="s">
        <v>18901</v>
      </c>
      <c r="GO259" s="57" t="s">
        <v>594</v>
      </c>
      <c r="GP259" s="57" t="s">
        <v>775</v>
      </c>
      <c r="GQ259" s="57" t="s">
        <v>776</v>
      </c>
      <c r="GR259" s="57" t="s">
        <v>777</v>
      </c>
      <c r="GS259" s="57" t="s">
        <v>598</v>
      </c>
      <c r="GY259" s="57" t="s">
        <v>599</v>
      </c>
      <c r="GZ259" s="57" t="s">
        <v>13235</v>
      </c>
      <c r="HA259" s="57" t="s">
        <v>13461</v>
      </c>
      <c r="HB259" s="57" t="s">
        <v>16624</v>
      </c>
      <c r="HC259" s="57" t="s">
        <v>16625</v>
      </c>
      <c r="HD259" s="57" t="s">
        <v>603</v>
      </c>
      <c r="HI259" s="57" t="s">
        <v>604</v>
      </c>
      <c r="HJ259" s="57" t="s">
        <v>614</v>
      </c>
      <c r="HK259" s="57" t="s">
        <v>615</v>
      </c>
      <c r="HP259" s="57" t="s">
        <v>18061</v>
      </c>
      <c r="HQ259" s="164" t="s">
        <v>18835</v>
      </c>
      <c r="HR259" s="57" t="s">
        <v>18957</v>
      </c>
      <c r="HS259" s="57" t="s">
        <v>74</v>
      </c>
      <c r="HT259" s="57" t="s">
        <v>74</v>
      </c>
      <c r="HU259" s="57" t="s">
        <v>74</v>
      </c>
      <c r="HV259" s="57" t="s">
        <v>74</v>
      </c>
      <c r="HW259" s="57" t="s">
        <v>68</v>
      </c>
      <c r="HX259" s="57" t="s">
        <v>68</v>
      </c>
      <c r="HY259" s="57" t="s">
        <v>74</v>
      </c>
      <c r="HZ259" s="57" t="s">
        <v>74</v>
      </c>
      <c r="IA259" s="57" t="s">
        <v>79</v>
      </c>
      <c r="IB259" s="57" t="s">
        <v>74</v>
      </c>
      <c r="IC259" s="57" t="s">
        <v>74</v>
      </c>
      <c r="ID259" s="57" t="s">
        <v>74</v>
      </c>
      <c r="IE259" s="57" t="s">
        <v>68</v>
      </c>
      <c r="IF259" s="57" t="s">
        <v>74</v>
      </c>
      <c r="IG259" s="57" t="s">
        <v>68</v>
      </c>
      <c r="IH259" s="57" t="s">
        <v>74</v>
      </c>
      <c r="II259" s="57" t="s">
        <v>74</v>
      </c>
      <c r="IJ259" s="57">
        <v>21547</v>
      </c>
      <c r="IK259" s="57">
        <v>21572</v>
      </c>
      <c r="IT259" s="57">
        <v>2</v>
      </c>
      <c r="IU259" s="57">
        <v>1</v>
      </c>
      <c r="JN259" s="57">
        <v>21547</v>
      </c>
      <c r="JO259" s="57">
        <v>21572</v>
      </c>
      <c r="JP259" s="57">
        <v>31620</v>
      </c>
      <c r="JQ259" s="57">
        <v>31754</v>
      </c>
      <c r="JX259" s="57">
        <v>2</v>
      </c>
      <c r="JY259" s="57">
        <v>1</v>
      </c>
      <c r="JZ259" s="57">
        <v>1</v>
      </c>
      <c r="KA259" s="57">
        <v>2</v>
      </c>
      <c r="KR259" s="57">
        <v>31436</v>
      </c>
      <c r="KS259" s="57">
        <v>21547</v>
      </c>
      <c r="KT259" s="57">
        <v>21572</v>
      </c>
      <c r="LB259" s="57">
        <v>2</v>
      </c>
      <c r="LC259" s="57">
        <v>2</v>
      </c>
      <c r="LD259" s="57">
        <v>1</v>
      </c>
      <c r="LV259" s="57">
        <v>21547</v>
      </c>
      <c r="LW259" s="57">
        <v>21572</v>
      </c>
      <c r="MF259" s="57">
        <v>2</v>
      </c>
      <c r="MG259" s="57">
        <v>1</v>
      </c>
      <c r="MZ259" s="57">
        <v>31754</v>
      </c>
      <c r="NJ259" s="57">
        <v>2</v>
      </c>
      <c r="OD259" s="57">
        <v>21572</v>
      </c>
      <c r="OE259" s="57">
        <v>21547</v>
      </c>
      <c r="ON259" s="57">
        <v>1</v>
      </c>
      <c r="OO259" s="57">
        <v>2</v>
      </c>
      <c r="PJ259" s="57" t="s">
        <v>20863</v>
      </c>
      <c r="PK259" s="57" t="s">
        <v>20864</v>
      </c>
      <c r="PL259" s="57" t="s">
        <v>20865</v>
      </c>
      <c r="PN259" s="57">
        <v>990.12380659999985</v>
      </c>
      <c r="PO259" s="57" t="s">
        <v>18823</v>
      </c>
      <c r="PP259" s="57" t="s">
        <v>18824</v>
      </c>
      <c r="PQ259" s="57" t="s">
        <v>18825</v>
      </c>
      <c r="PR259" s="57" t="s">
        <v>4237</v>
      </c>
      <c r="PS259" s="57" t="s">
        <v>4238</v>
      </c>
      <c r="PT259" s="57" t="s">
        <v>4239</v>
      </c>
      <c r="PU259" s="57" t="s">
        <v>4240</v>
      </c>
      <c r="PV259" s="57" t="s">
        <v>3244</v>
      </c>
      <c r="PW259" s="57" t="s">
        <v>4241</v>
      </c>
    </row>
    <row r="260" spans="1:439" ht="15" customHeight="1" x14ac:dyDescent="0.35">
      <c r="A260" s="57">
        <v>259</v>
      </c>
      <c r="B260" s="57" t="s">
        <v>2420</v>
      </c>
      <c r="C260" s="57" t="s">
        <v>2420</v>
      </c>
      <c r="D260" s="57" t="s">
        <v>237</v>
      </c>
      <c r="E260" s="57" t="s">
        <v>2804</v>
      </c>
      <c r="F260" s="57" t="s">
        <v>2805</v>
      </c>
      <c r="P260" s="57" t="s">
        <v>1559</v>
      </c>
      <c r="S260" s="57" t="s">
        <v>69</v>
      </c>
      <c r="T260" s="57" t="s">
        <v>69</v>
      </c>
      <c r="U260" s="57" t="s">
        <v>69</v>
      </c>
      <c r="V260" s="57" t="s">
        <v>69</v>
      </c>
      <c r="W260" s="57" t="s">
        <v>69</v>
      </c>
      <c r="X260" s="57" t="s">
        <v>69</v>
      </c>
      <c r="Y260" s="57" t="s">
        <v>69</v>
      </c>
      <c r="Z260" s="57" t="s">
        <v>69</v>
      </c>
      <c r="AA260" s="57" t="s">
        <v>69</v>
      </c>
      <c r="AB260" s="57" t="s">
        <v>63</v>
      </c>
      <c r="AC260" s="57" t="s">
        <v>69</v>
      </c>
      <c r="AD260" s="57" t="s">
        <v>63</v>
      </c>
      <c r="AE260" s="57" t="s">
        <v>63</v>
      </c>
      <c r="AF260" s="57" t="s">
        <v>69</v>
      </c>
      <c r="AG260" s="57" t="s">
        <v>69</v>
      </c>
      <c r="AH260" s="57" t="s">
        <v>75</v>
      </c>
      <c r="AI260" s="57" t="s">
        <v>2806</v>
      </c>
      <c r="AJ260" s="57" t="s">
        <v>76</v>
      </c>
      <c r="AK260" s="57" t="s">
        <v>83</v>
      </c>
      <c r="AL260" s="57" t="s">
        <v>77</v>
      </c>
      <c r="AM260" s="57" t="s">
        <v>2807</v>
      </c>
      <c r="AO260" s="57" t="s">
        <v>1081</v>
      </c>
      <c r="AP260" s="57" t="s">
        <v>19190</v>
      </c>
      <c r="AQ260" s="57" t="s">
        <v>1245</v>
      </c>
      <c r="AR260" s="57" t="s">
        <v>78</v>
      </c>
      <c r="AS260" s="57" t="s">
        <v>1419</v>
      </c>
      <c r="AT260" s="57" t="s">
        <v>18859</v>
      </c>
      <c r="AU260" s="57" t="s">
        <v>7151</v>
      </c>
      <c r="AV260" s="57" t="s">
        <v>4891</v>
      </c>
      <c r="AW260" s="57" t="s">
        <v>5115</v>
      </c>
      <c r="AX260" s="57" t="s">
        <v>5116</v>
      </c>
      <c r="BE260" s="57" t="s">
        <v>7152</v>
      </c>
      <c r="BF260" s="57" t="s">
        <v>5129</v>
      </c>
      <c r="BG260" s="57" t="s">
        <v>4896</v>
      </c>
      <c r="BH260" s="57" t="s">
        <v>4897</v>
      </c>
      <c r="BI260" s="57" t="s">
        <v>4898</v>
      </c>
      <c r="BO260" s="57" t="s">
        <v>4899</v>
      </c>
      <c r="BP260" s="57" t="s">
        <v>4900</v>
      </c>
      <c r="BQ260" s="57" t="s">
        <v>7153</v>
      </c>
      <c r="BV260" s="57" t="s">
        <v>18084</v>
      </c>
      <c r="BW260" s="164" t="s">
        <v>18835</v>
      </c>
      <c r="BX260" s="57" t="s">
        <v>19109</v>
      </c>
      <c r="BY260" s="57" t="s">
        <v>10140</v>
      </c>
      <c r="BZ260" s="57" t="s">
        <v>10141</v>
      </c>
      <c r="CA260" s="57" t="s">
        <v>10142</v>
      </c>
      <c r="CB260" s="57" t="s">
        <v>7761</v>
      </c>
      <c r="CI260" s="57" t="s">
        <v>10143</v>
      </c>
      <c r="CJ260" s="57" t="s">
        <v>10144</v>
      </c>
      <c r="CK260" s="57" t="s">
        <v>10145</v>
      </c>
      <c r="CL260" s="57" t="s">
        <v>8014</v>
      </c>
      <c r="CM260" s="57" t="s">
        <v>8015</v>
      </c>
      <c r="CN260" s="57" t="s">
        <v>10146</v>
      </c>
      <c r="CO260" s="57" t="s">
        <v>7784</v>
      </c>
      <c r="CS260" s="57" t="s">
        <v>10147</v>
      </c>
      <c r="CT260" s="57" t="s">
        <v>5898</v>
      </c>
      <c r="CU260" s="57" t="s">
        <v>7984</v>
      </c>
      <c r="CZ260" s="57" t="s">
        <v>18056</v>
      </c>
      <c r="DA260" s="164" t="s">
        <v>18805</v>
      </c>
      <c r="DB260" s="57" t="s">
        <v>19932</v>
      </c>
      <c r="DC260" s="57" t="s">
        <v>20866</v>
      </c>
      <c r="DD260" s="57" t="s">
        <v>10903</v>
      </c>
      <c r="DE260" s="57" t="s">
        <v>10893</v>
      </c>
      <c r="DM260" s="57" t="s">
        <v>20867</v>
      </c>
      <c r="DN260" s="57" t="s">
        <v>20868</v>
      </c>
      <c r="DO260" s="57" t="s">
        <v>10907</v>
      </c>
      <c r="DP260" s="57" t="s">
        <v>10908</v>
      </c>
      <c r="DQ260" s="57" t="s">
        <v>10917</v>
      </c>
      <c r="DR260" s="57" t="s">
        <v>10911</v>
      </c>
      <c r="DS260" s="57" t="s">
        <v>10910</v>
      </c>
      <c r="DW260" s="57" t="s">
        <v>10913</v>
      </c>
      <c r="DX260" s="57" t="s">
        <v>7303</v>
      </c>
      <c r="DY260" s="57" t="s">
        <v>7153</v>
      </c>
      <c r="ED260" s="57" t="s">
        <v>18078</v>
      </c>
      <c r="EE260" s="164" t="s">
        <v>18802</v>
      </c>
      <c r="EF260" s="57" t="s">
        <v>19205</v>
      </c>
      <c r="EG260" s="57" t="s">
        <v>14857</v>
      </c>
      <c r="EH260" s="57" t="s">
        <v>11400</v>
      </c>
      <c r="EI260" s="57" t="s">
        <v>13941</v>
      </c>
      <c r="EJ260" s="57" t="s">
        <v>8387</v>
      </c>
      <c r="EK260" s="57" t="s">
        <v>8390</v>
      </c>
      <c r="EL260" s="57" t="s">
        <v>14858</v>
      </c>
      <c r="EM260" s="57" t="s">
        <v>7917</v>
      </c>
      <c r="EQ260" s="57" t="s">
        <v>14859</v>
      </c>
      <c r="ER260" s="57" t="s">
        <v>14860</v>
      </c>
      <c r="ES260" s="57" t="s">
        <v>7601</v>
      </c>
      <c r="ET260" s="57" t="s">
        <v>8395</v>
      </c>
      <c r="EU260" s="57" t="s">
        <v>14861</v>
      </c>
      <c r="EV260" s="57" t="s">
        <v>14862</v>
      </c>
      <c r="EW260" s="57" t="s">
        <v>7420</v>
      </c>
      <c r="EX260" s="57" t="s">
        <v>7923</v>
      </c>
      <c r="FA260" s="57" t="s">
        <v>4660</v>
      </c>
      <c r="FB260" s="57" t="s">
        <v>5450</v>
      </c>
      <c r="FC260" s="57" t="s">
        <v>14863</v>
      </c>
      <c r="FH260" s="57" t="s">
        <v>18066</v>
      </c>
      <c r="FI260" s="164" t="s">
        <v>18805</v>
      </c>
      <c r="FJ260" s="57" t="s">
        <v>19026</v>
      </c>
      <c r="FK260" s="57" t="s">
        <v>7449</v>
      </c>
      <c r="FL260" s="57" t="s">
        <v>7450</v>
      </c>
      <c r="FM260" s="57" t="s">
        <v>10832</v>
      </c>
      <c r="FN260" s="57" t="s">
        <v>7453</v>
      </c>
      <c r="FO260" s="57" t="s">
        <v>7454</v>
      </c>
      <c r="FP260" s="57" t="s">
        <v>10834</v>
      </c>
      <c r="FU260" s="57" t="s">
        <v>13445</v>
      </c>
      <c r="FV260" s="57" t="s">
        <v>16447</v>
      </c>
      <c r="FW260" s="57" t="s">
        <v>7460</v>
      </c>
      <c r="FX260" s="57" t="s">
        <v>7461</v>
      </c>
      <c r="FY260" s="57" t="s">
        <v>7462</v>
      </c>
      <c r="FZ260" s="57" t="s">
        <v>7463</v>
      </c>
      <c r="GA260" s="57" t="s">
        <v>7464</v>
      </c>
      <c r="GE260" s="57" t="s">
        <v>5007</v>
      </c>
      <c r="GF260" s="57" t="s">
        <v>5712</v>
      </c>
      <c r="GG260" s="57" t="s">
        <v>6405</v>
      </c>
      <c r="GL260" s="57" t="s">
        <v>18075</v>
      </c>
      <c r="GM260" s="164" t="s">
        <v>18805</v>
      </c>
      <c r="GN260" s="57" t="s">
        <v>19825</v>
      </c>
      <c r="HS260" s="57" t="s">
        <v>82</v>
      </c>
      <c r="HT260" s="57" t="s">
        <v>82</v>
      </c>
      <c r="HU260" s="57" t="s">
        <v>82</v>
      </c>
      <c r="HV260" s="57" t="s">
        <v>82</v>
      </c>
      <c r="HW260" s="57" t="s">
        <v>82</v>
      </c>
      <c r="HX260" s="57" t="s">
        <v>82</v>
      </c>
      <c r="HY260" s="57" t="s">
        <v>82</v>
      </c>
      <c r="HZ260" s="57" t="s">
        <v>82</v>
      </c>
      <c r="IA260" s="57" t="s">
        <v>82</v>
      </c>
      <c r="IB260" s="57" t="s">
        <v>82</v>
      </c>
      <c r="IC260" s="57" t="s">
        <v>82</v>
      </c>
      <c r="ID260" s="57" t="s">
        <v>82</v>
      </c>
      <c r="IE260" s="57" t="s">
        <v>82</v>
      </c>
      <c r="IF260" s="57" t="s">
        <v>82</v>
      </c>
      <c r="IG260" s="57" t="s">
        <v>82</v>
      </c>
      <c r="IH260" s="57" t="s">
        <v>82</v>
      </c>
      <c r="II260" s="57" t="s">
        <v>68</v>
      </c>
      <c r="IJ260" s="57">
        <v>32062</v>
      </c>
      <c r="IK260" s="57">
        <v>31608</v>
      </c>
      <c r="IL260" s="57">
        <v>21572</v>
      </c>
      <c r="IM260" s="57">
        <v>15254</v>
      </c>
      <c r="IN260" s="57">
        <v>11054</v>
      </c>
      <c r="IT260" s="57">
        <v>3</v>
      </c>
      <c r="IU260" s="57">
        <v>3</v>
      </c>
      <c r="IV260" s="57">
        <v>2</v>
      </c>
      <c r="IW260" s="57">
        <v>2</v>
      </c>
      <c r="IX260" s="57">
        <v>2</v>
      </c>
      <c r="JN260" s="57">
        <v>32062</v>
      </c>
      <c r="JO260" s="57">
        <v>21572</v>
      </c>
      <c r="JP260" s="57">
        <v>31608</v>
      </c>
      <c r="JQ260" s="57">
        <v>11054</v>
      </c>
      <c r="JX260" s="57">
        <v>2</v>
      </c>
      <c r="JY260" s="57">
        <v>2</v>
      </c>
      <c r="JZ260" s="57">
        <v>3</v>
      </c>
      <c r="KA260" s="57">
        <v>2</v>
      </c>
      <c r="KR260" s="57">
        <v>32062</v>
      </c>
      <c r="KS260" s="57">
        <v>21572</v>
      </c>
      <c r="KT260" s="57">
        <v>31608</v>
      </c>
      <c r="LB260" s="57">
        <v>2</v>
      </c>
      <c r="LC260" s="57">
        <v>2</v>
      </c>
      <c r="LD260" s="57">
        <v>3</v>
      </c>
      <c r="LV260" s="57">
        <v>34022</v>
      </c>
      <c r="LW260" s="57">
        <v>21572</v>
      </c>
      <c r="MF260" s="57">
        <v>2</v>
      </c>
      <c r="MG260" s="57">
        <v>2</v>
      </c>
      <c r="MZ260" s="57">
        <v>21572</v>
      </c>
      <c r="NJ260" s="57">
        <v>2</v>
      </c>
      <c r="PJ260" s="57" t="s">
        <v>20869</v>
      </c>
      <c r="PK260" s="57" t="s">
        <v>20870</v>
      </c>
      <c r="PL260" s="57" t="s">
        <v>20871</v>
      </c>
      <c r="PN260" s="57">
        <v>1044.5433236000001</v>
      </c>
      <c r="PO260" s="57" t="s">
        <v>18823</v>
      </c>
      <c r="PP260" s="57" t="s">
        <v>18824</v>
      </c>
      <c r="PQ260" s="57" t="s">
        <v>18825</v>
      </c>
      <c r="PR260" s="57" t="s">
        <v>4242</v>
      </c>
      <c r="PS260" s="57" t="s">
        <v>4243</v>
      </c>
      <c r="PT260" s="57" t="s">
        <v>3400</v>
      </c>
      <c r="PU260" s="57" t="s">
        <v>4244</v>
      </c>
      <c r="PV260" s="57" t="s">
        <v>4245</v>
      </c>
      <c r="PW260" s="57" t="s">
        <v>3167</v>
      </c>
    </row>
    <row r="261" spans="1:439" ht="15" customHeight="1" x14ac:dyDescent="0.35">
      <c r="A261" s="57">
        <v>260</v>
      </c>
      <c r="B261" s="57" t="s">
        <v>2420</v>
      </c>
      <c r="C261" s="57" t="s">
        <v>2420</v>
      </c>
      <c r="D261" s="57" t="s">
        <v>444</v>
      </c>
      <c r="E261" s="57" t="s">
        <v>2808</v>
      </c>
      <c r="F261" s="57" t="s">
        <v>2809</v>
      </c>
      <c r="G261" s="57" t="s">
        <v>2810</v>
      </c>
      <c r="P261" s="57" t="s">
        <v>1257</v>
      </c>
      <c r="S261" s="57" t="s">
        <v>69</v>
      </c>
      <c r="T261" s="57" t="s">
        <v>63</v>
      </c>
      <c r="U261" s="57" t="s">
        <v>69</v>
      </c>
      <c r="V261" s="57" t="s">
        <v>69</v>
      </c>
      <c r="W261" s="57" t="s">
        <v>69</v>
      </c>
      <c r="X261" s="57" t="s">
        <v>69</v>
      </c>
      <c r="Y261" s="57" t="s">
        <v>69</v>
      </c>
      <c r="Z261" s="57" t="s">
        <v>63</v>
      </c>
      <c r="AA261" s="57" t="s">
        <v>69</v>
      </c>
      <c r="AB261" s="57" t="s">
        <v>63</v>
      </c>
      <c r="AC261" s="57" t="s">
        <v>69</v>
      </c>
      <c r="AD261" s="57" t="s">
        <v>69</v>
      </c>
      <c r="AE261" s="57" t="s">
        <v>69</v>
      </c>
      <c r="AF261" s="57" t="s">
        <v>69</v>
      </c>
      <c r="AG261" s="57" t="s">
        <v>69</v>
      </c>
      <c r="AH261" s="57" t="s">
        <v>75</v>
      </c>
      <c r="AI261" s="57" t="s">
        <v>2811</v>
      </c>
      <c r="AJ261" s="57" t="s">
        <v>83</v>
      </c>
      <c r="AK261" s="57" t="s">
        <v>83</v>
      </c>
      <c r="AL261" s="57" t="s">
        <v>77</v>
      </c>
      <c r="AM261" s="57" t="s">
        <v>2812</v>
      </c>
      <c r="AN261" s="57" t="s">
        <v>2813</v>
      </c>
      <c r="AO261" s="57" t="s">
        <v>1082</v>
      </c>
      <c r="AP261" s="57" t="s">
        <v>18800</v>
      </c>
      <c r="AQ261" s="57" t="s">
        <v>1245</v>
      </c>
      <c r="AR261" s="57" t="s">
        <v>78</v>
      </c>
      <c r="AS261" s="57" t="s">
        <v>2428</v>
      </c>
      <c r="AT261" s="57" t="s">
        <v>18801</v>
      </c>
      <c r="AU261" s="57" t="s">
        <v>7154</v>
      </c>
      <c r="AV261" s="57" t="s">
        <v>4669</v>
      </c>
      <c r="AW261" s="57" t="s">
        <v>4670</v>
      </c>
      <c r="AX261" s="57" t="s">
        <v>4671</v>
      </c>
      <c r="AY261" s="57" t="s">
        <v>4672</v>
      </c>
      <c r="AZ261" s="57" t="s">
        <v>4673</v>
      </c>
      <c r="BE261" s="57" t="s">
        <v>4674</v>
      </c>
      <c r="BF261" s="57" t="s">
        <v>4675</v>
      </c>
      <c r="BG261" s="57" t="s">
        <v>4676</v>
      </c>
      <c r="BH261" s="57" t="s">
        <v>4677</v>
      </c>
      <c r="BI261" s="57" t="s">
        <v>4678</v>
      </c>
      <c r="BJ261" s="57" t="s">
        <v>4679</v>
      </c>
      <c r="BK261" s="57" t="s">
        <v>4680</v>
      </c>
      <c r="BO261" s="57" t="s">
        <v>4681</v>
      </c>
      <c r="BP261" s="57" t="s">
        <v>4682</v>
      </c>
      <c r="BQ261" s="57" t="s">
        <v>4683</v>
      </c>
      <c r="BV261" s="57" t="s">
        <v>18056</v>
      </c>
      <c r="BW261" s="164" t="s">
        <v>18805</v>
      </c>
      <c r="BX261" s="57" t="s">
        <v>19156</v>
      </c>
      <c r="BY261" s="57" t="s">
        <v>10148</v>
      </c>
      <c r="BZ261" s="57" t="s">
        <v>7504</v>
      </c>
      <c r="CA261" s="57" t="s">
        <v>7505</v>
      </c>
      <c r="CB261" s="57" t="s">
        <v>7506</v>
      </c>
      <c r="CC261" s="57" t="s">
        <v>10149</v>
      </c>
      <c r="CI261" s="57" t="s">
        <v>10150</v>
      </c>
      <c r="CJ261" s="57" t="s">
        <v>7508</v>
      </c>
      <c r="CK261" s="57" t="s">
        <v>7509</v>
      </c>
      <c r="CL261" s="57" t="s">
        <v>7510</v>
      </c>
      <c r="CM261" s="57" t="s">
        <v>7511</v>
      </c>
      <c r="CN261" s="57" t="s">
        <v>10151</v>
      </c>
      <c r="CS261" s="57" t="s">
        <v>4579</v>
      </c>
      <c r="CT261" s="57" t="s">
        <v>4777</v>
      </c>
      <c r="CU261" s="57" t="s">
        <v>716</v>
      </c>
      <c r="CZ261" s="57" t="s">
        <v>18078</v>
      </c>
      <c r="DA261" s="164" t="s">
        <v>18802</v>
      </c>
      <c r="DB261" s="57" t="s">
        <v>20079</v>
      </c>
      <c r="DC261" s="57" t="s">
        <v>10516</v>
      </c>
      <c r="DD261" s="57" t="s">
        <v>10517</v>
      </c>
      <c r="DE261" s="57" t="s">
        <v>10518</v>
      </c>
      <c r="DF261" s="57" t="s">
        <v>10519</v>
      </c>
      <c r="DG261" s="57" t="s">
        <v>10520</v>
      </c>
      <c r="DH261" s="57" t="s">
        <v>10521</v>
      </c>
      <c r="DI261" s="57" t="s">
        <v>7438</v>
      </c>
      <c r="DJ261" s="57" t="s">
        <v>10522</v>
      </c>
      <c r="DM261" s="57" t="s">
        <v>10523</v>
      </c>
      <c r="DN261" s="57" t="s">
        <v>10524</v>
      </c>
      <c r="DO261" s="57" t="s">
        <v>10525</v>
      </c>
      <c r="DP261" s="57" t="s">
        <v>10526</v>
      </c>
      <c r="DQ261" s="57" t="s">
        <v>10527</v>
      </c>
      <c r="DR261" s="57" t="s">
        <v>16476</v>
      </c>
      <c r="DS261" s="57" t="s">
        <v>10529</v>
      </c>
      <c r="DW261" s="57" t="s">
        <v>605</v>
      </c>
      <c r="DX261" s="57" t="s">
        <v>5372</v>
      </c>
      <c r="DY261" s="57" t="s">
        <v>8160</v>
      </c>
      <c r="ED261" s="57" t="s">
        <v>18063</v>
      </c>
      <c r="EE261" s="164" t="s">
        <v>18802</v>
      </c>
      <c r="EF261" s="57" t="s">
        <v>18861</v>
      </c>
      <c r="EG261" s="57" t="s">
        <v>13212</v>
      </c>
      <c r="EH261" s="57" t="s">
        <v>13213</v>
      </c>
      <c r="EI261" s="57" t="s">
        <v>7414</v>
      </c>
      <c r="EJ261" s="57" t="s">
        <v>7295</v>
      </c>
      <c r="EK261" s="57" t="s">
        <v>8755</v>
      </c>
      <c r="EL261" s="57" t="s">
        <v>10793</v>
      </c>
      <c r="EQ261" s="57" t="s">
        <v>13216</v>
      </c>
      <c r="ER261" s="57" t="s">
        <v>13217</v>
      </c>
      <c r="ES261" s="57" t="s">
        <v>13218</v>
      </c>
      <c r="ET261" s="57" t="s">
        <v>12385</v>
      </c>
      <c r="EU261" s="57" t="s">
        <v>10799</v>
      </c>
      <c r="EV261" s="57" t="s">
        <v>10800</v>
      </c>
      <c r="EW261" s="57" t="s">
        <v>13219</v>
      </c>
      <c r="FA261" s="57" t="s">
        <v>10011</v>
      </c>
      <c r="FB261" s="57" t="s">
        <v>10802</v>
      </c>
      <c r="FC261" s="57" t="s">
        <v>5676</v>
      </c>
      <c r="FH261" s="57" t="s">
        <v>18056</v>
      </c>
      <c r="FI261" s="164" t="s">
        <v>18802</v>
      </c>
      <c r="FJ261" s="57" t="s">
        <v>18832</v>
      </c>
      <c r="FK261" s="57" t="s">
        <v>15100</v>
      </c>
      <c r="FL261" s="57" t="s">
        <v>9906</v>
      </c>
      <c r="FM261" s="57" t="s">
        <v>10644</v>
      </c>
      <c r="FN261" s="57" t="s">
        <v>9908</v>
      </c>
      <c r="FO261" s="57" t="s">
        <v>10645</v>
      </c>
      <c r="FU261" s="57" t="s">
        <v>15101</v>
      </c>
      <c r="FV261" s="57" t="s">
        <v>13405</v>
      </c>
      <c r="FW261" s="57" t="s">
        <v>10648</v>
      </c>
      <c r="FX261" s="57" t="s">
        <v>12933</v>
      </c>
      <c r="FY261" s="57" t="s">
        <v>10650</v>
      </c>
      <c r="FZ261" s="57" t="s">
        <v>8631</v>
      </c>
      <c r="GA261" s="57" t="s">
        <v>4596</v>
      </c>
      <c r="GE261" s="57" t="s">
        <v>4579</v>
      </c>
      <c r="GF261" s="57" t="s">
        <v>4601</v>
      </c>
      <c r="GG261" s="57" t="s">
        <v>716</v>
      </c>
      <c r="GL261" s="57" t="s">
        <v>18078</v>
      </c>
      <c r="GM261" s="164" t="s">
        <v>18805</v>
      </c>
      <c r="GN261" s="57" t="s">
        <v>18915</v>
      </c>
      <c r="GO261" s="57" t="s">
        <v>7449</v>
      </c>
      <c r="GP261" s="57" t="s">
        <v>7450</v>
      </c>
      <c r="GQ261" s="57" t="s">
        <v>10832</v>
      </c>
      <c r="GR261" s="57" t="s">
        <v>7453</v>
      </c>
      <c r="GS261" s="57" t="s">
        <v>7454</v>
      </c>
      <c r="GT261" s="57" t="s">
        <v>10834</v>
      </c>
      <c r="GY261" s="57" t="s">
        <v>13445</v>
      </c>
      <c r="GZ261" s="57" t="s">
        <v>7459</v>
      </c>
      <c r="HA261" s="57" t="s">
        <v>7460</v>
      </c>
      <c r="HB261" s="57" t="s">
        <v>7461</v>
      </c>
      <c r="HC261" s="57" t="s">
        <v>7462</v>
      </c>
      <c r="HD261" s="57" t="s">
        <v>7463</v>
      </c>
      <c r="HE261" s="57" t="s">
        <v>7464</v>
      </c>
      <c r="HI261" s="57" t="s">
        <v>5007</v>
      </c>
      <c r="HJ261" s="57" t="s">
        <v>11552</v>
      </c>
      <c r="HK261" s="57" t="s">
        <v>20872</v>
      </c>
      <c r="HP261" s="57" t="s">
        <v>18075</v>
      </c>
      <c r="HQ261" s="164" t="s">
        <v>18805</v>
      </c>
      <c r="HR261" s="57" t="s">
        <v>18809</v>
      </c>
      <c r="HS261" s="57" t="s">
        <v>84</v>
      </c>
      <c r="HT261" s="57" t="s">
        <v>84</v>
      </c>
      <c r="HU261" s="57" t="s">
        <v>84</v>
      </c>
      <c r="HV261" s="57" t="s">
        <v>82</v>
      </c>
      <c r="HW261" s="57" t="s">
        <v>82</v>
      </c>
      <c r="HX261" s="57" t="s">
        <v>84</v>
      </c>
      <c r="HY261" s="57" t="s">
        <v>84</v>
      </c>
      <c r="HZ261" s="57" t="s">
        <v>84</v>
      </c>
      <c r="IA261" s="57" t="s">
        <v>84</v>
      </c>
      <c r="IB261" s="57" t="s">
        <v>84</v>
      </c>
      <c r="IC261" s="57" t="s">
        <v>84</v>
      </c>
      <c r="ID261" s="57" t="s">
        <v>84</v>
      </c>
      <c r="IE261" s="57" t="s">
        <v>82</v>
      </c>
      <c r="IF261" s="57" t="s">
        <v>84</v>
      </c>
      <c r="IG261" s="57" t="s">
        <v>82</v>
      </c>
      <c r="IH261" s="57" t="s">
        <v>84</v>
      </c>
      <c r="II261" s="57" t="s">
        <v>68</v>
      </c>
      <c r="IJ261" s="57">
        <v>13154</v>
      </c>
      <c r="IK261" s="57">
        <v>31652</v>
      </c>
      <c r="IL261" s="57">
        <v>32079</v>
      </c>
      <c r="IT261" s="57">
        <v>2</v>
      </c>
      <c r="IU261" s="57">
        <v>3</v>
      </c>
      <c r="IV261" s="57">
        <v>3</v>
      </c>
      <c r="JN261" s="57">
        <v>31652</v>
      </c>
      <c r="JO261" s="57">
        <v>32079</v>
      </c>
      <c r="JP261" s="57">
        <v>31608</v>
      </c>
      <c r="JQ261" s="57">
        <v>31436</v>
      </c>
      <c r="JR261" s="57">
        <v>31058</v>
      </c>
      <c r="JX261" s="57">
        <v>3</v>
      </c>
      <c r="JY261" s="57">
        <v>3</v>
      </c>
      <c r="JZ261" s="57">
        <v>3</v>
      </c>
      <c r="KA261" s="57">
        <v>2</v>
      </c>
      <c r="KB261" s="57">
        <v>2</v>
      </c>
      <c r="KR261" s="57">
        <v>31436</v>
      </c>
      <c r="KS261" s="57">
        <v>21572</v>
      </c>
      <c r="KT261" s="57">
        <v>13254</v>
      </c>
      <c r="KU261" s="57">
        <v>12054</v>
      </c>
      <c r="LB261" s="57">
        <v>2</v>
      </c>
      <c r="LC261" s="57">
        <v>2</v>
      </c>
      <c r="LD261" s="57">
        <v>2</v>
      </c>
      <c r="LE261" s="57">
        <v>2</v>
      </c>
      <c r="LV261" s="57">
        <v>31058</v>
      </c>
      <c r="LW261" s="57">
        <v>32079</v>
      </c>
      <c r="LX261" s="57">
        <v>31608</v>
      </c>
      <c r="LY261" s="57">
        <v>11454</v>
      </c>
      <c r="MF261" s="57">
        <v>2</v>
      </c>
      <c r="MG261" s="57">
        <v>3</v>
      </c>
      <c r="MH261" s="57">
        <v>3</v>
      </c>
      <c r="MI261" s="57">
        <v>2</v>
      </c>
      <c r="MZ261" s="57">
        <v>32110</v>
      </c>
      <c r="NA261" s="57">
        <v>12054</v>
      </c>
      <c r="NJ261" s="57">
        <v>3</v>
      </c>
      <c r="NK261" s="57">
        <v>2</v>
      </c>
      <c r="OD261" s="57">
        <v>21572</v>
      </c>
      <c r="ON261" s="57">
        <v>2</v>
      </c>
      <c r="PJ261" s="57" t="s">
        <v>20873</v>
      </c>
      <c r="PK261" s="57" t="s">
        <v>20874</v>
      </c>
      <c r="PL261" s="57" t="s">
        <v>20875</v>
      </c>
      <c r="PN261" s="57">
        <v>1062.4762936</v>
      </c>
      <c r="PO261" s="57" t="s">
        <v>18823</v>
      </c>
      <c r="PP261" s="57" t="s">
        <v>18824</v>
      </c>
      <c r="PQ261" s="57" t="s">
        <v>18825</v>
      </c>
      <c r="PR261" s="57" t="s">
        <v>4246</v>
      </c>
      <c r="PS261" s="57" t="s">
        <v>4247</v>
      </c>
      <c r="PT261" s="57" t="s">
        <v>3196</v>
      </c>
      <c r="PU261" s="57" t="s">
        <v>3197</v>
      </c>
      <c r="PV261" s="57" t="s">
        <v>3198</v>
      </c>
      <c r="PW261" s="57" t="s">
        <v>3199</v>
      </c>
    </row>
    <row r="262" spans="1:439" ht="15" customHeight="1" x14ac:dyDescent="0.35">
      <c r="A262" s="57">
        <v>261</v>
      </c>
      <c r="B262" s="57" t="s">
        <v>2420</v>
      </c>
      <c r="C262" s="57" t="s">
        <v>2420</v>
      </c>
      <c r="D262" s="57" t="s">
        <v>445</v>
      </c>
      <c r="E262" s="57" t="s">
        <v>2814</v>
      </c>
      <c r="F262" s="57" t="s">
        <v>2815</v>
      </c>
      <c r="P262" s="57" t="s">
        <v>1277</v>
      </c>
      <c r="Q262" s="57" t="s">
        <v>1330</v>
      </c>
      <c r="R262" s="57" t="s">
        <v>1796</v>
      </c>
      <c r="S262" s="57" t="s">
        <v>69</v>
      </c>
      <c r="T262" s="57" t="s">
        <v>69</v>
      </c>
      <c r="U262" s="57" t="s">
        <v>69</v>
      </c>
      <c r="V262" s="57" t="s">
        <v>69</v>
      </c>
      <c r="W262" s="57" t="s">
        <v>69</v>
      </c>
      <c r="X262" s="57" t="s">
        <v>69</v>
      </c>
      <c r="Y262" s="57" t="s">
        <v>69</v>
      </c>
      <c r="Z262" s="57" t="s">
        <v>63</v>
      </c>
      <c r="AA262" s="57" t="s">
        <v>69</v>
      </c>
      <c r="AB262" s="57" t="s">
        <v>63</v>
      </c>
      <c r="AC262" s="57" t="s">
        <v>69</v>
      </c>
      <c r="AD262" s="57" t="s">
        <v>69</v>
      </c>
      <c r="AE262" s="57" t="s">
        <v>69</v>
      </c>
      <c r="AF262" s="57" t="s">
        <v>69</v>
      </c>
      <c r="AG262" s="57" t="s">
        <v>69</v>
      </c>
      <c r="AH262" s="57" t="s">
        <v>75</v>
      </c>
      <c r="AI262" s="57" t="s">
        <v>2816</v>
      </c>
      <c r="AJ262" s="57" t="s">
        <v>81</v>
      </c>
      <c r="AK262" s="57" t="s">
        <v>83</v>
      </c>
      <c r="AL262" s="57" t="s">
        <v>72</v>
      </c>
      <c r="AM262" s="57" t="s">
        <v>2817</v>
      </c>
      <c r="AO262" s="57" t="s">
        <v>1083</v>
      </c>
      <c r="AP262" s="57" t="s">
        <v>18969</v>
      </c>
      <c r="AQ262" s="57" t="s">
        <v>1245</v>
      </c>
      <c r="AR262" s="57" t="s">
        <v>78</v>
      </c>
      <c r="AS262" s="57" t="s">
        <v>2780</v>
      </c>
      <c r="AT262" s="57" t="s">
        <v>18801</v>
      </c>
      <c r="AU262" s="57" t="s">
        <v>7155</v>
      </c>
      <c r="AV262" s="57" t="s">
        <v>7156</v>
      </c>
      <c r="AW262" s="57" t="s">
        <v>7157</v>
      </c>
      <c r="AX262" s="57" t="s">
        <v>7158</v>
      </c>
      <c r="AY262" s="57" t="s">
        <v>4670</v>
      </c>
      <c r="BE262" s="57" t="s">
        <v>7159</v>
      </c>
      <c r="BF262" s="57" t="s">
        <v>5203</v>
      </c>
      <c r="BG262" s="57" t="s">
        <v>7160</v>
      </c>
      <c r="BH262" s="57" t="s">
        <v>4677</v>
      </c>
      <c r="BO262" s="57" t="s">
        <v>4660</v>
      </c>
      <c r="BP262" s="57" t="s">
        <v>4681</v>
      </c>
      <c r="BQ262" s="57" t="s">
        <v>4812</v>
      </c>
      <c r="BV262" s="57" t="s">
        <v>18056</v>
      </c>
      <c r="BW262" s="164" t="s">
        <v>18805</v>
      </c>
      <c r="BX262" s="57" t="s">
        <v>18884</v>
      </c>
      <c r="BY262" s="57" t="s">
        <v>10152</v>
      </c>
      <c r="BZ262" s="57" t="s">
        <v>10153</v>
      </c>
      <c r="CA262" s="57" t="s">
        <v>10154</v>
      </c>
      <c r="CB262" s="57" t="s">
        <v>4649</v>
      </c>
      <c r="CC262" s="57" t="s">
        <v>7881</v>
      </c>
      <c r="CD262" s="57" t="s">
        <v>7882</v>
      </c>
      <c r="CI262" s="57" t="s">
        <v>10155</v>
      </c>
      <c r="CJ262" s="57" t="s">
        <v>10156</v>
      </c>
      <c r="CK262" s="57" t="s">
        <v>4653</v>
      </c>
      <c r="CL262" s="57" t="s">
        <v>10157</v>
      </c>
      <c r="CM262" s="57" t="s">
        <v>7888</v>
      </c>
      <c r="CN262" s="57" t="s">
        <v>10158</v>
      </c>
      <c r="CS262" s="57" t="s">
        <v>4579</v>
      </c>
      <c r="CT262" s="57" t="s">
        <v>4777</v>
      </c>
      <c r="CU262" s="57" t="s">
        <v>4660</v>
      </c>
      <c r="CZ262" s="57" t="s">
        <v>18078</v>
      </c>
      <c r="DA262" s="164" t="s">
        <v>18802</v>
      </c>
      <c r="DB262" s="57" t="s">
        <v>19805</v>
      </c>
      <c r="DC262" s="57" t="s">
        <v>12899</v>
      </c>
      <c r="DD262" s="57" t="s">
        <v>9906</v>
      </c>
      <c r="DE262" s="57" t="s">
        <v>12900</v>
      </c>
      <c r="DF262" s="57" t="s">
        <v>9908</v>
      </c>
      <c r="DM262" s="57" t="s">
        <v>12901</v>
      </c>
      <c r="DN262" s="57" t="s">
        <v>12902</v>
      </c>
      <c r="DO262" s="57" t="s">
        <v>10648</v>
      </c>
      <c r="DP262" s="57" t="s">
        <v>12903</v>
      </c>
      <c r="DQ262" s="57" t="s">
        <v>10651</v>
      </c>
      <c r="DR262" s="57" t="s">
        <v>4596</v>
      </c>
      <c r="DW262" s="57" t="s">
        <v>4602</v>
      </c>
      <c r="DX262" s="57" t="s">
        <v>7603</v>
      </c>
      <c r="ED262" s="57" t="s">
        <v>18078</v>
      </c>
      <c r="EE262" s="164" t="s">
        <v>18805</v>
      </c>
      <c r="EF262" s="57" t="s">
        <v>19158</v>
      </c>
      <c r="EG262" s="57" t="s">
        <v>11280</v>
      </c>
      <c r="EH262" s="57" t="s">
        <v>11281</v>
      </c>
      <c r="EI262" s="57" t="s">
        <v>10504</v>
      </c>
      <c r="EJ262" s="57" t="s">
        <v>20876</v>
      </c>
      <c r="EK262" s="57" t="s">
        <v>10502</v>
      </c>
      <c r="EL262" s="57" t="s">
        <v>20877</v>
      </c>
      <c r="EQ262" s="57" t="s">
        <v>11282</v>
      </c>
      <c r="ER262" s="57" t="s">
        <v>8376</v>
      </c>
      <c r="ES262" s="57" t="s">
        <v>20878</v>
      </c>
      <c r="ET262" s="57" t="s">
        <v>20879</v>
      </c>
      <c r="EU262" s="57" t="s">
        <v>20880</v>
      </c>
      <c r="EV262" s="57" t="s">
        <v>10508</v>
      </c>
      <c r="EW262" s="57" t="s">
        <v>20881</v>
      </c>
      <c r="FA262" s="57" t="s">
        <v>7082</v>
      </c>
      <c r="FB262" s="57" t="s">
        <v>5676</v>
      </c>
      <c r="FH262" s="57" t="s">
        <v>18072</v>
      </c>
      <c r="FI262" s="164" t="s">
        <v>18802</v>
      </c>
      <c r="FJ262" s="57" t="s">
        <v>18929</v>
      </c>
      <c r="FK262" s="57" t="s">
        <v>16448</v>
      </c>
      <c r="FL262" s="57" t="s">
        <v>7450</v>
      </c>
      <c r="FM262" s="57" t="s">
        <v>10832</v>
      </c>
      <c r="FN262" s="57" t="s">
        <v>7453</v>
      </c>
      <c r="FO262" s="57" t="s">
        <v>7454</v>
      </c>
      <c r="FP262" s="57" t="s">
        <v>10834</v>
      </c>
      <c r="FU262" s="57" t="s">
        <v>16449</v>
      </c>
      <c r="FV262" s="57" t="s">
        <v>7459</v>
      </c>
      <c r="FW262" s="57" t="s">
        <v>7460</v>
      </c>
      <c r="FX262" s="57" t="s">
        <v>16450</v>
      </c>
      <c r="FY262" s="57" t="s">
        <v>7462</v>
      </c>
      <c r="FZ262" s="57" t="s">
        <v>7463</v>
      </c>
      <c r="GA262" s="57" t="s">
        <v>7464</v>
      </c>
      <c r="GE262" s="57" t="s">
        <v>13114</v>
      </c>
      <c r="GF262" s="57" t="s">
        <v>5007</v>
      </c>
      <c r="GG262" s="57" t="s">
        <v>6405</v>
      </c>
      <c r="GL262" s="57" t="s">
        <v>18075</v>
      </c>
      <c r="GM262" s="164" t="s">
        <v>18805</v>
      </c>
      <c r="GN262" s="57" t="s">
        <v>20882</v>
      </c>
      <c r="GO262" s="57" t="s">
        <v>17338</v>
      </c>
      <c r="GP262" s="57" t="s">
        <v>11400</v>
      </c>
      <c r="GQ262" s="57" t="s">
        <v>13941</v>
      </c>
      <c r="GR262" s="57" t="s">
        <v>8387</v>
      </c>
      <c r="GS262" s="57" t="s">
        <v>8390</v>
      </c>
      <c r="GT262" s="57" t="s">
        <v>14858</v>
      </c>
      <c r="GU262" s="57" t="s">
        <v>7917</v>
      </c>
      <c r="GY262" s="57" t="s">
        <v>17339</v>
      </c>
      <c r="GZ262" s="57" t="s">
        <v>14860</v>
      </c>
      <c r="HA262" s="57" t="s">
        <v>7601</v>
      </c>
      <c r="HB262" s="57" t="s">
        <v>8395</v>
      </c>
      <c r="HC262" s="57" t="s">
        <v>14861</v>
      </c>
      <c r="HD262" s="57" t="s">
        <v>14862</v>
      </c>
      <c r="HE262" s="57" t="s">
        <v>17340</v>
      </c>
      <c r="HI262" s="57" t="s">
        <v>4660</v>
      </c>
      <c r="HJ262" s="57" t="s">
        <v>5450</v>
      </c>
      <c r="HK262" s="57" t="s">
        <v>14863</v>
      </c>
      <c r="HP262" s="57" t="s">
        <v>18066</v>
      </c>
      <c r="HQ262" s="164" t="s">
        <v>18805</v>
      </c>
      <c r="HR262" s="57" t="s">
        <v>18901</v>
      </c>
      <c r="HS262" s="57" t="s">
        <v>82</v>
      </c>
      <c r="HT262" s="57" t="s">
        <v>82</v>
      </c>
      <c r="HU262" s="57" t="s">
        <v>82</v>
      </c>
      <c r="HV262" s="57" t="s">
        <v>79</v>
      </c>
      <c r="HW262" s="57" t="s">
        <v>79</v>
      </c>
      <c r="HX262" s="57" t="s">
        <v>82</v>
      </c>
      <c r="HY262" s="57" t="s">
        <v>82</v>
      </c>
      <c r="HZ262" s="57" t="s">
        <v>82</v>
      </c>
      <c r="IA262" s="57" t="s">
        <v>82</v>
      </c>
      <c r="IB262" s="57" t="s">
        <v>82</v>
      </c>
      <c r="IC262" s="57" t="s">
        <v>82</v>
      </c>
      <c r="ID262" s="57" t="s">
        <v>82</v>
      </c>
      <c r="IE262" s="57" t="s">
        <v>79</v>
      </c>
      <c r="IF262" s="57" t="s">
        <v>82</v>
      </c>
      <c r="IG262" s="57" t="s">
        <v>82</v>
      </c>
      <c r="IH262" s="57" t="s">
        <v>82</v>
      </c>
      <c r="II262" s="57" t="s">
        <v>68</v>
      </c>
      <c r="IJ262" s="57">
        <v>31660</v>
      </c>
      <c r="IK262" s="57">
        <v>32079</v>
      </c>
      <c r="IL262" s="57">
        <v>34085</v>
      </c>
      <c r="IM262" s="57">
        <v>13154</v>
      </c>
      <c r="IT262" s="57">
        <v>3</v>
      </c>
      <c r="IU262" s="57">
        <v>2</v>
      </c>
      <c r="IV262" s="57">
        <v>1</v>
      </c>
      <c r="IW262" s="57">
        <v>2</v>
      </c>
      <c r="JN262" s="57">
        <v>31660</v>
      </c>
      <c r="JO262" s="57">
        <v>32079</v>
      </c>
      <c r="JP262" s="57">
        <v>11054</v>
      </c>
      <c r="JQ262" s="57">
        <v>21572</v>
      </c>
      <c r="JX262" s="57">
        <v>3</v>
      </c>
      <c r="JY262" s="57">
        <v>2</v>
      </c>
      <c r="JZ262" s="57">
        <v>2</v>
      </c>
      <c r="KA262" s="57">
        <v>2</v>
      </c>
      <c r="KR262" s="57">
        <v>32079</v>
      </c>
      <c r="KS262" s="57">
        <v>32110</v>
      </c>
      <c r="LB262" s="57">
        <v>2</v>
      </c>
      <c r="LC262" s="57">
        <v>2</v>
      </c>
      <c r="LV262" s="57">
        <v>11054</v>
      </c>
      <c r="LW262" s="57">
        <v>21572</v>
      </c>
      <c r="LX262" s="57">
        <v>31660</v>
      </c>
      <c r="LY262" s="57">
        <v>31663</v>
      </c>
      <c r="MF262" s="57">
        <v>2</v>
      </c>
      <c r="MG262" s="57">
        <v>2</v>
      </c>
      <c r="MH262" s="57">
        <v>3</v>
      </c>
      <c r="MI262" s="57">
        <v>3</v>
      </c>
      <c r="MZ262" s="57">
        <v>34022</v>
      </c>
      <c r="NA262" s="57">
        <v>32079</v>
      </c>
      <c r="NJ262" s="57">
        <v>2</v>
      </c>
      <c r="NK262" s="57">
        <v>2</v>
      </c>
      <c r="OD262" s="57">
        <v>34022</v>
      </c>
      <c r="OE262" s="57">
        <v>34005</v>
      </c>
      <c r="OF262" s="57">
        <v>13254</v>
      </c>
      <c r="ON262" s="57">
        <v>2</v>
      </c>
      <c r="OO262" s="57">
        <v>2</v>
      </c>
      <c r="OP262" s="57">
        <v>2</v>
      </c>
      <c r="PH262" s="57" t="s">
        <v>20883</v>
      </c>
      <c r="PJ262" s="57" t="s">
        <v>20884</v>
      </c>
      <c r="PK262" s="57" t="s">
        <v>20885</v>
      </c>
      <c r="PL262" s="57" t="s">
        <v>20886</v>
      </c>
      <c r="PN262" s="57">
        <v>1151.7066276000003</v>
      </c>
      <c r="PO262" s="57" t="s">
        <v>18823</v>
      </c>
      <c r="PP262" s="57" t="s">
        <v>18824</v>
      </c>
      <c r="PQ262" s="57" t="s">
        <v>18825</v>
      </c>
      <c r="PR262" s="57" t="s">
        <v>4248</v>
      </c>
      <c r="PS262" s="57" t="s">
        <v>4249</v>
      </c>
      <c r="PT262" s="57" t="s">
        <v>3575</v>
      </c>
      <c r="PU262" s="57" t="s">
        <v>3573</v>
      </c>
      <c r="PV262" s="57" t="s">
        <v>4250</v>
      </c>
      <c r="PW262" s="57" t="s">
        <v>4251</v>
      </c>
    </row>
    <row r="263" spans="1:439" ht="15" customHeight="1" x14ac:dyDescent="0.35">
      <c r="A263" s="57">
        <v>262</v>
      </c>
      <c r="B263" s="57" t="s">
        <v>2420</v>
      </c>
      <c r="C263" s="57" t="s">
        <v>2420</v>
      </c>
      <c r="D263" s="57" t="s">
        <v>446</v>
      </c>
      <c r="E263" s="57" t="s">
        <v>2818</v>
      </c>
      <c r="F263" s="57" t="s">
        <v>2819</v>
      </c>
      <c r="G263" s="57" t="s">
        <v>2820</v>
      </c>
      <c r="P263" s="57" t="s">
        <v>1654</v>
      </c>
      <c r="S263" s="57" t="s">
        <v>63</v>
      </c>
      <c r="T263" s="57" t="s">
        <v>69</v>
      </c>
      <c r="U263" s="57" t="s">
        <v>63</v>
      </c>
      <c r="V263" s="57" t="s">
        <v>63</v>
      </c>
      <c r="W263" s="57" t="s">
        <v>69</v>
      </c>
      <c r="X263" s="57" t="s">
        <v>69</v>
      </c>
      <c r="Y263" s="57" t="s">
        <v>69</v>
      </c>
      <c r="Z263" s="57" t="s">
        <v>63</v>
      </c>
      <c r="AA263" s="57" t="s">
        <v>69</v>
      </c>
      <c r="AB263" s="57" t="s">
        <v>63</v>
      </c>
      <c r="AC263" s="57" t="s">
        <v>69</v>
      </c>
      <c r="AD263" s="57" t="s">
        <v>63</v>
      </c>
      <c r="AE263" s="57" t="s">
        <v>69</v>
      </c>
      <c r="AF263" s="57" t="s">
        <v>63</v>
      </c>
      <c r="AG263" s="57" t="s">
        <v>69</v>
      </c>
      <c r="AH263" s="57" t="s">
        <v>70</v>
      </c>
      <c r="AI263" s="57" t="s">
        <v>2821</v>
      </c>
      <c r="AJ263" s="57" t="s">
        <v>81</v>
      </c>
      <c r="AK263" s="57" t="s">
        <v>83</v>
      </c>
      <c r="AL263" s="57" t="s">
        <v>72</v>
      </c>
      <c r="AM263" s="57" t="s">
        <v>2822</v>
      </c>
      <c r="AO263" s="57" t="s">
        <v>1084</v>
      </c>
      <c r="AP263" s="57" t="s">
        <v>18827</v>
      </c>
      <c r="AQ263" s="57" t="s">
        <v>67</v>
      </c>
      <c r="AR263" s="57" t="s">
        <v>73</v>
      </c>
      <c r="AS263" s="57" t="s">
        <v>1419</v>
      </c>
      <c r="AT263" s="57" t="s">
        <v>18801</v>
      </c>
      <c r="AU263" s="57" t="s">
        <v>7161</v>
      </c>
      <c r="AV263" s="57" t="s">
        <v>5232</v>
      </c>
      <c r="AW263" s="57" t="s">
        <v>5233</v>
      </c>
      <c r="AX263" s="57" t="s">
        <v>5234</v>
      </c>
      <c r="AY263" s="57" t="s">
        <v>5235</v>
      </c>
      <c r="BE263" s="57" t="s">
        <v>5236</v>
      </c>
      <c r="BF263" s="57" t="s">
        <v>7162</v>
      </c>
      <c r="BG263" s="57" t="s">
        <v>7163</v>
      </c>
      <c r="BH263" s="57" t="s">
        <v>5239</v>
      </c>
      <c r="BI263" s="57" t="s">
        <v>5240</v>
      </c>
      <c r="BO263" s="57" t="s">
        <v>4776</v>
      </c>
      <c r="BP263" s="57" t="s">
        <v>5241</v>
      </c>
      <c r="BQ263" s="57" t="s">
        <v>5242</v>
      </c>
      <c r="BV263" s="57" t="s">
        <v>18059</v>
      </c>
      <c r="BW263" s="164" t="s">
        <v>18805</v>
      </c>
      <c r="BX263" s="57" t="s">
        <v>19878</v>
      </c>
      <c r="BY263" s="57" t="s">
        <v>8099</v>
      </c>
      <c r="BZ263" s="57" t="s">
        <v>8100</v>
      </c>
      <c r="CA263" s="57" t="s">
        <v>8101</v>
      </c>
      <c r="CB263" s="57" t="s">
        <v>8102</v>
      </c>
      <c r="CC263" s="57" t="s">
        <v>4728</v>
      </c>
      <c r="CD263" s="57" t="s">
        <v>8103</v>
      </c>
      <c r="CE263" s="57" t="s">
        <v>8104</v>
      </c>
      <c r="CI263" s="57" t="s">
        <v>8105</v>
      </c>
      <c r="CJ263" s="57" t="s">
        <v>10159</v>
      </c>
      <c r="CK263" s="57" t="s">
        <v>8107</v>
      </c>
      <c r="CL263" s="57" t="s">
        <v>10160</v>
      </c>
      <c r="CM263" s="57" t="s">
        <v>10161</v>
      </c>
      <c r="CN263" s="57" t="s">
        <v>8110</v>
      </c>
      <c r="CO263" s="57" t="s">
        <v>8111</v>
      </c>
      <c r="CS263" s="57" t="s">
        <v>8112</v>
      </c>
      <c r="CT263" s="57" t="s">
        <v>5403</v>
      </c>
      <c r="CU263" s="57" t="s">
        <v>8113</v>
      </c>
      <c r="CZ263" s="57" t="s">
        <v>18069</v>
      </c>
      <c r="DA263" s="164" t="s">
        <v>18805</v>
      </c>
      <c r="DB263" s="57" t="s">
        <v>19805</v>
      </c>
      <c r="DC263" s="57" t="s">
        <v>11009</v>
      </c>
      <c r="DD263" s="57" t="s">
        <v>11010</v>
      </c>
      <c r="DE263" s="57" t="s">
        <v>12904</v>
      </c>
      <c r="DF263" s="57" t="s">
        <v>11012</v>
      </c>
      <c r="DG263" s="57" t="s">
        <v>11013</v>
      </c>
      <c r="DH263" s="57" t="s">
        <v>11014</v>
      </c>
      <c r="DM263" s="57" t="s">
        <v>11015</v>
      </c>
      <c r="DN263" s="57" t="s">
        <v>11016</v>
      </c>
      <c r="DO263" s="57" t="s">
        <v>11017</v>
      </c>
      <c r="DP263" s="57" t="s">
        <v>11018</v>
      </c>
      <c r="DQ263" s="57" t="s">
        <v>11019</v>
      </c>
      <c r="DR263" s="57" t="s">
        <v>11020</v>
      </c>
      <c r="DW263" s="57" t="s">
        <v>11021</v>
      </c>
      <c r="DX263" s="57" t="s">
        <v>11022</v>
      </c>
      <c r="DY263" s="57" t="s">
        <v>11023</v>
      </c>
      <c r="ED263" s="57" t="s">
        <v>18084</v>
      </c>
      <c r="EE263" s="164" t="s">
        <v>18805</v>
      </c>
      <c r="EF263" s="57" t="s">
        <v>20668</v>
      </c>
      <c r="EG263" s="57" t="s">
        <v>13541</v>
      </c>
      <c r="EH263" s="57" t="s">
        <v>13542</v>
      </c>
      <c r="EI263" s="57" t="s">
        <v>13543</v>
      </c>
      <c r="EJ263" s="57" t="s">
        <v>10164</v>
      </c>
      <c r="EK263" s="57" t="s">
        <v>13544</v>
      </c>
      <c r="EL263" s="57" t="s">
        <v>13545</v>
      </c>
      <c r="EM263" s="57" t="s">
        <v>10166</v>
      </c>
      <c r="EQ263" s="57" t="s">
        <v>13546</v>
      </c>
      <c r="ER263" s="57" t="s">
        <v>13547</v>
      </c>
      <c r="ES263" s="57" t="s">
        <v>14864</v>
      </c>
      <c r="ET263" s="57" t="s">
        <v>8155</v>
      </c>
      <c r="EU263" s="57" t="s">
        <v>13549</v>
      </c>
      <c r="EV263" s="57" t="s">
        <v>13550</v>
      </c>
      <c r="EW263" s="57" t="s">
        <v>13551</v>
      </c>
      <c r="FA263" s="57" t="s">
        <v>8431</v>
      </c>
      <c r="FB263" s="57" t="s">
        <v>11048</v>
      </c>
      <c r="FC263" s="57" t="s">
        <v>9759</v>
      </c>
      <c r="FH263" s="57" t="s">
        <v>18078</v>
      </c>
      <c r="FI263" s="164" t="s">
        <v>18802</v>
      </c>
      <c r="FJ263" s="57" t="s">
        <v>20887</v>
      </c>
      <c r="FK263" s="57" t="s">
        <v>20888</v>
      </c>
      <c r="FL263" s="57" t="s">
        <v>15357</v>
      </c>
      <c r="FM263" s="57" t="s">
        <v>15358</v>
      </c>
      <c r="FN263" s="57" t="s">
        <v>15359</v>
      </c>
      <c r="FO263" s="57" t="s">
        <v>14846</v>
      </c>
      <c r="FP263" s="57" t="s">
        <v>15360</v>
      </c>
      <c r="FU263" s="57" t="s">
        <v>20889</v>
      </c>
      <c r="FV263" s="57" t="s">
        <v>15362</v>
      </c>
      <c r="FW263" s="57" t="s">
        <v>15363</v>
      </c>
      <c r="FX263" s="57" t="s">
        <v>20890</v>
      </c>
      <c r="FY263" s="57" t="s">
        <v>15366</v>
      </c>
      <c r="GE263" s="57" t="s">
        <v>10362</v>
      </c>
      <c r="GF263" s="57" t="s">
        <v>15367</v>
      </c>
      <c r="GG263" s="57" t="s">
        <v>8068</v>
      </c>
      <c r="GL263" s="57" t="s">
        <v>18066</v>
      </c>
      <c r="GM263" s="164" t="s">
        <v>18802</v>
      </c>
      <c r="GN263" s="57" t="s">
        <v>19108</v>
      </c>
      <c r="GO263" s="57" t="s">
        <v>16709</v>
      </c>
      <c r="GP263" s="57" t="s">
        <v>16710</v>
      </c>
      <c r="GQ263" s="57" t="s">
        <v>10560</v>
      </c>
      <c r="GR263" s="57" t="s">
        <v>5116</v>
      </c>
      <c r="GY263" s="57" t="s">
        <v>16711</v>
      </c>
      <c r="GZ263" s="57" t="s">
        <v>16712</v>
      </c>
      <c r="HA263" s="57" t="s">
        <v>4896</v>
      </c>
      <c r="HB263" s="57" t="s">
        <v>16713</v>
      </c>
      <c r="HC263" s="57" t="s">
        <v>4898</v>
      </c>
      <c r="HI263" s="57" t="s">
        <v>5034</v>
      </c>
      <c r="HJ263" s="57" t="s">
        <v>16714</v>
      </c>
      <c r="HK263" s="57" t="s">
        <v>20891</v>
      </c>
      <c r="HP263" s="57" t="s">
        <v>18084</v>
      </c>
      <c r="HQ263" s="164" t="s">
        <v>18835</v>
      </c>
      <c r="HR263" s="57" t="s">
        <v>19910</v>
      </c>
      <c r="HS263" s="57" t="s">
        <v>82</v>
      </c>
      <c r="HT263" s="57" t="s">
        <v>82</v>
      </c>
      <c r="HU263" s="57" t="s">
        <v>82</v>
      </c>
      <c r="HV263" s="57" t="s">
        <v>79</v>
      </c>
      <c r="HW263" s="57" t="s">
        <v>82</v>
      </c>
      <c r="HX263" s="57" t="s">
        <v>82</v>
      </c>
      <c r="HY263" s="57" t="s">
        <v>79</v>
      </c>
      <c r="HZ263" s="57" t="s">
        <v>82</v>
      </c>
      <c r="IA263" s="57" t="s">
        <v>82</v>
      </c>
      <c r="IB263" s="57" t="s">
        <v>82</v>
      </c>
      <c r="IC263" s="57" t="s">
        <v>82</v>
      </c>
      <c r="ID263" s="57" t="s">
        <v>82</v>
      </c>
      <c r="IE263" s="57" t="s">
        <v>82</v>
      </c>
      <c r="IF263" s="57" t="s">
        <v>79</v>
      </c>
      <c r="IG263" s="57" t="s">
        <v>79</v>
      </c>
      <c r="IH263" s="57" t="s">
        <v>79</v>
      </c>
      <c r="II263" s="57" t="s">
        <v>68</v>
      </c>
      <c r="IJ263" s="57">
        <v>13154</v>
      </c>
      <c r="IT263" s="57">
        <v>2</v>
      </c>
      <c r="JN263" s="57">
        <v>21052</v>
      </c>
      <c r="JO263" s="57">
        <v>21059</v>
      </c>
      <c r="JP263" s="57">
        <v>12054</v>
      </c>
      <c r="JQ263" s="57">
        <v>21572</v>
      </c>
      <c r="JX263" s="57">
        <v>2</v>
      </c>
      <c r="JY263" s="57">
        <v>2</v>
      </c>
      <c r="JZ263" s="57">
        <v>2</v>
      </c>
      <c r="KA263" s="57">
        <v>2</v>
      </c>
      <c r="KR263" s="57">
        <v>32079</v>
      </c>
      <c r="KS263" s="57">
        <v>21052</v>
      </c>
      <c r="LB263" s="57">
        <v>1</v>
      </c>
      <c r="LC263" s="57">
        <v>2</v>
      </c>
      <c r="LV263" s="57">
        <v>21052</v>
      </c>
      <c r="LW263" s="57">
        <v>21059</v>
      </c>
      <c r="LX263" s="57">
        <v>21572</v>
      </c>
      <c r="MF263" s="57">
        <v>2</v>
      </c>
      <c r="MG263" s="57">
        <v>2</v>
      </c>
      <c r="MH263" s="57">
        <v>2</v>
      </c>
      <c r="MZ263" s="57">
        <v>34592</v>
      </c>
      <c r="NA263" s="57">
        <v>21059</v>
      </c>
      <c r="NB263" s="57">
        <v>21572</v>
      </c>
      <c r="NJ263" s="57">
        <v>2</v>
      </c>
      <c r="NK263" s="57">
        <v>2</v>
      </c>
      <c r="NL263" s="57">
        <v>2</v>
      </c>
      <c r="OD263" s="57">
        <v>21572</v>
      </c>
      <c r="ON263" s="57">
        <v>2</v>
      </c>
      <c r="PJ263" s="57" t="s">
        <v>20892</v>
      </c>
      <c r="PK263" s="57" t="s">
        <v>20893</v>
      </c>
      <c r="PL263" s="57" t="s">
        <v>20894</v>
      </c>
      <c r="PN263" s="57">
        <v>1327.2988455999994</v>
      </c>
      <c r="PO263" s="57" t="s">
        <v>18823</v>
      </c>
      <c r="PP263" s="57" t="s">
        <v>18824</v>
      </c>
      <c r="PQ263" s="57" t="s">
        <v>18825</v>
      </c>
      <c r="PR263" s="57" t="s">
        <v>4252</v>
      </c>
      <c r="PS263" s="57" t="s">
        <v>4253</v>
      </c>
      <c r="PT263" s="57" t="s">
        <v>4254</v>
      </c>
      <c r="PU263" s="57" t="s">
        <v>4255</v>
      </c>
      <c r="PV263" s="57" t="s">
        <v>4093</v>
      </c>
      <c r="PW263" s="57" t="s">
        <v>4173</v>
      </c>
    </row>
    <row r="264" spans="1:439" ht="15" customHeight="1" x14ac:dyDescent="0.35">
      <c r="A264" s="57">
        <v>263</v>
      </c>
      <c r="B264" s="57" t="s">
        <v>2420</v>
      </c>
      <c r="C264" s="57" t="s">
        <v>2420</v>
      </c>
      <c r="D264" s="57" t="s">
        <v>447</v>
      </c>
      <c r="E264" s="57" t="s">
        <v>2823</v>
      </c>
      <c r="F264" s="57" t="s">
        <v>2824</v>
      </c>
      <c r="P264" s="57" t="s">
        <v>1654</v>
      </c>
      <c r="S264" s="57" t="s">
        <v>63</v>
      </c>
      <c r="T264" s="57" t="s">
        <v>69</v>
      </c>
      <c r="U264" s="57" t="s">
        <v>63</v>
      </c>
      <c r="V264" s="57" t="s">
        <v>63</v>
      </c>
      <c r="W264" s="57" t="s">
        <v>69</v>
      </c>
      <c r="X264" s="57" t="s">
        <v>69</v>
      </c>
      <c r="Y264" s="57" t="s">
        <v>69</v>
      </c>
      <c r="Z264" s="57" t="s">
        <v>63</v>
      </c>
      <c r="AA264" s="57" t="s">
        <v>69</v>
      </c>
      <c r="AB264" s="57" t="s">
        <v>63</v>
      </c>
      <c r="AC264" s="57" t="s">
        <v>69</v>
      </c>
      <c r="AD264" s="57" t="s">
        <v>63</v>
      </c>
      <c r="AE264" s="57" t="s">
        <v>69</v>
      </c>
      <c r="AF264" s="57" t="s">
        <v>63</v>
      </c>
      <c r="AG264" s="57" t="s">
        <v>69</v>
      </c>
      <c r="AH264" s="57" t="s">
        <v>70</v>
      </c>
      <c r="AI264" s="57" t="s">
        <v>2825</v>
      </c>
      <c r="AJ264" s="57" t="s">
        <v>76</v>
      </c>
      <c r="AK264" s="57" t="s">
        <v>81</v>
      </c>
      <c r="AL264" s="57" t="s">
        <v>72</v>
      </c>
      <c r="AM264" s="57" t="s">
        <v>2822</v>
      </c>
      <c r="AO264" s="57" t="s">
        <v>1085</v>
      </c>
      <c r="AP264" s="57" t="s">
        <v>18827</v>
      </c>
      <c r="AQ264" s="57" t="s">
        <v>67</v>
      </c>
      <c r="AR264" s="57" t="s">
        <v>73</v>
      </c>
      <c r="AS264" s="57" t="s">
        <v>1419</v>
      </c>
      <c r="AT264" s="57" t="s">
        <v>18859</v>
      </c>
      <c r="AU264" s="57" t="s">
        <v>20895</v>
      </c>
      <c r="AV264" s="57" t="s">
        <v>4891</v>
      </c>
      <c r="AW264" s="57" t="s">
        <v>5115</v>
      </c>
      <c r="AX264" s="57" t="s">
        <v>5116</v>
      </c>
      <c r="BE264" s="57" t="s">
        <v>20896</v>
      </c>
      <c r="BF264" s="57" t="s">
        <v>20897</v>
      </c>
      <c r="BG264" s="57" t="s">
        <v>4896</v>
      </c>
      <c r="BH264" s="57" t="s">
        <v>5119</v>
      </c>
      <c r="BI264" s="57" t="s">
        <v>7173</v>
      </c>
      <c r="BJ264" s="57" t="s">
        <v>4897</v>
      </c>
      <c r="BK264" s="57" t="s">
        <v>4898</v>
      </c>
      <c r="BO264" s="57" t="s">
        <v>4899</v>
      </c>
      <c r="BP264" s="57" t="s">
        <v>4900</v>
      </c>
      <c r="BQ264" s="57" t="s">
        <v>20898</v>
      </c>
      <c r="BV264" s="57" t="s">
        <v>18084</v>
      </c>
      <c r="BW264" s="164" t="s">
        <v>18835</v>
      </c>
      <c r="BX264" s="57" t="s">
        <v>18956</v>
      </c>
      <c r="BY264" s="57" t="s">
        <v>10162</v>
      </c>
      <c r="BZ264" s="57" t="s">
        <v>10163</v>
      </c>
      <c r="CA264" s="57" t="s">
        <v>10164</v>
      </c>
      <c r="CB264" s="57" t="s">
        <v>10165</v>
      </c>
      <c r="CC264" s="57" t="s">
        <v>10166</v>
      </c>
      <c r="CI264" s="57" t="s">
        <v>10167</v>
      </c>
      <c r="CJ264" s="57" t="s">
        <v>10168</v>
      </c>
      <c r="CK264" s="57" t="s">
        <v>10169</v>
      </c>
      <c r="CL264" s="57" t="s">
        <v>10170</v>
      </c>
      <c r="CM264" s="57" t="s">
        <v>10171</v>
      </c>
      <c r="CS264" s="57" t="s">
        <v>10172</v>
      </c>
      <c r="CT264" s="57" t="s">
        <v>5403</v>
      </c>
      <c r="CU264" s="57" t="s">
        <v>8113</v>
      </c>
      <c r="CZ264" s="57" t="s">
        <v>18066</v>
      </c>
      <c r="DA264" s="164" t="s">
        <v>18805</v>
      </c>
      <c r="DB264" s="57" t="s">
        <v>18893</v>
      </c>
      <c r="DC264" s="57" t="s">
        <v>20899</v>
      </c>
      <c r="DD264" s="57" t="s">
        <v>13543</v>
      </c>
      <c r="DE264" s="57" t="s">
        <v>10164</v>
      </c>
      <c r="DF264" s="57" t="s">
        <v>13544</v>
      </c>
      <c r="DG264" s="57" t="s">
        <v>13545</v>
      </c>
      <c r="DH264" s="57" t="s">
        <v>10166</v>
      </c>
      <c r="DM264" s="57" t="s">
        <v>20900</v>
      </c>
      <c r="DN264" s="57" t="s">
        <v>20901</v>
      </c>
      <c r="DO264" s="57" t="s">
        <v>20902</v>
      </c>
      <c r="DP264" s="57" t="s">
        <v>13550</v>
      </c>
      <c r="DQ264" s="57" t="s">
        <v>13551</v>
      </c>
      <c r="DW264" s="57" t="s">
        <v>8431</v>
      </c>
      <c r="DX264" s="57" t="s">
        <v>11048</v>
      </c>
      <c r="DY264" s="57" t="s">
        <v>10172</v>
      </c>
      <c r="ED264" s="57" t="s">
        <v>18078</v>
      </c>
      <c r="EE264" s="164" t="s">
        <v>18802</v>
      </c>
      <c r="EF264" s="57" t="s">
        <v>20903</v>
      </c>
      <c r="EG264" s="57" t="s">
        <v>14865</v>
      </c>
      <c r="EH264" s="57" t="s">
        <v>11010</v>
      </c>
      <c r="EI264" s="57" t="s">
        <v>11012</v>
      </c>
      <c r="EJ264" s="57" t="s">
        <v>11013</v>
      </c>
      <c r="EK264" s="57" t="s">
        <v>11014</v>
      </c>
      <c r="EQ264" s="57" t="s">
        <v>11015</v>
      </c>
      <c r="ER264" s="57" t="s">
        <v>14866</v>
      </c>
      <c r="ES264" s="57" t="s">
        <v>14867</v>
      </c>
      <c r="ET264" s="57" t="s">
        <v>11019</v>
      </c>
      <c r="EU264" s="57" t="s">
        <v>14868</v>
      </c>
      <c r="FA264" s="57" t="s">
        <v>14869</v>
      </c>
      <c r="FB264" s="57" t="s">
        <v>14870</v>
      </c>
      <c r="FC264" s="57" t="s">
        <v>11023</v>
      </c>
      <c r="FH264" s="57" t="s">
        <v>18084</v>
      </c>
      <c r="FI264" s="164" t="s">
        <v>18805</v>
      </c>
      <c r="FJ264" s="57" t="s">
        <v>19825</v>
      </c>
      <c r="FK264" s="57" t="s">
        <v>7449</v>
      </c>
      <c r="FL264" s="57" t="s">
        <v>7450</v>
      </c>
      <c r="FM264" s="57" t="s">
        <v>10832</v>
      </c>
      <c r="FN264" s="57" t="s">
        <v>7453</v>
      </c>
      <c r="FO264" s="57" t="s">
        <v>7454</v>
      </c>
      <c r="FP264" s="57" t="s">
        <v>10834</v>
      </c>
      <c r="FU264" s="57" t="s">
        <v>13445</v>
      </c>
      <c r="FV264" s="57" t="s">
        <v>7459</v>
      </c>
      <c r="FW264" s="57" t="s">
        <v>7460</v>
      </c>
      <c r="FX264" s="57" t="s">
        <v>7461</v>
      </c>
      <c r="FY264" s="57" t="s">
        <v>7462</v>
      </c>
      <c r="FZ264" s="57" t="s">
        <v>7463</v>
      </c>
      <c r="GA264" s="57" t="s">
        <v>7464</v>
      </c>
      <c r="GE264" s="57" t="s">
        <v>5007</v>
      </c>
      <c r="GF264" s="57" t="s">
        <v>5712</v>
      </c>
      <c r="GG264" s="57" t="s">
        <v>6405</v>
      </c>
      <c r="GL264" s="57" t="s">
        <v>18075</v>
      </c>
      <c r="GM264" s="164" t="s">
        <v>18805</v>
      </c>
      <c r="GN264" s="57" t="s">
        <v>19121</v>
      </c>
      <c r="HS264" s="57" t="s">
        <v>82</v>
      </c>
      <c r="HT264" s="57" t="s">
        <v>82</v>
      </c>
      <c r="HU264" s="57" t="s">
        <v>82</v>
      </c>
      <c r="HV264" s="57" t="s">
        <v>79</v>
      </c>
      <c r="HW264" s="57" t="s">
        <v>82</v>
      </c>
      <c r="HX264" s="57" t="s">
        <v>82</v>
      </c>
      <c r="HY264" s="57" t="s">
        <v>79</v>
      </c>
      <c r="HZ264" s="57" t="s">
        <v>82</v>
      </c>
      <c r="IA264" s="57" t="s">
        <v>82</v>
      </c>
      <c r="IB264" s="57" t="s">
        <v>82</v>
      </c>
      <c r="IC264" s="57" t="s">
        <v>82</v>
      </c>
      <c r="ID264" s="57" t="s">
        <v>82</v>
      </c>
      <c r="IE264" s="57" t="s">
        <v>82</v>
      </c>
      <c r="IF264" s="57" t="s">
        <v>79</v>
      </c>
      <c r="IG264" s="57" t="s">
        <v>79</v>
      </c>
      <c r="IH264" s="57" t="s">
        <v>79</v>
      </c>
      <c r="II264" s="57" t="s">
        <v>68</v>
      </c>
      <c r="IJ264" s="57">
        <v>21572</v>
      </c>
      <c r="IK264" s="57">
        <v>12054</v>
      </c>
      <c r="IL264" s="57">
        <v>21052</v>
      </c>
      <c r="IT264" s="57">
        <v>2</v>
      </c>
      <c r="IU264" s="57">
        <v>2</v>
      </c>
      <c r="IV264" s="57">
        <v>2</v>
      </c>
      <c r="JN264" s="57">
        <v>13154</v>
      </c>
      <c r="JO264" s="57">
        <v>13254</v>
      </c>
      <c r="JP264" s="57">
        <v>21052</v>
      </c>
      <c r="JX264" s="57">
        <v>2</v>
      </c>
      <c r="JY264" s="57">
        <v>1</v>
      </c>
      <c r="JZ264" s="57">
        <v>2</v>
      </c>
      <c r="KR264" s="57">
        <v>13154</v>
      </c>
      <c r="KS264" s="57">
        <v>21572</v>
      </c>
      <c r="KT264" s="57">
        <v>21052</v>
      </c>
      <c r="LB264" s="57">
        <v>2</v>
      </c>
      <c r="LC264" s="57">
        <v>2</v>
      </c>
      <c r="LD264" s="57">
        <v>2</v>
      </c>
      <c r="LV264" s="57">
        <v>32079</v>
      </c>
      <c r="LW264" s="57">
        <v>21052</v>
      </c>
      <c r="MF264" s="57">
        <v>1</v>
      </c>
      <c r="MG264" s="57">
        <v>2</v>
      </c>
      <c r="MZ264" s="57">
        <v>21572</v>
      </c>
      <c r="NJ264" s="57">
        <v>2</v>
      </c>
      <c r="PJ264" s="57" t="s">
        <v>20904</v>
      </c>
      <c r="PK264" s="57" t="s">
        <v>20905</v>
      </c>
      <c r="PL264" s="57" t="s">
        <v>20906</v>
      </c>
      <c r="PN264" s="57">
        <v>772.17517190000001</v>
      </c>
      <c r="PO264" s="57" t="s">
        <v>18823</v>
      </c>
      <c r="PP264" s="57" t="s">
        <v>18824</v>
      </c>
      <c r="PQ264" s="57" t="s">
        <v>18825</v>
      </c>
      <c r="PR264" s="57" t="s">
        <v>3390</v>
      </c>
      <c r="PS264" s="57" t="s">
        <v>4256</v>
      </c>
      <c r="PT264" s="57" t="s">
        <v>4257</v>
      </c>
      <c r="PU264" s="57" t="s">
        <v>4258</v>
      </c>
      <c r="PV264" s="57" t="s">
        <v>3394</v>
      </c>
      <c r="PW264" s="57" t="s">
        <v>3167</v>
      </c>
    </row>
    <row r="265" spans="1:439" ht="15" customHeight="1" x14ac:dyDescent="0.35">
      <c r="A265" s="57">
        <v>264</v>
      </c>
      <c r="B265" s="57" t="s">
        <v>2420</v>
      </c>
      <c r="C265" s="57" t="s">
        <v>2420</v>
      </c>
      <c r="D265" s="57" t="s">
        <v>448</v>
      </c>
      <c r="E265" s="57" t="s">
        <v>2826</v>
      </c>
      <c r="F265" s="57" t="s">
        <v>2827</v>
      </c>
      <c r="G265" s="57" t="s">
        <v>2828</v>
      </c>
      <c r="H265" s="57" t="s">
        <v>469</v>
      </c>
      <c r="P265" s="57" t="s">
        <v>1330</v>
      </c>
      <c r="S265" s="57" t="s">
        <v>69</v>
      </c>
      <c r="T265" s="57" t="s">
        <v>69</v>
      </c>
      <c r="U265" s="57" t="s">
        <v>69</v>
      </c>
      <c r="V265" s="57" t="s">
        <v>69</v>
      </c>
      <c r="W265" s="57" t="s">
        <v>69</v>
      </c>
      <c r="X265" s="57" t="s">
        <v>69</v>
      </c>
      <c r="Y265" s="57" t="s">
        <v>69</v>
      </c>
      <c r="Z265" s="57" t="s">
        <v>69</v>
      </c>
      <c r="AA265" s="57" t="s">
        <v>69</v>
      </c>
      <c r="AB265" s="57" t="s">
        <v>69</v>
      </c>
      <c r="AC265" s="57" t="s">
        <v>63</v>
      </c>
      <c r="AD265" s="57" t="s">
        <v>63</v>
      </c>
      <c r="AE265" s="57" t="s">
        <v>63</v>
      </c>
      <c r="AF265" s="57" t="s">
        <v>69</v>
      </c>
      <c r="AG265" s="57" t="s">
        <v>69</v>
      </c>
      <c r="AH265" s="57" t="s">
        <v>75</v>
      </c>
      <c r="AI265" s="57" t="s">
        <v>2829</v>
      </c>
      <c r="AJ265" s="57" t="s">
        <v>81</v>
      </c>
      <c r="AK265" s="57" t="s">
        <v>83</v>
      </c>
      <c r="AL265" s="57" t="s">
        <v>77</v>
      </c>
      <c r="AM265" s="57" t="s">
        <v>2829</v>
      </c>
      <c r="AN265" s="57" t="s">
        <v>2830</v>
      </c>
      <c r="AO265" s="57" t="s">
        <v>1086</v>
      </c>
      <c r="AP265" s="57" t="s">
        <v>19223</v>
      </c>
      <c r="AQ265" s="57" t="s">
        <v>1245</v>
      </c>
      <c r="AR265" s="57" t="s">
        <v>78</v>
      </c>
      <c r="AS265" s="57" t="s">
        <v>2513</v>
      </c>
      <c r="AT265" s="57" t="s">
        <v>18801</v>
      </c>
      <c r="AU265" s="57" t="s">
        <v>7164</v>
      </c>
      <c r="AV265" s="57" t="s">
        <v>7165</v>
      </c>
      <c r="AW265" s="57" t="s">
        <v>4786</v>
      </c>
      <c r="AX265" s="57" t="s">
        <v>5445</v>
      </c>
      <c r="AY265" s="57" t="s">
        <v>4788</v>
      </c>
      <c r="AZ265" s="57" t="s">
        <v>4789</v>
      </c>
      <c r="BE265" s="57" t="s">
        <v>7166</v>
      </c>
      <c r="BF265" s="57" t="s">
        <v>7167</v>
      </c>
      <c r="BG265" s="57" t="s">
        <v>4791</v>
      </c>
      <c r="BH265" s="57" t="s">
        <v>4792</v>
      </c>
      <c r="BI265" s="57" t="s">
        <v>4793</v>
      </c>
      <c r="BJ265" s="57" t="s">
        <v>4794</v>
      </c>
      <c r="BO265" s="57" t="s">
        <v>4796</v>
      </c>
      <c r="BP265" s="57" t="s">
        <v>7168</v>
      </c>
      <c r="BV265" s="57" t="s">
        <v>18066</v>
      </c>
      <c r="BW265" s="164" t="s">
        <v>18805</v>
      </c>
      <c r="BX265" s="57" t="s">
        <v>19225</v>
      </c>
      <c r="BY265" s="57" t="s">
        <v>7590</v>
      </c>
      <c r="BZ265" s="57" t="s">
        <v>10173</v>
      </c>
      <c r="CA265" s="57" t="s">
        <v>7592</v>
      </c>
      <c r="CB265" s="57" t="s">
        <v>7593</v>
      </c>
      <c r="CC265" s="57" t="s">
        <v>10174</v>
      </c>
      <c r="CD265" s="57" t="s">
        <v>10175</v>
      </c>
      <c r="CE265" s="57" t="s">
        <v>7594</v>
      </c>
      <c r="CF265" s="57" t="s">
        <v>7595</v>
      </c>
      <c r="CI265" s="57" t="s">
        <v>10176</v>
      </c>
      <c r="CJ265" s="57" t="s">
        <v>10177</v>
      </c>
      <c r="CK265" s="57" t="s">
        <v>10178</v>
      </c>
      <c r="CL265" s="57" t="s">
        <v>7599</v>
      </c>
      <c r="CM265" s="57" t="s">
        <v>10135</v>
      </c>
      <c r="CN265" s="57" t="s">
        <v>10179</v>
      </c>
      <c r="CO265" s="57" t="s">
        <v>7602</v>
      </c>
      <c r="CP265" s="57" t="s">
        <v>10180</v>
      </c>
      <c r="CQ265" s="57" t="s">
        <v>10181</v>
      </c>
      <c r="CS265" s="57" t="s">
        <v>7468</v>
      </c>
      <c r="CT265" s="57" t="s">
        <v>7603</v>
      </c>
      <c r="CU265" s="57" t="s">
        <v>10182</v>
      </c>
      <c r="CZ265" s="57" t="s">
        <v>18066</v>
      </c>
      <c r="DA265" s="164" t="s">
        <v>18805</v>
      </c>
      <c r="DB265" s="57" t="s">
        <v>19284</v>
      </c>
      <c r="DC265" s="57" t="s">
        <v>12905</v>
      </c>
      <c r="DD265" s="57" t="s">
        <v>12906</v>
      </c>
      <c r="DE265" s="57" t="s">
        <v>10607</v>
      </c>
      <c r="DF265" s="57" t="s">
        <v>12907</v>
      </c>
      <c r="DG265" s="57" t="s">
        <v>10462</v>
      </c>
      <c r="DH265" s="57" t="s">
        <v>12908</v>
      </c>
      <c r="DM265" s="57" t="s">
        <v>12909</v>
      </c>
      <c r="DN265" s="57" t="s">
        <v>12910</v>
      </c>
      <c r="DO265" s="57" t="s">
        <v>10611</v>
      </c>
      <c r="DP265" s="57" t="s">
        <v>10612</v>
      </c>
      <c r="DQ265" s="57" t="s">
        <v>7420</v>
      </c>
      <c r="DR265" s="57" t="s">
        <v>10468</v>
      </c>
      <c r="DS265" s="57" t="s">
        <v>10613</v>
      </c>
      <c r="DW265" s="57" t="s">
        <v>10469</v>
      </c>
      <c r="DX265" s="57" t="s">
        <v>5610</v>
      </c>
      <c r="DY265" s="57" t="s">
        <v>7603</v>
      </c>
      <c r="ED265" s="57" t="s">
        <v>18084</v>
      </c>
      <c r="EE265" s="164" t="s">
        <v>18805</v>
      </c>
      <c r="EF265" s="57" t="s">
        <v>19398</v>
      </c>
      <c r="EG265" s="57" t="s">
        <v>17649</v>
      </c>
      <c r="EH265" s="57" t="s">
        <v>13282</v>
      </c>
      <c r="EI265" s="57" t="s">
        <v>7138</v>
      </c>
      <c r="EJ265" s="57" t="s">
        <v>14899</v>
      </c>
      <c r="EK265" s="57" t="s">
        <v>7140</v>
      </c>
      <c r="EL265" s="57" t="s">
        <v>5116</v>
      </c>
      <c r="EM265" s="57" t="s">
        <v>8307</v>
      </c>
      <c r="EQ265" s="57" t="s">
        <v>20907</v>
      </c>
      <c r="ER265" s="57" t="s">
        <v>8309</v>
      </c>
      <c r="ES265" s="57" t="s">
        <v>8310</v>
      </c>
      <c r="ET265" s="57" t="s">
        <v>8311</v>
      </c>
      <c r="EU265" s="57" t="s">
        <v>17653</v>
      </c>
      <c r="EV265" s="57" t="s">
        <v>13287</v>
      </c>
      <c r="EW265" s="57" t="s">
        <v>13288</v>
      </c>
      <c r="EX265" s="57" t="s">
        <v>8312</v>
      </c>
      <c r="FA265" s="57" t="s">
        <v>5034</v>
      </c>
      <c r="FB265" s="57" t="s">
        <v>4965</v>
      </c>
      <c r="FC265" s="57" t="s">
        <v>7603</v>
      </c>
      <c r="FH265" s="57" t="s">
        <v>18084</v>
      </c>
      <c r="FI265" s="164" t="s">
        <v>18835</v>
      </c>
      <c r="FJ265" s="57" t="s">
        <v>18941</v>
      </c>
      <c r="FK265" s="57" t="s">
        <v>16460</v>
      </c>
      <c r="FL265" s="57" t="s">
        <v>7414</v>
      </c>
      <c r="FM265" s="57" t="s">
        <v>7295</v>
      </c>
      <c r="FN265" s="57" t="s">
        <v>16461</v>
      </c>
      <c r="FO265" s="57" t="s">
        <v>16462</v>
      </c>
      <c r="FU265" s="57" t="s">
        <v>17656</v>
      </c>
      <c r="FV265" s="57" t="s">
        <v>15159</v>
      </c>
      <c r="FW265" s="57" t="s">
        <v>15160</v>
      </c>
      <c r="FX265" s="57" t="s">
        <v>16464</v>
      </c>
      <c r="FY265" s="57" t="s">
        <v>10800</v>
      </c>
      <c r="GE265" s="57" t="s">
        <v>8142</v>
      </c>
      <c r="GF265" s="57" t="s">
        <v>5969</v>
      </c>
      <c r="GL265" s="57" t="s">
        <v>18056</v>
      </c>
      <c r="GM265" s="164" t="s">
        <v>18802</v>
      </c>
      <c r="GN265" s="57" t="s">
        <v>18851</v>
      </c>
      <c r="GO265" s="57" t="s">
        <v>20908</v>
      </c>
      <c r="GP265" s="57" t="s">
        <v>14878</v>
      </c>
      <c r="GQ265" s="57" t="s">
        <v>20909</v>
      </c>
      <c r="GR265" s="57" t="s">
        <v>15119</v>
      </c>
      <c r="GS265" s="57" t="s">
        <v>14880</v>
      </c>
      <c r="GT265" s="57" t="s">
        <v>14881</v>
      </c>
      <c r="GY265" s="57" t="s">
        <v>20910</v>
      </c>
      <c r="GZ265" s="57" t="s">
        <v>20911</v>
      </c>
      <c r="HA265" s="57" t="s">
        <v>16623</v>
      </c>
      <c r="HB265" s="57" t="s">
        <v>15465</v>
      </c>
      <c r="HC265" s="57" t="s">
        <v>14886</v>
      </c>
      <c r="HD265" s="57" t="s">
        <v>14887</v>
      </c>
      <c r="HE265" s="57" t="s">
        <v>14888</v>
      </c>
      <c r="HI265" s="57" t="s">
        <v>13354</v>
      </c>
      <c r="HJ265" s="57" t="s">
        <v>5007</v>
      </c>
      <c r="HK265" s="57" t="s">
        <v>4601</v>
      </c>
      <c r="HP265" s="57" t="s">
        <v>18075</v>
      </c>
      <c r="HQ265" s="164" t="s">
        <v>18935</v>
      </c>
      <c r="HR265" s="57" t="s">
        <v>18830</v>
      </c>
      <c r="HS265" s="57" t="s">
        <v>82</v>
      </c>
      <c r="HT265" s="57" t="s">
        <v>82</v>
      </c>
      <c r="HU265" s="57" t="s">
        <v>82</v>
      </c>
      <c r="HV265" s="57" t="s">
        <v>79</v>
      </c>
      <c r="HW265" s="57" t="s">
        <v>79</v>
      </c>
      <c r="HX265" s="57" t="s">
        <v>82</v>
      </c>
      <c r="HY265" s="57" t="s">
        <v>79</v>
      </c>
      <c r="HZ265" s="57" t="s">
        <v>82</v>
      </c>
      <c r="IA265" s="57" t="s">
        <v>82</v>
      </c>
      <c r="IB265" s="57" t="s">
        <v>82</v>
      </c>
      <c r="IC265" s="57" t="s">
        <v>82</v>
      </c>
      <c r="ID265" s="57" t="s">
        <v>82</v>
      </c>
      <c r="IE265" s="57" t="s">
        <v>79</v>
      </c>
      <c r="IF265" s="57" t="s">
        <v>82</v>
      </c>
      <c r="IG265" s="57" t="s">
        <v>82</v>
      </c>
      <c r="IH265" s="57" t="s">
        <v>82</v>
      </c>
      <c r="II265" s="57" t="s">
        <v>68</v>
      </c>
      <c r="IJ265" s="57">
        <v>13154</v>
      </c>
      <c r="IK265" s="57">
        <v>13254</v>
      </c>
      <c r="IL265" s="57">
        <v>15254</v>
      </c>
      <c r="IM265" s="57">
        <v>34593</v>
      </c>
      <c r="IN265" s="57">
        <v>21532</v>
      </c>
      <c r="IT265" s="57">
        <v>2</v>
      </c>
      <c r="IU265" s="57">
        <v>1</v>
      </c>
      <c r="IV265" s="57">
        <v>2</v>
      </c>
      <c r="IW265" s="57">
        <v>2</v>
      </c>
      <c r="IX265" s="57">
        <v>1</v>
      </c>
      <c r="JN265" s="57">
        <v>13154</v>
      </c>
      <c r="JO265" s="57">
        <v>13254</v>
      </c>
      <c r="JP265" s="57">
        <v>15254</v>
      </c>
      <c r="JQ265" s="57">
        <v>34582</v>
      </c>
      <c r="JR265" s="57">
        <v>34022</v>
      </c>
      <c r="JX265" s="57">
        <v>2</v>
      </c>
      <c r="JY265" s="57">
        <v>1</v>
      </c>
      <c r="JZ265" s="57">
        <v>2</v>
      </c>
      <c r="KA265" s="57">
        <v>3</v>
      </c>
      <c r="KB265" s="57">
        <v>2</v>
      </c>
      <c r="KR265" s="57">
        <v>31436</v>
      </c>
      <c r="KS265" s="57">
        <v>21532</v>
      </c>
      <c r="LB265" s="57">
        <v>2</v>
      </c>
      <c r="LC265" s="57">
        <v>1</v>
      </c>
      <c r="LV265" s="57">
        <v>34085</v>
      </c>
      <c r="LW265" s="57">
        <v>21572</v>
      </c>
      <c r="LX265" s="57">
        <v>21532</v>
      </c>
      <c r="MF265" s="57">
        <v>1</v>
      </c>
      <c r="MG265" s="57">
        <v>1</v>
      </c>
      <c r="MH265" s="57">
        <v>1</v>
      </c>
      <c r="MZ265" s="57">
        <v>34085</v>
      </c>
      <c r="NA265" s="57">
        <v>34582</v>
      </c>
      <c r="NB265" s="57">
        <v>21532</v>
      </c>
      <c r="NJ265" s="57">
        <v>1</v>
      </c>
      <c r="NK265" s="57">
        <v>3</v>
      </c>
      <c r="NL265" s="57">
        <v>1</v>
      </c>
      <c r="OD265" s="57">
        <v>34085</v>
      </c>
      <c r="OE265" s="57">
        <v>34022</v>
      </c>
      <c r="ON265" s="57">
        <v>1</v>
      </c>
      <c r="OO265" s="57">
        <v>2</v>
      </c>
      <c r="PJ265" s="57" t="s">
        <v>20912</v>
      </c>
      <c r="PK265" s="57" t="s">
        <v>20913</v>
      </c>
      <c r="PL265" s="57" t="s">
        <v>20914</v>
      </c>
      <c r="PN265" s="57">
        <v>2116.0714631999999</v>
      </c>
      <c r="PO265" s="57" t="s">
        <v>18823</v>
      </c>
      <c r="PP265" s="57" t="s">
        <v>18824</v>
      </c>
      <c r="PQ265" s="57" t="s">
        <v>18825</v>
      </c>
      <c r="PR265" s="57" t="s">
        <v>4259</v>
      </c>
      <c r="PS265" s="57" t="s">
        <v>4260</v>
      </c>
      <c r="PT265" s="57" t="s">
        <v>4261</v>
      </c>
      <c r="PU265" s="57" t="s">
        <v>3237</v>
      </c>
      <c r="PV265" s="57" t="s">
        <v>3238</v>
      </c>
      <c r="PW265" s="57" t="s">
        <v>3239</v>
      </c>
    </row>
    <row r="266" spans="1:439" ht="15" customHeight="1" x14ac:dyDescent="0.35">
      <c r="A266" s="57">
        <v>265</v>
      </c>
      <c r="B266" s="57" t="s">
        <v>2420</v>
      </c>
      <c r="C266" s="57" t="s">
        <v>2420</v>
      </c>
      <c r="D266" s="57" t="s">
        <v>449</v>
      </c>
      <c r="E266" s="57" t="s">
        <v>2831</v>
      </c>
      <c r="F266" s="57" t="s">
        <v>2832</v>
      </c>
      <c r="G266" s="57" t="s">
        <v>2833</v>
      </c>
      <c r="H266" s="57" t="s">
        <v>2834</v>
      </c>
      <c r="P266" s="57" t="s">
        <v>1610</v>
      </c>
      <c r="Q266" s="57" t="s">
        <v>1611</v>
      </c>
      <c r="S266" s="57" t="s">
        <v>69</v>
      </c>
      <c r="T266" s="57" t="s">
        <v>69</v>
      </c>
      <c r="U266" s="57" t="s">
        <v>69</v>
      </c>
      <c r="V266" s="57" t="s">
        <v>69</v>
      </c>
      <c r="W266" s="57" t="s">
        <v>69</v>
      </c>
      <c r="X266" s="57" t="s">
        <v>69</v>
      </c>
      <c r="Y266" s="57" t="s">
        <v>69</v>
      </c>
      <c r="Z266" s="57" t="s">
        <v>69</v>
      </c>
      <c r="AA266" s="57" t="s">
        <v>69</v>
      </c>
      <c r="AB266" s="57" t="s">
        <v>63</v>
      </c>
      <c r="AC266" s="57" t="s">
        <v>69</v>
      </c>
      <c r="AD266" s="57" t="s">
        <v>69</v>
      </c>
      <c r="AE266" s="57" t="s">
        <v>63</v>
      </c>
      <c r="AF266" s="57" t="s">
        <v>69</v>
      </c>
      <c r="AG266" s="57" t="s">
        <v>69</v>
      </c>
      <c r="AH266" s="57" t="s">
        <v>75</v>
      </c>
      <c r="AI266" s="57" t="s">
        <v>2835</v>
      </c>
      <c r="AJ266" s="57" t="s">
        <v>71</v>
      </c>
      <c r="AK266" s="57" t="s">
        <v>76</v>
      </c>
      <c r="AL266" s="57" t="s">
        <v>72</v>
      </c>
      <c r="AM266" s="57" t="s">
        <v>2836</v>
      </c>
      <c r="AO266" s="57" t="s">
        <v>1087</v>
      </c>
      <c r="AP266" s="57" t="s">
        <v>19223</v>
      </c>
      <c r="AQ266" s="57" t="s">
        <v>67</v>
      </c>
      <c r="AR266" s="57" t="s">
        <v>78</v>
      </c>
      <c r="AS266" s="57" t="s">
        <v>2513</v>
      </c>
      <c r="AT266" s="57" t="s">
        <v>18859</v>
      </c>
      <c r="AU266" s="57" t="s">
        <v>5169</v>
      </c>
      <c r="AV266" s="57" t="s">
        <v>5170</v>
      </c>
      <c r="AW266" s="57" t="s">
        <v>5171</v>
      </c>
      <c r="AX266" s="57" t="s">
        <v>5172</v>
      </c>
      <c r="AY266" s="57" t="s">
        <v>5173</v>
      </c>
      <c r="BE266" s="57" t="s">
        <v>5174</v>
      </c>
      <c r="BF266" s="57" t="s">
        <v>5175</v>
      </c>
      <c r="BG266" s="57" t="s">
        <v>5176</v>
      </c>
      <c r="BH266" s="57" t="s">
        <v>5177</v>
      </c>
      <c r="BI266" s="57" t="s">
        <v>5178</v>
      </c>
      <c r="BJ266" s="57" t="s">
        <v>5179</v>
      </c>
      <c r="BO266" s="57" t="s">
        <v>4579</v>
      </c>
      <c r="BP266" s="57" t="s">
        <v>5180</v>
      </c>
      <c r="BV266" s="57" t="s">
        <v>18059</v>
      </c>
      <c r="BW266" s="164" t="s">
        <v>18805</v>
      </c>
      <c r="BX266" s="57" t="s">
        <v>18934</v>
      </c>
      <c r="BY266" s="57" t="s">
        <v>8057</v>
      </c>
      <c r="BZ266" s="57" t="s">
        <v>8058</v>
      </c>
      <c r="CA266" s="57" t="s">
        <v>8059</v>
      </c>
      <c r="CB266" s="57" t="s">
        <v>8060</v>
      </c>
      <c r="CC266" s="57" t="s">
        <v>8061</v>
      </c>
      <c r="CI266" s="57" t="s">
        <v>20915</v>
      </c>
      <c r="CJ266" s="57" t="s">
        <v>8063</v>
      </c>
      <c r="CK266" s="57" t="s">
        <v>20916</v>
      </c>
      <c r="CL266" s="57" t="s">
        <v>8065</v>
      </c>
      <c r="CM266" s="57" t="s">
        <v>8066</v>
      </c>
      <c r="CN266" s="57" t="s">
        <v>8067</v>
      </c>
      <c r="CS266" s="57" t="s">
        <v>7147</v>
      </c>
      <c r="CT266" s="57" t="s">
        <v>5404</v>
      </c>
      <c r="CU266" s="57" t="s">
        <v>8068</v>
      </c>
      <c r="CZ266" s="57" t="s">
        <v>18069</v>
      </c>
      <c r="DA266" s="164" t="s">
        <v>18805</v>
      </c>
      <c r="DB266" s="57" t="s">
        <v>18902</v>
      </c>
      <c r="DC266" s="57" t="s">
        <v>10962</v>
      </c>
      <c r="DD266" s="57" t="s">
        <v>8916</v>
      </c>
      <c r="DE266" s="57" t="s">
        <v>10963</v>
      </c>
      <c r="DF266" s="57" t="s">
        <v>10964</v>
      </c>
      <c r="DG266" s="57" t="s">
        <v>10965</v>
      </c>
      <c r="DH266" s="57" t="s">
        <v>5705</v>
      </c>
      <c r="DM266" s="57" t="s">
        <v>10967</v>
      </c>
      <c r="DN266" s="57" t="s">
        <v>20917</v>
      </c>
      <c r="DO266" s="57" t="s">
        <v>10969</v>
      </c>
      <c r="DP266" s="57" t="s">
        <v>10970</v>
      </c>
      <c r="DQ266" s="57" t="s">
        <v>20918</v>
      </c>
      <c r="DR266" s="57" t="s">
        <v>10972</v>
      </c>
      <c r="DW266" s="57" t="s">
        <v>8916</v>
      </c>
      <c r="DX266" s="57" t="s">
        <v>10974</v>
      </c>
      <c r="DY266" s="57" t="s">
        <v>10975</v>
      </c>
      <c r="ED266" s="57" t="s">
        <v>18066</v>
      </c>
      <c r="EE266" s="164" t="s">
        <v>18802</v>
      </c>
      <c r="EF266" s="57" t="s">
        <v>18806</v>
      </c>
      <c r="EG266" s="57" t="s">
        <v>13497</v>
      </c>
      <c r="EH266" s="57" t="s">
        <v>13498</v>
      </c>
      <c r="EI266" s="57" t="s">
        <v>13499</v>
      </c>
      <c r="EJ266" s="57" t="s">
        <v>13500</v>
      </c>
      <c r="EK266" s="57" t="s">
        <v>13502</v>
      </c>
      <c r="EQ266" s="57" t="s">
        <v>13503</v>
      </c>
      <c r="ER266" s="57" t="s">
        <v>11005</v>
      </c>
      <c r="ES266" s="57" t="s">
        <v>13504</v>
      </c>
      <c r="ET266" s="57" t="s">
        <v>13505</v>
      </c>
      <c r="EU266" s="57" t="s">
        <v>13512</v>
      </c>
      <c r="EV266" s="57" t="s">
        <v>13507</v>
      </c>
      <c r="FA266" s="57" t="s">
        <v>13278</v>
      </c>
      <c r="FB266" s="57" t="s">
        <v>13508</v>
      </c>
      <c r="FC266" s="57" t="s">
        <v>13509</v>
      </c>
      <c r="FH266" s="57" t="s">
        <v>18069</v>
      </c>
      <c r="FI266" s="164" t="s">
        <v>18802</v>
      </c>
      <c r="FJ266" s="57" t="s">
        <v>19225</v>
      </c>
      <c r="FK266" s="57" t="s">
        <v>5702</v>
      </c>
      <c r="FL266" s="57" t="s">
        <v>5703</v>
      </c>
      <c r="FM266" s="57" t="s">
        <v>5704</v>
      </c>
      <c r="FN266" s="57" t="s">
        <v>15323</v>
      </c>
      <c r="FU266" s="57" t="s">
        <v>5707</v>
      </c>
      <c r="FV266" s="57" t="s">
        <v>20919</v>
      </c>
      <c r="FW266" s="57" t="s">
        <v>20920</v>
      </c>
      <c r="FX266" s="57" t="s">
        <v>5709</v>
      </c>
      <c r="FY266" s="57" t="s">
        <v>20921</v>
      </c>
      <c r="GE266" s="57" t="s">
        <v>5712</v>
      </c>
      <c r="GF266" s="57" t="s">
        <v>15324</v>
      </c>
      <c r="GL266" s="57" t="s">
        <v>18075</v>
      </c>
      <c r="GM266" s="164" t="s">
        <v>18805</v>
      </c>
      <c r="GN266" s="57" t="s">
        <v>19087</v>
      </c>
      <c r="HS266" s="57" t="s">
        <v>79</v>
      </c>
      <c r="HT266" s="57" t="s">
        <v>79</v>
      </c>
      <c r="HU266" s="57" t="s">
        <v>79</v>
      </c>
      <c r="HV266" s="57" t="s">
        <v>74</v>
      </c>
      <c r="HW266" s="57" t="s">
        <v>74</v>
      </c>
      <c r="HX266" s="57" t="s">
        <v>74</v>
      </c>
      <c r="HY266" s="57" t="s">
        <v>79</v>
      </c>
      <c r="HZ266" s="57" t="s">
        <v>79</v>
      </c>
      <c r="IA266" s="57" t="s">
        <v>79</v>
      </c>
      <c r="IB266" s="57" t="s">
        <v>79</v>
      </c>
      <c r="IC266" s="57" t="s">
        <v>79</v>
      </c>
      <c r="ID266" s="57" t="s">
        <v>79</v>
      </c>
      <c r="IE266" s="57" t="s">
        <v>79</v>
      </c>
      <c r="IF266" s="57" t="s">
        <v>79</v>
      </c>
      <c r="IG266" s="57" t="s">
        <v>79</v>
      </c>
      <c r="IH266" s="57" t="s">
        <v>79</v>
      </c>
      <c r="II266" s="57" t="s">
        <v>68</v>
      </c>
      <c r="IJ266" s="57">
        <v>34056</v>
      </c>
      <c r="IK266" s="57">
        <v>34507</v>
      </c>
      <c r="IT266" s="57">
        <v>2</v>
      </c>
      <c r="IU266" s="57">
        <v>2</v>
      </c>
      <c r="JN266" s="57">
        <v>15254</v>
      </c>
      <c r="JO266" s="57">
        <v>34507</v>
      </c>
      <c r="JP266" s="57">
        <v>34085</v>
      </c>
      <c r="JQ266" s="57">
        <v>21532</v>
      </c>
      <c r="JR266" s="57">
        <v>21510</v>
      </c>
      <c r="JX266" s="57">
        <v>2</v>
      </c>
      <c r="JY266" s="57">
        <v>2</v>
      </c>
      <c r="JZ266" s="57">
        <v>1</v>
      </c>
      <c r="KA266" s="57">
        <v>1</v>
      </c>
      <c r="KB266" s="57">
        <v>1</v>
      </c>
      <c r="KR266" s="57">
        <v>13154</v>
      </c>
      <c r="KS266" s="57">
        <v>13254</v>
      </c>
      <c r="KT266" s="57">
        <v>34056</v>
      </c>
      <c r="KU266" s="57">
        <v>34507</v>
      </c>
      <c r="KV266" s="57">
        <v>31743</v>
      </c>
      <c r="LB266" s="57">
        <v>1</v>
      </c>
      <c r="LC266" s="57">
        <v>1</v>
      </c>
      <c r="LD266" s="57">
        <v>2</v>
      </c>
      <c r="LE266" s="57">
        <v>2</v>
      </c>
      <c r="LF266" s="57">
        <v>1</v>
      </c>
      <c r="LV266" s="57">
        <v>13154</v>
      </c>
      <c r="LW266" s="57">
        <v>13254</v>
      </c>
      <c r="LX266" s="57">
        <v>15254</v>
      </c>
      <c r="LY266" s="57">
        <v>34056</v>
      </c>
      <c r="MF266" s="57">
        <v>1</v>
      </c>
      <c r="MG266" s="57">
        <v>1</v>
      </c>
      <c r="MH266" s="57">
        <v>2</v>
      </c>
      <c r="MI266" s="57">
        <v>2</v>
      </c>
      <c r="MZ266" s="57">
        <v>34056</v>
      </c>
      <c r="NA266" s="57">
        <v>21572</v>
      </c>
      <c r="NJ266" s="57">
        <v>2</v>
      </c>
      <c r="NK266" s="57">
        <v>1</v>
      </c>
      <c r="PJ266" s="57" t="s">
        <v>20922</v>
      </c>
      <c r="PK266" s="57" t="s">
        <v>20923</v>
      </c>
      <c r="PL266" s="57" t="s">
        <v>20924</v>
      </c>
      <c r="PN266" s="57">
        <v>1802.1747267999999</v>
      </c>
      <c r="PO266" s="57" t="s">
        <v>18823</v>
      </c>
      <c r="PP266" s="57" t="s">
        <v>18824</v>
      </c>
      <c r="PQ266" s="57" t="s">
        <v>18825</v>
      </c>
      <c r="PR266" s="57" t="s">
        <v>3428</v>
      </c>
      <c r="PS266" s="57" t="s">
        <v>3429</v>
      </c>
      <c r="PT266" s="57" t="s">
        <v>3430</v>
      </c>
      <c r="PU266" s="57" t="s">
        <v>3431</v>
      </c>
      <c r="PV266" s="57" t="s">
        <v>3432</v>
      </c>
      <c r="PW266" s="57" t="s">
        <v>3167</v>
      </c>
    </row>
    <row r="267" spans="1:439" ht="15" customHeight="1" x14ac:dyDescent="0.35">
      <c r="A267" s="57">
        <v>266</v>
      </c>
      <c r="B267" s="57" t="s">
        <v>2420</v>
      </c>
      <c r="C267" s="57" t="s">
        <v>2420</v>
      </c>
      <c r="D267" s="57" t="s">
        <v>307</v>
      </c>
      <c r="E267" s="57" t="s">
        <v>2837</v>
      </c>
      <c r="F267" s="57" t="s">
        <v>1500</v>
      </c>
      <c r="P267" s="57" t="s">
        <v>1277</v>
      </c>
      <c r="Q267" s="57" t="s">
        <v>1502</v>
      </c>
      <c r="S267" s="57" t="s">
        <v>69</v>
      </c>
      <c r="T267" s="57" t="s">
        <v>69</v>
      </c>
      <c r="U267" s="57" t="s">
        <v>69</v>
      </c>
      <c r="V267" s="57" t="s">
        <v>69</v>
      </c>
      <c r="W267" s="57" t="s">
        <v>69</v>
      </c>
      <c r="X267" s="57" t="s">
        <v>69</v>
      </c>
      <c r="Y267" s="57" t="s">
        <v>69</v>
      </c>
      <c r="Z267" s="57" t="s">
        <v>63</v>
      </c>
      <c r="AA267" s="57" t="s">
        <v>69</v>
      </c>
      <c r="AB267" s="57" t="s">
        <v>63</v>
      </c>
      <c r="AC267" s="57" t="s">
        <v>69</v>
      </c>
      <c r="AD267" s="57" t="s">
        <v>69</v>
      </c>
      <c r="AE267" s="57" t="s">
        <v>63</v>
      </c>
      <c r="AF267" s="57" t="s">
        <v>69</v>
      </c>
      <c r="AG267" s="57" t="s">
        <v>69</v>
      </c>
      <c r="AH267" s="57" t="s">
        <v>75</v>
      </c>
      <c r="AI267" s="57" t="s">
        <v>1526</v>
      </c>
      <c r="AJ267" s="57" t="s">
        <v>81</v>
      </c>
      <c r="AK267" s="57" t="s">
        <v>83</v>
      </c>
      <c r="AL267" s="57" t="s">
        <v>72</v>
      </c>
      <c r="AM267" s="57" t="s">
        <v>1526</v>
      </c>
      <c r="AO267" s="57" t="s">
        <v>1088</v>
      </c>
      <c r="AP267" s="57" t="s">
        <v>18850</v>
      </c>
      <c r="AQ267" s="57" t="s">
        <v>1245</v>
      </c>
      <c r="AR267" s="57" t="s">
        <v>78</v>
      </c>
      <c r="AS267" s="57" t="s">
        <v>2513</v>
      </c>
      <c r="AT267" s="57" t="s">
        <v>18801</v>
      </c>
      <c r="AU267" s="57" t="s">
        <v>4992</v>
      </c>
      <c r="AV267" s="57" t="s">
        <v>4993</v>
      </c>
      <c r="AW267" s="57" t="s">
        <v>4994</v>
      </c>
      <c r="AX267" s="57" t="s">
        <v>4995</v>
      </c>
      <c r="AY267" s="57" t="s">
        <v>4996</v>
      </c>
      <c r="AZ267" s="57" t="s">
        <v>4997</v>
      </c>
      <c r="BE267" s="57" t="s">
        <v>20925</v>
      </c>
      <c r="BF267" s="57" t="s">
        <v>4999</v>
      </c>
      <c r="BG267" s="57" t="s">
        <v>5000</v>
      </c>
      <c r="BH267" s="57" t="s">
        <v>5001</v>
      </c>
      <c r="BI267" s="57" t="s">
        <v>5002</v>
      </c>
      <c r="BJ267" s="57" t="s">
        <v>5003</v>
      </c>
      <c r="BK267" s="57" t="s">
        <v>5004</v>
      </c>
      <c r="BL267" s="57" t="s">
        <v>5005</v>
      </c>
      <c r="BO267" s="57" t="s">
        <v>4681</v>
      </c>
      <c r="BP267" s="57" t="s">
        <v>5006</v>
      </c>
      <c r="BQ267" s="57" t="s">
        <v>5007</v>
      </c>
      <c r="BV267" s="57" t="s">
        <v>18056</v>
      </c>
      <c r="BW267" s="164" t="s">
        <v>18805</v>
      </c>
      <c r="BX267" s="57" t="s">
        <v>18893</v>
      </c>
      <c r="BY267" s="57" t="s">
        <v>7877</v>
      </c>
      <c r="BZ267" s="57" t="s">
        <v>7878</v>
      </c>
      <c r="CA267" s="57" t="s">
        <v>7879</v>
      </c>
      <c r="CB267" s="57" t="s">
        <v>7259</v>
      </c>
      <c r="CC267" s="57" t="s">
        <v>7880</v>
      </c>
      <c r="CD267" s="57" t="s">
        <v>7881</v>
      </c>
      <c r="CE267" s="57" t="s">
        <v>7882</v>
      </c>
      <c r="CI267" s="57" t="s">
        <v>7883</v>
      </c>
      <c r="CJ267" s="57" t="s">
        <v>7884</v>
      </c>
      <c r="CK267" s="57" t="s">
        <v>7885</v>
      </c>
      <c r="CL267" s="57" t="s">
        <v>7886</v>
      </c>
      <c r="CM267" s="57" t="s">
        <v>7887</v>
      </c>
      <c r="CN267" s="57" t="s">
        <v>7888</v>
      </c>
      <c r="CO267" s="57" t="s">
        <v>7889</v>
      </c>
      <c r="CS267" s="57" t="s">
        <v>4777</v>
      </c>
      <c r="CT267" s="57" t="s">
        <v>4580</v>
      </c>
      <c r="CU267" s="57" t="s">
        <v>5006</v>
      </c>
      <c r="CZ267" s="57" t="s">
        <v>18078</v>
      </c>
      <c r="DA267" s="164" t="s">
        <v>18802</v>
      </c>
      <c r="DB267" s="57" t="s">
        <v>18882</v>
      </c>
      <c r="DC267" s="57" t="s">
        <v>10790</v>
      </c>
      <c r="DD267" s="57" t="s">
        <v>10791</v>
      </c>
      <c r="DE267" s="57" t="s">
        <v>10792</v>
      </c>
      <c r="DF267" s="57" t="s">
        <v>7414</v>
      </c>
      <c r="DG267" s="57" t="s">
        <v>7295</v>
      </c>
      <c r="DH267" s="57" t="s">
        <v>8755</v>
      </c>
      <c r="DI267" s="57" t="s">
        <v>10793</v>
      </c>
      <c r="DM267" s="57" t="s">
        <v>10794</v>
      </c>
      <c r="DN267" s="57" t="s">
        <v>10795</v>
      </c>
      <c r="DO267" s="57" t="s">
        <v>10796</v>
      </c>
      <c r="DP267" s="57" t="s">
        <v>10797</v>
      </c>
      <c r="DQ267" s="57" t="s">
        <v>12385</v>
      </c>
      <c r="DR267" s="57" t="s">
        <v>10799</v>
      </c>
      <c r="DS267" s="57" t="s">
        <v>10800</v>
      </c>
      <c r="DT267" s="57" t="s">
        <v>10801</v>
      </c>
      <c r="DW267" s="57" t="s">
        <v>8142</v>
      </c>
      <c r="DX267" s="57" t="s">
        <v>5006</v>
      </c>
      <c r="DY267" s="57" t="s">
        <v>10802</v>
      </c>
      <c r="ED267" s="57" t="s">
        <v>18056</v>
      </c>
      <c r="EE267" s="164" t="s">
        <v>18802</v>
      </c>
      <c r="EF267" s="57" t="s">
        <v>18806</v>
      </c>
      <c r="EG267" s="57" t="s">
        <v>13403</v>
      </c>
      <c r="EH267" s="57" t="s">
        <v>9906</v>
      </c>
      <c r="EI267" s="57" t="s">
        <v>10644</v>
      </c>
      <c r="EJ267" s="57" t="s">
        <v>20926</v>
      </c>
      <c r="EK267" s="57" t="s">
        <v>9908</v>
      </c>
      <c r="EQ267" s="57" t="s">
        <v>13404</v>
      </c>
      <c r="ER267" s="57" t="s">
        <v>13405</v>
      </c>
      <c r="ES267" s="57" t="s">
        <v>10648</v>
      </c>
      <c r="ET267" s="57" t="s">
        <v>12933</v>
      </c>
      <c r="EU267" s="57" t="s">
        <v>20927</v>
      </c>
      <c r="EV267" s="57" t="s">
        <v>4596</v>
      </c>
      <c r="FA267" s="57" t="s">
        <v>4602</v>
      </c>
      <c r="FB267" s="57" t="s">
        <v>5006</v>
      </c>
      <c r="FC267" s="57" t="s">
        <v>4601</v>
      </c>
      <c r="FH267" s="57" t="s">
        <v>18078</v>
      </c>
      <c r="FI267" s="164" t="s">
        <v>18805</v>
      </c>
      <c r="FJ267" s="57" t="s">
        <v>19137</v>
      </c>
      <c r="FK267" s="57" t="s">
        <v>15253</v>
      </c>
      <c r="FL267" s="57" t="s">
        <v>15065</v>
      </c>
      <c r="FM267" s="57" t="s">
        <v>10832</v>
      </c>
      <c r="FN267" s="57" t="s">
        <v>7453</v>
      </c>
      <c r="FO267" s="57" t="s">
        <v>7454</v>
      </c>
      <c r="FP267" s="57" t="s">
        <v>10834</v>
      </c>
      <c r="FU267" s="57" t="s">
        <v>15254</v>
      </c>
      <c r="FV267" s="57" t="s">
        <v>7459</v>
      </c>
      <c r="FW267" s="57" t="s">
        <v>7460</v>
      </c>
      <c r="FX267" s="57" t="s">
        <v>7461</v>
      </c>
      <c r="FY267" s="57" t="s">
        <v>7462</v>
      </c>
      <c r="FZ267" s="57" t="s">
        <v>7463</v>
      </c>
      <c r="GA267" s="57" t="s">
        <v>7464</v>
      </c>
      <c r="GE267" s="57" t="s">
        <v>13296</v>
      </c>
      <c r="GF267" s="57" t="s">
        <v>5007</v>
      </c>
      <c r="GG267" s="57" t="s">
        <v>6405</v>
      </c>
      <c r="GL267" s="57" t="s">
        <v>18075</v>
      </c>
      <c r="GM267" s="164" t="s">
        <v>18805</v>
      </c>
      <c r="GN267" s="57" t="s">
        <v>19027</v>
      </c>
      <c r="GO267" s="57" t="s">
        <v>16681</v>
      </c>
      <c r="GP267" s="57" t="s">
        <v>16682</v>
      </c>
      <c r="GQ267" s="57" t="s">
        <v>13742</v>
      </c>
      <c r="GR267" s="57" t="s">
        <v>13743</v>
      </c>
      <c r="GS267" s="57" t="s">
        <v>13744</v>
      </c>
      <c r="GT267" s="57" t="s">
        <v>13745</v>
      </c>
      <c r="GY267" s="57" t="s">
        <v>16683</v>
      </c>
      <c r="GZ267" s="57" t="s">
        <v>16684</v>
      </c>
      <c r="HA267" s="57" t="s">
        <v>16685</v>
      </c>
      <c r="HB267" s="57" t="s">
        <v>13750</v>
      </c>
      <c r="HC267" s="57" t="s">
        <v>20928</v>
      </c>
      <c r="HD267" s="57" t="s">
        <v>16686</v>
      </c>
      <c r="HI267" s="57" t="s">
        <v>15570</v>
      </c>
      <c r="HJ267" s="57" t="s">
        <v>11967</v>
      </c>
      <c r="HK267" s="57" t="s">
        <v>4661</v>
      </c>
      <c r="HP267" s="57" t="s">
        <v>18069</v>
      </c>
      <c r="HQ267" s="164" t="s">
        <v>18802</v>
      </c>
      <c r="HR267" s="57" t="s">
        <v>18809</v>
      </c>
      <c r="HS267" s="57" t="s">
        <v>84</v>
      </c>
      <c r="HT267" s="57" t="s">
        <v>84</v>
      </c>
      <c r="HU267" s="57" t="s">
        <v>84</v>
      </c>
      <c r="HV267" s="57" t="s">
        <v>82</v>
      </c>
      <c r="HW267" s="57" t="s">
        <v>82</v>
      </c>
      <c r="HX267" s="57" t="s">
        <v>84</v>
      </c>
      <c r="HY267" s="57" t="s">
        <v>84</v>
      </c>
      <c r="HZ267" s="57" t="s">
        <v>84</v>
      </c>
      <c r="IA267" s="57" t="s">
        <v>84</v>
      </c>
      <c r="IB267" s="57" t="s">
        <v>84</v>
      </c>
      <c r="IC267" s="57" t="s">
        <v>84</v>
      </c>
      <c r="ID267" s="57" t="s">
        <v>84</v>
      </c>
      <c r="IE267" s="57" t="s">
        <v>84</v>
      </c>
      <c r="IF267" s="57" t="s">
        <v>84</v>
      </c>
      <c r="IG267" s="57" t="s">
        <v>84</v>
      </c>
      <c r="IH267" s="57" t="s">
        <v>84</v>
      </c>
      <c r="II267" s="57" t="s">
        <v>68</v>
      </c>
      <c r="IJ267" s="57">
        <v>13154</v>
      </c>
      <c r="IK267" s="57">
        <v>32079</v>
      </c>
      <c r="IL267" s="57">
        <v>11054</v>
      </c>
      <c r="IM267" s="57">
        <v>31854</v>
      </c>
      <c r="IT267" s="57">
        <v>2</v>
      </c>
      <c r="IU267" s="57">
        <v>3</v>
      </c>
      <c r="IV267" s="57">
        <v>3</v>
      </c>
      <c r="IW267" s="57">
        <v>3</v>
      </c>
      <c r="JN267" s="57">
        <v>31652</v>
      </c>
      <c r="JO267" s="57">
        <v>31743</v>
      </c>
      <c r="JP267" s="57">
        <v>31663</v>
      </c>
      <c r="JQ267" s="57">
        <v>31660</v>
      </c>
      <c r="JR267" s="57">
        <v>21572</v>
      </c>
      <c r="JX267" s="57">
        <v>3</v>
      </c>
      <c r="JY267" s="57">
        <v>3</v>
      </c>
      <c r="JZ267" s="57">
        <v>4</v>
      </c>
      <c r="KA267" s="57">
        <v>3</v>
      </c>
      <c r="KB267" s="57">
        <v>3</v>
      </c>
      <c r="KR267" s="57">
        <v>32079</v>
      </c>
      <c r="KS267" s="57">
        <v>31058</v>
      </c>
      <c r="KT267" s="57">
        <v>31743</v>
      </c>
      <c r="KU267" s="57">
        <v>31663</v>
      </c>
      <c r="KV267" s="57">
        <v>31660</v>
      </c>
      <c r="LB267" s="57">
        <v>3</v>
      </c>
      <c r="LC267" s="57">
        <v>2</v>
      </c>
      <c r="LD267" s="57">
        <v>3</v>
      </c>
      <c r="LE267" s="57">
        <v>4</v>
      </c>
      <c r="LF267" s="57">
        <v>3</v>
      </c>
      <c r="LV267" s="57">
        <v>32110</v>
      </c>
      <c r="LW267" s="57">
        <v>13254</v>
      </c>
      <c r="MF267" s="57">
        <v>3</v>
      </c>
      <c r="MG267" s="57">
        <v>2</v>
      </c>
      <c r="OD267" s="57">
        <v>34005</v>
      </c>
      <c r="OE267" s="57">
        <v>15254</v>
      </c>
      <c r="ON267" s="57">
        <v>2</v>
      </c>
      <c r="OO267" s="57">
        <v>2</v>
      </c>
      <c r="PJ267" s="57" t="s">
        <v>20929</v>
      </c>
      <c r="PK267" s="57" t="s">
        <v>20930</v>
      </c>
      <c r="PL267" s="57" t="s">
        <v>20931</v>
      </c>
      <c r="PN267" s="57">
        <v>2177.4880032999999</v>
      </c>
      <c r="PO267" s="57" t="s">
        <v>18823</v>
      </c>
      <c r="PP267" s="57" t="s">
        <v>18824</v>
      </c>
      <c r="PQ267" s="57" t="s">
        <v>18825</v>
      </c>
      <c r="PR267" s="57" t="s">
        <v>3338</v>
      </c>
      <c r="PS267" s="57" t="s">
        <v>4262</v>
      </c>
      <c r="PT267" s="57" t="s">
        <v>3340</v>
      </c>
      <c r="PU267" s="57" t="s">
        <v>3341</v>
      </c>
      <c r="PV267" s="57" t="s">
        <v>3342</v>
      </c>
      <c r="PW267" s="57" t="s">
        <v>3343</v>
      </c>
    </row>
    <row r="268" spans="1:439" ht="15" customHeight="1" x14ac:dyDescent="0.35">
      <c r="A268" s="57">
        <v>267</v>
      </c>
      <c r="B268" s="57" t="s">
        <v>2420</v>
      </c>
      <c r="C268" s="57" t="s">
        <v>2420</v>
      </c>
      <c r="D268" s="57" t="s">
        <v>450</v>
      </c>
      <c r="E268" s="57" t="s">
        <v>2838</v>
      </c>
      <c r="F268" s="57" t="s">
        <v>2032</v>
      </c>
      <c r="P268" s="57" t="s">
        <v>2034</v>
      </c>
      <c r="S268" s="57" t="s">
        <v>69</v>
      </c>
      <c r="T268" s="57" t="s">
        <v>69</v>
      </c>
      <c r="U268" s="57" t="s">
        <v>69</v>
      </c>
      <c r="V268" s="57" t="s">
        <v>69</v>
      </c>
      <c r="W268" s="57" t="s">
        <v>69</v>
      </c>
      <c r="X268" s="57" t="s">
        <v>69</v>
      </c>
      <c r="Y268" s="57" t="s">
        <v>69</v>
      </c>
      <c r="Z268" s="57" t="s">
        <v>69</v>
      </c>
      <c r="AA268" s="57" t="s">
        <v>69</v>
      </c>
      <c r="AB268" s="57" t="s">
        <v>63</v>
      </c>
      <c r="AC268" s="57" t="s">
        <v>69</v>
      </c>
      <c r="AD268" s="57" t="s">
        <v>69</v>
      </c>
      <c r="AE268" s="57" t="s">
        <v>63</v>
      </c>
      <c r="AF268" s="57" t="s">
        <v>69</v>
      </c>
      <c r="AG268" s="57" t="s">
        <v>69</v>
      </c>
      <c r="AH268" s="57" t="s">
        <v>75</v>
      </c>
      <c r="AI268" s="57" t="s">
        <v>2839</v>
      </c>
      <c r="AJ268" s="57" t="s">
        <v>71</v>
      </c>
      <c r="AK268" s="57" t="s">
        <v>76</v>
      </c>
      <c r="AL268" s="57" t="s">
        <v>72</v>
      </c>
      <c r="AM268" s="57" t="s">
        <v>2840</v>
      </c>
      <c r="AN268" s="57" t="s">
        <v>2841</v>
      </c>
      <c r="AO268" s="57" t="s">
        <v>1089</v>
      </c>
      <c r="AP268" s="57" t="s">
        <v>19482</v>
      </c>
      <c r="AQ268" s="57" t="s">
        <v>67</v>
      </c>
      <c r="AR268" s="57" t="s">
        <v>78</v>
      </c>
      <c r="AS268" s="57" t="s">
        <v>2428</v>
      </c>
      <c r="AT268" s="57" t="s">
        <v>18801</v>
      </c>
      <c r="AU268" s="57" t="s">
        <v>20932</v>
      </c>
      <c r="AV268" s="57" t="s">
        <v>4756</v>
      </c>
      <c r="AW268" s="57" t="s">
        <v>5938</v>
      </c>
      <c r="AX268" s="57" t="s">
        <v>5876</v>
      </c>
      <c r="AY268" s="57" t="s">
        <v>5939</v>
      </c>
      <c r="AZ268" s="57" t="s">
        <v>5940</v>
      </c>
      <c r="BE268" s="57" t="s">
        <v>20933</v>
      </c>
      <c r="BF268" s="57" t="s">
        <v>5878</v>
      </c>
      <c r="BG268" s="57" t="s">
        <v>19747</v>
      </c>
      <c r="BH268" s="57" t="s">
        <v>5880</v>
      </c>
      <c r="BI268" s="57" t="s">
        <v>5881</v>
      </c>
      <c r="BJ268" s="57" t="s">
        <v>5882</v>
      </c>
      <c r="BO268" s="57" t="s">
        <v>20934</v>
      </c>
      <c r="BP268" s="57" t="s">
        <v>5390</v>
      </c>
      <c r="BQ268" s="57" t="s">
        <v>5943</v>
      </c>
      <c r="BV268" s="57" t="s">
        <v>18059</v>
      </c>
      <c r="BW268" s="164" t="s">
        <v>18805</v>
      </c>
      <c r="BX268" s="57" t="s">
        <v>18809</v>
      </c>
      <c r="BY268" s="57" t="s">
        <v>8710</v>
      </c>
      <c r="BZ268" s="57" t="s">
        <v>8711</v>
      </c>
      <c r="CA268" s="57" t="s">
        <v>8712</v>
      </c>
      <c r="CB268" s="57" t="s">
        <v>8713</v>
      </c>
      <c r="CI268" s="57" t="s">
        <v>8714</v>
      </c>
      <c r="CJ268" s="57" t="s">
        <v>6930</v>
      </c>
      <c r="CK268" s="57" t="s">
        <v>8715</v>
      </c>
      <c r="CL268" s="57" t="s">
        <v>8716</v>
      </c>
      <c r="CS268" s="57" t="s">
        <v>11552</v>
      </c>
      <c r="CT268" s="57" t="s">
        <v>19749</v>
      </c>
      <c r="CU268" s="57" t="s">
        <v>628</v>
      </c>
      <c r="CZ268" s="57" t="s">
        <v>18069</v>
      </c>
      <c r="DA268" s="164" t="s">
        <v>18802</v>
      </c>
      <c r="DB268" s="57" t="s">
        <v>18806</v>
      </c>
      <c r="DC268" s="57" t="s">
        <v>11559</v>
      </c>
      <c r="DD268" s="57" t="s">
        <v>11560</v>
      </c>
      <c r="DE268" s="57" t="s">
        <v>11561</v>
      </c>
      <c r="DF268" s="57" t="s">
        <v>11562</v>
      </c>
      <c r="DG268" s="57" t="s">
        <v>19751</v>
      </c>
      <c r="DH268" s="57" t="s">
        <v>11564</v>
      </c>
      <c r="DM268" s="57" t="s">
        <v>11565</v>
      </c>
      <c r="DN268" s="57" t="s">
        <v>19752</v>
      </c>
      <c r="DO268" s="57" t="s">
        <v>19753</v>
      </c>
      <c r="DP268" s="57" t="s">
        <v>19754</v>
      </c>
      <c r="DQ268" s="57" t="s">
        <v>14126</v>
      </c>
      <c r="DR268" s="57" t="s">
        <v>14127</v>
      </c>
      <c r="DW268" s="57" t="s">
        <v>13114</v>
      </c>
      <c r="DX268" s="57" t="s">
        <v>19755</v>
      </c>
      <c r="DY268" s="57" t="s">
        <v>19756</v>
      </c>
      <c r="ED268" s="57" t="s">
        <v>18075</v>
      </c>
      <c r="EE268" s="164" t="s">
        <v>18805</v>
      </c>
      <c r="EF268" s="57" t="s">
        <v>19029</v>
      </c>
      <c r="EG268" s="57" t="s">
        <v>13978</v>
      </c>
      <c r="EH268" s="57" t="s">
        <v>13979</v>
      </c>
      <c r="EI268" s="57" t="s">
        <v>13980</v>
      </c>
      <c r="EJ268" s="57" t="s">
        <v>13981</v>
      </c>
      <c r="EK268" s="57" t="s">
        <v>13982</v>
      </c>
      <c r="EL268" s="57" t="s">
        <v>13983</v>
      </c>
      <c r="EQ268" s="57" t="s">
        <v>19757</v>
      </c>
      <c r="ER268" s="57" t="s">
        <v>13985</v>
      </c>
      <c r="ES268" s="57" t="s">
        <v>13986</v>
      </c>
      <c r="ET268" s="57" t="s">
        <v>13987</v>
      </c>
      <c r="EU268" s="57" t="s">
        <v>13988</v>
      </c>
      <c r="EV268" s="57" t="s">
        <v>13989</v>
      </c>
      <c r="FA268" s="57" t="s">
        <v>13990</v>
      </c>
      <c r="FB268" s="57" t="s">
        <v>13003</v>
      </c>
      <c r="FC268" s="57" t="s">
        <v>19758</v>
      </c>
      <c r="FH268" s="57" t="s">
        <v>18084</v>
      </c>
      <c r="FI268" s="164" t="s">
        <v>18805</v>
      </c>
      <c r="FJ268" s="57" t="s">
        <v>19149</v>
      </c>
      <c r="FK268" s="57" t="s">
        <v>20935</v>
      </c>
      <c r="FL268" s="57" t="s">
        <v>8789</v>
      </c>
      <c r="FM268" s="57" t="s">
        <v>8790</v>
      </c>
      <c r="FN268" s="57" t="s">
        <v>8791</v>
      </c>
      <c r="FO268" s="57" t="s">
        <v>8792</v>
      </c>
      <c r="FP268" s="57" t="s">
        <v>8793</v>
      </c>
      <c r="FQ268" s="57" t="s">
        <v>8794</v>
      </c>
      <c r="FU268" s="57" t="s">
        <v>8795</v>
      </c>
      <c r="FV268" s="57" t="s">
        <v>8796</v>
      </c>
      <c r="FW268" s="57" t="s">
        <v>20936</v>
      </c>
      <c r="FX268" s="57" t="s">
        <v>20937</v>
      </c>
      <c r="FY268" s="57" t="s">
        <v>8799</v>
      </c>
      <c r="FZ268" s="57" t="s">
        <v>8800</v>
      </c>
      <c r="GA268" s="57" t="s">
        <v>8801</v>
      </c>
      <c r="GE268" s="57" t="s">
        <v>7114</v>
      </c>
      <c r="GF268" s="57" t="s">
        <v>15823</v>
      </c>
      <c r="GG268" s="57" t="s">
        <v>6996</v>
      </c>
      <c r="GL268" s="57" t="s">
        <v>18081</v>
      </c>
      <c r="GM268" s="164" t="s">
        <v>18805</v>
      </c>
      <c r="GN268" s="57" t="s">
        <v>18830</v>
      </c>
      <c r="GO268" s="57" t="s">
        <v>16874</v>
      </c>
      <c r="GP268" s="57" t="s">
        <v>16875</v>
      </c>
      <c r="GQ268" s="57" t="s">
        <v>16876</v>
      </c>
      <c r="GR268" s="57" t="s">
        <v>16877</v>
      </c>
      <c r="GS268" s="57" t="s">
        <v>16878</v>
      </c>
      <c r="GT268" s="57" t="s">
        <v>16879</v>
      </c>
      <c r="GU268" s="57" t="s">
        <v>16880</v>
      </c>
      <c r="GV268" s="57" t="s">
        <v>16881</v>
      </c>
      <c r="GY268" s="57" t="s">
        <v>19759</v>
      </c>
      <c r="GZ268" s="57" t="s">
        <v>16883</v>
      </c>
      <c r="HA268" s="57" t="s">
        <v>16884</v>
      </c>
      <c r="HB268" s="57" t="s">
        <v>19760</v>
      </c>
      <c r="HC268" s="57" t="s">
        <v>16887</v>
      </c>
      <c r="HD268" s="57" t="s">
        <v>16888</v>
      </c>
      <c r="HE268" s="57" t="s">
        <v>16889</v>
      </c>
      <c r="HF268" s="57" t="s">
        <v>16890</v>
      </c>
      <c r="HI268" s="57" t="s">
        <v>1390</v>
      </c>
      <c r="HJ268" s="57" t="s">
        <v>4617</v>
      </c>
      <c r="HK268" s="57" t="s">
        <v>20938</v>
      </c>
      <c r="HP268" s="57" t="s">
        <v>18059</v>
      </c>
      <c r="HQ268" s="164" t="s">
        <v>18802</v>
      </c>
      <c r="HR268" s="57" t="s">
        <v>18854</v>
      </c>
      <c r="HS268" s="57" t="s">
        <v>79</v>
      </c>
      <c r="HT268" s="57" t="s">
        <v>74</v>
      </c>
      <c r="HU268" s="57" t="s">
        <v>74</v>
      </c>
      <c r="HV268" s="57" t="s">
        <v>68</v>
      </c>
      <c r="HW268" s="57" t="s">
        <v>74</v>
      </c>
      <c r="HX268" s="57" t="s">
        <v>74</v>
      </c>
      <c r="HY268" s="57" t="s">
        <v>79</v>
      </c>
      <c r="HZ268" s="57" t="s">
        <v>79</v>
      </c>
      <c r="IA268" s="57" t="s">
        <v>79</v>
      </c>
      <c r="IB268" s="57" t="s">
        <v>74</v>
      </c>
      <c r="IC268" s="57" t="s">
        <v>79</v>
      </c>
      <c r="ID268" s="57" t="s">
        <v>79</v>
      </c>
      <c r="IE268" s="57" t="s">
        <v>74</v>
      </c>
      <c r="IF268" s="57" t="s">
        <v>79</v>
      </c>
      <c r="IG268" s="57" t="s">
        <v>74</v>
      </c>
      <c r="IH268" s="57" t="s">
        <v>79</v>
      </c>
      <c r="II268" s="57" t="s">
        <v>68</v>
      </c>
      <c r="JN268" s="57">
        <v>35052</v>
      </c>
      <c r="JX268" s="57">
        <v>2</v>
      </c>
      <c r="KR268" s="57">
        <v>35071</v>
      </c>
      <c r="LB268" s="57">
        <v>2</v>
      </c>
      <c r="LV268" s="57">
        <v>35071</v>
      </c>
      <c r="LW268" s="57">
        <v>32650</v>
      </c>
      <c r="MF268" s="57">
        <v>1</v>
      </c>
      <c r="MG268" s="57">
        <v>1</v>
      </c>
      <c r="MZ268" s="57">
        <v>32663</v>
      </c>
      <c r="NA268" s="57">
        <v>13366</v>
      </c>
      <c r="NB268" s="57">
        <v>32650</v>
      </c>
      <c r="NC268" s="57">
        <v>13254</v>
      </c>
      <c r="NJ268" s="57">
        <v>1</v>
      </c>
      <c r="NK268" s="57">
        <v>1</v>
      </c>
      <c r="NL268" s="57">
        <v>1</v>
      </c>
      <c r="NM268" s="57">
        <v>1</v>
      </c>
      <c r="OD268" s="57">
        <v>35071</v>
      </c>
      <c r="OE268" s="57">
        <v>32650</v>
      </c>
      <c r="ON268" s="57">
        <v>2</v>
      </c>
      <c r="OO268" s="57">
        <v>1</v>
      </c>
      <c r="PJ268" s="57" t="s">
        <v>20939</v>
      </c>
      <c r="PK268" s="57" t="s">
        <v>20940</v>
      </c>
      <c r="PL268" s="57" t="s">
        <v>20941</v>
      </c>
      <c r="PN268" s="57">
        <v>923.78429360000007</v>
      </c>
      <c r="PO268" s="57" t="s">
        <v>18823</v>
      </c>
      <c r="PP268" s="57" t="s">
        <v>18824</v>
      </c>
      <c r="PQ268" s="57" t="s">
        <v>18825</v>
      </c>
      <c r="PR268" s="57" t="s">
        <v>3674</v>
      </c>
      <c r="PS268" s="57" t="s">
        <v>3675</v>
      </c>
      <c r="PT268" s="57" t="s">
        <v>3676</v>
      </c>
      <c r="PU268" s="57" t="s">
        <v>3677</v>
      </c>
      <c r="PV268" s="57" t="s">
        <v>3738</v>
      </c>
      <c r="PW268" s="57" t="s">
        <v>3679</v>
      </c>
    </row>
    <row r="269" spans="1:439" ht="15" customHeight="1" x14ac:dyDescent="0.35">
      <c r="A269" s="57">
        <v>268</v>
      </c>
      <c r="B269" s="57" t="s">
        <v>2420</v>
      </c>
      <c r="C269" s="57" t="s">
        <v>2420</v>
      </c>
      <c r="D269" s="57" t="s">
        <v>451</v>
      </c>
      <c r="E269" s="57" t="s">
        <v>2842</v>
      </c>
      <c r="F269" s="57" t="s">
        <v>2843</v>
      </c>
      <c r="G269" s="57" t="s">
        <v>1868</v>
      </c>
      <c r="P269" s="57" t="s">
        <v>2183</v>
      </c>
      <c r="S269" s="57" t="s">
        <v>69</v>
      </c>
      <c r="T269" s="57" t="s">
        <v>69</v>
      </c>
      <c r="U269" s="57" t="s">
        <v>69</v>
      </c>
      <c r="V269" s="57" t="s">
        <v>69</v>
      </c>
      <c r="W269" s="57" t="s">
        <v>69</v>
      </c>
      <c r="X269" s="57" t="s">
        <v>69</v>
      </c>
      <c r="Y269" s="57" t="s">
        <v>69</v>
      </c>
      <c r="Z269" s="57" t="s">
        <v>63</v>
      </c>
      <c r="AA269" s="57" t="s">
        <v>69</v>
      </c>
      <c r="AB269" s="57" t="s">
        <v>63</v>
      </c>
      <c r="AC269" s="57" t="s">
        <v>69</v>
      </c>
      <c r="AD269" s="57" t="s">
        <v>69</v>
      </c>
      <c r="AE269" s="57" t="s">
        <v>63</v>
      </c>
      <c r="AF269" s="57" t="s">
        <v>69</v>
      </c>
      <c r="AG269" s="57" t="s">
        <v>69</v>
      </c>
      <c r="AH269" s="57" t="s">
        <v>75</v>
      </c>
      <c r="AI269" s="57" t="s">
        <v>2844</v>
      </c>
      <c r="AJ269" s="57" t="s">
        <v>81</v>
      </c>
      <c r="AK269" s="57" t="s">
        <v>83</v>
      </c>
      <c r="AL269" s="57" t="s">
        <v>77</v>
      </c>
      <c r="AM269" s="57" t="s">
        <v>2688</v>
      </c>
      <c r="AN269" s="57" t="s">
        <v>2845</v>
      </c>
      <c r="AO269" s="57" t="s">
        <v>1090</v>
      </c>
      <c r="AP269" s="57" t="s">
        <v>19482</v>
      </c>
      <c r="AQ269" s="57" t="s">
        <v>1245</v>
      </c>
      <c r="AR269" s="57" t="s">
        <v>78</v>
      </c>
      <c r="AS269" s="57" t="s">
        <v>2428</v>
      </c>
      <c r="AT269" s="57" t="s">
        <v>18859</v>
      </c>
      <c r="AU269" s="57" t="s">
        <v>7169</v>
      </c>
      <c r="AV269" s="57" t="s">
        <v>4891</v>
      </c>
      <c r="AW269" s="57" t="s">
        <v>5115</v>
      </c>
      <c r="AX269" s="57" t="s">
        <v>5116</v>
      </c>
      <c r="BE269" s="57" t="s">
        <v>7170</v>
      </c>
      <c r="BF269" s="57" t="s">
        <v>7171</v>
      </c>
      <c r="BG269" s="57" t="s">
        <v>7172</v>
      </c>
      <c r="BH269" s="57" t="s">
        <v>7173</v>
      </c>
      <c r="BI269" s="57" t="s">
        <v>4897</v>
      </c>
      <c r="BJ269" s="57" t="s">
        <v>4898</v>
      </c>
      <c r="BO269" s="57" t="s">
        <v>5034</v>
      </c>
      <c r="BP269" s="57" t="s">
        <v>7174</v>
      </c>
      <c r="BQ269" s="57" t="s">
        <v>7175</v>
      </c>
      <c r="BV269" s="57" t="s">
        <v>18084</v>
      </c>
      <c r="BW269" s="164" t="s">
        <v>18835</v>
      </c>
      <c r="BX269" s="57" t="s">
        <v>19200</v>
      </c>
      <c r="BY269" s="57" t="s">
        <v>10183</v>
      </c>
      <c r="BZ269" s="57" t="s">
        <v>10184</v>
      </c>
      <c r="CA269" s="57" t="s">
        <v>7776</v>
      </c>
      <c r="CB269" s="57" t="s">
        <v>7989</v>
      </c>
      <c r="CI269" s="57" t="s">
        <v>10185</v>
      </c>
      <c r="CJ269" s="57" t="s">
        <v>10186</v>
      </c>
      <c r="CK269" s="57" t="s">
        <v>10187</v>
      </c>
      <c r="CL269" s="57" t="s">
        <v>10188</v>
      </c>
      <c r="CM269" s="57" t="s">
        <v>7996</v>
      </c>
      <c r="CS269" s="57" t="s">
        <v>10189</v>
      </c>
      <c r="CT269" s="57" t="s">
        <v>6969</v>
      </c>
      <c r="CU269" s="57" t="s">
        <v>10190</v>
      </c>
      <c r="CZ269" s="57" t="s">
        <v>18056</v>
      </c>
      <c r="DA269" s="164" t="s">
        <v>18805</v>
      </c>
      <c r="DB269" s="57" t="s">
        <v>20043</v>
      </c>
      <c r="DC269" s="57" t="s">
        <v>12911</v>
      </c>
      <c r="DD269" s="57" t="s">
        <v>10891</v>
      </c>
      <c r="DE269" s="57" t="s">
        <v>12912</v>
      </c>
      <c r="DF269" s="57" t="s">
        <v>10904</v>
      </c>
      <c r="DM269" s="57" t="s">
        <v>12913</v>
      </c>
      <c r="DN269" s="57" t="s">
        <v>12914</v>
      </c>
      <c r="DO269" s="57" t="s">
        <v>12915</v>
      </c>
      <c r="DP269" s="57" t="s">
        <v>12916</v>
      </c>
      <c r="DQ269" s="57" t="s">
        <v>12917</v>
      </c>
      <c r="DR269" s="57" t="s">
        <v>12918</v>
      </c>
      <c r="DS269" s="57" t="s">
        <v>12919</v>
      </c>
      <c r="DW269" s="57" t="s">
        <v>12920</v>
      </c>
      <c r="DX269" s="57" t="s">
        <v>12921</v>
      </c>
      <c r="ED269" s="57" t="s">
        <v>18078</v>
      </c>
      <c r="EE269" s="164" t="s">
        <v>18802</v>
      </c>
      <c r="EF269" s="57" t="s">
        <v>20942</v>
      </c>
      <c r="EG269" s="57" t="s">
        <v>13356</v>
      </c>
      <c r="EH269" s="57" t="s">
        <v>13357</v>
      </c>
      <c r="EI269" s="57" t="s">
        <v>7859</v>
      </c>
      <c r="EJ269" s="57" t="s">
        <v>13358</v>
      </c>
      <c r="EK269" s="57" t="s">
        <v>13337</v>
      </c>
      <c r="EQ269" s="57" t="s">
        <v>13359</v>
      </c>
      <c r="ER269" s="57" t="s">
        <v>14871</v>
      </c>
      <c r="ES269" s="57" t="s">
        <v>14872</v>
      </c>
      <c r="ET269" s="57" t="s">
        <v>13340</v>
      </c>
      <c r="EU269" s="57" t="s">
        <v>13341</v>
      </c>
      <c r="EV269" s="57" t="s">
        <v>11333</v>
      </c>
      <c r="FA269" s="57" t="s">
        <v>4579</v>
      </c>
      <c r="FB269" s="57" t="s">
        <v>4601</v>
      </c>
      <c r="FH269" s="57" t="s">
        <v>18078</v>
      </c>
      <c r="FI269" s="164" t="s">
        <v>18805</v>
      </c>
      <c r="FJ269" s="57" t="s">
        <v>19035</v>
      </c>
      <c r="FK269" s="57" t="s">
        <v>16451</v>
      </c>
      <c r="FL269" s="57" t="s">
        <v>7450</v>
      </c>
      <c r="FM269" s="57" t="s">
        <v>10832</v>
      </c>
      <c r="FN269" s="57" t="s">
        <v>7453</v>
      </c>
      <c r="FO269" s="57" t="s">
        <v>7454</v>
      </c>
      <c r="FP269" s="57" t="s">
        <v>10834</v>
      </c>
      <c r="FU269" s="57" t="s">
        <v>16452</v>
      </c>
      <c r="FV269" s="57" t="s">
        <v>7459</v>
      </c>
      <c r="FW269" s="57" t="s">
        <v>7460</v>
      </c>
      <c r="FX269" s="57" t="s">
        <v>7461</v>
      </c>
      <c r="FY269" s="57" t="s">
        <v>7462</v>
      </c>
      <c r="FZ269" s="57" t="s">
        <v>7463</v>
      </c>
      <c r="GA269" s="57" t="s">
        <v>7464</v>
      </c>
      <c r="GE269" s="57" t="s">
        <v>5007</v>
      </c>
      <c r="GF269" s="57" t="s">
        <v>11552</v>
      </c>
      <c r="GG269" s="57" t="s">
        <v>6405</v>
      </c>
      <c r="GL269" s="57" t="s">
        <v>18075</v>
      </c>
      <c r="GM269" s="164" t="s">
        <v>18805</v>
      </c>
      <c r="GN269" s="57" t="s">
        <v>20031</v>
      </c>
      <c r="HS269" s="57" t="s">
        <v>84</v>
      </c>
      <c r="HT269" s="57" t="s">
        <v>82</v>
      </c>
      <c r="HU269" s="57" t="s">
        <v>82</v>
      </c>
      <c r="HV269" s="57" t="s">
        <v>82</v>
      </c>
      <c r="HW269" s="57" t="s">
        <v>82</v>
      </c>
      <c r="HX269" s="57" t="s">
        <v>84</v>
      </c>
      <c r="HY269" s="57" t="s">
        <v>82</v>
      </c>
      <c r="HZ269" s="57" t="s">
        <v>84</v>
      </c>
      <c r="IA269" s="57" t="s">
        <v>82</v>
      </c>
      <c r="IB269" s="57" t="s">
        <v>82</v>
      </c>
      <c r="IC269" s="57" t="s">
        <v>84</v>
      </c>
      <c r="ID269" s="57" t="s">
        <v>84</v>
      </c>
      <c r="IE269" s="57" t="s">
        <v>82</v>
      </c>
      <c r="IF269" s="57" t="s">
        <v>82</v>
      </c>
      <c r="IG269" s="57" t="s">
        <v>82</v>
      </c>
      <c r="IH269" s="57" t="s">
        <v>82</v>
      </c>
      <c r="II269" s="57" t="s">
        <v>68</v>
      </c>
      <c r="IJ269" s="57">
        <v>13254</v>
      </c>
      <c r="IK269" s="57">
        <v>32062</v>
      </c>
      <c r="IL269" s="57">
        <v>33024</v>
      </c>
      <c r="IT269" s="57">
        <v>1</v>
      </c>
      <c r="IU269" s="57">
        <v>2</v>
      </c>
      <c r="IV269" s="57">
        <v>2</v>
      </c>
      <c r="JN269" s="57">
        <v>32062</v>
      </c>
      <c r="JO269" s="57">
        <v>33024</v>
      </c>
      <c r="JP269" s="57">
        <v>32079</v>
      </c>
      <c r="JX269" s="57">
        <v>2</v>
      </c>
      <c r="JY269" s="57">
        <v>2</v>
      </c>
      <c r="JZ269" s="57">
        <v>2</v>
      </c>
      <c r="KR269" s="57">
        <v>32062</v>
      </c>
      <c r="KS269" s="57">
        <v>33024</v>
      </c>
      <c r="KT269" s="57">
        <v>32079</v>
      </c>
      <c r="KU269" s="57">
        <v>32650</v>
      </c>
      <c r="KV269" s="57">
        <v>11054</v>
      </c>
      <c r="LB269" s="57">
        <v>2</v>
      </c>
      <c r="LC269" s="57">
        <v>2</v>
      </c>
      <c r="LD269" s="57">
        <v>2</v>
      </c>
      <c r="LE269" s="57">
        <v>1</v>
      </c>
      <c r="LF269" s="57">
        <v>2</v>
      </c>
      <c r="LV269" s="57">
        <v>33024</v>
      </c>
      <c r="LW269" s="57">
        <v>13254</v>
      </c>
      <c r="LX269" s="57">
        <v>32079</v>
      </c>
      <c r="MF269" s="57">
        <v>2</v>
      </c>
      <c r="MG269" s="57">
        <v>1</v>
      </c>
      <c r="MH269" s="57">
        <v>2</v>
      </c>
      <c r="MZ269" s="57">
        <v>33024</v>
      </c>
      <c r="NJ269" s="57">
        <v>2</v>
      </c>
      <c r="PJ269" s="57" t="s">
        <v>20943</v>
      </c>
      <c r="PK269" s="57" t="s">
        <v>20944</v>
      </c>
      <c r="PL269" s="57" t="s">
        <v>20945</v>
      </c>
      <c r="PN269" s="57">
        <v>710.8743050999999</v>
      </c>
      <c r="PO269" s="57" t="s">
        <v>18823</v>
      </c>
      <c r="PP269" s="57" t="s">
        <v>18824</v>
      </c>
      <c r="PQ269" s="57" t="s">
        <v>18825</v>
      </c>
      <c r="PR269" s="57" t="s">
        <v>4263</v>
      </c>
      <c r="PS269" s="57" t="s">
        <v>4264</v>
      </c>
      <c r="PT269" s="57" t="s">
        <v>4265</v>
      </c>
      <c r="PU269" s="57" t="s">
        <v>4266</v>
      </c>
      <c r="PV269" s="57" t="s">
        <v>4267</v>
      </c>
      <c r="PW269" s="57" t="s">
        <v>3167</v>
      </c>
    </row>
    <row r="270" spans="1:439" ht="15" customHeight="1" x14ac:dyDescent="0.35">
      <c r="A270" s="57">
        <v>269</v>
      </c>
      <c r="B270" s="57" t="s">
        <v>2420</v>
      </c>
      <c r="C270" s="57" t="s">
        <v>2420</v>
      </c>
      <c r="D270" s="57" t="s">
        <v>452</v>
      </c>
      <c r="E270" s="57" t="s">
        <v>2846</v>
      </c>
      <c r="F270" s="57" t="s">
        <v>2847</v>
      </c>
      <c r="P270" s="57" t="s">
        <v>2183</v>
      </c>
      <c r="S270" s="57" t="s">
        <v>69</v>
      </c>
      <c r="T270" s="57" t="s">
        <v>69</v>
      </c>
      <c r="U270" s="57" t="s">
        <v>69</v>
      </c>
      <c r="V270" s="57" t="s">
        <v>69</v>
      </c>
      <c r="W270" s="57" t="s">
        <v>69</v>
      </c>
      <c r="X270" s="57" t="s">
        <v>69</v>
      </c>
      <c r="Y270" s="57" t="s">
        <v>69</v>
      </c>
      <c r="Z270" s="57" t="s">
        <v>63</v>
      </c>
      <c r="AA270" s="57" t="s">
        <v>69</v>
      </c>
      <c r="AB270" s="57" t="s">
        <v>63</v>
      </c>
      <c r="AC270" s="57" t="s">
        <v>69</v>
      </c>
      <c r="AD270" s="57" t="s">
        <v>69</v>
      </c>
      <c r="AE270" s="57" t="s">
        <v>63</v>
      </c>
      <c r="AF270" s="57" t="s">
        <v>69</v>
      </c>
      <c r="AG270" s="57" t="s">
        <v>69</v>
      </c>
      <c r="AH270" s="57" t="s">
        <v>75</v>
      </c>
      <c r="AI270" s="57" t="s">
        <v>2844</v>
      </c>
      <c r="AJ270" s="57" t="s">
        <v>81</v>
      </c>
      <c r="AK270" s="57" t="s">
        <v>83</v>
      </c>
      <c r="AL270" s="57" t="s">
        <v>77</v>
      </c>
      <c r="AM270" s="57" t="s">
        <v>2688</v>
      </c>
      <c r="AN270" s="57" t="s">
        <v>2845</v>
      </c>
      <c r="AO270" s="57" t="s">
        <v>1091</v>
      </c>
      <c r="AP270" s="57" t="s">
        <v>19482</v>
      </c>
      <c r="AQ270" s="57" t="s">
        <v>1245</v>
      </c>
      <c r="AR270" s="57" t="s">
        <v>78</v>
      </c>
      <c r="AS270" s="57" t="s">
        <v>1419</v>
      </c>
      <c r="AT270" s="57" t="s">
        <v>18859</v>
      </c>
      <c r="AU270" s="57" t="s">
        <v>7176</v>
      </c>
      <c r="AV270" s="57" t="s">
        <v>4585</v>
      </c>
      <c r="AW270" s="57" t="s">
        <v>4586</v>
      </c>
      <c r="AX270" s="57" t="s">
        <v>5036</v>
      </c>
      <c r="AY270" s="57" t="s">
        <v>4588</v>
      </c>
      <c r="AZ270" s="57" t="s">
        <v>4589</v>
      </c>
      <c r="BA270" s="57" t="s">
        <v>4590</v>
      </c>
      <c r="BB270" s="57" t="s">
        <v>4591</v>
      </c>
      <c r="BE270" s="57" t="s">
        <v>7177</v>
      </c>
      <c r="BF270" s="57" t="s">
        <v>4593</v>
      </c>
      <c r="BG270" s="57" t="s">
        <v>4594</v>
      </c>
      <c r="BH270" s="57" t="s">
        <v>4595</v>
      </c>
      <c r="BI270" s="57" t="s">
        <v>4596</v>
      </c>
      <c r="BJ270" s="57" t="s">
        <v>4597</v>
      </c>
      <c r="BK270" s="57" t="s">
        <v>4598</v>
      </c>
      <c r="BL270" s="57" t="s">
        <v>4599</v>
      </c>
      <c r="BM270" s="57" t="s">
        <v>4600</v>
      </c>
      <c r="BO270" s="57" t="s">
        <v>4601</v>
      </c>
      <c r="BP270" s="57" t="s">
        <v>4602</v>
      </c>
      <c r="BQ270" s="57" t="s">
        <v>7038</v>
      </c>
      <c r="BV270" s="57" t="s">
        <v>18078</v>
      </c>
      <c r="BW270" s="164" t="s">
        <v>18805</v>
      </c>
      <c r="BX270" s="57" t="s">
        <v>18893</v>
      </c>
      <c r="BY270" s="57" t="s">
        <v>10191</v>
      </c>
      <c r="BZ270" s="57" t="s">
        <v>7436</v>
      </c>
      <c r="CA270" s="57" t="s">
        <v>10192</v>
      </c>
      <c r="CB270" s="57" t="s">
        <v>4765</v>
      </c>
      <c r="CC270" s="57" t="s">
        <v>4766</v>
      </c>
      <c r="CD270" s="57" t="s">
        <v>10193</v>
      </c>
      <c r="CI270" s="57" t="s">
        <v>10194</v>
      </c>
      <c r="CJ270" s="57" t="s">
        <v>10195</v>
      </c>
      <c r="CK270" s="57" t="s">
        <v>10196</v>
      </c>
      <c r="CL270" s="57" t="s">
        <v>7971</v>
      </c>
      <c r="CM270" s="57" t="s">
        <v>10197</v>
      </c>
      <c r="CS270" s="57" t="s">
        <v>4579</v>
      </c>
      <c r="CT270" s="57" t="s">
        <v>4778</v>
      </c>
      <c r="CU270" s="57" t="s">
        <v>4777</v>
      </c>
      <c r="CZ270" s="57" t="s">
        <v>18078</v>
      </c>
      <c r="DA270" s="164" t="s">
        <v>18802</v>
      </c>
      <c r="DB270" s="57" t="s">
        <v>20946</v>
      </c>
      <c r="DC270" s="57" t="s">
        <v>12922</v>
      </c>
      <c r="DD270" s="57" t="s">
        <v>12923</v>
      </c>
      <c r="DE270" s="57" t="s">
        <v>12924</v>
      </c>
      <c r="DF270" s="57" t="s">
        <v>7412</v>
      </c>
      <c r="DG270" s="57" t="s">
        <v>10875</v>
      </c>
      <c r="DH270" s="57" t="s">
        <v>7414</v>
      </c>
      <c r="DI270" s="57" t="s">
        <v>10462</v>
      </c>
      <c r="DM270" s="57" t="s">
        <v>12925</v>
      </c>
      <c r="DN270" s="57" t="s">
        <v>12926</v>
      </c>
      <c r="DO270" s="57" t="s">
        <v>12927</v>
      </c>
      <c r="DP270" s="57" t="s">
        <v>10466</v>
      </c>
      <c r="DQ270" s="57" t="s">
        <v>10879</v>
      </c>
      <c r="DR270" s="57" t="s">
        <v>12928</v>
      </c>
      <c r="DS270" s="57" t="s">
        <v>10468</v>
      </c>
      <c r="DW270" s="57" t="s">
        <v>7561</v>
      </c>
      <c r="DX270" s="57" t="s">
        <v>5610</v>
      </c>
      <c r="DY270" s="57" t="s">
        <v>5867</v>
      </c>
      <c r="ED270" s="57" t="s">
        <v>18084</v>
      </c>
      <c r="EE270" s="164" t="s">
        <v>18805</v>
      </c>
      <c r="EF270" s="57" t="s">
        <v>19841</v>
      </c>
      <c r="EG270" s="57" t="s">
        <v>10328</v>
      </c>
      <c r="EH270" s="57" t="s">
        <v>10521</v>
      </c>
      <c r="EI270" s="57" t="s">
        <v>10328</v>
      </c>
      <c r="EJ270" s="57" t="s">
        <v>14873</v>
      </c>
      <c r="EQ270" s="57" t="s">
        <v>14874</v>
      </c>
      <c r="ER270" s="57" t="s">
        <v>14875</v>
      </c>
      <c r="ES270" s="57" t="s">
        <v>14876</v>
      </c>
      <c r="ET270" s="57" t="s">
        <v>10529</v>
      </c>
      <c r="FA270" s="57" t="s">
        <v>605</v>
      </c>
      <c r="FB270" s="57" t="s">
        <v>5969</v>
      </c>
      <c r="FH270" s="57" t="s">
        <v>18063</v>
      </c>
      <c r="FI270" s="164" t="s">
        <v>18802</v>
      </c>
      <c r="FJ270" s="57" t="s">
        <v>18853</v>
      </c>
      <c r="FK270" s="57" t="s">
        <v>15065</v>
      </c>
      <c r="FL270" s="57" t="s">
        <v>16453</v>
      </c>
      <c r="FM270" s="57" t="s">
        <v>16454</v>
      </c>
      <c r="FN270" s="57" t="s">
        <v>15066</v>
      </c>
      <c r="FO270" s="57" t="s">
        <v>15067</v>
      </c>
      <c r="FU270" s="57" t="s">
        <v>16455</v>
      </c>
      <c r="FV270" s="57" t="s">
        <v>16456</v>
      </c>
      <c r="FW270" s="57" t="s">
        <v>16457</v>
      </c>
      <c r="FX270" s="57" t="s">
        <v>16458</v>
      </c>
      <c r="FY270" s="57" t="s">
        <v>14099</v>
      </c>
      <c r="GE270" s="57" t="s">
        <v>13114</v>
      </c>
      <c r="GF270" s="57" t="s">
        <v>11552</v>
      </c>
      <c r="GG270" s="57" t="s">
        <v>6405</v>
      </c>
      <c r="GL270" s="57" t="s">
        <v>18075</v>
      </c>
      <c r="GM270" s="164" t="s">
        <v>18805</v>
      </c>
      <c r="GN270" s="57" t="s">
        <v>19840</v>
      </c>
      <c r="HS270" s="57" t="s">
        <v>82</v>
      </c>
      <c r="HT270" s="57" t="s">
        <v>82</v>
      </c>
      <c r="HU270" s="57" t="s">
        <v>82</v>
      </c>
      <c r="HV270" s="57" t="s">
        <v>79</v>
      </c>
      <c r="HW270" s="57" t="s">
        <v>79</v>
      </c>
      <c r="HX270" s="57" t="s">
        <v>79</v>
      </c>
      <c r="HY270" s="57" t="s">
        <v>82</v>
      </c>
      <c r="HZ270" s="57" t="s">
        <v>82</v>
      </c>
      <c r="IA270" s="57" t="s">
        <v>82</v>
      </c>
      <c r="IB270" s="57" t="s">
        <v>82</v>
      </c>
      <c r="IC270" s="57" t="s">
        <v>79</v>
      </c>
      <c r="ID270" s="57" t="s">
        <v>79</v>
      </c>
      <c r="IE270" s="57" t="s">
        <v>68</v>
      </c>
      <c r="IF270" s="57" t="s">
        <v>82</v>
      </c>
      <c r="IG270" s="57" t="s">
        <v>79</v>
      </c>
      <c r="IH270" s="57" t="s">
        <v>82</v>
      </c>
      <c r="II270" s="57" t="s">
        <v>68</v>
      </c>
      <c r="IJ270" s="57">
        <v>32110</v>
      </c>
      <c r="IK270" s="57">
        <v>13254</v>
      </c>
      <c r="IT270" s="57">
        <v>2</v>
      </c>
      <c r="IU270" s="57">
        <v>1</v>
      </c>
      <c r="JN270" s="57">
        <v>32079</v>
      </c>
      <c r="JO270" s="57">
        <v>13154</v>
      </c>
      <c r="JX270" s="57">
        <v>1</v>
      </c>
      <c r="JY270" s="57">
        <v>1</v>
      </c>
      <c r="KR270" s="57">
        <v>32079</v>
      </c>
      <c r="LB270" s="57">
        <v>2</v>
      </c>
      <c r="LV270" s="57">
        <v>13254</v>
      </c>
      <c r="MF270" s="57">
        <v>1</v>
      </c>
      <c r="MZ270" s="57">
        <v>13254</v>
      </c>
      <c r="NJ270" s="57">
        <v>1</v>
      </c>
      <c r="PJ270" s="57" t="s">
        <v>20947</v>
      </c>
      <c r="PK270" s="57" t="s">
        <v>20948</v>
      </c>
      <c r="PL270" s="57" t="s">
        <v>20949</v>
      </c>
      <c r="PN270" s="57">
        <v>651.3268604000001</v>
      </c>
      <c r="PO270" s="57" t="s">
        <v>18823</v>
      </c>
      <c r="PP270" s="57" t="s">
        <v>18824</v>
      </c>
      <c r="PQ270" s="57" t="s">
        <v>18825</v>
      </c>
      <c r="PR270" s="57" t="s">
        <v>4268</v>
      </c>
      <c r="PS270" s="57" t="s">
        <v>4269</v>
      </c>
      <c r="PT270" s="57" t="s">
        <v>4270</v>
      </c>
      <c r="PU270" s="57" t="s">
        <v>4271</v>
      </c>
      <c r="PV270" s="57" t="s">
        <v>4272</v>
      </c>
      <c r="PW270" s="57" t="s">
        <v>3167</v>
      </c>
    </row>
    <row r="271" spans="1:439" ht="15" customHeight="1" x14ac:dyDescent="0.35">
      <c r="A271" s="57">
        <v>270</v>
      </c>
      <c r="B271" s="57" t="s">
        <v>2420</v>
      </c>
      <c r="C271" s="57" t="s">
        <v>2420</v>
      </c>
      <c r="D271" s="57" t="s">
        <v>20950</v>
      </c>
      <c r="E271" s="57" t="s">
        <v>2848</v>
      </c>
      <c r="F271" s="57" t="s">
        <v>2849</v>
      </c>
      <c r="G271" s="57" t="s">
        <v>2850</v>
      </c>
      <c r="P271" s="57" t="s">
        <v>2183</v>
      </c>
      <c r="S271" s="57" t="s">
        <v>69</v>
      </c>
      <c r="T271" s="57" t="s">
        <v>69</v>
      </c>
      <c r="U271" s="57" t="s">
        <v>69</v>
      </c>
      <c r="V271" s="57" t="s">
        <v>69</v>
      </c>
      <c r="W271" s="57" t="s">
        <v>69</v>
      </c>
      <c r="X271" s="57" t="s">
        <v>69</v>
      </c>
      <c r="Y271" s="57" t="s">
        <v>69</v>
      </c>
      <c r="Z271" s="57" t="s">
        <v>63</v>
      </c>
      <c r="AA271" s="57" t="s">
        <v>69</v>
      </c>
      <c r="AB271" s="57" t="s">
        <v>63</v>
      </c>
      <c r="AC271" s="57" t="s">
        <v>69</v>
      </c>
      <c r="AD271" s="57" t="s">
        <v>69</v>
      </c>
      <c r="AE271" s="57" t="s">
        <v>63</v>
      </c>
      <c r="AF271" s="57" t="s">
        <v>69</v>
      </c>
      <c r="AG271" s="57" t="s">
        <v>69</v>
      </c>
      <c r="AH271" s="57" t="s">
        <v>75</v>
      </c>
      <c r="AI271" s="57" t="s">
        <v>2844</v>
      </c>
      <c r="AJ271" s="57" t="s">
        <v>83</v>
      </c>
      <c r="AK271" s="57" t="s">
        <v>83</v>
      </c>
      <c r="AL271" s="57" t="s">
        <v>77</v>
      </c>
      <c r="AM271" s="57" t="s">
        <v>2688</v>
      </c>
      <c r="AN271" s="57" t="s">
        <v>2851</v>
      </c>
      <c r="AO271" s="57" t="s">
        <v>1092</v>
      </c>
      <c r="AP271" s="57" t="s">
        <v>19482</v>
      </c>
      <c r="AQ271" s="57" t="s">
        <v>1245</v>
      </c>
      <c r="AR271" s="57" t="s">
        <v>78</v>
      </c>
      <c r="AS271" s="57" t="s">
        <v>1419</v>
      </c>
      <c r="AT271" s="57" t="s">
        <v>18859</v>
      </c>
      <c r="AU271" s="57" t="s">
        <v>20951</v>
      </c>
      <c r="AV271" s="57" t="s">
        <v>5913</v>
      </c>
      <c r="AW271" s="57" t="s">
        <v>20952</v>
      </c>
      <c r="AX271" s="57" t="s">
        <v>20953</v>
      </c>
      <c r="BE271" s="57" t="s">
        <v>20954</v>
      </c>
      <c r="BF271" s="57" t="s">
        <v>5918</v>
      </c>
      <c r="BG271" s="57" t="s">
        <v>5919</v>
      </c>
      <c r="BH271" s="57" t="s">
        <v>20955</v>
      </c>
      <c r="BI271" s="57" t="s">
        <v>20956</v>
      </c>
      <c r="BO271" s="57" t="s">
        <v>4681</v>
      </c>
      <c r="BP271" s="57" t="s">
        <v>4579</v>
      </c>
      <c r="BQ271" s="57" t="s">
        <v>10206</v>
      </c>
      <c r="BV271" s="57" t="s">
        <v>18056</v>
      </c>
      <c r="BW271" s="164" t="s">
        <v>18805</v>
      </c>
      <c r="BX271" s="57" t="s">
        <v>18828</v>
      </c>
      <c r="BY271" s="57" t="s">
        <v>10198</v>
      </c>
      <c r="BZ271" s="57" t="s">
        <v>10199</v>
      </c>
      <c r="CA271" s="57" t="s">
        <v>10200</v>
      </c>
      <c r="CB271" s="57" t="s">
        <v>10201</v>
      </c>
      <c r="CI271" s="57" t="s">
        <v>10202</v>
      </c>
      <c r="CJ271" s="57" t="s">
        <v>10203</v>
      </c>
      <c r="CK271" s="57" t="s">
        <v>10204</v>
      </c>
      <c r="CL271" s="57" t="s">
        <v>10205</v>
      </c>
      <c r="CS271" s="57" t="s">
        <v>4580</v>
      </c>
      <c r="CT271" s="57" t="s">
        <v>4777</v>
      </c>
      <c r="CU271" s="57" t="s">
        <v>10206</v>
      </c>
      <c r="CZ271" s="57" t="s">
        <v>18078</v>
      </c>
      <c r="DA271" s="164" t="s">
        <v>18802</v>
      </c>
      <c r="DB271" s="57" t="s">
        <v>20903</v>
      </c>
      <c r="DC271" s="57" t="s">
        <v>8624</v>
      </c>
      <c r="DD271" s="57" t="s">
        <v>12929</v>
      </c>
      <c r="DE271" s="57" t="s">
        <v>12930</v>
      </c>
      <c r="DF271" s="57" t="s">
        <v>9908</v>
      </c>
      <c r="DG271" s="57" t="s">
        <v>12931</v>
      </c>
      <c r="DM271" s="57" t="s">
        <v>12932</v>
      </c>
      <c r="DN271" s="57" t="s">
        <v>12902</v>
      </c>
      <c r="DO271" s="57" t="s">
        <v>10648</v>
      </c>
      <c r="DP271" s="57" t="s">
        <v>12933</v>
      </c>
      <c r="DQ271" s="57" t="s">
        <v>12934</v>
      </c>
      <c r="DR271" s="57" t="s">
        <v>8631</v>
      </c>
      <c r="DS271" s="57" t="s">
        <v>4596</v>
      </c>
      <c r="DW271" s="57" t="s">
        <v>4579</v>
      </c>
      <c r="DX271" s="57" t="s">
        <v>4601</v>
      </c>
      <c r="DY271" s="57" t="s">
        <v>10206</v>
      </c>
      <c r="ED271" s="57" t="s">
        <v>18078</v>
      </c>
      <c r="EE271" s="164" t="s">
        <v>18805</v>
      </c>
      <c r="EF271" s="57" t="s">
        <v>18828</v>
      </c>
      <c r="EG271" s="57" t="s">
        <v>14877</v>
      </c>
      <c r="EH271" s="57" t="s">
        <v>14878</v>
      </c>
      <c r="EI271" s="57" t="s">
        <v>14879</v>
      </c>
      <c r="EJ271" s="57" t="s">
        <v>14026</v>
      </c>
      <c r="EK271" s="57" t="s">
        <v>14880</v>
      </c>
      <c r="EL271" s="57" t="s">
        <v>14881</v>
      </c>
      <c r="EQ271" s="57" t="s">
        <v>14882</v>
      </c>
      <c r="ER271" s="57" t="s">
        <v>14883</v>
      </c>
      <c r="ES271" s="57" t="s">
        <v>14884</v>
      </c>
      <c r="ET271" s="57" t="s">
        <v>14885</v>
      </c>
      <c r="EU271" s="57" t="s">
        <v>14886</v>
      </c>
      <c r="EV271" s="57" t="s">
        <v>14887</v>
      </c>
      <c r="EW271" s="57" t="s">
        <v>14888</v>
      </c>
      <c r="FA271" s="57" t="s">
        <v>714</v>
      </c>
      <c r="FB271" s="57" t="s">
        <v>4601</v>
      </c>
      <c r="FC271" s="57" t="s">
        <v>7029</v>
      </c>
      <c r="FH271" s="57" t="s">
        <v>18075</v>
      </c>
      <c r="FI271" s="164" t="s">
        <v>18935</v>
      </c>
      <c r="FJ271" s="57" t="s">
        <v>18829</v>
      </c>
      <c r="FK271" s="57" t="s">
        <v>7449</v>
      </c>
      <c r="FL271" s="57" t="s">
        <v>7450</v>
      </c>
      <c r="FM271" s="57" t="s">
        <v>10832</v>
      </c>
      <c r="FN271" s="57" t="s">
        <v>7453</v>
      </c>
      <c r="FO271" s="57" t="s">
        <v>7454</v>
      </c>
      <c r="FP271" s="57" t="s">
        <v>10834</v>
      </c>
      <c r="FU271" s="57" t="s">
        <v>13445</v>
      </c>
      <c r="FV271" s="57" t="s">
        <v>7459</v>
      </c>
      <c r="FW271" s="57" t="s">
        <v>7460</v>
      </c>
      <c r="FX271" s="57" t="s">
        <v>7461</v>
      </c>
      <c r="FY271" s="57" t="s">
        <v>7462</v>
      </c>
      <c r="FZ271" s="57" t="s">
        <v>7463</v>
      </c>
      <c r="GA271" s="57" t="s">
        <v>7464</v>
      </c>
      <c r="GE271" s="57" t="s">
        <v>5007</v>
      </c>
      <c r="GF271" s="57" t="s">
        <v>5712</v>
      </c>
      <c r="GG271" s="57" t="s">
        <v>6405</v>
      </c>
      <c r="GL271" s="57" t="s">
        <v>18075</v>
      </c>
      <c r="GM271" s="164" t="s">
        <v>18805</v>
      </c>
      <c r="GN271" s="57" t="s">
        <v>19841</v>
      </c>
      <c r="HS271" s="57" t="s">
        <v>84</v>
      </c>
      <c r="HT271" s="57" t="s">
        <v>84</v>
      </c>
      <c r="HU271" s="57" t="s">
        <v>84</v>
      </c>
      <c r="HV271" s="57" t="s">
        <v>82</v>
      </c>
      <c r="HW271" s="57" t="s">
        <v>84</v>
      </c>
      <c r="HX271" s="57" t="s">
        <v>84</v>
      </c>
      <c r="HY271" s="57" t="s">
        <v>84</v>
      </c>
      <c r="HZ271" s="57" t="s">
        <v>84</v>
      </c>
      <c r="IA271" s="57" t="s">
        <v>84</v>
      </c>
      <c r="IB271" s="57" t="s">
        <v>84</v>
      </c>
      <c r="IC271" s="57" t="s">
        <v>84</v>
      </c>
      <c r="ID271" s="57" t="s">
        <v>84</v>
      </c>
      <c r="IE271" s="57" t="s">
        <v>82</v>
      </c>
      <c r="IF271" s="57" t="s">
        <v>84</v>
      </c>
      <c r="IG271" s="57" t="s">
        <v>84</v>
      </c>
      <c r="IH271" s="57" t="s">
        <v>84</v>
      </c>
      <c r="II271" s="57" t="s">
        <v>68</v>
      </c>
      <c r="IJ271" s="57">
        <v>32079</v>
      </c>
      <c r="IK271" s="57">
        <v>13154</v>
      </c>
      <c r="IL271" s="57">
        <v>13254</v>
      </c>
      <c r="IM271" s="57">
        <v>32650</v>
      </c>
      <c r="IT271" s="57">
        <v>3</v>
      </c>
      <c r="IU271" s="57">
        <v>2</v>
      </c>
      <c r="IV271" s="57">
        <v>2</v>
      </c>
      <c r="IW271" s="57">
        <v>3</v>
      </c>
      <c r="JN271" s="57">
        <v>32079</v>
      </c>
      <c r="JO271" s="57">
        <v>13154</v>
      </c>
      <c r="JP271" s="57">
        <v>13254</v>
      </c>
      <c r="JQ271" s="57">
        <v>32650</v>
      </c>
      <c r="JR271" s="57">
        <v>11054</v>
      </c>
      <c r="JX271" s="57">
        <v>3</v>
      </c>
      <c r="JY271" s="57">
        <v>2</v>
      </c>
      <c r="JZ271" s="57">
        <v>2</v>
      </c>
      <c r="KA271" s="57">
        <v>3</v>
      </c>
      <c r="KB271" s="57">
        <v>2</v>
      </c>
      <c r="KR271" s="57">
        <v>32110</v>
      </c>
      <c r="KS271" s="57">
        <v>13254</v>
      </c>
      <c r="LB271" s="57">
        <v>3</v>
      </c>
      <c r="LC271" s="57">
        <v>2</v>
      </c>
      <c r="LV271" s="57">
        <v>32110</v>
      </c>
      <c r="LW271" s="57">
        <v>32079</v>
      </c>
      <c r="LX271" s="57">
        <v>32650</v>
      </c>
      <c r="LY271" s="57">
        <v>13154</v>
      </c>
      <c r="LZ271" s="57">
        <v>13254</v>
      </c>
      <c r="MF271" s="57">
        <v>3</v>
      </c>
      <c r="MG271" s="57">
        <v>3</v>
      </c>
      <c r="MH271" s="57">
        <v>3</v>
      </c>
      <c r="MI271" s="57">
        <v>2</v>
      </c>
      <c r="MJ271" s="57">
        <v>2</v>
      </c>
      <c r="MZ271" s="57">
        <v>13254</v>
      </c>
      <c r="NJ271" s="57">
        <v>2</v>
      </c>
      <c r="PJ271" s="57" t="s">
        <v>20957</v>
      </c>
      <c r="PK271" s="57" t="s">
        <v>20958</v>
      </c>
      <c r="PL271" s="57" t="s">
        <v>20959</v>
      </c>
      <c r="PN271" s="57">
        <v>758.13576209999985</v>
      </c>
      <c r="PO271" s="57" t="s">
        <v>18823</v>
      </c>
      <c r="PP271" s="57" t="s">
        <v>18824</v>
      </c>
      <c r="PQ271" s="57" t="s">
        <v>18825</v>
      </c>
      <c r="PR271" s="57" t="s">
        <v>3194</v>
      </c>
      <c r="PS271" s="57" t="s">
        <v>4257</v>
      </c>
      <c r="PT271" s="57" t="s">
        <v>4273</v>
      </c>
      <c r="PU271" s="57" t="s">
        <v>4274</v>
      </c>
      <c r="PV271" s="57" t="s">
        <v>4275</v>
      </c>
      <c r="PW271" s="57" t="s">
        <v>3167</v>
      </c>
    </row>
    <row r="272" spans="1:439" ht="15" customHeight="1" x14ac:dyDescent="0.35">
      <c r="A272" s="57">
        <v>271</v>
      </c>
      <c r="B272" s="57" t="s">
        <v>2420</v>
      </c>
      <c r="C272" s="57" t="s">
        <v>2420</v>
      </c>
      <c r="D272" s="57" t="s">
        <v>454</v>
      </c>
      <c r="E272" s="57" t="s">
        <v>2852</v>
      </c>
      <c r="F272" s="57" t="s">
        <v>2853</v>
      </c>
      <c r="P272" s="57" t="s">
        <v>1597</v>
      </c>
      <c r="S272" s="57" t="s">
        <v>69</v>
      </c>
      <c r="T272" s="57" t="s">
        <v>69</v>
      </c>
      <c r="U272" s="57" t="s">
        <v>69</v>
      </c>
      <c r="V272" s="57" t="s">
        <v>69</v>
      </c>
      <c r="W272" s="57" t="s">
        <v>69</v>
      </c>
      <c r="X272" s="57" t="s">
        <v>69</v>
      </c>
      <c r="Y272" s="57" t="s">
        <v>63</v>
      </c>
      <c r="Z272" s="57" t="s">
        <v>63</v>
      </c>
      <c r="AA272" s="57" t="s">
        <v>69</v>
      </c>
      <c r="AB272" s="57" t="s">
        <v>63</v>
      </c>
      <c r="AC272" s="57" t="s">
        <v>69</v>
      </c>
      <c r="AD272" s="57" t="s">
        <v>63</v>
      </c>
      <c r="AE272" s="57" t="s">
        <v>63</v>
      </c>
      <c r="AF272" s="57" t="s">
        <v>69</v>
      </c>
      <c r="AG272" s="57" t="s">
        <v>69</v>
      </c>
      <c r="AH272" s="57" t="s">
        <v>70</v>
      </c>
      <c r="AI272" s="57" t="s">
        <v>2854</v>
      </c>
      <c r="AJ272" s="57" t="s">
        <v>76</v>
      </c>
      <c r="AK272" s="57" t="s">
        <v>81</v>
      </c>
      <c r="AL272" s="57" t="s">
        <v>72</v>
      </c>
      <c r="AM272" s="57" t="s">
        <v>2855</v>
      </c>
      <c r="AO272" s="57" t="s">
        <v>1093</v>
      </c>
      <c r="AP272" s="57" t="s">
        <v>19223</v>
      </c>
      <c r="AQ272" s="57" t="s">
        <v>67</v>
      </c>
      <c r="AR272" s="57" t="s">
        <v>73</v>
      </c>
      <c r="AS272" s="57" t="s">
        <v>1419</v>
      </c>
      <c r="AT272" s="57" t="s">
        <v>18801</v>
      </c>
      <c r="AU272" s="57" t="s">
        <v>7178</v>
      </c>
      <c r="AV272" s="57" t="s">
        <v>6057</v>
      </c>
      <c r="AW272" s="57" t="s">
        <v>5142</v>
      </c>
      <c r="AX272" s="57" t="s">
        <v>5184</v>
      </c>
      <c r="AY272" s="57" t="s">
        <v>7179</v>
      </c>
      <c r="AZ272" s="57" t="s">
        <v>5186</v>
      </c>
      <c r="BA272" s="57" t="s">
        <v>5149</v>
      </c>
      <c r="BE272" s="57" t="s">
        <v>7180</v>
      </c>
      <c r="BF272" s="57" t="s">
        <v>7181</v>
      </c>
      <c r="BG272" s="57" t="s">
        <v>5145</v>
      </c>
      <c r="BH272" s="57" t="s">
        <v>5178</v>
      </c>
      <c r="BI272" s="57" t="s">
        <v>7182</v>
      </c>
      <c r="BJ272" s="57" t="s">
        <v>5146</v>
      </c>
      <c r="BO272" s="57" t="s">
        <v>5229</v>
      </c>
      <c r="BP272" s="57" t="s">
        <v>7183</v>
      </c>
      <c r="BQ272" s="57" t="s">
        <v>5152</v>
      </c>
      <c r="BV272" s="57" t="s">
        <v>18059</v>
      </c>
      <c r="BW272" s="164" t="s">
        <v>18805</v>
      </c>
      <c r="BX272" s="57" t="s">
        <v>18942</v>
      </c>
      <c r="BY272" s="57" t="s">
        <v>10207</v>
      </c>
      <c r="BZ272" s="57" t="s">
        <v>8072</v>
      </c>
      <c r="CA272" s="57" t="s">
        <v>10208</v>
      </c>
      <c r="CB272" s="57" t="s">
        <v>10209</v>
      </c>
      <c r="CC272" s="57" t="s">
        <v>8073</v>
      </c>
      <c r="CI272" s="57" t="s">
        <v>10210</v>
      </c>
      <c r="CJ272" s="57" t="s">
        <v>8063</v>
      </c>
      <c r="CK272" s="57" t="s">
        <v>10211</v>
      </c>
      <c r="CL272" s="57" t="s">
        <v>10212</v>
      </c>
      <c r="CM272" s="57" t="s">
        <v>8079</v>
      </c>
      <c r="CS272" s="57" t="s">
        <v>10213</v>
      </c>
      <c r="CT272" s="57" t="s">
        <v>10214</v>
      </c>
      <c r="CZ272" s="57" t="s">
        <v>18066</v>
      </c>
      <c r="DA272" s="164" t="s">
        <v>18802</v>
      </c>
      <c r="DB272" s="57" t="s">
        <v>19055</v>
      </c>
      <c r="DC272" s="57" t="s">
        <v>12935</v>
      </c>
      <c r="DD272" s="57" t="s">
        <v>11767</v>
      </c>
      <c r="DE272" s="57" t="s">
        <v>12936</v>
      </c>
      <c r="DF272" s="57" t="s">
        <v>12937</v>
      </c>
      <c r="DG272" s="57" t="s">
        <v>12890</v>
      </c>
      <c r="DM272" s="57" t="s">
        <v>12938</v>
      </c>
      <c r="DN272" s="57" t="s">
        <v>12939</v>
      </c>
      <c r="DO272" s="57" t="s">
        <v>11770</v>
      </c>
      <c r="DP272" s="57" t="s">
        <v>12326</v>
      </c>
      <c r="DQ272" s="57" t="s">
        <v>11771</v>
      </c>
      <c r="DR272" s="57" t="s">
        <v>11772</v>
      </c>
      <c r="DW272" s="57" t="s">
        <v>12897</v>
      </c>
      <c r="DX272" s="57" t="s">
        <v>7468</v>
      </c>
      <c r="ED272" s="57" t="s">
        <v>18066</v>
      </c>
      <c r="EE272" s="164" t="s">
        <v>18802</v>
      </c>
      <c r="EF272" s="57" t="s">
        <v>19878</v>
      </c>
      <c r="EG272" s="57" t="s">
        <v>14889</v>
      </c>
      <c r="EH272" s="57" t="s">
        <v>14846</v>
      </c>
      <c r="EI272" s="57" t="s">
        <v>8061</v>
      </c>
      <c r="EJ272" s="57" t="s">
        <v>14890</v>
      </c>
      <c r="EK272" s="57" t="s">
        <v>14891</v>
      </c>
      <c r="EQ272" s="57" t="s">
        <v>14892</v>
      </c>
      <c r="ER272" s="57" t="s">
        <v>14893</v>
      </c>
      <c r="ES272" s="57" t="s">
        <v>11741</v>
      </c>
      <c r="ET272" s="57" t="s">
        <v>14894</v>
      </c>
      <c r="FA272" s="57" t="s">
        <v>4728</v>
      </c>
      <c r="FB272" s="57" t="s">
        <v>5652</v>
      </c>
      <c r="FH272" s="57" t="s">
        <v>18069</v>
      </c>
      <c r="FI272" s="164" t="s">
        <v>18805</v>
      </c>
      <c r="FJ272" s="57" t="s">
        <v>20960</v>
      </c>
      <c r="FK272" s="57" t="s">
        <v>16432</v>
      </c>
      <c r="FL272" s="57" t="s">
        <v>16433</v>
      </c>
      <c r="FM272" s="57" t="s">
        <v>13499</v>
      </c>
      <c r="FN272" s="57" t="s">
        <v>13502</v>
      </c>
      <c r="FU272" s="57" t="s">
        <v>13503</v>
      </c>
      <c r="FV272" s="57" t="s">
        <v>11005</v>
      </c>
      <c r="FW272" s="57" t="s">
        <v>16436</v>
      </c>
      <c r="FX272" s="57" t="s">
        <v>16459</v>
      </c>
      <c r="FY272" s="57" t="s">
        <v>13506</v>
      </c>
      <c r="FZ272" s="57" t="s">
        <v>13507</v>
      </c>
      <c r="GE272" s="57" t="s">
        <v>8068</v>
      </c>
      <c r="GF272" s="57" t="s">
        <v>13744</v>
      </c>
      <c r="GG272" s="57" t="s">
        <v>16117</v>
      </c>
      <c r="GL272" s="57" t="s">
        <v>18069</v>
      </c>
      <c r="GM272" s="164" t="s">
        <v>18802</v>
      </c>
      <c r="GN272" s="57" t="s">
        <v>19224</v>
      </c>
      <c r="GO272" s="57" t="s">
        <v>16709</v>
      </c>
      <c r="GP272" s="57" t="s">
        <v>16710</v>
      </c>
      <c r="GQ272" s="57" t="s">
        <v>10560</v>
      </c>
      <c r="GR272" s="57" t="s">
        <v>5116</v>
      </c>
      <c r="GY272" s="57" t="s">
        <v>17341</v>
      </c>
      <c r="GZ272" s="57" t="s">
        <v>16712</v>
      </c>
      <c r="HA272" s="57" t="s">
        <v>4896</v>
      </c>
      <c r="HB272" s="57" t="s">
        <v>16713</v>
      </c>
      <c r="HC272" s="57" t="s">
        <v>4898</v>
      </c>
      <c r="HI272" s="57" t="s">
        <v>5034</v>
      </c>
      <c r="HJ272" s="57" t="s">
        <v>16714</v>
      </c>
      <c r="HP272" s="57" t="s">
        <v>18084</v>
      </c>
      <c r="HQ272" s="164" t="s">
        <v>18835</v>
      </c>
      <c r="HR272" s="57" t="s">
        <v>19530</v>
      </c>
      <c r="HS272" s="57" t="s">
        <v>79</v>
      </c>
      <c r="HT272" s="57" t="s">
        <v>79</v>
      </c>
      <c r="HU272" s="57" t="s">
        <v>79</v>
      </c>
      <c r="HV272" s="57" t="s">
        <v>74</v>
      </c>
      <c r="HW272" s="57" t="s">
        <v>79</v>
      </c>
      <c r="HX272" s="57" t="s">
        <v>79</v>
      </c>
      <c r="HY272" s="57" t="s">
        <v>74</v>
      </c>
      <c r="HZ272" s="57" t="s">
        <v>79</v>
      </c>
      <c r="IA272" s="57" t="s">
        <v>79</v>
      </c>
      <c r="IB272" s="57" t="s">
        <v>79</v>
      </c>
      <c r="IC272" s="57" t="s">
        <v>79</v>
      </c>
      <c r="ID272" s="57" t="s">
        <v>79</v>
      </c>
      <c r="IE272" s="57" t="s">
        <v>82</v>
      </c>
      <c r="IF272" s="57" t="s">
        <v>79</v>
      </c>
      <c r="IG272" s="57" t="s">
        <v>79</v>
      </c>
      <c r="IH272" s="57" t="s">
        <v>79</v>
      </c>
      <c r="II272" s="57" t="s">
        <v>68</v>
      </c>
      <c r="IJ272" s="57">
        <v>13154</v>
      </c>
      <c r="IK272" s="57">
        <v>34085</v>
      </c>
      <c r="IL272" s="57">
        <v>34593</v>
      </c>
      <c r="IT272" s="57">
        <v>1</v>
      </c>
      <c r="IU272" s="57">
        <v>2</v>
      </c>
      <c r="IV272" s="57">
        <v>2</v>
      </c>
      <c r="JN272" s="57">
        <v>34593</v>
      </c>
      <c r="JO272" s="57">
        <v>34592</v>
      </c>
      <c r="JX272" s="57">
        <v>2</v>
      </c>
      <c r="JY272" s="57">
        <v>3</v>
      </c>
      <c r="KR272" s="57">
        <v>34593</v>
      </c>
      <c r="KS272" s="57">
        <v>34592</v>
      </c>
      <c r="KT272" s="57">
        <v>34582</v>
      </c>
      <c r="KU272" s="57">
        <v>13154</v>
      </c>
      <c r="KV272" s="57">
        <v>13254</v>
      </c>
      <c r="LB272" s="57">
        <v>2</v>
      </c>
      <c r="LC272" s="57">
        <v>3</v>
      </c>
      <c r="LD272" s="57">
        <v>2</v>
      </c>
      <c r="LE272" s="57">
        <v>1</v>
      </c>
      <c r="LF272" s="57">
        <v>1</v>
      </c>
      <c r="LV272" s="57">
        <v>21054</v>
      </c>
      <c r="MF272" s="57">
        <v>1</v>
      </c>
      <c r="MZ272" s="57">
        <v>34592</v>
      </c>
      <c r="NA272" s="57">
        <v>13154</v>
      </c>
      <c r="NB272" s="57">
        <v>13254</v>
      </c>
      <c r="NJ272" s="57">
        <v>3</v>
      </c>
      <c r="NK272" s="57">
        <v>1</v>
      </c>
      <c r="NL272" s="57">
        <v>1</v>
      </c>
      <c r="OD272" s="57">
        <v>21054</v>
      </c>
      <c r="OE272" s="57">
        <v>13254</v>
      </c>
      <c r="ON272" s="57">
        <v>1</v>
      </c>
      <c r="OO272" s="57">
        <v>1</v>
      </c>
      <c r="PJ272" s="57" t="s">
        <v>20961</v>
      </c>
      <c r="PK272" s="57" t="s">
        <v>20962</v>
      </c>
      <c r="PL272" s="57" t="s">
        <v>20963</v>
      </c>
      <c r="PN272" s="57">
        <v>994.29957109999987</v>
      </c>
      <c r="PO272" s="57" t="s">
        <v>18823</v>
      </c>
      <c r="PP272" s="57" t="s">
        <v>18824</v>
      </c>
      <c r="PQ272" s="57" t="s">
        <v>18825</v>
      </c>
      <c r="PR272" s="57" t="s">
        <v>3417</v>
      </c>
      <c r="PS272" s="57" t="s">
        <v>3418</v>
      </c>
      <c r="PT272" s="57" t="s">
        <v>4276</v>
      </c>
      <c r="PU272" s="57" t="s">
        <v>4277</v>
      </c>
      <c r="PV272" s="57" t="s">
        <v>4278</v>
      </c>
      <c r="PW272" s="57" t="s">
        <v>4279</v>
      </c>
    </row>
    <row r="273" spans="1:439" ht="15" customHeight="1" x14ac:dyDescent="0.35">
      <c r="A273" s="57">
        <v>272</v>
      </c>
      <c r="B273" s="57" t="s">
        <v>2420</v>
      </c>
      <c r="C273" s="57" t="s">
        <v>2420</v>
      </c>
      <c r="D273" s="57" t="s">
        <v>455</v>
      </c>
      <c r="E273" s="57" t="s">
        <v>2856</v>
      </c>
      <c r="F273" s="57" t="s">
        <v>2857</v>
      </c>
      <c r="G273" s="57" t="s">
        <v>2858</v>
      </c>
      <c r="H273" s="57" t="s">
        <v>2859</v>
      </c>
      <c r="P273" s="57" t="s">
        <v>1970</v>
      </c>
      <c r="Q273" s="57" t="s">
        <v>2673</v>
      </c>
      <c r="S273" s="57" t="s">
        <v>69</v>
      </c>
      <c r="T273" s="57" t="s">
        <v>69</v>
      </c>
      <c r="U273" s="57" t="s">
        <v>69</v>
      </c>
      <c r="V273" s="57" t="s">
        <v>69</v>
      </c>
      <c r="W273" s="57" t="s">
        <v>69</v>
      </c>
      <c r="X273" s="57" t="s">
        <v>69</v>
      </c>
      <c r="Y273" s="57" t="s">
        <v>69</v>
      </c>
      <c r="Z273" s="57" t="s">
        <v>69</v>
      </c>
      <c r="AA273" s="57" t="s">
        <v>69</v>
      </c>
      <c r="AB273" s="57" t="s">
        <v>63</v>
      </c>
      <c r="AC273" s="57" t="s">
        <v>69</v>
      </c>
      <c r="AD273" s="57" t="s">
        <v>69</v>
      </c>
      <c r="AE273" s="57" t="s">
        <v>63</v>
      </c>
      <c r="AF273" s="57" t="s">
        <v>69</v>
      </c>
      <c r="AG273" s="57" t="s">
        <v>69</v>
      </c>
      <c r="AH273" s="57" t="s">
        <v>75</v>
      </c>
      <c r="AI273" s="57" t="s">
        <v>2860</v>
      </c>
      <c r="AJ273" s="57" t="s">
        <v>71</v>
      </c>
      <c r="AK273" s="57" t="s">
        <v>76</v>
      </c>
      <c r="AL273" s="57" t="s">
        <v>66</v>
      </c>
      <c r="AN273" s="57" t="s">
        <v>2861</v>
      </c>
      <c r="AO273" s="57" t="s">
        <v>1094</v>
      </c>
      <c r="AP273" s="57" t="s">
        <v>19482</v>
      </c>
      <c r="AQ273" s="57" t="s">
        <v>67</v>
      </c>
      <c r="AR273" s="57" t="s">
        <v>67</v>
      </c>
      <c r="AS273" s="57" t="s">
        <v>1419</v>
      </c>
      <c r="AT273" s="57" t="s">
        <v>18801</v>
      </c>
      <c r="AU273" s="57" t="s">
        <v>7184</v>
      </c>
      <c r="AV273" s="57" t="s">
        <v>7185</v>
      </c>
      <c r="AW273" s="57" t="s">
        <v>5172</v>
      </c>
      <c r="AX273" s="57" t="s">
        <v>5908</v>
      </c>
      <c r="BE273" s="57" t="s">
        <v>7186</v>
      </c>
      <c r="BF273" s="57" t="s">
        <v>7187</v>
      </c>
      <c r="BG273" s="57" t="s">
        <v>7188</v>
      </c>
      <c r="BH273" s="57" t="s">
        <v>5756</v>
      </c>
      <c r="BO273" s="57" t="s">
        <v>4558</v>
      </c>
      <c r="BP273" s="57" t="s">
        <v>4758</v>
      </c>
      <c r="BQ273" s="57" t="s">
        <v>7189</v>
      </c>
      <c r="BV273" s="57" t="s">
        <v>18059</v>
      </c>
      <c r="BW273" s="164" t="s">
        <v>18805</v>
      </c>
      <c r="BX273" s="57" t="s">
        <v>20031</v>
      </c>
      <c r="BY273" s="57" t="s">
        <v>10215</v>
      </c>
      <c r="BZ273" s="57" t="s">
        <v>9948</v>
      </c>
      <c r="CA273" s="57" t="s">
        <v>9949</v>
      </c>
      <c r="CB273" s="57" t="s">
        <v>9950</v>
      </c>
      <c r="CC273" s="57" t="s">
        <v>9951</v>
      </c>
      <c r="CI273" s="57" t="s">
        <v>10216</v>
      </c>
      <c r="CJ273" s="57" t="s">
        <v>9953</v>
      </c>
      <c r="CK273" s="57" t="s">
        <v>10217</v>
      </c>
      <c r="CL273" s="57" t="s">
        <v>9955</v>
      </c>
      <c r="CM273" s="57" t="s">
        <v>9956</v>
      </c>
      <c r="CS273" s="57" t="s">
        <v>5610</v>
      </c>
      <c r="CT273" s="57" t="s">
        <v>10218</v>
      </c>
      <c r="CU273" s="57" t="s">
        <v>9950</v>
      </c>
      <c r="CZ273" s="57" t="s">
        <v>18084</v>
      </c>
      <c r="DA273" s="164" t="s">
        <v>18805</v>
      </c>
      <c r="DB273" s="57" t="s">
        <v>20964</v>
      </c>
      <c r="DC273" s="57" t="s">
        <v>12940</v>
      </c>
      <c r="DD273" s="57" t="s">
        <v>12673</v>
      </c>
      <c r="DE273" s="57" t="s">
        <v>12674</v>
      </c>
      <c r="DF273" s="57" t="s">
        <v>12941</v>
      </c>
      <c r="DM273" s="57" t="s">
        <v>12942</v>
      </c>
      <c r="DN273" s="57" t="s">
        <v>12691</v>
      </c>
      <c r="DO273" s="57" t="s">
        <v>12679</v>
      </c>
      <c r="DP273" s="57" t="s">
        <v>12680</v>
      </c>
      <c r="DQ273" s="57" t="s">
        <v>12681</v>
      </c>
      <c r="DW273" s="57" t="s">
        <v>12684</v>
      </c>
      <c r="DX273" s="57" t="s">
        <v>12685</v>
      </c>
      <c r="DY273" s="57" t="s">
        <v>7561</v>
      </c>
      <c r="ED273" s="57" t="s">
        <v>18081</v>
      </c>
      <c r="EE273" s="164" t="s">
        <v>18805</v>
      </c>
      <c r="EF273" s="57" t="s">
        <v>19089</v>
      </c>
      <c r="EG273" s="57" t="s">
        <v>14666</v>
      </c>
      <c r="EH273" s="57" t="s">
        <v>14667</v>
      </c>
      <c r="EI273" s="57" t="s">
        <v>14668</v>
      </c>
      <c r="EJ273" s="57" t="s">
        <v>14669</v>
      </c>
      <c r="EK273" s="57" t="s">
        <v>14895</v>
      </c>
      <c r="EQ273" s="57" t="s">
        <v>14670</v>
      </c>
      <c r="ER273" s="57" t="s">
        <v>14671</v>
      </c>
      <c r="ES273" s="57" t="s">
        <v>14672</v>
      </c>
      <c r="ET273" s="57" t="s">
        <v>14896</v>
      </c>
      <c r="EU273" s="57" t="s">
        <v>14674</v>
      </c>
      <c r="EV273" s="57" t="s">
        <v>14897</v>
      </c>
      <c r="FA273" s="57" t="s">
        <v>10111</v>
      </c>
      <c r="FB273" s="57" t="s">
        <v>5404</v>
      </c>
      <c r="FC273" s="57" t="s">
        <v>14675</v>
      </c>
      <c r="FH273" s="57" t="s">
        <v>18069</v>
      </c>
      <c r="FI273" s="164" t="s">
        <v>18805</v>
      </c>
      <c r="FJ273" s="57" t="s">
        <v>20181</v>
      </c>
      <c r="FK273" s="57" t="s">
        <v>16282</v>
      </c>
      <c r="FL273" s="57" t="s">
        <v>16283</v>
      </c>
      <c r="FM273" s="57" t="s">
        <v>16284</v>
      </c>
      <c r="FN273" s="57" t="s">
        <v>16285</v>
      </c>
      <c r="FO273" s="57" t="s">
        <v>12710</v>
      </c>
      <c r="FU273" s="57" t="s">
        <v>16286</v>
      </c>
      <c r="FV273" s="57" t="s">
        <v>16287</v>
      </c>
      <c r="FW273" s="57" t="s">
        <v>16288</v>
      </c>
      <c r="FX273" s="57" t="s">
        <v>16289</v>
      </c>
      <c r="FY273" s="57" t="s">
        <v>16290</v>
      </c>
      <c r="FZ273" s="57" t="s">
        <v>16291</v>
      </c>
      <c r="GE273" s="57" t="s">
        <v>16292</v>
      </c>
      <c r="GF273" s="57" t="s">
        <v>16293</v>
      </c>
      <c r="GG273" s="57" t="s">
        <v>16294</v>
      </c>
      <c r="GL273" s="57" t="s">
        <v>18063</v>
      </c>
      <c r="GM273" s="164" t="s">
        <v>18805</v>
      </c>
      <c r="GN273" s="57" t="s">
        <v>20668</v>
      </c>
      <c r="GO273" s="57" t="s">
        <v>17241</v>
      </c>
      <c r="GP273" s="57" t="s">
        <v>17242</v>
      </c>
      <c r="GQ273" s="57" t="s">
        <v>17243</v>
      </c>
      <c r="GR273" s="57" t="s">
        <v>17244</v>
      </c>
      <c r="GS273" s="57" t="s">
        <v>17245</v>
      </c>
      <c r="GY273" s="57" t="s">
        <v>17246</v>
      </c>
      <c r="GZ273" s="57" t="s">
        <v>17247</v>
      </c>
      <c r="HA273" s="57" t="s">
        <v>17248</v>
      </c>
      <c r="HB273" s="57" t="s">
        <v>17249</v>
      </c>
      <c r="HC273" s="57" t="s">
        <v>17250</v>
      </c>
      <c r="HD273" s="57" t="s">
        <v>17251</v>
      </c>
      <c r="HI273" s="57" t="s">
        <v>13114</v>
      </c>
      <c r="HJ273" s="57" t="s">
        <v>17252</v>
      </c>
      <c r="HK273" s="57" t="s">
        <v>17168</v>
      </c>
      <c r="HP273" s="57" t="s">
        <v>18075</v>
      </c>
      <c r="HQ273" s="164" t="s">
        <v>18805</v>
      </c>
      <c r="HR273" s="57" t="s">
        <v>20965</v>
      </c>
      <c r="HS273" s="57" t="s">
        <v>79</v>
      </c>
      <c r="HT273" s="57" t="s">
        <v>74</v>
      </c>
      <c r="HU273" s="57" t="s">
        <v>74</v>
      </c>
      <c r="HV273" s="57" t="s">
        <v>74</v>
      </c>
      <c r="HW273" s="57" t="s">
        <v>74</v>
      </c>
      <c r="HX273" s="57" t="s">
        <v>74</v>
      </c>
      <c r="HY273" s="57" t="s">
        <v>74</v>
      </c>
      <c r="HZ273" s="57" t="s">
        <v>79</v>
      </c>
      <c r="IA273" s="57" t="s">
        <v>79</v>
      </c>
      <c r="IB273" s="57" t="s">
        <v>79</v>
      </c>
      <c r="IC273" s="57" t="s">
        <v>79</v>
      </c>
      <c r="ID273" s="57" t="s">
        <v>79</v>
      </c>
      <c r="IE273" s="57" t="s">
        <v>79</v>
      </c>
      <c r="IF273" s="57" t="s">
        <v>79</v>
      </c>
      <c r="IG273" s="57" t="s">
        <v>79</v>
      </c>
      <c r="IH273" s="57" t="s">
        <v>79</v>
      </c>
      <c r="II273" s="57" t="s">
        <v>68</v>
      </c>
      <c r="IJ273" s="57">
        <v>35071</v>
      </c>
      <c r="IT273" s="57">
        <v>2</v>
      </c>
      <c r="JN273" s="57">
        <v>13254</v>
      </c>
      <c r="JO273" s="57">
        <v>13154</v>
      </c>
      <c r="JP273" s="57">
        <v>11054</v>
      </c>
      <c r="JQ273" s="57">
        <v>33024</v>
      </c>
      <c r="JR273" s="57">
        <v>44072</v>
      </c>
      <c r="JX273" s="57">
        <v>1</v>
      </c>
      <c r="JY273" s="57">
        <v>1</v>
      </c>
      <c r="JZ273" s="57">
        <v>1</v>
      </c>
      <c r="KA273" s="57">
        <v>1</v>
      </c>
      <c r="KB273" s="57">
        <v>1</v>
      </c>
      <c r="KR273" s="57">
        <v>33024</v>
      </c>
      <c r="KS273" s="57">
        <v>44072</v>
      </c>
      <c r="KT273" s="57">
        <v>32650</v>
      </c>
      <c r="KU273" s="57">
        <v>35071</v>
      </c>
      <c r="LB273" s="57">
        <v>1</v>
      </c>
      <c r="LC273" s="57">
        <v>1</v>
      </c>
      <c r="LD273" s="57">
        <v>1</v>
      </c>
      <c r="LE273" s="57">
        <v>2</v>
      </c>
      <c r="LV273" s="57">
        <v>13254</v>
      </c>
      <c r="LW273" s="57">
        <v>33024</v>
      </c>
      <c r="LX273" s="57">
        <v>44072</v>
      </c>
      <c r="MF273" s="57">
        <v>1</v>
      </c>
      <c r="MG273" s="57">
        <v>1</v>
      </c>
      <c r="MH273" s="57">
        <v>1</v>
      </c>
      <c r="MZ273" s="57">
        <v>13254</v>
      </c>
      <c r="NA273" s="57">
        <v>33024</v>
      </c>
      <c r="NB273" s="57">
        <v>44072</v>
      </c>
      <c r="NC273" s="57">
        <v>35071</v>
      </c>
      <c r="NJ273" s="57">
        <v>1</v>
      </c>
      <c r="NK273" s="57">
        <v>1</v>
      </c>
      <c r="NL273" s="57">
        <v>1</v>
      </c>
      <c r="NM273" s="57">
        <v>2</v>
      </c>
      <c r="OD273" s="57">
        <v>35071</v>
      </c>
      <c r="ON273" s="57">
        <v>2</v>
      </c>
      <c r="PJ273" s="57" t="s">
        <v>20966</v>
      </c>
      <c r="PK273" s="57" t="s">
        <v>20967</v>
      </c>
      <c r="PL273" s="57" t="s">
        <v>20968</v>
      </c>
      <c r="PN273" s="57">
        <v>945.83604120000007</v>
      </c>
      <c r="PO273" s="57" t="s">
        <v>18823</v>
      </c>
      <c r="PP273" s="57" t="s">
        <v>18824</v>
      </c>
      <c r="PQ273" s="57" t="s">
        <v>18825</v>
      </c>
      <c r="PR273" s="57" t="s">
        <v>4108</v>
      </c>
      <c r="PS273" s="57" t="s">
        <v>4280</v>
      </c>
      <c r="PT273" s="57" t="s">
        <v>4281</v>
      </c>
      <c r="PU273" s="57" t="s">
        <v>4282</v>
      </c>
      <c r="PV273" s="57" t="s">
        <v>4283</v>
      </c>
      <c r="PW273" s="57" t="s">
        <v>4284</v>
      </c>
    </row>
    <row r="274" spans="1:439" ht="15" customHeight="1" x14ac:dyDescent="0.35">
      <c r="A274" s="57">
        <v>273</v>
      </c>
      <c r="B274" s="57" t="s">
        <v>2420</v>
      </c>
      <c r="C274" s="57" t="s">
        <v>2420</v>
      </c>
      <c r="D274" s="57" t="s">
        <v>456</v>
      </c>
      <c r="E274" s="57" t="s">
        <v>2862</v>
      </c>
      <c r="F274" s="57" t="s">
        <v>2863</v>
      </c>
      <c r="P274" s="57" t="s">
        <v>1330</v>
      </c>
      <c r="S274" s="57" t="s">
        <v>69</v>
      </c>
      <c r="T274" s="57" t="s">
        <v>69</v>
      </c>
      <c r="U274" s="57" t="s">
        <v>69</v>
      </c>
      <c r="V274" s="57" t="s">
        <v>69</v>
      </c>
      <c r="W274" s="57" t="s">
        <v>69</v>
      </c>
      <c r="X274" s="57" t="s">
        <v>69</v>
      </c>
      <c r="Y274" s="57" t="s">
        <v>69</v>
      </c>
      <c r="Z274" s="57" t="s">
        <v>69</v>
      </c>
      <c r="AA274" s="57" t="s">
        <v>69</v>
      </c>
      <c r="AB274" s="57" t="s">
        <v>69</v>
      </c>
      <c r="AC274" s="57" t="s">
        <v>69</v>
      </c>
      <c r="AD274" s="57" t="s">
        <v>63</v>
      </c>
      <c r="AE274" s="57" t="s">
        <v>63</v>
      </c>
      <c r="AF274" s="57" t="s">
        <v>69</v>
      </c>
      <c r="AG274" s="57" t="s">
        <v>69</v>
      </c>
      <c r="AH274" s="57" t="s">
        <v>75</v>
      </c>
      <c r="AI274" s="57" t="s">
        <v>2829</v>
      </c>
      <c r="AJ274" s="57" t="s">
        <v>76</v>
      </c>
      <c r="AK274" s="57" t="s">
        <v>81</v>
      </c>
      <c r="AL274" s="57" t="s">
        <v>77</v>
      </c>
      <c r="AM274" s="57" t="s">
        <v>2829</v>
      </c>
      <c r="AN274" s="57" t="s">
        <v>2864</v>
      </c>
      <c r="AO274" s="57" t="s">
        <v>1095</v>
      </c>
      <c r="AP274" s="57" t="s">
        <v>19223</v>
      </c>
      <c r="AQ274" s="57" t="s">
        <v>1245</v>
      </c>
      <c r="AR274" s="57" t="s">
        <v>73</v>
      </c>
      <c r="AS274" s="57" t="s">
        <v>2513</v>
      </c>
      <c r="AT274" s="57" t="s">
        <v>18859</v>
      </c>
      <c r="AU274" s="57" t="s">
        <v>7190</v>
      </c>
      <c r="AV274" s="57" t="s">
        <v>7165</v>
      </c>
      <c r="AW274" s="57" t="s">
        <v>7191</v>
      </c>
      <c r="AX274" s="57" t="s">
        <v>7192</v>
      </c>
      <c r="AY274" s="57" t="s">
        <v>7193</v>
      </c>
      <c r="AZ274" s="57" t="s">
        <v>7194</v>
      </c>
      <c r="BE274" s="57" t="s">
        <v>7195</v>
      </c>
      <c r="BF274" s="57" t="s">
        <v>7167</v>
      </c>
      <c r="BG274" s="57" t="s">
        <v>7196</v>
      </c>
      <c r="BH274" s="57" t="s">
        <v>7197</v>
      </c>
      <c r="BI274" s="57" t="s">
        <v>7198</v>
      </c>
      <c r="BJ274" s="57" t="s">
        <v>7199</v>
      </c>
      <c r="BO274" s="57" t="s">
        <v>4796</v>
      </c>
      <c r="BP274" s="57" t="s">
        <v>7200</v>
      </c>
      <c r="BV274" s="57" t="s">
        <v>18066</v>
      </c>
      <c r="BW274" s="164" t="s">
        <v>18805</v>
      </c>
      <c r="BX274" s="57" t="s">
        <v>19290</v>
      </c>
      <c r="BY274" s="57" t="s">
        <v>10219</v>
      </c>
      <c r="BZ274" s="57" t="s">
        <v>10220</v>
      </c>
      <c r="CA274" s="57" t="s">
        <v>7592</v>
      </c>
      <c r="CB274" s="57" t="s">
        <v>7593</v>
      </c>
      <c r="CC274" s="57" t="s">
        <v>7594</v>
      </c>
      <c r="CD274" s="57" t="s">
        <v>10221</v>
      </c>
      <c r="CE274" s="57" t="s">
        <v>7595</v>
      </c>
      <c r="CF274" s="57" t="s">
        <v>10222</v>
      </c>
      <c r="CI274" s="57" t="s">
        <v>10223</v>
      </c>
      <c r="CJ274" s="57" t="s">
        <v>10224</v>
      </c>
      <c r="CK274" s="57" t="s">
        <v>10178</v>
      </c>
      <c r="CL274" s="57" t="s">
        <v>10225</v>
      </c>
      <c r="CM274" s="57" t="s">
        <v>10226</v>
      </c>
      <c r="CN274" s="57" t="s">
        <v>10227</v>
      </c>
      <c r="CO274" s="57" t="s">
        <v>7602</v>
      </c>
      <c r="CP274" s="57" t="s">
        <v>10228</v>
      </c>
      <c r="CQ274" s="57" t="s">
        <v>10229</v>
      </c>
      <c r="CS274" s="57" t="s">
        <v>7468</v>
      </c>
      <c r="CT274" s="57" t="s">
        <v>7603</v>
      </c>
      <c r="CU274" s="57" t="s">
        <v>10182</v>
      </c>
      <c r="CZ274" s="57" t="s">
        <v>18066</v>
      </c>
      <c r="DA274" s="164" t="s">
        <v>18805</v>
      </c>
      <c r="DB274" s="57" t="s">
        <v>18928</v>
      </c>
      <c r="DC274" s="57" t="s">
        <v>12905</v>
      </c>
      <c r="DD274" s="57" t="s">
        <v>12906</v>
      </c>
      <c r="DE274" s="57" t="s">
        <v>10607</v>
      </c>
      <c r="DF274" s="57" t="s">
        <v>12943</v>
      </c>
      <c r="DG274" s="57" t="s">
        <v>10462</v>
      </c>
      <c r="DH274" s="57" t="s">
        <v>12908</v>
      </c>
      <c r="DM274" s="57" t="s">
        <v>12944</v>
      </c>
      <c r="DN274" s="57" t="s">
        <v>12910</v>
      </c>
      <c r="DO274" s="57" t="s">
        <v>12945</v>
      </c>
      <c r="DP274" s="57" t="s">
        <v>10612</v>
      </c>
      <c r="DQ274" s="57" t="s">
        <v>7420</v>
      </c>
      <c r="DR274" s="57" t="s">
        <v>10468</v>
      </c>
      <c r="DS274" s="57" t="s">
        <v>10613</v>
      </c>
      <c r="DW274" s="57" t="s">
        <v>10469</v>
      </c>
      <c r="DX274" s="57" t="s">
        <v>5610</v>
      </c>
      <c r="DY274" s="57" t="s">
        <v>7603</v>
      </c>
      <c r="ED274" s="57" t="s">
        <v>18084</v>
      </c>
      <c r="EE274" s="164" t="s">
        <v>18805</v>
      </c>
      <c r="EF274" s="57" t="s">
        <v>19213</v>
      </c>
      <c r="EG274" s="57" t="s">
        <v>14898</v>
      </c>
      <c r="EH274" s="57" t="s">
        <v>13282</v>
      </c>
      <c r="EI274" s="57" t="s">
        <v>7138</v>
      </c>
      <c r="EJ274" s="57" t="s">
        <v>14899</v>
      </c>
      <c r="EK274" s="57" t="s">
        <v>14900</v>
      </c>
      <c r="EL274" s="57" t="s">
        <v>5116</v>
      </c>
      <c r="EM274" s="57" t="s">
        <v>14901</v>
      </c>
      <c r="EQ274" s="57" t="s">
        <v>14902</v>
      </c>
      <c r="ER274" s="57" t="s">
        <v>8309</v>
      </c>
      <c r="ES274" s="57" t="s">
        <v>8310</v>
      </c>
      <c r="ET274" s="57" t="s">
        <v>14903</v>
      </c>
      <c r="EU274" s="57" t="s">
        <v>14904</v>
      </c>
      <c r="EV274" s="57" t="s">
        <v>14905</v>
      </c>
      <c r="EW274" s="57" t="s">
        <v>14906</v>
      </c>
      <c r="EX274" s="57" t="s">
        <v>8312</v>
      </c>
      <c r="FA274" s="57" t="s">
        <v>5034</v>
      </c>
      <c r="FB274" s="57" t="s">
        <v>4965</v>
      </c>
      <c r="FC274" s="57" t="s">
        <v>7603</v>
      </c>
      <c r="FH274" s="57" t="s">
        <v>18084</v>
      </c>
      <c r="FI274" s="164" t="s">
        <v>18835</v>
      </c>
      <c r="FJ274" s="57" t="s">
        <v>19042</v>
      </c>
      <c r="FK274" s="57" t="s">
        <v>16460</v>
      </c>
      <c r="FL274" s="57" t="s">
        <v>7414</v>
      </c>
      <c r="FM274" s="57" t="s">
        <v>7295</v>
      </c>
      <c r="FN274" s="57" t="s">
        <v>16461</v>
      </c>
      <c r="FO274" s="57" t="s">
        <v>16462</v>
      </c>
      <c r="FU274" s="57" t="s">
        <v>16463</v>
      </c>
      <c r="FV274" s="57" t="s">
        <v>15159</v>
      </c>
      <c r="FW274" s="57" t="s">
        <v>15160</v>
      </c>
      <c r="FX274" s="57" t="s">
        <v>16464</v>
      </c>
      <c r="FY274" s="57" t="s">
        <v>10800</v>
      </c>
      <c r="GE274" s="57" t="s">
        <v>8142</v>
      </c>
      <c r="GF274" s="57" t="s">
        <v>5969</v>
      </c>
      <c r="GL274" s="57" t="s">
        <v>18056</v>
      </c>
      <c r="GM274" s="164" t="s">
        <v>18802</v>
      </c>
      <c r="GN274" s="57" t="s">
        <v>19240</v>
      </c>
      <c r="HS274" s="57" t="s">
        <v>82</v>
      </c>
      <c r="HT274" s="57" t="s">
        <v>82</v>
      </c>
      <c r="HU274" s="57" t="s">
        <v>82</v>
      </c>
      <c r="HV274" s="57" t="s">
        <v>79</v>
      </c>
      <c r="HW274" s="57" t="s">
        <v>79</v>
      </c>
      <c r="HX274" s="57" t="s">
        <v>82</v>
      </c>
      <c r="HY274" s="57" t="s">
        <v>79</v>
      </c>
      <c r="HZ274" s="57" t="s">
        <v>82</v>
      </c>
      <c r="IA274" s="57" t="s">
        <v>82</v>
      </c>
      <c r="IB274" s="57" t="s">
        <v>82</v>
      </c>
      <c r="IC274" s="57" t="s">
        <v>82</v>
      </c>
      <c r="ID274" s="57" t="s">
        <v>82</v>
      </c>
      <c r="IE274" s="57" t="s">
        <v>79</v>
      </c>
      <c r="IF274" s="57" t="s">
        <v>82</v>
      </c>
      <c r="IG274" s="57" t="s">
        <v>79</v>
      </c>
      <c r="IH274" s="57" t="s">
        <v>82</v>
      </c>
      <c r="II274" s="57" t="s">
        <v>68</v>
      </c>
      <c r="IJ274" s="57">
        <v>13154</v>
      </c>
      <c r="IK274" s="57">
        <v>15254</v>
      </c>
      <c r="IL274" s="57">
        <v>34022</v>
      </c>
      <c r="IM274" s="57">
        <v>34593</v>
      </c>
      <c r="IT274" s="57">
        <v>2</v>
      </c>
      <c r="IU274" s="57">
        <v>2</v>
      </c>
      <c r="IV274" s="57">
        <v>2</v>
      </c>
      <c r="IW274" s="57">
        <v>2</v>
      </c>
      <c r="JN274" s="57">
        <v>13154</v>
      </c>
      <c r="JO274" s="57">
        <v>13254</v>
      </c>
      <c r="JP274" s="57">
        <v>34582</v>
      </c>
      <c r="JQ274" s="57">
        <v>34085</v>
      </c>
      <c r="JX274" s="57">
        <v>2</v>
      </c>
      <c r="JY274" s="57">
        <v>1</v>
      </c>
      <c r="JZ274" s="57">
        <v>3</v>
      </c>
      <c r="KA274" s="57">
        <v>1</v>
      </c>
      <c r="KR274" s="57">
        <v>31436</v>
      </c>
      <c r="LB274" s="57">
        <v>2</v>
      </c>
      <c r="LV274" s="57">
        <v>34085</v>
      </c>
      <c r="LW274" s="57">
        <v>21572</v>
      </c>
      <c r="LX274" s="57">
        <v>13154</v>
      </c>
      <c r="LY274" s="57">
        <v>13254</v>
      </c>
      <c r="MF274" s="57">
        <v>1</v>
      </c>
      <c r="MG274" s="57">
        <v>1</v>
      </c>
      <c r="MH274" s="57">
        <v>2</v>
      </c>
      <c r="MI274" s="57">
        <v>1</v>
      </c>
      <c r="MZ274" s="57">
        <v>34085</v>
      </c>
      <c r="NA274" s="57">
        <v>31407</v>
      </c>
      <c r="NJ274" s="57">
        <v>1</v>
      </c>
      <c r="NK274" s="57">
        <v>1</v>
      </c>
      <c r="PJ274" s="57" t="s">
        <v>20969</v>
      </c>
      <c r="PK274" s="57" t="s">
        <v>20970</v>
      </c>
      <c r="PL274" s="57" t="s">
        <v>20971</v>
      </c>
      <c r="PN274" s="57">
        <v>1446.0126873999998</v>
      </c>
      <c r="PO274" s="57" t="s">
        <v>18823</v>
      </c>
      <c r="PP274" s="57" t="s">
        <v>18824</v>
      </c>
      <c r="PQ274" s="57" t="s">
        <v>18825</v>
      </c>
      <c r="PR274" s="57" t="s">
        <v>4285</v>
      </c>
      <c r="PS274" s="57" t="s">
        <v>4286</v>
      </c>
      <c r="PT274" s="57" t="s">
        <v>4287</v>
      </c>
      <c r="PU274" s="57" t="s">
        <v>4288</v>
      </c>
      <c r="PV274" s="57" t="s">
        <v>4289</v>
      </c>
      <c r="PW274" s="57" t="s">
        <v>3167</v>
      </c>
    </row>
    <row r="275" spans="1:439" ht="15" customHeight="1" x14ac:dyDescent="0.35">
      <c r="A275" s="57">
        <v>274</v>
      </c>
      <c r="B275" s="57" t="s">
        <v>2420</v>
      </c>
      <c r="C275" s="57" t="s">
        <v>2420</v>
      </c>
      <c r="D275" s="57" t="s">
        <v>242</v>
      </c>
      <c r="E275" s="57" t="s">
        <v>2865</v>
      </c>
      <c r="F275" s="57" t="s">
        <v>2866</v>
      </c>
      <c r="G275" s="57" t="s">
        <v>2867</v>
      </c>
      <c r="H275" s="57" t="s">
        <v>2868</v>
      </c>
      <c r="P275" s="57" t="s">
        <v>1559</v>
      </c>
      <c r="S275" s="57" t="s">
        <v>69</v>
      </c>
      <c r="T275" s="57" t="s">
        <v>69</v>
      </c>
      <c r="U275" s="57" t="s">
        <v>69</v>
      </c>
      <c r="V275" s="57" t="s">
        <v>69</v>
      </c>
      <c r="W275" s="57" t="s">
        <v>69</v>
      </c>
      <c r="X275" s="57" t="s">
        <v>69</v>
      </c>
      <c r="Y275" s="57" t="s">
        <v>69</v>
      </c>
      <c r="Z275" s="57" t="s">
        <v>69</v>
      </c>
      <c r="AA275" s="57" t="s">
        <v>69</v>
      </c>
      <c r="AB275" s="57" t="s">
        <v>63</v>
      </c>
      <c r="AC275" s="57" t="s">
        <v>69</v>
      </c>
      <c r="AD275" s="57" t="s">
        <v>69</v>
      </c>
      <c r="AE275" s="57" t="s">
        <v>69</v>
      </c>
      <c r="AF275" s="57" t="s">
        <v>69</v>
      </c>
      <c r="AG275" s="57" t="s">
        <v>69</v>
      </c>
      <c r="AH275" s="57" t="s">
        <v>75</v>
      </c>
      <c r="AI275" s="57" t="s">
        <v>2869</v>
      </c>
      <c r="AJ275" s="57" t="s">
        <v>83</v>
      </c>
      <c r="AK275" s="57" t="s">
        <v>83</v>
      </c>
      <c r="AL275" s="57" t="s">
        <v>77</v>
      </c>
      <c r="AM275" s="57" t="s">
        <v>2870</v>
      </c>
      <c r="AO275" s="57" t="s">
        <v>1096</v>
      </c>
      <c r="AP275" s="57" t="s">
        <v>19190</v>
      </c>
      <c r="AQ275" s="57" t="s">
        <v>1245</v>
      </c>
      <c r="AR275" s="57" t="s">
        <v>78</v>
      </c>
      <c r="AS275" s="57" t="s">
        <v>1419</v>
      </c>
      <c r="AT275" s="57" t="s">
        <v>18801</v>
      </c>
      <c r="AU275" s="57" t="s">
        <v>7201</v>
      </c>
      <c r="AV275" s="57" t="s">
        <v>7202</v>
      </c>
      <c r="AW275" s="57" t="s">
        <v>4670</v>
      </c>
      <c r="AX275" s="57" t="s">
        <v>5132</v>
      </c>
      <c r="AY275" s="57" t="s">
        <v>4673</v>
      </c>
      <c r="BE275" s="57" t="s">
        <v>7203</v>
      </c>
      <c r="BF275" s="57" t="s">
        <v>7204</v>
      </c>
      <c r="BG275" s="57" t="s">
        <v>7205</v>
      </c>
      <c r="BH275" s="57" t="s">
        <v>4677</v>
      </c>
      <c r="BI275" s="57" t="s">
        <v>7206</v>
      </c>
      <c r="BJ275" s="57" t="s">
        <v>7207</v>
      </c>
      <c r="BK275" s="57" t="s">
        <v>5089</v>
      </c>
      <c r="BO275" s="57" t="s">
        <v>4681</v>
      </c>
      <c r="BP275" s="57" t="s">
        <v>5090</v>
      </c>
      <c r="BQ275" s="57" t="s">
        <v>5138</v>
      </c>
      <c r="BV275" s="57" t="s">
        <v>18056</v>
      </c>
      <c r="BW275" s="164" t="s">
        <v>18805</v>
      </c>
      <c r="BX275" s="57" t="s">
        <v>20836</v>
      </c>
      <c r="BY275" s="57" t="s">
        <v>10230</v>
      </c>
      <c r="BZ275" s="57" t="s">
        <v>10231</v>
      </c>
      <c r="CA275" s="57" t="s">
        <v>10232</v>
      </c>
      <c r="CB275" s="57" t="s">
        <v>10233</v>
      </c>
      <c r="CI275" s="57" t="s">
        <v>10234</v>
      </c>
      <c r="CJ275" s="57" t="s">
        <v>10235</v>
      </c>
      <c r="CK275" s="57" t="s">
        <v>10236</v>
      </c>
      <c r="CL275" s="57" t="s">
        <v>10237</v>
      </c>
      <c r="CS275" s="57" t="s">
        <v>4579</v>
      </c>
      <c r="CT275" s="57" t="s">
        <v>4777</v>
      </c>
      <c r="CU275" s="57" t="s">
        <v>5138</v>
      </c>
      <c r="CZ275" s="57" t="s">
        <v>18078</v>
      </c>
      <c r="DA275" s="164" t="s">
        <v>18802</v>
      </c>
      <c r="DB275" s="57" t="s">
        <v>20972</v>
      </c>
      <c r="DC275" s="57" t="s">
        <v>12946</v>
      </c>
      <c r="DD275" s="57" t="s">
        <v>9906</v>
      </c>
      <c r="DE275" s="57" t="s">
        <v>12947</v>
      </c>
      <c r="DF275" s="57" t="s">
        <v>9908</v>
      </c>
      <c r="DG275" s="57" t="s">
        <v>12948</v>
      </c>
      <c r="DM275" s="57" t="s">
        <v>10922</v>
      </c>
      <c r="DN275" s="57" t="s">
        <v>12902</v>
      </c>
      <c r="DO275" s="57" t="s">
        <v>10648</v>
      </c>
      <c r="DP275" s="57" t="s">
        <v>12949</v>
      </c>
      <c r="DQ275" s="57" t="s">
        <v>8630</v>
      </c>
      <c r="DR275" s="57" t="s">
        <v>12950</v>
      </c>
      <c r="DS275" s="57" t="s">
        <v>4596</v>
      </c>
      <c r="DW275" s="57" t="s">
        <v>4579</v>
      </c>
      <c r="DX275" s="57" t="s">
        <v>4601</v>
      </c>
      <c r="DY275" s="57" t="s">
        <v>5138</v>
      </c>
      <c r="ED275" s="57" t="s">
        <v>18078</v>
      </c>
      <c r="EE275" s="164" t="s">
        <v>18805</v>
      </c>
      <c r="EF275" s="57" t="s">
        <v>20973</v>
      </c>
      <c r="EG275" s="57" t="s">
        <v>14907</v>
      </c>
      <c r="EH275" s="57" t="s">
        <v>13469</v>
      </c>
      <c r="EI275" s="57" t="s">
        <v>7414</v>
      </c>
      <c r="EJ275" s="57" t="s">
        <v>7295</v>
      </c>
      <c r="EK275" s="57" t="s">
        <v>8755</v>
      </c>
      <c r="EL275" s="57" t="s">
        <v>10793</v>
      </c>
      <c r="EQ275" s="57" t="s">
        <v>14908</v>
      </c>
      <c r="ER275" s="57" t="s">
        <v>13472</v>
      </c>
      <c r="ES275" s="57" t="s">
        <v>14909</v>
      </c>
      <c r="ET275" s="57" t="s">
        <v>12385</v>
      </c>
      <c r="EU275" s="57" t="s">
        <v>10799</v>
      </c>
      <c r="EV275" s="57" t="s">
        <v>10800</v>
      </c>
      <c r="EW275" s="57" t="s">
        <v>13219</v>
      </c>
      <c r="FA275" s="57" t="s">
        <v>10011</v>
      </c>
      <c r="FB275" s="57" t="s">
        <v>10802</v>
      </c>
      <c r="FC275" s="57" t="s">
        <v>5676</v>
      </c>
      <c r="FH275" s="57" t="s">
        <v>18056</v>
      </c>
      <c r="FI275" s="164" t="s">
        <v>18802</v>
      </c>
      <c r="FJ275" s="57" t="s">
        <v>20683</v>
      </c>
      <c r="FK275" s="57" t="s">
        <v>10516</v>
      </c>
      <c r="FL275" s="57" t="s">
        <v>10517</v>
      </c>
      <c r="FM275" s="57" t="s">
        <v>10519</v>
      </c>
      <c r="FN275" s="57" t="s">
        <v>10520</v>
      </c>
      <c r="FO275" s="57" t="s">
        <v>10521</v>
      </c>
      <c r="FP275" s="57" t="s">
        <v>10522</v>
      </c>
      <c r="FU275" s="57" t="s">
        <v>16465</v>
      </c>
      <c r="FV275" s="57" t="s">
        <v>16466</v>
      </c>
      <c r="FW275" s="57" t="s">
        <v>16467</v>
      </c>
      <c r="FX275" s="57" t="s">
        <v>10526</v>
      </c>
      <c r="FY275" s="57" t="s">
        <v>15293</v>
      </c>
      <c r="FZ275" s="57" t="s">
        <v>16468</v>
      </c>
      <c r="GA275" s="57" t="s">
        <v>10529</v>
      </c>
      <c r="GE275" s="57" t="s">
        <v>15294</v>
      </c>
      <c r="GF275" s="57" t="s">
        <v>16469</v>
      </c>
      <c r="GG275" s="57" t="s">
        <v>12485</v>
      </c>
      <c r="GL275" s="57" t="s">
        <v>18063</v>
      </c>
      <c r="GM275" s="164" t="s">
        <v>18802</v>
      </c>
      <c r="GN275" s="57" t="s">
        <v>19225</v>
      </c>
      <c r="GO275" s="57" t="s">
        <v>7449</v>
      </c>
      <c r="GP275" s="57" t="s">
        <v>7450</v>
      </c>
      <c r="GQ275" s="57" t="s">
        <v>10832</v>
      </c>
      <c r="GR275" s="57" t="s">
        <v>7453</v>
      </c>
      <c r="GS275" s="57" t="s">
        <v>7454</v>
      </c>
      <c r="GT275" s="57" t="s">
        <v>10834</v>
      </c>
      <c r="GY275" s="57" t="s">
        <v>13445</v>
      </c>
      <c r="GZ275" s="57" t="s">
        <v>7459</v>
      </c>
      <c r="HA275" s="57" t="s">
        <v>7460</v>
      </c>
      <c r="HB275" s="57" t="s">
        <v>7462</v>
      </c>
      <c r="HC275" s="57" t="s">
        <v>7463</v>
      </c>
      <c r="HD275" s="57" t="s">
        <v>7464</v>
      </c>
      <c r="HI275" s="57" t="s">
        <v>5007</v>
      </c>
      <c r="HJ275" s="57" t="s">
        <v>5712</v>
      </c>
      <c r="HK275" s="57" t="s">
        <v>6405</v>
      </c>
      <c r="HP275" s="57" t="s">
        <v>18075</v>
      </c>
      <c r="HQ275" s="164" t="s">
        <v>18805</v>
      </c>
      <c r="HR275" s="57" t="s">
        <v>20974</v>
      </c>
      <c r="HS275" s="57" t="s">
        <v>84</v>
      </c>
      <c r="HT275" s="57" t="s">
        <v>84</v>
      </c>
      <c r="HU275" s="57" t="s">
        <v>84</v>
      </c>
      <c r="HV275" s="57" t="s">
        <v>84</v>
      </c>
      <c r="HW275" s="57" t="s">
        <v>82</v>
      </c>
      <c r="HX275" s="57" t="s">
        <v>84</v>
      </c>
      <c r="HY275" s="57" t="s">
        <v>84</v>
      </c>
      <c r="HZ275" s="57" t="s">
        <v>84</v>
      </c>
      <c r="IA275" s="57" t="s">
        <v>84</v>
      </c>
      <c r="IB275" s="57" t="s">
        <v>84</v>
      </c>
      <c r="IC275" s="57" t="s">
        <v>84</v>
      </c>
      <c r="ID275" s="57" t="s">
        <v>84</v>
      </c>
      <c r="IE275" s="57" t="s">
        <v>82</v>
      </c>
      <c r="IF275" s="57" t="s">
        <v>84</v>
      </c>
      <c r="IG275" s="57" t="s">
        <v>84</v>
      </c>
      <c r="IH275" s="57" t="s">
        <v>84</v>
      </c>
      <c r="II275" s="57" t="s">
        <v>84</v>
      </c>
      <c r="IJ275" s="57">
        <v>32062</v>
      </c>
      <c r="IK275" s="57">
        <v>32079</v>
      </c>
      <c r="IL275" s="57">
        <v>13154</v>
      </c>
      <c r="IM275" s="57">
        <v>21059</v>
      </c>
      <c r="IT275" s="57">
        <v>3</v>
      </c>
      <c r="IU275" s="57">
        <v>3</v>
      </c>
      <c r="IV275" s="57">
        <v>2</v>
      </c>
      <c r="IW275" s="57">
        <v>3</v>
      </c>
      <c r="JN275" s="57">
        <v>32062</v>
      </c>
      <c r="JO275" s="57">
        <v>21059</v>
      </c>
      <c r="JP275" s="57">
        <v>32079</v>
      </c>
      <c r="JQ275" s="57">
        <v>31058</v>
      </c>
      <c r="JR275" s="57">
        <v>13154</v>
      </c>
      <c r="JX275" s="57">
        <v>3</v>
      </c>
      <c r="JY275" s="57">
        <v>3</v>
      </c>
      <c r="JZ275" s="57">
        <v>3</v>
      </c>
      <c r="KA275" s="57">
        <v>2</v>
      </c>
      <c r="KB275" s="57">
        <v>2</v>
      </c>
      <c r="KR275" s="57">
        <v>32110</v>
      </c>
      <c r="KS275" s="57">
        <v>13254</v>
      </c>
      <c r="LB275" s="57">
        <v>3</v>
      </c>
      <c r="LC275" s="57">
        <v>2</v>
      </c>
      <c r="LV275" s="57">
        <v>12054</v>
      </c>
      <c r="LW275" s="57">
        <v>11054</v>
      </c>
      <c r="LX275" s="57">
        <v>15254</v>
      </c>
      <c r="LY275" s="57">
        <v>31058</v>
      </c>
      <c r="LZ275" s="57">
        <v>32079</v>
      </c>
      <c r="MF275" s="57">
        <v>2</v>
      </c>
      <c r="MG275" s="57">
        <v>2</v>
      </c>
      <c r="MH275" s="57">
        <v>2</v>
      </c>
      <c r="MI275" s="57">
        <v>2</v>
      </c>
      <c r="MJ275" s="57">
        <v>3</v>
      </c>
      <c r="MZ275" s="57">
        <v>21572</v>
      </c>
      <c r="NJ275" s="57">
        <v>2</v>
      </c>
      <c r="OD275" s="57">
        <v>21572</v>
      </c>
      <c r="ON275" s="57">
        <v>2</v>
      </c>
      <c r="PJ275" s="57" t="s">
        <v>20975</v>
      </c>
      <c r="PK275" s="57" t="s">
        <v>20976</v>
      </c>
      <c r="PL275" s="57" t="s">
        <v>20977</v>
      </c>
      <c r="PN275" s="57">
        <v>1022.2525294000003</v>
      </c>
      <c r="PO275" s="57" t="s">
        <v>18823</v>
      </c>
      <c r="PP275" s="57" t="s">
        <v>18824</v>
      </c>
      <c r="PQ275" s="57" t="s">
        <v>18825</v>
      </c>
      <c r="PR275" s="57" t="s">
        <v>4290</v>
      </c>
      <c r="PS275" s="57" t="s">
        <v>4291</v>
      </c>
      <c r="PT275" s="57" t="s">
        <v>4292</v>
      </c>
      <c r="PU275" s="57" t="s">
        <v>4293</v>
      </c>
      <c r="PV275" s="57" t="s">
        <v>4294</v>
      </c>
      <c r="PW275" s="57" t="s">
        <v>4295</v>
      </c>
    </row>
    <row r="276" spans="1:439" ht="15" customHeight="1" x14ac:dyDescent="0.35">
      <c r="A276" s="57">
        <v>275</v>
      </c>
      <c r="B276" s="57" t="s">
        <v>2420</v>
      </c>
      <c r="C276" s="57" t="s">
        <v>2420</v>
      </c>
      <c r="D276" s="57" t="s">
        <v>457</v>
      </c>
      <c r="E276" s="57" t="s">
        <v>2871</v>
      </c>
      <c r="F276" s="57" t="s">
        <v>2872</v>
      </c>
      <c r="G276" s="57" t="s">
        <v>2873</v>
      </c>
      <c r="P276" s="57" t="s">
        <v>1282</v>
      </c>
      <c r="S276" s="57" t="s">
        <v>63</v>
      </c>
      <c r="T276" s="57" t="s">
        <v>63</v>
      </c>
      <c r="U276" s="57" t="s">
        <v>69</v>
      </c>
      <c r="V276" s="57" t="s">
        <v>63</v>
      </c>
      <c r="W276" s="57" t="s">
        <v>63</v>
      </c>
      <c r="X276" s="57" t="s">
        <v>63</v>
      </c>
      <c r="Y276" s="57" t="s">
        <v>69</v>
      </c>
      <c r="Z276" s="57" t="s">
        <v>63</v>
      </c>
      <c r="AA276" s="57" t="s">
        <v>69</v>
      </c>
      <c r="AB276" s="57" t="s">
        <v>63</v>
      </c>
      <c r="AC276" s="57" t="s">
        <v>69</v>
      </c>
      <c r="AD276" s="57" t="s">
        <v>69</v>
      </c>
      <c r="AE276" s="57" t="s">
        <v>69</v>
      </c>
      <c r="AF276" s="57" t="s">
        <v>63</v>
      </c>
      <c r="AG276" s="57" t="s">
        <v>63</v>
      </c>
      <c r="AH276" s="57" t="s">
        <v>70</v>
      </c>
      <c r="AI276" s="57" t="s">
        <v>2874</v>
      </c>
      <c r="AJ276" s="57" t="s">
        <v>71</v>
      </c>
      <c r="AK276" s="57" t="s">
        <v>71</v>
      </c>
      <c r="AL276" s="57" t="s">
        <v>72</v>
      </c>
      <c r="AM276" s="57" t="s">
        <v>2875</v>
      </c>
      <c r="AN276" s="57" t="s">
        <v>2876</v>
      </c>
      <c r="AO276" s="57" t="s">
        <v>1097</v>
      </c>
      <c r="AP276" s="57" t="s">
        <v>18827</v>
      </c>
      <c r="AQ276" s="57" t="s">
        <v>67</v>
      </c>
      <c r="AR276" s="57" t="s">
        <v>73</v>
      </c>
      <c r="AS276" s="57" t="s">
        <v>1419</v>
      </c>
      <c r="AT276" s="57" t="s">
        <v>18801</v>
      </c>
      <c r="AU276" s="57" t="s">
        <v>4760</v>
      </c>
      <c r="AV276" s="57" t="s">
        <v>4761</v>
      </c>
      <c r="AW276" s="57" t="s">
        <v>4762</v>
      </c>
      <c r="AX276" s="57" t="s">
        <v>4763</v>
      </c>
      <c r="AY276" s="57" t="s">
        <v>4764</v>
      </c>
      <c r="AZ276" s="57" t="s">
        <v>4765</v>
      </c>
      <c r="BA276" s="57" t="s">
        <v>4766</v>
      </c>
      <c r="BB276" s="57" t="s">
        <v>4767</v>
      </c>
      <c r="BE276" s="57" t="s">
        <v>20978</v>
      </c>
      <c r="BF276" s="57" t="s">
        <v>4769</v>
      </c>
      <c r="BG276" s="57" t="s">
        <v>4770</v>
      </c>
      <c r="BH276" s="57" t="s">
        <v>4771</v>
      </c>
      <c r="BI276" s="57" t="s">
        <v>4773</v>
      </c>
      <c r="BJ276" s="57" t="s">
        <v>4774</v>
      </c>
      <c r="BK276" s="57" t="s">
        <v>4775</v>
      </c>
      <c r="BO276" s="57" t="s">
        <v>4776</v>
      </c>
      <c r="BP276" s="57" t="s">
        <v>4777</v>
      </c>
      <c r="BQ276" s="57" t="s">
        <v>4778</v>
      </c>
      <c r="BV276" s="57" t="s">
        <v>18078</v>
      </c>
      <c r="BW276" s="164" t="s">
        <v>18802</v>
      </c>
      <c r="BX276" s="57" t="s">
        <v>18956</v>
      </c>
      <c r="BY276" s="57" t="s">
        <v>7573</v>
      </c>
      <c r="BZ276" s="57" t="s">
        <v>7574</v>
      </c>
      <c r="CA276" s="57" t="s">
        <v>7575</v>
      </c>
      <c r="CB276" s="57" t="s">
        <v>7576</v>
      </c>
      <c r="CC276" s="57" t="s">
        <v>7577</v>
      </c>
      <c r="CD276" s="57" t="s">
        <v>7578</v>
      </c>
      <c r="CI276" s="57" t="s">
        <v>7579</v>
      </c>
      <c r="CJ276" s="57" t="s">
        <v>7580</v>
      </c>
      <c r="CK276" s="57" t="s">
        <v>20979</v>
      </c>
      <c r="CL276" s="57" t="s">
        <v>20980</v>
      </c>
      <c r="CM276" s="57" t="s">
        <v>20981</v>
      </c>
      <c r="CN276" s="57" t="s">
        <v>7585</v>
      </c>
      <c r="CS276" s="57" t="s">
        <v>7586</v>
      </c>
      <c r="CT276" s="57" t="s">
        <v>5969</v>
      </c>
      <c r="CU276" s="57" t="s">
        <v>605</v>
      </c>
      <c r="CZ276" s="57" t="s">
        <v>18063</v>
      </c>
      <c r="DA276" s="164" t="s">
        <v>18802</v>
      </c>
      <c r="DB276" s="57" t="s">
        <v>18957</v>
      </c>
      <c r="DC276" s="57" t="s">
        <v>10395</v>
      </c>
      <c r="DD276" s="57" t="s">
        <v>10396</v>
      </c>
      <c r="DE276" s="57" t="s">
        <v>10397</v>
      </c>
      <c r="DF276" s="57" t="s">
        <v>10398</v>
      </c>
      <c r="DG276" s="57" t="s">
        <v>10399</v>
      </c>
      <c r="DH276" s="57" t="s">
        <v>10400</v>
      </c>
      <c r="DI276" s="57" t="s">
        <v>15047</v>
      </c>
      <c r="DM276" s="57" t="s">
        <v>10401</v>
      </c>
      <c r="DN276" s="57" t="s">
        <v>20982</v>
      </c>
      <c r="DO276" s="57" t="s">
        <v>10403</v>
      </c>
      <c r="DP276" s="57" t="s">
        <v>10404</v>
      </c>
      <c r="DQ276" s="57" t="s">
        <v>10405</v>
      </c>
      <c r="DR276" s="57" t="s">
        <v>10407</v>
      </c>
      <c r="DW276" s="57" t="s">
        <v>10408</v>
      </c>
      <c r="DX276" s="57" t="s">
        <v>10409</v>
      </c>
      <c r="DY276" s="57" t="s">
        <v>10410</v>
      </c>
      <c r="ED276" s="57" t="s">
        <v>18061</v>
      </c>
      <c r="EE276" s="164" t="s">
        <v>18802</v>
      </c>
      <c r="EF276" s="57" t="s">
        <v>18830</v>
      </c>
      <c r="EG276" s="57" t="s">
        <v>14910</v>
      </c>
      <c r="EH276" s="57" t="s">
        <v>776</v>
      </c>
      <c r="EI276" s="57" t="s">
        <v>14911</v>
      </c>
      <c r="EJ276" s="57" t="s">
        <v>14912</v>
      </c>
      <c r="EK276" s="57" t="s">
        <v>14913</v>
      </c>
      <c r="EL276" s="57" t="s">
        <v>14914</v>
      </c>
      <c r="EM276" s="57" t="s">
        <v>14915</v>
      </c>
      <c r="EN276" s="57" t="s">
        <v>598</v>
      </c>
      <c r="EQ276" s="57" t="s">
        <v>14916</v>
      </c>
      <c r="ER276" s="57" t="s">
        <v>13235</v>
      </c>
      <c r="ES276" s="57" t="s">
        <v>14917</v>
      </c>
      <c r="ET276" s="57" t="s">
        <v>14918</v>
      </c>
      <c r="EU276" s="57" t="s">
        <v>14919</v>
      </c>
      <c r="EV276" s="57" t="s">
        <v>10407</v>
      </c>
      <c r="EW276" s="57" t="s">
        <v>14920</v>
      </c>
      <c r="EX276" s="57" t="s">
        <v>603</v>
      </c>
      <c r="FA276" s="57" t="s">
        <v>664</v>
      </c>
      <c r="FB276" s="57" t="s">
        <v>14921</v>
      </c>
      <c r="FC276" s="57" t="s">
        <v>14922</v>
      </c>
      <c r="FH276" s="57" t="s">
        <v>18061</v>
      </c>
      <c r="FI276" s="164" t="s">
        <v>18835</v>
      </c>
      <c r="FJ276" s="57" t="s">
        <v>18803</v>
      </c>
      <c r="FK276" s="57" t="s">
        <v>13265</v>
      </c>
      <c r="FL276" s="57" t="s">
        <v>8068</v>
      </c>
      <c r="FM276" s="57" t="s">
        <v>13266</v>
      </c>
      <c r="FN276" s="57" t="s">
        <v>13267</v>
      </c>
      <c r="FO276" s="57" t="s">
        <v>13268</v>
      </c>
      <c r="FP276" s="57" t="s">
        <v>13269</v>
      </c>
      <c r="FQ276" s="57" t="s">
        <v>13270</v>
      </c>
      <c r="FU276" s="57" t="s">
        <v>13271</v>
      </c>
      <c r="FV276" s="57" t="s">
        <v>13272</v>
      </c>
      <c r="FW276" s="57" t="s">
        <v>13273</v>
      </c>
      <c r="FX276" s="57" t="s">
        <v>13274</v>
      </c>
      <c r="FY276" s="57" t="s">
        <v>20983</v>
      </c>
      <c r="FZ276" s="57" t="s">
        <v>13276</v>
      </c>
      <c r="GA276" s="57" t="s">
        <v>13277</v>
      </c>
      <c r="GE276" s="57" t="s">
        <v>8068</v>
      </c>
      <c r="GF276" s="57" t="s">
        <v>13744</v>
      </c>
      <c r="GG276" s="57" t="s">
        <v>7468</v>
      </c>
      <c r="GL276" s="57" t="s">
        <v>18069</v>
      </c>
      <c r="GM276" s="164" t="s">
        <v>18805</v>
      </c>
      <c r="GN276" s="57" t="s">
        <v>18853</v>
      </c>
      <c r="GO276" s="57" t="s">
        <v>13115</v>
      </c>
      <c r="GP276" s="57" t="s">
        <v>7453</v>
      </c>
      <c r="GQ276" s="57" t="s">
        <v>15146</v>
      </c>
      <c r="GR276" s="57" t="s">
        <v>15147</v>
      </c>
      <c r="GS276" s="57" t="s">
        <v>15148</v>
      </c>
      <c r="GY276" s="57" t="s">
        <v>13118</v>
      </c>
      <c r="GZ276" s="57" t="s">
        <v>15150</v>
      </c>
      <c r="HA276" s="57" t="s">
        <v>15151</v>
      </c>
      <c r="HB276" s="57" t="s">
        <v>15152</v>
      </c>
      <c r="HC276" s="57" t="s">
        <v>15153</v>
      </c>
      <c r="HD276" s="57" t="s">
        <v>15154</v>
      </c>
      <c r="HI276" s="57" t="s">
        <v>6405</v>
      </c>
      <c r="HJ276" s="57" t="s">
        <v>11552</v>
      </c>
      <c r="HK276" s="57" t="s">
        <v>20984</v>
      </c>
      <c r="HP276" s="57" t="s">
        <v>18075</v>
      </c>
      <c r="HQ276" s="164" t="s">
        <v>18805</v>
      </c>
      <c r="HR276" s="57" t="s">
        <v>18959</v>
      </c>
      <c r="HS276" s="57" t="s">
        <v>82</v>
      </c>
      <c r="HT276" s="57" t="s">
        <v>82</v>
      </c>
      <c r="HU276" s="57" t="s">
        <v>82</v>
      </c>
      <c r="HV276" s="57" t="s">
        <v>79</v>
      </c>
      <c r="HW276" s="57" t="s">
        <v>79</v>
      </c>
      <c r="HX276" s="57" t="s">
        <v>79</v>
      </c>
      <c r="HY276" s="57" t="s">
        <v>82</v>
      </c>
      <c r="HZ276" s="57" t="s">
        <v>82</v>
      </c>
      <c r="IA276" s="57" t="s">
        <v>82</v>
      </c>
      <c r="IB276" s="57" t="s">
        <v>82</v>
      </c>
      <c r="IC276" s="57" t="s">
        <v>79</v>
      </c>
      <c r="ID276" s="57" t="s">
        <v>79</v>
      </c>
      <c r="IE276" s="57" t="s">
        <v>79</v>
      </c>
      <c r="IF276" s="57" t="s">
        <v>79</v>
      </c>
      <c r="IG276" s="57" t="s">
        <v>79</v>
      </c>
      <c r="IH276" s="57" t="s">
        <v>79</v>
      </c>
      <c r="II276" s="57" t="s">
        <v>82</v>
      </c>
      <c r="IJ276" s="57">
        <v>32079</v>
      </c>
      <c r="IK276" s="57">
        <v>31660</v>
      </c>
      <c r="IL276" s="57">
        <v>31743</v>
      </c>
      <c r="IM276" s="57">
        <v>32110</v>
      </c>
      <c r="IT276" s="57">
        <v>2</v>
      </c>
      <c r="IU276" s="57">
        <v>2</v>
      </c>
      <c r="IV276" s="57">
        <v>2</v>
      </c>
      <c r="IW276" s="57">
        <v>1</v>
      </c>
      <c r="JN276" s="57">
        <v>31436</v>
      </c>
      <c r="JO276" s="57">
        <v>21547</v>
      </c>
      <c r="JP276" s="57">
        <v>21572</v>
      </c>
      <c r="JQ276" s="57">
        <v>12054</v>
      </c>
      <c r="JX276" s="57">
        <v>2</v>
      </c>
      <c r="JY276" s="57">
        <v>2</v>
      </c>
      <c r="JZ276" s="57">
        <v>1</v>
      </c>
      <c r="KA276" s="57">
        <v>1</v>
      </c>
      <c r="KR276" s="57">
        <v>31620</v>
      </c>
      <c r="KS276" s="57">
        <v>21547</v>
      </c>
      <c r="KT276" s="57">
        <v>21572</v>
      </c>
      <c r="KU276" s="57">
        <v>31754</v>
      </c>
      <c r="KV276" s="57">
        <v>12054</v>
      </c>
      <c r="LB276" s="57">
        <v>2</v>
      </c>
      <c r="LC276" s="57">
        <v>2</v>
      </c>
      <c r="LD276" s="57">
        <v>1</v>
      </c>
      <c r="LE276" s="57">
        <v>2</v>
      </c>
      <c r="LF276" s="57">
        <v>1</v>
      </c>
      <c r="LV276" s="57">
        <v>23684</v>
      </c>
      <c r="LW276" s="57">
        <v>31624</v>
      </c>
      <c r="LX276" s="57">
        <v>21547</v>
      </c>
      <c r="LY276" s="57">
        <v>21572</v>
      </c>
      <c r="MF276" s="57">
        <v>1</v>
      </c>
      <c r="MG276" s="57">
        <v>1</v>
      </c>
      <c r="MH276" s="57">
        <v>2</v>
      </c>
      <c r="MI276" s="57">
        <v>1</v>
      </c>
      <c r="MZ276" s="57">
        <v>12054</v>
      </c>
      <c r="NA276" s="57">
        <v>34592</v>
      </c>
      <c r="NJ276" s="57">
        <v>1</v>
      </c>
      <c r="NK276" s="57">
        <v>1</v>
      </c>
      <c r="OD276" s="57">
        <v>21547</v>
      </c>
      <c r="OE276" s="57">
        <v>21572</v>
      </c>
      <c r="ON276" s="57">
        <v>2</v>
      </c>
      <c r="OO276" s="57">
        <v>1</v>
      </c>
      <c r="PH276" s="57" t="s">
        <v>20985</v>
      </c>
      <c r="PJ276" s="57" t="s">
        <v>20986</v>
      </c>
      <c r="PK276" s="57" t="s">
        <v>20987</v>
      </c>
      <c r="PL276" s="57" t="s">
        <v>20988</v>
      </c>
      <c r="PN276" s="57">
        <v>1673.0637032999991</v>
      </c>
      <c r="PO276" s="57" t="s">
        <v>18823</v>
      </c>
      <c r="PP276" s="57" t="s">
        <v>18824</v>
      </c>
      <c r="PQ276" s="57" t="s">
        <v>18825</v>
      </c>
      <c r="PR276" s="57" t="s">
        <v>3229</v>
      </c>
      <c r="PS276" s="57" t="s">
        <v>3230</v>
      </c>
      <c r="PT276" s="57" t="s">
        <v>3152</v>
      </c>
      <c r="PU276" s="57" t="s">
        <v>3155</v>
      </c>
      <c r="PV276" s="57" t="s">
        <v>3232</v>
      </c>
      <c r="PW276" s="57" t="s">
        <v>3233</v>
      </c>
    </row>
    <row r="277" spans="1:439" ht="15" customHeight="1" x14ac:dyDescent="0.35">
      <c r="A277" s="57">
        <v>276</v>
      </c>
      <c r="B277" s="57" t="s">
        <v>2420</v>
      </c>
      <c r="C277" s="57" t="s">
        <v>2420</v>
      </c>
      <c r="D277" s="57" t="s">
        <v>458</v>
      </c>
      <c r="E277" s="57" t="s">
        <v>2877</v>
      </c>
      <c r="F277" s="57" t="s">
        <v>2857</v>
      </c>
      <c r="G277" s="57" t="s">
        <v>2858</v>
      </c>
      <c r="H277" s="57" t="s">
        <v>2859</v>
      </c>
      <c r="P277" s="57" t="s">
        <v>2674</v>
      </c>
      <c r="Q277" s="57" t="s">
        <v>2673</v>
      </c>
      <c r="R277" s="57" t="s">
        <v>2183</v>
      </c>
      <c r="S277" s="57" t="s">
        <v>69</v>
      </c>
      <c r="T277" s="57" t="s">
        <v>69</v>
      </c>
      <c r="U277" s="57" t="s">
        <v>69</v>
      </c>
      <c r="V277" s="57" t="s">
        <v>69</v>
      </c>
      <c r="W277" s="57" t="s">
        <v>69</v>
      </c>
      <c r="X277" s="57" t="s">
        <v>69</v>
      </c>
      <c r="Y277" s="57" t="s">
        <v>69</v>
      </c>
      <c r="Z277" s="57" t="s">
        <v>69</v>
      </c>
      <c r="AA277" s="57" t="s">
        <v>69</v>
      </c>
      <c r="AB277" s="57" t="s">
        <v>63</v>
      </c>
      <c r="AC277" s="57" t="s">
        <v>69</v>
      </c>
      <c r="AD277" s="57" t="s">
        <v>69</v>
      </c>
      <c r="AE277" s="57" t="s">
        <v>63</v>
      </c>
      <c r="AF277" s="57" t="s">
        <v>69</v>
      </c>
      <c r="AG277" s="57" t="s">
        <v>69</v>
      </c>
      <c r="AH277" s="57" t="s">
        <v>75</v>
      </c>
      <c r="AI277" s="57" t="s">
        <v>2844</v>
      </c>
      <c r="AJ277" s="57" t="s">
        <v>76</v>
      </c>
      <c r="AK277" s="57" t="s">
        <v>81</v>
      </c>
      <c r="AL277" s="57" t="s">
        <v>77</v>
      </c>
      <c r="AM277" s="57" t="s">
        <v>2878</v>
      </c>
      <c r="AN277" s="57" t="s">
        <v>2879</v>
      </c>
      <c r="AO277" s="57" t="s">
        <v>1098</v>
      </c>
      <c r="AP277" s="57" t="s">
        <v>20989</v>
      </c>
      <c r="AQ277" s="57" t="s">
        <v>1245</v>
      </c>
      <c r="AR277" s="57" t="s">
        <v>78</v>
      </c>
      <c r="AS277" s="57" t="s">
        <v>1419</v>
      </c>
      <c r="AT277" s="57" t="s">
        <v>18801</v>
      </c>
      <c r="AU277" s="57" t="s">
        <v>6992</v>
      </c>
      <c r="AV277" s="57" t="s">
        <v>6993</v>
      </c>
      <c r="AW277" s="57" t="s">
        <v>5116</v>
      </c>
      <c r="AX277" s="57" t="s">
        <v>5946</v>
      </c>
      <c r="AY277" s="57" t="s">
        <v>6994</v>
      </c>
      <c r="AZ277" s="57" t="s">
        <v>6995</v>
      </c>
      <c r="BA277" s="57" t="s">
        <v>7208</v>
      </c>
      <c r="BE277" s="57" t="s">
        <v>7209</v>
      </c>
      <c r="BF277" s="57" t="s">
        <v>6998</v>
      </c>
      <c r="BG277" s="57" t="s">
        <v>6999</v>
      </c>
      <c r="BH277" s="57" t="s">
        <v>5952</v>
      </c>
      <c r="BI277" s="57" t="s">
        <v>7000</v>
      </c>
      <c r="BJ277" s="57" t="s">
        <v>7001</v>
      </c>
      <c r="BK277" s="57" t="s">
        <v>7002</v>
      </c>
      <c r="BO277" s="57" t="s">
        <v>5034</v>
      </c>
      <c r="BP277" s="57" t="s">
        <v>5610</v>
      </c>
      <c r="BQ277" s="57" t="s">
        <v>7003</v>
      </c>
      <c r="BV277" s="57" t="s">
        <v>18084</v>
      </c>
      <c r="BW277" s="164" t="s">
        <v>18835</v>
      </c>
      <c r="BX277" s="57" t="s">
        <v>20972</v>
      </c>
      <c r="BY277" s="57" t="s">
        <v>9970</v>
      </c>
      <c r="BZ277" s="57" t="s">
        <v>9971</v>
      </c>
      <c r="CA277" s="57" t="s">
        <v>9972</v>
      </c>
      <c r="CB277" s="57" t="s">
        <v>9973</v>
      </c>
      <c r="CC277" s="57" t="s">
        <v>9974</v>
      </c>
      <c r="CI277" s="57" t="s">
        <v>10238</v>
      </c>
      <c r="CJ277" s="57" t="s">
        <v>9976</v>
      </c>
      <c r="CK277" s="57" t="s">
        <v>9977</v>
      </c>
      <c r="CL277" s="57" t="s">
        <v>9978</v>
      </c>
      <c r="CM277" s="57" t="s">
        <v>9979</v>
      </c>
      <c r="CN277" s="57" t="s">
        <v>9980</v>
      </c>
      <c r="CO277" s="57" t="s">
        <v>9981</v>
      </c>
      <c r="CS277" s="57" t="s">
        <v>9982</v>
      </c>
      <c r="CT277" s="57" t="s">
        <v>9983</v>
      </c>
      <c r="CZ277" s="57" t="s">
        <v>18069</v>
      </c>
      <c r="DA277" s="164" t="s">
        <v>18805</v>
      </c>
      <c r="DB277" s="57" t="s">
        <v>19894</v>
      </c>
      <c r="DC277" s="57" t="s">
        <v>12710</v>
      </c>
      <c r="DD277" s="57" t="s">
        <v>12711</v>
      </c>
      <c r="DE277" s="57" t="s">
        <v>12712</v>
      </c>
      <c r="DF277" s="57" t="s">
        <v>12713</v>
      </c>
      <c r="DM277" s="57" t="s">
        <v>12714</v>
      </c>
      <c r="DN277" s="57" t="s">
        <v>12715</v>
      </c>
      <c r="DO277" s="57" t="s">
        <v>12716</v>
      </c>
      <c r="DP277" s="57" t="s">
        <v>12717</v>
      </c>
      <c r="DQ277" s="57" t="s">
        <v>12951</v>
      </c>
      <c r="DW277" s="57" t="s">
        <v>7332</v>
      </c>
      <c r="DX277" s="57" t="s">
        <v>12719</v>
      </c>
      <c r="DY277" s="57" t="s">
        <v>12720</v>
      </c>
      <c r="ED277" s="57" t="s">
        <v>18063</v>
      </c>
      <c r="EE277" s="164" t="s">
        <v>18805</v>
      </c>
      <c r="EF277" s="57" t="s">
        <v>20990</v>
      </c>
      <c r="EG277" s="57" t="s">
        <v>14690</v>
      </c>
      <c r="EH277" s="57" t="s">
        <v>8279</v>
      </c>
      <c r="EI277" s="57" t="s">
        <v>14691</v>
      </c>
      <c r="EJ277" s="57" t="s">
        <v>14692</v>
      </c>
      <c r="EK277" s="57" t="s">
        <v>14693</v>
      </c>
      <c r="EQ277" s="57" t="s">
        <v>14694</v>
      </c>
      <c r="ER277" s="57" t="s">
        <v>14695</v>
      </c>
      <c r="ES277" s="57" t="s">
        <v>14696</v>
      </c>
      <c r="ET277" s="57" t="s">
        <v>14923</v>
      </c>
      <c r="EU277" s="57" t="s">
        <v>14698</v>
      </c>
      <c r="EV277" s="57" t="s">
        <v>14699</v>
      </c>
      <c r="FA277" s="57" t="s">
        <v>4601</v>
      </c>
      <c r="FB277" s="57" t="s">
        <v>8290</v>
      </c>
      <c r="FH277" s="57" t="s">
        <v>18075</v>
      </c>
      <c r="FI277" s="164" t="s">
        <v>18935</v>
      </c>
      <c r="FJ277" s="57" t="s">
        <v>19136</v>
      </c>
      <c r="FK277" s="57" t="s">
        <v>16305</v>
      </c>
      <c r="FL277" s="57" t="s">
        <v>16306</v>
      </c>
      <c r="FM277" s="57" t="s">
        <v>16307</v>
      </c>
      <c r="FN277" s="57" t="s">
        <v>16308</v>
      </c>
      <c r="FU277" s="57" t="s">
        <v>16309</v>
      </c>
      <c r="FV277" s="57" t="s">
        <v>16310</v>
      </c>
      <c r="FW277" s="57" t="s">
        <v>16311</v>
      </c>
      <c r="FX277" s="57" t="s">
        <v>16312</v>
      </c>
      <c r="FY277" s="57" t="s">
        <v>16313</v>
      </c>
      <c r="GE277" s="57" t="s">
        <v>5404</v>
      </c>
      <c r="GF277" s="57" t="s">
        <v>16314</v>
      </c>
      <c r="GG277" s="57" t="s">
        <v>13114</v>
      </c>
      <c r="GL277" s="57" t="s">
        <v>18075</v>
      </c>
      <c r="GM277" s="164" t="s">
        <v>18805</v>
      </c>
      <c r="GN277" s="57" t="s">
        <v>20769</v>
      </c>
      <c r="GO277" s="57" t="s">
        <v>17267</v>
      </c>
      <c r="GP277" s="57" t="s">
        <v>16345</v>
      </c>
      <c r="GQ277" s="57" t="s">
        <v>17268</v>
      </c>
      <c r="GR277" s="57" t="s">
        <v>17269</v>
      </c>
      <c r="GS277" s="57" t="s">
        <v>17270</v>
      </c>
      <c r="GY277" s="57" t="s">
        <v>17271</v>
      </c>
      <c r="GZ277" s="57" t="s">
        <v>17272</v>
      </c>
      <c r="HA277" s="57" t="s">
        <v>17273</v>
      </c>
      <c r="HB277" s="57" t="s">
        <v>17274</v>
      </c>
      <c r="HC277" s="57" t="s">
        <v>17275</v>
      </c>
      <c r="HI277" s="57" t="s">
        <v>16428</v>
      </c>
      <c r="HJ277" s="57" t="s">
        <v>7467</v>
      </c>
      <c r="HK277" s="57" t="s">
        <v>10111</v>
      </c>
      <c r="HP277" s="57" t="s">
        <v>18075</v>
      </c>
      <c r="HQ277" s="164" t="s">
        <v>18949</v>
      </c>
      <c r="HR277" s="57" t="s">
        <v>19116</v>
      </c>
      <c r="HS277" s="57" t="s">
        <v>82</v>
      </c>
      <c r="HT277" s="57" t="s">
        <v>79</v>
      </c>
      <c r="HU277" s="57" t="s">
        <v>79</v>
      </c>
      <c r="HV277" s="57" t="s">
        <v>79</v>
      </c>
      <c r="HW277" s="57" t="s">
        <v>79</v>
      </c>
      <c r="HX277" s="57" t="s">
        <v>79</v>
      </c>
      <c r="HY277" s="57" t="s">
        <v>79</v>
      </c>
      <c r="HZ277" s="57" t="s">
        <v>79</v>
      </c>
      <c r="IA277" s="57" t="s">
        <v>82</v>
      </c>
      <c r="IB277" s="57" t="s">
        <v>82</v>
      </c>
      <c r="IC277" s="57" t="s">
        <v>82</v>
      </c>
      <c r="ID277" s="57" t="s">
        <v>82</v>
      </c>
      <c r="IE277" s="57" t="s">
        <v>79</v>
      </c>
      <c r="IF277" s="57" t="s">
        <v>79</v>
      </c>
      <c r="IG277" s="57" t="s">
        <v>79</v>
      </c>
      <c r="IH277" s="57" t="s">
        <v>79</v>
      </c>
      <c r="II277" s="57" t="s">
        <v>68</v>
      </c>
      <c r="IJ277" s="57">
        <v>13254</v>
      </c>
      <c r="IK277" s="57">
        <v>13236</v>
      </c>
      <c r="IL277" s="57">
        <v>35071</v>
      </c>
      <c r="IM277" s="57">
        <v>33024</v>
      </c>
      <c r="IN277" s="57">
        <v>44072</v>
      </c>
      <c r="IT277" s="57">
        <v>1</v>
      </c>
      <c r="IU277" s="57">
        <v>1</v>
      </c>
      <c r="IV277" s="57">
        <v>3</v>
      </c>
      <c r="IW277" s="57">
        <v>2</v>
      </c>
      <c r="IX277" s="57">
        <v>1</v>
      </c>
      <c r="JN277" s="57">
        <v>13236</v>
      </c>
      <c r="JO277" s="57">
        <v>35071</v>
      </c>
      <c r="JP277" s="57">
        <v>33024</v>
      </c>
      <c r="JQ277" s="57">
        <v>44072</v>
      </c>
      <c r="JX277" s="57">
        <v>1</v>
      </c>
      <c r="JY277" s="57">
        <v>3</v>
      </c>
      <c r="JZ277" s="57">
        <v>2</v>
      </c>
      <c r="KA277" s="57">
        <v>1</v>
      </c>
      <c r="KR277" s="57">
        <v>13154</v>
      </c>
      <c r="KS277" s="57">
        <v>33024</v>
      </c>
      <c r="KT277" s="57">
        <v>44072</v>
      </c>
      <c r="LB277" s="57">
        <v>1</v>
      </c>
      <c r="LC277" s="57">
        <v>2</v>
      </c>
      <c r="LD277" s="57">
        <v>1</v>
      </c>
      <c r="LV277" s="57">
        <v>33024</v>
      </c>
      <c r="LW277" s="57">
        <v>44072</v>
      </c>
      <c r="LX277" s="57">
        <v>13236</v>
      </c>
      <c r="MF277" s="57">
        <v>2</v>
      </c>
      <c r="MG277" s="57">
        <v>1</v>
      </c>
      <c r="MH277" s="57">
        <v>1</v>
      </c>
      <c r="MZ277" s="57">
        <v>13154</v>
      </c>
      <c r="NA277" s="57">
        <v>13236</v>
      </c>
      <c r="NB277" s="57">
        <v>33024</v>
      </c>
      <c r="NC277" s="57">
        <v>44072</v>
      </c>
      <c r="ND277" s="57">
        <v>35071</v>
      </c>
      <c r="NJ277" s="57">
        <v>1</v>
      </c>
      <c r="NK277" s="57">
        <v>1</v>
      </c>
      <c r="NL277" s="57">
        <v>2</v>
      </c>
      <c r="NM277" s="57">
        <v>1</v>
      </c>
      <c r="NN277" s="57">
        <v>3</v>
      </c>
      <c r="OD277" s="57">
        <v>44517</v>
      </c>
      <c r="OE277" s="57">
        <v>13236</v>
      </c>
      <c r="OF277" s="57">
        <v>33024</v>
      </c>
      <c r="OG277" s="57">
        <v>44072</v>
      </c>
      <c r="ON277" s="57">
        <v>2</v>
      </c>
      <c r="OO277" s="57">
        <v>1</v>
      </c>
      <c r="OP277" s="57">
        <v>2</v>
      </c>
      <c r="OQ277" s="57">
        <v>1</v>
      </c>
      <c r="PJ277" s="57" t="s">
        <v>20991</v>
      </c>
      <c r="PK277" s="57" t="s">
        <v>20992</v>
      </c>
      <c r="PL277" s="57" t="s">
        <v>20993</v>
      </c>
      <c r="PN277" s="57">
        <v>1071.4776775999999</v>
      </c>
      <c r="PO277" s="57" t="s">
        <v>18823</v>
      </c>
      <c r="PP277" s="57" t="s">
        <v>18824</v>
      </c>
      <c r="PQ277" s="57" t="s">
        <v>18825</v>
      </c>
      <c r="PR277" s="57" t="s">
        <v>4296</v>
      </c>
      <c r="PS277" s="57" t="s">
        <v>4297</v>
      </c>
      <c r="PT277" s="57" t="s">
        <v>4298</v>
      </c>
      <c r="PU277" s="57" t="s">
        <v>4299</v>
      </c>
      <c r="PV277" s="57" t="s">
        <v>4300</v>
      </c>
      <c r="PW277" s="57" t="s">
        <v>4301</v>
      </c>
    </row>
    <row r="278" spans="1:439" ht="15" customHeight="1" x14ac:dyDescent="0.35">
      <c r="A278" s="57">
        <v>277</v>
      </c>
      <c r="B278" s="57" t="s">
        <v>2420</v>
      </c>
      <c r="C278" s="57" t="s">
        <v>2420</v>
      </c>
      <c r="D278" s="57" t="s">
        <v>459</v>
      </c>
      <c r="E278" s="57" t="s">
        <v>2880</v>
      </c>
      <c r="F278" s="57" t="s">
        <v>2881</v>
      </c>
      <c r="G278" s="57" t="s">
        <v>2882</v>
      </c>
      <c r="H278" s="57" t="s">
        <v>2883</v>
      </c>
      <c r="I278" s="57" t="s">
        <v>2884</v>
      </c>
      <c r="P278" s="57" t="s">
        <v>1310</v>
      </c>
      <c r="Q278" s="57" t="s">
        <v>1289</v>
      </c>
      <c r="S278" s="57" t="s">
        <v>63</v>
      </c>
      <c r="T278" s="57" t="s">
        <v>69</v>
      </c>
      <c r="U278" s="57" t="s">
        <v>69</v>
      </c>
      <c r="V278" s="57" t="s">
        <v>63</v>
      </c>
      <c r="W278" s="57" t="s">
        <v>69</v>
      </c>
      <c r="X278" s="57" t="s">
        <v>69</v>
      </c>
      <c r="Y278" s="57" t="s">
        <v>63</v>
      </c>
      <c r="Z278" s="57" t="s">
        <v>69</v>
      </c>
      <c r="AA278" s="57" t="s">
        <v>69</v>
      </c>
      <c r="AB278" s="57" t="s">
        <v>69</v>
      </c>
      <c r="AC278" s="57" t="s">
        <v>63</v>
      </c>
      <c r="AD278" s="57" t="s">
        <v>63</v>
      </c>
      <c r="AE278" s="57" t="s">
        <v>69</v>
      </c>
      <c r="AF278" s="57" t="s">
        <v>63</v>
      </c>
      <c r="AG278" s="57" t="s">
        <v>69</v>
      </c>
      <c r="AH278" s="57" t="s">
        <v>70</v>
      </c>
      <c r="AI278" s="57" t="s">
        <v>2885</v>
      </c>
      <c r="AJ278" s="57" t="s">
        <v>65</v>
      </c>
      <c r="AK278" s="57" t="s">
        <v>65</v>
      </c>
      <c r="AL278" s="57" t="s">
        <v>66</v>
      </c>
      <c r="AO278" s="57" t="s">
        <v>1099</v>
      </c>
      <c r="AP278" s="57" t="s">
        <v>18850</v>
      </c>
      <c r="AQ278" s="57" t="s">
        <v>67</v>
      </c>
      <c r="AR278" s="57" t="s">
        <v>67</v>
      </c>
      <c r="AS278" s="57" t="s">
        <v>1419</v>
      </c>
      <c r="AT278" s="57" t="s">
        <v>18859</v>
      </c>
      <c r="AU278" s="57" t="s">
        <v>20994</v>
      </c>
      <c r="AV278" s="57" t="s">
        <v>20995</v>
      </c>
      <c r="AW278" s="57" t="s">
        <v>4739</v>
      </c>
      <c r="BE278" s="57" t="s">
        <v>20996</v>
      </c>
      <c r="BF278" s="57" t="s">
        <v>20997</v>
      </c>
      <c r="BG278" s="57" t="s">
        <v>20998</v>
      </c>
      <c r="BH278" s="57" t="s">
        <v>4743</v>
      </c>
      <c r="BI278" s="57" t="s">
        <v>4744</v>
      </c>
      <c r="BJ278" s="57" t="s">
        <v>4745</v>
      </c>
      <c r="BK278" s="57" t="s">
        <v>4746</v>
      </c>
      <c r="BO278" s="57" t="s">
        <v>714</v>
      </c>
      <c r="BP278" s="57" t="s">
        <v>20999</v>
      </c>
      <c r="BQ278" s="57" t="s">
        <v>17714</v>
      </c>
      <c r="BV278" s="57" t="s">
        <v>18072</v>
      </c>
      <c r="BW278" s="164" t="s">
        <v>18805</v>
      </c>
      <c r="BX278" s="57" t="s">
        <v>18851</v>
      </c>
      <c r="BY278" s="57" t="s">
        <v>21000</v>
      </c>
      <c r="BZ278" s="57" t="s">
        <v>7515</v>
      </c>
      <c r="CA278" s="57" t="s">
        <v>7516</v>
      </c>
      <c r="CB278" s="57" t="s">
        <v>7517</v>
      </c>
      <c r="CC278" s="57" t="s">
        <v>7568</v>
      </c>
      <c r="CD278" s="57" t="s">
        <v>7474</v>
      </c>
      <c r="CI278" s="57" t="s">
        <v>21001</v>
      </c>
      <c r="CJ278" s="57" t="s">
        <v>7519</v>
      </c>
      <c r="CK278" s="57" t="s">
        <v>21002</v>
      </c>
      <c r="CL278" s="57" t="s">
        <v>7521</v>
      </c>
      <c r="CM278" s="57" t="s">
        <v>7522</v>
      </c>
      <c r="CN278" s="57" t="s">
        <v>7523</v>
      </c>
      <c r="CO278" s="57" t="s">
        <v>7524</v>
      </c>
      <c r="CS278" s="57" t="s">
        <v>17722</v>
      </c>
      <c r="CT278" s="57" t="s">
        <v>20999</v>
      </c>
      <c r="CU278" s="57" t="s">
        <v>62</v>
      </c>
      <c r="CZ278" s="57" t="s">
        <v>18072</v>
      </c>
      <c r="DA278" s="164" t="s">
        <v>18802</v>
      </c>
      <c r="DB278" s="57" t="s">
        <v>18941</v>
      </c>
      <c r="DC278" s="57" t="s">
        <v>21003</v>
      </c>
      <c r="DD278" s="57" t="s">
        <v>21004</v>
      </c>
      <c r="DE278" s="57" t="s">
        <v>10570</v>
      </c>
      <c r="DF278" s="57" t="s">
        <v>15104</v>
      </c>
      <c r="DG278" s="57" t="s">
        <v>21005</v>
      </c>
      <c r="DH278" s="57" t="s">
        <v>10573</v>
      </c>
      <c r="DI278" s="57" t="s">
        <v>10574</v>
      </c>
      <c r="DM278" s="57" t="s">
        <v>10575</v>
      </c>
      <c r="DN278" s="57" t="s">
        <v>10576</v>
      </c>
      <c r="DO278" s="57" t="s">
        <v>10577</v>
      </c>
      <c r="DP278" s="57" t="s">
        <v>10578</v>
      </c>
      <c r="DQ278" s="57" t="s">
        <v>10579</v>
      </c>
      <c r="DR278" s="57" t="s">
        <v>10580</v>
      </c>
      <c r="DS278" s="57" t="s">
        <v>17727</v>
      </c>
      <c r="DW278" s="57" t="s">
        <v>4706</v>
      </c>
      <c r="DX278" s="57" t="s">
        <v>10582</v>
      </c>
      <c r="DY278" s="57" t="s">
        <v>16292</v>
      </c>
      <c r="ED278" s="57" t="s">
        <v>18072</v>
      </c>
      <c r="EE278" s="164" t="s">
        <v>18802</v>
      </c>
      <c r="EF278" s="57" t="s">
        <v>18884</v>
      </c>
      <c r="EG278" s="57" t="s">
        <v>21006</v>
      </c>
      <c r="EH278" s="57" t="s">
        <v>748</v>
      </c>
      <c r="EI278" s="57" t="s">
        <v>10533</v>
      </c>
      <c r="EJ278" s="57" t="s">
        <v>750</v>
      </c>
      <c r="EQ278" s="57" t="s">
        <v>21007</v>
      </c>
      <c r="ER278" s="57" t="s">
        <v>752</v>
      </c>
      <c r="ES278" s="57" t="s">
        <v>753</v>
      </c>
      <c r="ET278" s="57" t="s">
        <v>21008</v>
      </c>
      <c r="FA278" s="57" t="s">
        <v>755</v>
      </c>
      <c r="FB278" s="57" t="s">
        <v>21009</v>
      </c>
      <c r="FC278" s="57" t="s">
        <v>757</v>
      </c>
      <c r="FH278" s="57" t="s">
        <v>18061</v>
      </c>
      <c r="FI278" s="164" t="s">
        <v>18835</v>
      </c>
      <c r="FJ278" s="57" t="s">
        <v>18942</v>
      </c>
      <c r="FK278" s="57" t="s">
        <v>15130</v>
      </c>
      <c r="FL278" s="57" t="s">
        <v>15131</v>
      </c>
      <c r="FM278" s="57" t="s">
        <v>15132</v>
      </c>
      <c r="FN278" s="57" t="s">
        <v>12816</v>
      </c>
      <c r="FU278" s="57" t="s">
        <v>15133</v>
      </c>
      <c r="FV278" s="57" t="s">
        <v>15134</v>
      </c>
      <c r="FW278" s="57" t="s">
        <v>15135</v>
      </c>
      <c r="FX278" s="57" t="s">
        <v>15136</v>
      </c>
      <c r="FY278" s="57" t="s">
        <v>15137</v>
      </c>
      <c r="GE278" s="57" t="s">
        <v>15138</v>
      </c>
      <c r="GF278" s="57" t="s">
        <v>15139</v>
      </c>
      <c r="GG278" s="57" t="s">
        <v>11552</v>
      </c>
      <c r="GL278" s="57" t="s">
        <v>18069</v>
      </c>
      <c r="GM278" s="164" t="s">
        <v>18802</v>
      </c>
      <c r="GN278" s="57" t="s">
        <v>18941</v>
      </c>
      <c r="HS278" s="57" t="s">
        <v>79</v>
      </c>
      <c r="HT278" s="57" t="s">
        <v>79</v>
      </c>
      <c r="HU278" s="57" t="s">
        <v>79</v>
      </c>
      <c r="HV278" s="57" t="s">
        <v>68</v>
      </c>
      <c r="HW278" s="57" t="s">
        <v>68</v>
      </c>
      <c r="HX278" s="57" t="s">
        <v>68</v>
      </c>
      <c r="HY278" s="57" t="s">
        <v>79</v>
      </c>
      <c r="HZ278" s="57" t="s">
        <v>79</v>
      </c>
      <c r="IA278" s="57" t="s">
        <v>79</v>
      </c>
      <c r="IB278" s="57" t="s">
        <v>79</v>
      </c>
      <c r="IC278" s="57" t="s">
        <v>79</v>
      </c>
      <c r="ID278" s="57" t="s">
        <v>74</v>
      </c>
      <c r="IE278" s="57" t="s">
        <v>79</v>
      </c>
      <c r="IF278" s="57" t="s">
        <v>74</v>
      </c>
      <c r="IG278" s="57" t="s">
        <v>74</v>
      </c>
      <c r="IH278" s="57" t="s">
        <v>79</v>
      </c>
      <c r="II278" s="57" t="s">
        <v>68</v>
      </c>
      <c r="IJ278" s="57">
        <v>31833</v>
      </c>
      <c r="IT278" s="57">
        <v>2</v>
      </c>
      <c r="JN278" s="57">
        <v>31754</v>
      </c>
      <c r="JX278" s="57">
        <v>2</v>
      </c>
      <c r="KR278" s="57">
        <v>31807</v>
      </c>
      <c r="KS278" s="57">
        <v>21572</v>
      </c>
      <c r="KT278" s="57">
        <v>31436</v>
      </c>
      <c r="LB278" s="57">
        <v>2</v>
      </c>
      <c r="LC278" s="57">
        <v>1</v>
      </c>
      <c r="LD278" s="57">
        <v>1</v>
      </c>
      <c r="LV278" s="57">
        <v>23684</v>
      </c>
      <c r="MF278" s="57">
        <v>1</v>
      </c>
      <c r="MZ278" s="57">
        <v>31807</v>
      </c>
      <c r="NJ278" s="57">
        <v>2</v>
      </c>
      <c r="PJ278" s="57" t="s">
        <v>21010</v>
      </c>
      <c r="PK278" s="57" t="s">
        <v>21011</v>
      </c>
      <c r="PL278" s="57" t="s">
        <v>21012</v>
      </c>
      <c r="PN278" s="57">
        <v>1420.6358793999996</v>
      </c>
      <c r="PO278" s="57" t="s">
        <v>18823</v>
      </c>
      <c r="PP278" s="57" t="s">
        <v>18824</v>
      </c>
      <c r="PQ278" s="57" t="s">
        <v>18825</v>
      </c>
      <c r="PR278" s="57" t="s">
        <v>3218</v>
      </c>
      <c r="PS278" s="57" t="s">
        <v>3219</v>
      </c>
      <c r="PT278" s="57" t="s">
        <v>3220</v>
      </c>
      <c r="PU278" s="57" t="s">
        <v>3221</v>
      </c>
      <c r="PV278" s="57" t="s">
        <v>3222</v>
      </c>
      <c r="PW278" s="57" t="s">
        <v>3167</v>
      </c>
    </row>
    <row r="279" spans="1:439" ht="15" customHeight="1" x14ac:dyDescent="0.35">
      <c r="A279" s="57">
        <v>278</v>
      </c>
      <c r="B279" s="57" t="s">
        <v>2420</v>
      </c>
      <c r="C279" s="57" t="s">
        <v>2420</v>
      </c>
      <c r="D279" s="57" t="s">
        <v>460</v>
      </c>
      <c r="E279" s="57" t="s">
        <v>2886</v>
      </c>
      <c r="F279" s="57" t="s">
        <v>2887</v>
      </c>
      <c r="G279" s="57" t="s">
        <v>2888</v>
      </c>
      <c r="H279" s="57" t="s">
        <v>2889</v>
      </c>
      <c r="I279" s="57" t="s">
        <v>2890</v>
      </c>
      <c r="P279" s="57" t="s">
        <v>2891</v>
      </c>
      <c r="Q279" s="57" t="s">
        <v>1352</v>
      </c>
      <c r="S279" s="57" t="s">
        <v>69</v>
      </c>
      <c r="T279" s="57" t="s">
        <v>63</v>
      </c>
      <c r="U279" s="57" t="s">
        <v>69</v>
      </c>
      <c r="V279" s="57" t="s">
        <v>63</v>
      </c>
      <c r="W279" s="57" t="s">
        <v>69</v>
      </c>
      <c r="X279" s="57" t="s">
        <v>69</v>
      </c>
      <c r="Y279" s="57" t="s">
        <v>63</v>
      </c>
      <c r="Z279" s="57" t="s">
        <v>63</v>
      </c>
      <c r="AA279" s="57" t="s">
        <v>63</v>
      </c>
      <c r="AB279" s="57" t="s">
        <v>63</v>
      </c>
      <c r="AC279" s="57" t="s">
        <v>69</v>
      </c>
      <c r="AD279" s="57" t="s">
        <v>69</v>
      </c>
      <c r="AE279" s="57" t="s">
        <v>69</v>
      </c>
      <c r="AF279" s="57" t="s">
        <v>63</v>
      </c>
      <c r="AG279" s="57" t="s">
        <v>63</v>
      </c>
      <c r="AH279" s="57" t="s">
        <v>70</v>
      </c>
      <c r="AI279" s="57" t="s">
        <v>2473</v>
      </c>
      <c r="AJ279" s="57" t="s">
        <v>71</v>
      </c>
      <c r="AK279" s="57" t="s">
        <v>71</v>
      </c>
      <c r="AL279" s="57" t="s">
        <v>72</v>
      </c>
      <c r="AM279" s="57" t="s">
        <v>1372</v>
      </c>
      <c r="AN279" s="57" t="s">
        <v>2892</v>
      </c>
      <c r="AO279" s="57" t="s">
        <v>1100</v>
      </c>
      <c r="AP279" s="57" t="s">
        <v>18800</v>
      </c>
      <c r="AQ279" s="57" t="s">
        <v>67</v>
      </c>
      <c r="AR279" s="57" t="s">
        <v>78</v>
      </c>
      <c r="AS279" s="57" t="s">
        <v>1419</v>
      </c>
      <c r="AT279" s="57" t="s">
        <v>18801</v>
      </c>
      <c r="AU279" s="57" t="s">
        <v>7211</v>
      </c>
      <c r="AV279" s="57" t="s">
        <v>4487</v>
      </c>
      <c r="AW279" s="57" t="s">
        <v>4488</v>
      </c>
      <c r="AX279" s="57" t="s">
        <v>4817</v>
      </c>
      <c r="AY279" s="57" t="s">
        <v>4818</v>
      </c>
      <c r="AZ279" s="57" t="s">
        <v>4836</v>
      </c>
      <c r="BE279" s="57" t="s">
        <v>7212</v>
      </c>
      <c r="BF279" s="57" t="s">
        <v>7213</v>
      </c>
      <c r="BG279" s="57" t="s">
        <v>7214</v>
      </c>
      <c r="BH279" s="57" t="s">
        <v>7215</v>
      </c>
      <c r="BI279" s="57" t="s">
        <v>4496</v>
      </c>
      <c r="BJ279" s="57" t="s">
        <v>4830</v>
      </c>
      <c r="BK279" s="57" t="s">
        <v>4841</v>
      </c>
      <c r="BO279" s="57" t="s">
        <v>4498</v>
      </c>
      <c r="BP279" s="57" t="s">
        <v>716</v>
      </c>
      <c r="BQ279" s="57" t="s">
        <v>7216</v>
      </c>
      <c r="BV279" s="57" t="s">
        <v>18059</v>
      </c>
      <c r="BW279" s="164" t="s">
        <v>18802</v>
      </c>
      <c r="BX279" s="57" t="s">
        <v>20530</v>
      </c>
      <c r="BY279" s="57" t="s">
        <v>7654</v>
      </c>
      <c r="BZ279" s="57" t="s">
        <v>10239</v>
      </c>
      <c r="CA279" s="57" t="s">
        <v>7656</v>
      </c>
      <c r="CB279" s="57" t="s">
        <v>7657</v>
      </c>
      <c r="CC279" s="57" t="s">
        <v>7364</v>
      </c>
      <c r="CD279" s="57" t="s">
        <v>7626</v>
      </c>
      <c r="CI279" s="57" t="s">
        <v>7659</v>
      </c>
      <c r="CJ279" s="57" t="s">
        <v>10240</v>
      </c>
      <c r="CK279" s="57" t="s">
        <v>7661</v>
      </c>
      <c r="CL279" s="57" t="s">
        <v>7631</v>
      </c>
      <c r="CM279" s="57" t="s">
        <v>9853</v>
      </c>
      <c r="CN279" s="57" t="s">
        <v>7663</v>
      </c>
      <c r="CO279" s="57" t="s">
        <v>7664</v>
      </c>
      <c r="CP279" s="57" t="s">
        <v>7665</v>
      </c>
      <c r="CS279" s="57" t="s">
        <v>7678</v>
      </c>
      <c r="CT279" s="57" t="s">
        <v>4660</v>
      </c>
      <c r="CU279" s="57" t="s">
        <v>10241</v>
      </c>
      <c r="CZ279" s="57" t="s">
        <v>18061</v>
      </c>
      <c r="DA279" s="164" t="s">
        <v>18802</v>
      </c>
      <c r="DB279" s="57" t="s">
        <v>19295</v>
      </c>
      <c r="DC279" s="57" t="s">
        <v>21013</v>
      </c>
      <c r="DD279" s="57" t="s">
        <v>8188</v>
      </c>
      <c r="DE279" s="57" t="s">
        <v>10616</v>
      </c>
      <c r="DF279" s="57" t="s">
        <v>10617</v>
      </c>
      <c r="DG279" s="57" t="s">
        <v>10618</v>
      </c>
      <c r="DM279" s="57" t="s">
        <v>21014</v>
      </c>
      <c r="DN279" s="57" t="s">
        <v>10620</v>
      </c>
      <c r="DO279" s="57" t="s">
        <v>10621</v>
      </c>
      <c r="DP279" s="57" t="s">
        <v>10622</v>
      </c>
      <c r="DQ279" s="57" t="s">
        <v>21015</v>
      </c>
      <c r="DR279" s="57" t="s">
        <v>10642</v>
      </c>
      <c r="DW279" s="57" t="s">
        <v>10625</v>
      </c>
      <c r="DX279" s="57" t="s">
        <v>12898</v>
      </c>
      <c r="ED279" s="57" t="s">
        <v>18063</v>
      </c>
      <c r="EE279" s="164" t="s">
        <v>18805</v>
      </c>
      <c r="EF279" s="57" t="s">
        <v>20861</v>
      </c>
      <c r="EG279" s="57" t="s">
        <v>13291</v>
      </c>
      <c r="EH279" s="57" t="s">
        <v>13292</v>
      </c>
      <c r="EI279" s="57" t="s">
        <v>13293</v>
      </c>
      <c r="EJ279" s="57" t="s">
        <v>13106</v>
      </c>
      <c r="EK279" s="57" t="s">
        <v>13107</v>
      </c>
      <c r="EQ279" s="57" t="s">
        <v>13294</v>
      </c>
      <c r="ER279" s="57" t="s">
        <v>13109</v>
      </c>
      <c r="ES279" s="57" t="s">
        <v>13110</v>
      </c>
      <c r="ET279" s="57" t="s">
        <v>13111</v>
      </c>
      <c r="EU279" s="57" t="s">
        <v>13112</v>
      </c>
      <c r="FA279" s="57" t="s">
        <v>6405</v>
      </c>
      <c r="FB279" s="57" t="s">
        <v>11438</v>
      </c>
      <c r="FC279" s="57" t="s">
        <v>13114</v>
      </c>
      <c r="FH279" s="57" t="s">
        <v>18084</v>
      </c>
      <c r="FI279" s="164" t="s">
        <v>18802</v>
      </c>
      <c r="FJ279" s="57" t="s">
        <v>20862</v>
      </c>
      <c r="FK279" s="57" t="s">
        <v>15174</v>
      </c>
      <c r="FL279" s="57" t="s">
        <v>775</v>
      </c>
      <c r="FM279" s="57" t="s">
        <v>776</v>
      </c>
      <c r="FN279" s="57" t="s">
        <v>13458</v>
      </c>
      <c r="FO279" s="57" t="s">
        <v>13459</v>
      </c>
      <c r="FP279" s="57" t="s">
        <v>13232</v>
      </c>
      <c r="FQ279" s="57" t="s">
        <v>13233</v>
      </c>
      <c r="FR279" s="57" t="s">
        <v>598</v>
      </c>
      <c r="FU279" s="57" t="s">
        <v>15177</v>
      </c>
      <c r="FV279" s="57" t="s">
        <v>13235</v>
      </c>
      <c r="FW279" s="57" t="s">
        <v>13461</v>
      </c>
      <c r="FX279" s="57" t="s">
        <v>13462</v>
      </c>
      <c r="FY279" s="57" t="s">
        <v>13463</v>
      </c>
      <c r="FZ279" s="57" t="s">
        <v>10407</v>
      </c>
      <c r="GA279" s="57" t="s">
        <v>13240</v>
      </c>
      <c r="GB279" s="57" t="s">
        <v>603</v>
      </c>
      <c r="GE279" s="57" t="s">
        <v>13465</v>
      </c>
      <c r="GF279" s="57" t="s">
        <v>697</v>
      </c>
      <c r="GG279" s="57" t="s">
        <v>13467</v>
      </c>
      <c r="GL279" s="57" t="s">
        <v>18061</v>
      </c>
      <c r="GM279" s="164" t="s">
        <v>18835</v>
      </c>
      <c r="GN279" s="57" t="s">
        <v>21016</v>
      </c>
      <c r="GO279" s="57" t="s">
        <v>16633</v>
      </c>
      <c r="GP279" s="57" t="s">
        <v>16634</v>
      </c>
      <c r="GQ279" s="57" t="s">
        <v>7976</v>
      </c>
      <c r="GR279" s="57" t="s">
        <v>7977</v>
      </c>
      <c r="GS279" s="57" t="s">
        <v>5101</v>
      </c>
      <c r="GY279" s="57" t="s">
        <v>16635</v>
      </c>
      <c r="GZ279" s="57" t="s">
        <v>16636</v>
      </c>
      <c r="HA279" s="57" t="s">
        <v>7981</v>
      </c>
      <c r="HB279" s="57" t="s">
        <v>7982</v>
      </c>
      <c r="HC279" s="57" t="s">
        <v>16637</v>
      </c>
      <c r="HD279" s="57" t="s">
        <v>16638</v>
      </c>
      <c r="HI279" s="57" t="s">
        <v>17342</v>
      </c>
      <c r="HJ279" s="57" t="s">
        <v>17343</v>
      </c>
      <c r="HP279" s="57" t="s">
        <v>18078</v>
      </c>
      <c r="HQ279" s="164" t="s">
        <v>18802</v>
      </c>
      <c r="HR279" s="57" t="s">
        <v>19602</v>
      </c>
      <c r="HS279" s="57" t="s">
        <v>82</v>
      </c>
      <c r="HT279" s="57" t="s">
        <v>79</v>
      </c>
      <c r="HU279" s="57" t="s">
        <v>79</v>
      </c>
      <c r="HV279" s="57" t="s">
        <v>74</v>
      </c>
      <c r="HW279" s="57" t="s">
        <v>79</v>
      </c>
      <c r="HX279" s="57" t="s">
        <v>68</v>
      </c>
      <c r="HY279" s="57" t="s">
        <v>79</v>
      </c>
      <c r="HZ279" s="57" t="s">
        <v>79</v>
      </c>
      <c r="IA279" s="57" t="s">
        <v>79</v>
      </c>
      <c r="IB279" s="57" t="s">
        <v>79</v>
      </c>
      <c r="IC279" s="57" t="s">
        <v>79</v>
      </c>
      <c r="ID279" s="57" t="s">
        <v>79</v>
      </c>
      <c r="IE279" s="57" t="s">
        <v>68</v>
      </c>
      <c r="IF279" s="57" t="s">
        <v>79</v>
      </c>
      <c r="IG279" s="57" t="s">
        <v>79</v>
      </c>
      <c r="IH279" s="57" t="s">
        <v>79</v>
      </c>
      <c r="II279" s="57" t="s">
        <v>82</v>
      </c>
      <c r="IJ279" s="57">
        <v>21547</v>
      </c>
      <c r="IK279" s="57">
        <v>21572</v>
      </c>
      <c r="IT279" s="57">
        <v>2</v>
      </c>
      <c r="IU279" s="57">
        <v>1</v>
      </c>
      <c r="JN279" s="57">
        <v>21547</v>
      </c>
      <c r="JO279" s="57">
        <v>21572</v>
      </c>
      <c r="JP279" s="57">
        <v>31620</v>
      </c>
      <c r="JQ279" s="57">
        <v>31754</v>
      </c>
      <c r="JX279" s="57">
        <v>2</v>
      </c>
      <c r="JY279" s="57">
        <v>1</v>
      </c>
      <c r="JZ279" s="57">
        <v>2</v>
      </c>
      <c r="KA279" s="57">
        <v>2</v>
      </c>
      <c r="KR279" s="57">
        <v>21547</v>
      </c>
      <c r="KS279" s="57">
        <v>21572</v>
      </c>
      <c r="KT279" s="57">
        <v>31436</v>
      </c>
      <c r="LB279" s="57">
        <v>2</v>
      </c>
      <c r="LC279" s="57">
        <v>1</v>
      </c>
      <c r="LD279" s="57">
        <v>2</v>
      </c>
      <c r="LV279" s="57">
        <v>21547</v>
      </c>
      <c r="LW279" s="57">
        <v>21572</v>
      </c>
      <c r="MF279" s="57">
        <v>2</v>
      </c>
      <c r="MG279" s="57">
        <v>1</v>
      </c>
      <c r="MZ279" s="57">
        <v>21547</v>
      </c>
      <c r="NA279" s="57">
        <v>21572</v>
      </c>
      <c r="NB279" s="57">
        <v>31624</v>
      </c>
      <c r="NC279" s="57">
        <v>23684</v>
      </c>
      <c r="NJ279" s="57">
        <v>2</v>
      </c>
      <c r="NK279" s="57">
        <v>1</v>
      </c>
      <c r="NL279" s="57">
        <v>1</v>
      </c>
      <c r="NM279" s="57">
        <v>1</v>
      </c>
      <c r="OD279" s="57">
        <v>32110</v>
      </c>
      <c r="OE279" s="57">
        <v>21547</v>
      </c>
      <c r="OF279" s="57">
        <v>31620</v>
      </c>
      <c r="ON279" s="57">
        <v>1</v>
      </c>
      <c r="OO279" s="57">
        <v>2</v>
      </c>
      <c r="OP279" s="57">
        <v>2</v>
      </c>
      <c r="PJ279" s="57" t="s">
        <v>21017</v>
      </c>
      <c r="PK279" s="57" t="s">
        <v>21018</v>
      </c>
      <c r="PL279" s="57" t="s">
        <v>21019</v>
      </c>
      <c r="PN279" s="57">
        <v>927.6326816000003</v>
      </c>
      <c r="PO279" s="57" t="s">
        <v>18823</v>
      </c>
      <c r="PP279" s="57" t="s">
        <v>18824</v>
      </c>
      <c r="PQ279" s="57" t="s">
        <v>18825</v>
      </c>
      <c r="PR279" s="57" t="s">
        <v>4302</v>
      </c>
      <c r="PS279" s="57" t="s">
        <v>4303</v>
      </c>
      <c r="PT279" s="57" t="s">
        <v>4239</v>
      </c>
      <c r="PU279" s="57" t="s">
        <v>4240</v>
      </c>
      <c r="PV279" s="57" t="s">
        <v>4304</v>
      </c>
      <c r="PW279" s="57" t="s">
        <v>4305</v>
      </c>
    </row>
    <row r="280" spans="1:439" ht="15" customHeight="1" x14ac:dyDescent="0.35">
      <c r="A280" s="57">
        <v>279</v>
      </c>
      <c r="B280" s="57" t="s">
        <v>2420</v>
      </c>
      <c r="C280" s="57" t="s">
        <v>2420</v>
      </c>
      <c r="D280" s="57" t="s">
        <v>461</v>
      </c>
      <c r="E280" s="57" t="s">
        <v>2893</v>
      </c>
      <c r="F280" s="57" t="s">
        <v>2894</v>
      </c>
      <c r="G280" s="57" t="s">
        <v>1229</v>
      </c>
      <c r="H280" s="57" t="s">
        <v>2895</v>
      </c>
      <c r="I280" s="57" t="s">
        <v>2896</v>
      </c>
      <c r="J280" s="57" t="s">
        <v>1228</v>
      </c>
      <c r="K280" s="57" t="s">
        <v>2897</v>
      </c>
      <c r="L280" s="57" t="s">
        <v>1227</v>
      </c>
      <c r="M280" s="57" t="s">
        <v>2898</v>
      </c>
      <c r="N280" s="57" t="s">
        <v>2899</v>
      </c>
      <c r="P280" s="57" t="s">
        <v>1233</v>
      </c>
      <c r="S280" s="57" t="s">
        <v>69</v>
      </c>
      <c r="T280" s="57" t="s">
        <v>69</v>
      </c>
      <c r="U280" s="57" t="s">
        <v>69</v>
      </c>
      <c r="V280" s="57" t="s">
        <v>63</v>
      </c>
      <c r="W280" s="57" t="s">
        <v>69</v>
      </c>
      <c r="X280" s="57" t="s">
        <v>69</v>
      </c>
      <c r="Y280" s="57" t="s">
        <v>63</v>
      </c>
      <c r="Z280" s="57" t="s">
        <v>63</v>
      </c>
      <c r="AA280" s="57" t="s">
        <v>63</v>
      </c>
      <c r="AB280" s="57" t="s">
        <v>63</v>
      </c>
      <c r="AC280" s="57" t="s">
        <v>69</v>
      </c>
      <c r="AD280" s="57" t="s">
        <v>69</v>
      </c>
      <c r="AE280" s="57" t="s">
        <v>69</v>
      </c>
      <c r="AF280" s="57" t="s">
        <v>63</v>
      </c>
      <c r="AG280" s="57" t="s">
        <v>63</v>
      </c>
      <c r="AH280" s="57" t="s">
        <v>70</v>
      </c>
      <c r="AI280" s="57" t="s">
        <v>2900</v>
      </c>
      <c r="AJ280" s="57" t="s">
        <v>65</v>
      </c>
      <c r="AK280" s="57" t="s">
        <v>71</v>
      </c>
      <c r="AL280" s="57" t="s">
        <v>66</v>
      </c>
      <c r="AN280" s="57" t="s">
        <v>2901</v>
      </c>
      <c r="AO280" s="57" t="s">
        <v>1101</v>
      </c>
      <c r="AP280" s="57" t="s">
        <v>18850</v>
      </c>
      <c r="AQ280" s="57" t="s">
        <v>67</v>
      </c>
      <c r="AR280" s="57" t="s">
        <v>67</v>
      </c>
      <c r="AS280" s="57" t="s">
        <v>1419</v>
      </c>
      <c r="AT280" s="57" t="s">
        <v>18801</v>
      </c>
      <c r="AU280" s="57" t="s">
        <v>7217</v>
      </c>
      <c r="AV280" s="57" t="s">
        <v>4526</v>
      </c>
      <c r="AW280" s="57" t="s">
        <v>4628</v>
      </c>
      <c r="AX280" s="57" t="s">
        <v>4629</v>
      </c>
      <c r="AY280" s="57" t="s">
        <v>4630</v>
      </c>
      <c r="AZ280" s="57" t="s">
        <v>4530</v>
      </c>
      <c r="BA280" s="57" t="s">
        <v>4631</v>
      </c>
      <c r="BE280" s="57" t="s">
        <v>7129</v>
      </c>
      <c r="BF280" s="57" t="s">
        <v>4633</v>
      </c>
      <c r="BG280" s="57" t="s">
        <v>7218</v>
      </c>
      <c r="BH280" s="57" t="s">
        <v>7219</v>
      </c>
      <c r="BI280" s="57" t="s">
        <v>4636</v>
      </c>
      <c r="BJ280" s="57" t="s">
        <v>4637</v>
      </c>
      <c r="BK280" s="57" t="s">
        <v>4638</v>
      </c>
      <c r="BO280" s="57" t="s">
        <v>4517</v>
      </c>
      <c r="BP280" s="57" t="s">
        <v>4639</v>
      </c>
      <c r="BQ280" s="57" t="s">
        <v>4640</v>
      </c>
      <c r="BV280" s="57" t="s">
        <v>18063</v>
      </c>
      <c r="BW280" s="164" t="s">
        <v>18805</v>
      </c>
      <c r="BX280" s="57" t="s">
        <v>20055</v>
      </c>
      <c r="BY280" s="57" t="s">
        <v>10242</v>
      </c>
      <c r="BZ280" s="57" t="s">
        <v>7471</v>
      </c>
      <c r="CA280" s="57" t="s">
        <v>7472</v>
      </c>
      <c r="CB280" s="57" t="s">
        <v>7473</v>
      </c>
      <c r="CC280" s="57" t="s">
        <v>7474</v>
      </c>
      <c r="CD280" s="57" t="s">
        <v>7475</v>
      </c>
      <c r="CE280" s="57" t="s">
        <v>5346</v>
      </c>
      <c r="CI280" s="57" t="s">
        <v>10243</v>
      </c>
      <c r="CJ280" s="57" t="s">
        <v>7477</v>
      </c>
      <c r="CK280" s="57" t="s">
        <v>7478</v>
      </c>
      <c r="CL280" s="57" t="s">
        <v>10244</v>
      </c>
      <c r="CM280" s="57" t="s">
        <v>7480</v>
      </c>
      <c r="CN280" s="57" t="s">
        <v>7481</v>
      </c>
      <c r="CO280" s="57" t="s">
        <v>7482</v>
      </c>
      <c r="CS280" s="57" t="s">
        <v>62</v>
      </c>
      <c r="CT280" s="57" t="s">
        <v>7483</v>
      </c>
      <c r="CU280" s="57" t="s">
        <v>7484</v>
      </c>
      <c r="CZ280" s="57" t="s">
        <v>18072</v>
      </c>
      <c r="DA280" s="164" t="s">
        <v>18802</v>
      </c>
      <c r="DB280" s="57" t="s">
        <v>21020</v>
      </c>
      <c r="DC280" s="57" t="s">
        <v>12952</v>
      </c>
      <c r="DD280" s="57" t="s">
        <v>12953</v>
      </c>
      <c r="DE280" s="57" t="s">
        <v>12954</v>
      </c>
      <c r="DF280" s="57" t="s">
        <v>10486</v>
      </c>
      <c r="DG280" s="57" t="s">
        <v>7397</v>
      </c>
      <c r="DH280" s="57" t="s">
        <v>10488</v>
      </c>
      <c r="DI280" s="57" t="s">
        <v>10489</v>
      </c>
      <c r="DJ280" s="57" t="s">
        <v>12955</v>
      </c>
      <c r="DM280" s="57" t="s">
        <v>12956</v>
      </c>
      <c r="DN280" s="57" t="s">
        <v>12957</v>
      </c>
      <c r="DO280" s="57" t="s">
        <v>12958</v>
      </c>
      <c r="DP280" s="57" t="s">
        <v>7400</v>
      </c>
      <c r="DQ280" s="57" t="s">
        <v>12959</v>
      </c>
      <c r="DR280" s="57" t="s">
        <v>12960</v>
      </c>
      <c r="DS280" s="57" t="s">
        <v>10497</v>
      </c>
      <c r="DT280" s="57" t="s">
        <v>12961</v>
      </c>
      <c r="DW280" s="57" t="s">
        <v>10499</v>
      </c>
      <c r="DX280" s="57" t="s">
        <v>4568</v>
      </c>
      <c r="DY280" s="57" t="s">
        <v>9904</v>
      </c>
      <c r="ED280" s="57" t="s">
        <v>18072</v>
      </c>
      <c r="EE280" s="164" t="s">
        <v>18802</v>
      </c>
      <c r="EF280" s="57" t="s">
        <v>19398</v>
      </c>
      <c r="EG280" s="57" t="s">
        <v>13186</v>
      </c>
      <c r="EH280" s="57" t="s">
        <v>13187</v>
      </c>
      <c r="EI280" s="57" t="s">
        <v>13188</v>
      </c>
      <c r="EJ280" s="57" t="s">
        <v>13189</v>
      </c>
      <c r="EK280" s="57" t="s">
        <v>13190</v>
      </c>
      <c r="EL280" s="57" t="s">
        <v>13191</v>
      </c>
      <c r="EM280" s="57" t="s">
        <v>13192</v>
      </c>
      <c r="EQ280" s="57" t="s">
        <v>13193</v>
      </c>
      <c r="ER280" s="57" t="s">
        <v>13194</v>
      </c>
      <c r="ES280" s="57" t="s">
        <v>13195</v>
      </c>
      <c r="ET280" s="57" t="s">
        <v>13196</v>
      </c>
      <c r="EU280" s="57" t="s">
        <v>13197</v>
      </c>
      <c r="EV280" s="57" t="s">
        <v>13198</v>
      </c>
      <c r="EW280" s="57" t="s">
        <v>13199</v>
      </c>
      <c r="FA280" s="57" t="s">
        <v>6405</v>
      </c>
      <c r="FB280" s="57" t="s">
        <v>13113</v>
      </c>
      <c r="FC280" s="57" t="s">
        <v>10614</v>
      </c>
      <c r="FH280" s="57" t="s">
        <v>18075</v>
      </c>
      <c r="FI280" s="164" t="s">
        <v>18805</v>
      </c>
      <c r="FJ280" s="57" t="s">
        <v>19002</v>
      </c>
      <c r="FK280" s="57" t="s">
        <v>13121</v>
      </c>
      <c r="FL280" s="57" t="s">
        <v>21021</v>
      </c>
      <c r="FM280" s="57" t="s">
        <v>17902</v>
      </c>
      <c r="FN280" s="57" t="s">
        <v>15075</v>
      </c>
      <c r="FO280" s="57" t="s">
        <v>15076</v>
      </c>
      <c r="FP280" s="57" t="s">
        <v>15077</v>
      </c>
      <c r="FQ280" s="57" t="s">
        <v>15078</v>
      </c>
      <c r="FU280" s="57" t="s">
        <v>17903</v>
      </c>
      <c r="FV280" s="57" t="s">
        <v>13131</v>
      </c>
      <c r="FW280" s="57" t="s">
        <v>21022</v>
      </c>
      <c r="FX280" s="57" t="s">
        <v>15081</v>
      </c>
      <c r="FY280" s="57" t="s">
        <v>15082</v>
      </c>
      <c r="FZ280" s="57" t="s">
        <v>15083</v>
      </c>
      <c r="GA280" s="57" t="s">
        <v>15084</v>
      </c>
      <c r="GE280" s="57" t="s">
        <v>12436</v>
      </c>
      <c r="GF280" s="57" t="s">
        <v>4781</v>
      </c>
      <c r="GG280" s="57" t="s">
        <v>15086</v>
      </c>
      <c r="GL280" s="57" t="s">
        <v>18072</v>
      </c>
      <c r="GM280" s="164" t="s">
        <v>18802</v>
      </c>
      <c r="GN280" s="57" t="s">
        <v>19396</v>
      </c>
      <c r="GO280" s="57" t="s">
        <v>820</v>
      </c>
      <c r="GP280" s="57" t="s">
        <v>821</v>
      </c>
      <c r="GQ280" s="57" t="s">
        <v>16590</v>
      </c>
      <c r="GR280" s="57" t="s">
        <v>16591</v>
      </c>
      <c r="GS280" s="57" t="s">
        <v>824</v>
      </c>
      <c r="GY280" s="57" t="s">
        <v>825</v>
      </c>
      <c r="GZ280" s="57" t="s">
        <v>16592</v>
      </c>
      <c r="HA280" s="57" t="s">
        <v>827</v>
      </c>
      <c r="HB280" s="57" t="s">
        <v>828</v>
      </c>
      <c r="HC280" s="57" t="s">
        <v>829</v>
      </c>
      <c r="HI280" s="57" t="s">
        <v>604</v>
      </c>
      <c r="HJ280" s="57" t="s">
        <v>697</v>
      </c>
      <c r="HK280" s="57" t="s">
        <v>614</v>
      </c>
      <c r="HP280" s="57" t="s">
        <v>18061</v>
      </c>
      <c r="HQ280" s="164" t="s">
        <v>18835</v>
      </c>
      <c r="HR280" s="57" t="s">
        <v>19184</v>
      </c>
      <c r="HS280" s="57" t="s">
        <v>74</v>
      </c>
      <c r="HT280" s="57" t="s">
        <v>74</v>
      </c>
      <c r="HU280" s="57" t="s">
        <v>74</v>
      </c>
      <c r="HV280" s="57" t="s">
        <v>68</v>
      </c>
      <c r="HW280" s="57" t="s">
        <v>74</v>
      </c>
      <c r="HX280" s="57" t="s">
        <v>74</v>
      </c>
      <c r="HY280" s="57" t="s">
        <v>74</v>
      </c>
      <c r="HZ280" s="57" t="s">
        <v>74</v>
      </c>
      <c r="IA280" s="57" t="s">
        <v>74</v>
      </c>
      <c r="IB280" s="57" t="s">
        <v>74</v>
      </c>
      <c r="IC280" s="57" t="s">
        <v>74</v>
      </c>
      <c r="ID280" s="57" t="s">
        <v>74</v>
      </c>
      <c r="IE280" s="57" t="s">
        <v>74</v>
      </c>
      <c r="IF280" s="57" t="s">
        <v>79</v>
      </c>
      <c r="IG280" s="57" t="s">
        <v>68</v>
      </c>
      <c r="IH280" s="57" t="s">
        <v>74</v>
      </c>
      <c r="II280" s="57" t="s">
        <v>74</v>
      </c>
      <c r="IJ280" s="57">
        <v>31436</v>
      </c>
      <c r="IK280" s="57">
        <v>21572</v>
      </c>
      <c r="IT280" s="57">
        <v>2</v>
      </c>
      <c r="IU280" s="57">
        <v>1</v>
      </c>
      <c r="JN280" s="57">
        <v>31754</v>
      </c>
      <c r="JO280" s="57">
        <v>31768</v>
      </c>
      <c r="JX280" s="57">
        <v>2</v>
      </c>
      <c r="JY280" s="57">
        <v>2</v>
      </c>
      <c r="KR280" s="57">
        <v>31721</v>
      </c>
      <c r="KS280" s="57">
        <v>31633</v>
      </c>
      <c r="KT280" s="57">
        <v>21547</v>
      </c>
      <c r="LB280" s="57">
        <v>2</v>
      </c>
      <c r="LC280" s="57">
        <v>1</v>
      </c>
      <c r="LD280" s="57">
        <v>2</v>
      </c>
      <c r="LV280" s="57">
        <v>21572</v>
      </c>
      <c r="LW280" s="57">
        <v>21547</v>
      </c>
      <c r="MF280" s="57">
        <v>1</v>
      </c>
      <c r="MG280" s="57">
        <v>2</v>
      </c>
      <c r="MZ280" s="57">
        <v>31743</v>
      </c>
      <c r="NA280" s="57">
        <v>21547</v>
      </c>
      <c r="NB280" s="57">
        <v>31768</v>
      </c>
      <c r="NJ280" s="57">
        <v>2</v>
      </c>
      <c r="NK280" s="57">
        <v>2</v>
      </c>
      <c r="NL280" s="57">
        <v>2</v>
      </c>
      <c r="OD280" s="57">
        <v>21547</v>
      </c>
      <c r="ON280" s="57">
        <v>2</v>
      </c>
      <c r="PJ280" s="57" t="s">
        <v>21023</v>
      </c>
      <c r="PK280" s="57" t="s">
        <v>21024</v>
      </c>
      <c r="PL280" s="57" t="s">
        <v>21025</v>
      </c>
      <c r="PN280" s="57">
        <v>1225.1463353999998</v>
      </c>
      <c r="PO280" s="57" t="s">
        <v>18823</v>
      </c>
      <c r="PP280" s="57" t="s">
        <v>18824</v>
      </c>
      <c r="PQ280" s="57" t="s">
        <v>18825</v>
      </c>
      <c r="PR280" s="57" t="s">
        <v>4306</v>
      </c>
      <c r="PS280" s="57" t="s">
        <v>4307</v>
      </c>
      <c r="PT280" s="57" t="s">
        <v>4308</v>
      </c>
      <c r="PU280" s="57" t="s">
        <v>4309</v>
      </c>
      <c r="PV280" s="57" t="s">
        <v>4123</v>
      </c>
      <c r="PW280" s="57" t="s">
        <v>4310</v>
      </c>
    </row>
    <row r="281" spans="1:439" ht="15" customHeight="1" x14ac:dyDescent="0.35">
      <c r="A281" s="57">
        <v>280</v>
      </c>
      <c r="B281" s="57" t="s">
        <v>2420</v>
      </c>
      <c r="C281" s="57" t="s">
        <v>2420</v>
      </c>
      <c r="D281" s="57" t="s">
        <v>462</v>
      </c>
      <c r="E281" s="57" t="s">
        <v>2902</v>
      </c>
      <c r="F281" s="57" t="s">
        <v>2903</v>
      </c>
      <c r="P281" s="57" t="s">
        <v>1610</v>
      </c>
      <c r="Q281" s="57" t="s">
        <v>1597</v>
      </c>
      <c r="S281" s="57" t="s">
        <v>69</v>
      </c>
      <c r="T281" s="57" t="s">
        <v>69</v>
      </c>
      <c r="U281" s="57" t="s">
        <v>69</v>
      </c>
      <c r="V281" s="57" t="s">
        <v>69</v>
      </c>
      <c r="W281" s="57" t="s">
        <v>69</v>
      </c>
      <c r="X281" s="57" t="s">
        <v>69</v>
      </c>
      <c r="Y281" s="57" t="s">
        <v>69</v>
      </c>
      <c r="Z281" s="57" t="s">
        <v>69</v>
      </c>
      <c r="AA281" s="57" t="s">
        <v>69</v>
      </c>
      <c r="AB281" s="57" t="s">
        <v>63</v>
      </c>
      <c r="AC281" s="57" t="s">
        <v>69</v>
      </c>
      <c r="AD281" s="57" t="s">
        <v>63</v>
      </c>
      <c r="AE281" s="57" t="s">
        <v>63</v>
      </c>
      <c r="AF281" s="57" t="s">
        <v>69</v>
      </c>
      <c r="AG281" s="57" t="s">
        <v>69</v>
      </c>
      <c r="AH281" s="57" t="s">
        <v>75</v>
      </c>
      <c r="AI281" s="57" t="s">
        <v>2904</v>
      </c>
      <c r="AJ281" s="57" t="s">
        <v>76</v>
      </c>
      <c r="AK281" s="57" t="s">
        <v>81</v>
      </c>
      <c r="AL281" s="57" t="s">
        <v>72</v>
      </c>
      <c r="AM281" s="57" t="s">
        <v>2905</v>
      </c>
      <c r="AO281" s="57" t="s">
        <v>1102</v>
      </c>
      <c r="AP281" s="57" t="s">
        <v>19223</v>
      </c>
      <c r="AQ281" s="57" t="s">
        <v>67</v>
      </c>
      <c r="AR281" s="57" t="s">
        <v>78</v>
      </c>
      <c r="AS281" s="57" t="s">
        <v>2513</v>
      </c>
      <c r="AT281" s="57" t="s">
        <v>18801</v>
      </c>
      <c r="AU281" s="57" t="s">
        <v>21026</v>
      </c>
      <c r="AV281" s="57" t="s">
        <v>6057</v>
      </c>
      <c r="AW281" s="57" t="s">
        <v>5184</v>
      </c>
      <c r="AX281" s="57" t="s">
        <v>7179</v>
      </c>
      <c r="AY281" s="57" t="s">
        <v>5186</v>
      </c>
      <c r="AZ281" s="57" t="s">
        <v>5187</v>
      </c>
      <c r="BE281" s="57" t="s">
        <v>21027</v>
      </c>
      <c r="BF281" s="57" t="s">
        <v>7181</v>
      </c>
      <c r="BG281" s="57" t="s">
        <v>5178</v>
      </c>
      <c r="BH281" s="57" t="s">
        <v>19238</v>
      </c>
      <c r="BI281" s="57" t="s">
        <v>5146</v>
      </c>
      <c r="BJ281" s="57" t="s">
        <v>5193</v>
      </c>
      <c r="BO281" s="57" t="s">
        <v>21028</v>
      </c>
      <c r="BP281" s="57" t="s">
        <v>7183</v>
      </c>
      <c r="BQ281" s="57" t="s">
        <v>8833</v>
      </c>
      <c r="BV281" s="57" t="s">
        <v>18059</v>
      </c>
      <c r="BW281" s="164" t="s">
        <v>18805</v>
      </c>
      <c r="BX281" s="57" t="s">
        <v>18942</v>
      </c>
      <c r="BY281" s="57" t="s">
        <v>10245</v>
      </c>
      <c r="BZ281" s="57" t="s">
        <v>5142</v>
      </c>
      <c r="CA281" s="57" t="s">
        <v>5149</v>
      </c>
      <c r="CI281" s="57" t="s">
        <v>10246</v>
      </c>
      <c r="CJ281" s="57" t="s">
        <v>5145</v>
      </c>
      <c r="CK281" s="57" t="s">
        <v>10247</v>
      </c>
      <c r="CS281" s="57" t="s">
        <v>4973</v>
      </c>
      <c r="CT281" s="57" t="s">
        <v>10248</v>
      </c>
      <c r="CU281" s="57" t="s">
        <v>5034</v>
      </c>
      <c r="CZ281" s="57" t="s">
        <v>18084</v>
      </c>
      <c r="DA281" s="164" t="s">
        <v>18835</v>
      </c>
      <c r="DB281" s="57" t="s">
        <v>19700</v>
      </c>
      <c r="DC281" s="57" t="s">
        <v>8070</v>
      </c>
      <c r="DD281" s="57" t="s">
        <v>8072</v>
      </c>
      <c r="DE281" s="57" t="s">
        <v>10208</v>
      </c>
      <c r="DF281" s="57" t="s">
        <v>10209</v>
      </c>
      <c r="DG281" s="57" t="s">
        <v>8073</v>
      </c>
      <c r="DM281" s="57" t="s">
        <v>21029</v>
      </c>
      <c r="DN281" s="57" t="s">
        <v>8063</v>
      </c>
      <c r="DO281" s="57" t="s">
        <v>10211</v>
      </c>
      <c r="DP281" s="57" t="s">
        <v>10212</v>
      </c>
      <c r="DQ281" s="57" t="s">
        <v>8079</v>
      </c>
      <c r="DW281" s="57" t="s">
        <v>10213</v>
      </c>
      <c r="DX281" s="57" t="s">
        <v>10214</v>
      </c>
      <c r="DY281" s="57" t="s">
        <v>19239</v>
      </c>
      <c r="ED281" s="57" t="s">
        <v>18066</v>
      </c>
      <c r="EE281" s="164" t="s">
        <v>18802</v>
      </c>
      <c r="EF281" s="57" t="s">
        <v>19055</v>
      </c>
      <c r="EG281" s="57" t="s">
        <v>12887</v>
      </c>
      <c r="EH281" s="57" t="s">
        <v>11767</v>
      </c>
      <c r="EI281" s="57" t="s">
        <v>12936</v>
      </c>
      <c r="EJ281" s="57" t="s">
        <v>12937</v>
      </c>
      <c r="EK281" s="57" t="s">
        <v>12890</v>
      </c>
      <c r="EQ281" s="57" t="s">
        <v>21030</v>
      </c>
      <c r="ER281" s="57" t="s">
        <v>21031</v>
      </c>
      <c r="ES281" s="57" t="s">
        <v>21032</v>
      </c>
      <c r="ET281" s="57" t="s">
        <v>12326</v>
      </c>
      <c r="EU281" s="57" t="s">
        <v>11771</v>
      </c>
      <c r="EV281" s="57" t="s">
        <v>11772</v>
      </c>
      <c r="FA281" s="57" t="s">
        <v>12897</v>
      </c>
      <c r="FB281" s="57" t="s">
        <v>7468</v>
      </c>
      <c r="FH281" s="57" t="s">
        <v>18066</v>
      </c>
      <c r="FI281" s="164" t="s">
        <v>18802</v>
      </c>
      <c r="FJ281" s="57" t="s">
        <v>19290</v>
      </c>
      <c r="FK281" s="57" t="s">
        <v>16470</v>
      </c>
      <c r="FL281" s="57" t="s">
        <v>16471</v>
      </c>
      <c r="FM281" s="57" t="s">
        <v>8061</v>
      </c>
      <c r="FN281" s="57" t="s">
        <v>14890</v>
      </c>
      <c r="FO281" s="57" t="s">
        <v>16472</v>
      </c>
      <c r="FU281" s="57" t="s">
        <v>16473</v>
      </c>
      <c r="FV281" s="57" t="s">
        <v>14893</v>
      </c>
      <c r="FW281" s="57" t="s">
        <v>11741</v>
      </c>
      <c r="FX281" s="57" t="s">
        <v>16474</v>
      </c>
      <c r="GE281" s="57" t="s">
        <v>4728</v>
      </c>
      <c r="GF281" s="57" t="s">
        <v>5652</v>
      </c>
      <c r="GL281" s="57" t="s">
        <v>18069</v>
      </c>
      <c r="GM281" s="164" t="s">
        <v>18805</v>
      </c>
      <c r="GN281" s="57" t="s">
        <v>20851</v>
      </c>
      <c r="GO281" s="57" t="s">
        <v>21033</v>
      </c>
      <c r="GP281" s="57" t="s">
        <v>21034</v>
      </c>
      <c r="GQ281" s="57" t="s">
        <v>21035</v>
      </c>
      <c r="GR281" s="57" t="s">
        <v>21036</v>
      </c>
      <c r="GS281" s="57" t="s">
        <v>16704</v>
      </c>
      <c r="GT281" s="57" t="s">
        <v>16705</v>
      </c>
      <c r="GY281" s="57" t="s">
        <v>21037</v>
      </c>
      <c r="GZ281" s="57" t="s">
        <v>21038</v>
      </c>
      <c r="HA281" s="57" t="s">
        <v>15838</v>
      </c>
      <c r="HB281" s="57" t="s">
        <v>16707</v>
      </c>
      <c r="HC281" s="57" t="s">
        <v>16708</v>
      </c>
      <c r="HD281" s="57" t="s">
        <v>8662</v>
      </c>
      <c r="HE281" s="57" t="s">
        <v>15128</v>
      </c>
      <c r="HI281" s="57" t="s">
        <v>13354</v>
      </c>
      <c r="HP281" s="57" t="s">
        <v>18075</v>
      </c>
      <c r="HQ281" s="164" t="s">
        <v>18935</v>
      </c>
      <c r="HR281" s="57" t="s">
        <v>19290</v>
      </c>
      <c r="HS281" s="57" t="s">
        <v>79</v>
      </c>
      <c r="HT281" s="57" t="s">
        <v>79</v>
      </c>
      <c r="HU281" s="57" t="s">
        <v>79</v>
      </c>
      <c r="HV281" s="57" t="s">
        <v>79</v>
      </c>
      <c r="HW281" s="57" t="s">
        <v>79</v>
      </c>
      <c r="HX281" s="57" t="s">
        <v>79</v>
      </c>
      <c r="HY281" s="57" t="s">
        <v>82</v>
      </c>
      <c r="HZ281" s="57" t="s">
        <v>82</v>
      </c>
      <c r="IA281" s="57" t="s">
        <v>79</v>
      </c>
      <c r="IB281" s="57" t="s">
        <v>82</v>
      </c>
      <c r="IC281" s="57" t="s">
        <v>82</v>
      </c>
      <c r="ID281" s="57" t="s">
        <v>79</v>
      </c>
      <c r="IE281" s="57" t="s">
        <v>82</v>
      </c>
      <c r="IF281" s="57" t="s">
        <v>79</v>
      </c>
      <c r="IG281" s="57" t="s">
        <v>79</v>
      </c>
      <c r="IH281" s="57" t="s">
        <v>79</v>
      </c>
      <c r="II281" s="57" t="s">
        <v>68</v>
      </c>
      <c r="IJ281" s="57">
        <v>34085</v>
      </c>
      <c r="IK281" s="57">
        <v>34593</v>
      </c>
      <c r="IL281" s="57">
        <v>21532</v>
      </c>
      <c r="IM281" s="57">
        <v>21510</v>
      </c>
      <c r="IT281" s="57">
        <v>1</v>
      </c>
      <c r="IU281" s="57">
        <v>2</v>
      </c>
      <c r="IV281" s="57">
        <v>1</v>
      </c>
      <c r="IW281" s="57">
        <v>1</v>
      </c>
      <c r="JN281" s="57">
        <v>13154</v>
      </c>
      <c r="JO281" s="57">
        <v>13254</v>
      </c>
      <c r="JP281" s="57">
        <v>34085</v>
      </c>
      <c r="JQ281" s="57">
        <v>34593</v>
      </c>
      <c r="JX281" s="57">
        <v>2</v>
      </c>
      <c r="JY281" s="57">
        <v>1</v>
      </c>
      <c r="JZ281" s="57">
        <v>1</v>
      </c>
      <c r="KA281" s="57">
        <v>2</v>
      </c>
      <c r="KR281" s="57">
        <v>34085</v>
      </c>
      <c r="KS281" s="57">
        <v>15254</v>
      </c>
      <c r="KT281" s="57">
        <v>34592</v>
      </c>
      <c r="KU281" s="57">
        <v>34554</v>
      </c>
      <c r="KV281" s="57">
        <v>34254</v>
      </c>
      <c r="LB281" s="57">
        <v>1</v>
      </c>
      <c r="LC281" s="57">
        <v>2</v>
      </c>
      <c r="LD281" s="57">
        <v>2</v>
      </c>
      <c r="LE281" s="57">
        <v>2</v>
      </c>
      <c r="LF281" s="57">
        <v>2</v>
      </c>
      <c r="LV281" s="57">
        <v>34085</v>
      </c>
      <c r="LW281" s="57">
        <v>15254</v>
      </c>
      <c r="LX281" s="57">
        <v>34582</v>
      </c>
      <c r="LY281" s="57">
        <v>34254</v>
      </c>
      <c r="MF281" s="57">
        <v>1</v>
      </c>
      <c r="MG281" s="57">
        <v>2</v>
      </c>
      <c r="MH281" s="57">
        <v>2</v>
      </c>
      <c r="MI281" s="57">
        <v>2</v>
      </c>
      <c r="MZ281" s="57">
        <v>21532</v>
      </c>
      <c r="NA281" s="57">
        <v>21510</v>
      </c>
      <c r="NB281" s="57">
        <v>34085</v>
      </c>
      <c r="NC281" s="57">
        <v>21572</v>
      </c>
      <c r="ND281" s="57">
        <v>31407</v>
      </c>
      <c r="NJ281" s="57">
        <v>1</v>
      </c>
      <c r="NK281" s="57">
        <v>1</v>
      </c>
      <c r="NL281" s="57">
        <v>1</v>
      </c>
      <c r="NM281" s="57">
        <v>1</v>
      </c>
      <c r="NN281" s="57">
        <v>1</v>
      </c>
      <c r="OD281" s="57">
        <v>34085</v>
      </c>
      <c r="OE281" s="57">
        <v>34254</v>
      </c>
      <c r="OF281" s="57">
        <v>21572</v>
      </c>
      <c r="ON281" s="57">
        <v>1</v>
      </c>
      <c r="OO281" s="57">
        <v>2</v>
      </c>
      <c r="OP281" s="57">
        <v>1</v>
      </c>
      <c r="PJ281" s="57" t="s">
        <v>21039</v>
      </c>
      <c r="PK281" s="57" t="s">
        <v>21040</v>
      </c>
      <c r="PL281" s="57" t="s">
        <v>21041</v>
      </c>
      <c r="PN281" s="57">
        <v>2511.2269824999998</v>
      </c>
      <c r="PO281" s="57" t="s">
        <v>18823</v>
      </c>
      <c r="PP281" s="57" t="s">
        <v>18824</v>
      </c>
      <c r="PQ281" s="57" t="s">
        <v>18825</v>
      </c>
      <c r="PR281" s="57" t="s">
        <v>3417</v>
      </c>
      <c r="PS281" s="57" t="s">
        <v>4311</v>
      </c>
      <c r="PT281" s="57" t="s">
        <v>3418</v>
      </c>
      <c r="PU281" s="57" t="s">
        <v>4234</v>
      </c>
      <c r="PV281" s="57" t="s">
        <v>4312</v>
      </c>
      <c r="PW281" s="57" t="s">
        <v>3454</v>
      </c>
    </row>
    <row r="282" spans="1:439" ht="15" customHeight="1" x14ac:dyDescent="0.35">
      <c r="A282" s="57">
        <v>281</v>
      </c>
      <c r="B282" s="57" t="s">
        <v>2420</v>
      </c>
      <c r="C282" s="57" t="s">
        <v>2420</v>
      </c>
      <c r="D282" s="57" t="s">
        <v>463</v>
      </c>
      <c r="E282" s="57" t="s">
        <v>2906</v>
      </c>
      <c r="F282" s="57" t="s">
        <v>2907</v>
      </c>
      <c r="P282" s="57" t="s">
        <v>1690</v>
      </c>
      <c r="S282" s="57" t="s">
        <v>69</v>
      </c>
      <c r="T282" s="57" t="s">
        <v>63</v>
      </c>
      <c r="U282" s="57" t="s">
        <v>69</v>
      </c>
      <c r="V282" s="57" t="s">
        <v>63</v>
      </c>
      <c r="W282" s="57" t="s">
        <v>69</v>
      </c>
      <c r="X282" s="57" t="s">
        <v>69</v>
      </c>
      <c r="Y282" s="57" t="s">
        <v>69</v>
      </c>
      <c r="Z282" s="57" t="s">
        <v>63</v>
      </c>
      <c r="AA282" s="57" t="s">
        <v>69</v>
      </c>
      <c r="AB282" s="57" t="s">
        <v>69</v>
      </c>
      <c r="AC282" s="57" t="s">
        <v>69</v>
      </c>
      <c r="AD282" s="57" t="s">
        <v>69</v>
      </c>
      <c r="AE282" s="57" t="s">
        <v>69</v>
      </c>
      <c r="AF282" s="57" t="s">
        <v>63</v>
      </c>
      <c r="AG282" s="57" t="s">
        <v>63</v>
      </c>
      <c r="AH282" s="57" t="s">
        <v>70</v>
      </c>
      <c r="AI282" s="57" t="s">
        <v>2908</v>
      </c>
      <c r="AJ282" s="57" t="s">
        <v>71</v>
      </c>
      <c r="AK282" s="57" t="s">
        <v>71</v>
      </c>
      <c r="AL282" s="57" t="s">
        <v>66</v>
      </c>
      <c r="AN282" s="57" t="s">
        <v>2909</v>
      </c>
      <c r="AO282" s="57" t="s">
        <v>1103</v>
      </c>
      <c r="AP282" s="57" t="s">
        <v>18948</v>
      </c>
      <c r="AQ282" s="57" t="s">
        <v>67</v>
      </c>
      <c r="AR282" s="57" t="s">
        <v>67</v>
      </c>
      <c r="AS282" s="57" t="s">
        <v>1419</v>
      </c>
      <c r="AT282" s="57" t="s">
        <v>18892</v>
      </c>
      <c r="AU282" s="57" t="s">
        <v>4525</v>
      </c>
      <c r="AV282" s="57" t="s">
        <v>5300</v>
      </c>
      <c r="AW282" s="57" t="s">
        <v>5301</v>
      </c>
      <c r="AX282" s="57" t="s">
        <v>5302</v>
      </c>
      <c r="AY282" s="57" t="s">
        <v>5303</v>
      </c>
      <c r="AZ282" s="57" t="s">
        <v>5304</v>
      </c>
      <c r="BA282" s="57" t="s">
        <v>5305</v>
      </c>
      <c r="BE282" s="57" t="s">
        <v>5306</v>
      </c>
      <c r="BF282" s="57" t="s">
        <v>5307</v>
      </c>
      <c r="BG282" s="57" t="s">
        <v>7220</v>
      </c>
      <c r="BH282" s="57" t="s">
        <v>5309</v>
      </c>
      <c r="BI282" s="57" t="s">
        <v>5310</v>
      </c>
      <c r="BJ282" s="57" t="s">
        <v>5311</v>
      </c>
      <c r="BK282" s="57" t="s">
        <v>5312</v>
      </c>
      <c r="BL282" s="57" t="s">
        <v>5313</v>
      </c>
      <c r="BO282" s="57" t="s">
        <v>4525</v>
      </c>
      <c r="BP282" s="57" t="s">
        <v>605</v>
      </c>
      <c r="BQ282" s="57" t="s">
        <v>4640</v>
      </c>
      <c r="BV282" s="57" t="s">
        <v>18072</v>
      </c>
      <c r="BW282" s="164" t="s">
        <v>18802</v>
      </c>
      <c r="BX282" s="57" t="s">
        <v>18862</v>
      </c>
      <c r="BY282" s="57" t="s">
        <v>10249</v>
      </c>
      <c r="BZ282" s="57" t="s">
        <v>8188</v>
      </c>
      <c r="CA282" s="57" t="s">
        <v>8189</v>
      </c>
      <c r="CB282" s="57" t="s">
        <v>8190</v>
      </c>
      <c r="CC282" s="57" t="s">
        <v>7383</v>
      </c>
      <c r="CI282" s="57" t="s">
        <v>10250</v>
      </c>
      <c r="CJ282" s="57" t="s">
        <v>5340</v>
      </c>
      <c r="CK282" s="57" t="s">
        <v>8192</v>
      </c>
      <c r="CL282" s="57" t="s">
        <v>8193</v>
      </c>
      <c r="CM282" s="57" t="s">
        <v>8194</v>
      </c>
      <c r="CN282" s="57" t="s">
        <v>8195</v>
      </c>
      <c r="CO282" s="57" t="s">
        <v>8196</v>
      </c>
      <c r="CS282" s="57" t="s">
        <v>8197</v>
      </c>
      <c r="CT282" s="57" t="s">
        <v>8198</v>
      </c>
      <c r="CU282" s="57" t="s">
        <v>6405</v>
      </c>
      <c r="CZ282" s="57" t="s">
        <v>18063</v>
      </c>
      <c r="DA282" s="164" t="s">
        <v>18805</v>
      </c>
      <c r="DB282" s="57" t="s">
        <v>18862</v>
      </c>
      <c r="DC282" s="57" t="s">
        <v>11093</v>
      </c>
      <c r="DD282" s="57" t="s">
        <v>11094</v>
      </c>
      <c r="DE282" s="57" t="s">
        <v>11095</v>
      </c>
      <c r="DF282" s="57" t="s">
        <v>11096</v>
      </c>
      <c r="DG282" s="57" t="s">
        <v>6923</v>
      </c>
      <c r="DM282" s="57" t="s">
        <v>11097</v>
      </c>
      <c r="DN282" s="57" t="s">
        <v>11098</v>
      </c>
      <c r="DO282" s="57" t="s">
        <v>11099</v>
      </c>
      <c r="DP282" s="57" t="s">
        <v>11100</v>
      </c>
      <c r="DQ282" s="57" t="s">
        <v>11101</v>
      </c>
      <c r="DR282" s="57" t="s">
        <v>11102</v>
      </c>
      <c r="DW282" s="57" t="s">
        <v>697</v>
      </c>
      <c r="DX282" s="57" t="s">
        <v>12963</v>
      </c>
      <c r="ED282" s="57" t="s">
        <v>18061</v>
      </c>
      <c r="EE282" s="164" t="s">
        <v>18835</v>
      </c>
      <c r="EF282" s="57" t="s">
        <v>18851</v>
      </c>
      <c r="EG282" s="57" t="s">
        <v>19347</v>
      </c>
      <c r="EH282" s="57" t="s">
        <v>19348</v>
      </c>
      <c r="EI282" s="57" t="s">
        <v>19349</v>
      </c>
      <c r="EJ282" s="57" t="s">
        <v>19350</v>
      </c>
      <c r="EK282" s="57" t="s">
        <v>11310</v>
      </c>
      <c r="EL282" s="57" t="s">
        <v>19351</v>
      </c>
      <c r="EQ282" s="57" t="s">
        <v>19352</v>
      </c>
      <c r="ER282" s="57" t="s">
        <v>19353</v>
      </c>
      <c r="ES282" s="57" t="s">
        <v>19354</v>
      </c>
      <c r="ET282" s="57" t="s">
        <v>19355</v>
      </c>
      <c r="EU282" s="57" t="s">
        <v>19356</v>
      </c>
      <c r="EV282" s="57" t="s">
        <v>14016</v>
      </c>
      <c r="EW282" s="57" t="s">
        <v>19357</v>
      </c>
      <c r="EX282" s="57" t="s">
        <v>19358</v>
      </c>
      <c r="FA282" s="57" t="s">
        <v>6405</v>
      </c>
      <c r="FB282" s="57" t="s">
        <v>11438</v>
      </c>
      <c r="FC282" s="57" t="s">
        <v>13114</v>
      </c>
      <c r="FH282" s="57" t="s">
        <v>18084</v>
      </c>
      <c r="FI282" s="164" t="s">
        <v>18802</v>
      </c>
      <c r="FJ282" s="57" t="s">
        <v>19017</v>
      </c>
      <c r="HS282" s="57" t="s">
        <v>79</v>
      </c>
      <c r="HT282" s="57" t="s">
        <v>79</v>
      </c>
      <c r="HU282" s="57" t="s">
        <v>79</v>
      </c>
      <c r="HV282" s="57" t="s">
        <v>74</v>
      </c>
      <c r="HW282" s="57" t="s">
        <v>79</v>
      </c>
      <c r="HX282" s="57" t="s">
        <v>74</v>
      </c>
      <c r="HY282" s="57" t="s">
        <v>74</v>
      </c>
      <c r="HZ282" s="57" t="s">
        <v>79</v>
      </c>
      <c r="IA282" s="57" t="s">
        <v>79</v>
      </c>
      <c r="IB282" s="57" t="s">
        <v>79</v>
      </c>
      <c r="IC282" s="57" t="s">
        <v>79</v>
      </c>
      <c r="ID282" s="57" t="s">
        <v>74</v>
      </c>
      <c r="IE282" s="57" t="s">
        <v>68</v>
      </c>
      <c r="IF282" s="57" t="s">
        <v>79</v>
      </c>
      <c r="IG282" s="57" t="s">
        <v>74</v>
      </c>
      <c r="IH282" s="57" t="s">
        <v>79</v>
      </c>
      <c r="II282" s="57" t="s">
        <v>74</v>
      </c>
      <c r="IJ282" s="57">
        <v>31721</v>
      </c>
      <c r="IK282" s="57">
        <v>11454</v>
      </c>
      <c r="IL282" s="57">
        <v>31436</v>
      </c>
      <c r="IM282" s="57">
        <v>21547</v>
      </c>
      <c r="IN282" s="57">
        <v>21572</v>
      </c>
      <c r="IT282" s="57">
        <v>1</v>
      </c>
      <c r="IU282" s="57">
        <v>1</v>
      </c>
      <c r="IV282" s="57">
        <v>2</v>
      </c>
      <c r="IW282" s="57">
        <v>2</v>
      </c>
      <c r="IX282" s="57">
        <v>1</v>
      </c>
      <c r="JN282" s="57">
        <v>31436</v>
      </c>
      <c r="JO282" s="57">
        <v>21543</v>
      </c>
      <c r="JP282" s="57">
        <v>34005</v>
      </c>
      <c r="JQ282" s="57">
        <v>11554</v>
      </c>
      <c r="JR282" s="57">
        <v>21572</v>
      </c>
      <c r="JX282" s="57">
        <v>2</v>
      </c>
      <c r="JY282" s="57">
        <v>2</v>
      </c>
      <c r="JZ282" s="57">
        <v>1</v>
      </c>
      <c r="KA282" s="57">
        <v>1</v>
      </c>
      <c r="KB282" s="57">
        <v>1</v>
      </c>
      <c r="KR282" s="57">
        <v>21547</v>
      </c>
      <c r="KS282" s="57">
        <v>21572</v>
      </c>
      <c r="KT282" s="57">
        <v>11454</v>
      </c>
      <c r="LB282" s="57">
        <v>2</v>
      </c>
      <c r="LC282" s="57">
        <v>1</v>
      </c>
      <c r="LD282" s="57">
        <v>1</v>
      </c>
      <c r="LV282" s="57">
        <v>21547</v>
      </c>
      <c r="LW282" s="57">
        <v>21572</v>
      </c>
      <c r="MF282" s="57">
        <v>2</v>
      </c>
      <c r="MG282" s="57">
        <v>1</v>
      </c>
      <c r="PJ282" s="57" t="s">
        <v>21042</v>
      </c>
      <c r="PK282" s="57" t="s">
        <v>21043</v>
      </c>
      <c r="PL282" s="57" t="s">
        <v>21044</v>
      </c>
      <c r="PN282" s="57">
        <v>631.30831510000007</v>
      </c>
      <c r="PO282" s="57" t="s">
        <v>18823</v>
      </c>
      <c r="PP282" s="57" t="s">
        <v>18824</v>
      </c>
      <c r="PQ282" s="57" t="s">
        <v>18825</v>
      </c>
      <c r="PR282" s="57" t="s">
        <v>4313</v>
      </c>
      <c r="PS282" s="57" t="s">
        <v>4314</v>
      </c>
      <c r="PT282" s="57" t="s">
        <v>4315</v>
      </c>
      <c r="PU282" s="57" t="s">
        <v>3498</v>
      </c>
      <c r="PV282" s="57" t="s">
        <v>3167</v>
      </c>
      <c r="PW282" s="57" t="s">
        <v>3167</v>
      </c>
    </row>
    <row r="283" spans="1:439" ht="15" customHeight="1" x14ac:dyDescent="0.35">
      <c r="A283" s="57">
        <v>282</v>
      </c>
      <c r="B283" s="57" t="s">
        <v>2420</v>
      </c>
      <c r="C283" s="57" t="s">
        <v>2420</v>
      </c>
      <c r="D283" s="57" t="s">
        <v>502</v>
      </c>
      <c r="E283" s="57" t="s">
        <v>2910</v>
      </c>
      <c r="F283" s="57" t="s">
        <v>2911</v>
      </c>
      <c r="P283" s="57" t="s">
        <v>1728</v>
      </c>
      <c r="Q283" s="57" t="s">
        <v>1708</v>
      </c>
      <c r="S283" s="57" t="s">
        <v>69</v>
      </c>
      <c r="T283" s="57" t="s">
        <v>69</v>
      </c>
      <c r="U283" s="57" t="s">
        <v>69</v>
      </c>
      <c r="V283" s="57" t="s">
        <v>69</v>
      </c>
      <c r="W283" s="57" t="s">
        <v>69</v>
      </c>
      <c r="X283" s="57" t="s">
        <v>69</v>
      </c>
      <c r="Y283" s="57" t="s">
        <v>69</v>
      </c>
      <c r="Z283" s="57" t="s">
        <v>69</v>
      </c>
      <c r="AA283" s="57" t="s">
        <v>69</v>
      </c>
      <c r="AB283" s="57" t="s">
        <v>63</v>
      </c>
      <c r="AC283" s="57" t="s">
        <v>69</v>
      </c>
      <c r="AD283" s="57" t="s">
        <v>69</v>
      </c>
      <c r="AE283" s="57" t="s">
        <v>69</v>
      </c>
      <c r="AF283" s="57" t="s">
        <v>69</v>
      </c>
      <c r="AG283" s="57" t="s">
        <v>69</v>
      </c>
      <c r="AH283" s="57" t="s">
        <v>75</v>
      </c>
      <c r="AI283" s="57" t="s">
        <v>1372</v>
      </c>
      <c r="AJ283" s="57" t="s">
        <v>81</v>
      </c>
      <c r="AK283" s="57" t="s">
        <v>83</v>
      </c>
      <c r="AL283" s="57" t="s">
        <v>77</v>
      </c>
      <c r="AM283" s="57" t="s">
        <v>1372</v>
      </c>
      <c r="AN283" s="57" t="s">
        <v>2912</v>
      </c>
      <c r="AO283" s="57" t="s">
        <v>1104</v>
      </c>
      <c r="AP283" s="57" t="s">
        <v>18948</v>
      </c>
      <c r="AQ283" s="57" t="s">
        <v>1245</v>
      </c>
      <c r="AR283" s="57" t="s">
        <v>78</v>
      </c>
      <c r="AS283" s="57" t="s">
        <v>1419</v>
      </c>
      <c r="AT283" s="57" t="s">
        <v>18801</v>
      </c>
      <c r="AU283" s="57" t="s">
        <v>5374</v>
      </c>
      <c r="AV283" s="57" t="s">
        <v>5375</v>
      </c>
      <c r="AW283" s="57" t="s">
        <v>5376</v>
      </c>
      <c r="AX283" s="57" t="s">
        <v>7221</v>
      </c>
      <c r="AY283" s="57" t="s">
        <v>5378</v>
      </c>
      <c r="AZ283" s="57" t="s">
        <v>5379</v>
      </c>
      <c r="BA283" s="57" t="s">
        <v>7222</v>
      </c>
      <c r="BE283" s="57" t="s">
        <v>7223</v>
      </c>
      <c r="BF283" s="57" t="s">
        <v>5382</v>
      </c>
      <c r="BG283" s="57" t="s">
        <v>5383</v>
      </c>
      <c r="BH283" s="57" t="s">
        <v>5384</v>
      </c>
      <c r="BI283" s="57" t="s">
        <v>5385</v>
      </c>
      <c r="BJ283" s="57" t="s">
        <v>7224</v>
      </c>
      <c r="BK283" s="57" t="s">
        <v>7225</v>
      </c>
      <c r="BO283" s="57" t="s">
        <v>5388</v>
      </c>
      <c r="BP283" s="57" t="s">
        <v>5389</v>
      </c>
      <c r="BQ283" s="57" t="s">
        <v>5390</v>
      </c>
      <c r="BV283" s="57" t="s">
        <v>18056</v>
      </c>
      <c r="BW283" s="164" t="s">
        <v>18805</v>
      </c>
      <c r="BX283" s="57" t="s">
        <v>21045</v>
      </c>
      <c r="BY283" s="57" t="s">
        <v>8249</v>
      </c>
      <c r="BZ283" s="57" t="s">
        <v>10251</v>
      </c>
      <c r="CA283" s="57" t="s">
        <v>8251</v>
      </c>
      <c r="CB283" s="57" t="s">
        <v>8252</v>
      </c>
      <c r="CC283" s="57" t="s">
        <v>10252</v>
      </c>
      <c r="CD283" s="57" t="s">
        <v>8254</v>
      </c>
      <c r="CE283" s="57" t="s">
        <v>8255</v>
      </c>
      <c r="CF283" s="57" t="s">
        <v>8256</v>
      </c>
      <c r="CI283" s="57" t="s">
        <v>8257</v>
      </c>
      <c r="CJ283" s="57" t="s">
        <v>10253</v>
      </c>
      <c r="CK283" s="57" t="s">
        <v>10254</v>
      </c>
      <c r="CL283" s="57" t="s">
        <v>10255</v>
      </c>
      <c r="CM283" s="57" t="s">
        <v>10256</v>
      </c>
      <c r="CN283" s="57" t="s">
        <v>8262</v>
      </c>
      <c r="CO283" s="57" t="s">
        <v>10257</v>
      </c>
      <c r="CP283" s="57" t="s">
        <v>10258</v>
      </c>
      <c r="CS283" s="57" t="s">
        <v>10259</v>
      </c>
      <c r="CT283" s="57" t="s">
        <v>5346</v>
      </c>
      <c r="CU283" s="57" t="s">
        <v>10260</v>
      </c>
      <c r="CZ283" s="57" t="s">
        <v>18078</v>
      </c>
      <c r="DA283" s="164" t="s">
        <v>18802</v>
      </c>
      <c r="DB283" s="57" t="s">
        <v>20305</v>
      </c>
      <c r="DC283" s="57" t="s">
        <v>12964</v>
      </c>
      <c r="DD283" s="57" t="s">
        <v>11141</v>
      </c>
      <c r="DE283" s="57" t="s">
        <v>11142</v>
      </c>
      <c r="DF283" s="57" t="s">
        <v>11143</v>
      </c>
      <c r="DG283" s="57" t="s">
        <v>5629</v>
      </c>
      <c r="DH283" s="57" t="s">
        <v>11144</v>
      </c>
      <c r="DM283" s="57" t="s">
        <v>12965</v>
      </c>
      <c r="DN283" s="57" t="s">
        <v>12966</v>
      </c>
      <c r="DO283" s="57" t="s">
        <v>12967</v>
      </c>
      <c r="DP283" s="57" t="s">
        <v>12968</v>
      </c>
      <c r="DQ283" s="57" t="s">
        <v>11150</v>
      </c>
      <c r="DR283" s="57" t="s">
        <v>12969</v>
      </c>
      <c r="DW283" s="57" t="s">
        <v>8142</v>
      </c>
      <c r="DX283" s="57" t="s">
        <v>5969</v>
      </c>
      <c r="DY283" s="57" t="s">
        <v>5034</v>
      </c>
      <c r="ED283" s="57" t="s">
        <v>18056</v>
      </c>
      <c r="EE283" s="164" t="s">
        <v>18802</v>
      </c>
      <c r="EF283" s="57" t="s">
        <v>18901</v>
      </c>
      <c r="EG283" s="57" t="s">
        <v>13643</v>
      </c>
      <c r="EH283" s="57" t="s">
        <v>14924</v>
      </c>
      <c r="EI283" s="57" t="s">
        <v>13645</v>
      </c>
      <c r="EJ283" s="57" t="s">
        <v>13646</v>
      </c>
      <c r="EK283" s="57" t="s">
        <v>13647</v>
      </c>
      <c r="EQ283" s="57" t="s">
        <v>13648</v>
      </c>
      <c r="ER283" s="57" t="s">
        <v>14925</v>
      </c>
      <c r="ES283" s="57" t="s">
        <v>13650</v>
      </c>
      <c r="ET283" s="57" t="s">
        <v>13651</v>
      </c>
      <c r="EU283" s="57" t="s">
        <v>14926</v>
      </c>
      <c r="FA283" s="57" t="s">
        <v>13653</v>
      </c>
      <c r="FB283" s="57" t="s">
        <v>13654</v>
      </c>
      <c r="FC283" s="57" t="s">
        <v>14927</v>
      </c>
      <c r="FH283" s="57" t="s">
        <v>18075</v>
      </c>
      <c r="FI283" s="164" t="s">
        <v>18805</v>
      </c>
      <c r="FJ283" s="57" t="s">
        <v>20030</v>
      </c>
      <c r="FK283" s="57" t="s">
        <v>7449</v>
      </c>
      <c r="FL283" s="57" t="s">
        <v>7450</v>
      </c>
      <c r="FM283" s="57" t="s">
        <v>21046</v>
      </c>
      <c r="FN283" s="57" t="s">
        <v>7453</v>
      </c>
      <c r="FO283" s="57" t="s">
        <v>7454</v>
      </c>
      <c r="FP283" s="57" t="s">
        <v>10834</v>
      </c>
      <c r="FU283" s="57" t="s">
        <v>13445</v>
      </c>
      <c r="FV283" s="57" t="s">
        <v>7459</v>
      </c>
      <c r="FW283" s="57" t="s">
        <v>15439</v>
      </c>
      <c r="FX283" s="57" t="s">
        <v>7461</v>
      </c>
      <c r="FY283" s="57" t="s">
        <v>7462</v>
      </c>
      <c r="FZ283" s="57" t="s">
        <v>7463</v>
      </c>
      <c r="GA283" s="57" t="s">
        <v>21047</v>
      </c>
      <c r="GE283" s="57" t="s">
        <v>5007</v>
      </c>
      <c r="GF283" s="57" t="s">
        <v>5712</v>
      </c>
      <c r="GG283" s="57" t="s">
        <v>6405</v>
      </c>
      <c r="GL283" s="57" t="s">
        <v>18075</v>
      </c>
      <c r="GM283" s="164" t="s">
        <v>18805</v>
      </c>
      <c r="GN283" s="57" t="s">
        <v>19213</v>
      </c>
      <c r="GO283" s="57" t="s">
        <v>16742</v>
      </c>
      <c r="GP283" s="57" t="s">
        <v>9906</v>
      </c>
      <c r="GQ283" s="57" t="s">
        <v>16743</v>
      </c>
      <c r="GR283" s="57" t="s">
        <v>9908</v>
      </c>
      <c r="GS283" s="57" t="s">
        <v>13797</v>
      </c>
      <c r="GY283" s="57" t="s">
        <v>21048</v>
      </c>
      <c r="GZ283" s="57" t="s">
        <v>16745</v>
      </c>
      <c r="HA283" s="57" t="s">
        <v>10648</v>
      </c>
      <c r="HB283" s="57" t="s">
        <v>16746</v>
      </c>
      <c r="HC283" s="57" t="s">
        <v>8630</v>
      </c>
      <c r="HD283" s="57" t="s">
        <v>8631</v>
      </c>
      <c r="HE283" s="57" t="s">
        <v>4596</v>
      </c>
      <c r="HI283" s="57" t="s">
        <v>4558</v>
      </c>
      <c r="HJ283" s="57" t="s">
        <v>21049</v>
      </c>
      <c r="HK283" s="57" t="s">
        <v>10652</v>
      </c>
      <c r="HP283" s="57" t="s">
        <v>18078</v>
      </c>
      <c r="HQ283" s="164" t="s">
        <v>18805</v>
      </c>
      <c r="HR283" s="57" t="s">
        <v>19399</v>
      </c>
      <c r="HS283" s="57" t="s">
        <v>84</v>
      </c>
      <c r="HT283" s="57" t="s">
        <v>84</v>
      </c>
      <c r="HU283" s="57" t="s">
        <v>84</v>
      </c>
      <c r="HV283" s="57" t="s">
        <v>84</v>
      </c>
      <c r="HW283" s="57" t="s">
        <v>84</v>
      </c>
      <c r="HX283" s="57" t="s">
        <v>84</v>
      </c>
      <c r="HY283" s="57" t="s">
        <v>82</v>
      </c>
      <c r="HZ283" s="57" t="s">
        <v>84</v>
      </c>
      <c r="IA283" s="57" t="s">
        <v>84</v>
      </c>
      <c r="IB283" s="57" t="s">
        <v>84</v>
      </c>
      <c r="IC283" s="57" t="s">
        <v>84</v>
      </c>
      <c r="ID283" s="57" t="s">
        <v>84</v>
      </c>
      <c r="IE283" s="57" t="s">
        <v>84</v>
      </c>
      <c r="IF283" s="57" t="s">
        <v>84</v>
      </c>
      <c r="IG283" s="57" t="s">
        <v>84</v>
      </c>
      <c r="IH283" s="57" t="s">
        <v>84</v>
      </c>
      <c r="II283" s="57" t="s">
        <v>68</v>
      </c>
      <c r="IJ283" s="57">
        <v>21572</v>
      </c>
      <c r="IK283" s="57">
        <v>31407</v>
      </c>
      <c r="IL283" s="57">
        <v>42866</v>
      </c>
      <c r="IM283" s="57">
        <v>12587</v>
      </c>
      <c r="IN283" s="57">
        <v>11554</v>
      </c>
      <c r="IT283" s="57">
        <v>3</v>
      </c>
      <c r="IU283" s="57">
        <v>2</v>
      </c>
      <c r="IV283" s="57">
        <v>3</v>
      </c>
      <c r="IW283" s="57">
        <v>3</v>
      </c>
      <c r="IX283" s="57">
        <v>2</v>
      </c>
      <c r="JN283" s="57">
        <v>21572</v>
      </c>
      <c r="JO283" s="57">
        <v>31407</v>
      </c>
      <c r="JP283" s="57">
        <v>32079</v>
      </c>
      <c r="JQ283" s="57">
        <v>12587</v>
      </c>
      <c r="JX283" s="57">
        <v>3</v>
      </c>
      <c r="JY283" s="57">
        <v>2</v>
      </c>
      <c r="JZ283" s="57">
        <v>3</v>
      </c>
      <c r="KA283" s="57">
        <v>3</v>
      </c>
      <c r="KR283" s="57">
        <v>21572</v>
      </c>
      <c r="KS283" s="57">
        <v>31407</v>
      </c>
      <c r="KT283" s="57">
        <v>42866</v>
      </c>
      <c r="KU283" s="57">
        <v>12587</v>
      </c>
      <c r="KV283" s="57">
        <v>12054</v>
      </c>
      <c r="LB283" s="57">
        <v>3</v>
      </c>
      <c r="LC283" s="57">
        <v>2</v>
      </c>
      <c r="LD283" s="57">
        <v>3</v>
      </c>
      <c r="LE283" s="57">
        <v>3</v>
      </c>
      <c r="LF283" s="57">
        <v>2</v>
      </c>
      <c r="LV283" s="57">
        <v>21572</v>
      </c>
      <c r="LW283" s="57">
        <v>31407</v>
      </c>
      <c r="MF283" s="57">
        <v>3</v>
      </c>
      <c r="MG283" s="57">
        <v>2</v>
      </c>
      <c r="MZ283" s="57">
        <v>21572</v>
      </c>
      <c r="NA283" s="57">
        <v>31407</v>
      </c>
      <c r="NB283" s="57">
        <v>42866</v>
      </c>
      <c r="NC283" s="57">
        <v>12587</v>
      </c>
      <c r="NJ283" s="57">
        <v>3</v>
      </c>
      <c r="NK283" s="57">
        <v>2</v>
      </c>
      <c r="NL283" s="57">
        <v>3</v>
      </c>
      <c r="NM283" s="57">
        <v>3</v>
      </c>
      <c r="OD283" s="57">
        <v>13254</v>
      </c>
      <c r="OE283" s="57">
        <v>32110</v>
      </c>
      <c r="ON283" s="57">
        <v>2</v>
      </c>
      <c r="OO283" s="57">
        <v>3</v>
      </c>
      <c r="PJ283" s="57" t="s">
        <v>21050</v>
      </c>
      <c r="PK283" s="57" t="s">
        <v>21051</v>
      </c>
      <c r="PL283" s="57" t="s">
        <v>21052</v>
      </c>
      <c r="PN283" s="57">
        <v>817.78780729999994</v>
      </c>
      <c r="PO283" s="57" t="s">
        <v>18823</v>
      </c>
      <c r="PP283" s="57" t="s">
        <v>18824</v>
      </c>
      <c r="PQ283" s="57" t="s">
        <v>18825</v>
      </c>
      <c r="PR283" s="57" t="s">
        <v>4316</v>
      </c>
      <c r="PS283" s="57" t="s">
        <v>4317</v>
      </c>
      <c r="PT283" s="57" t="s">
        <v>4318</v>
      </c>
      <c r="PU283" s="57" t="s">
        <v>4319</v>
      </c>
      <c r="PV283" s="57" t="s">
        <v>3406</v>
      </c>
      <c r="PW283" s="57" t="s">
        <v>3526</v>
      </c>
    </row>
    <row r="284" spans="1:439" ht="15" customHeight="1" x14ac:dyDescent="0.35">
      <c r="A284" s="57">
        <v>283</v>
      </c>
      <c r="B284" s="57" t="s">
        <v>2420</v>
      </c>
      <c r="C284" s="57" t="s">
        <v>2420</v>
      </c>
      <c r="D284" s="57" t="s">
        <v>464</v>
      </c>
      <c r="E284" s="57" t="s">
        <v>2913</v>
      </c>
      <c r="F284" s="57" t="s">
        <v>493</v>
      </c>
      <c r="P284" s="57" t="s">
        <v>1389</v>
      </c>
      <c r="S284" s="57" t="s">
        <v>69</v>
      </c>
      <c r="T284" s="57" t="s">
        <v>63</v>
      </c>
      <c r="U284" s="57" t="s">
        <v>69</v>
      </c>
      <c r="V284" s="57" t="s">
        <v>69</v>
      </c>
      <c r="W284" s="57" t="s">
        <v>63</v>
      </c>
      <c r="X284" s="57" t="s">
        <v>69</v>
      </c>
      <c r="Y284" s="57" t="s">
        <v>69</v>
      </c>
      <c r="Z284" s="57" t="s">
        <v>63</v>
      </c>
      <c r="AA284" s="57" t="s">
        <v>69</v>
      </c>
      <c r="AB284" s="57" t="s">
        <v>63</v>
      </c>
      <c r="AC284" s="57" t="s">
        <v>69</v>
      </c>
      <c r="AD284" s="57" t="s">
        <v>69</v>
      </c>
      <c r="AE284" s="57" t="s">
        <v>69</v>
      </c>
      <c r="AF284" s="57" t="s">
        <v>69</v>
      </c>
      <c r="AG284" s="57" t="s">
        <v>63</v>
      </c>
      <c r="AH284" s="57" t="s">
        <v>75</v>
      </c>
      <c r="AI284" s="57" t="s">
        <v>2914</v>
      </c>
      <c r="AJ284" s="57" t="s">
        <v>81</v>
      </c>
      <c r="AK284" s="57" t="s">
        <v>81</v>
      </c>
      <c r="AL284" s="57" t="s">
        <v>77</v>
      </c>
      <c r="AM284" s="57" t="s">
        <v>2914</v>
      </c>
      <c r="AO284" s="57" t="s">
        <v>1105</v>
      </c>
      <c r="AP284" s="57" t="s">
        <v>18850</v>
      </c>
      <c r="AQ284" s="57" t="s">
        <v>1245</v>
      </c>
      <c r="AR284" s="57" t="s">
        <v>78</v>
      </c>
      <c r="AS284" s="57" t="s">
        <v>1419</v>
      </c>
      <c r="AT284" s="57" t="s">
        <v>18801</v>
      </c>
      <c r="AU284" s="57" t="s">
        <v>7226</v>
      </c>
      <c r="AV284" s="57" t="s">
        <v>7227</v>
      </c>
      <c r="AW284" s="57" t="s">
        <v>4670</v>
      </c>
      <c r="AX284" s="57" t="s">
        <v>4852</v>
      </c>
      <c r="AY284" s="57" t="s">
        <v>4853</v>
      </c>
      <c r="AZ284" s="57" t="s">
        <v>4673</v>
      </c>
      <c r="BE284" s="57" t="s">
        <v>4854</v>
      </c>
      <c r="BF284" s="57" t="s">
        <v>7228</v>
      </c>
      <c r="BG284" s="57" t="s">
        <v>4856</v>
      </c>
      <c r="BH284" s="57" t="s">
        <v>4677</v>
      </c>
      <c r="BI284" s="57" t="s">
        <v>4857</v>
      </c>
      <c r="BJ284" s="57" t="s">
        <v>7229</v>
      </c>
      <c r="BK284" s="57" t="s">
        <v>4680</v>
      </c>
      <c r="BO284" s="57" t="s">
        <v>4681</v>
      </c>
      <c r="BP284" s="57" t="s">
        <v>4858</v>
      </c>
      <c r="BQ284" s="57" t="s">
        <v>4859</v>
      </c>
      <c r="BV284" s="57" t="s">
        <v>18056</v>
      </c>
      <c r="BW284" s="164" t="s">
        <v>18805</v>
      </c>
      <c r="BX284" s="57" t="s">
        <v>19831</v>
      </c>
      <c r="BY284" s="57" t="s">
        <v>7679</v>
      </c>
      <c r="BZ284" s="57" t="s">
        <v>7680</v>
      </c>
      <c r="CA284" s="57" t="s">
        <v>10261</v>
      </c>
      <c r="CB284" s="57" t="s">
        <v>10262</v>
      </c>
      <c r="CC284" s="57" t="s">
        <v>7683</v>
      </c>
      <c r="CI284" s="57" t="s">
        <v>10263</v>
      </c>
      <c r="CJ284" s="57" t="s">
        <v>7685</v>
      </c>
      <c r="CK284" s="57" t="s">
        <v>7686</v>
      </c>
      <c r="CL284" s="57" t="s">
        <v>10264</v>
      </c>
      <c r="CM284" s="57" t="s">
        <v>7688</v>
      </c>
      <c r="CS284" s="57" t="s">
        <v>5867</v>
      </c>
      <c r="CT284" s="57" t="s">
        <v>7689</v>
      </c>
      <c r="CU284" s="57" t="s">
        <v>4777</v>
      </c>
      <c r="CZ284" s="57" t="s">
        <v>18078</v>
      </c>
      <c r="DA284" s="164" t="s">
        <v>18802</v>
      </c>
      <c r="DB284" s="57" t="s">
        <v>19398</v>
      </c>
      <c r="DC284" s="57" t="s">
        <v>10643</v>
      </c>
      <c r="DD284" s="57" t="s">
        <v>9906</v>
      </c>
      <c r="DE284" s="57" t="s">
        <v>10644</v>
      </c>
      <c r="DF284" s="57" t="s">
        <v>9908</v>
      </c>
      <c r="DG284" s="57" t="s">
        <v>10645</v>
      </c>
      <c r="DM284" s="57" t="s">
        <v>10646</v>
      </c>
      <c r="DN284" s="57" t="s">
        <v>10647</v>
      </c>
      <c r="DO284" s="57" t="s">
        <v>10648</v>
      </c>
      <c r="DP284" s="57" t="s">
        <v>10649</v>
      </c>
      <c r="DQ284" s="57" t="s">
        <v>10650</v>
      </c>
      <c r="DR284" s="57" t="s">
        <v>4596</v>
      </c>
      <c r="DS284" s="57" t="s">
        <v>10651</v>
      </c>
      <c r="DW284" s="57" t="s">
        <v>4579</v>
      </c>
      <c r="DX284" s="57" t="s">
        <v>10603</v>
      </c>
      <c r="DY284" s="57" t="s">
        <v>21053</v>
      </c>
      <c r="ED284" s="57" t="s">
        <v>18078</v>
      </c>
      <c r="EE284" s="164" t="s">
        <v>18805</v>
      </c>
      <c r="EF284" s="57" t="s">
        <v>20973</v>
      </c>
      <c r="EG284" s="57" t="s">
        <v>14928</v>
      </c>
      <c r="EH284" s="57" t="s">
        <v>13298</v>
      </c>
      <c r="EI284" s="57" t="s">
        <v>7414</v>
      </c>
      <c r="EJ284" s="57" t="s">
        <v>7295</v>
      </c>
      <c r="EK284" s="57" t="s">
        <v>8755</v>
      </c>
      <c r="EL284" s="57" t="s">
        <v>10793</v>
      </c>
      <c r="EQ284" s="57" t="s">
        <v>14929</v>
      </c>
      <c r="ER284" s="57" t="s">
        <v>14930</v>
      </c>
      <c r="ES284" s="57" t="s">
        <v>13302</v>
      </c>
      <c r="ET284" s="57" t="s">
        <v>14931</v>
      </c>
      <c r="EU284" s="57" t="s">
        <v>12385</v>
      </c>
      <c r="EV284" s="57" t="s">
        <v>10799</v>
      </c>
      <c r="EW284" s="57" t="s">
        <v>10800</v>
      </c>
      <c r="EX284" s="57" t="s">
        <v>13219</v>
      </c>
      <c r="FA284" s="57" t="s">
        <v>8142</v>
      </c>
      <c r="FB284" s="57" t="s">
        <v>5034</v>
      </c>
      <c r="FC284" s="57" t="s">
        <v>1390</v>
      </c>
      <c r="FH284" s="57" t="s">
        <v>18056</v>
      </c>
      <c r="FI284" s="164" t="s">
        <v>18802</v>
      </c>
      <c r="FJ284" s="57" t="s">
        <v>20990</v>
      </c>
      <c r="FK284" s="57" t="s">
        <v>15186</v>
      </c>
      <c r="FL284" s="57" t="s">
        <v>13822</v>
      </c>
      <c r="FM284" s="57" t="s">
        <v>10519</v>
      </c>
      <c r="FN284" s="57" t="s">
        <v>10520</v>
      </c>
      <c r="FO284" s="57" t="s">
        <v>10521</v>
      </c>
      <c r="FP284" s="57" t="s">
        <v>16475</v>
      </c>
      <c r="FQ284" s="57" t="s">
        <v>10522</v>
      </c>
      <c r="FU284" s="57" t="s">
        <v>15187</v>
      </c>
      <c r="FV284" s="57" t="s">
        <v>15188</v>
      </c>
      <c r="FW284" s="57" t="s">
        <v>13825</v>
      </c>
      <c r="FX284" s="57" t="s">
        <v>10525</v>
      </c>
      <c r="FY284" s="57" t="s">
        <v>13826</v>
      </c>
      <c r="FZ284" s="57" t="s">
        <v>16476</v>
      </c>
      <c r="GA284" s="57" t="s">
        <v>10529</v>
      </c>
      <c r="GE284" s="57" t="s">
        <v>61</v>
      </c>
      <c r="GF284" s="57" t="s">
        <v>12485</v>
      </c>
      <c r="GG284" s="57" t="s">
        <v>8160</v>
      </c>
      <c r="GL284" s="57" t="s">
        <v>18063</v>
      </c>
      <c r="GM284" s="164" t="s">
        <v>18802</v>
      </c>
      <c r="GN284" s="57" t="s">
        <v>19041</v>
      </c>
      <c r="GO284" s="57" t="s">
        <v>17344</v>
      </c>
      <c r="GP284" s="57" t="s">
        <v>7450</v>
      </c>
      <c r="GQ284" s="57" t="s">
        <v>16648</v>
      </c>
      <c r="GR284" s="57" t="s">
        <v>10832</v>
      </c>
      <c r="GS284" s="57" t="s">
        <v>7453</v>
      </c>
      <c r="GT284" s="57" t="s">
        <v>7454</v>
      </c>
      <c r="GU284" s="57" t="s">
        <v>10834</v>
      </c>
      <c r="GY284" s="57" t="s">
        <v>17345</v>
      </c>
      <c r="GZ284" s="57" t="s">
        <v>7459</v>
      </c>
      <c r="HA284" s="57" t="s">
        <v>5671</v>
      </c>
      <c r="HB284" s="57" t="s">
        <v>7460</v>
      </c>
      <c r="HC284" s="57" t="s">
        <v>7461</v>
      </c>
      <c r="HD284" s="57" t="s">
        <v>7462</v>
      </c>
      <c r="HE284" s="57" t="s">
        <v>7463</v>
      </c>
      <c r="HF284" s="57" t="s">
        <v>7464</v>
      </c>
      <c r="HI284" s="57" t="s">
        <v>15259</v>
      </c>
      <c r="HJ284" s="57" t="s">
        <v>17346</v>
      </c>
      <c r="HK284" s="57" t="s">
        <v>13114</v>
      </c>
      <c r="HP284" s="57" t="s">
        <v>18075</v>
      </c>
      <c r="HQ284" s="164" t="s">
        <v>18805</v>
      </c>
      <c r="HR284" s="57" t="s">
        <v>18803</v>
      </c>
      <c r="HS284" s="57" t="s">
        <v>82</v>
      </c>
      <c r="HT284" s="57" t="s">
        <v>84</v>
      </c>
      <c r="HU284" s="57" t="s">
        <v>84</v>
      </c>
      <c r="HV284" s="57" t="s">
        <v>82</v>
      </c>
      <c r="HW284" s="57" t="s">
        <v>82</v>
      </c>
      <c r="HX284" s="57" t="s">
        <v>84</v>
      </c>
      <c r="HY284" s="57" t="s">
        <v>84</v>
      </c>
      <c r="HZ284" s="57" t="s">
        <v>84</v>
      </c>
      <c r="IA284" s="57" t="s">
        <v>84</v>
      </c>
      <c r="IB284" s="57" t="s">
        <v>84</v>
      </c>
      <c r="IC284" s="57" t="s">
        <v>84</v>
      </c>
      <c r="ID284" s="57" t="s">
        <v>84</v>
      </c>
      <c r="IE284" s="57" t="s">
        <v>82</v>
      </c>
      <c r="IF284" s="57" t="s">
        <v>84</v>
      </c>
      <c r="IG284" s="57" t="s">
        <v>82</v>
      </c>
      <c r="IH284" s="57" t="s">
        <v>82</v>
      </c>
      <c r="II284" s="57" t="s">
        <v>68</v>
      </c>
      <c r="IJ284" s="57">
        <v>13154</v>
      </c>
      <c r="IK284" s="57">
        <v>31854</v>
      </c>
      <c r="IL284" s="57">
        <v>31721</v>
      </c>
      <c r="IM284" s="57">
        <v>31663</v>
      </c>
      <c r="IN284" s="57">
        <v>31743</v>
      </c>
      <c r="IT284" s="57">
        <v>2</v>
      </c>
      <c r="IU284" s="57">
        <v>3</v>
      </c>
      <c r="IV284" s="57">
        <v>3</v>
      </c>
      <c r="IW284" s="57">
        <v>3</v>
      </c>
      <c r="IX284" s="57">
        <v>3</v>
      </c>
      <c r="JN284" s="57">
        <v>32079</v>
      </c>
      <c r="JO284" s="57">
        <v>31058</v>
      </c>
      <c r="JP284" s="57">
        <v>13154</v>
      </c>
      <c r="JQ284" s="57">
        <v>11054</v>
      </c>
      <c r="JX284" s="57">
        <v>3</v>
      </c>
      <c r="JY284" s="57">
        <v>2</v>
      </c>
      <c r="JZ284" s="57">
        <v>2</v>
      </c>
      <c r="KA284" s="57">
        <v>2</v>
      </c>
      <c r="KR284" s="57">
        <v>32110</v>
      </c>
      <c r="KS284" s="57">
        <v>13254</v>
      </c>
      <c r="LB284" s="57">
        <v>3</v>
      </c>
      <c r="LC284" s="57">
        <v>2</v>
      </c>
      <c r="LV284" s="57">
        <v>32079</v>
      </c>
      <c r="LW284" s="57">
        <v>31721</v>
      </c>
      <c r="LX284" s="57">
        <v>31663</v>
      </c>
      <c r="LY284" s="57">
        <v>31743</v>
      </c>
      <c r="LZ284" s="57">
        <v>31854</v>
      </c>
      <c r="MF284" s="57">
        <v>3</v>
      </c>
      <c r="MG284" s="57">
        <v>3</v>
      </c>
      <c r="MH284" s="57">
        <v>3</v>
      </c>
      <c r="MI284" s="57">
        <v>3</v>
      </c>
      <c r="MJ284" s="57">
        <v>3</v>
      </c>
      <c r="MZ284" s="57">
        <v>21572</v>
      </c>
      <c r="NA284" s="57">
        <v>31436</v>
      </c>
      <c r="NB284" s="57">
        <v>31058</v>
      </c>
      <c r="NJ284" s="57">
        <v>3</v>
      </c>
      <c r="NK284" s="57">
        <v>3</v>
      </c>
      <c r="NL284" s="57">
        <v>2</v>
      </c>
      <c r="OD284" s="57">
        <v>32079</v>
      </c>
      <c r="ON284" s="57">
        <v>3</v>
      </c>
      <c r="PJ284" s="57" t="s">
        <v>21054</v>
      </c>
      <c r="PK284" s="57" t="s">
        <v>21055</v>
      </c>
      <c r="PL284" s="57" t="s">
        <v>21056</v>
      </c>
      <c r="PN284" s="57">
        <v>1744.9518155000003</v>
      </c>
      <c r="PO284" s="57" t="s">
        <v>18823</v>
      </c>
      <c r="PP284" s="57" t="s">
        <v>18824</v>
      </c>
      <c r="PQ284" s="57" t="s">
        <v>18825</v>
      </c>
      <c r="PR284" s="57" t="s">
        <v>4320</v>
      </c>
      <c r="PS284" s="57" t="s">
        <v>4321</v>
      </c>
      <c r="PT284" s="57" t="s">
        <v>4292</v>
      </c>
      <c r="PU284" s="57" t="s">
        <v>4322</v>
      </c>
      <c r="PV284" s="57" t="s">
        <v>4323</v>
      </c>
      <c r="PW284" s="57" t="s">
        <v>4324</v>
      </c>
    </row>
    <row r="285" spans="1:439" ht="15" customHeight="1" x14ac:dyDescent="0.35">
      <c r="A285" s="57">
        <v>284</v>
      </c>
      <c r="B285" s="57" t="s">
        <v>2420</v>
      </c>
      <c r="C285" s="57" t="s">
        <v>2420</v>
      </c>
      <c r="D285" s="57" t="s">
        <v>21057</v>
      </c>
      <c r="E285" s="57" t="s">
        <v>2915</v>
      </c>
      <c r="F285" s="57" t="s">
        <v>2916</v>
      </c>
      <c r="P285" s="57" t="s">
        <v>1708</v>
      </c>
      <c r="S285" s="57" t="s">
        <v>69</v>
      </c>
      <c r="T285" s="57" t="s">
        <v>63</v>
      </c>
      <c r="U285" s="57" t="s">
        <v>69</v>
      </c>
      <c r="V285" s="57" t="s">
        <v>69</v>
      </c>
      <c r="W285" s="57" t="s">
        <v>69</v>
      </c>
      <c r="X285" s="57" t="s">
        <v>69</v>
      </c>
      <c r="Y285" s="57" t="s">
        <v>69</v>
      </c>
      <c r="Z285" s="57" t="s">
        <v>63</v>
      </c>
      <c r="AA285" s="57" t="s">
        <v>69</v>
      </c>
      <c r="AB285" s="57" t="s">
        <v>63</v>
      </c>
      <c r="AC285" s="57" t="s">
        <v>69</v>
      </c>
      <c r="AD285" s="57" t="s">
        <v>69</v>
      </c>
      <c r="AE285" s="57" t="s">
        <v>69</v>
      </c>
      <c r="AF285" s="57" t="s">
        <v>69</v>
      </c>
      <c r="AG285" s="57" t="s">
        <v>69</v>
      </c>
      <c r="AH285" s="57" t="s">
        <v>75</v>
      </c>
      <c r="AI285" s="57" t="s">
        <v>2917</v>
      </c>
      <c r="AJ285" s="57" t="s">
        <v>83</v>
      </c>
      <c r="AK285" s="57" t="s">
        <v>83</v>
      </c>
      <c r="AL285" s="57" t="s">
        <v>72</v>
      </c>
      <c r="AN285" s="57" t="s">
        <v>2918</v>
      </c>
      <c r="AO285" s="57" t="s">
        <v>1106</v>
      </c>
      <c r="AP285" s="57" t="s">
        <v>18948</v>
      </c>
      <c r="AQ285" s="57" t="s">
        <v>1245</v>
      </c>
      <c r="AR285" s="57" t="s">
        <v>78</v>
      </c>
      <c r="AS285" s="57" t="s">
        <v>1419</v>
      </c>
      <c r="AT285" s="57" t="s">
        <v>18801</v>
      </c>
      <c r="AU285" s="57" t="s">
        <v>7230</v>
      </c>
      <c r="AV285" s="57" t="s">
        <v>7231</v>
      </c>
      <c r="AW285" s="57" t="s">
        <v>7232</v>
      </c>
      <c r="AX285" s="57" t="s">
        <v>7233</v>
      </c>
      <c r="AY285" s="57" t="s">
        <v>7234</v>
      </c>
      <c r="BE285" s="57" t="s">
        <v>7235</v>
      </c>
      <c r="BF285" s="57" t="s">
        <v>7236</v>
      </c>
      <c r="BG285" s="57" t="s">
        <v>7237</v>
      </c>
      <c r="BH285" s="57" t="s">
        <v>7238</v>
      </c>
      <c r="BI285" s="57" t="s">
        <v>7239</v>
      </c>
      <c r="BJ285" s="57" t="s">
        <v>7240</v>
      </c>
      <c r="BO285" s="57" t="s">
        <v>7241</v>
      </c>
      <c r="BP285" s="57" t="s">
        <v>4579</v>
      </c>
      <c r="BQ285" s="57" t="s">
        <v>4580</v>
      </c>
      <c r="BV285" s="57" t="s">
        <v>18078</v>
      </c>
      <c r="BW285" s="164" t="s">
        <v>18802</v>
      </c>
      <c r="BX285" s="57" t="s">
        <v>21058</v>
      </c>
      <c r="BY285" s="57" t="s">
        <v>10265</v>
      </c>
      <c r="BZ285" s="57" t="s">
        <v>8200</v>
      </c>
      <c r="CA285" s="57" t="s">
        <v>8201</v>
      </c>
      <c r="CB285" s="57" t="s">
        <v>8202</v>
      </c>
      <c r="CC285" s="57" t="s">
        <v>8230</v>
      </c>
      <c r="CD285" s="57" t="s">
        <v>8204</v>
      </c>
      <c r="CE285" s="57" t="s">
        <v>8205</v>
      </c>
      <c r="CF285" s="57" t="s">
        <v>8231</v>
      </c>
      <c r="CI285" s="57" t="s">
        <v>10266</v>
      </c>
      <c r="CJ285" s="57" t="s">
        <v>8208</v>
      </c>
      <c r="CK285" s="57" t="s">
        <v>8233</v>
      </c>
      <c r="CL285" s="57" t="s">
        <v>8234</v>
      </c>
      <c r="CM285" s="57" t="s">
        <v>8235</v>
      </c>
      <c r="CN285" s="57" t="s">
        <v>8236</v>
      </c>
      <c r="CO285" s="57" t="s">
        <v>8237</v>
      </c>
      <c r="CS285" s="57" t="s">
        <v>4579</v>
      </c>
      <c r="CT285" s="57" t="s">
        <v>4777</v>
      </c>
      <c r="CU285" s="57" t="s">
        <v>716</v>
      </c>
      <c r="CZ285" s="57" t="s">
        <v>18056</v>
      </c>
      <c r="DA285" s="164" t="s">
        <v>18802</v>
      </c>
      <c r="DB285" s="57" t="s">
        <v>21059</v>
      </c>
      <c r="DC285" s="57" t="s">
        <v>7449</v>
      </c>
      <c r="DD285" s="57" t="s">
        <v>12970</v>
      </c>
      <c r="DE285" s="57" t="s">
        <v>11105</v>
      </c>
      <c r="DF285" s="57" t="s">
        <v>7450</v>
      </c>
      <c r="DG285" s="57" t="s">
        <v>11106</v>
      </c>
      <c r="DH285" s="57" t="s">
        <v>7454</v>
      </c>
      <c r="DI285" s="57" t="s">
        <v>10834</v>
      </c>
      <c r="DM285" s="57" t="s">
        <v>11107</v>
      </c>
      <c r="DN285" s="57" t="s">
        <v>11120</v>
      </c>
      <c r="DO285" s="57" t="s">
        <v>7459</v>
      </c>
      <c r="DP285" s="57" t="s">
        <v>11109</v>
      </c>
      <c r="DQ285" s="57" t="s">
        <v>7461</v>
      </c>
      <c r="DR285" s="57" t="s">
        <v>11121</v>
      </c>
      <c r="DS285" s="57" t="s">
        <v>7464</v>
      </c>
      <c r="DW285" s="57" t="s">
        <v>5712</v>
      </c>
      <c r="DX285" s="57" t="s">
        <v>11111</v>
      </c>
      <c r="DY285" s="57" t="s">
        <v>11112</v>
      </c>
      <c r="ED285" s="57" t="s">
        <v>18075</v>
      </c>
      <c r="EE285" s="164" t="s">
        <v>18805</v>
      </c>
      <c r="EF285" s="57" t="s">
        <v>21060</v>
      </c>
      <c r="EG285" s="57" t="s">
        <v>14932</v>
      </c>
      <c r="EH285" s="57" t="s">
        <v>13077</v>
      </c>
      <c r="EI285" s="57" t="s">
        <v>13078</v>
      </c>
      <c r="EJ285" s="57" t="s">
        <v>13079</v>
      </c>
      <c r="EK285" s="57" t="s">
        <v>13080</v>
      </c>
      <c r="EL285" s="57" t="s">
        <v>13081</v>
      </c>
      <c r="EQ285" s="57" t="s">
        <v>14933</v>
      </c>
      <c r="ER285" s="57" t="s">
        <v>13083</v>
      </c>
      <c r="ES285" s="57" t="s">
        <v>13084</v>
      </c>
      <c r="ET285" s="57" t="s">
        <v>13085</v>
      </c>
      <c r="EU285" s="57" t="s">
        <v>13086</v>
      </c>
      <c r="EV285" s="57" t="s">
        <v>13087</v>
      </c>
      <c r="FA285" s="57" t="s">
        <v>11049</v>
      </c>
      <c r="FB285" s="57" t="s">
        <v>13088</v>
      </c>
      <c r="FC285" s="57" t="s">
        <v>13624</v>
      </c>
      <c r="FH285" s="57" t="s">
        <v>18075</v>
      </c>
      <c r="FI285" s="164" t="s">
        <v>18949</v>
      </c>
      <c r="FJ285" s="57" t="s">
        <v>18928</v>
      </c>
      <c r="FK285" s="57" t="s">
        <v>15424</v>
      </c>
      <c r="FL285" s="57" t="s">
        <v>8277</v>
      </c>
      <c r="FM285" s="57" t="s">
        <v>8278</v>
      </c>
      <c r="FN285" s="57" t="s">
        <v>8279</v>
      </c>
      <c r="FO285" s="57" t="s">
        <v>8280</v>
      </c>
      <c r="FP285" s="57" t="s">
        <v>8281</v>
      </c>
      <c r="FQ285" s="57" t="s">
        <v>8282</v>
      </c>
      <c r="FR285" s="57" t="s">
        <v>15425</v>
      </c>
      <c r="FU285" s="57" t="s">
        <v>16477</v>
      </c>
      <c r="FV285" s="57" t="s">
        <v>16478</v>
      </c>
      <c r="FW285" s="57" t="s">
        <v>8285</v>
      </c>
      <c r="FX285" s="57" t="s">
        <v>8286</v>
      </c>
      <c r="FY285" s="57" t="s">
        <v>8287</v>
      </c>
      <c r="FZ285" s="57" t="s">
        <v>8288</v>
      </c>
      <c r="GA285" s="57" t="s">
        <v>8289</v>
      </c>
      <c r="GB285" s="57" t="s">
        <v>15433</v>
      </c>
      <c r="GE285" s="57" t="s">
        <v>8290</v>
      </c>
      <c r="GF285" s="57" t="s">
        <v>4601</v>
      </c>
      <c r="GG285" s="57" t="s">
        <v>11049</v>
      </c>
      <c r="GL285" s="57" t="s">
        <v>18075</v>
      </c>
      <c r="GM285" s="164" t="s">
        <v>18935</v>
      </c>
      <c r="GN285" s="57" t="s">
        <v>20105</v>
      </c>
      <c r="GO285" s="57" t="s">
        <v>17347</v>
      </c>
      <c r="GP285" s="57" t="s">
        <v>17348</v>
      </c>
      <c r="GQ285" s="57" t="s">
        <v>5116</v>
      </c>
      <c r="GY285" s="57" t="s">
        <v>17349</v>
      </c>
      <c r="GZ285" s="57" t="s">
        <v>17350</v>
      </c>
      <c r="HA285" s="57" t="s">
        <v>4897</v>
      </c>
      <c r="HB285" s="57" t="s">
        <v>14504</v>
      </c>
      <c r="HI285" s="57" t="s">
        <v>4900</v>
      </c>
      <c r="HJ285" s="57" t="s">
        <v>13641</v>
      </c>
      <c r="HK285" s="57" t="s">
        <v>6841</v>
      </c>
      <c r="HP285" s="57" t="s">
        <v>18084</v>
      </c>
      <c r="HQ285" s="164" t="s">
        <v>18835</v>
      </c>
      <c r="HR285" s="57" t="s">
        <v>19127</v>
      </c>
      <c r="HS285" s="57" t="s">
        <v>82</v>
      </c>
      <c r="HT285" s="57" t="s">
        <v>82</v>
      </c>
      <c r="HU285" s="57" t="s">
        <v>82</v>
      </c>
      <c r="HV285" s="57" t="s">
        <v>82</v>
      </c>
      <c r="HW285" s="57" t="s">
        <v>82</v>
      </c>
      <c r="HX285" s="57" t="s">
        <v>82</v>
      </c>
      <c r="HY285" s="57" t="s">
        <v>82</v>
      </c>
      <c r="HZ285" s="57" t="s">
        <v>82</v>
      </c>
      <c r="IA285" s="57" t="s">
        <v>82</v>
      </c>
      <c r="IB285" s="57" t="s">
        <v>82</v>
      </c>
      <c r="IC285" s="57" t="s">
        <v>82</v>
      </c>
      <c r="ID285" s="57" t="s">
        <v>82</v>
      </c>
      <c r="IE285" s="57" t="s">
        <v>82</v>
      </c>
      <c r="IF285" s="57" t="s">
        <v>82</v>
      </c>
      <c r="IG285" s="57" t="s">
        <v>82</v>
      </c>
      <c r="IH285" s="57" t="s">
        <v>82</v>
      </c>
      <c r="II285" s="57" t="s">
        <v>68</v>
      </c>
      <c r="IJ285" s="57">
        <v>32079</v>
      </c>
      <c r="IK285" s="57">
        <v>13154</v>
      </c>
      <c r="IL285" s="57">
        <v>42866</v>
      </c>
      <c r="IM285" s="57">
        <v>42863</v>
      </c>
      <c r="IN285" s="57">
        <v>21572</v>
      </c>
      <c r="IT285" s="57">
        <v>2</v>
      </c>
      <c r="IU285" s="57">
        <v>2</v>
      </c>
      <c r="IV285" s="57">
        <v>2</v>
      </c>
      <c r="IW285" s="57">
        <v>2</v>
      </c>
      <c r="IX285" s="57">
        <v>2</v>
      </c>
      <c r="JN285" s="57">
        <v>32079</v>
      </c>
      <c r="JO285" s="57">
        <v>11554</v>
      </c>
      <c r="JP285" s="57">
        <v>42866</v>
      </c>
      <c r="JQ285" s="57">
        <v>42863</v>
      </c>
      <c r="JX285" s="57">
        <v>2</v>
      </c>
      <c r="JY285" s="57">
        <v>1</v>
      </c>
      <c r="JZ285" s="57">
        <v>2</v>
      </c>
      <c r="KA285" s="57">
        <v>2</v>
      </c>
      <c r="KR285" s="57">
        <v>42866</v>
      </c>
      <c r="KS285" s="57">
        <v>31407</v>
      </c>
      <c r="LB285" s="57">
        <v>2</v>
      </c>
      <c r="LC285" s="57">
        <v>1</v>
      </c>
      <c r="LV285" s="57">
        <v>42863</v>
      </c>
      <c r="LW285" s="57">
        <v>42866</v>
      </c>
      <c r="LX285" s="57">
        <v>31407</v>
      </c>
      <c r="MF285" s="57">
        <v>2</v>
      </c>
      <c r="MG285" s="57">
        <v>2</v>
      </c>
      <c r="MH285" s="57">
        <v>1</v>
      </c>
      <c r="MZ285" s="57">
        <v>42866</v>
      </c>
      <c r="NA285" s="57">
        <v>31407</v>
      </c>
      <c r="NB285" s="57">
        <v>32079</v>
      </c>
      <c r="NC285" s="57">
        <v>13154</v>
      </c>
      <c r="NJ285" s="57">
        <v>2</v>
      </c>
      <c r="NK285" s="57">
        <v>1</v>
      </c>
      <c r="NL285" s="57">
        <v>2</v>
      </c>
      <c r="NM285" s="57">
        <v>2</v>
      </c>
      <c r="OD285" s="57">
        <v>42866</v>
      </c>
      <c r="OE285" s="57">
        <v>31407</v>
      </c>
      <c r="OF285" s="57">
        <v>21572</v>
      </c>
      <c r="ON285" s="57">
        <v>2</v>
      </c>
      <c r="OO285" s="57">
        <v>1</v>
      </c>
      <c r="OP285" s="57">
        <v>2</v>
      </c>
      <c r="PJ285" s="57" t="s">
        <v>21061</v>
      </c>
      <c r="PK285" s="57" t="s">
        <v>21062</v>
      </c>
      <c r="PL285" s="57" t="s">
        <v>21063</v>
      </c>
      <c r="PN285" s="57">
        <v>757.93187850000004</v>
      </c>
      <c r="PO285" s="57" t="s">
        <v>18823</v>
      </c>
      <c r="PP285" s="57" t="s">
        <v>18824</v>
      </c>
      <c r="PQ285" s="57" t="s">
        <v>18825</v>
      </c>
      <c r="PR285" s="57" t="s">
        <v>4325</v>
      </c>
      <c r="PS285" s="57" t="s">
        <v>4326</v>
      </c>
      <c r="PT285" s="57" t="s">
        <v>4327</v>
      </c>
      <c r="PU285" s="57" t="s">
        <v>4328</v>
      </c>
      <c r="PV285" s="57" t="s">
        <v>4329</v>
      </c>
      <c r="PW285" s="57" t="s">
        <v>4330</v>
      </c>
    </row>
    <row r="286" spans="1:439" ht="15" customHeight="1" x14ac:dyDescent="0.35">
      <c r="A286" s="57">
        <v>285</v>
      </c>
      <c r="B286" s="57" t="s">
        <v>2420</v>
      </c>
      <c r="C286" s="57" t="s">
        <v>2420</v>
      </c>
      <c r="D286" s="57" t="s">
        <v>466</v>
      </c>
      <c r="E286" s="57" t="s">
        <v>2919</v>
      </c>
      <c r="F286" s="57" t="s">
        <v>2920</v>
      </c>
      <c r="G286" s="57" t="s">
        <v>2921</v>
      </c>
      <c r="H286" s="57" t="s">
        <v>2922</v>
      </c>
      <c r="P286" s="57" t="s">
        <v>1962</v>
      </c>
      <c r="S286" s="57" t="s">
        <v>69</v>
      </c>
      <c r="T286" s="57" t="s">
        <v>69</v>
      </c>
      <c r="U286" s="57" t="s">
        <v>69</v>
      </c>
      <c r="V286" s="57" t="s">
        <v>69</v>
      </c>
      <c r="W286" s="57" t="s">
        <v>69</v>
      </c>
      <c r="X286" s="57" t="s">
        <v>69</v>
      </c>
      <c r="Y286" s="57" t="s">
        <v>69</v>
      </c>
      <c r="Z286" s="57" t="s">
        <v>69</v>
      </c>
      <c r="AA286" s="57" t="s">
        <v>69</v>
      </c>
      <c r="AB286" s="57" t="s">
        <v>63</v>
      </c>
      <c r="AC286" s="57" t="s">
        <v>69</v>
      </c>
      <c r="AD286" s="57" t="s">
        <v>69</v>
      </c>
      <c r="AE286" s="57" t="s">
        <v>63</v>
      </c>
      <c r="AF286" s="57" t="s">
        <v>69</v>
      </c>
      <c r="AG286" s="57" t="s">
        <v>69</v>
      </c>
      <c r="AH286" s="57" t="s">
        <v>70</v>
      </c>
      <c r="AI286" s="57" t="s">
        <v>2923</v>
      </c>
      <c r="AJ286" s="57" t="s">
        <v>71</v>
      </c>
      <c r="AK286" s="57" t="s">
        <v>76</v>
      </c>
      <c r="AL286" s="57" t="s">
        <v>72</v>
      </c>
      <c r="AM286" s="57" t="s">
        <v>2924</v>
      </c>
      <c r="AO286" s="57" t="s">
        <v>1107</v>
      </c>
      <c r="AP286" s="57" t="s">
        <v>19482</v>
      </c>
      <c r="AQ286" s="57" t="s">
        <v>67</v>
      </c>
      <c r="AR286" s="57" t="s">
        <v>73</v>
      </c>
      <c r="AS286" s="57" t="s">
        <v>2780</v>
      </c>
      <c r="AT286" s="57" t="s">
        <v>18801</v>
      </c>
      <c r="AU286" s="57" t="s">
        <v>7242</v>
      </c>
      <c r="AV286" s="57" t="s">
        <v>7243</v>
      </c>
      <c r="AW286" s="57" t="s">
        <v>7244</v>
      </c>
      <c r="BE286" s="57" t="s">
        <v>7245</v>
      </c>
      <c r="BF286" s="57" t="s">
        <v>7246</v>
      </c>
      <c r="BG286" s="57" t="s">
        <v>7247</v>
      </c>
      <c r="BH286" s="57" t="s">
        <v>7248</v>
      </c>
      <c r="BI286" s="57" t="s">
        <v>7249</v>
      </c>
      <c r="BJ286" s="57" t="s">
        <v>7250</v>
      </c>
      <c r="BO286" s="57" t="s">
        <v>7251</v>
      </c>
      <c r="BP286" s="57" t="s">
        <v>7252</v>
      </c>
      <c r="BQ286" s="57" t="s">
        <v>7253</v>
      </c>
      <c r="BV286" s="57" t="s">
        <v>18084</v>
      </c>
      <c r="BW286" s="164" t="s">
        <v>18805</v>
      </c>
      <c r="BX286" s="57" t="s">
        <v>20050</v>
      </c>
      <c r="BY286" s="57" t="s">
        <v>10267</v>
      </c>
      <c r="BZ286" s="57" t="s">
        <v>10268</v>
      </c>
      <c r="CA286" s="57" t="s">
        <v>10269</v>
      </c>
      <c r="CB286" s="57" t="s">
        <v>10270</v>
      </c>
      <c r="CI286" s="57" t="s">
        <v>10271</v>
      </c>
      <c r="CJ286" s="57" t="s">
        <v>10272</v>
      </c>
      <c r="CK286" s="57" t="s">
        <v>10273</v>
      </c>
      <c r="CL286" s="57" t="s">
        <v>10274</v>
      </c>
      <c r="CM286" s="57" t="s">
        <v>10275</v>
      </c>
      <c r="CS286" s="57" t="s">
        <v>4579</v>
      </c>
      <c r="CT286" s="57" t="s">
        <v>7252</v>
      </c>
      <c r="CU286" s="57" t="s">
        <v>10276</v>
      </c>
      <c r="CZ286" s="57" t="s">
        <v>18061</v>
      </c>
      <c r="DA286" s="164" t="s">
        <v>19168</v>
      </c>
      <c r="DB286" s="57" t="s">
        <v>18854</v>
      </c>
      <c r="DC286" s="57" t="s">
        <v>12971</v>
      </c>
      <c r="DD286" s="57" t="s">
        <v>12972</v>
      </c>
      <c r="DE286" s="57" t="s">
        <v>7468</v>
      </c>
      <c r="DF286" s="57" t="s">
        <v>12973</v>
      </c>
      <c r="DM286" s="57" t="s">
        <v>12974</v>
      </c>
      <c r="DN286" s="57" t="s">
        <v>12975</v>
      </c>
      <c r="DO286" s="57" t="s">
        <v>12976</v>
      </c>
      <c r="DP286" s="57" t="s">
        <v>12977</v>
      </c>
      <c r="DQ286" s="57" t="s">
        <v>12978</v>
      </c>
      <c r="DR286" s="57" t="s">
        <v>12979</v>
      </c>
      <c r="DS286" s="57" t="s">
        <v>12980</v>
      </c>
      <c r="DT286" s="57" t="s">
        <v>12981</v>
      </c>
      <c r="DU286" s="57" t="s">
        <v>12982</v>
      </c>
      <c r="DW286" s="57" t="s">
        <v>7468</v>
      </c>
      <c r="DX286" s="57" t="s">
        <v>12983</v>
      </c>
      <c r="DY286" s="57" t="s">
        <v>12984</v>
      </c>
      <c r="ED286" s="57" t="s">
        <v>18069</v>
      </c>
      <c r="EE286" s="164" t="s">
        <v>18802</v>
      </c>
      <c r="EF286" s="57" t="s">
        <v>19087</v>
      </c>
      <c r="EG286" s="57" t="s">
        <v>21064</v>
      </c>
      <c r="EH286" s="57" t="s">
        <v>21065</v>
      </c>
      <c r="EI286" s="57" t="s">
        <v>21066</v>
      </c>
      <c r="EJ286" s="57" t="s">
        <v>21067</v>
      </c>
      <c r="EK286" s="57" t="s">
        <v>21068</v>
      </c>
      <c r="EL286" s="57" t="s">
        <v>21069</v>
      </c>
      <c r="EQ286" s="57" t="s">
        <v>21070</v>
      </c>
      <c r="ER286" s="57" t="s">
        <v>12706</v>
      </c>
      <c r="ES286" s="57" t="s">
        <v>12707</v>
      </c>
      <c r="ET286" s="57" t="s">
        <v>21071</v>
      </c>
      <c r="EU286" s="57" t="s">
        <v>21072</v>
      </c>
      <c r="EV286" s="57" t="s">
        <v>21073</v>
      </c>
      <c r="EW286" s="57" t="s">
        <v>21074</v>
      </c>
      <c r="EX286" s="57" t="s">
        <v>21075</v>
      </c>
      <c r="FA286" s="57" t="s">
        <v>7561</v>
      </c>
      <c r="FB286" s="57" t="s">
        <v>12708</v>
      </c>
      <c r="FC286" s="57" t="s">
        <v>12709</v>
      </c>
      <c r="FH286" s="57" t="s">
        <v>18061</v>
      </c>
      <c r="FI286" s="164" t="s">
        <v>19168</v>
      </c>
      <c r="FJ286" s="57" t="s">
        <v>18854</v>
      </c>
      <c r="FK286" s="57" t="s">
        <v>16295</v>
      </c>
      <c r="FL286" s="57" t="s">
        <v>16479</v>
      </c>
      <c r="FM286" s="57" t="s">
        <v>16480</v>
      </c>
      <c r="FN286" s="57" t="s">
        <v>16298</v>
      </c>
      <c r="FO286" s="57" t="s">
        <v>10850</v>
      </c>
      <c r="FU286" s="57" t="s">
        <v>16299</v>
      </c>
      <c r="FV286" s="57" t="s">
        <v>16481</v>
      </c>
      <c r="FW286" s="57" t="s">
        <v>14438</v>
      </c>
      <c r="FX286" s="57" t="s">
        <v>16482</v>
      </c>
      <c r="FY286" s="57" t="s">
        <v>16303</v>
      </c>
      <c r="GE286" s="57" t="s">
        <v>6405</v>
      </c>
      <c r="GF286" s="57" t="s">
        <v>16483</v>
      </c>
      <c r="GG286" s="57" t="s">
        <v>16484</v>
      </c>
      <c r="GL286" s="57" t="s">
        <v>18084</v>
      </c>
      <c r="GM286" s="164" t="s">
        <v>18802</v>
      </c>
      <c r="GN286" s="57" t="s">
        <v>19151</v>
      </c>
      <c r="GO286" s="57" t="s">
        <v>17351</v>
      </c>
      <c r="GP286" s="57" t="s">
        <v>17254</v>
      </c>
      <c r="GQ286" s="57" t="s">
        <v>17255</v>
      </c>
      <c r="GR286" s="57" t="s">
        <v>17256</v>
      </c>
      <c r="GS286" s="57" t="s">
        <v>17257</v>
      </c>
      <c r="GY286" s="57" t="s">
        <v>17352</v>
      </c>
      <c r="GZ286" s="57" t="s">
        <v>17260</v>
      </c>
      <c r="HA286" s="57" t="s">
        <v>17353</v>
      </c>
      <c r="HB286" s="57" t="s">
        <v>17262</v>
      </c>
      <c r="HC286" s="57" t="s">
        <v>17354</v>
      </c>
      <c r="HD286" s="57" t="s">
        <v>17264</v>
      </c>
      <c r="HI286" s="57" t="s">
        <v>17265</v>
      </c>
      <c r="HJ286" s="57" t="s">
        <v>7561</v>
      </c>
      <c r="HK286" s="57" t="s">
        <v>17266</v>
      </c>
      <c r="HP286" s="57" t="s">
        <v>18059</v>
      </c>
      <c r="HQ286" s="164" t="s">
        <v>18805</v>
      </c>
      <c r="HR286" s="57" t="s">
        <v>19151</v>
      </c>
      <c r="HS286" s="57" t="s">
        <v>79</v>
      </c>
      <c r="HT286" s="57" t="s">
        <v>74</v>
      </c>
      <c r="HU286" s="57" t="s">
        <v>79</v>
      </c>
      <c r="HV286" s="57" t="s">
        <v>74</v>
      </c>
      <c r="HW286" s="57" t="s">
        <v>79</v>
      </c>
      <c r="HX286" s="57" t="s">
        <v>79</v>
      </c>
      <c r="HY286" s="57" t="s">
        <v>79</v>
      </c>
      <c r="HZ286" s="57" t="s">
        <v>79</v>
      </c>
      <c r="IA286" s="57" t="s">
        <v>79</v>
      </c>
      <c r="IB286" s="57" t="s">
        <v>79</v>
      </c>
      <c r="IC286" s="57" t="s">
        <v>82</v>
      </c>
      <c r="ID286" s="57" t="s">
        <v>79</v>
      </c>
      <c r="IE286" s="57" t="s">
        <v>79</v>
      </c>
      <c r="IF286" s="57" t="s">
        <v>79</v>
      </c>
      <c r="IG286" s="57" t="s">
        <v>79</v>
      </c>
      <c r="IH286" s="57" t="s">
        <v>79</v>
      </c>
      <c r="II286" s="57" t="s">
        <v>68</v>
      </c>
      <c r="IJ286" s="57">
        <v>13254</v>
      </c>
      <c r="IK286" s="57">
        <v>13154</v>
      </c>
      <c r="IL286" s="57">
        <v>11054</v>
      </c>
      <c r="IM286" s="57">
        <v>32663</v>
      </c>
      <c r="IN286" s="57">
        <v>32650</v>
      </c>
      <c r="IT286" s="57">
        <v>1</v>
      </c>
      <c r="IU286" s="57">
        <v>1</v>
      </c>
      <c r="IV286" s="57">
        <v>1</v>
      </c>
      <c r="IW286" s="57">
        <v>2</v>
      </c>
      <c r="IX286" s="57">
        <v>2</v>
      </c>
      <c r="JN286" s="57">
        <v>32663</v>
      </c>
      <c r="JO286" s="57">
        <v>32650</v>
      </c>
      <c r="JP286" s="57">
        <v>35071</v>
      </c>
      <c r="JQ286" s="57">
        <v>13254</v>
      </c>
      <c r="JR286" s="57">
        <v>11054</v>
      </c>
      <c r="JX286" s="57">
        <v>2</v>
      </c>
      <c r="JY286" s="57">
        <v>2</v>
      </c>
      <c r="JZ286" s="57">
        <v>2</v>
      </c>
      <c r="KA286" s="57">
        <v>1</v>
      </c>
      <c r="KB286" s="57">
        <v>1</v>
      </c>
      <c r="KR286" s="57">
        <v>13254</v>
      </c>
      <c r="KS286" s="57">
        <v>32650</v>
      </c>
      <c r="KT286" s="57">
        <v>32663</v>
      </c>
      <c r="KU286" s="57">
        <v>35071</v>
      </c>
      <c r="LB286" s="57">
        <v>1</v>
      </c>
      <c r="LC286" s="57">
        <v>2</v>
      </c>
      <c r="LD286" s="57">
        <v>2</v>
      </c>
      <c r="LE286" s="57">
        <v>2</v>
      </c>
      <c r="LV286" s="57">
        <v>32663</v>
      </c>
      <c r="LW286" s="57">
        <v>32650</v>
      </c>
      <c r="LX286" s="57">
        <v>35071</v>
      </c>
      <c r="LY286" s="57">
        <v>13254</v>
      </c>
      <c r="LZ286" s="57">
        <v>11054</v>
      </c>
      <c r="MF286" s="57">
        <v>2</v>
      </c>
      <c r="MG286" s="57">
        <v>2</v>
      </c>
      <c r="MH286" s="57">
        <v>2</v>
      </c>
      <c r="MI286" s="57">
        <v>1</v>
      </c>
      <c r="MJ286" s="57">
        <v>1</v>
      </c>
      <c r="MZ286" s="57">
        <v>35071</v>
      </c>
      <c r="NJ286" s="57">
        <v>2</v>
      </c>
      <c r="OD286" s="57">
        <v>35071</v>
      </c>
      <c r="OE286" s="57">
        <v>32650</v>
      </c>
      <c r="OF286" s="57">
        <v>13254</v>
      </c>
      <c r="ON286" s="57">
        <v>2</v>
      </c>
      <c r="OO286" s="57">
        <v>2</v>
      </c>
      <c r="OP286" s="57">
        <v>1</v>
      </c>
      <c r="PH286" s="57" t="s">
        <v>21076</v>
      </c>
      <c r="PJ286" s="57" t="s">
        <v>21077</v>
      </c>
      <c r="PK286" s="57" t="s">
        <v>21078</v>
      </c>
      <c r="PL286" s="57" t="s">
        <v>21079</v>
      </c>
      <c r="PN286" s="57">
        <v>1078.9988460999998</v>
      </c>
      <c r="PO286" s="57" t="s">
        <v>18823</v>
      </c>
      <c r="PP286" s="57" t="s">
        <v>18824</v>
      </c>
      <c r="PQ286" s="57" t="s">
        <v>18825</v>
      </c>
      <c r="PR286" s="57" t="s">
        <v>4331</v>
      </c>
      <c r="PS286" s="57" t="s">
        <v>4332</v>
      </c>
      <c r="PT286" s="57" t="s">
        <v>4333</v>
      </c>
      <c r="PU286" s="57" t="s">
        <v>4332</v>
      </c>
      <c r="PV286" s="57" t="s">
        <v>4334</v>
      </c>
      <c r="PW286" s="57" t="s">
        <v>4335</v>
      </c>
    </row>
    <row r="287" spans="1:439" ht="15" customHeight="1" x14ac:dyDescent="0.35">
      <c r="A287" s="57">
        <v>286</v>
      </c>
      <c r="B287" s="57" t="s">
        <v>2420</v>
      </c>
      <c r="C287" s="57" t="s">
        <v>2420</v>
      </c>
      <c r="D287" s="57" t="s">
        <v>467</v>
      </c>
      <c r="E287" s="57" t="s">
        <v>2871</v>
      </c>
      <c r="F287" s="57" t="s">
        <v>2872</v>
      </c>
      <c r="G287" s="57" t="s">
        <v>2873</v>
      </c>
      <c r="P287" s="57" t="s">
        <v>1282</v>
      </c>
      <c r="S287" s="57" t="s">
        <v>63</v>
      </c>
      <c r="T287" s="57" t="s">
        <v>63</v>
      </c>
      <c r="U287" s="57" t="s">
        <v>69</v>
      </c>
      <c r="V287" s="57" t="s">
        <v>63</v>
      </c>
      <c r="W287" s="57" t="s">
        <v>63</v>
      </c>
      <c r="X287" s="57" t="s">
        <v>63</v>
      </c>
      <c r="Y287" s="57" t="s">
        <v>69</v>
      </c>
      <c r="Z287" s="57" t="s">
        <v>63</v>
      </c>
      <c r="AA287" s="57" t="s">
        <v>69</v>
      </c>
      <c r="AB287" s="57" t="s">
        <v>63</v>
      </c>
      <c r="AC287" s="57" t="s">
        <v>69</v>
      </c>
      <c r="AD287" s="57" t="s">
        <v>69</v>
      </c>
      <c r="AE287" s="57" t="s">
        <v>69</v>
      </c>
      <c r="AF287" s="57" t="s">
        <v>63</v>
      </c>
      <c r="AG287" s="57" t="s">
        <v>63</v>
      </c>
      <c r="AH287" s="57" t="s">
        <v>70</v>
      </c>
      <c r="AI287" s="57" t="s">
        <v>2925</v>
      </c>
      <c r="AJ287" s="57" t="s">
        <v>71</v>
      </c>
      <c r="AK287" s="57" t="s">
        <v>71</v>
      </c>
      <c r="AL287" s="57" t="s">
        <v>72</v>
      </c>
      <c r="AM287" s="57" t="s">
        <v>2926</v>
      </c>
      <c r="AN287" s="57" t="s">
        <v>2876</v>
      </c>
      <c r="AO287" s="57" t="s">
        <v>1108</v>
      </c>
      <c r="AP287" s="57" t="s">
        <v>18827</v>
      </c>
      <c r="AQ287" s="57" t="s">
        <v>67</v>
      </c>
      <c r="AR287" s="57" t="s">
        <v>73</v>
      </c>
      <c r="AS287" s="57" t="s">
        <v>1419</v>
      </c>
      <c r="AT287" s="57" t="s">
        <v>18801</v>
      </c>
      <c r="AU287" s="57" t="s">
        <v>4760</v>
      </c>
      <c r="AV287" s="57" t="s">
        <v>4761</v>
      </c>
      <c r="AW287" s="57" t="s">
        <v>4762</v>
      </c>
      <c r="AX287" s="57" t="s">
        <v>4763</v>
      </c>
      <c r="AY287" s="57" t="s">
        <v>4764</v>
      </c>
      <c r="AZ287" s="57" t="s">
        <v>4765</v>
      </c>
      <c r="BA287" s="57" t="s">
        <v>4766</v>
      </c>
      <c r="BB287" s="57" t="s">
        <v>4767</v>
      </c>
      <c r="BE287" s="57" t="s">
        <v>20978</v>
      </c>
      <c r="BF287" s="57" t="s">
        <v>4769</v>
      </c>
      <c r="BG287" s="57" t="s">
        <v>4770</v>
      </c>
      <c r="BH287" s="57" t="s">
        <v>4771</v>
      </c>
      <c r="BI287" s="57" t="s">
        <v>4772</v>
      </c>
      <c r="BJ287" s="57" t="s">
        <v>4773</v>
      </c>
      <c r="BK287" s="57" t="s">
        <v>4774</v>
      </c>
      <c r="BL287" s="57" t="s">
        <v>4775</v>
      </c>
      <c r="BO287" s="57" t="s">
        <v>4776</v>
      </c>
      <c r="BP287" s="57" t="s">
        <v>4777</v>
      </c>
      <c r="BQ287" s="57" t="s">
        <v>4778</v>
      </c>
      <c r="BV287" s="57" t="s">
        <v>18078</v>
      </c>
      <c r="BW287" s="164" t="s">
        <v>18802</v>
      </c>
      <c r="BX287" s="57" t="s">
        <v>18956</v>
      </c>
      <c r="BY287" s="57" t="s">
        <v>7573</v>
      </c>
      <c r="BZ287" s="57" t="s">
        <v>7574</v>
      </c>
      <c r="CA287" s="57" t="s">
        <v>7575</v>
      </c>
      <c r="CB287" s="57" t="s">
        <v>7576</v>
      </c>
      <c r="CC287" s="57" t="s">
        <v>7577</v>
      </c>
      <c r="CD287" s="57" t="s">
        <v>7578</v>
      </c>
      <c r="CI287" s="57" t="s">
        <v>7579</v>
      </c>
      <c r="CJ287" s="57" t="s">
        <v>7580</v>
      </c>
      <c r="CK287" s="57" t="s">
        <v>20979</v>
      </c>
      <c r="CL287" s="57" t="s">
        <v>20980</v>
      </c>
      <c r="CM287" s="57" t="s">
        <v>20981</v>
      </c>
      <c r="CN287" s="57" t="s">
        <v>7585</v>
      </c>
      <c r="CS287" s="57" t="s">
        <v>7586</v>
      </c>
      <c r="CT287" s="57" t="s">
        <v>5969</v>
      </c>
      <c r="CU287" s="57" t="s">
        <v>605</v>
      </c>
      <c r="CZ287" s="57" t="s">
        <v>18063</v>
      </c>
      <c r="DA287" s="164" t="s">
        <v>18802</v>
      </c>
      <c r="DB287" s="57" t="s">
        <v>18957</v>
      </c>
      <c r="DC287" s="57" t="s">
        <v>10395</v>
      </c>
      <c r="DD287" s="57" t="s">
        <v>10396</v>
      </c>
      <c r="DE287" s="57" t="s">
        <v>10397</v>
      </c>
      <c r="DF287" s="57" t="s">
        <v>10398</v>
      </c>
      <c r="DG287" s="57" t="s">
        <v>10399</v>
      </c>
      <c r="DH287" s="57" t="s">
        <v>10400</v>
      </c>
      <c r="DI287" s="57" t="s">
        <v>15047</v>
      </c>
      <c r="DM287" s="57" t="s">
        <v>10401</v>
      </c>
      <c r="DN287" s="57" t="s">
        <v>20982</v>
      </c>
      <c r="DO287" s="57" t="s">
        <v>10403</v>
      </c>
      <c r="DP287" s="57" t="s">
        <v>21080</v>
      </c>
      <c r="DQ287" s="57" t="s">
        <v>10405</v>
      </c>
      <c r="DR287" s="57" t="s">
        <v>10407</v>
      </c>
      <c r="DW287" s="57" t="s">
        <v>7586</v>
      </c>
      <c r="DX287" s="57" t="s">
        <v>10409</v>
      </c>
      <c r="DY287" s="57" t="s">
        <v>10410</v>
      </c>
      <c r="ED287" s="57" t="s">
        <v>18061</v>
      </c>
      <c r="EE287" s="164" t="s">
        <v>18802</v>
      </c>
      <c r="EF287" s="57" t="s">
        <v>18830</v>
      </c>
      <c r="EG287" s="57" t="s">
        <v>14910</v>
      </c>
      <c r="EH287" s="57" t="s">
        <v>776</v>
      </c>
      <c r="EI287" s="57" t="s">
        <v>14911</v>
      </c>
      <c r="EJ287" s="57" t="s">
        <v>14912</v>
      </c>
      <c r="EK287" s="57" t="s">
        <v>14913</v>
      </c>
      <c r="EL287" s="57" t="s">
        <v>14914</v>
      </c>
      <c r="EM287" s="57" t="s">
        <v>14915</v>
      </c>
      <c r="EN287" s="57" t="s">
        <v>598</v>
      </c>
      <c r="EQ287" s="57" t="s">
        <v>14916</v>
      </c>
      <c r="ER287" s="57" t="s">
        <v>13235</v>
      </c>
      <c r="ES287" s="57" t="s">
        <v>14917</v>
      </c>
      <c r="ET287" s="57" t="s">
        <v>14918</v>
      </c>
      <c r="EU287" s="57" t="s">
        <v>14919</v>
      </c>
      <c r="EV287" s="57" t="s">
        <v>10407</v>
      </c>
      <c r="EW287" s="57" t="s">
        <v>14920</v>
      </c>
      <c r="EX287" s="57" t="s">
        <v>603</v>
      </c>
      <c r="FA287" s="57" t="s">
        <v>664</v>
      </c>
      <c r="FB287" s="57" t="s">
        <v>14921</v>
      </c>
      <c r="FC287" s="57" t="s">
        <v>14922</v>
      </c>
      <c r="FH287" s="57" t="s">
        <v>18061</v>
      </c>
      <c r="FI287" s="164" t="s">
        <v>18835</v>
      </c>
      <c r="FJ287" s="57" t="s">
        <v>18803</v>
      </c>
      <c r="FK287" s="57" t="s">
        <v>13265</v>
      </c>
      <c r="FL287" s="57" t="s">
        <v>8068</v>
      </c>
      <c r="FM287" s="57" t="s">
        <v>13266</v>
      </c>
      <c r="FN287" s="57" t="s">
        <v>13267</v>
      </c>
      <c r="FO287" s="57" t="s">
        <v>13268</v>
      </c>
      <c r="FP287" s="57" t="s">
        <v>13269</v>
      </c>
      <c r="FQ287" s="57" t="s">
        <v>13270</v>
      </c>
      <c r="FU287" s="57" t="s">
        <v>13271</v>
      </c>
      <c r="FV287" s="57" t="s">
        <v>13272</v>
      </c>
      <c r="FW287" s="57" t="s">
        <v>13273</v>
      </c>
      <c r="FX287" s="57" t="s">
        <v>13274</v>
      </c>
      <c r="FY287" s="57" t="s">
        <v>20983</v>
      </c>
      <c r="FZ287" s="57" t="s">
        <v>13276</v>
      </c>
      <c r="GA287" s="57" t="s">
        <v>13277</v>
      </c>
      <c r="GE287" s="57" t="s">
        <v>8068</v>
      </c>
      <c r="GF287" s="57" t="s">
        <v>13744</v>
      </c>
      <c r="GG287" s="57" t="s">
        <v>7468</v>
      </c>
      <c r="GL287" s="57" t="s">
        <v>18069</v>
      </c>
      <c r="GM287" s="164" t="s">
        <v>18805</v>
      </c>
      <c r="GN287" s="57" t="s">
        <v>18853</v>
      </c>
      <c r="GO287" s="57" t="s">
        <v>13115</v>
      </c>
      <c r="GP287" s="57" t="s">
        <v>7453</v>
      </c>
      <c r="GQ287" s="57" t="s">
        <v>15146</v>
      </c>
      <c r="GR287" s="57" t="s">
        <v>15147</v>
      </c>
      <c r="GS287" s="57" t="s">
        <v>15148</v>
      </c>
      <c r="GY287" s="57" t="s">
        <v>13118</v>
      </c>
      <c r="GZ287" s="57" t="s">
        <v>15150</v>
      </c>
      <c r="HA287" s="57" t="s">
        <v>15151</v>
      </c>
      <c r="HB287" s="57" t="s">
        <v>15152</v>
      </c>
      <c r="HC287" s="57" t="s">
        <v>15153</v>
      </c>
      <c r="HD287" s="57" t="s">
        <v>15154</v>
      </c>
      <c r="HI287" s="57" t="s">
        <v>6405</v>
      </c>
      <c r="HJ287" s="57" t="s">
        <v>11552</v>
      </c>
      <c r="HK287" s="57" t="s">
        <v>20984</v>
      </c>
      <c r="HP287" s="57" t="s">
        <v>18075</v>
      </c>
      <c r="HQ287" s="164" t="s">
        <v>18805</v>
      </c>
      <c r="HR287" s="57" t="s">
        <v>18959</v>
      </c>
      <c r="HS287" s="57" t="s">
        <v>82</v>
      </c>
      <c r="HT287" s="57" t="s">
        <v>82</v>
      </c>
      <c r="HU287" s="57" t="s">
        <v>82</v>
      </c>
      <c r="HV287" s="57" t="s">
        <v>79</v>
      </c>
      <c r="HW287" s="57" t="s">
        <v>79</v>
      </c>
      <c r="HX287" s="57" t="s">
        <v>79</v>
      </c>
      <c r="HY287" s="57" t="s">
        <v>82</v>
      </c>
      <c r="HZ287" s="57" t="s">
        <v>82</v>
      </c>
      <c r="IA287" s="57" t="s">
        <v>82</v>
      </c>
      <c r="IB287" s="57" t="s">
        <v>82</v>
      </c>
      <c r="IC287" s="57" t="s">
        <v>79</v>
      </c>
      <c r="ID287" s="57" t="s">
        <v>79</v>
      </c>
      <c r="IE287" s="57" t="s">
        <v>79</v>
      </c>
      <c r="IF287" s="57" t="s">
        <v>79</v>
      </c>
      <c r="IG287" s="57" t="s">
        <v>79</v>
      </c>
      <c r="IH287" s="57" t="s">
        <v>79</v>
      </c>
      <c r="II287" s="57" t="s">
        <v>82</v>
      </c>
      <c r="IJ287" s="57">
        <v>32079</v>
      </c>
      <c r="IK287" s="57">
        <v>31660</v>
      </c>
      <c r="IL287" s="57">
        <v>31743</v>
      </c>
      <c r="IM287" s="57">
        <v>32110</v>
      </c>
      <c r="IT287" s="57">
        <v>2</v>
      </c>
      <c r="IU287" s="57">
        <v>2</v>
      </c>
      <c r="IV287" s="57">
        <v>2</v>
      </c>
      <c r="IW287" s="57">
        <v>1</v>
      </c>
      <c r="JN287" s="57">
        <v>31436</v>
      </c>
      <c r="JO287" s="57">
        <v>21547</v>
      </c>
      <c r="JP287" s="57">
        <v>21572</v>
      </c>
      <c r="JQ287" s="57">
        <v>12054</v>
      </c>
      <c r="JX287" s="57">
        <v>2</v>
      </c>
      <c r="JY287" s="57">
        <v>2</v>
      </c>
      <c r="JZ287" s="57">
        <v>1</v>
      </c>
      <c r="KA287" s="57">
        <v>1</v>
      </c>
      <c r="KR287" s="57">
        <v>31620</v>
      </c>
      <c r="KS287" s="57">
        <v>21547</v>
      </c>
      <c r="KT287" s="57">
        <v>21572</v>
      </c>
      <c r="KU287" s="57">
        <v>31754</v>
      </c>
      <c r="KV287" s="57">
        <v>12054</v>
      </c>
      <c r="LB287" s="57">
        <v>2</v>
      </c>
      <c r="LC287" s="57">
        <v>2</v>
      </c>
      <c r="LD287" s="57">
        <v>1</v>
      </c>
      <c r="LE287" s="57">
        <v>2</v>
      </c>
      <c r="LF287" s="57">
        <v>1</v>
      </c>
      <c r="LV287" s="57">
        <v>23684</v>
      </c>
      <c r="LW287" s="57">
        <v>31624</v>
      </c>
      <c r="LX287" s="57">
        <v>21547</v>
      </c>
      <c r="LY287" s="57">
        <v>21572</v>
      </c>
      <c r="MF287" s="57">
        <v>1</v>
      </c>
      <c r="MG287" s="57">
        <v>1</v>
      </c>
      <c r="MH287" s="57">
        <v>2</v>
      </c>
      <c r="MI287" s="57">
        <v>1</v>
      </c>
      <c r="MZ287" s="57">
        <v>34592</v>
      </c>
      <c r="NA287" s="57">
        <v>12054</v>
      </c>
      <c r="NJ287" s="57">
        <v>1</v>
      </c>
      <c r="NK287" s="57">
        <v>1</v>
      </c>
      <c r="OD287" s="57">
        <v>21547</v>
      </c>
      <c r="OE287" s="57">
        <v>21572</v>
      </c>
      <c r="ON287" s="57">
        <v>2</v>
      </c>
      <c r="OO287" s="57">
        <v>1</v>
      </c>
      <c r="PH287" s="57" t="s">
        <v>20985</v>
      </c>
      <c r="PJ287" s="57" t="s">
        <v>21081</v>
      </c>
      <c r="PK287" s="57" t="s">
        <v>21082</v>
      </c>
      <c r="PL287" s="57" t="s">
        <v>21083</v>
      </c>
      <c r="PN287" s="57">
        <v>1095.8414415999998</v>
      </c>
      <c r="PO287" s="57" t="s">
        <v>18823</v>
      </c>
      <c r="PP287" s="57" t="s">
        <v>18824</v>
      </c>
      <c r="PQ287" s="57" t="s">
        <v>18825</v>
      </c>
      <c r="PR287" s="57" t="s">
        <v>3229</v>
      </c>
      <c r="PS287" s="57" t="s">
        <v>3230</v>
      </c>
      <c r="PT287" s="57" t="s">
        <v>3152</v>
      </c>
      <c r="PU287" s="57" t="s">
        <v>3155</v>
      </c>
      <c r="PV287" s="57" t="s">
        <v>3232</v>
      </c>
      <c r="PW287" s="57" t="s">
        <v>3233</v>
      </c>
    </row>
    <row r="288" spans="1:439" ht="15" customHeight="1" x14ac:dyDescent="0.35">
      <c r="A288" s="57">
        <v>287</v>
      </c>
      <c r="B288" s="57" t="s">
        <v>2420</v>
      </c>
      <c r="C288" s="57" t="s">
        <v>2420</v>
      </c>
      <c r="D288" s="57" t="s">
        <v>468</v>
      </c>
      <c r="E288" s="57" t="s">
        <v>2927</v>
      </c>
      <c r="P288" s="57" t="s">
        <v>1277</v>
      </c>
      <c r="Q288" s="57" t="s">
        <v>1389</v>
      </c>
      <c r="R288" s="57" t="s">
        <v>2638</v>
      </c>
      <c r="S288" s="57" t="s">
        <v>69</v>
      </c>
      <c r="T288" s="57" t="s">
        <v>69</v>
      </c>
      <c r="U288" s="57" t="s">
        <v>69</v>
      </c>
      <c r="V288" s="57" t="s">
        <v>69</v>
      </c>
      <c r="W288" s="57" t="s">
        <v>69</v>
      </c>
      <c r="X288" s="57" t="s">
        <v>69</v>
      </c>
      <c r="Y288" s="57" t="s">
        <v>69</v>
      </c>
      <c r="Z288" s="57" t="s">
        <v>63</v>
      </c>
      <c r="AA288" s="57" t="s">
        <v>69</v>
      </c>
      <c r="AB288" s="57" t="s">
        <v>63</v>
      </c>
      <c r="AC288" s="57" t="s">
        <v>69</v>
      </c>
      <c r="AD288" s="57" t="s">
        <v>69</v>
      </c>
      <c r="AE288" s="57" t="s">
        <v>63</v>
      </c>
      <c r="AF288" s="57" t="s">
        <v>69</v>
      </c>
      <c r="AG288" s="57" t="s">
        <v>69</v>
      </c>
      <c r="AH288" s="57" t="s">
        <v>75</v>
      </c>
      <c r="AI288" s="57" t="s">
        <v>2928</v>
      </c>
      <c r="AJ288" s="57" t="s">
        <v>76</v>
      </c>
      <c r="AK288" s="57" t="s">
        <v>81</v>
      </c>
      <c r="AL288" s="57" t="s">
        <v>77</v>
      </c>
      <c r="AM288" s="57" t="s">
        <v>2929</v>
      </c>
      <c r="AN288" s="57" t="s">
        <v>2930</v>
      </c>
      <c r="AO288" s="57" t="s">
        <v>1109</v>
      </c>
      <c r="AP288" s="57" t="s">
        <v>18850</v>
      </c>
      <c r="AQ288" s="57" t="s">
        <v>67</v>
      </c>
      <c r="AR288" s="57" t="s">
        <v>78</v>
      </c>
      <c r="AS288" s="57" t="s">
        <v>1215</v>
      </c>
      <c r="AT288" s="57" t="s">
        <v>18859</v>
      </c>
      <c r="AU288" s="57" t="s">
        <v>7255</v>
      </c>
      <c r="AV288" s="57" t="s">
        <v>7256</v>
      </c>
      <c r="AW288" s="57" t="s">
        <v>7257</v>
      </c>
      <c r="AX288" s="57" t="s">
        <v>7258</v>
      </c>
      <c r="AY288" s="57" t="s">
        <v>7259</v>
      </c>
      <c r="AZ288" s="57" t="s">
        <v>7260</v>
      </c>
      <c r="BE288" s="57" t="s">
        <v>7261</v>
      </c>
      <c r="BF288" s="57" t="s">
        <v>7262</v>
      </c>
      <c r="BG288" s="57" t="s">
        <v>4655</v>
      </c>
      <c r="BH288" s="57" t="s">
        <v>7263</v>
      </c>
      <c r="BI288" s="57" t="s">
        <v>7264</v>
      </c>
      <c r="BJ288" s="57" t="s">
        <v>7265</v>
      </c>
      <c r="BK288" s="57" t="s">
        <v>7266</v>
      </c>
      <c r="BO288" s="57" t="s">
        <v>4580</v>
      </c>
      <c r="BP288" s="57" t="s">
        <v>4661</v>
      </c>
      <c r="BV288" s="57" t="s">
        <v>18078</v>
      </c>
      <c r="BW288" s="164" t="s">
        <v>18802</v>
      </c>
      <c r="BX288" s="57" t="s">
        <v>21084</v>
      </c>
      <c r="BY288" s="57" t="s">
        <v>10277</v>
      </c>
      <c r="BZ288" s="57" t="s">
        <v>10278</v>
      </c>
      <c r="CA288" s="57" t="s">
        <v>10279</v>
      </c>
      <c r="CB288" s="57" t="s">
        <v>4608</v>
      </c>
      <c r="CC288" s="57" t="s">
        <v>10280</v>
      </c>
      <c r="CI288" s="57" t="s">
        <v>10281</v>
      </c>
      <c r="CJ288" s="57" t="s">
        <v>10282</v>
      </c>
      <c r="CK288" s="57" t="s">
        <v>10283</v>
      </c>
      <c r="CL288" s="57" t="s">
        <v>10284</v>
      </c>
      <c r="CM288" s="57" t="s">
        <v>10285</v>
      </c>
      <c r="CN288" s="57" t="s">
        <v>10286</v>
      </c>
      <c r="CS288" s="57" t="s">
        <v>4617</v>
      </c>
      <c r="CT288" s="57" t="s">
        <v>4619</v>
      </c>
      <c r="CU288" s="57" t="s">
        <v>4706</v>
      </c>
      <c r="CZ288" s="57" t="s">
        <v>18059</v>
      </c>
      <c r="DA288" s="164" t="s">
        <v>18805</v>
      </c>
      <c r="DB288" s="57" t="s">
        <v>18808</v>
      </c>
      <c r="DC288" s="57" t="s">
        <v>12985</v>
      </c>
      <c r="DD288" s="57" t="s">
        <v>12986</v>
      </c>
      <c r="DE288" s="57" t="s">
        <v>10474</v>
      </c>
      <c r="DF288" s="57" t="s">
        <v>7413</v>
      </c>
      <c r="DG288" s="57" t="s">
        <v>12987</v>
      </c>
      <c r="DM288" s="57" t="s">
        <v>12988</v>
      </c>
      <c r="DN288" s="57" t="s">
        <v>12989</v>
      </c>
      <c r="DO288" s="57" t="s">
        <v>10478</v>
      </c>
      <c r="DP288" s="57" t="s">
        <v>10479</v>
      </c>
      <c r="DQ288" s="57" t="s">
        <v>10480</v>
      </c>
      <c r="DW288" s="57" t="s">
        <v>605</v>
      </c>
      <c r="DX288" s="57" t="s">
        <v>12990</v>
      </c>
      <c r="DY288" s="57" t="s">
        <v>4706</v>
      </c>
      <c r="ED288" s="57" t="s">
        <v>18084</v>
      </c>
      <c r="EE288" s="164" t="s">
        <v>18805</v>
      </c>
      <c r="EF288" s="57" t="s">
        <v>20684</v>
      </c>
      <c r="EG288" s="57" t="s">
        <v>14934</v>
      </c>
      <c r="EH288" s="57" t="s">
        <v>11400</v>
      </c>
      <c r="EI288" s="57" t="s">
        <v>11401</v>
      </c>
      <c r="EJ288" s="57" t="s">
        <v>11402</v>
      </c>
      <c r="EK288" s="57" t="s">
        <v>7595</v>
      </c>
      <c r="EL288" s="57" t="s">
        <v>14935</v>
      </c>
      <c r="EM288" s="57" t="s">
        <v>7917</v>
      </c>
      <c r="EQ288" s="57" t="s">
        <v>14936</v>
      </c>
      <c r="ER288" s="57" t="s">
        <v>14860</v>
      </c>
      <c r="ES288" s="57" t="s">
        <v>7601</v>
      </c>
      <c r="ET288" s="57" t="s">
        <v>14937</v>
      </c>
      <c r="EU288" s="57" t="s">
        <v>7420</v>
      </c>
      <c r="EV288" s="57" t="s">
        <v>7923</v>
      </c>
      <c r="FA288" s="57" t="s">
        <v>4860</v>
      </c>
      <c r="FB288" s="57" t="s">
        <v>7768</v>
      </c>
      <c r="FH288" s="57" t="s">
        <v>18066</v>
      </c>
      <c r="FI288" s="164" t="s">
        <v>18805</v>
      </c>
      <c r="FJ288" s="57" t="s">
        <v>18808</v>
      </c>
      <c r="FK288" s="57" t="s">
        <v>7449</v>
      </c>
      <c r="FL288" s="57" t="s">
        <v>7450</v>
      </c>
      <c r="FM288" s="57" t="s">
        <v>7451</v>
      </c>
      <c r="FN288" s="57" t="s">
        <v>10832</v>
      </c>
      <c r="FO288" s="57" t="s">
        <v>7453</v>
      </c>
      <c r="FP288" s="57" t="s">
        <v>7454</v>
      </c>
      <c r="FQ288" s="57" t="s">
        <v>16485</v>
      </c>
      <c r="FR288" s="57" t="s">
        <v>7457</v>
      </c>
      <c r="FU288" s="57" t="s">
        <v>16486</v>
      </c>
      <c r="FV288" s="57" t="s">
        <v>7459</v>
      </c>
      <c r="FW288" s="57" t="s">
        <v>7460</v>
      </c>
      <c r="FX288" s="57" t="s">
        <v>7461</v>
      </c>
      <c r="FY288" s="57" t="s">
        <v>7462</v>
      </c>
      <c r="FZ288" s="57" t="s">
        <v>7463</v>
      </c>
      <c r="GA288" s="57" t="s">
        <v>7464</v>
      </c>
      <c r="GB288" s="57" t="s">
        <v>16487</v>
      </c>
      <c r="GC288" s="57" t="s">
        <v>7466</v>
      </c>
      <c r="GE288" s="57" t="s">
        <v>5712</v>
      </c>
      <c r="GF288" s="57" t="s">
        <v>7467</v>
      </c>
      <c r="GG288" s="57" t="s">
        <v>7468</v>
      </c>
      <c r="GL288" s="57" t="s">
        <v>18075</v>
      </c>
      <c r="GM288" s="164" t="s">
        <v>18805</v>
      </c>
      <c r="GN288" s="57" t="s">
        <v>19156</v>
      </c>
      <c r="HS288" s="57" t="s">
        <v>82</v>
      </c>
      <c r="HT288" s="57" t="s">
        <v>82</v>
      </c>
      <c r="HU288" s="57" t="s">
        <v>79</v>
      </c>
      <c r="HV288" s="57" t="s">
        <v>79</v>
      </c>
      <c r="HW288" s="57" t="s">
        <v>82</v>
      </c>
      <c r="HX288" s="57" t="s">
        <v>82</v>
      </c>
      <c r="HY288" s="57" t="s">
        <v>82</v>
      </c>
      <c r="HZ288" s="57" t="s">
        <v>82</v>
      </c>
      <c r="IA288" s="57" t="s">
        <v>82</v>
      </c>
      <c r="IB288" s="57" t="s">
        <v>82</v>
      </c>
      <c r="IC288" s="57" t="s">
        <v>82</v>
      </c>
      <c r="ID288" s="57" t="s">
        <v>79</v>
      </c>
      <c r="IE288" s="57" t="s">
        <v>82</v>
      </c>
      <c r="IF288" s="57" t="s">
        <v>82</v>
      </c>
      <c r="IG288" s="57" t="s">
        <v>79</v>
      </c>
      <c r="IH288" s="57" t="s">
        <v>79</v>
      </c>
      <c r="II288" s="57" t="s">
        <v>68</v>
      </c>
      <c r="IJ288" s="57">
        <v>11054</v>
      </c>
      <c r="IK288" s="57">
        <v>31662</v>
      </c>
      <c r="IL288" s="57">
        <v>21572</v>
      </c>
      <c r="IT288" s="57">
        <v>2</v>
      </c>
      <c r="IU288" s="57">
        <v>3</v>
      </c>
      <c r="IV288" s="57">
        <v>2</v>
      </c>
      <c r="JN288" s="57">
        <v>31662</v>
      </c>
      <c r="JO288" s="57">
        <v>31660</v>
      </c>
      <c r="JP288" s="57">
        <v>11054</v>
      </c>
      <c r="JQ288" s="57">
        <v>13154</v>
      </c>
      <c r="JX288" s="57">
        <v>3</v>
      </c>
      <c r="JY288" s="57">
        <v>2</v>
      </c>
      <c r="JZ288" s="57">
        <v>2</v>
      </c>
      <c r="KA288" s="57">
        <v>2</v>
      </c>
      <c r="KR288" s="57">
        <v>31662</v>
      </c>
      <c r="KS288" s="57">
        <v>21572</v>
      </c>
      <c r="KT288" s="57">
        <v>32079</v>
      </c>
      <c r="LB288" s="57">
        <v>3</v>
      </c>
      <c r="LC288" s="57">
        <v>2</v>
      </c>
      <c r="LD288" s="57">
        <v>1</v>
      </c>
      <c r="LV288" s="57">
        <v>13154</v>
      </c>
      <c r="LW288" s="57">
        <v>13254</v>
      </c>
      <c r="MF288" s="57">
        <v>2</v>
      </c>
      <c r="MG288" s="57">
        <v>2</v>
      </c>
      <c r="MZ288" s="57">
        <v>21572</v>
      </c>
      <c r="NJ288" s="57">
        <v>2</v>
      </c>
      <c r="PJ288" s="57" t="s">
        <v>21085</v>
      </c>
      <c r="PK288" s="57" t="s">
        <v>21086</v>
      </c>
      <c r="PL288" s="57" t="s">
        <v>21087</v>
      </c>
      <c r="PN288" s="57">
        <v>755.51016560000016</v>
      </c>
      <c r="PO288" s="57" t="s">
        <v>18823</v>
      </c>
      <c r="PP288" s="57" t="s">
        <v>18824</v>
      </c>
      <c r="PQ288" s="57" t="s">
        <v>18825</v>
      </c>
      <c r="PR288" s="57" t="s">
        <v>4336</v>
      </c>
      <c r="PS288" s="57" t="s">
        <v>4337</v>
      </c>
      <c r="PT288" s="57" t="s">
        <v>4338</v>
      </c>
      <c r="PU288" s="57" t="s">
        <v>4339</v>
      </c>
      <c r="PV288" s="57" t="s">
        <v>4340</v>
      </c>
      <c r="PW288" s="57" t="s">
        <v>3167</v>
      </c>
    </row>
    <row r="289" spans="1:439" ht="15" customHeight="1" x14ac:dyDescent="0.35">
      <c r="A289" s="57">
        <v>288</v>
      </c>
      <c r="B289" s="57" t="s">
        <v>2420</v>
      </c>
      <c r="C289" s="57" t="s">
        <v>2420</v>
      </c>
      <c r="D289" s="57" t="s">
        <v>469</v>
      </c>
      <c r="E289" s="57" t="s">
        <v>2931</v>
      </c>
      <c r="F289" s="57" t="s">
        <v>2932</v>
      </c>
      <c r="P289" s="57" t="s">
        <v>1796</v>
      </c>
      <c r="S289" s="57" t="s">
        <v>69</v>
      </c>
      <c r="T289" s="57" t="s">
        <v>69</v>
      </c>
      <c r="U289" s="57" t="s">
        <v>69</v>
      </c>
      <c r="V289" s="57" t="s">
        <v>69</v>
      </c>
      <c r="W289" s="57" t="s">
        <v>69</v>
      </c>
      <c r="X289" s="57" t="s">
        <v>69</v>
      </c>
      <c r="Y289" s="57" t="s">
        <v>69</v>
      </c>
      <c r="Z289" s="57" t="s">
        <v>63</v>
      </c>
      <c r="AA289" s="57" t="s">
        <v>69</v>
      </c>
      <c r="AB289" s="57" t="s">
        <v>63</v>
      </c>
      <c r="AC289" s="57" t="s">
        <v>69</v>
      </c>
      <c r="AD289" s="57" t="s">
        <v>63</v>
      </c>
      <c r="AE289" s="57" t="s">
        <v>63</v>
      </c>
      <c r="AF289" s="57" t="s">
        <v>69</v>
      </c>
      <c r="AG289" s="57" t="s">
        <v>69</v>
      </c>
      <c r="AH289" s="57" t="s">
        <v>75</v>
      </c>
      <c r="AI289" s="57" t="s">
        <v>2933</v>
      </c>
      <c r="AJ289" s="57" t="s">
        <v>81</v>
      </c>
      <c r="AK289" s="57" t="s">
        <v>83</v>
      </c>
      <c r="AL289" s="57" t="s">
        <v>77</v>
      </c>
      <c r="AM289" s="57" t="s">
        <v>2791</v>
      </c>
      <c r="AO289" s="57" t="s">
        <v>1110</v>
      </c>
      <c r="AP289" s="57" t="s">
        <v>18969</v>
      </c>
      <c r="AQ289" s="57" t="s">
        <v>1245</v>
      </c>
      <c r="AR289" s="57" t="s">
        <v>78</v>
      </c>
      <c r="AS289" s="57" t="s">
        <v>2780</v>
      </c>
      <c r="AT289" s="57" t="s">
        <v>18801</v>
      </c>
      <c r="AU289" s="57" t="s">
        <v>7267</v>
      </c>
      <c r="AV289" s="57" t="s">
        <v>7156</v>
      </c>
      <c r="AW289" s="57" t="s">
        <v>7157</v>
      </c>
      <c r="AX289" s="57" t="s">
        <v>7268</v>
      </c>
      <c r="AY289" s="57" t="s">
        <v>7269</v>
      </c>
      <c r="AZ289" s="57" t="s">
        <v>7270</v>
      </c>
      <c r="BE289" s="57" t="s">
        <v>7271</v>
      </c>
      <c r="BF289" s="57" t="s">
        <v>5203</v>
      </c>
      <c r="BG289" s="57" t="s">
        <v>7272</v>
      </c>
      <c r="BH289" s="57" t="s">
        <v>7273</v>
      </c>
      <c r="BI289" s="57" t="s">
        <v>7274</v>
      </c>
      <c r="BO289" s="57" t="s">
        <v>7275</v>
      </c>
      <c r="BP289" s="57" t="s">
        <v>4681</v>
      </c>
      <c r="BV289" s="57" t="s">
        <v>18056</v>
      </c>
      <c r="BW289" s="164" t="s">
        <v>18805</v>
      </c>
      <c r="BX289" s="57" t="s">
        <v>18941</v>
      </c>
      <c r="BY289" s="57" t="s">
        <v>10287</v>
      </c>
      <c r="BZ289" s="57" t="s">
        <v>10288</v>
      </c>
      <c r="CA289" s="57" t="s">
        <v>10289</v>
      </c>
      <c r="CB289" s="57" t="s">
        <v>10290</v>
      </c>
      <c r="CC289" s="57" t="s">
        <v>10291</v>
      </c>
      <c r="CD289" s="57" t="s">
        <v>7881</v>
      </c>
      <c r="CE289" s="57" t="s">
        <v>7882</v>
      </c>
      <c r="CF289" s="57" t="s">
        <v>10292</v>
      </c>
      <c r="CI289" s="57" t="s">
        <v>10293</v>
      </c>
      <c r="CJ289" s="57" t="s">
        <v>10294</v>
      </c>
      <c r="CK289" s="57" t="s">
        <v>10295</v>
      </c>
      <c r="CL289" s="57" t="s">
        <v>10296</v>
      </c>
      <c r="CM289" s="57" t="s">
        <v>10297</v>
      </c>
      <c r="CN289" s="57" t="s">
        <v>7888</v>
      </c>
      <c r="CO289" s="57" t="s">
        <v>7889</v>
      </c>
      <c r="CP289" s="57" t="s">
        <v>8383</v>
      </c>
      <c r="CS289" s="57" t="s">
        <v>4579</v>
      </c>
      <c r="CT289" s="57" t="s">
        <v>4777</v>
      </c>
      <c r="CU289" s="57" t="s">
        <v>10298</v>
      </c>
      <c r="CZ289" s="57" t="s">
        <v>18078</v>
      </c>
      <c r="DA289" s="164" t="s">
        <v>18802</v>
      </c>
      <c r="DB289" s="57" t="s">
        <v>19740</v>
      </c>
      <c r="DC289" s="57" t="s">
        <v>12991</v>
      </c>
      <c r="DD289" s="57" t="s">
        <v>9906</v>
      </c>
      <c r="DE289" s="57" t="s">
        <v>12992</v>
      </c>
      <c r="DF289" s="57" t="s">
        <v>9908</v>
      </c>
      <c r="DG289" s="57" t="s">
        <v>12993</v>
      </c>
      <c r="DH289" s="57" t="s">
        <v>12994</v>
      </c>
      <c r="DM289" s="57" t="s">
        <v>12995</v>
      </c>
      <c r="DN289" s="57" t="s">
        <v>12996</v>
      </c>
      <c r="DO289" s="57" t="s">
        <v>10648</v>
      </c>
      <c r="DP289" s="57" t="s">
        <v>12997</v>
      </c>
      <c r="DQ289" s="57" t="s">
        <v>12998</v>
      </c>
      <c r="DR289" s="57" t="s">
        <v>12999</v>
      </c>
      <c r="DS289" s="57" t="s">
        <v>13000</v>
      </c>
      <c r="DW289" s="57" t="s">
        <v>4602</v>
      </c>
      <c r="DX289" s="57" t="s">
        <v>4777</v>
      </c>
      <c r="DY289" s="57" t="s">
        <v>4601</v>
      </c>
      <c r="ED289" s="57" t="s">
        <v>18078</v>
      </c>
      <c r="EE289" s="164" t="s">
        <v>18805</v>
      </c>
      <c r="EF289" s="57" t="s">
        <v>21088</v>
      </c>
      <c r="EG289" s="57" t="s">
        <v>21089</v>
      </c>
      <c r="EH289" s="57" t="s">
        <v>21090</v>
      </c>
      <c r="EI289" s="57" t="s">
        <v>21091</v>
      </c>
      <c r="EJ289" s="57" t="s">
        <v>21092</v>
      </c>
      <c r="EQ289" s="57" t="s">
        <v>21093</v>
      </c>
      <c r="ER289" s="57" t="s">
        <v>21094</v>
      </c>
      <c r="ES289" s="57" t="s">
        <v>21095</v>
      </c>
      <c r="ET289" s="57" t="s">
        <v>21096</v>
      </c>
      <c r="EU289" s="57" t="s">
        <v>21097</v>
      </c>
      <c r="EV289" s="57" t="s">
        <v>13732</v>
      </c>
      <c r="EW289" s="57" t="s">
        <v>21098</v>
      </c>
      <c r="EX289" s="57" t="s">
        <v>21099</v>
      </c>
      <c r="FA289" s="57" t="s">
        <v>7468</v>
      </c>
      <c r="FB289" s="57" t="s">
        <v>21100</v>
      </c>
      <c r="FC289" s="57" t="s">
        <v>5450</v>
      </c>
      <c r="FH289" s="57" t="s">
        <v>18066</v>
      </c>
      <c r="FI289" s="164" t="s">
        <v>18805</v>
      </c>
      <c r="FJ289" s="57" t="s">
        <v>18804</v>
      </c>
      <c r="FK289" s="57" t="s">
        <v>16488</v>
      </c>
      <c r="FL289" s="57" t="s">
        <v>16489</v>
      </c>
      <c r="FM289" s="57" t="s">
        <v>16490</v>
      </c>
      <c r="FN289" s="57" t="s">
        <v>16491</v>
      </c>
      <c r="FO289" s="57" t="s">
        <v>15524</v>
      </c>
      <c r="FP289" s="57" t="s">
        <v>16492</v>
      </c>
      <c r="FQ289" s="57" t="s">
        <v>16493</v>
      </c>
      <c r="FR289" s="57" t="s">
        <v>14027</v>
      </c>
      <c r="FU289" s="57" t="s">
        <v>16494</v>
      </c>
      <c r="FV289" s="57" t="s">
        <v>16495</v>
      </c>
      <c r="FW289" s="57" t="s">
        <v>16496</v>
      </c>
      <c r="FX289" s="57" t="s">
        <v>16497</v>
      </c>
      <c r="FY289" s="57" t="s">
        <v>16498</v>
      </c>
      <c r="FZ289" s="57" t="s">
        <v>11271</v>
      </c>
      <c r="GA289" s="57" t="s">
        <v>8662</v>
      </c>
      <c r="GE289" s="57" t="s">
        <v>8142</v>
      </c>
      <c r="GF289" s="57" t="s">
        <v>10802</v>
      </c>
      <c r="GL289" s="57" t="s">
        <v>18056</v>
      </c>
      <c r="GM289" s="164" t="s">
        <v>18802</v>
      </c>
      <c r="GN289" s="57" t="s">
        <v>19200</v>
      </c>
      <c r="GO289" s="57" t="s">
        <v>7449</v>
      </c>
      <c r="GP289" s="57" t="s">
        <v>17355</v>
      </c>
      <c r="GQ289" s="57" t="s">
        <v>17356</v>
      </c>
      <c r="GR289" s="57" t="s">
        <v>17357</v>
      </c>
      <c r="GY289" s="57" t="s">
        <v>17358</v>
      </c>
      <c r="GZ289" s="57" t="s">
        <v>17359</v>
      </c>
      <c r="HA289" s="57" t="s">
        <v>17360</v>
      </c>
      <c r="HB289" s="57" t="s">
        <v>17361</v>
      </c>
      <c r="HC289" s="57" t="s">
        <v>17362</v>
      </c>
      <c r="HI289" s="57" t="s">
        <v>13114</v>
      </c>
      <c r="HJ289" s="57" t="s">
        <v>5007</v>
      </c>
      <c r="HP289" s="57" t="s">
        <v>18075</v>
      </c>
      <c r="HQ289" s="164" t="s">
        <v>18805</v>
      </c>
      <c r="HR289" s="57" t="s">
        <v>21101</v>
      </c>
      <c r="HS289" s="57" t="s">
        <v>84</v>
      </c>
      <c r="HT289" s="57" t="s">
        <v>84</v>
      </c>
      <c r="HU289" s="57" t="s">
        <v>82</v>
      </c>
      <c r="HV289" s="57" t="s">
        <v>82</v>
      </c>
      <c r="HW289" s="57" t="s">
        <v>82</v>
      </c>
      <c r="HX289" s="57" t="s">
        <v>82</v>
      </c>
      <c r="HY289" s="57" t="s">
        <v>82</v>
      </c>
      <c r="HZ289" s="57" t="s">
        <v>84</v>
      </c>
      <c r="IA289" s="57" t="s">
        <v>84</v>
      </c>
      <c r="IB289" s="57" t="s">
        <v>84</v>
      </c>
      <c r="IC289" s="57" t="s">
        <v>84</v>
      </c>
      <c r="ID289" s="57" t="s">
        <v>84</v>
      </c>
      <c r="IE289" s="57" t="s">
        <v>82</v>
      </c>
      <c r="IF289" s="57" t="s">
        <v>84</v>
      </c>
      <c r="IG289" s="57" t="s">
        <v>82</v>
      </c>
      <c r="IH289" s="57" t="s">
        <v>82</v>
      </c>
      <c r="II289" s="57" t="s">
        <v>68</v>
      </c>
      <c r="IJ289" s="57">
        <v>13154</v>
      </c>
      <c r="IK289" s="57">
        <v>32079</v>
      </c>
      <c r="IL289" s="57">
        <v>34022</v>
      </c>
      <c r="IM289" s="57">
        <v>13254</v>
      </c>
      <c r="IT289" s="57">
        <v>2</v>
      </c>
      <c r="IU289" s="57">
        <v>3</v>
      </c>
      <c r="IV289" s="57">
        <v>3</v>
      </c>
      <c r="IW289" s="57">
        <v>2</v>
      </c>
      <c r="JN289" s="57">
        <v>34002</v>
      </c>
      <c r="JO289" s="57">
        <v>13254</v>
      </c>
      <c r="JP289" s="57">
        <v>34005</v>
      </c>
      <c r="JQ289" s="57">
        <v>34593</v>
      </c>
      <c r="JR289" s="57">
        <v>13154</v>
      </c>
      <c r="JX289" s="57">
        <v>3</v>
      </c>
      <c r="JY289" s="57">
        <v>2</v>
      </c>
      <c r="JZ289" s="57">
        <v>3</v>
      </c>
      <c r="KA289" s="57">
        <v>3</v>
      </c>
      <c r="KB289" s="57">
        <v>2</v>
      </c>
      <c r="KR289" s="57">
        <v>32079</v>
      </c>
      <c r="KS289" s="57">
        <v>32110</v>
      </c>
      <c r="LB289" s="57">
        <v>3</v>
      </c>
      <c r="LC289" s="57">
        <v>3</v>
      </c>
      <c r="LV289" s="57">
        <v>32079</v>
      </c>
      <c r="LW289" s="57">
        <v>34022</v>
      </c>
      <c r="LX289" s="57">
        <v>34002</v>
      </c>
      <c r="MF289" s="57">
        <v>3</v>
      </c>
      <c r="MG289" s="57">
        <v>3</v>
      </c>
      <c r="MH289" s="57">
        <v>3</v>
      </c>
      <c r="MZ289" s="57">
        <v>32079</v>
      </c>
      <c r="NA289" s="57">
        <v>13154</v>
      </c>
      <c r="NJ289" s="57">
        <v>3</v>
      </c>
      <c r="NK289" s="57">
        <v>2</v>
      </c>
      <c r="OD289" s="57">
        <v>31572</v>
      </c>
      <c r="ON289" s="57">
        <v>2</v>
      </c>
      <c r="PJ289" s="57" t="s">
        <v>21102</v>
      </c>
      <c r="PK289" s="57" t="s">
        <v>21103</v>
      </c>
      <c r="PL289" s="57" t="s">
        <v>21104</v>
      </c>
      <c r="PN289" s="57">
        <v>956.25995829999977</v>
      </c>
      <c r="PO289" s="57" t="s">
        <v>18823</v>
      </c>
      <c r="PP289" s="57" t="s">
        <v>18824</v>
      </c>
      <c r="PQ289" s="57" t="s">
        <v>18825</v>
      </c>
      <c r="PR289" s="57" t="s">
        <v>4341</v>
      </c>
      <c r="PS289" s="57" t="s">
        <v>4342</v>
      </c>
      <c r="PT289" s="57" t="s">
        <v>4343</v>
      </c>
      <c r="PU289" s="57" t="s">
        <v>3569</v>
      </c>
      <c r="PV289" s="57" t="s">
        <v>4344</v>
      </c>
      <c r="PW289" s="57" t="s">
        <v>4345</v>
      </c>
    </row>
    <row r="290" spans="1:439" ht="15" customHeight="1" x14ac:dyDescent="0.35">
      <c r="A290" s="57">
        <v>289</v>
      </c>
      <c r="B290" s="57" t="s">
        <v>2420</v>
      </c>
      <c r="C290" s="57" t="s">
        <v>2420</v>
      </c>
      <c r="D290" s="57" t="s">
        <v>470</v>
      </c>
      <c r="E290" s="57" t="s">
        <v>2934</v>
      </c>
      <c r="F290" s="57" t="s">
        <v>2935</v>
      </c>
      <c r="G290" s="57" t="s">
        <v>324</v>
      </c>
      <c r="H290" s="57" t="s">
        <v>2936</v>
      </c>
      <c r="I290" s="57" t="s">
        <v>2937</v>
      </c>
      <c r="J290" s="57" t="s">
        <v>2938</v>
      </c>
      <c r="P290" s="57" t="s">
        <v>1233</v>
      </c>
      <c r="S290" s="57" t="s">
        <v>69</v>
      </c>
      <c r="T290" s="57" t="s">
        <v>69</v>
      </c>
      <c r="U290" s="57" t="s">
        <v>69</v>
      </c>
      <c r="V290" s="57" t="s">
        <v>69</v>
      </c>
      <c r="W290" s="57" t="s">
        <v>69</v>
      </c>
      <c r="X290" s="57" t="s">
        <v>69</v>
      </c>
      <c r="Y290" s="57" t="s">
        <v>69</v>
      </c>
      <c r="Z290" s="57" t="s">
        <v>69</v>
      </c>
      <c r="AA290" s="57" t="s">
        <v>69</v>
      </c>
      <c r="AB290" s="57" t="s">
        <v>63</v>
      </c>
      <c r="AC290" s="57" t="s">
        <v>69</v>
      </c>
      <c r="AD290" s="57" t="s">
        <v>63</v>
      </c>
      <c r="AE290" s="57" t="s">
        <v>63</v>
      </c>
      <c r="AF290" s="57" t="s">
        <v>69</v>
      </c>
      <c r="AG290" s="57" t="s">
        <v>69</v>
      </c>
      <c r="AH290" s="57" t="s">
        <v>75</v>
      </c>
      <c r="AI290" s="57" t="s">
        <v>1598</v>
      </c>
      <c r="AJ290" s="57" t="s">
        <v>76</v>
      </c>
      <c r="AK290" s="57" t="s">
        <v>83</v>
      </c>
      <c r="AL290" s="57" t="s">
        <v>72</v>
      </c>
      <c r="AM290" s="57" t="s">
        <v>1598</v>
      </c>
      <c r="AN290" s="57" t="s">
        <v>2939</v>
      </c>
      <c r="AO290" s="57" t="s">
        <v>1111</v>
      </c>
      <c r="AP290" s="57" t="s">
        <v>19223</v>
      </c>
      <c r="AQ290" s="57" t="s">
        <v>1245</v>
      </c>
      <c r="AR290" s="57" t="s">
        <v>78</v>
      </c>
      <c r="AS290" s="57" t="s">
        <v>1215</v>
      </c>
      <c r="AT290" s="57" t="s">
        <v>18801</v>
      </c>
      <c r="AU290" s="57" t="s">
        <v>7276</v>
      </c>
      <c r="AV290" s="57" t="s">
        <v>7277</v>
      </c>
      <c r="AW290" s="57" t="s">
        <v>7278</v>
      </c>
      <c r="AX290" s="57" t="s">
        <v>5976</v>
      </c>
      <c r="AY290" s="57" t="s">
        <v>5977</v>
      </c>
      <c r="AZ290" s="57" t="s">
        <v>7279</v>
      </c>
      <c r="BA290" s="57" t="s">
        <v>7280</v>
      </c>
      <c r="BE290" s="57" t="s">
        <v>7281</v>
      </c>
      <c r="BF290" s="57" t="s">
        <v>7282</v>
      </c>
      <c r="BG290" s="57" t="s">
        <v>7283</v>
      </c>
      <c r="BH290" s="57" t="s">
        <v>7284</v>
      </c>
      <c r="BI290" s="57" t="s">
        <v>7285</v>
      </c>
      <c r="BJ290" s="57" t="s">
        <v>7286</v>
      </c>
      <c r="BK290" s="57" t="s">
        <v>7287</v>
      </c>
      <c r="BO290" s="57" t="s">
        <v>7288</v>
      </c>
      <c r="BP290" s="57" t="s">
        <v>7289</v>
      </c>
      <c r="BV290" s="57" t="s">
        <v>18078</v>
      </c>
      <c r="BW290" s="164" t="s">
        <v>18802</v>
      </c>
      <c r="BX290" s="57" t="s">
        <v>21105</v>
      </c>
      <c r="BY290" s="57" t="s">
        <v>5252</v>
      </c>
      <c r="BZ290" s="57" t="s">
        <v>4585</v>
      </c>
      <c r="CA290" s="57" t="s">
        <v>4586</v>
      </c>
      <c r="CB290" s="57" t="s">
        <v>5036</v>
      </c>
      <c r="CC290" s="57" t="s">
        <v>4588</v>
      </c>
      <c r="CD290" s="57" t="s">
        <v>4589</v>
      </c>
      <c r="CE290" s="57" t="s">
        <v>4590</v>
      </c>
      <c r="CF290" s="57" t="s">
        <v>4591</v>
      </c>
      <c r="CI290" s="57" t="s">
        <v>5253</v>
      </c>
      <c r="CJ290" s="57" t="s">
        <v>4593</v>
      </c>
      <c r="CK290" s="57" t="s">
        <v>4594</v>
      </c>
      <c r="CL290" s="57" t="s">
        <v>4595</v>
      </c>
      <c r="CM290" s="57" t="s">
        <v>4596</v>
      </c>
      <c r="CN290" s="57" t="s">
        <v>4597</v>
      </c>
      <c r="CO290" s="57" t="s">
        <v>4598</v>
      </c>
      <c r="CP290" s="57" t="s">
        <v>4599</v>
      </c>
      <c r="CQ290" s="57" t="s">
        <v>4600</v>
      </c>
      <c r="CS290" s="57" t="s">
        <v>4602</v>
      </c>
      <c r="CT290" s="57" t="s">
        <v>5254</v>
      </c>
      <c r="CZ290" s="57" t="s">
        <v>18078</v>
      </c>
      <c r="DA290" s="164" t="s">
        <v>18805</v>
      </c>
      <c r="DB290" s="57" t="s">
        <v>19805</v>
      </c>
      <c r="DC290" s="57" t="s">
        <v>11027</v>
      </c>
      <c r="DD290" s="57" t="s">
        <v>8836</v>
      </c>
      <c r="DE290" s="57" t="s">
        <v>11028</v>
      </c>
      <c r="DF290" s="57" t="s">
        <v>8838</v>
      </c>
      <c r="DG290" s="57" t="s">
        <v>8839</v>
      </c>
      <c r="DH290" s="57" t="s">
        <v>11029</v>
      </c>
      <c r="DM290" s="57" t="s">
        <v>11030</v>
      </c>
      <c r="DN290" s="57" t="s">
        <v>21106</v>
      </c>
      <c r="DO290" s="57" t="s">
        <v>21107</v>
      </c>
      <c r="DP290" s="57" t="s">
        <v>21108</v>
      </c>
      <c r="DQ290" s="57" t="s">
        <v>11034</v>
      </c>
      <c r="DW290" s="57" t="s">
        <v>8848</v>
      </c>
      <c r="DX290" s="57" t="s">
        <v>11037</v>
      </c>
      <c r="DY290" s="57" t="s">
        <v>4601</v>
      </c>
      <c r="ED290" s="57" t="s">
        <v>18078</v>
      </c>
      <c r="EE290" s="164" t="s">
        <v>18805</v>
      </c>
      <c r="EF290" s="57" t="s">
        <v>19225</v>
      </c>
      <c r="EG290" s="57" t="s">
        <v>13557</v>
      </c>
      <c r="EH290" s="57" t="s">
        <v>6024</v>
      </c>
      <c r="EI290" s="57" t="s">
        <v>6025</v>
      </c>
      <c r="EJ290" s="57" t="s">
        <v>6026</v>
      </c>
      <c r="EK290" s="57" t="s">
        <v>6027</v>
      </c>
      <c r="EQ290" s="57" t="s">
        <v>6028</v>
      </c>
      <c r="ER290" s="57" t="s">
        <v>6029</v>
      </c>
      <c r="ES290" s="57" t="s">
        <v>6030</v>
      </c>
      <c r="ET290" s="57" t="s">
        <v>6031</v>
      </c>
      <c r="EU290" s="57" t="s">
        <v>6032</v>
      </c>
      <c r="FA290" s="57" t="s">
        <v>5034</v>
      </c>
      <c r="FB290" s="57" t="s">
        <v>4973</v>
      </c>
      <c r="FC290" s="57" t="s">
        <v>21028</v>
      </c>
      <c r="FH290" s="57" t="s">
        <v>18084</v>
      </c>
      <c r="FI290" s="164" t="s">
        <v>18835</v>
      </c>
      <c r="FJ290" s="57" t="s">
        <v>19055</v>
      </c>
      <c r="FK290" s="57" t="s">
        <v>15368</v>
      </c>
      <c r="FL290" s="57" t="s">
        <v>13536</v>
      </c>
      <c r="FM290" s="57" t="s">
        <v>12333</v>
      </c>
      <c r="FN290" s="57" t="s">
        <v>15369</v>
      </c>
      <c r="FO290" s="57" t="s">
        <v>15370</v>
      </c>
      <c r="FU290" s="57" t="s">
        <v>15371</v>
      </c>
      <c r="FV290" s="57" t="s">
        <v>13538</v>
      </c>
      <c r="FW290" s="57" t="s">
        <v>13539</v>
      </c>
      <c r="FX290" s="57" t="s">
        <v>13540</v>
      </c>
      <c r="FY290" s="57" t="s">
        <v>12895</v>
      </c>
      <c r="FZ290" s="57" t="s">
        <v>15341</v>
      </c>
      <c r="GA290" s="57" t="s">
        <v>14465</v>
      </c>
      <c r="GB290" s="57" t="s">
        <v>14466</v>
      </c>
      <c r="GE290" s="57" t="s">
        <v>12897</v>
      </c>
      <c r="GF290" s="57" t="s">
        <v>7468</v>
      </c>
      <c r="GL290" s="57" t="s">
        <v>18066</v>
      </c>
      <c r="GM290" s="164" t="s">
        <v>18802</v>
      </c>
      <c r="GN290" s="57" t="s">
        <v>18809</v>
      </c>
      <c r="GO290" s="57" t="s">
        <v>16716</v>
      </c>
      <c r="GP290" s="57" t="s">
        <v>14091</v>
      </c>
      <c r="GQ290" s="57" t="s">
        <v>14092</v>
      </c>
      <c r="GR290" s="57" t="s">
        <v>14093</v>
      </c>
      <c r="GS290" s="57" t="s">
        <v>14094</v>
      </c>
      <c r="GY290" s="57" t="s">
        <v>16717</v>
      </c>
      <c r="GZ290" s="57" t="s">
        <v>14096</v>
      </c>
      <c r="HA290" s="57" t="s">
        <v>14097</v>
      </c>
      <c r="HB290" s="57" t="s">
        <v>14098</v>
      </c>
      <c r="HC290" s="57" t="s">
        <v>14099</v>
      </c>
      <c r="HI290" s="57" t="s">
        <v>14100</v>
      </c>
      <c r="HJ290" s="57" t="s">
        <v>5712</v>
      </c>
      <c r="HK290" s="57" t="s">
        <v>8858</v>
      </c>
      <c r="HP290" s="57" t="s">
        <v>18075</v>
      </c>
      <c r="HQ290" s="164" t="s">
        <v>18805</v>
      </c>
      <c r="HR290" s="57" t="s">
        <v>18851</v>
      </c>
      <c r="HS290" s="57" t="s">
        <v>82</v>
      </c>
      <c r="HT290" s="57" t="s">
        <v>82</v>
      </c>
      <c r="HU290" s="57" t="s">
        <v>82</v>
      </c>
      <c r="HV290" s="57" t="s">
        <v>79</v>
      </c>
      <c r="HW290" s="57" t="s">
        <v>79</v>
      </c>
      <c r="HX290" s="57" t="s">
        <v>82</v>
      </c>
      <c r="HY290" s="57" t="s">
        <v>82</v>
      </c>
      <c r="HZ290" s="57" t="s">
        <v>82</v>
      </c>
      <c r="IA290" s="57" t="s">
        <v>82</v>
      </c>
      <c r="IB290" s="57" t="s">
        <v>82</v>
      </c>
      <c r="IC290" s="57" t="s">
        <v>82</v>
      </c>
      <c r="ID290" s="57" t="s">
        <v>79</v>
      </c>
      <c r="IE290" s="57" t="s">
        <v>82</v>
      </c>
      <c r="IF290" s="57" t="s">
        <v>82</v>
      </c>
      <c r="IG290" s="57" t="s">
        <v>82</v>
      </c>
      <c r="IH290" s="57" t="s">
        <v>82</v>
      </c>
      <c r="II290" s="57" t="s">
        <v>68</v>
      </c>
      <c r="IJ290" s="57">
        <v>13254</v>
      </c>
      <c r="IK290" s="57">
        <v>32110</v>
      </c>
      <c r="IT290" s="57">
        <v>2</v>
      </c>
      <c r="IU290" s="57">
        <v>2</v>
      </c>
      <c r="JN290" s="57">
        <v>13154</v>
      </c>
      <c r="JO290" s="57">
        <v>32079</v>
      </c>
      <c r="JP290" s="57">
        <v>34085</v>
      </c>
      <c r="JQ290" s="57">
        <v>34593</v>
      </c>
      <c r="JR290" s="57">
        <v>34582</v>
      </c>
      <c r="JX290" s="57">
        <v>2</v>
      </c>
      <c r="JY290" s="57">
        <v>2</v>
      </c>
      <c r="JZ290" s="57">
        <v>3</v>
      </c>
      <c r="KA290" s="57">
        <v>3</v>
      </c>
      <c r="KB290" s="57">
        <v>3</v>
      </c>
      <c r="KR290" s="57">
        <v>32130</v>
      </c>
      <c r="KS290" s="57">
        <v>32079</v>
      </c>
      <c r="LB290" s="57">
        <v>2</v>
      </c>
      <c r="LC290" s="57">
        <v>2</v>
      </c>
      <c r="LV290" s="57">
        <v>32079</v>
      </c>
      <c r="LW290" s="57">
        <v>13154</v>
      </c>
      <c r="LX290" s="57">
        <v>34085</v>
      </c>
      <c r="LY290" s="57">
        <v>34593</v>
      </c>
      <c r="MF290" s="57">
        <v>2</v>
      </c>
      <c r="MG290" s="57">
        <v>2</v>
      </c>
      <c r="MH290" s="57">
        <v>3</v>
      </c>
      <c r="MI290" s="57">
        <v>3</v>
      </c>
      <c r="MZ290" s="57">
        <v>34593</v>
      </c>
      <c r="NA290" s="57">
        <v>34582</v>
      </c>
      <c r="NB290" s="57">
        <v>34592</v>
      </c>
      <c r="NC290" s="57">
        <v>21572</v>
      </c>
      <c r="NJ290" s="57">
        <v>3</v>
      </c>
      <c r="NK290" s="57">
        <v>3</v>
      </c>
      <c r="NL290" s="57">
        <v>3</v>
      </c>
      <c r="NM290" s="57">
        <v>2</v>
      </c>
      <c r="OD290" s="57">
        <v>21572</v>
      </c>
      <c r="ON290" s="57">
        <v>2</v>
      </c>
      <c r="PJ290" s="57" t="s">
        <v>21109</v>
      </c>
      <c r="PK290" s="57" t="s">
        <v>21110</v>
      </c>
      <c r="PL290" s="57" t="s">
        <v>21111</v>
      </c>
      <c r="PN290" s="57">
        <v>874.08930610000004</v>
      </c>
      <c r="PO290" s="57" t="s">
        <v>18823</v>
      </c>
      <c r="PP290" s="57" t="s">
        <v>18824</v>
      </c>
      <c r="PQ290" s="57" t="s">
        <v>18825</v>
      </c>
      <c r="PR290" s="57" t="s">
        <v>4346</v>
      </c>
      <c r="PS290" s="57" t="s">
        <v>4347</v>
      </c>
      <c r="PT290" s="57" t="s">
        <v>3468</v>
      </c>
      <c r="PU290" s="57" t="s">
        <v>3469</v>
      </c>
      <c r="PV290" s="57" t="s">
        <v>3470</v>
      </c>
      <c r="PW290" s="57" t="s">
        <v>3471</v>
      </c>
    </row>
    <row r="291" spans="1:439" ht="15" customHeight="1" x14ac:dyDescent="0.35">
      <c r="A291" s="57">
        <v>290</v>
      </c>
      <c r="B291" s="57" t="s">
        <v>2420</v>
      </c>
      <c r="C291" s="57" t="s">
        <v>2420</v>
      </c>
      <c r="D291" s="57" t="s">
        <v>343</v>
      </c>
      <c r="E291" s="57" t="s">
        <v>2940</v>
      </c>
      <c r="F291" s="57" t="s">
        <v>2941</v>
      </c>
      <c r="G291" s="57" t="s">
        <v>2942</v>
      </c>
      <c r="P291" s="57" t="s">
        <v>1962</v>
      </c>
      <c r="S291" s="57" t="s">
        <v>69</v>
      </c>
      <c r="T291" s="57" t="s">
        <v>69</v>
      </c>
      <c r="U291" s="57" t="s">
        <v>69</v>
      </c>
      <c r="V291" s="57" t="s">
        <v>69</v>
      </c>
      <c r="W291" s="57" t="s">
        <v>69</v>
      </c>
      <c r="X291" s="57" t="s">
        <v>69</v>
      </c>
      <c r="Y291" s="57" t="s">
        <v>69</v>
      </c>
      <c r="Z291" s="57" t="s">
        <v>63</v>
      </c>
      <c r="AA291" s="57" t="s">
        <v>69</v>
      </c>
      <c r="AB291" s="57" t="s">
        <v>63</v>
      </c>
      <c r="AC291" s="57" t="s">
        <v>69</v>
      </c>
      <c r="AD291" s="57" t="s">
        <v>69</v>
      </c>
      <c r="AE291" s="57" t="s">
        <v>63</v>
      </c>
      <c r="AF291" s="57" t="s">
        <v>69</v>
      </c>
      <c r="AG291" s="57" t="s">
        <v>69</v>
      </c>
      <c r="AH291" s="57" t="s">
        <v>75</v>
      </c>
      <c r="AI291" s="57" t="s">
        <v>2943</v>
      </c>
      <c r="AJ291" s="57" t="s">
        <v>76</v>
      </c>
      <c r="AK291" s="57" t="s">
        <v>81</v>
      </c>
      <c r="AL291" s="57" t="s">
        <v>72</v>
      </c>
      <c r="AM291" s="57" t="s">
        <v>2944</v>
      </c>
      <c r="AO291" s="57" t="s">
        <v>1112</v>
      </c>
      <c r="AP291" s="57" t="s">
        <v>19482</v>
      </c>
      <c r="AQ291" s="57" t="s">
        <v>67</v>
      </c>
      <c r="AR291" s="57" t="s">
        <v>73</v>
      </c>
      <c r="AS291" s="57" t="s">
        <v>2780</v>
      </c>
      <c r="AT291" s="57" t="s">
        <v>18859</v>
      </c>
      <c r="AU291" s="57" t="s">
        <v>7290</v>
      </c>
      <c r="AV291" s="57" t="s">
        <v>5170</v>
      </c>
      <c r="AW291" s="57" t="s">
        <v>5172</v>
      </c>
      <c r="AX291" s="57" t="s">
        <v>5907</v>
      </c>
      <c r="AY291" s="57" t="s">
        <v>5908</v>
      </c>
      <c r="BE291" s="57" t="s">
        <v>7291</v>
      </c>
      <c r="BF291" s="57" t="s">
        <v>5189</v>
      </c>
      <c r="BG291" s="57" t="s">
        <v>5910</v>
      </c>
      <c r="BH291" s="57" t="s">
        <v>5754</v>
      </c>
      <c r="BI291" s="57" t="s">
        <v>5755</v>
      </c>
      <c r="BJ291" s="57" t="s">
        <v>5756</v>
      </c>
      <c r="BO291" s="57" t="s">
        <v>4579</v>
      </c>
      <c r="BP291" s="57" t="s">
        <v>4758</v>
      </c>
      <c r="BQ291" s="57" t="s">
        <v>1963</v>
      </c>
      <c r="BV291" s="57" t="s">
        <v>18059</v>
      </c>
      <c r="BW291" s="164" t="s">
        <v>18805</v>
      </c>
      <c r="BX291" s="57" t="s">
        <v>18995</v>
      </c>
      <c r="BY291" s="57" t="s">
        <v>21112</v>
      </c>
      <c r="BZ291" s="57" t="s">
        <v>21113</v>
      </c>
      <c r="CA291" s="57" t="s">
        <v>8738</v>
      </c>
      <c r="CB291" s="57" t="s">
        <v>8739</v>
      </c>
      <c r="CC291" s="57" t="s">
        <v>8740</v>
      </c>
      <c r="CD291" s="57" t="s">
        <v>8741</v>
      </c>
      <c r="CI291" s="57" t="s">
        <v>8742</v>
      </c>
      <c r="CJ291" s="57" t="s">
        <v>21113</v>
      </c>
      <c r="CK291" s="57" t="s">
        <v>21114</v>
      </c>
      <c r="CL291" s="57" t="s">
        <v>8738</v>
      </c>
      <c r="CM291" s="57" t="s">
        <v>21115</v>
      </c>
      <c r="CN291" s="57" t="s">
        <v>21116</v>
      </c>
      <c r="CO291" s="57" t="s">
        <v>21117</v>
      </c>
      <c r="CS291" s="57" t="s">
        <v>13002</v>
      </c>
      <c r="CT291" s="57" t="s">
        <v>605</v>
      </c>
      <c r="CU291" s="57" t="s">
        <v>21118</v>
      </c>
      <c r="CZ291" s="57" t="s">
        <v>18081</v>
      </c>
      <c r="DA291" s="164" t="s">
        <v>18805</v>
      </c>
      <c r="DB291" s="57" t="s">
        <v>18902</v>
      </c>
      <c r="DC291" s="57" t="s">
        <v>13001</v>
      </c>
      <c r="DD291" s="57" t="s">
        <v>11593</v>
      </c>
      <c r="DE291" s="57" t="s">
        <v>11594</v>
      </c>
      <c r="DF291" s="57" t="s">
        <v>7307</v>
      </c>
      <c r="DG291" s="57" t="s">
        <v>11595</v>
      </c>
      <c r="DH291" s="57" t="s">
        <v>11596</v>
      </c>
      <c r="DM291" s="57" t="s">
        <v>11597</v>
      </c>
      <c r="DN291" s="57" t="s">
        <v>11598</v>
      </c>
      <c r="DO291" s="57" t="s">
        <v>11599</v>
      </c>
      <c r="DP291" s="57" t="s">
        <v>11600</v>
      </c>
      <c r="DQ291" s="57" t="s">
        <v>11601</v>
      </c>
      <c r="DW291" s="57" t="s">
        <v>13002</v>
      </c>
      <c r="DX291" s="57" t="s">
        <v>13003</v>
      </c>
      <c r="ED291" s="57" t="s">
        <v>18081</v>
      </c>
      <c r="EE291" s="164" t="s">
        <v>18805</v>
      </c>
      <c r="EF291" s="57" t="s">
        <v>19027</v>
      </c>
      <c r="EG291" s="57" t="s">
        <v>14938</v>
      </c>
      <c r="EH291" s="57" t="s">
        <v>14012</v>
      </c>
      <c r="EI291" s="57" t="s">
        <v>14013</v>
      </c>
      <c r="EJ291" s="57" t="s">
        <v>14014</v>
      </c>
      <c r="EQ291" s="57" t="s">
        <v>14015</v>
      </c>
      <c r="ER291" s="57" t="s">
        <v>14016</v>
      </c>
      <c r="ES291" s="57" t="s">
        <v>14017</v>
      </c>
      <c r="ET291" s="57" t="s">
        <v>14018</v>
      </c>
      <c r="EU291" s="57" t="s">
        <v>14019</v>
      </c>
      <c r="FA291" s="57" t="s">
        <v>1963</v>
      </c>
      <c r="FB291" s="57" t="s">
        <v>14253</v>
      </c>
      <c r="FH291" s="57" t="s">
        <v>18069</v>
      </c>
      <c r="FI291" s="164" t="s">
        <v>18802</v>
      </c>
      <c r="FJ291" s="57" t="s">
        <v>18884</v>
      </c>
      <c r="FK291" s="57" t="s">
        <v>16499</v>
      </c>
      <c r="FL291" s="57" t="s">
        <v>13685</v>
      </c>
      <c r="FM291" s="57" t="s">
        <v>15719</v>
      </c>
      <c r="FU291" s="57" t="s">
        <v>16500</v>
      </c>
      <c r="FV291" s="57" t="s">
        <v>13687</v>
      </c>
      <c r="FW291" s="57" t="s">
        <v>13688</v>
      </c>
      <c r="FX291" s="57" t="s">
        <v>15721</v>
      </c>
      <c r="FY291" s="57" t="s">
        <v>13691</v>
      </c>
      <c r="GE291" s="57" t="s">
        <v>5712</v>
      </c>
      <c r="GF291" s="57" t="s">
        <v>16501</v>
      </c>
      <c r="GL291" s="57" t="s">
        <v>18075</v>
      </c>
      <c r="GM291" s="164" t="s">
        <v>18805</v>
      </c>
      <c r="GN291" s="57" t="s">
        <v>18942</v>
      </c>
      <c r="HS291" s="57" t="s">
        <v>79</v>
      </c>
      <c r="HT291" s="57" t="s">
        <v>79</v>
      </c>
      <c r="HU291" s="57" t="s">
        <v>79</v>
      </c>
      <c r="HV291" s="57" t="s">
        <v>74</v>
      </c>
      <c r="HW291" s="57" t="s">
        <v>74</v>
      </c>
      <c r="HX291" s="57" t="s">
        <v>79</v>
      </c>
      <c r="HY291" s="57" t="s">
        <v>79</v>
      </c>
      <c r="HZ291" s="57" t="s">
        <v>79</v>
      </c>
      <c r="IA291" s="57" t="s">
        <v>79</v>
      </c>
      <c r="IB291" s="57" t="s">
        <v>79</v>
      </c>
      <c r="IC291" s="57" t="s">
        <v>79</v>
      </c>
      <c r="ID291" s="57" t="s">
        <v>79</v>
      </c>
      <c r="IE291" s="57" t="s">
        <v>79</v>
      </c>
      <c r="IF291" s="57" t="s">
        <v>79</v>
      </c>
      <c r="IG291" s="57" t="s">
        <v>79</v>
      </c>
      <c r="IH291" s="57" t="s">
        <v>79</v>
      </c>
      <c r="II291" s="57" t="s">
        <v>68</v>
      </c>
      <c r="JN291" s="57">
        <v>32663</v>
      </c>
      <c r="JO291" s="57">
        <v>32650</v>
      </c>
      <c r="JP291" s="57">
        <v>11054</v>
      </c>
      <c r="JQ291" s="57">
        <v>13154</v>
      </c>
      <c r="JX291" s="57">
        <v>2</v>
      </c>
      <c r="JY291" s="57">
        <v>1</v>
      </c>
      <c r="JZ291" s="57">
        <v>1</v>
      </c>
      <c r="KA291" s="57">
        <v>1</v>
      </c>
      <c r="KR291" s="57">
        <v>13254</v>
      </c>
      <c r="KS291" s="57">
        <v>32663</v>
      </c>
      <c r="LB291" s="57">
        <v>2</v>
      </c>
      <c r="LC291" s="57">
        <v>2</v>
      </c>
      <c r="LV291" s="57">
        <v>32079</v>
      </c>
      <c r="LW291" s="57">
        <v>32650</v>
      </c>
      <c r="LX291" s="57">
        <v>32663</v>
      </c>
      <c r="MF291" s="57">
        <v>1</v>
      </c>
      <c r="MG291" s="57">
        <v>1</v>
      </c>
      <c r="MH291" s="57">
        <v>2</v>
      </c>
      <c r="PJ291" s="57" t="s">
        <v>21119</v>
      </c>
      <c r="PK291" s="57" t="s">
        <v>21120</v>
      </c>
      <c r="PL291" s="57" t="s">
        <v>21121</v>
      </c>
      <c r="PN291" s="57">
        <v>1064.5329761000003</v>
      </c>
      <c r="PO291" s="57" t="s">
        <v>18823</v>
      </c>
      <c r="PP291" s="57" t="s">
        <v>18824</v>
      </c>
      <c r="PQ291" s="57" t="s">
        <v>18825</v>
      </c>
      <c r="PR291" s="57" t="s">
        <v>4348</v>
      </c>
      <c r="PS291" s="57" t="s">
        <v>3687</v>
      </c>
      <c r="PT291" s="57" t="s">
        <v>4349</v>
      </c>
      <c r="PU291" s="57" t="s">
        <v>4350</v>
      </c>
      <c r="PV291" s="57" t="s">
        <v>4351</v>
      </c>
      <c r="PW291" s="57" t="s">
        <v>3167</v>
      </c>
    </row>
    <row r="292" spans="1:439" ht="15" customHeight="1" x14ac:dyDescent="0.35">
      <c r="A292" s="57">
        <v>291</v>
      </c>
      <c r="B292" s="57" t="s">
        <v>2420</v>
      </c>
      <c r="C292" s="57" t="s">
        <v>2420</v>
      </c>
      <c r="D292" s="57" t="s">
        <v>471</v>
      </c>
      <c r="E292" s="57" t="s">
        <v>2945</v>
      </c>
      <c r="F292" s="57" t="s">
        <v>2946</v>
      </c>
      <c r="P292" s="57" t="s">
        <v>1635</v>
      </c>
      <c r="Q292" s="57" t="s">
        <v>1602</v>
      </c>
      <c r="R292" s="57" t="s">
        <v>2633</v>
      </c>
      <c r="S292" s="57" t="s">
        <v>69</v>
      </c>
      <c r="T292" s="57" t="s">
        <v>69</v>
      </c>
      <c r="U292" s="57" t="s">
        <v>69</v>
      </c>
      <c r="V292" s="57" t="s">
        <v>69</v>
      </c>
      <c r="W292" s="57" t="s">
        <v>69</v>
      </c>
      <c r="X292" s="57" t="s">
        <v>69</v>
      </c>
      <c r="Y292" s="57" t="s">
        <v>69</v>
      </c>
      <c r="Z292" s="57" t="s">
        <v>63</v>
      </c>
      <c r="AA292" s="57" t="s">
        <v>69</v>
      </c>
      <c r="AB292" s="57" t="s">
        <v>63</v>
      </c>
      <c r="AC292" s="57" t="s">
        <v>69</v>
      </c>
      <c r="AD292" s="57" t="s">
        <v>69</v>
      </c>
      <c r="AE292" s="57" t="s">
        <v>69</v>
      </c>
      <c r="AF292" s="57" t="s">
        <v>69</v>
      </c>
      <c r="AG292" s="57" t="s">
        <v>69</v>
      </c>
      <c r="AH292" s="57" t="s">
        <v>75</v>
      </c>
      <c r="AI292" s="57" t="s">
        <v>2947</v>
      </c>
      <c r="AJ292" s="57" t="s">
        <v>76</v>
      </c>
      <c r="AK292" s="57" t="s">
        <v>81</v>
      </c>
      <c r="AL292" s="57" t="s">
        <v>72</v>
      </c>
      <c r="AM292" s="57" t="s">
        <v>2948</v>
      </c>
      <c r="AN292" s="57" t="s">
        <v>2949</v>
      </c>
      <c r="AO292" s="57" t="s">
        <v>1113</v>
      </c>
      <c r="AP292" s="57" t="s">
        <v>19223</v>
      </c>
      <c r="AQ292" s="57" t="s">
        <v>1245</v>
      </c>
      <c r="AR292" s="57" t="s">
        <v>78</v>
      </c>
      <c r="AS292" s="57" t="s">
        <v>2513</v>
      </c>
      <c r="AT292" s="57" t="s">
        <v>18801</v>
      </c>
      <c r="AU292" s="57" t="s">
        <v>7292</v>
      </c>
      <c r="AV292" s="57" t="s">
        <v>7293</v>
      </c>
      <c r="AW292" s="57" t="s">
        <v>7294</v>
      </c>
      <c r="AX292" s="57" t="s">
        <v>7295</v>
      </c>
      <c r="BE292" s="57" t="s">
        <v>7296</v>
      </c>
      <c r="BF292" s="57" t="s">
        <v>7297</v>
      </c>
      <c r="BG292" s="57" t="s">
        <v>7298</v>
      </c>
      <c r="BH292" s="57" t="s">
        <v>7299</v>
      </c>
      <c r="BI292" s="57" t="s">
        <v>7300</v>
      </c>
      <c r="BJ292" s="57" t="s">
        <v>7301</v>
      </c>
      <c r="BO292" s="57" t="s">
        <v>4580</v>
      </c>
      <c r="BP292" s="57" t="s">
        <v>7302</v>
      </c>
      <c r="BQ292" s="57" t="s">
        <v>7303</v>
      </c>
      <c r="BV292" s="57" t="s">
        <v>18078</v>
      </c>
      <c r="BW292" s="164" t="s">
        <v>18802</v>
      </c>
      <c r="BX292" s="57" t="s">
        <v>21122</v>
      </c>
      <c r="BY292" s="57" t="s">
        <v>10299</v>
      </c>
      <c r="BZ292" s="57" t="s">
        <v>10300</v>
      </c>
      <c r="CA292" s="57" t="s">
        <v>10301</v>
      </c>
      <c r="CB292" s="57" t="s">
        <v>10302</v>
      </c>
      <c r="CC292" s="57" t="s">
        <v>10303</v>
      </c>
      <c r="CD292" s="57" t="s">
        <v>10304</v>
      </c>
      <c r="CI292" s="57" t="s">
        <v>10305</v>
      </c>
      <c r="CJ292" s="57" t="s">
        <v>10306</v>
      </c>
      <c r="CK292" s="57" t="s">
        <v>10307</v>
      </c>
      <c r="CL292" s="57" t="s">
        <v>10308</v>
      </c>
      <c r="CM292" s="57" t="s">
        <v>10309</v>
      </c>
      <c r="CN292" s="57" t="s">
        <v>10310</v>
      </c>
      <c r="CO292" s="57" t="s">
        <v>10311</v>
      </c>
      <c r="CS292" s="57" t="s">
        <v>10312</v>
      </c>
      <c r="CT292" s="57" t="s">
        <v>10313</v>
      </c>
      <c r="CZ292" s="57" t="s">
        <v>18078</v>
      </c>
      <c r="DA292" s="164" t="s">
        <v>18802</v>
      </c>
      <c r="DB292" s="57" t="s">
        <v>21123</v>
      </c>
      <c r="DC292" s="57" t="s">
        <v>13004</v>
      </c>
      <c r="DD292" s="57" t="s">
        <v>13005</v>
      </c>
      <c r="DE292" s="57" t="s">
        <v>13006</v>
      </c>
      <c r="DF292" s="57" t="s">
        <v>13007</v>
      </c>
      <c r="DG292" s="57" t="s">
        <v>13008</v>
      </c>
      <c r="DH292" s="57" t="s">
        <v>13009</v>
      </c>
      <c r="DI292" s="57" t="s">
        <v>13010</v>
      </c>
      <c r="DM292" s="57" t="s">
        <v>13011</v>
      </c>
      <c r="DN292" s="57" t="s">
        <v>13012</v>
      </c>
      <c r="DO292" s="57" t="s">
        <v>13013</v>
      </c>
      <c r="DP292" s="57" t="s">
        <v>13014</v>
      </c>
      <c r="DQ292" s="57" t="s">
        <v>13015</v>
      </c>
      <c r="DR292" s="57" t="s">
        <v>12592</v>
      </c>
      <c r="DS292" s="57" t="s">
        <v>13016</v>
      </c>
      <c r="DW292" s="57" t="s">
        <v>4579</v>
      </c>
      <c r="DX292" s="57" t="s">
        <v>13017</v>
      </c>
      <c r="DY292" s="57" t="s">
        <v>13018</v>
      </c>
      <c r="ED292" s="57" t="s">
        <v>18059</v>
      </c>
      <c r="EE292" s="164" t="s">
        <v>18802</v>
      </c>
      <c r="EF292" s="57" t="s">
        <v>19226</v>
      </c>
      <c r="EG292" s="57" t="s">
        <v>14939</v>
      </c>
      <c r="EH292" s="57" t="s">
        <v>14940</v>
      </c>
      <c r="EI292" s="57" t="s">
        <v>14941</v>
      </c>
      <c r="EJ292" s="57" t="s">
        <v>14942</v>
      </c>
      <c r="EK292" s="57" t="s">
        <v>14943</v>
      </c>
      <c r="EL292" s="57" t="s">
        <v>14944</v>
      </c>
      <c r="EM292" s="57" t="s">
        <v>14945</v>
      </c>
      <c r="EQ292" s="57" t="s">
        <v>14946</v>
      </c>
      <c r="ER292" s="57" t="s">
        <v>14947</v>
      </c>
      <c r="ES292" s="57" t="s">
        <v>14948</v>
      </c>
      <c r="ET292" s="57" t="s">
        <v>14949</v>
      </c>
      <c r="EU292" s="57" t="s">
        <v>14950</v>
      </c>
      <c r="EV292" s="57" t="s">
        <v>14951</v>
      </c>
      <c r="EW292" s="57" t="s">
        <v>14952</v>
      </c>
      <c r="EX292" s="57" t="s">
        <v>14953</v>
      </c>
      <c r="FA292" s="57" t="s">
        <v>14954</v>
      </c>
      <c r="FB292" s="57" t="s">
        <v>4579</v>
      </c>
      <c r="FH292" s="57" t="s">
        <v>18059</v>
      </c>
      <c r="FI292" s="164" t="s">
        <v>18802</v>
      </c>
      <c r="FJ292" s="57" t="s">
        <v>19110</v>
      </c>
      <c r="FK292" s="57" t="s">
        <v>16502</v>
      </c>
      <c r="FL292" s="57" t="s">
        <v>5184</v>
      </c>
      <c r="FM292" s="57" t="s">
        <v>5186</v>
      </c>
      <c r="FN292" s="57" t="s">
        <v>16503</v>
      </c>
      <c r="FO292" s="57" t="s">
        <v>16504</v>
      </c>
      <c r="FP292" s="57" t="s">
        <v>16505</v>
      </c>
      <c r="FU292" s="57" t="s">
        <v>16506</v>
      </c>
      <c r="FV292" s="57" t="s">
        <v>5178</v>
      </c>
      <c r="FW292" s="57" t="s">
        <v>16507</v>
      </c>
      <c r="FX292" s="57" t="s">
        <v>16508</v>
      </c>
      <c r="FY292" s="57" t="s">
        <v>16509</v>
      </c>
      <c r="FZ292" s="57" t="s">
        <v>16510</v>
      </c>
      <c r="GE292" s="57" t="s">
        <v>5867</v>
      </c>
      <c r="GF292" s="57" t="s">
        <v>10011</v>
      </c>
      <c r="GG292" s="57" t="s">
        <v>5728</v>
      </c>
      <c r="GL292" s="57" t="s">
        <v>18056</v>
      </c>
      <c r="GM292" s="164" t="s">
        <v>18802</v>
      </c>
      <c r="GN292" s="57" t="s">
        <v>19095</v>
      </c>
      <c r="GO292" s="57" t="s">
        <v>15521</v>
      </c>
      <c r="GP292" s="57" t="s">
        <v>15522</v>
      </c>
      <c r="GQ292" s="57" t="s">
        <v>15523</v>
      </c>
      <c r="GR292" s="57" t="s">
        <v>14094</v>
      </c>
      <c r="GS292" s="57" t="s">
        <v>15524</v>
      </c>
      <c r="GT292" s="57" t="s">
        <v>21124</v>
      </c>
      <c r="GY292" s="57" t="s">
        <v>15525</v>
      </c>
      <c r="GZ292" s="57" t="s">
        <v>14096</v>
      </c>
      <c r="HA292" s="57" t="s">
        <v>15526</v>
      </c>
      <c r="HB292" s="57" t="s">
        <v>7462</v>
      </c>
      <c r="HC292" s="57" t="s">
        <v>14098</v>
      </c>
      <c r="HD292" s="57" t="s">
        <v>21125</v>
      </c>
      <c r="HE292" s="57" t="s">
        <v>21126</v>
      </c>
      <c r="HI292" s="57" t="s">
        <v>11552</v>
      </c>
      <c r="HJ292" s="57" t="s">
        <v>10172</v>
      </c>
      <c r="HK292" s="57" t="s">
        <v>7302</v>
      </c>
      <c r="HP292" s="57" t="s">
        <v>18075</v>
      </c>
      <c r="HQ292" s="164" t="s">
        <v>18805</v>
      </c>
      <c r="HR292" s="57" t="s">
        <v>19055</v>
      </c>
      <c r="HS292" s="57" t="s">
        <v>82</v>
      </c>
      <c r="HT292" s="57" t="s">
        <v>82</v>
      </c>
      <c r="HU292" s="57" t="s">
        <v>82</v>
      </c>
      <c r="HV292" s="57" t="s">
        <v>82</v>
      </c>
      <c r="HW292" s="57" t="s">
        <v>82</v>
      </c>
      <c r="HX292" s="57" t="s">
        <v>82</v>
      </c>
      <c r="HY292" s="57" t="s">
        <v>82</v>
      </c>
      <c r="HZ292" s="57" t="s">
        <v>82</v>
      </c>
      <c r="IA292" s="57" t="s">
        <v>79</v>
      </c>
      <c r="IB292" s="57" t="s">
        <v>82</v>
      </c>
      <c r="IC292" s="57" t="s">
        <v>82</v>
      </c>
      <c r="ID292" s="57" t="s">
        <v>82</v>
      </c>
      <c r="IE292" s="57" t="s">
        <v>82</v>
      </c>
      <c r="IF292" s="57" t="s">
        <v>82</v>
      </c>
      <c r="IG292" s="57" t="s">
        <v>82</v>
      </c>
      <c r="IH292" s="57" t="s">
        <v>82</v>
      </c>
      <c r="II292" s="57" t="s">
        <v>68</v>
      </c>
      <c r="IJ292" s="57">
        <v>34085</v>
      </c>
      <c r="IK292" s="57">
        <v>32079</v>
      </c>
      <c r="IT292" s="57">
        <v>1</v>
      </c>
      <c r="IU292" s="57">
        <v>2</v>
      </c>
      <c r="JN292" s="57">
        <v>13254</v>
      </c>
      <c r="JO292" s="57">
        <v>34085</v>
      </c>
      <c r="JP292" s="57">
        <v>42686</v>
      </c>
      <c r="JQ292" s="57">
        <v>21547</v>
      </c>
      <c r="JR292" s="57">
        <v>21572</v>
      </c>
      <c r="JX292" s="57">
        <v>1</v>
      </c>
      <c r="JY292" s="57">
        <v>1</v>
      </c>
      <c r="JZ292" s="57">
        <v>2</v>
      </c>
      <c r="KA292" s="57">
        <v>2</v>
      </c>
      <c r="KB292" s="57">
        <v>1</v>
      </c>
      <c r="KR292" s="57">
        <v>21510</v>
      </c>
      <c r="KS292" s="57">
        <v>21053</v>
      </c>
      <c r="KT292" s="57">
        <v>34085</v>
      </c>
      <c r="KU292" s="57">
        <v>42686</v>
      </c>
      <c r="KV292" s="57">
        <v>34584</v>
      </c>
      <c r="LB292" s="57">
        <v>1</v>
      </c>
      <c r="LC292" s="57">
        <v>1</v>
      </c>
      <c r="LD292" s="57">
        <v>1</v>
      </c>
      <c r="LE292" s="57">
        <v>2</v>
      </c>
      <c r="LF292" s="57">
        <v>2</v>
      </c>
      <c r="LV292" s="57">
        <v>34085</v>
      </c>
      <c r="LW292" s="57">
        <v>32110</v>
      </c>
      <c r="LX292" s="57">
        <v>34584</v>
      </c>
      <c r="LY292" s="57">
        <v>31663</v>
      </c>
      <c r="LZ292" s="57">
        <v>34022</v>
      </c>
      <c r="MF292" s="57">
        <v>1</v>
      </c>
      <c r="MG292" s="57">
        <v>2</v>
      </c>
      <c r="MH292" s="57">
        <v>2</v>
      </c>
      <c r="MI292" s="57">
        <v>2</v>
      </c>
      <c r="MJ292" s="57">
        <v>2</v>
      </c>
      <c r="MZ292" s="57">
        <v>13154</v>
      </c>
      <c r="NA292" s="57">
        <v>34085</v>
      </c>
      <c r="NB292" s="57">
        <v>32079</v>
      </c>
      <c r="NJ292" s="57">
        <v>2</v>
      </c>
      <c r="NK292" s="57">
        <v>1</v>
      </c>
      <c r="NL292" s="57">
        <v>2</v>
      </c>
      <c r="OD292" s="57">
        <v>34085</v>
      </c>
      <c r="OE292" s="57">
        <v>32079</v>
      </c>
      <c r="OF292" s="57">
        <v>15254</v>
      </c>
      <c r="ON292" s="57">
        <v>1</v>
      </c>
      <c r="OO292" s="57">
        <v>2</v>
      </c>
      <c r="OP292" s="57">
        <v>2</v>
      </c>
      <c r="PJ292" s="57" t="s">
        <v>21127</v>
      </c>
      <c r="PK292" s="57" t="s">
        <v>21128</v>
      </c>
      <c r="PL292" s="57" t="s">
        <v>21129</v>
      </c>
      <c r="PN292" s="57">
        <v>1819.4726722999997</v>
      </c>
      <c r="PO292" s="57" t="s">
        <v>18823</v>
      </c>
      <c r="PP292" s="57" t="s">
        <v>18824</v>
      </c>
      <c r="PQ292" s="57" t="s">
        <v>18825</v>
      </c>
      <c r="PR292" s="57" t="s">
        <v>4352</v>
      </c>
      <c r="PS292" s="57" t="s">
        <v>4353</v>
      </c>
      <c r="PT292" s="57" t="s">
        <v>4354</v>
      </c>
      <c r="PU292" s="57" t="s">
        <v>4355</v>
      </c>
      <c r="PV292" s="57" t="s">
        <v>4356</v>
      </c>
      <c r="PW292" s="57" t="s">
        <v>3443</v>
      </c>
    </row>
    <row r="293" spans="1:439" ht="15" customHeight="1" x14ac:dyDescent="0.35">
      <c r="A293" s="57">
        <v>292</v>
      </c>
      <c r="B293" s="57" t="s">
        <v>2420</v>
      </c>
      <c r="C293" s="57" t="s">
        <v>2420</v>
      </c>
      <c r="D293" s="57" t="s">
        <v>472</v>
      </c>
      <c r="E293" s="57" t="s">
        <v>2950</v>
      </c>
      <c r="F293" s="57" t="s">
        <v>343</v>
      </c>
      <c r="P293" s="57" t="s">
        <v>1962</v>
      </c>
      <c r="S293" s="57" t="s">
        <v>69</v>
      </c>
      <c r="T293" s="57" t="s">
        <v>69</v>
      </c>
      <c r="U293" s="57" t="s">
        <v>69</v>
      </c>
      <c r="V293" s="57" t="s">
        <v>69</v>
      </c>
      <c r="W293" s="57" t="s">
        <v>69</v>
      </c>
      <c r="X293" s="57" t="s">
        <v>69</v>
      </c>
      <c r="Y293" s="57" t="s">
        <v>69</v>
      </c>
      <c r="Z293" s="57" t="s">
        <v>63</v>
      </c>
      <c r="AA293" s="57" t="s">
        <v>69</v>
      </c>
      <c r="AB293" s="57" t="s">
        <v>63</v>
      </c>
      <c r="AC293" s="57" t="s">
        <v>69</v>
      </c>
      <c r="AD293" s="57" t="s">
        <v>69</v>
      </c>
      <c r="AE293" s="57" t="s">
        <v>63</v>
      </c>
      <c r="AF293" s="57" t="s">
        <v>69</v>
      </c>
      <c r="AG293" s="57" t="s">
        <v>69</v>
      </c>
      <c r="AH293" s="57" t="s">
        <v>75</v>
      </c>
      <c r="AI293" s="57" t="s">
        <v>2951</v>
      </c>
      <c r="AJ293" s="57" t="s">
        <v>83</v>
      </c>
      <c r="AK293" s="57" t="s">
        <v>83</v>
      </c>
      <c r="AL293" s="57" t="s">
        <v>77</v>
      </c>
      <c r="AM293" s="57" t="s">
        <v>2952</v>
      </c>
      <c r="AO293" s="57" t="s">
        <v>1114</v>
      </c>
      <c r="AP293" s="57" t="s">
        <v>19482</v>
      </c>
      <c r="AQ293" s="57" t="s">
        <v>1245</v>
      </c>
      <c r="AR293" s="57" t="s">
        <v>73</v>
      </c>
      <c r="AS293" s="57" t="s">
        <v>2780</v>
      </c>
      <c r="AT293" s="57" t="s">
        <v>18801</v>
      </c>
      <c r="AU293" s="57" t="s">
        <v>7304</v>
      </c>
      <c r="AV293" s="57" t="s">
        <v>7305</v>
      </c>
      <c r="AW293" s="57" t="s">
        <v>7306</v>
      </c>
      <c r="AX293" s="57" t="s">
        <v>7307</v>
      </c>
      <c r="AY293" s="57" t="s">
        <v>7308</v>
      </c>
      <c r="AZ293" s="57" t="s">
        <v>7309</v>
      </c>
      <c r="BE293" s="57" t="s">
        <v>7310</v>
      </c>
      <c r="BF293" s="57" t="s">
        <v>7311</v>
      </c>
      <c r="BG293" s="57" t="s">
        <v>7312</v>
      </c>
      <c r="BH293" s="57" t="s">
        <v>4897</v>
      </c>
      <c r="BI293" s="57" t="s">
        <v>7313</v>
      </c>
      <c r="BJ293" s="57" t="s">
        <v>7314</v>
      </c>
      <c r="BO293" s="57" t="s">
        <v>5034</v>
      </c>
      <c r="BP293" s="57" t="s">
        <v>1963</v>
      </c>
      <c r="BV293" s="57" t="s">
        <v>18084</v>
      </c>
      <c r="BW293" s="164" t="s">
        <v>18835</v>
      </c>
      <c r="BX293" s="57" t="s">
        <v>19602</v>
      </c>
      <c r="BY293" s="57" t="s">
        <v>10314</v>
      </c>
      <c r="BZ293" s="57" t="s">
        <v>10315</v>
      </c>
      <c r="CA293" s="57" t="s">
        <v>10316</v>
      </c>
      <c r="CB293" s="57" t="s">
        <v>10317</v>
      </c>
      <c r="CC293" s="57" t="s">
        <v>10318</v>
      </c>
      <c r="CD293" s="57" t="s">
        <v>10319</v>
      </c>
      <c r="CI293" s="57" t="s">
        <v>10320</v>
      </c>
      <c r="CJ293" s="57" t="s">
        <v>10321</v>
      </c>
      <c r="CK293" s="57" t="s">
        <v>10322</v>
      </c>
      <c r="CL293" s="57" t="s">
        <v>10323</v>
      </c>
      <c r="CM293" s="57" t="s">
        <v>10324</v>
      </c>
      <c r="CN293" s="57" t="s">
        <v>10325</v>
      </c>
      <c r="CS293" s="57" t="s">
        <v>10326</v>
      </c>
      <c r="CT293" s="57" t="s">
        <v>10327</v>
      </c>
      <c r="CZ293" s="57" t="s">
        <v>18056</v>
      </c>
      <c r="DA293" s="164" t="s">
        <v>18805</v>
      </c>
      <c r="DB293" s="57" t="s">
        <v>19397</v>
      </c>
      <c r="DC293" s="57" t="s">
        <v>13019</v>
      </c>
      <c r="DD293" s="57" t="s">
        <v>13020</v>
      </c>
      <c r="DE293" s="57" t="s">
        <v>13021</v>
      </c>
      <c r="DF293" s="57" t="s">
        <v>13022</v>
      </c>
      <c r="DG293" s="57" t="s">
        <v>13023</v>
      </c>
      <c r="DH293" s="57" t="s">
        <v>13024</v>
      </c>
      <c r="DM293" s="57" t="s">
        <v>13025</v>
      </c>
      <c r="DN293" s="57" t="s">
        <v>13026</v>
      </c>
      <c r="DO293" s="57" t="s">
        <v>13027</v>
      </c>
      <c r="DP293" s="57" t="s">
        <v>13028</v>
      </c>
      <c r="DQ293" s="57" t="s">
        <v>13029</v>
      </c>
      <c r="DW293" s="57" t="s">
        <v>13030</v>
      </c>
      <c r="DX293" s="57" t="s">
        <v>12731</v>
      </c>
      <c r="ED293" s="57" t="s">
        <v>18069</v>
      </c>
      <c r="EE293" s="164" t="s">
        <v>18802</v>
      </c>
      <c r="EF293" s="57" t="s">
        <v>19226</v>
      </c>
      <c r="EG293" s="57" t="s">
        <v>14955</v>
      </c>
      <c r="EH293" s="57" t="s">
        <v>11592</v>
      </c>
      <c r="EI293" s="57" t="s">
        <v>11593</v>
      </c>
      <c r="EJ293" s="57" t="s">
        <v>11594</v>
      </c>
      <c r="EK293" s="57" t="s">
        <v>7307</v>
      </c>
      <c r="EL293" s="57" t="s">
        <v>11595</v>
      </c>
      <c r="EQ293" s="57" t="s">
        <v>14956</v>
      </c>
      <c r="ER293" s="57" t="s">
        <v>14957</v>
      </c>
      <c r="ES293" s="57" t="s">
        <v>14958</v>
      </c>
      <c r="ET293" s="57" t="s">
        <v>11599</v>
      </c>
      <c r="EU293" s="57" t="s">
        <v>11600</v>
      </c>
      <c r="FA293" s="57" t="s">
        <v>13002</v>
      </c>
      <c r="FB293" s="57" t="s">
        <v>605</v>
      </c>
      <c r="FH293" s="57" t="s">
        <v>18081</v>
      </c>
      <c r="FI293" s="164" t="s">
        <v>18805</v>
      </c>
      <c r="FJ293" s="57" t="s">
        <v>19026</v>
      </c>
      <c r="FK293" s="57" t="s">
        <v>16511</v>
      </c>
      <c r="FL293" s="57" t="s">
        <v>4719</v>
      </c>
      <c r="FM293" s="57" t="s">
        <v>16512</v>
      </c>
      <c r="FN293" s="57" t="s">
        <v>16513</v>
      </c>
      <c r="FO293" s="57" t="s">
        <v>16514</v>
      </c>
      <c r="FP293" s="57" t="s">
        <v>4722</v>
      </c>
      <c r="FU293" s="57" t="s">
        <v>16515</v>
      </c>
      <c r="FV293" s="57" t="s">
        <v>4724</v>
      </c>
      <c r="FW293" s="57" t="s">
        <v>16516</v>
      </c>
      <c r="FX293" s="57" t="s">
        <v>16517</v>
      </c>
      <c r="FY293" s="57" t="s">
        <v>16518</v>
      </c>
      <c r="FZ293" s="57" t="s">
        <v>16519</v>
      </c>
      <c r="GE293" s="57" t="s">
        <v>4728</v>
      </c>
      <c r="GF293" s="57" t="s">
        <v>4729</v>
      </c>
      <c r="GG293" s="57" t="s">
        <v>1963</v>
      </c>
      <c r="GL293" s="57" t="s">
        <v>18069</v>
      </c>
      <c r="GM293" s="164" t="s">
        <v>18805</v>
      </c>
      <c r="GN293" s="57" t="s">
        <v>19151</v>
      </c>
      <c r="GO293" s="57" t="s">
        <v>13699</v>
      </c>
      <c r="GP293" s="57" t="s">
        <v>17363</v>
      </c>
      <c r="GQ293" s="57" t="s">
        <v>17364</v>
      </c>
      <c r="GY293" s="57" t="s">
        <v>15720</v>
      </c>
      <c r="GZ293" s="57" t="s">
        <v>17365</v>
      </c>
      <c r="HA293" s="57" t="s">
        <v>13688</v>
      </c>
      <c r="HB293" s="57" t="s">
        <v>17366</v>
      </c>
      <c r="HC293" s="57" t="s">
        <v>17367</v>
      </c>
      <c r="HI293" s="57" t="s">
        <v>13114</v>
      </c>
      <c r="HJ293" s="57" t="s">
        <v>5712</v>
      </c>
      <c r="HK293" s="57" t="s">
        <v>1963</v>
      </c>
      <c r="HP293" s="57" t="s">
        <v>18075</v>
      </c>
      <c r="HQ293" s="164" t="s">
        <v>18805</v>
      </c>
      <c r="HR293" s="57" t="s">
        <v>19225</v>
      </c>
      <c r="HS293" s="57" t="s">
        <v>82</v>
      </c>
      <c r="HT293" s="57" t="s">
        <v>82</v>
      </c>
      <c r="HU293" s="57" t="s">
        <v>82</v>
      </c>
      <c r="HV293" s="57" t="s">
        <v>79</v>
      </c>
      <c r="HW293" s="57" t="s">
        <v>79</v>
      </c>
      <c r="HX293" s="57" t="s">
        <v>79</v>
      </c>
      <c r="HY293" s="57" t="s">
        <v>79</v>
      </c>
      <c r="HZ293" s="57" t="s">
        <v>79</v>
      </c>
      <c r="IA293" s="57" t="s">
        <v>82</v>
      </c>
      <c r="IB293" s="57" t="s">
        <v>79</v>
      </c>
      <c r="IC293" s="57" t="s">
        <v>82</v>
      </c>
      <c r="ID293" s="57" t="s">
        <v>82</v>
      </c>
      <c r="IE293" s="57" t="s">
        <v>79</v>
      </c>
      <c r="IF293" s="57" t="s">
        <v>79</v>
      </c>
      <c r="IG293" s="57" t="s">
        <v>79</v>
      </c>
      <c r="IH293" s="57" t="s">
        <v>79</v>
      </c>
      <c r="II293" s="57" t="s">
        <v>68</v>
      </c>
      <c r="IJ293" s="57">
        <v>13254</v>
      </c>
      <c r="IK293" s="57">
        <v>32663</v>
      </c>
      <c r="IL293" s="57">
        <v>13366</v>
      </c>
      <c r="IT293" s="57">
        <v>2</v>
      </c>
      <c r="IU293" s="57">
        <v>3</v>
      </c>
      <c r="IV293" s="57">
        <v>2</v>
      </c>
      <c r="JN293" s="57">
        <v>13254</v>
      </c>
      <c r="JO293" s="57">
        <v>32663</v>
      </c>
      <c r="JP293" s="57">
        <v>32650</v>
      </c>
      <c r="JQ293" s="57">
        <v>11054</v>
      </c>
      <c r="JX293" s="57">
        <v>2</v>
      </c>
      <c r="JY293" s="57">
        <v>3</v>
      </c>
      <c r="JZ293" s="57">
        <v>2</v>
      </c>
      <c r="KA293" s="57">
        <v>1</v>
      </c>
      <c r="LV293" s="57">
        <v>32663</v>
      </c>
      <c r="LW293" s="57">
        <v>13366</v>
      </c>
      <c r="LX293" s="57">
        <v>13154</v>
      </c>
      <c r="MF293" s="57">
        <v>3</v>
      </c>
      <c r="MG293" s="57">
        <v>2</v>
      </c>
      <c r="MH293" s="57">
        <v>1</v>
      </c>
      <c r="MZ293" s="57">
        <v>32663</v>
      </c>
      <c r="NA293" s="57">
        <v>13366</v>
      </c>
      <c r="NB293" s="57">
        <v>32079</v>
      </c>
      <c r="NC293" s="57">
        <v>13254</v>
      </c>
      <c r="NJ293" s="57">
        <v>3</v>
      </c>
      <c r="NK293" s="57">
        <v>2</v>
      </c>
      <c r="NL293" s="57">
        <v>1</v>
      </c>
      <c r="NM293" s="57">
        <v>2</v>
      </c>
      <c r="PJ293" s="57" t="s">
        <v>21130</v>
      </c>
      <c r="PK293" s="57" t="s">
        <v>21131</v>
      </c>
      <c r="PL293" s="57" t="s">
        <v>21132</v>
      </c>
      <c r="PN293" s="57">
        <v>835.9427672999999</v>
      </c>
      <c r="PO293" s="57" t="s">
        <v>18823</v>
      </c>
      <c r="PP293" s="57" t="s">
        <v>18824</v>
      </c>
      <c r="PQ293" s="57" t="s">
        <v>18825</v>
      </c>
      <c r="PR293" s="57" t="s">
        <v>4357</v>
      </c>
      <c r="PS293" s="57" t="s">
        <v>4358</v>
      </c>
      <c r="PT293" s="57" t="s">
        <v>4359</v>
      </c>
      <c r="PU293" s="57" t="s">
        <v>4360</v>
      </c>
      <c r="PV293" s="57" t="s">
        <v>4361</v>
      </c>
      <c r="PW293" s="57" t="s">
        <v>4362</v>
      </c>
    </row>
    <row r="294" spans="1:439" ht="15" customHeight="1" x14ac:dyDescent="0.35">
      <c r="A294" s="57">
        <v>293</v>
      </c>
      <c r="B294" s="57" t="s">
        <v>2420</v>
      </c>
      <c r="C294" s="57" t="s">
        <v>2420</v>
      </c>
      <c r="D294" s="57" t="s">
        <v>473</v>
      </c>
      <c r="E294" s="57" t="s">
        <v>2953</v>
      </c>
      <c r="F294" s="57" t="s">
        <v>2205</v>
      </c>
      <c r="G294" s="57" t="s">
        <v>1910</v>
      </c>
      <c r="H294" s="57" t="s">
        <v>2206</v>
      </c>
      <c r="I294" s="57" t="s">
        <v>2152</v>
      </c>
      <c r="P294" s="57" t="s">
        <v>1477</v>
      </c>
      <c r="Q294" s="57" t="s">
        <v>2199</v>
      </c>
      <c r="S294" s="57" t="s">
        <v>69</v>
      </c>
      <c r="T294" s="57" t="s">
        <v>69</v>
      </c>
      <c r="U294" s="57" t="s">
        <v>69</v>
      </c>
      <c r="V294" s="57" t="s">
        <v>69</v>
      </c>
      <c r="W294" s="57" t="s">
        <v>69</v>
      </c>
      <c r="X294" s="57" t="s">
        <v>69</v>
      </c>
      <c r="Y294" s="57" t="s">
        <v>69</v>
      </c>
      <c r="Z294" s="57" t="s">
        <v>69</v>
      </c>
      <c r="AA294" s="57" t="s">
        <v>69</v>
      </c>
      <c r="AB294" s="57" t="s">
        <v>63</v>
      </c>
      <c r="AC294" s="57" t="s">
        <v>69</v>
      </c>
      <c r="AD294" s="57" t="s">
        <v>69</v>
      </c>
      <c r="AE294" s="57" t="s">
        <v>63</v>
      </c>
      <c r="AF294" s="57" t="s">
        <v>69</v>
      </c>
      <c r="AG294" s="57" t="s">
        <v>69</v>
      </c>
      <c r="AH294" s="57" t="s">
        <v>75</v>
      </c>
      <c r="AI294" s="57" t="s">
        <v>2954</v>
      </c>
      <c r="AJ294" s="57" t="s">
        <v>81</v>
      </c>
      <c r="AK294" s="57" t="s">
        <v>83</v>
      </c>
      <c r="AL294" s="57" t="s">
        <v>72</v>
      </c>
      <c r="AM294" s="57" t="s">
        <v>2955</v>
      </c>
      <c r="AO294" s="57" t="s">
        <v>1115</v>
      </c>
      <c r="AP294" s="57" t="s">
        <v>19167</v>
      </c>
      <c r="AQ294" s="57" t="s">
        <v>67</v>
      </c>
      <c r="AR294" s="57" t="s">
        <v>78</v>
      </c>
      <c r="AS294" s="57" t="s">
        <v>1419</v>
      </c>
      <c r="AT294" s="57" t="s">
        <v>18801</v>
      </c>
      <c r="AU294" s="57" t="s">
        <v>7315</v>
      </c>
      <c r="AV294" s="57" t="s">
        <v>7316</v>
      </c>
      <c r="AW294" s="57" t="s">
        <v>5811</v>
      </c>
      <c r="BE294" s="57" t="s">
        <v>7317</v>
      </c>
      <c r="BF294" s="57" t="s">
        <v>6368</v>
      </c>
      <c r="BG294" s="57" t="s">
        <v>7318</v>
      </c>
      <c r="BH294" s="57" t="s">
        <v>7319</v>
      </c>
      <c r="BI294" s="57" t="s">
        <v>7320</v>
      </c>
      <c r="BO294" s="57" t="s">
        <v>6363</v>
      </c>
      <c r="BP294" s="57" t="s">
        <v>6255</v>
      </c>
      <c r="BQ294" s="57" t="s">
        <v>6364</v>
      </c>
      <c r="BV294" s="57" t="s">
        <v>18084</v>
      </c>
      <c r="BW294" s="164" t="s">
        <v>18805</v>
      </c>
      <c r="BX294" s="57" t="s">
        <v>21133</v>
      </c>
      <c r="BY294" s="57" t="s">
        <v>9125</v>
      </c>
      <c r="BZ294" s="57" t="s">
        <v>9233</v>
      </c>
      <c r="CA294" s="57" t="s">
        <v>8636</v>
      </c>
      <c r="CB294" s="57" t="s">
        <v>9234</v>
      </c>
      <c r="CI294" s="57" t="s">
        <v>21134</v>
      </c>
      <c r="CJ294" s="57" t="s">
        <v>9127</v>
      </c>
      <c r="CK294" s="57" t="s">
        <v>8642</v>
      </c>
      <c r="CL294" s="57" t="s">
        <v>8643</v>
      </c>
      <c r="CM294" s="57" t="s">
        <v>8644</v>
      </c>
      <c r="CN294" s="57" t="s">
        <v>8645</v>
      </c>
      <c r="CS294" s="57" t="s">
        <v>8648</v>
      </c>
      <c r="CT294" s="57" t="s">
        <v>9236</v>
      </c>
      <c r="CZ294" s="57" t="s">
        <v>18056</v>
      </c>
      <c r="DA294" s="164" t="s">
        <v>18805</v>
      </c>
      <c r="DB294" s="57" t="s">
        <v>18830</v>
      </c>
      <c r="DC294" s="57" t="s">
        <v>11977</v>
      </c>
      <c r="DD294" s="57" t="s">
        <v>11978</v>
      </c>
      <c r="DE294" s="57" t="s">
        <v>11979</v>
      </c>
      <c r="DF294" s="57" t="s">
        <v>13031</v>
      </c>
      <c r="DM294" s="57" t="s">
        <v>11980</v>
      </c>
      <c r="DN294" s="57" t="s">
        <v>11981</v>
      </c>
      <c r="DO294" s="57" t="s">
        <v>13032</v>
      </c>
      <c r="DP294" s="57" t="s">
        <v>11983</v>
      </c>
      <c r="DQ294" s="57" t="s">
        <v>11984</v>
      </c>
      <c r="DR294" s="57" t="s">
        <v>13033</v>
      </c>
      <c r="DW294" s="57" t="s">
        <v>11501</v>
      </c>
      <c r="DX294" s="57" t="s">
        <v>11985</v>
      </c>
      <c r="ED294" s="57" t="s">
        <v>18056</v>
      </c>
      <c r="EE294" s="164" t="s">
        <v>18805</v>
      </c>
      <c r="EF294" s="57" t="s">
        <v>21135</v>
      </c>
      <c r="EG294" s="57" t="s">
        <v>14291</v>
      </c>
      <c r="EH294" s="57" t="s">
        <v>11494</v>
      </c>
      <c r="EI294" s="57" t="s">
        <v>14292</v>
      </c>
      <c r="EJ294" s="57" t="s">
        <v>14959</v>
      </c>
      <c r="EK294" s="57" t="s">
        <v>14960</v>
      </c>
      <c r="EQ294" s="57" t="s">
        <v>14961</v>
      </c>
      <c r="ER294" s="57" t="s">
        <v>14295</v>
      </c>
      <c r="ES294" s="57" t="s">
        <v>11984</v>
      </c>
      <c r="ET294" s="57" t="s">
        <v>14962</v>
      </c>
      <c r="EU294" s="57" t="s">
        <v>14963</v>
      </c>
      <c r="EV294" s="57" t="s">
        <v>14964</v>
      </c>
      <c r="FA294" s="57" t="s">
        <v>11501</v>
      </c>
      <c r="FB294" s="57" t="s">
        <v>8264</v>
      </c>
      <c r="FC294" s="57" t="s">
        <v>14297</v>
      </c>
      <c r="FH294" s="57" t="s">
        <v>18084</v>
      </c>
      <c r="FI294" s="164" t="s">
        <v>18805</v>
      </c>
      <c r="FJ294" s="57" t="s">
        <v>18807</v>
      </c>
      <c r="FK294" s="57" t="s">
        <v>14240</v>
      </c>
      <c r="FL294" s="57" t="s">
        <v>16520</v>
      </c>
      <c r="FM294" s="57" t="s">
        <v>13949</v>
      </c>
      <c r="FN294" s="57" t="s">
        <v>13950</v>
      </c>
      <c r="FU294" s="57" t="s">
        <v>14241</v>
      </c>
      <c r="FV294" s="57" t="s">
        <v>13952</v>
      </c>
      <c r="FW294" s="57" t="s">
        <v>16521</v>
      </c>
      <c r="FX294" s="57" t="s">
        <v>8662</v>
      </c>
      <c r="FY294" s="57" t="s">
        <v>16522</v>
      </c>
      <c r="FZ294" s="57" t="s">
        <v>16523</v>
      </c>
      <c r="GE294" s="57" t="s">
        <v>8667</v>
      </c>
      <c r="GF294" s="57" t="s">
        <v>14290</v>
      </c>
      <c r="GL294" s="57" t="s">
        <v>18075</v>
      </c>
      <c r="GM294" s="164" t="s">
        <v>18935</v>
      </c>
      <c r="GN294" s="57" t="s">
        <v>21136</v>
      </c>
      <c r="GO294" s="57" t="s">
        <v>17055</v>
      </c>
      <c r="GP294" s="57" t="s">
        <v>17056</v>
      </c>
      <c r="GQ294" s="57" t="s">
        <v>17057</v>
      </c>
      <c r="GR294" s="57" t="s">
        <v>5116</v>
      </c>
      <c r="GY294" s="57" t="s">
        <v>17058</v>
      </c>
      <c r="GZ294" s="57" t="s">
        <v>17059</v>
      </c>
      <c r="HA294" s="57" t="s">
        <v>8646</v>
      </c>
      <c r="HB294" s="57" t="s">
        <v>17060</v>
      </c>
      <c r="HC294" s="57" t="s">
        <v>17061</v>
      </c>
      <c r="HD294" s="57" t="s">
        <v>17062</v>
      </c>
      <c r="HI294" s="57" t="s">
        <v>6923</v>
      </c>
      <c r="HJ294" s="57" t="s">
        <v>4900</v>
      </c>
      <c r="HP294" s="57" t="s">
        <v>18084</v>
      </c>
      <c r="HQ294" s="164" t="s">
        <v>18835</v>
      </c>
      <c r="HR294" s="57" t="s">
        <v>21137</v>
      </c>
      <c r="HS294" s="57" t="s">
        <v>84</v>
      </c>
      <c r="HT294" s="57" t="s">
        <v>82</v>
      </c>
      <c r="HU294" s="57" t="s">
        <v>82</v>
      </c>
      <c r="HV294" s="57" t="s">
        <v>84</v>
      </c>
      <c r="HW294" s="57" t="s">
        <v>82</v>
      </c>
      <c r="HX294" s="57" t="s">
        <v>82</v>
      </c>
      <c r="HY294" s="57" t="s">
        <v>79</v>
      </c>
      <c r="HZ294" s="57" t="s">
        <v>82</v>
      </c>
      <c r="IA294" s="57" t="s">
        <v>84</v>
      </c>
      <c r="IB294" s="57" t="s">
        <v>82</v>
      </c>
      <c r="IC294" s="57" t="s">
        <v>82</v>
      </c>
      <c r="ID294" s="57" t="s">
        <v>82</v>
      </c>
      <c r="IE294" s="57" t="s">
        <v>84</v>
      </c>
      <c r="IF294" s="57" t="s">
        <v>82</v>
      </c>
      <c r="IG294" s="57" t="s">
        <v>82</v>
      </c>
      <c r="IH294" s="57" t="s">
        <v>79</v>
      </c>
      <c r="II294" s="57" t="s">
        <v>68</v>
      </c>
      <c r="IJ294" s="57">
        <v>11054</v>
      </c>
      <c r="IK294" s="57">
        <v>15254</v>
      </c>
      <c r="IT294" s="57">
        <v>3</v>
      </c>
      <c r="IU294" s="57">
        <v>2</v>
      </c>
      <c r="JN294" s="57">
        <v>31023</v>
      </c>
      <c r="JO294" s="57">
        <v>31054</v>
      </c>
      <c r="JP294" s="57">
        <v>15254</v>
      </c>
      <c r="JQ294" s="57">
        <v>31036</v>
      </c>
      <c r="JX294" s="57">
        <v>3</v>
      </c>
      <c r="JY294" s="57">
        <v>3</v>
      </c>
      <c r="JZ294" s="57">
        <v>2</v>
      </c>
      <c r="KA294" s="57">
        <v>3</v>
      </c>
      <c r="KR294" s="57">
        <v>31036</v>
      </c>
      <c r="KS294" s="57">
        <v>31054</v>
      </c>
      <c r="KT294" s="57">
        <v>15254</v>
      </c>
      <c r="LB294" s="57">
        <v>3</v>
      </c>
      <c r="LC294" s="57">
        <v>3</v>
      </c>
      <c r="LD294" s="57">
        <v>2</v>
      </c>
      <c r="LV294" s="57">
        <v>11054</v>
      </c>
      <c r="LW294" s="57">
        <v>31023</v>
      </c>
      <c r="MF294" s="57">
        <v>3</v>
      </c>
      <c r="MG294" s="57">
        <v>3</v>
      </c>
      <c r="MZ294" s="57">
        <v>15254</v>
      </c>
      <c r="NA294" s="57">
        <v>11054</v>
      </c>
      <c r="NJ294" s="57">
        <v>2</v>
      </c>
      <c r="NK294" s="57">
        <v>3</v>
      </c>
      <c r="OD294" s="57">
        <v>11054</v>
      </c>
      <c r="OE294" s="57">
        <v>31054</v>
      </c>
      <c r="OF294" s="57">
        <v>31036</v>
      </c>
      <c r="OG294" s="57">
        <v>31023</v>
      </c>
      <c r="ON294" s="57">
        <v>3</v>
      </c>
      <c r="OO294" s="57">
        <v>3</v>
      </c>
      <c r="OP294" s="57">
        <v>3</v>
      </c>
      <c r="OQ294" s="57">
        <v>3</v>
      </c>
      <c r="PJ294" s="57" t="s">
        <v>21138</v>
      </c>
      <c r="PK294" s="57" t="s">
        <v>21139</v>
      </c>
      <c r="PL294" s="57" t="s">
        <v>21140</v>
      </c>
      <c r="PN294" s="57">
        <v>873.09061310000004</v>
      </c>
      <c r="PO294" s="57" t="s">
        <v>18823</v>
      </c>
      <c r="PP294" s="57" t="s">
        <v>18824</v>
      </c>
      <c r="PQ294" s="57" t="s">
        <v>18825</v>
      </c>
      <c r="PR294" s="57" t="s">
        <v>4363</v>
      </c>
      <c r="PS294" s="57" t="s">
        <v>3842</v>
      </c>
      <c r="PT294" s="57" t="s">
        <v>4364</v>
      </c>
      <c r="PU294" s="57" t="s">
        <v>4365</v>
      </c>
      <c r="PV294" s="57" t="s">
        <v>4366</v>
      </c>
      <c r="PW294" s="57" t="s">
        <v>4367</v>
      </c>
    </row>
    <row r="295" spans="1:439" ht="15" customHeight="1" x14ac:dyDescent="0.35">
      <c r="A295" s="57">
        <v>294</v>
      </c>
      <c r="B295" s="57" t="s">
        <v>2420</v>
      </c>
      <c r="C295" s="57" t="s">
        <v>2420</v>
      </c>
      <c r="D295" s="57" t="s">
        <v>474</v>
      </c>
      <c r="E295" s="57" t="s">
        <v>2956</v>
      </c>
      <c r="P295" s="57" t="s">
        <v>2957</v>
      </c>
      <c r="S295" s="57" t="s">
        <v>69</v>
      </c>
      <c r="T295" s="57" t="s">
        <v>69</v>
      </c>
      <c r="U295" s="57" t="s">
        <v>69</v>
      </c>
      <c r="V295" s="57" t="s">
        <v>69</v>
      </c>
      <c r="W295" s="57" t="s">
        <v>69</v>
      </c>
      <c r="X295" s="57" t="s">
        <v>69</v>
      </c>
      <c r="Y295" s="57" t="s">
        <v>69</v>
      </c>
      <c r="Z295" s="57" t="s">
        <v>69</v>
      </c>
      <c r="AA295" s="57" t="s">
        <v>69</v>
      </c>
      <c r="AB295" s="57" t="s">
        <v>63</v>
      </c>
      <c r="AC295" s="57" t="s">
        <v>69</v>
      </c>
      <c r="AD295" s="57" t="s">
        <v>63</v>
      </c>
      <c r="AE295" s="57" t="s">
        <v>63</v>
      </c>
      <c r="AF295" s="57" t="s">
        <v>69</v>
      </c>
      <c r="AG295" s="57" t="s">
        <v>69</v>
      </c>
      <c r="AH295" s="57" t="s">
        <v>75</v>
      </c>
      <c r="AJ295" s="57" t="s">
        <v>76</v>
      </c>
      <c r="AK295" s="57" t="s">
        <v>83</v>
      </c>
      <c r="AL295" s="57" t="s">
        <v>72</v>
      </c>
      <c r="AM295" s="57" t="s">
        <v>2958</v>
      </c>
      <c r="AN295" s="57" t="s">
        <v>2959</v>
      </c>
      <c r="AO295" s="57" t="s">
        <v>1116</v>
      </c>
      <c r="AP295" s="57" t="s">
        <v>19482</v>
      </c>
      <c r="AQ295" s="57" t="s">
        <v>1245</v>
      </c>
      <c r="AR295" s="57" t="s">
        <v>73</v>
      </c>
      <c r="AS295" s="57" t="s">
        <v>2960</v>
      </c>
      <c r="AT295" s="57" t="s">
        <v>18859</v>
      </c>
      <c r="AU295" s="57" t="s">
        <v>7321</v>
      </c>
      <c r="AV295" s="57" t="s">
        <v>7322</v>
      </c>
      <c r="AW295" s="57" t="s">
        <v>6012</v>
      </c>
      <c r="AX295" s="57" t="s">
        <v>7323</v>
      </c>
      <c r="AY295" s="57" t="s">
        <v>4756</v>
      </c>
      <c r="AZ295" s="57" t="s">
        <v>7324</v>
      </c>
      <c r="BE295" s="57" t="s">
        <v>7325</v>
      </c>
      <c r="BF295" s="57" t="s">
        <v>7326</v>
      </c>
      <c r="BG295" s="57" t="s">
        <v>7327</v>
      </c>
      <c r="BH295" s="57" t="s">
        <v>7328</v>
      </c>
      <c r="BO295" s="57" t="s">
        <v>4579</v>
      </c>
      <c r="BP295" s="57" t="s">
        <v>7329</v>
      </c>
      <c r="BV295" s="57" t="s">
        <v>18059</v>
      </c>
      <c r="BW295" s="164" t="s">
        <v>18805</v>
      </c>
      <c r="BX295" s="57" t="s">
        <v>19029</v>
      </c>
      <c r="BY295" s="57" t="s">
        <v>10328</v>
      </c>
      <c r="BZ295" s="57" t="s">
        <v>10329</v>
      </c>
      <c r="CA295" s="57" t="s">
        <v>10330</v>
      </c>
      <c r="CB295" s="57" t="s">
        <v>10331</v>
      </c>
      <c r="CC295" s="57" t="s">
        <v>10332</v>
      </c>
      <c r="CD295" s="57" t="s">
        <v>10333</v>
      </c>
      <c r="CE295" s="57" t="s">
        <v>10334</v>
      </c>
      <c r="CF295" s="57" t="s">
        <v>10335</v>
      </c>
      <c r="CI295" s="57" t="s">
        <v>10336</v>
      </c>
      <c r="CJ295" s="57" t="s">
        <v>10337</v>
      </c>
      <c r="CK295" s="57" t="s">
        <v>10337</v>
      </c>
      <c r="CL295" s="57" t="s">
        <v>10338</v>
      </c>
      <c r="CM295" s="57" t="s">
        <v>10339</v>
      </c>
      <c r="CN295" s="57" t="s">
        <v>10340</v>
      </c>
      <c r="CO295" s="57" t="s">
        <v>10341</v>
      </c>
      <c r="CS295" s="57" t="s">
        <v>10342</v>
      </c>
      <c r="CT295" s="57" t="s">
        <v>10343</v>
      </c>
      <c r="CZ295" s="57" t="s">
        <v>18063</v>
      </c>
      <c r="DA295" s="164" t="s">
        <v>18802</v>
      </c>
      <c r="DB295" s="57" t="s">
        <v>18902</v>
      </c>
      <c r="DC295" s="57" t="s">
        <v>13034</v>
      </c>
      <c r="DD295" s="57" t="s">
        <v>13035</v>
      </c>
      <c r="DE295" s="57" t="s">
        <v>13036</v>
      </c>
      <c r="DF295" s="57" t="s">
        <v>13037</v>
      </c>
      <c r="DG295" s="57" t="s">
        <v>13038</v>
      </c>
      <c r="DM295" s="57" t="s">
        <v>13039</v>
      </c>
      <c r="DN295" s="57" t="s">
        <v>13040</v>
      </c>
      <c r="DO295" s="57" t="s">
        <v>13041</v>
      </c>
      <c r="DP295" s="57" t="s">
        <v>13042</v>
      </c>
      <c r="DQ295" s="57" t="s">
        <v>13043</v>
      </c>
      <c r="DW295" s="57" t="s">
        <v>13044</v>
      </c>
      <c r="DX295" s="57" t="s">
        <v>5404</v>
      </c>
      <c r="DY295" s="57" t="s">
        <v>10343</v>
      </c>
      <c r="ED295" s="57" t="s">
        <v>18069</v>
      </c>
      <c r="EE295" s="164" t="s">
        <v>18805</v>
      </c>
      <c r="EF295" s="57" t="s">
        <v>19122</v>
      </c>
      <c r="EG295" s="57" t="s">
        <v>14965</v>
      </c>
      <c r="EH295" s="57" t="s">
        <v>14966</v>
      </c>
      <c r="EI295" s="57" t="s">
        <v>14967</v>
      </c>
      <c r="EJ295" s="57" t="s">
        <v>13024</v>
      </c>
      <c r="EK295" s="57" t="s">
        <v>14968</v>
      </c>
      <c r="EL295" s="57" t="s">
        <v>14969</v>
      </c>
      <c r="EM295" s="57" t="s">
        <v>13048</v>
      </c>
      <c r="EQ295" s="57" t="s">
        <v>13049</v>
      </c>
      <c r="ER295" s="57" t="s">
        <v>14970</v>
      </c>
      <c r="ES295" s="57" t="s">
        <v>14971</v>
      </c>
      <c r="ET295" s="57" t="s">
        <v>14972</v>
      </c>
      <c r="EU295" s="57" t="s">
        <v>14972</v>
      </c>
      <c r="EV295" s="57" t="s">
        <v>14973</v>
      </c>
      <c r="EW295" s="57" t="s">
        <v>14974</v>
      </c>
      <c r="EX295" s="57" t="s">
        <v>13053</v>
      </c>
      <c r="FA295" s="57" t="s">
        <v>14975</v>
      </c>
      <c r="FB295" s="57" t="s">
        <v>14976</v>
      </c>
      <c r="FH295" s="57" t="s">
        <v>18069</v>
      </c>
      <c r="FI295" s="164" t="s">
        <v>18802</v>
      </c>
      <c r="FJ295" s="57" t="s">
        <v>19110</v>
      </c>
      <c r="FK295" s="57" t="s">
        <v>15259</v>
      </c>
      <c r="FL295" s="57" t="s">
        <v>11105</v>
      </c>
      <c r="FM295" s="57" t="s">
        <v>14978</v>
      </c>
      <c r="FN295" s="57" t="s">
        <v>14979</v>
      </c>
      <c r="FO295" s="57" t="s">
        <v>16524</v>
      </c>
      <c r="FU295" s="57" t="s">
        <v>16525</v>
      </c>
      <c r="FV295" s="57" t="s">
        <v>14982</v>
      </c>
      <c r="FW295" s="57" t="s">
        <v>11109</v>
      </c>
      <c r="FX295" s="57" t="s">
        <v>14983</v>
      </c>
      <c r="FY295" s="57" t="s">
        <v>16526</v>
      </c>
      <c r="GE295" s="57" t="s">
        <v>15259</v>
      </c>
      <c r="GF295" s="57" t="s">
        <v>11112</v>
      </c>
      <c r="GG295" s="57" t="s">
        <v>10343</v>
      </c>
      <c r="GL295" s="57" t="s">
        <v>18075</v>
      </c>
      <c r="GM295" s="164" t="s">
        <v>18805</v>
      </c>
      <c r="GN295" s="57" t="s">
        <v>20043</v>
      </c>
      <c r="HS295" s="57" t="s">
        <v>82</v>
      </c>
      <c r="HT295" s="57" t="s">
        <v>82</v>
      </c>
      <c r="HU295" s="57" t="s">
        <v>82</v>
      </c>
      <c r="HV295" s="57" t="s">
        <v>74</v>
      </c>
      <c r="HW295" s="57" t="s">
        <v>79</v>
      </c>
      <c r="HX295" s="57" t="s">
        <v>79</v>
      </c>
      <c r="HY295" s="57" t="s">
        <v>82</v>
      </c>
      <c r="HZ295" s="57" t="s">
        <v>82</v>
      </c>
      <c r="IA295" s="57" t="s">
        <v>82</v>
      </c>
      <c r="IB295" s="57" t="s">
        <v>82</v>
      </c>
      <c r="IC295" s="57" t="s">
        <v>82</v>
      </c>
      <c r="ID295" s="57" t="s">
        <v>82</v>
      </c>
      <c r="IE295" s="57" t="s">
        <v>79</v>
      </c>
      <c r="IF295" s="57" t="s">
        <v>79</v>
      </c>
      <c r="IG295" s="57" t="s">
        <v>82</v>
      </c>
      <c r="IH295" s="57" t="s">
        <v>79</v>
      </c>
      <c r="II295" s="57" t="s">
        <v>68</v>
      </c>
      <c r="JN295" s="57">
        <v>32663</v>
      </c>
      <c r="JO295" s="57">
        <v>33035</v>
      </c>
      <c r="JP295" s="57">
        <v>32650</v>
      </c>
      <c r="JQ295" s="57">
        <v>13366</v>
      </c>
      <c r="JR295" s="57">
        <v>13254</v>
      </c>
      <c r="JX295" s="57">
        <v>2</v>
      </c>
      <c r="JY295" s="57">
        <v>2</v>
      </c>
      <c r="JZ295" s="57">
        <v>1</v>
      </c>
      <c r="KA295" s="57">
        <v>2</v>
      </c>
      <c r="KB295" s="57">
        <v>2</v>
      </c>
      <c r="KR295" s="57">
        <v>13254</v>
      </c>
      <c r="KS295" s="57">
        <v>13154</v>
      </c>
      <c r="KT295" s="57">
        <v>32650</v>
      </c>
      <c r="KU295" s="57">
        <v>13366</v>
      </c>
      <c r="LB295" s="57">
        <v>2</v>
      </c>
      <c r="LC295" s="57">
        <v>1</v>
      </c>
      <c r="LD295" s="57">
        <v>1</v>
      </c>
      <c r="LE295" s="57">
        <v>2</v>
      </c>
      <c r="LV295" s="57">
        <v>11054</v>
      </c>
      <c r="LW295" s="57">
        <v>32650</v>
      </c>
      <c r="LX295" s="57">
        <v>13366</v>
      </c>
      <c r="MF295" s="57">
        <v>1</v>
      </c>
      <c r="MG295" s="57">
        <v>1</v>
      </c>
      <c r="MH295" s="57">
        <v>1</v>
      </c>
      <c r="PJ295" s="57" t="s">
        <v>21141</v>
      </c>
      <c r="PK295" s="57" t="s">
        <v>21142</v>
      </c>
      <c r="PL295" s="57" t="s">
        <v>21143</v>
      </c>
      <c r="PN295" s="57">
        <v>712.46784620000005</v>
      </c>
      <c r="PO295" s="57" t="s">
        <v>18823</v>
      </c>
      <c r="PP295" s="57" t="s">
        <v>18824</v>
      </c>
      <c r="PQ295" s="57" t="s">
        <v>18825</v>
      </c>
      <c r="PR295" s="57" t="s">
        <v>4368</v>
      </c>
      <c r="PS295" s="57" t="s">
        <v>4369</v>
      </c>
      <c r="PT295" s="57" t="s">
        <v>4370</v>
      </c>
      <c r="PU295" s="57" t="s">
        <v>4371</v>
      </c>
      <c r="PV295" s="57" t="s">
        <v>4372</v>
      </c>
      <c r="PW295" s="57" t="s">
        <v>3167</v>
      </c>
    </row>
    <row r="296" spans="1:439" ht="15" customHeight="1" x14ac:dyDescent="0.35">
      <c r="A296" s="57">
        <v>295</v>
      </c>
      <c r="B296" s="57" t="s">
        <v>2420</v>
      </c>
      <c r="C296" s="57" t="s">
        <v>2420</v>
      </c>
      <c r="D296" s="57" t="s">
        <v>475</v>
      </c>
      <c r="E296" s="57" t="s">
        <v>2961</v>
      </c>
      <c r="F296" s="57" t="s">
        <v>2962</v>
      </c>
      <c r="G296" s="57" t="s">
        <v>2963</v>
      </c>
      <c r="P296" s="57" t="s">
        <v>2957</v>
      </c>
      <c r="S296" s="57" t="s">
        <v>69</v>
      </c>
      <c r="T296" s="57" t="s">
        <v>69</v>
      </c>
      <c r="U296" s="57" t="s">
        <v>69</v>
      </c>
      <c r="V296" s="57" t="s">
        <v>69</v>
      </c>
      <c r="W296" s="57" t="s">
        <v>69</v>
      </c>
      <c r="X296" s="57" t="s">
        <v>69</v>
      </c>
      <c r="Y296" s="57" t="s">
        <v>69</v>
      </c>
      <c r="Z296" s="57" t="s">
        <v>69</v>
      </c>
      <c r="AA296" s="57" t="s">
        <v>69</v>
      </c>
      <c r="AB296" s="57" t="s">
        <v>63</v>
      </c>
      <c r="AC296" s="57" t="s">
        <v>69</v>
      </c>
      <c r="AD296" s="57" t="s">
        <v>63</v>
      </c>
      <c r="AE296" s="57" t="s">
        <v>63</v>
      </c>
      <c r="AF296" s="57" t="s">
        <v>69</v>
      </c>
      <c r="AG296" s="57" t="s">
        <v>69</v>
      </c>
      <c r="AH296" s="57" t="s">
        <v>75</v>
      </c>
      <c r="AI296" s="57" t="s">
        <v>2964</v>
      </c>
      <c r="AJ296" s="57" t="s">
        <v>81</v>
      </c>
      <c r="AK296" s="57" t="s">
        <v>83</v>
      </c>
      <c r="AL296" s="57" t="s">
        <v>77</v>
      </c>
      <c r="AM296" s="57" t="s">
        <v>2958</v>
      </c>
      <c r="AO296" s="57" t="s">
        <v>1117</v>
      </c>
      <c r="AP296" s="57" t="s">
        <v>19482</v>
      </c>
      <c r="AQ296" s="57" t="s">
        <v>1245</v>
      </c>
      <c r="AR296" s="57" t="s">
        <v>78</v>
      </c>
      <c r="AS296" s="57" t="s">
        <v>2960</v>
      </c>
      <c r="AT296" s="57" t="s">
        <v>18892</v>
      </c>
      <c r="AU296" s="57" t="s">
        <v>7321</v>
      </c>
      <c r="AV296" s="57" t="s">
        <v>7322</v>
      </c>
      <c r="AW296" s="57" t="s">
        <v>6012</v>
      </c>
      <c r="AX296" s="57" t="s">
        <v>7323</v>
      </c>
      <c r="AY296" s="57" t="s">
        <v>4756</v>
      </c>
      <c r="AZ296" s="57" t="s">
        <v>7324</v>
      </c>
      <c r="BE296" s="57" t="s">
        <v>7325</v>
      </c>
      <c r="BF296" s="57" t="s">
        <v>7330</v>
      </c>
      <c r="BG296" s="57" t="s">
        <v>7327</v>
      </c>
      <c r="BH296" s="57" t="s">
        <v>7331</v>
      </c>
      <c r="BO296" s="57" t="s">
        <v>4558</v>
      </c>
      <c r="BP296" s="57" t="s">
        <v>7332</v>
      </c>
      <c r="BV296" s="57" t="s">
        <v>18059</v>
      </c>
      <c r="BW296" s="164" t="s">
        <v>18805</v>
      </c>
      <c r="BX296" s="57" t="s">
        <v>20990</v>
      </c>
      <c r="BY296" s="57" t="s">
        <v>10345</v>
      </c>
      <c r="BZ296" s="57" t="s">
        <v>10346</v>
      </c>
      <c r="CA296" s="57" t="s">
        <v>10347</v>
      </c>
      <c r="CB296" s="57" t="s">
        <v>10348</v>
      </c>
      <c r="CC296" s="57" t="s">
        <v>10332</v>
      </c>
      <c r="CD296" s="57" t="s">
        <v>10333</v>
      </c>
      <c r="CE296" s="57" t="s">
        <v>10334</v>
      </c>
      <c r="CF296" s="57" t="s">
        <v>10335</v>
      </c>
      <c r="CI296" s="57" t="s">
        <v>10349</v>
      </c>
      <c r="CJ296" s="57" t="s">
        <v>10350</v>
      </c>
      <c r="CK296" s="57" t="s">
        <v>10351</v>
      </c>
      <c r="CL296" s="57" t="s">
        <v>10338</v>
      </c>
      <c r="CM296" s="57" t="s">
        <v>10339</v>
      </c>
      <c r="CN296" s="57" t="s">
        <v>10340</v>
      </c>
      <c r="CO296" s="57" t="s">
        <v>10352</v>
      </c>
      <c r="CS296" s="57" t="s">
        <v>10342</v>
      </c>
      <c r="CT296" s="57" t="s">
        <v>7332</v>
      </c>
      <c r="CU296" s="57" t="s">
        <v>7337</v>
      </c>
      <c r="CZ296" s="57" t="s">
        <v>18063</v>
      </c>
      <c r="DA296" s="164" t="s">
        <v>18802</v>
      </c>
      <c r="DB296" s="57" t="s">
        <v>18828</v>
      </c>
      <c r="DC296" s="57" t="s">
        <v>13045</v>
      </c>
      <c r="DD296" s="57" t="s">
        <v>13046</v>
      </c>
      <c r="DE296" s="57" t="s">
        <v>13047</v>
      </c>
      <c r="DF296" s="57" t="s">
        <v>13048</v>
      </c>
      <c r="DM296" s="57" t="s">
        <v>13049</v>
      </c>
      <c r="DN296" s="57" t="s">
        <v>13050</v>
      </c>
      <c r="DO296" s="57" t="s">
        <v>13051</v>
      </c>
      <c r="DP296" s="57" t="s">
        <v>13052</v>
      </c>
      <c r="DQ296" s="57" t="s">
        <v>13053</v>
      </c>
      <c r="DW296" s="57" t="s">
        <v>13054</v>
      </c>
      <c r="DX296" s="57" t="s">
        <v>13055</v>
      </c>
      <c r="ED296" s="57" t="s">
        <v>18069</v>
      </c>
      <c r="EE296" s="164" t="s">
        <v>18802</v>
      </c>
      <c r="EF296" s="57" t="s">
        <v>19121</v>
      </c>
      <c r="EG296" s="57" t="s">
        <v>5712</v>
      </c>
      <c r="EH296" s="57" t="s">
        <v>14977</v>
      </c>
      <c r="EI296" s="57" t="s">
        <v>14978</v>
      </c>
      <c r="EJ296" s="57" t="s">
        <v>14979</v>
      </c>
      <c r="EQ296" s="57" t="s">
        <v>14980</v>
      </c>
      <c r="ER296" s="57" t="s">
        <v>14981</v>
      </c>
      <c r="ES296" s="57" t="s">
        <v>14982</v>
      </c>
      <c r="ET296" s="57" t="s">
        <v>11109</v>
      </c>
      <c r="EU296" s="57" t="s">
        <v>14983</v>
      </c>
      <c r="FA296" s="57" t="s">
        <v>5712</v>
      </c>
      <c r="FB296" s="57" t="s">
        <v>13296</v>
      </c>
      <c r="FH296" s="57" t="s">
        <v>18075</v>
      </c>
      <c r="FI296" s="164" t="s">
        <v>18805</v>
      </c>
      <c r="FJ296" s="57" t="s">
        <v>20044</v>
      </c>
      <c r="HS296" s="57" t="s">
        <v>82</v>
      </c>
      <c r="HT296" s="57" t="s">
        <v>82</v>
      </c>
      <c r="HU296" s="57" t="s">
        <v>82</v>
      </c>
      <c r="HV296" s="57" t="s">
        <v>74</v>
      </c>
      <c r="HW296" s="57" t="s">
        <v>79</v>
      </c>
      <c r="HX296" s="57" t="s">
        <v>79</v>
      </c>
      <c r="HY296" s="57" t="s">
        <v>82</v>
      </c>
      <c r="HZ296" s="57" t="s">
        <v>82</v>
      </c>
      <c r="IA296" s="57" t="s">
        <v>82</v>
      </c>
      <c r="IB296" s="57" t="s">
        <v>82</v>
      </c>
      <c r="IC296" s="57" t="s">
        <v>82</v>
      </c>
      <c r="ID296" s="57" t="s">
        <v>82</v>
      </c>
      <c r="IE296" s="57" t="s">
        <v>68</v>
      </c>
      <c r="IF296" s="57" t="s">
        <v>79</v>
      </c>
      <c r="IG296" s="57" t="s">
        <v>82</v>
      </c>
      <c r="IH296" s="57" t="s">
        <v>79</v>
      </c>
      <c r="II296" s="57" t="s">
        <v>68</v>
      </c>
      <c r="JN296" s="57">
        <v>32650</v>
      </c>
      <c r="JO296" s="57">
        <v>13366</v>
      </c>
      <c r="JP296" s="57">
        <v>32663</v>
      </c>
      <c r="JQ296" s="57">
        <v>13254</v>
      </c>
      <c r="JX296" s="57">
        <v>2</v>
      </c>
      <c r="JY296" s="57">
        <v>2</v>
      </c>
      <c r="JZ296" s="57">
        <v>2</v>
      </c>
      <c r="KA296" s="57">
        <v>2</v>
      </c>
      <c r="KR296" s="57">
        <v>42815</v>
      </c>
      <c r="KS296" s="57">
        <v>13154</v>
      </c>
      <c r="KT296" s="57">
        <v>11054</v>
      </c>
      <c r="KU296" s="57">
        <v>13366</v>
      </c>
      <c r="LB296" s="57">
        <v>1</v>
      </c>
      <c r="LC296" s="57">
        <v>2</v>
      </c>
      <c r="LD296" s="57">
        <v>1</v>
      </c>
      <c r="LE296" s="57">
        <v>2</v>
      </c>
      <c r="PJ296" s="57" t="s">
        <v>21144</v>
      </c>
      <c r="PK296" s="57" t="s">
        <v>21145</v>
      </c>
      <c r="PL296" s="57" t="s">
        <v>21146</v>
      </c>
      <c r="PN296" s="57">
        <v>533.96871240000007</v>
      </c>
      <c r="PO296" s="57" t="s">
        <v>18823</v>
      </c>
      <c r="PP296" s="57" t="s">
        <v>18824</v>
      </c>
      <c r="PQ296" s="57" t="s">
        <v>18825</v>
      </c>
      <c r="PR296" s="57" t="s">
        <v>4373</v>
      </c>
      <c r="PS296" s="57" t="s">
        <v>4374</v>
      </c>
      <c r="PT296" s="57" t="s">
        <v>4375</v>
      </c>
      <c r="PU296" s="57" t="s">
        <v>4376</v>
      </c>
      <c r="PV296" s="57" t="s">
        <v>3167</v>
      </c>
      <c r="PW296" s="57" t="s">
        <v>3167</v>
      </c>
    </row>
    <row r="297" spans="1:439" ht="15" customHeight="1" x14ac:dyDescent="0.35">
      <c r="A297" s="57">
        <v>296</v>
      </c>
      <c r="B297" s="57" t="s">
        <v>2420</v>
      </c>
      <c r="C297" s="57" t="s">
        <v>2420</v>
      </c>
      <c r="D297" s="57" t="s">
        <v>476</v>
      </c>
      <c r="E297" s="57" t="s">
        <v>2965</v>
      </c>
      <c r="F297" s="57" t="s">
        <v>2966</v>
      </c>
      <c r="G297" s="57" t="s">
        <v>2967</v>
      </c>
      <c r="H297" s="57" t="s">
        <v>2968</v>
      </c>
      <c r="P297" s="57" t="s">
        <v>1938</v>
      </c>
      <c r="S297" s="57" t="s">
        <v>69</v>
      </c>
      <c r="T297" s="57" t="s">
        <v>69</v>
      </c>
      <c r="U297" s="57" t="s">
        <v>69</v>
      </c>
      <c r="V297" s="57" t="s">
        <v>69</v>
      </c>
      <c r="W297" s="57" t="s">
        <v>69</v>
      </c>
      <c r="X297" s="57" t="s">
        <v>69</v>
      </c>
      <c r="Y297" s="57" t="s">
        <v>69</v>
      </c>
      <c r="Z297" s="57" t="s">
        <v>69</v>
      </c>
      <c r="AA297" s="57" t="s">
        <v>69</v>
      </c>
      <c r="AB297" s="57" t="s">
        <v>63</v>
      </c>
      <c r="AC297" s="57" t="s">
        <v>69</v>
      </c>
      <c r="AD297" s="57" t="s">
        <v>69</v>
      </c>
      <c r="AE297" s="57" t="s">
        <v>63</v>
      </c>
      <c r="AF297" s="57" t="s">
        <v>69</v>
      </c>
      <c r="AG297" s="57" t="s">
        <v>69</v>
      </c>
      <c r="AH297" s="57" t="s">
        <v>75</v>
      </c>
      <c r="AI297" s="57" t="s">
        <v>2969</v>
      </c>
      <c r="AJ297" s="57" t="s">
        <v>76</v>
      </c>
      <c r="AK297" s="57" t="s">
        <v>83</v>
      </c>
      <c r="AL297" s="57" t="s">
        <v>72</v>
      </c>
      <c r="AM297" s="57" t="s">
        <v>2970</v>
      </c>
      <c r="AO297" s="57" t="s">
        <v>1118</v>
      </c>
      <c r="AP297" s="57" t="s">
        <v>19482</v>
      </c>
      <c r="AQ297" s="57" t="s">
        <v>1245</v>
      </c>
      <c r="AR297" s="57" t="s">
        <v>78</v>
      </c>
      <c r="AS297" s="57" t="s">
        <v>2960</v>
      </c>
      <c r="AT297" s="57" t="s">
        <v>18859</v>
      </c>
      <c r="AU297" s="57" t="s">
        <v>19707</v>
      </c>
      <c r="AV297" s="57" t="s">
        <v>5855</v>
      </c>
      <c r="AW297" s="57" t="s">
        <v>5856</v>
      </c>
      <c r="AX297" s="57" t="s">
        <v>5857</v>
      </c>
      <c r="AY297" s="57" t="s">
        <v>5858</v>
      </c>
      <c r="AZ297" s="57" t="s">
        <v>5859</v>
      </c>
      <c r="BE297" s="57" t="s">
        <v>5860</v>
      </c>
      <c r="BF297" s="57" t="s">
        <v>19708</v>
      </c>
      <c r="BG297" s="57" t="s">
        <v>5862</v>
      </c>
      <c r="BH297" s="57" t="s">
        <v>5863</v>
      </c>
      <c r="BI297" s="57" t="s">
        <v>5864</v>
      </c>
      <c r="BJ297" s="57" t="s">
        <v>5865</v>
      </c>
      <c r="BK297" s="57" t="s">
        <v>5866</v>
      </c>
      <c r="BO297" s="57" t="s">
        <v>5867</v>
      </c>
      <c r="BP297" s="57" t="s">
        <v>5969</v>
      </c>
      <c r="BQ297" s="57" t="s">
        <v>5898</v>
      </c>
      <c r="BV297" s="57" t="s">
        <v>18056</v>
      </c>
      <c r="BW297" s="164" t="s">
        <v>18805</v>
      </c>
      <c r="BX297" s="57" t="s">
        <v>18809</v>
      </c>
      <c r="BY297" s="57" t="s">
        <v>10353</v>
      </c>
      <c r="BZ297" s="57" t="s">
        <v>8694</v>
      </c>
      <c r="CA297" s="57" t="s">
        <v>8695</v>
      </c>
      <c r="CB297" s="57" t="s">
        <v>10354</v>
      </c>
      <c r="CI297" s="57" t="s">
        <v>8699</v>
      </c>
      <c r="CJ297" s="57" t="s">
        <v>8700</v>
      </c>
      <c r="CK297" s="57" t="s">
        <v>8701</v>
      </c>
      <c r="CL297" s="57" t="s">
        <v>8702</v>
      </c>
      <c r="CS297" s="57" t="s">
        <v>5610</v>
      </c>
      <c r="CT297" s="57" t="s">
        <v>8833</v>
      </c>
      <c r="CU297" s="57" t="s">
        <v>10355</v>
      </c>
      <c r="CZ297" s="57" t="s">
        <v>18084</v>
      </c>
      <c r="DA297" s="164" t="s">
        <v>18805</v>
      </c>
      <c r="DB297" s="57" t="s">
        <v>19156</v>
      </c>
      <c r="DC297" s="57" t="s">
        <v>13056</v>
      </c>
      <c r="DD297" s="57" t="s">
        <v>11542</v>
      </c>
      <c r="DE297" s="57" t="s">
        <v>13057</v>
      </c>
      <c r="DF297" s="57" t="s">
        <v>11544</v>
      </c>
      <c r="DG297" s="57" t="s">
        <v>11545</v>
      </c>
      <c r="DM297" s="57" t="s">
        <v>13058</v>
      </c>
      <c r="DN297" s="57" t="s">
        <v>11547</v>
      </c>
      <c r="DO297" s="57" t="s">
        <v>11548</v>
      </c>
      <c r="DP297" s="57" t="s">
        <v>11549</v>
      </c>
      <c r="DQ297" s="57" t="s">
        <v>13059</v>
      </c>
      <c r="DR297" s="57" t="s">
        <v>11551</v>
      </c>
      <c r="DW297" s="57" t="s">
        <v>11552</v>
      </c>
      <c r="DX297" s="57" t="s">
        <v>13060</v>
      </c>
      <c r="DY297" s="57" t="s">
        <v>13061</v>
      </c>
      <c r="ED297" s="57" t="s">
        <v>18075</v>
      </c>
      <c r="EE297" s="164" t="s">
        <v>18805</v>
      </c>
      <c r="EF297" s="57" t="s">
        <v>19740</v>
      </c>
      <c r="EG297" s="57" t="s">
        <v>14984</v>
      </c>
      <c r="EH297" s="57" t="s">
        <v>13961</v>
      </c>
      <c r="EI297" s="57" t="s">
        <v>13962</v>
      </c>
      <c r="EJ297" s="57" t="s">
        <v>13963</v>
      </c>
      <c r="EK297" s="57" t="s">
        <v>11676</v>
      </c>
      <c r="EL297" s="57" t="s">
        <v>13964</v>
      </c>
      <c r="EQ297" s="57" t="s">
        <v>14985</v>
      </c>
      <c r="ER297" s="57" t="s">
        <v>13966</v>
      </c>
      <c r="ES297" s="57" t="s">
        <v>13967</v>
      </c>
      <c r="ET297" s="57" t="s">
        <v>13968</v>
      </c>
      <c r="EU297" s="57" t="s">
        <v>13969</v>
      </c>
      <c r="EV297" s="57" t="s">
        <v>13970</v>
      </c>
      <c r="FA297" s="57" t="s">
        <v>4729</v>
      </c>
      <c r="FB297" s="57" t="s">
        <v>14986</v>
      </c>
      <c r="FC297" s="57" t="s">
        <v>14987</v>
      </c>
      <c r="FH297" s="57" t="s">
        <v>18078</v>
      </c>
      <c r="FI297" s="164" t="s">
        <v>18835</v>
      </c>
      <c r="FJ297" s="57" t="s">
        <v>18851</v>
      </c>
      <c r="FK297" s="57" t="s">
        <v>16527</v>
      </c>
      <c r="FL297" s="57" t="s">
        <v>15689</v>
      </c>
      <c r="FM297" s="57" t="s">
        <v>16528</v>
      </c>
      <c r="FN297" s="57" t="s">
        <v>15691</v>
      </c>
      <c r="FO297" s="57" t="s">
        <v>15692</v>
      </c>
      <c r="FU297" s="57" t="s">
        <v>16529</v>
      </c>
      <c r="FV297" s="57" t="s">
        <v>16530</v>
      </c>
      <c r="FW297" s="57" t="s">
        <v>16531</v>
      </c>
      <c r="FX297" s="57" t="s">
        <v>15696</v>
      </c>
      <c r="FY297" s="57" t="s">
        <v>16532</v>
      </c>
      <c r="GE297" s="57" t="s">
        <v>5676</v>
      </c>
      <c r="GF297" s="57" t="s">
        <v>11112</v>
      </c>
      <c r="GG297" s="57" t="s">
        <v>13354</v>
      </c>
      <c r="GL297" s="57" t="s">
        <v>18075</v>
      </c>
      <c r="GM297" s="164" t="s">
        <v>18935</v>
      </c>
      <c r="GN297" s="57" t="s">
        <v>18876</v>
      </c>
      <c r="HS297" s="57" t="s">
        <v>82</v>
      </c>
      <c r="HT297" s="57" t="s">
        <v>82</v>
      </c>
      <c r="HU297" s="57" t="s">
        <v>79</v>
      </c>
      <c r="HV297" s="57" t="s">
        <v>79</v>
      </c>
      <c r="HW297" s="57" t="s">
        <v>79</v>
      </c>
      <c r="HX297" s="57" t="s">
        <v>79</v>
      </c>
      <c r="HY297" s="57" t="s">
        <v>82</v>
      </c>
      <c r="HZ297" s="57" t="s">
        <v>79</v>
      </c>
      <c r="IA297" s="57" t="s">
        <v>82</v>
      </c>
      <c r="IB297" s="57" t="s">
        <v>79</v>
      </c>
      <c r="IC297" s="57" t="s">
        <v>82</v>
      </c>
      <c r="ID297" s="57" t="s">
        <v>82</v>
      </c>
      <c r="IE297" s="57" t="s">
        <v>68</v>
      </c>
      <c r="IF297" s="57" t="s">
        <v>79</v>
      </c>
      <c r="IG297" s="57" t="s">
        <v>82</v>
      </c>
      <c r="IH297" s="57" t="s">
        <v>79</v>
      </c>
      <c r="II297" s="57" t="s">
        <v>68</v>
      </c>
      <c r="IJ297" s="57">
        <v>32650</v>
      </c>
      <c r="IK297" s="57">
        <v>11054</v>
      </c>
      <c r="IL297" s="57">
        <v>32652</v>
      </c>
      <c r="IM297" s="57">
        <v>32663</v>
      </c>
      <c r="IN297" s="57">
        <v>32079</v>
      </c>
      <c r="IT297" s="57">
        <v>2</v>
      </c>
      <c r="IU297" s="57">
        <v>2</v>
      </c>
      <c r="IV297" s="57">
        <v>2</v>
      </c>
      <c r="IW297" s="57">
        <v>2</v>
      </c>
      <c r="IX297" s="57">
        <v>2</v>
      </c>
      <c r="JN297" s="57">
        <v>13154</v>
      </c>
      <c r="JO297" s="57">
        <v>11054</v>
      </c>
      <c r="JP297" s="57">
        <v>32650</v>
      </c>
      <c r="JX297" s="57">
        <v>2</v>
      </c>
      <c r="JY297" s="57">
        <v>2</v>
      </c>
      <c r="JZ297" s="57">
        <v>2</v>
      </c>
      <c r="KR297" s="57">
        <v>13154</v>
      </c>
      <c r="LB297" s="57">
        <v>2</v>
      </c>
      <c r="LV297" s="57">
        <v>13254</v>
      </c>
      <c r="LW297" s="57">
        <v>32650</v>
      </c>
      <c r="LX297" s="57">
        <v>11054</v>
      </c>
      <c r="LY297" s="57">
        <v>32652</v>
      </c>
      <c r="LZ297" s="57">
        <v>32663</v>
      </c>
      <c r="MF297" s="57">
        <v>2</v>
      </c>
      <c r="MG297" s="57">
        <v>2</v>
      </c>
      <c r="MH297" s="57">
        <v>2</v>
      </c>
      <c r="MI297" s="57">
        <v>2</v>
      </c>
      <c r="MJ297" s="57">
        <v>2</v>
      </c>
      <c r="MZ297" s="57">
        <v>32079</v>
      </c>
      <c r="NA297" s="57">
        <v>32650</v>
      </c>
      <c r="NJ297" s="57">
        <v>2</v>
      </c>
      <c r="NK297" s="57">
        <v>2</v>
      </c>
      <c r="PJ297" s="57" t="s">
        <v>21147</v>
      </c>
      <c r="PK297" s="57" t="s">
        <v>21148</v>
      </c>
      <c r="PL297" s="57" t="s">
        <v>21149</v>
      </c>
      <c r="PN297" s="57">
        <v>724.55878429999996</v>
      </c>
      <c r="PO297" s="57" t="s">
        <v>18823</v>
      </c>
      <c r="PP297" s="57" t="s">
        <v>18824</v>
      </c>
      <c r="PQ297" s="57" t="s">
        <v>18825</v>
      </c>
      <c r="PR297" s="57" t="s">
        <v>3668</v>
      </c>
      <c r="PS297" s="57" t="s">
        <v>4377</v>
      </c>
      <c r="PT297" s="57" t="s">
        <v>4378</v>
      </c>
      <c r="PU297" s="57" t="s">
        <v>4379</v>
      </c>
      <c r="PV297" s="57" t="s">
        <v>4380</v>
      </c>
      <c r="PW297" s="57" t="s">
        <v>3167</v>
      </c>
    </row>
    <row r="298" spans="1:439" ht="15" customHeight="1" x14ac:dyDescent="0.35">
      <c r="A298" s="57">
        <v>297</v>
      </c>
      <c r="B298" s="57" t="s">
        <v>2420</v>
      </c>
      <c r="C298" s="57" t="s">
        <v>2420</v>
      </c>
      <c r="D298" s="57" t="s">
        <v>477</v>
      </c>
      <c r="E298" s="57" t="s">
        <v>2971</v>
      </c>
      <c r="F298" s="57" t="s">
        <v>2972</v>
      </c>
      <c r="G298" s="57" t="s">
        <v>2973</v>
      </c>
      <c r="P298" s="57" t="s">
        <v>2957</v>
      </c>
      <c r="S298" s="57" t="s">
        <v>69</v>
      </c>
      <c r="T298" s="57" t="s">
        <v>69</v>
      </c>
      <c r="U298" s="57" t="s">
        <v>69</v>
      </c>
      <c r="V298" s="57" t="s">
        <v>69</v>
      </c>
      <c r="W298" s="57" t="s">
        <v>69</v>
      </c>
      <c r="X298" s="57" t="s">
        <v>69</v>
      </c>
      <c r="Y298" s="57" t="s">
        <v>69</v>
      </c>
      <c r="Z298" s="57" t="s">
        <v>69</v>
      </c>
      <c r="AA298" s="57" t="s">
        <v>69</v>
      </c>
      <c r="AB298" s="57" t="s">
        <v>63</v>
      </c>
      <c r="AC298" s="57" t="s">
        <v>69</v>
      </c>
      <c r="AD298" s="57" t="s">
        <v>69</v>
      </c>
      <c r="AE298" s="57" t="s">
        <v>63</v>
      </c>
      <c r="AF298" s="57" t="s">
        <v>69</v>
      </c>
      <c r="AG298" s="57" t="s">
        <v>69</v>
      </c>
      <c r="AH298" s="57" t="s">
        <v>75</v>
      </c>
      <c r="AI298" s="57" t="s">
        <v>2001</v>
      </c>
      <c r="AJ298" s="57" t="s">
        <v>81</v>
      </c>
      <c r="AK298" s="57" t="s">
        <v>83</v>
      </c>
      <c r="AL298" s="57" t="s">
        <v>77</v>
      </c>
      <c r="AM298" s="57" t="s">
        <v>2001</v>
      </c>
      <c r="AO298" s="57" t="s">
        <v>1119</v>
      </c>
      <c r="AP298" s="57" t="s">
        <v>19482</v>
      </c>
      <c r="AQ298" s="57" t="s">
        <v>1245</v>
      </c>
      <c r="AR298" s="57" t="s">
        <v>78</v>
      </c>
      <c r="AS298" s="57" t="s">
        <v>2960</v>
      </c>
      <c r="AT298" s="57" t="s">
        <v>18859</v>
      </c>
      <c r="AU298" s="57" t="s">
        <v>7304</v>
      </c>
      <c r="AV298" s="57" t="s">
        <v>7305</v>
      </c>
      <c r="AW298" s="57" t="s">
        <v>7333</v>
      </c>
      <c r="AX298" s="57" t="s">
        <v>7308</v>
      </c>
      <c r="AY298" s="57" t="s">
        <v>7334</v>
      </c>
      <c r="BE298" s="57" t="s">
        <v>7335</v>
      </c>
      <c r="BF298" s="57" t="s">
        <v>7305</v>
      </c>
      <c r="BG298" s="57" t="s">
        <v>7336</v>
      </c>
      <c r="BH298" s="57" t="s">
        <v>7308</v>
      </c>
      <c r="BI298" s="57" t="s">
        <v>7334</v>
      </c>
      <c r="BO298" s="57" t="s">
        <v>5034</v>
      </c>
      <c r="BP298" s="57" t="s">
        <v>7337</v>
      </c>
      <c r="BQ298" s="57" t="s">
        <v>7332</v>
      </c>
      <c r="BV298" s="57" t="s">
        <v>18084</v>
      </c>
      <c r="BW298" s="164" t="s">
        <v>18835</v>
      </c>
      <c r="BX298" s="57" t="s">
        <v>19905</v>
      </c>
      <c r="BY298" s="57" t="s">
        <v>10356</v>
      </c>
      <c r="BZ298" s="57" t="s">
        <v>5956</v>
      </c>
      <c r="CA298" s="57" t="s">
        <v>10357</v>
      </c>
      <c r="CB298" s="57" t="s">
        <v>5958</v>
      </c>
      <c r="CC298" s="57" t="s">
        <v>10358</v>
      </c>
      <c r="CI298" s="57" t="s">
        <v>10359</v>
      </c>
      <c r="CJ298" s="57" t="s">
        <v>5963</v>
      </c>
      <c r="CK298" s="57" t="s">
        <v>10360</v>
      </c>
      <c r="CL298" s="57" t="s">
        <v>5965</v>
      </c>
      <c r="CM298" s="57" t="s">
        <v>10361</v>
      </c>
      <c r="CS298" s="57" t="s">
        <v>7332</v>
      </c>
      <c r="CT298" s="57" t="s">
        <v>5969</v>
      </c>
      <c r="CU298" s="57" t="s">
        <v>7337</v>
      </c>
      <c r="CZ298" s="57" t="s">
        <v>18056</v>
      </c>
      <c r="DA298" s="164" t="s">
        <v>18805</v>
      </c>
      <c r="DB298" s="57" t="s">
        <v>21150</v>
      </c>
      <c r="DC298" s="57" t="s">
        <v>13062</v>
      </c>
      <c r="DD298" s="57" t="s">
        <v>13063</v>
      </c>
      <c r="DE298" s="57" t="s">
        <v>13064</v>
      </c>
      <c r="DF298" s="57" t="s">
        <v>13065</v>
      </c>
      <c r="DG298" s="57" t="s">
        <v>13066</v>
      </c>
      <c r="DH298" s="57" t="s">
        <v>13067</v>
      </c>
      <c r="DM298" s="57" t="s">
        <v>13068</v>
      </c>
      <c r="DN298" s="57" t="s">
        <v>13069</v>
      </c>
      <c r="DO298" s="57" t="s">
        <v>13070</v>
      </c>
      <c r="DP298" s="57" t="s">
        <v>13071</v>
      </c>
      <c r="DQ298" s="57" t="s">
        <v>13072</v>
      </c>
      <c r="DR298" s="57" t="s">
        <v>13073</v>
      </c>
      <c r="DS298" s="57" t="s">
        <v>13074</v>
      </c>
      <c r="DW298" s="57" t="s">
        <v>7332</v>
      </c>
      <c r="DX298" s="57" t="s">
        <v>4777</v>
      </c>
      <c r="DY298" s="57" t="s">
        <v>13075</v>
      </c>
      <c r="ED298" s="57" t="s">
        <v>18063</v>
      </c>
      <c r="EE298" s="164" t="s">
        <v>18802</v>
      </c>
      <c r="EF298" s="57" t="s">
        <v>18941</v>
      </c>
      <c r="EG298" s="57" t="s">
        <v>14988</v>
      </c>
      <c r="EH298" s="57" t="s">
        <v>14989</v>
      </c>
      <c r="EI298" s="57" t="s">
        <v>8821</v>
      </c>
      <c r="EJ298" s="57" t="s">
        <v>14990</v>
      </c>
      <c r="EQ298" s="57" t="s">
        <v>14991</v>
      </c>
      <c r="ER298" s="57" t="s">
        <v>14992</v>
      </c>
      <c r="ES298" s="57" t="s">
        <v>8828</v>
      </c>
      <c r="ET298" s="57" t="s">
        <v>14993</v>
      </c>
      <c r="FA298" s="57" t="s">
        <v>8833</v>
      </c>
      <c r="FB298" s="57" t="s">
        <v>5610</v>
      </c>
      <c r="FC298" s="57" t="s">
        <v>7332</v>
      </c>
      <c r="FH298" s="57" t="s">
        <v>18084</v>
      </c>
      <c r="FI298" s="164" t="s">
        <v>18805</v>
      </c>
      <c r="FJ298" s="57" t="s">
        <v>21151</v>
      </c>
      <c r="FK298" s="57" t="s">
        <v>16533</v>
      </c>
      <c r="FL298" s="57" t="s">
        <v>14878</v>
      </c>
      <c r="FM298" s="57" t="s">
        <v>14879</v>
      </c>
      <c r="FN298" s="57" t="s">
        <v>16534</v>
      </c>
      <c r="FO298" s="57" t="s">
        <v>14881</v>
      </c>
      <c r="FU298" s="57" t="s">
        <v>16535</v>
      </c>
      <c r="FV298" s="57" t="s">
        <v>14883</v>
      </c>
      <c r="FW298" s="57" t="s">
        <v>14884</v>
      </c>
      <c r="FX298" s="57" t="s">
        <v>14886</v>
      </c>
      <c r="FY298" s="57" t="s">
        <v>16536</v>
      </c>
      <c r="FZ298" s="57" t="s">
        <v>16537</v>
      </c>
      <c r="GE298" s="57" t="s">
        <v>13354</v>
      </c>
      <c r="GF298" s="57" t="s">
        <v>7337</v>
      </c>
      <c r="GL298" s="57" t="s">
        <v>18075</v>
      </c>
      <c r="GM298" s="164" t="s">
        <v>18935</v>
      </c>
      <c r="GN298" s="57" t="s">
        <v>19089</v>
      </c>
      <c r="HS298" s="57" t="s">
        <v>84</v>
      </c>
      <c r="HT298" s="57" t="s">
        <v>82</v>
      </c>
      <c r="HU298" s="57" t="s">
        <v>82</v>
      </c>
      <c r="HV298" s="57" t="s">
        <v>79</v>
      </c>
      <c r="HW298" s="57" t="s">
        <v>82</v>
      </c>
      <c r="HX298" s="57" t="s">
        <v>82</v>
      </c>
      <c r="HY298" s="57" t="s">
        <v>82</v>
      </c>
      <c r="HZ298" s="57" t="s">
        <v>82</v>
      </c>
      <c r="IA298" s="57" t="s">
        <v>82</v>
      </c>
      <c r="IB298" s="57" t="s">
        <v>82</v>
      </c>
      <c r="IC298" s="57" t="s">
        <v>82</v>
      </c>
      <c r="ID298" s="57" t="s">
        <v>82</v>
      </c>
      <c r="IE298" s="57" t="s">
        <v>68</v>
      </c>
      <c r="IF298" s="57" t="s">
        <v>82</v>
      </c>
      <c r="IG298" s="57" t="s">
        <v>82</v>
      </c>
      <c r="IH298" s="57" t="s">
        <v>82</v>
      </c>
      <c r="II298" s="57" t="s">
        <v>68</v>
      </c>
      <c r="IJ298" s="57">
        <v>13366</v>
      </c>
      <c r="IK298" s="57">
        <v>32663</v>
      </c>
      <c r="IL298" s="57">
        <v>42815</v>
      </c>
      <c r="IT298" s="57">
        <v>2</v>
      </c>
      <c r="IU298" s="57">
        <v>2</v>
      </c>
      <c r="IV298" s="57">
        <v>3</v>
      </c>
      <c r="JN298" s="57">
        <v>42815</v>
      </c>
      <c r="JO298" s="57">
        <v>13366</v>
      </c>
      <c r="JP298" s="57">
        <v>32663</v>
      </c>
      <c r="JQ298" s="57">
        <v>32650</v>
      </c>
      <c r="JR298" s="57">
        <v>13154</v>
      </c>
      <c r="JX298" s="57">
        <v>3</v>
      </c>
      <c r="JY298" s="57">
        <v>2</v>
      </c>
      <c r="JZ298" s="57">
        <v>2</v>
      </c>
      <c r="KA298" s="57">
        <v>3</v>
      </c>
      <c r="KB298" s="57">
        <v>2</v>
      </c>
      <c r="KR298" s="57">
        <v>13254</v>
      </c>
      <c r="KS298" s="57">
        <v>13366</v>
      </c>
      <c r="KT298" s="57">
        <v>32663</v>
      </c>
      <c r="KU298" s="57">
        <v>32650</v>
      </c>
      <c r="LB298" s="57">
        <v>2</v>
      </c>
      <c r="LC298" s="57">
        <v>2</v>
      </c>
      <c r="LD298" s="57">
        <v>2</v>
      </c>
      <c r="LE298" s="57">
        <v>3</v>
      </c>
      <c r="LV298" s="57">
        <v>11054</v>
      </c>
      <c r="LW298" s="57">
        <v>42815</v>
      </c>
      <c r="MF298" s="57">
        <v>1</v>
      </c>
      <c r="MG298" s="57">
        <v>3</v>
      </c>
      <c r="MZ298" s="57">
        <v>42815</v>
      </c>
      <c r="NA298" s="57">
        <v>13366</v>
      </c>
      <c r="NB298" s="57">
        <v>13154</v>
      </c>
      <c r="NC298" s="57">
        <v>13154</v>
      </c>
      <c r="NJ298" s="57">
        <v>3</v>
      </c>
      <c r="NK298" s="57">
        <v>2</v>
      </c>
      <c r="NL298" s="57">
        <v>2</v>
      </c>
      <c r="NM298" s="57">
        <v>3</v>
      </c>
      <c r="PJ298" s="57" t="s">
        <v>21152</v>
      </c>
      <c r="PK298" s="57" t="s">
        <v>21153</v>
      </c>
      <c r="PL298" s="57" t="s">
        <v>21154</v>
      </c>
      <c r="PN298" s="57">
        <v>745.29200589999982</v>
      </c>
      <c r="PO298" s="57" t="s">
        <v>18823</v>
      </c>
      <c r="PP298" s="57" t="s">
        <v>18824</v>
      </c>
      <c r="PQ298" s="57" t="s">
        <v>18825</v>
      </c>
      <c r="PR298" s="57" t="s">
        <v>4381</v>
      </c>
      <c r="PS298" s="57" t="s">
        <v>4382</v>
      </c>
      <c r="PT298" s="57" t="s">
        <v>4383</v>
      </c>
      <c r="PU298" s="57" t="s">
        <v>4384</v>
      </c>
      <c r="PV298" s="57" t="s">
        <v>4385</v>
      </c>
      <c r="PW298" s="57" t="s">
        <v>3167</v>
      </c>
    </row>
    <row r="299" spans="1:439" ht="15" customHeight="1" x14ac:dyDescent="0.35">
      <c r="A299" s="57">
        <v>298</v>
      </c>
      <c r="B299" s="57" t="s">
        <v>2420</v>
      </c>
      <c r="C299" s="57" t="s">
        <v>2420</v>
      </c>
      <c r="D299" s="57" t="s">
        <v>478</v>
      </c>
      <c r="E299" s="57" t="s">
        <v>2974</v>
      </c>
      <c r="F299" s="57" t="s">
        <v>2975</v>
      </c>
      <c r="G299" s="57" t="s">
        <v>2976</v>
      </c>
      <c r="P299" s="57" t="s">
        <v>1708</v>
      </c>
      <c r="Q299" s="57" t="s">
        <v>1715</v>
      </c>
      <c r="S299" s="57" t="s">
        <v>69</v>
      </c>
      <c r="T299" s="57" t="s">
        <v>69</v>
      </c>
      <c r="U299" s="57" t="s">
        <v>69</v>
      </c>
      <c r="V299" s="57" t="s">
        <v>69</v>
      </c>
      <c r="W299" s="57" t="s">
        <v>69</v>
      </c>
      <c r="X299" s="57" t="s">
        <v>69</v>
      </c>
      <c r="Y299" s="57" t="s">
        <v>69</v>
      </c>
      <c r="Z299" s="57" t="s">
        <v>69</v>
      </c>
      <c r="AA299" s="57" t="s">
        <v>69</v>
      </c>
      <c r="AB299" s="57" t="s">
        <v>63</v>
      </c>
      <c r="AC299" s="57" t="s">
        <v>69</v>
      </c>
      <c r="AD299" s="57" t="s">
        <v>63</v>
      </c>
      <c r="AE299" s="57" t="s">
        <v>63</v>
      </c>
      <c r="AF299" s="57" t="s">
        <v>69</v>
      </c>
      <c r="AG299" s="57" t="s">
        <v>69</v>
      </c>
      <c r="AH299" s="57" t="s">
        <v>75</v>
      </c>
      <c r="AI299" s="57" t="s">
        <v>2977</v>
      </c>
      <c r="AJ299" s="57" t="s">
        <v>76</v>
      </c>
      <c r="AK299" s="57" t="s">
        <v>83</v>
      </c>
      <c r="AL299" s="57" t="s">
        <v>77</v>
      </c>
      <c r="AM299" s="57" t="s">
        <v>2977</v>
      </c>
      <c r="AN299" s="57" t="s">
        <v>2978</v>
      </c>
      <c r="AO299" s="57" t="s">
        <v>1120</v>
      </c>
      <c r="AP299" s="57" t="s">
        <v>18948</v>
      </c>
      <c r="AQ299" s="57" t="s">
        <v>1245</v>
      </c>
      <c r="AR299" s="57" t="s">
        <v>78</v>
      </c>
      <c r="AS299" s="57" t="s">
        <v>1668</v>
      </c>
      <c r="AT299" s="57" t="s">
        <v>18801</v>
      </c>
      <c r="AU299" s="57" t="s">
        <v>7339</v>
      </c>
      <c r="AV299" s="57" t="s">
        <v>7340</v>
      </c>
      <c r="AW299" s="57" t="s">
        <v>7341</v>
      </c>
      <c r="AX299" s="57" t="s">
        <v>7342</v>
      </c>
      <c r="AY299" s="57" t="s">
        <v>7343</v>
      </c>
      <c r="AZ299" s="57" t="s">
        <v>7344</v>
      </c>
      <c r="BE299" s="57" t="s">
        <v>7345</v>
      </c>
      <c r="BF299" s="57" t="s">
        <v>7346</v>
      </c>
      <c r="BG299" s="57" t="s">
        <v>7347</v>
      </c>
      <c r="BH299" s="57" t="s">
        <v>7348</v>
      </c>
      <c r="BI299" s="57" t="s">
        <v>7349</v>
      </c>
      <c r="BJ299" s="57" t="s">
        <v>7350</v>
      </c>
      <c r="BO299" s="57" t="s">
        <v>5610</v>
      </c>
      <c r="BP299" s="57" t="s">
        <v>7351</v>
      </c>
      <c r="BQ299" s="57" t="s">
        <v>7352</v>
      </c>
      <c r="BV299" s="57" t="s">
        <v>18056</v>
      </c>
      <c r="BW299" s="164" t="s">
        <v>18802</v>
      </c>
      <c r="BX299" s="57" t="s">
        <v>19205</v>
      </c>
      <c r="BY299" s="57" t="s">
        <v>8099</v>
      </c>
      <c r="BZ299" s="57" t="s">
        <v>10362</v>
      </c>
      <c r="CA299" s="57" t="s">
        <v>10363</v>
      </c>
      <c r="CB299" s="57" t="s">
        <v>10364</v>
      </c>
      <c r="CC299" s="57" t="s">
        <v>10365</v>
      </c>
      <c r="CI299" s="57" t="s">
        <v>10366</v>
      </c>
      <c r="CJ299" s="57" t="s">
        <v>10367</v>
      </c>
      <c r="CK299" s="57" t="s">
        <v>10368</v>
      </c>
      <c r="CL299" s="57" t="s">
        <v>10369</v>
      </c>
      <c r="CM299" s="57" t="s">
        <v>10370</v>
      </c>
      <c r="CN299" s="57" t="s">
        <v>10371</v>
      </c>
      <c r="CS299" s="57" t="s">
        <v>4728</v>
      </c>
      <c r="CT299" s="57" t="s">
        <v>8431</v>
      </c>
      <c r="CU299" s="57" t="s">
        <v>7352</v>
      </c>
      <c r="CZ299" s="57" t="s">
        <v>18069</v>
      </c>
      <c r="DA299" s="164" t="s">
        <v>18805</v>
      </c>
      <c r="DB299" s="57" t="s">
        <v>19126</v>
      </c>
      <c r="DC299" s="57" t="s">
        <v>13076</v>
      </c>
      <c r="DD299" s="57" t="s">
        <v>13077</v>
      </c>
      <c r="DE299" s="57" t="s">
        <v>13078</v>
      </c>
      <c r="DF299" s="57" t="s">
        <v>13079</v>
      </c>
      <c r="DG299" s="57" t="s">
        <v>13080</v>
      </c>
      <c r="DH299" s="57" t="s">
        <v>13081</v>
      </c>
      <c r="DM299" s="57" t="s">
        <v>13082</v>
      </c>
      <c r="DN299" s="57" t="s">
        <v>13083</v>
      </c>
      <c r="DO299" s="57" t="s">
        <v>13084</v>
      </c>
      <c r="DP299" s="57" t="s">
        <v>13085</v>
      </c>
      <c r="DQ299" s="57" t="s">
        <v>13086</v>
      </c>
      <c r="DR299" s="57" t="s">
        <v>13087</v>
      </c>
      <c r="DW299" s="57" t="s">
        <v>11049</v>
      </c>
      <c r="DX299" s="57" t="s">
        <v>13088</v>
      </c>
      <c r="DY299" s="57" t="s">
        <v>13089</v>
      </c>
      <c r="ED299" s="57" t="s">
        <v>18075</v>
      </c>
      <c r="EE299" s="164" t="s">
        <v>18949</v>
      </c>
      <c r="EF299" s="57" t="s">
        <v>18882</v>
      </c>
      <c r="EG299" s="57" t="s">
        <v>14994</v>
      </c>
      <c r="EH299" s="57" t="s">
        <v>14995</v>
      </c>
      <c r="EI299" s="57" t="s">
        <v>11154</v>
      </c>
      <c r="EJ299" s="57" t="s">
        <v>14994</v>
      </c>
      <c r="EK299" s="57" t="s">
        <v>14996</v>
      </c>
      <c r="EL299" s="57" t="s">
        <v>14997</v>
      </c>
      <c r="EQ299" s="57" t="s">
        <v>14998</v>
      </c>
      <c r="ER299" s="57" t="s">
        <v>11159</v>
      </c>
      <c r="ES299" s="57" t="s">
        <v>14999</v>
      </c>
      <c r="ET299" s="57" t="s">
        <v>15000</v>
      </c>
      <c r="EU299" s="57" t="s">
        <v>15001</v>
      </c>
      <c r="EV299" s="57" t="s">
        <v>15002</v>
      </c>
      <c r="FA299" s="57" t="s">
        <v>13089</v>
      </c>
      <c r="FB299" s="57" t="s">
        <v>11049</v>
      </c>
      <c r="FC299" s="57" t="s">
        <v>5899</v>
      </c>
      <c r="FH299" s="57" t="s">
        <v>18075</v>
      </c>
      <c r="FI299" s="164" t="s">
        <v>18949</v>
      </c>
      <c r="FJ299" s="57" t="s">
        <v>18830</v>
      </c>
      <c r="FK299" s="57" t="s">
        <v>16538</v>
      </c>
      <c r="FL299" s="57" t="s">
        <v>5315</v>
      </c>
      <c r="FM299" s="57" t="s">
        <v>5348</v>
      </c>
      <c r="FN299" s="57" t="s">
        <v>16539</v>
      </c>
      <c r="FU299" s="57" t="s">
        <v>16540</v>
      </c>
      <c r="FV299" s="57" t="s">
        <v>16541</v>
      </c>
      <c r="FW299" s="57" t="s">
        <v>5352</v>
      </c>
      <c r="FX299" s="57" t="s">
        <v>16542</v>
      </c>
      <c r="GE299" s="57" t="s">
        <v>7561</v>
      </c>
      <c r="GF299" s="57" t="s">
        <v>16543</v>
      </c>
      <c r="GL299" s="57" t="s">
        <v>18084</v>
      </c>
      <c r="GM299" s="164" t="s">
        <v>18805</v>
      </c>
      <c r="GN299" s="57" t="s">
        <v>19926</v>
      </c>
      <c r="GO299" s="57" t="s">
        <v>17368</v>
      </c>
      <c r="GP299" s="57" t="s">
        <v>17369</v>
      </c>
      <c r="GQ299" s="57" t="s">
        <v>11105</v>
      </c>
      <c r="GR299" s="57" t="s">
        <v>17370</v>
      </c>
      <c r="GS299" s="57" t="s">
        <v>11106</v>
      </c>
      <c r="GT299" s="57" t="s">
        <v>7454</v>
      </c>
      <c r="GU299" s="57" t="s">
        <v>10834</v>
      </c>
      <c r="GY299" s="57" t="s">
        <v>17371</v>
      </c>
      <c r="GZ299" s="57" t="s">
        <v>17372</v>
      </c>
      <c r="HA299" s="57" t="s">
        <v>11109</v>
      </c>
      <c r="HB299" s="57" t="s">
        <v>17373</v>
      </c>
      <c r="HC299" s="57" t="s">
        <v>11121</v>
      </c>
      <c r="HD299" s="57" t="s">
        <v>7464</v>
      </c>
      <c r="HI299" s="57" t="s">
        <v>15259</v>
      </c>
      <c r="HJ299" s="57" t="s">
        <v>16543</v>
      </c>
      <c r="HP299" s="57" t="s">
        <v>18075</v>
      </c>
      <c r="HQ299" s="164" t="s">
        <v>18805</v>
      </c>
      <c r="HR299" s="57" t="s">
        <v>21059</v>
      </c>
      <c r="HS299" s="57" t="s">
        <v>82</v>
      </c>
      <c r="HT299" s="57" t="s">
        <v>79</v>
      </c>
      <c r="HU299" s="57" t="s">
        <v>79</v>
      </c>
      <c r="HV299" s="57" t="s">
        <v>79</v>
      </c>
      <c r="HW299" s="57" t="s">
        <v>79</v>
      </c>
      <c r="HX299" s="57" t="s">
        <v>82</v>
      </c>
      <c r="HY299" s="57" t="s">
        <v>79</v>
      </c>
      <c r="HZ299" s="57" t="s">
        <v>82</v>
      </c>
      <c r="IA299" s="57" t="s">
        <v>82</v>
      </c>
      <c r="IB299" s="57" t="s">
        <v>82</v>
      </c>
      <c r="IC299" s="57" t="s">
        <v>82</v>
      </c>
      <c r="ID299" s="57" t="s">
        <v>79</v>
      </c>
      <c r="IE299" s="57" t="s">
        <v>79</v>
      </c>
      <c r="IF299" s="57" t="s">
        <v>79</v>
      </c>
      <c r="IG299" s="57" t="s">
        <v>79</v>
      </c>
      <c r="IH299" s="57" t="s">
        <v>79</v>
      </c>
      <c r="II299" s="57" t="s">
        <v>68</v>
      </c>
      <c r="IJ299" s="57">
        <v>13254</v>
      </c>
      <c r="IK299" s="57">
        <v>13154</v>
      </c>
      <c r="IL299" s="57">
        <v>42866</v>
      </c>
      <c r="IM299" s="57">
        <v>42863</v>
      </c>
      <c r="IN299" s="57">
        <v>33024</v>
      </c>
      <c r="IT299" s="57">
        <v>2</v>
      </c>
      <c r="IU299" s="57">
        <v>1</v>
      </c>
      <c r="IV299" s="57">
        <v>2</v>
      </c>
      <c r="IW299" s="57">
        <v>2</v>
      </c>
      <c r="IX299" s="57">
        <v>1</v>
      </c>
      <c r="JN299" s="57">
        <v>42866</v>
      </c>
      <c r="JO299" s="57">
        <v>42863</v>
      </c>
      <c r="JP299" s="57">
        <v>21052</v>
      </c>
      <c r="JX299" s="57">
        <v>2</v>
      </c>
      <c r="JY299" s="57">
        <v>2</v>
      </c>
      <c r="JZ299" s="57">
        <v>1</v>
      </c>
      <c r="KR299" s="57">
        <v>31407</v>
      </c>
      <c r="KS299" s="57">
        <v>44517</v>
      </c>
      <c r="KT299" s="57">
        <v>42866</v>
      </c>
      <c r="KU299" s="57">
        <v>33024</v>
      </c>
      <c r="LB299" s="57">
        <v>1</v>
      </c>
      <c r="LC299" s="57">
        <v>2</v>
      </c>
      <c r="LD299" s="57">
        <v>2</v>
      </c>
      <c r="LE299" s="57">
        <v>1</v>
      </c>
      <c r="LV299" s="57">
        <v>31407</v>
      </c>
      <c r="LW299" s="57">
        <v>44517</v>
      </c>
      <c r="LX299" s="57">
        <v>42866</v>
      </c>
      <c r="LY299" s="57">
        <v>33024</v>
      </c>
      <c r="MF299" s="57">
        <v>1</v>
      </c>
      <c r="MG299" s="57">
        <v>2</v>
      </c>
      <c r="MH299" s="57">
        <v>2</v>
      </c>
      <c r="MI299" s="57">
        <v>1</v>
      </c>
      <c r="MZ299" s="57">
        <v>31407</v>
      </c>
      <c r="NA299" s="57">
        <v>42866</v>
      </c>
      <c r="NJ299" s="57">
        <v>1</v>
      </c>
      <c r="NK299" s="57">
        <v>2</v>
      </c>
      <c r="OD299" s="57">
        <v>31407</v>
      </c>
      <c r="OE299" s="57">
        <v>42866</v>
      </c>
      <c r="ON299" s="57">
        <v>1</v>
      </c>
      <c r="OO299" s="57">
        <v>2</v>
      </c>
      <c r="PJ299" s="57" t="s">
        <v>21155</v>
      </c>
      <c r="PK299" s="57" t="s">
        <v>21156</v>
      </c>
      <c r="PL299" s="57" t="s">
        <v>21157</v>
      </c>
      <c r="PN299" s="57">
        <v>1631.8866803999999</v>
      </c>
      <c r="PO299" s="57" t="s">
        <v>18823</v>
      </c>
      <c r="PP299" s="57" t="s">
        <v>18824</v>
      </c>
      <c r="PQ299" s="57" t="s">
        <v>18825</v>
      </c>
      <c r="PR299" s="57" t="s">
        <v>4386</v>
      </c>
      <c r="PS299" s="57" t="s">
        <v>4387</v>
      </c>
      <c r="PT299" s="57" t="s">
        <v>4388</v>
      </c>
      <c r="PU299" s="57" t="s">
        <v>4389</v>
      </c>
      <c r="PV299" s="57" t="s">
        <v>4390</v>
      </c>
      <c r="PW299" s="57" t="s">
        <v>4391</v>
      </c>
    </row>
    <row r="300" spans="1:439" ht="15" customHeight="1" x14ac:dyDescent="0.35">
      <c r="A300" s="57">
        <v>299</v>
      </c>
      <c r="B300" s="57" t="s">
        <v>2420</v>
      </c>
      <c r="C300" s="57" t="s">
        <v>2420</v>
      </c>
      <c r="D300" s="57" t="s">
        <v>479</v>
      </c>
      <c r="E300" s="57" t="s">
        <v>2979</v>
      </c>
      <c r="F300" s="57" t="s">
        <v>2980</v>
      </c>
      <c r="G300" s="57" t="s">
        <v>2981</v>
      </c>
      <c r="H300" s="57" t="s">
        <v>2982</v>
      </c>
      <c r="P300" s="57" t="s">
        <v>2983</v>
      </c>
      <c r="S300" s="57" t="s">
        <v>69</v>
      </c>
      <c r="T300" s="57" t="s">
        <v>69</v>
      </c>
      <c r="U300" s="57" t="s">
        <v>69</v>
      </c>
      <c r="V300" s="57" t="s">
        <v>69</v>
      </c>
      <c r="W300" s="57" t="s">
        <v>69</v>
      </c>
      <c r="X300" s="57" t="s">
        <v>69</v>
      </c>
      <c r="Y300" s="57" t="s">
        <v>69</v>
      </c>
      <c r="Z300" s="57" t="s">
        <v>69</v>
      </c>
      <c r="AA300" s="57" t="s">
        <v>69</v>
      </c>
      <c r="AB300" s="57" t="s">
        <v>63</v>
      </c>
      <c r="AC300" s="57" t="s">
        <v>69</v>
      </c>
      <c r="AD300" s="57" t="s">
        <v>69</v>
      </c>
      <c r="AE300" s="57" t="s">
        <v>63</v>
      </c>
      <c r="AF300" s="57" t="s">
        <v>69</v>
      </c>
      <c r="AG300" s="57" t="s">
        <v>69</v>
      </c>
      <c r="AH300" s="57" t="s">
        <v>75</v>
      </c>
      <c r="AI300" s="57" t="s">
        <v>2984</v>
      </c>
      <c r="AJ300" s="57" t="s">
        <v>81</v>
      </c>
      <c r="AK300" s="57" t="s">
        <v>81</v>
      </c>
      <c r="AL300" s="57" t="s">
        <v>72</v>
      </c>
      <c r="AM300" s="57" t="s">
        <v>2984</v>
      </c>
      <c r="AO300" s="57" t="s">
        <v>1121</v>
      </c>
      <c r="AP300" s="57" t="s">
        <v>20989</v>
      </c>
      <c r="AQ300" s="57" t="s">
        <v>67</v>
      </c>
      <c r="AR300" s="57" t="s">
        <v>73</v>
      </c>
      <c r="AS300" s="57" t="s">
        <v>2960</v>
      </c>
      <c r="AT300" s="57" t="s">
        <v>18801</v>
      </c>
      <c r="AU300" s="57" t="s">
        <v>7353</v>
      </c>
      <c r="AV300" s="57" t="s">
        <v>7322</v>
      </c>
      <c r="AW300" s="57" t="s">
        <v>6012</v>
      </c>
      <c r="AX300" s="57" t="s">
        <v>7323</v>
      </c>
      <c r="AY300" s="57" t="s">
        <v>4756</v>
      </c>
      <c r="AZ300" s="57" t="s">
        <v>7324</v>
      </c>
      <c r="BE300" s="57" t="s">
        <v>7354</v>
      </c>
      <c r="BF300" s="57" t="s">
        <v>7355</v>
      </c>
      <c r="BG300" s="57" t="s">
        <v>7327</v>
      </c>
      <c r="BH300" s="57" t="s">
        <v>7356</v>
      </c>
      <c r="BI300" s="57" t="s">
        <v>7331</v>
      </c>
      <c r="BO300" s="57" t="s">
        <v>4579</v>
      </c>
      <c r="BP300" s="57" t="s">
        <v>7357</v>
      </c>
      <c r="BV300" s="57" t="s">
        <v>18059</v>
      </c>
      <c r="BW300" s="164" t="s">
        <v>18805</v>
      </c>
      <c r="BX300" s="57" t="s">
        <v>19122</v>
      </c>
      <c r="BY300" s="57" t="s">
        <v>10372</v>
      </c>
      <c r="BZ300" s="57" t="s">
        <v>10373</v>
      </c>
      <c r="CA300" s="57" t="s">
        <v>10374</v>
      </c>
      <c r="CB300" s="57" t="s">
        <v>10375</v>
      </c>
      <c r="CC300" s="57" t="s">
        <v>10376</v>
      </c>
      <c r="CD300" s="57" t="s">
        <v>10377</v>
      </c>
      <c r="CI300" s="57" t="s">
        <v>10378</v>
      </c>
      <c r="CJ300" s="57" t="s">
        <v>10379</v>
      </c>
      <c r="CK300" s="57" t="s">
        <v>10380</v>
      </c>
      <c r="CL300" s="57" t="s">
        <v>10381</v>
      </c>
      <c r="CM300" s="57" t="s">
        <v>10382</v>
      </c>
      <c r="CN300" s="57" t="s">
        <v>10383</v>
      </c>
      <c r="CS300" s="57" t="s">
        <v>5404</v>
      </c>
      <c r="CT300" s="57" t="s">
        <v>10384</v>
      </c>
      <c r="CU300" s="57" t="s">
        <v>10385</v>
      </c>
      <c r="CZ300" s="57" t="s">
        <v>18069</v>
      </c>
      <c r="DA300" s="164" t="s">
        <v>18805</v>
      </c>
      <c r="DB300" s="57" t="s">
        <v>19029</v>
      </c>
      <c r="DC300" s="57" t="s">
        <v>13090</v>
      </c>
      <c r="DD300" s="57" t="s">
        <v>13091</v>
      </c>
      <c r="DE300" s="57" t="s">
        <v>13092</v>
      </c>
      <c r="DF300" s="57" t="s">
        <v>13093</v>
      </c>
      <c r="DG300" s="57" t="s">
        <v>13094</v>
      </c>
      <c r="DH300" s="57" t="s">
        <v>8280</v>
      </c>
      <c r="DI300" s="57" t="s">
        <v>8281</v>
      </c>
      <c r="DJ300" s="57" t="s">
        <v>13095</v>
      </c>
      <c r="DM300" s="57" t="s">
        <v>13096</v>
      </c>
      <c r="DN300" s="57" t="s">
        <v>13097</v>
      </c>
      <c r="DO300" s="57" t="s">
        <v>13098</v>
      </c>
      <c r="DP300" s="57" t="s">
        <v>13099</v>
      </c>
      <c r="DQ300" s="57" t="s">
        <v>8287</v>
      </c>
      <c r="DR300" s="57" t="s">
        <v>8288</v>
      </c>
      <c r="DS300" s="57" t="s">
        <v>13100</v>
      </c>
      <c r="DW300" s="57" t="s">
        <v>4601</v>
      </c>
      <c r="DX300" s="57" t="s">
        <v>13101</v>
      </c>
      <c r="DY300" s="57" t="s">
        <v>13102</v>
      </c>
      <c r="ED300" s="57" t="s">
        <v>18075</v>
      </c>
      <c r="EE300" s="164" t="s">
        <v>18935</v>
      </c>
      <c r="EF300" s="57" t="s">
        <v>21158</v>
      </c>
      <c r="EG300" s="57" t="s">
        <v>15003</v>
      </c>
      <c r="EH300" s="57" t="s">
        <v>15004</v>
      </c>
      <c r="EI300" s="57" t="s">
        <v>15005</v>
      </c>
      <c r="EJ300" s="57" t="s">
        <v>15006</v>
      </c>
      <c r="EK300" s="57" t="s">
        <v>15007</v>
      </c>
      <c r="EL300" s="57" t="s">
        <v>15008</v>
      </c>
      <c r="EQ300" s="57" t="s">
        <v>15009</v>
      </c>
      <c r="ER300" s="57" t="s">
        <v>15010</v>
      </c>
      <c r="ES300" s="57" t="s">
        <v>15011</v>
      </c>
      <c r="ET300" s="57" t="s">
        <v>15012</v>
      </c>
      <c r="EU300" s="57" t="s">
        <v>15013</v>
      </c>
      <c r="FA300" s="57" t="s">
        <v>15014</v>
      </c>
      <c r="FB300" s="57" t="s">
        <v>15015</v>
      </c>
      <c r="FC300" s="57" t="s">
        <v>14712</v>
      </c>
      <c r="FH300" s="57" t="s">
        <v>18075</v>
      </c>
      <c r="FI300" s="164" t="s">
        <v>18935</v>
      </c>
      <c r="FJ300" s="57" t="s">
        <v>19108</v>
      </c>
      <c r="FK300" s="57" t="s">
        <v>16544</v>
      </c>
      <c r="FL300" s="57" t="s">
        <v>16545</v>
      </c>
      <c r="FM300" s="57" t="s">
        <v>14879</v>
      </c>
      <c r="FN300" s="57" t="s">
        <v>16546</v>
      </c>
      <c r="FO300" s="57" t="s">
        <v>16547</v>
      </c>
      <c r="FP300" s="57" t="s">
        <v>16548</v>
      </c>
      <c r="FU300" s="57" t="s">
        <v>16549</v>
      </c>
      <c r="FV300" s="57" t="s">
        <v>16550</v>
      </c>
      <c r="FW300" s="57" t="s">
        <v>16551</v>
      </c>
      <c r="FX300" s="57" t="s">
        <v>16552</v>
      </c>
      <c r="FY300" s="57" t="s">
        <v>16553</v>
      </c>
      <c r="FZ300" s="57" t="s">
        <v>16554</v>
      </c>
      <c r="GA300" s="57" t="s">
        <v>16555</v>
      </c>
      <c r="GB300" s="57" t="s">
        <v>14888</v>
      </c>
      <c r="GE300" s="57" t="s">
        <v>11048</v>
      </c>
      <c r="GF300" s="57" t="s">
        <v>16556</v>
      </c>
      <c r="GL300" s="57" t="s">
        <v>18075</v>
      </c>
      <c r="GM300" s="164" t="s">
        <v>18935</v>
      </c>
      <c r="GN300" s="57" t="s">
        <v>18862</v>
      </c>
      <c r="GO300" s="57" t="s">
        <v>15441</v>
      </c>
      <c r="GP300" s="57" t="s">
        <v>12906</v>
      </c>
      <c r="GQ300" s="57" t="s">
        <v>17374</v>
      </c>
      <c r="GR300" s="57" t="s">
        <v>17375</v>
      </c>
      <c r="GS300" s="57" t="s">
        <v>15692</v>
      </c>
      <c r="GY300" s="57" t="s">
        <v>15444</v>
      </c>
      <c r="GZ300" s="57" t="s">
        <v>12906</v>
      </c>
      <c r="HA300" s="57" t="s">
        <v>17374</v>
      </c>
      <c r="HB300" s="57" t="s">
        <v>17376</v>
      </c>
      <c r="HC300" s="57" t="s">
        <v>15692</v>
      </c>
      <c r="HI300" s="57" t="s">
        <v>17377</v>
      </c>
      <c r="HJ300" s="57" t="s">
        <v>5712</v>
      </c>
      <c r="HP300" s="57" t="s">
        <v>18075</v>
      </c>
      <c r="HQ300" s="164" t="s">
        <v>18805</v>
      </c>
      <c r="HR300" s="57" t="s">
        <v>19910</v>
      </c>
      <c r="HS300" s="57" t="s">
        <v>82</v>
      </c>
      <c r="HT300" s="57" t="s">
        <v>82</v>
      </c>
      <c r="HU300" s="57" t="s">
        <v>79</v>
      </c>
      <c r="HV300" s="57" t="s">
        <v>74</v>
      </c>
      <c r="HW300" s="57" t="s">
        <v>79</v>
      </c>
      <c r="HX300" s="57" t="s">
        <v>79</v>
      </c>
      <c r="HY300" s="57" t="s">
        <v>79</v>
      </c>
      <c r="HZ300" s="57" t="s">
        <v>82</v>
      </c>
      <c r="IA300" s="57" t="s">
        <v>82</v>
      </c>
      <c r="IB300" s="57" t="s">
        <v>82</v>
      </c>
      <c r="IC300" s="57" t="s">
        <v>82</v>
      </c>
      <c r="ID300" s="57" t="s">
        <v>79</v>
      </c>
      <c r="IE300" s="57" t="s">
        <v>79</v>
      </c>
      <c r="IF300" s="57" t="s">
        <v>82</v>
      </c>
      <c r="IG300" s="57" t="s">
        <v>82</v>
      </c>
      <c r="IH300" s="57" t="s">
        <v>79</v>
      </c>
      <c r="II300" s="57" t="s">
        <v>68</v>
      </c>
      <c r="IJ300" s="57">
        <v>13254</v>
      </c>
      <c r="IK300" s="57">
        <v>14454</v>
      </c>
      <c r="IL300" s="57">
        <v>44008</v>
      </c>
      <c r="IT300" s="57">
        <v>1</v>
      </c>
      <c r="IU300" s="57">
        <v>2</v>
      </c>
      <c r="IV300" s="57">
        <v>2</v>
      </c>
      <c r="JN300" s="57">
        <v>13254</v>
      </c>
      <c r="JO300" s="57">
        <v>14454</v>
      </c>
      <c r="JP300" s="57">
        <v>33024</v>
      </c>
      <c r="JQ300" s="57">
        <v>44008</v>
      </c>
      <c r="JR300" s="57">
        <v>44072</v>
      </c>
      <c r="JX300" s="57">
        <v>1</v>
      </c>
      <c r="JY300" s="57">
        <v>2</v>
      </c>
      <c r="JZ300" s="57">
        <v>1</v>
      </c>
      <c r="KA300" s="57">
        <v>2</v>
      </c>
      <c r="KB300" s="57">
        <v>2</v>
      </c>
      <c r="KR300" s="57">
        <v>44008</v>
      </c>
      <c r="LB300" s="57">
        <v>2</v>
      </c>
      <c r="LV300" s="57">
        <v>13254</v>
      </c>
      <c r="LW300" s="57">
        <v>44008</v>
      </c>
      <c r="LX300" s="57">
        <v>33024</v>
      </c>
      <c r="MF300" s="57">
        <v>1</v>
      </c>
      <c r="MG300" s="57">
        <v>2</v>
      </c>
      <c r="MH300" s="57">
        <v>1</v>
      </c>
      <c r="MZ300" s="57">
        <v>13254</v>
      </c>
      <c r="NA300" s="57">
        <v>44008</v>
      </c>
      <c r="NB300" s="57">
        <v>33024</v>
      </c>
      <c r="NJ300" s="57">
        <v>1</v>
      </c>
      <c r="NK300" s="57">
        <v>2</v>
      </c>
      <c r="NL300" s="57">
        <v>1</v>
      </c>
      <c r="PJ300" s="57" t="s">
        <v>21159</v>
      </c>
      <c r="PK300" s="57" t="s">
        <v>21160</v>
      </c>
      <c r="PL300" s="57" t="s">
        <v>21161</v>
      </c>
      <c r="PN300" s="57">
        <v>1079.5154062000001</v>
      </c>
      <c r="PO300" s="57" t="s">
        <v>18823</v>
      </c>
      <c r="PP300" s="57" t="s">
        <v>18824</v>
      </c>
      <c r="PQ300" s="57" t="s">
        <v>18825</v>
      </c>
      <c r="PR300" s="57" t="s">
        <v>4392</v>
      </c>
      <c r="PS300" s="57" t="s">
        <v>4393</v>
      </c>
      <c r="PT300" s="57" t="s">
        <v>4394</v>
      </c>
      <c r="PU300" s="57" t="s">
        <v>4395</v>
      </c>
      <c r="PV300" s="57" t="s">
        <v>4396</v>
      </c>
      <c r="PW300" s="57" t="s">
        <v>4397</v>
      </c>
    </row>
    <row r="301" spans="1:439" ht="15" customHeight="1" x14ac:dyDescent="0.35">
      <c r="A301" s="57">
        <v>300</v>
      </c>
      <c r="B301" s="57" t="s">
        <v>503</v>
      </c>
      <c r="D301" s="57" t="s">
        <v>480</v>
      </c>
      <c r="E301" s="57" t="s">
        <v>2985</v>
      </c>
      <c r="F301" s="57" t="s">
        <v>2986</v>
      </c>
      <c r="P301" s="57" t="s">
        <v>2987</v>
      </c>
      <c r="S301" s="57" t="s">
        <v>69</v>
      </c>
      <c r="T301" s="57" t="s">
        <v>69</v>
      </c>
      <c r="U301" s="57" t="s">
        <v>69</v>
      </c>
      <c r="V301" s="57" t="s">
        <v>69</v>
      </c>
      <c r="W301" s="57" t="s">
        <v>69</v>
      </c>
      <c r="X301" s="57" t="s">
        <v>69</v>
      </c>
      <c r="Y301" s="57" t="s">
        <v>69</v>
      </c>
      <c r="Z301" s="57" t="s">
        <v>69</v>
      </c>
      <c r="AA301" s="57" t="s">
        <v>69</v>
      </c>
      <c r="AB301" s="57" t="s">
        <v>63</v>
      </c>
      <c r="AC301" s="57" t="s">
        <v>69</v>
      </c>
      <c r="AD301" s="57" t="s">
        <v>69</v>
      </c>
      <c r="AE301" s="57" t="s">
        <v>63</v>
      </c>
      <c r="AF301" s="57" t="s">
        <v>69</v>
      </c>
      <c r="AG301" s="57" t="s">
        <v>69</v>
      </c>
      <c r="AH301" s="57" t="s">
        <v>75</v>
      </c>
      <c r="AI301" s="57" t="s">
        <v>2988</v>
      </c>
      <c r="AJ301" s="57" t="s">
        <v>83</v>
      </c>
      <c r="AK301" s="57" t="s">
        <v>83</v>
      </c>
      <c r="AL301" s="57" t="s">
        <v>77</v>
      </c>
      <c r="AO301" s="57" t="s">
        <v>1122</v>
      </c>
      <c r="AP301" s="57" t="s">
        <v>18095</v>
      </c>
      <c r="AQ301" s="57" t="s">
        <v>1245</v>
      </c>
      <c r="AR301" s="57" t="s">
        <v>78</v>
      </c>
      <c r="AS301" s="57" t="s">
        <v>1523</v>
      </c>
      <c r="AU301" s="57" t="s">
        <v>5577</v>
      </c>
      <c r="AV301" s="57" t="s">
        <v>5578</v>
      </c>
      <c r="AW301" s="57" t="s">
        <v>17379</v>
      </c>
      <c r="AX301" s="57" t="s">
        <v>17380</v>
      </c>
      <c r="AY301" s="57" t="s">
        <v>5581</v>
      </c>
      <c r="BE301" s="57" t="s">
        <v>5582</v>
      </c>
      <c r="BF301" s="57" t="s">
        <v>17381</v>
      </c>
      <c r="BG301" s="57" t="s">
        <v>17382</v>
      </c>
      <c r="BH301" s="57" t="s">
        <v>17383</v>
      </c>
      <c r="BI301" s="57" t="s">
        <v>5587</v>
      </c>
      <c r="BJ301" s="57" t="s">
        <v>17384</v>
      </c>
      <c r="BO301" s="57" t="s">
        <v>5776</v>
      </c>
      <c r="BP301" s="57" t="s">
        <v>17385</v>
      </c>
      <c r="BQ301" s="57" t="s">
        <v>17386</v>
      </c>
      <c r="BV301" s="57" t="s">
        <v>18056</v>
      </c>
      <c r="BW301" s="164" t="s">
        <v>18805</v>
      </c>
      <c r="BX301" s="57" t="s">
        <v>18853</v>
      </c>
      <c r="BY301" s="57" t="s">
        <v>8425</v>
      </c>
      <c r="BZ301" s="57" t="s">
        <v>8426</v>
      </c>
      <c r="CA301" s="57" t="s">
        <v>8427</v>
      </c>
      <c r="CB301" s="57" t="s">
        <v>8428</v>
      </c>
      <c r="CC301" s="57" t="s">
        <v>8429</v>
      </c>
      <c r="CD301" s="57" t="s">
        <v>8430</v>
      </c>
      <c r="CE301" s="57" t="s">
        <v>8431</v>
      </c>
      <c r="CF301" s="57" t="s">
        <v>8432</v>
      </c>
      <c r="CG301" s="57" t="s">
        <v>17387</v>
      </c>
      <c r="CI301" s="57" t="s">
        <v>8434</v>
      </c>
      <c r="CJ301" s="57" t="s">
        <v>17388</v>
      </c>
      <c r="CK301" s="57" t="s">
        <v>8436</v>
      </c>
      <c r="CL301" s="57" t="s">
        <v>5587</v>
      </c>
      <c r="CM301" s="57" t="s">
        <v>8437</v>
      </c>
      <c r="CN301" s="57" t="s">
        <v>8438</v>
      </c>
      <c r="CO301" s="57" t="s">
        <v>8439</v>
      </c>
      <c r="CP301" s="57" t="s">
        <v>17389</v>
      </c>
      <c r="CQ301" s="57" t="s">
        <v>8441</v>
      </c>
      <c r="CS301" s="57" t="s">
        <v>8442</v>
      </c>
      <c r="CT301" s="57" t="s">
        <v>8443</v>
      </c>
      <c r="CU301" s="57" t="s">
        <v>4589</v>
      </c>
      <c r="CZ301" s="57" t="s">
        <v>18078</v>
      </c>
      <c r="DA301" s="164" t="s">
        <v>18802</v>
      </c>
      <c r="DB301" s="57" t="s">
        <v>18934</v>
      </c>
      <c r="DC301" s="57" t="s">
        <v>17391</v>
      </c>
      <c r="DD301" s="57" t="s">
        <v>11291</v>
      </c>
      <c r="DE301" s="57" t="s">
        <v>11292</v>
      </c>
      <c r="DF301" s="57" t="s">
        <v>11293</v>
      </c>
      <c r="DM301" s="57" t="s">
        <v>17392</v>
      </c>
      <c r="DN301" s="57" t="s">
        <v>11295</v>
      </c>
      <c r="DO301" s="57" t="s">
        <v>11296</v>
      </c>
      <c r="DP301" s="57" t="s">
        <v>11297</v>
      </c>
      <c r="DQ301" s="57" t="s">
        <v>11298</v>
      </c>
      <c r="DR301" s="57" t="s">
        <v>11299</v>
      </c>
      <c r="DW301" s="57" t="s">
        <v>11300</v>
      </c>
      <c r="DX301" s="57" t="s">
        <v>11301</v>
      </c>
      <c r="DY301" s="57" t="s">
        <v>11302</v>
      </c>
      <c r="ED301" s="57" t="s">
        <v>18075</v>
      </c>
      <c r="EE301" s="164" t="s">
        <v>18935</v>
      </c>
      <c r="EF301" s="57" t="s">
        <v>18900</v>
      </c>
      <c r="EG301" s="57" t="s">
        <v>13764</v>
      </c>
      <c r="EH301" s="57" t="s">
        <v>13765</v>
      </c>
      <c r="EI301" s="57" t="s">
        <v>13766</v>
      </c>
      <c r="EJ301" s="57" t="s">
        <v>17393</v>
      </c>
      <c r="EK301" s="57" t="s">
        <v>13768</v>
      </c>
      <c r="EL301" s="57" t="s">
        <v>13769</v>
      </c>
      <c r="EQ301" s="57" t="s">
        <v>17394</v>
      </c>
      <c r="ER301" s="57" t="s">
        <v>13771</v>
      </c>
      <c r="ES301" s="57" t="s">
        <v>13772</v>
      </c>
      <c r="ET301" s="57" t="s">
        <v>13773</v>
      </c>
      <c r="EU301" s="57" t="s">
        <v>17395</v>
      </c>
      <c r="EV301" s="57" t="s">
        <v>13775</v>
      </c>
      <c r="EW301" s="57" t="s">
        <v>13776</v>
      </c>
      <c r="EX301" s="57" t="s">
        <v>13777</v>
      </c>
      <c r="FA301" s="57" t="s">
        <v>11469</v>
      </c>
      <c r="FH301" s="57" t="s">
        <v>18056</v>
      </c>
      <c r="FI301" s="164" t="s">
        <v>18805</v>
      </c>
      <c r="FJ301" s="57" t="s">
        <v>19088</v>
      </c>
      <c r="FK301" s="57" t="s">
        <v>17397</v>
      </c>
      <c r="FL301" s="57" t="s">
        <v>9906</v>
      </c>
      <c r="FM301" s="57" t="s">
        <v>15969</v>
      </c>
      <c r="FN301" s="57" t="s">
        <v>9908</v>
      </c>
      <c r="FU301" s="57" t="s">
        <v>15970</v>
      </c>
      <c r="FV301" s="57" t="s">
        <v>13410</v>
      </c>
      <c r="FW301" s="57" t="s">
        <v>10648</v>
      </c>
      <c r="FX301" s="57" t="s">
        <v>15971</v>
      </c>
      <c r="FY301" s="57" t="s">
        <v>8631</v>
      </c>
      <c r="FZ301" s="57" t="s">
        <v>4596</v>
      </c>
      <c r="GE301" s="57" t="s">
        <v>4602</v>
      </c>
      <c r="GF301" s="57" t="s">
        <v>17398</v>
      </c>
      <c r="GL301" s="57" t="s">
        <v>18078</v>
      </c>
      <c r="GM301" s="164" t="s">
        <v>18805</v>
      </c>
      <c r="GN301" s="57" t="s">
        <v>18957</v>
      </c>
      <c r="GO301" s="57" t="s">
        <v>17400</v>
      </c>
      <c r="GP301" s="57" t="s">
        <v>17401</v>
      </c>
      <c r="GQ301" s="57" t="s">
        <v>17402</v>
      </c>
      <c r="GR301" s="57" t="s">
        <v>5116</v>
      </c>
      <c r="GY301" s="57" t="s">
        <v>17403</v>
      </c>
      <c r="GZ301" s="57" t="s">
        <v>17404</v>
      </c>
      <c r="HA301" s="57" t="s">
        <v>17405</v>
      </c>
      <c r="HB301" s="57" t="s">
        <v>17406</v>
      </c>
      <c r="HC301" s="57" t="s">
        <v>17407</v>
      </c>
      <c r="HD301" s="57" t="s">
        <v>17408</v>
      </c>
      <c r="HE301" s="57" t="s">
        <v>17409</v>
      </c>
      <c r="HI301" s="57" t="s">
        <v>6945</v>
      </c>
      <c r="HJ301" s="57" t="s">
        <v>7340</v>
      </c>
      <c r="HP301" s="57" t="s">
        <v>18084</v>
      </c>
      <c r="HQ301" s="164">
        <v>3</v>
      </c>
      <c r="HR301" s="57" t="s">
        <v>18900</v>
      </c>
      <c r="HS301" s="57" t="s">
        <v>84</v>
      </c>
      <c r="HT301" s="57" t="s">
        <v>84</v>
      </c>
      <c r="HU301" s="57" t="s">
        <v>84</v>
      </c>
      <c r="HV301" s="57" t="s">
        <v>82</v>
      </c>
      <c r="HW301" s="57" t="s">
        <v>82</v>
      </c>
      <c r="HX301" s="57" t="s">
        <v>84</v>
      </c>
      <c r="HY301" s="57" t="s">
        <v>84</v>
      </c>
      <c r="HZ301" s="57" t="s">
        <v>84</v>
      </c>
      <c r="IA301" s="57" t="s">
        <v>84</v>
      </c>
      <c r="IB301" s="57" t="s">
        <v>84</v>
      </c>
      <c r="IC301" s="57" t="s">
        <v>84</v>
      </c>
      <c r="ID301" s="57" t="s">
        <v>84</v>
      </c>
      <c r="IE301" s="57" t="s">
        <v>84</v>
      </c>
      <c r="IF301" s="57" t="s">
        <v>84</v>
      </c>
      <c r="IG301" s="57" t="s">
        <v>84</v>
      </c>
      <c r="IH301" s="57" t="s">
        <v>84</v>
      </c>
      <c r="II301" s="57" t="s">
        <v>68</v>
      </c>
      <c r="IJ301" s="57">
        <v>13254</v>
      </c>
      <c r="IK301" s="57">
        <v>13154</v>
      </c>
      <c r="IL301" s="57">
        <v>33054</v>
      </c>
      <c r="IT301" s="57">
        <v>2</v>
      </c>
      <c r="IU301" s="57">
        <v>2</v>
      </c>
      <c r="IV301" s="57">
        <v>3</v>
      </c>
      <c r="JN301" s="57">
        <v>13254</v>
      </c>
      <c r="JO301" s="57">
        <v>13154</v>
      </c>
      <c r="JP301" s="57">
        <v>33054</v>
      </c>
      <c r="JQ301" s="57">
        <v>46301</v>
      </c>
      <c r="JX301" s="57">
        <v>2</v>
      </c>
      <c r="JY301" s="57">
        <v>2</v>
      </c>
      <c r="JZ301" s="57">
        <v>3</v>
      </c>
      <c r="KA301" s="57">
        <v>2</v>
      </c>
      <c r="KG301" s="57" t="s">
        <v>68</v>
      </c>
      <c r="KR301" s="57">
        <v>13254</v>
      </c>
      <c r="KS301" s="57">
        <v>46301</v>
      </c>
      <c r="LB301" s="57">
        <v>2</v>
      </c>
      <c r="LC301" s="57">
        <v>2</v>
      </c>
      <c r="LV301" s="57">
        <v>13254</v>
      </c>
      <c r="MF301" s="57">
        <v>2</v>
      </c>
      <c r="MZ301" s="57">
        <v>32110</v>
      </c>
      <c r="NA301" s="57">
        <v>32079</v>
      </c>
      <c r="NJ301" s="57">
        <v>3</v>
      </c>
      <c r="NK301" s="57">
        <v>3</v>
      </c>
      <c r="OD301" s="57">
        <v>13254</v>
      </c>
      <c r="ON301" s="57">
        <v>2</v>
      </c>
      <c r="PR301" s="57" t="s">
        <v>4398</v>
      </c>
      <c r="PS301" s="57" t="s">
        <v>4399</v>
      </c>
      <c r="PT301" s="57" t="s">
        <v>4400</v>
      </c>
      <c r="PU301" s="57" t="s">
        <v>4401</v>
      </c>
      <c r="PV301" s="57" t="s">
        <v>4402</v>
      </c>
      <c r="PW301" s="57" t="s">
        <v>4403</v>
      </c>
    </row>
    <row r="302" spans="1:439" ht="15" customHeight="1" x14ac:dyDescent="0.35">
      <c r="A302" s="57">
        <v>301</v>
      </c>
      <c r="B302" s="57" t="s">
        <v>503</v>
      </c>
      <c r="D302" s="57" t="s">
        <v>204</v>
      </c>
      <c r="E302" s="57" t="s">
        <v>2989</v>
      </c>
      <c r="F302" s="57" t="s">
        <v>204</v>
      </c>
      <c r="G302" s="57" t="s">
        <v>1395</v>
      </c>
      <c r="P302" s="57" t="s">
        <v>2990</v>
      </c>
      <c r="S302" s="57" t="s">
        <v>69</v>
      </c>
      <c r="T302" s="57" t="s">
        <v>63</v>
      </c>
      <c r="U302" s="57" t="s">
        <v>69</v>
      </c>
      <c r="V302" s="57" t="s">
        <v>63</v>
      </c>
      <c r="W302" s="57" t="s">
        <v>69</v>
      </c>
      <c r="X302" s="57" t="s">
        <v>63</v>
      </c>
      <c r="Y302" s="57" t="s">
        <v>63</v>
      </c>
      <c r="Z302" s="57" t="s">
        <v>63</v>
      </c>
      <c r="AA302" s="57" t="s">
        <v>63</v>
      </c>
      <c r="AB302" s="57" t="s">
        <v>63</v>
      </c>
      <c r="AC302" s="57" t="s">
        <v>69</v>
      </c>
      <c r="AD302" s="57" t="s">
        <v>69</v>
      </c>
      <c r="AE302" s="57" t="s">
        <v>69</v>
      </c>
      <c r="AF302" s="57" t="s">
        <v>63</v>
      </c>
      <c r="AG302" s="57" t="s">
        <v>63</v>
      </c>
      <c r="AH302" s="57" t="s">
        <v>70</v>
      </c>
      <c r="AI302" s="57" t="s">
        <v>2991</v>
      </c>
      <c r="AJ302" s="57" t="s">
        <v>65</v>
      </c>
      <c r="AK302" s="57" t="s">
        <v>65</v>
      </c>
      <c r="AL302" s="57" t="s">
        <v>66</v>
      </c>
      <c r="AN302" s="57" t="s">
        <v>2992</v>
      </c>
      <c r="AO302" s="57" t="s">
        <v>189</v>
      </c>
      <c r="AP302" s="57" t="s">
        <v>20</v>
      </c>
      <c r="AQ302" s="57" t="s">
        <v>67</v>
      </c>
      <c r="AR302" s="57" t="s">
        <v>67</v>
      </c>
      <c r="AS302" s="57" t="s">
        <v>2993</v>
      </c>
      <c r="AU302" s="57" t="s">
        <v>17412</v>
      </c>
      <c r="AV302" s="57" t="s">
        <v>4487</v>
      </c>
      <c r="AW302" s="57" t="s">
        <v>4488</v>
      </c>
      <c r="AX302" s="57" t="s">
        <v>17413</v>
      </c>
      <c r="AY302" s="57" t="s">
        <v>6514</v>
      </c>
      <c r="AZ302" s="57" t="s">
        <v>17414</v>
      </c>
      <c r="BE302" s="57" t="s">
        <v>17415</v>
      </c>
      <c r="BF302" s="57" t="s">
        <v>17416</v>
      </c>
      <c r="BG302" s="57" t="s">
        <v>4863</v>
      </c>
      <c r="BH302" s="57" t="s">
        <v>17417</v>
      </c>
      <c r="BI302" s="57" t="s">
        <v>17418</v>
      </c>
      <c r="BJ302" s="57" t="s">
        <v>17419</v>
      </c>
      <c r="BO302" s="57" t="s">
        <v>4498</v>
      </c>
      <c r="BP302" s="57" t="s">
        <v>590</v>
      </c>
      <c r="BQ302" s="57" t="s">
        <v>4865</v>
      </c>
      <c r="BV302" s="57" t="s">
        <v>18059</v>
      </c>
      <c r="BW302" s="164" t="s">
        <v>18802</v>
      </c>
      <c r="BX302" s="57" t="s">
        <v>18958</v>
      </c>
      <c r="BY302" s="57" t="s">
        <v>574</v>
      </c>
      <c r="BZ302" s="57" t="s">
        <v>575</v>
      </c>
      <c r="CA302" s="57" t="s">
        <v>576</v>
      </c>
      <c r="CB302" s="57" t="s">
        <v>577</v>
      </c>
      <c r="CC302" s="57" t="s">
        <v>578</v>
      </c>
      <c r="CD302" s="57" t="s">
        <v>579</v>
      </c>
      <c r="CE302" s="57" t="s">
        <v>580</v>
      </c>
      <c r="CI302" s="57" t="s">
        <v>581</v>
      </c>
      <c r="CJ302" s="57" t="s">
        <v>582</v>
      </c>
      <c r="CK302" s="57" t="s">
        <v>583</v>
      </c>
      <c r="CL302" s="57" t="s">
        <v>584</v>
      </c>
      <c r="CM302" s="57" t="s">
        <v>585</v>
      </c>
      <c r="CN302" s="57" t="s">
        <v>586</v>
      </c>
      <c r="CO302" s="57" t="s">
        <v>587</v>
      </c>
      <c r="CS302" s="57" t="s">
        <v>588</v>
      </c>
      <c r="CT302" s="57" t="s">
        <v>589</v>
      </c>
      <c r="CU302" s="57" t="s">
        <v>590</v>
      </c>
      <c r="CZ302" s="57" t="s">
        <v>18061</v>
      </c>
      <c r="DA302" s="164" t="s">
        <v>18805</v>
      </c>
      <c r="DB302" s="57" t="s">
        <v>18832</v>
      </c>
      <c r="DC302" s="57" t="s">
        <v>10615</v>
      </c>
      <c r="DD302" s="57" t="s">
        <v>17422</v>
      </c>
      <c r="DE302" s="57" t="s">
        <v>10653</v>
      </c>
      <c r="DM302" s="57" t="s">
        <v>17423</v>
      </c>
      <c r="DN302" s="57" t="s">
        <v>17424</v>
      </c>
      <c r="DO302" s="57" t="s">
        <v>17425</v>
      </c>
      <c r="DW302" s="57" t="s">
        <v>17426</v>
      </c>
      <c r="DX302" s="57" t="s">
        <v>8171</v>
      </c>
      <c r="ED302" s="57" t="s">
        <v>18063</v>
      </c>
      <c r="EE302" s="164" t="s">
        <v>18805</v>
      </c>
      <c r="EF302" s="57" t="s">
        <v>19035</v>
      </c>
      <c r="EG302" s="57" t="s">
        <v>17429</v>
      </c>
      <c r="EH302" s="57" t="s">
        <v>17430</v>
      </c>
      <c r="EI302" s="57" t="s">
        <v>17431</v>
      </c>
      <c r="EJ302" s="57" t="s">
        <v>17432</v>
      </c>
      <c r="EQ302" s="57" t="s">
        <v>13294</v>
      </c>
      <c r="ER302" s="57" t="s">
        <v>17433</v>
      </c>
      <c r="ES302" s="57" t="s">
        <v>17434</v>
      </c>
      <c r="ET302" s="57" t="s">
        <v>17435</v>
      </c>
      <c r="FA302" s="57" t="s">
        <v>6405</v>
      </c>
      <c r="FB302" s="57" t="s">
        <v>17436</v>
      </c>
      <c r="FC302" s="57" t="s">
        <v>17437</v>
      </c>
      <c r="FH302" s="57" t="s">
        <v>18084</v>
      </c>
      <c r="FI302" s="164" t="s">
        <v>18802</v>
      </c>
      <c r="FJ302" s="57" t="s">
        <v>19953</v>
      </c>
      <c r="FK302" s="57" t="s">
        <v>17439</v>
      </c>
      <c r="FL302" s="57" t="s">
        <v>17440</v>
      </c>
      <c r="FM302" s="57" t="s">
        <v>15018</v>
      </c>
      <c r="FU302" s="57" t="s">
        <v>17441</v>
      </c>
      <c r="FV302" s="57" t="s">
        <v>17442</v>
      </c>
      <c r="FW302" s="57" t="s">
        <v>17443</v>
      </c>
      <c r="GE302" s="57" t="s">
        <v>62</v>
      </c>
      <c r="GF302" s="57" t="s">
        <v>7483</v>
      </c>
      <c r="GG302" s="57" t="s">
        <v>588</v>
      </c>
      <c r="GL302" s="57" t="s">
        <v>18072</v>
      </c>
      <c r="GM302" s="164" t="s">
        <v>18802</v>
      </c>
      <c r="GN302" s="57" t="s">
        <v>19036</v>
      </c>
      <c r="GO302" s="57" t="s">
        <v>594</v>
      </c>
      <c r="GP302" s="57" t="s">
        <v>595</v>
      </c>
      <c r="GQ302" s="57" t="s">
        <v>596</v>
      </c>
      <c r="GR302" s="57" t="s">
        <v>597</v>
      </c>
      <c r="GS302" s="57" t="s">
        <v>598</v>
      </c>
      <c r="GY302" s="57" t="s">
        <v>599</v>
      </c>
      <c r="GZ302" s="57" t="s">
        <v>600</v>
      </c>
      <c r="HA302" s="57" t="s">
        <v>601</v>
      </c>
      <c r="HB302" s="57" t="s">
        <v>602</v>
      </c>
      <c r="HC302" s="57" t="s">
        <v>603</v>
      </c>
      <c r="HI302" s="57" t="s">
        <v>604</v>
      </c>
      <c r="HJ302" s="57" t="s">
        <v>605</v>
      </c>
      <c r="HK302" s="57" t="s">
        <v>606</v>
      </c>
      <c r="HP302" s="57" t="s">
        <v>18061</v>
      </c>
      <c r="HQ302" s="164" t="s">
        <v>18835</v>
      </c>
      <c r="HR302" s="57" t="s">
        <v>18883</v>
      </c>
      <c r="HS302" s="57" t="s">
        <v>74</v>
      </c>
      <c r="HT302" s="57" t="s">
        <v>74</v>
      </c>
      <c r="HU302" s="57" t="s">
        <v>74</v>
      </c>
      <c r="HV302" s="57" t="s">
        <v>74</v>
      </c>
      <c r="HW302" s="57" t="s">
        <v>74</v>
      </c>
      <c r="HX302" s="57" t="s">
        <v>74</v>
      </c>
      <c r="HY302" s="57" t="s">
        <v>74</v>
      </c>
      <c r="HZ302" s="57" t="s">
        <v>74</v>
      </c>
      <c r="IA302" s="57" t="s">
        <v>79</v>
      </c>
      <c r="IB302" s="57" t="s">
        <v>74</v>
      </c>
      <c r="IC302" s="57" t="s">
        <v>74</v>
      </c>
      <c r="ID302" s="57" t="s">
        <v>74</v>
      </c>
      <c r="IE302" s="57" t="s">
        <v>74</v>
      </c>
      <c r="IF302" s="57" t="s">
        <v>74</v>
      </c>
      <c r="IG302" s="57" t="s">
        <v>68</v>
      </c>
      <c r="IH302" s="57" t="s">
        <v>68</v>
      </c>
      <c r="II302" s="57" t="s">
        <v>79</v>
      </c>
      <c r="IJ302" s="57">
        <v>21547</v>
      </c>
      <c r="IK302" s="57">
        <v>21572</v>
      </c>
      <c r="IT302" s="57">
        <v>2</v>
      </c>
      <c r="IU302" s="57">
        <v>1</v>
      </c>
      <c r="JN302" s="57">
        <v>21547</v>
      </c>
      <c r="JO302" s="57">
        <v>21572</v>
      </c>
      <c r="JP302" s="57">
        <v>21598</v>
      </c>
      <c r="JQ302" s="57">
        <v>31754</v>
      </c>
      <c r="JX302" s="57">
        <v>2</v>
      </c>
      <c r="JY302" s="57">
        <v>1</v>
      </c>
      <c r="JZ302" s="57">
        <v>2</v>
      </c>
      <c r="KA302" s="57">
        <v>2</v>
      </c>
      <c r="KR302" s="57">
        <v>31436</v>
      </c>
      <c r="KS302" s="57">
        <v>21547</v>
      </c>
      <c r="KT302" s="57">
        <v>21572</v>
      </c>
      <c r="LB302" s="57">
        <v>2</v>
      </c>
      <c r="LC302" s="57">
        <v>2</v>
      </c>
      <c r="LD302" s="57">
        <v>1</v>
      </c>
      <c r="LV302" s="57">
        <v>21572</v>
      </c>
      <c r="LW302" s="57">
        <v>21547</v>
      </c>
      <c r="MF302" s="57">
        <v>1</v>
      </c>
      <c r="MG302" s="57">
        <v>2</v>
      </c>
      <c r="MZ302" s="57">
        <v>31754</v>
      </c>
      <c r="NJ302" s="57">
        <v>2</v>
      </c>
      <c r="OD302" s="57">
        <v>21547</v>
      </c>
      <c r="OE302" s="57">
        <v>21572</v>
      </c>
      <c r="ON302" s="57">
        <v>2</v>
      </c>
      <c r="OO302" s="57">
        <v>1</v>
      </c>
      <c r="PR302" s="57" t="s">
        <v>3268</v>
      </c>
      <c r="PS302" s="57" t="s">
        <v>3269</v>
      </c>
      <c r="PT302" s="57" t="s">
        <v>3270</v>
      </c>
      <c r="PU302" s="57" t="s">
        <v>3897</v>
      </c>
      <c r="PV302" s="57" t="s">
        <v>3271</v>
      </c>
      <c r="PW302" s="57" t="s">
        <v>592</v>
      </c>
    </row>
    <row r="303" spans="1:439" ht="15" customHeight="1" x14ac:dyDescent="0.35">
      <c r="A303" s="57">
        <v>302</v>
      </c>
      <c r="B303" s="57" t="s">
        <v>503</v>
      </c>
      <c r="D303" s="57" t="s">
        <v>481</v>
      </c>
      <c r="E303" s="57" t="s">
        <v>2994</v>
      </c>
      <c r="F303" s="57" t="s">
        <v>1615</v>
      </c>
      <c r="G303" s="57" t="s">
        <v>1616</v>
      </c>
      <c r="H303" s="57" t="s">
        <v>1620</v>
      </c>
      <c r="P303" s="57" t="s">
        <v>2995</v>
      </c>
      <c r="S303" s="57" t="s">
        <v>69</v>
      </c>
      <c r="T303" s="57" t="s">
        <v>69</v>
      </c>
      <c r="U303" s="57" t="s">
        <v>69</v>
      </c>
      <c r="V303" s="57" t="s">
        <v>69</v>
      </c>
      <c r="W303" s="57" t="s">
        <v>69</v>
      </c>
      <c r="X303" s="57" t="s">
        <v>69</v>
      </c>
      <c r="Y303" s="57" t="s">
        <v>69</v>
      </c>
      <c r="Z303" s="57" t="s">
        <v>69</v>
      </c>
      <c r="AA303" s="57" t="s">
        <v>69</v>
      </c>
      <c r="AB303" s="57" t="s">
        <v>63</v>
      </c>
      <c r="AC303" s="57" t="s">
        <v>69</v>
      </c>
      <c r="AD303" s="57" t="s">
        <v>69</v>
      </c>
      <c r="AE303" s="57" t="s">
        <v>63</v>
      </c>
      <c r="AF303" s="57" t="s">
        <v>69</v>
      </c>
      <c r="AG303" s="57" t="s">
        <v>69</v>
      </c>
      <c r="AH303" s="57" t="s">
        <v>70</v>
      </c>
      <c r="AI303" s="57" t="s">
        <v>2996</v>
      </c>
      <c r="AJ303" s="57" t="s">
        <v>76</v>
      </c>
      <c r="AK303" s="57" t="s">
        <v>76</v>
      </c>
      <c r="AL303" s="57" t="s">
        <v>66</v>
      </c>
      <c r="AO303" s="57" t="s">
        <v>1123</v>
      </c>
      <c r="AP303" s="57" t="s">
        <v>18087</v>
      </c>
      <c r="AQ303" s="57" t="s">
        <v>67</v>
      </c>
      <c r="AR303" s="57" t="s">
        <v>67</v>
      </c>
      <c r="AS303" s="57" t="s">
        <v>1523</v>
      </c>
      <c r="AU303" s="57" t="s">
        <v>5182</v>
      </c>
      <c r="AV303" s="57" t="s">
        <v>21162</v>
      </c>
      <c r="AW303" s="57" t="s">
        <v>5185</v>
      </c>
      <c r="AX303" s="57" t="s">
        <v>5186</v>
      </c>
      <c r="BE303" s="57" t="s">
        <v>5188</v>
      </c>
      <c r="BF303" s="57" t="s">
        <v>5190</v>
      </c>
      <c r="BG303" s="57" t="s">
        <v>21163</v>
      </c>
      <c r="BH303" s="57" t="s">
        <v>21164</v>
      </c>
      <c r="BI303" s="57" t="s">
        <v>21165</v>
      </c>
      <c r="BO303" s="57" t="s">
        <v>4758</v>
      </c>
      <c r="BP303" s="57" t="s">
        <v>4579</v>
      </c>
      <c r="BQ303" s="57" t="s">
        <v>5194</v>
      </c>
      <c r="BV303" s="57" t="s">
        <v>18059</v>
      </c>
      <c r="BW303" s="164" t="s">
        <v>18805</v>
      </c>
      <c r="BX303" s="57" t="s">
        <v>18851</v>
      </c>
      <c r="BY303" s="57" t="s">
        <v>8070</v>
      </c>
      <c r="BZ303" s="57" t="s">
        <v>8071</v>
      </c>
      <c r="CA303" s="57" t="s">
        <v>21166</v>
      </c>
      <c r="CB303" s="57" t="s">
        <v>8073</v>
      </c>
      <c r="CC303" s="57" t="s">
        <v>8074</v>
      </c>
      <c r="CI303" s="57" t="s">
        <v>8075</v>
      </c>
      <c r="CJ303" s="57" t="s">
        <v>21167</v>
      </c>
      <c r="CK303" s="57" t="s">
        <v>21168</v>
      </c>
      <c r="CL303" s="57" t="s">
        <v>21169</v>
      </c>
      <c r="CM303" s="57" t="s">
        <v>8079</v>
      </c>
      <c r="CN303" s="57" t="s">
        <v>8080</v>
      </c>
      <c r="CS303" s="57" t="s">
        <v>8081</v>
      </c>
      <c r="CT303" s="57" t="s">
        <v>8082</v>
      </c>
      <c r="CU303" s="57" t="s">
        <v>4796</v>
      </c>
      <c r="CZ303" s="57" t="s">
        <v>18066</v>
      </c>
      <c r="DA303" s="164" t="s">
        <v>18802</v>
      </c>
      <c r="DB303" s="57" t="s">
        <v>18851</v>
      </c>
      <c r="DC303" s="57" t="s">
        <v>17837</v>
      </c>
      <c r="DD303" s="57" t="s">
        <v>10976</v>
      </c>
      <c r="DE303" s="57" t="s">
        <v>8059</v>
      </c>
      <c r="DF303" s="57" t="s">
        <v>17838</v>
      </c>
      <c r="DG303" s="57" t="s">
        <v>8061</v>
      </c>
      <c r="DM303" s="57" t="s">
        <v>17839</v>
      </c>
      <c r="DN303" s="57" t="s">
        <v>17840</v>
      </c>
      <c r="DO303" s="57" t="s">
        <v>17841</v>
      </c>
      <c r="DP303" s="57" t="s">
        <v>8065</v>
      </c>
      <c r="DQ303" s="57" t="s">
        <v>17842</v>
      </c>
      <c r="DR303" s="57" t="s">
        <v>10979</v>
      </c>
      <c r="DW303" s="57" t="s">
        <v>7147</v>
      </c>
      <c r="DX303" s="57" t="s">
        <v>5404</v>
      </c>
      <c r="DY303" s="57" t="s">
        <v>8068</v>
      </c>
      <c r="ED303" s="57" t="s">
        <v>18069</v>
      </c>
      <c r="EE303" s="164" t="s">
        <v>18805</v>
      </c>
      <c r="EF303" s="57" t="s">
        <v>21170</v>
      </c>
      <c r="EG303" s="57" t="s">
        <v>13510</v>
      </c>
      <c r="EH303" s="57" t="s">
        <v>13498</v>
      </c>
      <c r="EI303" s="57" t="s">
        <v>21171</v>
      </c>
      <c r="EJ303" s="57" t="s">
        <v>13502</v>
      </c>
      <c r="EQ303" s="57" t="s">
        <v>13503</v>
      </c>
      <c r="ER303" s="57" t="s">
        <v>21172</v>
      </c>
      <c r="ES303" s="57" t="s">
        <v>21173</v>
      </c>
      <c r="ET303" s="57" t="s">
        <v>13511</v>
      </c>
      <c r="EU303" s="57" t="s">
        <v>13506</v>
      </c>
      <c r="EV303" s="57" t="s">
        <v>13507</v>
      </c>
      <c r="FA303" s="57" t="s">
        <v>13278</v>
      </c>
      <c r="FB303" s="57" t="s">
        <v>13508</v>
      </c>
      <c r="FC303" s="57" t="s">
        <v>13509</v>
      </c>
      <c r="FH303" s="57" t="s">
        <v>18069</v>
      </c>
      <c r="FI303" s="164" t="s">
        <v>18802</v>
      </c>
      <c r="FJ303" s="57" t="s">
        <v>18942</v>
      </c>
      <c r="FK303" s="57" t="s">
        <v>15325</v>
      </c>
      <c r="FL303" s="57" t="s">
        <v>15326</v>
      </c>
      <c r="FM303" s="57" t="s">
        <v>21174</v>
      </c>
      <c r="FN303" s="57" t="s">
        <v>15328</v>
      </c>
      <c r="FU303" s="57" t="s">
        <v>15329</v>
      </c>
      <c r="FV303" s="57" t="s">
        <v>15330</v>
      </c>
      <c r="FW303" s="57" t="s">
        <v>15331</v>
      </c>
      <c r="FX303" s="57" t="s">
        <v>21175</v>
      </c>
      <c r="FY303" s="57" t="s">
        <v>15333</v>
      </c>
      <c r="GE303" s="57" t="s">
        <v>6405</v>
      </c>
      <c r="GF303" s="57" t="s">
        <v>13120</v>
      </c>
      <c r="GG303" s="57" t="s">
        <v>8833</v>
      </c>
      <c r="GL303" s="57" t="s">
        <v>18084</v>
      </c>
      <c r="GM303" s="164" t="s">
        <v>18802</v>
      </c>
      <c r="GN303" s="57" t="s">
        <v>18942</v>
      </c>
      <c r="HS303" s="57" t="s">
        <v>79</v>
      </c>
      <c r="HT303" s="57" t="s">
        <v>74</v>
      </c>
      <c r="HU303" s="57" t="s">
        <v>79</v>
      </c>
      <c r="HV303" s="57" t="s">
        <v>79</v>
      </c>
      <c r="HW303" s="57" t="s">
        <v>74</v>
      </c>
      <c r="HX303" s="57" t="s">
        <v>79</v>
      </c>
      <c r="HY303" s="57" t="s">
        <v>79</v>
      </c>
      <c r="HZ303" s="57" t="s">
        <v>74</v>
      </c>
      <c r="IA303" s="57" t="s">
        <v>79</v>
      </c>
      <c r="IB303" s="57" t="s">
        <v>79</v>
      </c>
      <c r="IC303" s="57" t="s">
        <v>74</v>
      </c>
      <c r="ID303" s="57" t="s">
        <v>79</v>
      </c>
      <c r="IE303" s="57" t="s">
        <v>79</v>
      </c>
      <c r="IF303" s="57" t="s">
        <v>79</v>
      </c>
      <c r="IG303" s="57" t="s">
        <v>74</v>
      </c>
      <c r="IH303" s="57" t="s">
        <v>79</v>
      </c>
      <c r="II303" s="57" t="s">
        <v>68</v>
      </c>
      <c r="IJ303" s="57">
        <v>34085</v>
      </c>
      <c r="IK303" s="57">
        <v>34593</v>
      </c>
      <c r="IL303" s="57">
        <v>13154</v>
      </c>
      <c r="IT303" s="57">
        <v>1</v>
      </c>
      <c r="IU303" s="57">
        <v>1</v>
      </c>
      <c r="IV303" s="57">
        <v>1</v>
      </c>
      <c r="JN303" s="57">
        <v>34592</v>
      </c>
      <c r="JO303" s="57">
        <v>34593</v>
      </c>
      <c r="JP303" s="57">
        <v>34507</v>
      </c>
      <c r="JX303" s="57">
        <v>2</v>
      </c>
      <c r="JY303" s="57">
        <v>1</v>
      </c>
      <c r="JZ303" s="57">
        <v>2</v>
      </c>
      <c r="KR303" s="57">
        <v>13254</v>
      </c>
      <c r="KS303" s="57">
        <v>34592</v>
      </c>
      <c r="KT303" s="57">
        <v>34507</v>
      </c>
      <c r="KU303" s="57">
        <v>21572</v>
      </c>
      <c r="KV303" s="57">
        <v>21577</v>
      </c>
      <c r="LB303" s="57">
        <v>1</v>
      </c>
      <c r="LC303" s="57">
        <v>2</v>
      </c>
      <c r="LD303" s="57">
        <v>2</v>
      </c>
      <c r="LE303" s="57">
        <v>1</v>
      </c>
      <c r="LF303" s="57">
        <v>2</v>
      </c>
      <c r="LV303" s="57">
        <v>34592</v>
      </c>
      <c r="LW303" s="57">
        <v>34593</v>
      </c>
      <c r="LX303" s="57">
        <v>34507</v>
      </c>
      <c r="MF303" s="57">
        <v>2</v>
      </c>
      <c r="MG303" s="57">
        <v>1</v>
      </c>
      <c r="MH303" s="57">
        <v>2</v>
      </c>
      <c r="PR303" s="57" t="s">
        <v>3433</v>
      </c>
      <c r="PS303" s="57" t="s">
        <v>3434</v>
      </c>
      <c r="PT303" s="57" t="s">
        <v>4404</v>
      </c>
      <c r="PU303" s="57" t="s">
        <v>3436</v>
      </c>
      <c r="PV303" s="57" t="s">
        <v>3437</v>
      </c>
      <c r="PW303" s="57" t="s">
        <v>3167</v>
      </c>
    </row>
    <row r="304" spans="1:439" ht="15" customHeight="1" x14ac:dyDescent="0.35">
      <c r="A304" s="57">
        <v>303</v>
      </c>
      <c r="B304" s="57" t="s">
        <v>503</v>
      </c>
      <c r="D304" s="57" t="s">
        <v>315</v>
      </c>
      <c r="E304" s="57" t="s">
        <v>2997</v>
      </c>
      <c r="F304" s="57" t="s">
        <v>1593</v>
      </c>
      <c r="G304" s="57" t="s">
        <v>1595</v>
      </c>
      <c r="S304" s="57" t="s">
        <v>69</v>
      </c>
      <c r="T304" s="57" t="s">
        <v>69</v>
      </c>
      <c r="U304" s="57" t="s">
        <v>69</v>
      </c>
      <c r="V304" s="57" t="s">
        <v>69</v>
      </c>
      <c r="W304" s="57" t="s">
        <v>69</v>
      </c>
      <c r="X304" s="57" t="s">
        <v>69</v>
      </c>
      <c r="Y304" s="57" t="s">
        <v>69</v>
      </c>
      <c r="Z304" s="57" t="s">
        <v>69</v>
      </c>
      <c r="AA304" s="57" t="s">
        <v>69</v>
      </c>
      <c r="AB304" s="57" t="s">
        <v>63</v>
      </c>
      <c r="AC304" s="57" t="s">
        <v>69</v>
      </c>
      <c r="AD304" s="57" t="s">
        <v>63</v>
      </c>
      <c r="AE304" s="57" t="s">
        <v>69</v>
      </c>
      <c r="AF304" s="57" t="s">
        <v>69</v>
      </c>
      <c r="AG304" s="57" t="s">
        <v>69</v>
      </c>
      <c r="AH304" s="57" t="s">
        <v>70</v>
      </c>
      <c r="AI304" s="57" t="s">
        <v>1789</v>
      </c>
      <c r="AJ304" s="57" t="s">
        <v>76</v>
      </c>
      <c r="AK304" s="57" t="s">
        <v>76</v>
      </c>
      <c r="AL304" s="57" t="s">
        <v>72</v>
      </c>
      <c r="AO304" s="57" t="s">
        <v>1124</v>
      </c>
      <c r="AP304" s="57" t="s">
        <v>18087</v>
      </c>
      <c r="AQ304" s="57" t="s">
        <v>63</v>
      </c>
      <c r="AR304" s="57" t="s">
        <v>73</v>
      </c>
      <c r="AS304" s="57" t="s">
        <v>1523</v>
      </c>
      <c r="AU304" s="57" t="s">
        <v>5148</v>
      </c>
      <c r="AV304" s="57" t="s">
        <v>21176</v>
      </c>
      <c r="AW304" s="57" t="s">
        <v>21177</v>
      </c>
      <c r="BE304" s="57" t="s">
        <v>5150</v>
      </c>
      <c r="BF304" s="57" t="s">
        <v>5145</v>
      </c>
      <c r="BG304" s="57" t="s">
        <v>5151</v>
      </c>
      <c r="BH304" s="57" t="s">
        <v>21178</v>
      </c>
      <c r="BO304" s="57" t="s">
        <v>5152</v>
      </c>
      <c r="BP304" s="57" t="s">
        <v>5034</v>
      </c>
      <c r="BV304" s="57" t="s">
        <v>18084</v>
      </c>
      <c r="BW304" s="164" t="s">
        <v>18835</v>
      </c>
      <c r="BX304" s="57" t="s">
        <v>19090</v>
      </c>
      <c r="BY304" s="57" t="s">
        <v>7178</v>
      </c>
      <c r="BZ304" s="57" t="s">
        <v>21179</v>
      </c>
      <c r="CA304" s="57" t="s">
        <v>21162</v>
      </c>
      <c r="CB304" s="57" t="s">
        <v>7179</v>
      </c>
      <c r="CC304" s="57" t="s">
        <v>5186</v>
      </c>
      <c r="CI304" s="57" t="s">
        <v>19237</v>
      </c>
      <c r="CJ304" s="57" t="s">
        <v>7181</v>
      </c>
      <c r="CK304" s="57" t="s">
        <v>5178</v>
      </c>
      <c r="CL304" s="57" t="s">
        <v>19238</v>
      </c>
      <c r="CS304" s="57" t="s">
        <v>5229</v>
      </c>
      <c r="CT304" s="57" t="s">
        <v>7183</v>
      </c>
      <c r="CU304" s="57" t="s">
        <v>8833</v>
      </c>
      <c r="CZ304" s="57" t="s">
        <v>18059</v>
      </c>
      <c r="DA304" s="164" t="s">
        <v>18805</v>
      </c>
      <c r="DB304" s="57" t="s">
        <v>18942</v>
      </c>
      <c r="DC304" s="57" t="s">
        <v>10207</v>
      </c>
      <c r="DD304" s="57" t="s">
        <v>21166</v>
      </c>
      <c r="DE304" s="57" t="s">
        <v>21180</v>
      </c>
      <c r="DF304" s="57" t="s">
        <v>10209</v>
      </c>
      <c r="DG304" s="57" t="s">
        <v>8073</v>
      </c>
      <c r="DM304" s="57" t="s">
        <v>10210</v>
      </c>
      <c r="DN304" s="57" t="s">
        <v>17840</v>
      </c>
      <c r="DO304" s="57" t="s">
        <v>21181</v>
      </c>
      <c r="DP304" s="57" t="s">
        <v>10212</v>
      </c>
      <c r="DQ304" s="57" t="s">
        <v>8079</v>
      </c>
      <c r="DW304" s="57" t="s">
        <v>10213</v>
      </c>
      <c r="DX304" s="57" t="s">
        <v>10214</v>
      </c>
      <c r="DY304" s="57" t="s">
        <v>19239</v>
      </c>
      <c r="ED304" s="57" t="s">
        <v>18066</v>
      </c>
      <c r="EE304" s="164" t="s">
        <v>18802</v>
      </c>
      <c r="EF304" s="57" t="s">
        <v>19055</v>
      </c>
      <c r="EG304" s="57" t="s">
        <v>17843</v>
      </c>
      <c r="EH304" s="57" t="s">
        <v>11767</v>
      </c>
      <c r="EI304" s="57" t="s">
        <v>12936</v>
      </c>
      <c r="EJ304" s="57" t="s">
        <v>17844</v>
      </c>
      <c r="EK304" s="57" t="s">
        <v>12890</v>
      </c>
      <c r="EQ304" s="57" t="s">
        <v>17845</v>
      </c>
      <c r="ER304" s="57" t="s">
        <v>12939</v>
      </c>
      <c r="ES304" s="57" t="s">
        <v>17846</v>
      </c>
      <c r="ET304" s="57" t="s">
        <v>17847</v>
      </c>
      <c r="EU304" s="57" t="s">
        <v>17848</v>
      </c>
      <c r="EV304" s="57" t="s">
        <v>17849</v>
      </c>
      <c r="FA304" s="57" t="s">
        <v>12897</v>
      </c>
      <c r="FB304" s="57" t="s">
        <v>7468</v>
      </c>
      <c r="FH304" s="57" t="s">
        <v>18066</v>
      </c>
      <c r="FI304" s="164" t="s">
        <v>18802</v>
      </c>
      <c r="FJ304" s="57" t="s">
        <v>19989</v>
      </c>
      <c r="FK304" s="57" t="s">
        <v>14889</v>
      </c>
      <c r="FL304" s="57" t="s">
        <v>14846</v>
      </c>
      <c r="FM304" s="57" t="s">
        <v>8061</v>
      </c>
      <c r="FN304" s="57" t="s">
        <v>14890</v>
      </c>
      <c r="FO304" s="57" t="s">
        <v>14891</v>
      </c>
      <c r="FU304" s="57" t="s">
        <v>17850</v>
      </c>
      <c r="FV304" s="57" t="s">
        <v>17851</v>
      </c>
      <c r="FW304" s="57" t="s">
        <v>17852</v>
      </c>
      <c r="FX304" s="57" t="s">
        <v>17853</v>
      </c>
      <c r="GE304" s="57" t="s">
        <v>4728</v>
      </c>
      <c r="GF304" s="57" t="s">
        <v>5652</v>
      </c>
      <c r="GL304" s="57" t="s">
        <v>18069</v>
      </c>
      <c r="GM304" s="164" t="s">
        <v>18805</v>
      </c>
      <c r="GN304" s="57" t="s">
        <v>21182</v>
      </c>
      <c r="GO304" s="57" t="s">
        <v>21183</v>
      </c>
      <c r="GP304" s="57" t="s">
        <v>16433</v>
      </c>
      <c r="GQ304" s="57" t="s">
        <v>21171</v>
      </c>
      <c r="GR304" s="57" t="s">
        <v>13502</v>
      </c>
      <c r="GY304" s="57" t="s">
        <v>13503</v>
      </c>
      <c r="GZ304" s="57" t="s">
        <v>21184</v>
      </c>
      <c r="HA304" s="57" t="s">
        <v>21185</v>
      </c>
      <c r="HB304" s="57" t="s">
        <v>16459</v>
      </c>
      <c r="HC304" s="57" t="s">
        <v>13506</v>
      </c>
      <c r="HD304" s="57" t="s">
        <v>13507</v>
      </c>
      <c r="HI304" s="57" t="s">
        <v>8068</v>
      </c>
      <c r="HJ304" s="57" t="s">
        <v>13278</v>
      </c>
      <c r="HK304" s="57" t="s">
        <v>16117</v>
      </c>
      <c r="HP304" s="57" t="s">
        <v>18069</v>
      </c>
      <c r="HQ304" s="164" t="s">
        <v>18802</v>
      </c>
      <c r="HR304" s="57" t="s">
        <v>18934</v>
      </c>
      <c r="HS304" s="57" t="s">
        <v>79</v>
      </c>
      <c r="HT304" s="57" t="s">
        <v>74</v>
      </c>
      <c r="HU304" s="57" t="s">
        <v>79</v>
      </c>
      <c r="HV304" s="57" t="s">
        <v>79</v>
      </c>
      <c r="HW304" s="57" t="s">
        <v>74</v>
      </c>
      <c r="HX304" s="57" t="s">
        <v>79</v>
      </c>
      <c r="HY304" s="57" t="s">
        <v>79</v>
      </c>
      <c r="HZ304" s="57" t="s">
        <v>74</v>
      </c>
      <c r="IA304" s="57" t="s">
        <v>79</v>
      </c>
      <c r="IB304" s="57" t="s">
        <v>79</v>
      </c>
      <c r="IC304" s="57" t="s">
        <v>79</v>
      </c>
      <c r="ID304" s="57" t="s">
        <v>79</v>
      </c>
      <c r="IE304" s="57" t="s">
        <v>79</v>
      </c>
      <c r="IF304" s="57" t="s">
        <v>82</v>
      </c>
      <c r="IG304" s="57" t="s">
        <v>79</v>
      </c>
      <c r="IH304" s="57" t="s">
        <v>79</v>
      </c>
      <c r="II304" s="57" t="s">
        <v>68</v>
      </c>
      <c r="IJ304" s="57">
        <v>13154</v>
      </c>
      <c r="IK304" s="57">
        <v>34085</v>
      </c>
      <c r="IT304" s="57">
        <v>1</v>
      </c>
      <c r="IU304" s="57">
        <v>2</v>
      </c>
      <c r="JN304" s="57">
        <v>13154</v>
      </c>
      <c r="JO304" s="57">
        <v>34085</v>
      </c>
      <c r="JP304" s="57">
        <v>34593</v>
      </c>
      <c r="JX304" s="57">
        <v>1</v>
      </c>
      <c r="JY304" s="57">
        <v>2</v>
      </c>
      <c r="JZ304" s="57">
        <v>2</v>
      </c>
      <c r="KR304" s="57">
        <v>34593</v>
      </c>
      <c r="KS304" s="57">
        <v>34592</v>
      </c>
      <c r="LB304" s="57">
        <v>2</v>
      </c>
      <c r="LC304" s="57">
        <v>3</v>
      </c>
      <c r="LV304" s="57">
        <v>34593</v>
      </c>
      <c r="LW304" s="57">
        <v>34592</v>
      </c>
      <c r="LX304" s="57">
        <v>34582</v>
      </c>
      <c r="LY304" s="57">
        <v>13254</v>
      </c>
      <c r="LZ304" s="57">
        <v>21577</v>
      </c>
      <c r="MF304" s="57">
        <v>2</v>
      </c>
      <c r="MG304" s="57">
        <v>3</v>
      </c>
      <c r="MH304" s="57">
        <v>2</v>
      </c>
      <c r="MI304" s="57">
        <v>1</v>
      </c>
      <c r="MJ304" s="57">
        <v>2</v>
      </c>
      <c r="MZ304" s="57">
        <v>21572</v>
      </c>
      <c r="NA304" s="57">
        <v>21577</v>
      </c>
      <c r="NB304" s="57">
        <v>34592</v>
      </c>
      <c r="NJ304" s="57">
        <v>2</v>
      </c>
      <c r="NK304" s="57">
        <v>2</v>
      </c>
      <c r="NL304" s="57">
        <v>3</v>
      </c>
      <c r="OD304" s="57">
        <v>34592</v>
      </c>
      <c r="OE304" s="57">
        <v>13154</v>
      </c>
      <c r="OF304" s="57">
        <v>13254</v>
      </c>
      <c r="ON304" s="57">
        <v>3</v>
      </c>
      <c r="OO304" s="57">
        <v>1</v>
      </c>
      <c r="OP304" s="57">
        <v>1</v>
      </c>
      <c r="PR304" s="57" t="s">
        <v>3416</v>
      </c>
      <c r="PS304" s="57" t="s">
        <v>3417</v>
      </c>
      <c r="PT304" s="57" t="s">
        <v>3418</v>
      </c>
      <c r="PU304" s="57" t="s">
        <v>4405</v>
      </c>
      <c r="PV304" s="57" t="s">
        <v>4406</v>
      </c>
      <c r="PW304" s="57" t="s">
        <v>3421</v>
      </c>
    </row>
    <row r="305" spans="1:439" ht="15" customHeight="1" x14ac:dyDescent="0.35">
      <c r="A305" s="57">
        <v>304</v>
      </c>
      <c r="B305" s="57" t="s">
        <v>503</v>
      </c>
      <c r="D305" s="57" t="s">
        <v>230</v>
      </c>
      <c r="E305" s="57" t="s">
        <v>2998</v>
      </c>
      <c r="F305" s="57" t="s">
        <v>1465</v>
      </c>
      <c r="G305" s="57" t="s">
        <v>1466</v>
      </c>
      <c r="H305" s="57" t="s">
        <v>1468</v>
      </c>
      <c r="I305" s="57" t="s">
        <v>1469</v>
      </c>
      <c r="P305" s="57" t="s">
        <v>2999</v>
      </c>
      <c r="Q305" s="57" t="s">
        <v>3000</v>
      </c>
      <c r="S305" s="57" t="s">
        <v>69</v>
      </c>
      <c r="T305" s="57" t="s">
        <v>69</v>
      </c>
      <c r="U305" s="57" t="s">
        <v>69</v>
      </c>
      <c r="V305" s="57" t="s">
        <v>69</v>
      </c>
      <c r="W305" s="57" t="s">
        <v>69</v>
      </c>
      <c r="X305" s="57" t="s">
        <v>69</v>
      </c>
      <c r="Y305" s="57" t="s">
        <v>69</v>
      </c>
      <c r="Z305" s="57" t="s">
        <v>69</v>
      </c>
      <c r="AA305" s="57" t="s">
        <v>69</v>
      </c>
      <c r="AB305" s="57" t="s">
        <v>63</v>
      </c>
      <c r="AC305" s="57" t="s">
        <v>69</v>
      </c>
      <c r="AD305" s="57" t="s">
        <v>63</v>
      </c>
      <c r="AE305" s="57" t="s">
        <v>69</v>
      </c>
      <c r="AF305" s="57" t="s">
        <v>69</v>
      </c>
      <c r="AG305" s="57" t="s">
        <v>69</v>
      </c>
      <c r="AH305" s="57" t="s">
        <v>75</v>
      </c>
      <c r="AI305" s="57" t="s">
        <v>3001</v>
      </c>
      <c r="AJ305" s="57" t="s">
        <v>81</v>
      </c>
      <c r="AK305" s="57" t="s">
        <v>81</v>
      </c>
      <c r="AL305" s="57" t="s">
        <v>77</v>
      </c>
      <c r="AO305" s="57" t="s">
        <v>1125</v>
      </c>
      <c r="AP305" s="57" t="s">
        <v>218</v>
      </c>
      <c r="AQ305" s="57" t="s">
        <v>63</v>
      </c>
      <c r="AR305" s="57" t="s">
        <v>78</v>
      </c>
      <c r="AS305" s="57" t="s">
        <v>1523</v>
      </c>
      <c r="AU305" s="57" t="s">
        <v>17854</v>
      </c>
      <c r="AV305" s="57" t="s">
        <v>17855</v>
      </c>
      <c r="AW305" s="57" t="s">
        <v>4941</v>
      </c>
      <c r="AX305" s="57" t="s">
        <v>15604</v>
      </c>
      <c r="AY305" s="57" t="s">
        <v>4943</v>
      </c>
      <c r="BE305" s="57" t="s">
        <v>17856</v>
      </c>
      <c r="BF305" s="57" t="s">
        <v>4945</v>
      </c>
      <c r="BG305" s="57" t="s">
        <v>17857</v>
      </c>
      <c r="BH305" s="57" t="s">
        <v>4947</v>
      </c>
      <c r="BI305" s="57" t="s">
        <v>4948</v>
      </c>
      <c r="BJ305" s="57" t="s">
        <v>17858</v>
      </c>
      <c r="BK305" s="57" t="s">
        <v>4950</v>
      </c>
      <c r="BL305" s="57" t="s">
        <v>4951</v>
      </c>
      <c r="BO305" s="57" t="s">
        <v>4952</v>
      </c>
      <c r="BP305" s="57" t="s">
        <v>4953</v>
      </c>
      <c r="BQ305" s="57" t="s">
        <v>17859</v>
      </c>
      <c r="BV305" s="57" t="s">
        <v>18084</v>
      </c>
      <c r="BW305" s="164" t="s">
        <v>18835</v>
      </c>
      <c r="BX305" s="57" t="s">
        <v>21186</v>
      </c>
      <c r="BY305" s="57" t="s">
        <v>17860</v>
      </c>
      <c r="BZ305" s="57" t="s">
        <v>17861</v>
      </c>
      <c r="CA305" s="57" t="s">
        <v>17862</v>
      </c>
      <c r="CB305" s="57" t="s">
        <v>7815</v>
      </c>
      <c r="CC305" s="57" t="s">
        <v>17863</v>
      </c>
      <c r="CI305" s="57" t="s">
        <v>17864</v>
      </c>
      <c r="CJ305" s="57" t="s">
        <v>17865</v>
      </c>
      <c r="CK305" s="57" t="s">
        <v>17866</v>
      </c>
      <c r="CL305" s="57" t="s">
        <v>17867</v>
      </c>
      <c r="CM305" s="57" t="s">
        <v>17868</v>
      </c>
      <c r="CN305" s="57" t="s">
        <v>17869</v>
      </c>
      <c r="CO305" s="57" t="s">
        <v>7826</v>
      </c>
      <c r="CS305" s="57" t="s">
        <v>7827</v>
      </c>
      <c r="CT305" s="57" t="s">
        <v>17870</v>
      </c>
      <c r="CU305" s="57" t="s">
        <v>17871</v>
      </c>
      <c r="CZ305" s="57" t="s">
        <v>18075</v>
      </c>
      <c r="DA305" s="164" t="s">
        <v>18935</v>
      </c>
      <c r="DB305" s="57" t="s">
        <v>19061</v>
      </c>
      <c r="DC305" s="57" t="s">
        <v>21187</v>
      </c>
      <c r="DD305" s="57" t="s">
        <v>21188</v>
      </c>
      <c r="DE305" s="57" t="s">
        <v>5745</v>
      </c>
      <c r="DF305" s="57" t="s">
        <v>10745</v>
      </c>
      <c r="DM305" s="57" t="s">
        <v>21189</v>
      </c>
      <c r="DN305" s="57" t="s">
        <v>10748</v>
      </c>
      <c r="DO305" s="57" t="s">
        <v>21190</v>
      </c>
      <c r="DP305" s="57" t="s">
        <v>8563</v>
      </c>
      <c r="DQ305" s="57" t="s">
        <v>21191</v>
      </c>
      <c r="DR305" s="57" t="s">
        <v>21192</v>
      </c>
      <c r="DW305" s="57" t="s">
        <v>21193</v>
      </c>
      <c r="DX305" s="57" t="s">
        <v>21194</v>
      </c>
      <c r="DY305" s="57" t="s">
        <v>21195</v>
      </c>
      <c r="ED305" s="57" t="s">
        <v>18059</v>
      </c>
      <c r="EE305" s="164" t="s">
        <v>18802</v>
      </c>
      <c r="EF305" s="57" t="s">
        <v>18828</v>
      </c>
      <c r="EG305" s="57" t="s">
        <v>21196</v>
      </c>
      <c r="EH305" s="57" t="s">
        <v>13382</v>
      </c>
      <c r="EI305" s="57" t="s">
        <v>21197</v>
      </c>
      <c r="EQ305" s="57" t="s">
        <v>21198</v>
      </c>
      <c r="ER305" s="57" t="s">
        <v>21199</v>
      </c>
      <c r="ES305" s="57" t="s">
        <v>21200</v>
      </c>
      <c r="ET305" s="57" t="s">
        <v>13387</v>
      </c>
      <c r="FA305" s="57" t="s">
        <v>21201</v>
      </c>
      <c r="FB305" s="57" t="s">
        <v>21202</v>
      </c>
      <c r="FH305" s="57" t="s">
        <v>18059</v>
      </c>
      <c r="FI305" s="164" t="s">
        <v>18802</v>
      </c>
      <c r="FJ305" s="57" t="s">
        <v>18893</v>
      </c>
      <c r="FK305" s="57" t="s">
        <v>21203</v>
      </c>
      <c r="FL305" s="57" t="s">
        <v>15219</v>
      </c>
      <c r="FM305" s="57" t="s">
        <v>13874</v>
      </c>
      <c r="FN305" s="57" t="s">
        <v>13875</v>
      </c>
      <c r="FU305" s="57" t="s">
        <v>21204</v>
      </c>
      <c r="FV305" s="57" t="s">
        <v>15222</v>
      </c>
      <c r="FW305" s="57" t="s">
        <v>15223</v>
      </c>
      <c r="FX305" s="57" t="s">
        <v>21205</v>
      </c>
      <c r="FY305" s="57" t="s">
        <v>15206</v>
      </c>
      <c r="FZ305" s="57" t="s">
        <v>13881</v>
      </c>
      <c r="GA305" s="57" t="s">
        <v>5740</v>
      </c>
      <c r="GE305" s="57" t="s">
        <v>21206</v>
      </c>
      <c r="GF305" s="57" t="s">
        <v>21207</v>
      </c>
      <c r="GL305" s="57" t="s">
        <v>18056</v>
      </c>
      <c r="GM305" s="164" t="s">
        <v>18802</v>
      </c>
      <c r="GN305" s="57" t="s">
        <v>19018</v>
      </c>
      <c r="HQ305" s="164" t="s">
        <v>125</v>
      </c>
      <c r="HR305" s="57" t="s">
        <v>125</v>
      </c>
      <c r="HS305" s="57" t="s">
        <v>82</v>
      </c>
      <c r="HT305" s="57" t="s">
        <v>79</v>
      </c>
      <c r="HU305" s="57" t="s">
        <v>79</v>
      </c>
      <c r="HV305" s="57" t="s">
        <v>82</v>
      </c>
      <c r="HW305" s="57" t="s">
        <v>82</v>
      </c>
      <c r="HX305" s="57" t="s">
        <v>79</v>
      </c>
      <c r="HY305" s="57" t="s">
        <v>79</v>
      </c>
      <c r="HZ305" s="57" t="s">
        <v>82</v>
      </c>
      <c r="IA305" s="57" t="s">
        <v>79</v>
      </c>
      <c r="IB305" s="57" t="s">
        <v>79</v>
      </c>
      <c r="IC305" s="57" t="s">
        <v>82</v>
      </c>
      <c r="ID305" s="57" t="s">
        <v>82</v>
      </c>
      <c r="IE305" s="57" t="s">
        <v>82</v>
      </c>
      <c r="IF305" s="57" t="s">
        <v>82</v>
      </c>
      <c r="IG305" s="57" t="s">
        <v>82</v>
      </c>
      <c r="IH305" s="57" t="s">
        <v>79</v>
      </c>
      <c r="II305" s="57" t="s">
        <v>68</v>
      </c>
      <c r="IJ305" s="57">
        <v>13254</v>
      </c>
      <c r="IK305" s="57">
        <v>34052</v>
      </c>
      <c r="IL305" s="57">
        <v>21577</v>
      </c>
      <c r="IT305" s="57">
        <v>2</v>
      </c>
      <c r="IU305" s="57">
        <v>3</v>
      </c>
      <c r="IV305" s="57">
        <v>2</v>
      </c>
      <c r="JN305" s="57">
        <v>34052</v>
      </c>
      <c r="JO305" s="57">
        <v>34085</v>
      </c>
      <c r="JP305" s="57">
        <v>34053</v>
      </c>
      <c r="JQ305" s="57">
        <v>21577</v>
      </c>
      <c r="JX305" s="57">
        <v>3</v>
      </c>
      <c r="JY305" s="57">
        <v>2</v>
      </c>
      <c r="JZ305" s="57">
        <v>3</v>
      </c>
      <c r="KA305" s="57">
        <v>2</v>
      </c>
      <c r="KR305" s="57">
        <v>34085</v>
      </c>
      <c r="KS305" s="57">
        <v>34593</v>
      </c>
      <c r="KT305" s="57">
        <v>13154</v>
      </c>
      <c r="LB305" s="57">
        <v>2</v>
      </c>
      <c r="LC305" s="57">
        <v>2</v>
      </c>
      <c r="LD305" s="57">
        <v>2</v>
      </c>
      <c r="LV305" s="57">
        <v>34093</v>
      </c>
      <c r="LW305" s="57">
        <v>34085</v>
      </c>
      <c r="LX305" s="57">
        <v>46301</v>
      </c>
      <c r="LY305" s="57">
        <v>15254</v>
      </c>
      <c r="LZ305" s="57">
        <v>34053</v>
      </c>
      <c r="MF305" s="57">
        <v>1</v>
      </c>
      <c r="MG305" s="57">
        <v>2</v>
      </c>
      <c r="MH305" s="57">
        <v>2</v>
      </c>
      <c r="MI305" s="57">
        <v>2</v>
      </c>
      <c r="MJ305" s="57">
        <v>3</v>
      </c>
      <c r="MZ305" s="57">
        <v>13154</v>
      </c>
      <c r="NJ305" s="57">
        <v>2</v>
      </c>
      <c r="PR305" s="57" t="s">
        <v>4407</v>
      </c>
      <c r="PS305" s="57" t="s">
        <v>4408</v>
      </c>
      <c r="PT305" s="57" t="s">
        <v>3320</v>
      </c>
      <c r="PU305" s="57" t="s">
        <v>3321</v>
      </c>
      <c r="PV305" s="57" t="s">
        <v>3322</v>
      </c>
      <c r="PW305" s="57" t="s">
        <v>3167</v>
      </c>
    </row>
    <row r="306" spans="1:439" ht="15" customHeight="1" x14ac:dyDescent="0.35">
      <c r="A306" s="57">
        <v>305</v>
      </c>
      <c r="B306" s="57" t="s">
        <v>503</v>
      </c>
      <c r="D306" s="57" t="s">
        <v>482</v>
      </c>
      <c r="E306" s="57" t="s">
        <v>2179</v>
      </c>
      <c r="F306" s="57" t="s">
        <v>3002</v>
      </c>
      <c r="G306" s="57" t="s">
        <v>2181</v>
      </c>
      <c r="H306" s="57" t="s">
        <v>2182</v>
      </c>
      <c r="P306" s="57" t="s">
        <v>3003</v>
      </c>
      <c r="S306" s="57" t="s">
        <v>69</v>
      </c>
      <c r="T306" s="57" t="s">
        <v>69</v>
      </c>
      <c r="U306" s="57" t="s">
        <v>69</v>
      </c>
      <c r="V306" s="57" t="s">
        <v>69</v>
      </c>
      <c r="W306" s="57" t="s">
        <v>69</v>
      </c>
      <c r="X306" s="57" t="s">
        <v>69</v>
      </c>
      <c r="Y306" s="57" t="s">
        <v>69</v>
      </c>
      <c r="Z306" s="57" t="s">
        <v>69</v>
      </c>
      <c r="AA306" s="57" t="s">
        <v>69</v>
      </c>
      <c r="AB306" s="57" t="s">
        <v>63</v>
      </c>
      <c r="AC306" s="57" t="s">
        <v>69</v>
      </c>
      <c r="AD306" s="57" t="s">
        <v>69</v>
      </c>
      <c r="AE306" s="57" t="s">
        <v>63</v>
      </c>
      <c r="AF306" s="57" t="s">
        <v>69</v>
      </c>
      <c r="AG306" s="57" t="s">
        <v>69</v>
      </c>
      <c r="AH306" s="57" t="s">
        <v>75</v>
      </c>
      <c r="AI306" s="57" t="s">
        <v>3004</v>
      </c>
      <c r="AJ306" s="57" t="s">
        <v>83</v>
      </c>
      <c r="AK306" s="57" t="s">
        <v>83</v>
      </c>
      <c r="AL306" s="57" t="s">
        <v>77</v>
      </c>
      <c r="AO306" s="57" t="s">
        <v>1126</v>
      </c>
      <c r="AP306" s="57" t="s">
        <v>18095</v>
      </c>
      <c r="AQ306" s="57" t="s">
        <v>69</v>
      </c>
      <c r="AR306" s="57" t="s">
        <v>78</v>
      </c>
      <c r="AS306" s="57" t="s">
        <v>1523</v>
      </c>
      <c r="AU306" s="57" t="s">
        <v>17872</v>
      </c>
      <c r="AV306" s="57" t="s">
        <v>17873</v>
      </c>
      <c r="AW306" s="57" t="s">
        <v>6306</v>
      </c>
      <c r="AX306" s="57" t="s">
        <v>6307</v>
      </c>
      <c r="BE306" s="57" t="s">
        <v>17874</v>
      </c>
      <c r="BF306" s="57" t="s">
        <v>6309</v>
      </c>
      <c r="BG306" s="57" t="s">
        <v>17875</v>
      </c>
      <c r="BH306" s="57" t="s">
        <v>6311</v>
      </c>
      <c r="BI306" s="57" t="s">
        <v>17876</v>
      </c>
      <c r="BO306" s="57" t="s">
        <v>6313</v>
      </c>
      <c r="BV306" s="57" t="s">
        <v>18056</v>
      </c>
      <c r="BW306" s="164" t="s">
        <v>18805</v>
      </c>
      <c r="BX306" s="57" t="s">
        <v>21208</v>
      </c>
      <c r="BY306" s="57" t="s">
        <v>9168</v>
      </c>
      <c r="BZ306" s="57" t="s">
        <v>17877</v>
      </c>
      <c r="CA306" s="57" t="s">
        <v>9170</v>
      </c>
      <c r="CB306" s="57" t="s">
        <v>17878</v>
      </c>
      <c r="CC306" s="57" t="s">
        <v>9172</v>
      </c>
      <c r="CD306" s="57" t="s">
        <v>17879</v>
      </c>
      <c r="CI306" s="57" t="s">
        <v>17880</v>
      </c>
      <c r="CJ306" s="57" t="s">
        <v>9175</v>
      </c>
      <c r="CK306" s="57" t="s">
        <v>17881</v>
      </c>
      <c r="CL306" s="57" t="s">
        <v>9177</v>
      </c>
      <c r="CM306" s="57" t="s">
        <v>9178</v>
      </c>
      <c r="CN306" s="57" t="s">
        <v>17882</v>
      </c>
      <c r="CO306" s="57" t="s">
        <v>9180</v>
      </c>
      <c r="CS306" s="57" t="s">
        <v>9181</v>
      </c>
      <c r="CT306" s="57" t="s">
        <v>17883</v>
      </c>
      <c r="CZ306" s="57" t="s">
        <v>18078</v>
      </c>
      <c r="DA306" s="164" t="s">
        <v>18802</v>
      </c>
      <c r="DB306" s="57" t="s">
        <v>21209</v>
      </c>
      <c r="DC306" s="57" t="s">
        <v>11918</v>
      </c>
      <c r="DD306" s="57" t="s">
        <v>21210</v>
      </c>
      <c r="DE306" s="57" t="s">
        <v>11919</v>
      </c>
      <c r="DF306" s="57" t="s">
        <v>11920</v>
      </c>
      <c r="DG306" s="57" t="s">
        <v>11921</v>
      </c>
      <c r="DM306" s="57" t="s">
        <v>11922</v>
      </c>
      <c r="DN306" s="57" t="s">
        <v>21211</v>
      </c>
      <c r="DO306" s="57" t="s">
        <v>11924</v>
      </c>
      <c r="DP306" s="57" t="s">
        <v>11925</v>
      </c>
      <c r="DQ306" s="57" t="s">
        <v>11927</v>
      </c>
      <c r="DR306" s="57" t="s">
        <v>11928</v>
      </c>
      <c r="DW306" s="57" t="s">
        <v>21212</v>
      </c>
      <c r="DX306" s="57" t="s">
        <v>11930</v>
      </c>
      <c r="ED306" s="57" t="s">
        <v>18084</v>
      </c>
      <c r="EE306" s="164" t="s">
        <v>18805</v>
      </c>
      <c r="EF306" s="57" t="s">
        <v>19200</v>
      </c>
      <c r="EG306" s="57" t="s">
        <v>14245</v>
      </c>
      <c r="EH306" s="57" t="s">
        <v>14246</v>
      </c>
      <c r="EI306" s="57" t="s">
        <v>10814</v>
      </c>
      <c r="EJ306" s="57" t="s">
        <v>14247</v>
      </c>
      <c r="EQ306" s="57" t="s">
        <v>14248</v>
      </c>
      <c r="ER306" s="57" t="s">
        <v>14249</v>
      </c>
      <c r="ES306" s="57" t="s">
        <v>14250</v>
      </c>
      <c r="ET306" s="57" t="s">
        <v>14252</v>
      </c>
      <c r="EU306" s="57" t="s">
        <v>10821</v>
      </c>
      <c r="FA306" s="57" t="s">
        <v>21213</v>
      </c>
      <c r="FB306" s="57" t="s">
        <v>21214</v>
      </c>
      <c r="FH306" s="57" t="s">
        <v>18075</v>
      </c>
      <c r="FI306" s="164" t="s">
        <v>18805</v>
      </c>
      <c r="FJ306" s="57" t="s">
        <v>19211</v>
      </c>
      <c r="FK306" s="57" t="s">
        <v>17884</v>
      </c>
      <c r="FL306" s="57" t="s">
        <v>17885</v>
      </c>
      <c r="FM306" s="57" t="s">
        <v>17886</v>
      </c>
      <c r="FN306" s="57" t="s">
        <v>5116</v>
      </c>
      <c r="FU306" s="57" t="s">
        <v>15904</v>
      </c>
      <c r="FV306" s="57" t="s">
        <v>17887</v>
      </c>
      <c r="FW306" s="57" t="s">
        <v>17888</v>
      </c>
      <c r="FX306" s="57" t="s">
        <v>4897</v>
      </c>
      <c r="FY306" s="57" t="s">
        <v>15907</v>
      </c>
      <c r="GE306" s="57" t="s">
        <v>17889</v>
      </c>
      <c r="GF306" s="57" t="s">
        <v>17890</v>
      </c>
      <c r="GG306" s="57" t="s">
        <v>15908</v>
      </c>
      <c r="GL306" s="57" t="s">
        <v>18084</v>
      </c>
      <c r="GM306" s="164" t="s">
        <v>18835</v>
      </c>
      <c r="GN306" s="57" t="s">
        <v>20605</v>
      </c>
      <c r="GO306" s="57" t="s">
        <v>21215</v>
      </c>
      <c r="GP306" s="57" t="s">
        <v>8277</v>
      </c>
      <c r="GQ306" s="57" t="s">
        <v>8278</v>
      </c>
      <c r="GR306" s="57" t="s">
        <v>8279</v>
      </c>
      <c r="GS306" s="57" t="s">
        <v>15961</v>
      </c>
      <c r="GT306" s="57" t="s">
        <v>15425</v>
      </c>
      <c r="GY306" s="57" t="s">
        <v>21216</v>
      </c>
      <c r="GZ306" s="57" t="s">
        <v>15963</v>
      </c>
      <c r="HA306" s="57" t="s">
        <v>15964</v>
      </c>
      <c r="HB306" s="57" t="s">
        <v>21217</v>
      </c>
      <c r="HC306" s="57" t="s">
        <v>8288</v>
      </c>
      <c r="HD306" s="57" t="s">
        <v>15966</v>
      </c>
      <c r="HE306" s="57" t="s">
        <v>15967</v>
      </c>
      <c r="HI306" s="57" t="s">
        <v>21218</v>
      </c>
      <c r="HJ306" s="57" t="s">
        <v>21219</v>
      </c>
      <c r="HP306" s="57" t="s">
        <v>18075</v>
      </c>
      <c r="HQ306" s="164" t="s">
        <v>18935</v>
      </c>
      <c r="HR306" s="57" t="s">
        <v>18893</v>
      </c>
      <c r="HS306" s="57" t="s">
        <v>84</v>
      </c>
      <c r="HT306" s="57" t="s">
        <v>84</v>
      </c>
      <c r="HU306" s="57" t="s">
        <v>84</v>
      </c>
      <c r="HV306" s="57" t="s">
        <v>82</v>
      </c>
      <c r="HW306" s="57" t="s">
        <v>82</v>
      </c>
      <c r="HX306" s="57" t="s">
        <v>84</v>
      </c>
      <c r="HY306" s="57" t="s">
        <v>84</v>
      </c>
      <c r="HZ306" s="57" t="s">
        <v>84</v>
      </c>
      <c r="IA306" s="57" t="s">
        <v>84</v>
      </c>
      <c r="IB306" s="57" t="s">
        <v>84</v>
      </c>
      <c r="IC306" s="57" t="s">
        <v>84</v>
      </c>
      <c r="ID306" s="57" t="s">
        <v>84</v>
      </c>
      <c r="IE306" s="57" t="s">
        <v>84</v>
      </c>
      <c r="IF306" s="57" t="s">
        <v>84</v>
      </c>
      <c r="IG306" s="57" t="s">
        <v>82</v>
      </c>
      <c r="IH306" s="57" t="s">
        <v>84</v>
      </c>
      <c r="II306" s="57" t="s">
        <v>68</v>
      </c>
      <c r="IJ306" s="57">
        <v>13254</v>
      </c>
      <c r="IK306" s="57">
        <v>13154</v>
      </c>
      <c r="IL306" s="57">
        <v>32008</v>
      </c>
      <c r="IM306" s="57">
        <v>21577</v>
      </c>
      <c r="IT306" s="57">
        <v>2</v>
      </c>
      <c r="IU306" s="57">
        <v>2</v>
      </c>
      <c r="IV306" s="57">
        <v>3</v>
      </c>
      <c r="IW306" s="57">
        <v>1</v>
      </c>
      <c r="JN306" s="57">
        <v>13254</v>
      </c>
      <c r="JO306" s="57">
        <v>13154</v>
      </c>
      <c r="JP306" s="57">
        <v>32008</v>
      </c>
      <c r="JQ306" s="57">
        <v>21577</v>
      </c>
      <c r="JX306" s="57">
        <v>2</v>
      </c>
      <c r="JY306" s="57">
        <v>2</v>
      </c>
      <c r="JZ306" s="57">
        <v>3</v>
      </c>
      <c r="KA306" s="57">
        <v>1</v>
      </c>
      <c r="KR306" s="57">
        <v>13154</v>
      </c>
      <c r="KS306" s="57">
        <v>32079</v>
      </c>
      <c r="LB306" s="57">
        <v>2</v>
      </c>
      <c r="LC306" s="57">
        <v>3</v>
      </c>
      <c r="LV306" s="57">
        <v>46311</v>
      </c>
      <c r="MF306" s="57">
        <v>2</v>
      </c>
      <c r="MZ306" s="57">
        <v>13254</v>
      </c>
      <c r="NA306" s="57">
        <v>32008</v>
      </c>
      <c r="NB306" s="57">
        <v>21577</v>
      </c>
      <c r="NJ306" s="57">
        <v>2</v>
      </c>
      <c r="NK306" s="57">
        <v>3</v>
      </c>
      <c r="NL306" s="57">
        <v>1</v>
      </c>
      <c r="OD306" s="57">
        <v>32135</v>
      </c>
      <c r="OE306" s="57">
        <v>46311</v>
      </c>
      <c r="ON306" s="57">
        <v>2</v>
      </c>
      <c r="OO306" s="57">
        <v>2</v>
      </c>
      <c r="PR306" s="57" t="s">
        <v>4409</v>
      </c>
      <c r="PS306" s="57" t="s">
        <v>4410</v>
      </c>
      <c r="PT306" s="57" t="s">
        <v>3820</v>
      </c>
      <c r="PU306" s="57" t="s">
        <v>3821</v>
      </c>
      <c r="PV306" s="57" t="s">
        <v>4411</v>
      </c>
      <c r="PW306" s="57" t="s">
        <v>3823</v>
      </c>
    </row>
    <row r="307" spans="1:439" ht="15" customHeight="1" x14ac:dyDescent="0.35">
      <c r="A307" s="57">
        <v>306</v>
      </c>
      <c r="B307" s="57" t="s">
        <v>503</v>
      </c>
      <c r="D307" s="57" t="s">
        <v>207</v>
      </c>
      <c r="E307" s="57" t="s">
        <v>3005</v>
      </c>
      <c r="F307" s="57" t="s">
        <v>207</v>
      </c>
      <c r="G307" s="57" t="s">
        <v>3006</v>
      </c>
      <c r="H307" s="57" t="s">
        <v>3007</v>
      </c>
      <c r="I307" s="57" t="s">
        <v>3008</v>
      </c>
      <c r="P307" s="57" t="s">
        <v>3009</v>
      </c>
      <c r="Q307" s="57" t="s">
        <v>3010</v>
      </c>
      <c r="S307" s="57" t="s">
        <v>69</v>
      </c>
      <c r="T307" s="57" t="s">
        <v>63</v>
      </c>
      <c r="U307" s="57" t="s">
        <v>69</v>
      </c>
      <c r="V307" s="57" t="s">
        <v>63</v>
      </c>
      <c r="W307" s="57" t="s">
        <v>69</v>
      </c>
      <c r="X307" s="57" t="s">
        <v>63</v>
      </c>
      <c r="Y307" s="57" t="s">
        <v>63</v>
      </c>
      <c r="Z307" s="57" t="s">
        <v>63</v>
      </c>
      <c r="AA307" s="57" t="s">
        <v>63</v>
      </c>
      <c r="AB307" s="57" t="s">
        <v>63</v>
      </c>
      <c r="AC307" s="57" t="s">
        <v>69</v>
      </c>
      <c r="AD307" s="57" t="s">
        <v>69</v>
      </c>
      <c r="AE307" s="57" t="s">
        <v>69</v>
      </c>
      <c r="AF307" s="57" t="s">
        <v>63</v>
      </c>
      <c r="AG307" s="57" t="s">
        <v>63</v>
      </c>
      <c r="AH307" s="57" t="s">
        <v>70</v>
      </c>
      <c r="AI307" s="57" t="s">
        <v>3011</v>
      </c>
      <c r="AJ307" s="57" t="s">
        <v>65</v>
      </c>
      <c r="AK307" s="57" t="s">
        <v>65</v>
      </c>
      <c r="AL307" s="57" t="s">
        <v>66</v>
      </c>
      <c r="AO307" s="57" t="s">
        <v>192</v>
      </c>
      <c r="AP307" s="57" t="s">
        <v>20</v>
      </c>
      <c r="AQ307" s="57" t="s">
        <v>69</v>
      </c>
      <c r="AR307" s="57" t="s">
        <v>67</v>
      </c>
      <c r="AS307" s="57" t="s">
        <v>2993</v>
      </c>
      <c r="AU307" s="57" t="s">
        <v>21220</v>
      </c>
      <c r="AV307" s="57" t="s">
        <v>21221</v>
      </c>
      <c r="AW307" s="57" t="s">
        <v>21222</v>
      </c>
      <c r="AX307" s="57" t="s">
        <v>21223</v>
      </c>
      <c r="AY307" s="57" t="s">
        <v>21224</v>
      </c>
      <c r="AZ307" s="57" t="s">
        <v>21225</v>
      </c>
      <c r="BA307" s="57" t="s">
        <v>580</v>
      </c>
      <c r="BE307" s="57" t="s">
        <v>21226</v>
      </c>
      <c r="BF307" s="57" t="s">
        <v>9381</v>
      </c>
      <c r="BG307" s="57" t="s">
        <v>21227</v>
      </c>
      <c r="BH307" s="57" t="s">
        <v>21228</v>
      </c>
      <c r="BI307" s="57" t="s">
        <v>21229</v>
      </c>
      <c r="BJ307" s="57" t="s">
        <v>586</v>
      </c>
      <c r="BK307" s="57" t="s">
        <v>7699</v>
      </c>
      <c r="BO307" s="57" t="s">
        <v>4498</v>
      </c>
      <c r="BP307" s="57" t="s">
        <v>18142</v>
      </c>
      <c r="BQ307" s="57" t="s">
        <v>4865</v>
      </c>
      <c r="BV307" s="57" t="s">
        <v>18059</v>
      </c>
      <c r="BW307" s="164" t="s">
        <v>18802</v>
      </c>
      <c r="BX307" s="57" t="s">
        <v>19958</v>
      </c>
      <c r="BY307" s="57" t="s">
        <v>21230</v>
      </c>
      <c r="BZ307" s="57" t="s">
        <v>9377</v>
      </c>
      <c r="CA307" s="57" t="s">
        <v>21222</v>
      </c>
      <c r="CB307" s="57" t="s">
        <v>21223</v>
      </c>
      <c r="CC307" s="57" t="s">
        <v>21224</v>
      </c>
      <c r="CD307" s="57" t="s">
        <v>7366</v>
      </c>
      <c r="CE307" s="57" t="s">
        <v>580</v>
      </c>
      <c r="CI307" s="57" t="s">
        <v>21231</v>
      </c>
      <c r="CJ307" s="57" t="s">
        <v>9381</v>
      </c>
      <c r="CK307" s="57" t="s">
        <v>21227</v>
      </c>
      <c r="CL307" s="57" t="s">
        <v>21228</v>
      </c>
      <c r="CM307" s="57" t="s">
        <v>21229</v>
      </c>
      <c r="CN307" s="57" t="s">
        <v>21232</v>
      </c>
      <c r="CO307" s="57" t="s">
        <v>21233</v>
      </c>
      <c r="CS307" s="57" t="s">
        <v>7700</v>
      </c>
      <c r="CT307" s="57" t="s">
        <v>589</v>
      </c>
      <c r="CZ307" s="57" t="s">
        <v>18061</v>
      </c>
      <c r="DA307" s="164" t="s">
        <v>18805</v>
      </c>
      <c r="DB307" s="57" t="s">
        <v>18804</v>
      </c>
      <c r="DC307" s="57" t="s">
        <v>10615</v>
      </c>
      <c r="DD307" s="57" t="s">
        <v>10627</v>
      </c>
      <c r="DE307" s="57" t="s">
        <v>21234</v>
      </c>
      <c r="DF307" s="57" t="s">
        <v>10618</v>
      </c>
      <c r="DM307" s="57" t="s">
        <v>12130</v>
      </c>
      <c r="DN307" s="57" t="s">
        <v>21235</v>
      </c>
      <c r="DO307" s="57" t="s">
        <v>21236</v>
      </c>
      <c r="DP307" s="57" t="s">
        <v>12133</v>
      </c>
      <c r="DW307" s="57" t="s">
        <v>10625</v>
      </c>
      <c r="DX307" s="57" t="s">
        <v>8171</v>
      </c>
      <c r="ED307" s="57" t="s">
        <v>18063</v>
      </c>
      <c r="EE307" s="164" t="s">
        <v>18805</v>
      </c>
      <c r="EF307" s="57" t="s">
        <v>19959</v>
      </c>
      <c r="EG307" s="57" t="s">
        <v>17429</v>
      </c>
      <c r="EH307" s="57" t="s">
        <v>13292</v>
      </c>
      <c r="EI307" s="57" t="s">
        <v>13293</v>
      </c>
      <c r="EJ307" s="57" t="s">
        <v>13106</v>
      </c>
      <c r="EK307" s="57" t="s">
        <v>13107</v>
      </c>
      <c r="EQ307" s="57" t="s">
        <v>13294</v>
      </c>
      <c r="ER307" s="57" t="s">
        <v>19960</v>
      </c>
      <c r="ES307" s="57" t="s">
        <v>14342</v>
      </c>
      <c r="EU307" s="57" t="s">
        <v>21237</v>
      </c>
      <c r="FA307" s="57" t="s">
        <v>6405</v>
      </c>
      <c r="FB307" s="57" t="s">
        <v>21238</v>
      </c>
      <c r="FC307" s="57" t="s">
        <v>13114</v>
      </c>
      <c r="FH307" s="57" t="s">
        <v>18084</v>
      </c>
      <c r="FI307" s="164" t="s">
        <v>18802</v>
      </c>
      <c r="FJ307" s="57" t="s">
        <v>18853</v>
      </c>
      <c r="FK307" s="57" t="s">
        <v>17439</v>
      </c>
      <c r="FL307" s="57" t="s">
        <v>15189</v>
      </c>
      <c r="FM307" s="57" t="s">
        <v>15018</v>
      </c>
      <c r="FU307" s="57" t="s">
        <v>15165</v>
      </c>
      <c r="FV307" s="57" t="s">
        <v>21239</v>
      </c>
      <c r="FW307" s="57" t="s">
        <v>15022</v>
      </c>
      <c r="GE307" s="57" t="s">
        <v>62</v>
      </c>
      <c r="GF307" s="57" t="s">
        <v>7483</v>
      </c>
      <c r="GG307" s="57" t="s">
        <v>7700</v>
      </c>
      <c r="GL307" s="57" t="s">
        <v>18072</v>
      </c>
      <c r="GM307" s="164" t="s">
        <v>18802</v>
      </c>
      <c r="GN307" s="57" t="s">
        <v>19036</v>
      </c>
      <c r="GO307" s="57" t="s">
        <v>594</v>
      </c>
      <c r="GP307" s="57" t="s">
        <v>608</v>
      </c>
      <c r="GQ307" s="57" t="s">
        <v>609</v>
      </c>
      <c r="GR307" s="57" t="s">
        <v>610</v>
      </c>
      <c r="GS307" s="57" t="s">
        <v>598</v>
      </c>
      <c r="GY307" s="57" t="s">
        <v>599</v>
      </c>
      <c r="GZ307" s="57" t="s">
        <v>611</v>
      </c>
      <c r="HA307" s="57" t="s">
        <v>612</v>
      </c>
      <c r="HB307" s="57" t="s">
        <v>613</v>
      </c>
      <c r="HC307" s="57" t="s">
        <v>603</v>
      </c>
      <c r="HI307" s="57" t="s">
        <v>604</v>
      </c>
      <c r="HJ307" s="57" t="s">
        <v>614</v>
      </c>
      <c r="HK307" s="57" t="s">
        <v>615</v>
      </c>
      <c r="HP307" s="57" t="s">
        <v>18061</v>
      </c>
      <c r="HQ307" s="164" t="s">
        <v>18835</v>
      </c>
      <c r="HR307" s="57" t="s">
        <v>18915</v>
      </c>
      <c r="HS307" s="57" t="s">
        <v>74</v>
      </c>
      <c r="HT307" s="57" t="s">
        <v>74</v>
      </c>
      <c r="HU307" s="57" t="s">
        <v>74</v>
      </c>
      <c r="HV307" s="57" t="s">
        <v>74</v>
      </c>
      <c r="HW307" s="57" t="s">
        <v>74</v>
      </c>
      <c r="HX307" s="57" t="s">
        <v>74</v>
      </c>
      <c r="HY307" s="57" t="s">
        <v>74</v>
      </c>
      <c r="HZ307" s="57" t="s">
        <v>74</v>
      </c>
      <c r="IA307" s="57" t="s">
        <v>79</v>
      </c>
      <c r="IB307" s="57" t="s">
        <v>74</v>
      </c>
      <c r="IC307" s="57" t="s">
        <v>74</v>
      </c>
      <c r="ID307" s="57" t="s">
        <v>74</v>
      </c>
      <c r="IE307" s="57" t="s">
        <v>74</v>
      </c>
      <c r="IF307" s="57" t="s">
        <v>74</v>
      </c>
      <c r="IG307" s="57" t="s">
        <v>68</v>
      </c>
      <c r="IH307" s="57" t="s">
        <v>68</v>
      </c>
      <c r="II307" s="57" t="s">
        <v>79</v>
      </c>
      <c r="IJ307" s="57">
        <v>21547</v>
      </c>
      <c r="IK307" s="57">
        <v>21572</v>
      </c>
      <c r="IT307" s="57">
        <v>2</v>
      </c>
      <c r="IU307" s="57">
        <v>1</v>
      </c>
      <c r="JN307" s="57">
        <v>21547</v>
      </c>
      <c r="JO307" s="57">
        <v>21572</v>
      </c>
      <c r="JP307" s="57">
        <v>21577</v>
      </c>
      <c r="JQ307" s="57">
        <v>31754</v>
      </c>
      <c r="JX307" s="57">
        <v>2</v>
      </c>
      <c r="JY307" s="57">
        <v>1</v>
      </c>
      <c r="JZ307" s="57">
        <v>2</v>
      </c>
      <c r="KA307" s="57">
        <v>2</v>
      </c>
      <c r="KR307" s="57">
        <v>31436</v>
      </c>
      <c r="KS307" s="57">
        <v>21547</v>
      </c>
      <c r="KT307" s="57">
        <v>21572</v>
      </c>
      <c r="LB307" s="57">
        <v>2</v>
      </c>
      <c r="LC307" s="57">
        <v>2</v>
      </c>
      <c r="LD307" s="57">
        <v>1</v>
      </c>
      <c r="LV307" s="57">
        <v>21572</v>
      </c>
      <c r="LW307" s="57">
        <v>21547</v>
      </c>
      <c r="MF307" s="57">
        <v>1</v>
      </c>
      <c r="MG307" s="57">
        <v>2</v>
      </c>
      <c r="MZ307" s="57">
        <v>31754</v>
      </c>
      <c r="NJ307" s="57">
        <v>2</v>
      </c>
      <c r="OD307" s="57">
        <v>21547</v>
      </c>
      <c r="OE307" s="57">
        <v>21572</v>
      </c>
      <c r="ON307" s="57">
        <v>2</v>
      </c>
      <c r="OO307" s="57">
        <v>1</v>
      </c>
      <c r="PR307" s="57" t="s">
        <v>3898</v>
      </c>
      <c r="PS307" s="57" t="s">
        <v>3899</v>
      </c>
      <c r="PT307" s="57" t="s">
        <v>3900</v>
      </c>
      <c r="PU307" s="57" t="s">
        <v>3243</v>
      </c>
      <c r="PV307" s="57" t="s">
        <v>3271</v>
      </c>
      <c r="PW307" s="57" t="s">
        <v>607</v>
      </c>
    </row>
    <row r="308" spans="1:439" ht="15" customHeight="1" x14ac:dyDescent="0.35">
      <c r="A308" s="57">
        <v>307</v>
      </c>
      <c r="B308" s="57" t="s">
        <v>503</v>
      </c>
      <c r="D308" s="57" t="s">
        <v>205</v>
      </c>
      <c r="E308" s="57" t="s">
        <v>3012</v>
      </c>
      <c r="F308" s="57" t="s">
        <v>3007</v>
      </c>
      <c r="G308" s="57" t="s">
        <v>3013</v>
      </c>
      <c r="H308" s="57" t="s">
        <v>3008</v>
      </c>
      <c r="P308" s="57" t="s">
        <v>3014</v>
      </c>
      <c r="Q308" s="57" t="s">
        <v>2990</v>
      </c>
      <c r="S308" s="57" t="s">
        <v>69</v>
      </c>
      <c r="T308" s="57" t="s">
        <v>63</v>
      </c>
      <c r="U308" s="57" t="s">
        <v>69</v>
      </c>
      <c r="V308" s="57" t="s">
        <v>63</v>
      </c>
      <c r="W308" s="57" t="s">
        <v>69</v>
      </c>
      <c r="X308" s="57" t="s">
        <v>63</v>
      </c>
      <c r="Y308" s="57" t="s">
        <v>63</v>
      </c>
      <c r="Z308" s="57" t="s">
        <v>63</v>
      </c>
      <c r="AA308" s="57" t="s">
        <v>63</v>
      </c>
      <c r="AB308" s="57" t="s">
        <v>63</v>
      </c>
      <c r="AC308" s="57" t="s">
        <v>69</v>
      </c>
      <c r="AD308" s="57" t="s">
        <v>69</v>
      </c>
      <c r="AE308" s="57" t="s">
        <v>69</v>
      </c>
      <c r="AF308" s="57" t="s">
        <v>63</v>
      </c>
      <c r="AG308" s="57" t="s">
        <v>63</v>
      </c>
      <c r="AH308" s="57" t="s">
        <v>70</v>
      </c>
      <c r="AI308" s="57" t="s">
        <v>3015</v>
      </c>
      <c r="AJ308" s="57" t="s">
        <v>65</v>
      </c>
      <c r="AK308" s="57" t="s">
        <v>65</v>
      </c>
      <c r="AL308" s="57" t="s">
        <v>66</v>
      </c>
      <c r="AO308" s="57" t="s">
        <v>190</v>
      </c>
      <c r="AP308" s="57" t="s">
        <v>20</v>
      </c>
      <c r="AQ308" s="57" t="s">
        <v>69</v>
      </c>
      <c r="AR308" s="57" t="s">
        <v>67</v>
      </c>
      <c r="AS308" s="57" t="s">
        <v>2993</v>
      </c>
      <c r="AU308" s="57" t="s">
        <v>17444</v>
      </c>
      <c r="AV308" s="57" t="s">
        <v>4487</v>
      </c>
      <c r="AW308" s="57" t="s">
        <v>4488</v>
      </c>
      <c r="AX308" s="57" t="s">
        <v>17445</v>
      </c>
      <c r="AY308" s="57" t="s">
        <v>17446</v>
      </c>
      <c r="AZ308" s="57" t="s">
        <v>17447</v>
      </c>
      <c r="BA308" s="57" t="s">
        <v>17448</v>
      </c>
      <c r="BE308" s="57" t="s">
        <v>17449</v>
      </c>
      <c r="BF308" s="57" t="s">
        <v>17450</v>
      </c>
      <c r="BG308" s="57" t="s">
        <v>17451</v>
      </c>
      <c r="BH308" s="57" t="s">
        <v>17452</v>
      </c>
      <c r="BI308" s="57" t="s">
        <v>17453</v>
      </c>
      <c r="BJ308" s="57" t="s">
        <v>17454</v>
      </c>
      <c r="BO308" s="57" t="s">
        <v>4498</v>
      </c>
      <c r="BP308" s="57" t="s">
        <v>716</v>
      </c>
      <c r="BQ308" s="57" t="s">
        <v>4865</v>
      </c>
      <c r="BV308" s="57" t="s">
        <v>18059</v>
      </c>
      <c r="BW308" s="164" t="s">
        <v>18802</v>
      </c>
      <c r="BX308" s="57" t="s">
        <v>21016</v>
      </c>
      <c r="BY308" s="57" t="s">
        <v>21240</v>
      </c>
      <c r="BZ308" s="57" t="s">
        <v>21241</v>
      </c>
      <c r="CA308" s="57" t="s">
        <v>21242</v>
      </c>
      <c r="CB308" s="57" t="s">
        <v>21243</v>
      </c>
      <c r="CC308" s="57" t="s">
        <v>21244</v>
      </c>
      <c r="CI308" s="57" t="s">
        <v>21245</v>
      </c>
      <c r="CJ308" s="57" t="s">
        <v>21246</v>
      </c>
      <c r="CK308" s="57" t="s">
        <v>21247</v>
      </c>
      <c r="CL308" s="57" t="s">
        <v>21248</v>
      </c>
      <c r="CM308" s="57" t="s">
        <v>21249</v>
      </c>
      <c r="CS308" s="57" t="s">
        <v>588</v>
      </c>
      <c r="CT308" s="57" t="s">
        <v>589</v>
      </c>
      <c r="CU308" s="57" t="s">
        <v>6825</v>
      </c>
      <c r="CZ308" s="57" t="s">
        <v>18061</v>
      </c>
      <c r="DA308" s="164" t="s">
        <v>18805</v>
      </c>
      <c r="DB308" s="57" t="s">
        <v>18804</v>
      </c>
      <c r="DC308" s="57" t="s">
        <v>21250</v>
      </c>
      <c r="DD308" s="57" t="s">
        <v>21251</v>
      </c>
      <c r="DE308" s="57" t="s">
        <v>21252</v>
      </c>
      <c r="DF308" s="57" t="s">
        <v>10618</v>
      </c>
      <c r="DM308" s="57" t="s">
        <v>17423</v>
      </c>
      <c r="DN308" s="57" t="s">
        <v>21253</v>
      </c>
      <c r="DO308" s="57" t="s">
        <v>21254</v>
      </c>
      <c r="DW308" s="57" t="s">
        <v>10625</v>
      </c>
      <c r="DX308" s="57" t="s">
        <v>8171</v>
      </c>
      <c r="ED308" s="57" t="s">
        <v>18063</v>
      </c>
      <c r="EE308" s="164" t="s">
        <v>18805</v>
      </c>
      <c r="EF308" s="57" t="s">
        <v>19959</v>
      </c>
      <c r="EG308" s="57" t="s">
        <v>17429</v>
      </c>
      <c r="EH308" s="57" t="s">
        <v>21255</v>
      </c>
      <c r="EI308" s="57" t="s">
        <v>21256</v>
      </c>
      <c r="EJ308" s="57" t="s">
        <v>21257</v>
      </c>
      <c r="EK308" s="57" t="s">
        <v>13107</v>
      </c>
      <c r="EQ308" s="57" t="s">
        <v>13294</v>
      </c>
      <c r="ER308" s="57" t="s">
        <v>19960</v>
      </c>
      <c r="ES308" s="57" t="s">
        <v>14342</v>
      </c>
      <c r="ET308" s="57" t="s">
        <v>17435</v>
      </c>
      <c r="EU308" s="57" t="s">
        <v>21258</v>
      </c>
      <c r="FA308" s="57" t="s">
        <v>6405</v>
      </c>
      <c r="FB308" s="57" t="s">
        <v>14343</v>
      </c>
      <c r="FC308" s="57" t="s">
        <v>21259</v>
      </c>
      <c r="FH308" s="57" t="s">
        <v>18084</v>
      </c>
      <c r="FI308" s="164" t="s">
        <v>18802</v>
      </c>
      <c r="FJ308" s="57" t="s">
        <v>18853</v>
      </c>
      <c r="FK308" s="57" t="s">
        <v>17439</v>
      </c>
      <c r="FL308" s="57" t="s">
        <v>21260</v>
      </c>
      <c r="FM308" s="57" t="s">
        <v>15018</v>
      </c>
      <c r="FU308" s="57" t="s">
        <v>15165</v>
      </c>
      <c r="FV308" s="57" t="s">
        <v>21261</v>
      </c>
      <c r="FW308" s="57" t="s">
        <v>21262</v>
      </c>
      <c r="GE308" s="57" t="s">
        <v>62</v>
      </c>
      <c r="GF308" s="57" t="s">
        <v>7483</v>
      </c>
      <c r="GG308" s="57" t="s">
        <v>7700</v>
      </c>
      <c r="GL308" s="57" t="s">
        <v>18072</v>
      </c>
      <c r="GM308" s="164" t="s">
        <v>18802</v>
      </c>
      <c r="GN308" s="57" t="s">
        <v>19036</v>
      </c>
      <c r="GO308" s="57" t="s">
        <v>594</v>
      </c>
      <c r="GP308" s="57" t="s">
        <v>688</v>
      </c>
      <c r="GQ308" s="57" t="s">
        <v>776</v>
      </c>
      <c r="GR308" s="57" t="s">
        <v>609</v>
      </c>
      <c r="GS308" s="57" t="s">
        <v>21263</v>
      </c>
      <c r="GT308" s="57" t="s">
        <v>598</v>
      </c>
      <c r="GY308" s="57" t="s">
        <v>599</v>
      </c>
      <c r="GZ308" s="57" t="s">
        <v>21264</v>
      </c>
      <c r="HA308" s="57" t="s">
        <v>21265</v>
      </c>
      <c r="HB308" s="57" t="s">
        <v>21266</v>
      </c>
      <c r="HC308" s="57" t="s">
        <v>21267</v>
      </c>
      <c r="HD308" s="57" t="s">
        <v>603</v>
      </c>
      <c r="HI308" s="57" t="s">
        <v>604</v>
      </c>
      <c r="HJ308" s="57" t="s">
        <v>614</v>
      </c>
      <c r="HK308" s="57" t="s">
        <v>615</v>
      </c>
      <c r="HP308" s="57" t="s">
        <v>18061</v>
      </c>
      <c r="HQ308" s="164" t="s">
        <v>18835</v>
      </c>
      <c r="HR308" s="57" t="s">
        <v>18883</v>
      </c>
      <c r="HS308" s="57" t="s">
        <v>74</v>
      </c>
      <c r="HT308" s="57" t="s">
        <v>74</v>
      </c>
      <c r="HU308" s="57" t="s">
        <v>74</v>
      </c>
      <c r="HV308" s="57" t="s">
        <v>74</v>
      </c>
      <c r="HW308" s="57" t="s">
        <v>74</v>
      </c>
      <c r="HX308" s="57" t="s">
        <v>74</v>
      </c>
      <c r="HY308" s="57" t="s">
        <v>74</v>
      </c>
      <c r="HZ308" s="57" t="s">
        <v>74</v>
      </c>
      <c r="IA308" s="57" t="s">
        <v>79</v>
      </c>
      <c r="IB308" s="57" t="s">
        <v>74</v>
      </c>
      <c r="IC308" s="57" t="s">
        <v>74</v>
      </c>
      <c r="ID308" s="57" t="s">
        <v>74</v>
      </c>
      <c r="IE308" s="57" t="s">
        <v>74</v>
      </c>
      <c r="IF308" s="57" t="s">
        <v>74</v>
      </c>
      <c r="IG308" s="57" t="s">
        <v>68</v>
      </c>
      <c r="IH308" s="57" t="s">
        <v>68</v>
      </c>
      <c r="II308" s="57" t="s">
        <v>74</v>
      </c>
      <c r="IJ308" s="57">
        <v>21547</v>
      </c>
      <c r="IK308" s="57">
        <v>21572</v>
      </c>
      <c r="IL308" s="57">
        <v>21577</v>
      </c>
      <c r="IT308" s="57">
        <v>2</v>
      </c>
      <c r="IU308" s="57">
        <v>1</v>
      </c>
      <c r="IV308" s="57">
        <v>2</v>
      </c>
      <c r="JN308" s="57">
        <v>21547</v>
      </c>
      <c r="JO308" s="57">
        <v>21572</v>
      </c>
      <c r="JP308" s="57">
        <v>21577</v>
      </c>
      <c r="JQ308" s="57">
        <v>31620</v>
      </c>
      <c r="JX308" s="57">
        <v>2</v>
      </c>
      <c r="JY308" s="57">
        <v>1</v>
      </c>
      <c r="JZ308" s="57">
        <v>2</v>
      </c>
      <c r="KA308" s="57">
        <v>2</v>
      </c>
      <c r="KR308" s="57">
        <v>21547</v>
      </c>
      <c r="KS308" s="57">
        <v>21572</v>
      </c>
      <c r="KT308" s="57">
        <v>21577</v>
      </c>
      <c r="KU308" s="57">
        <v>31436</v>
      </c>
      <c r="LB308" s="57">
        <v>2</v>
      </c>
      <c r="LC308" s="57">
        <v>1</v>
      </c>
      <c r="LD308" s="57">
        <v>2</v>
      </c>
      <c r="LE308" s="57">
        <v>2</v>
      </c>
      <c r="LV308" s="57">
        <v>21547</v>
      </c>
      <c r="LW308" s="57">
        <v>21572</v>
      </c>
      <c r="LX308" s="57">
        <v>31436</v>
      </c>
      <c r="MF308" s="57">
        <v>2</v>
      </c>
      <c r="MG308" s="57">
        <v>1</v>
      </c>
      <c r="MH308" s="57">
        <v>2</v>
      </c>
      <c r="MZ308" s="57">
        <v>21547</v>
      </c>
      <c r="NA308" s="57">
        <v>21572</v>
      </c>
      <c r="NB308" s="57">
        <v>21577</v>
      </c>
      <c r="NC308" s="57">
        <v>31754</v>
      </c>
      <c r="NJ308" s="57">
        <v>2</v>
      </c>
      <c r="NK308" s="57">
        <v>1</v>
      </c>
      <c r="NL308" s="57">
        <v>2</v>
      </c>
      <c r="NM308" s="57">
        <v>2</v>
      </c>
      <c r="OD308" s="57">
        <v>21547</v>
      </c>
      <c r="OE308" s="57">
        <v>21572</v>
      </c>
      <c r="ON308" s="57">
        <v>2</v>
      </c>
      <c r="OO308" s="57">
        <v>1</v>
      </c>
      <c r="PR308" s="57" t="s">
        <v>4412</v>
      </c>
      <c r="PS308" s="57" t="s">
        <v>3899</v>
      </c>
      <c r="PT308" s="57" t="s">
        <v>3900</v>
      </c>
      <c r="PU308" s="57" t="s">
        <v>3243</v>
      </c>
      <c r="PV308" s="57" t="s">
        <v>3271</v>
      </c>
      <c r="PW308" s="57" t="s">
        <v>592</v>
      </c>
    </row>
    <row r="309" spans="1:439" ht="15" customHeight="1" x14ac:dyDescent="0.35">
      <c r="A309" s="57">
        <v>308</v>
      </c>
      <c r="B309" s="57" t="s">
        <v>503</v>
      </c>
      <c r="D309" s="57" t="s">
        <v>483</v>
      </c>
      <c r="E309" s="57" t="s">
        <v>3016</v>
      </c>
      <c r="F309" s="57" t="s">
        <v>3017</v>
      </c>
      <c r="G309" s="57" t="s">
        <v>3018</v>
      </c>
      <c r="H309" s="57" t="s">
        <v>3019</v>
      </c>
      <c r="I309" s="57" t="s">
        <v>3020</v>
      </c>
      <c r="P309" s="57" t="s">
        <v>3021</v>
      </c>
      <c r="Q309" s="57" t="s">
        <v>3022</v>
      </c>
      <c r="S309" s="57" t="s">
        <v>69</v>
      </c>
      <c r="T309" s="57" t="s">
        <v>69</v>
      </c>
      <c r="U309" s="57" t="s">
        <v>69</v>
      </c>
      <c r="V309" s="57" t="s">
        <v>69</v>
      </c>
      <c r="W309" s="57" t="s">
        <v>69</v>
      </c>
      <c r="X309" s="57" t="s">
        <v>69</v>
      </c>
      <c r="Y309" s="57" t="s">
        <v>63</v>
      </c>
      <c r="Z309" s="57" t="s">
        <v>69</v>
      </c>
      <c r="AA309" s="57" t="s">
        <v>69</v>
      </c>
      <c r="AB309" s="57" t="s">
        <v>63</v>
      </c>
      <c r="AC309" s="57" t="s">
        <v>69</v>
      </c>
      <c r="AD309" s="57" t="s">
        <v>63</v>
      </c>
      <c r="AE309" s="57" t="s">
        <v>69</v>
      </c>
      <c r="AF309" s="57" t="s">
        <v>69</v>
      </c>
      <c r="AG309" s="57" t="s">
        <v>69</v>
      </c>
      <c r="AH309" s="57" t="s">
        <v>75</v>
      </c>
      <c r="AI309" s="57" t="s">
        <v>3023</v>
      </c>
      <c r="AJ309" s="57" t="s">
        <v>83</v>
      </c>
      <c r="AK309" s="57" t="s">
        <v>83</v>
      </c>
      <c r="AL309" s="57" t="s">
        <v>77</v>
      </c>
      <c r="AM309" s="57" t="s">
        <v>3024</v>
      </c>
      <c r="AN309" s="57" t="s">
        <v>3025</v>
      </c>
      <c r="AO309" s="57" t="s">
        <v>1127</v>
      </c>
      <c r="AP309" s="57" t="s">
        <v>20</v>
      </c>
      <c r="AQ309" s="57" t="s">
        <v>63</v>
      </c>
      <c r="AR309" s="57" t="s">
        <v>78</v>
      </c>
      <c r="AS309" s="57" t="s">
        <v>2993</v>
      </c>
      <c r="AU309" s="57" t="s">
        <v>17455</v>
      </c>
      <c r="AV309" s="57" t="s">
        <v>17456</v>
      </c>
      <c r="AW309" s="57" t="s">
        <v>17457</v>
      </c>
      <c r="AX309" s="57" t="s">
        <v>17458</v>
      </c>
      <c r="AY309" s="57" t="s">
        <v>17459</v>
      </c>
      <c r="AZ309" s="57" t="s">
        <v>17460</v>
      </c>
      <c r="BE309" s="57" t="s">
        <v>17461</v>
      </c>
      <c r="BF309" s="57" t="s">
        <v>17462</v>
      </c>
      <c r="BG309" s="57" t="s">
        <v>17463</v>
      </c>
      <c r="BH309" s="57" t="s">
        <v>4677</v>
      </c>
      <c r="BI309" s="57" t="s">
        <v>17464</v>
      </c>
      <c r="BJ309" s="57" t="s">
        <v>17465</v>
      </c>
      <c r="BO309" s="57" t="s">
        <v>4681</v>
      </c>
      <c r="BP309" s="57" t="s">
        <v>10190</v>
      </c>
      <c r="BQ309" s="57" t="s">
        <v>17466</v>
      </c>
      <c r="BV309" s="57" t="s">
        <v>18056</v>
      </c>
      <c r="BW309" s="164" t="s">
        <v>18805</v>
      </c>
      <c r="BX309" s="57" t="s">
        <v>21268</v>
      </c>
      <c r="BY309" s="57" t="s">
        <v>17467</v>
      </c>
      <c r="BZ309" s="57" t="s">
        <v>17468</v>
      </c>
      <c r="CA309" s="57" t="s">
        <v>17469</v>
      </c>
      <c r="CB309" s="57" t="s">
        <v>17470</v>
      </c>
      <c r="CI309" s="57" t="s">
        <v>17471</v>
      </c>
      <c r="CJ309" s="57" t="s">
        <v>7509</v>
      </c>
      <c r="CK309" s="57" t="s">
        <v>17472</v>
      </c>
      <c r="CL309" s="57" t="s">
        <v>10151</v>
      </c>
      <c r="CS309" s="57" t="s">
        <v>4579</v>
      </c>
      <c r="CT309" s="57" t="s">
        <v>4777</v>
      </c>
      <c r="CU309" s="57" t="s">
        <v>716</v>
      </c>
      <c r="CZ309" s="57" t="s">
        <v>18078</v>
      </c>
      <c r="DA309" s="164" t="s">
        <v>18802</v>
      </c>
      <c r="DB309" s="57" t="s">
        <v>21269</v>
      </c>
      <c r="DC309" s="57" t="s">
        <v>21270</v>
      </c>
      <c r="DD309" s="57" t="s">
        <v>21271</v>
      </c>
      <c r="DE309" s="57" t="s">
        <v>21272</v>
      </c>
      <c r="DF309" s="57" t="s">
        <v>7295</v>
      </c>
      <c r="DG309" s="57" t="s">
        <v>21273</v>
      </c>
      <c r="DH309" s="57" t="s">
        <v>10793</v>
      </c>
      <c r="DM309" s="57" t="s">
        <v>21274</v>
      </c>
      <c r="DN309" s="57" t="s">
        <v>21275</v>
      </c>
      <c r="DO309" s="57" t="s">
        <v>21276</v>
      </c>
      <c r="DP309" s="57" t="s">
        <v>12385</v>
      </c>
      <c r="DQ309" s="57" t="s">
        <v>21277</v>
      </c>
      <c r="DR309" s="57" t="s">
        <v>21278</v>
      </c>
      <c r="DW309" s="57" t="s">
        <v>10011</v>
      </c>
      <c r="DX309" s="57" t="s">
        <v>10802</v>
      </c>
      <c r="DY309" s="57" t="s">
        <v>5676</v>
      </c>
      <c r="ED309" s="57" t="s">
        <v>18056</v>
      </c>
      <c r="EE309" s="164" t="s">
        <v>18802</v>
      </c>
      <c r="EF309" s="57" t="s">
        <v>18832</v>
      </c>
      <c r="EG309" s="57" t="s">
        <v>17473</v>
      </c>
      <c r="EH309" s="57" t="s">
        <v>9906</v>
      </c>
      <c r="EI309" s="57" t="s">
        <v>17474</v>
      </c>
      <c r="EJ309" s="57" t="s">
        <v>8624</v>
      </c>
      <c r="EQ309" s="57" t="s">
        <v>17475</v>
      </c>
      <c r="ER309" s="57" t="s">
        <v>17476</v>
      </c>
      <c r="ES309" s="57" t="s">
        <v>8628</v>
      </c>
      <c r="ET309" s="57" t="s">
        <v>17477</v>
      </c>
      <c r="FA309" s="57" t="s">
        <v>17478</v>
      </c>
      <c r="FB309" s="57" t="s">
        <v>4602</v>
      </c>
      <c r="FH309" s="57" t="s">
        <v>18056</v>
      </c>
      <c r="FI309" s="164" t="s">
        <v>18805</v>
      </c>
      <c r="FJ309" s="57" t="s">
        <v>20990</v>
      </c>
      <c r="FK309" s="57" t="s">
        <v>17479</v>
      </c>
      <c r="FL309" s="57" t="s">
        <v>15065</v>
      </c>
      <c r="FM309" s="57" t="s">
        <v>17480</v>
      </c>
      <c r="FN309" s="57" t="s">
        <v>7453</v>
      </c>
      <c r="FO309" s="57" t="s">
        <v>17481</v>
      </c>
      <c r="FP309" s="57" t="s">
        <v>17482</v>
      </c>
      <c r="FQ309" s="57" t="s">
        <v>7454</v>
      </c>
      <c r="FU309" s="57" t="s">
        <v>17483</v>
      </c>
      <c r="FV309" s="57" t="s">
        <v>17484</v>
      </c>
      <c r="FW309" s="57" t="s">
        <v>7461</v>
      </c>
      <c r="FX309" s="57" t="s">
        <v>7462</v>
      </c>
      <c r="FY309" s="57" t="s">
        <v>17485</v>
      </c>
      <c r="FZ309" s="57" t="s">
        <v>17486</v>
      </c>
      <c r="GA309" s="57" t="s">
        <v>7463</v>
      </c>
      <c r="GE309" s="57" t="s">
        <v>5007</v>
      </c>
      <c r="GF309" s="57" t="s">
        <v>5712</v>
      </c>
      <c r="GG309" s="57" t="s">
        <v>14253</v>
      </c>
      <c r="GL309" s="57" t="s">
        <v>18075</v>
      </c>
      <c r="GM309" s="164" t="s">
        <v>18805</v>
      </c>
      <c r="GN309" s="57" t="s">
        <v>21279</v>
      </c>
      <c r="GO309" s="57" t="s">
        <v>17487</v>
      </c>
      <c r="GP309" s="57" t="s">
        <v>17488</v>
      </c>
      <c r="GQ309" s="57" t="s">
        <v>17489</v>
      </c>
      <c r="GR309" s="57" t="s">
        <v>17490</v>
      </c>
      <c r="GS309" s="57" t="s">
        <v>10521</v>
      </c>
      <c r="GT309" s="57" t="s">
        <v>17491</v>
      </c>
      <c r="GU309" s="57" t="s">
        <v>10522</v>
      </c>
      <c r="GY309" s="57" t="s">
        <v>17492</v>
      </c>
      <c r="GZ309" s="57" t="s">
        <v>17493</v>
      </c>
      <c r="HA309" s="57" t="s">
        <v>17494</v>
      </c>
      <c r="HB309" s="57" t="s">
        <v>17495</v>
      </c>
      <c r="HC309" s="57" t="s">
        <v>17496</v>
      </c>
      <c r="HD309" s="57" t="s">
        <v>17497</v>
      </c>
      <c r="HE309" s="57" t="s">
        <v>10529</v>
      </c>
      <c r="HI309" s="57" t="s">
        <v>12485</v>
      </c>
      <c r="HJ309" s="57" t="s">
        <v>6405</v>
      </c>
      <c r="HK309" s="57" t="s">
        <v>11470</v>
      </c>
      <c r="HP309" s="57" t="s">
        <v>18063</v>
      </c>
      <c r="HQ309" s="164" t="s">
        <v>18802</v>
      </c>
      <c r="HR309" s="57" t="s">
        <v>19009</v>
      </c>
      <c r="HS309" s="57" t="s">
        <v>84</v>
      </c>
      <c r="HT309" s="57" t="s">
        <v>84</v>
      </c>
      <c r="HU309" s="57" t="s">
        <v>82</v>
      </c>
      <c r="HV309" s="57" t="s">
        <v>82</v>
      </c>
      <c r="HW309" s="57" t="s">
        <v>82</v>
      </c>
      <c r="HX309" s="57" t="s">
        <v>84</v>
      </c>
      <c r="HY309" s="57" t="s">
        <v>84</v>
      </c>
      <c r="HZ309" s="57" t="s">
        <v>84</v>
      </c>
      <c r="IA309" s="57" t="s">
        <v>84</v>
      </c>
      <c r="IB309" s="57" t="s">
        <v>84</v>
      </c>
      <c r="IC309" s="57" t="s">
        <v>84</v>
      </c>
      <c r="ID309" s="57" t="s">
        <v>84</v>
      </c>
      <c r="IE309" s="57" t="s">
        <v>82</v>
      </c>
      <c r="IF309" s="57" t="s">
        <v>84</v>
      </c>
      <c r="IG309" s="57" t="s">
        <v>84</v>
      </c>
      <c r="IH309" s="57" t="s">
        <v>84</v>
      </c>
      <c r="II309" s="57" t="s">
        <v>68</v>
      </c>
      <c r="IJ309" s="57">
        <v>21547</v>
      </c>
      <c r="IK309" s="57">
        <v>21572</v>
      </c>
      <c r="IL309" s="57">
        <v>21577</v>
      </c>
      <c r="IM309" s="57">
        <v>31652</v>
      </c>
      <c r="IN309" s="57">
        <v>32079</v>
      </c>
      <c r="IT309" s="57">
        <v>3</v>
      </c>
      <c r="IU309" s="57">
        <v>2</v>
      </c>
      <c r="IV309" s="57">
        <v>3</v>
      </c>
      <c r="IW309" s="57">
        <v>3</v>
      </c>
      <c r="IX309" s="57">
        <v>3</v>
      </c>
      <c r="JN309" s="57">
        <v>21547</v>
      </c>
      <c r="JO309" s="57">
        <v>21572</v>
      </c>
      <c r="JP309" s="57">
        <v>21577</v>
      </c>
      <c r="JQ309" s="57">
        <v>32079</v>
      </c>
      <c r="JR309" s="57">
        <v>32110</v>
      </c>
      <c r="JX309" s="57">
        <v>3</v>
      </c>
      <c r="JY309" s="57">
        <v>2</v>
      </c>
      <c r="JZ309" s="57">
        <v>3</v>
      </c>
      <c r="KA309" s="57">
        <v>3</v>
      </c>
      <c r="KB309" s="57">
        <v>3</v>
      </c>
      <c r="KR309" s="57">
        <v>21547</v>
      </c>
      <c r="KS309" s="57">
        <v>21572</v>
      </c>
      <c r="KT309" s="57">
        <v>21577</v>
      </c>
      <c r="KU309" s="57">
        <v>31436</v>
      </c>
      <c r="KV309" s="57">
        <v>46301</v>
      </c>
      <c r="LB309" s="57">
        <v>3</v>
      </c>
      <c r="LC309" s="57">
        <v>2</v>
      </c>
      <c r="LD309" s="57">
        <v>3</v>
      </c>
      <c r="LE309" s="57">
        <v>2</v>
      </c>
      <c r="LF309" s="57">
        <v>2</v>
      </c>
      <c r="LV309" s="57">
        <v>21547</v>
      </c>
      <c r="LW309" s="57">
        <v>21572</v>
      </c>
      <c r="LX309" s="57">
        <v>21577</v>
      </c>
      <c r="LY309" s="57">
        <v>32110</v>
      </c>
      <c r="LZ309" s="57">
        <v>46301</v>
      </c>
      <c r="MF309" s="57">
        <v>3</v>
      </c>
      <c r="MG309" s="57">
        <v>2</v>
      </c>
      <c r="MH309" s="57">
        <v>3</v>
      </c>
      <c r="MI309" s="57">
        <v>3</v>
      </c>
      <c r="MJ309" s="57">
        <v>2</v>
      </c>
      <c r="MZ309" s="57">
        <v>21547</v>
      </c>
      <c r="NA309" s="57">
        <v>21572</v>
      </c>
      <c r="NB309" s="57">
        <v>32110</v>
      </c>
      <c r="NC309" s="57">
        <v>46301</v>
      </c>
      <c r="NJ309" s="57">
        <v>3</v>
      </c>
      <c r="NK309" s="57">
        <v>2</v>
      </c>
      <c r="NL309" s="57">
        <v>3</v>
      </c>
      <c r="NM309" s="57">
        <v>2</v>
      </c>
      <c r="OD309" s="57">
        <v>21547</v>
      </c>
      <c r="OE309" s="57">
        <v>21572</v>
      </c>
      <c r="OF309" s="57">
        <v>21577</v>
      </c>
      <c r="OG309" s="57">
        <v>31436</v>
      </c>
      <c r="OH309" s="57">
        <v>31407</v>
      </c>
      <c r="ON309" s="57">
        <v>3</v>
      </c>
      <c r="OO309" s="57">
        <v>2</v>
      </c>
      <c r="OP309" s="57">
        <v>3</v>
      </c>
      <c r="OQ309" s="57">
        <v>2</v>
      </c>
      <c r="OR309" s="57">
        <v>3</v>
      </c>
      <c r="PR309" s="57" t="s">
        <v>4413</v>
      </c>
      <c r="PS309" s="57" t="s">
        <v>4414</v>
      </c>
      <c r="PT309" s="57" t="s">
        <v>3197</v>
      </c>
      <c r="PU309" s="57" t="s">
        <v>4415</v>
      </c>
      <c r="PV309" s="57" t="s">
        <v>4416</v>
      </c>
      <c r="PW309" s="57" t="s">
        <v>4417</v>
      </c>
    </row>
    <row r="310" spans="1:439" ht="15" customHeight="1" x14ac:dyDescent="0.35">
      <c r="A310" s="57">
        <v>309</v>
      </c>
      <c r="B310" s="57" t="s">
        <v>503</v>
      </c>
      <c r="D310" s="57" t="s">
        <v>195</v>
      </c>
      <c r="E310" s="57" t="s">
        <v>3026</v>
      </c>
      <c r="F310" s="57" t="s">
        <v>3027</v>
      </c>
      <c r="P310" s="57" t="s">
        <v>1397</v>
      </c>
      <c r="S310" s="57" t="s">
        <v>69</v>
      </c>
      <c r="T310" s="57" t="s">
        <v>69</v>
      </c>
      <c r="U310" s="57" t="s">
        <v>69</v>
      </c>
      <c r="V310" s="57" t="s">
        <v>63</v>
      </c>
      <c r="W310" s="57" t="s">
        <v>69</v>
      </c>
      <c r="X310" s="57" t="s">
        <v>69</v>
      </c>
      <c r="Y310" s="57" t="s">
        <v>69</v>
      </c>
      <c r="Z310" s="57" t="s">
        <v>69</v>
      </c>
      <c r="AA310" s="57" t="s">
        <v>69</v>
      </c>
      <c r="AB310" s="57" t="s">
        <v>63</v>
      </c>
      <c r="AC310" s="57" t="s">
        <v>63</v>
      </c>
      <c r="AD310" s="57" t="s">
        <v>69</v>
      </c>
      <c r="AE310" s="57" t="s">
        <v>69</v>
      </c>
      <c r="AF310" s="57" t="s">
        <v>69</v>
      </c>
      <c r="AG310" s="57" t="s">
        <v>69</v>
      </c>
      <c r="AH310" s="57" t="s">
        <v>64</v>
      </c>
      <c r="AI310" s="57" t="s">
        <v>3028</v>
      </c>
      <c r="AJ310" s="57" t="s">
        <v>65</v>
      </c>
      <c r="AK310" s="57" t="s">
        <v>65</v>
      </c>
      <c r="AL310" s="57" t="s">
        <v>66</v>
      </c>
      <c r="AO310" s="57" t="s">
        <v>182</v>
      </c>
      <c r="AP310" s="57" t="s">
        <v>20</v>
      </c>
      <c r="AQ310" s="57" t="s">
        <v>69</v>
      </c>
      <c r="AR310" s="57" t="s">
        <v>78</v>
      </c>
      <c r="AS310" s="57" t="s">
        <v>3029</v>
      </c>
      <c r="AU310" s="57" t="s">
        <v>17498</v>
      </c>
      <c r="AV310" s="57" t="s">
        <v>17499</v>
      </c>
      <c r="AW310" s="57" t="s">
        <v>17500</v>
      </c>
      <c r="AX310" s="57" t="s">
        <v>17501</v>
      </c>
      <c r="BE310" s="57" t="s">
        <v>17502</v>
      </c>
      <c r="BF310" s="57" t="s">
        <v>17503</v>
      </c>
      <c r="BG310" s="57" t="s">
        <v>17504</v>
      </c>
      <c r="BH310" s="57" t="s">
        <v>17505</v>
      </c>
      <c r="BI310" s="57" t="s">
        <v>17506</v>
      </c>
      <c r="BO310" s="57" t="s">
        <v>4498</v>
      </c>
      <c r="BP310" s="57" t="s">
        <v>17507</v>
      </c>
      <c r="BQ310" s="57" t="s">
        <v>630</v>
      </c>
      <c r="BV310" s="57" t="s">
        <v>18059</v>
      </c>
      <c r="BW310" s="164" t="s">
        <v>18805</v>
      </c>
      <c r="BX310" s="57" t="s">
        <v>19126</v>
      </c>
      <c r="BY310" s="57" t="s">
        <v>17508</v>
      </c>
      <c r="BZ310" s="57" t="s">
        <v>17509</v>
      </c>
      <c r="CA310" s="57" t="s">
        <v>17510</v>
      </c>
      <c r="CB310" s="57" t="s">
        <v>17511</v>
      </c>
      <c r="CC310" s="57" t="s">
        <v>17512</v>
      </c>
      <c r="CD310" s="57" t="s">
        <v>17513</v>
      </c>
      <c r="CE310" s="57" t="s">
        <v>17514</v>
      </c>
      <c r="CI310" s="57" t="s">
        <v>17515</v>
      </c>
      <c r="CJ310" s="57" t="s">
        <v>17516</v>
      </c>
      <c r="CK310" s="57" t="s">
        <v>17517</v>
      </c>
      <c r="CL310" s="57" t="s">
        <v>17518</v>
      </c>
      <c r="CM310" s="57" t="s">
        <v>17519</v>
      </c>
      <c r="CN310" s="57" t="s">
        <v>17520</v>
      </c>
      <c r="CO310" s="57" t="s">
        <v>17521</v>
      </c>
      <c r="CS310" s="57" t="s">
        <v>4517</v>
      </c>
      <c r="CT310" s="57" t="s">
        <v>17522</v>
      </c>
      <c r="CU310" s="57" t="s">
        <v>630</v>
      </c>
      <c r="CZ310" s="57" t="s">
        <v>18069</v>
      </c>
      <c r="DA310" s="164" t="s">
        <v>18802</v>
      </c>
      <c r="DB310" s="57" t="s">
        <v>19149</v>
      </c>
      <c r="DC310" s="57" t="s">
        <v>617</v>
      </c>
      <c r="DD310" s="57" t="s">
        <v>618</v>
      </c>
      <c r="DE310" s="57" t="s">
        <v>619</v>
      </c>
      <c r="DF310" s="57" t="s">
        <v>620</v>
      </c>
      <c r="DG310" s="57" t="s">
        <v>621</v>
      </c>
      <c r="DH310" s="57" t="s">
        <v>622</v>
      </c>
      <c r="DM310" s="57" t="s">
        <v>623</v>
      </c>
      <c r="DN310" s="57" t="s">
        <v>624</v>
      </c>
      <c r="DO310" s="57" t="s">
        <v>625</v>
      </c>
      <c r="DP310" s="57" t="s">
        <v>626</v>
      </c>
      <c r="DQ310" s="57" t="s">
        <v>627</v>
      </c>
      <c r="DW310" s="57" t="s">
        <v>628</v>
      </c>
      <c r="DX310" s="57" t="s">
        <v>629</v>
      </c>
      <c r="DY310" s="57" t="s">
        <v>630</v>
      </c>
      <c r="ED310" s="57" t="s">
        <v>18061</v>
      </c>
      <c r="EE310" s="164" t="s">
        <v>20080</v>
      </c>
      <c r="EF310" s="57" t="s">
        <v>18901</v>
      </c>
      <c r="EG310" s="57" t="s">
        <v>633</v>
      </c>
      <c r="EH310" s="57" t="s">
        <v>634</v>
      </c>
      <c r="EI310" s="57" t="s">
        <v>635</v>
      </c>
      <c r="EJ310" s="57" t="s">
        <v>636</v>
      </c>
      <c r="EK310" s="57" t="s">
        <v>637</v>
      </c>
      <c r="EL310" s="57" t="s">
        <v>638</v>
      </c>
      <c r="EM310" s="57" t="s">
        <v>639</v>
      </c>
      <c r="EQ310" s="57" t="s">
        <v>640</v>
      </c>
      <c r="ER310" s="57" t="s">
        <v>641</v>
      </c>
      <c r="ES310" s="57" t="s">
        <v>642</v>
      </c>
      <c r="ET310" s="57" t="s">
        <v>643</v>
      </c>
      <c r="EU310" s="57" t="s">
        <v>644</v>
      </c>
      <c r="EV310" s="57" t="s">
        <v>645</v>
      </c>
      <c r="EW310" s="57" t="s">
        <v>646</v>
      </c>
      <c r="FA310" s="57" t="s">
        <v>647</v>
      </c>
      <c r="FB310" s="57" t="s">
        <v>648</v>
      </c>
      <c r="FC310" s="57" t="s">
        <v>649</v>
      </c>
      <c r="FH310" s="57" t="s">
        <v>18061</v>
      </c>
      <c r="FI310" s="164" t="s">
        <v>18805</v>
      </c>
      <c r="FJ310" s="57" t="s">
        <v>19042</v>
      </c>
      <c r="FK310" s="57" t="s">
        <v>651</v>
      </c>
      <c r="FL310" s="57" t="s">
        <v>652</v>
      </c>
      <c r="FM310" s="57" t="s">
        <v>653</v>
      </c>
      <c r="FN310" s="57" t="s">
        <v>654</v>
      </c>
      <c r="FO310" s="57" t="s">
        <v>655</v>
      </c>
      <c r="FP310" s="57" t="s">
        <v>656</v>
      </c>
      <c r="FQ310" s="57" t="s">
        <v>598</v>
      </c>
      <c r="FU310" s="57" t="s">
        <v>657</v>
      </c>
      <c r="FV310" s="57" t="s">
        <v>658</v>
      </c>
      <c r="FW310" s="57" t="s">
        <v>659</v>
      </c>
      <c r="FX310" s="57" t="s">
        <v>660</v>
      </c>
      <c r="FY310" s="57" t="s">
        <v>661</v>
      </c>
      <c r="FZ310" s="57" t="s">
        <v>662</v>
      </c>
      <c r="GA310" s="57" t="s">
        <v>663</v>
      </c>
      <c r="GE310" s="57" t="s">
        <v>664</v>
      </c>
      <c r="GF310" s="57" t="s">
        <v>665</v>
      </c>
      <c r="GG310" s="57" t="s">
        <v>666</v>
      </c>
      <c r="GL310" s="57" t="s">
        <v>18061</v>
      </c>
      <c r="GM310" s="164" t="s">
        <v>18835</v>
      </c>
      <c r="GN310" s="57" t="s">
        <v>21280</v>
      </c>
      <c r="GO310" s="57" t="s">
        <v>17523</v>
      </c>
      <c r="GP310" s="57" t="s">
        <v>17524</v>
      </c>
      <c r="GQ310" s="57" t="s">
        <v>17525</v>
      </c>
      <c r="GR310" s="57" t="s">
        <v>17526</v>
      </c>
      <c r="GS310" s="57" t="s">
        <v>16268</v>
      </c>
      <c r="GY310" s="57" t="s">
        <v>17527</v>
      </c>
      <c r="GZ310" s="57" t="s">
        <v>17528</v>
      </c>
      <c r="HA310" s="57" t="s">
        <v>17529</v>
      </c>
      <c r="HB310" s="57" t="s">
        <v>17530</v>
      </c>
      <c r="HC310" s="57" t="s">
        <v>13112</v>
      </c>
      <c r="HI310" s="57" t="s">
        <v>12536</v>
      </c>
      <c r="HJ310" s="57" t="s">
        <v>10614</v>
      </c>
      <c r="HK310" s="57" t="s">
        <v>9216</v>
      </c>
      <c r="HP310" s="57" t="s">
        <v>18084</v>
      </c>
      <c r="HQ310" s="164" t="s">
        <v>18802</v>
      </c>
      <c r="HR310" s="57" t="s">
        <v>21281</v>
      </c>
      <c r="HS310" s="57" t="s">
        <v>74</v>
      </c>
      <c r="HT310" s="57" t="s">
        <v>74</v>
      </c>
      <c r="HU310" s="57" t="s">
        <v>74</v>
      </c>
      <c r="HV310" s="57" t="s">
        <v>74</v>
      </c>
      <c r="HW310" s="57" t="s">
        <v>74</v>
      </c>
      <c r="HX310" s="57" t="s">
        <v>74</v>
      </c>
      <c r="HY310" s="57" t="s">
        <v>74</v>
      </c>
      <c r="HZ310" s="57" t="s">
        <v>74</v>
      </c>
      <c r="IA310" s="57" t="s">
        <v>74</v>
      </c>
      <c r="IB310" s="57" t="s">
        <v>74</v>
      </c>
      <c r="IC310" s="57" t="s">
        <v>74</v>
      </c>
      <c r="ID310" s="57" t="s">
        <v>74</v>
      </c>
      <c r="IE310" s="57" t="s">
        <v>74</v>
      </c>
      <c r="IF310" s="57" t="s">
        <v>74</v>
      </c>
      <c r="IG310" s="57" t="s">
        <v>74</v>
      </c>
      <c r="IH310" s="57" t="s">
        <v>74</v>
      </c>
      <c r="IJ310" s="57">
        <v>21547</v>
      </c>
      <c r="IK310" s="57">
        <v>21572</v>
      </c>
      <c r="IT310" s="57">
        <v>2</v>
      </c>
      <c r="IU310" s="57">
        <v>1</v>
      </c>
      <c r="JN310" s="57">
        <v>21547</v>
      </c>
      <c r="JO310" s="57">
        <v>21572</v>
      </c>
      <c r="JP310" s="57">
        <v>21056</v>
      </c>
      <c r="JX310" s="57">
        <v>2</v>
      </c>
      <c r="JY310" s="57">
        <v>1</v>
      </c>
      <c r="JZ310" s="57">
        <v>1</v>
      </c>
      <c r="KR310" s="57">
        <v>31754</v>
      </c>
      <c r="KS310" s="57">
        <v>21056</v>
      </c>
      <c r="LB310" s="57">
        <v>2</v>
      </c>
      <c r="LC310" s="57">
        <v>1</v>
      </c>
      <c r="LV310" s="57">
        <v>31436</v>
      </c>
      <c r="LW310" s="57">
        <v>21547</v>
      </c>
      <c r="LX310" s="57">
        <v>21572</v>
      </c>
      <c r="LY310" s="57">
        <v>21056</v>
      </c>
      <c r="MF310" s="57">
        <v>2</v>
      </c>
      <c r="MG310" s="57">
        <v>2</v>
      </c>
      <c r="MH310" s="57">
        <v>1</v>
      </c>
      <c r="MI310" s="57">
        <v>1</v>
      </c>
      <c r="MZ310" s="57">
        <v>31754</v>
      </c>
      <c r="NA310" s="57">
        <v>21547</v>
      </c>
      <c r="NB310" s="57">
        <v>21572</v>
      </c>
      <c r="NJ310" s="57">
        <v>2</v>
      </c>
      <c r="NK310" s="57">
        <v>2</v>
      </c>
      <c r="NL310" s="57">
        <v>1</v>
      </c>
      <c r="OD310" s="57">
        <v>21547</v>
      </c>
      <c r="OE310" s="57">
        <v>21572</v>
      </c>
      <c r="ON310" s="57">
        <v>2</v>
      </c>
      <c r="OO310" s="57">
        <v>1</v>
      </c>
      <c r="PR310" s="57" t="s">
        <v>4418</v>
      </c>
      <c r="PS310" s="57" t="s">
        <v>4419</v>
      </c>
      <c r="PT310" s="57" t="s">
        <v>616</v>
      </c>
      <c r="PU310" s="57" t="s">
        <v>632</v>
      </c>
      <c r="PV310" s="57" t="s">
        <v>650</v>
      </c>
      <c r="PW310" s="57" t="s">
        <v>4420</v>
      </c>
    </row>
    <row r="311" spans="1:439" ht="15" customHeight="1" x14ac:dyDescent="0.35">
      <c r="A311" s="57">
        <v>310</v>
      </c>
      <c r="B311" s="57" t="s">
        <v>503</v>
      </c>
      <c r="D311" s="57" t="s">
        <v>484</v>
      </c>
      <c r="E311" s="57" t="s">
        <v>3030</v>
      </c>
      <c r="F311" s="57" t="s">
        <v>3031</v>
      </c>
      <c r="P311" s="57" t="s">
        <v>1397</v>
      </c>
      <c r="S311" s="57" t="s">
        <v>69</v>
      </c>
      <c r="T311" s="57" t="s">
        <v>69</v>
      </c>
      <c r="U311" s="57" t="s">
        <v>69</v>
      </c>
      <c r="V311" s="57" t="s">
        <v>63</v>
      </c>
      <c r="W311" s="57" t="s">
        <v>69</v>
      </c>
      <c r="X311" s="57" t="s">
        <v>69</v>
      </c>
      <c r="Y311" s="57" t="s">
        <v>69</v>
      </c>
      <c r="Z311" s="57" t="s">
        <v>69</v>
      </c>
      <c r="AA311" s="57" t="s">
        <v>63</v>
      </c>
      <c r="AB311" s="57" t="s">
        <v>63</v>
      </c>
      <c r="AC311" s="57" t="s">
        <v>69</v>
      </c>
      <c r="AD311" s="57" t="s">
        <v>69</v>
      </c>
      <c r="AE311" s="57" t="s">
        <v>69</v>
      </c>
      <c r="AF311" s="57" t="s">
        <v>63</v>
      </c>
      <c r="AG311" s="57" t="s">
        <v>63</v>
      </c>
      <c r="AH311" s="57" t="s">
        <v>70</v>
      </c>
      <c r="AI311" s="57" t="s">
        <v>3032</v>
      </c>
      <c r="AL311" s="57" t="s">
        <v>66</v>
      </c>
      <c r="AO311" s="57" t="s">
        <v>1128</v>
      </c>
      <c r="AP311" s="57" t="s">
        <v>20</v>
      </c>
      <c r="AQ311" s="57" t="s">
        <v>69</v>
      </c>
      <c r="AR311" s="57" t="s">
        <v>67</v>
      </c>
      <c r="AS311" s="57" t="s">
        <v>3029</v>
      </c>
      <c r="AU311" s="57" t="s">
        <v>17531</v>
      </c>
      <c r="AV311" s="57" t="s">
        <v>17532</v>
      </c>
      <c r="AW311" s="57" t="s">
        <v>17500</v>
      </c>
      <c r="AX311" s="57" t="s">
        <v>17533</v>
      </c>
      <c r="AY311" s="57" t="s">
        <v>4818</v>
      </c>
      <c r="BE311" s="57" t="s">
        <v>17534</v>
      </c>
      <c r="BF311" s="57" t="s">
        <v>17503</v>
      </c>
      <c r="BG311" s="57" t="s">
        <v>17504</v>
      </c>
      <c r="BH311" s="57" t="s">
        <v>17535</v>
      </c>
      <c r="BI311" s="57" t="s">
        <v>17536</v>
      </c>
      <c r="BJ311" s="57" t="s">
        <v>17537</v>
      </c>
      <c r="BO311" s="57" t="s">
        <v>4498</v>
      </c>
      <c r="BP311" s="57" t="s">
        <v>17538</v>
      </c>
      <c r="BQ311" s="57" t="s">
        <v>17539</v>
      </c>
      <c r="BV311" s="57" t="s">
        <v>18059</v>
      </c>
      <c r="BW311" s="164" t="s">
        <v>18805</v>
      </c>
      <c r="BX311" s="57" t="s">
        <v>19127</v>
      </c>
      <c r="BY311" s="57" t="s">
        <v>17540</v>
      </c>
      <c r="BZ311" s="57" t="s">
        <v>17541</v>
      </c>
      <c r="CA311" s="57" t="s">
        <v>17542</v>
      </c>
      <c r="CB311" s="57" t="s">
        <v>17543</v>
      </c>
      <c r="CC311" s="57" t="s">
        <v>17544</v>
      </c>
      <c r="CD311" s="57" t="s">
        <v>17545</v>
      </c>
      <c r="CI311" s="57" t="s">
        <v>17546</v>
      </c>
      <c r="CJ311" s="57" t="s">
        <v>17547</v>
      </c>
      <c r="CK311" s="57" t="s">
        <v>17548</v>
      </c>
      <c r="CL311" s="57" t="s">
        <v>17549</v>
      </c>
      <c r="CM311" s="57" t="s">
        <v>17550</v>
      </c>
      <c r="CN311" s="57" t="s">
        <v>17551</v>
      </c>
      <c r="CS311" s="57" t="s">
        <v>605</v>
      </c>
      <c r="CT311" s="57" t="s">
        <v>17538</v>
      </c>
      <c r="CU311" s="57" t="s">
        <v>17552</v>
      </c>
      <c r="CZ311" s="57" t="s">
        <v>18063</v>
      </c>
      <c r="DA311" s="164" t="s">
        <v>18805</v>
      </c>
      <c r="DB311" s="57" t="s">
        <v>20851</v>
      </c>
      <c r="DC311" s="57" t="s">
        <v>668</v>
      </c>
      <c r="DD311" s="57" t="s">
        <v>669</v>
      </c>
      <c r="DE311" s="57" t="s">
        <v>670</v>
      </c>
      <c r="DF311" s="57" t="s">
        <v>671</v>
      </c>
      <c r="DG311" s="57" t="s">
        <v>672</v>
      </c>
      <c r="DH311" s="57" t="s">
        <v>673</v>
      </c>
      <c r="DI311" s="57" t="s">
        <v>674</v>
      </c>
      <c r="DM311" s="57" t="s">
        <v>675</v>
      </c>
      <c r="DN311" s="57" t="s">
        <v>676</v>
      </c>
      <c r="DO311" s="57" t="s">
        <v>677</v>
      </c>
      <c r="DP311" s="57" t="s">
        <v>678</v>
      </c>
      <c r="DQ311" s="57" t="s">
        <v>679</v>
      </c>
      <c r="DR311" s="57" t="s">
        <v>680</v>
      </c>
      <c r="DW311" s="57" t="s">
        <v>681</v>
      </c>
      <c r="DX311" s="57" t="s">
        <v>682</v>
      </c>
      <c r="ED311" s="57" t="s">
        <v>18061</v>
      </c>
      <c r="EE311" s="164" t="s">
        <v>18805</v>
      </c>
      <c r="EF311" s="57" t="s">
        <v>18882</v>
      </c>
      <c r="EG311" s="57" t="s">
        <v>686</v>
      </c>
      <c r="EH311" s="57" t="s">
        <v>687</v>
      </c>
      <c r="EI311" s="57" t="s">
        <v>688</v>
      </c>
      <c r="EJ311" s="57" t="s">
        <v>689</v>
      </c>
      <c r="EK311" s="57" t="s">
        <v>655</v>
      </c>
      <c r="EL311" s="57" t="s">
        <v>654</v>
      </c>
      <c r="EM311" s="57" t="s">
        <v>690</v>
      </c>
      <c r="EN311" s="57" t="s">
        <v>598</v>
      </c>
      <c r="EQ311" s="57" t="s">
        <v>691</v>
      </c>
      <c r="ER311" s="57" t="s">
        <v>692</v>
      </c>
      <c r="ES311" s="57" t="s">
        <v>693</v>
      </c>
      <c r="ET311" s="57" t="s">
        <v>694</v>
      </c>
      <c r="EU311" s="57" t="s">
        <v>695</v>
      </c>
      <c r="EV311" s="57" t="s">
        <v>661</v>
      </c>
      <c r="EW311" s="57" t="s">
        <v>696</v>
      </c>
      <c r="EX311" s="57" t="s">
        <v>663</v>
      </c>
      <c r="FA311" s="57" t="s">
        <v>614</v>
      </c>
      <c r="FB311" s="57" t="s">
        <v>664</v>
      </c>
      <c r="FC311" s="57" t="s">
        <v>697</v>
      </c>
      <c r="FH311" s="57" t="s">
        <v>18061</v>
      </c>
      <c r="FI311" s="164" t="s">
        <v>18835</v>
      </c>
      <c r="FJ311" s="57" t="s">
        <v>19516</v>
      </c>
      <c r="FK311" s="57" t="s">
        <v>17553</v>
      </c>
      <c r="FL311" s="57" t="s">
        <v>17554</v>
      </c>
      <c r="FM311" s="57" t="s">
        <v>17555</v>
      </c>
      <c r="FN311" s="57" t="s">
        <v>17556</v>
      </c>
      <c r="FO311" s="57" t="s">
        <v>16268</v>
      </c>
      <c r="FU311" s="57" t="s">
        <v>17557</v>
      </c>
      <c r="FV311" s="57" t="s">
        <v>17558</v>
      </c>
      <c r="FW311" s="57" t="s">
        <v>17529</v>
      </c>
      <c r="FX311" s="57" t="s">
        <v>17530</v>
      </c>
      <c r="FY311" s="57" t="s">
        <v>13112</v>
      </c>
      <c r="GE311" s="57" t="s">
        <v>12536</v>
      </c>
      <c r="GF311" s="57" t="s">
        <v>10614</v>
      </c>
      <c r="GG311" s="57" t="s">
        <v>9216</v>
      </c>
      <c r="GL311" s="57" t="s">
        <v>18084</v>
      </c>
      <c r="GM311" s="164" t="s">
        <v>18802</v>
      </c>
      <c r="GN311" s="57" t="s">
        <v>21282</v>
      </c>
      <c r="HQ311" s="164" t="s">
        <v>125</v>
      </c>
      <c r="HR311" s="57" t="s">
        <v>125</v>
      </c>
      <c r="HS311" s="57" t="s">
        <v>74</v>
      </c>
      <c r="HT311" s="57" t="s">
        <v>74</v>
      </c>
      <c r="HU311" s="57" t="s">
        <v>74</v>
      </c>
      <c r="HV311" s="57" t="s">
        <v>74</v>
      </c>
      <c r="HW311" s="57" t="s">
        <v>74</v>
      </c>
      <c r="HX311" s="57" t="s">
        <v>74</v>
      </c>
      <c r="HY311" s="57" t="s">
        <v>74</v>
      </c>
      <c r="HZ311" s="57" t="s">
        <v>74</v>
      </c>
      <c r="IA311" s="57" t="s">
        <v>74</v>
      </c>
      <c r="IB311" s="57" t="s">
        <v>74</v>
      </c>
      <c r="IC311" s="57" t="s">
        <v>74</v>
      </c>
      <c r="ID311" s="57" t="s">
        <v>74</v>
      </c>
      <c r="IE311" s="57" t="s">
        <v>74</v>
      </c>
      <c r="IF311" s="57" t="s">
        <v>74</v>
      </c>
      <c r="IG311" s="57" t="s">
        <v>74</v>
      </c>
      <c r="IH311" s="57" t="s">
        <v>74</v>
      </c>
      <c r="II311" s="57" t="s">
        <v>82</v>
      </c>
      <c r="IJ311" s="57">
        <v>21547</v>
      </c>
      <c r="IK311" s="57">
        <v>21572</v>
      </c>
      <c r="IT311" s="57">
        <v>2</v>
      </c>
      <c r="IU311" s="57">
        <v>1</v>
      </c>
      <c r="JN311" s="57">
        <v>31436</v>
      </c>
      <c r="JO311" s="57">
        <v>21547</v>
      </c>
      <c r="JP311" s="57">
        <v>21572</v>
      </c>
      <c r="JX311" s="57">
        <v>2</v>
      </c>
      <c r="JY311" s="57">
        <v>2</v>
      </c>
      <c r="JZ311" s="57">
        <v>1</v>
      </c>
      <c r="KR311" s="57">
        <v>21854</v>
      </c>
      <c r="KS311" s="57">
        <v>21547</v>
      </c>
      <c r="KT311" s="57">
        <v>21572</v>
      </c>
      <c r="KU311" s="57">
        <v>11554</v>
      </c>
      <c r="LB311" s="57">
        <v>2</v>
      </c>
      <c r="LC311" s="57">
        <v>2</v>
      </c>
      <c r="LD311" s="57">
        <v>1</v>
      </c>
      <c r="LE311" s="57">
        <v>1</v>
      </c>
      <c r="LV311" s="57">
        <v>31754</v>
      </c>
      <c r="LW311" s="57">
        <v>21547</v>
      </c>
      <c r="LX311" s="57">
        <v>21572</v>
      </c>
      <c r="LY311" s="57">
        <v>23684</v>
      </c>
      <c r="MF311" s="57">
        <v>2</v>
      </c>
      <c r="MG311" s="57">
        <v>2</v>
      </c>
      <c r="MH311" s="57">
        <v>1</v>
      </c>
      <c r="MI311" s="57">
        <v>2</v>
      </c>
      <c r="MZ311" s="57">
        <v>21547</v>
      </c>
      <c r="NA311" s="57">
        <v>21572</v>
      </c>
      <c r="NJ311" s="57">
        <v>2</v>
      </c>
      <c r="NK311" s="57">
        <v>1</v>
      </c>
      <c r="PR311" s="57" t="s">
        <v>4421</v>
      </c>
      <c r="PS311" s="57" t="s">
        <v>4422</v>
      </c>
      <c r="PT311" s="57" t="s">
        <v>667</v>
      </c>
      <c r="PU311" s="57" t="s">
        <v>685</v>
      </c>
      <c r="PV311" s="57" t="s">
        <v>4423</v>
      </c>
      <c r="PW311" s="57" t="s">
        <v>3167</v>
      </c>
    </row>
    <row r="312" spans="1:439" ht="15" customHeight="1" x14ac:dyDescent="0.35">
      <c r="A312" s="57">
        <v>311</v>
      </c>
      <c r="B312" s="57" t="s">
        <v>503</v>
      </c>
      <c r="D312" s="57" t="s">
        <v>485</v>
      </c>
      <c r="E312" s="57" t="s">
        <v>3033</v>
      </c>
      <c r="F312" s="57" t="s">
        <v>3034</v>
      </c>
      <c r="G312" s="57" t="s">
        <v>3035</v>
      </c>
      <c r="P312" s="57" t="s">
        <v>1282</v>
      </c>
      <c r="Q312" s="57" t="s">
        <v>1352</v>
      </c>
      <c r="S312" s="57" t="s">
        <v>69</v>
      </c>
      <c r="T312" s="57" t="s">
        <v>63</v>
      </c>
      <c r="U312" s="57" t="s">
        <v>69</v>
      </c>
      <c r="V312" s="57" t="s">
        <v>63</v>
      </c>
      <c r="W312" s="57" t="s">
        <v>69</v>
      </c>
      <c r="X312" s="57" t="s">
        <v>69</v>
      </c>
      <c r="Y312" s="57" t="s">
        <v>63</v>
      </c>
      <c r="Z312" s="57" t="s">
        <v>63</v>
      </c>
      <c r="AA312" s="57" t="s">
        <v>63</v>
      </c>
      <c r="AB312" s="57" t="s">
        <v>63</v>
      </c>
      <c r="AC312" s="57" t="s">
        <v>69</v>
      </c>
      <c r="AD312" s="57" t="s">
        <v>69</v>
      </c>
      <c r="AE312" s="57" t="s">
        <v>69</v>
      </c>
      <c r="AF312" s="57" t="s">
        <v>63</v>
      </c>
      <c r="AG312" s="57" t="s">
        <v>63</v>
      </c>
      <c r="AH312" s="57" t="s">
        <v>70</v>
      </c>
      <c r="AI312" s="57" t="s">
        <v>3036</v>
      </c>
      <c r="AJ312" s="57" t="s">
        <v>71</v>
      </c>
      <c r="AK312" s="57" t="s">
        <v>71</v>
      </c>
      <c r="AL312" s="57" t="s">
        <v>72</v>
      </c>
      <c r="AO312" s="57" t="s">
        <v>1129</v>
      </c>
      <c r="AP312" s="57" t="s">
        <v>20</v>
      </c>
      <c r="AQ312" s="57" t="s">
        <v>69</v>
      </c>
      <c r="AR312" s="57" t="s">
        <v>73</v>
      </c>
      <c r="AS312" s="57" t="s">
        <v>3029</v>
      </c>
      <c r="AU312" s="57" t="s">
        <v>21283</v>
      </c>
      <c r="AV312" s="57" t="s">
        <v>21284</v>
      </c>
      <c r="AW312" s="57" t="s">
        <v>17500</v>
      </c>
      <c r="AX312" s="57" t="s">
        <v>21285</v>
      </c>
      <c r="AY312" s="57" t="s">
        <v>21286</v>
      </c>
      <c r="AZ312" s="57" t="s">
        <v>4836</v>
      </c>
      <c r="BE312" s="57" t="s">
        <v>21287</v>
      </c>
      <c r="BF312" s="57" t="s">
        <v>21288</v>
      </c>
      <c r="BG312" s="57" t="s">
        <v>21289</v>
      </c>
      <c r="BH312" s="57" t="s">
        <v>21290</v>
      </c>
      <c r="BI312" s="57" t="s">
        <v>17940</v>
      </c>
      <c r="BJ312" s="57" t="s">
        <v>21291</v>
      </c>
      <c r="BK312" s="57" t="s">
        <v>21292</v>
      </c>
      <c r="BO312" s="57" t="s">
        <v>21293</v>
      </c>
      <c r="BP312" s="57" t="s">
        <v>716</v>
      </c>
      <c r="BQ312" s="57" t="s">
        <v>715</v>
      </c>
      <c r="BV312" s="57" t="s">
        <v>18059</v>
      </c>
      <c r="BW312" s="164" t="s">
        <v>18802</v>
      </c>
      <c r="BX312" s="57" t="s">
        <v>19009</v>
      </c>
      <c r="BY312" s="57" t="s">
        <v>700</v>
      </c>
      <c r="BZ312" s="57" t="s">
        <v>701</v>
      </c>
      <c r="CA312" s="57" t="s">
        <v>702</v>
      </c>
      <c r="CB312" s="57" t="s">
        <v>703</v>
      </c>
      <c r="CC312" s="57" t="s">
        <v>704</v>
      </c>
      <c r="CD312" s="57" t="s">
        <v>705</v>
      </c>
      <c r="CI312" s="57" t="s">
        <v>706</v>
      </c>
      <c r="CJ312" s="57" t="s">
        <v>707</v>
      </c>
      <c r="CK312" s="57" t="s">
        <v>708</v>
      </c>
      <c r="CL312" s="57" t="s">
        <v>709</v>
      </c>
      <c r="CM312" s="57" t="s">
        <v>710</v>
      </c>
      <c r="CN312" s="57" t="s">
        <v>711</v>
      </c>
      <c r="CO312" s="57" t="s">
        <v>712</v>
      </c>
      <c r="CP312" s="57" t="s">
        <v>713</v>
      </c>
      <c r="CS312" s="57" t="s">
        <v>714</v>
      </c>
      <c r="CT312" s="57" t="s">
        <v>715</v>
      </c>
      <c r="CU312" s="57" t="s">
        <v>716</v>
      </c>
      <c r="CZ312" s="57" t="s">
        <v>18061</v>
      </c>
      <c r="DA312" s="164" t="s">
        <v>18802</v>
      </c>
      <c r="DB312" s="57" t="s">
        <v>19290</v>
      </c>
      <c r="DC312" s="57" t="s">
        <v>17559</v>
      </c>
      <c r="DD312" s="57" t="s">
        <v>17560</v>
      </c>
      <c r="DE312" s="57" t="s">
        <v>17561</v>
      </c>
      <c r="DF312" s="57" t="s">
        <v>17562</v>
      </c>
      <c r="DG312" s="57" t="s">
        <v>10618</v>
      </c>
      <c r="DM312" s="57" t="s">
        <v>17563</v>
      </c>
      <c r="DN312" s="57" t="s">
        <v>17564</v>
      </c>
      <c r="DO312" s="57" t="s">
        <v>17565</v>
      </c>
      <c r="DP312" s="57" t="s">
        <v>17566</v>
      </c>
      <c r="DQ312" s="57" t="s">
        <v>17567</v>
      </c>
      <c r="DR312" s="57" t="s">
        <v>17568</v>
      </c>
      <c r="DW312" s="57" t="s">
        <v>605</v>
      </c>
      <c r="DX312" s="57" t="s">
        <v>716</v>
      </c>
      <c r="DY312" s="57" t="s">
        <v>6825</v>
      </c>
      <c r="ED312" s="57" t="s">
        <v>18063</v>
      </c>
      <c r="EE312" s="164" t="s">
        <v>18805</v>
      </c>
      <c r="EF312" s="57" t="s">
        <v>21294</v>
      </c>
      <c r="EG312" s="57" t="s">
        <v>17569</v>
      </c>
      <c r="EH312" s="57" t="s">
        <v>17570</v>
      </c>
      <c r="EI312" s="57" t="s">
        <v>17571</v>
      </c>
      <c r="EJ312" s="57" t="s">
        <v>17526</v>
      </c>
      <c r="EK312" s="57" t="s">
        <v>16268</v>
      </c>
      <c r="EQ312" s="57" t="s">
        <v>17572</v>
      </c>
      <c r="ER312" s="57" t="s">
        <v>17573</v>
      </c>
      <c r="ES312" s="57" t="s">
        <v>17574</v>
      </c>
      <c r="ET312" s="57" t="s">
        <v>17575</v>
      </c>
      <c r="EU312" s="57" t="s">
        <v>13112</v>
      </c>
      <c r="FA312" s="57" t="s">
        <v>12536</v>
      </c>
      <c r="FB312" s="57" t="s">
        <v>10614</v>
      </c>
      <c r="FC312" s="57" t="s">
        <v>9216</v>
      </c>
      <c r="FH312" s="57" t="s">
        <v>18084</v>
      </c>
      <c r="FI312" s="164" t="s">
        <v>18802</v>
      </c>
      <c r="FJ312" s="57" t="s">
        <v>21295</v>
      </c>
      <c r="FK312" s="57" t="s">
        <v>786</v>
      </c>
      <c r="FL312" s="57" t="s">
        <v>688</v>
      </c>
      <c r="FM312" s="57" t="s">
        <v>689</v>
      </c>
      <c r="FN312" s="57" t="s">
        <v>655</v>
      </c>
      <c r="FO312" s="57" t="s">
        <v>787</v>
      </c>
      <c r="FP312" s="57" t="s">
        <v>788</v>
      </c>
      <c r="FQ312" s="57" t="s">
        <v>789</v>
      </c>
      <c r="FR312" s="57" t="s">
        <v>598</v>
      </c>
      <c r="FU312" s="57" t="s">
        <v>790</v>
      </c>
      <c r="FV312" s="57" t="s">
        <v>791</v>
      </c>
      <c r="FW312" s="57" t="s">
        <v>792</v>
      </c>
      <c r="FX312" s="57" t="s">
        <v>793</v>
      </c>
      <c r="FY312" s="57" t="s">
        <v>794</v>
      </c>
      <c r="FZ312" s="57" t="s">
        <v>795</v>
      </c>
      <c r="GA312" s="57" t="s">
        <v>796</v>
      </c>
      <c r="GB312" s="57" t="s">
        <v>797</v>
      </c>
      <c r="GE312" s="57" t="s">
        <v>664</v>
      </c>
      <c r="GF312" s="57" t="s">
        <v>697</v>
      </c>
      <c r="GG312" s="57" t="s">
        <v>13467</v>
      </c>
      <c r="GL312" s="57" t="s">
        <v>18061</v>
      </c>
      <c r="GM312" s="164" t="s">
        <v>18835</v>
      </c>
      <c r="GN312" s="57" t="s">
        <v>19028</v>
      </c>
      <c r="GO312" s="57" t="s">
        <v>16633</v>
      </c>
      <c r="GP312" s="57" t="s">
        <v>21296</v>
      </c>
      <c r="GQ312" s="57" t="s">
        <v>21297</v>
      </c>
      <c r="GR312" s="57" t="s">
        <v>21298</v>
      </c>
      <c r="GS312" s="57" t="s">
        <v>5101</v>
      </c>
      <c r="GY312" s="57" t="s">
        <v>21299</v>
      </c>
      <c r="GZ312" s="57" t="s">
        <v>21300</v>
      </c>
      <c r="HA312" s="57" t="s">
        <v>21301</v>
      </c>
      <c r="HB312" s="57" t="s">
        <v>21302</v>
      </c>
      <c r="HC312" s="57" t="s">
        <v>21303</v>
      </c>
      <c r="HD312" s="57" t="s">
        <v>16638</v>
      </c>
      <c r="HI312" s="57" t="s">
        <v>5007</v>
      </c>
      <c r="HJ312" s="57" t="s">
        <v>17507</v>
      </c>
      <c r="HK312" s="57" t="s">
        <v>7038</v>
      </c>
      <c r="HP312" s="57" t="s">
        <v>18078</v>
      </c>
      <c r="HQ312" s="164" t="s">
        <v>18802</v>
      </c>
      <c r="HR312" s="57" t="s">
        <v>19011</v>
      </c>
      <c r="HS312" s="57" t="s">
        <v>79</v>
      </c>
      <c r="HT312" s="57" t="s">
        <v>79</v>
      </c>
      <c r="HU312" s="57" t="s">
        <v>79</v>
      </c>
      <c r="HV312" s="57" t="s">
        <v>74</v>
      </c>
      <c r="HW312" s="57" t="s">
        <v>79</v>
      </c>
      <c r="HX312" s="57" t="s">
        <v>79</v>
      </c>
      <c r="HY312" s="57" t="s">
        <v>74</v>
      </c>
      <c r="HZ312" s="57" t="s">
        <v>79</v>
      </c>
      <c r="IA312" s="57" t="s">
        <v>79</v>
      </c>
      <c r="IB312" s="57" t="s">
        <v>79</v>
      </c>
      <c r="IC312" s="57" t="s">
        <v>79</v>
      </c>
      <c r="ID312" s="57" t="s">
        <v>74</v>
      </c>
      <c r="IE312" s="57" t="s">
        <v>74</v>
      </c>
      <c r="IF312" s="57" t="s">
        <v>79</v>
      </c>
      <c r="IG312" s="57" t="s">
        <v>79</v>
      </c>
      <c r="IH312" s="57" t="s">
        <v>79</v>
      </c>
      <c r="II312" s="57" t="s">
        <v>79</v>
      </c>
      <c r="IJ312" s="57">
        <v>21572</v>
      </c>
      <c r="IK312" s="57">
        <v>21547</v>
      </c>
      <c r="IT312" s="57">
        <v>1</v>
      </c>
      <c r="IU312" s="57">
        <v>2</v>
      </c>
      <c r="JN312" s="57">
        <v>21572</v>
      </c>
      <c r="JO312" s="57">
        <v>21547</v>
      </c>
      <c r="JP312" s="57">
        <v>31624</v>
      </c>
      <c r="JQ312" s="57">
        <v>21577</v>
      </c>
      <c r="JX312" s="57">
        <v>1</v>
      </c>
      <c r="JY312" s="57">
        <v>2</v>
      </c>
      <c r="JZ312" s="57">
        <v>2</v>
      </c>
      <c r="KA312" s="57">
        <v>1</v>
      </c>
      <c r="KR312" s="57">
        <v>21572</v>
      </c>
      <c r="KS312" s="57">
        <v>21547</v>
      </c>
      <c r="KT312" s="57">
        <v>31436</v>
      </c>
      <c r="KU312" s="57">
        <v>21577</v>
      </c>
      <c r="LB312" s="57">
        <v>1</v>
      </c>
      <c r="LC312" s="57">
        <v>2</v>
      </c>
      <c r="LD312" s="57">
        <v>2</v>
      </c>
      <c r="LE312" s="57">
        <v>1</v>
      </c>
      <c r="LV312" s="57">
        <v>21572</v>
      </c>
      <c r="LW312" s="57">
        <v>21547</v>
      </c>
      <c r="MF312" s="57">
        <v>1</v>
      </c>
      <c r="MG312" s="57">
        <v>2</v>
      </c>
      <c r="MZ312" s="57">
        <v>23684</v>
      </c>
      <c r="NA312" s="57">
        <v>31754</v>
      </c>
      <c r="NJ312" s="57">
        <v>1</v>
      </c>
      <c r="NK312" s="57">
        <v>2</v>
      </c>
      <c r="OD312" s="57">
        <v>32110</v>
      </c>
      <c r="ON312" s="57">
        <v>1</v>
      </c>
      <c r="PR312" s="57" t="s">
        <v>3253</v>
      </c>
      <c r="PS312" s="57" t="s">
        <v>699</v>
      </c>
      <c r="PT312" s="57" t="s">
        <v>4424</v>
      </c>
      <c r="PU312" s="57" t="s">
        <v>4425</v>
      </c>
      <c r="PV312" s="57" t="s">
        <v>785</v>
      </c>
      <c r="PW312" s="57" t="s">
        <v>3256</v>
      </c>
    </row>
    <row r="313" spans="1:439" ht="15" customHeight="1" x14ac:dyDescent="0.35">
      <c r="A313" s="57">
        <v>312</v>
      </c>
      <c r="B313" s="57" t="s">
        <v>503</v>
      </c>
      <c r="D313" s="57" t="s">
        <v>486</v>
      </c>
      <c r="E313" s="57" t="s">
        <v>3037</v>
      </c>
      <c r="F313" s="57" t="s">
        <v>3038</v>
      </c>
      <c r="G313" s="57" t="s">
        <v>3039</v>
      </c>
      <c r="S313" s="57" t="s">
        <v>69</v>
      </c>
      <c r="T313" s="57" t="s">
        <v>63</v>
      </c>
      <c r="U313" s="57" t="s">
        <v>69</v>
      </c>
      <c r="V313" s="57" t="s">
        <v>63</v>
      </c>
      <c r="W313" s="57" t="s">
        <v>69</v>
      </c>
      <c r="X313" s="57" t="s">
        <v>69</v>
      </c>
      <c r="Y313" s="57" t="s">
        <v>63</v>
      </c>
      <c r="Z313" s="57" t="s">
        <v>63</v>
      </c>
      <c r="AA313" s="57" t="s">
        <v>63</v>
      </c>
      <c r="AB313" s="57" t="s">
        <v>63</v>
      </c>
      <c r="AC313" s="57" t="s">
        <v>69</v>
      </c>
      <c r="AD313" s="57" t="s">
        <v>69</v>
      </c>
      <c r="AE313" s="57" t="s">
        <v>69</v>
      </c>
      <c r="AF313" s="57" t="s">
        <v>63</v>
      </c>
      <c r="AG313" s="57" t="s">
        <v>63</v>
      </c>
      <c r="AH313" s="57" t="s">
        <v>70</v>
      </c>
      <c r="AI313" s="57" t="s">
        <v>3040</v>
      </c>
      <c r="AJ313" s="57" t="s">
        <v>65</v>
      </c>
      <c r="AK313" s="57" t="s">
        <v>65</v>
      </c>
      <c r="AL313" s="57" t="s">
        <v>66</v>
      </c>
      <c r="AO313" s="57" t="s">
        <v>1130</v>
      </c>
      <c r="AP313" s="57" t="s">
        <v>20</v>
      </c>
      <c r="AQ313" s="57" t="s">
        <v>69</v>
      </c>
      <c r="AR313" s="57" t="s">
        <v>67</v>
      </c>
      <c r="AS313" s="57" t="s">
        <v>3029</v>
      </c>
      <c r="AU313" s="57" t="s">
        <v>4815</v>
      </c>
      <c r="AV313" s="57" t="s">
        <v>17499</v>
      </c>
      <c r="AW313" s="57" t="s">
        <v>17500</v>
      </c>
      <c r="AX313" s="57" t="s">
        <v>21304</v>
      </c>
      <c r="AY313" s="57" t="s">
        <v>4818</v>
      </c>
      <c r="BE313" s="57" t="s">
        <v>21305</v>
      </c>
      <c r="BF313" s="57" t="s">
        <v>17503</v>
      </c>
      <c r="BG313" s="57" t="s">
        <v>21306</v>
      </c>
      <c r="BH313" s="57" t="s">
        <v>21307</v>
      </c>
      <c r="BI313" s="57" t="s">
        <v>17536</v>
      </c>
      <c r="BJ313" s="57" t="s">
        <v>4497</v>
      </c>
      <c r="BO313" s="57" t="s">
        <v>4498</v>
      </c>
      <c r="BP313" s="57" t="s">
        <v>716</v>
      </c>
      <c r="BV313" s="57" t="s">
        <v>18059</v>
      </c>
      <c r="BW313" s="164" t="s">
        <v>18802</v>
      </c>
      <c r="BX313" s="57" t="s">
        <v>18982</v>
      </c>
      <c r="BY313" s="57" t="s">
        <v>21308</v>
      </c>
      <c r="BZ313" s="57" t="s">
        <v>21309</v>
      </c>
      <c r="CA313" s="57" t="s">
        <v>21310</v>
      </c>
      <c r="CB313" s="57" t="s">
        <v>21311</v>
      </c>
      <c r="CC313" s="57" t="s">
        <v>17946</v>
      </c>
      <c r="CD313" s="57" t="s">
        <v>7626</v>
      </c>
      <c r="CI313" s="57" t="s">
        <v>21312</v>
      </c>
      <c r="CJ313" s="57" t="s">
        <v>21313</v>
      </c>
      <c r="CK313" s="57" t="s">
        <v>21314</v>
      </c>
      <c r="CL313" s="57" t="s">
        <v>21315</v>
      </c>
      <c r="CM313" s="57" t="s">
        <v>709</v>
      </c>
      <c r="CN313" s="57" t="s">
        <v>21316</v>
      </c>
      <c r="CO313" s="57" t="s">
        <v>21317</v>
      </c>
      <c r="CS313" s="57" t="s">
        <v>714</v>
      </c>
      <c r="CT313" s="57" t="s">
        <v>21318</v>
      </c>
      <c r="CU313" s="57" t="s">
        <v>716</v>
      </c>
      <c r="CZ313" s="57" t="s">
        <v>18061</v>
      </c>
      <c r="DA313" s="164" t="s">
        <v>18802</v>
      </c>
      <c r="DB313" s="57" t="s">
        <v>18877</v>
      </c>
      <c r="DC313" s="57" t="s">
        <v>10615</v>
      </c>
      <c r="DD313" s="57" t="s">
        <v>17560</v>
      </c>
      <c r="DE313" s="57" t="s">
        <v>21319</v>
      </c>
      <c r="DF313" s="57" t="s">
        <v>21320</v>
      </c>
      <c r="DG313" s="57" t="s">
        <v>10618</v>
      </c>
      <c r="DM313" s="57" t="s">
        <v>21321</v>
      </c>
      <c r="DN313" s="57" t="s">
        <v>21322</v>
      </c>
      <c r="DO313" s="57" t="s">
        <v>21323</v>
      </c>
      <c r="DP313" s="57" t="s">
        <v>21324</v>
      </c>
      <c r="DQ313" s="57" t="s">
        <v>21325</v>
      </c>
      <c r="DR313" s="57" t="s">
        <v>21326</v>
      </c>
      <c r="DW313" s="57" t="s">
        <v>605</v>
      </c>
      <c r="DX313" s="57" t="s">
        <v>21327</v>
      </c>
      <c r="DY313" s="57" t="s">
        <v>716</v>
      </c>
      <c r="ED313" s="57" t="s">
        <v>18063</v>
      </c>
      <c r="EE313" s="164" t="s">
        <v>18805</v>
      </c>
      <c r="EF313" s="57" t="s">
        <v>21294</v>
      </c>
      <c r="EG313" s="57" t="s">
        <v>21328</v>
      </c>
      <c r="EH313" s="57" t="s">
        <v>17554</v>
      </c>
      <c r="EI313" s="57" t="s">
        <v>17555</v>
      </c>
      <c r="EJ313" s="57" t="s">
        <v>17556</v>
      </c>
      <c r="EK313" s="57" t="s">
        <v>16268</v>
      </c>
      <c r="EQ313" s="57" t="s">
        <v>13294</v>
      </c>
      <c r="ER313" s="57" t="s">
        <v>17558</v>
      </c>
      <c r="ES313" s="57" t="s">
        <v>17529</v>
      </c>
      <c r="ET313" s="57" t="s">
        <v>17530</v>
      </c>
      <c r="EU313" s="57" t="s">
        <v>13112</v>
      </c>
      <c r="FA313" s="57" t="s">
        <v>12536</v>
      </c>
      <c r="FB313" s="57" t="s">
        <v>10614</v>
      </c>
      <c r="FC313" s="57" t="s">
        <v>9216</v>
      </c>
      <c r="FH313" s="57" t="s">
        <v>18084</v>
      </c>
      <c r="FI313" s="164" t="s">
        <v>18802</v>
      </c>
      <c r="FJ313" s="57" t="s">
        <v>21295</v>
      </c>
      <c r="FK313" s="57" t="s">
        <v>21329</v>
      </c>
      <c r="FL313" s="57" t="s">
        <v>21330</v>
      </c>
      <c r="FM313" s="57" t="s">
        <v>15018</v>
      </c>
      <c r="FU313" s="57" t="s">
        <v>21331</v>
      </c>
      <c r="FV313" s="57" t="s">
        <v>21332</v>
      </c>
      <c r="FW313" s="57" t="s">
        <v>21333</v>
      </c>
      <c r="FX313" s="57" t="s">
        <v>21334</v>
      </c>
      <c r="GE313" s="57" t="s">
        <v>62</v>
      </c>
      <c r="GF313" s="57" t="s">
        <v>7484</v>
      </c>
      <c r="GG313" s="57" t="s">
        <v>4812</v>
      </c>
      <c r="GL313" s="57" t="s">
        <v>18072</v>
      </c>
      <c r="GM313" s="164" t="s">
        <v>18802</v>
      </c>
      <c r="GN313" s="57" t="s">
        <v>18901</v>
      </c>
      <c r="GO313" s="57" t="s">
        <v>16627</v>
      </c>
      <c r="GP313" s="57" t="s">
        <v>688</v>
      </c>
      <c r="GQ313" s="57" t="s">
        <v>689</v>
      </c>
      <c r="GR313" s="57" t="s">
        <v>655</v>
      </c>
      <c r="GS313" s="57" t="s">
        <v>787</v>
      </c>
      <c r="GT313" s="57" t="s">
        <v>654</v>
      </c>
      <c r="GU313" s="57" t="s">
        <v>690</v>
      </c>
      <c r="GV313" s="57" t="s">
        <v>598</v>
      </c>
      <c r="GY313" s="57" t="s">
        <v>21335</v>
      </c>
      <c r="GZ313" s="57" t="s">
        <v>693</v>
      </c>
      <c r="HA313" s="57" t="s">
        <v>694</v>
      </c>
      <c r="HB313" s="57" t="s">
        <v>695</v>
      </c>
      <c r="HC313" s="57" t="s">
        <v>21336</v>
      </c>
      <c r="HD313" s="57" t="s">
        <v>661</v>
      </c>
      <c r="HE313" s="57" t="s">
        <v>21337</v>
      </c>
      <c r="HF313" s="57" t="s">
        <v>663</v>
      </c>
      <c r="HI313" s="57" t="s">
        <v>664</v>
      </c>
      <c r="HJ313" s="57" t="s">
        <v>697</v>
      </c>
      <c r="HK313" s="57" t="s">
        <v>13467</v>
      </c>
      <c r="HP313" s="57" t="s">
        <v>18061</v>
      </c>
      <c r="HQ313" s="164" t="s">
        <v>18835</v>
      </c>
      <c r="HR313" s="57" t="s">
        <v>18861</v>
      </c>
      <c r="HS313" s="57" t="s">
        <v>74</v>
      </c>
      <c r="HT313" s="57" t="s">
        <v>74</v>
      </c>
      <c r="HU313" s="57" t="s">
        <v>74</v>
      </c>
      <c r="HV313" s="57" t="s">
        <v>74</v>
      </c>
      <c r="HW313" s="57" t="s">
        <v>74</v>
      </c>
      <c r="HX313" s="57" t="s">
        <v>74</v>
      </c>
      <c r="HY313" s="57" t="s">
        <v>74</v>
      </c>
      <c r="HZ313" s="57" t="s">
        <v>74</v>
      </c>
      <c r="IA313" s="57" t="s">
        <v>74</v>
      </c>
      <c r="IB313" s="57" t="s">
        <v>74</v>
      </c>
      <c r="IC313" s="57" t="s">
        <v>74</v>
      </c>
      <c r="ID313" s="57" t="s">
        <v>74</v>
      </c>
      <c r="IE313" s="57" t="s">
        <v>74</v>
      </c>
      <c r="IF313" s="57" t="s">
        <v>74</v>
      </c>
      <c r="IG313" s="57" t="s">
        <v>74</v>
      </c>
      <c r="IH313" s="57" t="s">
        <v>74</v>
      </c>
      <c r="II313" s="57" t="s">
        <v>79</v>
      </c>
      <c r="IJ313" s="57">
        <v>21547</v>
      </c>
      <c r="IK313" s="57">
        <v>21572</v>
      </c>
      <c r="IT313" s="57">
        <v>2</v>
      </c>
      <c r="IU313" s="57">
        <v>1</v>
      </c>
      <c r="JN313" s="57">
        <v>21547</v>
      </c>
      <c r="JO313" s="57">
        <v>21572</v>
      </c>
      <c r="JP313" s="57">
        <v>31620</v>
      </c>
      <c r="JQ313" s="57">
        <v>21577</v>
      </c>
      <c r="JX313" s="57">
        <v>2</v>
      </c>
      <c r="JY313" s="57">
        <v>1</v>
      </c>
      <c r="JZ313" s="57">
        <v>2</v>
      </c>
      <c r="KA313" s="57">
        <v>1</v>
      </c>
      <c r="KR313" s="57">
        <v>21547</v>
      </c>
      <c r="KS313" s="57">
        <v>21572</v>
      </c>
      <c r="KT313" s="57">
        <v>31436</v>
      </c>
      <c r="KU313" s="57">
        <v>21577</v>
      </c>
      <c r="LB313" s="57">
        <v>2</v>
      </c>
      <c r="LC313" s="57">
        <v>1</v>
      </c>
      <c r="LD313" s="57">
        <v>2</v>
      </c>
      <c r="LE313" s="57">
        <v>1</v>
      </c>
      <c r="LV313" s="57">
        <v>21547</v>
      </c>
      <c r="LW313" s="57">
        <v>21572</v>
      </c>
      <c r="MF313" s="57">
        <v>2</v>
      </c>
      <c r="MG313" s="57">
        <v>1</v>
      </c>
      <c r="MZ313" s="57">
        <v>21547</v>
      </c>
      <c r="NA313" s="57">
        <v>21572</v>
      </c>
      <c r="NB313" s="57">
        <v>31754</v>
      </c>
      <c r="NJ313" s="57">
        <v>2</v>
      </c>
      <c r="NK313" s="57">
        <v>1</v>
      </c>
      <c r="NL313" s="57">
        <v>2</v>
      </c>
      <c r="OD313" s="57">
        <v>21547</v>
      </c>
      <c r="OE313" s="57">
        <v>21572</v>
      </c>
      <c r="OF313" s="57">
        <v>31754</v>
      </c>
      <c r="OG313" s="57">
        <v>23684</v>
      </c>
      <c r="ON313" s="57">
        <v>2</v>
      </c>
      <c r="OO313" s="57">
        <v>1</v>
      </c>
      <c r="OP313" s="57">
        <v>2</v>
      </c>
      <c r="OQ313" s="57">
        <v>2</v>
      </c>
      <c r="PR313" s="57" t="s">
        <v>3246</v>
      </c>
      <c r="PS313" s="57" t="s">
        <v>3254</v>
      </c>
      <c r="PT313" s="57" t="s">
        <v>4424</v>
      </c>
      <c r="PU313" s="57" t="s">
        <v>4425</v>
      </c>
      <c r="PV313" s="57" t="s">
        <v>3244</v>
      </c>
      <c r="PW313" s="57" t="s">
        <v>3248</v>
      </c>
    </row>
    <row r="314" spans="1:439" ht="15" customHeight="1" x14ac:dyDescent="0.35">
      <c r="A314" s="57">
        <v>313</v>
      </c>
      <c r="B314" s="57" t="s">
        <v>503</v>
      </c>
      <c r="D314" s="57" t="s">
        <v>444</v>
      </c>
      <c r="E314" s="57" t="s">
        <v>3041</v>
      </c>
      <c r="F314" s="57" t="s">
        <v>444</v>
      </c>
      <c r="P314" s="57" t="s">
        <v>3042</v>
      </c>
      <c r="S314" s="57" t="s">
        <v>69</v>
      </c>
      <c r="T314" s="57" t="s">
        <v>63</v>
      </c>
      <c r="U314" s="57" t="s">
        <v>69</v>
      </c>
      <c r="V314" s="57" t="s">
        <v>69</v>
      </c>
      <c r="W314" s="57" t="s">
        <v>69</v>
      </c>
      <c r="X314" s="57" t="s">
        <v>69</v>
      </c>
      <c r="Y314" s="57" t="s">
        <v>69</v>
      </c>
      <c r="Z314" s="57" t="s">
        <v>63</v>
      </c>
      <c r="AA314" s="57" t="s">
        <v>69</v>
      </c>
      <c r="AB314" s="57" t="s">
        <v>63</v>
      </c>
      <c r="AC314" s="57" t="s">
        <v>69</v>
      </c>
      <c r="AD314" s="57" t="s">
        <v>69</v>
      </c>
      <c r="AE314" s="57" t="s">
        <v>69</v>
      </c>
      <c r="AF314" s="57" t="s">
        <v>69</v>
      </c>
      <c r="AG314" s="57" t="s">
        <v>69</v>
      </c>
      <c r="AH314" s="57" t="s">
        <v>75</v>
      </c>
      <c r="AI314" s="57" t="s">
        <v>3043</v>
      </c>
      <c r="AJ314" s="57" t="s">
        <v>83</v>
      </c>
      <c r="AK314" s="57" t="s">
        <v>83</v>
      </c>
      <c r="AL314" s="57" t="s">
        <v>77</v>
      </c>
      <c r="AO314" s="57" t="s">
        <v>1132</v>
      </c>
      <c r="AP314" s="57" t="s">
        <v>20</v>
      </c>
      <c r="AQ314" s="57" t="s">
        <v>63</v>
      </c>
      <c r="AR314" s="57" t="s">
        <v>78</v>
      </c>
      <c r="AS314" s="57" t="s">
        <v>2993</v>
      </c>
      <c r="AU314" s="57" t="s">
        <v>21338</v>
      </c>
      <c r="AV314" s="57" t="s">
        <v>21339</v>
      </c>
      <c r="AW314" s="57" t="s">
        <v>21340</v>
      </c>
      <c r="AX314" s="57" t="s">
        <v>21341</v>
      </c>
      <c r="AY314" s="57" t="s">
        <v>4672</v>
      </c>
      <c r="AZ314" s="57" t="s">
        <v>21342</v>
      </c>
      <c r="BE314" s="57" t="s">
        <v>21343</v>
      </c>
      <c r="BF314" s="57" t="s">
        <v>21344</v>
      </c>
      <c r="BG314" s="57" t="s">
        <v>21345</v>
      </c>
      <c r="BH314" s="57" t="s">
        <v>21346</v>
      </c>
      <c r="BI314" s="57" t="s">
        <v>21347</v>
      </c>
      <c r="BJ314" s="57" t="s">
        <v>21348</v>
      </c>
      <c r="BO314" s="57" t="s">
        <v>12833</v>
      </c>
      <c r="BP314" s="57" t="s">
        <v>4681</v>
      </c>
      <c r="BQ314" s="57" t="s">
        <v>716</v>
      </c>
      <c r="BV314" s="57" t="s">
        <v>18056</v>
      </c>
      <c r="BW314" s="164" t="s">
        <v>18805</v>
      </c>
      <c r="BX314" s="57" t="s">
        <v>18828</v>
      </c>
      <c r="BY314" s="57" t="s">
        <v>17819</v>
      </c>
      <c r="BZ314" s="57" t="s">
        <v>17820</v>
      </c>
      <c r="CA314" s="57" t="s">
        <v>17821</v>
      </c>
      <c r="CB314" s="57" t="s">
        <v>17822</v>
      </c>
      <c r="CI314" s="57" t="s">
        <v>17823</v>
      </c>
      <c r="CJ314" s="57" t="s">
        <v>17824</v>
      </c>
      <c r="CK314" s="57" t="s">
        <v>17825</v>
      </c>
      <c r="CL314" s="57" t="s">
        <v>17826</v>
      </c>
      <c r="CS314" s="57" t="s">
        <v>4580</v>
      </c>
      <c r="CT314" s="57" t="s">
        <v>716</v>
      </c>
      <c r="CU314" s="57" t="s">
        <v>589</v>
      </c>
      <c r="CZ314" s="57" t="s">
        <v>18078</v>
      </c>
      <c r="DA314" s="164" t="s">
        <v>18802</v>
      </c>
      <c r="DB314" s="57" t="s">
        <v>21349</v>
      </c>
      <c r="DC314" s="57" t="s">
        <v>10516</v>
      </c>
      <c r="DD314" s="57" t="s">
        <v>17827</v>
      </c>
      <c r="DE314" s="57" t="s">
        <v>17828</v>
      </c>
      <c r="DF314" s="57" t="s">
        <v>17829</v>
      </c>
      <c r="DG314" s="57" t="s">
        <v>10520</v>
      </c>
      <c r="DH314" s="57" t="s">
        <v>17830</v>
      </c>
      <c r="DI314" s="57" t="s">
        <v>7438</v>
      </c>
      <c r="DJ314" s="57" t="s">
        <v>10522</v>
      </c>
      <c r="DM314" s="57" t="s">
        <v>17831</v>
      </c>
      <c r="DN314" s="57" t="s">
        <v>17832</v>
      </c>
      <c r="DP314" s="57" t="s">
        <v>17833</v>
      </c>
      <c r="DR314" s="57" t="s">
        <v>17834</v>
      </c>
      <c r="DS314" s="57" t="s">
        <v>17835</v>
      </c>
      <c r="DT314" s="57" t="s">
        <v>17836</v>
      </c>
      <c r="DW314" s="57" t="s">
        <v>12833</v>
      </c>
      <c r="DX314" s="57" t="s">
        <v>605</v>
      </c>
      <c r="DY314" s="57" t="s">
        <v>12485</v>
      </c>
      <c r="ED314" s="57" t="s">
        <v>18063</v>
      </c>
      <c r="EE314" s="164" t="s">
        <v>18802</v>
      </c>
      <c r="EF314" s="57" t="s">
        <v>19016</v>
      </c>
      <c r="EG314" s="57" t="s">
        <v>21350</v>
      </c>
      <c r="EH314" s="57" t="s">
        <v>13213</v>
      </c>
      <c r="EI314" s="57" t="s">
        <v>13214</v>
      </c>
      <c r="EJ314" s="57" t="s">
        <v>21351</v>
      </c>
      <c r="EK314" s="57" t="s">
        <v>21352</v>
      </c>
      <c r="EL314" s="57" t="s">
        <v>10793</v>
      </c>
      <c r="EQ314" s="57" t="s">
        <v>21353</v>
      </c>
      <c r="ER314" s="57" t="s">
        <v>21354</v>
      </c>
      <c r="ES314" s="57" t="s">
        <v>21355</v>
      </c>
      <c r="ET314" s="57" t="s">
        <v>21356</v>
      </c>
      <c r="EU314" s="57" t="s">
        <v>21357</v>
      </c>
      <c r="EV314" s="57" t="s">
        <v>21358</v>
      </c>
      <c r="FA314" s="57" t="s">
        <v>714</v>
      </c>
      <c r="FB314" s="57" t="s">
        <v>10011</v>
      </c>
      <c r="FC314" s="57" t="s">
        <v>21359</v>
      </c>
      <c r="FH314" s="57" t="s">
        <v>18056</v>
      </c>
      <c r="FI314" s="164" t="s">
        <v>18802</v>
      </c>
      <c r="FJ314" s="57" t="s">
        <v>18832</v>
      </c>
      <c r="FK314" s="57" t="s">
        <v>21360</v>
      </c>
      <c r="FL314" s="57" t="s">
        <v>21361</v>
      </c>
      <c r="FM314" s="57" t="s">
        <v>21362</v>
      </c>
      <c r="FN314" s="57" t="s">
        <v>21363</v>
      </c>
      <c r="FO314" s="57" t="s">
        <v>21364</v>
      </c>
      <c r="FU314" s="57" t="s">
        <v>21365</v>
      </c>
      <c r="FV314" s="57" t="s">
        <v>21366</v>
      </c>
      <c r="FW314" s="57" t="s">
        <v>21367</v>
      </c>
      <c r="FX314" s="57" t="s">
        <v>21368</v>
      </c>
      <c r="FY314" s="57" t="s">
        <v>21369</v>
      </c>
      <c r="GE314" s="57" t="s">
        <v>4603</v>
      </c>
      <c r="GF314" s="57" t="s">
        <v>7038</v>
      </c>
      <c r="GL314" s="57" t="s">
        <v>18078</v>
      </c>
      <c r="GM314" s="164" t="s">
        <v>18805</v>
      </c>
      <c r="GN314" s="57" t="s">
        <v>18915</v>
      </c>
      <c r="GO314" s="57" t="s">
        <v>7449</v>
      </c>
      <c r="GP314" s="57" t="s">
        <v>21370</v>
      </c>
      <c r="GQ314" s="57" t="s">
        <v>21371</v>
      </c>
      <c r="GR314" s="57" t="s">
        <v>21372</v>
      </c>
      <c r="GS314" s="57" t="s">
        <v>21373</v>
      </c>
      <c r="GY314" s="57" t="s">
        <v>13445</v>
      </c>
      <c r="GZ314" s="57" t="s">
        <v>21374</v>
      </c>
      <c r="HA314" s="57" t="s">
        <v>21375</v>
      </c>
      <c r="HB314" s="57" t="s">
        <v>21376</v>
      </c>
      <c r="HC314" s="57" t="s">
        <v>21377</v>
      </c>
      <c r="HI314" s="57" t="s">
        <v>11552</v>
      </c>
      <c r="HJ314" s="57" t="s">
        <v>17818</v>
      </c>
      <c r="HK314" s="57" t="s">
        <v>21378</v>
      </c>
      <c r="HP314" s="57" t="s">
        <v>18059</v>
      </c>
      <c r="HQ314" s="164" t="s">
        <v>18805</v>
      </c>
      <c r="HR314" s="57" t="s">
        <v>18809</v>
      </c>
      <c r="HS314" s="57" t="s">
        <v>82</v>
      </c>
      <c r="HT314" s="57" t="s">
        <v>82</v>
      </c>
      <c r="HU314" s="57" t="s">
        <v>82</v>
      </c>
      <c r="HV314" s="57" t="s">
        <v>82</v>
      </c>
      <c r="HW314" s="57" t="s">
        <v>82</v>
      </c>
      <c r="HX314" s="57" t="s">
        <v>82</v>
      </c>
      <c r="HY314" s="57" t="s">
        <v>82</v>
      </c>
      <c r="HZ314" s="57" t="s">
        <v>82</v>
      </c>
      <c r="IA314" s="57" t="s">
        <v>82</v>
      </c>
      <c r="IB314" s="57" t="s">
        <v>82</v>
      </c>
      <c r="IC314" s="57" t="s">
        <v>82</v>
      </c>
      <c r="ID314" s="57" t="s">
        <v>79</v>
      </c>
      <c r="IE314" s="57" t="s">
        <v>79</v>
      </c>
      <c r="IF314" s="57" t="s">
        <v>79</v>
      </c>
      <c r="IG314" s="57" t="s">
        <v>82</v>
      </c>
      <c r="IH314" s="57" t="s">
        <v>82</v>
      </c>
      <c r="II314" s="57" t="s">
        <v>74</v>
      </c>
      <c r="IJ314" s="57">
        <v>13154</v>
      </c>
      <c r="IK314" s="57">
        <v>31652</v>
      </c>
      <c r="IT314" s="57">
        <v>2</v>
      </c>
      <c r="IU314" s="57">
        <v>3</v>
      </c>
      <c r="JN314" s="57">
        <v>21572</v>
      </c>
      <c r="JO314" s="57">
        <v>21577</v>
      </c>
      <c r="JP314" s="57">
        <v>31652</v>
      </c>
      <c r="JQ314" s="57">
        <v>32079</v>
      </c>
      <c r="JX314" s="57">
        <v>2</v>
      </c>
      <c r="JY314" s="57">
        <v>1</v>
      </c>
      <c r="JZ314" s="57">
        <v>3</v>
      </c>
      <c r="KA314" s="57">
        <v>3</v>
      </c>
      <c r="KR314" s="57">
        <v>13254</v>
      </c>
      <c r="KS314" s="57">
        <v>21572</v>
      </c>
      <c r="KT314" s="57">
        <v>31436</v>
      </c>
      <c r="KU314" s="57">
        <v>21577</v>
      </c>
      <c r="LB314" s="57">
        <v>2</v>
      </c>
      <c r="LC314" s="57">
        <v>2</v>
      </c>
      <c r="LD314" s="57">
        <v>2</v>
      </c>
      <c r="LE314" s="57">
        <v>1</v>
      </c>
      <c r="LV314" s="57">
        <v>31058</v>
      </c>
      <c r="LW314" s="57">
        <v>31652</v>
      </c>
      <c r="LX314" s="57">
        <v>31608</v>
      </c>
      <c r="MF314" s="57">
        <v>2</v>
      </c>
      <c r="MG314" s="57">
        <v>3</v>
      </c>
      <c r="MH314" s="57">
        <v>2</v>
      </c>
      <c r="MZ314" s="57">
        <v>31652</v>
      </c>
      <c r="NA314" s="57">
        <v>32079</v>
      </c>
      <c r="NB314" s="57">
        <v>32110</v>
      </c>
      <c r="NJ314" s="57">
        <v>3</v>
      </c>
      <c r="NK314" s="57">
        <v>3</v>
      </c>
      <c r="NL314" s="57">
        <v>3</v>
      </c>
      <c r="OD314" s="57">
        <v>21572</v>
      </c>
      <c r="OE314" s="57">
        <v>31436</v>
      </c>
      <c r="ON314" s="57">
        <v>2</v>
      </c>
      <c r="OO314" s="57">
        <v>2</v>
      </c>
      <c r="PR314" s="57" t="s">
        <v>3194</v>
      </c>
      <c r="PS314" s="57" t="s">
        <v>4426</v>
      </c>
      <c r="PT314" s="57" t="s">
        <v>4427</v>
      </c>
      <c r="PU314" s="57" t="s">
        <v>3197</v>
      </c>
      <c r="PV314" s="57" t="s">
        <v>3198</v>
      </c>
      <c r="PW314" s="57" t="s">
        <v>3674</v>
      </c>
    </row>
    <row r="315" spans="1:439" ht="15" customHeight="1" x14ac:dyDescent="0.35">
      <c r="A315" s="57">
        <v>314</v>
      </c>
      <c r="B315" s="57" t="s">
        <v>2420</v>
      </c>
      <c r="D315" s="57" t="s">
        <v>487</v>
      </c>
      <c r="E315" s="57" t="s">
        <v>3044</v>
      </c>
      <c r="F315" s="57" t="s">
        <v>1925</v>
      </c>
      <c r="P315" s="57" t="s">
        <v>1257</v>
      </c>
      <c r="S315" s="57" t="s">
        <v>69</v>
      </c>
      <c r="T315" s="57" t="s">
        <v>63</v>
      </c>
      <c r="U315" s="57" t="s">
        <v>69</v>
      </c>
      <c r="V315" s="57" t="s">
        <v>69</v>
      </c>
      <c r="W315" s="57" t="s">
        <v>69</v>
      </c>
      <c r="X315" s="57" t="s">
        <v>69</v>
      </c>
      <c r="Y315" s="57" t="s">
        <v>63</v>
      </c>
      <c r="Z315" s="57" t="s">
        <v>63</v>
      </c>
      <c r="AA315" s="57" t="s">
        <v>69</v>
      </c>
      <c r="AB315" s="57" t="s">
        <v>63</v>
      </c>
      <c r="AC315" s="57" t="s">
        <v>69</v>
      </c>
      <c r="AD315" s="57" t="s">
        <v>69</v>
      </c>
      <c r="AE315" s="57" t="s">
        <v>69</v>
      </c>
      <c r="AF315" s="57" t="s">
        <v>63</v>
      </c>
      <c r="AG315" s="57" t="s">
        <v>63</v>
      </c>
      <c r="AH315" s="57" t="s">
        <v>70</v>
      </c>
      <c r="AI315" s="57" t="s">
        <v>3045</v>
      </c>
      <c r="AJ315" s="57" t="s">
        <v>76</v>
      </c>
      <c r="AK315" s="57" t="s">
        <v>76</v>
      </c>
      <c r="AL315" s="57" t="s">
        <v>72</v>
      </c>
      <c r="AO315" s="57" t="s">
        <v>1132</v>
      </c>
      <c r="AP315" s="57" t="s">
        <v>20</v>
      </c>
      <c r="AS315" s="57" t="s">
        <v>2428</v>
      </c>
      <c r="AU315" s="57" t="s">
        <v>17764</v>
      </c>
      <c r="AV315" s="57" t="s">
        <v>17765</v>
      </c>
      <c r="AW315" s="57" t="s">
        <v>17766</v>
      </c>
      <c r="AX315" s="57" t="s">
        <v>17767</v>
      </c>
      <c r="AY315" s="57" t="s">
        <v>17768</v>
      </c>
      <c r="AZ315" s="57" t="s">
        <v>17769</v>
      </c>
      <c r="BA315" s="57" t="s">
        <v>17770</v>
      </c>
      <c r="BB315" s="57" t="s">
        <v>17771</v>
      </c>
      <c r="BE315" s="57" t="s">
        <v>17772</v>
      </c>
      <c r="BF315" s="57" t="s">
        <v>17773</v>
      </c>
      <c r="BG315" s="57" t="s">
        <v>17774</v>
      </c>
      <c r="BH315" s="57" t="s">
        <v>17775</v>
      </c>
      <c r="BI315" s="57" t="s">
        <v>17776</v>
      </c>
      <c r="BJ315" s="57" t="s">
        <v>17777</v>
      </c>
      <c r="BK315" s="57" t="s">
        <v>17778</v>
      </c>
      <c r="BL315" s="57" t="s">
        <v>17779</v>
      </c>
      <c r="BM315" s="57" t="s">
        <v>17780</v>
      </c>
      <c r="BO315" s="57" t="s">
        <v>4602</v>
      </c>
      <c r="BP315" s="57" t="s">
        <v>7037</v>
      </c>
      <c r="BQ315" s="57" t="s">
        <v>7038</v>
      </c>
      <c r="BV315" s="57" t="s">
        <v>18078</v>
      </c>
      <c r="BW315" s="164" t="s">
        <v>18805</v>
      </c>
      <c r="BX315" s="57" t="s">
        <v>18803</v>
      </c>
      <c r="BY315" s="57" t="s">
        <v>17781</v>
      </c>
      <c r="BZ315" s="57" t="s">
        <v>17782</v>
      </c>
      <c r="CA315" s="57" t="s">
        <v>17783</v>
      </c>
      <c r="CB315" s="57" t="s">
        <v>17784</v>
      </c>
      <c r="CC315" s="57" t="s">
        <v>17785</v>
      </c>
      <c r="CD315" s="57" t="s">
        <v>17786</v>
      </c>
      <c r="CE315" s="57" t="s">
        <v>17787</v>
      </c>
      <c r="CI315" s="57" t="s">
        <v>17788</v>
      </c>
      <c r="CJ315" s="57" t="s">
        <v>17789</v>
      </c>
      <c r="CK315" s="57" t="s">
        <v>17790</v>
      </c>
      <c r="CL315" s="57" t="s">
        <v>17791</v>
      </c>
      <c r="CM315" s="57" t="s">
        <v>17792</v>
      </c>
      <c r="CN315" s="57" t="s">
        <v>17793</v>
      </c>
      <c r="CS315" s="57" t="s">
        <v>4579</v>
      </c>
      <c r="CT315" s="57" t="s">
        <v>4777</v>
      </c>
      <c r="CU315" s="57" t="s">
        <v>716</v>
      </c>
      <c r="CZ315" s="57" t="s">
        <v>21379</v>
      </c>
      <c r="DA315" s="164" t="s">
        <v>18802</v>
      </c>
      <c r="DB315" s="57" t="s">
        <v>18829</v>
      </c>
      <c r="DC315" s="57" t="s">
        <v>17794</v>
      </c>
      <c r="DD315" s="57" t="s">
        <v>17795</v>
      </c>
      <c r="DE315" s="57" t="s">
        <v>17796</v>
      </c>
      <c r="DF315" s="57" t="s">
        <v>17797</v>
      </c>
      <c r="DG315" s="57" t="s">
        <v>17798</v>
      </c>
      <c r="DH315" s="57" t="s">
        <v>17799</v>
      </c>
      <c r="DI315" s="57" t="s">
        <v>17800</v>
      </c>
      <c r="DM315" s="57" t="s">
        <v>17801</v>
      </c>
      <c r="DN315" s="57" t="s">
        <v>17802</v>
      </c>
      <c r="DO315" s="57" t="s">
        <v>17803</v>
      </c>
      <c r="DP315" s="57" t="s">
        <v>17804</v>
      </c>
      <c r="DQ315" s="57" t="s">
        <v>17805</v>
      </c>
      <c r="DR315" s="57" t="s">
        <v>17806</v>
      </c>
      <c r="DS315" s="57" t="s">
        <v>17807</v>
      </c>
      <c r="DW315" s="57" t="s">
        <v>12781</v>
      </c>
      <c r="DX315" s="57" t="s">
        <v>13211</v>
      </c>
      <c r="DY315" s="57" t="s">
        <v>5867</v>
      </c>
      <c r="ED315" s="57" t="s">
        <v>18084</v>
      </c>
      <c r="EE315" s="164" t="s">
        <v>18805</v>
      </c>
      <c r="EF315" s="57" t="s">
        <v>18882</v>
      </c>
      <c r="EG315" s="57" t="s">
        <v>13167</v>
      </c>
      <c r="EH315" s="57" t="s">
        <v>21380</v>
      </c>
      <c r="EI315" s="57" t="s">
        <v>21381</v>
      </c>
      <c r="EJ315" s="57" t="s">
        <v>21382</v>
      </c>
      <c r="EQ315" s="57" t="s">
        <v>21383</v>
      </c>
      <c r="ER315" s="57" t="s">
        <v>21384</v>
      </c>
      <c r="ES315" s="57" t="s">
        <v>21385</v>
      </c>
      <c r="ET315" s="57" t="s">
        <v>12484</v>
      </c>
      <c r="FA315" s="57" t="s">
        <v>605</v>
      </c>
      <c r="FB315" s="57" t="s">
        <v>21386</v>
      </c>
      <c r="FC315" s="57" t="s">
        <v>12485</v>
      </c>
      <c r="FH315" s="57" t="s">
        <v>18063</v>
      </c>
      <c r="FI315" s="164" t="s">
        <v>18802</v>
      </c>
      <c r="FJ315" s="57" t="s">
        <v>19516</v>
      </c>
      <c r="FK315" s="57" t="s">
        <v>15065</v>
      </c>
      <c r="FL315" s="57" t="s">
        <v>17808</v>
      </c>
      <c r="FM315" s="57" t="s">
        <v>17809</v>
      </c>
      <c r="FN315" s="57" t="s">
        <v>17810</v>
      </c>
      <c r="FO315" s="57" t="s">
        <v>17811</v>
      </c>
      <c r="FU315" s="57" t="s">
        <v>17812</v>
      </c>
      <c r="FV315" s="57" t="s">
        <v>17813</v>
      </c>
      <c r="FW315" s="57" t="s">
        <v>17814</v>
      </c>
      <c r="FX315" s="57" t="s">
        <v>17815</v>
      </c>
      <c r="FY315" s="57" t="s">
        <v>17816</v>
      </c>
      <c r="FZ315" s="57" t="s">
        <v>17817</v>
      </c>
      <c r="GE315" s="57" t="s">
        <v>10614</v>
      </c>
      <c r="GF315" s="57" t="s">
        <v>9216</v>
      </c>
      <c r="GG315" s="57" t="s">
        <v>17818</v>
      </c>
      <c r="GL315" s="57" t="s">
        <v>18075</v>
      </c>
      <c r="GM315" s="164" t="s">
        <v>18805</v>
      </c>
      <c r="GN315" s="57" t="s">
        <v>18884</v>
      </c>
      <c r="HQ315" s="164" t="s">
        <v>125</v>
      </c>
      <c r="HR315" s="57" t="s">
        <v>125</v>
      </c>
      <c r="HS315" s="57" t="s">
        <v>79</v>
      </c>
      <c r="HT315" s="57" t="s">
        <v>79</v>
      </c>
      <c r="HU315" s="57" t="s">
        <v>79</v>
      </c>
      <c r="HV315" s="57" t="s">
        <v>79</v>
      </c>
      <c r="HW315" s="57" t="s">
        <v>79</v>
      </c>
      <c r="HX315" s="57" t="s">
        <v>79</v>
      </c>
      <c r="HY315" s="57" t="s">
        <v>79</v>
      </c>
      <c r="HZ315" s="57" t="s">
        <v>79</v>
      </c>
      <c r="IA315" s="57" t="s">
        <v>79</v>
      </c>
      <c r="IB315" s="57" t="s">
        <v>79</v>
      </c>
      <c r="IC315" s="57" t="s">
        <v>79</v>
      </c>
      <c r="ID315" s="57" t="s">
        <v>79</v>
      </c>
      <c r="IE315" s="57" t="s">
        <v>74</v>
      </c>
      <c r="IF315" s="57" t="s">
        <v>79</v>
      </c>
      <c r="IG315" s="57" t="s">
        <v>79</v>
      </c>
      <c r="IH315" s="57" t="s">
        <v>79</v>
      </c>
      <c r="II315" s="57" t="s">
        <v>68</v>
      </c>
      <c r="IJ315" s="57">
        <v>32110</v>
      </c>
      <c r="IK315" s="57">
        <v>32079</v>
      </c>
      <c r="IL315" s="57">
        <v>13254</v>
      </c>
      <c r="IT315" s="57">
        <v>2</v>
      </c>
      <c r="IU315" s="57">
        <v>2</v>
      </c>
      <c r="IV315" s="57">
        <v>1</v>
      </c>
      <c r="JN315" s="57">
        <v>32079</v>
      </c>
      <c r="JO315" s="57">
        <v>31652</v>
      </c>
      <c r="JP315" s="57">
        <v>31620</v>
      </c>
      <c r="JQ315" s="57">
        <v>32110</v>
      </c>
      <c r="JR315" s="57">
        <v>21577</v>
      </c>
      <c r="JX315" s="57">
        <v>2</v>
      </c>
      <c r="JY315" s="57">
        <v>2</v>
      </c>
      <c r="JZ315" s="57">
        <v>2</v>
      </c>
      <c r="KA315" s="57">
        <v>2</v>
      </c>
      <c r="KB315" s="57">
        <v>1</v>
      </c>
      <c r="KR315" s="57">
        <v>21572</v>
      </c>
      <c r="KS315" s="57">
        <v>21577</v>
      </c>
      <c r="KT315" s="57">
        <v>31608</v>
      </c>
      <c r="KU315" s="57">
        <v>31436</v>
      </c>
      <c r="KV315" s="57">
        <v>21547</v>
      </c>
      <c r="LB315" s="57">
        <v>1</v>
      </c>
      <c r="LC315" s="57">
        <v>1</v>
      </c>
      <c r="LD315" s="57">
        <v>2</v>
      </c>
      <c r="LE315" s="57">
        <v>2</v>
      </c>
      <c r="LF315" s="57">
        <v>2</v>
      </c>
      <c r="LV315" s="57">
        <v>21547</v>
      </c>
      <c r="LW315" s="57">
        <v>21572</v>
      </c>
      <c r="LX315" s="57">
        <v>31436</v>
      </c>
      <c r="MF315" s="57">
        <v>2</v>
      </c>
      <c r="MG315" s="57">
        <v>1</v>
      </c>
      <c r="MH315" s="57">
        <v>2</v>
      </c>
      <c r="MZ315" s="57">
        <v>31652</v>
      </c>
      <c r="NA315" s="57">
        <v>31436</v>
      </c>
      <c r="NB315" s="57">
        <v>21547</v>
      </c>
      <c r="NC315" s="57">
        <v>21572</v>
      </c>
      <c r="NJ315" s="57">
        <v>2</v>
      </c>
      <c r="NK315" s="57">
        <v>2</v>
      </c>
      <c r="NL315" s="57">
        <v>2</v>
      </c>
      <c r="NM315" s="57">
        <v>1</v>
      </c>
      <c r="PR315" s="57" t="s">
        <v>3174</v>
      </c>
      <c r="PS315" s="57" t="s">
        <v>4428</v>
      </c>
      <c r="PT315" s="57" t="s">
        <v>3176</v>
      </c>
      <c r="PU315" s="57" t="s">
        <v>4194</v>
      </c>
      <c r="PV315" s="57" t="s">
        <v>3178</v>
      </c>
      <c r="PW315" s="57" t="s">
        <v>3167</v>
      </c>
    </row>
    <row r="316" spans="1:439" ht="15" customHeight="1" x14ac:dyDescent="0.35">
      <c r="A316" s="57">
        <v>315</v>
      </c>
      <c r="B316" s="57" t="s">
        <v>503</v>
      </c>
      <c r="D316" s="57" t="s">
        <v>487</v>
      </c>
      <c r="E316" s="57" t="s">
        <v>3044</v>
      </c>
      <c r="F316" s="57" t="s">
        <v>1925</v>
      </c>
      <c r="P316" s="57" t="s">
        <v>1257</v>
      </c>
      <c r="S316" s="57" t="s">
        <v>69</v>
      </c>
      <c r="T316" s="57" t="s">
        <v>63</v>
      </c>
      <c r="U316" s="57" t="s">
        <v>69</v>
      </c>
      <c r="V316" s="57" t="s">
        <v>69</v>
      </c>
      <c r="W316" s="57" t="s">
        <v>69</v>
      </c>
      <c r="X316" s="57" t="s">
        <v>69</v>
      </c>
      <c r="Y316" s="57" t="s">
        <v>63</v>
      </c>
      <c r="Z316" s="57" t="s">
        <v>63</v>
      </c>
      <c r="AA316" s="57" t="s">
        <v>69</v>
      </c>
      <c r="AB316" s="57" t="s">
        <v>63</v>
      </c>
      <c r="AC316" s="57" t="s">
        <v>69</v>
      </c>
      <c r="AD316" s="57" t="s">
        <v>69</v>
      </c>
      <c r="AE316" s="57" t="s">
        <v>69</v>
      </c>
      <c r="AF316" s="57" t="s">
        <v>63</v>
      </c>
      <c r="AG316" s="57" t="s">
        <v>63</v>
      </c>
      <c r="AH316" s="57" t="s">
        <v>70</v>
      </c>
      <c r="AI316" s="57" t="s">
        <v>3045</v>
      </c>
      <c r="AJ316" s="57" t="s">
        <v>76</v>
      </c>
      <c r="AK316" s="57" t="s">
        <v>76</v>
      </c>
      <c r="AL316" s="57" t="s">
        <v>72</v>
      </c>
      <c r="AO316" s="57" t="s">
        <v>1133</v>
      </c>
      <c r="AP316" s="57" t="s">
        <v>20</v>
      </c>
      <c r="AS316" s="57" t="s">
        <v>2428</v>
      </c>
      <c r="AU316" s="57" t="s">
        <v>17764</v>
      </c>
      <c r="AV316" s="57" t="s">
        <v>17765</v>
      </c>
      <c r="AW316" s="57" t="s">
        <v>17766</v>
      </c>
      <c r="AX316" s="57" t="s">
        <v>17767</v>
      </c>
      <c r="AY316" s="57" t="s">
        <v>17768</v>
      </c>
      <c r="AZ316" s="57" t="s">
        <v>17769</v>
      </c>
      <c r="BA316" s="57" t="s">
        <v>17770</v>
      </c>
      <c r="BB316" s="57" t="s">
        <v>17771</v>
      </c>
      <c r="BE316" s="57" t="s">
        <v>17772</v>
      </c>
      <c r="BF316" s="57" t="s">
        <v>17773</v>
      </c>
      <c r="BG316" s="57" t="s">
        <v>17774</v>
      </c>
      <c r="BH316" s="57" t="s">
        <v>17775</v>
      </c>
      <c r="BI316" s="57" t="s">
        <v>17776</v>
      </c>
      <c r="BJ316" s="57" t="s">
        <v>17777</v>
      </c>
      <c r="BK316" s="57" t="s">
        <v>17778</v>
      </c>
      <c r="BL316" s="57" t="s">
        <v>17779</v>
      </c>
      <c r="BM316" s="57" t="s">
        <v>17780</v>
      </c>
      <c r="BO316" s="57" t="s">
        <v>4602</v>
      </c>
      <c r="BP316" s="57" t="s">
        <v>7037</v>
      </c>
      <c r="BQ316" s="57" t="s">
        <v>7038</v>
      </c>
      <c r="BV316" s="57" t="s">
        <v>18078</v>
      </c>
      <c r="BW316" s="164" t="s">
        <v>18805</v>
      </c>
      <c r="BX316" s="57" t="s">
        <v>20167</v>
      </c>
      <c r="BY316" s="57" t="s">
        <v>17781</v>
      </c>
      <c r="BZ316" s="57" t="s">
        <v>17782</v>
      </c>
      <c r="CA316" s="57" t="s">
        <v>17783</v>
      </c>
      <c r="CB316" s="57" t="s">
        <v>17784</v>
      </c>
      <c r="CC316" s="57" t="s">
        <v>17785</v>
      </c>
      <c r="CD316" s="57" t="s">
        <v>17786</v>
      </c>
      <c r="CE316" s="57" t="s">
        <v>17787</v>
      </c>
      <c r="CI316" s="57" t="s">
        <v>17788</v>
      </c>
      <c r="CJ316" s="57" t="s">
        <v>17789</v>
      </c>
      <c r="CK316" s="57" t="s">
        <v>17790</v>
      </c>
      <c r="CL316" s="57" t="s">
        <v>17791</v>
      </c>
      <c r="CM316" s="57" t="s">
        <v>17792</v>
      </c>
      <c r="CN316" s="57" t="s">
        <v>17793</v>
      </c>
      <c r="CS316" s="57" t="s">
        <v>4579</v>
      </c>
      <c r="CT316" s="57" t="s">
        <v>4777</v>
      </c>
      <c r="CU316" s="57" t="s">
        <v>716</v>
      </c>
      <c r="CZ316" s="57" t="s">
        <v>21379</v>
      </c>
      <c r="DA316" s="164" t="s">
        <v>18802</v>
      </c>
      <c r="DB316" s="57" t="s">
        <v>21387</v>
      </c>
      <c r="DC316" s="57" t="s">
        <v>17794</v>
      </c>
      <c r="DD316" s="57" t="s">
        <v>17795</v>
      </c>
      <c r="DE316" s="57" t="s">
        <v>17796</v>
      </c>
      <c r="DF316" s="57" t="s">
        <v>17797</v>
      </c>
      <c r="DG316" s="57" t="s">
        <v>17798</v>
      </c>
      <c r="DH316" s="57" t="s">
        <v>17799</v>
      </c>
      <c r="DI316" s="57" t="s">
        <v>17800</v>
      </c>
      <c r="DM316" s="57" t="s">
        <v>17801</v>
      </c>
      <c r="DN316" s="57" t="s">
        <v>17802</v>
      </c>
      <c r="DO316" s="57" t="s">
        <v>17803</v>
      </c>
      <c r="DP316" s="57" t="s">
        <v>17804</v>
      </c>
      <c r="DQ316" s="57" t="s">
        <v>17805</v>
      </c>
      <c r="DR316" s="57" t="s">
        <v>17806</v>
      </c>
      <c r="DS316" s="57" t="s">
        <v>17807</v>
      </c>
      <c r="DW316" s="57" t="s">
        <v>12781</v>
      </c>
      <c r="DX316" s="57" t="s">
        <v>13211</v>
      </c>
      <c r="DY316" s="57" t="s">
        <v>5867</v>
      </c>
      <c r="ED316" s="57" t="s">
        <v>18084</v>
      </c>
      <c r="EE316" s="164" t="s">
        <v>18805</v>
      </c>
      <c r="EF316" s="57" t="s">
        <v>19994</v>
      </c>
      <c r="EG316" s="57" t="s">
        <v>13167</v>
      </c>
      <c r="EH316" s="57" t="s">
        <v>21380</v>
      </c>
      <c r="EI316" s="57" t="s">
        <v>21381</v>
      </c>
      <c r="EJ316" s="57" t="s">
        <v>21382</v>
      </c>
      <c r="EQ316" s="57" t="s">
        <v>21383</v>
      </c>
      <c r="ER316" s="57" t="s">
        <v>21384</v>
      </c>
      <c r="ES316" s="57" t="s">
        <v>21385</v>
      </c>
      <c r="ET316" s="57" t="s">
        <v>12484</v>
      </c>
      <c r="FA316" s="57" t="s">
        <v>605</v>
      </c>
      <c r="FB316" s="57" t="s">
        <v>21386</v>
      </c>
      <c r="FC316" s="57" t="s">
        <v>12485</v>
      </c>
      <c r="FH316" s="57" t="s">
        <v>18063</v>
      </c>
      <c r="FI316" s="164" t="s">
        <v>18802</v>
      </c>
      <c r="FJ316" s="57" t="s">
        <v>19516</v>
      </c>
      <c r="FK316" s="57" t="s">
        <v>15065</v>
      </c>
      <c r="FL316" s="57" t="s">
        <v>17808</v>
      </c>
      <c r="FM316" s="57" t="s">
        <v>17809</v>
      </c>
      <c r="FN316" s="57" t="s">
        <v>17810</v>
      </c>
      <c r="FO316" s="57" t="s">
        <v>17811</v>
      </c>
      <c r="FU316" s="57" t="s">
        <v>17812</v>
      </c>
      <c r="FV316" s="57" t="s">
        <v>17813</v>
      </c>
      <c r="FW316" s="57" t="s">
        <v>17814</v>
      </c>
      <c r="FX316" s="57" t="s">
        <v>17815</v>
      </c>
      <c r="FY316" s="57" t="s">
        <v>17816</v>
      </c>
      <c r="FZ316" s="57" t="s">
        <v>17817</v>
      </c>
      <c r="GE316" s="57" t="s">
        <v>10614</v>
      </c>
      <c r="GF316" s="57" t="s">
        <v>9216</v>
      </c>
      <c r="GG316" s="57" t="s">
        <v>17818</v>
      </c>
      <c r="GL316" s="57" t="s">
        <v>18075</v>
      </c>
      <c r="GM316" s="164" t="s">
        <v>18805</v>
      </c>
      <c r="GN316" s="57" t="s">
        <v>21388</v>
      </c>
      <c r="HQ316" s="164" t="s">
        <v>125</v>
      </c>
      <c r="HR316" s="57" t="s">
        <v>125</v>
      </c>
      <c r="HS316" s="57" t="s">
        <v>79</v>
      </c>
      <c r="HT316" s="57" t="s">
        <v>79</v>
      </c>
      <c r="HU316" s="57" t="s">
        <v>79</v>
      </c>
      <c r="HV316" s="57" t="s">
        <v>79</v>
      </c>
      <c r="HW316" s="57" t="s">
        <v>79</v>
      </c>
      <c r="HX316" s="57" t="s">
        <v>79</v>
      </c>
      <c r="HY316" s="57" t="s">
        <v>79</v>
      </c>
      <c r="HZ316" s="57" t="s">
        <v>79</v>
      </c>
      <c r="IA316" s="57" t="s">
        <v>79</v>
      </c>
      <c r="IB316" s="57" t="s">
        <v>79</v>
      </c>
      <c r="IC316" s="57" t="s">
        <v>79</v>
      </c>
      <c r="ID316" s="57" t="s">
        <v>79</v>
      </c>
      <c r="IE316" s="57" t="s">
        <v>74</v>
      </c>
      <c r="IF316" s="57" t="s">
        <v>79</v>
      </c>
      <c r="IG316" s="57" t="s">
        <v>79</v>
      </c>
      <c r="IH316" s="57" t="s">
        <v>79</v>
      </c>
      <c r="II316" s="57" t="s">
        <v>68</v>
      </c>
      <c r="IJ316" s="57">
        <v>32110</v>
      </c>
      <c r="IK316" s="57">
        <v>32079</v>
      </c>
      <c r="IL316" s="57">
        <v>13254</v>
      </c>
      <c r="IT316" s="57">
        <v>2</v>
      </c>
      <c r="IU316" s="57">
        <v>2</v>
      </c>
      <c r="IV316" s="57">
        <v>1</v>
      </c>
      <c r="JN316" s="57">
        <v>32079</v>
      </c>
      <c r="JO316" s="57">
        <v>31652</v>
      </c>
      <c r="JP316" s="57">
        <v>31620</v>
      </c>
      <c r="JQ316" s="57">
        <v>32110</v>
      </c>
      <c r="JR316" s="57">
        <v>21577</v>
      </c>
      <c r="JX316" s="57">
        <v>2</v>
      </c>
      <c r="JY316" s="57">
        <v>2</v>
      </c>
      <c r="JZ316" s="57">
        <v>2</v>
      </c>
      <c r="KA316" s="57">
        <v>2</v>
      </c>
      <c r="KB316" s="57">
        <v>1</v>
      </c>
      <c r="KR316" s="57">
        <v>21572</v>
      </c>
      <c r="KS316" s="57">
        <v>21577</v>
      </c>
      <c r="KT316" s="57">
        <v>31608</v>
      </c>
      <c r="KU316" s="57">
        <v>31436</v>
      </c>
      <c r="KV316" s="57">
        <v>21547</v>
      </c>
      <c r="LB316" s="57">
        <v>1</v>
      </c>
      <c r="LC316" s="57">
        <v>1</v>
      </c>
      <c r="LD316" s="57">
        <v>2</v>
      </c>
      <c r="LE316" s="57">
        <v>2</v>
      </c>
      <c r="LF316" s="57">
        <v>2</v>
      </c>
      <c r="LV316" s="57">
        <v>21547</v>
      </c>
      <c r="LW316" s="57">
        <v>21572</v>
      </c>
      <c r="LX316" s="57">
        <v>31436</v>
      </c>
      <c r="MF316" s="57">
        <v>2</v>
      </c>
      <c r="MG316" s="57">
        <v>1</v>
      </c>
      <c r="MH316" s="57">
        <v>2</v>
      </c>
      <c r="MZ316" s="57">
        <v>31652</v>
      </c>
      <c r="NA316" s="57">
        <v>31436</v>
      </c>
      <c r="NB316" s="57">
        <v>21547</v>
      </c>
      <c r="NC316" s="57">
        <v>21572</v>
      </c>
      <c r="NJ316" s="57">
        <v>2</v>
      </c>
      <c r="NK316" s="57">
        <v>2</v>
      </c>
      <c r="NL316" s="57">
        <v>2</v>
      </c>
      <c r="NM316" s="57">
        <v>1</v>
      </c>
      <c r="PR316" s="57" t="s">
        <v>4429</v>
      </c>
      <c r="PS316" s="57" t="s">
        <v>4430</v>
      </c>
      <c r="PT316" s="57" t="s">
        <v>4431</v>
      </c>
      <c r="PU316" s="57" t="s">
        <v>4194</v>
      </c>
      <c r="PV316" s="57" t="s">
        <v>4432</v>
      </c>
      <c r="PW316" s="57" t="s">
        <v>3167</v>
      </c>
    </row>
    <row r="317" spans="1:439" ht="15" customHeight="1" x14ac:dyDescent="0.35">
      <c r="A317" s="57">
        <v>316</v>
      </c>
      <c r="B317" s="57" t="s">
        <v>503</v>
      </c>
      <c r="D317" s="57" t="s">
        <v>488</v>
      </c>
      <c r="E317" s="57" t="s">
        <v>3046</v>
      </c>
      <c r="F317" s="57" t="s">
        <v>3047</v>
      </c>
      <c r="G317" s="57" t="s">
        <v>3048</v>
      </c>
      <c r="P317" s="57" t="s">
        <v>3049</v>
      </c>
      <c r="S317" s="57" t="s">
        <v>69</v>
      </c>
      <c r="T317" s="57" t="s">
        <v>69</v>
      </c>
      <c r="U317" s="57" t="s">
        <v>69</v>
      </c>
      <c r="V317" s="57" t="s">
        <v>63</v>
      </c>
      <c r="W317" s="57" t="s">
        <v>63</v>
      </c>
      <c r="X317" s="57" t="s">
        <v>63</v>
      </c>
      <c r="Y317" s="57" t="s">
        <v>63</v>
      </c>
      <c r="Z317" s="57" t="s">
        <v>69</v>
      </c>
      <c r="AA317" s="57" t="s">
        <v>69</v>
      </c>
      <c r="AB317" s="57" t="s">
        <v>63</v>
      </c>
      <c r="AC317" s="57" t="s">
        <v>63</v>
      </c>
      <c r="AD317" s="57" t="s">
        <v>69</v>
      </c>
      <c r="AE317" s="57" t="s">
        <v>69</v>
      </c>
      <c r="AF317" s="57" t="s">
        <v>63</v>
      </c>
      <c r="AG317" s="57" t="s">
        <v>63</v>
      </c>
      <c r="AH317" s="57" t="s">
        <v>70</v>
      </c>
      <c r="AI317" s="57" t="s">
        <v>3050</v>
      </c>
      <c r="AJ317" s="57" t="s">
        <v>65</v>
      </c>
      <c r="AK317" s="57" t="s">
        <v>65</v>
      </c>
      <c r="AL317" s="57" t="s">
        <v>72</v>
      </c>
      <c r="AO317" s="57" t="s">
        <v>1134</v>
      </c>
      <c r="AP317" s="57" t="s">
        <v>18076</v>
      </c>
      <c r="AQ317" s="57" t="s">
        <v>69</v>
      </c>
      <c r="AR317" s="57" t="s">
        <v>73</v>
      </c>
      <c r="AS317" s="57" t="s">
        <v>3051</v>
      </c>
      <c r="AU317" s="57" t="s">
        <v>4877</v>
      </c>
      <c r="AV317" s="57" t="s">
        <v>21389</v>
      </c>
      <c r="AW317" s="57" t="s">
        <v>21390</v>
      </c>
      <c r="AX317" s="57" t="s">
        <v>21391</v>
      </c>
      <c r="AY317" s="57" t="s">
        <v>20237</v>
      </c>
      <c r="BE317" s="57" t="s">
        <v>21392</v>
      </c>
      <c r="BF317" s="57" t="s">
        <v>21393</v>
      </c>
      <c r="BG317" s="57" t="s">
        <v>21394</v>
      </c>
      <c r="BH317" s="57" t="s">
        <v>21395</v>
      </c>
      <c r="BI317" s="57" t="s">
        <v>21396</v>
      </c>
      <c r="BO317" s="57" t="s">
        <v>4498</v>
      </c>
      <c r="BP317" s="57" t="s">
        <v>17507</v>
      </c>
      <c r="BQ317" s="57" t="s">
        <v>697</v>
      </c>
      <c r="BV317" s="57" t="s">
        <v>18059</v>
      </c>
      <c r="BW317" s="164" t="s">
        <v>18802</v>
      </c>
      <c r="BX317" s="57" t="s">
        <v>18929</v>
      </c>
      <c r="BY317" s="57" t="s">
        <v>21397</v>
      </c>
      <c r="BZ317" s="57" t="s">
        <v>21398</v>
      </c>
      <c r="CA317" s="57" t="s">
        <v>21399</v>
      </c>
      <c r="CB317" s="57" t="s">
        <v>21400</v>
      </c>
      <c r="CC317" s="57" t="s">
        <v>21401</v>
      </c>
      <c r="CD317" s="57" t="s">
        <v>21402</v>
      </c>
      <c r="CI317" s="57" t="s">
        <v>20215</v>
      </c>
      <c r="CJ317" s="57" t="s">
        <v>21403</v>
      </c>
      <c r="CK317" s="57" t="s">
        <v>21404</v>
      </c>
      <c r="CL317" s="57" t="s">
        <v>21405</v>
      </c>
      <c r="CM317" s="57" t="s">
        <v>21406</v>
      </c>
      <c r="CN317" s="57" t="s">
        <v>21407</v>
      </c>
      <c r="CS317" s="57" t="s">
        <v>21408</v>
      </c>
      <c r="CT317" s="57" t="s">
        <v>20220</v>
      </c>
      <c r="CU317" s="57" t="s">
        <v>7737</v>
      </c>
      <c r="CZ317" s="57" t="s">
        <v>18063</v>
      </c>
      <c r="DA317" s="164" t="s">
        <v>18805</v>
      </c>
      <c r="DB317" s="57" t="s">
        <v>19055</v>
      </c>
      <c r="DC317" s="57" t="s">
        <v>13304</v>
      </c>
      <c r="DD317" s="57" t="s">
        <v>21409</v>
      </c>
      <c r="DE317" s="57" t="s">
        <v>21410</v>
      </c>
      <c r="DF317" s="57" t="s">
        <v>21411</v>
      </c>
      <c r="DG317" s="57" t="s">
        <v>21412</v>
      </c>
      <c r="DH317" s="57" t="s">
        <v>21413</v>
      </c>
      <c r="DI317" s="57" t="s">
        <v>735</v>
      </c>
      <c r="DJ317" s="57" t="s">
        <v>736</v>
      </c>
      <c r="DM317" s="57" t="s">
        <v>21414</v>
      </c>
      <c r="DN317" s="57" t="s">
        <v>21415</v>
      </c>
      <c r="DO317" s="57" t="s">
        <v>21416</v>
      </c>
      <c r="DP317" s="57" t="s">
        <v>21417</v>
      </c>
      <c r="DQ317" s="57" t="s">
        <v>21418</v>
      </c>
      <c r="DR317" s="57" t="s">
        <v>21419</v>
      </c>
      <c r="DS317" s="57" t="s">
        <v>21420</v>
      </c>
      <c r="DW317" s="57" t="s">
        <v>697</v>
      </c>
      <c r="DX317" s="57" t="s">
        <v>744</v>
      </c>
      <c r="DY317" s="57" t="s">
        <v>745</v>
      </c>
      <c r="ED317" s="57" t="s">
        <v>18061</v>
      </c>
      <c r="EE317" s="164" t="s">
        <v>18835</v>
      </c>
      <c r="EF317" s="57" t="s">
        <v>18929</v>
      </c>
      <c r="EG317" s="57" t="s">
        <v>719</v>
      </c>
      <c r="EH317" s="57" t="s">
        <v>720</v>
      </c>
      <c r="EI317" s="57" t="s">
        <v>721</v>
      </c>
      <c r="EQ317" s="57" t="s">
        <v>722</v>
      </c>
      <c r="ER317" s="57" t="s">
        <v>723</v>
      </c>
      <c r="ES317" s="57" t="s">
        <v>724</v>
      </c>
      <c r="FA317" s="57" t="s">
        <v>605</v>
      </c>
      <c r="FB317" s="57" t="s">
        <v>725</v>
      </c>
      <c r="FC317" s="57" t="s">
        <v>726</v>
      </c>
      <c r="FH317" s="57" t="s">
        <v>18061</v>
      </c>
      <c r="FI317" s="164" t="s">
        <v>18835</v>
      </c>
      <c r="FJ317" s="57" t="s">
        <v>20605</v>
      </c>
      <c r="FK317" s="57" t="s">
        <v>21421</v>
      </c>
      <c r="FL317" s="57" t="s">
        <v>21422</v>
      </c>
      <c r="FM317" s="57" t="s">
        <v>21423</v>
      </c>
      <c r="FN317" s="57" t="s">
        <v>21424</v>
      </c>
      <c r="FO317" s="57" t="s">
        <v>16157</v>
      </c>
      <c r="FU317" s="57" t="s">
        <v>21425</v>
      </c>
      <c r="FV317" s="57" t="s">
        <v>21426</v>
      </c>
      <c r="FW317" s="57" t="s">
        <v>21427</v>
      </c>
      <c r="FX317" s="57" t="s">
        <v>21428</v>
      </c>
      <c r="FY317" s="57" t="s">
        <v>16162</v>
      </c>
      <c r="GE317" s="57" t="s">
        <v>12536</v>
      </c>
      <c r="GF317" s="57" t="s">
        <v>10614</v>
      </c>
      <c r="GG317" s="57" t="s">
        <v>9216</v>
      </c>
      <c r="GL317" s="57" t="s">
        <v>18084</v>
      </c>
      <c r="GM317" s="164" t="s">
        <v>18802</v>
      </c>
      <c r="GN317" s="57" t="s">
        <v>18902</v>
      </c>
      <c r="GO317" s="57" t="s">
        <v>21429</v>
      </c>
      <c r="GP317" s="57" t="s">
        <v>21430</v>
      </c>
      <c r="GQ317" s="57" t="s">
        <v>21431</v>
      </c>
      <c r="GR317" s="57" t="s">
        <v>20230</v>
      </c>
      <c r="GY317" s="57" t="s">
        <v>16658</v>
      </c>
      <c r="GZ317" s="57" t="s">
        <v>21432</v>
      </c>
      <c r="HA317" s="57" t="s">
        <v>20232</v>
      </c>
      <c r="HI317" s="57" t="s">
        <v>11552</v>
      </c>
      <c r="HJ317" s="57" t="s">
        <v>21433</v>
      </c>
      <c r="HK317" s="57" t="s">
        <v>16184</v>
      </c>
      <c r="HP317" s="57" t="s">
        <v>18075</v>
      </c>
      <c r="HQ317" s="164" t="s">
        <v>18805</v>
      </c>
      <c r="HR317" s="57" t="s">
        <v>18928</v>
      </c>
      <c r="HS317" s="57" t="s">
        <v>79</v>
      </c>
      <c r="HT317" s="57" t="s">
        <v>79</v>
      </c>
      <c r="HU317" s="57" t="s">
        <v>79</v>
      </c>
      <c r="HV317" s="57" t="s">
        <v>74</v>
      </c>
      <c r="HW317" s="57" t="s">
        <v>79</v>
      </c>
      <c r="HX317" s="57" t="s">
        <v>79</v>
      </c>
      <c r="HY317" s="57" t="s">
        <v>79</v>
      </c>
      <c r="HZ317" s="57" t="s">
        <v>79</v>
      </c>
      <c r="IA317" s="57" t="s">
        <v>79</v>
      </c>
      <c r="IB317" s="57" t="s">
        <v>79</v>
      </c>
      <c r="IC317" s="57" t="s">
        <v>79</v>
      </c>
      <c r="ID317" s="57" t="s">
        <v>79</v>
      </c>
      <c r="IE317" s="57" t="s">
        <v>74</v>
      </c>
      <c r="IF317" s="57" t="s">
        <v>79</v>
      </c>
      <c r="IG317" s="57" t="s">
        <v>79</v>
      </c>
      <c r="IH317" s="57" t="s">
        <v>79</v>
      </c>
      <c r="II317" s="57" t="s">
        <v>82</v>
      </c>
      <c r="IJ317" s="57">
        <v>21572</v>
      </c>
      <c r="IK317" s="57">
        <v>21547</v>
      </c>
      <c r="IT317" s="57">
        <v>1</v>
      </c>
      <c r="IU317" s="57">
        <v>2</v>
      </c>
      <c r="JN317" s="57">
        <v>11054</v>
      </c>
      <c r="JO317" s="57">
        <v>11454</v>
      </c>
      <c r="JP317" s="57">
        <v>31624</v>
      </c>
      <c r="JX317" s="57">
        <v>1</v>
      </c>
      <c r="JY317" s="57">
        <v>1</v>
      </c>
      <c r="JZ317" s="57">
        <v>2</v>
      </c>
      <c r="KR317" s="57">
        <v>31624</v>
      </c>
      <c r="KS317" s="57">
        <v>23684</v>
      </c>
      <c r="KT317" s="57">
        <v>31754</v>
      </c>
      <c r="LB317" s="57">
        <v>2</v>
      </c>
      <c r="LC317" s="57">
        <v>2</v>
      </c>
      <c r="LD317" s="57">
        <v>2</v>
      </c>
      <c r="LV317" s="57">
        <v>11054</v>
      </c>
      <c r="LW317" s="57">
        <v>11454</v>
      </c>
      <c r="LX317" s="57">
        <v>31624</v>
      </c>
      <c r="MF317" s="57">
        <v>1</v>
      </c>
      <c r="MG317" s="57">
        <v>1</v>
      </c>
      <c r="MH317" s="57">
        <v>2</v>
      </c>
      <c r="MZ317" s="57">
        <v>21572</v>
      </c>
      <c r="NA317" s="57">
        <v>21547</v>
      </c>
      <c r="NJ317" s="57">
        <v>1</v>
      </c>
      <c r="NK317" s="57">
        <v>2</v>
      </c>
      <c r="OD317" s="57">
        <v>21572</v>
      </c>
      <c r="OE317" s="57">
        <v>21547</v>
      </c>
      <c r="ON317" s="57">
        <v>1</v>
      </c>
      <c r="OO317" s="57">
        <v>2</v>
      </c>
      <c r="PR317" s="57" t="s">
        <v>3279</v>
      </c>
      <c r="PS317" s="57" t="s">
        <v>3280</v>
      </c>
      <c r="PT317" s="57" t="s">
        <v>3288</v>
      </c>
      <c r="PU317" s="57" t="s">
        <v>718</v>
      </c>
      <c r="PV317" s="57" t="s">
        <v>4024</v>
      </c>
      <c r="PW317" s="57" t="s">
        <v>3284</v>
      </c>
    </row>
    <row r="318" spans="1:439" ht="15" customHeight="1" x14ac:dyDescent="0.35">
      <c r="A318" s="57">
        <v>317</v>
      </c>
      <c r="B318" s="57" t="s">
        <v>503</v>
      </c>
      <c r="D318" s="57" t="s">
        <v>489</v>
      </c>
      <c r="E318" s="57" t="s">
        <v>3052</v>
      </c>
      <c r="P318" s="57" t="s">
        <v>3053</v>
      </c>
      <c r="Q318" s="57" t="s">
        <v>3049</v>
      </c>
      <c r="S318" s="57" t="s">
        <v>69</v>
      </c>
      <c r="T318" s="57" t="s">
        <v>63</v>
      </c>
      <c r="U318" s="57" t="s">
        <v>63</v>
      </c>
      <c r="V318" s="57" t="s">
        <v>63</v>
      </c>
      <c r="W318" s="57" t="s">
        <v>63</v>
      </c>
      <c r="X318" s="57" t="s">
        <v>63</v>
      </c>
      <c r="Y318" s="57" t="s">
        <v>63</v>
      </c>
      <c r="Z318" s="57" t="s">
        <v>69</v>
      </c>
      <c r="AA318" s="57" t="s">
        <v>69</v>
      </c>
      <c r="AB318" s="57" t="s">
        <v>63</v>
      </c>
      <c r="AC318" s="57" t="s">
        <v>63</v>
      </c>
      <c r="AD318" s="57" t="s">
        <v>69</v>
      </c>
      <c r="AE318" s="57" t="s">
        <v>69</v>
      </c>
      <c r="AF318" s="57" t="s">
        <v>63</v>
      </c>
      <c r="AG318" s="57" t="s">
        <v>63</v>
      </c>
      <c r="AH318" s="57" t="s">
        <v>75</v>
      </c>
      <c r="AI318" s="57" t="s">
        <v>3054</v>
      </c>
      <c r="AJ318" s="57" t="s">
        <v>71</v>
      </c>
      <c r="AK318" s="57" t="s">
        <v>71</v>
      </c>
      <c r="AL318" s="57" t="s">
        <v>72</v>
      </c>
      <c r="AO318" s="57" t="s">
        <v>1135</v>
      </c>
      <c r="AP318" s="57" t="s">
        <v>18076</v>
      </c>
      <c r="AQ318" s="57" t="s">
        <v>69</v>
      </c>
      <c r="AR318" s="57" t="s">
        <v>73</v>
      </c>
      <c r="AS318" s="57" t="s">
        <v>3051</v>
      </c>
      <c r="AU318" s="57" t="s">
        <v>4877</v>
      </c>
      <c r="AV318" s="57" t="s">
        <v>21390</v>
      </c>
      <c r="AW318" s="57" t="s">
        <v>21434</v>
      </c>
      <c r="AX318" s="57" t="s">
        <v>21391</v>
      </c>
      <c r="AY318" s="57" t="s">
        <v>20237</v>
      </c>
      <c r="BE318" s="57" t="s">
        <v>4882</v>
      </c>
      <c r="BF318" s="57" t="s">
        <v>21435</v>
      </c>
      <c r="BG318" s="57" t="s">
        <v>21436</v>
      </c>
      <c r="BH318" s="57" t="s">
        <v>21437</v>
      </c>
      <c r="BI318" s="57" t="s">
        <v>21438</v>
      </c>
      <c r="BJ318" s="57" t="s">
        <v>21439</v>
      </c>
      <c r="BO318" s="57" t="s">
        <v>4498</v>
      </c>
      <c r="BP318" s="57" t="s">
        <v>17507</v>
      </c>
      <c r="BQ318" s="57" t="s">
        <v>697</v>
      </c>
      <c r="BV318" s="57" t="s">
        <v>18059</v>
      </c>
      <c r="BW318" s="164" t="s">
        <v>18802</v>
      </c>
      <c r="BX318" s="57" t="s">
        <v>18929</v>
      </c>
      <c r="BY318" s="57" t="s">
        <v>21440</v>
      </c>
      <c r="BZ318" s="57" t="s">
        <v>21441</v>
      </c>
      <c r="CA318" s="57" t="s">
        <v>21442</v>
      </c>
      <c r="CB318" s="57" t="s">
        <v>21443</v>
      </c>
      <c r="CC318" s="57" t="s">
        <v>21444</v>
      </c>
      <c r="CD318" s="57" t="s">
        <v>9740</v>
      </c>
      <c r="CI318" s="57" t="s">
        <v>21445</v>
      </c>
      <c r="CJ318" s="57" t="s">
        <v>21446</v>
      </c>
      <c r="CK318" s="57" t="s">
        <v>21447</v>
      </c>
      <c r="CL318" s="57" t="s">
        <v>21405</v>
      </c>
      <c r="CM318" s="57" t="s">
        <v>21448</v>
      </c>
      <c r="CN318" s="57" t="s">
        <v>20219</v>
      </c>
      <c r="CS318" s="57" t="s">
        <v>21408</v>
      </c>
      <c r="CT318" s="57" t="s">
        <v>21449</v>
      </c>
      <c r="CU318" s="57" t="s">
        <v>7737</v>
      </c>
      <c r="CZ318" s="57" t="s">
        <v>18063</v>
      </c>
      <c r="DA318" s="164" t="s">
        <v>18805</v>
      </c>
      <c r="DB318" s="57" t="s">
        <v>19055</v>
      </c>
      <c r="DC318" s="57" t="s">
        <v>730</v>
      </c>
      <c r="DD318" s="57" t="s">
        <v>731</v>
      </c>
      <c r="DE318" s="57" t="s">
        <v>732</v>
      </c>
      <c r="DF318" s="57" t="s">
        <v>733</v>
      </c>
      <c r="DG318" s="57" t="s">
        <v>734</v>
      </c>
      <c r="DH318" s="57" t="s">
        <v>735</v>
      </c>
      <c r="DI318" s="57" t="s">
        <v>736</v>
      </c>
      <c r="DM318" s="57" t="s">
        <v>737</v>
      </c>
      <c r="DN318" s="57" t="s">
        <v>738</v>
      </c>
      <c r="DO318" s="57" t="s">
        <v>739</v>
      </c>
      <c r="DP318" s="57" t="s">
        <v>740</v>
      </c>
      <c r="DQ318" s="57" t="s">
        <v>741</v>
      </c>
      <c r="DR318" s="57" t="s">
        <v>742</v>
      </c>
      <c r="DS318" s="57" t="s">
        <v>743</v>
      </c>
      <c r="DW318" s="57" t="s">
        <v>697</v>
      </c>
      <c r="DX318" s="57" t="s">
        <v>744</v>
      </c>
      <c r="DY318" s="57" t="s">
        <v>745</v>
      </c>
      <c r="ED318" s="57" t="s">
        <v>18061</v>
      </c>
      <c r="EE318" s="164" t="s">
        <v>18805</v>
      </c>
      <c r="EF318" s="57" t="s">
        <v>19396</v>
      </c>
      <c r="EG318" s="57" t="s">
        <v>13324</v>
      </c>
      <c r="EH318" s="57" t="s">
        <v>21450</v>
      </c>
      <c r="EI318" s="57" t="s">
        <v>21451</v>
      </c>
      <c r="EJ318" s="57" t="s">
        <v>21452</v>
      </c>
      <c r="EK318" s="57" t="s">
        <v>21453</v>
      </c>
      <c r="EQ318" s="57" t="s">
        <v>13328</v>
      </c>
      <c r="ER318" s="57" t="s">
        <v>21454</v>
      </c>
      <c r="ES318" s="57" t="s">
        <v>21455</v>
      </c>
      <c r="ET318" s="57" t="s">
        <v>21456</v>
      </c>
      <c r="EU318" s="57" t="s">
        <v>21457</v>
      </c>
      <c r="EV318" s="57" t="s">
        <v>21458</v>
      </c>
      <c r="EW318" s="57" t="s">
        <v>21459</v>
      </c>
      <c r="FA318" s="57" t="s">
        <v>7095</v>
      </c>
      <c r="FB318" s="57" t="s">
        <v>13333</v>
      </c>
      <c r="FC318" s="57" t="s">
        <v>605</v>
      </c>
      <c r="FH318" s="57" t="s">
        <v>18061</v>
      </c>
      <c r="FI318" s="164" t="s">
        <v>18835</v>
      </c>
      <c r="FJ318" s="57" t="s">
        <v>18902</v>
      </c>
      <c r="FK318" s="57" t="s">
        <v>16153</v>
      </c>
      <c r="FL318" s="57" t="s">
        <v>21422</v>
      </c>
      <c r="FM318" s="57" t="s">
        <v>21460</v>
      </c>
      <c r="FN318" s="57" t="s">
        <v>21461</v>
      </c>
      <c r="FO318" s="57" t="s">
        <v>16157</v>
      </c>
      <c r="FU318" s="57" t="s">
        <v>16158</v>
      </c>
      <c r="FV318" s="57" t="s">
        <v>21462</v>
      </c>
      <c r="FW318" s="57" t="s">
        <v>21427</v>
      </c>
      <c r="FX318" s="57" t="s">
        <v>21463</v>
      </c>
      <c r="FY318" s="57" t="s">
        <v>16162</v>
      </c>
      <c r="GE318" s="57" t="s">
        <v>12536</v>
      </c>
      <c r="GF318" s="57" t="s">
        <v>10614</v>
      </c>
      <c r="GG318" s="57" t="s">
        <v>9216</v>
      </c>
      <c r="GL318" s="57" t="s">
        <v>18084</v>
      </c>
      <c r="GM318" s="164" t="s">
        <v>18802</v>
      </c>
      <c r="GN318" s="57" t="s">
        <v>19061</v>
      </c>
      <c r="GO318" s="57" t="s">
        <v>14383</v>
      </c>
      <c r="GP318" s="57" t="s">
        <v>21430</v>
      </c>
      <c r="GQ318" s="57" t="s">
        <v>21464</v>
      </c>
      <c r="GR318" s="57" t="s">
        <v>20230</v>
      </c>
      <c r="GY318" s="57" t="s">
        <v>21465</v>
      </c>
      <c r="GZ318" s="57" t="s">
        <v>21466</v>
      </c>
      <c r="HA318" s="57" t="s">
        <v>21467</v>
      </c>
      <c r="HB318" s="57" t="s">
        <v>21468</v>
      </c>
      <c r="HC318" s="57" t="s">
        <v>21469</v>
      </c>
      <c r="HI318" s="57" t="s">
        <v>11552</v>
      </c>
      <c r="HJ318" s="57" t="s">
        <v>5676</v>
      </c>
      <c r="HK318" s="57" t="s">
        <v>697</v>
      </c>
      <c r="HP318" s="57" t="s">
        <v>18075</v>
      </c>
      <c r="HQ318" s="164" t="s">
        <v>18805</v>
      </c>
      <c r="HR318" s="57" t="s">
        <v>18928</v>
      </c>
      <c r="HS318" s="57" t="s">
        <v>79</v>
      </c>
      <c r="HT318" s="57" t="s">
        <v>79</v>
      </c>
      <c r="HU318" s="57" t="s">
        <v>79</v>
      </c>
      <c r="HV318" s="57" t="s">
        <v>74</v>
      </c>
      <c r="HW318" s="57" t="s">
        <v>79</v>
      </c>
      <c r="HX318" s="57" t="s">
        <v>79</v>
      </c>
      <c r="HY318" s="57" t="s">
        <v>79</v>
      </c>
      <c r="HZ318" s="57" t="s">
        <v>79</v>
      </c>
      <c r="IA318" s="57" t="s">
        <v>79</v>
      </c>
      <c r="IB318" s="57" t="s">
        <v>79</v>
      </c>
      <c r="IC318" s="57" t="s">
        <v>79</v>
      </c>
      <c r="ID318" s="57" t="s">
        <v>79</v>
      </c>
      <c r="IE318" s="57" t="s">
        <v>74</v>
      </c>
      <c r="IF318" s="57" t="s">
        <v>79</v>
      </c>
      <c r="IG318" s="57" t="s">
        <v>79</v>
      </c>
      <c r="IH318" s="57" t="s">
        <v>79</v>
      </c>
      <c r="II318" s="57" t="s">
        <v>82</v>
      </c>
      <c r="IJ318" s="57">
        <v>21572</v>
      </c>
      <c r="IK318" s="57">
        <v>21547</v>
      </c>
      <c r="IT318" s="57">
        <v>1</v>
      </c>
      <c r="IU318" s="57">
        <v>2</v>
      </c>
      <c r="JN318" s="57">
        <v>11054</v>
      </c>
      <c r="JO318" s="57">
        <v>11454</v>
      </c>
      <c r="JP318" s="57">
        <v>31624</v>
      </c>
      <c r="JX318" s="57">
        <v>1</v>
      </c>
      <c r="JY318" s="57">
        <v>1</v>
      </c>
      <c r="JZ318" s="57">
        <v>2</v>
      </c>
      <c r="KR318" s="57">
        <v>31624</v>
      </c>
      <c r="KS318" s="57">
        <v>23684</v>
      </c>
      <c r="KT318" s="57">
        <v>31754</v>
      </c>
      <c r="LB318" s="57">
        <v>2</v>
      </c>
      <c r="LC318" s="57">
        <v>2</v>
      </c>
      <c r="LD318" s="57">
        <v>2</v>
      </c>
      <c r="LV318" s="57">
        <v>11054</v>
      </c>
      <c r="LW318" s="57">
        <v>24431</v>
      </c>
      <c r="LX318" s="57">
        <v>31058</v>
      </c>
      <c r="MF318" s="57">
        <v>1</v>
      </c>
      <c r="MG318" s="57">
        <v>2</v>
      </c>
      <c r="MH318" s="57">
        <v>2</v>
      </c>
      <c r="MZ318" s="57">
        <v>21572</v>
      </c>
      <c r="NA318" s="57">
        <v>21547</v>
      </c>
      <c r="NJ318" s="57">
        <v>1</v>
      </c>
      <c r="NK318" s="57">
        <v>2</v>
      </c>
      <c r="OD318" s="57">
        <v>21572</v>
      </c>
      <c r="OE318" s="57">
        <v>21547</v>
      </c>
      <c r="ON318" s="57">
        <v>1</v>
      </c>
      <c r="OO318" s="57">
        <v>2</v>
      </c>
      <c r="PR318" s="57" t="s">
        <v>3279</v>
      </c>
      <c r="PS318" s="57" t="s">
        <v>3280</v>
      </c>
      <c r="PT318" s="57" t="s">
        <v>729</v>
      </c>
      <c r="PU318" s="57" t="s">
        <v>3291</v>
      </c>
      <c r="PV318" s="57" t="s">
        <v>3283</v>
      </c>
      <c r="PW318" s="57" t="s">
        <v>3284</v>
      </c>
    </row>
    <row r="319" spans="1:439" ht="15" customHeight="1" x14ac:dyDescent="0.35">
      <c r="A319" s="57">
        <v>318</v>
      </c>
      <c r="B319" s="57" t="s">
        <v>503</v>
      </c>
      <c r="D319" s="57" t="s">
        <v>312</v>
      </c>
      <c r="E319" s="57" t="s">
        <v>3055</v>
      </c>
      <c r="P319" s="57" t="s">
        <v>3049</v>
      </c>
      <c r="S319" s="57" t="s">
        <v>69</v>
      </c>
      <c r="T319" s="57" t="s">
        <v>63</v>
      </c>
      <c r="U319" s="57" t="s">
        <v>69</v>
      </c>
      <c r="V319" s="57" t="s">
        <v>69</v>
      </c>
      <c r="W319" s="57" t="s">
        <v>69</v>
      </c>
      <c r="X319" s="57" t="s">
        <v>69</v>
      </c>
      <c r="Y319" s="57" t="s">
        <v>69</v>
      </c>
      <c r="Z319" s="57" t="s">
        <v>63</v>
      </c>
      <c r="AA319" s="57" t="s">
        <v>69</v>
      </c>
      <c r="AB319" s="57" t="s">
        <v>63</v>
      </c>
      <c r="AC319" s="57" t="s">
        <v>69</v>
      </c>
      <c r="AD319" s="57" t="s">
        <v>69</v>
      </c>
      <c r="AE319" s="57" t="s">
        <v>69</v>
      </c>
      <c r="AF319" s="57" t="s">
        <v>63</v>
      </c>
      <c r="AG319" s="57" t="s">
        <v>63</v>
      </c>
      <c r="AH319" s="57" t="s">
        <v>75</v>
      </c>
      <c r="AI319" s="57" t="s">
        <v>3056</v>
      </c>
      <c r="AJ319" s="57" t="s">
        <v>83</v>
      </c>
      <c r="AK319" s="57" t="s">
        <v>83</v>
      </c>
      <c r="AL319" s="57" t="s">
        <v>77</v>
      </c>
      <c r="AO319" s="57" t="s">
        <v>1136</v>
      </c>
      <c r="AP319" s="57" t="s">
        <v>18076</v>
      </c>
      <c r="AQ319" s="57" t="s">
        <v>63</v>
      </c>
      <c r="AR319" s="57" t="s">
        <v>78</v>
      </c>
      <c r="AS319" s="57" t="s">
        <v>3051</v>
      </c>
      <c r="AU319" s="57" t="s">
        <v>5078</v>
      </c>
      <c r="AV319" s="57" t="s">
        <v>21470</v>
      </c>
      <c r="AW319" s="57" t="s">
        <v>21471</v>
      </c>
      <c r="AX319" s="57" t="s">
        <v>21472</v>
      </c>
      <c r="AY319" s="57" t="s">
        <v>21473</v>
      </c>
      <c r="AZ319" s="57" t="s">
        <v>21474</v>
      </c>
      <c r="BE319" s="57" t="s">
        <v>21475</v>
      </c>
      <c r="BF319" s="57" t="s">
        <v>21476</v>
      </c>
      <c r="BG319" s="57" t="s">
        <v>21477</v>
      </c>
      <c r="BH319" s="57" t="s">
        <v>21478</v>
      </c>
      <c r="BI319" s="57" t="s">
        <v>21479</v>
      </c>
      <c r="BJ319" s="57" t="s">
        <v>21480</v>
      </c>
      <c r="BK319" s="57" t="s">
        <v>21481</v>
      </c>
      <c r="BO319" s="57" t="s">
        <v>12833</v>
      </c>
      <c r="BP319" s="57" t="s">
        <v>4681</v>
      </c>
      <c r="BQ319" s="57" t="s">
        <v>697</v>
      </c>
      <c r="BV319" s="57" t="s">
        <v>18056</v>
      </c>
      <c r="BW319" s="164" t="s">
        <v>18805</v>
      </c>
      <c r="BX319" s="57" t="s">
        <v>18928</v>
      </c>
      <c r="BY319" s="57" t="s">
        <v>7956</v>
      </c>
      <c r="BZ319" s="57" t="s">
        <v>21482</v>
      </c>
      <c r="CA319" s="57" t="s">
        <v>21483</v>
      </c>
      <c r="CB319" s="57" t="s">
        <v>21484</v>
      </c>
      <c r="CI319" s="57" t="s">
        <v>7960</v>
      </c>
      <c r="CJ319" s="57" t="s">
        <v>21485</v>
      </c>
      <c r="CK319" s="57" t="s">
        <v>21486</v>
      </c>
      <c r="CL319" s="57" t="s">
        <v>21487</v>
      </c>
      <c r="CM319" s="57" t="s">
        <v>21488</v>
      </c>
      <c r="CS319" s="57" t="s">
        <v>4580</v>
      </c>
      <c r="CT319" s="57" t="s">
        <v>17507</v>
      </c>
      <c r="CU319" s="57" t="s">
        <v>697</v>
      </c>
      <c r="CZ319" s="57" t="s">
        <v>18078</v>
      </c>
      <c r="DA319" s="164" t="s">
        <v>18802</v>
      </c>
      <c r="DB319" s="57" t="s">
        <v>19108</v>
      </c>
      <c r="DC319" s="57" t="s">
        <v>10866</v>
      </c>
      <c r="DD319" s="57" t="s">
        <v>21489</v>
      </c>
      <c r="DE319" s="57" t="s">
        <v>21490</v>
      </c>
      <c r="DF319" s="57" t="s">
        <v>21491</v>
      </c>
      <c r="DG319" s="57" t="s">
        <v>21492</v>
      </c>
      <c r="DM319" s="57" t="s">
        <v>21493</v>
      </c>
      <c r="DN319" s="57" t="s">
        <v>21494</v>
      </c>
      <c r="DO319" s="57" t="s">
        <v>21495</v>
      </c>
      <c r="DP319" s="57" t="s">
        <v>21496</v>
      </c>
      <c r="DQ319" s="57" t="s">
        <v>21497</v>
      </c>
      <c r="DR319" s="57" t="s">
        <v>21498</v>
      </c>
      <c r="DW319" s="57" t="s">
        <v>4602</v>
      </c>
      <c r="DX319" s="57" t="s">
        <v>12772</v>
      </c>
      <c r="DY319" s="57" t="s">
        <v>697</v>
      </c>
      <c r="ED319" s="57" t="s">
        <v>18078</v>
      </c>
      <c r="EE319" s="164" t="s">
        <v>18805</v>
      </c>
      <c r="EF319" s="57" t="s">
        <v>19177</v>
      </c>
      <c r="EG319" s="57" t="s">
        <v>21499</v>
      </c>
      <c r="EH319" s="57" t="s">
        <v>21500</v>
      </c>
      <c r="EI319" s="57" t="s">
        <v>21501</v>
      </c>
      <c r="EJ319" s="57" t="s">
        <v>21502</v>
      </c>
      <c r="EK319" s="57" t="s">
        <v>21503</v>
      </c>
      <c r="EL319" s="57" t="s">
        <v>21504</v>
      </c>
      <c r="EQ319" s="57" t="s">
        <v>13451</v>
      </c>
      <c r="ER319" s="57" t="s">
        <v>21505</v>
      </c>
      <c r="ES319" s="57" t="s">
        <v>21506</v>
      </c>
      <c r="ET319" s="57" t="s">
        <v>21507</v>
      </c>
      <c r="EU319" s="57" t="s">
        <v>21508</v>
      </c>
      <c r="EV319" s="57" t="s">
        <v>21509</v>
      </c>
      <c r="EW319" s="57" t="s">
        <v>21510</v>
      </c>
      <c r="FA319" s="57" t="s">
        <v>10011</v>
      </c>
      <c r="FB319" s="57" t="s">
        <v>17507</v>
      </c>
      <c r="FC319" s="57" t="s">
        <v>697</v>
      </c>
      <c r="FH319" s="57" t="s">
        <v>18056</v>
      </c>
      <c r="FI319" s="164" t="s">
        <v>18802</v>
      </c>
      <c r="FJ319" s="57" t="s">
        <v>18828</v>
      </c>
      <c r="FK319" s="57" t="s">
        <v>10516</v>
      </c>
      <c r="FL319" s="57" t="s">
        <v>21511</v>
      </c>
      <c r="FM319" s="57" t="s">
        <v>21512</v>
      </c>
      <c r="FN319" s="57" t="s">
        <v>21513</v>
      </c>
      <c r="FO319" s="57" t="s">
        <v>21514</v>
      </c>
      <c r="FP319" s="57" t="s">
        <v>21515</v>
      </c>
      <c r="FQ319" s="57" t="s">
        <v>21516</v>
      </c>
      <c r="FU319" s="57" t="s">
        <v>21517</v>
      </c>
      <c r="FV319" s="57" t="s">
        <v>21518</v>
      </c>
      <c r="FW319" s="57" t="s">
        <v>21519</v>
      </c>
      <c r="FX319" s="57" t="s">
        <v>21520</v>
      </c>
      <c r="FY319" s="57" t="s">
        <v>21521</v>
      </c>
      <c r="FZ319" s="57" t="s">
        <v>21522</v>
      </c>
      <c r="GA319" s="57" t="s">
        <v>12484</v>
      </c>
      <c r="GE319" s="57" t="s">
        <v>12833</v>
      </c>
      <c r="GF319" s="57" t="s">
        <v>605</v>
      </c>
      <c r="GG319" s="57" t="s">
        <v>12485</v>
      </c>
      <c r="GL319" s="57" t="s">
        <v>18063</v>
      </c>
      <c r="GM319" s="164" t="s">
        <v>18802</v>
      </c>
      <c r="GN319" s="57" t="s">
        <v>18877</v>
      </c>
      <c r="GO319" s="57" t="s">
        <v>7449</v>
      </c>
      <c r="GP319" s="57" t="s">
        <v>21523</v>
      </c>
      <c r="GQ319" s="57" t="s">
        <v>21524</v>
      </c>
      <c r="GR319" s="57" t="s">
        <v>21525</v>
      </c>
      <c r="GS319" s="57" t="s">
        <v>21526</v>
      </c>
      <c r="GT319" s="57" t="s">
        <v>21527</v>
      </c>
      <c r="GY319" s="57" t="s">
        <v>13445</v>
      </c>
      <c r="GZ319" s="57" t="s">
        <v>21528</v>
      </c>
      <c r="HA319" s="57" t="s">
        <v>21529</v>
      </c>
      <c r="HB319" s="57" t="s">
        <v>21530</v>
      </c>
      <c r="HC319" s="57" t="s">
        <v>21531</v>
      </c>
      <c r="HD319" s="57" t="s">
        <v>21532</v>
      </c>
      <c r="HI319" s="57" t="s">
        <v>11552</v>
      </c>
      <c r="HJ319" s="57" t="s">
        <v>17818</v>
      </c>
      <c r="HK319" s="57" t="s">
        <v>21378</v>
      </c>
      <c r="HP319" s="57" t="s">
        <v>18075</v>
      </c>
      <c r="HQ319" s="164" t="s">
        <v>18805</v>
      </c>
      <c r="HR319" s="57" t="s">
        <v>19178</v>
      </c>
      <c r="HS319" s="57" t="s">
        <v>82</v>
      </c>
      <c r="HT319" s="57" t="s">
        <v>82</v>
      </c>
      <c r="HU319" s="57" t="s">
        <v>82</v>
      </c>
      <c r="HV319" s="57" t="s">
        <v>82</v>
      </c>
      <c r="HW319" s="57" t="s">
        <v>82</v>
      </c>
      <c r="HX319" s="57" t="s">
        <v>82</v>
      </c>
      <c r="HY319" s="57" t="s">
        <v>82</v>
      </c>
      <c r="HZ319" s="57" t="s">
        <v>82</v>
      </c>
      <c r="IA319" s="57" t="s">
        <v>84</v>
      </c>
      <c r="IB319" s="57" t="s">
        <v>82</v>
      </c>
      <c r="IC319" s="57" t="s">
        <v>82</v>
      </c>
      <c r="ID319" s="57" t="s">
        <v>82</v>
      </c>
      <c r="IE319" s="57" t="s">
        <v>82</v>
      </c>
      <c r="IF319" s="57" t="s">
        <v>82</v>
      </c>
      <c r="IG319" s="57" t="s">
        <v>82</v>
      </c>
      <c r="IH319" s="57" t="s">
        <v>82</v>
      </c>
      <c r="II319" s="57" t="s">
        <v>74</v>
      </c>
      <c r="IJ319" s="57">
        <v>13154</v>
      </c>
      <c r="IK319" s="57">
        <v>31624</v>
      </c>
      <c r="IT319" s="57">
        <v>2</v>
      </c>
      <c r="IU319" s="57">
        <v>3</v>
      </c>
      <c r="JN319" s="57">
        <v>11054</v>
      </c>
      <c r="JO319" s="57">
        <v>31624</v>
      </c>
      <c r="JP319" s="57">
        <v>32079</v>
      </c>
      <c r="JX319" s="57">
        <v>2</v>
      </c>
      <c r="JY319" s="57">
        <v>3</v>
      </c>
      <c r="JZ319" s="57">
        <v>3</v>
      </c>
      <c r="KR319" s="57">
        <v>32079</v>
      </c>
      <c r="KS319" s="57">
        <v>32110</v>
      </c>
      <c r="KT319" s="57">
        <v>13254</v>
      </c>
      <c r="LB319" s="57">
        <v>3</v>
      </c>
      <c r="LC319" s="57">
        <v>3</v>
      </c>
      <c r="LD319" s="57">
        <v>2</v>
      </c>
      <c r="LV319" s="57">
        <v>31624</v>
      </c>
      <c r="LW319" s="57">
        <v>32079</v>
      </c>
      <c r="LX319" s="57">
        <v>21572</v>
      </c>
      <c r="MF319" s="57">
        <v>3</v>
      </c>
      <c r="MG319" s="57">
        <v>3</v>
      </c>
      <c r="MH319" s="57">
        <v>2</v>
      </c>
      <c r="MZ319" s="57">
        <v>13254</v>
      </c>
      <c r="NA319" s="57">
        <v>21572</v>
      </c>
      <c r="NJ319" s="57">
        <v>2</v>
      </c>
      <c r="NK319" s="57">
        <v>2</v>
      </c>
      <c r="OD319" s="57">
        <v>21572</v>
      </c>
      <c r="ON319" s="57">
        <v>2</v>
      </c>
      <c r="PR319" s="57" t="s">
        <v>3374</v>
      </c>
      <c r="PS319" s="57" t="s">
        <v>3375</v>
      </c>
      <c r="PT319" s="57" t="s">
        <v>3376</v>
      </c>
      <c r="PU319" s="57" t="s">
        <v>3377</v>
      </c>
      <c r="PV319" s="57" t="s">
        <v>3378</v>
      </c>
      <c r="PW319" s="57" t="s">
        <v>3379</v>
      </c>
    </row>
    <row r="320" spans="1:439" ht="15" customHeight="1" x14ac:dyDescent="0.35">
      <c r="A320" s="57">
        <v>319</v>
      </c>
      <c r="B320" s="57" t="s">
        <v>503</v>
      </c>
      <c r="D320" s="57" t="s">
        <v>490</v>
      </c>
      <c r="E320" s="57" t="s">
        <v>3057</v>
      </c>
      <c r="F320" s="57" t="s">
        <v>1229</v>
      </c>
      <c r="G320" s="57" t="s">
        <v>1270</v>
      </c>
      <c r="H320" s="57" t="s">
        <v>3058</v>
      </c>
      <c r="I320" s="57" t="s">
        <v>2664</v>
      </c>
      <c r="J320" s="57" t="s">
        <v>3059</v>
      </c>
      <c r="K320" s="57" t="s">
        <v>1227</v>
      </c>
      <c r="L320" s="57" t="s">
        <v>2898</v>
      </c>
      <c r="M320" s="57" t="s">
        <v>2899</v>
      </c>
      <c r="P320" s="57" t="s">
        <v>3060</v>
      </c>
      <c r="S320" s="57" t="s">
        <v>69</v>
      </c>
      <c r="T320" s="57" t="s">
        <v>63</v>
      </c>
      <c r="U320" s="57" t="s">
        <v>69</v>
      </c>
      <c r="V320" s="57" t="s">
        <v>63</v>
      </c>
      <c r="W320" s="57" t="s">
        <v>69</v>
      </c>
      <c r="X320" s="57" t="s">
        <v>69</v>
      </c>
      <c r="Y320" s="57" t="s">
        <v>63</v>
      </c>
      <c r="Z320" s="57" t="s">
        <v>63</v>
      </c>
      <c r="AA320" s="57" t="s">
        <v>63</v>
      </c>
      <c r="AB320" s="57" t="s">
        <v>63</v>
      </c>
      <c r="AC320" s="57" t="s">
        <v>69</v>
      </c>
      <c r="AD320" s="57" t="s">
        <v>69</v>
      </c>
      <c r="AE320" s="57" t="s">
        <v>69</v>
      </c>
      <c r="AF320" s="57" t="s">
        <v>63</v>
      </c>
      <c r="AG320" s="57" t="s">
        <v>63</v>
      </c>
      <c r="AJ320" s="57" t="s">
        <v>65</v>
      </c>
      <c r="AK320" s="57" t="s">
        <v>65</v>
      </c>
      <c r="AL320" s="57" t="s">
        <v>66</v>
      </c>
      <c r="AO320" s="57" t="s">
        <v>1137</v>
      </c>
      <c r="AP320" s="57" t="s">
        <v>18064</v>
      </c>
      <c r="AQ320" s="57" t="s">
        <v>69</v>
      </c>
      <c r="AR320" s="57" t="s">
        <v>67</v>
      </c>
      <c r="AS320" s="57" t="s">
        <v>2513</v>
      </c>
      <c r="AU320" s="57" t="s">
        <v>17576</v>
      </c>
      <c r="AV320" s="57" t="s">
        <v>17577</v>
      </c>
      <c r="AW320" s="57" t="s">
        <v>17578</v>
      </c>
      <c r="AX320" s="57" t="s">
        <v>17579</v>
      </c>
      <c r="AY320" s="57" t="s">
        <v>4630</v>
      </c>
      <c r="AZ320" s="57" t="s">
        <v>4530</v>
      </c>
      <c r="BA320" s="57" t="s">
        <v>4631</v>
      </c>
      <c r="BE320" s="57" t="s">
        <v>17580</v>
      </c>
      <c r="BF320" s="57" t="s">
        <v>17581</v>
      </c>
      <c r="BG320" s="57" t="s">
        <v>17582</v>
      </c>
      <c r="BH320" s="57" t="s">
        <v>7219</v>
      </c>
      <c r="BI320" s="57" t="s">
        <v>4636</v>
      </c>
      <c r="BJ320" s="57" t="s">
        <v>17583</v>
      </c>
      <c r="BK320" s="57" t="s">
        <v>4638</v>
      </c>
      <c r="BO320" s="57" t="s">
        <v>4517</v>
      </c>
      <c r="BP320" s="57" t="s">
        <v>17584</v>
      </c>
      <c r="BQ320" s="57" t="s">
        <v>4640</v>
      </c>
      <c r="BV320" s="57" t="s">
        <v>18063</v>
      </c>
      <c r="BW320" s="164" t="s">
        <v>18805</v>
      </c>
      <c r="BX320" s="57" t="s">
        <v>20960</v>
      </c>
      <c r="BY320" s="57" t="s">
        <v>17585</v>
      </c>
      <c r="BZ320" s="57" t="s">
        <v>17586</v>
      </c>
      <c r="CA320" s="57" t="s">
        <v>7472</v>
      </c>
      <c r="CB320" s="57" t="s">
        <v>17587</v>
      </c>
      <c r="CC320" s="57" t="s">
        <v>17588</v>
      </c>
      <c r="CD320" s="57" t="s">
        <v>7475</v>
      </c>
      <c r="CE320" s="57" t="s">
        <v>17589</v>
      </c>
      <c r="CI320" s="57" t="s">
        <v>17590</v>
      </c>
      <c r="CJ320" s="57" t="s">
        <v>17591</v>
      </c>
      <c r="CK320" s="57" t="s">
        <v>17592</v>
      </c>
      <c r="CL320" s="57" t="s">
        <v>17593</v>
      </c>
      <c r="CM320" s="57" t="s">
        <v>7480</v>
      </c>
      <c r="CN320" s="57" t="s">
        <v>17594</v>
      </c>
      <c r="CO320" s="57" t="s">
        <v>17595</v>
      </c>
      <c r="CS320" s="57" t="s">
        <v>62</v>
      </c>
      <c r="CT320" s="57" t="s">
        <v>7483</v>
      </c>
      <c r="CU320" s="57" t="s">
        <v>17596</v>
      </c>
      <c r="CZ320" s="57" t="s">
        <v>18072</v>
      </c>
      <c r="DA320" s="164" t="s">
        <v>18802</v>
      </c>
      <c r="DB320" s="57" t="s">
        <v>21533</v>
      </c>
      <c r="DC320" s="57" t="s">
        <v>17597</v>
      </c>
      <c r="DD320" s="57" t="s">
        <v>17598</v>
      </c>
      <c r="DE320" s="57" t="s">
        <v>17599</v>
      </c>
      <c r="DF320" s="57" t="s">
        <v>10486</v>
      </c>
      <c r="DG320" s="57" t="s">
        <v>17600</v>
      </c>
      <c r="DH320" s="57" t="s">
        <v>17601</v>
      </c>
      <c r="DI320" s="57" t="s">
        <v>10489</v>
      </c>
      <c r="DJ320" s="57" t="s">
        <v>17602</v>
      </c>
      <c r="DM320" s="57" t="s">
        <v>17603</v>
      </c>
      <c r="DN320" s="57" t="s">
        <v>17604</v>
      </c>
      <c r="DO320" s="57" t="s">
        <v>17605</v>
      </c>
      <c r="DP320" s="57" t="s">
        <v>17606</v>
      </c>
      <c r="DQ320" s="57" t="s">
        <v>17607</v>
      </c>
      <c r="DR320" s="57" t="s">
        <v>10497</v>
      </c>
      <c r="DS320" s="57" t="s">
        <v>17608</v>
      </c>
      <c r="DW320" s="57" t="s">
        <v>17609</v>
      </c>
      <c r="DX320" s="57" t="s">
        <v>9904</v>
      </c>
      <c r="ED320" s="57" t="s">
        <v>18072</v>
      </c>
      <c r="EE320" s="164" t="s">
        <v>18802</v>
      </c>
      <c r="EF320" s="57" t="s">
        <v>19740</v>
      </c>
      <c r="EG320" s="57" t="s">
        <v>13186</v>
      </c>
      <c r="EH320" s="57" t="s">
        <v>13187</v>
      </c>
      <c r="EI320" s="57" t="s">
        <v>13188</v>
      </c>
      <c r="EJ320" s="57" t="s">
        <v>13189</v>
      </c>
      <c r="EK320" s="57" t="s">
        <v>13190</v>
      </c>
      <c r="EL320" s="57" t="s">
        <v>13191</v>
      </c>
      <c r="EM320" s="57" t="s">
        <v>13192</v>
      </c>
      <c r="EQ320" s="57" t="s">
        <v>13193</v>
      </c>
      <c r="ER320" s="57" t="s">
        <v>17906</v>
      </c>
      <c r="ES320" s="57" t="s">
        <v>13195</v>
      </c>
      <c r="ET320" s="57" t="s">
        <v>13196</v>
      </c>
      <c r="EU320" s="57" t="s">
        <v>17908</v>
      </c>
      <c r="EV320" s="57" t="s">
        <v>13198</v>
      </c>
      <c r="EW320" s="57" t="s">
        <v>13199</v>
      </c>
      <c r="FA320" s="57" t="s">
        <v>10511</v>
      </c>
      <c r="FB320" s="57" t="s">
        <v>13113</v>
      </c>
      <c r="FC320" s="57" t="s">
        <v>6405</v>
      </c>
      <c r="FH320" s="57" t="s">
        <v>18075</v>
      </c>
      <c r="FI320" s="164" t="s">
        <v>18805</v>
      </c>
      <c r="FJ320" s="57" t="s">
        <v>19002</v>
      </c>
      <c r="FK320" s="57" t="s">
        <v>17610</v>
      </c>
      <c r="FL320" s="57" t="s">
        <v>17611</v>
      </c>
      <c r="FM320" s="57" t="s">
        <v>17612</v>
      </c>
      <c r="FN320" s="57" t="s">
        <v>15075</v>
      </c>
      <c r="FO320" s="57" t="s">
        <v>15076</v>
      </c>
      <c r="FP320" s="57" t="s">
        <v>15077</v>
      </c>
      <c r="FQ320" s="57" t="s">
        <v>15078</v>
      </c>
      <c r="FU320" s="57" t="s">
        <v>17613</v>
      </c>
      <c r="FV320" s="57" t="s">
        <v>13131</v>
      </c>
      <c r="FW320" s="57" t="s">
        <v>17614</v>
      </c>
      <c r="FX320" s="57" t="s">
        <v>17615</v>
      </c>
      <c r="FY320" s="57" t="s">
        <v>15082</v>
      </c>
      <c r="FZ320" s="57" t="s">
        <v>15083</v>
      </c>
      <c r="GA320" s="57" t="s">
        <v>15084</v>
      </c>
      <c r="GE320" s="57" t="s">
        <v>15085</v>
      </c>
      <c r="GF320" s="57" t="s">
        <v>4781</v>
      </c>
      <c r="GG320" s="57" t="s">
        <v>7153</v>
      </c>
      <c r="GL320" s="57" t="s">
        <v>18072</v>
      </c>
      <c r="GM320" s="164" t="s">
        <v>18802</v>
      </c>
      <c r="GN320" s="57" t="s">
        <v>18831</v>
      </c>
      <c r="GO320" s="57" t="s">
        <v>820</v>
      </c>
      <c r="GP320" s="57" t="s">
        <v>821</v>
      </c>
      <c r="GQ320" s="57" t="s">
        <v>822</v>
      </c>
      <c r="GR320" s="57" t="s">
        <v>823</v>
      </c>
      <c r="GS320" s="57" t="s">
        <v>824</v>
      </c>
      <c r="GY320" s="57" t="s">
        <v>825</v>
      </c>
      <c r="GZ320" s="57" t="s">
        <v>21534</v>
      </c>
      <c r="HA320" s="57" t="s">
        <v>827</v>
      </c>
      <c r="HB320" s="57" t="s">
        <v>828</v>
      </c>
      <c r="HC320" s="57" t="s">
        <v>829</v>
      </c>
      <c r="HI320" s="57" t="s">
        <v>604</v>
      </c>
      <c r="HJ320" s="57" t="s">
        <v>697</v>
      </c>
      <c r="HK320" s="57" t="s">
        <v>614</v>
      </c>
      <c r="HP320" s="57" t="s">
        <v>18061</v>
      </c>
      <c r="HQ320" s="164" t="s">
        <v>18835</v>
      </c>
      <c r="HR320" s="57" t="s">
        <v>18884</v>
      </c>
      <c r="HS320" s="57" t="s">
        <v>74</v>
      </c>
      <c r="HT320" s="57" t="s">
        <v>74</v>
      </c>
      <c r="HU320" s="57" t="s">
        <v>74</v>
      </c>
      <c r="HV320" s="57" t="s">
        <v>74</v>
      </c>
      <c r="HW320" s="57" t="s">
        <v>74</v>
      </c>
      <c r="HX320" s="57" t="s">
        <v>74</v>
      </c>
      <c r="HY320" s="57" t="s">
        <v>74</v>
      </c>
      <c r="HZ320" s="57" t="s">
        <v>74</v>
      </c>
      <c r="IA320" s="57" t="s">
        <v>74</v>
      </c>
      <c r="IB320" s="57" t="s">
        <v>74</v>
      </c>
      <c r="IC320" s="57" t="s">
        <v>74</v>
      </c>
      <c r="ID320" s="57" t="s">
        <v>74</v>
      </c>
      <c r="IE320" s="57" t="s">
        <v>74</v>
      </c>
      <c r="IF320" s="57" t="s">
        <v>74</v>
      </c>
      <c r="IG320" s="57" t="s">
        <v>68</v>
      </c>
      <c r="IH320" s="57" t="s">
        <v>68</v>
      </c>
      <c r="II320" s="57" t="s">
        <v>74</v>
      </c>
      <c r="IJ320" s="57">
        <v>31436</v>
      </c>
      <c r="IK320" s="57">
        <v>21577</v>
      </c>
      <c r="IT320" s="57">
        <v>2</v>
      </c>
      <c r="IU320" s="57">
        <v>1</v>
      </c>
      <c r="JN320" s="57">
        <v>31754</v>
      </c>
      <c r="JO320" s="57">
        <v>31768</v>
      </c>
      <c r="JX320" s="57">
        <v>2</v>
      </c>
      <c r="JY320" s="57">
        <v>2</v>
      </c>
      <c r="KR320" s="57">
        <v>31721</v>
      </c>
      <c r="KS320" s="57">
        <v>31663</v>
      </c>
      <c r="LB320" s="57">
        <v>2</v>
      </c>
      <c r="LC320" s="57">
        <v>2</v>
      </c>
      <c r="LV320" s="57">
        <v>31663</v>
      </c>
      <c r="MF320" s="57">
        <v>2</v>
      </c>
      <c r="MZ320" s="57">
        <v>31754</v>
      </c>
      <c r="NA320" s="57">
        <v>31743</v>
      </c>
      <c r="NJ320" s="57">
        <v>2</v>
      </c>
      <c r="NK320" s="57">
        <v>2</v>
      </c>
      <c r="OD320" s="57">
        <v>21547</v>
      </c>
      <c r="ON320" s="57">
        <v>1</v>
      </c>
      <c r="PR320" s="57" t="s">
        <v>4433</v>
      </c>
      <c r="PS320" s="57" t="s">
        <v>4434</v>
      </c>
      <c r="PT320" s="57" t="s">
        <v>4435</v>
      </c>
      <c r="PU320" s="57" t="s">
        <v>4309</v>
      </c>
      <c r="PV320" s="57" t="s">
        <v>4436</v>
      </c>
      <c r="PW320" s="57" t="s">
        <v>3188</v>
      </c>
    </row>
    <row r="321" spans="1:439" ht="15" customHeight="1" x14ac:dyDescent="0.35">
      <c r="A321" s="57">
        <v>320</v>
      </c>
      <c r="B321" s="57" t="s">
        <v>503</v>
      </c>
      <c r="D321" s="57" t="s">
        <v>491</v>
      </c>
      <c r="E321" s="57" t="s">
        <v>3061</v>
      </c>
      <c r="F321" s="57" t="s">
        <v>2664</v>
      </c>
      <c r="G321" s="57" t="s">
        <v>1339</v>
      </c>
      <c r="H321" s="57" t="s">
        <v>3062</v>
      </c>
      <c r="I321" s="57" t="s">
        <v>3063</v>
      </c>
      <c r="P321" s="57" t="s">
        <v>3060</v>
      </c>
      <c r="S321" s="57" t="s">
        <v>69</v>
      </c>
      <c r="T321" s="57" t="s">
        <v>63</v>
      </c>
      <c r="U321" s="57" t="s">
        <v>69</v>
      </c>
      <c r="V321" s="57" t="s">
        <v>63</v>
      </c>
      <c r="W321" s="57" t="s">
        <v>69</v>
      </c>
      <c r="X321" s="57" t="s">
        <v>69</v>
      </c>
      <c r="Y321" s="57" t="s">
        <v>63</v>
      </c>
      <c r="Z321" s="57" t="s">
        <v>63</v>
      </c>
      <c r="AA321" s="57" t="s">
        <v>63</v>
      </c>
      <c r="AB321" s="57" t="s">
        <v>63</v>
      </c>
      <c r="AC321" s="57" t="s">
        <v>69</v>
      </c>
      <c r="AD321" s="57" t="s">
        <v>69</v>
      </c>
      <c r="AE321" s="57" t="s">
        <v>69</v>
      </c>
      <c r="AF321" s="57" t="s">
        <v>63</v>
      </c>
      <c r="AG321" s="57" t="s">
        <v>63</v>
      </c>
      <c r="AH321" s="57" t="s">
        <v>70</v>
      </c>
      <c r="AI321" s="57" t="s">
        <v>3064</v>
      </c>
      <c r="AJ321" s="57" t="s">
        <v>65</v>
      </c>
      <c r="AK321" s="57" t="s">
        <v>65</v>
      </c>
      <c r="AL321" s="57" t="s">
        <v>66</v>
      </c>
      <c r="AO321" s="57" t="s">
        <v>1138</v>
      </c>
      <c r="AP321" s="57" t="s">
        <v>18064</v>
      </c>
      <c r="AQ321" s="57" t="s">
        <v>69</v>
      </c>
      <c r="AR321" s="57" t="s">
        <v>67</v>
      </c>
      <c r="AS321" s="57" t="s">
        <v>2513</v>
      </c>
      <c r="AU321" s="57" t="s">
        <v>13121</v>
      </c>
      <c r="AV321" s="57" t="s">
        <v>17611</v>
      </c>
      <c r="AW321" s="57" t="s">
        <v>17902</v>
      </c>
      <c r="AX321" s="57" t="s">
        <v>15075</v>
      </c>
      <c r="AY321" s="57" t="s">
        <v>15076</v>
      </c>
      <c r="AZ321" s="57" t="s">
        <v>15077</v>
      </c>
      <c r="BA321" s="57" t="s">
        <v>15078</v>
      </c>
      <c r="BE321" s="57" t="s">
        <v>17903</v>
      </c>
      <c r="BF321" s="57" t="s">
        <v>13131</v>
      </c>
      <c r="BG321" s="57" t="s">
        <v>17904</v>
      </c>
      <c r="BH321" s="57" t="s">
        <v>17905</v>
      </c>
      <c r="BI321" s="57" t="s">
        <v>15082</v>
      </c>
      <c r="BJ321" s="57" t="s">
        <v>15083</v>
      </c>
      <c r="BK321" s="57" t="s">
        <v>15084</v>
      </c>
      <c r="BO321" s="57" t="s">
        <v>15085</v>
      </c>
      <c r="BP321" s="57" t="s">
        <v>4781</v>
      </c>
      <c r="BQ321" s="57" t="s">
        <v>7153</v>
      </c>
      <c r="BV321" s="57" t="s">
        <v>18072</v>
      </c>
      <c r="BW321" s="164" t="s">
        <v>18802</v>
      </c>
      <c r="BX321" s="57" t="s">
        <v>18807</v>
      </c>
      <c r="BY321" s="57" t="s">
        <v>13186</v>
      </c>
      <c r="BZ321" s="57" t="s">
        <v>13187</v>
      </c>
      <c r="CA321" s="57" t="s">
        <v>13188</v>
      </c>
      <c r="CB321" s="57" t="s">
        <v>13189</v>
      </c>
      <c r="CC321" s="57" t="s">
        <v>13190</v>
      </c>
      <c r="CD321" s="57" t="s">
        <v>13191</v>
      </c>
      <c r="CE321" s="57" t="s">
        <v>13192</v>
      </c>
      <c r="CI321" s="57" t="s">
        <v>13193</v>
      </c>
      <c r="CJ321" s="57" t="s">
        <v>17906</v>
      </c>
      <c r="CK321" s="57" t="s">
        <v>13195</v>
      </c>
      <c r="CL321" s="57" t="s">
        <v>17907</v>
      </c>
      <c r="CM321" s="57" t="s">
        <v>17908</v>
      </c>
      <c r="CN321" s="57" t="s">
        <v>13198</v>
      </c>
      <c r="CO321" s="57" t="s">
        <v>13199</v>
      </c>
      <c r="CS321" s="57" t="s">
        <v>6405</v>
      </c>
      <c r="CT321" s="57" t="s">
        <v>13113</v>
      </c>
      <c r="CU321" s="57" t="s">
        <v>10614</v>
      </c>
      <c r="CZ321" s="57" t="s">
        <v>18075</v>
      </c>
      <c r="DA321" s="164" t="s">
        <v>18805</v>
      </c>
      <c r="DB321" s="57" t="s">
        <v>18808</v>
      </c>
      <c r="DC321" s="57" t="s">
        <v>820</v>
      </c>
      <c r="DD321" s="57" t="s">
        <v>821</v>
      </c>
      <c r="DE321" s="57" t="s">
        <v>822</v>
      </c>
      <c r="DF321" s="57" t="s">
        <v>823</v>
      </c>
      <c r="DG321" s="57" t="s">
        <v>824</v>
      </c>
      <c r="DM321" s="57" t="s">
        <v>825</v>
      </c>
      <c r="DN321" s="57" t="s">
        <v>826</v>
      </c>
      <c r="DO321" s="57" t="s">
        <v>827</v>
      </c>
      <c r="DP321" s="57" t="s">
        <v>828</v>
      </c>
      <c r="DQ321" s="57" t="s">
        <v>829</v>
      </c>
      <c r="DW321" s="57" t="s">
        <v>604</v>
      </c>
      <c r="DX321" s="57" t="s">
        <v>697</v>
      </c>
      <c r="DY321" s="57" t="s">
        <v>614</v>
      </c>
      <c r="ED321" s="57" t="s">
        <v>18061</v>
      </c>
      <c r="EE321" s="164" t="s">
        <v>18835</v>
      </c>
      <c r="EF321" s="57" t="s">
        <v>20105</v>
      </c>
      <c r="HS321" s="57" t="s">
        <v>74</v>
      </c>
      <c r="HT321" s="57" t="s">
        <v>74</v>
      </c>
      <c r="HU321" s="57" t="s">
        <v>74</v>
      </c>
      <c r="HV321" s="57" t="s">
        <v>68</v>
      </c>
      <c r="HW321" s="57" t="s">
        <v>74</v>
      </c>
      <c r="HX321" s="57" t="s">
        <v>74</v>
      </c>
      <c r="HY321" s="57" t="s">
        <v>74</v>
      </c>
      <c r="HZ321" s="57" t="s">
        <v>74</v>
      </c>
      <c r="IA321" s="57" t="s">
        <v>74</v>
      </c>
      <c r="IB321" s="57" t="s">
        <v>74</v>
      </c>
      <c r="IC321" s="57" t="s">
        <v>74</v>
      </c>
      <c r="ID321" s="57" t="s">
        <v>74</v>
      </c>
      <c r="IE321" s="57" t="s">
        <v>74</v>
      </c>
      <c r="IF321" s="57" t="s">
        <v>74</v>
      </c>
      <c r="IG321" s="57" t="s">
        <v>68</v>
      </c>
      <c r="IH321" s="57" t="s">
        <v>68</v>
      </c>
      <c r="II321" s="57" t="s">
        <v>74</v>
      </c>
      <c r="IJ321" s="57">
        <v>31754</v>
      </c>
      <c r="IK321" s="57">
        <v>31768</v>
      </c>
      <c r="IL321" s="57">
        <v>31743</v>
      </c>
      <c r="IM321" s="57">
        <v>21547</v>
      </c>
      <c r="IN321" s="57">
        <v>21577</v>
      </c>
      <c r="IT321" s="57">
        <v>2</v>
      </c>
      <c r="IU321" s="57">
        <v>2</v>
      </c>
      <c r="IV321" s="57">
        <v>2</v>
      </c>
      <c r="IW321" s="57">
        <v>2</v>
      </c>
      <c r="IX321" s="57">
        <v>1</v>
      </c>
      <c r="JN321" s="57">
        <v>31436</v>
      </c>
      <c r="JO321" s="57">
        <v>31721</v>
      </c>
      <c r="JP321" s="57">
        <v>31663</v>
      </c>
      <c r="JQ321" s="57">
        <v>21577</v>
      </c>
      <c r="JX321" s="57">
        <v>2</v>
      </c>
      <c r="JY321" s="57">
        <v>1</v>
      </c>
      <c r="JZ321" s="57">
        <v>2</v>
      </c>
      <c r="KA321" s="57">
        <v>1</v>
      </c>
      <c r="KR321" s="57">
        <v>31436</v>
      </c>
      <c r="KS321" s="57">
        <v>21547</v>
      </c>
      <c r="KT321" s="57">
        <v>21577</v>
      </c>
      <c r="LB321" s="57">
        <v>2</v>
      </c>
      <c r="LC321" s="57">
        <v>2</v>
      </c>
      <c r="LD321" s="57">
        <v>1</v>
      </c>
      <c r="PR321" s="57" t="s">
        <v>4437</v>
      </c>
      <c r="PS321" s="57" t="s">
        <v>4438</v>
      </c>
      <c r="PT321" s="57" t="s">
        <v>819</v>
      </c>
      <c r="PU321" s="57" t="s">
        <v>3167</v>
      </c>
      <c r="PV321" s="57" t="s">
        <v>3167</v>
      </c>
      <c r="PW321" s="57" t="s">
        <v>3167</v>
      </c>
    </row>
    <row r="322" spans="1:439" ht="15" customHeight="1" x14ac:dyDescent="0.35">
      <c r="A322" s="57">
        <v>321</v>
      </c>
      <c r="B322" s="57" t="s">
        <v>503</v>
      </c>
      <c r="D322" s="57" t="s">
        <v>492</v>
      </c>
      <c r="E322" s="57" t="s">
        <v>3065</v>
      </c>
      <c r="F322" s="57" t="s">
        <v>3066</v>
      </c>
      <c r="G322" s="57" t="s">
        <v>3067</v>
      </c>
      <c r="H322" s="57" t="s">
        <v>3068</v>
      </c>
      <c r="I322" s="57" t="s">
        <v>3069</v>
      </c>
      <c r="P322" s="57" t="s">
        <v>3070</v>
      </c>
      <c r="S322" s="57" t="s">
        <v>69</v>
      </c>
      <c r="T322" s="57" t="s">
        <v>69</v>
      </c>
      <c r="U322" s="57" t="s">
        <v>69</v>
      </c>
      <c r="V322" s="57" t="s">
        <v>69</v>
      </c>
      <c r="W322" s="57" t="s">
        <v>69</v>
      </c>
      <c r="X322" s="57" t="s">
        <v>69</v>
      </c>
      <c r="Y322" s="57" t="s">
        <v>69</v>
      </c>
      <c r="Z322" s="57" t="s">
        <v>63</v>
      </c>
      <c r="AA322" s="57" t="s">
        <v>69</v>
      </c>
      <c r="AB322" s="57" t="s">
        <v>63</v>
      </c>
      <c r="AC322" s="57" t="s">
        <v>69</v>
      </c>
      <c r="AD322" s="57" t="s">
        <v>69</v>
      </c>
      <c r="AE322" s="57" t="s">
        <v>69</v>
      </c>
      <c r="AF322" s="57" t="s">
        <v>69</v>
      </c>
      <c r="AG322" s="57" t="s">
        <v>69</v>
      </c>
      <c r="AH322" s="57" t="s">
        <v>70</v>
      </c>
      <c r="AI322" s="57" t="s">
        <v>3071</v>
      </c>
      <c r="AJ322" s="57" t="s">
        <v>76</v>
      </c>
      <c r="AK322" s="57" t="s">
        <v>76</v>
      </c>
      <c r="AL322" s="57" t="s">
        <v>72</v>
      </c>
      <c r="AO322" s="57" t="s">
        <v>1139</v>
      </c>
      <c r="AP322" s="57" t="s">
        <v>18064</v>
      </c>
      <c r="AQ322" s="57" t="s">
        <v>63</v>
      </c>
      <c r="AR322" s="57" t="s">
        <v>73</v>
      </c>
      <c r="AS322" s="57" t="s">
        <v>2513</v>
      </c>
      <c r="AU322" s="57" t="s">
        <v>21535</v>
      </c>
      <c r="AV322" s="57" t="s">
        <v>21536</v>
      </c>
      <c r="AW322" s="57" t="s">
        <v>21537</v>
      </c>
      <c r="AX322" s="57" t="s">
        <v>4647</v>
      </c>
      <c r="AY322" s="57" t="s">
        <v>4648</v>
      </c>
      <c r="AZ322" s="57" t="s">
        <v>21538</v>
      </c>
      <c r="BA322" s="57" t="s">
        <v>21539</v>
      </c>
      <c r="BB322" s="57" t="s">
        <v>4651</v>
      </c>
      <c r="BE322" s="57" t="s">
        <v>4652</v>
      </c>
      <c r="BF322" s="57" t="s">
        <v>21540</v>
      </c>
      <c r="BG322" s="57" t="s">
        <v>21541</v>
      </c>
      <c r="BH322" s="57" t="s">
        <v>4655</v>
      </c>
      <c r="BI322" s="57" t="s">
        <v>21542</v>
      </c>
      <c r="BJ322" s="57" t="s">
        <v>21543</v>
      </c>
      <c r="BK322" s="57" t="s">
        <v>4655</v>
      </c>
      <c r="BO322" s="57" t="s">
        <v>4660</v>
      </c>
      <c r="BP322" s="57" t="s">
        <v>4661</v>
      </c>
      <c r="BV322" s="57" t="s">
        <v>18059</v>
      </c>
      <c r="BW322" s="164" t="s">
        <v>18805</v>
      </c>
      <c r="BX322" s="57" t="s">
        <v>18808</v>
      </c>
      <c r="BY322" s="57" t="s">
        <v>21544</v>
      </c>
      <c r="BZ322" s="57" t="s">
        <v>21545</v>
      </c>
      <c r="CA322" s="57" t="s">
        <v>7489</v>
      </c>
      <c r="CB322" s="57" t="s">
        <v>21546</v>
      </c>
      <c r="CC322" s="57" t="s">
        <v>21547</v>
      </c>
      <c r="CD322" s="57" t="s">
        <v>21548</v>
      </c>
      <c r="CI322" s="57" t="s">
        <v>21549</v>
      </c>
      <c r="CJ322" s="57" t="s">
        <v>21550</v>
      </c>
      <c r="CK322" s="57" t="s">
        <v>7495</v>
      </c>
      <c r="CL322" s="57" t="s">
        <v>21551</v>
      </c>
      <c r="CM322" s="57" t="s">
        <v>7496</v>
      </c>
      <c r="CN322" s="57" t="s">
        <v>21552</v>
      </c>
      <c r="CO322" s="57" t="s">
        <v>21553</v>
      </c>
      <c r="CS322" s="57" t="s">
        <v>5450</v>
      </c>
      <c r="CT322" s="57" t="s">
        <v>7499</v>
      </c>
      <c r="CU322" s="57" t="s">
        <v>7468</v>
      </c>
      <c r="CZ322" s="57" t="s">
        <v>18066</v>
      </c>
      <c r="DA322" s="164" t="s">
        <v>18805</v>
      </c>
      <c r="DB322" s="57" t="s">
        <v>18830</v>
      </c>
      <c r="DC322" s="57" t="s">
        <v>10501</v>
      </c>
      <c r="DD322" s="57" t="s">
        <v>7551</v>
      </c>
      <c r="DE322" s="57" t="s">
        <v>10502</v>
      </c>
      <c r="DF322" s="57" t="s">
        <v>17909</v>
      </c>
      <c r="DG322" s="57" t="s">
        <v>10504</v>
      </c>
      <c r="DH322" s="57" t="s">
        <v>10505</v>
      </c>
      <c r="DM322" s="57" t="s">
        <v>10506</v>
      </c>
      <c r="DN322" s="57" t="s">
        <v>17910</v>
      </c>
      <c r="DO322" s="57" t="s">
        <v>17911</v>
      </c>
      <c r="DP322" s="57" t="s">
        <v>17912</v>
      </c>
      <c r="DQ322" s="57" t="s">
        <v>10510</v>
      </c>
      <c r="DR322" s="57" t="s">
        <v>7558</v>
      </c>
      <c r="DS322" s="57" t="s">
        <v>17913</v>
      </c>
      <c r="DW322" s="57" t="s">
        <v>10511</v>
      </c>
      <c r="DX322" s="57" t="s">
        <v>4660</v>
      </c>
      <c r="DY322" s="57" t="s">
        <v>10512</v>
      </c>
      <c r="ED322" s="57" t="s">
        <v>18084</v>
      </c>
      <c r="EE322" s="164" t="s">
        <v>18805</v>
      </c>
      <c r="EF322" s="57" t="s">
        <v>20079</v>
      </c>
      <c r="EG322" s="57" t="s">
        <v>13200</v>
      </c>
      <c r="EH322" s="57" t="s">
        <v>17914</v>
      </c>
      <c r="EI322" s="57" t="s">
        <v>5115</v>
      </c>
      <c r="EJ322" s="57" t="s">
        <v>13202</v>
      </c>
      <c r="EK322" s="57" t="s">
        <v>7308</v>
      </c>
      <c r="EL322" s="57" t="s">
        <v>17915</v>
      </c>
      <c r="EQ322" s="57" t="s">
        <v>13204</v>
      </c>
      <c r="ER322" s="57" t="s">
        <v>17916</v>
      </c>
      <c r="ES322" s="57" t="s">
        <v>17917</v>
      </c>
      <c r="ET322" s="57" t="s">
        <v>13207</v>
      </c>
      <c r="EU322" s="57" t="s">
        <v>13208</v>
      </c>
      <c r="EV322" s="57" t="s">
        <v>13209</v>
      </c>
      <c r="FA322" s="57" t="s">
        <v>13210</v>
      </c>
      <c r="FB322" s="57" t="s">
        <v>5610</v>
      </c>
      <c r="FC322" s="57" t="s">
        <v>13211</v>
      </c>
      <c r="FH322" s="57" t="s">
        <v>18084</v>
      </c>
      <c r="FI322" s="164" t="s">
        <v>18835</v>
      </c>
      <c r="FJ322" s="57" t="s">
        <v>18884</v>
      </c>
      <c r="FK322" s="57" t="s">
        <v>15087</v>
      </c>
      <c r="FL322" s="57" t="s">
        <v>17616</v>
      </c>
      <c r="FM322" s="57" t="s">
        <v>15089</v>
      </c>
      <c r="FN322" s="57" t="s">
        <v>15090</v>
      </c>
      <c r="FO322" s="57" t="s">
        <v>17617</v>
      </c>
      <c r="FP322" s="57" t="s">
        <v>17618</v>
      </c>
      <c r="FU322" s="57" t="s">
        <v>17619</v>
      </c>
      <c r="FV322" s="57" t="s">
        <v>17620</v>
      </c>
      <c r="FW322" s="57" t="s">
        <v>8208</v>
      </c>
      <c r="FX322" s="57" t="s">
        <v>15094</v>
      </c>
      <c r="FY322" s="57" t="s">
        <v>15095</v>
      </c>
      <c r="FZ322" s="57" t="s">
        <v>15096</v>
      </c>
      <c r="GA322" s="57" t="s">
        <v>15097</v>
      </c>
      <c r="GE322" s="57" t="s">
        <v>17621</v>
      </c>
      <c r="GF322" s="57" t="s">
        <v>5676</v>
      </c>
      <c r="GG322" s="57" t="s">
        <v>17622</v>
      </c>
      <c r="GL322" s="57" t="s">
        <v>18075</v>
      </c>
      <c r="GM322" s="164" t="s">
        <v>18935</v>
      </c>
      <c r="GN322" s="57" t="s">
        <v>18803</v>
      </c>
      <c r="HS322" s="57" t="s">
        <v>82</v>
      </c>
      <c r="HT322" s="57" t="s">
        <v>79</v>
      </c>
      <c r="HU322" s="57" t="s">
        <v>79</v>
      </c>
      <c r="HV322" s="57" t="s">
        <v>82</v>
      </c>
      <c r="HW322" s="57" t="s">
        <v>82</v>
      </c>
      <c r="HX322" s="57" t="s">
        <v>79</v>
      </c>
      <c r="HY322" s="57" t="s">
        <v>79</v>
      </c>
      <c r="HZ322" s="57" t="s">
        <v>79</v>
      </c>
      <c r="IA322" s="57" t="s">
        <v>79</v>
      </c>
      <c r="IB322" s="57" t="s">
        <v>82</v>
      </c>
      <c r="IC322" s="57" t="s">
        <v>79</v>
      </c>
      <c r="ID322" s="57" t="s">
        <v>82</v>
      </c>
      <c r="IE322" s="57" t="s">
        <v>79</v>
      </c>
      <c r="IF322" s="57" t="s">
        <v>79</v>
      </c>
      <c r="IG322" s="57" t="s">
        <v>79</v>
      </c>
      <c r="IH322" s="57" t="s">
        <v>79</v>
      </c>
      <c r="II322" s="57" t="s">
        <v>68</v>
      </c>
      <c r="IJ322" s="57">
        <v>31663</v>
      </c>
      <c r="IK322" s="57">
        <v>31652</v>
      </c>
      <c r="IL322" s="57">
        <v>21577</v>
      </c>
      <c r="IT322" s="57">
        <v>2</v>
      </c>
      <c r="IU322" s="57">
        <v>2</v>
      </c>
      <c r="IV322" s="57">
        <v>1</v>
      </c>
      <c r="JN322" s="57">
        <v>13154</v>
      </c>
      <c r="JO322" s="57">
        <v>11054</v>
      </c>
      <c r="JP322" s="57">
        <v>31660</v>
      </c>
      <c r="JQ322" s="57">
        <v>34005</v>
      </c>
      <c r="JR322" s="57">
        <v>21572</v>
      </c>
      <c r="JX322" s="57">
        <v>2</v>
      </c>
      <c r="JY322" s="57">
        <v>2</v>
      </c>
      <c r="JZ322" s="57">
        <v>2</v>
      </c>
      <c r="KA322" s="57">
        <v>1</v>
      </c>
      <c r="KB322" s="57">
        <v>2</v>
      </c>
      <c r="KR322" s="57">
        <v>31663</v>
      </c>
      <c r="KS322" s="57">
        <v>32079</v>
      </c>
      <c r="KT322" s="57">
        <v>31058</v>
      </c>
      <c r="LB322" s="57">
        <v>2</v>
      </c>
      <c r="LC322" s="57">
        <v>2</v>
      </c>
      <c r="LD322" s="57">
        <v>2</v>
      </c>
      <c r="LV322" s="57">
        <v>32079</v>
      </c>
      <c r="MF322" s="57">
        <v>2</v>
      </c>
      <c r="MZ322" s="57">
        <v>13154</v>
      </c>
      <c r="NA322" s="57">
        <v>11054</v>
      </c>
      <c r="NJ322" s="57">
        <v>2</v>
      </c>
      <c r="NK322" s="57">
        <v>2</v>
      </c>
      <c r="PR322" s="57" t="s">
        <v>4337</v>
      </c>
      <c r="PS322" s="57" t="s">
        <v>3190</v>
      </c>
      <c r="PT322" s="57" t="s">
        <v>4439</v>
      </c>
      <c r="PU322" s="57" t="s">
        <v>4440</v>
      </c>
      <c r="PV322" s="57" t="s">
        <v>4441</v>
      </c>
      <c r="PW322" s="57" t="s">
        <v>3167</v>
      </c>
    </row>
    <row r="323" spans="1:439" ht="15" customHeight="1" x14ac:dyDescent="0.35">
      <c r="A323" s="57">
        <v>322</v>
      </c>
      <c r="B323" s="57" t="s">
        <v>503</v>
      </c>
      <c r="D323" s="57" t="s">
        <v>493</v>
      </c>
      <c r="E323" s="57" t="s">
        <v>1383</v>
      </c>
      <c r="F323" s="57" t="s">
        <v>3072</v>
      </c>
      <c r="G323" s="57" t="s">
        <v>1520</v>
      </c>
      <c r="H323" s="57" t="s">
        <v>1521</v>
      </c>
      <c r="P323" s="57" t="s">
        <v>3073</v>
      </c>
      <c r="S323" s="57" t="s">
        <v>69</v>
      </c>
      <c r="T323" s="57" t="s">
        <v>69</v>
      </c>
      <c r="U323" s="57" t="s">
        <v>69</v>
      </c>
      <c r="V323" s="57" t="s">
        <v>69</v>
      </c>
      <c r="W323" s="57" t="s">
        <v>69</v>
      </c>
      <c r="X323" s="57" t="s">
        <v>69</v>
      </c>
      <c r="Y323" s="57" t="s">
        <v>63</v>
      </c>
      <c r="Z323" s="57" t="s">
        <v>63</v>
      </c>
      <c r="AA323" s="57" t="s">
        <v>69</v>
      </c>
      <c r="AB323" s="57" t="s">
        <v>63</v>
      </c>
      <c r="AC323" s="57" t="s">
        <v>69</v>
      </c>
      <c r="AD323" s="57" t="s">
        <v>69</v>
      </c>
      <c r="AE323" s="57" t="s">
        <v>69</v>
      </c>
      <c r="AF323" s="57" t="s">
        <v>69</v>
      </c>
      <c r="AG323" s="57" t="s">
        <v>69</v>
      </c>
      <c r="AH323" s="57" t="s">
        <v>75</v>
      </c>
      <c r="AI323" s="57" t="s">
        <v>3074</v>
      </c>
      <c r="AJ323" s="57" t="s">
        <v>83</v>
      </c>
      <c r="AK323" s="57" t="s">
        <v>83</v>
      </c>
      <c r="AL323" s="57" t="s">
        <v>77</v>
      </c>
      <c r="AO323" s="57" t="s">
        <v>1140</v>
      </c>
      <c r="AP323" s="57" t="s">
        <v>18064</v>
      </c>
      <c r="AQ323" s="57" t="s">
        <v>63</v>
      </c>
      <c r="AR323" s="57" t="s">
        <v>78</v>
      </c>
      <c r="AS323" s="57" t="s">
        <v>2513</v>
      </c>
      <c r="AU323" s="57" t="s">
        <v>5035</v>
      </c>
      <c r="AV323" s="57" t="s">
        <v>21554</v>
      </c>
      <c r="AW323" s="57" t="s">
        <v>4586</v>
      </c>
      <c r="AX323" s="57" t="s">
        <v>17768</v>
      </c>
      <c r="AY323" s="57" t="s">
        <v>5036</v>
      </c>
      <c r="AZ323" s="57" t="s">
        <v>21555</v>
      </c>
      <c r="BA323" s="57" t="s">
        <v>4590</v>
      </c>
      <c r="BB323" s="57" t="s">
        <v>4591</v>
      </c>
      <c r="BE323" s="57" t="s">
        <v>5037</v>
      </c>
      <c r="BF323" s="57" t="s">
        <v>21556</v>
      </c>
      <c r="BG323" s="57" t="s">
        <v>21557</v>
      </c>
      <c r="BH323" s="57" t="s">
        <v>21558</v>
      </c>
      <c r="BI323" s="57" t="s">
        <v>21559</v>
      </c>
      <c r="BJ323" s="57" t="s">
        <v>21560</v>
      </c>
      <c r="BK323" s="57" t="s">
        <v>21561</v>
      </c>
      <c r="BL323" s="57" t="s">
        <v>21562</v>
      </c>
      <c r="BM323" s="57" t="s">
        <v>4600</v>
      </c>
      <c r="BO323" s="57" t="s">
        <v>4601</v>
      </c>
      <c r="BP323" s="57" t="s">
        <v>4602</v>
      </c>
      <c r="BQ323" s="57" t="s">
        <v>1390</v>
      </c>
      <c r="BV323" s="57" t="s">
        <v>18078</v>
      </c>
      <c r="BW323" s="164" t="s">
        <v>18805</v>
      </c>
      <c r="BX323" s="57" t="s">
        <v>18982</v>
      </c>
      <c r="BY323" s="57" t="s">
        <v>7914</v>
      </c>
      <c r="BZ323" s="57" t="s">
        <v>17918</v>
      </c>
      <c r="CA323" s="57" t="s">
        <v>17919</v>
      </c>
      <c r="CB323" s="57" t="s">
        <v>7915</v>
      </c>
      <c r="CC323" s="57" t="s">
        <v>17920</v>
      </c>
      <c r="CD323" s="57" t="s">
        <v>17921</v>
      </c>
      <c r="CE323" s="57" t="s">
        <v>7917</v>
      </c>
      <c r="CI323" s="57" t="s">
        <v>7918</v>
      </c>
      <c r="CJ323" s="57" t="s">
        <v>7919</v>
      </c>
      <c r="CK323" s="57" t="s">
        <v>7920</v>
      </c>
      <c r="CL323" s="57" t="s">
        <v>7921</v>
      </c>
      <c r="CM323" s="57" t="s">
        <v>7922</v>
      </c>
      <c r="CN323" s="57" t="s">
        <v>7420</v>
      </c>
      <c r="CO323" s="57" t="s">
        <v>7923</v>
      </c>
      <c r="CS323" s="57" t="s">
        <v>4777</v>
      </c>
      <c r="CT323" s="57" t="s">
        <v>4579</v>
      </c>
      <c r="CU323" s="57" t="s">
        <v>1390</v>
      </c>
      <c r="CZ323" s="57" t="s">
        <v>18078</v>
      </c>
      <c r="DA323" s="164" t="s">
        <v>18802</v>
      </c>
      <c r="DB323" s="57" t="s">
        <v>21563</v>
      </c>
      <c r="DC323" s="57" t="s">
        <v>10825</v>
      </c>
      <c r="DD323" s="57" t="s">
        <v>21564</v>
      </c>
      <c r="DE323" s="57" t="s">
        <v>21565</v>
      </c>
      <c r="DF323" s="57" t="s">
        <v>21566</v>
      </c>
      <c r="DG323" s="57" t="s">
        <v>17930</v>
      </c>
      <c r="DH323" s="57" t="s">
        <v>7414</v>
      </c>
      <c r="DI323" s="57" t="s">
        <v>10462</v>
      </c>
      <c r="DM323" s="57" t="s">
        <v>10827</v>
      </c>
      <c r="DN323" s="57" t="s">
        <v>10828</v>
      </c>
      <c r="DO323" s="57" t="s">
        <v>10829</v>
      </c>
      <c r="DP323" s="57" t="s">
        <v>21567</v>
      </c>
      <c r="DQ323" s="57" t="s">
        <v>17709</v>
      </c>
      <c r="DR323" s="57" t="s">
        <v>21568</v>
      </c>
      <c r="DS323" s="57" t="s">
        <v>10468</v>
      </c>
      <c r="DW323" s="57" t="s">
        <v>10469</v>
      </c>
      <c r="DX323" s="57" t="s">
        <v>5610</v>
      </c>
      <c r="DY323" s="57" t="s">
        <v>1390</v>
      </c>
      <c r="ED323" s="57" t="s">
        <v>18084</v>
      </c>
      <c r="EE323" s="164" t="s">
        <v>18805</v>
      </c>
      <c r="EF323" s="57" t="s">
        <v>19157</v>
      </c>
      <c r="EG323" s="57" t="s">
        <v>13419</v>
      </c>
      <c r="EH323" s="57" t="s">
        <v>10521</v>
      </c>
      <c r="EI323" s="57" t="s">
        <v>17922</v>
      </c>
      <c r="EJ323" s="57" t="s">
        <v>13420</v>
      </c>
      <c r="EQ323" s="57" t="s">
        <v>13421</v>
      </c>
      <c r="ER323" s="57" t="s">
        <v>13422</v>
      </c>
      <c r="ES323" s="57" t="s">
        <v>13423</v>
      </c>
      <c r="ET323" s="57" t="s">
        <v>10529</v>
      </c>
      <c r="FA323" s="57" t="s">
        <v>61</v>
      </c>
      <c r="FB323" s="57" t="s">
        <v>1390</v>
      </c>
      <c r="FH323" s="57" t="s">
        <v>18063</v>
      </c>
      <c r="FI323" s="164" t="s">
        <v>18802</v>
      </c>
      <c r="FJ323" s="57" t="s">
        <v>19028</v>
      </c>
      <c r="FK323" s="57" t="s">
        <v>15065</v>
      </c>
      <c r="FL323" s="57" t="s">
        <v>17623</v>
      </c>
      <c r="FM323" s="57" t="s">
        <v>17624</v>
      </c>
      <c r="FN323" s="57" t="s">
        <v>17625</v>
      </c>
      <c r="FO323" s="57" t="s">
        <v>15067</v>
      </c>
      <c r="FU323" s="57" t="s">
        <v>17626</v>
      </c>
      <c r="FV323" s="57" t="s">
        <v>17627</v>
      </c>
      <c r="FW323" s="57" t="s">
        <v>15069</v>
      </c>
      <c r="FX323" s="57" t="s">
        <v>17628</v>
      </c>
      <c r="FY323" s="57" t="s">
        <v>17629</v>
      </c>
      <c r="FZ323" s="57" t="s">
        <v>15069</v>
      </c>
      <c r="GE323" s="57" t="s">
        <v>13114</v>
      </c>
      <c r="GF323" s="57" t="s">
        <v>11552</v>
      </c>
      <c r="GL323" s="57" t="s">
        <v>18084</v>
      </c>
      <c r="GM323" s="164" t="s">
        <v>18802</v>
      </c>
      <c r="GN323" s="57" t="s">
        <v>21569</v>
      </c>
      <c r="HS323" s="57" t="s">
        <v>82</v>
      </c>
      <c r="HT323" s="57" t="s">
        <v>82</v>
      </c>
      <c r="HU323" s="57" t="s">
        <v>82</v>
      </c>
      <c r="HV323" s="57" t="s">
        <v>79</v>
      </c>
      <c r="HW323" s="57" t="s">
        <v>79</v>
      </c>
      <c r="HX323" s="57" t="s">
        <v>82</v>
      </c>
      <c r="HY323" s="57" t="s">
        <v>82</v>
      </c>
      <c r="HZ323" s="57" t="s">
        <v>82</v>
      </c>
      <c r="IA323" s="57" t="s">
        <v>82</v>
      </c>
      <c r="IB323" s="57" t="s">
        <v>82</v>
      </c>
      <c r="IC323" s="57" t="s">
        <v>82</v>
      </c>
      <c r="ID323" s="57" t="s">
        <v>82</v>
      </c>
      <c r="IE323" s="57" t="s">
        <v>68</v>
      </c>
      <c r="IF323" s="57" t="s">
        <v>82</v>
      </c>
      <c r="IG323" s="57" t="s">
        <v>79</v>
      </c>
      <c r="IH323" s="57" t="s">
        <v>82</v>
      </c>
      <c r="II323" s="57" t="s">
        <v>68</v>
      </c>
      <c r="IJ323" s="57">
        <v>32110</v>
      </c>
      <c r="IT323" s="57">
        <v>2</v>
      </c>
      <c r="JN323" s="57">
        <v>32110</v>
      </c>
      <c r="JO323" s="57">
        <v>32079</v>
      </c>
      <c r="JP323" s="57">
        <v>31721</v>
      </c>
      <c r="JQ323" s="57">
        <v>31743</v>
      </c>
      <c r="JR323" s="57">
        <v>31663</v>
      </c>
      <c r="JX323" s="57">
        <v>2</v>
      </c>
      <c r="JY323" s="57">
        <v>2</v>
      </c>
      <c r="JZ323" s="57">
        <v>3</v>
      </c>
      <c r="KA323" s="57">
        <v>3</v>
      </c>
      <c r="KB323" s="57">
        <v>3</v>
      </c>
      <c r="KR323" s="57">
        <v>31058</v>
      </c>
      <c r="KS323" s="57">
        <v>31721</v>
      </c>
      <c r="KT323" s="57">
        <v>31743</v>
      </c>
      <c r="KU323" s="57">
        <v>31663</v>
      </c>
      <c r="KV323" s="57">
        <v>21577</v>
      </c>
      <c r="LB323" s="57">
        <v>1</v>
      </c>
      <c r="LC323" s="57">
        <v>3</v>
      </c>
      <c r="LD323" s="57">
        <v>3</v>
      </c>
      <c r="LE323" s="57">
        <v>3</v>
      </c>
      <c r="LF323" s="57">
        <v>1</v>
      </c>
      <c r="LV323" s="57">
        <v>31436</v>
      </c>
      <c r="LW323" s="57">
        <v>21572</v>
      </c>
      <c r="LX323" s="57">
        <v>21547</v>
      </c>
      <c r="MF323" s="57">
        <v>2</v>
      </c>
      <c r="MG323" s="57">
        <v>2</v>
      </c>
      <c r="MH323" s="57">
        <v>2</v>
      </c>
      <c r="MZ323" s="57">
        <v>32079</v>
      </c>
      <c r="NA323" s="57">
        <v>31058</v>
      </c>
      <c r="NJ323" s="57">
        <v>2</v>
      </c>
      <c r="NK323" s="57">
        <v>1</v>
      </c>
      <c r="PR323" s="57" t="s">
        <v>3355</v>
      </c>
      <c r="PS323" s="57" t="s">
        <v>4442</v>
      </c>
      <c r="PT323" s="57" t="s">
        <v>3357</v>
      </c>
      <c r="PU323" s="57" t="s">
        <v>4443</v>
      </c>
      <c r="PV323" s="57" t="s">
        <v>4444</v>
      </c>
      <c r="PW323" s="57" t="s">
        <v>3167</v>
      </c>
    </row>
    <row r="324" spans="1:439" ht="15" customHeight="1" x14ac:dyDescent="0.35">
      <c r="A324" s="57">
        <v>323</v>
      </c>
      <c r="B324" s="57" t="s">
        <v>503</v>
      </c>
      <c r="D324" s="57" t="s">
        <v>494</v>
      </c>
      <c r="E324" s="57" t="s">
        <v>3075</v>
      </c>
      <c r="F324" s="57" t="s">
        <v>3076</v>
      </c>
      <c r="G324" s="57" t="s">
        <v>3077</v>
      </c>
      <c r="H324" s="57" t="s">
        <v>3078</v>
      </c>
      <c r="I324" s="57" t="s">
        <v>3079</v>
      </c>
      <c r="P324" s="57" t="s">
        <v>3080</v>
      </c>
      <c r="Q324" s="57" t="s">
        <v>3081</v>
      </c>
      <c r="S324" s="57" t="s">
        <v>63</v>
      </c>
      <c r="T324" s="57" t="s">
        <v>69</v>
      </c>
      <c r="U324" s="57" t="s">
        <v>69</v>
      </c>
      <c r="V324" s="57" t="s">
        <v>63</v>
      </c>
      <c r="W324" s="57" t="s">
        <v>69</v>
      </c>
      <c r="X324" s="57" t="s">
        <v>69</v>
      </c>
      <c r="Y324" s="57" t="s">
        <v>63</v>
      </c>
      <c r="Z324" s="57" t="s">
        <v>69</v>
      </c>
      <c r="AA324" s="57" t="s">
        <v>69</v>
      </c>
      <c r="AB324" s="57" t="s">
        <v>69</v>
      </c>
      <c r="AC324" s="57" t="s">
        <v>63</v>
      </c>
      <c r="AD324" s="57" t="s">
        <v>63</v>
      </c>
      <c r="AE324" s="57" t="s">
        <v>69</v>
      </c>
      <c r="AF324" s="57" t="s">
        <v>63</v>
      </c>
      <c r="AG324" s="57" t="s">
        <v>63</v>
      </c>
      <c r="AH324" s="57" t="s">
        <v>70</v>
      </c>
      <c r="AI324" s="57" t="s">
        <v>3082</v>
      </c>
      <c r="AJ324" s="57" t="s">
        <v>65</v>
      </c>
      <c r="AK324" s="57" t="s">
        <v>65</v>
      </c>
      <c r="AL324" s="57" t="s">
        <v>66</v>
      </c>
      <c r="AO324" s="57" t="s">
        <v>1141</v>
      </c>
      <c r="AP324" s="57" t="s">
        <v>18064</v>
      </c>
      <c r="AQ324" s="57" t="s">
        <v>69</v>
      </c>
      <c r="AR324" s="57" t="s">
        <v>78</v>
      </c>
      <c r="AS324" s="57" t="s">
        <v>3083</v>
      </c>
      <c r="AU324" s="57" t="s">
        <v>17630</v>
      </c>
      <c r="AV324" s="57" t="s">
        <v>17631</v>
      </c>
      <c r="AW324" s="57" t="s">
        <v>4739</v>
      </c>
      <c r="BE324" s="57" t="s">
        <v>17632</v>
      </c>
      <c r="BF324" s="57" t="s">
        <v>17633</v>
      </c>
      <c r="BG324" s="57" t="s">
        <v>17634</v>
      </c>
      <c r="BO324" s="57" t="s">
        <v>714</v>
      </c>
      <c r="BP324" s="57" t="s">
        <v>629</v>
      </c>
      <c r="BQ324" s="57" t="s">
        <v>6841</v>
      </c>
      <c r="BV324" s="57" t="s">
        <v>18072</v>
      </c>
      <c r="BW324" s="164" t="s">
        <v>18805</v>
      </c>
      <c r="BX324" s="57" t="s">
        <v>19295</v>
      </c>
      <c r="BY324" s="57" t="s">
        <v>17636</v>
      </c>
      <c r="CA324" s="57" t="s">
        <v>17637</v>
      </c>
      <c r="CB324" s="57" t="s">
        <v>17638</v>
      </c>
      <c r="CC324" s="57" t="s">
        <v>17639</v>
      </c>
      <c r="CD324" s="57" t="s">
        <v>17640</v>
      </c>
      <c r="CE324" s="57" t="s">
        <v>17641</v>
      </c>
      <c r="CI324" s="57" t="s">
        <v>17642</v>
      </c>
      <c r="CJ324" s="57" t="s">
        <v>17643</v>
      </c>
      <c r="CK324" s="57" t="s">
        <v>17644</v>
      </c>
      <c r="CL324" s="57" t="s">
        <v>17645</v>
      </c>
      <c r="CN324" s="57" t="s">
        <v>17646</v>
      </c>
      <c r="CO324" s="57" t="s">
        <v>17647</v>
      </c>
      <c r="CS324" s="57" t="s">
        <v>62</v>
      </c>
      <c r="CT324" s="57" t="s">
        <v>17648</v>
      </c>
      <c r="CU324" s="57" t="s">
        <v>629</v>
      </c>
      <c r="CZ324" s="57" t="s">
        <v>18072</v>
      </c>
      <c r="DA324" s="164" t="s">
        <v>18802</v>
      </c>
      <c r="DB324" s="57" t="s">
        <v>19035</v>
      </c>
      <c r="DC324" s="57" t="s">
        <v>760</v>
      </c>
      <c r="DD324" s="57" t="s">
        <v>761</v>
      </c>
      <c r="DE324" s="57" t="s">
        <v>762</v>
      </c>
      <c r="DF324" s="57" t="s">
        <v>763</v>
      </c>
      <c r="DG324" s="57" t="s">
        <v>764</v>
      </c>
      <c r="DM324" s="57" t="s">
        <v>765</v>
      </c>
      <c r="DN324" s="57" t="s">
        <v>766</v>
      </c>
      <c r="DO324" s="57" t="s">
        <v>767</v>
      </c>
      <c r="DP324" s="57" t="s">
        <v>768</v>
      </c>
      <c r="DQ324" s="57" t="s">
        <v>769</v>
      </c>
      <c r="DW324" s="57" t="s">
        <v>770</v>
      </c>
      <c r="DX324" s="57" t="s">
        <v>771</v>
      </c>
      <c r="DY324" s="57" t="s">
        <v>772</v>
      </c>
      <c r="ED324" s="57" t="s">
        <v>18061</v>
      </c>
      <c r="EE324" s="164" t="s">
        <v>18935</v>
      </c>
      <c r="EF324" s="57" t="s">
        <v>19989</v>
      </c>
      <c r="EG324" s="57" t="s">
        <v>747</v>
      </c>
      <c r="EH324" s="57" t="s">
        <v>748</v>
      </c>
      <c r="EI324" s="57" t="s">
        <v>749</v>
      </c>
      <c r="EJ324" s="57" t="s">
        <v>750</v>
      </c>
      <c r="EQ324" s="57" t="s">
        <v>751</v>
      </c>
      <c r="ER324" s="57" t="s">
        <v>752</v>
      </c>
      <c r="ES324" s="57" t="s">
        <v>753</v>
      </c>
      <c r="ET324" s="57" t="s">
        <v>754</v>
      </c>
      <c r="FA324" s="57" t="s">
        <v>755</v>
      </c>
      <c r="FB324" s="57" t="s">
        <v>756</v>
      </c>
      <c r="FC324" s="57" t="s">
        <v>757</v>
      </c>
      <c r="FH324" s="57" t="s">
        <v>18061</v>
      </c>
      <c r="FI324" s="164" t="s">
        <v>18835</v>
      </c>
      <c r="FJ324" s="57" t="s">
        <v>19225</v>
      </c>
      <c r="FK324" s="57" t="s">
        <v>17657</v>
      </c>
      <c r="FL324" s="57" t="s">
        <v>17658</v>
      </c>
      <c r="FM324" s="57" t="s">
        <v>17659</v>
      </c>
      <c r="FN324" s="57" t="s">
        <v>17660</v>
      </c>
      <c r="FO324" s="57" t="s">
        <v>17661</v>
      </c>
      <c r="FU324" s="57" t="s">
        <v>17662</v>
      </c>
      <c r="FV324" s="57" t="s">
        <v>17663</v>
      </c>
      <c r="FW324" s="57" t="s">
        <v>15135</v>
      </c>
      <c r="FX324" s="57" t="s">
        <v>17664</v>
      </c>
      <c r="FY324" s="57" t="s">
        <v>10580</v>
      </c>
      <c r="GE324" s="57" t="s">
        <v>15138</v>
      </c>
      <c r="GF324" s="57" t="s">
        <v>15139</v>
      </c>
      <c r="GG324" s="57" t="s">
        <v>11552</v>
      </c>
      <c r="GL324" s="57" t="s">
        <v>18069</v>
      </c>
      <c r="GM324" s="164" t="s">
        <v>18802</v>
      </c>
      <c r="GN324" s="57" t="s">
        <v>19049</v>
      </c>
      <c r="HQ324" s="164" t="s">
        <v>125</v>
      </c>
      <c r="HR324" s="57" t="s">
        <v>125</v>
      </c>
      <c r="HS324" s="57" t="s">
        <v>74</v>
      </c>
      <c r="HT324" s="57" t="s">
        <v>74</v>
      </c>
      <c r="HU324" s="57" t="s">
        <v>79</v>
      </c>
      <c r="HV324" s="57" t="s">
        <v>74</v>
      </c>
      <c r="HW324" s="57" t="s">
        <v>74</v>
      </c>
      <c r="HX324" s="57" t="s">
        <v>74</v>
      </c>
      <c r="HY324" s="57" t="s">
        <v>79</v>
      </c>
      <c r="HZ324" s="57" t="s">
        <v>74</v>
      </c>
      <c r="IA324" s="57" t="s">
        <v>79</v>
      </c>
      <c r="IB324" s="57" t="s">
        <v>79</v>
      </c>
      <c r="IC324" s="57" t="s">
        <v>79</v>
      </c>
      <c r="ID324" s="57" t="s">
        <v>74</v>
      </c>
      <c r="IE324" s="57" t="s">
        <v>74</v>
      </c>
      <c r="IF324" s="57" t="s">
        <v>68</v>
      </c>
      <c r="IG324" s="57" t="s">
        <v>68</v>
      </c>
      <c r="IH324" s="57" t="s">
        <v>74</v>
      </c>
      <c r="II324" s="57" t="s">
        <v>74</v>
      </c>
      <c r="IJ324" s="57">
        <v>21547</v>
      </c>
      <c r="IK324" s="57">
        <v>21572</v>
      </c>
      <c r="IL324" s="57">
        <v>31818</v>
      </c>
      <c r="IM324" s="57">
        <v>31833</v>
      </c>
      <c r="IT324" s="57">
        <v>2</v>
      </c>
      <c r="IU324" s="57">
        <v>2</v>
      </c>
      <c r="IV324" s="57">
        <v>2</v>
      </c>
      <c r="IW324" s="57">
        <v>2</v>
      </c>
      <c r="JN324" s="57">
        <v>21547</v>
      </c>
      <c r="JO324" s="57">
        <v>21572</v>
      </c>
      <c r="JP324" s="57">
        <v>31754</v>
      </c>
      <c r="JQ324" s="57">
        <v>21056</v>
      </c>
      <c r="JX324" s="57">
        <v>2</v>
      </c>
      <c r="JY324" s="57">
        <v>2</v>
      </c>
      <c r="JZ324" s="57">
        <v>2</v>
      </c>
      <c r="KA324" s="57">
        <v>1</v>
      </c>
      <c r="KR324" s="57">
        <v>21547</v>
      </c>
      <c r="KS324" s="57">
        <v>21572</v>
      </c>
      <c r="KT324" s="57">
        <v>31436</v>
      </c>
      <c r="KU324" s="57">
        <v>21056</v>
      </c>
      <c r="LB324" s="57">
        <v>2</v>
      </c>
      <c r="LC324" s="57">
        <v>1</v>
      </c>
      <c r="LD324" s="57">
        <v>2</v>
      </c>
      <c r="LE324" s="57">
        <v>1</v>
      </c>
      <c r="LV324" s="57">
        <v>21547</v>
      </c>
      <c r="LW324" s="57">
        <v>21572</v>
      </c>
      <c r="LX324" s="57">
        <v>31436</v>
      </c>
      <c r="LY324" s="57">
        <v>31833</v>
      </c>
      <c r="MF324" s="57">
        <v>2</v>
      </c>
      <c r="MG324" s="57">
        <v>2</v>
      </c>
      <c r="MH324" s="57">
        <v>2</v>
      </c>
      <c r="MI324" s="57">
        <v>2</v>
      </c>
      <c r="MZ324" s="57">
        <v>21547</v>
      </c>
      <c r="NA324" s="57">
        <v>21572</v>
      </c>
      <c r="NB324" s="57">
        <v>35071</v>
      </c>
      <c r="NJ324" s="57">
        <v>2</v>
      </c>
      <c r="NK324" s="57">
        <v>2</v>
      </c>
      <c r="NL324" s="57">
        <v>2</v>
      </c>
      <c r="PR324" s="57" t="s">
        <v>4445</v>
      </c>
      <c r="PS324" s="57" t="s">
        <v>4446</v>
      </c>
      <c r="PT324" s="57" t="s">
        <v>759</v>
      </c>
      <c r="PU324" s="57" t="s">
        <v>746</v>
      </c>
      <c r="PV324" s="57" t="s">
        <v>4447</v>
      </c>
      <c r="PW324" s="57" t="s">
        <v>3167</v>
      </c>
    </row>
    <row r="325" spans="1:439" ht="15" customHeight="1" x14ac:dyDescent="0.35">
      <c r="A325" s="57">
        <v>324</v>
      </c>
      <c r="B325" s="57" t="s">
        <v>503</v>
      </c>
      <c r="D325" s="57" t="s">
        <v>495</v>
      </c>
      <c r="E325" s="57" t="s">
        <v>3084</v>
      </c>
      <c r="F325" s="57" t="s">
        <v>3085</v>
      </c>
      <c r="G325" s="57" t="s">
        <v>3086</v>
      </c>
      <c r="P325" s="57" t="s">
        <v>3087</v>
      </c>
      <c r="S325" s="57" t="s">
        <v>69</v>
      </c>
      <c r="T325" s="57" t="s">
        <v>63</v>
      </c>
      <c r="U325" s="57" t="s">
        <v>63</v>
      </c>
      <c r="V325" s="57" t="s">
        <v>69</v>
      </c>
      <c r="W325" s="57" t="s">
        <v>69</v>
      </c>
      <c r="X325" s="57" t="s">
        <v>63</v>
      </c>
      <c r="Y325" s="57" t="s">
        <v>63</v>
      </c>
      <c r="Z325" s="57" t="s">
        <v>69</v>
      </c>
      <c r="AA325" s="57" t="s">
        <v>69</v>
      </c>
      <c r="AB325" s="57" t="s">
        <v>63</v>
      </c>
      <c r="AC325" s="57" t="s">
        <v>69</v>
      </c>
      <c r="AD325" s="57" t="s">
        <v>69</v>
      </c>
      <c r="AE325" s="57" t="s">
        <v>69</v>
      </c>
      <c r="AF325" s="57" t="s">
        <v>69</v>
      </c>
      <c r="AG325" s="57" t="s">
        <v>63</v>
      </c>
      <c r="AH325" s="57" t="s">
        <v>64</v>
      </c>
      <c r="AJ325" s="57" t="s">
        <v>65</v>
      </c>
      <c r="AK325" s="57" t="s">
        <v>65</v>
      </c>
      <c r="AL325" s="57" t="s">
        <v>66</v>
      </c>
      <c r="AO325" s="57" t="s">
        <v>1142</v>
      </c>
      <c r="AP325" s="57" t="s">
        <v>18079</v>
      </c>
      <c r="AQ325" s="57" t="s">
        <v>69</v>
      </c>
      <c r="AR325" s="57" t="s">
        <v>67</v>
      </c>
      <c r="AS325" s="57" t="s">
        <v>1523</v>
      </c>
      <c r="AU325" s="57" t="s">
        <v>4749</v>
      </c>
      <c r="AV325" s="57" t="s">
        <v>4487</v>
      </c>
      <c r="AW325" s="57" t="s">
        <v>4750</v>
      </c>
      <c r="AX325" s="57" t="s">
        <v>21570</v>
      </c>
      <c r="AY325" s="57" t="s">
        <v>4751</v>
      </c>
      <c r="AZ325" s="57" t="s">
        <v>4752</v>
      </c>
      <c r="BE325" s="57" t="s">
        <v>4753</v>
      </c>
      <c r="BF325" s="57" t="s">
        <v>4754</v>
      </c>
      <c r="BG325" s="57" t="s">
        <v>4494</v>
      </c>
      <c r="BH325" s="57" t="s">
        <v>4496</v>
      </c>
      <c r="BI325" s="57" t="s">
        <v>21571</v>
      </c>
      <c r="BJ325" s="57" t="s">
        <v>21572</v>
      </c>
      <c r="BO325" s="57" t="s">
        <v>4756</v>
      </c>
      <c r="BP325" s="57" t="s">
        <v>4757</v>
      </c>
      <c r="BQ325" s="57" t="s">
        <v>21573</v>
      </c>
      <c r="BV325" s="57" t="s">
        <v>18059</v>
      </c>
      <c r="BW325" s="164" t="s">
        <v>18802</v>
      </c>
      <c r="BX325" s="57" t="s">
        <v>18832</v>
      </c>
      <c r="BY325" s="57" t="s">
        <v>802</v>
      </c>
      <c r="BZ325" s="57" t="s">
        <v>803</v>
      </c>
      <c r="CA325" s="57" t="s">
        <v>804</v>
      </c>
      <c r="CB325" s="57" t="s">
        <v>688</v>
      </c>
      <c r="CC325" s="57" t="s">
        <v>805</v>
      </c>
      <c r="CD325" s="57" t="s">
        <v>806</v>
      </c>
      <c r="CE325" s="57" t="s">
        <v>807</v>
      </c>
      <c r="CF325" s="57" t="s">
        <v>598</v>
      </c>
      <c r="CI325" s="57" t="s">
        <v>808</v>
      </c>
      <c r="CJ325" s="57" t="s">
        <v>809</v>
      </c>
      <c r="CK325" s="57" t="s">
        <v>810</v>
      </c>
      <c r="CL325" s="57" t="s">
        <v>811</v>
      </c>
      <c r="CM325" s="57" t="s">
        <v>812</v>
      </c>
      <c r="CN325" s="57" t="s">
        <v>813</v>
      </c>
      <c r="CO325" s="57" t="s">
        <v>814</v>
      </c>
      <c r="CP325" s="57" t="s">
        <v>815</v>
      </c>
      <c r="CQ325" s="57" t="s">
        <v>816</v>
      </c>
      <c r="CS325" s="57" t="s">
        <v>817</v>
      </c>
      <c r="CT325" s="57" t="s">
        <v>614</v>
      </c>
      <c r="CZ325" s="57" t="s">
        <v>18061</v>
      </c>
      <c r="DA325" s="164" t="s">
        <v>18949</v>
      </c>
      <c r="DB325" s="57" t="s">
        <v>18851</v>
      </c>
      <c r="DC325" s="57" t="s">
        <v>15140</v>
      </c>
      <c r="DD325" s="57" t="s">
        <v>15141</v>
      </c>
      <c r="DE325" s="57" t="s">
        <v>13106</v>
      </c>
      <c r="DF325" s="57" t="s">
        <v>13107</v>
      </c>
      <c r="DM325" s="57" t="s">
        <v>15143</v>
      </c>
      <c r="DN325" s="57" t="s">
        <v>15144</v>
      </c>
      <c r="DO325" s="57" t="s">
        <v>13110</v>
      </c>
      <c r="DP325" s="57" t="s">
        <v>13112</v>
      </c>
      <c r="DW325" s="57" t="s">
        <v>13296</v>
      </c>
      <c r="DX325" s="57" t="s">
        <v>15145</v>
      </c>
      <c r="DY325" s="57" t="s">
        <v>11438</v>
      </c>
      <c r="ED325" s="57" t="s">
        <v>18084</v>
      </c>
      <c r="EE325" s="164" t="s">
        <v>18802</v>
      </c>
      <c r="EF325" s="57" t="s">
        <v>18929</v>
      </c>
      <c r="EG325" s="57" t="s">
        <v>16610</v>
      </c>
      <c r="EH325" s="57" t="s">
        <v>21574</v>
      </c>
      <c r="EI325" s="57" t="s">
        <v>16612</v>
      </c>
      <c r="EJ325" s="57" t="s">
        <v>21575</v>
      </c>
      <c r="EK325" s="57" t="s">
        <v>16614</v>
      </c>
      <c r="EQ325" s="57" t="s">
        <v>16615</v>
      </c>
      <c r="ER325" s="57" t="s">
        <v>21576</v>
      </c>
      <c r="ES325" s="57" t="s">
        <v>16617</v>
      </c>
      <c r="ET325" s="57" t="s">
        <v>16618</v>
      </c>
      <c r="EU325" s="57" t="s">
        <v>16619</v>
      </c>
      <c r="FA325" s="57" t="s">
        <v>5218</v>
      </c>
      <c r="FB325" s="57" t="s">
        <v>62</v>
      </c>
      <c r="FC325" s="57" t="s">
        <v>21577</v>
      </c>
      <c r="FH325" s="57" t="s">
        <v>18084</v>
      </c>
      <c r="FI325" s="164" t="s">
        <v>18805</v>
      </c>
      <c r="FJ325" s="57" t="s">
        <v>18928</v>
      </c>
      <c r="FK325" s="57" t="s">
        <v>21578</v>
      </c>
      <c r="FL325" s="57" t="s">
        <v>10586</v>
      </c>
      <c r="FM325" s="57" t="s">
        <v>21579</v>
      </c>
      <c r="FU325" s="57" t="s">
        <v>21580</v>
      </c>
      <c r="FV325" s="57" t="s">
        <v>21581</v>
      </c>
      <c r="FW325" s="57" t="s">
        <v>21582</v>
      </c>
      <c r="FX325" s="57" t="s">
        <v>10594</v>
      </c>
      <c r="GE325" s="57" t="s">
        <v>10595</v>
      </c>
      <c r="GL325" s="57" t="s">
        <v>18061</v>
      </c>
      <c r="GM325" s="164" t="s">
        <v>18805</v>
      </c>
      <c r="GN325" s="57" t="s">
        <v>18806</v>
      </c>
      <c r="HQ325" s="164" t="s">
        <v>125</v>
      </c>
      <c r="HR325" s="57" t="s">
        <v>125</v>
      </c>
      <c r="HS325" s="57" t="s">
        <v>74</v>
      </c>
      <c r="HT325" s="57" t="s">
        <v>74</v>
      </c>
      <c r="HU325" s="57" t="s">
        <v>74</v>
      </c>
      <c r="HV325" s="57" t="s">
        <v>68</v>
      </c>
      <c r="HW325" s="57" t="s">
        <v>74</v>
      </c>
      <c r="HX325" s="57" t="s">
        <v>68</v>
      </c>
      <c r="HY325" s="57" t="s">
        <v>68</v>
      </c>
      <c r="HZ325" s="57" t="s">
        <v>74</v>
      </c>
      <c r="IA325" s="57" t="s">
        <v>74</v>
      </c>
      <c r="IB325" s="57" t="s">
        <v>79</v>
      </c>
      <c r="IC325" s="57" t="s">
        <v>74</v>
      </c>
      <c r="ID325" s="57" t="s">
        <v>74</v>
      </c>
      <c r="IE325" s="57" t="s">
        <v>74</v>
      </c>
      <c r="IF325" s="57" t="s">
        <v>74</v>
      </c>
      <c r="IG325" s="57" t="s">
        <v>68</v>
      </c>
      <c r="IH325" s="57" t="s">
        <v>68</v>
      </c>
      <c r="II325" s="57" t="s">
        <v>74</v>
      </c>
      <c r="IJ325" s="57">
        <v>42093</v>
      </c>
      <c r="IT325" s="57">
        <v>2</v>
      </c>
      <c r="JN325" s="57">
        <v>42093</v>
      </c>
      <c r="JO325" s="57">
        <v>21572</v>
      </c>
      <c r="JP325" s="57">
        <v>21547</v>
      </c>
      <c r="JQ325" s="57">
        <v>21577</v>
      </c>
      <c r="JX325" s="57">
        <v>2</v>
      </c>
      <c r="JY325" s="57">
        <v>1</v>
      </c>
      <c r="JZ325" s="57">
        <v>2</v>
      </c>
      <c r="KA325" s="57">
        <v>1</v>
      </c>
      <c r="KR325" s="57">
        <v>21572</v>
      </c>
      <c r="LB325" s="57">
        <v>1</v>
      </c>
      <c r="LV325" s="57">
        <v>31754</v>
      </c>
      <c r="MF325" s="57">
        <v>2</v>
      </c>
      <c r="PR325" s="57" t="s">
        <v>3223</v>
      </c>
      <c r="PS325" s="57" t="s">
        <v>801</v>
      </c>
      <c r="PT325" s="57" t="s">
        <v>3227</v>
      </c>
      <c r="PU325" s="57" t="s">
        <v>3228</v>
      </c>
      <c r="PV325" s="57" t="s">
        <v>3225</v>
      </c>
      <c r="PW325" s="57" t="s">
        <v>3167</v>
      </c>
    </row>
    <row r="326" spans="1:439" ht="15" customHeight="1" x14ac:dyDescent="0.35">
      <c r="A326" s="57">
        <v>325</v>
      </c>
      <c r="B326" s="57" t="s">
        <v>503</v>
      </c>
      <c r="D326" s="57" t="s">
        <v>496</v>
      </c>
      <c r="E326" s="57" t="s">
        <v>3088</v>
      </c>
      <c r="F326" s="57" t="s">
        <v>1739</v>
      </c>
      <c r="G326" s="57" t="s">
        <v>3089</v>
      </c>
      <c r="H326" s="57" t="s">
        <v>3090</v>
      </c>
      <c r="I326" s="57" t="s">
        <v>3091</v>
      </c>
      <c r="P326" s="57" t="s">
        <v>3092</v>
      </c>
      <c r="S326" s="57" t="s">
        <v>69</v>
      </c>
      <c r="T326" s="57" t="s">
        <v>69</v>
      </c>
      <c r="U326" s="57" t="s">
        <v>69</v>
      </c>
      <c r="V326" s="57" t="s">
        <v>69</v>
      </c>
      <c r="W326" s="57" t="s">
        <v>63</v>
      </c>
      <c r="X326" s="57" t="s">
        <v>69</v>
      </c>
      <c r="Y326" s="57" t="s">
        <v>63</v>
      </c>
      <c r="Z326" s="57" t="s">
        <v>69</v>
      </c>
      <c r="AA326" s="57" t="s">
        <v>69</v>
      </c>
      <c r="AB326" s="57" t="s">
        <v>63</v>
      </c>
      <c r="AC326" s="57" t="s">
        <v>69</v>
      </c>
      <c r="AD326" s="57" t="s">
        <v>69</v>
      </c>
      <c r="AE326" s="57" t="s">
        <v>69</v>
      </c>
      <c r="AF326" s="57" t="s">
        <v>69</v>
      </c>
      <c r="AG326" s="57" t="s">
        <v>63</v>
      </c>
      <c r="AH326" s="57" t="s">
        <v>75</v>
      </c>
      <c r="AI326" s="57" t="s">
        <v>3093</v>
      </c>
      <c r="AJ326" s="57" t="s">
        <v>76</v>
      </c>
      <c r="AK326" s="57" t="s">
        <v>76</v>
      </c>
      <c r="AL326" s="57" t="s">
        <v>77</v>
      </c>
      <c r="AO326" s="57" t="s">
        <v>1143</v>
      </c>
      <c r="AP326" s="57" t="s">
        <v>18079</v>
      </c>
      <c r="AQ326" s="57" t="s">
        <v>63</v>
      </c>
      <c r="AR326" s="57" t="s">
        <v>78</v>
      </c>
      <c r="AS326" s="57" t="s">
        <v>1523</v>
      </c>
      <c r="AU326" s="57" t="s">
        <v>21583</v>
      </c>
      <c r="AV326" s="57" t="s">
        <v>21584</v>
      </c>
      <c r="AW326" s="57" t="s">
        <v>21585</v>
      </c>
      <c r="AX326" s="57" t="s">
        <v>5394</v>
      </c>
      <c r="AY326" s="57" t="s">
        <v>21586</v>
      </c>
      <c r="AZ326" s="57" t="s">
        <v>21587</v>
      </c>
      <c r="BE326" s="57" t="s">
        <v>5397</v>
      </c>
      <c r="BF326" s="57" t="s">
        <v>21588</v>
      </c>
      <c r="BG326" s="57" t="s">
        <v>21589</v>
      </c>
      <c r="BH326" s="57" t="s">
        <v>21590</v>
      </c>
      <c r="BI326" s="57" t="s">
        <v>21591</v>
      </c>
      <c r="BJ326" s="57" t="s">
        <v>21592</v>
      </c>
      <c r="BO326" s="57" t="s">
        <v>5403</v>
      </c>
      <c r="BP326" s="57" t="s">
        <v>5404</v>
      </c>
      <c r="BQ326" s="57" t="s">
        <v>14927</v>
      </c>
      <c r="BV326" s="57" t="s">
        <v>18056</v>
      </c>
      <c r="BW326" s="164" t="s">
        <v>18805</v>
      </c>
      <c r="BX326" s="57" t="s">
        <v>19090</v>
      </c>
      <c r="BY326" s="57" t="s">
        <v>17891</v>
      </c>
      <c r="BZ326" s="57" t="s">
        <v>17892</v>
      </c>
      <c r="CA326" s="57" t="s">
        <v>7342</v>
      </c>
      <c r="CB326" s="57" t="s">
        <v>8266</v>
      </c>
      <c r="CC326" s="57" t="s">
        <v>7344</v>
      </c>
      <c r="CI326" s="57" t="s">
        <v>8267</v>
      </c>
      <c r="CJ326" s="57" t="s">
        <v>17893</v>
      </c>
      <c r="CK326" s="57" t="s">
        <v>17894</v>
      </c>
      <c r="CL326" s="57" t="s">
        <v>8270</v>
      </c>
      <c r="CM326" s="57" t="s">
        <v>8271</v>
      </c>
      <c r="CN326" s="57" t="s">
        <v>8272</v>
      </c>
      <c r="CO326" s="57" t="s">
        <v>17895</v>
      </c>
      <c r="CP326" s="57" t="s">
        <v>8274</v>
      </c>
      <c r="CS326" s="57" t="s">
        <v>7351</v>
      </c>
      <c r="CT326" s="57" t="s">
        <v>14927</v>
      </c>
      <c r="CZ326" s="57" t="s">
        <v>18084</v>
      </c>
      <c r="DA326" s="164" t="s">
        <v>18805</v>
      </c>
      <c r="DB326" s="57" t="s">
        <v>20685</v>
      </c>
      <c r="DC326" s="57" t="s">
        <v>11152</v>
      </c>
      <c r="DD326" s="57" t="s">
        <v>17896</v>
      </c>
      <c r="DE326" s="57" t="s">
        <v>11154</v>
      </c>
      <c r="DF326" s="57" t="s">
        <v>11155</v>
      </c>
      <c r="DG326" s="57" t="s">
        <v>11156</v>
      </c>
      <c r="DH326" s="57" t="s">
        <v>11157</v>
      </c>
      <c r="DM326" s="57" t="s">
        <v>11158</v>
      </c>
      <c r="DN326" s="57" t="s">
        <v>17897</v>
      </c>
      <c r="DO326" s="57" t="s">
        <v>17898</v>
      </c>
      <c r="DP326" s="57" t="s">
        <v>11161</v>
      </c>
      <c r="DQ326" s="57" t="s">
        <v>11162</v>
      </c>
      <c r="DR326" s="57" t="s">
        <v>11163</v>
      </c>
      <c r="DW326" s="57" t="s">
        <v>8160</v>
      </c>
      <c r="DX326" s="57" t="s">
        <v>11049</v>
      </c>
      <c r="ED326" s="57" t="s">
        <v>18075</v>
      </c>
      <c r="EE326" s="164" t="s">
        <v>18949</v>
      </c>
      <c r="EF326" s="57" t="s">
        <v>18901</v>
      </c>
      <c r="EG326" s="57" t="s">
        <v>13655</v>
      </c>
      <c r="EH326" s="57" t="s">
        <v>8277</v>
      </c>
      <c r="EI326" s="57" t="s">
        <v>8278</v>
      </c>
      <c r="EJ326" s="57" t="s">
        <v>8279</v>
      </c>
      <c r="EK326" s="57" t="s">
        <v>8282</v>
      </c>
      <c r="EQ326" s="57" t="s">
        <v>13656</v>
      </c>
      <c r="ER326" s="57" t="s">
        <v>21593</v>
      </c>
      <c r="ES326" s="57" t="s">
        <v>17763</v>
      </c>
      <c r="ET326" s="57" t="s">
        <v>8286</v>
      </c>
      <c r="EU326" s="57" t="s">
        <v>8289</v>
      </c>
      <c r="FA326" s="57" t="s">
        <v>8290</v>
      </c>
      <c r="FB326" s="57" t="s">
        <v>13657</v>
      </c>
      <c r="FC326" s="57" t="s">
        <v>4601</v>
      </c>
      <c r="FH326" s="57" t="s">
        <v>18075</v>
      </c>
      <c r="FI326" s="164" t="s">
        <v>18935</v>
      </c>
      <c r="FJ326" s="57" t="s">
        <v>18832</v>
      </c>
      <c r="FK326" s="57" t="s">
        <v>15441</v>
      </c>
      <c r="FL326" s="57" t="s">
        <v>17704</v>
      </c>
      <c r="FM326" s="57" t="s">
        <v>13701</v>
      </c>
      <c r="FN326" s="57" t="s">
        <v>10755</v>
      </c>
      <c r="FO326" s="57" t="s">
        <v>15442</v>
      </c>
      <c r="FP326" s="57" t="s">
        <v>15443</v>
      </c>
      <c r="FU326" s="57" t="s">
        <v>15444</v>
      </c>
      <c r="FV326" s="57" t="s">
        <v>17743</v>
      </c>
      <c r="FW326" s="57" t="s">
        <v>17899</v>
      </c>
      <c r="FX326" s="57" t="s">
        <v>17900</v>
      </c>
      <c r="FY326" s="57" t="s">
        <v>17901</v>
      </c>
      <c r="FZ326" s="57" t="s">
        <v>15448</v>
      </c>
      <c r="GE326" s="57" t="s">
        <v>13296</v>
      </c>
      <c r="GF326" s="57" t="s">
        <v>5712</v>
      </c>
      <c r="GL326" s="57" t="s">
        <v>18075</v>
      </c>
      <c r="GM326" s="164" t="s">
        <v>18805</v>
      </c>
      <c r="GN326" s="57" t="s">
        <v>21387</v>
      </c>
      <c r="HQ326" s="164" t="s">
        <v>125</v>
      </c>
      <c r="HR326" s="57" t="s">
        <v>125</v>
      </c>
      <c r="HS326" s="57" t="s">
        <v>79</v>
      </c>
      <c r="HT326" s="57" t="s">
        <v>79</v>
      </c>
      <c r="HU326" s="57" t="s">
        <v>79</v>
      </c>
      <c r="HV326" s="57" t="s">
        <v>79</v>
      </c>
      <c r="HW326" s="57" t="s">
        <v>79</v>
      </c>
      <c r="HX326" s="57" t="s">
        <v>82</v>
      </c>
      <c r="HY326" s="57" t="s">
        <v>79</v>
      </c>
      <c r="HZ326" s="57" t="s">
        <v>79</v>
      </c>
      <c r="IA326" s="57" t="s">
        <v>82</v>
      </c>
      <c r="IB326" s="57" t="s">
        <v>82</v>
      </c>
      <c r="IC326" s="57" t="s">
        <v>79</v>
      </c>
      <c r="ID326" s="57" t="s">
        <v>79</v>
      </c>
      <c r="IE326" s="57" t="s">
        <v>68</v>
      </c>
      <c r="IF326" s="57" t="s">
        <v>79</v>
      </c>
      <c r="IG326" s="57" t="s">
        <v>79</v>
      </c>
      <c r="IH326" s="57" t="s">
        <v>79</v>
      </c>
      <c r="II326" s="57" t="s">
        <v>68</v>
      </c>
      <c r="IJ326" s="57">
        <v>13154</v>
      </c>
      <c r="IK326" s="57">
        <v>13254</v>
      </c>
      <c r="IL326" s="57">
        <v>21547</v>
      </c>
      <c r="IM326" s="57">
        <v>21572</v>
      </c>
      <c r="IN326" s="57">
        <v>31407</v>
      </c>
      <c r="IT326" s="57">
        <v>1</v>
      </c>
      <c r="IU326" s="57">
        <v>1</v>
      </c>
      <c r="IV326" s="57">
        <v>2</v>
      </c>
      <c r="IW326" s="57">
        <v>2</v>
      </c>
      <c r="IX326" s="57">
        <v>2</v>
      </c>
      <c r="JN326" s="57">
        <v>31407</v>
      </c>
      <c r="JO326" s="57">
        <v>42866</v>
      </c>
      <c r="JP326" s="57">
        <v>21547</v>
      </c>
      <c r="JQ326" s="57">
        <v>21572</v>
      </c>
      <c r="JR326" s="57">
        <v>21577</v>
      </c>
      <c r="JX326" s="57">
        <v>2</v>
      </c>
      <c r="JY326" s="57">
        <v>2</v>
      </c>
      <c r="JZ326" s="57">
        <v>2</v>
      </c>
      <c r="KA326" s="57">
        <v>2</v>
      </c>
      <c r="KB326" s="57">
        <v>1</v>
      </c>
      <c r="KR326" s="57">
        <v>44517</v>
      </c>
      <c r="KS326" s="57">
        <v>12587</v>
      </c>
      <c r="KT326" s="57">
        <v>31407</v>
      </c>
      <c r="LB326" s="57">
        <v>2</v>
      </c>
      <c r="LC326" s="57">
        <v>1</v>
      </c>
      <c r="LD326" s="57">
        <v>2</v>
      </c>
      <c r="LV326" s="57">
        <v>12587</v>
      </c>
      <c r="LW326" s="57">
        <v>31407</v>
      </c>
      <c r="MF326" s="57">
        <v>1</v>
      </c>
      <c r="MG326" s="57">
        <v>2</v>
      </c>
      <c r="MZ326" s="57">
        <v>31407</v>
      </c>
      <c r="NA326" s="57">
        <v>15254</v>
      </c>
      <c r="NJ326" s="57">
        <v>2</v>
      </c>
      <c r="NK326" s="57">
        <v>1</v>
      </c>
      <c r="PR326" s="57" t="s">
        <v>21594</v>
      </c>
      <c r="PS326" s="57" t="s">
        <v>3528</v>
      </c>
      <c r="PT326" s="57" t="s">
        <v>4449</v>
      </c>
      <c r="PU326" s="57" t="s">
        <v>3530</v>
      </c>
      <c r="PV326" s="57" t="s">
        <v>4450</v>
      </c>
      <c r="PW326" s="57" t="s">
        <v>3167</v>
      </c>
    </row>
    <row r="327" spans="1:439" ht="15" customHeight="1" x14ac:dyDescent="0.35">
      <c r="A327" s="57">
        <v>326</v>
      </c>
      <c r="B327" s="57" t="s">
        <v>503</v>
      </c>
      <c r="D327" s="57" t="s">
        <v>497</v>
      </c>
      <c r="E327" s="57" t="s">
        <v>3094</v>
      </c>
      <c r="F327" s="57" t="s">
        <v>3095</v>
      </c>
      <c r="G327" s="57" t="s">
        <v>3096</v>
      </c>
      <c r="P327" s="57" t="s">
        <v>3097</v>
      </c>
      <c r="S327" s="57" t="s">
        <v>69</v>
      </c>
      <c r="T327" s="57" t="s">
        <v>69</v>
      </c>
      <c r="U327" s="57" t="s">
        <v>69</v>
      </c>
      <c r="V327" s="57" t="s">
        <v>69</v>
      </c>
      <c r="W327" s="57" t="s">
        <v>69</v>
      </c>
      <c r="X327" s="57" t="s">
        <v>69</v>
      </c>
      <c r="Y327" s="57" t="s">
        <v>69</v>
      </c>
      <c r="Z327" s="57" t="s">
        <v>69</v>
      </c>
      <c r="AA327" s="57" t="s">
        <v>69</v>
      </c>
      <c r="AB327" s="57" t="s">
        <v>69</v>
      </c>
      <c r="AC327" s="57" t="s">
        <v>69</v>
      </c>
      <c r="AD327" s="57" t="s">
        <v>63</v>
      </c>
      <c r="AE327" s="57" t="s">
        <v>69</v>
      </c>
      <c r="AF327" s="57" t="s">
        <v>69</v>
      </c>
      <c r="AG327" s="57" t="s">
        <v>69</v>
      </c>
      <c r="AH327" s="57" t="s">
        <v>70</v>
      </c>
      <c r="AI327" s="57" t="s">
        <v>3098</v>
      </c>
      <c r="AJ327" s="57" t="s">
        <v>76</v>
      </c>
      <c r="AK327" s="57" t="s">
        <v>76</v>
      </c>
      <c r="AL327" s="57" t="s">
        <v>77</v>
      </c>
      <c r="AO327" s="57" t="s">
        <v>1144</v>
      </c>
      <c r="AP327" s="57" t="s">
        <v>18082</v>
      </c>
      <c r="AQ327" s="57" t="s">
        <v>63</v>
      </c>
      <c r="AR327" s="57" t="s">
        <v>78</v>
      </c>
      <c r="AS327" s="57" t="s">
        <v>2513</v>
      </c>
      <c r="AU327" s="57" t="s">
        <v>7164</v>
      </c>
      <c r="AV327" s="57" t="s">
        <v>17923</v>
      </c>
      <c r="AW327" s="57" t="s">
        <v>17687</v>
      </c>
      <c r="AX327" s="57" t="s">
        <v>17924</v>
      </c>
      <c r="AY327" s="57" t="s">
        <v>4788</v>
      </c>
      <c r="AZ327" s="57" t="s">
        <v>4789</v>
      </c>
      <c r="BE327" s="57" t="s">
        <v>7166</v>
      </c>
      <c r="BF327" s="57" t="s">
        <v>7167</v>
      </c>
      <c r="BG327" s="57" t="s">
        <v>4791</v>
      </c>
      <c r="BH327" s="57" t="s">
        <v>17925</v>
      </c>
      <c r="BI327" s="57" t="s">
        <v>4793</v>
      </c>
      <c r="BJ327" s="57" t="s">
        <v>4794</v>
      </c>
      <c r="BO327" s="57" t="s">
        <v>4796</v>
      </c>
      <c r="BP327" s="57" t="s">
        <v>7168</v>
      </c>
      <c r="BV327" s="57" t="s">
        <v>18066</v>
      </c>
      <c r="BW327" s="164" t="s">
        <v>18805</v>
      </c>
      <c r="BX327" s="57" t="s">
        <v>19989</v>
      </c>
      <c r="BY327" s="57" t="s">
        <v>7590</v>
      </c>
      <c r="BZ327" s="57" t="s">
        <v>17926</v>
      </c>
      <c r="CA327" s="57" t="s">
        <v>7592</v>
      </c>
      <c r="CB327" s="57" t="s">
        <v>7593</v>
      </c>
      <c r="CC327" s="57" t="s">
        <v>10174</v>
      </c>
      <c r="CD327" s="57" t="s">
        <v>10175</v>
      </c>
      <c r="CE327" s="57" t="s">
        <v>7594</v>
      </c>
      <c r="CF327" s="57" t="s">
        <v>7595</v>
      </c>
      <c r="CI327" s="57" t="s">
        <v>10176</v>
      </c>
      <c r="CJ327" s="57" t="s">
        <v>10177</v>
      </c>
      <c r="CK327" s="57" t="s">
        <v>10178</v>
      </c>
      <c r="CL327" s="57" t="s">
        <v>17927</v>
      </c>
      <c r="CM327" s="57" t="s">
        <v>17928</v>
      </c>
      <c r="CN327" s="57" t="s">
        <v>10180</v>
      </c>
      <c r="CO327" s="57" t="s">
        <v>17929</v>
      </c>
      <c r="CS327" s="57" t="s">
        <v>7468</v>
      </c>
      <c r="CT327" s="57" t="s">
        <v>7603</v>
      </c>
      <c r="CU327" s="57" t="s">
        <v>10182</v>
      </c>
      <c r="CZ327" s="57" t="s">
        <v>18066</v>
      </c>
      <c r="DA327" s="164" t="s">
        <v>18805</v>
      </c>
      <c r="DB327" s="57" t="s">
        <v>20851</v>
      </c>
      <c r="DC327" s="57" t="s">
        <v>12905</v>
      </c>
      <c r="DD327" s="57" t="s">
        <v>17704</v>
      </c>
      <c r="DE327" s="57" t="s">
        <v>10607</v>
      </c>
      <c r="DF327" s="57" t="s">
        <v>17930</v>
      </c>
      <c r="DG327" s="57" t="s">
        <v>17931</v>
      </c>
      <c r="DH327" s="57" t="s">
        <v>12908</v>
      </c>
      <c r="DM327" s="57" t="s">
        <v>12909</v>
      </c>
      <c r="DN327" s="57" t="s">
        <v>17932</v>
      </c>
      <c r="DO327" s="57" t="s">
        <v>10611</v>
      </c>
      <c r="DP327" s="57" t="s">
        <v>10612</v>
      </c>
      <c r="DQ327" s="57" t="s">
        <v>17709</v>
      </c>
      <c r="DR327" s="57" t="s">
        <v>10468</v>
      </c>
      <c r="DS327" s="57" t="s">
        <v>10613</v>
      </c>
      <c r="DW327" s="57" t="s">
        <v>10469</v>
      </c>
      <c r="DX327" s="57" t="s">
        <v>5610</v>
      </c>
      <c r="DY327" s="57" t="s">
        <v>7603</v>
      </c>
      <c r="ED327" s="57" t="s">
        <v>18084</v>
      </c>
      <c r="EE327" s="164" t="s">
        <v>18805</v>
      </c>
      <c r="EF327" s="57" t="s">
        <v>20648</v>
      </c>
      <c r="EG327" s="57" t="s">
        <v>17649</v>
      </c>
      <c r="EH327" s="57" t="s">
        <v>13282</v>
      </c>
      <c r="EI327" s="57" t="s">
        <v>17650</v>
      </c>
      <c r="EJ327" s="57" t="s">
        <v>14899</v>
      </c>
      <c r="EK327" s="57" t="s">
        <v>7140</v>
      </c>
      <c r="EL327" s="57" t="s">
        <v>5116</v>
      </c>
      <c r="EM327" s="57" t="s">
        <v>8307</v>
      </c>
      <c r="EQ327" s="57" t="s">
        <v>17651</v>
      </c>
      <c r="ER327" s="57" t="s">
        <v>8309</v>
      </c>
      <c r="ES327" s="57" t="s">
        <v>8310</v>
      </c>
      <c r="ET327" s="57" t="s">
        <v>17652</v>
      </c>
      <c r="EU327" s="57" t="s">
        <v>17653</v>
      </c>
      <c r="EV327" s="57" t="s">
        <v>17654</v>
      </c>
      <c r="EW327" s="57" t="s">
        <v>13288</v>
      </c>
      <c r="EX327" s="57" t="s">
        <v>8312</v>
      </c>
      <c r="EY327" s="57" t="s">
        <v>17655</v>
      </c>
      <c r="FA327" s="57" t="s">
        <v>5034</v>
      </c>
      <c r="FB327" s="57" t="s">
        <v>4965</v>
      </c>
      <c r="FC327" s="57" t="s">
        <v>7603</v>
      </c>
      <c r="FH327" s="57" t="s">
        <v>18084</v>
      </c>
      <c r="FI327" s="164" t="s">
        <v>18835</v>
      </c>
      <c r="FJ327" s="57" t="s">
        <v>19959</v>
      </c>
      <c r="FK327" s="57" t="s">
        <v>16460</v>
      </c>
      <c r="FL327" s="57" t="s">
        <v>7414</v>
      </c>
      <c r="FM327" s="57" t="s">
        <v>7295</v>
      </c>
      <c r="FN327" s="57" t="s">
        <v>16461</v>
      </c>
      <c r="FO327" s="57" t="s">
        <v>16462</v>
      </c>
      <c r="FU327" s="57" t="s">
        <v>17656</v>
      </c>
      <c r="FV327" s="57" t="s">
        <v>15159</v>
      </c>
      <c r="FW327" s="57" t="s">
        <v>15160</v>
      </c>
      <c r="FX327" s="57" t="s">
        <v>16464</v>
      </c>
      <c r="FY327" s="57" t="s">
        <v>10800</v>
      </c>
      <c r="GE327" s="57" t="s">
        <v>8142</v>
      </c>
      <c r="GF327" s="57" t="s">
        <v>5969</v>
      </c>
      <c r="GL327" s="57" t="s">
        <v>18084</v>
      </c>
      <c r="GM327" s="164" t="s">
        <v>18805</v>
      </c>
      <c r="GN327" s="57" t="s">
        <v>18830</v>
      </c>
      <c r="HQ327" s="164" t="s">
        <v>125</v>
      </c>
      <c r="HR327" s="57" t="s">
        <v>125</v>
      </c>
      <c r="HS327" s="57" t="s">
        <v>82</v>
      </c>
      <c r="HT327" s="57" t="s">
        <v>82</v>
      </c>
      <c r="HU327" s="57" t="s">
        <v>82</v>
      </c>
      <c r="HV327" s="57" t="s">
        <v>79</v>
      </c>
      <c r="HW327" s="57" t="s">
        <v>79</v>
      </c>
      <c r="HX327" s="57" t="s">
        <v>82</v>
      </c>
      <c r="HY327" s="57" t="s">
        <v>79</v>
      </c>
      <c r="HZ327" s="57" t="s">
        <v>82</v>
      </c>
      <c r="IA327" s="57" t="s">
        <v>82</v>
      </c>
      <c r="IB327" s="57" t="s">
        <v>82</v>
      </c>
      <c r="IC327" s="57" t="s">
        <v>82</v>
      </c>
      <c r="ID327" s="57" t="s">
        <v>82</v>
      </c>
      <c r="IE327" s="57" t="s">
        <v>79</v>
      </c>
      <c r="IF327" s="57" t="s">
        <v>82</v>
      </c>
      <c r="IG327" s="57" t="s">
        <v>82</v>
      </c>
      <c r="IH327" s="57" t="s">
        <v>82</v>
      </c>
      <c r="II327" s="57" t="s">
        <v>68</v>
      </c>
      <c r="IJ327" s="57">
        <v>34593</v>
      </c>
      <c r="IK327" s="57">
        <v>34085</v>
      </c>
      <c r="IL327" s="57">
        <v>34022</v>
      </c>
      <c r="IM327" s="57">
        <v>21572</v>
      </c>
      <c r="IN327" s="57">
        <v>15254</v>
      </c>
      <c r="IT327" s="57">
        <v>2</v>
      </c>
      <c r="IU327" s="57">
        <v>1</v>
      </c>
      <c r="IV327" s="57">
        <v>2</v>
      </c>
      <c r="IW327" s="57">
        <v>1</v>
      </c>
      <c r="IX327" s="57">
        <v>2</v>
      </c>
      <c r="JN327" s="57">
        <v>13154</v>
      </c>
      <c r="JO327" s="57">
        <v>13254</v>
      </c>
      <c r="JP327" s="57">
        <v>15254</v>
      </c>
      <c r="JQ327" s="57">
        <v>34582</v>
      </c>
      <c r="JR327" s="57">
        <v>31436</v>
      </c>
      <c r="JX327" s="57">
        <v>2</v>
      </c>
      <c r="JY327" s="57">
        <v>1</v>
      </c>
      <c r="JZ327" s="57">
        <v>2</v>
      </c>
      <c r="KA327" s="57">
        <v>3</v>
      </c>
      <c r="KB327" s="57">
        <v>2</v>
      </c>
      <c r="KR327" s="57">
        <v>34085</v>
      </c>
      <c r="LB327" s="57">
        <v>1</v>
      </c>
      <c r="LV327" s="57">
        <v>34085</v>
      </c>
      <c r="MF327" s="57">
        <v>1</v>
      </c>
      <c r="MZ327" s="57">
        <v>34085</v>
      </c>
      <c r="NJ327" s="57">
        <v>1</v>
      </c>
      <c r="PR327" s="57" t="s">
        <v>4451</v>
      </c>
      <c r="PS327" s="57" t="s">
        <v>4452</v>
      </c>
      <c r="PT327" s="57" t="s">
        <v>4453</v>
      </c>
      <c r="PU327" s="57" t="s">
        <v>4454</v>
      </c>
      <c r="PV327" s="57" t="s">
        <v>4455</v>
      </c>
      <c r="PW327" s="57" t="s">
        <v>3167</v>
      </c>
    </row>
    <row r="328" spans="1:439" ht="15" customHeight="1" x14ac:dyDescent="0.35">
      <c r="A328" s="57">
        <v>327</v>
      </c>
      <c r="B328" s="57" t="s">
        <v>503</v>
      </c>
      <c r="D328" s="57" t="s">
        <v>498</v>
      </c>
      <c r="E328" s="57" t="s">
        <v>3099</v>
      </c>
      <c r="F328" s="57" t="s">
        <v>3100</v>
      </c>
      <c r="P328" s="57" t="s">
        <v>3097</v>
      </c>
      <c r="S328" s="57" t="s">
        <v>69</v>
      </c>
      <c r="T328" s="57" t="s">
        <v>69</v>
      </c>
      <c r="U328" s="57" t="s">
        <v>69</v>
      </c>
      <c r="V328" s="57" t="s">
        <v>69</v>
      </c>
      <c r="W328" s="57" t="s">
        <v>69</v>
      </c>
      <c r="X328" s="57" t="s">
        <v>69</v>
      </c>
      <c r="Y328" s="57" t="s">
        <v>69</v>
      </c>
      <c r="Z328" s="57" t="s">
        <v>63</v>
      </c>
      <c r="AA328" s="57" t="s">
        <v>69</v>
      </c>
      <c r="AB328" s="57" t="s">
        <v>63</v>
      </c>
      <c r="AC328" s="57" t="s">
        <v>69</v>
      </c>
      <c r="AD328" s="57" t="s">
        <v>63</v>
      </c>
      <c r="AE328" s="57" t="s">
        <v>69</v>
      </c>
      <c r="AF328" s="57" t="s">
        <v>69</v>
      </c>
      <c r="AG328" s="57" t="s">
        <v>69</v>
      </c>
      <c r="AH328" s="57" t="s">
        <v>70</v>
      </c>
      <c r="AI328" s="57" t="s">
        <v>3101</v>
      </c>
      <c r="AJ328" s="57" t="s">
        <v>71</v>
      </c>
      <c r="AK328" s="57" t="s">
        <v>71</v>
      </c>
      <c r="AL328" s="57" t="s">
        <v>72</v>
      </c>
      <c r="AO328" s="57" t="s">
        <v>1145</v>
      </c>
      <c r="AP328" s="57" t="s">
        <v>18082</v>
      </c>
      <c r="AQ328" s="57" t="s">
        <v>63</v>
      </c>
      <c r="AR328" s="57" t="s">
        <v>78</v>
      </c>
      <c r="AS328" s="57" t="s">
        <v>2513</v>
      </c>
      <c r="AU328" s="57" t="s">
        <v>17665</v>
      </c>
      <c r="AV328" s="57" t="s">
        <v>17666</v>
      </c>
      <c r="AW328" s="57" t="s">
        <v>17667</v>
      </c>
      <c r="AX328" s="57" t="s">
        <v>5116</v>
      </c>
      <c r="BE328" s="57" t="s">
        <v>17668</v>
      </c>
      <c r="BF328" s="57" t="s">
        <v>17669</v>
      </c>
      <c r="BG328" s="57" t="s">
        <v>17670</v>
      </c>
      <c r="BH328" s="57" t="s">
        <v>17671</v>
      </c>
      <c r="BI328" s="57" t="s">
        <v>17672</v>
      </c>
      <c r="BO328" s="57" t="s">
        <v>5034</v>
      </c>
      <c r="BP328" s="57" t="s">
        <v>7146</v>
      </c>
      <c r="BQ328" s="57" t="s">
        <v>7147</v>
      </c>
      <c r="BV328" s="57" t="s">
        <v>18084</v>
      </c>
      <c r="BW328" s="164" t="s">
        <v>18835</v>
      </c>
      <c r="BX328" s="57" t="s">
        <v>19049</v>
      </c>
      <c r="BY328" s="57" t="s">
        <v>17673</v>
      </c>
      <c r="BZ328" s="57" t="s">
        <v>17674</v>
      </c>
      <c r="CA328" s="57" t="s">
        <v>17675</v>
      </c>
      <c r="CB328" s="57" t="s">
        <v>17676</v>
      </c>
      <c r="CC328" s="57" t="s">
        <v>17677</v>
      </c>
      <c r="CI328" s="57" t="s">
        <v>17678</v>
      </c>
      <c r="CJ328" s="57" t="s">
        <v>17679</v>
      </c>
      <c r="CK328" s="57" t="s">
        <v>17680</v>
      </c>
      <c r="CL328" s="57" t="s">
        <v>17681</v>
      </c>
      <c r="CM328" s="57" t="s">
        <v>17682</v>
      </c>
      <c r="CS328" s="57" t="s">
        <v>17683</v>
      </c>
      <c r="CT328" s="57" t="s">
        <v>7468</v>
      </c>
      <c r="CU328" s="57" t="s">
        <v>17684</v>
      </c>
      <c r="CZ328" s="57" t="s">
        <v>18066</v>
      </c>
      <c r="DA328" s="164" t="s">
        <v>18805</v>
      </c>
      <c r="DB328" s="57" t="s">
        <v>18934</v>
      </c>
      <c r="DC328" s="57" t="s">
        <v>17685</v>
      </c>
      <c r="DD328" s="57" t="s">
        <v>17686</v>
      </c>
      <c r="DE328" s="57" t="s">
        <v>17687</v>
      </c>
      <c r="DF328" s="57" t="s">
        <v>17688</v>
      </c>
      <c r="DG328" s="57" t="s">
        <v>17689</v>
      </c>
      <c r="DH328" s="57" t="s">
        <v>17690</v>
      </c>
      <c r="DM328" s="57" t="s">
        <v>17691</v>
      </c>
      <c r="DN328" s="57" t="s">
        <v>17692</v>
      </c>
      <c r="DO328" s="57" t="s">
        <v>17693</v>
      </c>
      <c r="DP328" s="57" t="s">
        <v>17694</v>
      </c>
      <c r="DQ328" s="57" t="s">
        <v>4793</v>
      </c>
      <c r="DR328" s="57" t="s">
        <v>17695</v>
      </c>
      <c r="DS328" s="57" t="s">
        <v>17696</v>
      </c>
      <c r="DW328" s="57" t="s">
        <v>4796</v>
      </c>
      <c r="DX328" s="57" t="s">
        <v>7168</v>
      </c>
      <c r="ED328" s="57" t="s">
        <v>18066</v>
      </c>
      <c r="EE328" s="164" t="s">
        <v>18805</v>
      </c>
      <c r="EF328" s="57" t="s">
        <v>19878</v>
      </c>
      <c r="EG328" s="57" t="s">
        <v>17697</v>
      </c>
      <c r="EH328" s="57" t="s">
        <v>17698</v>
      </c>
      <c r="EI328" s="57" t="s">
        <v>7593</v>
      </c>
      <c r="EJ328" s="57" t="s">
        <v>7594</v>
      </c>
      <c r="EK328" s="57" t="s">
        <v>10175</v>
      </c>
      <c r="EQ328" s="57" t="s">
        <v>10176</v>
      </c>
      <c r="ER328" s="57" t="s">
        <v>17699</v>
      </c>
      <c r="ES328" s="57" t="s">
        <v>17700</v>
      </c>
      <c r="ET328" s="57" t="s">
        <v>17701</v>
      </c>
      <c r="EU328" s="57" t="s">
        <v>17702</v>
      </c>
      <c r="FA328" s="57" t="s">
        <v>7468</v>
      </c>
      <c r="FB328" s="57" t="s">
        <v>7603</v>
      </c>
      <c r="FC328" s="57" t="s">
        <v>10182</v>
      </c>
      <c r="FH328" s="57" t="s">
        <v>18066</v>
      </c>
      <c r="FI328" s="164" t="s">
        <v>18805</v>
      </c>
      <c r="FJ328" s="57" t="s">
        <v>20055</v>
      </c>
      <c r="FK328" s="57" t="s">
        <v>17703</v>
      </c>
      <c r="FL328" s="57" t="s">
        <v>17704</v>
      </c>
      <c r="FM328" s="57" t="s">
        <v>10607</v>
      </c>
      <c r="FN328" s="57" t="s">
        <v>10875</v>
      </c>
      <c r="FO328" s="57" t="s">
        <v>12908</v>
      </c>
      <c r="FU328" s="57" t="s">
        <v>17705</v>
      </c>
      <c r="FV328" s="57" t="s">
        <v>17706</v>
      </c>
      <c r="FW328" s="57" t="s">
        <v>17707</v>
      </c>
      <c r="FX328" s="57" t="s">
        <v>17708</v>
      </c>
      <c r="FY328" s="57" t="s">
        <v>17709</v>
      </c>
      <c r="FZ328" s="57" t="s">
        <v>10613</v>
      </c>
      <c r="GE328" s="57" t="s">
        <v>10469</v>
      </c>
      <c r="GF328" s="57" t="s">
        <v>5610</v>
      </c>
      <c r="GG328" s="57" t="s">
        <v>7603</v>
      </c>
      <c r="GL328" s="57" t="s">
        <v>18084</v>
      </c>
      <c r="GM328" s="164" t="s">
        <v>18805</v>
      </c>
      <c r="GN328" s="57" t="s">
        <v>19178</v>
      </c>
      <c r="HQ328" s="164" t="s">
        <v>125</v>
      </c>
      <c r="HR328" s="57" t="s">
        <v>125</v>
      </c>
      <c r="HS328" s="57" t="s">
        <v>79</v>
      </c>
      <c r="HT328" s="57" t="s">
        <v>79</v>
      </c>
      <c r="HU328" s="57" t="s">
        <v>79</v>
      </c>
      <c r="HV328" s="57" t="s">
        <v>79</v>
      </c>
      <c r="HW328" s="57" t="s">
        <v>79</v>
      </c>
      <c r="HX328" s="57" t="s">
        <v>79</v>
      </c>
      <c r="HY328" s="57" t="s">
        <v>79</v>
      </c>
      <c r="HZ328" s="57" t="s">
        <v>79</v>
      </c>
      <c r="IA328" s="57" t="s">
        <v>82</v>
      </c>
      <c r="IB328" s="57" t="s">
        <v>82</v>
      </c>
      <c r="IC328" s="57" t="s">
        <v>79</v>
      </c>
      <c r="ID328" s="57" t="s">
        <v>79</v>
      </c>
      <c r="IE328" s="57" t="s">
        <v>79</v>
      </c>
      <c r="IF328" s="57" t="s">
        <v>79</v>
      </c>
      <c r="IG328" s="57" t="s">
        <v>79</v>
      </c>
      <c r="IH328" s="57" t="s">
        <v>79</v>
      </c>
      <c r="II328" s="57" t="s">
        <v>68</v>
      </c>
      <c r="IJ328" s="57">
        <v>13254</v>
      </c>
      <c r="IK328" s="57">
        <v>34085</v>
      </c>
      <c r="IL328" s="57">
        <v>21056</v>
      </c>
      <c r="IT328" s="57">
        <v>1</v>
      </c>
      <c r="IU328" s="57">
        <v>1</v>
      </c>
      <c r="IV328" s="57">
        <v>2</v>
      </c>
      <c r="JN328" s="57">
        <v>31436</v>
      </c>
      <c r="JO328" s="57">
        <v>21572</v>
      </c>
      <c r="JP328" s="57">
        <v>21577</v>
      </c>
      <c r="JQ328" s="57">
        <v>21056</v>
      </c>
      <c r="JX328" s="57">
        <v>2</v>
      </c>
      <c r="JY328" s="57">
        <v>1</v>
      </c>
      <c r="JZ328" s="57">
        <v>2</v>
      </c>
      <c r="KA328" s="57">
        <v>2</v>
      </c>
      <c r="KR328" s="57">
        <v>34582</v>
      </c>
      <c r="KS328" s="57">
        <v>34593</v>
      </c>
      <c r="KT328" s="57">
        <v>21056</v>
      </c>
      <c r="KU328" s="57">
        <v>34022</v>
      </c>
      <c r="LB328" s="57">
        <v>2</v>
      </c>
      <c r="LC328" s="57">
        <v>2</v>
      </c>
      <c r="LD328" s="57">
        <v>2</v>
      </c>
      <c r="LE328" s="57">
        <v>2</v>
      </c>
      <c r="LV328" s="57">
        <v>13154</v>
      </c>
      <c r="LW328" s="57">
        <v>34582</v>
      </c>
      <c r="LX328" s="57">
        <v>34085</v>
      </c>
      <c r="LY328" s="57">
        <v>31436</v>
      </c>
      <c r="MF328" s="57">
        <v>2</v>
      </c>
      <c r="MG328" s="57">
        <v>2</v>
      </c>
      <c r="MH328" s="57">
        <v>1</v>
      </c>
      <c r="MI328" s="57">
        <v>2</v>
      </c>
      <c r="MZ328" s="57">
        <v>34085</v>
      </c>
      <c r="NJ328" s="57">
        <v>1</v>
      </c>
      <c r="PR328" s="57" t="s">
        <v>4456</v>
      </c>
      <c r="PS328" s="57" t="s">
        <v>4457</v>
      </c>
      <c r="PT328" s="57" t="s">
        <v>4458</v>
      </c>
      <c r="PU328" s="57" t="s">
        <v>4459</v>
      </c>
      <c r="PV328" s="57" t="s">
        <v>4460</v>
      </c>
      <c r="PW328" s="57" t="s">
        <v>3167</v>
      </c>
    </row>
    <row r="329" spans="1:439" ht="15" customHeight="1" x14ac:dyDescent="0.35">
      <c r="A329" s="57">
        <v>328</v>
      </c>
      <c r="B329" s="57" t="s">
        <v>503</v>
      </c>
      <c r="D329" s="57" t="s">
        <v>499</v>
      </c>
      <c r="E329" s="57" t="s">
        <v>3102</v>
      </c>
      <c r="F329" s="57" t="s">
        <v>1285</v>
      </c>
      <c r="G329" s="57" t="s">
        <v>3103</v>
      </c>
      <c r="H329" s="57" t="s">
        <v>3104</v>
      </c>
      <c r="P329" s="57" t="s">
        <v>3105</v>
      </c>
      <c r="Q329" s="57" t="s">
        <v>3081</v>
      </c>
      <c r="S329" s="57" t="s">
        <v>63</v>
      </c>
      <c r="T329" s="57" t="s">
        <v>69</v>
      </c>
      <c r="U329" s="57" t="s">
        <v>69</v>
      </c>
      <c r="V329" s="57" t="s">
        <v>63</v>
      </c>
      <c r="W329" s="57" t="s">
        <v>69</v>
      </c>
      <c r="X329" s="57" t="s">
        <v>69</v>
      </c>
      <c r="Y329" s="57" t="s">
        <v>63</v>
      </c>
      <c r="Z329" s="57" t="s">
        <v>69</v>
      </c>
      <c r="AA329" s="57" t="s">
        <v>69</v>
      </c>
      <c r="AB329" s="57" t="s">
        <v>69</v>
      </c>
      <c r="AC329" s="57" t="s">
        <v>63</v>
      </c>
      <c r="AD329" s="57" t="s">
        <v>63</v>
      </c>
      <c r="AE329" s="57" t="s">
        <v>69</v>
      </c>
      <c r="AF329" s="57" t="s">
        <v>63</v>
      </c>
      <c r="AG329" s="57" t="s">
        <v>63</v>
      </c>
      <c r="AH329" s="57" t="s">
        <v>70</v>
      </c>
      <c r="AI329" s="57" t="s">
        <v>3106</v>
      </c>
      <c r="AJ329" s="57" t="s">
        <v>65</v>
      </c>
      <c r="AK329" s="57" t="s">
        <v>65</v>
      </c>
      <c r="AL329" s="57" t="s">
        <v>66</v>
      </c>
      <c r="AO329" s="57" t="s">
        <v>1146</v>
      </c>
      <c r="AP329" s="57" t="s">
        <v>18064</v>
      </c>
      <c r="AQ329" s="57" t="s">
        <v>69</v>
      </c>
      <c r="AR329" s="57" t="s">
        <v>78</v>
      </c>
      <c r="AS329" s="57" t="s">
        <v>3083</v>
      </c>
      <c r="AU329" s="57" t="s">
        <v>13222</v>
      </c>
      <c r="AV329" s="57" t="s">
        <v>17710</v>
      </c>
      <c r="AW329" s="57" t="s">
        <v>4739</v>
      </c>
      <c r="BE329" s="57" t="s">
        <v>17711</v>
      </c>
      <c r="BF329" s="57" t="s">
        <v>17712</v>
      </c>
      <c r="BG329" s="57" t="s">
        <v>17713</v>
      </c>
      <c r="BO329" s="57" t="s">
        <v>714</v>
      </c>
      <c r="BP329" s="57" t="s">
        <v>17714</v>
      </c>
      <c r="BV329" s="57" t="s">
        <v>18072</v>
      </c>
      <c r="BW329" s="164" t="s">
        <v>18805</v>
      </c>
      <c r="BX329" s="57" t="s">
        <v>19290</v>
      </c>
      <c r="BY329" s="57" t="s">
        <v>17715</v>
      </c>
      <c r="CA329" s="57" t="s">
        <v>17716</v>
      </c>
      <c r="CB329" s="57" t="s">
        <v>17717</v>
      </c>
      <c r="CC329" s="57" t="s">
        <v>7517</v>
      </c>
      <c r="CD329" s="57" t="s">
        <v>17718</v>
      </c>
      <c r="CE329" s="57" t="s">
        <v>7474</v>
      </c>
      <c r="CI329" s="57" t="s">
        <v>17719</v>
      </c>
      <c r="CJ329" s="57" t="s">
        <v>17720</v>
      </c>
      <c r="CK329" s="57" t="s">
        <v>17721</v>
      </c>
      <c r="CL329" s="57" t="s">
        <v>7521</v>
      </c>
      <c r="CM329" s="57" t="s">
        <v>7522</v>
      </c>
      <c r="CN329" s="57" t="s">
        <v>7523</v>
      </c>
      <c r="CO329" s="57" t="s">
        <v>7524</v>
      </c>
      <c r="CS329" s="57" t="s">
        <v>17722</v>
      </c>
      <c r="CT329" s="57" t="s">
        <v>588</v>
      </c>
      <c r="CU329" s="57" t="s">
        <v>62</v>
      </c>
      <c r="CZ329" s="57" t="s">
        <v>18072</v>
      </c>
      <c r="DA329" s="164" t="s">
        <v>18802</v>
      </c>
      <c r="DB329" s="57" t="s">
        <v>19042</v>
      </c>
      <c r="DC329" s="57" t="s">
        <v>21595</v>
      </c>
      <c r="DD329" s="57" t="s">
        <v>21596</v>
      </c>
      <c r="DE329" s="57" t="s">
        <v>21597</v>
      </c>
      <c r="DF329" s="57" t="s">
        <v>21005</v>
      </c>
      <c r="DM329" s="57" t="s">
        <v>21598</v>
      </c>
      <c r="DN329" s="57" t="s">
        <v>21599</v>
      </c>
      <c r="DO329" s="57" t="s">
        <v>21600</v>
      </c>
      <c r="DP329" s="57" t="s">
        <v>10579</v>
      </c>
      <c r="DW329" s="57" t="s">
        <v>4706</v>
      </c>
      <c r="DX329" s="57" t="s">
        <v>15138</v>
      </c>
      <c r="DY329" s="57" t="s">
        <v>16292</v>
      </c>
      <c r="ED329" s="57" t="s">
        <v>18072</v>
      </c>
      <c r="EE329" s="164" t="s">
        <v>18802</v>
      </c>
      <c r="EF329" s="57" t="s">
        <v>18832</v>
      </c>
      <c r="EG329" s="57" t="s">
        <v>747</v>
      </c>
      <c r="EH329" s="57" t="s">
        <v>748</v>
      </c>
      <c r="EI329" s="57" t="s">
        <v>749</v>
      </c>
      <c r="EJ329" s="57" t="s">
        <v>750</v>
      </c>
      <c r="EQ329" s="57" t="s">
        <v>751</v>
      </c>
      <c r="ER329" s="57" t="s">
        <v>21601</v>
      </c>
      <c r="ES329" s="57" t="s">
        <v>753</v>
      </c>
      <c r="ET329" s="57" t="s">
        <v>21602</v>
      </c>
      <c r="FA329" s="57" t="s">
        <v>755</v>
      </c>
      <c r="FB329" s="57" t="s">
        <v>756</v>
      </c>
      <c r="FC329" s="57" t="s">
        <v>757</v>
      </c>
      <c r="FH329" s="57" t="s">
        <v>18061</v>
      </c>
      <c r="FI329" s="164" t="s">
        <v>18835</v>
      </c>
      <c r="FJ329" s="57" t="s">
        <v>19225</v>
      </c>
      <c r="FK329" s="57" t="s">
        <v>17723</v>
      </c>
      <c r="FL329" s="57" t="s">
        <v>17724</v>
      </c>
      <c r="FM329" s="57" t="s">
        <v>17659</v>
      </c>
      <c r="FN329" s="57" t="s">
        <v>17725</v>
      </c>
      <c r="FO329" s="57" t="s">
        <v>17661</v>
      </c>
      <c r="FU329" s="57" t="s">
        <v>15133</v>
      </c>
      <c r="FV329" s="57" t="s">
        <v>17726</v>
      </c>
      <c r="FW329" s="57" t="s">
        <v>15135</v>
      </c>
      <c r="FX329" s="57" t="s">
        <v>17727</v>
      </c>
      <c r="FY329" s="57" t="s">
        <v>10580</v>
      </c>
      <c r="GE329" s="57" t="s">
        <v>15138</v>
      </c>
      <c r="GF329" s="57" t="s">
        <v>15139</v>
      </c>
      <c r="GG329" s="57" t="s">
        <v>11552</v>
      </c>
      <c r="GL329" s="57" t="s">
        <v>18069</v>
      </c>
      <c r="GM329" s="164" t="s">
        <v>18802</v>
      </c>
      <c r="GN329" s="57" t="s">
        <v>19959</v>
      </c>
      <c r="HQ329" s="164" t="s">
        <v>125</v>
      </c>
      <c r="HR329" s="57" t="s">
        <v>125</v>
      </c>
      <c r="HS329" s="57" t="s">
        <v>79</v>
      </c>
      <c r="HT329" s="57" t="s">
        <v>79</v>
      </c>
      <c r="HU329" s="57" t="s">
        <v>79</v>
      </c>
      <c r="HV329" s="57" t="s">
        <v>68</v>
      </c>
      <c r="HW329" s="57" t="s">
        <v>68</v>
      </c>
      <c r="HX329" s="57" t="s">
        <v>68</v>
      </c>
      <c r="HY329" s="57" t="s">
        <v>79</v>
      </c>
      <c r="HZ329" s="57" t="s">
        <v>79</v>
      </c>
      <c r="IA329" s="57" t="s">
        <v>79</v>
      </c>
      <c r="IB329" s="57" t="s">
        <v>79</v>
      </c>
      <c r="IC329" s="57" t="s">
        <v>79</v>
      </c>
      <c r="ID329" s="57" t="s">
        <v>74</v>
      </c>
      <c r="IE329" s="57" t="s">
        <v>79</v>
      </c>
      <c r="IF329" s="57" t="s">
        <v>74</v>
      </c>
      <c r="IG329" s="57" t="s">
        <v>74</v>
      </c>
      <c r="IH329" s="57" t="s">
        <v>79</v>
      </c>
      <c r="II329" s="57" t="s">
        <v>68</v>
      </c>
      <c r="IJ329" s="57">
        <v>31833</v>
      </c>
      <c r="IK329" s="57">
        <v>21577</v>
      </c>
      <c r="IT329" s="57">
        <v>2</v>
      </c>
      <c r="IU329" s="57">
        <v>1</v>
      </c>
      <c r="JN329" s="57">
        <v>31754</v>
      </c>
      <c r="JO329" s="57">
        <v>21577</v>
      </c>
      <c r="JX329" s="57">
        <v>2</v>
      </c>
      <c r="JY329" s="57">
        <v>1</v>
      </c>
      <c r="KR329" s="57">
        <v>31807</v>
      </c>
      <c r="LB329" s="57">
        <v>2</v>
      </c>
      <c r="LV329" s="57">
        <v>31436</v>
      </c>
      <c r="LW329" s="57">
        <v>21572</v>
      </c>
      <c r="MF329" s="57">
        <v>1</v>
      </c>
      <c r="MG329" s="57">
        <v>2</v>
      </c>
      <c r="MZ329" s="57">
        <v>31436</v>
      </c>
      <c r="NJ329" s="57">
        <v>1</v>
      </c>
      <c r="PR329" s="57" t="s">
        <v>4461</v>
      </c>
      <c r="PS329" s="57" t="s">
        <v>4462</v>
      </c>
      <c r="PT329" s="57" t="s">
        <v>3204</v>
      </c>
      <c r="PU329" s="57" t="s">
        <v>746</v>
      </c>
      <c r="PV329" s="57" t="s">
        <v>4463</v>
      </c>
      <c r="PW329" s="57" t="s">
        <v>3167</v>
      </c>
    </row>
    <row r="330" spans="1:439" ht="15" customHeight="1" x14ac:dyDescent="0.35">
      <c r="A330" s="57">
        <v>329</v>
      </c>
      <c r="B330" s="57" t="s">
        <v>503</v>
      </c>
      <c r="D330" s="57" t="s">
        <v>500</v>
      </c>
      <c r="E330" s="57" t="s">
        <v>3107</v>
      </c>
      <c r="F330" s="57" t="s">
        <v>3108</v>
      </c>
      <c r="G330" s="57" t="s">
        <v>3109</v>
      </c>
      <c r="H330" s="57" t="s">
        <v>3110</v>
      </c>
      <c r="I330" s="57" t="s">
        <v>3111</v>
      </c>
      <c r="J330" s="57" t="s">
        <v>3112</v>
      </c>
      <c r="P330" s="57" t="s">
        <v>3113</v>
      </c>
      <c r="Q330" s="57" t="s">
        <v>3114</v>
      </c>
      <c r="S330" s="57" t="s">
        <v>69</v>
      </c>
      <c r="T330" s="57" t="s">
        <v>63</v>
      </c>
      <c r="U330" s="57" t="s">
        <v>63</v>
      </c>
      <c r="V330" s="57" t="s">
        <v>69</v>
      </c>
      <c r="W330" s="57" t="s">
        <v>63</v>
      </c>
      <c r="X330" s="57" t="s">
        <v>69</v>
      </c>
      <c r="Y330" s="57" t="s">
        <v>69</v>
      </c>
      <c r="Z330" s="57" t="s">
        <v>69</v>
      </c>
      <c r="AA330" s="57" t="s">
        <v>69</v>
      </c>
      <c r="AB330" s="57" t="s">
        <v>63</v>
      </c>
      <c r="AC330" s="57" t="s">
        <v>69</v>
      </c>
      <c r="AD330" s="57" t="s">
        <v>69</v>
      </c>
      <c r="AE330" s="57" t="s">
        <v>69</v>
      </c>
      <c r="AF330" s="57" t="s">
        <v>69</v>
      </c>
      <c r="AG330" s="57" t="s">
        <v>63</v>
      </c>
      <c r="AH330" s="57" t="s">
        <v>75</v>
      </c>
      <c r="AI330" s="57" t="s">
        <v>3115</v>
      </c>
      <c r="AJ330" s="57" t="s">
        <v>76</v>
      </c>
      <c r="AK330" s="57" t="s">
        <v>76</v>
      </c>
      <c r="AL330" s="57" t="s">
        <v>72</v>
      </c>
      <c r="AO330" s="57" t="s">
        <v>1147</v>
      </c>
      <c r="AP330" s="57" t="s">
        <v>18079</v>
      </c>
      <c r="AQ330" s="57" t="s">
        <v>69</v>
      </c>
      <c r="AR330" s="57" t="s">
        <v>67</v>
      </c>
      <c r="AS330" s="57" t="s">
        <v>1523</v>
      </c>
      <c r="AU330" s="57" t="s">
        <v>5279</v>
      </c>
      <c r="AV330" s="57" t="s">
        <v>4750</v>
      </c>
      <c r="AW330" s="57" t="s">
        <v>5280</v>
      </c>
      <c r="AX330" s="57" t="s">
        <v>17728</v>
      </c>
      <c r="AY330" s="57" t="s">
        <v>5282</v>
      </c>
      <c r="BE330" s="57" t="s">
        <v>5283</v>
      </c>
      <c r="BF330" s="57" t="s">
        <v>4494</v>
      </c>
      <c r="BG330" s="57" t="s">
        <v>5284</v>
      </c>
      <c r="BH330" s="57" t="s">
        <v>5285</v>
      </c>
      <c r="BI330" s="57" t="s">
        <v>5286</v>
      </c>
      <c r="BJ330" s="57" t="s">
        <v>17729</v>
      </c>
      <c r="BO330" s="57" t="s">
        <v>4579</v>
      </c>
      <c r="BP330" s="57" t="s">
        <v>4498</v>
      </c>
      <c r="BV330" s="57" t="s">
        <v>18059</v>
      </c>
      <c r="BW330" s="164" t="s">
        <v>18805</v>
      </c>
      <c r="BX330" s="57" t="s">
        <v>19805</v>
      </c>
      <c r="BY330" s="57" t="s">
        <v>8161</v>
      </c>
      <c r="BZ330" s="57" t="s">
        <v>17730</v>
      </c>
      <c r="CA330" s="57" t="s">
        <v>8164</v>
      </c>
      <c r="CB330" s="57" t="s">
        <v>8165</v>
      </c>
      <c r="CI330" s="57" t="s">
        <v>8166</v>
      </c>
      <c r="CJ330" s="57" t="s">
        <v>17731</v>
      </c>
      <c r="CK330" s="57" t="s">
        <v>17732</v>
      </c>
      <c r="CL330" s="57" t="s">
        <v>8170</v>
      </c>
      <c r="CS330" s="57" t="s">
        <v>8171</v>
      </c>
      <c r="CT330" s="57" t="s">
        <v>5218</v>
      </c>
      <c r="CZ330" s="57" t="s">
        <v>18084</v>
      </c>
      <c r="DA330" s="164" t="s">
        <v>18802</v>
      </c>
      <c r="DB330" s="57" t="s">
        <v>19156</v>
      </c>
      <c r="DC330" s="57" t="s">
        <v>17733</v>
      </c>
      <c r="DD330" s="57" t="s">
        <v>17734</v>
      </c>
      <c r="DE330" s="57" t="s">
        <v>11063</v>
      </c>
      <c r="DF330" s="57" t="s">
        <v>11064</v>
      </c>
      <c r="DG330" s="57" t="s">
        <v>11065</v>
      </c>
      <c r="DH330" s="57" t="s">
        <v>11066</v>
      </c>
      <c r="DM330" s="57" t="s">
        <v>17735</v>
      </c>
      <c r="DN330" s="57" t="s">
        <v>17736</v>
      </c>
      <c r="DO330" s="57" t="s">
        <v>11069</v>
      </c>
      <c r="DP330" s="57" t="s">
        <v>17737</v>
      </c>
      <c r="DQ330" s="57" t="s">
        <v>17738</v>
      </c>
      <c r="DR330" s="57" t="s">
        <v>11072</v>
      </c>
      <c r="DW330" s="57" t="s">
        <v>9868</v>
      </c>
      <c r="DX330" s="57" t="s">
        <v>17739</v>
      </c>
      <c r="ED330" s="57" t="s">
        <v>18063</v>
      </c>
      <c r="EE330" s="164" t="s">
        <v>18805</v>
      </c>
      <c r="EF330" s="57" t="s">
        <v>18831</v>
      </c>
      <c r="EG330" s="57" t="s">
        <v>13583</v>
      </c>
      <c r="EH330" s="57" t="s">
        <v>13584</v>
      </c>
      <c r="EI330" s="57" t="s">
        <v>13585</v>
      </c>
      <c r="EJ330" s="57" t="s">
        <v>13586</v>
      </c>
      <c r="EK330" s="57" t="s">
        <v>13587</v>
      </c>
      <c r="EL330" s="57" t="s">
        <v>13588</v>
      </c>
      <c r="EQ330" s="57" t="s">
        <v>13589</v>
      </c>
      <c r="ER330" s="57" t="s">
        <v>17740</v>
      </c>
      <c r="ES330" s="57" t="s">
        <v>13591</v>
      </c>
      <c r="ET330" s="57" t="s">
        <v>17741</v>
      </c>
      <c r="EU330" s="57" t="s">
        <v>17742</v>
      </c>
      <c r="EV330" s="57" t="s">
        <v>13594</v>
      </c>
      <c r="FA330" s="57" t="s">
        <v>13584</v>
      </c>
      <c r="FB330" s="57" t="s">
        <v>13595</v>
      </c>
      <c r="FH330" s="57" t="s">
        <v>18063</v>
      </c>
      <c r="FI330" s="164" t="s">
        <v>18805</v>
      </c>
      <c r="FJ330" s="57" t="s">
        <v>19026</v>
      </c>
      <c r="FK330" s="57" t="s">
        <v>15399</v>
      </c>
      <c r="FL330" s="57" t="s">
        <v>15400</v>
      </c>
      <c r="FM330" s="57" t="s">
        <v>15401</v>
      </c>
      <c r="FN330" s="57" t="s">
        <v>15402</v>
      </c>
      <c r="FO330" s="57" t="s">
        <v>15403</v>
      </c>
      <c r="FP330" s="57" t="s">
        <v>15404</v>
      </c>
      <c r="FU330" s="57" t="s">
        <v>15405</v>
      </c>
      <c r="FV330" s="57" t="s">
        <v>15097</v>
      </c>
      <c r="FW330" s="57" t="s">
        <v>15406</v>
      </c>
      <c r="FX330" s="57" t="s">
        <v>15407</v>
      </c>
      <c r="FY330" s="57" t="s">
        <v>17743</v>
      </c>
      <c r="FZ330" s="57" t="s">
        <v>15409</v>
      </c>
      <c r="GE330" s="57" t="s">
        <v>17744</v>
      </c>
      <c r="GF330" s="57" t="s">
        <v>13296</v>
      </c>
      <c r="GG330" s="57" t="s">
        <v>6996</v>
      </c>
      <c r="GL330" s="57" t="s">
        <v>18084</v>
      </c>
      <c r="GM330" s="164" t="s">
        <v>18805</v>
      </c>
      <c r="GN330" s="57" t="s">
        <v>19076</v>
      </c>
      <c r="GO330" s="57" t="s">
        <v>774</v>
      </c>
      <c r="GP330" s="57" t="s">
        <v>775</v>
      </c>
      <c r="GQ330" s="57" t="s">
        <v>776</v>
      </c>
      <c r="GR330" s="57" t="s">
        <v>777</v>
      </c>
      <c r="GS330" s="57" t="s">
        <v>778</v>
      </c>
      <c r="GY330" s="57" t="s">
        <v>779</v>
      </c>
      <c r="GZ330" s="57" t="s">
        <v>780</v>
      </c>
      <c r="HA330" s="57" t="s">
        <v>781</v>
      </c>
      <c r="HB330" s="57" t="s">
        <v>782</v>
      </c>
      <c r="HC330" s="57" t="s">
        <v>783</v>
      </c>
      <c r="HI330" s="57" t="s">
        <v>606</v>
      </c>
      <c r="HJ330" s="57" t="s">
        <v>784</v>
      </c>
      <c r="HP330" s="57" t="s">
        <v>18061</v>
      </c>
      <c r="HQ330" s="164" t="s">
        <v>18835</v>
      </c>
      <c r="HR330" s="57" t="s">
        <v>19156</v>
      </c>
      <c r="HS330" s="57" t="s">
        <v>79</v>
      </c>
      <c r="HT330" s="57" t="s">
        <v>79</v>
      </c>
      <c r="HU330" s="57" t="s">
        <v>79</v>
      </c>
      <c r="HV330" s="57" t="s">
        <v>74</v>
      </c>
      <c r="HW330" s="57" t="s">
        <v>79</v>
      </c>
      <c r="HX330" s="57" t="s">
        <v>79</v>
      </c>
      <c r="HY330" s="57" t="s">
        <v>79</v>
      </c>
      <c r="HZ330" s="57" t="s">
        <v>79</v>
      </c>
      <c r="IA330" s="57" t="s">
        <v>82</v>
      </c>
      <c r="IB330" s="57" t="s">
        <v>79</v>
      </c>
      <c r="IC330" s="57" t="s">
        <v>79</v>
      </c>
      <c r="ID330" s="57" t="s">
        <v>79</v>
      </c>
      <c r="IE330" s="57" t="s">
        <v>74</v>
      </c>
      <c r="IF330" s="57" t="s">
        <v>79</v>
      </c>
      <c r="IG330" s="57" t="s">
        <v>79</v>
      </c>
      <c r="IH330" s="57" t="s">
        <v>79</v>
      </c>
      <c r="II330" s="57" t="s">
        <v>68</v>
      </c>
      <c r="IJ330" s="57">
        <v>21572</v>
      </c>
      <c r="IK330" s="57">
        <v>21547</v>
      </c>
      <c r="IL330" s="57">
        <v>21543</v>
      </c>
      <c r="IT330" s="57">
        <v>2</v>
      </c>
      <c r="IU330" s="57">
        <v>2</v>
      </c>
      <c r="IV330" s="57">
        <v>2</v>
      </c>
      <c r="JN330" s="57">
        <v>21543</v>
      </c>
      <c r="JO330" s="57">
        <v>21572</v>
      </c>
      <c r="JP330" s="57">
        <v>21547</v>
      </c>
      <c r="JQ330" s="57" t="s">
        <v>1151</v>
      </c>
      <c r="JX330" s="57">
        <v>2</v>
      </c>
      <c r="JY330" s="57">
        <v>2</v>
      </c>
      <c r="JZ330" s="57">
        <v>2</v>
      </c>
      <c r="KA330" s="57">
        <v>2</v>
      </c>
      <c r="KR330" s="57" t="s">
        <v>1151</v>
      </c>
      <c r="KS330" s="57">
        <v>21543</v>
      </c>
      <c r="KT330" s="57">
        <v>12054</v>
      </c>
      <c r="LB330" s="57">
        <v>2</v>
      </c>
      <c r="LC330" s="57">
        <v>2</v>
      </c>
      <c r="LD330" s="57">
        <v>2</v>
      </c>
      <c r="LV330" s="57" t="s">
        <v>1151</v>
      </c>
      <c r="LW330" s="57">
        <v>21543</v>
      </c>
      <c r="LX330" s="57">
        <v>31436</v>
      </c>
      <c r="LY330" s="57">
        <v>12054</v>
      </c>
      <c r="MF330" s="57">
        <v>2</v>
      </c>
      <c r="MG330" s="57">
        <v>2</v>
      </c>
      <c r="MH330" s="57">
        <v>2</v>
      </c>
      <c r="MI330" s="57">
        <v>2</v>
      </c>
      <c r="OD330" s="57">
        <v>21572</v>
      </c>
      <c r="OE330" s="57">
        <v>21547</v>
      </c>
      <c r="ON330" s="57">
        <v>2</v>
      </c>
      <c r="OO330" s="57">
        <v>2</v>
      </c>
      <c r="PR330" s="57" t="s">
        <v>4464</v>
      </c>
      <c r="PS330" s="57" t="s">
        <v>4465</v>
      </c>
      <c r="PT330" s="57" t="s">
        <v>4466</v>
      </c>
      <c r="PU330" s="57" t="s">
        <v>4467</v>
      </c>
      <c r="PV330" s="57" t="s">
        <v>4468</v>
      </c>
      <c r="PW330" s="57" t="s">
        <v>773</v>
      </c>
    </row>
    <row r="331" spans="1:439" ht="15" customHeight="1" x14ac:dyDescent="0.35">
      <c r="A331" s="57">
        <v>330</v>
      </c>
      <c r="B331" s="57" t="s">
        <v>503</v>
      </c>
      <c r="D331" s="57" t="s">
        <v>501</v>
      </c>
      <c r="E331" s="57" t="s">
        <v>3116</v>
      </c>
      <c r="F331" s="57" t="s">
        <v>1718</v>
      </c>
      <c r="G331" s="57" t="s">
        <v>3117</v>
      </c>
      <c r="H331" s="57" t="s">
        <v>3118</v>
      </c>
      <c r="P331" s="57" t="s">
        <v>1734</v>
      </c>
      <c r="S331" s="57" t="s">
        <v>63</v>
      </c>
      <c r="T331" s="57" t="s">
        <v>63</v>
      </c>
      <c r="U331" s="57" t="s">
        <v>69</v>
      </c>
      <c r="V331" s="57" t="s">
        <v>69</v>
      </c>
      <c r="W331" s="57" t="s">
        <v>63</v>
      </c>
      <c r="X331" s="57" t="s">
        <v>69</v>
      </c>
      <c r="Y331" s="57" t="s">
        <v>69</v>
      </c>
      <c r="Z331" s="57" t="s">
        <v>69</v>
      </c>
      <c r="AA331" s="57" t="s">
        <v>69</v>
      </c>
      <c r="AB331" s="57" t="s">
        <v>63</v>
      </c>
      <c r="AC331" s="57" t="s">
        <v>69</v>
      </c>
      <c r="AD331" s="57" t="s">
        <v>69</v>
      </c>
      <c r="AE331" s="57" t="s">
        <v>69</v>
      </c>
      <c r="AF331" s="57" t="s">
        <v>63</v>
      </c>
      <c r="AG331" s="57" t="s">
        <v>63</v>
      </c>
      <c r="AH331" s="57" t="s">
        <v>75</v>
      </c>
      <c r="AI331" s="57" t="s">
        <v>3119</v>
      </c>
      <c r="AJ331" s="57" t="s">
        <v>76</v>
      </c>
      <c r="AK331" s="57" t="s">
        <v>76</v>
      </c>
      <c r="AL331" s="57" t="s">
        <v>77</v>
      </c>
      <c r="AO331" s="57" t="s">
        <v>1148</v>
      </c>
      <c r="AP331" s="57" t="s">
        <v>18079</v>
      </c>
      <c r="AQ331" s="57" t="s">
        <v>63</v>
      </c>
      <c r="AR331" s="57" t="s">
        <v>78</v>
      </c>
      <c r="AS331" s="57" t="s">
        <v>3120</v>
      </c>
      <c r="AU331" s="57" t="s">
        <v>5347</v>
      </c>
      <c r="AV331" s="57" t="s">
        <v>17745</v>
      </c>
      <c r="AW331" s="57" t="s">
        <v>5348</v>
      </c>
      <c r="AX331" s="57" t="s">
        <v>5317</v>
      </c>
      <c r="AY331" s="57" t="s">
        <v>5349</v>
      </c>
      <c r="AZ331" s="57" t="s">
        <v>5319</v>
      </c>
      <c r="BA331" s="57" t="s">
        <v>5320</v>
      </c>
      <c r="BE331" s="57" t="s">
        <v>17746</v>
      </c>
      <c r="BF331" s="57" t="s">
        <v>17747</v>
      </c>
      <c r="BG331" s="57" t="s">
        <v>17748</v>
      </c>
      <c r="BH331" s="57" t="s">
        <v>17749</v>
      </c>
      <c r="BI331" s="57" t="s">
        <v>17750</v>
      </c>
      <c r="BJ331" s="57" t="s">
        <v>5355</v>
      </c>
      <c r="BK331" s="57" t="s">
        <v>17751</v>
      </c>
      <c r="BO331" s="57" t="s">
        <v>17752</v>
      </c>
      <c r="BP331" s="57" t="s">
        <v>5357</v>
      </c>
      <c r="BQ331" s="57" t="s">
        <v>5330</v>
      </c>
      <c r="BV331" s="57" t="s">
        <v>18084</v>
      </c>
      <c r="BW331" s="164" t="s">
        <v>18805</v>
      </c>
      <c r="BX331" s="57" t="s">
        <v>19602</v>
      </c>
      <c r="BY331" s="57" t="s">
        <v>8199</v>
      </c>
      <c r="BZ331" s="57" t="s">
        <v>8200</v>
      </c>
      <c r="CA331" s="57" t="s">
        <v>8201</v>
      </c>
      <c r="CB331" s="57" t="s">
        <v>8202</v>
      </c>
      <c r="CC331" s="57" t="s">
        <v>8230</v>
      </c>
      <c r="CD331" s="57" t="s">
        <v>8204</v>
      </c>
      <c r="CE331" s="57" t="s">
        <v>8205</v>
      </c>
      <c r="CF331" s="57" t="s">
        <v>8231</v>
      </c>
      <c r="CI331" s="57" t="s">
        <v>17754</v>
      </c>
      <c r="CJ331" s="57" t="s">
        <v>8208</v>
      </c>
      <c r="CK331" s="57" t="s">
        <v>8233</v>
      </c>
      <c r="CL331" s="57" t="s">
        <v>8234</v>
      </c>
      <c r="CM331" s="57" t="s">
        <v>8235</v>
      </c>
      <c r="CN331" s="57" t="s">
        <v>8236</v>
      </c>
      <c r="CO331" s="57" t="s">
        <v>8237</v>
      </c>
      <c r="CS331" s="57" t="s">
        <v>17755</v>
      </c>
      <c r="CT331" s="57" t="s">
        <v>8214</v>
      </c>
      <c r="CU331" s="57" t="s">
        <v>5034</v>
      </c>
      <c r="CZ331" s="57" t="s">
        <v>18056</v>
      </c>
      <c r="DA331" s="164" t="s">
        <v>18802</v>
      </c>
      <c r="DB331" s="57" t="s">
        <v>21387</v>
      </c>
      <c r="DC331" s="57" t="s">
        <v>7449</v>
      </c>
      <c r="DD331" s="57" t="s">
        <v>11119</v>
      </c>
      <c r="DE331" s="57" t="s">
        <v>17756</v>
      </c>
      <c r="DF331" s="57" t="s">
        <v>7450</v>
      </c>
      <c r="DG331" s="57" t="s">
        <v>11106</v>
      </c>
      <c r="DH331" s="57" t="s">
        <v>7454</v>
      </c>
      <c r="DI331" s="57" t="s">
        <v>17757</v>
      </c>
      <c r="DM331" s="57" t="s">
        <v>17758</v>
      </c>
      <c r="DN331" s="57" t="s">
        <v>17759</v>
      </c>
      <c r="DO331" s="57" t="s">
        <v>7459</v>
      </c>
      <c r="DP331" s="57" t="s">
        <v>17760</v>
      </c>
      <c r="DQ331" s="57" t="s">
        <v>7461</v>
      </c>
      <c r="DR331" s="57" t="s">
        <v>11121</v>
      </c>
      <c r="DS331" s="57" t="s">
        <v>7464</v>
      </c>
      <c r="DW331" s="57" t="s">
        <v>5712</v>
      </c>
      <c r="DX331" s="57" t="s">
        <v>11111</v>
      </c>
      <c r="DY331" s="57" t="s">
        <v>11112</v>
      </c>
      <c r="ED331" s="57" t="s">
        <v>18075</v>
      </c>
      <c r="EE331" s="164" t="s">
        <v>18805</v>
      </c>
      <c r="EF331" s="57" t="s">
        <v>21603</v>
      </c>
      <c r="EG331" s="57" t="s">
        <v>13630</v>
      </c>
      <c r="EH331" s="57" t="s">
        <v>13077</v>
      </c>
      <c r="EI331" s="57" t="s">
        <v>13078</v>
      </c>
      <c r="EJ331" s="57" t="s">
        <v>13079</v>
      </c>
      <c r="EK331" s="57" t="s">
        <v>13080</v>
      </c>
      <c r="EQ331" s="57" t="s">
        <v>17761</v>
      </c>
      <c r="ER331" s="57" t="s">
        <v>13083</v>
      </c>
      <c r="ES331" s="57" t="s">
        <v>17762</v>
      </c>
      <c r="ET331" s="57" t="s">
        <v>13085</v>
      </c>
      <c r="EU331" s="57" t="s">
        <v>13086</v>
      </c>
      <c r="EV331" s="57" t="s">
        <v>13087</v>
      </c>
      <c r="FA331" s="57" t="s">
        <v>11049</v>
      </c>
      <c r="FB331" s="57" t="s">
        <v>13088</v>
      </c>
      <c r="FC331" s="57" t="s">
        <v>13624</v>
      </c>
      <c r="FH331" s="57" t="s">
        <v>18075</v>
      </c>
      <c r="FI331" s="164" t="s">
        <v>18949</v>
      </c>
      <c r="FJ331" s="57" t="s">
        <v>18831</v>
      </c>
      <c r="FK331" s="57" t="s">
        <v>15424</v>
      </c>
      <c r="FL331" s="57" t="s">
        <v>8277</v>
      </c>
      <c r="FM331" s="57" t="s">
        <v>8278</v>
      </c>
      <c r="FN331" s="57" t="s">
        <v>8279</v>
      </c>
      <c r="FO331" s="57" t="s">
        <v>8282</v>
      </c>
      <c r="FP331" s="57" t="s">
        <v>15425</v>
      </c>
      <c r="FU331" s="57" t="s">
        <v>15431</v>
      </c>
      <c r="FV331" s="57" t="s">
        <v>8284</v>
      </c>
      <c r="FW331" s="57" t="s">
        <v>17763</v>
      </c>
      <c r="FX331" s="57" t="s">
        <v>8286</v>
      </c>
      <c r="FY331" s="57" t="s">
        <v>8289</v>
      </c>
      <c r="FZ331" s="57" t="s">
        <v>15433</v>
      </c>
      <c r="GE331" s="57" t="s">
        <v>8290</v>
      </c>
      <c r="GF331" s="57" t="s">
        <v>4601</v>
      </c>
      <c r="GG331" s="57" t="s">
        <v>11049</v>
      </c>
      <c r="GL331" s="57" t="s">
        <v>18075</v>
      </c>
      <c r="GM331" s="164" t="s">
        <v>18935</v>
      </c>
      <c r="GN331" s="57" t="s">
        <v>21388</v>
      </c>
      <c r="HQ331" s="164" t="s">
        <v>125</v>
      </c>
      <c r="HR331" s="57" t="s">
        <v>125</v>
      </c>
      <c r="HS331" s="57" t="s">
        <v>82</v>
      </c>
      <c r="HT331" s="57" t="s">
        <v>82</v>
      </c>
      <c r="HU331" s="57" t="s">
        <v>82</v>
      </c>
      <c r="HV331" s="57" t="s">
        <v>82</v>
      </c>
      <c r="HW331" s="57" t="s">
        <v>82</v>
      </c>
      <c r="HX331" s="57" t="s">
        <v>82</v>
      </c>
      <c r="HY331" s="57" t="s">
        <v>82</v>
      </c>
      <c r="HZ331" s="57" t="s">
        <v>82</v>
      </c>
      <c r="IA331" s="57" t="s">
        <v>82</v>
      </c>
      <c r="IB331" s="57" t="s">
        <v>82</v>
      </c>
      <c r="IC331" s="57" t="s">
        <v>82</v>
      </c>
      <c r="ID331" s="57" t="s">
        <v>82</v>
      </c>
      <c r="IE331" s="57" t="s">
        <v>82</v>
      </c>
      <c r="IF331" s="57" t="s">
        <v>82</v>
      </c>
      <c r="IG331" s="57" t="s">
        <v>82</v>
      </c>
      <c r="IH331" s="57" t="s">
        <v>82</v>
      </c>
      <c r="II331" s="57" t="s">
        <v>68</v>
      </c>
      <c r="IJ331" s="57">
        <v>13154</v>
      </c>
      <c r="IK331" s="57">
        <v>42863</v>
      </c>
      <c r="IL331" s="57">
        <v>13254</v>
      </c>
      <c r="IM331" s="57">
        <v>15234</v>
      </c>
      <c r="IN331" s="57">
        <v>42863</v>
      </c>
      <c r="IT331" s="57">
        <v>1</v>
      </c>
      <c r="IU331" s="57">
        <v>2</v>
      </c>
      <c r="IV331" s="57">
        <v>1</v>
      </c>
      <c r="IW331" s="57">
        <v>1</v>
      </c>
      <c r="IX331" s="57">
        <v>2</v>
      </c>
      <c r="JN331" s="57">
        <v>21572</v>
      </c>
      <c r="JO331" s="57">
        <v>31407</v>
      </c>
      <c r="JP331" s="57">
        <v>42866</v>
      </c>
      <c r="JQ331" s="57">
        <v>32079</v>
      </c>
      <c r="JR331" s="57">
        <v>11554</v>
      </c>
      <c r="JX331" s="57">
        <v>2</v>
      </c>
      <c r="JY331" s="57">
        <v>1</v>
      </c>
      <c r="JZ331" s="57">
        <v>2</v>
      </c>
      <c r="KA331" s="57">
        <v>2</v>
      </c>
      <c r="KB331" s="57">
        <v>1</v>
      </c>
      <c r="KR331" s="57">
        <v>32079</v>
      </c>
      <c r="KS331" s="57">
        <v>31407</v>
      </c>
      <c r="KT331" s="57">
        <v>13254</v>
      </c>
      <c r="LB331" s="57">
        <v>2</v>
      </c>
      <c r="LC331" s="57">
        <v>1</v>
      </c>
      <c r="LD331" s="57">
        <v>1</v>
      </c>
      <c r="LV331" s="57">
        <v>13254</v>
      </c>
      <c r="LW331" s="57">
        <v>42866</v>
      </c>
      <c r="LX331" s="57">
        <v>21572</v>
      </c>
      <c r="LY331" s="57">
        <v>31407</v>
      </c>
      <c r="MF331" s="57">
        <v>1</v>
      </c>
      <c r="MG331" s="57">
        <v>2</v>
      </c>
      <c r="MH331" s="57">
        <v>2</v>
      </c>
      <c r="MI331" s="57">
        <v>1</v>
      </c>
      <c r="MZ331" s="57">
        <v>31407</v>
      </c>
      <c r="NA331" s="57">
        <v>42866</v>
      </c>
      <c r="NJ331" s="57">
        <v>1</v>
      </c>
      <c r="NK331" s="57">
        <v>2</v>
      </c>
      <c r="PR331" s="57" t="s">
        <v>4469</v>
      </c>
      <c r="PS331" s="57" t="s">
        <v>4470</v>
      </c>
      <c r="PT331" s="57" t="s">
        <v>4471</v>
      </c>
      <c r="PU331" s="57" t="s">
        <v>4472</v>
      </c>
      <c r="PV331" s="57" t="s">
        <v>4473</v>
      </c>
      <c r="PW331" s="57" t="s">
        <v>3167</v>
      </c>
    </row>
    <row r="332" spans="1:439" ht="15" customHeight="1" x14ac:dyDescent="0.35">
      <c r="A332" s="57">
        <v>331</v>
      </c>
      <c r="B332" s="57" t="s">
        <v>503</v>
      </c>
      <c r="D332" s="57" t="s">
        <v>502</v>
      </c>
      <c r="E332" s="57" t="s">
        <v>3121</v>
      </c>
      <c r="F332" s="57" t="s">
        <v>3122</v>
      </c>
      <c r="G332" s="57" t="s">
        <v>3123</v>
      </c>
      <c r="H332" s="57" t="s">
        <v>3124</v>
      </c>
      <c r="P332" s="57" t="s">
        <v>1734</v>
      </c>
      <c r="S332" s="57" t="s">
        <v>69</v>
      </c>
      <c r="T332" s="57" t="s">
        <v>69</v>
      </c>
      <c r="U332" s="57" t="s">
        <v>69</v>
      </c>
      <c r="V332" s="57" t="s">
        <v>69</v>
      </c>
      <c r="W332" s="57" t="s">
        <v>63</v>
      </c>
      <c r="X332" s="57" t="s">
        <v>69</v>
      </c>
      <c r="Y332" s="57" t="s">
        <v>69</v>
      </c>
      <c r="Z332" s="57" t="s">
        <v>69</v>
      </c>
      <c r="AA332" s="57" t="s">
        <v>69</v>
      </c>
      <c r="AB332" s="57" t="s">
        <v>63</v>
      </c>
      <c r="AC332" s="57" t="s">
        <v>69</v>
      </c>
      <c r="AD332" s="57" t="s">
        <v>69</v>
      </c>
      <c r="AE332" s="57" t="s">
        <v>69</v>
      </c>
      <c r="AF332" s="57" t="s">
        <v>69</v>
      </c>
      <c r="AG332" s="57" t="s">
        <v>63</v>
      </c>
      <c r="AH332" s="57" t="s">
        <v>75</v>
      </c>
      <c r="AI332" s="57" t="s">
        <v>3125</v>
      </c>
      <c r="AJ332" s="57" t="s">
        <v>83</v>
      </c>
      <c r="AK332" s="57" t="s">
        <v>83</v>
      </c>
      <c r="AL332" s="57" t="s">
        <v>77</v>
      </c>
      <c r="AO332" s="57" t="s">
        <v>1149</v>
      </c>
      <c r="AP332" s="57" t="s">
        <v>18079</v>
      </c>
      <c r="AQ332" s="57" t="s">
        <v>63</v>
      </c>
      <c r="AR332" s="57" t="s">
        <v>78</v>
      </c>
      <c r="AS332" s="57" t="s">
        <v>3120</v>
      </c>
      <c r="AU332" s="57" t="s">
        <v>5374</v>
      </c>
      <c r="AV332" s="57" t="s">
        <v>5375</v>
      </c>
      <c r="AW332" s="57" t="s">
        <v>5376</v>
      </c>
      <c r="AX332" s="57" t="s">
        <v>5377</v>
      </c>
      <c r="AY332" s="57" t="s">
        <v>5378</v>
      </c>
      <c r="AZ332" s="57" t="s">
        <v>5379</v>
      </c>
      <c r="BA332" s="57" t="s">
        <v>5380</v>
      </c>
      <c r="BE332" s="57" t="s">
        <v>5381</v>
      </c>
      <c r="BF332" s="57" t="s">
        <v>5382</v>
      </c>
      <c r="BG332" s="57" t="s">
        <v>21604</v>
      </c>
      <c r="BH332" s="57" t="s">
        <v>5384</v>
      </c>
      <c r="BI332" s="57" t="s">
        <v>21605</v>
      </c>
      <c r="BJ332" s="57" t="s">
        <v>5386</v>
      </c>
      <c r="BK332" s="57" t="s">
        <v>5387</v>
      </c>
      <c r="BO332" s="57" t="s">
        <v>5388</v>
      </c>
      <c r="BP332" s="57" t="s">
        <v>5389</v>
      </c>
      <c r="BQ332" s="57" t="s">
        <v>5390</v>
      </c>
      <c r="BV332" s="57" t="s">
        <v>18056</v>
      </c>
      <c r="BW332" s="164" t="s">
        <v>18805</v>
      </c>
      <c r="BX332" s="57" t="s">
        <v>19396</v>
      </c>
      <c r="BY332" s="57" t="s">
        <v>8249</v>
      </c>
      <c r="BZ332" s="57" t="s">
        <v>21606</v>
      </c>
      <c r="CA332" s="57" t="s">
        <v>8251</v>
      </c>
      <c r="CB332" s="57" t="s">
        <v>21607</v>
      </c>
      <c r="CC332" s="57" t="s">
        <v>8254</v>
      </c>
      <c r="CD332" s="57" t="s">
        <v>8255</v>
      </c>
      <c r="CE332" s="57" t="s">
        <v>8256</v>
      </c>
      <c r="CI332" s="57" t="s">
        <v>21608</v>
      </c>
      <c r="CJ332" s="57" t="s">
        <v>21609</v>
      </c>
      <c r="CK332" s="57" t="s">
        <v>8259</v>
      </c>
      <c r="CL332" s="57" t="s">
        <v>21610</v>
      </c>
      <c r="CM332" s="57" t="s">
        <v>8262</v>
      </c>
      <c r="CN332" s="57" t="s">
        <v>8263</v>
      </c>
      <c r="CO332" s="57" t="s">
        <v>6007</v>
      </c>
      <c r="CP332" s="57" t="s">
        <v>21611</v>
      </c>
      <c r="CS332" s="57" t="s">
        <v>4580</v>
      </c>
      <c r="CT332" s="57" t="s">
        <v>5346</v>
      </c>
      <c r="CU332" s="57" t="s">
        <v>8264</v>
      </c>
      <c r="CZ332" s="57" t="s">
        <v>18078</v>
      </c>
      <c r="DA332" s="164" t="s">
        <v>18802</v>
      </c>
      <c r="DB332" s="57" t="s">
        <v>19397</v>
      </c>
      <c r="DC332" s="57" t="s">
        <v>11140</v>
      </c>
      <c r="DD332" s="57" t="s">
        <v>11141</v>
      </c>
      <c r="DE332" s="57" t="s">
        <v>11142</v>
      </c>
      <c r="DF332" s="57" t="s">
        <v>5629</v>
      </c>
      <c r="DG332" s="57" t="s">
        <v>11144</v>
      </c>
      <c r="DH332" s="57" t="s">
        <v>11145</v>
      </c>
      <c r="DM332" s="57" t="s">
        <v>21612</v>
      </c>
      <c r="DN332" s="57" t="s">
        <v>11147</v>
      </c>
      <c r="DO332" s="57" t="s">
        <v>21613</v>
      </c>
      <c r="DP332" s="57" t="s">
        <v>11150</v>
      </c>
      <c r="DQ332" s="57" t="s">
        <v>21614</v>
      </c>
      <c r="DW332" s="57" t="s">
        <v>8142</v>
      </c>
      <c r="DX332" s="57" t="s">
        <v>5969</v>
      </c>
      <c r="DY332" s="57" t="s">
        <v>5034</v>
      </c>
      <c r="ED332" s="57" t="s">
        <v>18056</v>
      </c>
      <c r="EE332" s="164" t="s">
        <v>18802</v>
      </c>
      <c r="EF332" s="57" t="s">
        <v>18854</v>
      </c>
      <c r="EG332" s="57" t="s">
        <v>13643</v>
      </c>
      <c r="EH332" s="57" t="s">
        <v>13644</v>
      </c>
      <c r="EI332" s="57" t="s">
        <v>13645</v>
      </c>
      <c r="EJ332" s="57" t="s">
        <v>13646</v>
      </c>
      <c r="EK332" s="57" t="s">
        <v>21615</v>
      </c>
      <c r="EQ332" s="57" t="s">
        <v>13648</v>
      </c>
      <c r="ER332" s="57" t="s">
        <v>21616</v>
      </c>
      <c r="ES332" s="57" t="s">
        <v>21617</v>
      </c>
      <c r="ET332" s="57" t="s">
        <v>13651</v>
      </c>
      <c r="EU332" s="57" t="s">
        <v>13652</v>
      </c>
      <c r="FA332" s="57" t="s">
        <v>13653</v>
      </c>
      <c r="FB332" s="57" t="s">
        <v>13654</v>
      </c>
      <c r="FH332" s="57" t="s">
        <v>18075</v>
      </c>
      <c r="FI332" s="164" t="s">
        <v>18805</v>
      </c>
      <c r="FJ332" s="57" t="s">
        <v>18882</v>
      </c>
      <c r="FK332" s="57" t="s">
        <v>7449</v>
      </c>
      <c r="FL332" s="57" t="s">
        <v>7450</v>
      </c>
      <c r="FM332" s="57" t="s">
        <v>21618</v>
      </c>
      <c r="FN332" s="57" t="s">
        <v>7453</v>
      </c>
      <c r="FO332" s="57" t="s">
        <v>7454</v>
      </c>
      <c r="FP332" s="57" t="s">
        <v>21619</v>
      </c>
      <c r="FQ332" s="57" t="s">
        <v>13646</v>
      </c>
      <c r="FU332" s="57" t="s">
        <v>21620</v>
      </c>
      <c r="FV332" s="57" t="s">
        <v>7459</v>
      </c>
      <c r="FW332" s="57" t="s">
        <v>21621</v>
      </c>
      <c r="FX332" s="57" t="s">
        <v>7461</v>
      </c>
      <c r="FY332" s="57" t="s">
        <v>7462</v>
      </c>
      <c r="FZ332" s="57" t="s">
        <v>7463</v>
      </c>
      <c r="GA332" s="57" t="s">
        <v>21622</v>
      </c>
      <c r="GB332" s="57" t="s">
        <v>21623</v>
      </c>
      <c r="GE332" s="57" t="s">
        <v>5007</v>
      </c>
      <c r="GF332" s="57" t="s">
        <v>5712</v>
      </c>
      <c r="GG332" s="57" t="s">
        <v>6405</v>
      </c>
      <c r="GL332" s="57" t="s">
        <v>18075</v>
      </c>
      <c r="GM332" s="164" t="s">
        <v>18805</v>
      </c>
      <c r="GN332" s="57" t="s">
        <v>19398</v>
      </c>
      <c r="GO332" s="57" t="s">
        <v>16742</v>
      </c>
      <c r="GP332" s="57" t="s">
        <v>9906</v>
      </c>
      <c r="GQ332" s="57" t="s">
        <v>16743</v>
      </c>
      <c r="GR332" s="57" t="s">
        <v>9908</v>
      </c>
      <c r="GS332" s="57" t="s">
        <v>13797</v>
      </c>
      <c r="GY332" s="57" t="s">
        <v>16744</v>
      </c>
      <c r="GZ332" s="57" t="s">
        <v>16745</v>
      </c>
      <c r="HA332" s="57" t="s">
        <v>10648</v>
      </c>
      <c r="HB332" s="57" t="s">
        <v>16746</v>
      </c>
      <c r="HC332" s="57" t="s">
        <v>21624</v>
      </c>
      <c r="HD332" s="57" t="s">
        <v>8631</v>
      </c>
      <c r="HE332" s="57" t="s">
        <v>4596</v>
      </c>
      <c r="HI332" s="57" t="s">
        <v>4579</v>
      </c>
      <c r="HJ332" s="57" t="s">
        <v>4601</v>
      </c>
      <c r="HK332" s="57" t="s">
        <v>4602</v>
      </c>
      <c r="HP332" s="57" t="s">
        <v>18078</v>
      </c>
      <c r="HQ332" s="164" t="s">
        <v>18805</v>
      </c>
      <c r="HR332" s="57" t="s">
        <v>19399</v>
      </c>
      <c r="HS332" s="57" t="s">
        <v>84</v>
      </c>
      <c r="HT332" s="57" t="s">
        <v>84</v>
      </c>
      <c r="HU332" s="57" t="s">
        <v>84</v>
      </c>
      <c r="HV332" s="57" t="s">
        <v>84</v>
      </c>
      <c r="HW332" s="57" t="s">
        <v>84</v>
      </c>
      <c r="HX332" s="57" t="s">
        <v>84</v>
      </c>
      <c r="HY332" s="57" t="s">
        <v>82</v>
      </c>
      <c r="HZ332" s="57" t="s">
        <v>84</v>
      </c>
      <c r="IA332" s="57" t="s">
        <v>84</v>
      </c>
      <c r="IB332" s="57" t="s">
        <v>84</v>
      </c>
      <c r="IC332" s="57" t="s">
        <v>84</v>
      </c>
      <c r="ID332" s="57" t="s">
        <v>84</v>
      </c>
      <c r="IE332" s="57" t="s">
        <v>84</v>
      </c>
      <c r="IF332" s="57" t="s">
        <v>84</v>
      </c>
      <c r="IG332" s="57" t="s">
        <v>84</v>
      </c>
      <c r="IH332" s="57" t="s">
        <v>84</v>
      </c>
      <c r="II332" s="57" t="s">
        <v>68</v>
      </c>
      <c r="IJ332" s="57">
        <v>13154</v>
      </c>
      <c r="IK332" s="57">
        <v>13254</v>
      </c>
      <c r="IL332" s="57">
        <v>31407</v>
      </c>
      <c r="IM332" s="57">
        <v>21572</v>
      </c>
      <c r="IN332" s="57">
        <v>32079</v>
      </c>
      <c r="IT332" s="57">
        <v>2</v>
      </c>
      <c r="IU332" s="57">
        <v>2</v>
      </c>
      <c r="IV332" s="57">
        <v>3</v>
      </c>
      <c r="IW332" s="57">
        <v>3</v>
      </c>
      <c r="IX332" s="57">
        <v>2</v>
      </c>
      <c r="JN332" s="57">
        <v>31407</v>
      </c>
      <c r="JO332" s="57">
        <v>21572</v>
      </c>
      <c r="JP332" s="57">
        <v>32079</v>
      </c>
      <c r="JQ332" s="57">
        <v>42866</v>
      </c>
      <c r="JR332" s="57">
        <v>12587</v>
      </c>
      <c r="JX332" s="57">
        <v>3</v>
      </c>
      <c r="JY332" s="57">
        <v>3</v>
      </c>
      <c r="JZ332" s="57">
        <v>2</v>
      </c>
      <c r="KA332" s="57">
        <v>3</v>
      </c>
      <c r="KB332" s="57">
        <v>3</v>
      </c>
      <c r="KR332" s="57">
        <v>12587</v>
      </c>
      <c r="KS332" s="57">
        <v>31407</v>
      </c>
      <c r="KT332" s="57">
        <v>21572</v>
      </c>
      <c r="KU332" s="57">
        <v>11554</v>
      </c>
      <c r="KV332" s="57">
        <v>21577</v>
      </c>
      <c r="LB332" s="57">
        <v>3</v>
      </c>
      <c r="LC332" s="57">
        <v>3</v>
      </c>
      <c r="LD332" s="57">
        <v>3</v>
      </c>
      <c r="LE332" s="57">
        <v>2</v>
      </c>
      <c r="LF332" s="57">
        <v>1</v>
      </c>
      <c r="MZ332" s="57">
        <v>15254</v>
      </c>
      <c r="NJ332" s="57">
        <v>2</v>
      </c>
      <c r="OD332" s="57">
        <v>32110</v>
      </c>
      <c r="ON332" s="57">
        <v>2</v>
      </c>
      <c r="PR332" s="57" t="s">
        <v>3521</v>
      </c>
      <c r="PS332" s="57" t="s">
        <v>3522</v>
      </c>
      <c r="PT332" s="57" t="s">
        <v>3523</v>
      </c>
      <c r="PU332" s="57" t="s">
        <v>3524</v>
      </c>
      <c r="PV332" s="57" t="s">
        <v>3525</v>
      </c>
      <c r="PW332" s="57" t="s">
        <v>3526</v>
      </c>
    </row>
    <row r="333" spans="1:439" ht="15" customHeight="1" x14ac:dyDescent="0.35">
      <c r="A333" s="57">
        <v>332</v>
      </c>
      <c r="B333" s="57" t="s">
        <v>3126</v>
      </c>
      <c r="D333" s="57" t="s">
        <v>211</v>
      </c>
      <c r="E333" s="57" t="s">
        <v>3127</v>
      </c>
      <c r="F333" s="57" t="s">
        <v>3128</v>
      </c>
      <c r="G333" s="57" t="s">
        <v>3129</v>
      </c>
      <c r="H333" s="57" t="s">
        <v>3130</v>
      </c>
      <c r="P333" s="57" t="s">
        <v>3131</v>
      </c>
      <c r="Q333" s="57" t="s">
        <v>3132</v>
      </c>
      <c r="S333" s="57" t="s">
        <v>69</v>
      </c>
      <c r="T333" s="57" t="s">
        <v>63</v>
      </c>
      <c r="U333" s="57" t="s">
        <v>69</v>
      </c>
      <c r="V333" s="57" t="s">
        <v>63</v>
      </c>
      <c r="W333" s="57" t="s">
        <v>69</v>
      </c>
      <c r="X333" s="57" t="s">
        <v>69</v>
      </c>
      <c r="Y333" s="57" t="s">
        <v>63</v>
      </c>
      <c r="Z333" s="57" t="s">
        <v>63</v>
      </c>
      <c r="AA333" s="57" t="s">
        <v>69</v>
      </c>
      <c r="AB333" s="57" t="s">
        <v>63</v>
      </c>
      <c r="AC333" s="57" t="s">
        <v>69</v>
      </c>
      <c r="AD333" s="57" t="s">
        <v>69</v>
      </c>
      <c r="AE333" s="57" t="s">
        <v>69</v>
      </c>
      <c r="AF333" s="57" t="s">
        <v>63</v>
      </c>
      <c r="AG333" s="57" t="s">
        <v>63</v>
      </c>
      <c r="AH333" s="57" t="s">
        <v>75</v>
      </c>
      <c r="AI333" s="57" t="s">
        <v>3133</v>
      </c>
      <c r="AJ333" s="57" t="s">
        <v>71</v>
      </c>
      <c r="AK333" s="57" t="s">
        <v>71</v>
      </c>
      <c r="AL333" s="57" t="s">
        <v>77</v>
      </c>
      <c r="AO333" s="57" t="s">
        <v>196</v>
      </c>
      <c r="AP333" s="57" t="s">
        <v>20</v>
      </c>
      <c r="AQ333" s="57" t="s">
        <v>69</v>
      </c>
      <c r="AR333" s="57" t="s">
        <v>73</v>
      </c>
      <c r="AS333" s="57" t="s">
        <v>1523</v>
      </c>
      <c r="AU333" s="57" t="s">
        <v>4815</v>
      </c>
      <c r="AV333" s="57" t="s">
        <v>4487</v>
      </c>
      <c r="AW333" s="57" t="s">
        <v>17933</v>
      </c>
      <c r="AX333" s="57" t="s">
        <v>17934</v>
      </c>
      <c r="AY333" s="57" t="s">
        <v>4818</v>
      </c>
      <c r="AZ333" s="57" t="s">
        <v>17935</v>
      </c>
      <c r="BE333" s="57" t="s">
        <v>17936</v>
      </c>
      <c r="BF333" s="57" t="s">
        <v>17937</v>
      </c>
      <c r="BG333" s="57" t="s">
        <v>4494</v>
      </c>
      <c r="BH333" s="57" t="s">
        <v>17938</v>
      </c>
      <c r="BI333" s="57" t="s">
        <v>17939</v>
      </c>
      <c r="BJ333" s="57" t="s">
        <v>17940</v>
      </c>
      <c r="BK333" s="57" t="s">
        <v>17941</v>
      </c>
      <c r="BO333" s="57" t="s">
        <v>4498</v>
      </c>
      <c r="BP333" s="57" t="s">
        <v>716</v>
      </c>
      <c r="BQ333" s="57" t="s">
        <v>17942</v>
      </c>
      <c r="BV333" s="57" t="s">
        <v>18059</v>
      </c>
      <c r="BW333" s="164" t="s">
        <v>18802</v>
      </c>
      <c r="BX333" s="57" t="s">
        <v>19121</v>
      </c>
      <c r="BY333" s="57" t="s">
        <v>17944</v>
      </c>
      <c r="BZ333" s="57" t="s">
        <v>17945</v>
      </c>
      <c r="CA333" s="57" t="s">
        <v>17946</v>
      </c>
      <c r="CB333" s="57" t="s">
        <v>17947</v>
      </c>
      <c r="CC333" s="57" t="s">
        <v>17948</v>
      </c>
      <c r="CD333" s="57" t="s">
        <v>17949</v>
      </c>
      <c r="CE333" s="57" t="s">
        <v>17950</v>
      </c>
      <c r="CF333" s="57" t="s">
        <v>17951</v>
      </c>
      <c r="CI333" s="57" t="s">
        <v>17952</v>
      </c>
      <c r="CJ333" s="57" t="s">
        <v>17953</v>
      </c>
      <c r="CK333" s="57" t="s">
        <v>17954</v>
      </c>
      <c r="CL333" s="57" t="s">
        <v>17955</v>
      </c>
      <c r="CM333" s="57" t="s">
        <v>17956</v>
      </c>
      <c r="CN333" s="57" t="s">
        <v>17957</v>
      </c>
      <c r="CO333" s="57" t="s">
        <v>17958</v>
      </c>
      <c r="CP333" s="57" t="s">
        <v>17959</v>
      </c>
      <c r="CS333" s="57" t="s">
        <v>13610</v>
      </c>
      <c r="CT333" s="57" t="s">
        <v>15179</v>
      </c>
      <c r="CU333" s="57" t="s">
        <v>17960</v>
      </c>
      <c r="CZ333" s="57" t="s">
        <v>18061</v>
      </c>
      <c r="DA333" s="164" t="s">
        <v>18802</v>
      </c>
      <c r="DB333" s="57" t="s">
        <v>18854</v>
      </c>
      <c r="DC333" s="57" t="s">
        <v>10615</v>
      </c>
      <c r="DD333" s="57" t="s">
        <v>17961</v>
      </c>
      <c r="DE333" s="57" t="s">
        <v>17962</v>
      </c>
      <c r="DF333" s="57" t="s">
        <v>17963</v>
      </c>
      <c r="DM333" s="57" t="s">
        <v>17964</v>
      </c>
      <c r="DN333" s="57" t="s">
        <v>17965</v>
      </c>
      <c r="DO333" s="57" t="s">
        <v>17966</v>
      </c>
      <c r="DP333" s="57" t="s">
        <v>17967</v>
      </c>
      <c r="DQ333" s="57" t="s">
        <v>17968</v>
      </c>
      <c r="DW333" s="57" t="s">
        <v>17426</v>
      </c>
      <c r="DX333" s="57" t="s">
        <v>8171</v>
      </c>
      <c r="ED333" s="57" t="s">
        <v>18063</v>
      </c>
      <c r="EE333" s="164" t="s">
        <v>18805</v>
      </c>
      <c r="EF333" s="57" t="s">
        <v>21625</v>
      </c>
      <c r="EG333" s="57" t="s">
        <v>21328</v>
      </c>
      <c r="EH333" s="57" t="s">
        <v>21255</v>
      </c>
      <c r="EI333" s="57" t="s">
        <v>13293</v>
      </c>
      <c r="EJ333" s="57" t="s">
        <v>13106</v>
      </c>
      <c r="EK333" s="57" t="s">
        <v>13107</v>
      </c>
      <c r="EQ333" s="57" t="s">
        <v>21626</v>
      </c>
      <c r="ER333" s="57" t="s">
        <v>21627</v>
      </c>
      <c r="ES333" s="57" t="s">
        <v>13110</v>
      </c>
      <c r="ET333" s="57" t="s">
        <v>13111</v>
      </c>
      <c r="EU333" s="57" t="s">
        <v>13112</v>
      </c>
      <c r="FA333" s="57" t="s">
        <v>17744</v>
      </c>
      <c r="FB333" s="57" t="s">
        <v>13113</v>
      </c>
      <c r="FC333" s="57" t="s">
        <v>13296</v>
      </c>
      <c r="FH333" s="57" t="s">
        <v>18084</v>
      </c>
      <c r="FI333" s="164" t="s">
        <v>18802</v>
      </c>
      <c r="FJ333" s="57" t="s">
        <v>18831</v>
      </c>
      <c r="FK333" s="57" t="s">
        <v>17969</v>
      </c>
      <c r="FL333" s="57" t="s">
        <v>17970</v>
      </c>
      <c r="FM333" s="57" t="s">
        <v>17971</v>
      </c>
      <c r="FU333" s="57" t="s">
        <v>17972</v>
      </c>
      <c r="FV333" s="57" t="s">
        <v>17973</v>
      </c>
      <c r="FW333" s="57" t="s">
        <v>17974</v>
      </c>
      <c r="FX333" s="57" t="s">
        <v>17975</v>
      </c>
      <c r="GE333" s="57" t="s">
        <v>17976</v>
      </c>
      <c r="GF333" s="57" t="s">
        <v>17977</v>
      </c>
      <c r="GG333" s="57" t="s">
        <v>17978</v>
      </c>
      <c r="GL333" s="57" t="s">
        <v>18072</v>
      </c>
      <c r="GM333" s="164" t="s">
        <v>18802</v>
      </c>
      <c r="GN333" s="57" t="s">
        <v>21628</v>
      </c>
      <c r="GO333" s="57" t="s">
        <v>17979</v>
      </c>
      <c r="GP333" s="57" t="s">
        <v>17980</v>
      </c>
      <c r="GQ333" s="57" t="s">
        <v>655</v>
      </c>
      <c r="GR333" s="57" t="s">
        <v>788</v>
      </c>
      <c r="GS333" s="57" t="s">
        <v>17981</v>
      </c>
      <c r="GT333" s="57" t="s">
        <v>17982</v>
      </c>
      <c r="GY333" s="57" t="s">
        <v>17983</v>
      </c>
      <c r="GZ333" s="57" t="s">
        <v>17984</v>
      </c>
      <c r="HA333" s="57" t="s">
        <v>17985</v>
      </c>
      <c r="HB333" s="57" t="s">
        <v>17986</v>
      </c>
      <c r="HC333" s="57" t="s">
        <v>10407</v>
      </c>
      <c r="HD333" s="57" t="s">
        <v>17987</v>
      </c>
      <c r="HE333" s="57" t="s">
        <v>603</v>
      </c>
      <c r="HI333" s="57" t="s">
        <v>17988</v>
      </c>
      <c r="HJ333" s="57" t="s">
        <v>17989</v>
      </c>
      <c r="HK333" s="57" t="s">
        <v>17990</v>
      </c>
      <c r="HP333" s="57" t="s">
        <v>18061</v>
      </c>
      <c r="HQ333" s="164" t="s">
        <v>18835</v>
      </c>
      <c r="HR333" s="57" t="s">
        <v>21629</v>
      </c>
      <c r="HS333" s="57" t="s">
        <v>79</v>
      </c>
      <c r="HT333" s="57" t="s">
        <v>79</v>
      </c>
      <c r="HU333" s="57" t="s">
        <v>79</v>
      </c>
      <c r="HV333" s="57" t="s">
        <v>74</v>
      </c>
      <c r="HW333" s="57" t="s">
        <v>79</v>
      </c>
      <c r="HX333" s="57" t="s">
        <v>74</v>
      </c>
      <c r="HY333" s="57" t="s">
        <v>79</v>
      </c>
      <c r="HZ333" s="57" t="s">
        <v>79</v>
      </c>
      <c r="IA333" s="57" t="s">
        <v>79</v>
      </c>
      <c r="IB333" s="57" t="s">
        <v>79</v>
      </c>
      <c r="IC333" s="57" t="s">
        <v>79</v>
      </c>
      <c r="ID333" s="57" t="s">
        <v>79</v>
      </c>
      <c r="IE333" s="57" t="s">
        <v>68</v>
      </c>
      <c r="IF333" s="57" t="s">
        <v>79</v>
      </c>
      <c r="IG333" s="57" t="s">
        <v>79</v>
      </c>
      <c r="IH333" s="57" t="s">
        <v>79</v>
      </c>
      <c r="II333" s="57" t="s">
        <v>82</v>
      </c>
      <c r="IJ333" s="57">
        <v>21549</v>
      </c>
      <c r="IK333" s="57">
        <v>21547</v>
      </c>
      <c r="IL333" s="57">
        <v>21572</v>
      </c>
      <c r="IM333" s="57">
        <v>31754</v>
      </c>
      <c r="IT333" s="57">
        <v>2</v>
      </c>
      <c r="IU333" s="57">
        <v>2</v>
      </c>
      <c r="IV333" s="57">
        <v>1</v>
      </c>
      <c r="IW333" s="57">
        <v>2</v>
      </c>
      <c r="JN333" s="57">
        <v>21549</v>
      </c>
      <c r="JO333" s="57">
        <v>21547</v>
      </c>
      <c r="JP333" s="57">
        <v>21572</v>
      </c>
      <c r="JQ333" s="57">
        <v>31620</v>
      </c>
      <c r="JX333" s="57">
        <v>2</v>
      </c>
      <c r="JY333" s="57">
        <v>2</v>
      </c>
      <c r="JZ333" s="57">
        <v>1</v>
      </c>
      <c r="KA333" s="57">
        <v>2</v>
      </c>
      <c r="KR333" s="57">
        <v>31436</v>
      </c>
      <c r="KS333" s="57">
        <v>21549</v>
      </c>
      <c r="LB333" s="57">
        <v>2</v>
      </c>
      <c r="LC333" s="57">
        <v>2</v>
      </c>
      <c r="LV333" s="57">
        <v>21572</v>
      </c>
      <c r="MF333" s="57">
        <v>1</v>
      </c>
      <c r="MZ333" s="57">
        <v>31754</v>
      </c>
      <c r="NJ333" s="57">
        <v>2</v>
      </c>
      <c r="OD333" s="57">
        <v>31624</v>
      </c>
      <c r="OE333" s="57">
        <v>23684</v>
      </c>
      <c r="ON333" s="57">
        <v>1</v>
      </c>
      <c r="OO333" s="57">
        <v>1</v>
      </c>
      <c r="PR333" s="57" t="s">
        <v>4474</v>
      </c>
      <c r="PS333" s="57" t="s">
        <v>4475</v>
      </c>
      <c r="PT333" s="57" t="s">
        <v>4476</v>
      </c>
      <c r="PU333" s="57" t="s">
        <v>3153</v>
      </c>
      <c r="PV333" s="57" t="s">
        <v>4477</v>
      </c>
      <c r="PW333" s="57" t="s">
        <v>4478</v>
      </c>
    </row>
    <row r="334" spans="1:439" ht="15" customHeight="1" x14ac:dyDescent="0.35">
      <c r="A334" s="57">
        <v>333</v>
      </c>
      <c r="B334" s="57" t="s">
        <v>3126</v>
      </c>
      <c r="D334" s="57" t="s">
        <v>219</v>
      </c>
      <c r="E334" s="57" t="s">
        <v>3134</v>
      </c>
      <c r="F334" s="57" t="s">
        <v>3135</v>
      </c>
      <c r="P334" s="57" t="s">
        <v>3136</v>
      </c>
      <c r="Q334" s="57" t="s">
        <v>3137</v>
      </c>
      <c r="S334" s="57" t="s">
        <v>69</v>
      </c>
      <c r="T334" s="57" t="s">
        <v>69</v>
      </c>
      <c r="U334" s="57" t="s">
        <v>69</v>
      </c>
      <c r="V334" s="57" t="s">
        <v>69</v>
      </c>
      <c r="W334" s="57" t="s">
        <v>69</v>
      </c>
      <c r="X334" s="57" t="s">
        <v>69</v>
      </c>
      <c r="Y334" s="57" t="s">
        <v>63</v>
      </c>
      <c r="Z334" s="57" t="s">
        <v>69</v>
      </c>
      <c r="AA334" s="57" t="s">
        <v>69</v>
      </c>
      <c r="AB334" s="57" t="s">
        <v>63</v>
      </c>
      <c r="AC334" s="57" t="s">
        <v>69</v>
      </c>
      <c r="AD334" s="57" t="s">
        <v>63</v>
      </c>
      <c r="AE334" s="57" t="s">
        <v>69</v>
      </c>
      <c r="AF334" s="57" t="s">
        <v>69</v>
      </c>
      <c r="AG334" s="57" t="s">
        <v>63</v>
      </c>
      <c r="AH334" s="57" t="s">
        <v>75</v>
      </c>
      <c r="AI334" s="57" t="s">
        <v>109</v>
      </c>
      <c r="AJ334" s="57" t="s">
        <v>71</v>
      </c>
      <c r="AK334" s="57" t="s">
        <v>71</v>
      </c>
      <c r="AL334" s="57" t="s">
        <v>77</v>
      </c>
      <c r="AO334" s="57" t="s">
        <v>1150</v>
      </c>
      <c r="AP334" s="57" t="s">
        <v>217</v>
      </c>
      <c r="AQ334" s="57" t="s">
        <v>63</v>
      </c>
      <c r="AR334" s="57" t="s">
        <v>73</v>
      </c>
      <c r="AS334" s="57" t="s">
        <v>1523</v>
      </c>
      <c r="AU334" s="57" t="s">
        <v>17991</v>
      </c>
      <c r="AV334" s="57" t="s">
        <v>4756</v>
      </c>
      <c r="AW334" s="57" t="s">
        <v>17992</v>
      </c>
      <c r="AX334" s="57" t="s">
        <v>17993</v>
      </c>
      <c r="AY334" s="57" t="s">
        <v>17994</v>
      </c>
      <c r="BE334" s="57" t="s">
        <v>17995</v>
      </c>
      <c r="BF334" s="57" t="s">
        <v>17996</v>
      </c>
      <c r="BG334" s="57" t="s">
        <v>17997</v>
      </c>
      <c r="BH334" s="57" t="s">
        <v>17998</v>
      </c>
      <c r="BO334" s="57" t="s">
        <v>4776</v>
      </c>
      <c r="BP334" s="57" t="s">
        <v>5241</v>
      </c>
      <c r="BV334" s="57" t="s">
        <v>18059</v>
      </c>
      <c r="BW334" s="164" t="s">
        <v>18805</v>
      </c>
      <c r="BX334" s="57" t="s">
        <v>19109</v>
      </c>
      <c r="BY334" s="57" t="s">
        <v>17999</v>
      </c>
      <c r="BZ334" s="57" t="s">
        <v>18000</v>
      </c>
      <c r="CA334" s="57" t="s">
        <v>18001</v>
      </c>
      <c r="CB334" s="57" t="s">
        <v>7977</v>
      </c>
      <c r="CC334" s="57" t="s">
        <v>18002</v>
      </c>
      <c r="CD334" s="57" t="s">
        <v>18003</v>
      </c>
      <c r="CI334" s="57" t="s">
        <v>18004</v>
      </c>
      <c r="CJ334" s="57" t="s">
        <v>18005</v>
      </c>
      <c r="CK334" s="57" t="s">
        <v>18006</v>
      </c>
      <c r="CL334" s="57" t="s">
        <v>18007</v>
      </c>
      <c r="CM334" s="57" t="s">
        <v>18008</v>
      </c>
      <c r="CN334" s="57" t="s">
        <v>18009</v>
      </c>
      <c r="CS334" s="57" t="s">
        <v>5109</v>
      </c>
      <c r="CT334" s="57" t="s">
        <v>18010</v>
      </c>
      <c r="CU334" s="57" t="s">
        <v>6405</v>
      </c>
      <c r="CZ334" s="57" t="s">
        <v>18056</v>
      </c>
      <c r="DA334" s="164" t="s">
        <v>18802</v>
      </c>
      <c r="DB334" s="57" t="s">
        <v>20810</v>
      </c>
      <c r="DC334" s="57" t="s">
        <v>18011</v>
      </c>
      <c r="DD334" s="57" t="s">
        <v>18012</v>
      </c>
      <c r="DE334" s="57" t="s">
        <v>18011</v>
      </c>
      <c r="DF334" s="57" t="s">
        <v>9857</v>
      </c>
      <c r="DG334" s="57" t="s">
        <v>18013</v>
      </c>
      <c r="DH334" s="57" t="s">
        <v>18014</v>
      </c>
      <c r="DM334" s="57" t="s">
        <v>18015</v>
      </c>
      <c r="DN334" s="57" t="s">
        <v>18016</v>
      </c>
      <c r="DO334" s="57" t="s">
        <v>18017</v>
      </c>
      <c r="DP334" s="57" t="s">
        <v>18018</v>
      </c>
      <c r="DQ334" s="57" t="s">
        <v>18019</v>
      </c>
      <c r="DR334" s="57" t="s">
        <v>18020</v>
      </c>
      <c r="DW334" s="57" t="s">
        <v>18021</v>
      </c>
      <c r="DX334" s="57" t="s">
        <v>18010</v>
      </c>
      <c r="DY334" s="57" t="s">
        <v>18022</v>
      </c>
      <c r="ED334" s="57" t="s">
        <v>18056</v>
      </c>
      <c r="EE334" s="164" t="s">
        <v>18802</v>
      </c>
      <c r="EF334" s="57" t="s">
        <v>19211</v>
      </c>
      <c r="EG334" s="57" t="s">
        <v>18023</v>
      </c>
      <c r="EH334" s="57" t="s">
        <v>18024</v>
      </c>
      <c r="EI334" s="57" t="s">
        <v>18025</v>
      </c>
      <c r="EJ334" s="57" t="s">
        <v>18026</v>
      </c>
      <c r="EQ334" s="57" t="s">
        <v>18027</v>
      </c>
      <c r="ER334" s="57" t="s">
        <v>18028</v>
      </c>
      <c r="ES334" s="57" t="s">
        <v>18029</v>
      </c>
      <c r="ET334" s="57" t="s">
        <v>18030</v>
      </c>
      <c r="EU334" s="57" t="s">
        <v>18031</v>
      </c>
      <c r="FA334" s="57" t="s">
        <v>8112</v>
      </c>
      <c r="FB334" s="57" t="s">
        <v>5403</v>
      </c>
      <c r="FC334" s="57" t="s">
        <v>8068</v>
      </c>
      <c r="FH334" s="57" t="s">
        <v>18069</v>
      </c>
      <c r="FI334" s="164" t="s">
        <v>18805</v>
      </c>
      <c r="FJ334" s="57" t="s">
        <v>19127</v>
      </c>
      <c r="FK334" s="57" t="s">
        <v>18032</v>
      </c>
      <c r="FL334" s="57" t="s">
        <v>18033</v>
      </c>
      <c r="FM334" s="57" t="s">
        <v>18034</v>
      </c>
      <c r="FN334" s="57" t="s">
        <v>18035</v>
      </c>
      <c r="FO334" s="57" t="s">
        <v>18036</v>
      </c>
      <c r="FU334" s="57" t="s">
        <v>18037</v>
      </c>
      <c r="FV334" s="57" t="s">
        <v>18038</v>
      </c>
      <c r="FW334" s="57" t="s">
        <v>18039</v>
      </c>
      <c r="FX334" s="57" t="s">
        <v>18040</v>
      </c>
      <c r="FY334" s="57" t="s">
        <v>18041</v>
      </c>
      <c r="GE334" s="57" t="s">
        <v>5899</v>
      </c>
      <c r="GF334" s="57" t="s">
        <v>5404</v>
      </c>
      <c r="GL334" s="57" t="s">
        <v>18075</v>
      </c>
      <c r="GM334" s="164" t="s">
        <v>18949</v>
      </c>
      <c r="GN334" s="57" t="s">
        <v>18956</v>
      </c>
      <c r="GO334" s="57" t="s">
        <v>18042</v>
      </c>
      <c r="GP334" s="57" t="s">
        <v>18043</v>
      </c>
      <c r="GQ334" s="57" t="s">
        <v>7453</v>
      </c>
      <c r="GR334" s="57" t="s">
        <v>7454</v>
      </c>
      <c r="GS334" s="57" t="s">
        <v>18044</v>
      </c>
      <c r="GT334" s="57" t="s">
        <v>18045</v>
      </c>
      <c r="GU334" s="57" t="s">
        <v>18046</v>
      </c>
      <c r="GY334" s="57" t="s">
        <v>18047</v>
      </c>
      <c r="GZ334" s="57" t="s">
        <v>18048</v>
      </c>
      <c r="HA334" s="57" t="s">
        <v>18049</v>
      </c>
      <c r="HB334" s="57" t="s">
        <v>18050</v>
      </c>
      <c r="HC334" s="57" t="s">
        <v>18051</v>
      </c>
      <c r="HD334" s="57" t="s">
        <v>18052</v>
      </c>
      <c r="HI334" s="57" t="s">
        <v>5007</v>
      </c>
      <c r="HJ334" s="57" t="s">
        <v>18053</v>
      </c>
      <c r="HK334" s="57" t="s">
        <v>6405</v>
      </c>
      <c r="HP334" s="57" t="s">
        <v>18075</v>
      </c>
      <c r="HQ334" s="164" t="s">
        <v>18805</v>
      </c>
      <c r="HR334" s="57" t="s">
        <v>21630</v>
      </c>
      <c r="HS334" s="57" t="s">
        <v>79</v>
      </c>
      <c r="HT334" s="57" t="s">
        <v>79</v>
      </c>
      <c r="HU334" s="57" t="s">
        <v>79</v>
      </c>
      <c r="HV334" s="57" t="s">
        <v>79</v>
      </c>
      <c r="HW334" s="57" t="s">
        <v>79</v>
      </c>
      <c r="HX334" s="57" t="s">
        <v>79</v>
      </c>
      <c r="HY334" s="57" t="s">
        <v>74</v>
      </c>
      <c r="HZ334" s="57" t="s">
        <v>79</v>
      </c>
      <c r="IA334" s="57" t="s">
        <v>79</v>
      </c>
      <c r="IB334" s="57" t="s">
        <v>74</v>
      </c>
      <c r="IC334" s="57" t="s">
        <v>79</v>
      </c>
      <c r="ID334" s="57" t="s">
        <v>74</v>
      </c>
      <c r="IE334" s="57" t="s">
        <v>79</v>
      </c>
      <c r="IF334" s="57" t="s">
        <v>79</v>
      </c>
      <c r="IG334" s="57" t="s">
        <v>79</v>
      </c>
      <c r="IH334" s="57" t="s">
        <v>74</v>
      </c>
      <c r="II334" s="57" t="s">
        <v>82</v>
      </c>
      <c r="IJ334" s="57">
        <v>21538</v>
      </c>
      <c r="IT334" s="57">
        <v>2</v>
      </c>
      <c r="JN334" s="57">
        <v>21538</v>
      </c>
      <c r="JO334" s="57">
        <v>31436</v>
      </c>
      <c r="JP334" s="57">
        <v>21549</v>
      </c>
      <c r="JQ334" s="57">
        <v>21547</v>
      </c>
      <c r="JR334" s="57">
        <v>21572</v>
      </c>
      <c r="JX334" s="57">
        <v>2</v>
      </c>
      <c r="JY334" s="57">
        <v>2</v>
      </c>
      <c r="JZ334" s="57">
        <v>1</v>
      </c>
      <c r="KA334" s="57">
        <v>2</v>
      </c>
      <c r="KB334" s="57">
        <v>1</v>
      </c>
      <c r="KR334" s="57">
        <v>21538</v>
      </c>
      <c r="KS334" s="57">
        <v>21549</v>
      </c>
      <c r="KT334" s="57">
        <v>21547</v>
      </c>
      <c r="KU334" s="57">
        <v>21572</v>
      </c>
      <c r="LB334" s="57">
        <v>2</v>
      </c>
      <c r="LC334" s="57">
        <v>1</v>
      </c>
      <c r="LD334" s="57">
        <v>2</v>
      </c>
      <c r="LE334" s="57">
        <v>1</v>
      </c>
      <c r="LV334" s="57">
        <v>21538</v>
      </c>
      <c r="LW334" s="57">
        <v>21549</v>
      </c>
      <c r="LX334" s="57">
        <v>31436</v>
      </c>
      <c r="MF334" s="57">
        <v>2</v>
      </c>
      <c r="MG334" s="57">
        <v>1</v>
      </c>
      <c r="MH334" s="57">
        <v>2</v>
      </c>
      <c r="MZ334" s="57">
        <v>21538</v>
      </c>
      <c r="NA334" s="57">
        <v>21549</v>
      </c>
      <c r="NB334" s="57">
        <v>21547</v>
      </c>
      <c r="NC334" s="57">
        <v>21572</v>
      </c>
      <c r="ND334" s="57">
        <v>44542</v>
      </c>
      <c r="NJ334" s="57">
        <v>2</v>
      </c>
      <c r="NK334" s="57">
        <v>1</v>
      </c>
      <c r="NL334" s="57">
        <v>2</v>
      </c>
      <c r="NM334" s="57">
        <v>1</v>
      </c>
      <c r="NN334" s="57">
        <v>2</v>
      </c>
      <c r="OD334" s="57">
        <v>21572</v>
      </c>
      <c r="OE334" s="57">
        <v>21538</v>
      </c>
      <c r="OF334" s="57">
        <v>21549</v>
      </c>
      <c r="ON334" s="57">
        <v>1</v>
      </c>
      <c r="OO334" s="57">
        <v>2</v>
      </c>
      <c r="OP334" s="57">
        <v>1</v>
      </c>
      <c r="PR334" s="57" t="s">
        <v>4479</v>
      </c>
      <c r="PS334" s="57" t="s">
        <v>4480</v>
      </c>
      <c r="PT334" s="57" t="s">
        <v>4481</v>
      </c>
      <c r="PU334" s="57" t="s">
        <v>4482</v>
      </c>
      <c r="PV334" s="57" t="s">
        <v>4483</v>
      </c>
      <c r="PW334" s="57" t="s">
        <v>4484</v>
      </c>
    </row>
  </sheetData>
  <autoFilter ref="A1:PR334" xr:uid="{00000000-0001-0000-0000-000000000000}"/>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7BFB4-366F-486F-BBD2-D6009C6CB3A3}">
  <sheetPr codeName="Feuil19">
    <tabColor theme="7"/>
  </sheetPr>
  <dimension ref="A1:L3383"/>
  <sheetViews>
    <sheetView tabSelected="1" zoomScaleNormal="100" workbookViewId="0">
      <pane ySplit="1" topLeftCell="A2" activePane="bottomLeft" state="frozen"/>
      <selection pane="bottomLeft" activeCell="D7" sqref="D7"/>
    </sheetView>
  </sheetViews>
  <sheetFormatPr baseColWidth="10" defaultColWidth="11.453125" defaultRowHeight="14.5" x14ac:dyDescent="0.35"/>
  <cols>
    <col min="2" max="2" width="31.1796875" customWidth="1"/>
    <col min="7" max="10" width="29.54296875" customWidth="1"/>
    <col min="11" max="11" width="15.26953125" customWidth="1"/>
  </cols>
  <sheetData>
    <row r="1" spans="1:12" s="65" customFormat="1" ht="45" customHeight="1" x14ac:dyDescent="0.35">
      <c r="A1" s="37" t="s">
        <v>55</v>
      </c>
      <c r="B1" s="37" t="s">
        <v>21631</v>
      </c>
      <c r="C1" s="37" t="s">
        <v>74</v>
      </c>
      <c r="D1" s="37" t="s">
        <v>79</v>
      </c>
      <c r="E1" s="37" t="s">
        <v>82</v>
      </c>
      <c r="F1" s="37" t="s">
        <v>84</v>
      </c>
      <c r="G1" s="101" t="s">
        <v>21632</v>
      </c>
      <c r="H1" s="101" t="s">
        <v>21633</v>
      </c>
      <c r="I1" s="101" t="s">
        <v>21634</v>
      </c>
      <c r="J1" s="101" t="s">
        <v>21635</v>
      </c>
      <c r="K1" s="37" t="s">
        <v>21636</v>
      </c>
      <c r="L1" s="65" t="s">
        <v>56</v>
      </c>
    </row>
    <row r="2" spans="1:12" x14ac:dyDescent="0.35">
      <c r="A2">
        <v>11054</v>
      </c>
      <c r="B2" t="s">
        <v>727</v>
      </c>
      <c r="C2" s="100">
        <v>140</v>
      </c>
      <c r="D2" s="100">
        <v>500</v>
      </c>
      <c r="E2" s="100">
        <v>3575</v>
      </c>
      <c r="F2" s="100">
        <v>3917</v>
      </c>
      <c r="K2" s="100">
        <v>1</v>
      </c>
      <c r="L2">
        <v>114</v>
      </c>
    </row>
    <row r="3" spans="1:12" x14ac:dyDescent="0.35">
      <c r="A3">
        <v>11454</v>
      </c>
      <c r="B3" t="s">
        <v>728</v>
      </c>
      <c r="C3" s="100">
        <v>63</v>
      </c>
      <c r="D3" s="100">
        <v>243</v>
      </c>
      <c r="E3" s="100"/>
      <c r="F3" s="100"/>
      <c r="K3" s="100">
        <v>1</v>
      </c>
      <c r="L3">
        <v>115</v>
      </c>
    </row>
    <row r="4" spans="1:12" x14ac:dyDescent="0.35">
      <c r="A4">
        <v>11554</v>
      </c>
      <c r="B4" t="s">
        <v>684</v>
      </c>
      <c r="C4" s="100">
        <v>63</v>
      </c>
      <c r="D4" s="100">
        <v>243</v>
      </c>
      <c r="E4" s="100"/>
      <c r="F4" s="100"/>
      <c r="K4" s="100">
        <v>1</v>
      </c>
      <c r="L4">
        <v>116</v>
      </c>
    </row>
    <row r="5" spans="1:12" x14ac:dyDescent="0.35">
      <c r="A5">
        <v>12054</v>
      </c>
      <c r="B5" t="s">
        <v>5121</v>
      </c>
      <c r="C5" s="100">
        <v>70</v>
      </c>
      <c r="D5" s="100">
        <v>266</v>
      </c>
      <c r="E5" s="100">
        <v>2805</v>
      </c>
      <c r="F5" s="100">
        <v>3052</v>
      </c>
      <c r="K5" s="100">
        <v>1</v>
      </c>
      <c r="L5">
        <v>113</v>
      </c>
    </row>
    <row r="6" spans="1:12" x14ac:dyDescent="0.35">
      <c r="A6">
        <v>12061</v>
      </c>
      <c r="B6" t="s">
        <v>7071</v>
      </c>
      <c r="C6" s="100">
        <v>107.2</v>
      </c>
      <c r="D6" s="100"/>
      <c r="E6" s="100"/>
      <c r="F6" s="100"/>
      <c r="K6" s="100"/>
      <c r="L6">
        <v>118</v>
      </c>
    </row>
    <row r="7" spans="1:12" x14ac:dyDescent="0.35">
      <c r="A7">
        <v>12261</v>
      </c>
      <c r="B7" t="s">
        <v>6553</v>
      </c>
      <c r="C7" s="100">
        <v>60</v>
      </c>
      <c r="D7" s="100"/>
      <c r="E7" s="100"/>
      <c r="F7" s="100"/>
      <c r="K7" s="100"/>
      <c r="L7">
        <v>117</v>
      </c>
    </row>
    <row r="8" spans="1:12" x14ac:dyDescent="0.35">
      <c r="A8">
        <v>12587</v>
      </c>
      <c r="B8" t="s">
        <v>5331</v>
      </c>
      <c r="C8" s="100">
        <v>15</v>
      </c>
      <c r="D8" s="100">
        <v>154</v>
      </c>
      <c r="E8" s="100">
        <v>376.9</v>
      </c>
      <c r="F8" s="100"/>
      <c r="K8" s="100"/>
      <c r="L8">
        <v>341</v>
      </c>
    </row>
    <row r="9" spans="1:12" x14ac:dyDescent="0.35">
      <c r="A9">
        <v>13154</v>
      </c>
      <c r="B9" t="s">
        <v>798</v>
      </c>
      <c r="C9" s="100">
        <v>42</v>
      </c>
      <c r="D9" s="100">
        <v>192</v>
      </c>
      <c r="E9" s="100">
        <v>3547.5</v>
      </c>
      <c r="F9" s="100"/>
      <c r="K9" s="100">
        <v>1</v>
      </c>
      <c r="L9">
        <v>122</v>
      </c>
    </row>
    <row r="10" spans="1:12" x14ac:dyDescent="0.35">
      <c r="A10">
        <v>13236</v>
      </c>
      <c r="B10" t="s">
        <v>7004</v>
      </c>
      <c r="C10" s="100">
        <v>16.75</v>
      </c>
      <c r="D10" s="100">
        <v>413.65</v>
      </c>
      <c r="E10" s="100">
        <v>1170.4000000000001</v>
      </c>
      <c r="F10" s="100">
        <v>1365.45</v>
      </c>
      <c r="K10" s="100"/>
      <c r="L10">
        <v>128</v>
      </c>
    </row>
    <row r="11" spans="1:12" x14ac:dyDescent="0.35">
      <c r="A11">
        <v>13254</v>
      </c>
      <c r="B11" t="s">
        <v>799</v>
      </c>
      <c r="C11" s="100">
        <v>42</v>
      </c>
      <c r="D11" s="100">
        <v>192</v>
      </c>
      <c r="E11" s="100">
        <v>3451</v>
      </c>
      <c r="F11" s="100">
        <v>5288</v>
      </c>
      <c r="K11" s="100">
        <v>1</v>
      </c>
      <c r="L11">
        <v>128</v>
      </c>
    </row>
    <row r="12" spans="1:12" x14ac:dyDescent="0.35">
      <c r="A12">
        <v>13366</v>
      </c>
      <c r="B12" t="s">
        <v>5929</v>
      </c>
      <c r="C12" s="100">
        <v>90.9</v>
      </c>
      <c r="D12" s="100">
        <v>301</v>
      </c>
      <c r="E12" s="100">
        <v>649</v>
      </c>
      <c r="F12" s="100"/>
      <c r="K12" s="100"/>
      <c r="L12">
        <v>128</v>
      </c>
    </row>
    <row r="13" spans="1:12" x14ac:dyDescent="0.35">
      <c r="A13">
        <v>14256</v>
      </c>
      <c r="B13" t="s">
        <v>6598</v>
      </c>
      <c r="C13" s="100">
        <v>126</v>
      </c>
      <c r="D13" s="100">
        <v>364</v>
      </c>
      <c r="E13" s="100"/>
      <c r="F13" s="100"/>
      <c r="K13" s="100">
        <v>1</v>
      </c>
      <c r="L13">
        <v>123</v>
      </c>
    </row>
    <row r="14" spans="1:12" x14ac:dyDescent="0.35">
      <c r="A14">
        <v>14454</v>
      </c>
      <c r="B14" t="s">
        <v>7358</v>
      </c>
      <c r="C14" s="100">
        <v>127.25</v>
      </c>
      <c r="D14" s="100">
        <v>433.25</v>
      </c>
      <c r="E14" s="100"/>
      <c r="F14" s="100"/>
      <c r="K14" s="100"/>
      <c r="L14">
        <v>124</v>
      </c>
    </row>
    <row r="15" spans="1:12" x14ac:dyDescent="0.35">
      <c r="A15">
        <v>15254</v>
      </c>
      <c r="B15" t="s">
        <v>4802</v>
      </c>
      <c r="C15" s="100">
        <v>200</v>
      </c>
      <c r="D15" s="100">
        <v>400</v>
      </c>
      <c r="E15" s="100">
        <v>700</v>
      </c>
      <c r="F15" s="100">
        <v>1200</v>
      </c>
      <c r="K15" s="100">
        <v>1</v>
      </c>
      <c r="L15">
        <v>136</v>
      </c>
    </row>
    <row r="16" spans="1:12" x14ac:dyDescent="0.35">
      <c r="A16">
        <v>21008</v>
      </c>
      <c r="B16" t="s">
        <v>11950</v>
      </c>
      <c r="C16" s="100"/>
      <c r="D16" s="100"/>
      <c r="E16" s="100">
        <v>400</v>
      </c>
      <c r="F16" s="100"/>
      <c r="K16" s="100"/>
      <c r="L16">
        <v>212</v>
      </c>
    </row>
    <row r="17" spans="1:12" x14ac:dyDescent="0.35">
      <c r="A17">
        <v>21046</v>
      </c>
      <c r="B17" t="s">
        <v>6959</v>
      </c>
      <c r="C17" s="100">
        <v>203</v>
      </c>
      <c r="D17" s="100">
        <v>389.4</v>
      </c>
      <c r="E17" s="100">
        <v>928.19999999999993</v>
      </c>
      <c r="F17" s="100"/>
      <c r="K17" s="100"/>
      <c r="L17">
        <v>214</v>
      </c>
    </row>
    <row r="18" spans="1:12" x14ac:dyDescent="0.35">
      <c r="A18">
        <v>21052</v>
      </c>
      <c r="B18" t="s">
        <v>5243</v>
      </c>
      <c r="C18" s="100">
        <v>95</v>
      </c>
      <c r="D18" s="100">
        <v>447</v>
      </c>
      <c r="E18" s="100">
        <v>781</v>
      </c>
      <c r="F18" s="100"/>
      <c r="K18" s="100"/>
      <c r="L18">
        <v>210</v>
      </c>
    </row>
    <row r="19" spans="1:12" x14ac:dyDescent="0.35">
      <c r="A19">
        <v>21053</v>
      </c>
      <c r="B19" t="s">
        <v>2434</v>
      </c>
      <c r="C19" s="100">
        <v>167.6</v>
      </c>
      <c r="D19" s="100">
        <v>373</v>
      </c>
      <c r="E19" s="100">
        <v>611.45000000000005</v>
      </c>
      <c r="F19" s="100"/>
      <c r="K19" s="100"/>
      <c r="L19">
        <v>211</v>
      </c>
    </row>
    <row r="20" spans="1:12" x14ac:dyDescent="0.35">
      <c r="A20">
        <v>21054</v>
      </c>
      <c r="B20" t="s">
        <v>6762</v>
      </c>
      <c r="C20" s="100">
        <v>66.3</v>
      </c>
      <c r="D20" s="100">
        <v>863.14</v>
      </c>
      <c r="E20" s="100">
        <v>1521</v>
      </c>
      <c r="F20" s="100"/>
      <c r="H20" t="s">
        <v>21637</v>
      </c>
      <c r="K20" s="100"/>
      <c r="L20">
        <v>210</v>
      </c>
    </row>
    <row r="21" spans="1:12" x14ac:dyDescent="0.35">
      <c r="A21">
        <v>21056</v>
      </c>
      <c r="B21" t="s">
        <v>631</v>
      </c>
      <c r="C21" s="100">
        <v>71</v>
      </c>
      <c r="D21" s="100">
        <v>402</v>
      </c>
      <c r="E21" s="160"/>
      <c r="F21" s="100"/>
      <c r="K21" s="100"/>
      <c r="L21">
        <v>212</v>
      </c>
    </row>
    <row r="22" spans="1:12" x14ac:dyDescent="0.35">
      <c r="A22">
        <v>21059</v>
      </c>
      <c r="B22" t="s">
        <v>6776</v>
      </c>
      <c r="C22" s="100">
        <v>124.3</v>
      </c>
      <c r="D22" s="100">
        <v>565</v>
      </c>
      <c r="E22" s="100">
        <v>1010.5</v>
      </c>
      <c r="F22" s="100">
        <v>2509.8000000000002</v>
      </c>
      <c r="K22" s="100">
        <v>1</v>
      </c>
      <c r="L22">
        <v>210</v>
      </c>
    </row>
    <row r="23" spans="1:12" x14ac:dyDescent="0.35">
      <c r="A23">
        <v>21347</v>
      </c>
      <c r="B23" t="s">
        <v>2760</v>
      </c>
      <c r="C23" s="100">
        <v>174</v>
      </c>
      <c r="D23" s="100">
        <v>441</v>
      </c>
      <c r="E23" s="100"/>
      <c r="F23" s="100"/>
      <c r="K23" s="100"/>
      <c r="L23">
        <v>210</v>
      </c>
    </row>
    <row r="24" spans="1:12" x14ac:dyDescent="0.35">
      <c r="A24">
        <v>21349</v>
      </c>
      <c r="B24" t="s">
        <v>6898</v>
      </c>
      <c r="C24" s="100"/>
      <c r="D24" s="160"/>
      <c r="E24" s="100"/>
      <c r="F24" s="100"/>
      <c r="K24" s="100"/>
      <c r="L24">
        <v>212</v>
      </c>
    </row>
    <row r="25" spans="1:12" x14ac:dyDescent="0.35">
      <c r="A25">
        <v>21352</v>
      </c>
      <c r="B25" t="s">
        <v>7059</v>
      </c>
      <c r="C25" s="100"/>
      <c r="D25" s="100">
        <v>265.7</v>
      </c>
      <c r="E25" s="100">
        <v>423.6</v>
      </c>
      <c r="F25" s="100"/>
      <c r="K25" s="100"/>
      <c r="L25">
        <v>213</v>
      </c>
    </row>
    <row r="26" spans="1:12" x14ac:dyDescent="0.35">
      <c r="A26">
        <v>21368</v>
      </c>
      <c r="B26" t="s">
        <v>2747</v>
      </c>
      <c r="C26" s="100"/>
      <c r="D26" s="100">
        <v>642.79999999999995</v>
      </c>
      <c r="E26" s="100">
        <v>1147.0999999999999</v>
      </c>
      <c r="F26" s="100"/>
      <c r="K26" s="100"/>
      <c r="L26">
        <v>212</v>
      </c>
    </row>
    <row r="27" spans="1:12" x14ac:dyDescent="0.35">
      <c r="A27">
        <v>21504</v>
      </c>
      <c r="B27" t="s">
        <v>4870</v>
      </c>
      <c r="C27" s="100"/>
      <c r="D27" s="100">
        <v>263</v>
      </c>
      <c r="E27" s="100"/>
      <c r="F27" s="100"/>
      <c r="K27" s="100"/>
      <c r="L27">
        <v>221</v>
      </c>
    </row>
    <row r="28" spans="1:12" x14ac:dyDescent="0.35">
      <c r="A28">
        <v>21510</v>
      </c>
      <c r="B28" t="s">
        <v>6761</v>
      </c>
      <c r="C28" s="100">
        <v>168</v>
      </c>
      <c r="D28" s="100">
        <v>280</v>
      </c>
      <c r="E28" s="100">
        <v>519</v>
      </c>
      <c r="F28" s="100"/>
      <c r="K28" s="100"/>
      <c r="L28">
        <v>221</v>
      </c>
    </row>
    <row r="29" spans="1:12" x14ac:dyDescent="0.35">
      <c r="A29">
        <v>21532</v>
      </c>
      <c r="B29" t="s">
        <v>832</v>
      </c>
      <c r="C29" s="100">
        <v>55</v>
      </c>
      <c r="D29" s="100">
        <v>233.5</v>
      </c>
      <c r="E29" s="100">
        <v>388.83000000000004</v>
      </c>
      <c r="F29" s="100"/>
      <c r="K29" s="100"/>
      <c r="L29">
        <v>221</v>
      </c>
    </row>
    <row r="30" spans="1:12" x14ac:dyDescent="0.35">
      <c r="A30">
        <v>21538</v>
      </c>
      <c r="B30" t="s">
        <v>60</v>
      </c>
      <c r="C30" s="100"/>
      <c r="D30" s="100">
        <v>272</v>
      </c>
      <c r="E30" s="100"/>
      <c r="F30" s="100"/>
      <c r="K30" s="100"/>
      <c r="L30">
        <v>221</v>
      </c>
    </row>
    <row r="31" spans="1:12" x14ac:dyDescent="0.35">
      <c r="A31">
        <v>21543</v>
      </c>
      <c r="B31" t="s">
        <v>8172</v>
      </c>
      <c r="C31" s="100"/>
      <c r="D31" s="100">
        <v>434</v>
      </c>
      <c r="E31" s="100"/>
      <c r="F31" s="100"/>
      <c r="K31" s="100"/>
      <c r="L31">
        <v>116</v>
      </c>
    </row>
    <row r="32" spans="1:12" x14ac:dyDescent="0.35">
      <c r="A32">
        <v>21547</v>
      </c>
      <c r="B32" t="s">
        <v>57</v>
      </c>
      <c r="C32" s="100">
        <v>80</v>
      </c>
      <c r="D32" s="100">
        <v>245</v>
      </c>
      <c r="E32" s="100">
        <v>317.5</v>
      </c>
      <c r="F32" s="100"/>
      <c r="K32" s="100"/>
      <c r="L32">
        <v>221</v>
      </c>
    </row>
    <row r="33" spans="1:12" x14ac:dyDescent="0.35">
      <c r="A33">
        <v>21549</v>
      </c>
      <c r="B33" t="s">
        <v>17943</v>
      </c>
      <c r="C33" s="160"/>
      <c r="D33" s="160"/>
      <c r="E33" s="100"/>
      <c r="F33" s="100"/>
      <c r="K33" s="100"/>
      <c r="L33">
        <v>221</v>
      </c>
    </row>
    <row r="34" spans="1:12" x14ac:dyDescent="0.35">
      <c r="A34">
        <v>21567</v>
      </c>
      <c r="B34" t="s">
        <v>7725</v>
      </c>
      <c r="C34" s="100">
        <v>150</v>
      </c>
      <c r="D34" s="100">
        <v>290</v>
      </c>
      <c r="E34" s="100"/>
      <c r="F34" s="100"/>
      <c r="K34" s="100"/>
      <c r="L34">
        <v>221</v>
      </c>
    </row>
    <row r="35" spans="1:12" x14ac:dyDescent="0.35">
      <c r="A35">
        <v>21572</v>
      </c>
      <c r="B35" t="s">
        <v>58</v>
      </c>
      <c r="C35" s="100">
        <v>80</v>
      </c>
      <c r="D35" s="100">
        <v>328</v>
      </c>
      <c r="E35" s="100">
        <v>493</v>
      </c>
      <c r="F35" s="100"/>
      <c r="K35" s="100"/>
      <c r="L35">
        <v>221</v>
      </c>
    </row>
    <row r="36" spans="1:12" x14ac:dyDescent="0.35">
      <c r="A36">
        <v>21577</v>
      </c>
      <c r="B36" t="s">
        <v>588</v>
      </c>
      <c r="C36" s="100">
        <v>200</v>
      </c>
      <c r="D36" s="100">
        <v>302</v>
      </c>
      <c r="E36" s="100">
        <v>379</v>
      </c>
      <c r="F36" s="100"/>
      <c r="K36" s="100"/>
      <c r="L36">
        <v>221</v>
      </c>
    </row>
    <row r="37" spans="1:12" x14ac:dyDescent="0.35">
      <c r="A37">
        <v>21592</v>
      </c>
      <c r="B37" t="s">
        <v>7749</v>
      </c>
      <c r="C37" s="100"/>
      <c r="D37" s="100">
        <v>70</v>
      </c>
      <c r="E37" s="100"/>
      <c r="F37" s="100"/>
      <c r="K37" s="100"/>
      <c r="L37">
        <v>221</v>
      </c>
    </row>
    <row r="38" spans="1:12" x14ac:dyDescent="0.35">
      <c r="A38">
        <v>21598</v>
      </c>
      <c r="B38" t="s">
        <v>591</v>
      </c>
      <c r="C38" s="100">
        <v>200</v>
      </c>
      <c r="D38" s="100">
        <v>302</v>
      </c>
      <c r="E38" s="100"/>
      <c r="F38" s="100"/>
      <c r="K38" s="100"/>
      <c r="L38">
        <v>221</v>
      </c>
    </row>
    <row r="39" spans="1:12" x14ac:dyDescent="0.35">
      <c r="A39">
        <v>21854</v>
      </c>
      <c r="B39" t="s">
        <v>683</v>
      </c>
      <c r="C39" s="100"/>
      <c r="D39" s="100">
        <v>84</v>
      </c>
      <c r="E39" s="100"/>
      <c r="F39" s="100"/>
      <c r="K39" s="100"/>
      <c r="L39">
        <v>243</v>
      </c>
    </row>
    <row r="40" spans="1:12" x14ac:dyDescent="0.35">
      <c r="A40">
        <v>22024</v>
      </c>
      <c r="B40" t="s">
        <v>9552</v>
      </c>
      <c r="C40" s="100"/>
      <c r="D40" s="100">
        <v>240</v>
      </c>
      <c r="E40" s="100"/>
      <c r="F40" s="100"/>
      <c r="K40" s="100"/>
      <c r="L40">
        <v>231</v>
      </c>
    </row>
    <row r="41" spans="1:12" x14ac:dyDescent="0.35">
      <c r="A41">
        <v>22062</v>
      </c>
      <c r="B41" t="s">
        <v>9553</v>
      </c>
      <c r="C41" s="100"/>
      <c r="D41" s="100">
        <v>198</v>
      </c>
      <c r="E41" s="100"/>
      <c r="F41" s="100"/>
      <c r="K41" s="100"/>
      <c r="L41">
        <v>231</v>
      </c>
    </row>
    <row r="42" spans="1:12" x14ac:dyDescent="0.35">
      <c r="A42">
        <v>22254</v>
      </c>
      <c r="B42" t="s">
        <v>9554</v>
      </c>
      <c r="C42" s="100">
        <v>93</v>
      </c>
      <c r="D42" s="100"/>
      <c r="E42" s="100"/>
      <c r="F42" s="100"/>
      <c r="K42" s="100"/>
      <c r="L42">
        <v>230</v>
      </c>
    </row>
    <row r="43" spans="1:12" x14ac:dyDescent="0.35">
      <c r="A43">
        <v>22269</v>
      </c>
      <c r="B43" t="s">
        <v>4901</v>
      </c>
      <c r="C43" s="100"/>
      <c r="D43" s="100"/>
      <c r="E43" s="100">
        <v>990</v>
      </c>
      <c r="F43" s="100"/>
      <c r="K43" s="100"/>
      <c r="L43">
        <v>230</v>
      </c>
    </row>
    <row r="44" spans="1:12" x14ac:dyDescent="0.35">
      <c r="A44">
        <v>22334</v>
      </c>
      <c r="B44" t="s">
        <v>12647</v>
      </c>
      <c r="C44" s="100">
        <v>315.10000000000002</v>
      </c>
      <c r="D44" s="160"/>
      <c r="E44" s="100"/>
      <c r="F44" s="100"/>
      <c r="K44" s="100"/>
      <c r="L44">
        <v>232</v>
      </c>
    </row>
    <row r="45" spans="1:12" x14ac:dyDescent="0.35">
      <c r="A45">
        <v>22654</v>
      </c>
      <c r="B45" t="s">
        <v>9541</v>
      </c>
      <c r="C45" s="100"/>
      <c r="D45" s="100">
        <v>581</v>
      </c>
      <c r="E45" s="100"/>
      <c r="F45" s="100"/>
      <c r="K45" s="100"/>
      <c r="L45">
        <v>227</v>
      </c>
    </row>
    <row r="46" spans="1:12" x14ac:dyDescent="0.35">
      <c r="A46">
        <v>23086</v>
      </c>
      <c r="B46" t="s">
        <v>9581</v>
      </c>
      <c r="C46" s="100"/>
      <c r="D46" s="100">
        <v>119</v>
      </c>
      <c r="E46" s="100"/>
      <c r="F46" s="100"/>
      <c r="K46" s="100"/>
      <c r="L46">
        <v>254</v>
      </c>
    </row>
    <row r="47" spans="1:12" x14ac:dyDescent="0.35">
      <c r="A47">
        <v>23584</v>
      </c>
      <c r="B47" t="s">
        <v>5617</v>
      </c>
      <c r="C47" s="100"/>
      <c r="D47" s="100">
        <v>354</v>
      </c>
      <c r="E47" s="100"/>
      <c r="F47" s="100"/>
      <c r="K47" s="100"/>
      <c r="L47">
        <v>235</v>
      </c>
    </row>
    <row r="48" spans="1:12" x14ac:dyDescent="0.35">
      <c r="A48">
        <v>23594</v>
      </c>
      <c r="B48" t="s">
        <v>6552</v>
      </c>
      <c r="C48" s="100"/>
      <c r="D48" s="100">
        <v>196</v>
      </c>
      <c r="E48" s="100"/>
      <c r="F48" s="100"/>
      <c r="K48" s="100"/>
      <c r="L48">
        <v>115</v>
      </c>
    </row>
    <row r="49" spans="1:12" x14ac:dyDescent="0.35">
      <c r="A49">
        <v>23613</v>
      </c>
      <c r="B49" t="s">
        <v>9445</v>
      </c>
      <c r="C49" s="100"/>
      <c r="D49" s="100"/>
      <c r="E49" s="100">
        <v>436</v>
      </c>
      <c r="F49" s="100"/>
      <c r="K49" s="100"/>
      <c r="L49">
        <v>253</v>
      </c>
    </row>
    <row r="50" spans="1:12" x14ac:dyDescent="0.35">
      <c r="A50">
        <v>23622</v>
      </c>
      <c r="B50" t="s">
        <v>9748</v>
      </c>
      <c r="C50" s="100"/>
      <c r="D50" s="100">
        <v>238.3</v>
      </c>
      <c r="E50" s="100">
        <v>1150.3</v>
      </c>
      <c r="F50" s="100"/>
      <c r="K50" s="100"/>
      <c r="L50">
        <v>254</v>
      </c>
    </row>
    <row r="51" spans="1:12" x14ac:dyDescent="0.35">
      <c r="A51">
        <v>23684</v>
      </c>
      <c r="B51" t="s">
        <v>698</v>
      </c>
      <c r="C51" s="100">
        <v>144</v>
      </c>
      <c r="D51" s="100">
        <v>354</v>
      </c>
      <c r="E51" s="100">
        <v>616</v>
      </c>
      <c r="F51" s="100"/>
      <c r="K51" s="100"/>
      <c r="L51">
        <v>251</v>
      </c>
    </row>
    <row r="52" spans="1:12" x14ac:dyDescent="0.35">
      <c r="A52">
        <v>24052</v>
      </c>
      <c r="B52" t="s">
        <v>9540</v>
      </c>
      <c r="C52" s="100"/>
      <c r="D52" s="100"/>
      <c r="E52" s="100">
        <v>646</v>
      </c>
      <c r="F52" s="100"/>
      <c r="K52" s="100"/>
      <c r="L52">
        <v>255</v>
      </c>
    </row>
    <row r="53" spans="1:12" x14ac:dyDescent="0.35">
      <c r="A53">
        <v>24054</v>
      </c>
      <c r="B53" t="s">
        <v>6498</v>
      </c>
      <c r="C53" s="100">
        <v>140</v>
      </c>
      <c r="D53" s="100">
        <v>354</v>
      </c>
      <c r="E53" s="100">
        <v>616</v>
      </c>
      <c r="F53" s="100"/>
      <c r="K53" s="100"/>
      <c r="L53">
        <v>255</v>
      </c>
    </row>
    <row r="54" spans="1:12" x14ac:dyDescent="0.35">
      <c r="A54">
        <v>24129</v>
      </c>
      <c r="B54" t="s">
        <v>8186</v>
      </c>
      <c r="C54" s="100"/>
      <c r="D54" s="100"/>
      <c r="E54" s="100">
        <v>600</v>
      </c>
      <c r="F54" s="100"/>
      <c r="K54" s="100"/>
      <c r="L54">
        <v>227</v>
      </c>
    </row>
    <row r="55" spans="1:12" x14ac:dyDescent="0.35">
      <c r="A55">
        <v>24346</v>
      </c>
      <c r="B55" t="s">
        <v>9620</v>
      </c>
      <c r="C55" s="100"/>
      <c r="D55" s="100">
        <v>102</v>
      </c>
      <c r="E55" s="100">
        <v>126</v>
      </c>
      <c r="F55" s="100"/>
      <c r="K55" s="100"/>
      <c r="L55">
        <v>255</v>
      </c>
    </row>
    <row r="56" spans="1:12" x14ac:dyDescent="0.35">
      <c r="A56">
        <v>24354</v>
      </c>
      <c r="B56" t="s">
        <v>6499</v>
      </c>
      <c r="C56" s="100"/>
      <c r="D56" s="100">
        <v>119</v>
      </c>
      <c r="E56" s="100"/>
      <c r="F56" s="100"/>
      <c r="K56" s="100"/>
      <c r="L56">
        <v>255</v>
      </c>
    </row>
    <row r="57" spans="1:12" x14ac:dyDescent="0.35">
      <c r="A57">
        <v>24431</v>
      </c>
      <c r="B57" t="s">
        <v>6649</v>
      </c>
      <c r="C57" s="100">
        <v>157.5</v>
      </c>
      <c r="D57" s="100">
        <v>354.1</v>
      </c>
      <c r="E57" s="100">
        <v>979</v>
      </c>
      <c r="F57" s="100"/>
      <c r="K57" s="100"/>
      <c r="L57">
        <v>201</v>
      </c>
    </row>
    <row r="58" spans="1:12" x14ac:dyDescent="0.35">
      <c r="A58">
        <v>25052</v>
      </c>
      <c r="B58" t="s">
        <v>6498</v>
      </c>
      <c r="C58" s="100">
        <v>140</v>
      </c>
      <c r="D58" s="100"/>
      <c r="E58" s="100"/>
      <c r="F58" s="100"/>
      <c r="K58" s="100"/>
      <c r="L58">
        <v>255</v>
      </c>
    </row>
    <row r="59" spans="1:12" x14ac:dyDescent="0.35">
      <c r="A59">
        <v>30854</v>
      </c>
      <c r="B59" t="s">
        <v>6511</v>
      </c>
      <c r="C59" s="100"/>
      <c r="D59" s="100">
        <v>326</v>
      </c>
      <c r="E59" s="100"/>
      <c r="F59" s="100"/>
      <c r="K59" s="100"/>
      <c r="L59">
        <v>326</v>
      </c>
    </row>
    <row r="60" spans="1:12" x14ac:dyDescent="0.35">
      <c r="A60">
        <v>31010</v>
      </c>
      <c r="B60" t="s">
        <v>5065</v>
      </c>
      <c r="C60" s="100"/>
      <c r="D60" s="100"/>
      <c r="E60" s="100">
        <v>171</v>
      </c>
      <c r="F60" s="100"/>
      <c r="K60" s="100"/>
      <c r="L60">
        <v>326</v>
      </c>
    </row>
    <row r="61" spans="1:12" x14ac:dyDescent="0.35">
      <c r="A61">
        <v>31023</v>
      </c>
      <c r="B61" t="s">
        <v>8653</v>
      </c>
      <c r="C61" s="100"/>
      <c r="D61" s="100"/>
      <c r="E61" s="100">
        <v>389</v>
      </c>
      <c r="F61" s="100">
        <v>643</v>
      </c>
      <c r="K61" s="100"/>
      <c r="L61">
        <v>326</v>
      </c>
    </row>
    <row r="62" spans="1:12" x14ac:dyDescent="0.35">
      <c r="A62">
        <v>31036</v>
      </c>
      <c r="B62" t="s">
        <v>8654</v>
      </c>
      <c r="C62" s="100"/>
      <c r="D62" s="100"/>
      <c r="E62" s="100">
        <v>437</v>
      </c>
      <c r="F62" s="100"/>
      <c r="K62" s="100"/>
      <c r="L62">
        <v>326</v>
      </c>
    </row>
    <row r="63" spans="1:12" x14ac:dyDescent="0.35">
      <c r="A63">
        <v>31051</v>
      </c>
      <c r="B63" t="s">
        <v>5658</v>
      </c>
      <c r="C63" s="100"/>
      <c r="D63" s="100">
        <v>200</v>
      </c>
      <c r="E63" s="100"/>
      <c r="F63" s="100"/>
      <c r="K63" s="100"/>
      <c r="L63">
        <v>326</v>
      </c>
    </row>
    <row r="64" spans="1:12" x14ac:dyDescent="0.35">
      <c r="A64">
        <v>31054</v>
      </c>
      <c r="B64" t="s">
        <v>5066</v>
      </c>
      <c r="C64" s="100"/>
      <c r="D64" s="100">
        <v>188</v>
      </c>
      <c r="E64" s="100">
        <v>407</v>
      </c>
      <c r="F64" s="100"/>
      <c r="K64" s="100"/>
      <c r="L64">
        <v>326</v>
      </c>
    </row>
    <row r="65" spans="1:12" x14ac:dyDescent="0.35">
      <c r="A65">
        <v>31058</v>
      </c>
      <c r="B65" t="s">
        <v>4734</v>
      </c>
      <c r="C65" s="100">
        <v>109</v>
      </c>
      <c r="D65" s="100">
        <v>245</v>
      </c>
      <c r="E65" s="100"/>
      <c r="F65" s="100"/>
      <c r="K65" s="100"/>
      <c r="L65">
        <v>326</v>
      </c>
    </row>
    <row r="66" spans="1:12" x14ac:dyDescent="0.35">
      <c r="A66">
        <v>31067</v>
      </c>
      <c r="B66" t="s">
        <v>9375</v>
      </c>
      <c r="C66" s="100"/>
      <c r="D66" s="100"/>
      <c r="E66" s="100">
        <v>742</v>
      </c>
      <c r="F66" s="100"/>
      <c r="K66" s="100"/>
      <c r="L66">
        <v>326</v>
      </c>
    </row>
    <row r="67" spans="1:12" x14ac:dyDescent="0.35">
      <c r="A67">
        <v>31084</v>
      </c>
      <c r="B67" t="s">
        <v>6677</v>
      </c>
      <c r="C67" s="100">
        <v>144</v>
      </c>
      <c r="D67" s="100">
        <v>216</v>
      </c>
      <c r="E67" s="100"/>
      <c r="F67" s="100"/>
      <c r="K67" s="100"/>
      <c r="L67">
        <v>326</v>
      </c>
    </row>
    <row r="68" spans="1:12" x14ac:dyDescent="0.35">
      <c r="A68">
        <v>31407</v>
      </c>
      <c r="B68" t="s">
        <v>800</v>
      </c>
      <c r="C68" s="100">
        <v>9</v>
      </c>
      <c r="D68" s="100">
        <v>159</v>
      </c>
      <c r="E68" s="100">
        <v>215</v>
      </c>
      <c r="F68" s="100"/>
      <c r="K68" s="100"/>
      <c r="L68">
        <v>200</v>
      </c>
    </row>
    <row r="69" spans="1:12" x14ac:dyDescent="0.35">
      <c r="A69">
        <v>31436</v>
      </c>
      <c r="B69" t="s">
        <v>61</v>
      </c>
      <c r="C69" s="100">
        <v>70</v>
      </c>
      <c r="D69" s="100">
        <v>245</v>
      </c>
      <c r="E69" s="100">
        <v>521</v>
      </c>
      <c r="F69" s="100"/>
      <c r="K69" s="100"/>
      <c r="L69">
        <v>200</v>
      </c>
    </row>
    <row r="70" spans="1:12" x14ac:dyDescent="0.35">
      <c r="A70">
        <v>31454</v>
      </c>
      <c r="B70" t="s">
        <v>5373</v>
      </c>
      <c r="C70" s="100"/>
      <c r="D70" s="100"/>
      <c r="E70" s="100">
        <v>516</v>
      </c>
      <c r="F70" s="100"/>
      <c r="K70" s="100"/>
      <c r="L70">
        <v>200</v>
      </c>
    </row>
    <row r="71" spans="1:12" x14ac:dyDescent="0.35">
      <c r="A71">
        <v>31459</v>
      </c>
      <c r="B71" t="s">
        <v>5332</v>
      </c>
      <c r="C71" s="100"/>
      <c r="D71" s="100">
        <v>217</v>
      </c>
      <c r="E71" s="100"/>
      <c r="F71" s="100"/>
      <c r="K71" s="100"/>
      <c r="L71">
        <v>200</v>
      </c>
    </row>
    <row r="72" spans="1:12" x14ac:dyDescent="0.35">
      <c r="A72">
        <v>31486</v>
      </c>
      <c r="B72" t="s">
        <v>11183</v>
      </c>
      <c r="C72" s="100"/>
      <c r="D72" s="100">
        <v>513</v>
      </c>
      <c r="E72" s="100"/>
      <c r="F72" s="100"/>
      <c r="K72" s="100"/>
      <c r="L72">
        <v>200</v>
      </c>
    </row>
    <row r="73" spans="1:12" x14ac:dyDescent="0.35">
      <c r="A73">
        <v>31608</v>
      </c>
      <c r="B73" t="s">
        <v>5111</v>
      </c>
      <c r="C73" s="100">
        <v>104</v>
      </c>
      <c r="D73" s="100">
        <v>235</v>
      </c>
      <c r="E73" s="100">
        <v>568</v>
      </c>
      <c r="F73" s="100">
        <v>1148</v>
      </c>
      <c r="K73" s="100"/>
      <c r="L73">
        <v>200</v>
      </c>
    </row>
    <row r="74" spans="1:12" x14ac:dyDescent="0.35">
      <c r="A74">
        <v>31620</v>
      </c>
      <c r="B74" t="s">
        <v>5113</v>
      </c>
      <c r="C74" s="100">
        <v>70</v>
      </c>
      <c r="D74" s="100">
        <v>294</v>
      </c>
      <c r="E74" s="100">
        <v>454</v>
      </c>
      <c r="F74" s="100"/>
      <c r="K74" s="100"/>
      <c r="L74">
        <v>200</v>
      </c>
    </row>
    <row r="75" spans="1:12" x14ac:dyDescent="0.35">
      <c r="A75">
        <v>31624</v>
      </c>
      <c r="B75" t="s">
        <v>717</v>
      </c>
      <c r="C75" s="100">
        <v>70</v>
      </c>
      <c r="D75" s="100">
        <v>490</v>
      </c>
      <c r="E75" s="100">
        <v>997</v>
      </c>
      <c r="F75" s="100"/>
      <c r="K75" s="100"/>
      <c r="L75">
        <v>200</v>
      </c>
    </row>
    <row r="76" spans="1:12" x14ac:dyDescent="0.35">
      <c r="A76">
        <v>31625</v>
      </c>
      <c r="B76" t="s">
        <v>6011</v>
      </c>
      <c r="C76" s="100"/>
      <c r="D76" s="100"/>
      <c r="E76" s="100">
        <v>630</v>
      </c>
      <c r="F76" s="100"/>
      <c r="K76" s="100"/>
      <c r="L76">
        <v>200</v>
      </c>
    </row>
    <row r="77" spans="1:12" x14ac:dyDescent="0.35">
      <c r="A77">
        <v>31633</v>
      </c>
      <c r="B77" t="s">
        <v>12962</v>
      </c>
      <c r="C77" s="160"/>
      <c r="D77" s="100"/>
      <c r="E77" s="100"/>
      <c r="F77" s="100"/>
      <c r="K77" s="100"/>
      <c r="L77">
        <v>200</v>
      </c>
    </row>
    <row r="78" spans="1:12" x14ac:dyDescent="0.35">
      <c r="A78">
        <v>31652</v>
      </c>
      <c r="B78" t="s">
        <v>4621</v>
      </c>
      <c r="C78" s="100">
        <v>78</v>
      </c>
      <c r="D78" s="100">
        <v>280</v>
      </c>
      <c r="E78" s="100">
        <v>496</v>
      </c>
      <c r="F78" s="100"/>
      <c r="K78" s="100"/>
      <c r="L78">
        <v>200</v>
      </c>
    </row>
    <row r="79" spans="1:12" x14ac:dyDescent="0.35">
      <c r="A79">
        <v>31660</v>
      </c>
      <c r="B79" t="s">
        <v>4660</v>
      </c>
      <c r="C79" s="100">
        <v>79</v>
      </c>
      <c r="D79" s="100">
        <v>227</v>
      </c>
      <c r="E79" s="100">
        <v>401</v>
      </c>
      <c r="F79" s="100"/>
      <c r="K79" s="100"/>
      <c r="L79">
        <v>311</v>
      </c>
    </row>
    <row r="80" spans="1:12" x14ac:dyDescent="0.35">
      <c r="A80">
        <v>31662</v>
      </c>
      <c r="B80" t="s">
        <v>4619</v>
      </c>
      <c r="C80" s="100">
        <v>38.9</v>
      </c>
      <c r="D80" s="100">
        <v>201</v>
      </c>
      <c r="E80" s="160"/>
      <c r="F80" s="100"/>
      <c r="K80" s="100"/>
      <c r="L80">
        <v>200</v>
      </c>
    </row>
    <row r="81" spans="1:12" x14ac:dyDescent="0.35">
      <c r="A81">
        <v>31663</v>
      </c>
      <c r="B81" t="s">
        <v>4545</v>
      </c>
      <c r="C81" s="100">
        <v>110</v>
      </c>
      <c r="D81" s="100">
        <v>395</v>
      </c>
      <c r="E81" s="100">
        <v>633</v>
      </c>
      <c r="F81" s="100">
        <v>853</v>
      </c>
      <c r="K81" s="100"/>
      <c r="L81">
        <v>311</v>
      </c>
    </row>
    <row r="82" spans="1:12" x14ac:dyDescent="0.35">
      <c r="A82">
        <v>31721</v>
      </c>
      <c r="B82" t="s">
        <v>4568</v>
      </c>
      <c r="C82" s="100">
        <v>300</v>
      </c>
      <c r="D82" s="100">
        <v>429</v>
      </c>
      <c r="E82" s="100">
        <v>663</v>
      </c>
      <c r="F82" s="100"/>
      <c r="K82" s="100"/>
      <c r="L82">
        <v>311</v>
      </c>
    </row>
    <row r="83" spans="1:12" x14ac:dyDescent="0.35">
      <c r="A83">
        <v>31734</v>
      </c>
      <c r="B83" t="s">
        <v>12671</v>
      </c>
      <c r="C83" s="100"/>
      <c r="D83" s="160"/>
      <c r="E83" s="100"/>
      <c r="F83" s="100"/>
      <c r="K83" s="100"/>
      <c r="L83">
        <v>311</v>
      </c>
    </row>
    <row r="84" spans="1:12" x14ac:dyDescent="0.35">
      <c r="A84">
        <v>31742</v>
      </c>
      <c r="B84" t="s">
        <v>9904</v>
      </c>
      <c r="C84" s="100"/>
      <c r="D84" s="100">
        <v>14</v>
      </c>
      <c r="E84" s="100"/>
      <c r="F84" s="100"/>
      <c r="K84" s="100"/>
      <c r="L84">
        <v>311</v>
      </c>
    </row>
    <row r="85" spans="1:12" x14ac:dyDescent="0.35">
      <c r="A85">
        <v>31743</v>
      </c>
      <c r="B85" t="s">
        <v>4521</v>
      </c>
      <c r="C85" s="100">
        <v>300</v>
      </c>
      <c r="D85" s="100">
        <v>429</v>
      </c>
      <c r="E85" s="100">
        <v>663</v>
      </c>
      <c r="F85" s="100"/>
      <c r="K85" s="100"/>
      <c r="L85">
        <v>311</v>
      </c>
    </row>
    <row r="86" spans="1:12" x14ac:dyDescent="0.35">
      <c r="A86">
        <v>31754</v>
      </c>
      <c r="B86" t="s">
        <v>62</v>
      </c>
      <c r="C86" s="100">
        <v>35</v>
      </c>
      <c r="D86" s="100">
        <v>76</v>
      </c>
      <c r="E86" s="160"/>
      <c r="F86" s="100"/>
      <c r="K86" s="100"/>
      <c r="L86">
        <v>311</v>
      </c>
    </row>
    <row r="87" spans="1:12" x14ac:dyDescent="0.35">
      <c r="A87">
        <v>31759</v>
      </c>
      <c r="B87" t="s">
        <v>9294</v>
      </c>
      <c r="C87" s="100"/>
      <c r="D87" s="100">
        <v>36</v>
      </c>
      <c r="E87" s="100"/>
      <c r="F87" s="100"/>
      <c r="K87" s="100"/>
      <c r="L87">
        <v>311</v>
      </c>
    </row>
    <row r="88" spans="1:12" x14ac:dyDescent="0.35">
      <c r="A88">
        <v>31768</v>
      </c>
      <c r="B88" t="s">
        <v>4991</v>
      </c>
      <c r="C88" s="100"/>
      <c r="D88" s="100">
        <v>182</v>
      </c>
      <c r="E88" s="100"/>
      <c r="F88" s="100"/>
      <c r="K88" s="100"/>
      <c r="L88">
        <v>311</v>
      </c>
    </row>
    <row r="89" spans="1:12" x14ac:dyDescent="0.35">
      <c r="A89">
        <v>31807</v>
      </c>
      <c r="B89" t="s">
        <v>4706</v>
      </c>
      <c r="C89" s="100"/>
      <c r="D89" s="100">
        <v>209</v>
      </c>
      <c r="E89" s="100"/>
      <c r="F89" s="100"/>
      <c r="K89" s="100"/>
      <c r="L89">
        <v>311</v>
      </c>
    </row>
    <row r="90" spans="1:12" x14ac:dyDescent="0.35">
      <c r="A90">
        <v>31818</v>
      </c>
      <c r="B90" t="s">
        <v>17635</v>
      </c>
      <c r="C90" s="100">
        <v>7</v>
      </c>
      <c r="D90" s="100">
        <v>30</v>
      </c>
      <c r="E90" s="100"/>
      <c r="F90" s="100"/>
      <c r="K90" s="100"/>
      <c r="L90">
        <v>311</v>
      </c>
    </row>
    <row r="91" spans="1:12" x14ac:dyDescent="0.35">
      <c r="A91">
        <v>31833</v>
      </c>
      <c r="B91" t="s">
        <v>758</v>
      </c>
      <c r="C91" s="100"/>
      <c r="D91" s="100">
        <v>480</v>
      </c>
      <c r="E91" s="100"/>
      <c r="F91" s="100"/>
      <c r="K91" s="100"/>
      <c r="L91">
        <v>311</v>
      </c>
    </row>
    <row r="92" spans="1:12" x14ac:dyDescent="0.35">
      <c r="A92">
        <v>31854</v>
      </c>
      <c r="B92" t="s">
        <v>4860</v>
      </c>
      <c r="C92" s="100">
        <v>147.30000000000001</v>
      </c>
      <c r="D92" s="100">
        <v>425.2</v>
      </c>
      <c r="E92" s="100">
        <v>698.9</v>
      </c>
      <c r="F92" s="100"/>
      <c r="K92" s="100"/>
      <c r="L92">
        <v>311</v>
      </c>
    </row>
    <row r="93" spans="1:12" x14ac:dyDescent="0.35">
      <c r="A93">
        <v>31859</v>
      </c>
      <c r="B93" t="s">
        <v>6948</v>
      </c>
      <c r="C93" s="100">
        <v>253</v>
      </c>
      <c r="D93" s="100">
        <v>300</v>
      </c>
      <c r="E93" s="100">
        <v>463.6</v>
      </c>
      <c r="F93" s="100"/>
      <c r="K93" s="100"/>
      <c r="L93">
        <v>311</v>
      </c>
    </row>
    <row r="94" spans="1:12" x14ac:dyDescent="0.35">
      <c r="A94">
        <v>31862</v>
      </c>
      <c r="B94" t="s">
        <v>6641</v>
      </c>
      <c r="C94" s="100"/>
      <c r="D94" s="100"/>
      <c r="E94" s="100">
        <v>189</v>
      </c>
      <c r="F94" s="100"/>
      <c r="K94" s="100"/>
      <c r="L94">
        <v>311</v>
      </c>
    </row>
    <row r="95" spans="1:12" x14ac:dyDescent="0.35">
      <c r="A95">
        <v>31866</v>
      </c>
      <c r="B95" t="s">
        <v>6554</v>
      </c>
      <c r="C95" s="100">
        <v>63</v>
      </c>
      <c r="D95" s="100"/>
      <c r="E95" s="100"/>
      <c r="F95" s="100"/>
      <c r="K95" s="100"/>
      <c r="L95">
        <v>311</v>
      </c>
    </row>
    <row r="96" spans="1:12" x14ac:dyDescent="0.35">
      <c r="A96">
        <v>31872</v>
      </c>
      <c r="B96" t="s">
        <v>7058</v>
      </c>
      <c r="C96" s="100"/>
      <c r="D96" s="100">
        <v>181.5</v>
      </c>
      <c r="E96" s="100">
        <v>461.5</v>
      </c>
      <c r="F96" s="100"/>
      <c r="K96" s="100"/>
      <c r="L96">
        <v>311</v>
      </c>
    </row>
    <row r="97" spans="1:12" x14ac:dyDescent="0.35">
      <c r="A97">
        <v>31876</v>
      </c>
      <c r="B97" t="s">
        <v>9293</v>
      </c>
      <c r="C97" s="100">
        <v>182</v>
      </c>
      <c r="D97" s="100"/>
      <c r="E97" s="100"/>
      <c r="F97" s="100"/>
      <c r="K97" s="100"/>
      <c r="L97">
        <v>311</v>
      </c>
    </row>
    <row r="98" spans="1:12" x14ac:dyDescent="0.35">
      <c r="A98">
        <v>31879</v>
      </c>
      <c r="B98" t="s">
        <v>6303</v>
      </c>
      <c r="C98" s="100"/>
      <c r="D98" s="100"/>
      <c r="E98" s="100">
        <v>140</v>
      </c>
      <c r="F98" s="100"/>
      <c r="K98" s="100"/>
      <c r="L98">
        <v>311</v>
      </c>
    </row>
    <row r="99" spans="1:12" x14ac:dyDescent="0.35">
      <c r="A99">
        <v>31886</v>
      </c>
      <c r="B99" t="s">
        <v>9495</v>
      </c>
      <c r="C99" s="100"/>
      <c r="D99" s="100">
        <v>465</v>
      </c>
      <c r="E99" s="100">
        <v>1012</v>
      </c>
      <c r="F99" s="100"/>
      <c r="K99" s="100"/>
      <c r="L99">
        <v>253</v>
      </c>
    </row>
    <row r="100" spans="1:12" x14ac:dyDescent="0.35">
      <c r="A100">
        <v>31889</v>
      </c>
      <c r="B100" t="s">
        <v>6279</v>
      </c>
      <c r="C100" s="100"/>
      <c r="D100" s="100"/>
      <c r="E100" s="100">
        <v>3640</v>
      </c>
      <c r="F100" s="100"/>
      <c r="K100" s="100"/>
      <c r="L100">
        <v>311</v>
      </c>
    </row>
    <row r="101" spans="1:12" x14ac:dyDescent="0.35">
      <c r="A101">
        <v>31894</v>
      </c>
      <c r="B101" t="s">
        <v>6249</v>
      </c>
      <c r="C101" s="100"/>
      <c r="D101" s="100"/>
      <c r="E101" s="100">
        <v>275</v>
      </c>
      <c r="F101" s="100"/>
      <c r="K101" s="100">
        <v>1</v>
      </c>
      <c r="L101">
        <v>128</v>
      </c>
    </row>
    <row r="102" spans="1:12" x14ac:dyDescent="0.35">
      <c r="A102">
        <v>32008</v>
      </c>
      <c r="B102" t="s">
        <v>6314</v>
      </c>
      <c r="C102" s="100"/>
      <c r="D102" s="100"/>
      <c r="E102" s="100">
        <v>798</v>
      </c>
      <c r="F102" s="100"/>
      <c r="K102" s="100"/>
      <c r="L102">
        <v>310</v>
      </c>
    </row>
    <row r="103" spans="1:12" x14ac:dyDescent="0.35">
      <c r="A103">
        <v>32054</v>
      </c>
      <c r="B103" t="s">
        <v>7089</v>
      </c>
      <c r="C103" s="100"/>
      <c r="D103" s="160"/>
      <c r="E103" s="100"/>
      <c r="F103" s="100"/>
      <c r="K103" s="100"/>
      <c r="L103">
        <v>310</v>
      </c>
    </row>
    <row r="104" spans="1:12" x14ac:dyDescent="0.35">
      <c r="A104">
        <v>32062</v>
      </c>
      <c r="B104" t="s">
        <v>5112</v>
      </c>
      <c r="C104" s="100"/>
      <c r="D104" s="100">
        <v>607</v>
      </c>
      <c r="E104" s="100">
        <v>854</v>
      </c>
      <c r="F104" s="100">
        <v>1844</v>
      </c>
      <c r="K104" s="100"/>
      <c r="L104">
        <v>310</v>
      </c>
    </row>
    <row r="105" spans="1:12" x14ac:dyDescent="0.35">
      <c r="A105">
        <v>32079</v>
      </c>
      <c r="B105" t="s">
        <v>4582</v>
      </c>
      <c r="C105" s="100">
        <v>132</v>
      </c>
      <c r="D105" s="100">
        <v>263</v>
      </c>
      <c r="E105" s="100">
        <v>548</v>
      </c>
      <c r="F105" s="100"/>
      <c r="K105" s="100"/>
      <c r="L105">
        <v>310</v>
      </c>
    </row>
    <row r="106" spans="1:12" x14ac:dyDescent="0.35">
      <c r="A106">
        <v>32110</v>
      </c>
      <c r="B106" t="s">
        <v>4603</v>
      </c>
      <c r="C106" s="100">
        <v>106</v>
      </c>
      <c r="D106" s="100">
        <v>390</v>
      </c>
      <c r="E106" s="100">
        <v>1050</v>
      </c>
      <c r="F106" s="100"/>
      <c r="K106" s="100"/>
      <c r="L106">
        <v>310</v>
      </c>
    </row>
    <row r="107" spans="1:12" x14ac:dyDescent="0.35">
      <c r="A107">
        <v>32130</v>
      </c>
      <c r="B107" t="s">
        <v>13871</v>
      </c>
      <c r="C107" s="100"/>
      <c r="D107" s="100">
        <v>180</v>
      </c>
      <c r="E107" s="100">
        <v>414</v>
      </c>
      <c r="F107" s="100"/>
      <c r="K107" s="100"/>
      <c r="L107">
        <v>413</v>
      </c>
    </row>
    <row r="108" spans="1:12" x14ac:dyDescent="0.35">
      <c r="A108">
        <v>32135</v>
      </c>
      <c r="B108" t="s">
        <v>12003</v>
      </c>
      <c r="C108" s="100"/>
      <c r="D108" s="100">
        <v>299</v>
      </c>
      <c r="E108" s="100"/>
      <c r="F108" s="100"/>
      <c r="K108" s="100"/>
      <c r="L108">
        <v>300</v>
      </c>
    </row>
    <row r="109" spans="1:12" x14ac:dyDescent="0.35">
      <c r="A109">
        <v>32611</v>
      </c>
      <c r="B109" t="s">
        <v>5972</v>
      </c>
      <c r="C109" s="100"/>
      <c r="D109" s="100"/>
      <c r="E109" s="100">
        <v>448</v>
      </c>
      <c r="F109" s="100"/>
      <c r="K109" s="100"/>
      <c r="L109">
        <v>313</v>
      </c>
    </row>
    <row r="110" spans="1:12" x14ac:dyDescent="0.35">
      <c r="A110">
        <v>32650</v>
      </c>
      <c r="B110" t="s">
        <v>5928</v>
      </c>
      <c r="C110" s="100">
        <v>157</v>
      </c>
      <c r="D110" s="100">
        <v>243</v>
      </c>
      <c r="E110" s="100">
        <v>603</v>
      </c>
      <c r="F110" s="100"/>
      <c r="K110" s="100"/>
      <c r="L110">
        <v>314</v>
      </c>
    </row>
    <row r="111" spans="1:12" x14ac:dyDescent="0.35">
      <c r="A111">
        <v>32652</v>
      </c>
      <c r="B111" t="s">
        <v>5873</v>
      </c>
      <c r="C111" s="100"/>
      <c r="D111" s="100">
        <v>222</v>
      </c>
      <c r="E111" s="100">
        <v>618</v>
      </c>
      <c r="F111" s="100"/>
      <c r="K111" s="100"/>
      <c r="L111">
        <v>314</v>
      </c>
    </row>
    <row r="112" spans="1:12" x14ac:dyDescent="0.35">
      <c r="A112">
        <v>32663</v>
      </c>
      <c r="B112" t="s">
        <v>7254</v>
      </c>
      <c r="C112" s="100">
        <v>71</v>
      </c>
      <c r="D112" s="100">
        <v>414</v>
      </c>
      <c r="E112" s="100">
        <v>810</v>
      </c>
      <c r="F112" s="100"/>
      <c r="K112" s="100"/>
      <c r="L112">
        <v>314</v>
      </c>
    </row>
    <row r="113" spans="1:12" x14ac:dyDescent="0.35">
      <c r="A113">
        <v>32688</v>
      </c>
      <c r="B113" t="s">
        <v>7018</v>
      </c>
      <c r="C113" s="100">
        <v>90.9</v>
      </c>
      <c r="D113" s="100">
        <v>370.9</v>
      </c>
      <c r="E113" s="100">
        <v>610.9</v>
      </c>
      <c r="F113" s="100"/>
      <c r="K113" s="100"/>
      <c r="L113">
        <v>314</v>
      </c>
    </row>
    <row r="114" spans="1:12" x14ac:dyDescent="0.35">
      <c r="A114">
        <v>33024</v>
      </c>
      <c r="B114" t="s">
        <v>831</v>
      </c>
      <c r="C114" s="100">
        <v>16.75</v>
      </c>
      <c r="D114" s="100">
        <v>413.65</v>
      </c>
      <c r="E114" s="100">
        <v>1170.4000000000001</v>
      </c>
      <c r="F114" s="100"/>
      <c r="K114" s="100"/>
      <c r="L114">
        <v>314</v>
      </c>
    </row>
    <row r="115" spans="1:12" x14ac:dyDescent="0.35">
      <c r="A115">
        <v>33035</v>
      </c>
      <c r="B115" t="s">
        <v>10344</v>
      </c>
      <c r="C115" s="100"/>
      <c r="D115" s="160"/>
      <c r="E115" s="100"/>
      <c r="F115" s="100"/>
      <c r="K115" s="100"/>
      <c r="L115">
        <v>315</v>
      </c>
    </row>
    <row r="116" spans="1:12" x14ac:dyDescent="0.35">
      <c r="A116">
        <v>33052</v>
      </c>
      <c r="B116" t="s">
        <v>7019</v>
      </c>
      <c r="C116" s="100">
        <v>108.2</v>
      </c>
      <c r="D116" s="100">
        <v>120</v>
      </c>
      <c r="E116" s="100">
        <v>392</v>
      </c>
      <c r="F116" s="100"/>
      <c r="K116" s="100"/>
      <c r="L116">
        <v>315</v>
      </c>
    </row>
    <row r="117" spans="1:12" x14ac:dyDescent="0.35">
      <c r="A117">
        <v>33054</v>
      </c>
      <c r="B117" t="s">
        <v>5596</v>
      </c>
      <c r="C117" s="100">
        <v>218</v>
      </c>
      <c r="D117" s="100">
        <v>278</v>
      </c>
      <c r="E117" s="100">
        <v>718</v>
      </c>
      <c r="F117" s="100"/>
      <c r="K117" s="100"/>
      <c r="L117">
        <v>315</v>
      </c>
    </row>
    <row r="118" spans="1:12" x14ac:dyDescent="0.35">
      <c r="A118">
        <v>34002</v>
      </c>
      <c r="B118" t="s">
        <v>5520</v>
      </c>
      <c r="C118" s="100"/>
      <c r="D118" s="100">
        <v>311</v>
      </c>
      <c r="E118" s="100">
        <v>525</v>
      </c>
      <c r="F118" s="100"/>
      <c r="K118" s="100"/>
      <c r="L118">
        <v>312</v>
      </c>
    </row>
    <row r="119" spans="1:12" x14ac:dyDescent="0.35">
      <c r="A119">
        <v>34005</v>
      </c>
      <c r="B119" t="s">
        <v>5501</v>
      </c>
      <c r="C119" s="100">
        <v>15</v>
      </c>
      <c r="D119" s="100">
        <v>150</v>
      </c>
      <c r="E119" s="100">
        <v>304</v>
      </c>
      <c r="F119" s="100"/>
      <c r="K119" s="100"/>
      <c r="L119">
        <v>312</v>
      </c>
    </row>
    <row r="120" spans="1:12" x14ac:dyDescent="0.35">
      <c r="A120">
        <v>34022</v>
      </c>
      <c r="B120" t="s">
        <v>4798</v>
      </c>
      <c r="C120" s="100"/>
      <c r="D120" s="100">
        <v>393</v>
      </c>
      <c r="E120" s="100">
        <v>547</v>
      </c>
      <c r="F120" s="100"/>
      <c r="K120" s="100"/>
      <c r="L120">
        <v>312</v>
      </c>
    </row>
    <row r="121" spans="1:12" x14ac:dyDescent="0.35">
      <c r="A121">
        <v>34052</v>
      </c>
      <c r="B121" t="s">
        <v>1473</v>
      </c>
      <c r="C121" s="100">
        <v>144</v>
      </c>
      <c r="D121" s="100">
        <v>210</v>
      </c>
      <c r="E121" s="100">
        <v>338</v>
      </c>
      <c r="F121" s="100">
        <v>668</v>
      </c>
      <c r="K121" s="100"/>
      <c r="L121">
        <v>312</v>
      </c>
    </row>
    <row r="122" spans="1:12" x14ac:dyDescent="0.35">
      <c r="A122">
        <v>34053</v>
      </c>
      <c r="B122" t="s">
        <v>4966</v>
      </c>
      <c r="C122" s="100"/>
      <c r="D122" s="100">
        <v>170</v>
      </c>
      <c r="E122" s="100">
        <v>306</v>
      </c>
      <c r="F122" s="100"/>
      <c r="K122" s="100"/>
      <c r="L122">
        <v>312</v>
      </c>
    </row>
    <row r="123" spans="1:12" x14ac:dyDescent="0.35">
      <c r="A123">
        <v>34056</v>
      </c>
      <c r="B123" t="s">
        <v>5181</v>
      </c>
      <c r="C123" s="100">
        <v>178</v>
      </c>
      <c r="D123" s="100">
        <v>429</v>
      </c>
      <c r="E123" s="100"/>
      <c r="F123" s="100"/>
      <c r="K123" s="100"/>
      <c r="L123">
        <v>312</v>
      </c>
    </row>
    <row r="124" spans="1:12" x14ac:dyDescent="0.35">
      <c r="A124">
        <v>34060</v>
      </c>
      <c r="B124" t="s">
        <v>7839</v>
      </c>
      <c r="C124" s="100"/>
      <c r="D124" s="100"/>
      <c r="E124" s="100">
        <v>230</v>
      </c>
      <c r="F124" s="100"/>
      <c r="K124" s="100"/>
      <c r="L124">
        <v>312</v>
      </c>
    </row>
    <row r="125" spans="1:12" x14ac:dyDescent="0.35">
      <c r="A125">
        <v>34085</v>
      </c>
      <c r="B125" t="s">
        <v>5052</v>
      </c>
      <c r="C125" s="100">
        <v>98</v>
      </c>
      <c r="D125" s="100">
        <v>263</v>
      </c>
      <c r="E125" s="100">
        <v>445</v>
      </c>
      <c r="F125" s="100">
        <v>690</v>
      </c>
      <c r="K125" s="100"/>
      <c r="L125">
        <v>312</v>
      </c>
    </row>
    <row r="126" spans="1:12" x14ac:dyDescent="0.35">
      <c r="A126">
        <v>34093</v>
      </c>
      <c r="B126" t="s">
        <v>4938</v>
      </c>
      <c r="C126" s="100">
        <v>65</v>
      </c>
      <c r="D126" s="100">
        <v>156</v>
      </c>
      <c r="E126" s="100">
        <v>513</v>
      </c>
      <c r="F126" s="100"/>
      <c r="K126" s="100"/>
      <c r="L126">
        <v>312</v>
      </c>
    </row>
    <row r="127" spans="1:12" x14ac:dyDescent="0.35">
      <c r="A127">
        <v>34254</v>
      </c>
      <c r="B127" t="s">
        <v>12613</v>
      </c>
      <c r="C127" s="100">
        <v>120</v>
      </c>
      <c r="D127" s="100">
        <v>368.1</v>
      </c>
      <c r="E127" s="100"/>
      <c r="F127" s="100"/>
      <c r="K127" s="100"/>
      <c r="L127">
        <v>312</v>
      </c>
    </row>
    <row r="128" spans="1:12" x14ac:dyDescent="0.35">
      <c r="A128">
        <v>34506</v>
      </c>
      <c r="B128" t="s">
        <v>17300</v>
      </c>
      <c r="C128" s="100"/>
      <c r="D128" s="100">
        <v>277</v>
      </c>
      <c r="E128" s="100"/>
      <c r="F128" s="100"/>
      <c r="K128" s="100"/>
      <c r="L128">
        <v>312</v>
      </c>
    </row>
    <row r="129" spans="1:12" x14ac:dyDescent="0.35">
      <c r="A129">
        <v>34507</v>
      </c>
      <c r="B129" t="s">
        <v>5168</v>
      </c>
      <c r="C129" s="100"/>
      <c r="D129" s="100">
        <v>280</v>
      </c>
      <c r="E129" s="100">
        <v>409</v>
      </c>
      <c r="F129" s="100"/>
      <c r="K129" s="100"/>
      <c r="L129">
        <v>312</v>
      </c>
    </row>
    <row r="130" spans="1:12" x14ac:dyDescent="0.35">
      <c r="A130">
        <v>34525</v>
      </c>
      <c r="B130" t="s">
        <v>12825</v>
      </c>
      <c r="C130" s="100">
        <v>150</v>
      </c>
      <c r="D130" s="100">
        <v>287</v>
      </c>
      <c r="E130" s="100"/>
      <c r="F130" s="100"/>
      <c r="K130" s="100"/>
      <c r="L130">
        <v>312</v>
      </c>
    </row>
    <row r="131" spans="1:12" x14ac:dyDescent="0.35">
      <c r="A131">
        <v>34582</v>
      </c>
      <c r="B131" t="s">
        <v>5700</v>
      </c>
      <c r="C131" s="100">
        <v>280</v>
      </c>
      <c r="D131" s="100">
        <v>300</v>
      </c>
      <c r="E131" s="100">
        <v>427</v>
      </c>
      <c r="F131" s="100">
        <v>592</v>
      </c>
      <c r="K131" s="100"/>
      <c r="L131">
        <v>312</v>
      </c>
    </row>
    <row r="132" spans="1:12" x14ac:dyDescent="0.35">
      <c r="A132">
        <v>34584</v>
      </c>
      <c r="B132" t="s">
        <v>12597</v>
      </c>
      <c r="C132" s="100">
        <v>103.9</v>
      </c>
      <c r="D132" s="100">
        <v>216.4</v>
      </c>
      <c r="E132" s="100">
        <v>386.4</v>
      </c>
      <c r="F132" s="100"/>
      <c r="K132" s="100"/>
      <c r="L132">
        <v>312</v>
      </c>
    </row>
    <row r="133" spans="1:12" x14ac:dyDescent="0.35">
      <c r="A133">
        <v>34592</v>
      </c>
      <c r="B133" t="s">
        <v>6181</v>
      </c>
      <c r="C133" s="100">
        <v>107</v>
      </c>
      <c r="D133" s="100">
        <v>221</v>
      </c>
      <c r="E133" s="100">
        <v>407</v>
      </c>
      <c r="F133" s="100"/>
      <c r="K133" s="100"/>
      <c r="L133">
        <v>312</v>
      </c>
    </row>
    <row r="134" spans="1:12" x14ac:dyDescent="0.35">
      <c r="A134">
        <v>34593</v>
      </c>
      <c r="B134" t="s">
        <v>5195</v>
      </c>
      <c r="C134" s="100">
        <v>170</v>
      </c>
      <c r="D134" s="100">
        <v>479</v>
      </c>
      <c r="E134" s="100">
        <v>851</v>
      </c>
      <c r="F134" s="100">
        <v>1264</v>
      </c>
      <c r="K134" s="100"/>
      <c r="L134">
        <v>312</v>
      </c>
    </row>
    <row r="135" spans="1:12" x14ac:dyDescent="0.35">
      <c r="A135">
        <v>34597</v>
      </c>
      <c r="B135" t="s">
        <v>6343</v>
      </c>
      <c r="C135" s="100">
        <v>315</v>
      </c>
      <c r="D135" s="100">
        <v>441</v>
      </c>
      <c r="E135" s="100"/>
      <c r="F135" s="100"/>
      <c r="K135" s="100"/>
      <c r="L135">
        <v>312</v>
      </c>
    </row>
    <row r="136" spans="1:12" x14ac:dyDescent="0.35">
      <c r="A136">
        <v>35052</v>
      </c>
      <c r="B136" t="s">
        <v>6021</v>
      </c>
      <c r="C136" s="100">
        <v>85.5</v>
      </c>
      <c r="D136" s="100">
        <v>140</v>
      </c>
      <c r="E136" s="100"/>
      <c r="F136" s="100"/>
      <c r="K136" s="100"/>
      <c r="L136">
        <v>334</v>
      </c>
    </row>
    <row r="137" spans="1:12" x14ac:dyDescent="0.35">
      <c r="A137">
        <v>35071</v>
      </c>
      <c r="B137" t="s">
        <v>830</v>
      </c>
      <c r="C137" s="100">
        <v>86</v>
      </c>
      <c r="D137" s="100">
        <v>231</v>
      </c>
      <c r="E137" s="160"/>
      <c r="F137" s="100"/>
      <c r="K137" s="100"/>
      <c r="L137">
        <v>324</v>
      </c>
    </row>
    <row r="138" spans="1:12" x14ac:dyDescent="0.35">
      <c r="A138">
        <v>42022</v>
      </c>
      <c r="B138" t="s">
        <v>5278</v>
      </c>
      <c r="C138" s="100">
        <v>435</v>
      </c>
      <c r="D138" s="100"/>
      <c r="E138" s="100"/>
      <c r="F138" s="100">
        <v>4470</v>
      </c>
      <c r="K138" s="100"/>
      <c r="L138">
        <v>212</v>
      </c>
    </row>
    <row r="139" spans="1:12" x14ac:dyDescent="0.35">
      <c r="A139">
        <v>42093</v>
      </c>
      <c r="B139" t="s">
        <v>818</v>
      </c>
      <c r="C139" s="100"/>
      <c r="D139" s="100">
        <v>424</v>
      </c>
      <c r="E139" s="100"/>
      <c r="F139" s="100"/>
      <c r="K139" s="100"/>
      <c r="L139">
        <v>343</v>
      </c>
    </row>
    <row r="140" spans="1:12" x14ac:dyDescent="0.35">
      <c r="A140">
        <v>42661</v>
      </c>
      <c r="B140" t="s">
        <v>8999</v>
      </c>
      <c r="C140" s="100"/>
      <c r="D140" s="100"/>
      <c r="E140" s="100">
        <v>1155</v>
      </c>
      <c r="F140" s="100"/>
      <c r="K140" s="100"/>
      <c r="L140">
        <v>334</v>
      </c>
    </row>
    <row r="141" spans="1:12" x14ac:dyDescent="0.35">
      <c r="A141">
        <v>42686</v>
      </c>
      <c r="B141" t="s">
        <v>6936</v>
      </c>
      <c r="C141" s="100">
        <v>65.3</v>
      </c>
      <c r="D141" s="100">
        <v>211</v>
      </c>
      <c r="E141" s="100"/>
      <c r="F141" s="100"/>
      <c r="K141" s="100"/>
      <c r="L141">
        <v>334</v>
      </c>
    </row>
    <row r="142" spans="1:12" x14ac:dyDescent="0.35">
      <c r="A142">
        <v>42752</v>
      </c>
      <c r="B142" t="s">
        <v>10081</v>
      </c>
      <c r="C142" s="100">
        <v>125</v>
      </c>
      <c r="D142" s="100">
        <v>190</v>
      </c>
      <c r="E142" s="100"/>
      <c r="F142" s="100"/>
      <c r="K142" s="100"/>
      <c r="L142">
        <v>221</v>
      </c>
    </row>
    <row r="143" spans="1:12" x14ac:dyDescent="0.35">
      <c r="A143">
        <v>42757</v>
      </c>
      <c r="B143" t="s">
        <v>11917</v>
      </c>
      <c r="C143" s="100">
        <v>150</v>
      </c>
      <c r="D143" s="100"/>
      <c r="E143" s="100"/>
      <c r="F143" s="100"/>
      <c r="K143" s="100"/>
      <c r="L143">
        <v>334</v>
      </c>
    </row>
    <row r="144" spans="1:12" x14ac:dyDescent="0.35">
      <c r="A144">
        <v>42759</v>
      </c>
      <c r="B144" t="s">
        <v>10080</v>
      </c>
      <c r="C144" s="100"/>
      <c r="D144" s="100">
        <v>455.9</v>
      </c>
      <c r="E144" s="100"/>
      <c r="F144" s="100"/>
      <c r="K144" s="100"/>
      <c r="L144">
        <v>334</v>
      </c>
    </row>
    <row r="145" spans="1:12" x14ac:dyDescent="0.35">
      <c r="A145">
        <v>42815</v>
      </c>
      <c r="B145" t="s">
        <v>7338</v>
      </c>
      <c r="C145" s="100">
        <v>62.4</v>
      </c>
      <c r="D145" s="100">
        <v>152.4</v>
      </c>
      <c r="E145" s="100">
        <v>459.4</v>
      </c>
      <c r="F145" s="100"/>
      <c r="K145" s="100"/>
      <c r="L145">
        <v>344</v>
      </c>
    </row>
    <row r="146" spans="1:12" x14ac:dyDescent="0.35">
      <c r="A146">
        <v>42863</v>
      </c>
      <c r="B146" t="s">
        <v>5357</v>
      </c>
      <c r="C146" s="100"/>
      <c r="D146" s="100">
        <v>84</v>
      </c>
      <c r="E146" s="100"/>
      <c r="F146" s="100"/>
      <c r="K146" s="100"/>
      <c r="L146">
        <v>344</v>
      </c>
    </row>
    <row r="147" spans="1:12" x14ac:dyDescent="0.35">
      <c r="A147">
        <v>42866</v>
      </c>
      <c r="B147" t="s">
        <v>5358</v>
      </c>
      <c r="C147" s="100">
        <v>20</v>
      </c>
      <c r="D147" s="100">
        <v>296</v>
      </c>
      <c r="E147" s="100">
        <v>543</v>
      </c>
      <c r="F147" s="100"/>
      <c r="K147" s="100"/>
      <c r="L147">
        <v>344</v>
      </c>
    </row>
    <row r="148" spans="1:12" x14ac:dyDescent="0.35">
      <c r="A148">
        <v>44008</v>
      </c>
      <c r="B148" t="s">
        <v>7359</v>
      </c>
      <c r="C148" s="100">
        <v>262</v>
      </c>
      <c r="D148" s="100">
        <v>472.5</v>
      </c>
      <c r="E148" s="100"/>
      <c r="F148" s="100"/>
      <c r="K148" s="100"/>
      <c r="L148">
        <v>332</v>
      </c>
    </row>
    <row r="149" spans="1:12" x14ac:dyDescent="0.35">
      <c r="A149">
        <v>44072</v>
      </c>
      <c r="B149" t="s">
        <v>7210</v>
      </c>
      <c r="C149" s="100">
        <v>164</v>
      </c>
      <c r="D149" s="100">
        <v>463</v>
      </c>
      <c r="E149" s="100"/>
      <c r="F149" s="100"/>
      <c r="K149" s="100"/>
      <c r="L149">
        <v>332</v>
      </c>
    </row>
    <row r="150" spans="1:12" x14ac:dyDescent="0.35">
      <c r="A150">
        <v>44517</v>
      </c>
      <c r="B150" t="s">
        <v>5905</v>
      </c>
      <c r="C150" s="100">
        <v>109</v>
      </c>
      <c r="D150" s="100">
        <v>317</v>
      </c>
      <c r="E150" s="100"/>
      <c r="F150" s="100"/>
      <c r="K150" s="100"/>
      <c r="L150">
        <v>333</v>
      </c>
    </row>
    <row r="151" spans="1:12" x14ac:dyDescent="0.35">
      <c r="A151">
        <v>44542</v>
      </c>
      <c r="B151" t="s">
        <v>16380</v>
      </c>
      <c r="C151" s="160"/>
      <c r="D151" s="160"/>
      <c r="E151" s="100"/>
      <c r="F151" s="100"/>
      <c r="K151" s="100"/>
      <c r="L151">
        <v>333</v>
      </c>
    </row>
    <row r="152" spans="1:12" x14ac:dyDescent="0.35">
      <c r="A152">
        <v>44780</v>
      </c>
      <c r="B152" t="s">
        <v>5905</v>
      </c>
      <c r="C152" s="100"/>
      <c r="D152" s="100">
        <v>317</v>
      </c>
      <c r="E152" s="100"/>
      <c r="F152" s="100"/>
      <c r="K152" s="100"/>
      <c r="L152">
        <v>323</v>
      </c>
    </row>
    <row r="153" spans="1:12" x14ac:dyDescent="0.35">
      <c r="A153">
        <v>46003</v>
      </c>
      <c r="B153" t="s">
        <v>5064</v>
      </c>
      <c r="C153" s="100"/>
      <c r="D153" s="100"/>
      <c r="E153" s="100">
        <v>411</v>
      </c>
      <c r="F153" s="100"/>
      <c r="K153" s="100"/>
      <c r="L153">
        <v>320</v>
      </c>
    </row>
    <row r="154" spans="1:12" x14ac:dyDescent="0.35">
      <c r="A154">
        <v>46301</v>
      </c>
      <c r="B154" t="s">
        <v>4924</v>
      </c>
      <c r="C154" s="100">
        <v>159</v>
      </c>
      <c r="D154" s="100">
        <v>324</v>
      </c>
      <c r="E154" s="100">
        <v>419</v>
      </c>
      <c r="F154" s="100">
        <v>601</v>
      </c>
      <c r="K154" s="100"/>
      <c r="L154">
        <v>320</v>
      </c>
    </row>
    <row r="155" spans="1:12" x14ac:dyDescent="0.35">
      <c r="A155">
        <v>46310</v>
      </c>
      <c r="B155" t="s">
        <v>7801</v>
      </c>
      <c r="C155" s="100"/>
      <c r="D155" s="100">
        <v>334</v>
      </c>
      <c r="E155" s="100">
        <v>417</v>
      </c>
      <c r="F155" s="100"/>
      <c r="K155" s="100"/>
      <c r="L155">
        <v>320</v>
      </c>
    </row>
    <row r="156" spans="1:12" x14ac:dyDescent="0.35">
      <c r="A156">
        <v>46311</v>
      </c>
      <c r="B156" t="s">
        <v>4924</v>
      </c>
      <c r="C156" s="100"/>
      <c r="D156" s="100">
        <v>324</v>
      </c>
      <c r="E156" s="100"/>
      <c r="F156" s="100"/>
      <c r="K156" s="100"/>
      <c r="L156">
        <v>320</v>
      </c>
    </row>
    <row r="157" spans="1:12" x14ac:dyDescent="0.35">
      <c r="A157">
        <v>46319</v>
      </c>
      <c r="B157" t="s">
        <v>4923</v>
      </c>
      <c r="C157" s="100"/>
      <c r="D157" s="100">
        <v>142</v>
      </c>
      <c r="E157" s="100">
        <v>307</v>
      </c>
      <c r="F157" s="100"/>
      <c r="K157" s="100"/>
      <c r="L157">
        <v>320</v>
      </c>
    </row>
    <row r="158" spans="1:12" x14ac:dyDescent="0.35">
      <c r="A158">
        <v>46346</v>
      </c>
      <c r="B158" t="s">
        <v>8038</v>
      </c>
      <c r="C158" s="100"/>
      <c r="D158" s="100"/>
      <c r="E158" s="100">
        <v>412</v>
      </c>
      <c r="F158" s="100"/>
      <c r="K158" s="100"/>
      <c r="L158">
        <v>325</v>
      </c>
    </row>
    <row r="159" spans="1:12" x14ac:dyDescent="0.35">
      <c r="A159">
        <v>46347</v>
      </c>
      <c r="B159" t="s">
        <v>4937</v>
      </c>
      <c r="C159" s="100"/>
      <c r="D159" s="100">
        <v>322</v>
      </c>
      <c r="E159" s="100">
        <v>404</v>
      </c>
      <c r="F159" s="100"/>
      <c r="K159" s="100"/>
      <c r="L159">
        <v>321</v>
      </c>
    </row>
    <row r="160" spans="1:12" x14ac:dyDescent="0.35">
      <c r="C160" s="100"/>
      <c r="D160" s="100"/>
      <c r="E160" s="100"/>
      <c r="F160" s="100"/>
      <c r="K160" s="100"/>
    </row>
    <row r="161" spans="3:11" x14ac:dyDescent="0.35">
      <c r="C161" s="100"/>
      <c r="D161" s="100"/>
      <c r="E161" s="100"/>
      <c r="F161" s="100"/>
      <c r="K161" s="100"/>
    </row>
    <row r="162" spans="3:11" x14ac:dyDescent="0.35">
      <c r="C162" s="100"/>
      <c r="D162" s="100"/>
      <c r="E162" s="100"/>
      <c r="F162" s="100"/>
      <c r="K162" s="100"/>
    </row>
    <row r="163" spans="3:11" x14ac:dyDescent="0.35">
      <c r="C163" s="100"/>
      <c r="D163" s="100"/>
      <c r="E163" s="100"/>
      <c r="F163" s="100"/>
      <c r="K163" s="100"/>
    </row>
    <row r="164" spans="3:11" x14ac:dyDescent="0.35">
      <c r="C164" s="100"/>
      <c r="D164" s="100"/>
      <c r="E164" s="100"/>
      <c r="F164" s="100"/>
      <c r="K164" s="100"/>
    </row>
    <row r="165" spans="3:11" x14ac:dyDescent="0.35">
      <c r="C165" s="100"/>
      <c r="D165" s="100"/>
      <c r="E165" s="100"/>
      <c r="F165" s="100"/>
      <c r="K165" s="100"/>
    </row>
    <row r="166" spans="3:11" x14ac:dyDescent="0.35">
      <c r="C166" s="100"/>
      <c r="D166" s="100"/>
      <c r="E166" s="100"/>
      <c r="F166" s="100"/>
      <c r="K166" s="100"/>
    </row>
    <row r="167" spans="3:11" x14ac:dyDescent="0.35">
      <c r="C167" s="100"/>
      <c r="D167" s="100"/>
      <c r="E167" s="100"/>
      <c r="F167" s="100"/>
      <c r="K167" s="100"/>
    </row>
    <row r="168" spans="3:11" x14ac:dyDescent="0.35">
      <c r="C168" s="100"/>
      <c r="D168" s="100"/>
      <c r="E168" s="100"/>
      <c r="F168" s="100"/>
      <c r="K168" s="100"/>
    </row>
    <row r="169" spans="3:11" x14ac:dyDescent="0.35">
      <c r="C169" s="100"/>
      <c r="D169" s="100"/>
      <c r="E169" s="100"/>
      <c r="F169" s="100"/>
      <c r="K169" s="100"/>
    </row>
    <row r="170" spans="3:11" x14ac:dyDescent="0.35">
      <c r="C170" s="100"/>
      <c r="D170" s="100"/>
      <c r="E170" s="100"/>
      <c r="F170" s="100"/>
      <c r="K170" s="100"/>
    </row>
    <row r="171" spans="3:11" x14ac:dyDescent="0.35">
      <c r="C171" s="100"/>
      <c r="D171" s="100"/>
      <c r="E171" s="100"/>
      <c r="F171" s="100"/>
      <c r="K171" s="100"/>
    </row>
    <row r="172" spans="3:11" x14ac:dyDescent="0.35">
      <c r="C172" s="100"/>
      <c r="D172" s="100"/>
      <c r="E172" s="100"/>
      <c r="F172" s="100"/>
      <c r="K172" s="100"/>
    </row>
    <row r="173" spans="3:11" x14ac:dyDescent="0.35">
      <c r="C173" s="100"/>
      <c r="D173" s="100"/>
      <c r="E173" s="100"/>
      <c r="F173" s="100"/>
      <c r="K173" s="100"/>
    </row>
    <row r="174" spans="3:11" x14ac:dyDescent="0.35">
      <c r="C174" s="100"/>
      <c r="D174" s="100"/>
      <c r="E174" s="100"/>
      <c r="F174" s="100"/>
      <c r="K174" s="100"/>
    </row>
    <row r="175" spans="3:11" x14ac:dyDescent="0.35">
      <c r="C175" s="100"/>
      <c r="D175" s="100"/>
      <c r="E175" s="100"/>
      <c r="F175" s="100"/>
      <c r="K175" s="100"/>
    </row>
    <row r="176" spans="3:11" x14ac:dyDescent="0.35">
      <c r="C176" s="100"/>
      <c r="D176" s="100"/>
      <c r="E176" s="100"/>
      <c r="F176" s="100"/>
      <c r="K176" s="100"/>
    </row>
    <row r="177" spans="3:11" x14ac:dyDescent="0.35">
      <c r="C177" s="100"/>
      <c r="D177" s="100"/>
      <c r="E177" s="100"/>
      <c r="F177" s="100"/>
      <c r="K177" s="100"/>
    </row>
    <row r="178" spans="3:11" x14ac:dyDescent="0.35">
      <c r="C178" s="100"/>
      <c r="D178" s="100"/>
      <c r="E178" s="100"/>
      <c r="F178" s="100"/>
      <c r="K178" s="100"/>
    </row>
    <row r="179" spans="3:11" x14ac:dyDescent="0.35">
      <c r="C179" s="100"/>
      <c r="D179" s="100"/>
      <c r="E179" s="100"/>
      <c r="F179" s="100"/>
      <c r="K179" s="100"/>
    </row>
    <row r="180" spans="3:11" x14ac:dyDescent="0.35">
      <c r="C180" s="100"/>
      <c r="D180" s="100"/>
      <c r="E180" s="100"/>
      <c r="F180" s="100"/>
      <c r="K180" s="100"/>
    </row>
    <row r="181" spans="3:11" x14ac:dyDescent="0.35">
      <c r="C181" s="100"/>
      <c r="D181" s="100"/>
      <c r="E181" s="100"/>
      <c r="F181" s="100"/>
      <c r="K181" s="100"/>
    </row>
    <row r="182" spans="3:11" x14ac:dyDescent="0.35">
      <c r="C182" s="100"/>
      <c r="D182" s="100"/>
      <c r="E182" s="100"/>
      <c r="F182" s="100"/>
      <c r="K182" s="100"/>
    </row>
    <row r="183" spans="3:11" x14ac:dyDescent="0.35">
      <c r="C183" s="100"/>
      <c r="D183" s="100"/>
      <c r="E183" s="100"/>
      <c r="F183" s="100"/>
      <c r="K183" s="100"/>
    </row>
    <row r="184" spans="3:11" x14ac:dyDescent="0.35">
      <c r="C184" s="100"/>
      <c r="D184" s="100"/>
      <c r="E184" s="100"/>
      <c r="F184" s="100"/>
      <c r="K184" s="100"/>
    </row>
    <row r="185" spans="3:11" x14ac:dyDescent="0.35">
      <c r="C185" s="100"/>
      <c r="D185" s="100"/>
      <c r="E185" s="100"/>
      <c r="F185" s="100"/>
      <c r="K185" s="100"/>
    </row>
    <row r="186" spans="3:11" x14ac:dyDescent="0.35">
      <c r="C186" s="100"/>
      <c r="D186" s="100"/>
      <c r="E186" s="100"/>
      <c r="F186" s="100"/>
      <c r="K186" s="100"/>
    </row>
    <row r="187" spans="3:11" x14ac:dyDescent="0.35">
      <c r="C187" s="100"/>
      <c r="D187" s="100"/>
      <c r="E187" s="100"/>
      <c r="F187" s="100"/>
      <c r="K187" s="100"/>
    </row>
    <row r="188" spans="3:11" x14ac:dyDescent="0.35">
      <c r="C188" s="100"/>
      <c r="D188" s="100"/>
      <c r="E188" s="100"/>
      <c r="F188" s="100"/>
      <c r="K188" s="100"/>
    </row>
    <row r="189" spans="3:11" x14ac:dyDescent="0.35">
      <c r="C189" s="100"/>
      <c r="D189" s="100"/>
      <c r="E189" s="100"/>
      <c r="F189" s="100"/>
      <c r="K189" s="100"/>
    </row>
    <row r="190" spans="3:11" x14ac:dyDescent="0.35">
      <c r="C190" s="100"/>
      <c r="D190" s="100"/>
      <c r="E190" s="100"/>
      <c r="F190" s="100"/>
      <c r="K190" s="100"/>
    </row>
    <row r="191" spans="3:11" x14ac:dyDescent="0.35">
      <c r="C191" s="100"/>
      <c r="D191" s="100"/>
      <c r="E191" s="100"/>
      <c r="F191" s="100"/>
      <c r="K191" s="100"/>
    </row>
    <row r="192" spans="3:11" x14ac:dyDescent="0.35">
      <c r="C192" s="100"/>
      <c r="D192" s="100"/>
      <c r="E192" s="100"/>
      <c r="F192" s="100"/>
      <c r="K192" s="100"/>
    </row>
    <row r="193" spans="3:11" x14ac:dyDescent="0.35">
      <c r="C193" s="100"/>
      <c r="D193" s="100"/>
      <c r="E193" s="100"/>
      <c r="F193" s="100"/>
      <c r="K193" s="100"/>
    </row>
    <row r="194" spans="3:11" x14ac:dyDescent="0.35">
      <c r="C194" s="100"/>
      <c r="D194" s="100"/>
      <c r="E194" s="100"/>
      <c r="F194" s="100"/>
      <c r="K194" s="100"/>
    </row>
    <row r="195" spans="3:11" x14ac:dyDescent="0.35">
      <c r="C195" s="100"/>
      <c r="D195" s="100"/>
      <c r="E195" s="100"/>
      <c r="F195" s="100"/>
      <c r="K195" s="100"/>
    </row>
    <row r="196" spans="3:11" x14ac:dyDescent="0.35">
      <c r="C196" s="100"/>
      <c r="D196" s="100"/>
      <c r="E196" s="100"/>
      <c r="F196" s="100"/>
      <c r="K196" s="100"/>
    </row>
    <row r="197" spans="3:11" x14ac:dyDescent="0.35">
      <c r="C197" s="100"/>
      <c r="D197" s="100"/>
      <c r="E197" s="100"/>
      <c r="F197" s="100"/>
      <c r="K197" s="100"/>
    </row>
    <row r="198" spans="3:11" x14ac:dyDescent="0.35">
      <c r="C198" s="100"/>
      <c r="D198" s="100"/>
      <c r="E198" s="100"/>
      <c r="F198" s="100"/>
      <c r="K198" s="100"/>
    </row>
    <row r="199" spans="3:11" x14ac:dyDescent="0.35">
      <c r="C199" s="100"/>
      <c r="D199" s="100"/>
      <c r="E199" s="100"/>
      <c r="F199" s="100"/>
      <c r="K199" s="100"/>
    </row>
    <row r="200" spans="3:11" x14ac:dyDescent="0.35">
      <c r="C200" s="100"/>
      <c r="D200" s="100"/>
      <c r="E200" s="100"/>
      <c r="F200" s="100"/>
      <c r="K200" s="100"/>
    </row>
    <row r="201" spans="3:11" x14ac:dyDescent="0.35">
      <c r="C201" s="100"/>
      <c r="D201" s="100"/>
      <c r="E201" s="100"/>
      <c r="F201" s="100"/>
      <c r="K201" s="100"/>
    </row>
    <row r="202" spans="3:11" x14ac:dyDescent="0.35">
      <c r="C202" s="100"/>
      <c r="D202" s="100"/>
      <c r="E202" s="100"/>
      <c r="F202" s="100"/>
      <c r="K202" s="100"/>
    </row>
    <row r="203" spans="3:11" x14ac:dyDescent="0.35">
      <c r="C203" s="100"/>
      <c r="D203" s="100"/>
      <c r="E203" s="100"/>
      <c r="F203" s="100"/>
      <c r="K203" s="100"/>
    </row>
    <row r="204" spans="3:11" x14ac:dyDescent="0.35">
      <c r="C204" s="100"/>
      <c r="D204" s="100"/>
      <c r="E204" s="100"/>
      <c r="F204" s="100"/>
      <c r="K204" s="100"/>
    </row>
    <row r="205" spans="3:11" x14ac:dyDescent="0.35">
      <c r="C205" s="100"/>
      <c r="D205" s="100"/>
      <c r="E205" s="100"/>
      <c r="F205" s="100"/>
      <c r="K205" s="100"/>
    </row>
    <row r="206" spans="3:11" x14ac:dyDescent="0.35">
      <c r="C206" s="100"/>
      <c r="D206" s="100"/>
      <c r="E206" s="100"/>
      <c r="F206" s="100"/>
      <c r="K206" s="100"/>
    </row>
    <row r="207" spans="3:11" x14ac:dyDescent="0.35">
      <c r="C207" s="100"/>
      <c r="D207" s="100"/>
      <c r="E207" s="100"/>
      <c r="F207" s="100"/>
      <c r="K207" s="100"/>
    </row>
    <row r="208" spans="3:11" x14ac:dyDescent="0.35">
      <c r="C208" s="100"/>
      <c r="D208" s="100"/>
      <c r="E208" s="100"/>
      <c r="F208" s="100"/>
      <c r="K208" s="100"/>
    </row>
    <row r="209" spans="3:11" x14ac:dyDescent="0.35">
      <c r="C209" s="100"/>
      <c r="D209" s="100"/>
      <c r="E209" s="100"/>
      <c r="F209" s="100"/>
      <c r="K209" s="100"/>
    </row>
    <row r="210" spans="3:11" x14ac:dyDescent="0.35">
      <c r="C210" s="100"/>
      <c r="D210" s="100"/>
      <c r="E210" s="100"/>
      <c r="F210" s="100"/>
      <c r="K210" s="100"/>
    </row>
    <row r="211" spans="3:11" x14ac:dyDescent="0.35">
      <c r="C211" s="100"/>
      <c r="D211" s="100"/>
      <c r="E211" s="100"/>
      <c r="F211" s="100"/>
      <c r="K211" s="100"/>
    </row>
    <row r="212" spans="3:11" x14ac:dyDescent="0.35">
      <c r="C212" s="100"/>
      <c r="D212" s="100"/>
      <c r="E212" s="100"/>
      <c r="F212" s="100"/>
      <c r="K212" s="100"/>
    </row>
    <row r="213" spans="3:11" x14ac:dyDescent="0.35">
      <c r="C213" s="100"/>
      <c r="D213" s="100"/>
      <c r="E213" s="100"/>
      <c r="F213" s="100"/>
      <c r="K213" s="100"/>
    </row>
    <row r="214" spans="3:11" x14ac:dyDescent="0.35">
      <c r="C214" s="100"/>
      <c r="D214" s="100"/>
      <c r="E214" s="100"/>
      <c r="F214" s="100"/>
      <c r="K214" s="100"/>
    </row>
    <row r="215" spans="3:11" x14ac:dyDescent="0.35">
      <c r="C215" s="100"/>
      <c r="D215" s="100"/>
      <c r="E215" s="100"/>
      <c r="F215" s="100"/>
      <c r="K215" s="100"/>
    </row>
    <row r="216" spans="3:11" x14ac:dyDescent="0.35">
      <c r="C216" s="100"/>
      <c r="D216" s="100"/>
      <c r="E216" s="100"/>
      <c r="F216" s="100"/>
      <c r="K216" s="100"/>
    </row>
    <row r="217" spans="3:11" x14ac:dyDescent="0.35">
      <c r="C217" s="100"/>
      <c r="D217" s="100"/>
      <c r="E217" s="100"/>
      <c r="F217" s="100"/>
      <c r="K217" s="100"/>
    </row>
    <row r="218" spans="3:11" x14ac:dyDescent="0.35">
      <c r="C218" s="100"/>
      <c r="D218" s="100"/>
      <c r="E218" s="100"/>
      <c r="F218" s="100"/>
      <c r="K218" s="100"/>
    </row>
    <row r="219" spans="3:11" x14ac:dyDescent="0.35">
      <c r="C219" s="100"/>
      <c r="D219" s="100"/>
      <c r="E219" s="100"/>
      <c r="F219" s="100"/>
      <c r="K219" s="100"/>
    </row>
    <row r="220" spans="3:11" x14ac:dyDescent="0.35">
      <c r="C220" s="100"/>
      <c r="D220" s="100"/>
      <c r="E220" s="100"/>
      <c r="F220" s="100"/>
      <c r="K220" s="100"/>
    </row>
    <row r="221" spans="3:11" x14ac:dyDescent="0.35">
      <c r="C221" s="100"/>
      <c r="D221" s="100"/>
      <c r="E221" s="100"/>
      <c r="F221" s="100"/>
      <c r="K221" s="100"/>
    </row>
    <row r="222" spans="3:11" x14ac:dyDescent="0.35">
      <c r="C222" s="100"/>
      <c r="D222" s="100"/>
      <c r="E222" s="100"/>
      <c r="F222" s="100"/>
      <c r="K222" s="100"/>
    </row>
    <row r="223" spans="3:11" x14ac:dyDescent="0.35">
      <c r="C223" s="100"/>
      <c r="D223" s="100"/>
      <c r="E223" s="100"/>
      <c r="F223" s="100"/>
      <c r="K223" s="100"/>
    </row>
    <row r="224" spans="3:11" x14ac:dyDescent="0.35">
      <c r="C224" s="100"/>
      <c r="D224" s="100"/>
      <c r="E224" s="100"/>
      <c r="F224" s="100"/>
      <c r="K224" s="100"/>
    </row>
    <row r="225" spans="3:11" x14ac:dyDescent="0.35">
      <c r="C225" s="100"/>
      <c r="D225" s="100"/>
      <c r="E225" s="100"/>
      <c r="F225" s="100"/>
      <c r="K225" s="100"/>
    </row>
    <row r="226" spans="3:11" x14ac:dyDescent="0.35">
      <c r="C226" s="100"/>
      <c r="D226" s="100"/>
      <c r="E226" s="100"/>
      <c r="F226" s="100"/>
      <c r="K226" s="100"/>
    </row>
    <row r="227" spans="3:11" x14ac:dyDescent="0.35">
      <c r="C227" s="100"/>
      <c r="D227" s="100"/>
      <c r="E227" s="100"/>
      <c r="F227" s="100"/>
      <c r="K227" s="100"/>
    </row>
    <row r="228" spans="3:11" x14ac:dyDescent="0.35">
      <c r="C228" s="100"/>
      <c r="D228" s="100"/>
      <c r="E228" s="100"/>
      <c r="F228" s="100"/>
      <c r="K228" s="100"/>
    </row>
    <row r="229" spans="3:11" x14ac:dyDescent="0.35">
      <c r="C229" s="100"/>
      <c r="D229" s="100"/>
      <c r="E229" s="100"/>
      <c r="F229" s="100"/>
      <c r="K229" s="100"/>
    </row>
    <row r="230" spans="3:11" x14ac:dyDescent="0.35">
      <c r="C230" s="100"/>
      <c r="D230" s="100"/>
      <c r="E230" s="100"/>
      <c r="F230" s="100"/>
      <c r="K230" s="100"/>
    </row>
    <row r="231" spans="3:11" x14ac:dyDescent="0.35">
      <c r="C231" s="100"/>
      <c r="D231" s="100"/>
      <c r="E231" s="100"/>
      <c r="F231" s="100"/>
      <c r="K231" s="100"/>
    </row>
    <row r="232" spans="3:11" x14ac:dyDescent="0.35">
      <c r="C232" s="100"/>
      <c r="D232" s="100"/>
      <c r="E232" s="100"/>
      <c r="F232" s="100"/>
      <c r="K232" s="100"/>
    </row>
    <row r="233" spans="3:11" x14ac:dyDescent="0.35">
      <c r="C233" s="100"/>
      <c r="D233" s="100"/>
      <c r="E233" s="100"/>
      <c r="F233" s="100"/>
      <c r="K233" s="100"/>
    </row>
    <row r="234" spans="3:11" x14ac:dyDescent="0.35">
      <c r="C234" s="100"/>
      <c r="D234" s="100"/>
      <c r="E234" s="100"/>
      <c r="F234" s="100"/>
      <c r="K234" s="100"/>
    </row>
    <row r="235" spans="3:11" x14ac:dyDescent="0.35">
      <c r="C235" s="100"/>
      <c r="D235" s="100"/>
      <c r="E235" s="100"/>
      <c r="F235" s="100"/>
      <c r="K235" s="100"/>
    </row>
    <row r="236" spans="3:11" x14ac:dyDescent="0.35">
      <c r="C236" s="100"/>
      <c r="D236" s="100"/>
      <c r="E236" s="100"/>
      <c r="F236" s="100"/>
      <c r="K236" s="100"/>
    </row>
    <row r="237" spans="3:11" x14ac:dyDescent="0.35">
      <c r="C237" s="100"/>
      <c r="D237" s="100"/>
      <c r="E237" s="100"/>
      <c r="F237" s="100"/>
      <c r="K237" s="100"/>
    </row>
    <row r="238" spans="3:11" x14ac:dyDescent="0.35">
      <c r="C238" s="100"/>
      <c r="D238" s="100"/>
      <c r="E238" s="100"/>
      <c r="F238" s="100"/>
      <c r="K238" s="100"/>
    </row>
    <row r="239" spans="3:11" x14ac:dyDescent="0.35">
      <c r="C239" s="100"/>
      <c r="D239" s="100"/>
      <c r="E239" s="100"/>
      <c r="F239" s="100"/>
      <c r="K239" s="100"/>
    </row>
    <row r="240" spans="3:11" x14ac:dyDescent="0.35">
      <c r="C240" s="100"/>
      <c r="D240" s="100"/>
      <c r="E240" s="100"/>
      <c r="F240" s="100"/>
      <c r="K240" s="100"/>
    </row>
    <row r="241" spans="3:11" x14ac:dyDescent="0.35">
      <c r="C241" s="100"/>
      <c r="D241" s="100"/>
      <c r="E241" s="100"/>
      <c r="F241" s="100"/>
      <c r="K241" s="100"/>
    </row>
    <row r="242" spans="3:11" x14ac:dyDescent="0.35">
      <c r="C242" s="100"/>
      <c r="D242" s="100"/>
      <c r="E242" s="100"/>
      <c r="F242" s="100"/>
      <c r="K242" s="100"/>
    </row>
    <row r="243" spans="3:11" x14ac:dyDescent="0.35">
      <c r="C243" s="100"/>
      <c r="D243" s="100"/>
      <c r="E243" s="100"/>
      <c r="F243" s="100"/>
      <c r="K243" s="100"/>
    </row>
    <row r="244" spans="3:11" x14ac:dyDescent="0.35">
      <c r="C244" s="100"/>
      <c r="D244" s="100"/>
      <c r="E244" s="100"/>
      <c r="F244" s="100"/>
      <c r="K244" s="100"/>
    </row>
    <row r="245" spans="3:11" x14ac:dyDescent="0.35">
      <c r="C245" s="100"/>
      <c r="D245" s="100"/>
      <c r="E245" s="100"/>
      <c r="F245" s="100"/>
      <c r="K245" s="100"/>
    </row>
    <row r="246" spans="3:11" x14ac:dyDescent="0.35">
      <c r="C246" s="100"/>
      <c r="D246" s="100"/>
      <c r="E246" s="100"/>
      <c r="F246" s="100"/>
      <c r="K246" s="100"/>
    </row>
    <row r="247" spans="3:11" x14ac:dyDescent="0.35">
      <c r="C247" s="100"/>
      <c r="D247" s="100"/>
      <c r="E247" s="100"/>
      <c r="F247" s="100"/>
      <c r="K247" s="100"/>
    </row>
    <row r="248" spans="3:11" x14ac:dyDescent="0.35">
      <c r="C248" s="100"/>
      <c r="D248" s="100"/>
      <c r="E248" s="100"/>
      <c r="F248" s="100"/>
      <c r="K248" s="100"/>
    </row>
    <row r="249" spans="3:11" x14ac:dyDescent="0.35">
      <c r="C249" s="100"/>
      <c r="D249" s="100"/>
      <c r="E249" s="100"/>
      <c r="F249" s="100"/>
      <c r="K249" s="100"/>
    </row>
    <row r="250" spans="3:11" x14ac:dyDescent="0.35">
      <c r="C250" s="100"/>
      <c r="D250" s="100"/>
      <c r="E250" s="100"/>
      <c r="F250" s="100"/>
      <c r="K250" s="100"/>
    </row>
    <row r="251" spans="3:11" x14ac:dyDescent="0.35">
      <c r="C251" s="100"/>
      <c r="D251" s="100"/>
      <c r="E251" s="100"/>
      <c r="F251" s="100"/>
      <c r="K251" s="100"/>
    </row>
    <row r="252" spans="3:11" x14ac:dyDescent="0.35">
      <c r="C252" s="100"/>
      <c r="D252" s="100"/>
      <c r="E252" s="100"/>
      <c r="F252" s="100"/>
      <c r="K252" s="100"/>
    </row>
    <row r="253" spans="3:11" x14ac:dyDescent="0.35">
      <c r="C253" s="100"/>
      <c r="D253" s="100"/>
      <c r="E253" s="100"/>
      <c r="F253" s="100"/>
      <c r="K253" s="100"/>
    </row>
    <row r="254" spans="3:11" x14ac:dyDescent="0.35">
      <c r="C254" s="100"/>
      <c r="D254" s="100"/>
      <c r="E254" s="100"/>
      <c r="F254" s="100"/>
      <c r="K254" s="100"/>
    </row>
    <row r="255" spans="3:11" x14ac:dyDescent="0.35">
      <c r="C255" s="100"/>
      <c r="D255" s="100"/>
      <c r="E255" s="100"/>
      <c r="F255" s="100"/>
      <c r="K255" s="100"/>
    </row>
    <row r="256" spans="3:11" x14ac:dyDescent="0.35">
      <c r="C256" s="100"/>
      <c r="D256" s="100"/>
      <c r="E256" s="100"/>
      <c r="F256" s="100"/>
      <c r="K256" s="100"/>
    </row>
    <row r="257" spans="3:11" x14ac:dyDescent="0.35">
      <c r="C257" s="100"/>
      <c r="D257" s="100"/>
      <c r="E257" s="100"/>
      <c r="F257" s="100"/>
      <c r="K257" s="100"/>
    </row>
    <row r="258" spans="3:11" x14ac:dyDescent="0.35">
      <c r="C258" s="100"/>
      <c r="D258" s="100"/>
      <c r="E258" s="100"/>
      <c r="F258" s="100"/>
      <c r="K258" s="100"/>
    </row>
    <row r="259" spans="3:11" x14ac:dyDescent="0.35">
      <c r="C259" s="100"/>
      <c r="D259" s="100"/>
      <c r="E259" s="100"/>
      <c r="F259" s="100"/>
      <c r="K259" s="100"/>
    </row>
    <row r="260" spans="3:11" x14ac:dyDescent="0.35">
      <c r="C260" s="100"/>
      <c r="D260" s="100"/>
      <c r="E260" s="100"/>
      <c r="F260" s="100"/>
      <c r="K260" s="100"/>
    </row>
    <row r="261" spans="3:11" x14ac:dyDescent="0.35">
      <c r="C261" s="100"/>
      <c r="D261" s="100"/>
      <c r="E261" s="100"/>
      <c r="F261" s="100"/>
      <c r="K261" s="100"/>
    </row>
    <row r="262" spans="3:11" x14ac:dyDescent="0.35">
      <c r="C262" s="100"/>
      <c r="D262" s="100"/>
      <c r="E262" s="100"/>
      <c r="F262" s="100"/>
      <c r="K262" s="100"/>
    </row>
    <row r="263" spans="3:11" x14ac:dyDescent="0.35">
      <c r="C263" s="100"/>
      <c r="D263" s="100"/>
      <c r="E263" s="100"/>
      <c r="F263" s="100"/>
      <c r="K263" s="100"/>
    </row>
    <row r="264" spans="3:11" x14ac:dyDescent="0.35">
      <c r="C264" s="100"/>
      <c r="D264" s="100"/>
      <c r="E264" s="100"/>
      <c r="F264" s="100"/>
      <c r="K264" s="100"/>
    </row>
    <row r="265" spans="3:11" x14ac:dyDescent="0.35">
      <c r="C265" s="100"/>
      <c r="D265" s="100"/>
      <c r="E265" s="100"/>
      <c r="F265" s="100"/>
      <c r="K265" s="100"/>
    </row>
    <row r="266" spans="3:11" x14ac:dyDescent="0.35">
      <c r="C266" s="100"/>
      <c r="D266" s="100"/>
      <c r="E266" s="100"/>
      <c r="F266" s="100"/>
      <c r="K266" s="100"/>
    </row>
    <row r="267" spans="3:11" x14ac:dyDescent="0.35">
      <c r="C267" s="100"/>
      <c r="D267" s="100"/>
      <c r="E267" s="100"/>
      <c r="F267" s="100"/>
      <c r="K267" s="100"/>
    </row>
    <row r="268" spans="3:11" x14ac:dyDescent="0.35">
      <c r="C268" s="100"/>
      <c r="D268" s="100"/>
      <c r="E268" s="100"/>
      <c r="F268" s="100"/>
      <c r="K268" s="100"/>
    </row>
    <row r="269" spans="3:11" x14ac:dyDescent="0.35">
      <c r="C269" s="100"/>
      <c r="D269" s="100"/>
      <c r="E269" s="100"/>
      <c r="F269" s="100"/>
      <c r="K269" s="100"/>
    </row>
    <row r="270" spans="3:11" x14ac:dyDescent="0.35">
      <c r="C270" s="100"/>
      <c r="D270" s="100"/>
      <c r="E270" s="100"/>
      <c r="F270" s="100"/>
      <c r="K270" s="100"/>
    </row>
    <row r="271" spans="3:11" x14ac:dyDescent="0.35">
      <c r="C271" s="100"/>
      <c r="D271" s="100"/>
      <c r="E271" s="100"/>
      <c r="F271" s="100"/>
      <c r="K271" s="100"/>
    </row>
    <row r="272" spans="3:11" x14ac:dyDescent="0.35">
      <c r="C272" s="100"/>
      <c r="D272" s="100"/>
      <c r="E272" s="100"/>
      <c r="F272" s="100"/>
      <c r="K272" s="100"/>
    </row>
    <row r="273" spans="3:11" x14ac:dyDescent="0.35">
      <c r="C273" s="100"/>
      <c r="D273" s="100"/>
      <c r="E273" s="100"/>
      <c r="F273" s="100"/>
      <c r="K273" s="100"/>
    </row>
    <row r="274" spans="3:11" x14ac:dyDescent="0.35">
      <c r="C274" s="100"/>
      <c r="D274" s="100"/>
      <c r="E274" s="100"/>
      <c r="F274" s="100"/>
      <c r="K274" s="100"/>
    </row>
    <row r="275" spans="3:11" x14ac:dyDescent="0.35">
      <c r="C275" s="100"/>
      <c r="D275" s="100"/>
      <c r="E275" s="100"/>
      <c r="F275" s="100"/>
      <c r="K275" s="100"/>
    </row>
    <row r="276" spans="3:11" x14ac:dyDescent="0.35">
      <c r="C276" s="100"/>
      <c r="D276" s="100"/>
      <c r="E276" s="100"/>
      <c r="F276" s="100"/>
      <c r="K276" s="100"/>
    </row>
    <row r="277" spans="3:11" x14ac:dyDescent="0.35">
      <c r="C277" s="100"/>
      <c r="D277" s="100"/>
      <c r="E277" s="100"/>
      <c r="F277" s="100"/>
      <c r="K277" s="100"/>
    </row>
    <row r="278" spans="3:11" x14ac:dyDescent="0.35">
      <c r="C278" s="100"/>
      <c r="D278" s="100"/>
      <c r="E278" s="100"/>
      <c r="F278" s="100"/>
      <c r="K278" s="100"/>
    </row>
    <row r="279" spans="3:11" x14ac:dyDescent="0.35">
      <c r="C279" s="100"/>
      <c r="D279" s="100"/>
      <c r="E279" s="100"/>
      <c r="F279" s="100"/>
      <c r="K279" s="100"/>
    </row>
    <row r="280" spans="3:11" x14ac:dyDescent="0.35">
      <c r="C280" s="100"/>
      <c r="D280" s="100"/>
      <c r="E280" s="100"/>
      <c r="F280" s="100"/>
      <c r="K280" s="100"/>
    </row>
    <row r="281" spans="3:11" x14ac:dyDescent="0.35">
      <c r="C281" s="100"/>
      <c r="D281" s="100"/>
      <c r="E281" s="100"/>
      <c r="F281" s="100"/>
      <c r="K281" s="100"/>
    </row>
    <row r="282" spans="3:11" x14ac:dyDescent="0.35">
      <c r="C282" s="100"/>
      <c r="D282" s="100"/>
      <c r="E282" s="100"/>
      <c r="F282" s="100"/>
      <c r="K282" s="100"/>
    </row>
    <row r="283" spans="3:11" x14ac:dyDescent="0.35">
      <c r="C283" s="100"/>
      <c r="D283" s="100"/>
      <c r="E283" s="100"/>
      <c r="F283" s="100"/>
      <c r="K283" s="100"/>
    </row>
    <row r="284" spans="3:11" x14ac:dyDescent="0.35">
      <c r="C284" s="100"/>
      <c r="D284" s="100"/>
      <c r="E284" s="100"/>
      <c r="F284" s="100"/>
      <c r="K284" s="100"/>
    </row>
    <row r="285" spans="3:11" x14ac:dyDescent="0.35">
      <c r="C285" s="100"/>
      <c r="D285" s="100"/>
      <c r="E285" s="100"/>
      <c r="F285" s="100"/>
      <c r="K285" s="100"/>
    </row>
    <row r="286" spans="3:11" x14ac:dyDescent="0.35">
      <c r="C286" s="100"/>
      <c r="D286" s="100"/>
      <c r="E286" s="100"/>
      <c r="F286" s="100"/>
      <c r="K286" s="100"/>
    </row>
    <row r="287" spans="3:11" x14ac:dyDescent="0.35">
      <c r="C287" s="100"/>
      <c r="D287" s="100"/>
      <c r="E287" s="100"/>
      <c r="F287" s="100"/>
      <c r="K287" s="100"/>
    </row>
    <row r="288" spans="3:11" x14ac:dyDescent="0.35">
      <c r="C288" s="100"/>
      <c r="D288" s="100"/>
      <c r="E288" s="100"/>
      <c r="F288" s="100"/>
      <c r="K288" s="100"/>
    </row>
    <row r="289" spans="3:11" x14ac:dyDescent="0.35">
      <c r="C289" s="100"/>
      <c r="D289" s="100"/>
      <c r="E289" s="100"/>
      <c r="F289" s="100"/>
      <c r="K289" s="100"/>
    </row>
    <row r="290" spans="3:11" x14ac:dyDescent="0.35">
      <c r="C290" s="100"/>
      <c r="D290" s="100"/>
      <c r="E290" s="100"/>
      <c r="F290" s="100"/>
      <c r="K290" s="100"/>
    </row>
    <row r="291" spans="3:11" x14ac:dyDescent="0.35">
      <c r="C291" s="100"/>
      <c r="D291" s="100"/>
      <c r="E291" s="100"/>
      <c r="F291" s="100"/>
      <c r="K291" s="100"/>
    </row>
    <row r="292" spans="3:11" x14ac:dyDescent="0.35">
      <c r="C292" s="100"/>
      <c r="D292" s="100"/>
      <c r="E292" s="100"/>
      <c r="F292" s="100"/>
      <c r="K292" s="100"/>
    </row>
    <row r="293" spans="3:11" x14ac:dyDescent="0.35">
      <c r="C293" s="100"/>
      <c r="D293" s="100"/>
      <c r="E293" s="100"/>
      <c r="F293" s="100"/>
      <c r="K293" s="100"/>
    </row>
    <row r="294" spans="3:11" x14ac:dyDescent="0.35">
      <c r="C294" s="100"/>
      <c r="D294" s="100"/>
      <c r="E294" s="100"/>
      <c r="F294" s="100"/>
      <c r="K294" s="100"/>
    </row>
    <row r="295" spans="3:11" x14ac:dyDescent="0.35">
      <c r="C295" s="100"/>
      <c r="D295" s="100"/>
      <c r="E295" s="100"/>
      <c r="F295" s="100"/>
      <c r="K295" s="100"/>
    </row>
    <row r="296" spans="3:11" x14ac:dyDescent="0.35">
      <c r="C296" s="100"/>
      <c r="D296" s="100"/>
      <c r="E296" s="100"/>
      <c r="F296" s="100"/>
      <c r="K296" s="100"/>
    </row>
    <row r="297" spans="3:11" x14ac:dyDescent="0.35">
      <c r="C297" s="100"/>
      <c r="D297" s="100"/>
      <c r="E297" s="100"/>
      <c r="F297" s="100"/>
      <c r="K297" s="100"/>
    </row>
    <row r="298" spans="3:11" x14ac:dyDescent="0.35">
      <c r="C298" s="100"/>
      <c r="D298" s="100"/>
      <c r="E298" s="100"/>
      <c r="F298" s="100"/>
      <c r="K298" s="100"/>
    </row>
    <row r="299" spans="3:11" x14ac:dyDescent="0.35">
      <c r="C299" s="100"/>
      <c r="D299" s="100"/>
      <c r="E299" s="100"/>
      <c r="F299" s="100"/>
      <c r="K299" s="100"/>
    </row>
    <row r="300" spans="3:11" x14ac:dyDescent="0.35">
      <c r="C300" s="100"/>
      <c r="D300" s="100"/>
      <c r="E300" s="100"/>
      <c r="F300" s="100"/>
      <c r="K300" s="100"/>
    </row>
    <row r="301" spans="3:11" x14ac:dyDescent="0.35">
      <c r="C301" s="100"/>
      <c r="D301" s="100"/>
      <c r="E301" s="100"/>
      <c r="F301" s="100"/>
      <c r="K301" s="100"/>
    </row>
    <row r="302" spans="3:11" x14ac:dyDescent="0.35">
      <c r="C302" s="100"/>
      <c r="D302" s="100"/>
      <c r="E302" s="100"/>
      <c r="F302" s="100"/>
      <c r="K302" s="100"/>
    </row>
    <row r="303" spans="3:11" x14ac:dyDescent="0.35">
      <c r="C303" s="100"/>
      <c r="D303" s="100"/>
      <c r="E303" s="100"/>
      <c r="F303" s="100"/>
      <c r="K303" s="100"/>
    </row>
    <row r="304" spans="3:11" x14ac:dyDescent="0.35">
      <c r="C304" s="100"/>
      <c r="D304" s="100"/>
      <c r="E304" s="100"/>
      <c r="F304" s="100"/>
      <c r="K304" s="100"/>
    </row>
    <row r="305" spans="3:11" x14ac:dyDescent="0.35">
      <c r="C305" s="100"/>
      <c r="D305" s="100"/>
      <c r="E305" s="100"/>
      <c r="F305" s="100"/>
      <c r="K305" s="100"/>
    </row>
    <row r="306" spans="3:11" x14ac:dyDescent="0.35">
      <c r="C306" s="100"/>
      <c r="D306" s="100"/>
      <c r="E306" s="100"/>
      <c r="F306" s="100"/>
      <c r="K306" s="100"/>
    </row>
    <row r="307" spans="3:11" x14ac:dyDescent="0.35">
      <c r="C307" s="100"/>
      <c r="D307" s="100"/>
      <c r="E307" s="100"/>
      <c r="F307" s="100"/>
      <c r="K307" s="100"/>
    </row>
    <row r="308" spans="3:11" x14ac:dyDescent="0.35">
      <c r="C308" s="100"/>
      <c r="D308" s="100"/>
      <c r="E308" s="100"/>
      <c r="F308" s="100"/>
      <c r="K308" s="100"/>
    </row>
    <row r="309" spans="3:11" x14ac:dyDescent="0.35">
      <c r="C309" s="100"/>
      <c r="D309" s="100"/>
      <c r="E309" s="100"/>
      <c r="F309" s="100"/>
      <c r="K309" s="100"/>
    </row>
    <row r="310" spans="3:11" x14ac:dyDescent="0.35">
      <c r="C310" s="100"/>
      <c r="D310" s="100"/>
      <c r="E310" s="100"/>
      <c r="F310" s="100"/>
      <c r="K310" s="100"/>
    </row>
    <row r="311" spans="3:11" x14ac:dyDescent="0.35">
      <c r="C311" s="100"/>
      <c r="D311" s="100"/>
      <c r="E311" s="100"/>
      <c r="F311" s="100"/>
      <c r="K311" s="100"/>
    </row>
    <row r="312" spans="3:11" x14ac:dyDescent="0.35">
      <c r="C312" s="100"/>
      <c r="D312" s="100"/>
      <c r="E312" s="100"/>
      <c r="F312" s="100"/>
      <c r="K312" s="100"/>
    </row>
    <row r="313" spans="3:11" x14ac:dyDescent="0.35">
      <c r="C313" s="100"/>
      <c r="D313" s="100"/>
      <c r="E313" s="100"/>
      <c r="F313" s="100"/>
      <c r="K313" s="100"/>
    </row>
    <row r="314" spans="3:11" x14ac:dyDescent="0.35">
      <c r="C314" s="100"/>
      <c r="D314" s="100"/>
      <c r="E314" s="100"/>
      <c r="F314" s="100"/>
      <c r="K314" s="100"/>
    </row>
    <row r="315" spans="3:11" x14ac:dyDescent="0.35">
      <c r="C315" s="100"/>
      <c r="D315" s="100"/>
      <c r="E315" s="100"/>
      <c r="F315" s="100"/>
      <c r="K315" s="100"/>
    </row>
    <row r="316" spans="3:11" x14ac:dyDescent="0.35">
      <c r="C316" s="100"/>
      <c r="D316" s="100"/>
      <c r="E316" s="100"/>
      <c r="F316" s="100"/>
      <c r="K316" s="100"/>
    </row>
    <row r="317" spans="3:11" x14ac:dyDescent="0.35">
      <c r="C317" s="100"/>
      <c r="D317" s="100"/>
      <c r="E317" s="100"/>
      <c r="F317" s="100"/>
      <c r="K317" s="100"/>
    </row>
    <row r="318" spans="3:11" x14ac:dyDescent="0.35">
      <c r="C318" s="100"/>
      <c r="D318" s="100"/>
      <c r="E318" s="100"/>
      <c r="F318" s="100"/>
      <c r="K318" s="100"/>
    </row>
    <row r="319" spans="3:11" x14ac:dyDescent="0.35">
      <c r="C319" s="100"/>
      <c r="D319" s="100"/>
      <c r="E319" s="100"/>
      <c r="F319" s="100"/>
      <c r="K319" s="100"/>
    </row>
    <row r="320" spans="3:11" x14ac:dyDescent="0.35">
      <c r="C320" s="100"/>
      <c r="D320" s="100"/>
      <c r="E320" s="100"/>
      <c r="F320" s="100"/>
      <c r="K320" s="100"/>
    </row>
    <row r="321" spans="3:11" x14ac:dyDescent="0.35">
      <c r="C321" s="100"/>
      <c r="D321" s="100"/>
      <c r="E321" s="100"/>
      <c r="F321" s="100"/>
      <c r="K321" s="100"/>
    </row>
    <row r="322" spans="3:11" x14ac:dyDescent="0.35">
      <c r="C322" s="100"/>
      <c r="D322" s="100"/>
      <c r="E322" s="100"/>
      <c r="F322" s="100"/>
      <c r="K322" s="100"/>
    </row>
    <row r="323" spans="3:11" x14ac:dyDescent="0.35">
      <c r="C323" s="100"/>
      <c r="D323" s="100"/>
      <c r="E323" s="100"/>
      <c r="F323" s="100"/>
      <c r="K323" s="100"/>
    </row>
    <row r="324" spans="3:11" x14ac:dyDescent="0.35">
      <c r="C324" s="100"/>
      <c r="D324" s="100"/>
      <c r="E324" s="100"/>
      <c r="F324" s="100"/>
      <c r="K324" s="100"/>
    </row>
    <row r="325" spans="3:11" x14ac:dyDescent="0.35">
      <c r="C325" s="100"/>
      <c r="D325" s="100"/>
      <c r="E325" s="100"/>
      <c r="F325" s="100"/>
      <c r="K325" s="100"/>
    </row>
    <row r="326" spans="3:11" x14ac:dyDescent="0.35">
      <c r="C326" s="100"/>
      <c r="D326" s="100"/>
      <c r="E326" s="100"/>
      <c r="F326" s="100"/>
      <c r="K326" s="100"/>
    </row>
    <row r="327" spans="3:11" x14ac:dyDescent="0.35">
      <c r="C327" s="100"/>
      <c r="D327" s="100"/>
      <c r="E327" s="100"/>
      <c r="F327" s="100"/>
      <c r="K327" s="100"/>
    </row>
    <row r="328" spans="3:11" x14ac:dyDescent="0.35">
      <c r="C328" s="100"/>
      <c r="D328" s="100"/>
      <c r="E328" s="100"/>
      <c r="F328" s="100"/>
      <c r="K328" s="100"/>
    </row>
    <row r="329" spans="3:11" x14ac:dyDescent="0.35">
      <c r="C329" s="100"/>
      <c r="D329" s="100"/>
      <c r="E329" s="100"/>
      <c r="F329" s="100"/>
      <c r="K329" s="100"/>
    </row>
    <row r="330" spans="3:11" x14ac:dyDescent="0.35">
      <c r="C330" s="100"/>
      <c r="D330" s="100"/>
      <c r="E330" s="100"/>
      <c r="F330" s="100"/>
      <c r="K330" s="100"/>
    </row>
    <row r="331" spans="3:11" x14ac:dyDescent="0.35">
      <c r="C331" s="100"/>
      <c r="D331" s="100"/>
      <c r="E331" s="100"/>
      <c r="F331" s="100"/>
      <c r="K331" s="100"/>
    </row>
    <row r="332" spans="3:11" x14ac:dyDescent="0.35">
      <c r="C332" s="100"/>
      <c r="D332" s="100"/>
      <c r="E332" s="100"/>
      <c r="F332" s="100"/>
      <c r="K332" s="100"/>
    </row>
    <row r="333" spans="3:11" x14ac:dyDescent="0.35">
      <c r="C333" s="100"/>
      <c r="D333" s="100"/>
      <c r="E333" s="100"/>
      <c r="F333" s="100"/>
      <c r="K333" s="100"/>
    </row>
    <row r="334" spans="3:11" x14ac:dyDescent="0.35">
      <c r="C334" s="100"/>
      <c r="D334" s="100"/>
      <c r="E334" s="100"/>
      <c r="F334" s="100"/>
      <c r="K334" s="100"/>
    </row>
    <row r="335" spans="3:11" x14ac:dyDescent="0.35">
      <c r="C335" s="100"/>
      <c r="D335" s="100"/>
      <c r="E335" s="100"/>
      <c r="F335" s="100"/>
      <c r="K335" s="100"/>
    </row>
    <row r="336" spans="3:11" x14ac:dyDescent="0.35">
      <c r="C336" s="100"/>
      <c r="D336" s="100"/>
      <c r="E336" s="100"/>
      <c r="F336" s="100"/>
      <c r="K336" s="100"/>
    </row>
    <row r="337" spans="3:11" x14ac:dyDescent="0.35">
      <c r="C337" s="100"/>
      <c r="D337" s="100"/>
      <c r="E337" s="100"/>
      <c r="F337" s="100"/>
      <c r="K337" s="100"/>
    </row>
    <row r="338" spans="3:11" x14ac:dyDescent="0.35">
      <c r="C338" s="100"/>
      <c r="D338" s="100"/>
      <c r="E338" s="100"/>
      <c r="F338" s="100"/>
      <c r="K338" s="100"/>
    </row>
    <row r="339" spans="3:11" x14ac:dyDescent="0.35">
      <c r="C339" s="100"/>
      <c r="D339" s="100"/>
      <c r="E339" s="100"/>
      <c r="F339" s="100"/>
      <c r="K339" s="100"/>
    </row>
    <row r="340" spans="3:11" x14ac:dyDescent="0.35">
      <c r="C340" s="100"/>
      <c r="D340" s="100"/>
      <c r="E340" s="100"/>
      <c r="F340" s="100"/>
      <c r="K340" s="100"/>
    </row>
    <row r="341" spans="3:11" x14ac:dyDescent="0.35">
      <c r="C341" s="100"/>
      <c r="D341" s="100"/>
      <c r="E341" s="100"/>
      <c r="F341" s="100"/>
      <c r="K341" s="100"/>
    </row>
    <row r="342" spans="3:11" x14ac:dyDescent="0.35">
      <c r="C342" s="100"/>
      <c r="D342" s="100"/>
      <c r="E342" s="100"/>
      <c r="F342" s="100"/>
      <c r="K342" s="100"/>
    </row>
    <row r="343" spans="3:11" x14ac:dyDescent="0.35">
      <c r="C343" s="100"/>
      <c r="D343" s="100"/>
      <c r="E343" s="100"/>
      <c r="F343" s="100"/>
      <c r="K343" s="100"/>
    </row>
    <row r="344" spans="3:11" x14ac:dyDescent="0.35">
      <c r="C344" s="100"/>
      <c r="D344" s="100"/>
      <c r="E344" s="100"/>
      <c r="F344" s="100"/>
      <c r="K344" s="100"/>
    </row>
    <row r="345" spans="3:11" x14ac:dyDescent="0.35">
      <c r="C345" s="100"/>
      <c r="D345" s="100"/>
      <c r="E345" s="100"/>
      <c r="F345" s="100"/>
      <c r="K345" s="100"/>
    </row>
    <row r="346" spans="3:11" x14ac:dyDescent="0.35">
      <c r="C346" s="100"/>
      <c r="D346" s="100"/>
      <c r="E346" s="100"/>
      <c r="F346" s="100"/>
      <c r="K346" s="100"/>
    </row>
    <row r="347" spans="3:11" x14ac:dyDescent="0.35">
      <c r="C347" s="100"/>
      <c r="D347" s="100"/>
      <c r="E347" s="100"/>
      <c r="F347" s="100"/>
      <c r="K347" s="100"/>
    </row>
    <row r="348" spans="3:11" x14ac:dyDescent="0.35">
      <c r="C348" s="100"/>
      <c r="D348" s="100"/>
      <c r="E348" s="100"/>
      <c r="F348" s="100"/>
      <c r="K348" s="100"/>
    </row>
    <row r="349" spans="3:11" x14ac:dyDescent="0.35">
      <c r="C349" s="100"/>
      <c r="D349" s="100"/>
      <c r="E349" s="100"/>
      <c r="F349" s="100"/>
      <c r="K349" s="100"/>
    </row>
    <row r="350" spans="3:11" x14ac:dyDescent="0.35">
      <c r="C350" s="100"/>
      <c r="D350" s="100"/>
      <c r="E350" s="100"/>
      <c r="F350" s="100"/>
      <c r="K350" s="100"/>
    </row>
    <row r="351" spans="3:11" x14ac:dyDescent="0.35">
      <c r="C351" s="100"/>
      <c r="D351" s="100"/>
      <c r="E351" s="100"/>
      <c r="F351" s="100"/>
      <c r="K351" s="100"/>
    </row>
    <row r="352" spans="3:11" x14ac:dyDescent="0.35">
      <c r="C352" s="100"/>
      <c r="D352" s="100"/>
      <c r="E352" s="100"/>
      <c r="F352" s="100"/>
      <c r="K352" s="100"/>
    </row>
    <row r="353" spans="3:11" x14ac:dyDescent="0.35">
      <c r="C353" s="100"/>
      <c r="D353" s="100"/>
      <c r="E353" s="100"/>
      <c r="F353" s="100"/>
      <c r="K353" s="100"/>
    </row>
    <row r="354" spans="3:11" x14ac:dyDescent="0.35">
      <c r="C354" s="100"/>
      <c r="D354" s="100"/>
      <c r="E354" s="100"/>
      <c r="F354" s="100"/>
      <c r="K354" s="100"/>
    </row>
    <row r="355" spans="3:11" x14ac:dyDescent="0.35">
      <c r="C355" s="100"/>
      <c r="D355" s="100"/>
      <c r="E355" s="100"/>
      <c r="F355" s="100"/>
      <c r="K355" s="100"/>
    </row>
    <row r="356" spans="3:11" x14ac:dyDescent="0.35">
      <c r="C356" s="100"/>
      <c r="D356" s="100"/>
      <c r="E356" s="100"/>
      <c r="F356" s="100"/>
      <c r="K356" s="100"/>
    </row>
    <row r="357" spans="3:11" x14ac:dyDescent="0.35">
      <c r="C357" s="100"/>
      <c r="D357" s="100"/>
      <c r="E357" s="100"/>
      <c r="F357" s="100"/>
      <c r="K357" s="100"/>
    </row>
    <row r="358" spans="3:11" x14ac:dyDescent="0.35">
      <c r="C358" s="100"/>
      <c r="D358" s="100"/>
      <c r="E358" s="100"/>
      <c r="F358" s="100"/>
      <c r="K358" s="100"/>
    </row>
    <row r="359" spans="3:11" x14ac:dyDescent="0.35">
      <c r="C359" s="100"/>
      <c r="D359" s="100"/>
      <c r="E359" s="100"/>
      <c r="F359" s="100"/>
      <c r="K359" s="100"/>
    </row>
    <row r="360" spans="3:11" x14ac:dyDescent="0.35">
      <c r="C360" s="100"/>
      <c r="D360" s="100"/>
      <c r="E360" s="100"/>
      <c r="F360" s="100"/>
      <c r="K360" s="100"/>
    </row>
    <row r="361" spans="3:11" x14ac:dyDescent="0.35">
      <c r="C361" s="100"/>
      <c r="D361" s="100"/>
      <c r="E361" s="100"/>
      <c r="F361" s="100"/>
      <c r="K361" s="100"/>
    </row>
    <row r="362" spans="3:11" x14ac:dyDescent="0.35">
      <c r="C362" s="100"/>
      <c r="D362" s="100"/>
      <c r="E362" s="100"/>
      <c r="F362" s="100"/>
      <c r="K362" s="100"/>
    </row>
    <row r="363" spans="3:11" x14ac:dyDescent="0.35">
      <c r="C363" s="100"/>
      <c r="D363" s="100"/>
      <c r="E363" s="100"/>
      <c r="F363" s="100"/>
      <c r="K363" s="100"/>
    </row>
    <row r="364" spans="3:11" x14ac:dyDescent="0.35">
      <c r="C364" s="100"/>
      <c r="D364" s="100"/>
      <c r="E364" s="100"/>
      <c r="F364" s="100"/>
      <c r="K364" s="100"/>
    </row>
    <row r="365" spans="3:11" x14ac:dyDescent="0.35">
      <c r="C365" s="100"/>
      <c r="D365" s="100"/>
      <c r="E365" s="100"/>
      <c r="F365" s="100"/>
      <c r="K365" s="100"/>
    </row>
    <row r="366" spans="3:11" x14ac:dyDescent="0.35">
      <c r="C366" s="100"/>
      <c r="D366" s="100"/>
      <c r="E366" s="100"/>
      <c r="F366" s="100"/>
      <c r="K366" s="100"/>
    </row>
    <row r="367" spans="3:11" x14ac:dyDescent="0.35">
      <c r="C367" s="100"/>
      <c r="D367" s="100"/>
      <c r="E367" s="100"/>
      <c r="F367" s="100"/>
      <c r="K367" s="100"/>
    </row>
    <row r="368" spans="3:11" x14ac:dyDescent="0.35">
      <c r="C368" s="100"/>
      <c r="D368" s="100"/>
      <c r="E368" s="100"/>
      <c r="F368" s="100"/>
      <c r="K368" s="100"/>
    </row>
    <row r="369" spans="3:11" x14ac:dyDescent="0.35">
      <c r="C369" s="100"/>
      <c r="D369" s="100"/>
      <c r="E369" s="100"/>
      <c r="F369" s="100"/>
      <c r="K369" s="100"/>
    </row>
    <row r="370" spans="3:11" x14ac:dyDescent="0.35">
      <c r="C370" s="100"/>
      <c r="D370" s="100"/>
      <c r="E370" s="100"/>
      <c r="F370" s="100"/>
      <c r="K370" s="100"/>
    </row>
    <row r="371" spans="3:11" x14ac:dyDescent="0.35">
      <c r="C371" s="100"/>
      <c r="D371" s="100"/>
      <c r="E371" s="100"/>
      <c r="F371" s="100"/>
      <c r="K371" s="100"/>
    </row>
    <row r="372" spans="3:11" x14ac:dyDescent="0.35">
      <c r="C372" s="100"/>
      <c r="D372" s="100"/>
      <c r="E372" s="100"/>
      <c r="F372" s="100"/>
      <c r="K372" s="100"/>
    </row>
    <row r="373" spans="3:11" x14ac:dyDescent="0.35">
      <c r="C373" s="100"/>
      <c r="D373" s="100"/>
      <c r="E373" s="100"/>
      <c r="F373" s="100"/>
      <c r="K373" s="100"/>
    </row>
    <row r="374" spans="3:11" x14ac:dyDescent="0.35">
      <c r="C374" s="100"/>
      <c r="D374" s="100"/>
      <c r="E374" s="100"/>
      <c r="F374" s="100"/>
      <c r="K374" s="100"/>
    </row>
    <row r="375" spans="3:11" x14ac:dyDescent="0.35">
      <c r="C375" s="100"/>
      <c r="D375" s="100"/>
      <c r="E375" s="100"/>
      <c r="F375" s="100"/>
      <c r="K375" s="100"/>
    </row>
    <row r="376" spans="3:11" x14ac:dyDescent="0.35">
      <c r="C376" s="100"/>
      <c r="D376" s="100"/>
      <c r="E376" s="100"/>
      <c r="F376" s="100"/>
      <c r="K376" s="100"/>
    </row>
    <row r="377" spans="3:11" x14ac:dyDescent="0.35">
      <c r="C377" s="100"/>
      <c r="D377" s="100"/>
      <c r="E377" s="100"/>
      <c r="F377" s="100"/>
      <c r="K377" s="100"/>
    </row>
    <row r="378" spans="3:11" x14ac:dyDescent="0.35">
      <c r="C378" s="100"/>
      <c r="D378" s="100"/>
      <c r="E378" s="100"/>
      <c r="F378" s="100"/>
      <c r="K378" s="100"/>
    </row>
    <row r="379" spans="3:11" x14ac:dyDescent="0.35">
      <c r="C379" s="100"/>
      <c r="D379" s="100"/>
      <c r="E379" s="100"/>
      <c r="F379" s="100"/>
      <c r="K379" s="100"/>
    </row>
    <row r="380" spans="3:11" x14ac:dyDescent="0.35">
      <c r="C380" s="100"/>
      <c r="D380" s="100"/>
      <c r="E380" s="100"/>
      <c r="F380" s="100"/>
      <c r="K380" s="100"/>
    </row>
    <row r="381" spans="3:11" x14ac:dyDescent="0.35">
      <c r="C381" s="100"/>
      <c r="D381" s="100"/>
      <c r="E381" s="100"/>
      <c r="F381" s="100"/>
      <c r="K381" s="100"/>
    </row>
    <row r="382" spans="3:11" x14ac:dyDescent="0.35">
      <c r="C382" s="100"/>
      <c r="D382" s="100"/>
      <c r="E382" s="100"/>
      <c r="F382" s="100"/>
      <c r="K382" s="100"/>
    </row>
    <row r="383" spans="3:11" x14ac:dyDescent="0.35">
      <c r="C383" s="100"/>
      <c r="D383" s="100"/>
      <c r="E383" s="100"/>
      <c r="F383" s="100"/>
      <c r="K383" s="100"/>
    </row>
    <row r="384" spans="3:11" x14ac:dyDescent="0.35">
      <c r="C384" s="100"/>
      <c r="D384" s="100"/>
      <c r="E384" s="100"/>
      <c r="F384" s="100"/>
      <c r="K384" s="100"/>
    </row>
    <row r="385" spans="3:11" x14ac:dyDescent="0.35">
      <c r="C385" s="100"/>
      <c r="D385" s="100"/>
      <c r="E385" s="100"/>
      <c r="F385" s="100"/>
      <c r="K385" s="100"/>
    </row>
    <row r="386" spans="3:11" x14ac:dyDescent="0.35">
      <c r="C386" s="100"/>
      <c r="D386" s="100"/>
      <c r="E386" s="100"/>
      <c r="F386" s="100"/>
      <c r="K386" s="100"/>
    </row>
    <row r="387" spans="3:11" x14ac:dyDescent="0.35">
      <c r="C387" s="100"/>
      <c r="D387" s="100"/>
      <c r="E387" s="100"/>
      <c r="F387" s="100"/>
      <c r="K387" s="100"/>
    </row>
    <row r="388" spans="3:11" x14ac:dyDescent="0.35">
      <c r="C388" s="100"/>
      <c r="D388" s="100"/>
      <c r="E388" s="100"/>
      <c r="F388" s="100"/>
      <c r="K388" s="100"/>
    </row>
    <row r="389" spans="3:11" x14ac:dyDescent="0.35">
      <c r="C389" s="100"/>
      <c r="D389" s="100"/>
      <c r="E389" s="100"/>
      <c r="F389" s="100"/>
      <c r="K389" s="100"/>
    </row>
    <row r="390" spans="3:11" x14ac:dyDescent="0.35">
      <c r="C390" s="100"/>
      <c r="D390" s="100"/>
      <c r="E390" s="100"/>
      <c r="F390" s="100"/>
      <c r="K390" s="100"/>
    </row>
    <row r="391" spans="3:11" x14ac:dyDescent="0.35">
      <c r="C391" s="100"/>
      <c r="D391" s="100"/>
      <c r="E391" s="100"/>
      <c r="F391" s="100"/>
      <c r="K391" s="100"/>
    </row>
    <row r="392" spans="3:11" x14ac:dyDescent="0.35">
      <c r="C392" s="100"/>
      <c r="D392" s="100"/>
      <c r="E392" s="100"/>
      <c r="F392" s="100"/>
      <c r="K392" s="100"/>
    </row>
    <row r="393" spans="3:11" x14ac:dyDescent="0.35">
      <c r="C393" s="100"/>
      <c r="D393" s="100"/>
      <c r="E393" s="100"/>
      <c r="F393" s="100"/>
      <c r="K393" s="100"/>
    </row>
    <row r="394" spans="3:11" x14ac:dyDescent="0.35">
      <c r="C394" s="100"/>
      <c r="D394" s="100"/>
      <c r="E394" s="100"/>
      <c r="F394" s="100"/>
      <c r="K394" s="100"/>
    </row>
    <row r="395" spans="3:11" x14ac:dyDescent="0.35">
      <c r="C395" s="100"/>
      <c r="D395" s="100"/>
      <c r="E395" s="100"/>
      <c r="F395" s="100"/>
      <c r="K395" s="100"/>
    </row>
    <row r="396" spans="3:11" x14ac:dyDescent="0.35">
      <c r="C396" s="100"/>
      <c r="D396" s="100"/>
      <c r="E396" s="100"/>
      <c r="F396" s="100"/>
      <c r="K396" s="100"/>
    </row>
    <row r="397" spans="3:11" x14ac:dyDescent="0.35">
      <c r="C397" s="100"/>
      <c r="D397" s="100"/>
      <c r="E397" s="100"/>
      <c r="F397" s="100"/>
      <c r="K397" s="100"/>
    </row>
    <row r="398" spans="3:11" x14ac:dyDescent="0.35">
      <c r="C398" s="100"/>
      <c r="D398" s="100"/>
      <c r="E398" s="100"/>
      <c r="F398" s="100"/>
      <c r="K398" s="100"/>
    </row>
    <row r="399" spans="3:11" x14ac:dyDescent="0.35">
      <c r="C399" s="100"/>
      <c r="D399" s="100"/>
      <c r="E399" s="100"/>
      <c r="F399" s="100"/>
      <c r="K399" s="100"/>
    </row>
    <row r="400" spans="3:11" x14ac:dyDescent="0.35">
      <c r="C400" s="100"/>
      <c r="D400" s="100"/>
      <c r="E400" s="100"/>
      <c r="F400" s="100"/>
      <c r="K400" s="100"/>
    </row>
    <row r="401" spans="3:11" x14ac:dyDescent="0.35">
      <c r="C401" s="100"/>
      <c r="D401" s="100"/>
      <c r="E401" s="100"/>
      <c r="F401" s="100"/>
      <c r="K401" s="100"/>
    </row>
    <row r="402" spans="3:11" x14ac:dyDescent="0.35">
      <c r="C402" s="100"/>
      <c r="D402" s="100"/>
      <c r="E402" s="100"/>
      <c r="F402" s="100"/>
      <c r="K402" s="100"/>
    </row>
    <row r="403" spans="3:11" x14ac:dyDescent="0.35">
      <c r="C403" s="100"/>
      <c r="D403" s="100"/>
      <c r="E403" s="100"/>
      <c r="F403" s="100"/>
      <c r="K403" s="100"/>
    </row>
    <row r="404" spans="3:11" x14ac:dyDescent="0.35">
      <c r="C404" s="100"/>
      <c r="D404" s="100"/>
      <c r="E404" s="100"/>
      <c r="F404" s="100"/>
      <c r="K404" s="100"/>
    </row>
    <row r="405" spans="3:11" x14ac:dyDescent="0.35">
      <c r="C405" s="100"/>
      <c r="D405" s="100"/>
      <c r="E405" s="100"/>
      <c r="F405" s="100"/>
      <c r="K405" s="100"/>
    </row>
    <row r="406" spans="3:11" x14ac:dyDescent="0.35">
      <c r="C406" s="100"/>
      <c r="D406" s="100"/>
      <c r="E406" s="100"/>
      <c r="F406" s="100"/>
      <c r="K406" s="100"/>
    </row>
    <row r="407" spans="3:11" x14ac:dyDescent="0.35">
      <c r="C407" s="100"/>
      <c r="D407" s="100"/>
      <c r="E407" s="100"/>
      <c r="F407" s="100"/>
      <c r="K407" s="100"/>
    </row>
    <row r="408" spans="3:11" x14ac:dyDescent="0.35">
      <c r="C408" s="100"/>
      <c r="D408" s="100"/>
      <c r="E408" s="100"/>
      <c r="F408" s="100"/>
      <c r="K408" s="100"/>
    </row>
    <row r="409" spans="3:11" x14ac:dyDescent="0.35">
      <c r="C409" s="100"/>
      <c r="D409" s="100"/>
      <c r="E409" s="100"/>
      <c r="F409" s="100"/>
      <c r="K409" s="100"/>
    </row>
    <row r="410" spans="3:11" x14ac:dyDescent="0.35">
      <c r="C410" s="100"/>
      <c r="D410" s="100"/>
      <c r="E410" s="100"/>
      <c r="F410" s="100"/>
      <c r="K410" s="100"/>
    </row>
    <row r="411" spans="3:11" x14ac:dyDescent="0.35">
      <c r="C411" s="100"/>
      <c r="D411" s="100"/>
      <c r="E411" s="100"/>
      <c r="F411" s="100"/>
      <c r="K411" s="100"/>
    </row>
    <row r="412" spans="3:11" x14ac:dyDescent="0.35">
      <c r="C412" s="100"/>
      <c r="D412" s="100"/>
      <c r="E412" s="100"/>
      <c r="F412" s="100"/>
      <c r="K412" s="100"/>
    </row>
    <row r="413" spans="3:11" x14ac:dyDescent="0.35">
      <c r="C413" s="100"/>
      <c r="D413" s="100"/>
      <c r="E413" s="100"/>
      <c r="F413" s="100"/>
      <c r="K413" s="100"/>
    </row>
    <row r="414" spans="3:11" x14ac:dyDescent="0.35">
      <c r="C414" s="100"/>
      <c r="D414" s="100"/>
      <c r="E414" s="100"/>
      <c r="F414" s="100"/>
      <c r="K414" s="100"/>
    </row>
    <row r="415" spans="3:11" x14ac:dyDescent="0.35">
      <c r="C415" s="100"/>
      <c r="D415" s="100"/>
      <c r="E415" s="100"/>
      <c r="F415" s="100"/>
      <c r="K415" s="100"/>
    </row>
    <row r="416" spans="3:11" x14ac:dyDescent="0.35">
      <c r="C416" s="100"/>
      <c r="D416" s="100"/>
      <c r="E416" s="100"/>
      <c r="F416" s="100"/>
      <c r="K416" s="100"/>
    </row>
    <row r="417" spans="3:11" x14ac:dyDescent="0.35">
      <c r="C417" s="100"/>
      <c r="D417" s="100"/>
      <c r="E417" s="100"/>
      <c r="F417" s="100"/>
      <c r="K417" s="100"/>
    </row>
    <row r="418" spans="3:11" x14ac:dyDescent="0.35">
      <c r="C418" s="100"/>
      <c r="D418" s="100"/>
      <c r="E418" s="100"/>
      <c r="F418" s="100"/>
      <c r="K418" s="100"/>
    </row>
    <row r="419" spans="3:11" x14ac:dyDescent="0.35">
      <c r="C419" s="100"/>
      <c r="D419" s="100"/>
      <c r="E419" s="100"/>
      <c r="F419" s="100"/>
      <c r="K419" s="100"/>
    </row>
    <row r="420" spans="3:11" x14ac:dyDescent="0.35">
      <c r="C420" s="100"/>
      <c r="D420" s="100"/>
      <c r="E420" s="100"/>
      <c r="F420" s="100"/>
      <c r="K420" s="100"/>
    </row>
    <row r="421" spans="3:11" x14ac:dyDescent="0.35">
      <c r="C421" s="100"/>
      <c r="D421" s="100"/>
      <c r="E421" s="100"/>
      <c r="F421" s="100"/>
      <c r="K421" s="100"/>
    </row>
    <row r="422" spans="3:11" x14ac:dyDescent="0.35">
      <c r="C422" s="100"/>
      <c r="D422" s="100"/>
      <c r="E422" s="100"/>
      <c r="F422" s="100"/>
      <c r="K422" s="100"/>
    </row>
    <row r="423" spans="3:11" x14ac:dyDescent="0.35">
      <c r="C423" s="100"/>
      <c r="D423" s="100"/>
      <c r="E423" s="100"/>
      <c r="F423" s="100"/>
      <c r="K423" s="100"/>
    </row>
    <row r="424" spans="3:11" x14ac:dyDescent="0.35">
      <c r="C424" s="100"/>
      <c r="D424" s="100"/>
      <c r="E424" s="100"/>
      <c r="F424" s="100"/>
      <c r="K424" s="100"/>
    </row>
    <row r="425" spans="3:11" x14ac:dyDescent="0.35">
      <c r="C425" s="100"/>
      <c r="D425" s="100"/>
      <c r="E425" s="100"/>
      <c r="F425" s="100"/>
      <c r="K425" s="100"/>
    </row>
    <row r="426" spans="3:11" x14ac:dyDescent="0.35">
      <c r="C426" s="100"/>
      <c r="D426" s="100"/>
      <c r="E426" s="100"/>
      <c r="F426" s="100"/>
      <c r="K426" s="100"/>
    </row>
    <row r="427" spans="3:11" x14ac:dyDescent="0.35">
      <c r="C427" s="100"/>
      <c r="D427" s="100"/>
      <c r="E427" s="100"/>
      <c r="F427" s="100"/>
      <c r="K427" s="100"/>
    </row>
    <row r="428" spans="3:11" x14ac:dyDescent="0.35">
      <c r="C428" s="100"/>
      <c r="D428" s="100"/>
      <c r="E428" s="100"/>
      <c r="F428" s="100"/>
      <c r="K428" s="100"/>
    </row>
    <row r="429" spans="3:11" x14ac:dyDescent="0.35">
      <c r="C429" s="100"/>
      <c r="D429" s="100"/>
      <c r="E429" s="100"/>
      <c r="F429" s="100"/>
      <c r="K429" s="100"/>
    </row>
    <row r="430" spans="3:11" x14ac:dyDescent="0.35">
      <c r="C430" s="100"/>
      <c r="D430" s="100"/>
      <c r="E430" s="100"/>
      <c r="F430" s="100"/>
      <c r="K430" s="100"/>
    </row>
    <row r="431" spans="3:11" x14ac:dyDescent="0.35">
      <c r="C431" s="100"/>
      <c r="D431" s="100"/>
      <c r="E431" s="100"/>
      <c r="F431" s="100"/>
      <c r="K431" s="100"/>
    </row>
    <row r="432" spans="3:11" x14ac:dyDescent="0.35">
      <c r="C432" s="100"/>
      <c r="D432" s="100"/>
      <c r="E432" s="100"/>
      <c r="F432" s="100"/>
      <c r="K432" s="100"/>
    </row>
    <row r="433" spans="3:11" x14ac:dyDescent="0.35">
      <c r="C433" s="100"/>
      <c r="D433" s="100"/>
      <c r="E433" s="100"/>
      <c r="F433" s="100"/>
      <c r="K433" s="100"/>
    </row>
    <row r="434" spans="3:11" x14ac:dyDescent="0.35">
      <c r="C434" s="100"/>
      <c r="D434" s="100"/>
      <c r="E434" s="100"/>
      <c r="F434" s="100"/>
      <c r="K434" s="100"/>
    </row>
    <row r="435" spans="3:11" x14ac:dyDescent="0.35">
      <c r="C435" s="100"/>
      <c r="D435" s="100"/>
      <c r="E435" s="100"/>
      <c r="F435" s="100"/>
      <c r="K435" s="100"/>
    </row>
    <row r="436" spans="3:11" x14ac:dyDescent="0.35">
      <c r="C436" s="100"/>
      <c r="D436" s="100"/>
      <c r="E436" s="100"/>
      <c r="F436" s="100"/>
      <c r="K436" s="100"/>
    </row>
    <row r="437" spans="3:11" x14ac:dyDescent="0.35">
      <c r="C437" s="100"/>
      <c r="D437" s="100"/>
      <c r="E437" s="100"/>
      <c r="F437" s="100"/>
      <c r="K437" s="100"/>
    </row>
    <row r="438" spans="3:11" x14ac:dyDescent="0.35">
      <c r="C438" s="100"/>
      <c r="D438" s="100"/>
      <c r="E438" s="100"/>
      <c r="F438" s="100"/>
      <c r="K438" s="100"/>
    </row>
    <row r="439" spans="3:11" x14ac:dyDescent="0.35">
      <c r="C439" s="100"/>
      <c r="D439" s="100"/>
      <c r="E439" s="100"/>
      <c r="F439" s="100"/>
      <c r="K439" s="100"/>
    </row>
    <row r="440" spans="3:11" x14ac:dyDescent="0.35">
      <c r="C440" s="100"/>
      <c r="D440" s="100"/>
      <c r="E440" s="100"/>
      <c r="F440" s="100"/>
      <c r="K440" s="100"/>
    </row>
    <row r="441" spans="3:11" x14ac:dyDescent="0.35">
      <c r="C441" s="100"/>
      <c r="D441" s="100"/>
      <c r="E441" s="100"/>
      <c r="F441" s="100"/>
      <c r="K441" s="100"/>
    </row>
    <row r="442" spans="3:11" x14ac:dyDescent="0.35">
      <c r="C442" s="100"/>
      <c r="D442" s="100"/>
      <c r="E442" s="100"/>
      <c r="F442" s="100"/>
      <c r="K442" s="100"/>
    </row>
    <row r="443" spans="3:11" x14ac:dyDescent="0.35">
      <c r="C443" s="100"/>
      <c r="D443" s="100"/>
      <c r="E443" s="100"/>
      <c r="F443" s="100"/>
      <c r="K443" s="100"/>
    </row>
    <row r="444" spans="3:11" x14ac:dyDescent="0.35">
      <c r="C444" s="100"/>
      <c r="D444" s="100"/>
      <c r="E444" s="100"/>
      <c r="F444" s="100"/>
      <c r="K444" s="100"/>
    </row>
    <row r="445" spans="3:11" x14ac:dyDescent="0.35">
      <c r="C445" s="100"/>
      <c r="D445" s="100"/>
      <c r="E445" s="100"/>
      <c r="F445" s="100"/>
      <c r="K445" s="100"/>
    </row>
    <row r="446" spans="3:11" x14ac:dyDescent="0.35">
      <c r="C446" s="100"/>
      <c r="D446" s="100"/>
      <c r="E446" s="100"/>
      <c r="F446" s="100"/>
      <c r="K446" s="100"/>
    </row>
    <row r="447" spans="3:11" x14ac:dyDescent="0.35">
      <c r="C447" s="100"/>
      <c r="D447" s="100"/>
      <c r="E447" s="100"/>
      <c r="F447" s="100"/>
      <c r="K447" s="100"/>
    </row>
    <row r="448" spans="3:11" x14ac:dyDescent="0.35">
      <c r="C448" s="100"/>
      <c r="D448" s="100"/>
      <c r="E448" s="100"/>
      <c r="F448" s="100"/>
      <c r="K448" s="100"/>
    </row>
    <row r="449" spans="3:11" x14ac:dyDescent="0.35">
      <c r="C449" s="100"/>
      <c r="D449" s="100"/>
      <c r="E449" s="100"/>
      <c r="F449" s="100"/>
      <c r="K449" s="100"/>
    </row>
    <row r="450" spans="3:11" x14ac:dyDescent="0.35">
      <c r="C450" s="100"/>
      <c r="D450" s="100"/>
      <c r="E450" s="100"/>
      <c r="F450" s="100"/>
      <c r="K450" s="100"/>
    </row>
    <row r="451" spans="3:11" x14ac:dyDescent="0.35">
      <c r="C451" s="100"/>
      <c r="D451" s="100"/>
      <c r="E451" s="100"/>
      <c r="F451" s="100"/>
      <c r="K451" s="100"/>
    </row>
    <row r="452" spans="3:11" x14ac:dyDescent="0.35">
      <c r="C452" s="100"/>
      <c r="D452" s="100"/>
      <c r="E452" s="100"/>
      <c r="F452" s="100"/>
      <c r="K452" s="100"/>
    </row>
    <row r="453" spans="3:11" x14ac:dyDescent="0.35">
      <c r="C453" s="100"/>
      <c r="D453" s="100"/>
      <c r="E453" s="100"/>
      <c r="F453" s="100"/>
      <c r="K453" s="100"/>
    </row>
    <row r="454" spans="3:11" x14ac:dyDescent="0.35">
      <c r="C454" s="100"/>
      <c r="D454" s="100"/>
      <c r="E454" s="100"/>
      <c r="F454" s="100"/>
      <c r="K454" s="100"/>
    </row>
    <row r="455" spans="3:11" x14ac:dyDescent="0.35">
      <c r="C455" s="100"/>
      <c r="D455" s="100"/>
      <c r="E455" s="100"/>
      <c r="F455" s="100"/>
      <c r="K455" s="100"/>
    </row>
    <row r="456" spans="3:11" x14ac:dyDescent="0.35">
      <c r="C456" s="100"/>
      <c r="D456" s="100"/>
      <c r="E456" s="100"/>
      <c r="F456" s="100"/>
      <c r="K456" s="100"/>
    </row>
    <row r="457" spans="3:11" x14ac:dyDescent="0.35">
      <c r="C457" s="100"/>
      <c r="D457" s="100"/>
      <c r="E457" s="100"/>
      <c r="F457" s="100"/>
      <c r="K457" s="100"/>
    </row>
    <row r="458" spans="3:11" x14ac:dyDescent="0.35">
      <c r="C458" s="100"/>
      <c r="D458" s="100"/>
      <c r="E458" s="100"/>
      <c r="F458" s="100"/>
      <c r="K458" s="100"/>
    </row>
    <row r="459" spans="3:11" x14ac:dyDescent="0.35">
      <c r="C459" s="100"/>
      <c r="D459" s="100"/>
      <c r="E459" s="100"/>
      <c r="F459" s="100"/>
      <c r="K459" s="100"/>
    </row>
    <row r="460" spans="3:11" x14ac:dyDescent="0.35">
      <c r="C460" s="100"/>
      <c r="D460" s="100"/>
      <c r="E460" s="100"/>
      <c r="F460" s="100"/>
      <c r="K460" s="100"/>
    </row>
    <row r="461" spans="3:11" x14ac:dyDescent="0.35">
      <c r="C461" s="100"/>
      <c r="D461" s="100"/>
      <c r="E461" s="100"/>
      <c r="F461" s="100"/>
      <c r="K461" s="100"/>
    </row>
    <row r="462" spans="3:11" x14ac:dyDescent="0.35">
      <c r="C462" s="100"/>
      <c r="D462" s="100"/>
      <c r="E462" s="100"/>
      <c r="F462" s="100"/>
      <c r="K462" s="100"/>
    </row>
    <row r="463" spans="3:11" x14ac:dyDescent="0.35">
      <c r="C463" s="100"/>
      <c r="D463" s="100"/>
      <c r="E463" s="100"/>
      <c r="F463" s="100"/>
      <c r="K463" s="100"/>
    </row>
    <row r="464" spans="3:11" x14ac:dyDescent="0.35">
      <c r="C464" s="100"/>
      <c r="D464" s="100"/>
      <c r="E464" s="100"/>
      <c r="F464" s="100"/>
      <c r="K464" s="100"/>
    </row>
    <row r="465" spans="3:11" x14ac:dyDescent="0.35">
      <c r="C465" s="100"/>
      <c r="D465" s="100"/>
      <c r="E465" s="100"/>
      <c r="F465" s="100"/>
      <c r="K465" s="100"/>
    </row>
    <row r="466" spans="3:11" x14ac:dyDescent="0.35">
      <c r="C466" s="100"/>
      <c r="D466" s="100"/>
      <c r="E466" s="100"/>
      <c r="F466" s="100"/>
      <c r="K466" s="100"/>
    </row>
    <row r="467" spans="3:11" x14ac:dyDescent="0.35">
      <c r="C467" s="100"/>
      <c r="D467" s="100"/>
      <c r="E467" s="100"/>
      <c r="F467" s="100"/>
      <c r="K467" s="100"/>
    </row>
    <row r="468" spans="3:11" x14ac:dyDescent="0.35">
      <c r="C468" s="100"/>
      <c r="D468" s="100"/>
      <c r="E468" s="100"/>
      <c r="F468" s="100"/>
      <c r="K468" s="100"/>
    </row>
    <row r="469" spans="3:11" x14ac:dyDescent="0.35">
      <c r="C469" s="100"/>
      <c r="D469" s="100"/>
      <c r="E469" s="100"/>
      <c r="F469" s="100"/>
      <c r="K469" s="100"/>
    </row>
    <row r="470" spans="3:11" x14ac:dyDescent="0.35">
      <c r="C470" s="100"/>
      <c r="D470" s="100"/>
      <c r="E470" s="100"/>
      <c r="F470" s="100"/>
      <c r="K470" s="100"/>
    </row>
    <row r="471" spans="3:11" x14ac:dyDescent="0.35">
      <c r="C471" s="100"/>
      <c r="D471" s="100"/>
      <c r="E471" s="100"/>
      <c r="F471" s="100"/>
      <c r="K471" s="100"/>
    </row>
    <row r="472" spans="3:11" x14ac:dyDescent="0.35">
      <c r="C472" s="100"/>
      <c r="D472" s="100"/>
      <c r="E472" s="100"/>
      <c r="F472" s="100"/>
      <c r="K472" s="100"/>
    </row>
    <row r="473" spans="3:11" x14ac:dyDescent="0.35">
      <c r="C473" s="100"/>
      <c r="D473" s="100"/>
      <c r="E473" s="100"/>
      <c r="F473" s="100"/>
      <c r="K473" s="100"/>
    </row>
    <row r="474" spans="3:11" x14ac:dyDescent="0.35">
      <c r="C474" s="100"/>
      <c r="D474" s="100"/>
      <c r="E474" s="100"/>
      <c r="F474" s="100"/>
      <c r="K474" s="100"/>
    </row>
    <row r="475" spans="3:11" x14ac:dyDescent="0.35">
      <c r="C475" s="100"/>
      <c r="D475" s="100"/>
      <c r="E475" s="100"/>
      <c r="F475" s="100"/>
      <c r="K475" s="100"/>
    </row>
    <row r="476" spans="3:11" x14ac:dyDescent="0.35">
      <c r="C476" s="100"/>
      <c r="D476" s="100"/>
      <c r="E476" s="100"/>
      <c r="F476" s="100"/>
      <c r="K476" s="100"/>
    </row>
    <row r="477" spans="3:11" x14ac:dyDescent="0.35">
      <c r="C477" s="100"/>
      <c r="D477" s="100"/>
      <c r="E477" s="100"/>
      <c r="F477" s="100"/>
      <c r="K477" s="100"/>
    </row>
    <row r="478" spans="3:11" x14ac:dyDescent="0.35">
      <c r="C478" s="100"/>
      <c r="D478" s="100"/>
      <c r="E478" s="100"/>
      <c r="F478" s="100"/>
      <c r="K478" s="100"/>
    </row>
    <row r="479" spans="3:11" x14ac:dyDescent="0.35">
      <c r="C479" s="100"/>
      <c r="D479" s="100"/>
      <c r="E479" s="100"/>
      <c r="F479" s="100"/>
      <c r="K479" s="100"/>
    </row>
    <row r="480" spans="3:11" x14ac:dyDescent="0.35">
      <c r="C480" s="100"/>
      <c r="D480" s="100"/>
      <c r="E480" s="100"/>
      <c r="F480" s="100"/>
      <c r="K480" s="100"/>
    </row>
    <row r="481" spans="3:11" x14ac:dyDescent="0.35">
      <c r="C481" s="100"/>
      <c r="D481" s="100"/>
      <c r="E481" s="100"/>
      <c r="F481" s="100"/>
      <c r="K481" s="100"/>
    </row>
    <row r="482" spans="3:11" x14ac:dyDescent="0.35">
      <c r="C482" s="100"/>
      <c r="D482" s="100"/>
      <c r="E482" s="100"/>
      <c r="F482" s="100"/>
      <c r="K482" s="100"/>
    </row>
    <row r="483" spans="3:11" x14ac:dyDescent="0.35">
      <c r="C483" s="100"/>
      <c r="D483" s="100"/>
      <c r="E483" s="100"/>
      <c r="F483" s="100"/>
      <c r="K483" s="100"/>
    </row>
    <row r="484" spans="3:11" x14ac:dyDescent="0.35">
      <c r="C484" s="100"/>
      <c r="D484" s="100"/>
      <c r="E484" s="100"/>
      <c r="F484" s="100"/>
      <c r="K484" s="100"/>
    </row>
    <row r="485" spans="3:11" x14ac:dyDescent="0.35">
      <c r="C485" s="100"/>
      <c r="D485" s="100"/>
      <c r="E485" s="100"/>
      <c r="F485" s="100"/>
      <c r="K485" s="100"/>
    </row>
    <row r="486" spans="3:11" x14ac:dyDescent="0.35">
      <c r="C486" s="100"/>
      <c r="D486" s="100"/>
      <c r="E486" s="100"/>
      <c r="F486" s="100"/>
      <c r="K486" s="100"/>
    </row>
    <row r="487" spans="3:11" x14ac:dyDescent="0.35">
      <c r="C487" s="100"/>
      <c r="D487" s="100"/>
      <c r="E487" s="100"/>
      <c r="F487" s="100"/>
      <c r="K487" s="100"/>
    </row>
    <row r="488" spans="3:11" x14ac:dyDescent="0.35">
      <c r="C488" s="100"/>
      <c r="D488" s="100"/>
      <c r="E488" s="100"/>
      <c r="F488" s="100"/>
      <c r="K488" s="100"/>
    </row>
    <row r="489" spans="3:11" x14ac:dyDescent="0.35">
      <c r="C489" s="100"/>
      <c r="D489" s="100"/>
      <c r="E489" s="100"/>
      <c r="F489" s="100"/>
      <c r="K489" s="100"/>
    </row>
    <row r="490" spans="3:11" x14ac:dyDescent="0.35">
      <c r="C490" s="100"/>
      <c r="D490" s="100"/>
      <c r="E490" s="100"/>
      <c r="F490" s="100"/>
      <c r="K490" s="100"/>
    </row>
    <row r="491" spans="3:11" x14ac:dyDescent="0.35">
      <c r="C491" s="100"/>
      <c r="D491" s="100"/>
      <c r="E491" s="100"/>
      <c r="F491" s="100"/>
      <c r="K491" s="100"/>
    </row>
    <row r="492" spans="3:11" x14ac:dyDescent="0.35">
      <c r="C492" s="100"/>
      <c r="D492" s="100"/>
      <c r="E492" s="100"/>
      <c r="F492" s="100"/>
      <c r="K492" s="100"/>
    </row>
    <row r="493" spans="3:11" x14ac:dyDescent="0.35">
      <c r="C493" s="100"/>
      <c r="D493" s="100"/>
      <c r="E493" s="100"/>
      <c r="F493" s="100"/>
      <c r="K493" s="100"/>
    </row>
    <row r="494" spans="3:11" x14ac:dyDescent="0.35">
      <c r="C494" s="100"/>
      <c r="D494" s="100"/>
      <c r="E494" s="100"/>
      <c r="F494" s="100"/>
      <c r="K494" s="100"/>
    </row>
    <row r="495" spans="3:11" x14ac:dyDescent="0.35">
      <c r="C495" s="100"/>
      <c r="D495" s="100"/>
      <c r="E495" s="100"/>
      <c r="F495" s="100"/>
      <c r="K495" s="100"/>
    </row>
    <row r="496" spans="3:11" x14ac:dyDescent="0.35">
      <c r="C496" s="100"/>
      <c r="D496" s="100"/>
      <c r="E496" s="100"/>
      <c r="F496" s="100"/>
      <c r="K496" s="100"/>
    </row>
    <row r="497" spans="3:11" x14ac:dyDescent="0.35">
      <c r="C497" s="100"/>
      <c r="D497" s="100"/>
      <c r="E497" s="100"/>
      <c r="F497" s="100"/>
      <c r="K497" s="100"/>
    </row>
    <row r="498" spans="3:11" x14ac:dyDescent="0.35">
      <c r="C498" s="100"/>
      <c r="D498" s="100"/>
      <c r="E498" s="100"/>
      <c r="F498" s="100"/>
      <c r="K498" s="100"/>
    </row>
    <row r="499" spans="3:11" x14ac:dyDescent="0.35">
      <c r="C499" s="100"/>
      <c r="D499" s="100"/>
      <c r="E499" s="100"/>
      <c r="F499" s="100"/>
      <c r="K499" s="100"/>
    </row>
    <row r="500" spans="3:11" x14ac:dyDescent="0.35">
      <c r="C500" s="100"/>
      <c r="D500" s="100"/>
      <c r="E500" s="100"/>
      <c r="F500" s="100"/>
      <c r="K500" s="100"/>
    </row>
    <row r="501" spans="3:11" x14ac:dyDescent="0.35">
      <c r="C501" s="100"/>
      <c r="D501" s="100"/>
      <c r="E501" s="100"/>
      <c r="F501" s="100"/>
      <c r="K501" s="100"/>
    </row>
    <row r="502" spans="3:11" x14ac:dyDescent="0.35">
      <c r="C502" s="100"/>
      <c r="D502" s="100"/>
      <c r="E502" s="100"/>
      <c r="F502" s="100"/>
      <c r="K502" s="100"/>
    </row>
    <row r="503" spans="3:11" x14ac:dyDescent="0.35">
      <c r="C503" s="100"/>
      <c r="D503" s="100"/>
      <c r="E503" s="100"/>
      <c r="F503" s="100"/>
      <c r="K503" s="100"/>
    </row>
    <row r="504" spans="3:11" x14ac:dyDescent="0.35">
      <c r="C504" s="100"/>
      <c r="D504" s="100"/>
      <c r="E504" s="100"/>
      <c r="F504" s="100"/>
      <c r="K504" s="100"/>
    </row>
    <row r="505" spans="3:11" x14ac:dyDescent="0.35">
      <c r="C505" s="100"/>
      <c r="D505" s="100"/>
      <c r="E505" s="100"/>
      <c r="F505" s="100"/>
      <c r="K505" s="100"/>
    </row>
    <row r="506" spans="3:11" x14ac:dyDescent="0.35">
      <c r="C506" s="100"/>
      <c r="D506" s="100"/>
      <c r="E506" s="100"/>
      <c r="F506" s="100"/>
      <c r="K506" s="100"/>
    </row>
    <row r="507" spans="3:11" x14ac:dyDescent="0.35">
      <c r="C507" s="100"/>
      <c r="D507" s="100"/>
      <c r="E507" s="100"/>
      <c r="F507" s="100"/>
      <c r="K507" s="100"/>
    </row>
    <row r="508" spans="3:11" x14ac:dyDescent="0.35">
      <c r="C508" s="100"/>
      <c r="D508" s="100"/>
      <c r="E508" s="100"/>
      <c r="F508" s="100"/>
      <c r="K508" s="100"/>
    </row>
    <row r="509" spans="3:11" x14ac:dyDescent="0.35">
      <c r="C509" s="100"/>
      <c r="D509" s="100"/>
      <c r="E509" s="100"/>
      <c r="F509" s="100"/>
      <c r="K509" s="100"/>
    </row>
    <row r="510" spans="3:11" x14ac:dyDescent="0.35">
      <c r="C510" s="100"/>
      <c r="D510" s="100"/>
      <c r="E510" s="100"/>
      <c r="F510" s="100"/>
      <c r="K510" s="100"/>
    </row>
    <row r="511" spans="3:11" x14ac:dyDescent="0.35">
      <c r="C511" s="100"/>
      <c r="D511" s="100"/>
      <c r="E511" s="100"/>
      <c r="F511" s="100"/>
      <c r="K511" s="100"/>
    </row>
    <row r="512" spans="3:11" x14ac:dyDescent="0.35">
      <c r="C512" s="100"/>
      <c r="D512" s="100"/>
      <c r="E512" s="100"/>
      <c r="F512" s="100"/>
      <c r="K512" s="100"/>
    </row>
    <row r="513" spans="3:11" x14ac:dyDescent="0.35">
      <c r="C513" s="100"/>
      <c r="D513" s="100"/>
      <c r="E513" s="100"/>
      <c r="F513" s="100"/>
      <c r="K513" s="100"/>
    </row>
    <row r="514" spans="3:11" x14ac:dyDescent="0.35">
      <c r="C514" s="100"/>
      <c r="D514" s="100"/>
      <c r="E514" s="100"/>
      <c r="F514" s="100"/>
      <c r="K514" s="100"/>
    </row>
    <row r="515" spans="3:11" x14ac:dyDescent="0.35">
      <c r="C515" s="100"/>
      <c r="D515" s="100"/>
      <c r="E515" s="100"/>
      <c r="F515" s="100"/>
      <c r="K515" s="100"/>
    </row>
    <row r="516" spans="3:11" x14ac:dyDescent="0.35">
      <c r="C516" s="100"/>
      <c r="D516" s="100"/>
      <c r="E516" s="100"/>
      <c r="F516" s="100"/>
      <c r="K516" s="100"/>
    </row>
    <row r="517" spans="3:11" x14ac:dyDescent="0.35">
      <c r="C517" s="100"/>
      <c r="D517" s="100"/>
      <c r="E517" s="100"/>
      <c r="F517" s="100"/>
      <c r="K517" s="100"/>
    </row>
    <row r="518" spans="3:11" x14ac:dyDescent="0.35">
      <c r="C518" s="100"/>
      <c r="D518" s="100"/>
      <c r="E518" s="100"/>
      <c r="F518" s="100"/>
      <c r="K518" s="100"/>
    </row>
    <row r="519" spans="3:11" x14ac:dyDescent="0.35">
      <c r="C519" s="100"/>
      <c r="D519" s="100"/>
      <c r="E519" s="100"/>
      <c r="F519" s="100"/>
      <c r="K519" s="100"/>
    </row>
    <row r="520" spans="3:11" x14ac:dyDescent="0.35">
      <c r="C520" s="100"/>
      <c r="D520" s="100"/>
      <c r="E520" s="100"/>
      <c r="F520" s="100"/>
      <c r="K520" s="100"/>
    </row>
    <row r="521" spans="3:11" x14ac:dyDescent="0.35">
      <c r="C521" s="100"/>
      <c r="D521" s="100"/>
      <c r="E521" s="100"/>
      <c r="F521" s="100"/>
      <c r="K521" s="100"/>
    </row>
    <row r="522" spans="3:11" x14ac:dyDescent="0.35">
      <c r="C522" s="100"/>
      <c r="D522" s="100"/>
      <c r="E522" s="100"/>
      <c r="F522" s="100"/>
      <c r="K522" s="100"/>
    </row>
    <row r="523" spans="3:11" x14ac:dyDescent="0.35">
      <c r="C523" s="100"/>
      <c r="D523" s="100"/>
      <c r="E523" s="100"/>
      <c r="F523" s="100"/>
      <c r="K523" s="100"/>
    </row>
    <row r="524" spans="3:11" x14ac:dyDescent="0.35">
      <c r="C524" s="100"/>
      <c r="D524" s="100"/>
      <c r="E524" s="100"/>
      <c r="F524" s="100"/>
      <c r="K524" s="100"/>
    </row>
    <row r="525" spans="3:11" x14ac:dyDescent="0.35">
      <c r="C525" s="100"/>
      <c r="D525" s="100"/>
      <c r="E525" s="100"/>
      <c r="F525" s="100"/>
      <c r="K525" s="100"/>
    </row>
    <row r="526" spans="3:11" x14ac:dyDescent="0.35">
      <c r="C526" s="100"/>
      <c r="D526" s="100"/>
      <c r="E526" s="100"/>
      <c r="F526" s="100"/>
      <c r="K526" s="100"/>
    </row>
    <row r="527" spans="3:11" x14ac:dyDescent="0.35">
      <c r="C527" s="100"/>
      <c r="D527" s="100"/>
      <c r="E527" s="100"/>
      <c r="F527" s="100"/>
      <c r="K527" s="100"/>
    </row>
    <row r="528" spans="3:11" x14ac:dyDescent="0.35">
      <c r="C528" s="100"/>
      <c r="D528" s="100"/>
      <c r="E528" s="100"/>
      <c r="F528" s="100"/>
      <c r="K528" s="100"/>
    </row>
    <row r="529" spans="3:11" x14ac:dyDescent="0.35">
      <c r="C529" s="100"/>
      <c r="D529" s="100"/>
      <c r="E529" s="100"/>
      <c r="F529" s="100"/>
      <c r="K529" s="100"/>
    </row>
    <row r="530" spans="3:11" x14ac:dyDescent="0.35">
      <c r="C530" s="100"/>
      <c r="D530" s="100"/>
      <c r="E530" s="100"/>
      <c r="F530" s="100"/>
      <c r="K530" s="100"/>
    </row>
    <row r="531" spans="3:11" x14ac:dyDescent="0.35">
      <c r="C531" s="100"/>
      <c r="D531" s="100"/>
      <c r="E531" s="100"/>
      <c r="F531" s="100"/>
      <c r="K531" s="100"/>
    </row>
    <row r="532" spans="3:11" x14ac:dyDescent="0.35">
      <c r="C532" s="100"/>
      <c r="D532" s="100"/>
      <c r="E532" s="100"/>
      <c r="F532" s="100"/>
      <c r="K532" s="100"/>
    </row>
    <row r="533" spans="3:11" x14ac:dyDescent="0.35">
      <c r="C533" s="100"/>
      <c r="D533" s="100"/>
      <c r="E533" s="100"/>
      <c r="F533" s="100"/>
      <c r="K533" s="100"/>
    </row>
    <row r="534" spans="3:11" x14ac:dyDescent="0.35">
      <c r="C534" s="100"/>
      <c r="D534" s="100"/>
      <c r="E534" s="100"/>
      <c r="F534" s="100"/>
      <c r="K534" s="100"/>
    </row>
    <row r="535" spans="3:11" x14ac:dyDescent="0.35">
      <c r="C535" s="100"/>
      <c r="D535" s="100"/>
      <c r="E535" s="100"/>
      <c r="F535" s="100"/>
      <c r="K535" s="100"/>
    </row>
    <row r="536" spans="3:11" x14ac:dyDescent="0.35">
      <c r="C536" s="100"/>
      <c r="D536" s="100"/>
      <c r="E536" s="100"/>
      <c r="F536" s="100"/>
      <c r="K536" s="100"/>
    </row>
    <row r="537" spans="3:11" x14ac:dyDescent="0.35">
      <c r="C537" s="100"/>
      <c r="D537" s="100"/>
      <c r="E537" s="100"/>
      <c r="F537" s="100"/>
      <c r="K537" s="100"/>
    </row>
    <row r="538" spans="3:11" x14ac:dyDescent="0.35">
      <c r="C538" s="100"/>
      <c r="D538" s="100"/>
      <c r="E538" s="100"/>
      <c r="F538" s="100"/>
      <c r="K538" s="100"/>
    </row>
    <row r="539" spans="3:11" x14ac:dyDescent="0.35">
      <c r="C539" s="100"/>
      <c r="D539" s="100"/>
      <c r="E539" s="100"/>
      <c r="F539" s="100"/>
      <c r="K539" s="100"/>
    </row>
    <row r="540" spans="3:11" x14ac:dyDescent="0.35">
      <c r="C540" s="100"/>
      <c r="D540" s="100"/>
      <c r="E540" s="100"/>
      <c r="F540" s="100"/>
      <c r="K540" s="100"/>
    </row>
    <row r="541" spans="3:11" x14ac:dyDescent="0.35">
      <c r="C541" s="100"/>
      <c r="D541" s="100"/>
      <c r="E541" s="100"/>
      <c r="F541" s="100"/>
      <c r="K541" s="100"/>
    </row>
    <row r="542" spans="3:11" x14ac:dyDescent="0.35">
      <c r="C542" s="100"/>
      <c r="D542" s="100"/>
      <c r="E542" s="100"/>
      <c r="F542" s="100"/>
      <c r="K542" s="100"/>
    </row>
    <row r="543" spans="3:11" x14ac:dyDescent="0.35">
      <c r="C543" s="100"/>
      <c r="D543" s="100"/>
      <c r="E543" s="100"/>
      <c r="F543" s="100"/>
      <c r="K543" s="100"/>
    </row>
    <row r="544" spans="3:11" x14ac:dyDescent="0.35">
      <c r="C544" s="100"/>
      <c r="D544" s="100"/>
      <c r="E544" s="100"/>
      <c r="F544" s="100"/>
      <c r="K544" s="100"/>
    </row>
    <row r="545" spans="3:11" x14ac:dyDescent="0.35">
      <c r="C545" s="100"/>
      <c r="D545" s="100"/>
      <c r="E545" s="100"/>
      <c r="F545" s="100"/>
      <c r="K545" s="100"/>
    </row>
    <row r="546" spans="3:11" x14ac:dyDescent="0.35">
      <c r="C546" s="100"/>
      <c r="D546" s="100"/>
      <c r="E546" s="100"/>
      <c r="F546" s="100"/>
      <c r="K546" s="100"/>
    </row>
    <row r="547" spans="3:11" x14ac:dyDescent="0.35">
      <c r="C547" s="100"/>
      <c r="D547" s="100"/>
      <c r="E547" s="100"/>
      <c r="F547" s="100"/>
      <c r="K547" s="100"/>
    </row>
    <row r="548" spans="3:11" x14ac:dyDescent="0.35">
      <c r="C548" s="100"/>
      <c r="D548" s="100"/>
      <c r="E548" s="100"/>
      <c r="F548" s="100"/>
      <c r="K548" s="100"/>
    </row>
    <row r="549" spans="3:11" x14ac:dyDescent="0.35">
      <c r="C549" s="100"/>
      <c r="D549" s="100"/>
      <c r="E549" s="100"/>
      <c r="F549" s="100"/>
      <c r="K549" s="100"/>
    </row>
    <row r="550" spans="3:11" x14ac:dyDescent="0.35">
      <c r="C550" s="100"/>
      <c r="D550" s="100"/>
      <c r="E550" s="100"/>
      <c r="F550" s="100"/>
      <c r="K550" s="100"/>
    </row>
    <row r="551" spans="3:11" x14ac:dyDescent="0.35">
      <c r="C551" s="100"/>
      <c r="D551" s="100"/>
      <c r="E551" s="100"/>
      <c r="F551" s="100"/>
      <c r="K551" s="100"/>
    </row>
    <row r="552" spans="3:11" x14ac:dyDescent="0.35">
      <c r="C552" s="100"/>
      <c r="D552" s="100"/>
      <c r="E552" s="100"/>
      <c r="F552" s="100"/>
      <c r="K552" s="100"/>
    </row>
    <row r="553" spans="3:11" x14ac:dyDescent="0.35">
      <c r="C553" s="100"/>
      <c r="D553" s="100"/>
      <c r="E553" s="100"/>
      <c r="F553" s="100"/>
      <c r="K553" s="100"/>
    </row>
    <row r="554" spans="3:11" x14ac:dyDescent="0.35">
      <c r="C554" s="100"/>
      <c r="D554" s="100"/>
      <c r="E554" s="100"/>
      <c r="F554" s="100"/>
      <c r="K554" s="100"/>
    </row>
    <row r="555" spans="3:11" x14ac:dyDescent="0.35">
      <c r="C555" s="100"/>
      <c r="D555" s="100"/>
      <c r="E555" s="100"/>
      <c r="F555" s="100"/>
      <c r="K555" s="100"/>
    </row>
    <row r="556" spans="3:11" x14ac:dyDescent="0.35">
      <c r="C556" s="100"/>
      <c r="D556" s="100"/>
      <c r="E556" s="100"/>
      <c r="F556" s="100"/>
      <c r="K556" s="100"/>
    </row>
    <row r="557" spans="3:11" x14ac:dyDescent="0.35">
      <c r="C557" s="100"/>
      <c r="D557" s="100"/>
      <c r="E557" s="100"/>
      <c r="F557" s="100"/>
      <c r="K557" s="100"/>
    </row>
    <row r="558" spans="3:11" x14ac:dyDescent="0.35">
      <c r="C558" s="100"/>
      <c r="D558" s="100"/>
      <c r="E558" s="100"/>
      <c r="F558" s="100"/>
      <c r="K558" s="100"/>
    </row>
    <row r="559" spans="3:11" x14ac:dyDescent="0.35">
      <c r="C559" s="100"/>
      <c r="D559" s="100"/>
      <c r="E559" s="100"/>
      <c r="F559" s="100"/>
      <c r="K559" s="100"/>
    </row>
    <row r="560" spans="3:11" x14ac:dyDescent="0.35">
      <c r="C560" s="100"/>
      <c r="D560" s="100"/>
      <c r="E560" s="100"/>
      <c r="F560" s="100"/>
      <c r="K560" s="100"/>
    </row>
    <row r="561" spans="3:11" x14ac:dyDescent="0.35">
      <c r="C561" s="100"/>
      <c r="D561" s="100"/>
      <c r="E561" s="100"/>
      <c r="F561" s="100"/>
      <c r="K561" s="100"/>
    </row>
    <row r="562" spans="3:11" x14ac:dyDescent="0.35">
      <c r="C562" s="100"/>
      <c r="D562" s="100"/>
      <c r="E562" s="100"/>
      <c r="F562" s="100"/>
      <c r="K562" s="100"/>
    </row>
    <row r="563" spans="3:11" x14ac:dyDescent="0.35">
      <c r="C563" s="100"/>
      <c r="D563" s="100"/>
      <c r="E563" s="100"/>
      <c r="F563" s="100"/>
      <c r="K563" s="100"/>
    </row>
    <row r="564" spans="3:11" x14ac:dyDescent="0.35">
      <c r="C564" s="100"/>
      <c r="D564" s="100"/>
      <c r="E564" s="100"/>
      <c r="F564" s="100"/>
      <c r="K564" s="100"/>
    </row>
    <row r="565" spans="3:11" x14ac:dyDescent="0.35">
      <c r="C565" s="100"/>
      <c r="D565" s="100"/>
      <c r="E565" s="100"/>
      <c r="F565" s="100"/>
      <c r="K565" s="100"/>
    </row>
    <row r="566" spans="3:11" x14ac:dyDescent="0.35">
      <c r="C566" s="100"/>
      <c r="D566" s="100"/>
      <c r="E566" s="100"/>
      <c r="F566" s="100"/>
      <c r="K566" s="100"/>
    </row>
    <row r="567" spans="3:11" x14ac:dyDescent="0.35">
      <c r="C567" s="100"/>
      <c r="D567" s="100"/>
      <c r="E567" s="100"/>
      <c r="F567" s="100"/>
      <c r="K567" s="100"/>
    </row>
    <row r="568" spans="3:11" x14ac:dyDescent="0.35">
      <c r="C568" s="100"/>
      <c r="D568" s="100"/>
      <c r="E568" s="100"/>
      <c r="F568" s="100"/>
      <c r="K568" s="100"/>
    </row>
    <row r="569" spans="3:11" x14ac:dyDescent="0.35">
      <c r="C569" s="100"/>
      <c r="D569" s="100"/>
      <c r="E569" s="100"/>
      <c r="F569" s="100"/>
      <c r="K569" s="100"/>
    </row>
    <row r="570" spans="3:11" x14ac:dyDescent="0.35">
      <c r="C570" s="100"/>
      <c r="D570" s="100"/>
      <c r="E570" s="100"/>
      <c r="F570" s="100"/>
      <c r="K570" s="100"/>
    </row>
    <row r="571" spans="3:11" x14ac:dyDescent="0.35">
      <c r="C571" s="100"/>
      <c r="D571" s="100"/>
      <c r="E571" s="100"/>
      <c r="F571" s="100"/>
      <c r="K571" s="100"/>
    </row>
    <row r="572" spans="3:11" x14ac:dyDescent="0.35">
      <c r="C572" s="100"/>
      <c r="D572" s="100"/>
      <c r="E572" s="100"/>
      <c r="F572" s="100"/>
      <c r="K572" s="100"/>
    </row>
    <row r="573" spans="3:11" x14ac:dyDescent="0.35">
      <c r="C573" s="100"/>
      <c r="D573" s="100"/>
      <c r="E573" s="100"/>
      <c r="F573" s="100"/>
      <c r="K573" s="100"/>
    </row>
    <row r="574" spans="3:11" x14ac:dyDescent="0.35">
      <c r="C574" s="100"/>
      <c r="D574" s="100"/>
      <c r="E574" s="100"/>
      <c r="F574" s="100"/>
      <c r="K574" s="100"/>
    </row>
    <row r="575" spans="3:11" x14ac:dyDescent="0.35">
      <c r="C575" s="100"/>
      <c r="D575" s="100"/>
      <c r="E575" s="100"/>
      <c r="F575" s="100"/>
      <c r="K575" s="100"/>
    </row>
    <row r="576" spans="3:11" x14ac:dyDescent="0.35">
      <c r="C576" s="100"/>
      <c r="D576" s="100"/>
      <c r="E576" s="100"/>
      <c r="F576" s="100"/>
      <c r="K576" s="100"/>
    </row>
    <row r="577" spans="3:11" x14ac:dyDescent="0.35">
      <c r="C577" s="100"/>
      <c r="D577" s="100"/>
      <c r="E577" s="100"/>
      <c r="F577" s="100"/>
      <c r="K577" s="100"/>
    </row>
    <row r="578" spans="3:11" x14ac:dyDescent="0.35">
      <c r="C578" s="100"/>
      <c r="D578" s="100"/>
      <c r="E578" s="100"/>
      <c r="F578" s="100"/>
      <c r="K578" s="100"/>
    </row>
    <row r="579" spans="3:11" x14ac:dyDescent="0.35">
      <c r="C579" s="100"/>
      <c r="D579" s="100"/>
      <c r="E579" s="100"/>
      <c r="F579" s="100"/>
      <c r="K579" s="100"/>
    </row>
    <row r="580" spans="3:11" x14ac:dyDescent="0.35">
      <c r="C580" s="100"/>
      <c r="D580" s="100"/>
      <c r="E580" s="100"/>
      <c r="F580" s="100"/>
      <c r="K580" s="100"/>
    </row>
    <row r="581" spans="3:11" x14ac:dyDescent="0.35">
      <c r="C581" s="100"/>
      <c r="D581" s="100"/>
      <c r="E581" s="100"/>
      <c r="F581" s="100"/>
      <c r="K581" s="100"/>
    </row>
    <row r="582" spans="3:11" x14ac:dyDescent="0.35">
      <c r="C582" s="100"/>
      <c r="D582" s="100"/>
      <c r="E582" s="100"/>
      <c r="F582" s="100"/>
      <c r="K582" s="100"/>
    </row>
    <row r="583" spans="3:11" x14ac:dyDescent="0.35">
      <c r="C583" s="100"/>
      <c r="D583" s="100"/>
      <c r="E583" s="100"/>
      <c r="F583" s="100"/>
      <c r="K583" s="100"/>
    </row>
    <row r="584" spans="3:11" x14ac:dyDescent="0.35">
      <c r="C584" s="100"/>
      <c r="D584" s="100"/>
      <c r="E584" s="100"/>
      <c r="F584" s="100"/>
      <c r="K584" s="100"/>
    </row>
    <row r="585" spans="3:11" x14ac:dyDescent="0.35">
      <c r="C585" s="100"/>
      <c r="D585" s="100"/>
      <c r="E585" s="100"/>
      <c r="F585" s="100"/>
      <c r="K585" s="100"/>
    </row>
    <row r="586" spans="3:11" x14ac:dyDescent="0.35">
      <c r="C586" s="100"/>
      <c r="D586" s="100"/>
      <c r="E586" s="100"/>
      <c r="F586" s="100"/>
      <c r="K586" s="100"/>
    </row>
    <row r="587" spans="3:11" x14ac:dyDescent="0.35">
      <c r="C587" s="100"/>
      <c r="D587" s="100"/>
      <c r="E587" s="100"/>
      <c r="F587" s="100"/>
      <c r="K587" s="100"/>
    </row>
    <row r="588" spans="3:11" x14ac:dyDescent="0.35">
      <c r="C588" s="100"/>
      <c r="D588" s="100"/>
      <c r="E588" s="100"/>
      <c r="F588" s="100"/>
      <c r="K588" s="100"/>
    </row>
    <row r="589" spans="3:11" x14ac:dyDescent="0.35">
      <c r="C589" s="100"/>
      <c r="D589" s="100"/>
      <c r="E589" s="100"/>
      <c r="F589" s="100"/>
      <c r="K589" s="100"/>
    </row>
    <row r="590" spans="3:11" x14ac:dyDescent="0.35">
      <c r="C590" s="100"/>
      <c r="D590" s="100"/>
      <c r="E590" s="100"/>
      <c r="F590" s="100"/>
      <c r="K590" s="100"/>
    </row>
    <row r="591" spans="3:11" x14ac:dyDescent="0.35">
      <c r="C591" s="100"/>
      <c r="D591" s="100"/>
      <c r="E591" s="100"/>
      <c r="F591" s="100"/>
      <c r="K591" s="100"/>
    </row>
    <row r="592" spans="3:11" x14ac:dyDescent="0.35">
      <c r="C592" s="100"/>
      <c r="D592" s="100"/>
      <c r="E592" s="100"/>
      <c r="F592" s="100"/>
      <c r="K592" s="100"/>
    </row>
    <row r="593" spans="3:11" x14ac:dyDescent="0.35">
      <c r="C593" s="100"/>
      <c r="D593" s="100"/>
      <c r="E593" s="100"/>
      <c r="F593" s="100"/>
      <c r="K593" s="100"/>
    </row>
    <row r="594" spans="3:11" x14ac:dyDescent="0.35">
      <c r="C594" s="100"/>
      <c r="D594" s="100"/>
      <c r="E594" s="100"/>
      <c r="F594" s="100"/>
      <c r="K594" s="100"/>
    </row>
    <row r="595" spans="3:11" x14ac:dyDescent="0.35">
      <c r="C595" s="100"/>
      <c r="D595" s="100"/>
      <c r="E595" s="100"/>
      <c r="F595" s="100"/>
      <c r="K595" s="100"/>
    </row>
    <row r="596" spans="3:11" x14ac:dyDescent="0.35">
      <c r="C596" s="100"/>
      <c r="D596" s="100"/>
      <c r="E596" s="100"/>
      <c r="F596" s="100"/>
      <c r="K596" s="100"/>
    </row>
    <row r="597" spans="3:11" x14ac:dyDescent="0.35">
      <c r="C597" s="100"/>
      <c r="D597" s="100"/>
      <c r="E597" s="100"/>
      <c r="F597" s="100"/>
      <c r="K597" s="100"/>
    </row>
    <row r="598" spans="3:11" x14ac:dyDescent="0.35">
      <c r="C598" s="100"/>
      <c r="D598" s="100"/>
      <c r="E598" s="100"/>
      <c r="F598" s="100"/>
      <c r="K598" s="100"/>
    </row>
    <row r="599" spans="3:11" x14ac:dyDescent="0.35">
      <c r="C599" s="100"/>
      <c r="D599" s="100"/>
      <c r="E599" s="100"/>
      <c r="F599" s="100"/>
      <c r="K599" s="100"/>
    </row>
    <row r="600" spans="3:11" x14ac:dyDescent="0.35">
      <c r="C600" s="100"/>
      <c r="D600" s="100"/>
      <c r="E600" s="100"/>
      <c r="F600" s="100"/>
      <c r="K600" s="100"/>
    </row>
    <row r="601" spans="3:11" x14ac:dyDescent="0.35">
      <c r="C601" s="100"/>
      <c r="D601" s="100"/>
      <c r="E601" s="100"/>
      <c r="F601" s="100"/>
      <c r="K601" s="100"/>
    </row>
    <row r="602" spans="3:11" x14ac:dyDescent="0.35">
      <c r="C602" s="100"/>
      <c r="D602" s="100"/>
      <c r="E602" s="100"/>
      <c r="F602" s="100"/>
      <c r="K602" s="100"/>
    </row>
    <row r="603" spans="3:11" x14ac:dyDescent="0.35">
      <c r="C603" s="100"/>
      <c r="D603" s="100"/>
      <c r="E603" s="100"/>
      <c r="F603" s="100"/>
      <c r="K603" s="100"/>
    </row>
    <row r="604" spans="3:11" x14ac:dyDescent="0.35">
      <c r="C604" s="100"/>
      <c r="D604" s="100"/>
      <c r="E604" s="100"/>
      <c r="F604" s="100"/>
      <c r="K604" s="100"/>
    </row>
    <row r="605" spans="3:11" x14ac:dyDescent="0.35">
      <c r="C605" s="100"/>
      <c r="D605" s="100"/>
      <c r="E605" s="100"/>
      <c r="F605" s="100"/>
      <c r="K605" s="100"/>
    </row>
    <row r="606" spans="3:11" x14ac:dyDescent="0.35">
      <c r="C606" s="100"/>
      <c r="D606" s="100"/>
      <c r="E606" s="100"/>
      <c r="F606" s="100"/>
      <c r="K606" s="100"/>
    </row>
    <row r="607" spans="3:11" x14ac:dyDescent="0.35">
      <c r="C607" s="100"/>
      <c r="D607" s="100"/>
      <c r="E607" s="100"/>
      <c r="F607" s="100"/>
      <c r="K607" s="100"/>
    </row>
    <row r="608" spans="3:11" x14ac:dyDescent="0.35">
      <c r="C608" s="100"/>
      <c r="D608" s="100"/>
      <c r="E608" s="100"/>
      <c r="F608" s="100"/>
      <c r="K608" s="100"/>
    </row>
    <row r="609" spans="3:11" x14ac:dyDescent="0.35">
      <c r="C609" s="100"/>
      <c r="D609" s="100"/>
      <c r="E609" s="100"/>
      <c r="F609" s="100"/>
      <c r="K609" s="100"/>
    </row>
    <row r="610" spans="3:11" x14ac:dyDescent="0.35">
      <c r="C610" s="100"/>
      <c r="D610" s="100"/>
      <c r="E610" s="100"/>
      <c r="F610" s="100"/>
      <c r="K610" s="100"/>
    </row>
    <row r="611" spans="3:11" x14ac:dyDescent="0.35">
      <c r="C611" s="100"/>
      <c r="D611" s="100"/>
      <c r="E611" s="100"/>
      <c r="F611" s="100"/>
      <c r="K611" s="100"/>
    </row>
    <row r="612" spans="3:11" x14ac:dyDescent="0.35">
      <c r="C612" s="100"/>
      <c r="D612" s="100"/>
      <c r="E612" s="100"/>
      <c r="F612" s="100"/>
      <c r="K612" s="100"/>
    </row>
    <row r="613" spans="3:11" x14ac:dyDescent="0.35">
      <c r="C613" s="100"/>
      <c r="D613" s="100"/>
      <c r="E613" s="100"/>
      <c r="F613" s="100"/>
      <c r="K613" s="100"/>
    </row>
    <row r="614" spans="3:11" x14ac:dyDescent="0.35">
      <c r="C614" s="100"/>
      <c r="D614" s="100"/>
      <c r="E614" s="100"/>
      <c r="F614" s="100"/>
      <c r="K614" s="100"/>
    </row>
    <row r="615" spans="3:11" x14ac:dyDescent="0.35">
      <c r="C615" s="100"/>
      <c r="D615" s="100"/>
      <c r="E615" s="100"/>
      <c r="F615" s="100"/>
      <c r="K615" s="100"/>
    </row>
    <row r="616" spans="3:11" x14ac:dyDescent="0.35">
      <c r="C616" s="100"/>
      <c r="D616" s="100"/>
      <c r="E616" s="100"/>
      <c r="F616" s="100"/>
      <c r="K616" s="100"/>
    </row>
    <row r="617" spans="3:11" x14ac:dyDescent="0.35">
      <c r="C617" s="100"/>
      <c r="D617" s="100"/>
      <c r="E617" s="100"/>
      <c r="F617" s="100"/>
      <c r="K617" s="100"/>
    </row>
    <row r="618" spans="3:11" x14ac:dyDescent="0.35">
      <c r="C618" s="100"/>
      <c r="D618" s="100"/>
      <c r="E618" s="100"/>
      <c r="F618" s="100"/>
      <c r="K618" s="100"/>
    </row>
    <row r="619" spans="3:11" x14ac:dyDescent="0.35">
      <c r="C619" s="100"/>
      <c r="D619" s="100"/>
      <c r="E619" s="100"/>
      <c r="F619" s="100"/>
      <c r="K619" s="100"/>
    </row>
    <row r="620" spans="3:11" x14ac:dyDescent="0.35">
      <c r="C620" s="100"/>
      <c r="D620" s="100"/>
      <c r="E620" s="100"/>
      <c r="F620" s="100"/>
      <c r="K620" s="100"/>
    </row>
    <row r="621" spans="3:11" x14ac:dyDescent="0.35">
      <c r="C621" s="100"/>
      <c r="D621" s="100"/>
      <c r="E621" s="100"/>
      <c r="F621" s="100"/>
      <c r="K621" s="100"/>
    </row>
    <row r="622" spans="3:11" x14ac:dyDescent="0.35">
      <c r="C622" s="100"/>
      <c r="D622" s="100"/>
      <c r="E622" s="100"/>
      <c r="F622" s="100"/>
      <c r="K622" s="100"/>
    </row>
    <row r="623" spans="3:11" x14ac:dyDescent="0.35">
      <c r="C623" s="100"/>
      <c r="D623" s="100"/>
      <c r="E623" s="100"/>
      <c r="F623" s="100"/>
      <c r="K623" s="100"/>
    </row>
    <row r="624" spans="3:11" x14ac:dyDescent="0.35">
      <c r="C624" s="100"/>
      <c r="D624" s="100"/>
      <c r="E624" s="100"/>
      <c r="F624" s="100"/>
      <c r="K624" s="100"/>
    </row>
    <row r="625" spans="3:11" x14ac:dyDescent="0.35">
      <c r="C625" s="100"/>
      <c r="D625" s="100"/>
      <c r="E625" s="100"/>
      <c r="F625" s="100"/>
      <c r="K625" s="100"/>
    </row>
    <row r="626" spans="3:11" x14ac:dyDescent="0.35">
      <c r="C626" s="100"/>
      <c r="D626" s="100"/>
      <c r="E626" s="100"/>
      <c r="F626" s="100"/>
      <c r="K626" s="100"/>
    </row>
    <row r="627" spans="3:11" x14ac:dyDescent="0.35">
      <c r="C627" s="100"/>
      <c r="D627" s="100"/>
      <c r="E627" s="100"/>
      <c r="F627" s="100"/>
      <c r="K627" s="100"/>
    </row>
    <row r="628" spans="3:11" x14ac:dyDescent="0.35">
      <c r="C628" s="100"/>
      <c r="D628" s="100"/>
      <c r="E628" s="100"/>
      <c r="F628" s="100"/>
      <c r="K628" s="100"/>
    </row>
    <row r="629" spans="3:11" x14ac:dyDescent="0.35">
      <c r="C629" s="100"/>
      <c r="D629" s="100"/>
      <c r="E629" s="100"/>
      <c r="F629" s="100"/>
      <c r="K629" s="100"/>
    </row>
    <row r="630" spans="3:11" x14ac:dyDescent="0.35">
      <c r="C630" s="100"/>
      <c r="D630" s="100"/>
      <c r="E630" s="100"/>
      <c r="F630" s="100"/>
      <c r="K630" s="100"/>
    </row>
    <row r="631" spans="3:11" x14ac:dyDescent="0.35">
      <c r="C631" s="100"/>
      <c r="D631" s="100"/>
      <c r="E631" s="100"/>
      <c r="F631" s="100"/>
      <c r="K631" s="100"/>
    </row>
    <row r="632" spans="3:11" x14ac:dyDescent="0.35">
      <c r="C632" s="100"/>
      <c r="D632" s="100"/>
      <c r="E632" s="100"/>
      <c r="F632" s="100"/>
      <c r="K632" s="100"/>
    </row>
    <row r="633" spans="3:11" x14ac:dyDescent="0.35">
      <c r="C633" s="100"/>
      <c r="D633" s="100"/>
      <c r="E633" s="100"/>
      <c r="F633" s="100"/>
      <c r="K633" s="100"/>
    </row>
    <row r="634" spans="3:11" x14ac:dyDescent="0.35">
      <c r="C634" s="100"/>
      <c r="D634" s="100"/>
      <c r="E634" s="100"/>
      <c r="F634" s="100"/>
      <c r="K634" s="100"/>
    </row>
    <row r="635" spans="3:11" x14ac:dyDescent="0.35">
      <c r="C635" s="100"/>
      <c r="D635" s="100"/>
      <c r="E635" s="100"/>
      <c r="F635" s="100"/>
      <c r="K635" s="100"/>
    </row>
    <row r="636" spans="3:11" x14ac:dyDescent="0.35">
      <c r="C636" s="100"/>
      <c r="D636" s="100"/>
      <c r="E636" s="100"/>
      <c r="F636" s="100"/>
      <c r="K636" s="100"/>
    </row>
    <row r="637" spans="3:11" x14ac:dyDescent="0.35">
      <c r="C637" s="100"/>
      <c r="D637" s="100"/>
      <c r="E637" s="100"/>
      <c r="F637" s="100"/>
      <c r="K637" s="100"/>
    </row>
    <row r="638" spans="3:11" x14ac:dyDescent="0.35">
      <c r="C638" s="100"/>
      <c r="D638" s="100"/>
      <c r="E638" s="100"/>
      <c r="F638" s="100"/>
      <c r="K638" s="100"/>
    </row>
    <row r="639" spans="3:11" x14ac:dyDescent="0.35">
      <c r="C639" s="100"/>
      <c r="D639" s="100"/>
      <c r="E639" s="100"/>
      <c r="F639" s="100"/>
      <c r="K639" s="100"/>
    </row>
    <row r="640" spans="3:11" x14ac:dyDescent="0.35">
      <c r="C640" s="100"/>
      <c r="D640" s="100"/>
      <c r="E640" s="100"/>
      <c r="F640" s="100"/>
      <c r="K640" s="100"/>
    </row>
    <row r="641" spans="3:11" x14ac:dyDescent="0.35">
      <c r="C641" s="100"/>
      <c r="D641" s="100"/>
      <c r="E641" s="100"/>
      <c r="F641" s="100"/>
      <c r="K641" s="100"/>
    </row>
    <row r="642" spans="3:11" x14ac:dyDescent="0.35">
      <c r="C642" s="100"/>
      <c r="D642" s="100"/>
      <c r="E642" s="100"/>
      <c r="F642" s="100"/>
      <c r="K642" s="100"/>
    </row>
    <row r="643" spans="3:11" x14ac:dyDescent="0.35">
      <c r="C643" s="100"/>
      <c r="D643" s="100"/>
      <c r="E643" s="100"/>
      <c r="F643" s="100"/>
      <c r="K643" s="100"/>
    </row>
    <row r="644" spans="3:11" x14ac:dyDescent="0.35">
      <c r="C644" s="100"/>
      <c r="D644" s="100"/>
      <c r="E644" s="100"/>
      <c r="F644" s="100"/>
      <c r="K644" s="100"/>
    </row>
    <row r="645" spans="3:11" x14ac:dyDescent="0.35">
      <c r="C645" s="100"/>
      <c r="D645" s="100"/>
      <c r="E645" s="100"/>
      <c r="F645" s="100"/>
      <c r="K645" s="100"/>
    </row>
    <row r="646" spans="3:11" x14ac:dyDescent="0.35">
      <c r="C646" s="100"/>
      <c r="D646" s="100"/>
      <c r="E646" s="100"/>
      <c r="F646" s="100"/>
      <c r="K646" s="100"/>
    </row>
    <row r="647" spans="3:11" x14ac:dyDescent="0.35">
      <c r="C647" s="100"/>
      <c r="D647" s="100"/>
      <c r="E647" s="100"/>
      <c r="F647" s="100"/>
      <c r="K647" s="100"/>
    </row>
    <row r="648" spans="3:11" x14ac:dyDescent="0.35">
      <c r="C648" s="100"/>
      <c r="D648" s="100"/>
      <c r="E648" s="100"/>
      <c r="F648" s="100"/>
      <c r="K648" s="100"/>
    </row>
    <row r="649" spans="3:11" x14ac:dyDescent="0.35">
      <c r="C649" s="100"/>
      <c r="D649" s="100"/>
      <c r="E649" s="100"/>
      <c r="F649" s="100"/>
      <c r="K649" s="100"/>
    </row>
    <row r="650" spans="3:11" x14ac:dyDescent="0.35">
      <c r="C650" s="100"/>
      <c r="D650" s="100"/>
      <c r="E650" s="100"/>
      <c r="F650" s="100"/>
      <c r="K650" s="100"/>
    </row>
    <row r="651" spans="3:11" x14ac:dyDescent="0.35">
      <c r="C651" s="100"/>
      <c r="D651" s="100"/>
      <c r="E651" s="100"/>
      <c r="F651" s="100"/>
      <c r="K651" s="100"/>
    </row>
    <row r="652" spans="3:11" x14ac:dyDescent="0.35">
      <c r="C652" s="100"/>
      <c r="D652" s="100"/>
      <c r="E652" s="100"/>
      <c r="F652" s="100"/>
      <c r="K652" s="100"/>
    </row>
    <row r="653" spans="3:11" x14ac:dyDescent="0.35">
      <c r="C653" s="100"/>
      <c r="D653" s="100"/>
      <c r="E653" s="100"/>
      <c r="F653" s="100"/>
      <c r="K653" s="100"/>
    </row>
    <row r="654" spans="3:11" x14ac:dyDescent="0.35">
      <c r="C654" s="100"/>
      <c r="D654" s="100"/>
      <c r="E654" s="100"/>
      <c r="F654" s="100"/>
      <c r="K654" s="100"/>
    </row>
    <row r="655" spans="3:11" x14ac:dyDescent="0.35">
      <c r="C655" s="100"/>
      <c r="D655" s="100"/>
      <c r="E655" s="100"/>
      <c r="F655" s="100"/>
      <c r="K655" s="100"/>
    </row>
    <row r="656" spans="3:11" x14ac:dyDescent="0.35">
      <c r="C656" s="100"/>
      <c r="D656" s="100"/>
      <c r="E656" s="100"/>
      <c r="F656" s="100"/>
      <c r="K656" s="100"/>
    </row>
    <row r="657" spans="3:11" x14ac:dyDescent="0.35">
      <c r="C657" s="100"/>
      <c r="D657" s="100"/>
      <c r="E657" s="100"/>
      <c r="F657" s="100"/>
      <c r="K657" s="100"/>
    </row>
    <row r="658" spans="3:11" x14ac:dyDescent="0.35">
      <c r="C658" s="100"/>
      <c r="D658" s="100"/>
      <c r="E658" s="100"/>
      <c r="F658" s="100"/>
      <c r="K658" s="100"/>
    </row>
    <row r="659" spans="3:11" x14ac:dyDescent="0.35">
      <c r="C659" s="100"/>
      <c r="D659" s="100"/>
      <c r="E659" s="100"/>
      <c r="F659" s="100"/>
      <c r="K659" s="100"/>
    </row>
    <row r="660" spans="3:11" x14ac:dyDescent="0.35">
      <c r="C660" s="100"/>
      <c r="D660" s="100"/>
      <c r="E660" s="100"/>
      <c r="F660" s="100"/>
      <c r="K660" s="100"/>
    </row>
    <row r="661" spans="3:11" x14ac:dyDescent="0.35">
      <c r="C661" s="100"/>
      <c r="D661" s="100"/>
      <c r="E661" s="100"/>
      <c r="F661" s="100"/>
      <c r="K661" s="100"/>
    </row>
    <row r="662" spans="3:11" x14ac:dyDescent="0.35">
      <c r="C662" s="100"/>
      <c r="D662" s="100"/>
      <c r="E662" s="100"/>
      <c r="F662" s="100"/>
      <c r="K662" s="100"/>
    </row>
    <row r="663" spans="3:11" x14ac:dyDescent="0.35">
      <c r="C663" s="100"/>
      <c r="D663" s="100"/>
      <c r="E663" s="100"/>
      <c r="F663" s="100"/>
      <c r="K663" s="100"/>
    </row>
    <row r="664" spans="3:11" x14ac:dyDescent="0.35">
      <c r="C664" s="100"/>
      <c r="D664" s="100"/>
      <c r="E664" s="100"/>
      <c r="F664" s="100"/>
      <c r="K664" s="100"/>
    </row>
    <row r="665" spans="3:11" x14ac:dyDescent="0.35">
      <c r="C665" s="100"/>
      <c r="D665" s="100"/>
      <c r="E665" s="100"/>
      <c r="F665" s="100"/>
      <c r="K665" s="100"/>
    </row>
    <row r="666" spans="3:11" x14ac:dyDescent="0.35">
      <c r="C666" s="100"/>
      <c r="D666" s="100"/>
      <c r="E666" s="100"/>
      <c r="F666" s="100"/>
      <c r="K666" s="100"/>
    </row>
    <row r="667" spans="3:11" x14ac:dyDescent="0.35">
      <c r="C667" s="100"/>
      <c r="D667" s="100"/>
      <c r="E667" s="100"/>
      <c r="F667" s="100"/>
      <c r="K667" s="100"/>
    </row>
    <row r="668" spans="3:11" x14ac:dyDescent="0.35">
      <c r="C668" s="100"/>
      <c r="D668" s="100"/>
      <c r="E668" s="100"/>
      <c r="F668" s="100"/>
      <c r="K668" s="100"/>
    </row>
    <row r="669" spans="3:11" x14ac:dyDescent="0.35">
      <c r="C669" s="100"/>
      <c r="D669" s="100"/>
      <c r="E669" s="100"/>
      <c r="F669" s="100"/>
      <c r="K669" s="100"/>
    </row>
    <row r="670" spans="3:11" x14ac:dyDescent="0.35">
      <c r="C670" s="100"/>
      <c r="D670" s="100"/>
      <c r="E670" s="100"/>
      <c r="F670" s="100"/>
      <c r="K670" s="100"/>
    </row>
    <row r="671" spans="3:11" x14ac:dyDescent="0.35">
      <c r="C671" s="100"/>
      <c r="D671" s="100"/>
      <c r="E671" s="100"/>
      <c r="F671" s="100"/>
      <c r="K671" s="100"/>
    </row>
    <row r="672" spans="3:11" x14ac:dyDescent="0.35">
      <c r="C672" s="100"/>
      <c r="D672" s="100"/>
      <c r="E672" s="100"/>
      <c r="F672" s="100"/>
      <c r="K672" s="100"/>
    </row>
    <row r="673" spans="3:11" x14ac:dyDescent="0.35">
      <c r="C673" s="100"/>
      <c r="D673" s="100"/>
      <c r="E673" s="100"/>
      <c r="F673" s="100"/>
      <c r="K673" s="100"/>
    </row>
    <row r="674" spans="3:11" x14ac:dyDescent="0.35">
      <c r="C674" s="100"/>
      <c r="D674" s="100"/>
      <c r="E674" s="100"/>
      <c r="F674" s="100"/>
      <c r="K674" s="100"/>
    </row>
    <row r="675" spans="3:11" x14ac:dyDescent="0.35">
      <c r="C675" s="100"/>
      <c r="D675" s="100"/>
      <c r="E675" s="100"/>
      <c r="F675" s="100"/>
      <c r="K675" s="100"/>
    </row>
    <row r="676" spans="3:11" x14ac:dyDescent="0.35">
      <c r="C676" s="100"/>
      <c r="D676" s="100"/>
      <c r="E676" s="100"/>
      <c r="F676" s="100"/>
      <c r="K676" s="100"/>
    </row>
    <row r="677" spans="3:11" x14ac:dyDescent="0.35">
      <c r="C677" s="100"/>
      <c r="D677" s="100"/>
      <c r="E677" s="100"/>
      <c r="F677" s="100"/>
      <c r="K677" s="100"/>
    </row>
    <row r="678" spans="3:11" x14ac:dyDescent="0.35">
      <c r="C678" s="100"/>
      <c r="D678" s="100"/>
      <c r="E678" s="100"/>
      <c r="F678" s="100"/>
      <c r="K678" s="100"/>
    </row>
    <row r="679" spans="3:11" x14ac:dyDescent="0.35">
      <c r="C679" s="100"/>
      <c r="D679" s="100"/>
      <c r="E679" s="100"/>
      <c r="F679" s="100"/>
      <c r="K679" s="100"/>
    </row>
    <row r="680" spans="3:11" x14ac:dyDescent="0.35">
      <c r="C680" s="100"/>
      <c r="D680" s="100"/>
      <c r="E680" s="100"/>
      <c r="F680" s="100"/>
      <c r="K680" s="100"/>
    </row>
    <row r="681" spans="3:11" x14ac:dyDescent="0.35">
      <c r="C681" s="100"/>
      <c r="D681" s="100"/>
      <c r="E681" s="100"/>
      <c r="F681" s="100"/>
      <c r="K681" s="100"/>
    </row>
    <row r="682" spans="3:11" x14ac:dyDescent="0.35">
      <c r="C682" s="100"/>
      <c r="D682" s="100"/>
      <c r="E682" s="100"/>
      <c r="F682" s="100"/>
      <c r="K682" s="100"/>
    </row>
    <row r="683" spans="3:11" x14ac:dyDescent="0.35">
      <c r="C683" s="100"/>
      <c r="D683" s="100"/>
      <c r="E683" s="100"/>
      <c r="F683" s="100"/>
      <c r="K683" s="100"/>
    </row>
    <row r="684" spans="3:11" x14ac:dyDescent="0.35">
      <c r="C684" s="100"/>
      <c r="D684" s="100"/>
      <c r="E684" s="100"/>
      <c r="F684" s="100"/>
      <c r="K684" s="100"/>
    </row>
    <row r="685" spans="3:11" x14ac:dyDescent="0.35">
      <c r="C685" s="100"/>
      <c r="D685" s="100"/>
      <c r="E685" s="100"/>
      <c r="F685" s="100"/>
      <c r="K685" s="100"/>
    </row>
    <row r="686" spans="3:11" x14ac:dyDescent="0.35">
      <c r="C686" s="100"/>
      <c r="D686" s="100"/>
      <c r="E686" s="100"/>
      <c r="F686" s="100"/>
      <c r="K686" s="100"/>
    </row>
    <row r="687" spans="3:11" x14ac:dyDescent="0.35">
      <c r="C687" s="100"/>
      <c r="D687" s="100"/>
      <c r="E687" s="100"/>
      <c r="F687" s="100"/>
      <c r="K687" s="100"/>
    </row>
    <row r="688" spans="3:11" x14ac:dyDescent="0.35">
      <c r="C688" s="100"/>
      <c r="D688" s="100"/>
      <c r="E688" s="100"/>
      <c r="F688" s="100"/>
      <c r="K688" s="100"/>
    </row>
    <row r="689" spans="3:11" x14ac:dyDescent="0.35">
      <c r="C689" s="100"/>
      <c r="D689" s="100"/>
      <c r="E689" s="100"/>
      <c r="F689" s="100"/>
      <c r="K689" s="100"/>
    </row>
    <row r="690" spans="3:11" x14ac:dyDescent="0.35">
      <c r="C690" s="100"/>
      <c r="D690" s="100"/>
      <c r="E690" s="100"/>
      <c r="F690" s="100"/>
      <c r="K690" s="100"/>
    </row>
    <row r="691" spans="3:11" x14ac:dyDescent="0.35">
      <c r="C691" s="100"/>
      <c r="D691" s="100"/>
      <c r="E691" s="100"/>
      <c r="F691" s="100"/>
      <c r="K691" s="100"/>
    </row>
    <row r="692" spans="3:11" x14ac:dyDescent="0.35">
      <c r="C692" s="100"/>
      <c r="D692" s="100"/>
      <c r="E692" s="100"/>
      <c r="F692" s="100"/>
      <c r="K692" s="100"/>
    </row>
    <row r="693" spans="3:11" x14ac:dyDescent="0.35">
      <c r="C693" s="100"/>
      <c r="D693" s="100"/>
      <c r="E693" s="100"/>
      <c r="F693" s="100"/>
      <c r="K693" s="100"/>
    </row>
    <row r="694" spans="3:11" x14ac:dyDescent="0.35">
      <c r="C694" s="100"/>
      <c r="D694" s="100"/>
      <c r="E694" s="100"/>
      <c r="F694" s="100"/>
      <c r="K694" s="100"/>
    </row>
    <row r="695" spans="3:11" x14ac:dyDescent="0.35">
      <c r="C695" s="100"/>
      <c r="D695" s="100"/>
      <c r="E695" s="100"/>
      <c r="F695" s="100"/>
      <c r="K695" s="100"/>
    </row>
    <row r="696" spans="3:11" x14ac:dyDescent="0.35">
      <c r="C696" s="100"/>
      <c r="D696" s="100"/>
      <c r="E696" s="100"/>
      <c r="F696" s="100"/>
      <c r="K696" s="100"/>
    </row>
    <row r="697" spans="3:11" x14ac:dyDescent="0.35">
      <c r="C697" s="100"/>
      <c r="D697" s="100"/>
      <c r="E697" s="100"/>
      <c r="F697" s="100"/>
      <c r="K697" s="100"/>
    </row>
    <row r="698" spans="3:11" x14ac:dyDescent="0.35">
      <c r="C698" s="100"/>
      <c r="D698" s="100"/>
      <c r="E698" s="100"/>
      <c r="F698" s="100"/>
      <c r="K698" s="100"/>
    </row>
    <row r="699" spans="3:11" x14ac:dyDescent="0.35">
      <c r="C699" s="100"/>
      <c r="D699" s="100"/>
      <c r="E699" s="100"/>
      <c r="F699" s="100"/>
      <c r="K699" s="100"/>
    </row>
    <row r="700" spans="3:11" x14ac:dyDescent="0.35">
      <c r="C700" s="100"/>
      <c r="D700" s="100"/>
      <c r="E700" s="100"/>
      <c r="F700" s="100"/>
      <c r="K700" s="100"/>
    </row>
    <row r="701" spans="3:11" x14ac:dyDescent="0.35">
      <c r="C701" s="100"/>
      <c r="D701" s="100"/>
      <c r="E701" s="100"/>
      <c r="F701" s="100"/>
      <c r="K701" s="100"/>
    </row>
    <row r="702" spans="3:11" x14ac:dyDescent="0.35">
      <c r="C702" s="100"/>
      <c r="D702" s="100"/>
      <c r="E702" s="100"/>
      <c r="F702" s="100"/>
      <c r="K702" s="100"/>
    </row>
    <row r="703" spans="3:11" x14ac:dyDescent="0.35">
      <c r="C703" s="100"/>
      <c r="D703" s="100"/>
      <c r="E703" s="100"/>
      <c r="F703" s="100"/>
      <c r="K703" s="100"/>
    </row>
    <row r="704" spans="3:11" x14ac:dyDescent="0.35">
      <c r="C704" s="100"/>
      <c r="D704" s="100"/>
      <c r="E704" s="100"/>
      <c r="F704" s="100"/>
      <c r="K704" s="100"/>
    </row>
    <row r="705" spans="3:11" x14ac:dyDescent="0.35">
      <c r="C705" s="100"/>
      <c r="D705" s="100"/>
      <c r="E705" s="100"/>
      <c r="F705" s="100"/>
      <c r="K705" s="100"/>
    </row>
    <row r="706" spans="3:11" x14ac:dyDescent="0.35">
      <c r="C706" s="100"/>
      <c r="D706" s="100"/>
      <c r="E706" s="100"/>
      <c r="F706" s="100"/>
      <c r="K706" s="100"/>
    </row>
    <row r="707" spans="3:11" x14ac:dyDescent="0.35">
      <c r="C707" s="100"/>
      <c r="D707" s="100"/>
      <c r="E707" s="100"/>
      <c r="F707" s="100"/>
      <c r="K707" s="100"/>
    </row>
    <row r="708" spans="3:11" x14ac:dyDescent="0.35">
      <c r="C708" s="100"/>
      <c r="D708" s="100"/>
      <c r="E708" s="100"/>
      <c r="F708" s="100"/>
      <c r="K708" s="100"/>
    </row>
    <row r="709" spans="3:11" x14ac:dyDescent="0.35">
      <c r="C709" s="100"/>
      <c r="D709" s="100"/>
      <c r="E709" s="100"/>
      <c r="F709" s="100"/>
      <c r="K709" s="100"/>
    </row>
    <row r="710" spans="3:11" x14ac:dyDescent="0.35">
      <c r="C710" s="100"/>
      <c r="D710" s="100"/>
      <c r="E710" s="100"/>
      <c r="F710" s="100"/>
      <c r="K710" s="100"/>
    </row>
    <row r="711" spans="3:11" x14ac:dyDescent="0.35">
      <c r="C711" s="100"/>
      <c r="D711" s="100"/>
      <c r="E711" s="100"/>
      <c r="F711" s="100"/>
      <c r="K711" s="100"/>
    </row>
    <row r="712" spans="3:11" x14ac:dyDescent="0.35">
      <c r="C712" s="100"/>
      <c r="D712" s="100"/>
      <c r="E712" s="100"/>
      <c r="F712" s="100"/>
      <c r="K712" s="100"/>
    </row>
    <row r="713" spans="3:11" x14ac:dyDescent="0.35">
      <c r="C713" s="100"/>
      <c r="D713" s="100"/>
      <c r="E713" s="100"/>
      <c r="F713" s="100"/>
      <c r="K713" s="100"/>
    </row>
    <row r="714" spans="3:11" x14ac:dyDescent="0.35">
      <c r="C714" s="100"/>
      <c r="D714" s="100"/>
      <c r="E714" s="100"/>
      <c r="F714" s="100"/>
      <c r="K714" s="100"/>
    </row>
    <row r="715" spans="3:11" x14ac:dyDescent="0.35">
      <c r="C715" s="100"/>
      <c r="D715" s="100"/>
      <c r="E715" s="100"/>
      <c r="F715" s="100"/>
      <c r="K715" s="100"/>
    </row>
    <row r="716" spans="3:11" x14ac:dyDescent="0.35">
      <c r="C716" s="100"/>
      <c r="D716" s="100"/>
      <c r="E716" s="100"/>
      <c r="F716" s="100"/>
      <c r="K716" s="100"/>
    </row>
    <row r="717" spans="3:11" x14ac:dyDescent="0.35">
      <c r="C717" s="100"/>
      <c r="D717" s="100"/>
      <c r="E717" s="100"/>
      <c r="F717" s="100"/>
      <c r="K717" s="100"/>
    </row>
    <row r="718" spans="3:11" x14ac:dyDescent="0.35">
      <c r="C718" s="100"/>
      <c r="D718" s="100"/>
      <c r="E718" s="100"/>
      <c r="F718" s="100"/>
      <c r="K718" s="100"/>
    </row>
    <row r="719" spans="3:11" x14ac:dyDescent="0.35">
      <c r="C719" s="100"/>
      <c r="D719" s="100"/>
      <c r="E719" s="100"/>
      <c r="F719" s="100"/>
      <c r="K719" s="100"/>
    </row>
    <row r="720" spans="3:11" x14ac:dyDescent="0.35">
      <c r="C720" s="100"/>
      <c r="D720" s="100"/>
      <c r="E720" s="100"/>
      <c r="F720" s="100"/>
      <c r="K720" s="100"/>
    </row>
    <row r="721" spans="3:11" x14ac:dyDescent="0.35">
      <c r="C721" s="100"/>
      <c r="D721" s="100"/>
      <c r="E721" s="100"/>
      <c r="F721" s="100"/>
      <c r="K721" s="100"/>
    </row>
    <row r="722" spans="3:11" x14ac:dyDescent="0.35">
      <c r="C722" s="100"/>
      <c r="D722" s="100"/>
      <c r="E722" s="100"/>
      <c r="F722" s="100"/>
      <c r="K722" s="100"/>
    </row>
    <row r="723" spans="3:11" x14ac:dyDescent="0.35">
      <c r="C723" s="100"/>
      <c r="D723" s="100"/>
      <c r="E723" s="100"/>
      <c r="F723" s="100"/>
      <c r="K723" s="100"/>
    </row>
    <row r="724" spans="3:11" x14ac:dyDescent="0.35">
      <c r="C724" s="100"/>
      <c r="D724" s="100"/>
      <c r="E724" s="100"/>
      <c r="F724" s="100"/>
      <c r="K724" s="100"/>
    </row>
    <row r="725" spans="3:11" x14ac:dyDescent="0.35">
      <c r="C725" s="100"/>
      <c r="D725" s="100"/>
      <c r="E725" s="100"/>
      <c r="F725" s="100"/>
      <c r="K725" s="100"/>
    </row>
    <row r="726" spans="3:11" x14ac:dyDescent="0.35">
      <c r="C726" s="100"/>
      <c r="D726" s="100"/>
      <c r="E726" s="100"/>
      <c r="F726" s="100"/>
      <c r="K726" s="100"/>
    </row>
    <row r="727" spans="3:11" x14ac:dyDescent="0.35">
      <c r="C727" s="100"/>
      <c r="D727" s="100"/>
      <c r="E727" s="100"/>
      <c r="F727" s="100"/>
      <c r="K727" s="100"/>
    </row>
    <row r="728" spans="3:11" x14ac:dyDescent="0.35">
      <c r="C728" s="100"/>
      <c r="D728" s="100"/>
      <c r="E728" s="100"/>
      <c r="F728" s="100"/>
      <c r="K728" s="100"/>
    </row>
    <row r="729" spans="3:11" x14ac:dyDescent="0.35">
      <c r="C729" s="100"/>
      <c r="D729" s="100"/>
      <c r="E729" s="100"/>
      <c r="F729" s="100"/>
      <c r="K729" s="100"/>
    </row>
    <row r="730" spans="3:11" x14ac:dyDescent="0.35">
      <c r="C730" s="100"/>
      <c r="D730" s="100"/>
      <c r="E730" s="100"/>
      <c r="F730" s="100"/>
      <c r="K730" s="100"/>
    </row>
    <row r="731" spans="3:11" x14ac:dyDescent="0.35">
      <c r="C731" s="100"/>
      <c r="D731" s="100"/>
      <c r="E731" s="100"/>
      <c r="F731" s="100"/>
      <c r="K731" s="100"/>
    </row>
    <row r="732" spans="3:11" x14ac:dyDescent="0.35">
      <c r="C732" s="100"/>
      <c r="D732" s="100"/>
      <c r="E732" s="100"/>
      <c r="F732" s="100"/>
      <c r="K732" s="100"/>
    </row>
    <row r="733" spans="3:11" x14ac:dyDescent="0.35">
      <c r="C733" s="100"/>
      <c r="D733" s="100"/>
      <c r="E733" s="100"/>
      <c r="F733" s="100"/>
      <c r="K733" s="100"/>
    </row>
    <row r="734" spans="3:11" x14ac:dyDescent="0.35">
      <c r="C734" s="100"/>
      <c r="D734" s="100"/>
      <c r="E734" s="100"/>
      <c r="F734" s="100"/>
      <c r="K734" s="100"/>
    </row>
    <row r="735" spans="3:11" x14ac:dyDescent="0.35">
      <c r="C735" s="100"/>
      <c r="D735" s="100"/>
      <c r="E735" s="100"/>
      <c r="F735" s="100"/>
      <c r="K735" s="100"/>
    </row>
    <row r="736" spans="3:11" x14ac:dyDescent="0.35">
      <c r="C736" s="100"/>
      <c r="D736" s="100"/>
      <c r="E736" s="100"/>
      <c r="F736" s="100"/>
      <c r="K736" s="100"/>
    </row>
    <row r="737" spans="3:11" x14ac:dyDescent="0.35">
      <c r="C737" s="100"/>
      <c r="D737" s="100"/>
      <c r="E737" s="100"/>
      <c r="F737" s="100"/>
      <c r="K737" s="100"/>
    </row>
    <row r="738" spans="3:11" x14ac:dyDescent="0.35">
      <c r="C738" s="100"/>
      <c r="D738" s="100"/>
      <c r="E738" s="100"/>
      <c r="F738" s="100"/>
      <c r="K738" s="100"/>
    </row>
    <row r="739" spans="3:11" x14ac:dyDescent="0.35">
      <c r="C739" s="100"/>
      <c r="D739" s="100"/>
      <c r="E739" s="100"/>
      <c r="F739" s="100"/>
      <c r="K739" s="100"/>
    </row>
    <row r="740" spans="3:11" x14ac:dyDescent="0.35">
      <c r="C740" s="100"/>
      <c r="D740" s="100"/>
      <c r="E740" s="100"/>
      <c r="F740" s="100"/>
      <c r="K740" s="100"/>
    </row>
    <row r="741" spans="3:11" x14ac:dyDescent="0.35">
      <c r="C741" s="100"/>
      <c r="D741" s="100"/>
      <c r="E741" s="100"/>
      <c r="F741" s="100"/>
      <c r="K741" s="100"/>
    </row>
    <row r="742" spans="3:11" x14ac:dyDescent="0.35">
      <c r="C742" s="100"/>
      <c r="D742" s="100"/>
      <c r="E742" s="100"/>
      <c r="F742" s="100"/>
      <c r="K742" s="100"/>
    </row>
    <row r="743" spans="3:11" x14ac:dyDescent="0.35">
      <c r="C743" s="100"/>
      <c r="D743" s="100"/>
      <c r="E743" s="100"/>
      <c r="F743" s="100"/>
      <c r="K743" s="100"/>
    </row>
    <row r="744" spans="3:11" x14ac:dyDescent="0.35">
      <c r="C744" s="100"/>
      <c r="D744" s="100"/>
      <c r="E744" s="100"/>
      <c r="F744" s="100"/>
      <c r="K744" s="100"/>
    </row>
    <row r="745" spans="3:11" x14ac:dyDescent="0.35">
      <c r="C745" s="100"/>
      <c r="D745" s="100"/>
      <c r="E745" s="100"/>
      <c r="F745" s="100"/>
      <c r="K745" s="100"/>
    </row>
    <row r="746" spans="3:11" x14ac:dyDescent="0.35">
      <c r="C746" s="100"/>
      <c r="D746" s="100"/>
      <c r="E746" s="100"/>
      <c r="F746" s="100"/>
      <c r="K746" s="100"/>
    </row>
    <row r="747" spans="3:11" x14ac:dyDescent="0.35">
      <c r="C747" s="100"/>
      <c r="D747" s="100"/>
      <c r="E747" s="100"/>
      <c r="F747" s="100"/>
      <c r="K747" s="100"/>
    </row>
    <row r="748" spans="3:11" x14ac:dyDescent="0.35">
      <c r="C748" s="100"/>
      <c r="D748" s="100"/>
      <c r="E748" s="100"/>
      <c r="F748" s="100"/>
      <c r="K748" s="100"/>
    </row>
    <row r="749" spans="3:11" x14ac:dyDescent="0.35">
      <c r="C749" s="100"/>
      <c r="D749" s="100"/>
      <c r="E749" s="100"/>
      <c r="F749" s="100"/>
      <c r="K749" s="100"/>
    </row>
    <row r="750" spans="3:11" x14ac:dyDescent="0.35">
      <c r="C750" s="100"/>
      <c r="D750" s="100"/>
      <c r="E750" s="100"/>
      <c r="F750" s="100"/>
      <c r="K750" s="100"/>
    </row>
    <row r="751" spans="3:11" x14ac:dyDescent="0.35">
      <c r="C751" s="100"/>
      <c r="D751" s="100"/>
      <c r="E751" s="100"/>
      <c r="F751" s="100"/>
      <c r="K751" s="100"/>
    </row>
    <row r="752" spans="3:11" x14ac:dyDescent="0.35">
      <c r="C752" s="100"/>
      <c r="D752" s="100"/>
      <c r="E752" s="100"/>
      <c r="F752" s="100"/>
      <c r="K752" s="100"/>
    </row>
    <row r="753" spans="3:11" x14ac:dyDescent="0.35">
      <c r="C753" s="100"/>
      <c r="D753" s="100"/>
      <c r="E753" s="100"/>
      <c r="F753" s="100"/>
      <c r="K753" s="100"/>
    </row>
    <row r="754" spans="3:11" x14ac:dyDescent="0.35">
      <c r="C754" s="100"/>
      <c r="D754" s="100"/>
      <c r="E754" s="100"/>
      <c r="F754" s="100"/>
      <c r="K754" s="100"/>
    </row>
    <row r="755" spans="3:11" x14ac:dyDescent="0.35">
      <c r="C755" s="100"/>
      <c r="D755" s="100"/>
      <c r="E755" s="100"/>
      <c r="F755" s="100"/>
      <c r="K755" s="100"/>
    </row>
    <row r="756" spans="3:11" x14ac:dyDescent="0.35">
      <c r="C756" s="100"/>
      <c r="D756" s="100"/>
      <c r="E756" s="100"/>
      <c r="F756" s="100"/>
      <c r="K756" s="100"/>
    </row>
    <row r="757" spans="3:11" x14ac:dyDescent="0.35">
      <c r="C757" s="100"/>
      <c r="D757" s="100"/>
      <c r="E757" s="100"/>
      <c r="F757" s="100"/>
      <c r="K757" s="100"/>
    </row>
    <row r="758" spans="3:11" x14ac:dyDescent="0.35">
      <c r="C758" s="100"/>
      <c r="D758" s="100"/>
      <c r="E758" s="100"/>
      <c r="F758" s="100"/>
      <c r="K758" s="100"/>
    </row>
    <row r="759" spans="3:11" x14ac:dyDescent="0.35">
      <c r="C759" s="100"/>
      <c r="D759" s="100"/>
      <c r="E759" s="100"/>
      <c r="F759" s="100"/>
      <c r="K759" s="100"/>
    </row>
    <row r="760" spans="3:11" x14ac:dyDescent="0.35">
      <c r="C760" s="100"/>
      <c r="D760" s="100"/>
      <c r="E760" s="100"/>
      <c r="F760" s="100"/>
      <c r="K760" s="100"/>
    </row>
    <row r="761" spans="3:11" x14ac:dyDescent="0.35">
      <c r="C761" s="100"/>
      <c r="D761" s="100"/>
      <c r="E761" s="100"/>
      <c r="F761" s="100"/>
      <c r="K761" s="100"/>
    </row>
    <row r="762" spans="3:11" x14ac:dyDescent="0.35">
      <c r="C762" s="100"/>
      <c r="D762" s="100"/>
      <c r="E762" s="100"/>
      <c r="F762" s="100"/>
      <c r="K762" s="100"/>
    </row>
    <row r="763" spans="3:11" x14ac:dyDescent="0.35">
      <c r="C763" s="100"/>
      <c r="D763" s="100"/>
      <c r="E763" s="100"/>
      <c r="F763" s="100"/>
      <c r="K763" s="100"/>
    </row>
    <row r="764" spans="3:11" x14ac:dyDescent="0.35">
      <c r="C764" s="100"/>
      <c r="D764" s="100"/>
      <c r="E764" s="100"/>
      <c r="F764" s="100"/>
      <c r="K764" s="100"/>
    </row>
    <row r="765" spans="3:11" x14ac:dyDescent="0.35">
      <c r="C765" s="100"/>
      <c r="D765" s="100"/>
      <c r="E765" s="100"/>
      <c r="F765" s="100"/>
      <c r="K765" s="100"/>
    </row>
    <row r="766" spans="3:11" x14ac:dyDescent="0.35">
      <c r="C766" s="100"/>
      <c r="D766" s="100"/>
      <c r="E766" s="100"/>
      <c r="F766" s="100"/>
      <c r="K766" s="100"/>
    </row>
    <row r="767" spans="3:11" x14ac:dyDescent="0.35">
      <c r="C767" s="100"/>
      <c r="D767" s="100"/>
      <c r="E767" s="100"/>
      <c r="F767" s="100"/>
      <c r="K767" s="100"/>
    </row>
    <row r="768" spans="3:11" x14ac:dyDescent="0.35">
      <c r="C768" s="100"/>
      <c r="D768" s="100"/>
      <c r="E768" s="100"/>
      <c r="F768" s="100"/>
      <c r="K768" s="100"/>
    </row>
    <row r="769" spans="3:11" x14ac:dyDescent="0.35">
      <c r="C769" s="100"/>
      <c r="D769" s="100"/>
      <c r="E769" s="100"/>
      <c r="F769" s="100"/>
      <c r="K769" s="100"/>
    </row>
    <row r="770" spans="3:11" x14ac:dyDescent="0.35">
      <c r="C770" s="100"/>
      <c r="D770" s="100"/>
      <c r="E770" s="100"/>
      <c r="F770" s="100"/>
      <c r="K770" s="100"/>
    </row>
    <row r="771" spans="3:11" x14ac:dyDescent="0.35">
      <c r="C771" s="100"/>
      <c r="D771" s="100"/>
      <c r="E771" s="100"/>
      <c r="F771" s="100"/>
      <c r="K771" s="100"/>
    </row>
    <row r="772" spans="3:11" x14ac:dyDescent="0.35">
      <c r="C772" s="100"/>
      <c r="D772" s="100"/>
      <c r="E772" s="100"/>
      <c r="F772" s="100"/>
      <c r="K772" s="100"/>
    </row>
    <row r="773" spans="3:11" x14ac:dyDescent="0.35">
      <c r="C773" s="100"/>
      <c r="D773" s="100"/>
      <c r="E773" s="100"/>
      <c r="F773" s="100"/>
      <c r="K773" s="100"/>
    </row>
    <row r="774" spans="3:11" x14ac:dyDescent="0.35">
      <c r="C774" s="100"/>
      <c r="D774" s="100"/>
      <c r="E774" s="100"/>
      <c r="F774" s="100"/>
      <c r="K774" s="100"/>
    </row>
    <row r="775" spans="3:11" x14ac:dyDescent="0.35">
      <c r="C775" s="100"/>
      <c r="D775" s="100"/>
      <c r="E775" s="100"/>
      <c r="F775" s="100"/>
      <c r="K775" s="100"/>
    </row>
    <row r="776" spans="3:11" x14ac:dyDescent="0.35">
      <c r="C776" s="100"/>
      <c r="D776" s="100"/>
      <c r="E776" s="100"/>
      <c r="F776" s="100"/>
      <c r="K776" s="100"/>
    </row>
    <row r="777" spans="3:11" x14ac:dyDescent="0.35">
      <c r="C777" s="100"/>
      <c r="D777" s="100"/>
      <c r="E777" s="100"/>
      <c r="F777" s="100"/>
      <c r="K777" s="100"/>
    </row>
    <row r="778" spans="3:11" x14ac:dyDescent="0.35">
      <c r="C778" s="100"/>
      <c r="D778" s="100"/>
      <c r="E778" s="100"/>
      <c r="F778" s="100"/>
      <c r="K778" s="100"/>
    </row>
    <row r="779" spans="3:11" x14ac:dyDescent="0.35">
      <c r="C779" s="100"/>
      <c r="D779" s="100"/>
      <c r="E779" s="100"/>
      <c r="F779" s="100"/>
      <c r="K779" s="100"/>
    </row>
    <row r="780" spans="3:11" x14ac:dyDescent="0.35">
      <c r="C780" s="100"/>
      <c r="D780" s="100"/>
      <c r="E780" s="100"/>
      <c r="F780" s="100"/>
      <c r="K780" s="100"/>
    </row>
    <row r="781" spans="3:11" x14ac:dyDescent="0.35">
      <c r="C781" s="100"/>
      <c r="D781" s="100"/>
      <c r="E781" s="100"/>
      <c r="F781" s="100"/>
      <c r="K781" s="100"/>
    </row>
    <row r="782" spans="3:11" x14ac:dyDescent="0.35">
      <c r="C782" s="100"/>
      <c r="D782" s="100"/>
      <c r="E782" s="100"/>
      <c r="F782" s="100"/>
      <c r="K782" s="100"/>
    </row>
    <row r="783" spans="3:11" x14ac:dyDescent="0.35">
      <c r="C783" s="100"/>
      <c r="D783" s="100"/>
      <c r="E783" s="100"/>
      <c r="F783" s="100"/>
      <c r="K783" s="100"/>
    </row>
    <row r="784" spans="3:11" x14ac:dyDescent="0.35">
      <c r="C784" s="100"/>
      <c r="D784" s="100"/>
      <c r="E784" s="100"/>
      <c r="F784" s="100"/>
      <c r="K784" s="100"/>
    </row>
    <row r="785" spans="3:11" x14ac:dyDescent="0.35">
      <c r="C785" s="100"/>
      <c r="D785" s="100"/>
      <c r="E785" s="100"/>
      <c r="F785" s="100"/>
      <c r="K785" s="100"/>
    </row>
    <row r="786" spans="3:11" x14ac:dyDescent="0.35">
      <c r="C786" s="100"/>
      <c r="D786" s="100"/>
      <c r="E786" s="100"/>
      <c r="F786" s="100"/>
      <c r="K786" s="100"/>
    </row>
    <row r="787" spans="3:11" x14ac:dyDescent="0.35">
      <c r="C787" s="100"/>
      <c r="D787" s="100"/>
      <c r="E787" s="100"/>
      <c r="F787" s="100"/>
      <c r="K787" s="100"/>
    </row>
    <row r="788" spans="3:11" x14ac:dyDescent="0.35">
      <c r="C788" s="100"/>
      <c r="D788" s="100"/>
      <c r="E788" s="100"/>
      <c r="F788" s="100"/>
      <c r="K788" s="100"/>
    </row>
    <row r="789" spans="3:11" x14ac:dyDescent="0.35">
      <c r="C789" s="100"/>
      <c r="D789" s="100"/>
      <c r="E789" s="100"/>
      <c r="F789" s="100"/>
      <c r="K789" s="100"/>
    </row>
    <row r="790" spans="3:11" x14ac:dyDescent="0.35">
      <c r="C790" s="100"/>
      <c r="D790" s="100"/>
      <c r="E790" s="100"/>
      <c r="F790" s="100"/>
      <c r="K790" s="100"/>
    </row>
    <row r="791" spans="3:11" x14ac:dyDescent="0.35">
      <c r="C791" s="100"/>
      <c r="D791" s="100"/>
      <c r="E791" s="100"/>
      <c r="F791" s="100"/>
      <c r="K791" s="100"/>
    </row>
    <row r="792" spans="3:11" x14ac:dyDescent="0.35">
      <c r="C792" s="100"/>
      <c r="D792" s="100"/>
      <c r="E792" s="100"/>
      <c r="F792" s="100"/>
      <c r="K792" s="100"/>
    </row>
    <row r="793" spans="3:11" x14ac:dyDescent="0.35">
      <c r="C793" s="100"/>
      <c r="D793" s="100"/>
      <c r="E793" s="100"/>
      <c r="F793" s="100"/>
      <c r="K793" s="100"/>
    </row>
    <row r="794" spans="3:11" x14ac:dyDescent="0.35">
      <c r="C794" s="100"/>
      <c r="D794" s="100"/>
      <c r="E794" s="100"/>
      <c r="F794" s="100"/>
      <c r="K794" s="100"/>
    </row>
    <row r="795" spans="3:11" x14ac:dyDescent="0.35">
      <c r="C795" s="100"/>
      <c r="D795" s="100"/>
      <c r="E795" s="100"/>
      <c r="F795" s="100"/>
      <c r="K795" s="100"/>
    </row>
    <row r="796" spans="3:11" x14ac:dyDescent="0.35">
      <c r="C796" s="100"/>
      <c r="D796" s="100"/>
      <c r="E796" s="100"/>
      <c r="F796" s="100"/>
      <c r="K796" s="100"/>
    </row>
    <row r="797" spans="3:11" x14ac:dyDescent="0.35">
      <c r="C797" s="100"/>
      <c r="D797" s="100"/>
      <c r="E797" s="100"/>
      <c r="F797" s="100"/>
      <c r="K797" s="100"/>
    </row>
    <row r="798" spans="3:11" x14ac:dyDescent="0.35">
      <c r="C798" s="100"/>
      <c r="D798" s="100"/>
      <c r="E798" s="100"/>
      <c r="F798" s="100"/>
      <c r="K798" s="100"/>
    </row>
    <row r="799" spans="3:11" x14ac:dyDescent="0.35">
      <c r="C799" s="100"/>
      <c r="D799" s="100"/>
      <c r="E799" s="100"/>
      <c r="F799" s="100"/>
      <c r="K799" s="100"/>
    </row>
    <row r="800" spans="3:11" x14ac:dyDescent="0.35">
      <c r="C800" s="100"/>
      <c r="D800" s="100"/>
      <c r="E800" s="100"/>
      <c r="F800" s="100"/>
      <c r="K800" s="100"/>
    </row>
    <row r="801" spans="3:11" x14ac:dyDescent="0.35">
      <c r="C801" s="100"/>
      <c r="D801" s="100"/>
      <c r="E801" s="100"/>
      <c r="F801" s="100"/>
      <c r="K801" s="100"/>
    </row>
    <row r="802" spans="3:11" x14ac:dyDescent="0.35">
      <c r="C802" s="100"/>
      <c r="D802" s="100"/>
      <c r="E802" s="100"/>
      <c r="F802" s="100"/>
      <c r="K802" s="100"/>
    </row>
    <row r="803" spans="3:11" x14ac:dyDescent="0.35">
      <c r="C803" s="100"/>
      <c r="D803" s="100"/>
      <c r="E803" s="100"/>
      <c r="F803" s="100"/>
      <c r="K803" s="100"/>
    </row>
    <row r="804" spans="3:11" x14ac:dyDescent="0.35">
      <c r="C804" s="100"/>
      <c r="D804" s="100"/>
      <c r="E804" s="100"/>
      <c r="F804" s="100"/>
      <c r="K804" s="100"/>
    </row>
    <row r="805" spans="3:11" x14ac:dyDescent="0.35">
      <c r="C805" s="100"/>
      <c r="D805" s="100"/>
      <c r="E805" s="100"/>
      <c r="F805" s="100"/>
      <c r="K805" s="100"/>
    </row>
    <row r="806" spans="3:11" x14ac:dyDescent="0.35">
      <c r="C806" s="100"/>
      <c r="D806" s="100"/>
      <c r="E806" s="100"/>
      <c r="F806" s="100"/>
      <c r="K806" s="100"/>
    </row>
    <row r="807" spans="3:11" x14ac:dyDescent="0.35">
      <c r="C807" s="100"/>
      <c r="D807" s="100"/>
      <c r="E807" s="100"/>
      <c r="F807" s="100"/>
      <c r="K807" s="100"/>
    </row>
    <row r="808" spans="3:11" x14ac:dyDescent="0.35">
      <c r="C808" s="100"/>
      <c r="D808" s="100"/>
      <c r="E808" s="100"/>
      <c r="F808" s="100"/>
      <c r="K808" s="100"/>
    </row>
    <row r="809" spans="3:11" x14ac:dyDescent="0.35">
      <c r="C809" s="100"/>
      <c r="D809" s="100"/>
      <c r="E809" s="100"/>
      <c r="F809" s="100"/>
      <c r="K809" s="100"/>
    </row>
    <row r="810" spans="3:11" x14ac:dyDescent="0.35">
      <c r="C810" s="100"/>
      <c r="D810" s="100"/>
      <c r="E810" s="100"/>
      <c r="F810" s="100"/>
      <c r="K810" s="100"/>
    </row>
    <row r="811" spans="3:11" x14ac:dyDescent="0.35">
      <c r="C811" s="100"/>
      <c r="D811" s="100"/>
      <c r="E811" s="100"/>
      <c r="F811" s="100"/>
      <c r="K811" s="100"/>
    </row>
    <row r="812" spans="3:11" x14ac:dyDescent="0.35">
      <c r="C812" s="100"/>
      <c r="D812" s="100"/>
      <c r="E812" s="100"/>
      <c r="F812" s="100"/>
      <c r="K812" s="100"/>
    </row>
    <row r="813" spans="3:11" x14ac:dyDescent="0.35">
      <c r="C813" s="100"/>
      <c r="D813" s="100"/>
      <c r="E813" s="100"/>
      <c r="F813" s="100"/>
      <c r="K813" s="100"/>
    </row>
    <row r="814" spans="3:11" x14ac:dyDescent="0.35">
      <c r="C814" s="100"/>
      <c r="D814" s="100"/>
      <c r="E814" s="100"/>
      <c r="F814" s="100"/>
      <c r="K814" s="100"/>
    </row>
    <row r="815" spans="3:11" x14ac:dyDescent="0.35">
      <c r="C815" s="100"/>
      <c r="D815" s="100"/>
      <c r="E815" s="100"/>
      <c r="F815" s="100"/>
      <c r="K815" s="100"/>
    </row>
    <row r="816" spans="3:11" x14ac:dyDescent="0.35">
      <c r="C816" s="100"/>
      <c r="D816" s="100"/>
      <c r="E816" s="100"/>
      <c r="F816" s="100"/>
      <c r="K816" s="100"/>
    </row>
    <row r="817" spans="3:11" x14ac:dyDescent="0.35">
      <c r="C817" s="100"/>
      <c r="D817" s="100"/>
      <c r="E817" s="100"/>
      <c r="F817" s="100"/>
      <c r="K817" s="100"/>
    </row>
    <row r="818" spans="3:11" x14ac:dyDescent="0.35">
      <c r="C818" s="100"/>
      <c r="D818" s="100"/>
      <c r="E818" s="100"/>
      <c r="F818" s="100"/>
      <c r="K818" s="100"/>
    </row>
    <row r="819" spans="3:11" x14ac:dyDescent="0.35">
      <c r="C819" s="100"/>
      <c r="D819" s="100"/>
      <c r="E819" s="100"/>
      <c r="F819" s="100"/>
      <c r="K819" s="100"/>
    </row>
    <row r="820" spans="3:11" x14ac:dyDescent="0.35">
      <c r="C820" s="100"/>
      <c r="D820" s="100"/>
      <c r="E820" s="100"/>
      <c r="F820" s="100"/>
      <c r="K820" s="100"/>
    </row>
    <row r="821" spans="3:11" x14ac:dyDescent="0.35">
      <c r="C821" s="100"/>
      <c r="D821" s="100"/>
      <c r="E821" s="100"/>
      <c r="F821" s="100"/>
      <c r="K821" s="100"/>
    </row>
    <row r="822" spans="3:11" x14ac:dyDescent="0.35">
      <c r="C822" s="100"/>
      <c r="D822" s="100"/>
      <c r="E822" s="100"/>
      <c r="F822" s="100"/>
      <c r="K822" s="100"/>
    </row>
    <row r="823" spans="3:11" x14ac:dyDescent="0.35">
      <c r="C823" s="100"/>
      <c r="D823" s="100"/>
      <c r="E823" s="100"/>
      <c r="F823" s="100"/>
      <c r="K823" s="100"/>
    </row>
    <row r="824" spans="3:11" x14ac:dyDescent="0.35">
      <c r="C824" s="100"/>
      <c r="D824" s="100"/>
      <c r="E824" s="100"/>
      <c r="F824" s="100"/>
      <c r="K824" s="100"/>
    </row>
    <row r="825" spans="3:11" x14ac:dyDescent="0.35">
      <c r="C825" s="100"/>
      <c r="D825" s="100"/>
      <c r="E825" s="100"/>
      <c r="F825" s="100"/>
      <c r="K825" s="100"/>
    </row>
    <row r="826" spans="3:11" x14ac:dyDescent="0.35">
      <c r="C826" s="100"/>
      <c r="D826" s="100"/>
      <c r="E826" s="100"/>
      <c r="F826" s="100"/>
      <c r="K826" s="100"/>
    </row>
    <row r="827" spans="3:11" x14ac:dyDescent="0.35">
      <c r="C827" s="100"/>
      <c r="D827" s="100"/>
      <c r="E827" s="100"/>
      <c r="F827" s="100"/>
      <c r="K827" s="100"/>
    </row>
    <row r="828" spans="3:11" x14ac:dyDescent="0.35">
      <c r="C828" s="100"/>
      <c r="D828" s="100"/>
      <c r="E828" s="100"/>
      <c r="F828" s="100"/>
      <c r="K828" s="100"/>
    </row>
    <row r="829" spans="3:11" x14ac:dyDescent="0.35">
      <c r="C829" s="100"/>
      <c r="D829" s="100"/>
      <c r="E829" s="100"/>
      <c r="F829" s="100"/>
      <c r="K829" s="100"/>
    </row>
    <row r="830" spans="3:11" x14ac:dyDescent="0.35">
      <c r="C830" s="100"/>
      <c r="D830" s="100"/>
      <c r="E830" s="100"/>
      <c r="F830" s="100"/>
      <c r="K830" s="100"/>
    </row>
    <row r="831" spans="3:11" x14ac:dyDescent="0.35">
      <c r="C831" s="100"/>
      <c r="D831" s="100"/>
      <c r="E831" s="100"/>
      <c r="F831" s="100"/>
      <c r="K831" s="100"/>
    </row>
    <row r="832" spans="3:11" x14ac:dyDescent="0.35">
      <c r="C832" s="100"/>
      <c r="D832" s="100"/>
      <c r="E832" s="100"/>
      <c r="F832" s="100"/>
      <c r="K832" s="100"/>
    </row>
    <row r="833" spans="3:11" x14ac:dyDescent="0.35">
      <c r="C833" s="100"/>
      <c r="D833" s="100"/>
      <c r="E833" s="100"/>
      <c r="F833" s="100"/>
      <c r="K833" s="100"/>
    </row>
    <row r="834" spans="3:11" x14ac:dyDescent="0.35">
      <c r="C834" s="100"/>
      <c r="D834" s="100"/>
      <c r="E834" s="100"/>
      <c r="F834" s="100"/>
      <c r="K834" s="100"/>
    </row>
    <row r="835" spans="3:11" x14ac:dyDescent="0.35">
      <c r="C835" s="100"/>
      <c r="D835" s="100"/>
      <c r="E835" s="100"/>
      <c r="F835" s="100"/>
      <c r="K835" s="100"/>
    </row>
    <row r="836" spans="3:11" x14ac:dyDescent="0.35">
      <c r="C836" s="100"/>
      <c r="D836" s="100"/>
      <c r="E836" s="100"/>
      <c r="F836" s="100"/>
      <c r="K836" s="100"/>
    </row>
    <row r="837" spans="3:11" x14ac:dyDescent="0.35">
      <c r="C837" s="100"/>
      <c r="D837" s="100"/>
      <c r="E837" s="100"/>
      <c r="F837" s="100"/>
      <c r="K837" s="100"/>
    </row>
    <row r="838" spans="3:11" x14ac:dyDescent="0.35">
      <c r="C838" s="100"/>
      <c r="D838" s="100"/>
      <c r="E838" s="100"/>
      <c r="F838" s="100"/>
      <c r="K838" s="100"/>
    </row>
    <row r="839" spans="3:11" x14ac:dyDescent="0.35">
      <c r="C839" s="100"/>
      <c r="D839" s="100"/>
      <c r="E839" s="100"/>
      <c r="F839" s="100"/>
      <c r="K839" s="100"/>
    </row>
    <row r="840" spans="3:11" x14ac:dyDescent="0.35">
      <c r="C840" s="100"/>
      <c r="D840" s="100"/>
      <c r="E840" s="100"/>
      <c r="F840" s="100"/>
      <c r="K840" s="100"/>
    </row>
    <row r="841" spans="3:11" x14ac:dyDescent="0.35">
      <c r="C841" s="100"/>
      <c r="D841" s="100"/>
      <c r="E841" s="100"/>
      <c r="F841" s="100"/>
      <c r="K841" s="100"/>
    </row>
    <row r="842" spans="3:11" x14ac:dyDescent="0.35">
      <c r="C842" s="100"/>
      <c r="D842" s="100"/>
      <c r="E842" s="100"/>
      <c r="F842" s="100"/>
      <c r="K842" s="100"/>
    </row>
    <row r="843" spans="3:11" x14ac:dyDescent="0.35">
      <c r="C843" s="100"/>
      <c r="D843" s="100"/>
      <c r="E843" s="100"/>
      <c r="F843" s="100"/>
      <c r="K843" s="100"/>
    </row>
    <row r="844" spans="3:11" x14ac:dyDescent="0.35">
      <c r="C844" s="100"/>
      <c r="D844" s="100"/>
      <c r="E844" s="100"/>
      <c r="F844" s="100"/>
      <c r="K844" s="100"/>
    </row>
    <row r="845" spans="3:11" x14ac:dyDescent="0.35">
      <c r="C845" s="100"/>
      <c r="D845" s="100"/>
      <c r="E845" s="100"/>
      <c r="F845" s="100"/>
      <c r="K845" s="100"/>
    </row>
    <row r="846" spans="3:11" x14ac:dyDescent="0.35">
      <c r="C846" s="100"/>
      <c r="D846" s="100"/>
      <c r="E846" s="100"/>
      <c r="F846" s="100"/>
      <c r="K846" s="100"/>
    </row>
    <row r="847" spans="3:11" x14ac:dyDescent="0.35">
      <c r="C847" s="100"/>
      <c r="D847" s="100"/>
      <c r="E847" s="100"/>
      <c r="F847" s="100"/>
      <c r="K847" s="100"/>
    </row>
    <row r="848" spans="3:11" x14ac:dyDescent="0.35">
      <c r="C848" s="100"/>
      <c r="D848" s="100"/>
      <c r="E848" s="100"/>
      <c r="F848" s="100"/>
      <c r="K848" s="100"/>
    </row>
    <row r="849" spans="3:11" x14ac:dyDescent="0.35">
      <c r="C849" s="100"/>
      <c r="D849" s="100"/>
      <c r="E849" s="100"/>
      <c r="F849" s="100"/>
      <c r="K849" s="100"/>
    </row>
    <row r="850" spans="3:11" x14ac:dyDescent="0.35">
      <c r="C850" s="100"/>
      <c r="D850" s="100"/>
      <c r="E850" s="100"/>
      <c r="F850" s="100"/>
      <c r="K850" s="100"/>
    </row>
    <row r="851" spans="3:11" x14ac:dyDescent="0.35">
      <c r="C851" s="100"/>
      <c r="D851" s="100"/>
      <c r="E851" s="100"/>
      <c r="F851" s="100"/>
      <c r="K851" s="100"/>
    </row>
    <row r="852" spans="3:11" x14ac:dyDescent="0.35">
      <c r="C852" s="100"/>
      <c r="D852" s="100"/>
      <c r="E852" s="100"/>
      <c r="F852" s="100"/>
      <c r="K852" s="100"/>
    </row>
    <row r="853" spans="3:11" x14ac:dyDescent="0.35">
      <c r="C853" s="100"/>
      <c r="D853" s="100"/>
      <c r="E853" s="100"/>
      <c r="F853" s="100"/>
      <c r="K853" s="100"/>
    </row>
    <row r="854" spans="3:11" x14ac:dyDescent="0.35">
      <c r="C854" s="100"/>
      <c r="D854" s="100"/>
      <c r="E854" s="100"/>
      <c r="F854" s="100"/>
      <c r="K854" s="100"/>
    </row>
    <row r="855" spans="3:11" x14ac:dyDescent="0.35">
      <c r="C855" s="100"/>
      <c r="D855" s="100"/>
      <c r="E855" s="100"/>
      <c r="F855" s="100"/>
      <c r="K855" s="100"/>
    </row>
    <row r="856" spans="3:11" x14ac:dyDescent="0.35">
      <c r="C856" s="100"/>
      <c r="D856" s="100"/>
      <c r="E856" s="100"/>
      <c r="F856" s="100"/>
      <c r="K856" s="100"/>
    </row>
    <row r="857" spans="3:11" x14ac:dyDescent="0.35">
      <c r="C857" s="100"/>
      <c r="D857" s="100"/>
      <c r="E857" s="100"/>
      <c r="F857" s="100"/>
      <c r="K857" s="100"/>
    </row>
    <row r="858" spans="3:11" x14ac:dyDescent="0.35">
      <c r="C858" s="100"/>
      <c r="D858" s="100"/>
      <c r="E858" s="100"/>
      <c r="F858" s="100"/>
      <c r="K858" s="100"/>
    </row>
    <row r="859" spans="3:11" x14ac:dyDescent="0.35">
      <c r="C859" s="100"/>
      <c r="D859" s="100"/>
      <c r="E859" s="100"/>
      <c r="F859" s="100"/>
      <c r="K859" s="100"/>
    </row>
    <row r="860" spans="3:11" x14ac:dyDescent="0.35">
      <c r="C860" s="100"/>
      <c r="D860" s="100"/>
      <c r="E860" s="100"/>
      <c r="F860" s="100"/>
      <c r="K860" s="100"/>
    </row>
    <row r="861" spans="3:11" x14ac:dyDescent="0.35">
      <c r="C861" s="100"/>
      <c r="D861" s="100"/>
      <c r="E861" s="100"/>
      <c r="F861" s="100"/>
      <c r="K861" s="100"/>
    </row>
    <row r="862" spans="3:11" x14ac:dyDescent="0.35">
      <c r="C862" s="100"/>
      <c r="D862" s="100"/>
      <c r="E862" s="100"/>
      <c r="F862" s="100"/>
      <c r="K862" s="100"/>
    </row>
    <row r="863" spans="3:11" x14ac:dyDescent="0.35">
      <c r="C863" s="100"/>
      <c r="D863" s="100"/>
      <c r="E863" s="100"/>
      <c r="F863" s="100"/>
      <c r="K863" s="100"/>
    </row>
    <row r="864" spans="3:11" x14ac:dyDescent="0.35">
      <c r="C864" s="100"/>
      <c r="D864" s="100"/>
      <c r="E864" s="100"/>
      <c r="F864" s="100"/>
      <c r="K864" s="100"/>
    </row>
    <row r="865" spans="3:11" x14ac:dyDescent="0.35">
      <c r="C865" s="100"/>
      <c r="D865" s="100"/>
      <c r="E865" s="100"/>
      <c r="F865" s="100"/>
      <c r="K865" s="100"/>
    </row>
    <row r="866" spans="3:11" x14ac:dyDescent="0.35">
      <c r="C866" s="100"/>
      <c r="D866" s="100"/>
      <c r="E866" s="100"/>
      <c r="F866" s="100"/>
      <c r="K866" s="100"/>
    </row>
    <row r="867" spans="3:11" x14ac:dyDescent="0.35">
      <c r="C867" s="100"/>
      <c r="D867" s="100"/>
      <c r="E867" s="100"/>
      <c r="F867" s="100"/>
      <c r="K867" s="100"/>
    </row>
    <row r="868" spans="3:11" x14ac:dyDescent="0.35">
      <c r="C868" s="100"/>
      <c r="D868" s="100"/>
      <c r="E868" s="100"/>
      <c r="F868" s="100"/>
      <c r="K868" s="100"/>
    </row>
    <row r="869" spans="3:11" x14ac:dyDescent="0.35">
      <c r="C869" s="100"/>
      <c r="D869" s="100"/>
      <c r="E869" s="100"/>
      <c r="F869" s="100"/>
      <c r="K869" s="100"/>
    </row>
    <row r="870" spans="3:11" x14ac:dyDescent="0.35">
      <c r="C870" s="100"/>
      <c r="D870" s="100"/>
      <c r="E870" s="100"/>
      <c r="F870" s="100"/>
      <c r="K870" s="100"/>
    </row>
    <row r="871" spans="3:11" x14ac:dyDescent="0.35">
      <c r="C871" s="100"/>
      <c r="D871" s="100"/>
      <c r="E871" s="100"/>
      <c r="F871" s="100"/>
      <c r="K871" s="100"/>
    </row>
    <row r="872" spans="3:11" x14ac:dyDescent="0.35">
      <c r="C872" s="100"/>
      <c r="D872" s="100"/>
      <c r="E872" s="100"/>
      <c r="F872" s="100"/>
      <c r="K872" s="100"/>
    </row>
    <row r="873" spans="3:11" x14ac:dyDescent="0.35">
      <c r="C873" s="100"/>
      <c r="D873" s="100"/>
      <c r="E873" s="100"/>
      <c r="F873" s="100"/>
      <c r="K873" s="100"/>
    </row>
    <row r="874" spans="3:11" x14ac:dyDescent="0.35">
      <c r="C874" s="100"/>
      <c r="D874" s="100"/>
      <c r="E874" s="100"/>
      <c r="F874" s="100"/>
      <c r="K874" s="100"/>
    </row>
    <row r="875" spans="3:11" x14ac:dyDescent="0.35">
      <c r="C875" s="100"/>
      <c r="D875" s="100"/>
      <c r="E875" s="100"/>
      <c r="F875" s="100"/>
      <c r="K875" s="100"/>
    </row>
    <row r="876" spans="3:11" x14ac:dyDescent="0.35">
      <c r="C876" s="100"/>
      <c r="D876" s="100"/>
      <c r="E876" s="100"/>
      <c r="F876" s="100"/>
      <c r="K876" s="100"/>
    </row>
    <row r="877" spans="3:11" x14ac:dyDescent="0.35">
      <c r="C877" s="100"/>
      <c r="D877" s="100"/>
      <c r="E877" s="100"/>
      <c r="F877" s="100"/>
      <c r="K877" s="100"/>
    </row>
    <row r="878" spans="3:11" x14ac:dyDescent="0.35">
      <c r="C878" s="100"/>
      <c r="D878" s="100"/>
      <c r="E878" s="100"/>
      <c r="F878" s="100"/>
      <c r="K878" s="100"/>
    </row>
    <row r="879" spans="3:11" x14ac:dyDescent="0.35">
      <c r="C879" s="100"/>
      <c r="D879" s="100"/>
      <c r="E879" s="100"/>
      <c r="F879" s="100"/>
      <c r="K879" s="100"/>
    </row>
    <row r="880" spans="3:11" x14ac:dyDescent="0.35">
      <c r="C880" s="100"/>
      <c r="D880" s="100"/>
      <c r="E880" s="100"/>
      <c r="F880" s="100"/>
      <c r="K880" s="100"/>
    </row>
    <row r="881" spans="3:11" x14ac:dyDescent="0.35">
      <c r="C881" s="100"/>
      <c r="D881" s="100"/>
      <c r="E881" s="100"/>
      <c r="F881" s="100"/>
      <c r="K881" s="100"/>
    </row>
    <row r="882" spans="3:11" x14ac:dyDescent="0.35">
      <c r="C882" s="100"/>
      <c r="D882" s="100"/>
      <c r="E882" s="100"/>
      <c r="F882" s="100"/>
      <c r="K882" s="100"/>
    </row>
    <row r="883" spans="3:11" x14ac:dyDescent="0.35">
      <c r="C883" s="100"/>
      <c r="D883" s="100"/>
      <c r="E883" s="100"/>
      <c r="F883" s="100"/>
      <c r="K883" s="100"/>
    </row>
    <row r="884" spans="3:11" x14ac:dyDescent="0.35">
      <c r="C884" s="100"/>
      <c r="D884" s="100"/>
      <c r="E884" s="100"/>
      <c r="F884" s="100"/>
      <c r="K884" s="100"/>
    </row>
    <row r="885" spans="3:11" x14ac:dyDescent="0.35">
      <c r="C885" s="100"/>
      <c r="D885" s="100"/>
      <c r="E885" s="100"/>
      <c r="F885" s="100"/>
      <c r="K885" s="100"/>
    </row>
    <row r="886" spans="3:11" x14ac:dyDescent="0.35">
      <c r="C886" s="100"/>
      <c r="D886" s="100"/>
      <c r="E886" s="100"/>
      <c r="F886" s="100"/>
      <c r="K886" s="100"/>
    </row>
    <row r="887" spans="3:11" x14ac:dyDescent="0.35">
      <c r="C887" s="100"/>
      <c r="D887" s="100"/>
      <c r="E887" s="100"/>
      <c r="F887" s="100"/>
      <c r="K887" s="100"/>
    </row>
    <row r="888" spans="3:11" x14ac:dyDescent="0.35">
      <c r="C888" s="100"/>
      <c r="D888" s="100"/>
      <c r="E888" s="100"/>
      <c r="F888" s="100"/>
      <c r="K888" s="100"/>
    </row>
    <row r="889" spans="3:11" x14ac:dyDescent="0.35">
      <c r="C889" s="100"/>
      <c r="D889" s="100"/>
      <c r="E889" s="100"/>
      <c r="F889" s="100"/>
      <c r="K889" s="100"/>
    </row>
    <row r="890" spans="3:11" x14ac:dyDescent="0.35">
      <c r="C890" s="100"/>
      <c r="D890" s="100"/>
      <c r="E890" s="100"/>
      <c r="F890" s="100"/>
      <c r="K890" s="100"/>
    </row>
    <row r="891" spans="3:11" x14ac:dyDescent="0.35">
      <c r="C891" s="100"/>
      <c r="D891" s="100"/>
      <c r="E891" s="100"/>
      <c r="F891" s="100"/>
      <c r="K891" s="100"/>
    </row>
    <row r="892" spans="3:11" x14ac:dyDescent="0.35">
      <c r="C892" s="100"/>
      <c r="D892" s="100"/>
      <c r="E892" s="100"/>
      <c r="F892" s="100"/>
      <c r="K892" s="100"/>
    </row>
    <row r="893" spans="3:11" x14ac:dyDescent="0.35">
      <c r="C893" s="100"/>
      <c r="D893" s="100"/>
      <c r="E893" s="100"/>
      <c r="F893" s="100"/>
      <c r="K893" s="100"/>
    </row>
    <row r="894" spans="3:11" x14ac:dyDescent="0.35">
      <c r="C894" s="100"/>
      <c r="D894" s="100"/>
      <c r="E894" s="100"/>
      <c r="F894" s="100"/>
      <c r="K894" s="100"/>
    </row>
    <row r="895" spans="3:11" x14ac:dyDescent="0.35">
      <c r="C895" s="100"/>
      <c r="D895" s="100"/>
      <c r="E895" s="100"/>
      <c r="F895" s="100"/>
      <c r="K895" s="100"/>
    </row>
    <row r="896" spans="3:11" x14ac:dyDescent="0.35">
      <c r="C896" s="100"/>
      <c r="D896" s="100"/>
      <c r="E896" s="100"/>
      <c r="F896" s="100"/>
      <c r="K896" s="100"/>
    </row>
    <row r="897" spans="3:11" x14ac:dyDescent="0.35">
      <c r="C897" s="100"/>
      <c r="D897" s="100"/>
      <c r="E897" s="100"/>
      <c r="F897" s="100"/>
      <c r="K897" s="100"/>
    </row>
    <row r="898" spans="3:11" x14ac:dyDescent="0.35">
      <c r="C898" s="100"/>
      <c r="D898" s="100"/>
      <c r="E898" s="100"/>
      <c r="F898" s="100"/>
      <c r="K898" s="100"/>
    </row>
    <row r="899" spans="3:11" x14ac:dyDescent="0.35">
      <c r="C899" s="100"/>
      <c r="D899" s="100"/>
      <c r="E899" s="100"/>
      <c r="F899" s="100"/>
      <c r="K899" s="100"/>
    </row>
    <row r="900" spans="3:11" x14ac:dyDescent="0.35">
      <c r="C900" s="100"/>
      <c r="D900" s="100"/>
      <c r="E900" s="100"/>
      <c r="F900" s="100"/>
      <c r="K900" s="100"/>
    </row>
    <row r="901" spans="3:11" x14ac:dyDescent="0.35">
      <c r="C901" s="100"/>
      <c r="D901" s="100"/>
      <c r="E901" s="100"/>
      <c r="F901" s="100"/>
      <c r="K901" s="100"/>
    </row>
    <row r="902" spans="3:11" x14ac:dyDescent="0.35">
      <c r="C902" s="100"/>
      <c r="D902" s="100"/>
      <c r="E902" s="100"/>
      <c r="F902" s="100"/>
      <c r="K902" s="100"/>
    </row>
    <row r="903" spans="3:11" x14ac:dyDescent="0.35">
      <c r="C903" s="100"/>
      <c r="D903" s="100"/>
      <c r="E903" s="100"/>
      <c r="F903" s="100"/>
      <c r="K903" s="100"/>
    </row>
    <row r="904" spans="3:11" x14ac:dyDescent="0.35">
      <c r="C904" s="100"/>
      <c r="D904" s="100"/>
      <c r="E904" s="100"/>
      <c r="F904" s="100"/>
      <c r="K904" s="100"/>
    </row>
    <row r="905" spans="3:11" x14ac:dyDescent="0.35">
      <c r="C905" s="100"/>
      <c r="D905" s="100"/>
      <c r="E905" s="100"/>
      <c r="F905" s="100"/>
      <c r="K905" s="100"/>
    </row>
    <row r="906" spans="3:11" x14ac:dyDescent="0.35">
      <c r="C906" s="100"/>
      <c r="D906" s="100"/>
      <c r="E906" s="100"/>
      <c r="F906" s="100"/>
      <c r="K906" s="100"/>
    </row>
    <row r="907" spans="3:11" x14ac:dyDescent="0.35">
      <c r="C907" s="100"/>
      <c r="D907" s="100"/>
      <c r="E907" s="100"/>
      <c r="F907" s="100"/>
      <c r="K907" s="100"/>
    </row>
    <row r="908" spans="3:11" x14ac:dyDescent="0.35">
      <c r="C908" s="100"/>
      <c r="D908" s="100"/>
      <c r="E908" s="100"/>
      <c r="F908" s="100"/>
      <c r="K908" s="100"/>
    </row>
    <row r="909" spans="3:11" x14ac:dyDescent="0.35">
      <c r="C909" s="100"/>
      <c r="D909" s="100"/>
      <c r="E909" s="100"/>
      <c r="F909" s="100"/>
      <c r="K909" s="100"/>
    </row>
    <row r="910" spans="3:11" x14ac:dyDescent="0.35">
      <c r="C910" s="100"/>
      <c r="D910" s="100"/>
      <c r="E910" s="100"/>
      <c r="F910" s="100"/>
      <c r="K910" s="100"/>
    </row>
    <row r="911" spans="3:11" x14ac:dyDescent="0.35">
      <c r="C911" s="100"/>
      <c r="D911" s="100"/>
      <c r="E911" s="100"/>
      <c r="F911" s="100"/>
      <c r="K911" s="100"/>
    </row>
    <row r="912" spans="3:11" x14ac:dyDescent="0.35">
      <c r="C912" s="100"/>
      <c r="D912" s="100"/>
      <c r="E912" s="100"/>
      <c r="F912" s="100"/>
      <c r="K912" s="100"/>
    </row>
    <row r="913" spans="3:11" x14ac:dyDescent="0.35">
      <c r="C913" s="100"/>
      <c r="D913" s="100"/>
      <c r="E913" s="100"/>
      <c r="F913" s="100"/>
      <c r="K913" s="100"/>
    </row>
    <row r="914" spans="3:11" x14ac:dyDescent="0.35">
      <c r="C914" s="100"/>
      <c r="D914" s="100"/>
      <c r="E914" s="100"/>
      <c r="F914" s="100"/>
      <c r="K914" s="100"/>
    </row>
    <row r="915" spans="3:11" x14ac:dyDescent="0.35">
      <c r="C915" s="100"/>
      <c r="D915" s="100"/>
      <c r="E915" s="100"/>
      <c r="F915" s="100"/>
      <c r="K915" s="100"/>
    </row>
    <row r="916" spans="3:11" x14ac:dyDescent="0.35">
      <c r="C916" s="100"/>
      <c r="D916" s="100"/>
      <c r="E916" s="100"/>
      <c r="F916" s="100"/>
      <c r="K916" s="100"/>
    </row>
    <row r="917" spans="3:11" x14ac:dyDescent="0.35">
      <c r="C917" s="100"/>
      <c r="D917" s="100"/>
      <c r="E917" s="100"/>
      <c r="F917" s="100"/>
      <c r="K917" s="100"/>
    </row>
    <row r="918" spans="3:11" x14ac:dyDescent="0.35">
      <c r="C918" s="100"/>
      <c r="D918" s="100"/>
      <c r="E918" s="100"/>
      <c r="F918" s="100"/>
      <c r="K918" s="100"/>
    </row>
    <row r="919" spans="3:11" x14ac:dyDescent="0.35">
      <c r="C919" s="100"/>
      <c r="D919" s="100"/>
      <c r="E919" s="100"/>
      <c r="F919" s="100"/>
      <c r="K919" s="100"/>
    </row>
    <row r="920" spans="3:11" x14ac:dyDescent="0.35">
      <c r="C920" s="100"/>
      <c r="D920" s="100"/>
      <c r="E920" s="100"/>
      <c r="F920" s="100"/>
      <c r="K920" s="100"/>
    </row>
    <row r="921" spans="3:11" x14ac:dyDescent="0.35">
      <c r="C921" s="100"/>
      <c r="D921" s="100"/>
      <c r="E921" s="100"/>
      <c r="F921" s="100"/>
      <c r="K921" s="100"/>
    </row>
    <row r="922" spans="3:11" x14ac:dyDescent="0.35">
      <c r="C922" s="100"/>
      <c r="D922" s="100"/>
      <c r="E922" s="100"/>
      <c r="F922" s="100"/>
      <c r="K922" s="100"/>
    </row>
    <row r="923" spans="3:11" x14ac:dyDescent="0.35">
      <c r="C923" s="100"/>
      <c r="D923" s="100"/>
      <c r="E923" s="100"/>
      <c r="F923" s="100"/>
      <c r="K923" s="100"/>
    </row>
    <row r="924" spans="3:11" x14ac:dyDescent="0.35">
      <c r="C924" s="100"/>
      <c r="D924" s="100"/>
      <c r="E924" s="100"/>
      <c r="F924" s="100"/>
      <c r="K924" s="100"/>
    </row>
    <row r="925" spans="3:11" x14ac:dyDescent="0.35">
      <c r="C925" s="100"/>
      <c r="D925" s="100"/>
      <c r="E925" s="100"/>
      <c r="F925" s="100"/>
      <c r="K925" s="100"/>
    </row>
    <row r="926" spans="3:11" x14ac:dyDescent="0.35">
      <c r="C926" s="100"/>
      <c r="D926" s="100"/>
      <c r="E926" s="100"/>
      <c r="F926" s="100"/>
      <c r="K926" s="100"/>
    </row>
    <row r="927" spans="3:11" x14ac:dyDescent="0.35">
      <c r="C927" s="100"/>
      <c r="D927" s="100"/>
      <c r="E927" s="100"/>
      <c r="F927" s="100"/>
      <c r="K927" s="100"/>
    </row>
    <row r="928" spans="3:11" x14ac:dyDescent="0.35">
      <c r="C928" s="100"/>
      <c r="D928" s="100"/>
      <c r="E928" s="100"/>
      <c r="F928" s="100"/>
      <c r="K928" s="100"/>
    </row>
    <row r="929" spans="3:11" x14ac:dyDescent="0.35">
      <c r="C929" s="100"/>
      <c r="D929" s="100"/>
      <c r="E929" s="100"/>
      <c r="F929" s="100"/>
      <c r="K929" s="100"/>
    </row>
    <row r="930" spans="3:11" x14ac:dyDescent="0.35">
      <c r="C930" s="100"/>
      <c r="D930" s="100"/>
      <c r="E930" s="100"/>
      <c r="F930" s="100"/>
      <c r="K930" s="100"/>
    </row>
    <row r="931" spans="3:11" x14ac:dyDescent="0.35">
      <c r="C931" s="100"/>
      <c r="D931" s="100"/>
      <c r="E931" s="100"/>
      <c r="F931" s="100"/>
      <c r="K931" s="100"/>
    </row>
    <row r="932" spans="3:11" x14ac:dyDescent="0.35">
      <c r="C932" s="100"/>
      <c r="D932" s="100"/>
      <c r="E932" s="100"/>
      <c r="F932" s="100"/>
      <c r="K932" s="100"/>
    </row>
    <row r="933" spans="3:11" x14ac:dyDescent="0.35">
      <c r="C933" s="100"/>
      <c r="D933" s="100"/>
      <c r="E933" s="100"/>
      <c r="F933" s="100"/>
      <c r="K933" s="100"/>
    </row>
    <row r="934" spans="3:11" x14ac:dyDescent="0.35">
      <c r="C934" s="100"/>
      <c r="D934" s="100"/>
      <c r="E934" s="100"/>
      <c r="F934" s="100"/>
      <c r="K934" s="100"/>
    </row>
    <row r="935" spans="3:11" x14ac:dyDescent="0.35">
      <c r="C935" s="100"/>
      <c r="D935" s="100"/>
      <c r="E935" s="100"/>
      <c r="F935" s="100"/>
      <c r="K935" s="100"/>
    </row>
    <row r="936" spans="3:11" x14ac:dyDescent="0.35">
      <c r="C936" s="100"/>
      <c r="D936" s="100"/>
      <c r="E936" s="100"/>
      <c r="F936" s="100"/>
      <c r="K936" s="100"/>
    </row>
    <row r="937" spans="3:11" x14ac:dyDescent="0.35">
      <c r="C937" s="100"/>
      <c r="D937" s="100"/>
      <c r="E937" s="100"/>
      <c r="F937" s="100"/>
      <c r="K937" s="100"/>
    </row>
    <row r="938" spans="3:11" x14ac:dyDescent="0.35">
      <c r="C938" s="100"/>
      <c r="D938" s="100"/>
      <c r="E938" s="100"/>
      <c r="F938" s="100"/>
      <c r="K938" s="100"/>
    </row>
    <row r="939" spans="3:11" x14ac:dyDescent="0.35">
      <c r="C939" s="100"/>
      <c r="D939" s="100"/>
      <c r="E939" s="100"/>
      <c r="F939" s="100"/>
      <c r="K939" s="100"/>
    </row>
    <row r="940" spans="3:11" x14ac:dyDescent="0.35">
      <c r="C940" s="100"/>
      <c r="D940" s="100"/>
      <c r="E940" s="100"/>
      <c r="F940" s="100"/>
      <c r="K940" s="100"/>
    </row>
    <row r="941" spans="3:11" x14ac:dyDescent="0.35">
      <c r="C941" s="100"/>
      <c r="D941" s="100"/>
      <c r="E941" s="100"/>
      <c r="F941" s="100"/>
      <c r="K941" s="100"/>
    </row>
    <row r="942" spans="3:11" x14ac:dyDescent="0.35">
      <c r="C942" s="100"/>
      <c r="D942" s="100"/>
      <c r="E942" s="100"/>
      <c r="F942" s="100"/>
      <c r="K942" s="100"/>
    </row>
    <row r="943" spans="3:11" x14ac:dyDescent="0.35">
      <c r="C943" s="100"/>
      <c r="D943" s="100"/>
      <c r="E943" s="100"/>
      <c r="F943" s="100"/>
      <c r="K943" s="100"/>
    </row>
    <row r="944" spans="3:11" x14ac:dyDescent="0.35">
      <c r="C944" s="100"/>
      <c r="D944" s="100"/>
      <c r="E944" s="100"/>
      <c r="F944" s="100"/>
      <c r="K944" s="100"/>
    </row>
    <row r="945" spans="3:11" x14ac:dyDescent="0.35">
      <c r="C945" s="100"/>
      <c r="D945" s="100"/>
      <c r="E945" s="100"/>
      <c r="F945" s="100"/>
      <c r="K945" s="100"/>
    </row>
    <row r="946" spans="3:11" x14ac:dyDescent="0.35">
      <c r="C946" s="100"/>
      <c r="D946" s="100"/>
      <c r="E946" s="100"/>
      <c r="F946" s="100"/>
      <c r="K946" s="100"/>
    </row>
    <row r="947" spans="3:11" x14ac:dyDescent="0.35">
      <c r="C947" s="100"/>
      <c r="D947" s="100"/>
      <c r="E947" s="100"/>
      <c r="F947" s="100"/>
      <c r="K947" s="100"/>
    </row>
    <row r="948" spans="3:11" x14ac:dyDescent="0.35">
      <c r="C948" s="100"/>
      <c r="D948" s="100"/>
      <c r="E948" s="100"/>
      <c r="F948" s="100"/>
      <c r="K948" s="100"/>
    </row>
    <row r="949" spans="3:11" x14ac:dyDescent="0.35">
      <c r="C949" s="100"/>
      <c r="D949" s="100"/>
      <c r="E949" s="100"/>
      <c r="F949" s="100"/>
      <c r="K949" s="100"/>
    </row>
    <row r="950" spans="3:11" x14ac:dyDescent="0.35">
      <c r="C950" s="100"/>
      <c r="D950" s="100"/>
      <c r="E950" s="100"/>
      <c r="F950" s="100"/>
      <c r="K950" s="100"/>
    </row>
    <row r="951" spans="3:11" x14ac:dyDescent="0.35">
      <c r="C951" s="100"/>
      <c r="D951" s="100"/>
      <c r="E951" s="100"/>
      <c r="F951" s="100"/>
      <c r="K951" s="100"/>
    </row>
    <row r="952" spans="3:11" x14ac:dyDescent="0.35">
      <c r="C952" s="100"/>
      <c r="D952" s="100"/>
      <c r="E952" s="100"/>
      <c r="F952" s="100"/>
      <c r="K952" s="100"/>
    </row>
    <row r="953" spans="3:11" x14ac:dyDescent="0.35">
      <c r="C953" s="100"/>
      <c r="D953" s="100"/>
      <c r="E953" s="100"/>
      <c r="F953" s="100"/>
      <c r="K953" s="100"/>
    </row>
    <row r="954" spans="3:11" x14ac:dyDescent="0.35">
      <c r="C954" s="100"/>
      <c r="D954" s="100"/>
      <c r="E954" s="100"/>
      <c r="F954" s="100"/>
      <c r="K954" s="100"/>
    </row>
    <row r="955" spans="3:11" x14ac:dyDescent="0.35">
      <c r="C955" s="100"/>
      <c r="D955" s="100"/>
      <c r="E955" s="100"/>
      <c r="F955" s="100"/>
      <c r="K955" s="100"/>
    </row>
    <row r="956" spans="3:11" x14ac:dyDescent="0.35">
      <c r="C956" s="100"/>
      <c r="D956" s="100"/>
      <c r="E956" s="100"/>
      <c r="F956" s="100"/>
      <c r="K956" s="100"/>
    </row>
    <row r="957" spans="3:11" x14ac:dyDescent="0.35">
      <c r="C957" s="100"/>
      <c r="D957" s="100"/>
      <c r="E957" s="100"/>
      <c r="F957" s="100"/>
      <c r="K957" s="100"/>
    </row>
    <row r="958" spans="3:11" x14ac:dyDescent="0.35">
      <c r="C958" s="100"/>
      <c r="D958" s="100"/>
      <c r="E958" s="100"/>
      <c r="F958" s="100"/>
      <c r="K958" s="100"/>
    </row>
    <row r="959" spans="3:11" x14ac:dyDescent="0.35">
      <c r="C959" s="100"/>
      <c r="D959" s="100"/>
      <c r="E959" s="100"/>
      <c r="F959" s="100"/>
      <c r="K959" s="100"/>
    </row>
    <row r="960" spans="3:11" x14ac:dyDescent="0.35">
      <c r="C960" s="100"/>
      <c r="D960" s="100"/>
      <c r="E960" s="100"/>
      <c r="F960" s="100"/>
      <c r="K960" s="100"/>
    </row>
    <row r="961" spans="3:11" x14ac:dyDescent="0.35">
      <c r="C961" s="100"/>
      <c r="D961" s="100"/>
      <c r="E961" s="100"/>
      <c r="F961" s="100"/>
      <c r="K961" s="100"/>
    </row>
    <row r="962" spans="3:11" x14ac:dyDescent="0.35">
      <c r="C962" s="100"/>
      <c r="D962" s="100"/>
      <c r="E962" s="100"/>
      <c r="F962" s="100"/>
      <c r="K962" s="100"/>
    </row>
    <row r="963" spans="3:11" x14ac:dyDescent="0.35">
      <c r="C963" s="100"/>
      <c r="D963" s="100"/>
      <c r="E963" s="100"/>
      <c r="F963" s="100"/>
      <c r="K963" s="100"/>
    </row>
    <row r="964" spans="3:11" x14ac:dyDescent="0.35">
      <c r="C964" s="100"/>
      <c r="D964" s="100"/>
      <c r="E964" s="100"/>
      <c r="F964" s="100"/>
      <c r="K964" s="100"/>
    </row>
    <row r="965" spans="3:11" x14ac:dyDescent="0.35">
      <c r="C965" s="100"/>
      <c r="D965" s="100"/>
      <c r="E965" s="100"/>
      <c r="F965" s="100"/>
      <c r="K965" s="100"/>
    </row>
    <row r="966" spans="3:11" x14ac:dyDescent="0.35">
      <c r="C966" s="100"/>
      <c r="D966" s="100"/>
      <c r="E966" s="100"/>
      <c r="F966" s="100"/>
      <c r="K966" s="100"/>
    </row>
    <row r="967" spans="3:11" x14ac:dyDescent="0.35">
      <c r="C967" s="100"/>
      <c r="D967" s="100"/>
      <c r="E967" s="100"/>
      <c r="F967" s="100"/>
      <c r="K967" s="100"/>
    </row>
    <row r="968" spans="3:11" x14ac:dyDescent="0.35">
      <c r="C968" s="100"/>
      <c r="D968" s="100"/>
      <c r="E968" s="100"/>
      <c r="F968" s="100"/>
      <c r="K968" s="100"/>
    </row>
    <row r="969" spans="3:11" x14ac:dyDescent="0.35">
      <c r="C969" s="100"/>
      <c r="D969" s="100"/>
      <c r="E969" s="100"/>
      <c r="F969" s="100"/>
      <c r="K969" s="100"/>
    </row>
    <row r="970" spans="3:11" x14ac:dyDescent="0.35">
      <c r="C970" s="100"/>
      <c r="D970" s="100"/>
      <c r="E970" s="100"/>
      <c r="F970" s="100"/>
      <c r="K970" s="100"/>
    </row>
    <row r="971" spans="3:11" x14ac:dyDescent="0.35">
      <c r="C971" s="100"/>
      <c r="D971" s="100"/>
      <c r="E971" s="100"/>
      <c r="F971" s="100"/>
      <c r="K971" s="100"/>
    </row>
    <row r="972" spans="3:11" x14ac:dyDescent="0.35">
      <c r="C972" s="100"/>
      <c r="D972" s="100"/>
      <c r="E972" s="100"/>
      <c r="F972" s="100"/>
      <c r="K972" s="100"/>
    </row>
    <row r="973" spans="3:11" x14ac:dyDescent="0.35">
      <c r="C973" s="100"/>
      <c r="D973" s="100"/>
      <c r="E973" s="100"/>
      <c r="F973" s="100"/>
      <c r="K973" s="100"/>
    </row>
    <row r="974" spans="3:11" x14ac:dyDescent="0.35">
      <c r="C974" s="100"/>
      <c r="D974" s="100"/>
      <c r="E974" s="100"/>
      <c r="F974" s="100"/>
      <c r="K974" s="100"/>
    </row>
    <row r="975" spans="3:11" x14ac:dyDescent="0.35">
      <c r="C975" s="100"/>
      <c r="D975" s="100"/>
      <c r="E975" s="100"/>
      <c r="F975" s="100"/>
      <c r="K975" s="100"/>
    </row>
    <row r="976" spans="3:11" x14ac:dyDescent="0.35">
      <c r="C976" s="100"/>
      <c r="D976" s="100"/>
      <c r="E976" s="100"/>
      <c r="F976" s="100"/>
      <c r="K976" s="100"/>
    </row>
    <row r="977" spans="3:11" x14ac:dyDescent="0.35">
      <c r="C977" s="100"/>
      <c r="D977" s="100"/>
      <c r="E977" s="100"/>
      <c r="F977" s="100"/>
      <c r="K977" s="100"/>
    </row>
    <row r="978" spans="3:11" x14ac:dyDescent="0.35">
      <c r="C978" s="100"/>
      <c r="D978" s="100"/>
      <c r="E978" s="100"/>
      <c r="F978" s="100"/>
      <c r="K978" s="100"/>
    </row>
    <row r="979" spans="3:11" x14ac:dyDescent="0.35">
      <c r="C979" s="100"/>
      <c r="D979" s="100"/>
      <c r="E979" s="100"/>
      <c r="F979" s="100"/>
      <c r="K979" s="100"/>
    </row>
    <row r="980" spans="3:11" x14ac:dyDescent="0.35">
      <c r="C980" s="100"/>
      <c r="D980" s="100"/>
      <c r="E980" s="100"/>
      <c r="F980" s="100"/>
      <c r="K980" s="100"/>
    </row>
    <row r="981" spans="3:11" x14ac:dyDescent="0.35">
      <c r="C981" s="100"/>
      <c r="D981" s="100"/>
      <c r="E981" s="100"/>
      <c r="F981" s="100"/>
      <c r="K981" s="100"/>
    </row>
    <row r="982" spans="3:11" x14ac:dyDescent="0.35">
      <c r="C982" s="100"/>
      <c r="D982" s="100"/>
      <c r="E982" s="100"/>
      <c r="F982" s="100"/>
      <c r="K982" s="100"/>
    </row>
    <row r="983" spans="3:11" x14ac:dyDescent="0.35">
      <c r="C983" s="100"/>
      <c r="D983" s="100"/>
      <c r="E983" s="100"/>
      <c r="F983" s="100"/>
      <c r="K983" s="100"/>
    </row>
    <row r="984" spans="3:11" x14ac:dyDescent="0.35">
      <c r="C984" s="100"/>
      <c r="D984" s="100"/>
      <c r="E984" s="100"/>
      <c r="F984" s="100"/>
      <c r="K984" s="100"/>
    </row>
    <row r="985" spans="3:11" x14ac:dyDescent="0.35">
      <c r="C985" s="100"/>
      <c r="D985" s="100"/>
      <c r="E985" s="100"/>
      <c r="F985" s="100"/>
      <c r="K985" s="100"/>
    </row>
    <row r="986" spans="3:11" x14ac:dyDescent="0.35">
      <c r="C986" s="100"/>
      <c r="D986" s="100"/>
      <c r="E986" s="100"/>
      <c r="F986" s="100"/>
      <c r="K986" s="100"/>
    </row>
    <row r="987" spans="3:11" x14ac:dyDescent="0.35">
      <c r="C987" s="100"/>
      <c r="D987" s="100"/>
      <c r="E987" s="100"/>
      <c r="F987" s="100"/>
      <c r="K987" s="100"/>
    </row>
    <row r="988" spans="3:11" x14ac:dyDescent="0.35">
      <c r="C988" s="100"/>
      <c r="D988" s="100"/>
      <c r="E988" s="100"/>
      <c r="F988" s="100"/>
      <c r="K988" s="100"/>
    </row>
    <row r="989" spans="3:11" x14ac:dyDescent="0.35">
      <c r="C989" s="100"/>
      <c r="D989" s="100"/>
      <c r="E989" s="100"/>
      <c r="F989" s="100"/>
      <c r="K989" s="100"/>
    </row>
    <row r="990" spans="3:11" x14ac:dyDescent="0.35">
      <c r="C990" s="100"/>
      <c r="D990" s="100"/>
      <c r="E990" s="100"/>
      <c r="F990" s="100"/>
      <c r="K990" s="100"/>
    </row>
    <row r="991" spans="3:11" x14ac:dyDescent="0.35">
      <c r="C991" s="100"/>
      <c r="D991" s="100"/>
      <c r="E991" s="100"/>
      <c r="F991" s="100"/>
      <c r="K991" s="100"/>
    </row>
    <row r="992" spans="3:11" x14ac:dyDescent="0.35">
      <c r="C992" s="100"/>
      <c r="D992" s="100"/>
      <c r="E992" s="100"/>
      <c r="F992" s="100"/>
      <c r="K992" s="100"/>
    </row>
    <row r="993" spans="3:11" x14ac:dyDescent="0.35">
      <c r="C993" s="100"/>
      <c r="D993" s="100"/>
      <c r="E993" s="100"/>
      <c r="F993" s="100"/>
      <c r="K993" s="100"/>
    </row>
    <row r="994" spans="3:11" x14ac:dyDescent="0.35">
      <c r="C994" s="100"/>
      <c r="D994" s="100"/>
      <c r="E994" s="100"/>
      <c r="F994" s="100"/>
      <c r="K994" s="100"/>
    </row>
    <row r="995" spans="3:11" x14ac:dyDescent="0.35">
      <c r="C995" s="100"/>
      <c r="D995" s="100"/>
      <c r="E995" s="100"/>
      <c r="F995" s="100"/>
      <c r="K995" s="100"/>
    </row>
    <row r="996" spans="3:11" x14ac:dyDescent="0.35">
      <c r="C996" s="100"/>
      <c r="D996" s="100"/>
      <c r="E996" s="100"/>
      <c r="F996" s="100"/>
      <c r="K996" s="100"/>
    </row>
    <row r="997" spans="3:11" x14ac:dyDescent="0.35">
      <c r="C997" s="100"/>
      <c r="D997" s="100"/>
      <c r="E997" s="100"/>
      <c r="F997" s="100"/>
      <c r="K997" s="100"/>
    </row>
    <row r="998" spans="3:11" x14ac:dyDescent="0.35">
      <c r="C998" s="100"/>
      <c r="D998" s="100"/>
      <c r="E998" s="100"/>
      <c r="F998" s="100"/>
      <c r="K998" s="100"/>
    </row>
    <row r="999" spans="3:11" x14ac:dyDescent="0.35">
      <c r="C999" s="100"/>
      <c r="D999" s="100"/>
      <c r="E999" s="100"/>
      <c r="F999" s="100"/>
      <c r="K999" s="100"/>
    </row>
    <row r="1000" spans="3:11" x14ac:dyDescent="0.35">
      <c r="C1000" s="100"/>
      <c r="D1000" s="100"/>
      <c r="E1000" s="100"/>
      <c r="F1000" s="100"/>
      <c r="K1000" s="100"/>
    </row>
    <row r="1001" spans="3:11" x14ac:dyDescent="0.35">
      <c r="C1001" s="100"/>
      <c r="D1001" s="100"/>
      <c r="E1001" s="100"/>
      <c r="F1001" s="100"/>
      <c r="K1001" s="100"/>
    </row>
    <row r="1002" spans="3:11" x14ac:dyDescent="0.35">
      <c r="C1002" s="100"/>
      <c r="D1002" s="100"/>
      <c r="E1002" s="100"/>
      <c r="F1002" s="100"/>
      <c r="K1002" s="100"/>
    </row>
    <row r="1003" spans="3:11" x14ac:dyDescent="0.35">
      <c r="C1003" s="100"/>
      <c r="D1003" s="100"/>
      <c r="E1003" s="100"/>
      <c r="F1003" s="100"/>
      <c r="K1003" s="100"/>
    </row>
    <row r="1004" spans="3:11" x14ac:dyDescent="0.35">
      <c r="C1004" s="100"/>
      <c r="D1004" s="100"/>
      <c r="E1004" s="100"/>
      <c r="F1004" s="100"/>
      <c r="K1004" s="100"/>
    </row>
    <row r="1005" spans="3:11" x14ac:dyDescent="0.35">
      <c r="C1005" s="100"/>
      <c r="D1005" s="100"/>
      <c r="E1005" s="100"/>
      <c r="F1005" s="100"/>
      <c r="K1005" s="100"/>
    </row>
    <row r="1006" spans="3:11" x14ac:dyDescent="0.35">
      <c r="C1006" s="100"/>
      <c r="D1006" s="100"/>
      <c r="E1006" s="100"/>
      <c r="F1006" s="100"/>
      <c r="K1006" s="100"/>
    </row>
    <row r="1007" spans="3:11" x14ac:dyDescent="0.35">
      <c r="C1007" s="100"/>
      <c r="D1007" s="100"/>
      <c r="E1007" s="100"/>
      <c r="F1007" s="100"/>
      <c r="K1007" s="100"/>
    </row>
    <row r="1008" spans="3:11" x14ac:dyDescent="0.35">
      <c r="C1008" s="100"/>
      <c r="D1008" s="100"/>
      <c r="E1008" s="100"/>
      <c r="F1008" s="100"/>
      <c r="K1008" s="100"/>
    </row>
    <row r="1009" spans="3:11" x14ac:dyDescent="0.35">
      <c r="C1009" s="100"/>
      <c r="D1009" s="100"/>
      <c r="E1009" s="100"/>
      <c r="F1009" s="100"/>
      <c r="K1009" s="100"/>
    </row>
    <row r="1010" spans="3:11" x14ac:dyDescent="0.35">
      <c r="C1010" s="100"/>
      <c r="D1010" s="100"/>
      <c r="E1010" s="100"/>
      <c r="F1010" s="100"/>
      <c r="K1010" s="100"/>
    </row>
    <row r="1011" spans="3:11" x14ac:dyDescent="0.35">
      <c r="C1011" s="100"/>
      <c r="D1011" s="100"/>
      <c r="E1011" s="100"/>
      <c r="F1011" s="100"/>
      <c r="K1011" s="100"/>
    </row>
    <row r="1012" spans="3:11" x14ac:dyDescent="0.35">
      <c r="C1012" s="100"/>
      <c r="D1012" s="100"/>
      <c r="E1012" s="100"/>
      <c r="F1012" s="100"/>
      <c r="K1012" s="100"/>
    </row>
    <row r="1013" spans="3:11" x14ac:dyDescent="0.35">
      <c r="C1013" s="100"/>
      <c r="D1013" s="100"/>
      <c r="E1013" s="100"/>
      <c r="F1013" s="100"/>
      <c r="K1013" s="100"/>
    </row>
    <row r="1014" spans="3:11" x14ac:dyDescent="0.35">
      <c r="C1014" s="100"/>
      <c r="D1014" s="100"/>
      <c r="E1014" s="100"/>
      <c r="F1014" s="100"/>
      <c r="K1014" s="100"/>
    </row>
    <row r="1015" spans="3:11" x14ac:dyDescent="0.35">
      <c r="C1015" s="100"/>
      <c r="D1015" s="100"/>
      <c r="E1015" s="100"/>
      <c r="F1015" s="100"/>
      <c r="K1015" s="100"/>
    </row>
    <row r="1016" spans="3:11" x14ac:dyDescent="0.35">
      <c r="C1016" s="100"/>
      <c r="D1016" s="100"/>
      <c r="E1016" s="100"/>
      <c r="F1016" s="100"/>
      <c r="K1016" s="100"/>
    </row>
    <row r="1017" spans="3:11" x14ac:dyDescent="0.35">
      <c r="C1017" s="100"/>
      <c r="D1017" s="100"/>
      <c r="E1017" s="100"/>
      <c r="F1017" s="100"/>
      <c r="K1017" s="100"/>
    </row>
    <row r="1018" spans="3:11" x14ac:dyDescent="0.35">
      <c r="C1018" s="100"/>
      <c r="D1018" s="100"/>
      <c r="E1018" s="100"/>
      <c r="F1018" s="100"/>
      <c r="K1018" s="100"/>
    </row>
    <row r="1019" spans="3:11" x14ac:dyDescent="0.35">
      <c r="C1019" s="100"/>
      <c r="D1019" s="100"/>
      <c r="E1019" s="100"/>
      <c r="F1019" s="100"/>
      <c r="K1019" s="100"/>
    </row>
    <row r="1020" spans="3:11" x14ac:dyDescent="0.35">
      <c r="C1020" s="100"/>
      <c r="D1020" s="100"/>
      <c r="E1020" s="100"/>
      <c r="F1020" s="100"/>
      <c r="K1020" s="100"/>
    </row>
    <row r="1021" spans="3:11" x14ac:dyDescent="0.35">
      <c r="C1021" s="100"/>
      <c r="D1021" s="100"/>
      <c r="E1021" s="100"/>
      <c r="F1021" s="100"/>
      <c r="K1021" s="100"/>
    </row>
    <row r="1022" spans="3:11" x14ac:dyDescent="0.35">
      <c r="C1022" s="100"/>
      <c r="D1022" s="100"/>
      <c r="E1022" s="100"/>
      <c r="F1022" s="100"/>
      <c r="K1022" s="100"/>
    </row>
    <row r="1023" spans="3:11" x14ac:dyDescent="0.35">
      <c r="C1023" s="100"/>
      <c r="D1023" s="100"/>
      <c r="E1023" s="100"/>
      <c r="F1023" s="100"/>
      <c r="K1023" s="100"/>
    </row>
    <row r="1024" spans="3:11" x14ac:dyDescent="0.35">
      <c r="C1024" s="100"/>
      <c r="D1024" s="100"/>
      <c r="E1024" s="100"/>
      <c r="F1024" s="100"/>
      <c r="K1024" s="100"/>
    </row>
    <row r="1025" spans="3:11" x14ac:dyDescent="0.35">
      <c r="C1025" s="100"/>
      <c r="D1025" s="100"/>
      <c r="E1025" s="100"/>
      <c r="F1025" s="100"/>
      <c r="K1025" s="100"/>
    </row>
    <row r="1026" spans="3:11" x14ac:dyDescent="0.35">
      <c r="C1026" s="100"/>
      <c r="D1026" s="100"/>
      <c r="E1026" s="100"/>
      <c r="F1026" s="100"/>
      <c r="K1026" s="100"/>
    </row>
    <row r="1027" spans="3:11" x14ac:dyDescent="0.35">
      <c r="C1027" s="100"/>
      <c r="D1027" s="100"/>
      <c r="E1027" s="100"/>
      <c r="F1027" s="100"/>
      <c r="K1027" s="100"/>
    </row>
    <row r="1028" spans="3:11" x14ac:dyDescent="0.35">
      <c r="C1028" s="100"/>
      <c r="D1028" s="100"/>
      <c r="E1028" s="100"/>
      <c r="F1028" s="100"/>
      <c r="K1028" s="100"/>
    </row>
    <row r="1029" spans="3:11" x14ac:dyDescent="0.35">
      <c r="C1029" s="100"/>
      <c r="D1029" s="100"/>
      <c r="E1029" s="100"/>
      <c r="F1029" s="100"/>
      <c r="K1029" s="100"/>
    </row>
    <row r="1030" spans="3:11" x14ac:dyDescent="0.35">
      <c r="C1030" s="100"/>
      <c r="D1030" s="100"/>
      <c r="E1030" s="100"/>
      <c r="F1030" s="100"/>
      <c r="K1030" s="100"/>
    </row>
    <row r="1031" spans="3:11" x14ac:dyDescent="0.35">
      <c r="C1031" s="100"/>
      <c r="D1031" s="100"/>
      <c r="E1031" s="100"/>
      <c r="F1031" s="100"/>
      <c r="K1031" s="100"/>
    </row>
    <row r="1032" spans="3:11" x14ac:dyDescent="0.35">
      <c r="C1032" s="100"/>
      <c r="D1032" s="100"/>
      <c r="E1032" s="100"/>
      <c r="F1032" s="100"/>
      <c r="K1032" s="100"/>
    </row>
    <row r="1033" spans="3:11" x14ac:dyDescent="0.35">
      <c r="C1033" s="100"/>
      <c r="D1033" s="100"/>
      <c r="E1033" s="100"/>
      <c r="F1033" s="100"/>
      <c r="K1033" s="100"/>
    </row>
    <row r="1034" spans="3:11" x14ac:dyDescent="0.35">
      <c r="C1034" s="100"/>
      <c r="D1034" s="100"/>
      <c r="E1034" s="100"/>
      <c r="F1034" s="100"/>
      <c r="K1034" s="100"/>
    </row>
    <row r="1035" spans="3:11" x14ac:dyDescent="0.35">
      <c r="C1035" s="100"/>
      <c r="D1035" s="100"/>
      <c r="E1035" s="100"/>
      <c r="F1035" s="100"/>
      <c r="K1035" s="100"/>
    </row>
    <row r="1036" spans="3:11" x14ac:dyDescent="0.35">
      <c r="C1036" s="100"/>
      <c r="D1036" s="100"/>
      <c r="E1036" s="100"/>
      <c r="F1036" s="100"/>
      <c r="K1036" s="100"/>
    </row>
    <row r="1037" spans="3:11" x14ac:dyDescent="0.35">
      <c r="C1037" s="100"/>
      <c r="D1037" s="100"/>
      <c r="E1037" s="100"/>
      <c r="F1037" s="100"/>
      <c r="K1037" s="100"/>
    </row>
    <row r="1038" spans="3:11" x14ac:dyDescent="0.35">
      <c r="C1038" s="100"/>
      <c r="D1038" s="100"/>
      <c r="E1038" s="100"/>
      <c r="F1038" s="100"/>
      <c r="K1038" s="100"/>
    </row>
    <row r="1039" spans="3:11" x14ac:dyDescent="0.35">
      <c r="C1039" s="100"/>
      <c r="D1039" s="100"/>
      <c r="E1039" s="100"/>
      <c r="F1039" s="100"/>
      <c r="K1039" s="100"/>
    </row>
    <row r="1040" spans="3:11" x14ac:dyDescent="0.35">
      <c r="C1040" s="100"/>
      <c r="D1040" s="100"/>
      <c r="E1040" s="100"/>
      <c r="F1040" s="100"/>
      <c r="K1040" s="100"/>
    </row>
    <row r="1041" spans="3:11" x14ac:dyDescent="0.35">
      <c r="C1041" s="100"/>
      <c r="D1041" s="100"/>
      <c r="E1041" s="100"/>
      <c r="F1041" s="100"/>
      <c r="K1041" s="100"/>
    </row>
    <row r="1042" spans="3:11" x14ac:dyDescent="0.35">
      <c r="C1042" s="100"/>
      <c r="D1042" s="100"/>
      <c r="E1042" s="100"/>
      <c r="F1042" s="100"/>
      <c r="K1042" s="100"/>
    </row>
    <row r="1043" spans="3:11" x14ac:dyDescent="0.35">
      <c r="C1043" s="100"/>
      <c r="D1043" s="100"/>
      <c r="E1043" s="100"/>
      <c r="F1043" s="100"/>
      <c r="K1043" s="100"/>
    </row>
    <row r="1044" spans="3:11" x14ac:dyDescent="0.35">
      <c r="C1044" s="100"/>
      <c r="D1044" s="100"/>
      <c r="E1044" s="100"/>
      <c r="F1044" s="100"/>
      <c r="K1044" s="100"/>
    </row>
    <row r="1045" spans="3:11" x14ac:dyDescent="0.35">
      <c r="C1045" s="100"/>
      <c r="D1045" s="100"/>
      <c r="E1045" s="100"/>
      <c r="F1045" s="100"/>
      <c r="K1045" s="100"/>
    </row>
    <row r="1046" spans="3:11" x14ac:dyDescent="0.35">
      <c r="C1046" s="100"/>
      <c r="D1046" s="100"/>
      <c r="E1046" s="100"/>
      <c r="F1046" s="100"/>
      <c r="K1046" s="100"/>
    </row>
    <row r="1047" spans="3:11" x14ac:dyDescent="0.35">
      <c r="C1047" s="100"/>
      <c r="D1047" s="100"/>
      <c r="E1047" s="100"/>
      <c r="F1047" s="100"/>
      <c r="K1047" s="100"/>
    </row>
    <row r="1048" spans="3:11" x14ac:dyDescent="0.35">
      <c r="C1048" s="100"/>
      <c r="D1048" s="100"/>
      <c r="E1048" s="100"/>
      <c r="F1048" s="100"/>
      <c r="K1048" s="100"/>
    </row>
    <row r="1049" spans="3:11" x14ac:dyDescent="0.35">
      <c r="C1049" s="100"/>
      <c r="D1049" s="100"/>
      <c r="E1049" s="100"/>
      <c r="F1049" s="100"/>
      <c r="K1049" s="100"/>
    </row>
    <row r="1050" spans="3:11" x14ac:dyDescent="0.35">
      <c r="C1050" s="100"/>
      <c r="D1050" s="100"/>
      <c r="E1050" s="100"/>
      <c r="F1050" s="100"/>
      <c r="K1050" s="100"/>
    </row>
    <row r="1051" spans="3:11" x14ac:dyDescent="0.35">
      <c r="C1051" s="100"/>
      <c r="D1051" s="100"/>
      <c r="E1051" s="100"/>
      <c r="F1051" s="100"/>
      <c r="K1051" s="100"/>
    </row>
    <row r="1052" spans="3:11" x14ac:dyDescent="0.35">
      <c r="C1052" s="100"/>
      <c r="D1052" s="100"/>
      <c r="E1052" s="100"/>
      <c r="F1052" s="100"/>
      <c r="K1052" s="100"/>
    </row>
    <row r="1053" spans="3:11" x14ac:dyDescent="0.35">
      <c r="C1053" s="100"/>
      <c r="D1053" s="100"/>
      <c r="E1053" s="100"/>
      <c r="F1053" s="100"/>
      <c r="K1053" s="100"/>
    </row>
    <row r="1054" spans="3:11" x14ac:dyDescent="0.35">
      <c r="C1054" s="100"/>
      <c r="D1054" s="100"/>
      <c r="E1054" s="100"/>
      <c r="F1054" s="100"/>
      <c r="K1054" s="100"/>
    </row>
    <row r="1055" spans="3:11" x14ac:dyDescent="0.35">
      <c r="C1055" s="100"/>
      <c r="D1055" s="100"/>
      <c r="E1055" s="100"/>
      <c r="F1055" s="100"/>
      <c r="K1055" s="100"/>
    </row>
    <row r="1056" spans="3:11" x14ac:dyDescent="0.35">
      <c r="C1056" s="100"/>
      <c r="D1056" s="100"/>
      <c r="E1056" s="100"/>
      <c r="F1056" s="100"/>
      <c r="K1056" s="100"/>
    </row>
    <row r="1057" spans="3:11" x14ac:dyDescent="0.35">
      <c r="C1057" s="100"/>
      <c r="D1057" s="100"/>
      <c r="E1057" s="100"/>
      <c r="F1057" s="100"/>
      <c r="K1057" s="100"/>
    </row>
    <row r="1058" spans="3:11" x14ac:dyDescent="0.35">
      <c r="C1058" s="100"/>
      <c r="D1058" s="100"/>
      <c r="E1058" s="100"/>
      <c r="F1058" s="100"/>
      <c r="K1058" s="100"/>
    </row>
    <row r="1059" spans="3:11" x14ac:dyDescent="0.35">
      <c r="C1059" s="100"/>
      <c r="D1059" s="100"/>
      <c r="E1059" s="100"/>
      <c r="F1059" s="100"/>
      <c r="K1059" s="100"/>
    </row>
    <row r="1060" spans="3:11" x14ac:dyDescent="0.35">
      <c r="C1060" s="100"/>
      <c r="D1060" s="100"/>
      <c r="E1060" s="100"/>
      <c r="F1060" s="100"/>
      <c r="K1060" s="100"/>
    </row>
    <row r="1061" spans="3:11" x14ac:dyDescent="0.35">
      <c r="C1061" s="100"/>
      <c r="D1061" s="100"/>
      <c r="E1061" s="100"/>
      <c r="F1061" s="100"/>
      <c r="K1061" s="100"/>
    </row>
    <row r="1062" spans="3:11" x14ac:dyDescent="0.35">
      <c r="C1062" s="100"/>
      <c r="D1062" s="100"/>
      <c r="E1062" s="100"/>
      <c r="F1062" s="100"/>
      <c r="K1062" s="100"/>
    </row>
    <row r="1063" spans="3:11" x14ac:dyDescent="0.35">
      <c r="C1063" s="100"/>
      <c r="D1063" s="100"/>
      <c r="E1063" s="100"/>
      <c r="F1063" s="100"/>
      <c r="K1063" s="100"/>
    </row>
    <row r="1064" spans="3:11" x14ac:dyDescent="0.35">
      <c r="C1064" s="100"/>
      <c r="D1064" s="100"/>
      <c r="E1064" s="100"/>
      <c r="F1064" s="100"/>
      <c r="K1064" s="100"/>
    </row>
    <row r="1065" spans="3:11" x14ac:dyDescent="0.35">
      <c r="C1065" s="100"/>
      <c r="D1065" s="100"/>
      <c r="E1065" s="100"/>
      <c r="F1065" s="100"/>
      <c r="K1065" s="100"/>
    </row>
    <row r="1066" spans="3:11" x14ac:dyDescent="0.35">
      <c r="C1066" s="100"/>
      <c r="D1066" s="100"/>
      <c r="E1066" s="100"/>
      <c r="F1066" s="100"/>
      <c r="K1066" s="100"/>
    </row>
    <row r="1067" spans="3:11" x14ac:dyDescent="0.35">
      <c r="C1067" s="100"/>
      <c r="D1067" s="100"/>
      <c r="E1067" s="100"/>
      <c r="F1067" s="100"/>
      <c r="K1067" s="100"/>
    </row>
    <row r="1068" spans="3:11" x14ac:dyDescent="0.35">
      <c r="C1068" s="100"/>
      <c r="D1068" s="100"/>
      <c r="E1068" s="100"/>
      <c r="F1068" s="100"/>
      <c r="K1068" s="100"/>
    </row>
    <row r="1069" spans="3:11" x14ac:dyDescent="0.35">
      <c r="C1069" s="100"/>
      <c r="D1069" s="100"/>
      <c r="E1069" s="100"/>
      <c r="F1069" s="100"/>
      <c r="K1069" s="100"/>
    </row>
    <row r="1070" spans="3:11" x14ac:dyDescent="0.35">
      <c r="C1070" s="100"/>
      <c r="D1070" s="100"/>
      <c r="E1070" s="100"/>
      <c r="F1070" s="100"/>
      <c r="K1070" s="100"/>
    </row>
    <row r="1071" spans="3:11" x14ac:dyDescent="0.35">
      <c r="C1071" s="100"/>
      <c r="D1071" s="100"/>
      <c r="E1071" s="100"/>
      <c r="F1071" s="100"/>
      <c r="K1071" s="100"/>
    </row>
    <row r="1072" spans="3:11" x14ac:dyDescent="0.35">
      <c r="C1072" s="100"/>
      <c r="D1072" s="100"/>
      <c r="E1072" s="100"/>
      <c r="F1072" s="100"/>
      <c r="K1072" s="100"/>
    </row>
    <row r="1073" spans="3:11" x14ac:dyDescent="0.35">
      <c r="C1073" s="100"/>
      <c r="D1073" s="100"/>
      <c r="E1073" s="100"/>
      <c r="F1073" s="100"/>
      <c r="K1073" s="100"/>
    </row>
    <row r="1074" spans="3:11" x14ac:dyDescent="0.35">
      <c r="C1074" s="100"/>
      <c r="D1074" s="100"/>
      <c r="E1074" s="100"/>
      <c r="F1074" s="100"/>
      <c r="K1074" s="100"/>
    </row>
    <row r="1075" spans="3:11" x14ac:dyDescent="0.35">
      <c r="C1075" s="100"/>
      <c r="D1075" s="100"/>
      <c r="E1075" s="100"/>
      <c r="F1075" s="100"/>
      <c r="K1075" s="100"/>
    </row>
    <row r="1076" spans="3:11" x14ac:dyDescent="0.35">
      <c r="C1076" s="100"/>
      <c r="D1076" s="100"/>
      <c r="E1076" s="100"/>
      <c r="F1076" s="100"/>
      <c r="K1076" s="100"/>
    </row>
    <row r="1077" spans="3:11" x14ac:dyDescent="0.35">
      <c r="C1077" s="100"/>
      <c r="D1077" s="100"/>
      <c r="E1077" s="100"/>
      <c r="F1077" s="100"/>
      <c r="K1077" s="100"/>
    </row>
    <row r="1078" spans="3:11" x14ac:dyDescent="0.35">
      <c r="C1078" s="100"/>
      <c r="D1078" s="100"/>
      <c r="E1078" s="100"/>
      <c r="F1078" s="100"/>
      <c r="K1078" s="100"/>
    </row>
    <row r="1079" spans="3:11" x14ac:dyDescent="0.35">
      <c r="C1079" s="100"/>
      <c r="D1079" s="100"/>
      <c r="E1079" s="100"/>
      <c r="F1079" s="100"/>
      <c r="K1079" s="100"/>
    </row>
    <row r="1080" spans="3:11" x14ac:dyDescent="0.35">
      <c r="C1080" s="100"/>
      <c r="D1080" s="100"/>
      <c r="E1080" s="100"/>
      <c r="F1080" s="100"/>
      <c r="K1080" s="100"/>
    </row>
    <row r="1081" spans="3:11" x14ac:dyDescent="0.35">
      <c r="C1081" s="100"/>
      <c r="D1081" s="100"/>
      <c r="E1081" s="100"/>
      <c r="F1081" s="100"/>
      <c r="K1081" s="100"/>
    </row>
    <row r="1082" spans="3:11" x14ac:dyDescent="0.35">
      <c r="C1082" s="100"/>
      <c r="D1082" s="100"/>
      <c r="E1082" s="100"/>
      <c r="F1082" s="100"/>
      <c r="K1082" s="100"/>
    </row>
    <row r="1083" spans="3:11" x14ac:dyDescent="0.35">
      <c r="C1083" s="100"/>
      <c r="D1083" s="100"/>
      <c r="E1083" s="100"/>
      <c r="F1083" s="100"/>
      <c r="K1083" s="100"/>
    </row>
    <row r="1084" spans="3:11" x14ac:dyDescent="0.35">
      <c r="C1084" s="100"/>
      <c r="D1084" s="100"/>
      <c r="E1084" s="100"/>
      <c r="F1084" s="100"/>
      <c r="K1084" s="100"/>
    </row>
    <row r="1085" spans="3:11" x14ac:dyDescent="0.35">
      <c r="C1085" s="100"/>
      <c r="D1085" s="100"/>
      <c r="E1085" s="100"/>
      <c r="F1085" s="100"/>
      <c r="K1085" s="100"/>
    </row>
    <row r="1086" spans="3:11" x14ac:dyDescent="0.35">
      <c r="C1086" s="100"/>
      <c r="D1086" s="100"/>
      <c r="E1086" s="100"/>
      <c r="F1086" s="100"/>
      <c r="K1086" s="100"/>
    </row>
    <row r="1087" spans="3:11" x14ac:dyDescent="0.35">
      <c r="C1087" s="100"/>
      <c r="D1087" s="100"/>
      <c r="E1087" s="100"/>
      <c r="F1087" s="100"/>
      <c r="K1087" s="100"/>
    </row>
    <row r="1088" spans="3:11" x14ac:dyDescent="0.35">
      <c r="C1088" s="100"/>
      <c r="D1088" s="100"/>
      <c r="E1088" s="100"/>
      <c r="F1088" s="100"/>
      <c r="K1088" s="100"/>
    </row>
    <row r="1089" spans="3:11" x14ac:dyDescent="0.35">
      <c r="C1089" s="100"/>
      <c r="D1089" s="100"/>
      <c r="E1089" s="100"/>
      <c r="F1089" s="100"/>
      <c r="K1089" s="100"/>
    </row>
    <row r="1090" spans="3:11" x14ac:dyDescent="0.35">
      <c r="C1090" s="100"/>
      <c r="D1090" s="100"/>
      <c r="E1090" s="100"/>
      <c r="F1090" s="100"/>
      <c r="K1090" s="100"/>
    </row>
    <row r="1091" spans="3:11" x14ac:dyDescent="0.35">
      <c r="C1091" s="100"/>
      <c r="D1091" s="100"/>
      <c r="E1091" s="100"/>
      <c r="F1091" s="100"/>
      <c r="K1091" s="100"/>
    </row>
    <row r="1092" spans="3:11" x14ac:dyDescent="0.35">
      <c r="C1092" s="100"/>
      <c r="D1092" s="100"/>
      <c r="E1092" s="100"/>
      <c r="F1092" s="100"/>
      <c r="K1092" s="100"/>
    </row>
    <row r="1093" spans="3:11" x14ac:dyDescent="0.35">
      <c r="C1093" s="100"/>
      <c r="D1093" s="100"/>
      <c r="E1093" s="100"/>
      <c r="F1093" s="100"/>
      <c r="K1093" s="100"/>
    </row>
    <row r="1094" spans="3:11" x14ac:dyDescent="0.35">
      <c r="C1094" s="100"/>
      <c r="D1094" s="100"/>
      <c r="E1094" s="100"/>
      <c r="F1094" s="100"/>
      <c r="K1094" s="100"/>
    </row>
    <row r="1095" spans="3:11" x14ac:dyDescent="0.35">
      <c r="C1095" s="100"/>
      <c r="D1095" s="100"/>
      <c r="E1095" s="100"/>
      <c r="F1095" s="100"/>
      <c r="K1095" s="100"/>
    </row>
    <row r="1096" spans="3:11" x14ac:dyDescent="0.35">
      <c r="C1096" s="100"/>
      <c r="D1096" s="100"/>
      <c r="E1096" s="100"/>
      <c r="F1096" s="100"/>
      <c r="K1096" s="100"/>
    </row>
    <row r="1097" spans="3:11" x14ac:dyDescent="0.35">
      <c r="C1097" s="100"/>
      <c r="D1097" s="100"/>
      <c r="E1097" s="100"/>
      <c r="F1097" s="100"/>
      <c r="K1097" s="100"/>
    </row>
    <row r="1098" spans="3:11" x14ac:dyDescent="0.35">
      <c r="C1098" s="100"/>
      <c r="D1098" s="100"/>
      <c r="E1098" s="100"/>
      <c r="F1098" s="100"/>
      <c r="K1098" s="100"/>
    </row>
    <row r="1099" spans="3:11" x14ac:dyDescent="0.35">
      <c r="C1099" s="100"/>
      <c r="D1099" s="100"/>
      <c r="E1099" s="100"/>
      <c r="F1099" s="100"/>
      <c r="K1099" s="100"/>
    </row>
    <row r="1100" spans="3:11" x14ac:dyDescent="0.35">
      <c r="C1100" s="100"/>
      <c r="D1100" s="100"/>
      <c r="E1100" s="100"/>
      <c r="F1100" s="100"/>
      <c r="K1100" s="100"/>
    </row>
    <row r="1101" spans="3:11" x14ac:dyDescent="0.35">
      <c r="C1101" s="100"/>
      <c r="D1101" s="100"/>
      <c r="E1101" s="100"/>
      <c r="F1101" s="100"/>
      <c r="K1101" s="100"/>
    </row>
    <row r="1102" spans="3:11" x14ac:dyDescent="0.35">
      <c r="C1102" s="100"/>
      <c r="D1102" s="100"/>
      <c r="E1102" s="100"/>
      <c r="F1102" s="100"/>
      <c r="K1102" s="100"/>
    </row>
    <row r="1103" spans="3:11" x14ac:dyDescent="0.35">
      <c r="C1103" s="100"/>
      <c r="D1103" s="100"/>
      <c r="E1103" s="100"/>
      <c r="F1103" s="100"/>
      <c r="K1103" s="100"/>
    </row>
    <row r="1104" spans="3:11" x14ac:dyDescent="0.35">
      <c r="C1104" s="100"/>
      <c r="D1104" s="100"/>
      <c r="E1104" s="100"/>
      <c r="F1104" s="100"/>
      <c r="K1104" s="100"/>
    </row>
    <row r="1105" spans="3:11" x14ac:dyDescent="0.35">
      <c r="C1105" s="100"/>
      <c r="D1105" s="100"/>
      <c r="E1105" s="100"/>
      <c r="F1105" s="100"/>
      <c r="K1105" s="100"/>
    </row>
    <row r="1106" spans="3:11" x14ac:dyDescent="0.35">
      <c r="C1106" s="100"/>
      <c r="D1106" s="100"/>
      <c r="E1106" s="100"/>
      <c r="F1106" s="100"/>
      <c r="K1106" s="100"/>
    </row>
    <row r="1107" spans="3:11" x14ac:dyDescent="0.35">
      <c r="C1107" s="100"/>
      <c r="D1107" s="100"/>
      <c r="E1107" s="100"/>
      <c r="F1107" s="100"/>
      <c r="K1107" s="100"/>
    </row>
    <row r="1108" spans="3:11" x14ac:dyDescent="0.35">
      <c r="C1108" s="100"/>
      <c r="D1108" s="100"/>
      <c r="E1108" s="100"/>
      <c r="F1108" s="100"/>
      <c r="K1108" s="100"/>
    </row>
    <row r="1109" spans="3:11" x14ac:dyDescent="0.35">
      <c r="C1109" s="100"/>
      <c r="D1109" s="100"/>
      <c r="E1109" s="100"/>
      <c r="F1109" s="100"/>
      <c r="K1109" s="100"/>
    </row>
    <row r="1110" spans="3:11" x14ac:dyDescent="0.35">
      <c r="C1110" s="100"/>
      <c r="D1110" s="100"/>
      <c r="E1110" s="100"/>
      <c r="F1110" s="100"/>
      <c r="K1110" s="100"/>
    </row>
    <row r="1111" spans="3:11" x14ac:dyDescent="0.35">
      <c r="C1111" s="100"/>
      <c r="D1111" s="100"/>
      <c r="E1111" s="100"/>
      <c r="F1111" s="100"/>
      <c r="K1111" s="100"/>
    </row>
    <row r="1112" spans="3:11" x14ac:dyDescent="0.35">
      <c r="C1112" s="100"/>
      <c r="D1112" s="100"/>
      <c r="E1112" s="100"/>
      <c r="F1112" s="100"/>
      <c r="K1112" s="100"/>
    </row>
    <row r="1113" spans="3:11" x14ac:dyDescent="0.35">
      <c r="C1113" s="100"/>
      <c r="D1113" s="100"/>
      <c r="E1113" s="100"/>
      <c r="F1113" s="100"/>
      <c r="K1113" s="100"/>
    </row>
    <row r="1114" spans="3:11" x14ac:dyDescent="0.35">
      <c r="C1114" s="100"/>
      <c r="D1114" s="100"/>
      <c r="E1114" s="100"/>
      <c r="F1114" s="100"/>
      <c r="K1114" s="100"/>
    </row>
    <row r="1115" spans="3:11" x14ac:dyDescent="0.35">
      <c r="C1115" s="100"/>
      <c r="D1115" s="100"/>
      <c r="E1115" s="100"/>
      <c r="F1115" s="100"/>
      <c r="K1115" s="100"/>
    </row>
    <row r="1116" spans="3:11" x14ac:dyDescent="0.35">
      <c r="C1116" s="100"/>
      <c r="D1116" s="100"/>
      <c r="E1116" s="100"/>
      <c r="F1116" s="100"/>
      <c r="K1116" s="100"/>
    </row>
    <row r="1117" spans="3:11" x14ac:dyDescent="0.35">
      <c r="C1117" s="100"/>
      <c r="D1117" s="100"/>
      <c r="E1117" s="100"/>
      <c r="F1117" s="100"/>
      <c r="K1117" s="100"/>
    </row>
    <row r="1118" spans="3:11" x14ac:dyDescent="0.35">
      <c r="C1118" s="100"/>
      <c r="D1118" s="100"/>
      <c r="E1118" s="100"/>
      <c r="F1118" s="100"/>
      <c r="K1118" s="100"/>
    </row>
    <row r="1119" spans="3:11" x14ac:dyDescent="0.35">
      <c r="C1119" s="100"/>
      <c r="D1119" s="100"/>
      <c r="E1119" s="100"/>
      <c r="F1119" s="100"/>
      <c r="K1119" s="100"/>
    </row>
    <row r="1120" spans="3:11" x14ac:dyDescent="0.35">
      <c r="C1120" s="100"/>
      <c r="D1120" s="100"/>
      <c r="E1120" s="100"/>
      <c r="F1120" s="100"/>
      <c r="K1120" s="100"/>
    </row>
    <row r="1121" spans="3:11" x14ac:dyDescent="0.35">
      <c r="C1121" s="100"/>
      <c r="D1121" s="100"/>
      <c r="E1121" s="100"/>
      <c r="F1121" s="100"/>
      <c r="K1121" s="100"/>
    </row>
    <row r="1122" spans="3:11" x14ac:dyDescent="0.35">
      <c r="C1122" s="100"/>
      <c r="D1122" s="100"/>
      <c r="E1122" s="100"/>
      <c r="F1122" s="100"/>
      <c r="K1122" s="100"/>
    </row>
    <row r="1123" spans="3:11" x14ac:dyDescent="0.35">
      <c r="C1123" s="100"/>
      <c r="D1123" s="100"/>
      <c r="E1123" s="100"/>
      <c r="F1123" s="100"/>
      <c r="K1123" s="100"/>
    </row>
    <row r="1124" spans="3:11" x14ac:dyDescent="0.35">
      <c r="C1124" s="100"/>
      <c r="D1124" s="100"/>
      <c r="E1124" s="100"/>
      <c r="F1124" s="100"/>
      <c r="K1124" s="100"/>
    </row>
    <row r="1125" spans="3:11" x14ac:dyDescent="0.35">
      <c r="C1125" s="100"/>
      <c r="D1125" s="100"/>
      <c r="E1125" s="100"/>
      <c r="F1125" s="100"/>
      <c r="K1125" s="100"/>
    </row>
    <row r="1126" spans="3:11" x14ac:dyDescent="0.35">
      <c r="C1126" s="100"/>
      <c r="D1126" s="100"/>
      <c r="E1126" s="100"/>
      <c r="F1126" s="100"/>
      <c r="K1126" s="100"/>
    </row>
    <row r="1127" spans="3:11" x14ac:dyDescent="0.35">
      <c r="C1127" s="100"/>
      <c r="D1127" s="100"/>
      <c r="E1127" s="100"/>
      <c r="F1127" s="100"/>
      <c r="K1127" s="100"/>
    </row>
    <row r="1128" spans="3:11" x14ac:dyDescent="0.35">
      <c r="C1128" s="100"/>
      <c r="D1128" s="100"/>
      <c r="E1128" s="100"/>
      <c r="F1128" s="100"/>
      <c r="K1128" s="100"/>
    </row>
    <row r="1129" spans="3:11" x14ac:dyDescent="0.35">
      <c r="C1129" s="100"/>
      <c r="D1129" s="100"/>
      <c r="E1129" s="100"/>
      <c r="F1129" s="100"/>
      <c r="K1129" s="100"/>
    </row>
    <row r="1130" spans="3:11" x14ac:dyDescent="0.35">
      <c r="C1130" s="100"/>
      <c r="D1130" s="100"/>
      <c r="E1130" s="100"/>
      <c r="F1130" s="100"/>
      <c r="K1130" s="100"/>
    </row>
    <row r="1131" spans="3:11" x14ac:dyDescent="0.35">
      <c r="C1131" s="100"/>
      <c r="D1131" s="100"/>
      <c r="E1131" s="100"/>
      <c r="F1131" s="100"/>
      <c r="K1131" s="100"/>
    </row>
    <row r="1132" spans="3:11" x14ac:dyDescent="0.35">
      <c r="C1132" s="100"/>
      <c r="D1132" s="100"/>
      <c r="E1132" s="100"/>
      <c r="F1132" s="100"/>
      <c r="K1132" s="100"/>
    </row>
    <row r="1133" spans="3:11" x14ac:dyDescent="0.35">
      <c r="C1133" s="100"/>
      <c r="D1133" s="100"/>
      <c r="E1133" s="100"/>
      <c r="F1133" s="100"/>
      <c r="K1133" s="100"/>
    </row>
    <row r="1134" spans="3:11" x14ac:dyDescent="0.35">
      <c r="C1134" s="100"/>
      <c r="D1134" s="100"/>
      <c r="E1134" s="100"/>
      <c r="F1134" s="100"/>
      <c r="K1134" s="100"/>
    </row>
    <row r="1135" spans="3:11" x14ac:dyDescent="0.35">
      <c r="C1135" s="100"/>
      <c r="D1135" s="100"/>
      <c r="E1135" s="100"/>
      <c r="F1135" s="100"/>
      <c r="K1135" s="100"/>
    </row>
    <row r="1136" spans="3:11" x14ac:dyDescent="0.35">
      <c r="C1136" s="100"/>
      <c r="D1136" s="100"/>
      <c r="E1136" s="100"/>
      <c r="F1136" s="100"/>
      <c r="K1136" s="100"/>
    </row>
    <row r="1137" spans="3:11" x14ac:dyDescent="0.35">
      <c r="C1137" s="100"/>
      <c r="D1137" s="100"/>
      <c r="E1137" s="100"/>
      <c r="F1137" s="100"/>
      <c r="K1137" s="100"/>
    </row>
    <row r="1138" spans="3:11" x14ac:dyDescent="0.35">
      <c r="C1138" s="100"/>
      <c r="D1138" s="100"/>
      <c r="E1138" s="100"/>
      <c r="F1138" s="100"/>
      <c r="K1138" s="100"/>
    </row>
    <row r="1139" spans="3:11" x14ac:dyDescent="0.35">
      <c r="C1139" s="100"/>
      <c r="D1139" s="100"/>
      <c r="E1139" s="100"/>
      <c r="F1139" s="100"/>
      <c r="K1139" s="100"/>
    </row>
    <row r="1140" spans="3:11" x14ac:dyDescent="0.35">
      <c r="C1140" s="100"/>
      <c r="D1140" s="100"/>
      <c r="E1140" s="100"/>
      <c r="F1140" s="100"/>
      <c r="K1140" s="100"/>
    </row>
    <row r="1141" spans="3:11" x14ac:dyDescent="0.35">
      <c r="C1141" s="100"/>
      <c r="D1141" s="100"/>
      <c r="E1141" s="100"/>
      <c r="F1141" s="100"/>
      <c r="K1141" s="100"/>
    </row>
    <row r="1142" spans="3:11" x14ac:dyDescent="0.35">
      <c r="C1142" s="100"/>
      <c r="D1142" s="100"/>
      <c r="E1142" s="100"/>
      <c r="F1142" s="100"/>
      <c r="K1142" s="100"/>
    </row>
    <row r="1143" spans="3:11" x14ac:dyDescent="0.35">
      <c r="C1143" s="100"/>
      <c r="D1143" s="100"/>
      <c r="E1143" s="100"/>
      <c r="F1143" s="100"/>
      <c r="K1143" s="100"/>
    </row>
    <row r="1144" spans="3:11" x14ac:dyDescent="0.35">
      <c r="C1144" s="100"/>
      <c r="D1144" s="100"/>
      <c r="E1144" s="100"/>
      <c r="F1144" s="100"/>
      <c r="K1144" s="100"/>
    </row>
    <row r="1145" spans="3:11" x14ac:dyDescent="0.35">
      <c r="C1145" s="100"/>
      <c r="D1145" s="100"/>
      <c r="E1145" s="100"/>
      <c r="F1145" s="100"/>
      <c r="K1145" s="100"/>
    </row>
    <row r="1146" spans="3:11" x14ac:dyDescent="0.35">
      <c r="C1146" s="100"/>
      <c r="D1146" s="100"/>
      <c r="E1146" s="100"/>
      <c r="F1146" s="100"/>
      <c r="K1146" s="100"/>
    </row>
    <row r="1147" spans="3:11" x14ac:dyDescent="0.35">
      <c r="C1147" s="100"/>
      <c r="D1147" s="100"/>
      <c r="E1147" s="100"/>
      <c r="F1147" s="100"/>
      <c r="K1147" s="100"/>
    </row>
    <row r="1148" spans="3:11" x14ac:dyDescent="0.35">
      <c r="C1148" s="100"/>
      <c r="D1148" s="100"/>
      <c r="E1148" s="100"/>
      <c r="F1148" s="100"/>
      <c r="K1148" s="100"/>
    </row>
    <row r="1149" spans="3:11" x14ac:dyDescent="0.35">
      <c r="C1149" s="100"/>
      <c r="D1149" s="100"/>
      <c r="E1149" s="100"/>
      <c r="F1149" s="100"/>
      <c r="K1149" s="100"/>
    </row>
    <row r="1150" spans="3:11" x14ac:dyDescent="0.35">
      <c r="C1150" s="100"/>
      <c r="D1150" s="100"/>
      <c r="E1150" s="100"/>
      <c r="F1150" s="100"/>
      <c r="K1150" s="100"/>
    </row>
    <row r="1151" spans="3:11" x14ac:dyDescent="0.35">
      <c r="C1151" s="100"/>
      <c r="D1151" s="100"/>
      <c r="E1151" s="100"/>
      <c r="F1151" s="100"/>
      <c r="K1151" s="100"/>
    </row>
    <row r="1152" spans="3:11" x14ac:dyDescent="0.35">
      <c r="C1152" s="100"/>
      <c r="D1152" s="100"/>
      <c r="E1152" s="100"/>
      <c r="F1152" s="100"/>
      <c r="K1152" s="100"/>
    </row>
    <row r="1153" spans="3:11" x14ac:dyDescent="0.35">
      <c r="C1153" s="100"/>
      <c r="D1153" s="100"/>
      <c r="E1153" s="100"/>
      <c r="F1153" s="100"/>
      <c r="K1153" s="100"/>
    </row>
    <row r="1154" spans="3:11" x14ac:dyDescent="0.35">
      <c r="C1154" s="100"/>
      <c r="D1154" s="100"/>
      <c r="E1154" s="100"/>
      <c r="F1154" s="100"/>
      <c r="K1154" s="100"/>
    </row>
    <row r="1155" spans="3:11" x14ac:dyDescent="0.35">
      <c r="C1155" s="100"/>
      <c r="D1155" s="100"/>
      <c r="E1155" s="100"/>
      <c r="F1155" s="100"/>
      <c r="K1155" s="100"/>
    </row>
    <row r="1156" spans="3:11" x14ac:dyDescent="0.35">
      <c r="C1156" s="100"/>
      <c r="D1156" s="100"/>
      <c r="E1156" s="100"/>
      <c r="F1156" s="100"/>
      <c r="K1156" s="100"/>
    </row>
    <row r="1157" spans="3:11" x14ac:dyDescent="0.35">
      <c r="C1157" s="100"/>
      <c r="D1157" s="100"/>
      <c r="E1157" s="100"/>
      <c r="F1157" s="100"/>
      <c r="K1157" s="100"/>
    </row>
    <row r="1158" spans="3:11" x14ac:dyDescent="0.35">
      <c r="C1158" s="100"/>
      <c r="D1158" s="100"/>
      <c r="E1158" s="100"/>
      <c r="F1158" s="100"/>
      <c r="K1158" s="100"/>
    </row>
    <row r="1159" spans="3:11" x14ac:dyDescent="0.35">
      <c r="C1159" s="100"/>
      <c r="D1159" s="100"/>
      <c r="E1159" s="100"/>
      <c r="F1159" s="100"/>
      <c r="K1159" s="100"/>
    </row>
    <row r="1160" spans="3:11" x14ac:dyDescent="0.35">
      <c r="C1160" s="100"/>
      <c r="D1160" s="100"/>
      <c r="E1160" s="100"/>
      <c r="F1160" s="100"/>
      <c r="K1160" s="100"/>
    </row>
    <row r="1161" spans="3:11" x14ac:dyDescent="0.35">
      <c r="C1161" s="100"/>
      <c r="D1161" s="100"/>
      <c r="E1161" s="100"/>
      <c r="F1161" s="100"/>
      <c r="K1161" s="100"/>
    </row>
    <row r="1162" spans="3:11" x14ac:dyDescent="0.35">
      <c r="C1162" s="100"/>
      <c r="D1162" s="100"/>
      <c r="E1162" s="100"/>
      <c r="F1162" s="100"/>
      <c r="K1162" s="100"/>
    </row>
    <row r="1163" spans="3:11" x14ac:dyDescent="0.35">
      <c r="C1163" s="100"/>
      <c r="D1163" s="100"/>
      <c r="E1163" s="100"/>
      <c r="F1163" s="100"/>
      <c r="K1163" s="100"/>
    </row>
    <row r="1164" spans="3:11" x14ac:dyDescent="0.35">
      <c r="C1164" s="100"/>
      <c r="D1164" s="100"/>
      <c r="E1164" s="100"/>
      <c r="F1164" s="100"/>
      <c r="K1164" s="100"/>
    </row>
    <row r="1165" spans="3:11" x14ac:dyDescent="0.35">
      <c r="C1165" s="100"/>
      <c r="D1165" s="100"/>
      <c r="E1165" s="100"/>
      <c r="F1165" s="100"/>
      <c r="K1165" s="100"/>
    </row>
    <row r="1166" spans="3:11" x14ac:dyDescent="0.35">
      <c r="C1166" s="100"/>
      <c r="D1166" s="100"/>
      <c r="E1166" s="100"/>
      <c r="F1166" s="100"/>
      <c r="K1166" s="100"/>
    </row>
    <row r="1167" spans="3:11" x14ac:dyDescent="0.35">
      <c r="C1167" s="100"/>
      <c r="D1167" s="100"/>
      <c r="E1167" s="100"/>
      <c r="F1167" s="100"/>
      <c r="K1167" s="100"/>
    </row>
    <row r="1168" spans="3:11" x14ac:dyDescent="0.35">
      <c r="C1168" s="100"/>
      <c r="D1168" s="100"/>
      <c r="E1168" s="100"/>
      <c r="F1168" s="100"/>
      <c r="K1168" s="100"/>
    </row>
    <row r="1169" spans="3:11" x14ac:dyDescent="0.35">
      <c r="C1169" s="100"/>
      <c r="D1169" s="100"/>
      <c r="E1169" s="100"/>
      <c r="F1169" s="100"/>
      <c r="K1169" s="100"/>
    </row>
    <row r="1170" spans="3:11" x14ac:dyDescent="0.35">
      <c r="C1170" s="100"/>
      <c r="D1170" s="100"/>
      <c r="E1170" s="100"/>
      <c r="F1170" s="100"/>
      <c r="K1170" s="100"/>
    </row>
    <row r="1171" spans="3:11" x14ac:dyDescent="0.35">
      <c r="C1171" s="100"/>
      <c r="D1171" s="100"/>
      <c r="E1171" s="100"/>
      <c r="F1171" s="100"/>
      <c r="K1171" s="100"/>
    </row>
    <row r="1172" spans="3:11" x14ac:dyDescent="0.35">
      <c r="C1172" s="100"/>
      <c r="D1172" s="100"/>
      <c r="E1172" s="100"/>
      <c r="F1172" s="100"/>
      <c r="K1172" s="100"/>
    </row>
    <row r="1173" spans="3:11" x14ac:dyDescent="0.35">
      <c r="C1173" s="100"/>
      <c r="D1173" s="100"/>
      <c r="E1173" s="100"/>
      <c r="F1173" s="100"/>
      <c r="K1173" s="100"/>
    </row>
    <row r="1174" spans="3:11" x14ac:dyDescent="0.35">
      <c r="C1174" s="100"/>
      <c r="D1174" s="100"/>
      <c r="E1174" s="100"/>
      <c r="F1174" s="100"/>
      <c r="K1174" s="100"/>
    </row>
    <row r="1175" spans="3:11" x14ac:dyDescent="0.35">
      <c r="C1175" s="100"/>
      <c r="D1175" s="100"/>
      <c r="E1175" s="100"/>
      <c r="F1175" s="100"/>
      <c r="K1175" s="100"/>
    </row>
    <row r="1176" spans="3:11" x14ac:dyDescent="0.35">
      <c r="C1176" s="100"/>
      <c r="D1176" s="100"/>
      <c r="E1176" s="100"/>
      <c r="F1176" s="100"/>
      <c r="K1176" s="100"/>
    </row>
    <row r="1177" spans="3:11" x14ac:dyDescent="0.35">
      <c r="C1177" s="100"/>
      <c r="D1177" s="100"/>
      <c r="E1177" s="100"/>
      <c r="F1177" s="100"/>
      <c r="K1177" s="100"/>
    </row>
    <row r="1178" spans="3:11" x14ac:dyDescent="0.35">
      <c r="C1178" s="100"/>
      <c r="D1178" s="100"/>
      <c r="E1178" s="100"/>
      <c r="F1178" s="100"/>
      <c r="K1178" s="100"/>
    </row>
    <row r="1179" spans="3:11" x14ac:dyDescent="0.35">
      <c r="C1179" s="100"/>
      <c r="D1179" s="100"/>
      <c r="E1179" s="100"/>
      <c r="F1179" s="100"/>
      <c r="K1179" s="100"/>
    </row>
    <row r="1180" spans="3:11" x14ac:dyDescent="0.35">
      <c r="C1180" s="100"/>
      <c r="D1180" s="100"/>
      <c r="E1180" s="100"/>
      <c r="F1180" s="100"/>
      <c r="K1180" s="100"/>
    </row>
    <row r="1181" spans="3:11" x14ac:dyDescent="0.35">
      <c r="C1181" s="100"/>
      <c r="D1181" s="100"/>
      <c r="E1181" s="100"/>
      <c r="F1181" s="100"/>
      <c r="K1181" s="100"/>
    </row>
    <row r="1182" spans="3:11" x14ac:dyDescent="0.35">
      <c r="C1182" s="100"/>
      <c r="D1182" s="100"/>
      <c r="E1182" s="100"/>
      <c r="F1182" s="100"/>
      <c r="K1182" s="100"/>
    </row>
    <row r="1183" spans="3:11" x14ac:dyDescent="0.35">
      <c r="C1183" s="100"/>
      <c r="D1183" s="100"/>
      <c r="E1183" s="100"/>
      <c r="F1183" s="100"/>
      <c r="K1183" s="100"/>
    </row>
    <row r="1184" spans="3:11" x14ac:dyDescent="0.35">
      <c r="C1184" s="100"/>
      <c r="D1184" s="100"/>
      <c r="E1184" s="100"/>
      <c r="F1184" s="100"/>
      <c r="K1184" s="100"/>
    </row>
    <row r="1185" spans="3:11" x14ac:dyDescent="0.35">
      <c r="C1185" s="100"/>
      <c r="D1185" s="100"/>
      <c r="E1185" s="100"/>
      <c r="F1185" s="100"/>
      <c r="K1185" s="100"/>
    </row>
    <row r="1186" spans="3:11" x14ac:dyDescent="0.35">
      <c r="C1186" s="100"/>
      <c r="D1186" s="100"/>
      <c r="E1186" s="100"/>
      <c r="F1186" s="100"/>
      <c r="K1186" s="100"/>
    </row>
    <row r="1187" spans="3:11" x14ac:dyDescent="0.35">
      <c r="C1187" s="100"/>
      <c r="D1187" s="100"/>
      <c r="E1187" s="100"/>
      <c r="F1187" s="100"/>
      <c r="K1187" s="100"/>
    </row>
    <row r="1188" spans="3:11" x14ac:dyDescent="0.35">
      <c r="C1188" s="100"/>
      <c r="D1188" s="100"/>
      <c r="E1188" s="100"/>
      <c r="F1188" s="100"/>
      <c r="K1188" s="100"/>
    </row>
    <row r="1189" spans="3:11" x14ac:dyDescent="0.35">
      <c r="C1189" s="100"/>
      <c r="D1189" s="100"/>
      <c r="E1189" s="100"/>
      <c r="F1189" s="100"/>
      <c r="K1189" s="100"/>
    </row>
    <row r="1190" spans="3:11" x14ac:dyDescent="0.35">
      <c r="C1190" s="100"/>
      <c r="D1190" s="100"/>
      <c r="E1190" s="100"/>
      <c r="F1190" s="100"/>
      <c r="K1190" s="100"/>
    </row>
    <row r="1191" spans="3:11" x14ac:dyDescent="0.35">
      <c r="C1191" s="100"/>
      <c r="D1191" s="100"/>
      <c r="E1191" s="100"/>
      <c r="F1191" s="100"/>
      <c r="K1191" s="100"/>
    </row>
    <row r="1192" spans="3:11" x14ac:dyDescent="0.35">
      <c r="C1192" s="100"/>
      <c r="D1192" s="100"/>
      <c r="E1192" s="100"/>
      <c r="F1192" s="100"/>
      <c r="K1192" s="100"/>
    </row>
    <row r="1193" spans="3:11" x14ac:dyDescent="0.35">
      <c r="C1193" s="100"/>
      <c r="D1193" s="100"/>
      <c r="E1193" s="100"/>
      <c r="F1193" s="100"/>
      <c r="K1193" s="100"/>
    </row>
    <row r="1194" spans="3:11" x14ac:dyDescent="0.35">
      <c r="C1194" s="100"/>
      <c r="D1194" s="100"/>
      <c r="E1194" s="100"/>
      <c r="F1194" s="100"/>
      <c r="K1194" s="100"/>
    </row>
    <row r="1195" spans="3:11" x14ac:dyDescent="0.35">
      <c r="C1195" s="100"/>
      <c r="D1195" s="100"/>
      <c r="E1195" s="100"/>
      <c r="F1195" s="100"/>
      <c r="K1195" s="100"/>
    </row>
    <row r="1196" spans="3:11" x14ac:dyDescent="0.35">
      <c r="C1196" s="100"/>
      <c r="D1196" s="100"/>
      <c r="E1196" s="100"/>
      <c r="F1196" s="100"/>
      <c r="K1196" s="100"/>
    </row>
    <row r="1197" spans="3:11" x14ac:dyDescent="0.35">
      <c r="C1197" s="100"/>
      <c r="D1197" s="100"/>
      <c r="E1197" s="100"/>
      <c r="F1197" s="100"/>
      <c r="K1197" s="100"/>
    </row>
    <row r="1198" spans="3:11" x14ac:dyDescent="0.35">
      <c r="C1198" s="100"/>
      <c r="D1198" s="100"/>
      <c r="E1198" s="100"/>
      <c r="F1198" s="100"/>
      <c r="K1198" s="100"/>
    </row>
    <row r="1199" spans="3:11" x14ac:dyDescent="0.35">
      <c r="C1199" s="100"/>
      <c r="D1199" s="100"/>
      <c r="E1199" s="100"/>
      <c r="F1199" s="100"/>
      <c r="K1199" s="100"/>
    </row>
    <row r="1200" spans="3:11" x14ac:dyDescent="0.35">
      <c r="C1200" s="100"/>
      <c r="D1200" s="100"/>
      <c r="E1200" s="100"/>
      <c r="F1200" s="100"/>
      <c r="K1200" s="100"/>
    </row>
    <row r="1201" spans="3:11" x14ac:dyDescent="0.35">
      <c r="C1201" s="100"/>
      <c r="D1201" s="100"/>
      <c r="E1201" s="100"/>
      <c r="F1201" s="100"/>
      <c r="K1201" s="100"/>
    </row>
    <row r="1202" spans="3:11" x14ac:dyDescent="0.35">
      <c r="C1202" s="100"/>
      <c r="D1202" s="100"/>
      <c r="E1202" s="100"/>
      <c r="F1202" s="100"/>
      <c r="K1202" s="100"/>
    </row>
    <row r="1203" spans="3:11" x14ac:dyDescent="0.35">
      <c r="C1203" s="100"/>
      <c r="D1203" s="100"/>
      <c r="E1203" s="100"/>
      <c r="F1203" s="100"/>
      <c r="K1203" s="100"/>
    </row>
    <row r="1204" spans="3:11" x14ac:dyDescent="0.35">
      <c r="C1204" s="100"/>
      <c r="D1204" s="100"/>
      <c r="E1204" s="100"/>
      <c r="F1204" s="100"/>
      <c r="K1204" s="100"/>
    </row>
    <row r="1205" spans="3:11" x14ac:dyDescent="0.35">
      <c r="C1205" s="100"/>
      <c r="D1205" s="100"/>
      <c r="E1205" s="100"/>
      <c r="F1205" s="100"/>
      <c r="K1205" s="100"/>
    </row>
    <row r="1206" spans="3:11" x14ac:dyDescent="0.35">
      <c r="C1206" s="100"/>
      <c r="D1206" s="100"/>
      <c r="E1206" s="100"/>
      <c r="F1206" s="100"/>
      <c r="K1206" s="100"/>
    </row>
    <row r="1207" spans="3:11" x14ac:dyDescent="0.35">
      <c r="C1207" s="100"/>
      <c r="D1207" s="100"/>
      <c r="E1207" s="100"/>
      <c r="F1207" s="100"/>
      <c r="K1207" s="100"/>
    </row>
    <row r="1208" spans="3:11" x14ac:dyDescent="0.35">
      <c r="C1208" s="100"/>
      <c r="D1208" s="100"/>
      <c r="E1208" s="100"/>
      <c r="F1208" s="100"/>
      <c r="K1208" s="100"/>
    </row>
    <row r="1209" spans="3:11" x14ac:dyDescent="0.35">
      <c r="C1209" s="100"/>
      <c r="D1209" s="100"/>
      <c r="E1209" s="100"/>
      <c r="F1209" s="100"/>
      <c r="K1209" s="100"/>
    </row>
    <row r="1210" spans="3:11" x14ac:dyDescent="0.35">
      <c r="C1210" s="100"/>
      <c r="D1210" s="100"/>
      <c r="E1210" s="100"/>
      <c r="F1210" s="100"/>
      <c r="K1210" s="100"/>
    </row>
    <row r="1211" spans="3:11" x14ac:dyDescent="0.35">
      <c r="C1211" s="100"/>
      <c r="D1211" s="100"/>
      <c r="E1211" s="100"/>
      <c r="F1211" s="100"/>
      <c r="K1211" s="100"/>
    </row>
    <row r="1212" spans="3:11" x14ac:dyDescent="0.35">
      <c r="C1212" s="100"/>
      <c r="D1212" s="100"/>
      <c r="E1212" s="100"/>
      <c r="F1212" s="100"/>
      <c r="K1212" s="100"/>
    </row>
    <row r="1213" spans="3:11" x14ac:dyDescent="0.35">
      <c r="C1213" s="100"/>
      <c r="D1213" s="100"/>
      <c r="E1213" s="100"/>
      <c r="F1213" s="100"/>
      <c r="K1213" s="100"/>
    </row>
    <row r="1214" spans="3:11" x14ac:dyDescent="0.35">
      <c r="C1214" s="100"/>
      <c r="D1214" s="100"/>
      <c r="E1214" s="100"/>
      <c r="F1214" s="100"/>
      <c r="K1214" s="100"/>
    </row>
    <row r="1215" spans="3:11" x14ac:dyDescent="0.35">
      <c r="C1215" s="100"/>
      <c r="D1215" s="100"/>
      <c r="E1215" s="100"/>
      <c r="F1215" s="100"/>
      <c r="K1215" s="100"/>
    </row>
    <row r="1216" spans="3:11" x14ac:dyDescent="0.35">
      <c r="C1216" s="100"/>
      <c r="D1216" s="100"/>
      <c r="E1216" s="100"/>
      <c r="F1216" s="100"/>
      <c r="K1216" s="100"/>
    </row>
    <row r="1217" spans="3:11" x14ac:dyDescent="0.35">
      <c r="C1217" s="100"/>
      <c r="D1217" s="100"/>
      <c r="E1217" s="100"/>
      <c r="F1217" s="100"/>
      <c r="K1217" s="100"/>
    </row>
    <row r="1218" spans="3:11" x14ac:dyDescent="0.35">
      <c r="C1218" s="100"/>
      <c r="D1218" s="100"/>
      <c r="E1218" s="100"/>
      <c r="F1218" s="100"/>
      <c r="K1218" s="100"/>
    </row>
    <row r="1219" spans="3:11" x14ac:dyDescent="0.35">
      <c r="C1219" s="100"/>
      <c r="D1219" s="100"/>
      <c r="E1219" s="100"/>
      <c r="F1219" s="100"/>
      <c r="K1219" s="100"/>
    </row>
    <row r="1220" spans="3:11" x14ac:dyDescent="0.35">
      <c r="C1220" s="100"/>
      <c r="D1220" s="100"/>
      <c r="E1220" s="100"/>
      <c r="F1220" s="100"/>
      <c r="K1220" s="100"/>
    </row>
    <row r="1221" spans="3:11" x14ac:dyDescent="0.35">
      <c r="C1221" s="100"/>
      <c r="D1221" s="100"/>
      <c r="E1221" s="100"/>
      <c r="F1221" s="100"/>
      <c r="K1221" s="100"/>
    </row>
    <row r="1222" spans="3:11" x14ac:dyDescent="0.35">
      <c r="C1222" s="100"/>
      <c r="D1222" s="100"/>
      <c r="E1222" s="100"/>
      <c r="F1222" s="100"/>
      <c r="K1222" s="100"/>
    </row>
    <row r="1223" spans="3:11" x14ac:dyDescent="0.35">
      <c r="C1223" s="100"/>
      <c r="D1223" s="100"/>
      <c r="E1223" s="100"/>
      <c r="F1223" s="100"/>
      <c r="K1223" s="100"/>
    </row>
    <row r="1224" spans="3:11" x14ac:dyDescent="0.35">
      <c r="C1224" s="100"/>
      <c r="D1224" s="100"/>
      <c r="E1224" s="100"/>
      <c r="F1224" s="100"/>
      <c r="K1224" s="100"/>
    </row>
    <row r="1225" spans="3:11" x14ac:dyDescent="0.35">
      <c r="C1225" s="100"/>
      <c r="D1225" s="100"/>
      <c r="E1225" s="100"/>
      <c r="F1225" s="100"/>
      <c r="K1225" s="100"/>
    </row>
    <row r="1226" spans="3:11" x14ac:dyDescent="0.35">
      <c r="C1226" s="100"/>
      <c r="D1226" s="100"/>
      <c r="E1226" s="100"/>
      <c r="F1226" s="100"/>
      <c r="K1226" s="100"/>
    </row>
    <row r="1227" spans="3:11" x14ac:dyDescent="0.35">
      <c r="C1227" s="100"/>
      <c r="D1227" s="100"/>
      <c r="E1227" s="100"/>
      <c r="F1227" s="100"/>
      <c r="K1227" s="100"/>
    </row>
    <row r="1228" spans="3:11" x14ac:dyDescent="0.35">
      <c r="C1228" s="100"/>
      <c r="D1228" s="100"/>
      <c r="E1228" s="100"/>
      <c r="F1228" s="100"/>
      <c r="K1228" s="100"/>
    </row>
    <row r="1229" spans="3:11" x14ac:dyDescent="0.35">
      <c r="C1229" s="100"/>
      <c r="D1229" s="100"/>
      <c r="E1229" s="100"/>
      <c r="F1229" s="100"/>
      <c r="K1229" s="100"/>
    </row>
    <row r="1230" spans="3:11" x14ac:dyDescent="0.35">
      <c r="C1230" s="100"/>
      <c r="D1230" s="100"/>
      <c r="E1230" s="100"/>
      <c r="F1230" s="100"/>
      <c r="K1230" s="100"/>
    </row>
    <row r="1231" spans="3:11" x14ac:dyDescent="0.35">
      <c r="C1231" s="100"/>
      <c r="D1231" s="100"/>
      <c r="E1231" s="100"/>
      <c r="F1231" s="100"/>
      <c r="K1231" s="100"/>
    </row>
    <row r="1232" spans="3:11" x14ac:dyDescent="0.35">
      <c r="C1232" s="100"/>
      <c r="D1232" s="100"/>
      <c r="E1232" s="100"/>
      <c r="F1232" s="100"/>
      <c r="K1232" s="100"/>
    </row>
    <row r="1233" spans="3:11" x14ac:dyDescent="0.35">
      <c r="C1233" s="100"/>
      <c r="D1233" s="100"/>
      <c r="E1233" s="100"/>
      <c r="F1233" s="100"/>
      <c r="K1233" s="100"/>
    </row>
    <row r="1234" spans="3:11" x14ac:dyDescent="0.35">
      <c r="C1234" s="100"/>
      <c r="D1234" s="100"/>
      <c r="E1234" s="100"/>
      <c r="F1234" s="100"/>
      <c r="K1234" s="100"/>
    </row>
    <row r="1235" spans="3:11" x14ac:dyDescent="0.35">
      <c r="C1235" s="100"/>
      <c r="D1235" s="100"/>
      <c r="E1235" s="100"/>
      <c r="F1235" s="100"/>
      <c r="K1235" s="100"/>
    </row>
    <row r="1236" spans="3:11" x14ac:dyDescent="0.35">
      <c r="C1236" s="100"/>
      <c r="D1236" s="100"/>
      <c r="E1236" s="100"/>
      <c r="F1236" s="100"/>
      <c r="K1236" s="100"/>
    </row>
    <row r="1237" spans="3:11" x14ac:dyDescent="0.35">
      <c r="C1237" s="100"/>
      <c r="D1237" s="100"/>
      <c r="E1237" s="100"/>
      <c r="F1237" s="100"/>
      <c r="K1237" s="100"/>
    </row>
    <row r="1238" spans="3:11" x14ac:dyDescent="0.35">
      <c r="C1238" s="100"/>
      <c r="D1238" s="100"/>
      <c r="E1238" s="100"/>
      <c r="F1238" s="100"/>
      <c r="K1238" s="100"/>
    </row>
    <row r="1239" spans="3:11" x14ac:dyDescent="0.35">
      <c r="C1239" s="100"/>
      <c r="D1239" s="100"/>
      <c r="E1239" s="100"/>
      <c r="F1239" s="100"/>
      <c r="K1239" s="100"/>
    </row>
    <row r="1240" spans="3:11" x14ac:dyDescent="0.35">
      <c r="C1240" s="100"/>
      <c r="D1240" s="100"/>
      <c r="E1240" s="100"/>
      <c r="F1240" s="100"/>
      <c r="K1240" s="100"/>
    </row>
    <row r="1241" spans="3:11" x14ac:dyDescent="0.35">
      <c r="C1241" s="100"/>
      <c r="D1241" s="100"/>
      <c r="E1241" s="100"/>
      <c r="F1241" s="100"/>
      <c r="K1241" s="100"/>
    </row>
    <row r="1242" spans="3:11" x14ac:dyDescent="0.35">
      <c r="C1242" s="100"/>
      <c r="D1242" s="100"/>
      <c r="E1242" s="100"/>
      <c r="F1242" s="100"/>
      <c r="K1242" s="100"/>
    </row>
    <row r="1243" spans="3:11" x14ac:dyDescent="0.35">
      <c r="C1243" s="100"/>
      <c r="D1243" s="100"/>
      <c r="E1243" s="100"/>
      <c r="F1243" s="100"/>
      <c r="K1243" s="100"/>
    </row>
    <row r="1244" spans="3:11" x14ac:dyDescent="0.35">
      <c r="C1244" s="100"/>
      <c r="D1244" s="100"/>
      <c r="E1244" s="100"/>
      <c r="F1244" s="100"/>
      <c r="K1244" s="100"/>
    </row>
    <row r="1245" spans="3:11" x14ac:dyDescent="0.35">
      <c r="C1245" s="100"/>
      <c r="D1245" s="100"/>
      <c r="E1245" s="100"/>
      <c r="F1245" s="100"/>
      <c r="K1245" s="100"/>
    </row>
    <row r="1246" spans="3:11" x14ac:dyDescent="0.35">
      <c r="C1246" s="100"/>
      <c r="D1246" s="100"/>
      <c r="E1246" s="100"/>
      <c r="F1246" s="100"/>
      <c r="K1246" s="100"/>
    </row>
    <row r="1247" spans="3:11" x14ac:dyDescent="0.35">
      <c r="C1247" s="100"/>
      <c r="D1247" s="100"/>
      <c r="E1247" s="100"/>
      <c r="F1247" s="100"/>
      <c r="K1247" s="100"/>
    </row>
    <row r="1248" spans="3:11" x14ac:dyDescent="0.35">
      <c r="C1248" s="100"/>
      <c r="D1248" s="100"/>
      <c r="E1248" s="100"/>
      <c r="F1248" s="100"/>
      <c r="K1248" s="100"/>
    </row>
    <row r="1249" spans="3:11" x14ac:dyDescent="0.35">
      <c r="C1249" s="100"/>
      <c r="D1249" s="100"/>
      <c r="E1249" s="100"/>
      <c r="F1249" s="100"/>
      <c r="K1249" s="100"/>
    </row>
    <row r="1250" spans="3:11" x14ac:dyDescent="0.35">
      <c r="C1250" s="100"/>
      <c r="D1250" s="100"/>
      <c r="E1250" s="100"/>
      <c r="F1250" s="100"/>
      <c r="K1250" s="100"/>
    </row>
    <row r="1251" spans="3:11" x14ac:dyDescent="0.35">
      <c r="C1251" s="100"/>
      <c r="D1251" s="100"/>
      <c r="E1251" s="100"/>
      <c r="F1251" s="100"/>
      <c r="K1251" s="100"/>
    </row>
    <row r="1252" spans="3:11" x14ac:dyDescent="0.35">
      <c r="C1252" s="100"/>
      <c r="D1252" s="100"/>
      <c r="E1252" s="100"/>
      <c r="F1252" s="100"/>
      <c r="K1252" s="100"/>
    </row>
    <row r="1253" spans="3:11" x14ac:dyDescent="0.35">
      <c r="C1253" s="100"/>
      <c r="D1253" s="100"/>
      <c r="E1253" s="100"/>
      <c r="F1253" s="100"/>
      <c r="K1253" s="100"/>
    </row>
    <row r="1254" spans="3:11" x14ac:dyDescent="0.35">
      <c r="C1254" s="100"/>
      <c r="D1254" s="100"/>
      <c r="E1254" s="100"/>
      <c r="F1254" s="100"/>
      <c r="K1254" s="100"/>
    </row>
    <row r="1255" spans="3:11" x14ac:dyDescent="0.35">
      <c r="C1255" s="100"/>
      <c r="D1255" s="100"/>
      <c r="E1255" s="100"/>
      <c r="F1255" s="100"/>
      <c r="K1255" s="100"/>
    </row>
    <row r="1256" spans="3:11" x14ac:dyDescent="0.35">
      <c r="C1256" s="100"/>
      <c r="D1256" s="100"/>
      <c r="E1256" s="100"/>
      <c r="F1256" s="100"/>
      <c r="K1256" s="100"/>
    </row>
    <row r="1257" spans="3:11" x14ac:dyDescent="0.35">
      <c r="C1257" s="100"/>
      <c r="D1257" s="100"/>
      <c r="E1257" s="100"/>
      <c r="F1257" s="100"/>
      <c r="K1257" s="100"/>
    </row>
    <row r="1258" spans="3:11" x14ac:dyDescent="0.35">
      <c r="C1258" s="100"/>
      <c r="D1258" s="100"/>
      <c r="E1258" s="100"/>
      <c r="F1258" s="100"/>
      <c r="K1258" s="100"/>
    </row>
    <row r="1259" spans="3:11" x14ac:dyDescent="0.35">
      <c r="C1259" s="100"/>
      <c r="D1259" s="100"/>
      <c r="E1259" s="100"/>
      <c r="F1259" s="100"/>
      <c r="K1259" s="100"/>
    </row>
    <row r="1260" spans="3:11" x14ac:dyDescent="0.35">
      <c r="C1260" s="100"/>
      <c r="D1260" s="100"/>
      <c r="E1260" s="100"/>
      <c r="F1260" s="100"/>
      <c r="K1260" s="100"/>
    </row>
    <row r="1261" spans="3:11" x14ac:dyDescent="0.35">
      <c r="C1261" s="100"/>
      <c r="D1261" s="100"/>
      <c r="E1261" s="100"/>
      <c r="F1261" s="100"/>
      <c r="K1261" s="100"/>
    </row>
    <row r="1262" spans="3:11" x14ac:dyDescent="0.35">
      <c r="C1262" s="100"/>
      <c r="D1262" s="100"/>
      <c r="E1262" s="100"/>
      <c r="F1262" s="100"/>
      <c r="K1262" s="100"/>
    </row>
    <row r="1263" spans="3:11" x14ac:dyDescent="0.35">
      <c r="C1263" s="100"/>
      <c r="D1263" s="100"/>
      <c r="E1263" s="100"/>
      <c r="F1263" s="100"/>
      <c r="K1263" s="100"/>
    </row>
    <row r="1264" spans="3:11" x14ac:dyDescent="0.35">
      <c r="C1264" s="100"/>
      <c r="D1264" s="100"/>
      <c r="E1264" s="100"/>
      <c r="F1264" s="100"/>
      <c r="K1264" s="100"/>
    </row>
    <row r="1265" spans="3:11" x14ac:dyDescent="0.35">
      <c r="C1265" s="100"/>
      <c r="D1265" s="100"/>
      <c r="E1265" s="100"/>
      <c r="F1265" s="100"/>
      <c r="K1265" s="100"/>
    </row>
    <row r="1266" spans="3:11" x14ac:dyDescent="0.35">
      <c r="C1266" s="100"/>
      <c r="D1266" s="100"/>
      <c r="E1266" s="100"/>
      <c r="F1266" s="100"/>
      <c r="K1266" s="100"/>
    </row>
    <row r="1267" spans="3:11" x14ac:dyDescent="0.35">
      <c r="C1267" s="100"/>
      <c r="D1267" s="100"/>
      <c r="E1267" s="100"/>
      <c r="F1267" s="100"/>
      <c r="K1267" s="100"/>
    </row>
    <row r="1268" spans="3:11" x14ac:dyDescent="0.35">
      <c r="C1268" s="100"/>
      <c r="D1268" s="100"/>
      <c r="E1268" s="100"/>
      <c r="F1268" s="100"/>
      <c r="K1268" s="100"/>
    </row>
    <row r="1269" spans="3:11" x14ac:dyDescent="0.35">
      <c r="C1269" s="100"/>
      <c r="D1269" s="100"/>
      <c r="E1269" s="100"/>
      <c r="F1269" s="100"/>
      <c r="K1269" s="100"/>
    </row>
    <row r="1270" spans="3:11" x14ac:dyDescent="0.35">
      <c r="C1270" s="100"/>
      <c r="D1270" s="100"/>
      <c r="E1270" s="100"/>
      <c r="F1270" s="100"/>
      <c r="K1270" s="100"/>
    </row>
    <row r="1271" spans="3:11" x14ac:dyDescent="0.35">
      <c r="C1271" s="100"/>
      <c r="D1271" s="100"/>
      <c r="E1271" s="100"/>
      <c r="F1271" s="100"/>
      <c r="K1271" s="100"/>
    </row>
    <row r="1272" spans="3:11" x14ac:dyDescent="0.35">
      <c r="C1272" s="100"/>
      <c r="D1272" s="100"/>
      <c r="E1272" s="100"/>
      <c r="F1272" s="100"/>
      <c r="K1272" s="100"/>
    </row>
    <row r="1273" spans="3:11" x14ac:dyDescent="0.35">
      <c r="C1273" s="100"/>
      <c r="D1273" s="100"/>
      <c r="E1273" s="100"/>
      <c r="F1273" s="100"/>
      <c r="K1273" s="100"/>
    </row>
    <row r="1274" spans="3:11" x14ac:dyDescent="0.35">
      <c r="C1274" s="100"/>
      <c r="D1274" s="100"/>
      <c r="E1274" s="100"/>
      <c r="F1274" s="100"/>
      <c r="K1274" s="100"/>
    </row>
    <row r="1275" spans="3:11" x14ac:dyDescent="0.35">
      <c r="C1275" s="100"/>
      <c r="D1275" s="100"/>
      <c r="E1275" s="100"/>
      <c r="F1275" s="100"/>
      <c r="K1275" s="100"/>
    </row>
    <row r="1276" spans="3:11" x14ac:dyDescent="0.35">
      <c r="C1276" s="100"/>
      <c r="D1276" s="100"/>
      <c r="E1276" s="100"/>
      <c r="F1276" s="100"/>
      <c r="K1276" s="100"/>
    </row>
    <row r="1277" spans="3:11" x14ac:dyDescent="0.35">
      <c r="C1277" s="100"/>
      <c r="D1277" s="100"/>
      <c r="E1277" s="100"/>
      <c r="F1277" s="100"/>
      <c r="K1277" s="100"/>
    </row>
    <row r="1278" spans="3:11" x14ac:dyDescent="0.35">
      <c r="C1278" s="100"/>
      <c r="D1278" s="100"/>
      <c r="E1278" s="100"/>
      <c r="F1278" s="100"/>
      <c r="K1278" s="100"/>
    </row>
    <row r="1279" spans="3:11" x14ac:dyDescent="0.35">
      <c r="C1279" s="100"/>
      <c r="D1279" s="100"/>
      <c r="E1279" s="100"/>
      <c r="F1279" s="100"/>
      <c r="K1279" s="100"/>
    </row>
    <row r="1280" spans="3:11" x14ac:dyDescent="0.35">
      <c r="C1280" s="100"/>
      <c r="D1280" s="100"/>
      <c r="E1280" s="100"/>
      <c r="F1280" s="100"/>
      <c r="K1280" s="100"/>
    </row>
    <row r="1281" spans="3:11" x14ac:dyDescent="0.35">
      <c r="C1281" s="100"/>
      <c r="D1281" s="100"/>
      <c r="E1281" s="100"/>
      <c r="F1281" s="100"/>
      <c r="K1281" s="100"/>
    </row>
    <row r="1282" spans="3:11" x14ac:dyDescent="0.35">
      <c r="C1282" s="100"/>
      <c r="D1282" s="100"/>
      <c r="E1282" s="100"/>
      <c r="F1282" s="100"/>
      <c r="K1282" s="100"/>
    </row>
    <row r="1283" spans="3:11" x14ac:dyDescent="0.35">
      <c r="C1283" s="100"/>
      <c r="D1283" s="100"/>
      <c r="E1283" s="100"/>
      <c r="F1283" s="100"/>
      <c r="K1283" s="100"/>
    </row>
    <row r="1284" spans="3:11" x14ac:dyDescent="0.35">
      <c r="C1284" s="100"/>
      <c r="D1284" s="100"/>
      <c r="E1284" s="100"/>
      <c r="F1284" s="100"/>
      <c r="K1284" s="100"/>
    </row>
    <row r="1285" spans="3:11" x14ac:dyDescent="0.35">
      <c r="C1285" s="100"/>
      <c r="D1285" s="100"/>
      <c r="E1285" s="100"/>
      <c r="F1285" s="100"/>
      <c r="K1285" s="100"/>
    </row>
    <row r="1286" spans="3:11" x14ac:dyDescent="0.35">
      <c r="C1286" s="100"/>
      <c r="D1286" s="100"/>
      <c r="E1286" s="100"/>
      <c r="F1286" s="100"/>
      <c r="K1286" s="100"/>
    </row>
    <row r="1287" spans="3:11" x14ac:dyDescent="0.35">
      <c r="C1287" s="100"/>
      <c r="D1287" s="100"/>
      <c r="E1287" s="100"/>
      <c r="F1287" s="100"/>
      <c r="K1287" s="100"/>
    </row>
    <row r="1288" spans="3:11" x14ac:dyDescent="0.35">
      <c r="C1288" s="100"/>
      <c r="D1288" s="100"/>
      <c r="E1288" s="100"/>
      <c r="F1288" s="100"/>
      <c r="K1288" s="100"/>
    </row>
    <row r="1289" spans="3:11" x14ac:dyDescent="0.35">
      <c r="C1289" s="100"/>
      <c r="D1289" s="100"/>
      <c r="E1289" s="100"/>
      <c r="F1289" s="100"/>
      <c r="K1289" s="100"/>
    </row>
    <row r="1290" spans="3:11" x14ac:dyDescent="0.35">
      <c r="C1290" s="100"/>
      <c r="D1290" s="100"/>
      <c r="E1290" s="100"/>
      <c r="F1290" s="100"/>
      <c r="K1290" s="100"/>
    </row>
    <row r="1291" spans="3:11" x14ac:dyDescent="0.35">
      <c r="C1291" s="100"/>
      <c r="D1291" s="100"/>
      <c r="E1291" s="100"/>
      <c r="F1291" s="100"/>
      <c r="K1291" s="100"/>
    </row>
    <row r="1292" spans="3:11" x14ac:dyDescent="0.35">
      <c r="C1292" s="100"/>
      <c r="D1292" s="100"/>
      <c r="E1292" s="100"/>
      <c r="F1292" s="100"/>
      <c r="K1292" s="100"/>
    </row>
    <row r="1293" spans="3:11" x14ac:dyDescent="0.35">
      <c r="C1293" s="100"/>
      <c r="D1293" s="100"/>
      <c r="E1293" s="100"/>
      <c r="F1293" s="100"/>
      <c r="K1293" s="100"/>
    </row>
    <row r="1294" spans="3:11" x14ac:dyDescent="0.35">
      <c r="C1294" s="100"/>
      <c r="D1294" s="100"/>
      <c r="E1294" s="100"/>
      <c r="F1294" s="100"/>
      <c r="K1294" s="100"/>
    </row>
    <row r="1295" spans="3:11" x14ac:dyDescent="0.35">
      <c r="C1295" s="100"/>
      <c r="D1295" s="100"/>
      <c r="E1295" s="100"/>
      <c r="F1295" s="100"/>
      <c r="K1295" s="100"/>
    </row>
    <row r="1296" spans="3:11" x14ac:dyDescent="0.35">
      <c r="C1296" s="100"/>
      <c r="D1296" s="100"/>
      <c r="E1296" s="100"/>
      <c r="F1296" s="100"/>
      <c r="K1296" s="100"/>
    </row>
    <row r="1297" spans="3:11" x14ac:dyDescent="0.35">
      <c r="C1297" s="100"/>
      <c r="D1297" s="100"/>
      <c r="E1297" s="100"/>
      <c r="F1297" s="100"/>
      <c r="K1297" s="100"/>
    </row>
    <row r="1298" spans="3:11" x14ac:dyDescent="0.35">
      <c r="C1298" s="100"/>
      <c r="D1298" s="100"/>
      <c r="E1298" s="100"/>
      <c r="F1298" s="100"/>
      <c r="K1298" s="100"/>
    </row>
    <row r="1299" spans="3:11" x14ac:dyDescent="0.35">
      <c r="C1299" s="100"/>
      <c r="D1299" s="100"/>
      <c r="E1299" s="100"/>
      <c r="F1299" s="100"/>
      <c r="K1299" s="100"/>
    </row>
    <row r="1300" spans="3:11" x14ac:dyDescent="0.35">
      <c r="C1300" s="100"/>
      <c r="D1300" s="100"/>
      <c r="E1300" s="100"/>
      <c r="F1300" s="100"/>
      <c r="K1300" s="100"/>
    </row>
    <row r="1301" spans="3:11" x14ac:dyDescent="0.35">
      <c r="C1301" s="100"/>
      <c r="D1301" s="100"/>
      <c r="E1301" s="100"/>
      <c r="F1301" s="100"/>
      <c r="K1301" s="100"/>
    </row>
    <row r="1302" spans="3:11" x14ac:dyDescent="0.35">
      <c r="C1302" s="100"/>
      <c r="D1302" s="100"/>
      <c r="E1302" s="100"/>
      <c r="F1302" s="100"/>
      <c r="K1302" s="100"/>
    </row>
    <row r="1303" spans="3:11" x14ac:dyDescent="0.35">
      <c r="C1303" s="100"/>
      <c r="D1303" s="100"/>
      <c r="E1303" s="100"/>
      <c r="F1303" s="100"/>
      <c r="K1303" s="100"/>
    </row>
    <row r="1304" spans="3:11" x14ac:dyDescent="0.35">
      <c r="C1304" s="100"/>
      <c r="D1304" s="100"/>
      <c r="E1304" s="100"/>
      <c r="F1304" s="100"/>
      <c r="K1304" s="100"/>
    </row>
    <row r="1305" spans="3:11" x14ac:dyDescent="0.35">
      <c r="C1305" s="100"/>
      <c r="D1305" s="100"/>
      <c r="E1305" s="100"/>
      <c r="F1305" s="100"/>
      <c r="K1305" s="100"/>
    </row>
    <row r="1306" spans="3:11" x14ac:dyDescent="0.35">
      <c r="C1306" s="100"/>
      <c r="D1306" s="100"/>
      <c r="E1306" s="100"/>
      <c r="F1306" s="100"/>
      <c r="K1306" s="100"/>
    </row>
    <row r="1307" spans="3:11" x14ac:dyDescent="0.35">
      <c r="C1307" s="100"/>
      <c r="D1307" s="100"/>
      <c r="E1307" s="100"/>
      <c r="F1307" s="100"/>
      <c r="K1307" s="100"/>
    </row>
    <row r="1308" spans="3:11" x14ac:dyDescent="0.35">
      <c r="C1308" s="100"/>
      <c r="D1308" s="100"/>
      <c r="E1308" s="100"/>
      <c r="F1308" s="100"/>
      <c r="K1308" s="100"/>
    </row>
    <row r="1309" spans="3:11" x14ac:dyDescent="0.35">
      <c r="C1309" s="100"/>
      <c r="D1309" s="100"/>
      <c r="E1309" s="100"/>
      <c r="F1309" s="100"/>
      <c r="K1309" s="100"/>
    </row>
    <row r="1310" spans="3:11" x14ac:dyDescent="0.35">
      <c r="C1310" s="100"/>
      <c r="D1310" s="100"/>
      <c r="E1310" s="100"/>
      <c r="F1310" s="100"/>
      <c r="K1310" s="100"/>
    </row>
    <row r="1311" spans="3:11" x14ac:dyDescent="0.35">
      <c r="C1311" s="100"/>
      <c r="D1311" s="100"/>
      <c r="E1311" s="100"/>
      <c r="F1311" s="100"/>
      <c r="K1311" s="100"/>
    </row>
    <row r="1312" spans="3:11" x14ac:dyDescent="0.35">
      <c r="C1312" s="100"/>
      <c r="D1312" s="100"/>
      <c r="E1312" s="100"/>
      <c r="F1312" s="100"/>
      <c r="K1312" s="100"/>
    </row>
    <row r="1313" spans="3:11" x14ac:dyDescent="0.35">
      <c r="C1313" s="100"/>
      <c r="D1313" s="100"/>
      <c r="E1313" s="100"/>
      <c r="F1313" s="100"/>
      <c r="K1313" s="100"/>
    </row>
    <row r="1314" spans="3:11" x14ac:dyDescent="0.35">
      <c r="C1314" s="100"/>
      <c r="D1314" s="100"/>
      <c r="E1314" s="100"/>
      <c r="F1314" s="100"/>
      <c r="K1314" s="100"/>
    </row>
    <row r="1315" spans="3:11" x14ac:dyDescent="0.35">
      <c r="C1315" s="100"/>
      <c r="D1315" s="100"/>
      <c r="E1315" s="100"/>
      <c r="F1315" s="100"/>
      <c r="K1315" s="100"/>
    </row>
    <row r="1316" spans="3:11" x14ac:dyDescent="0.35">
      <c r="C1316" s="100"/>
      <c r="D1316" s="100"/>
      <c r="E1316" s="100"/>
      <c r="F1316" s="100"/>
      <c r="K1316" s="100"/>
    </row>
    <row r="1317" spans="3:11" x14ac:dyDescent="0.35">
      <c r="C1317" s="100"/>
      <c r="D1317" s="100"/>
      <c r="E1317" s="100"/>
      <c r="F1317" s="100"/>
      <c r="K1317" s="100"/>
    </row>
    <row r="1318" spans="3:11" x14ac:dyDescent="0.35">
      <c r="C1318" s="100"/>
      <c r="D1318" s="100"/>
      <c r="E1318" s="100"/>
      <c r="F1318" s="100"/>
      <c r="K1318" s="100"/>
    </row>
    <row r="1319" spans="3:11" x14ac:dyDescent="0.35">
      <c r="C1319" s="100"/>
      <c r="D1319" s="100"/>
      <c r="E1319" s="100"/>
      <c r="F1319" s="100"/>
      <c r="K1319" s="100"/>
    </row>
    <row r="1320" spans="3:11" x14ac:dyDescent="0.35">
      <c r="C1320" s="100"/>
      <c r="D1320" s="100"/>
      <c r="E1320" s="100"/>
      <c r="F1320" s="100"/>
      <c r="K1320" s="100"/>
    </row>
    <row r="1321" spans="3:11" x14ac:dyDescent="0.35">
      <c r="C1321" s="100"/>
      <c r="D1321" s="100"/>
      <c r="E1321" s="100"/>
      <c r="F1321" s="100"/>
      <c r="K1321" s="100"/>
    </row>
    <row r="1322" spans="3:11" x14ac:dyDescent="0.35">
      <c r="C1322" s="100"/>
      <c r="D1322" s="100"/>
      <c r="E1322" s="100"/>
      <c r="F1322" s="100"/>
      <c r="K1322" s="100"/>
    </row>
    <row r="1323" spans="3:11" x14ac:dyDescent="0.35">
      <c r="C1323" s="100"/>
      <c r="D1323" s="100"/>
      <c r="E1323" s="100"/>
      <c r="F1323" s="100"/>
      <c r="K1323" s="100"/>
    </row>
    <row r="1324" spans="3:11" x14ac:dyDescent="0.35">
      <c r="C1324" s="100"/>
      <c r="D1324" s="100"/>
      <c r="E1324" s="100"/>
      <c r="F1324" s="100"/>
      <c r="K1324" s="100"/>
    </row>
    <row r="1325" spans="3:11" x14ac:dyDescent="0.35">
      <c r="C1325" s="100"/>
      <c r="D1325" s="100"/>
      <c r="E1325" s="100"/>
      <c r="F1325" s="100"/>
      <c r="K1325" s="100"/>
    </row>
    <row r="1326" spans="3:11" x14ac:dyDescent="0.35">
      <c r="C1326" s="100"/>
      <c r="D1326" s="100"/>
      <c r="E1326" s="100"/>
      <c r="F1326" s="100"/>
      <c r="K1326" s="100"/>
    </row>
    <row r="1327" spans="3:11" x14ac:dyDescent="0.35">
      <c r="C1327" s="100"/>
      <c r="D1327" s="100"/>
      <c r="E1327" s="100"/>
      <c r="F1327" s="100"/>
      <c r="K1327" s="100"/>
    </row>
    <row r="1328" spans="3:11" x14ac:dyDescent="0.35">
      <c r="C1328" s="100"/>
      <c r="D1328" s="100"/>
      <c r="E1328" s="100"/>
      <c r="F1328" s="100"/>
      <c r="K1328" s="100"/>
    </row>
    <row r="1329" spans="3:11" x14ac:dyDescent="0.35">
      <c r="C1329" s="100"/>
      <c r="D1329" s="100"/>
      <c r="E1329" s="100"/>
      <c r="F1329" s="100"/>
      <c r="K1329" s="100"/>
    </row>
    <row r="1330" spans="3:11" x14ac:dyDescent="0.35">
      <c r="C1330" s="100"/>
      <c r="D1330" s="100"/>
      <c r="E1330" s="100"/>
      <c r="F1330" s="100"/>
      <c r="K1330" s="100"/>
    </row>
    <row r="1331" spans="3:11" x14ac:dyDescent="0.35">
      <c r="C1331" s="100"/>
      <c r="D1331" s="100"/>
      <c r="E1331" s="100"/>
      <c r="F1331" s="100"/>
      <c r="K1331" s="100"/>
    </row>
    <row r="1332" spans="3:11" x14ac:dyDescent="0.35">
      <c r="C1332" s="100"/>
      <c r="D1332" s="100"/>
      <c r="E1332" s="100"/>
      <c r="F1332" s="100"/>
      <c r="K1332" s="100"/>
    </row>
    <row r="1333" spans="3:11" x14ac:dyDescent="0.35">
      <c r="C1333" s="100"/>
      <c r="D1333" s="100"/>
      <c r="E1333" s="100"/>
      <c r="F1333" s="100"/>
      <c r="K1333" s="100"/>
    </row>
    <row r="1334" spans="3:11" x14ac:dyDescent="0.35">
      <c r="C1334" s="100"/>
      <c r="D1334" s="100"/>
      <c r="E1334" s="100"/>
      <c r="F1334" s="100"/>
      <c r="K1334" s="100"/>
    </row>
    <row r="1335" spans="3:11" x14ac:dyDescent="0.35">
      <c r="C1335" s="100"/>
      <c r="D1335" s="100"/>
      <c r="E1335" s="100"/>
      <c r="F1335" s="100"/>
      <c r="K1335" s="100"/>
    </row>
    <row r="1336" spans="3:11" x14ac:dyDescent="0.35">
      <c r="C1336" s="100"/>
      <c r="D1336" s="100"/>
      <c r="E1336" s="100"/>
      <c r="F1336" s="100"/>
      <c r="K1336" s="100"/>
    </row>
    <row r="1337" spans="3:11" x14ac:dyDescent="0.35">
      <c r="C1337" s="100"/>
      <c r="D1337" s="100"/>
      <c r="E1337" s="100"/>
      <c r="F1337" s="100"/>
      <c r="K1337" s="100"/>
    </row>
    <row r="1338" spans="3:11" x14ac:dyDescent="0.35">
      <c r="C1338" s="100"/>
      <c r="D1338" s="100"/>
      <c r="E1338" s="100"/>
      <c r="F1338" s="100"/>
      <c r="K1338" s="100"/>
    </row>
    <row r="1339" spans="3:11" x14ac:dyDescent="0.35">
      <c r="C1339" s="100"/>
      <c r="D1339" s="100"/>
      <c r="E1339" s="100"/>
      <c r="F1339" s="100"/>
      <c r="K1339" s="100"/>
    </row>
    <row r="1340" spans="3:11" x14ac:dyDescent="0.35">
      <c r="C1340" s="100"/>
      <c r="D1340" s="100"/>
      <c r="E1340" s="100"/>
      <c r="F1340" s="100"/>
      <c r="K1340" s="100"/>
    </row>
    <row r="1341" spans="3:11" x14ac:dyDescent="0.35">
      <c r="C1341" s="100"/>
      <c r="D1341" s="100"/>
      <c r="E1341" s="100"/>
      <c r="F1341" s="100"/>
      <c r="K1341" s="100"/>
    </row>
    <row r="1342" spans="3:11" x14ac:dyDescent="0.35">
      <c r="C1342" s="100"/>
      <c r="D1342" s="100"/>
      <c r="E1342" s="100"/>
      <c r="F1342" s="100"/>
      <c r="K1342" s="100"/>
    </row>
    <row r="1343" spans="3:11" x14ac:dyDescent="0.35">
      <c r="C1343" s="100"/>
      <c r="D1343" s="100"/>
      <c r="E1343" s="100"/>
      <c r="F1343" s="100"/>
      <c r="K1343" s="100"/>
    </row>
    <row r="1344" spans="3:11" x14ac:dyDescent="0.35">
      <c r="C1344" s="100"/>
      <c r="D1344" s="100"/>
      <c r="E1344" s="100"/>
      <c r="F1344" s="100"/>
      <c r="K1344" s="100"/>
    </row>
    <row r="1345" spans="3:11" x14ac:dyDescent="0.35">
      <c r="C1345" s="100"/>
      <c r="D1345" s="100"/>
      <c r="E1345" s="100"/>
      <c r="F1345" s="100"/>
      <c r="K1345" s="100"/>
    </row>
    <row r="1346" spans="3:11" x14ac:dyDescent="0.35">
      <c r="C1346" s="100"/>
      <c r="D1346" s="100"/>
      <c r="E1346" s="100"/>
      <c r="F1346" s="100"/>
      <c r="K1346" s="100"/>
    </row>
    <row r="1347" spans="3:11" x14ac:dyDescent="0.35">
      <c r="C1347" s="100"/>
      <c r="D1347" s="100"/>
      <c r="E1347" s="100"/>
      <c r="F1347" s="100"/>
      <c r="K1347" s="100"/>
    </row>
    <row r="1348" spans="3:11" x14ac:dyDescent="0.35">
      <c r="C1348" s="100"/>
      <c r="D1348" s="100"/>
      <c r="E1348" s="100"/>
      <c r="F1348" s="100"/>
      <c r="K1348" s="100"/>
    </row>
    <row r="1349" spans="3:11" x14ac:dyDescent="0.35">
      <c r="C1349" s="100"/>
      <c r="D1349" s="100"/>
      <c r="E1349" s="100"/>
      <c r="F1349" s="100"/>
      <c r="K1349" s="100"/>
    </row>
    <row r="1350" spans="3:11" x14ac:dyDescent="0.35">
      <c r="C1350" s="100"/>
      <c r="D1350" s="100"/>
      <c r="E1350" s="100"/>
      <c r="F1350" s="100"/>
      <c r="K1350" s="100"/>
    </row>
    <row r="1351" spans="3:11" x14ac:dyDescent="0.35">
      <c r="C1351" s="100"/>
      <c r="D1351" s="100"/>
      <c r="E1351" s="100"/>
      <c r="F1351" s="100"/>
      <c r="K1351" s="100"/>
    </row>
    <row r="1352" spans="3:11" x14ac:dyDescent="0.35">
      <c r="C1352" s="100"/>
      <c r="D1352" s="100"/>
      <c r="E1352" s="100"/>
      <c r="F1352" s="100"/>
      <c r="K1352" s="100"/>
    </row>
    <row r="1353" spans="3:11" x14ac:dyDescent="0.35">
      <c r="C1353" s="100"/>
      <c r="D1353" s="100"/>
      <c r="E1353" s="100"/>
      <c r="F1353" s="100"/>
      <c r="K1353" s="100"/>
    </row>
    <row r="1354" spans="3:11" x14ac:dyDescent="0.35">
      <c r="C1354" s="100"/>
      <c r="D1354" s="100"/>
      <c r="E1354" s="100"/>
      <c r="F1354" s="100"/>
      <c r="K1354" s="100"/>
    </row>
    <row r="1355" spans="3:11" x14ac:dyDescent="0.35">
      <c r="C1355" s="100"/>
      <c r="D1355" s="100"/>
      <c r="E1355" s="100"/>
      <c r="F1355" s="100"/>
      <c r="K1355" s="100"/>
    </row>
    <row r="1356" spans="3:11" x14ac:dyDescent="0.35">
      <c r="C1356" s="100"/>
      <c r="D1356" s="100"/>
      <c r="E1356" s="100"/>
      <c r="F1356" s="100"/>
      <c r="K1356" s="100"/>
    </row>
    <row r="1357" spans="3:11" x14ac:dyDescent="0.35">
      <c r="C1357" s="100"/>
      <c r="D1357" s="100"/>
      <c r="E1357" s="100"/>
      <c r="F1357" s="100"/>
      <c r="K1357" s="100"/>
    </row>
    <row r="1358" spans="3:11" x14ac:dyDescent="0.35">
      <c r="C1358" s="100"/>
      <c r="D1358" s="100"/>
      <c r="E1358" s="100"/>
      <c r="F1358" s="100"/>
      <c r="K1358" s="100"/>
    </row>
    <row r="1359" spans="3:11" x14ac:dyDescent="0.35">
      <c r="C1359" s="100"/>
      <c r="D1359" s="100"/>
      <c r="E1359" s="100"/>
      <c r="F1359" s="100"/>
      <c r="K1359" s="100"/>
    </row>
    <row r="1360" spans="3:11" x14ac:dyDescent="0.35">
      <c r="C1360" s="100"/>
      <c r="D1360" s="100"/>
      <c r="E1360" s="100"/>
      <c r="F1360" s="100"/>
      <c r="K1360" s="100"/>
    </row>
    <row r="1361" spans="3:11" x14ac:dyDescent="0.35">
      <c r="C1361" s="100"/>
      <c r="D1361" s="100"/>
      <c r="E1361" s="100"/>
      <c r="F1361" s="100"/>
      <c r="K1361" s="100"/>
    </row>
    <row r="1362" spans="3:11" x14ac:dyDescent="0.35">
      <c r="C1362" s="100"/>
      <c r="D1362" s="100"/>
      <c r="E1362" s="100"/>
      <c r="F1362" s="100"/>
      <c r="K1362" s="100"/>
    </row>
    <row r="1363" spans="3:11" x14ac:dyDescent="0.35">
      <c r="C1363" s="100"/>
      <c r="D1363" s="100"/>
      <c r="E1363" s="100"/>
      <c r="F1363" s="100"/>
      <c r="K1363" s="100"/>
    </row>
    <row r="1364" spans="3:11" x14ac:dyDescent="0.35">
      <c r="C1364" s="100"/>
      <c r="D1364" s="100"/>
      <c r="E1364" s="100"/>
      <c r="F1364" s="100"/>
      <c r="K1364" s="100"/>
    </row>
    <row r="1365" spans="3:11" x14ac:dyDescent="0.35">
      <c r="C1365" s="100"/>
      <c r="D1365" s="100"/>
      <c r="E1365" s="100"/>
      <c r="F1365" s="100"/>
      <c r="K1365" s="100"/>
    </row>
    <row r="1366" spans="3:11" x14ac:dyDescent="0.35">
      <c r="C1366" s="100"/>
      <c r="D1366" s="100"/>
      <c r="E1366" s="100"/>
      <c r="F1366" s="100"/>
      <c r="K1366" s="100"/>
    </row>
    <row r="1367" spans="3:11" x14ac:dyDescent="0.35">
      <c r="C1367" s="100"/>
      <c r="D1367" s="100"/>
      <c r="E1367" s="100"/>
      <c r="F1367" s="100"/>
      <c r="K1367" s="100"/>
    </row>
    <row r="1368" spans="3:11" x14ac:dyDescent="0.35">
      <c r="C1368" s="100"/>
      <c r="D1368" s="100"/>
      <c r="E1368" s="100"/>
      <c r="F1368" s="100"/>
      <c r="K1368" s="100"/>
    </row>
    <row r="1369" spans="3:11" x14ac:dyDescent="0.35">
      <c r="C1369" s="100"/>
      <c r="D1369" s="100"/>
      <c r="E1369" s="100"/>
      <c r="F1369" s="100"/>
      <c r="K1369" s="100"/>
    </row>
    <row r="1370" spans="3:11" x14ac:dyDescent="0.35">
      <c r="C1370" s="100"/>
      <c r="D1370" s="100"/>
      <c r="E1370" s="100"/>
      <c r="F1370" s="100"/>
      <c r="K1370" s="100"/>
    </row>
    <row r="1371" spans="3:11" x14ac:dyDescent="0.35">
      <c r="C1371" s="100"/>
      <c r="D1371" s="100"/>
      <c r="E1371" s="100"/>
      <c r="F1371" s="100"/>
      <c r="K1371" s="100"/>
    </row>
    <row r="1372" spans="3:11" x14ac:dyDescent="0.35">
      <c r="C1372" s="100"/>
      <c r="D1372" s="100"/>
      <c r="E1372" s="100"/>
      <c r="F1372" s="100"/>
      <c r="K1372" s="100"/>
    </row>
    <row r="1373" spans="3:11" x14ac:dyDescent="0.35">
      <c r="C1373" s="100"/>
      <c r="D1373" s="100"/>
      <c r="E1373" s="100"/>
      <c r="F1373" s="100"/>
      <c r="K1373" s="100"/>
    </row>
    <row r="1374" spans="3:11" x14ac:dyDescent="0.35">
      <c r="C1374" s="100"/>
      <c r="D1374" s="100"/>
      <c r="E1374" s="100"/>
      <c r="F1374" s="100"/>
      <c r="K1374" s="100"/>
    </row>
    <row r="1375" spans="3:11" x14ac:dyDescent="0.35">
      <c r="C1375" s="100"/>
      <c r="D1375" s="100"/>
      <c r="E1375" s="100"/>
      <c r="F1375" s="100"/>
      <c r="K1375" s="100"/>
    </row>
    <row r="1376" spans="3:11" x14ac:dyDescent="0.35">
      <c r="C1376" s="100"/>
      <c r="D1376" s="100"/>
      <c r="E1376" s="100"/>
      <c r="F1376" s="100"/>
      <c r="K1376" s="100"/>
    </row>
    <row r="1377" spans="3:11" x14ac:dyDescent="0.35">
      <c r="C1377" s="100"/>
      <c r="D1377" s="100"/>
      <c r="E1377" s="100"/>
      <c r="F1377" s="100"/>
      <c r="K1377" s="100"/>
    </row>
    <row r="1378" spans="3:11" x14ac:dyDescent="0.35">
      <c r="C1378" s="100"/>
      <c r="D1378" s="100"/>
      <c r="E1378" s="100"/>
      <c r="F1378" s="100"/>
      <c r="K1378" s="100"/>
    </row>
    <row r="1379" spans="3:11" x14ac:dyDescent="0.35">
      <c r="C1379" s="100"/>
      <c r="D1379" s="100"/>
      <c r="E1379" s="100"/>
      <c r="F1379" s="100"/>
      <c r="K1379" s="100"/>
    </row>
    <row r="1380" spans="3:11" x14ac:dyDescent="0.35">
      <c r="C1380" s="100"/>
      <c r="D1380" s="100"/>
      <c r="E1380" s="100"/>
      <c r="F1380" s="100"/>
      <c r="K1380" s="100"/>
    </row>
    <row r="1381" spans="3:11" x14ac:dyDescent="0.35">
      <c r="C1381" s="100"/>
      <c r="D1381" s="100"/>
      <c r="E1381" s="100"/>
      <c r="F1381" s="100"/>
      <c r="K1381" s="100"/>
    </row>
    <row r="1382" spans="3:11" x14ac:dyDescent="0.35">
      <c r="C1382" s="100"/>
      <c r="D1382" s="100"/>
      <c r="E1382" s="100"/>
      <c r="F1382" s="100"/>
      <c r="K1382" s="100"/>
    </row>
    <row r="1383" spans="3:11" x14ac:dyDescent="0.35">
      <c r="C1383" s="100"/>
      <c r="D1383" s="100"/>
      <c r="E1383" s="100"/>
      <c r="F1383" s="100"/>
      <c r="K1383" s="100"/>
    </row>
    <row r="1384" spans="3:11" x14ac:dyDescent="0.35">
      <c r="C1384" s="100"/>
      <c r="D1384" s="100"/>
      <c r="E1384" s="100"/>
      <c r="F1384" s="100"/>
      <c r="K1384" s="100"/>
    </row>
    <row r="1385" spans="3:11" x14ac:dyDescent="0.35">
      <c r="C1385" s="100"/>
      <c r="D1385" s="100"/>
      <c r="E1385" s="100"/>
      <c r="F1385" s="100"/>
      <c r="K1385" s="100"/>
    </row>
    <row r="1386" spans="3:11" x14ac:dyDescent="0.35">
      <c r="C1386" s="100"/>
      <c r="D1386" s="100"/>
      <c r="E1386" s="100"/>
      <c r="F1386" s="100"/>
      <c r="K1386" s="100"/>
    </row>
    <row r="1387" spans="3:11" x14ac:dyDescent="0.35">
      <c r="C1387" s="100"/>
      <c r="D1387" s="100"/>
      <c r="E1387" s="100"/>
      <c r="F1387" s="100"/>
      <c r="K1387" s="100"/>
    </row>
    <row r="1388" spans="3:11" x14ac:dyDescent="0.35">
      <c r="C1388" s="100"/>
      <c r="D1388" s="100"/>
      <c r="E1388" s="100"/>
      <c r="F1388" s="100"/>
      <c r="K1388" s="100"/>
    </row>
    <row r="1389" spans="3:11" x14ac:dyDescent="0.35">
      <c r="C1389" s="100"/>
      <c r="D1389" s="100"/>
      <c r="E1389" s="100"/>
      <c r="F1389" s="100"/>
      <c r="K1389" s="100"/>
    </row>
    <row r="1390" spans="3:11" x14ac:dyDescent="0.35">
      <c r="C1390" s="100"/>
      <c r="D1390" s="100"/>
      <c r="E1390" s="100"/>
      <c r="F1390" s="100"/>
      <c r="K1390" s="100"/>
    </row>
    <row r="1391" spans="3:11" x14ac:dyDescent="0.35">
      <c r="C1391" s="100"/>
      <c r="D1391" s="100"/>
      <c r="E1391" s="100"/>
      <c r="F1391" s="100"/>
      <c r="K1391" s="100"/>
    </row>
    <row r="1392" spans="3:11" x14ac:dyDescent="0.35">
      <c r="C1392" s="100"/>
      <c r="D1392" s="100"/>
      <c r="E1392" s="100"/>
      <c r="F1392" s="100"/>
      <c r="K1392" s="100"/>
    </row>
    <row r="1393" spans="3:11" x14ac:dyDescent="0.35">
      <c r="C1393" s="100"/>
      <c r="D1393" s="100"/>
      <c r="E1393" s="100"/>
      <c r="F1393" s="100"/>
      <c r="K1393" s="100"/>
    </row>
    <row r="1394" spans="3:11" x14ac:dyDescent="0.35">
      <c r="C1394" s="100"/>
      <c r="D1394" s="100"/>
      <c r="E1394" s="100"/>
      <c r="F1394" s="100"/>
      <c r="K1394" s="100"/>
    </row>
    <row r="1395" spans="3:11" x14ac:dyDescent="0.35">
      <c r="C1395" s="100"/>
      <c r="D1395" s="100"/>
      <c r="E1395" s="100"/>
      <c r="F1395" s="100"/>
      <c r="K1395" s="100"/>
    </row>
    <row r="1396" spans="3:11" x14ac:dyDescent="0.35">
      <c r="C1396" s="100"/>
      <c r="D1396" s="100"/>
      <c r="E1396" s="100"/>
      <c r="F1396" s="100"/>
      <c r="K1396" s="100"/>
    </row>
    <row r="1397" spans="3:11" x14ac:dyDescent="0.35">
      <c r="C1397" s="100"/>
      <c r="D1397" s="100"/>
      <c r="E1397" s="100"/>
      <c r="F1397" s="100"/>
      <c r="K1397" s="100"/>
    </row>
    <row r="1398" spans="3:11" x14ac:dyDescent="0.35">
      <c r="C1398" s="100"/>
      <c r="D1398" s="100"/>
      <c r="E1398" s="100"/>
      <c r="F1398" s="100"/>
      <c r="K1398" s="100"/>
    </row>
    <row r="1399" spans="3:11" x14ac:dyDescent="0.35">
      <c r="C1399" s="100"/>
      <c r="D1399" s="100"/>
      <c r="E1399" s="100"/>
      <c r="F1399" s="100"/>
      <c r="K1399" s="100"/>
    </row>
    <row r="1400" spans="3:11" x14ac:dyDescent="0.35">
      <c r="C1400" s="100"/>
      <c r="D1400" s="100"/>
      <c r="E1400" s="100"/>
      <c r="F1400" s="100"/>
      <c r="K1400" s="100"/>
    </row>
    <row r="1401" spans="3:11" x14ac:dyDescent="0.35">
      <c r="C1401" s="100"/>
      <c r="D1401" s="100"/>
      <c r="E1401" s="100"/>
      <c r="F1401" s="100"/>
      <c r="K1401" s="100"/>
    </row>
    <row r="1402" spans="3:11" x14ac:dyDescent="0.35">
      <c r="C1402" s="100"/>
      <c r="D1402" s="100"/>
      <c r="E1402" s="100"/>
      <c r="F1402" s="100"/>
      <c r="K1402" s="100"/>
    </row>
    <row r="1403" spans="3:11" x14ac:dyDescent="0.35">
      <c r="C1403" s="100"/>
      <c r="D1403" s="100"/>
      <c r="E1403" s="100"/>
      <c r="F1403" s="100"/>
      <c r="K1403" s="100"/>
    </row>
    <row r="1404" spans="3:11" x14ac:dyDescent="0.35">
      <c r="C1404" s="100"/>
      <c r="D1404" s="100"/>
      <c r="E1404" s="100"/>
      <c r="F1404" s="100"/>
      <c r="K1404" s="100"/>
    </row>
    <row r="1405" spans="3:11" x14ac:dyDescent="0.35">
      <c r="C1405" s="100"/>
      <c r="D1405" s="100"/>
      <c r="E1405" s="100"/>
      <c r="F1405" s="100"/>
      <c r="K1405" s="100"/>
    </row>
    <row r="1406" spans="3:11" x14ac:dyDescent="0.35">
      <c r="C1406" s="100"/>
      <c r="D1406" s="100"/>
      <c r="E1406" s="100"/>
      <c r="F1406" s="100"/>
      <c r="K1406" s="100"/>
    </row>
    <row r="1407" spans="3:11" x14ac:dyDescent="0.35">
      <c r="C1407" s="100"/>
      <c r="D1407" s="100"/>
      <c r="E1407" s="100"/>
      <c r="F1407" s="100"/>
      <c r="K1407" s="100"/>
    </row>
    <row r="1408" spans="3:11" x14ac:dyDescent="0.35">
      <c r="C1408" s="100"/>
      <c r="D1408" s="100"/>
      <c r="E1408" s="100"/>
      <c r="F1408" s="100"/>
      <c r="K1408" s="100"/>
    </row>
    <row r="1409" spans="3:11" x14ac:dyDescent="0.35">
      <c r="C1409" s="100"/>
      <c r="D1409" s="100"/>
      <c r="E1409" s="100"/>
      <c r="F1409" s="100"/>
      <c r="K1409" s="100"/>
    </row>
    <row r="1410" spans="3:11" x14ac:dyDescent="0.35">
      <c r="C1410" s="100"/>
      <c r="D1410" s="100"/>
      <c r="E1410" s="100"/>
      <c r="F1410" s="100"/>
      <c r="K1410" s="100"/>
    </row>
    <row r="1411" spans="3:11" x14ac:dyDescent="0.35">
      <c r="C1411" s="100"/>
      <c r="D1411" s="100"/>
      <c r="E1411" s="100"/>
      <c r="F1411" s="100"/>
      <c r="K1411" s="100"/>
    </row>
    <row r="1412" spans="3:11" x14ac:dyDescent="0.35">
      <c r="C1412" s="100"/>
      <c r="D1412" s="100"/>
      <c r="E1412" s="100"/>
      <c r="F1412" s="100"/>
      <c r="K1412" s="100"/>
    </row>
    <row r="1413" spans="3:11" x14ac:dyDescent="0.35">
      <c r="C1413" s="100"/>
      <c r="D1413" s="100"/>
      <c r="E1413" s="100"/>
      <c r="F1413" s="100"/>
      <c r="K1413" s="100"/>
    </row>
    <row r="1414" spans="3:11" x14ac:dyDescent="0.35">
      <c r="C1414" s="100"/>
      <c r="D1414" s="100"/>
      <c r="E1414" s="100"/>
      <c r="F1414" s="100"/>
      <c r="K1414" s="100"/>
    </row>
    <row r="1415" spans="3:11" x14ac:dyDescent="0.35">
      <c r="C1415" s="100"/>
      <c r="D1415" s="100"/>
      <c r="E1415" s="100"/>
      <c r="F1415" s="100"/>
      <c r="K1415" s="100"/>
    </row>
    <row r="1416" spans="3:11" x14ac:dyDescent="0.35">
      <c r="C1416" s="100"/>
      <c r="D1416" s="100"/>
      <c r="E1416" s="100"/>
      <c r="F1416" s="100"/>
      <c r="K1416" s="100"/>
    </row>
    <row r="1417" spans="3:11" x14ac:dyDescent="0.35">
      <c r="C1417" s="100"/>
      <c r="D1417" s="100"/>
      <c r="E1417" s="100"/>
      <c r="F1417" s="100"/>
      <c r="K1417" s="100"/>
    </row>
    <row r="1418" spans="3:11" x14ac:dyDescent="0.35">
      <c r="C1418" s="100"/>
      <c r="D1418" s="100"/>
      <c r="E1418" s="100"/>
      <c r="F1418" s="100"/>
      <c r="K1418" s="100"/>
    </row>
    <row r="1419" spans="3:11" x14ac:dyDescent="0.35">
      <c r="C1419" s="100"/>
      <c r="D1419" s="100"/>
      <c r="E1419" s="100"/>
      <c r="F1419" s="100"/>
      <c r="K1419" s="100"/>
    </row>
    <row r="1420" spans="3:11" x14ac:dyDescent="0.35">
      <c r="C1420" s="100"/>
      <c r="D1420" s="100"/>
      <c r="E1420" s="100"/>
      <c r="F1420" s="100"/>
      <c r="K1420" s="100"/>
    </row>
    <row r="1421" spans="3:11" x14ac:dyDescent="0.35">
      <c r="C1421" s="100"/>
      <c r="D1421" s="100"/>
      <c r="E1421" s="100"/>
      <c r="F1421" s="100"/>
      <c r="K1421" s="100"/>
    </row>
    <row r="1422" spans="3:11" x14ac:dyDescent="0.35">
      <c r="C1422" s="100"/>
      <c r="D1422" s="100"/>
      <c r="E1422" s="100"/>
      <c r="F1422" s="100"/>
      <c r="K1422" s="100"/>
    </row>
    <row r="1423" spans="3:11" x14ac:dyDescent="0.35">
      <c r="C1423" s="100"/>
      <c r="D1423" s="100"/>
      <c r="E1423" s="100"/>
      <c r="F1423" s="100"/>
      <c r="K1423" s="100"/>
    </row>
    <row r="1424" spans="3:11" x14ac:dyDescent="0.35">
      <c r="C1424" s="100"/>
      <c r="D1424" s="100"/>
      <c r="E1424" s="100"/>
      <c r="F1424" s="100"/>
      <c r="K1424" s="100"/>
    </row>
    <row r="1425" spans="3:11" x14ac:dyDescent="0.35">
      <c r="C1425" s="100"/>
      <c r="D1425" s="100"/>
      <c r="E1425" s="100"/>
      <c r="F1425" s="100"/>
      <c r="K1425" s="100"/>
    </row>
    <row r="1426" spans="3:11" x14ac:dyDescent="0.35">
      <c r="C1426" s="100"/>
      <c r="D1426" s="100"/>
      <c r="E1426" s="100"/>
      <c r="F1426" s="100"/>
      <c r="K1426" s="100"/>
    </row>
    <row r="1427" spans="3:11" x14ac:dyDescent="0.35">
      <c r="C1427" s="100"/>
      <c r="D1427" s="100"/>
      <c r="E1427" s="100"/>
      <c r="F1427" s="100"/>
      <c r="K1427" s="100"/>
    </row>
    <row r="1428" spans="3:11" x14ac:dyDescent="0.35">
      <c r="C1428" s="100"/>
      <c r="D1428" s="100"/>
      <c r="E1428" s="100"/>
      <c r="F1428" s="100"/>
      <c r="K1428" s="100"/>
    </row>
    <row r="1429" spans="3:11" x14ac:dyDescent="0.35">
      <c r="C1429" s="100"/>
      <c r="D1429" s="100"/>
      <c r="E1429" s="100"/>
      <c r="F1429" s="100"/>
      <c r="K1429" s="100"/>
    </row>
    <row r="1430" spans="3:11" x14ac:dyDescent="0.35">
      <c r="C1430" s="100"/>
      <c r="D1430" s="100"/>
      <c r="E1430" s="100"/>
      <c r="F1430" s="100"/>
      <c r="K1430" s="100"/>
    </row>
    <row r="1431" spans="3:11" x14ac:dyDescent="0.35">
      <c r="C1431" s="100"/>
      <c r="D1431" s="100"/>
      <c r="E1431" s="100"/>
      <c r="F1431" s="100"/>
      <c r="K1431" s="100"/>
    </row>
    <row r="1432" spans="3:11" x14ac:dyDescent="0.35">
      <c r="C1432" s="100"/>
      <c r="D1432" s="100"/>
      <c r="E1432" s="100"/>
      <c r="F1432" s="100"/>
      <c r="K1432" s="100"/>
    </row>
    <row r="1433" spans="3:11" x14ac:dyDescent="0.35">
      <c r="C1433" s="100"/>
      <c r="D1433" s="100"/>
      <c r="E1433" s="100"/>
      <c r="F1433" s="100"/>
      <c r="K1433" s="100"/>
    </row>
    <row r="1434" spans="3:11" x14ac:dyDescent="0.35">
      <c r="C1434" s="100"/>
      <c r="D1434" s="100"/>
      <c r="E1434" s="100"/>
      <c r="F1434" s="100"/>
      <c r="K1434" s="100"/>
    </row>
    <row r="1435" spans="3:11" x14ac:dyDescent="0.35">
      <c r="C1435" s="100"/>
      <c r="D1435" s="100"/>
      <c r="E1435" s="100"/>
      <c r="F1435" s="100"/>
      <c r="K1435" s="100"/>
    </row>
    <row r="1436" spans="3:11" x14ac:dyDescent="0.35">
      <c r="C1436" s="100"/>
      <c r="D1436" s="100"/>
      <c r="E1436" s="100"/>
      <c r="F1436" s="100"/>
      <c r="K1436" s="100"/>
    </row>
    <row r="1437" spans="3:11" x14ac:dyDescent="0.35">
      <c r="C1437" s="100"/>
      <c r="D1437" s="100"/>
      <c r="E1437" s="100"/>
      <c r="F1437" s="100"/>
      <c r="K1437" s="100"/>
    </row>
    <row r="1438" spans="3:11" x14ac:dyDescent="0.35">
      <c r="C1438" s="100"/>
      <c r="D1438" s="100"/>
      <c r="E1438" s="100"/>
      <c r="F1438" s="100"/>
      <c r="K1438" s="100"/>
    </row>
    <row r="1439" spans="3:11" x14ac:dyDescent="0.35">
      <c r="C1439" s="100"/>
      <c r="D1439" s="100"/>
      <c r="E1439" s="100"/>
      <c r="F1439" s="100"/>
      <c r="K1439" s="100"/>
    </row>
    <row r="1440" spans="3:11" x14ac:dyDescent="0.35">
      <c r="C1440" s="100"/>
      <c r="D1440" s="100"/>
      <c r="E1440" s="100"/>
      <c r="F1440" s="100"/>
      <c r="K1440" s="100"/>
    </row>
    <row r="1441" spans="3:11" x14ac:dyDescent="0.35">
      <c r="C1441" s="100"/>
      <c r="D1441" s="100"/>
      <c r="E1441" s="100"/>
      <c r="F1441" s="100"/>
      <c r="K1441" s="100"/>
    </row>
    <row r="1442" spans="3:11" x14ac:dyDescent="0.35">
      <c r="C1442" s="100"/>
      <c r="D1442" s="100"/>
      <c r="E1442" s="100"/>
      <c r="F1442" s="100"/>
      <c r="K1442" s="100"/>
    </row>
    <row r="1443" spans="3:11" x14ac:dyDescent="0.35">
      <c r="C1443" s="100"/>
      <c r="D1443" s="100"/>
      <c r="E1443" s="100"/>
      <c r="F1443" s="100"/>
      <c r="K1443" s="100"/>
    </row>
    <row r="1444" spans="3:11" x14ac:dyDescent="0.35">
      <c r="C1444" s="100"/>
      <c r="D1444" s="100"/>
      <c r="E1444" s="100"/>
      <c r="F1444" s="100"/>
      <c r="K1444" s="100"/>
    </row>
    <row r="1445" spans="3:11" x14ac:dyDescent="0.35">
      <c r="C1445" s="100"/>
      <c r="D1445" s="100"/>
      <c r="E1445" s="100"/>
      <c r="F1445" s="100"/>
      <c r="K1445" s="100"/>
    </row>
    <row r="1446" spans="3:11" x14ac:dyDescent="0.35">
      <c r="C1446" s="100"/>
      <c r="D1446" s="100"/>
      <c r="E1446" s="100"/>
      <c r="F1446" s="100"/>
      <c r="K1446" s="100"/>
    </row>
    <row r="1447" spans="3:11" x14ac:dyDescent="0.35">
      <c r="C1447" s="100"/>
      <c r="D1447" s="100"/>
      <c r="E1447" s="100"/>
      <c r="F1447" s="100"/>
      <c r="K1447" s="100"/>
    </row>
    <row r="1448" spans="3:11" x14ac:dyDescent="0.35">
      <c r="C1448" s="100"/>
      <c r="D1448" s="100"/>
      <c r="E1448" s="100"/>
      <c r="F1448" s="100"/>
      <c r="K1448" s="100"/>
    </row>
    <row r="1449" spans="3:11" x14ac:dyDescent="0.35">
      <c r="C1449" s="100"/>
      <c r="D1449" s="100"/>
      <c r="E1449" s="100"/>
      <c r="F1449" s="100"/>
      <c r="K1449" s="100"/>
    </row>
    <row r="1450" spans="3:11" x14ac:dyDescent="0.35">
      <c r="C1450" s="100"/>
      <c r="D1450" s="100"/>
      <c r="E1450" s="100"/>
      <c r="F1450" s="100"/>
      <c r="K1450" s="100"/>
    </row>
    <row r="1451" spans="3:11" x14ac:dyDescent="0.35">
      <c r="C1451" s="100"/>
      <c r="D1451" s="100"/>
      <c r="E1451" s="100"/>
      <c r="F1451" s="100"/>
      <c r="K1451" s="100"/>
    </row>
    <row r="1452" spans="3:11" x14ac:dyDescent="0.35">
      <c r="C1452" s="100"/>
      <c r="D1452" s="100"/>
      <c r="E1452" s="100"/>
      <c r="F1452" s="100"/>
      <c r="K1452" s="100"/>
    </row>
    <row r="1453" spans="3:11" x14ac:dyDescent="0.35">
      <c r="C1453" s="100"/>
      <c r="D1453" s="100"/>
      <c r="E1453" s="100"/>
      <c r="F1453" s="100"/>
      <c r="K1453" s="100"/>
    </row>
    <row r="1454" spans="3:11" x14ac:dyDescent="0.35">
      <c r="C1454" s="100"/>
      <c r="D1454" s="100"/>
      <c r="E1454" s="100"/>
      <c r="F1454" s="100"/>
      <c r="K1454" s="100"/>
    </row>
    <row r="1455" spans="3:11" x14ac:dyDescent="0.35">
      <c r="C1455" s="100"/>
      <c r="D1455" s="100"/>
      <c r="E1455" s="100"/>
      <c r="F1455" s="100"/>
      <c r="K1455" s="100"/>
    </row>
    <row r="1456" spans="3:11" x14ac:dyDescent="0.35">
      <c r="C1456" s="100"/>
      <c r="D1456" s="100"/>
      <c r="E1456" s="100"/>
      <c r="F1456" s="100"/>
      <c r="K1456" s="100"/>
    </row>
    <row r="1457" spans="3:11" x14ac:dyDescent="0.35">
      <c r="C1457" s="100"/>
      <c r="D1457" s="100"/>
      <c r="E1457" s="100"/>
      <c r="F1457" s="100"/>
      <c r="K1457" s="100"/>
    </row>
    <row r="1458" spans="3:11" x14ac:dyDescent="0.35">
      <c r="C1458" s="100"/>
      <c r="D1458" s="100"/>
      <c r="E1458" s="100"/>
      <c r="F1458" s="100"/>
      <c r="K1458" s="100"/>
    </row>
    <row r="1459" spans="3:11" x14ac:dyDescent="0.35">
      <c r="C1459" s="100"/>
      <c r="D1459" s="100"/>
      <c r="E1459" s="100"/>
      <c r="F1459" s="100"/>
      <c r="K1459" s="100"/>
    </row>
    <row r="1460" spans="3:11" x14ac:dyDescent="0.35">
      <c r="C1460" s="100"/>
      <c r="D1460" s="100"/>
      <c r="E1460" s="100"/>
      <c r="F1460" s="100"/>
      <c r="K1460" s="100"/>
    </row>
    <row r="1461" spans="3:11" x14ac:dyDescent="0.35">
      <c r="C1461" s="100"/>
      <c r="D1461" s="100"/>
      <c r="E1461" s="100"/>
      <c r="F1461" s="100"/>
      <c r="K1461" s="100"/>
    </row>
    <row r="1462" spans="3:11" x14ac:dyDescent="0.35">
      <c r="C1462" s="100"/>
      <c r="D1462" s="100"/>
      <c r="E1462" s="100"/>
      <c r="F1462" s="100"/>
      <c r="K1462" s="100"/>
    </row>
    <row r="1463" spans="3:11" x14ac:dyDescent="0.35">
      <c r="C1463" s="100"/>
      <c r="D1463" s="100"/>
      <c r="E1463" s="100"/>
      <c r="F1463" s="100"/>
      <c r="K1463" s="100"/>
    </row>
    <row r="1464" spans="3:11" x14ac:dyDescent="0.35">
      <c r="C1464" s="100"/>
      <c r="D1464" s="100"/>
      <c r="E1464" s="100"/>
      <c r="F1464" s="100"/>
      <c r="K1464" s="100"/>
    </row>
    <row r="1465" spans="3:11" x14ac:dyDescent="0.35">
      <c r="C1465" s="100"/>
      <c r="D1465" s="100"/>
      <c r="E1465" s="100"/>
      <c r="F1465" s="100"/>
      <c r="K1465" s="100"/>
    </row>
    <row r="1466" spans="3:11" x14ac:dyDescent="0.35">
      <c r="C1466" s="100"/>
      <c r="D1466" s="100"/>
      <c r="E1466" s="100"/>
      <c r="F1466" s="100"/>
      <c r="K1466" s="100"/>
    </row>
    <row r="1467" spans="3:11" x14ac:dyDescent="0.35">
      <c r="C1467" s="100"/>
      <c r="D1467" s="100"/>
      <c r="E1467" s="100"/>
      <c r="F1467" s="100"/>
      <c r="K1467" s="100"/>
    </row>
    <row r="1468" spans="3:11" x14ac:dyDescent="0.35">
      <c r="C1468" s="100"/>
      <c r="D1468" s="100"/>
      <c r="E1468" s="100"/>
      <c r="F1468" s="100"/>
      <c r="K1468" s="100"/>
    </row>
    <row r="1469" spans="3:11" x14ac:dyDescent="0.35">
      <c r="C1469" s="100"/>
      <c r="D1469" s="100"/>
      <c r="E1469" s="100"/>
      <c r="F1469" s="100"/>
      <c r="K1469" s="100"/>
    </row>
    <row r="1470" spans="3:11" x14ac:dyDescent="0.35">
      <c r="C1470" s="100"/>
      <c r="D1470" s="100"/>
      <c r="E1470" s="100"/>
      <c r="F1470" s="100"/>
      <c r="K1470" s="100"/>
    </row>
    <row r="1471" spans="3:11" x14ac:dyDescent="0.35">
      <c r="C1471" s="100"/>
      <c r="D1471" s="100"/>
      <c r="E1471" s="100"/>
      <c r="F1471" s="100"/>
      <c r="K1471" s="100"/>
    </row>
    <row r="1472" spans="3:11" x14ac:dyDescent="0.35">
      <c r="C1472" s="100"/>
      <c r="D1472" s="100"/>
      <c r="E1472" s="100"/>
      <c r="F1472" s="100"/>
      <c r="K1472" s="100"/>
    </row>
    <row r="1473" spans="3:11" x14ac:dyDescent="0.35">
      <c r="C1473" s="100"/>
      <c r="D1473" s="100"/>
      <c r="E1473" s="100"/>
      <c r="F1473" s="100"/>
      <c r="K1473" s="100"/>
    </row>
    <row r="1474" spans="3:11" x14ac:dyDescent="0.35">
      <c r="C1474" s="100"/>
      <c r="D1474" s="100"/>
      <c r="E1474" s="100"/>
      <c r="F1474" s="100"/>
      <c r="K1474" s="100"/>
    </row>
    <row r="1475" spans="3:11" x14ac:dyDescent="0.35">
      <c r="C1475" s="100"/>
      <c r="D1475" s="100"/>
      <c r="E1475" s="100"/>
      <c r="F1475" s="100"/>
      <c r="K1475" s="100"/>
    </row>
    <row r="1476" spans="3:11" x14ac:dyDescent="0.35">
      <c r="C1476" s="100"/>
      <c r="D1476" s="100"/>
      <c r="E1476" s="100"/>
      <c r="F1476" s="100"/>
      <c r="K1476" s="100"/>
    </row>
    <row r="1477" spans="3:11" x14ac:dyDescent="0.35">
      <c r="C1477" s="100"/>
      <c r="D1477" s="100"/>
      <c r="E1477" s="100"/>
      <c r="F1477" s="100"/>
      <c r="K1477" s="100"/>
    </row>
    <row r="1478" spans="3:11" x14ac:dyDescent="0.35">
      <c r="C1478" s="100"/>
      <c r="D1478" s="100"/>
      <c r="E1478" s="100"/>
      <c r="F1478" s="100"/>
      <c r="K1478" s="100"/>
    </row>
    <row r="1479" spans="3:11" x14ac:dyDescent="0.35">
      <c r="C1479" s="100"/>
      <c r="D1479" s="100"/>
      <c r="E1479" s="100"/>
      <c r="F1479" s="100"/>
      <c r="K1479" s="100"/>
    </row>
    <row r="1480" spans="3:11" x14ac:dyDescent="0.35">
      <c r="C1480" s="100"/>
      <c r="D1480" s="100"/>
      <c r="E1480" s="100"/>
      <c r="F1480" s="100"/>
      <c r="K1480" s="100"/>
    </row>
    <row r="1481" spans="3:11" x14ac:dyDescent="0.35">
      <c r="C1481" s="100"/>
      <c r="D1481" s="100"/>
      <c r="E1481" s="100"/>
      <c r="F1481" s="100"/>
      <c r="K1481" s="100"/>
    </row>
    <row r="1482" spans="3:11" x14ac:dyDescent="0.35">
      <c r="C1482" s="100"/>
      <c r="D1482" s="100"/>
      <c r="E1482" s="100"/>
      <c r="F1482" s="100"/>
      <c r="K1482" s="100"/>
    </row>
    <row r="1483" spans="3:11" x14ac:dyDescent="0.35">
      <c r="C1483" s="100"/>
      <c r="D1483" s="100"/>
      <c r="E1483" s="100"/>
      <c r="F1483" s="100"/>
      <c r="K1483" s="100"/>
    </row>
    <row r="1484" spans="3:11" x14ac:dyDescent="0.35">
      <c r="C1484" s="100"/>
      <c r="D1484" s="100"/>
      <c r="E1484" s="100"/>
      <c r="F1484" s="100"/>
      <c r="K1484" s="100"/>
    </row>
    <row r="1485" spans="3:11" x14ac:dyDescent="0.35">
      <c r="C1485" s="100"/>
      <c r="D1485" s="100"/>
      <c r="E1485" s="100"/>
      <c r="F1485" s="100"/>
      <c r="K1485" s="100"/>
    </row>
    <row r="1486" spans="3:11" x14ac:dyDescent="0.35">
      <c r="C1486" s="100"/>
      <c r="D1486" s="100"/>
      <c r="E1486" s="100"/>
      <c r="F1486" s="100"/>
      <c r="K1486" s="100"/>
    </row>
    <row r="1487" spans="3:11" x14ac:dyDescent="0.35">
      <c r="C1487" s="100"/>
      <c r="D1487" s="100"/>
      <c r="E1487" s="100"/>
      <c r="F1487" s="100"/>
      <c r="K1487" s="100"/>
    </row>
    <row r="1488" spans="3:11" x14ac:dyDescent="0.35">
      <c r="C1488" s="100"/>
      <c r="D1488" s="100"/>
      <c r="E1488" s="100"/>
      <c r="F1488" s="100"/>
      <c r="K1488" s="100"/>
    </row>
    <row r="1489" spans="3:11" x14ac:dyDescent="0.35">
      <c r="C1489" s="100"/>
      <c r="D1489" s="100"/>
      <c r="E1489" s="100"/>
      <c r="F1489" s="100"/>
      <c r="K1489" s="100"/>
    </row>
    <row r="1490" spans="3:11" x14ac:dyDescent="0.35">
      <c r="C1490" s="100"/>
      <c r="D1490" s="100"/>
      <c r="E1490" s="100"/>
      <c r="F1490" s="100"/>
      <c r="K1490" s="100"/>
    </row>
    <row r="1491" spans="3:11" x14ac:dyDescent="0.35">
      <c r="C1491" s="100"/>
      <c r="D1491" s="100"/>
      <c r="E1491" s="100"/>
      <c r="F1491" s="100"/>
      <c r="K1491" s="100"/>
    </row>
    <row r="1492" spans="3:11" x14ac:dyDescent="0.35">
      <c r="C1492" s="100"/>
      <c r="D1492" s="100"/>
      <c r="E1492" s="100"/>
      <c r="F1492" s="100"/>
      <c r="K1492" s="100"/>
    </row>
    <row r="1493" spans="3:11" x14ac:dyDescent="0.35">
      <c r="C1493" s="100"/>
      <c r="D1493" s="100"/>
      <c r="E1493" s="100"/>
      <c r="F1493" s="100"/>
      <c r="K1493" s="100"/>
    </row>
    <row r="1494" spans="3:11" x14ac:dyDescent="0.35">
      <c r="C1494" s="100"/>
      <c r="D1494" s="100"/>
      <c r="E1494" s="100"/>
      <c r="F1494" s="100"/>
      <c r="K1494" s="100"/>
    </row>
    <row r="1495" spans="3:11" x14ac:dyDescent="0.35">
      <c r="C1495" s="100"/>
      <c r="D1495" s="100"/>
      <c r="E1495" s="100"/>
      <c r="F1495" s="100"/>
      <c r="K1495" s="100"/>
    </row>
    <row r="1496" spans="3:11" x14ac:dyDescent="0.35">
      <c r="C1496" s="100"/>
      <c r="D1496" s="100"/>
      <c r="E1496" s="100"/>
      <c r="F1496" s="100"/>
      <c r="K1496" s="100"/>
    </row>
    <row r="1497" spans="3:11" x14ac:dyDescent="0.35">
      <c r="C1497" s="100"/>
      <c r="D1497" s="100"/>
      <c r="E1497" s="100"/>
      <c r="F1497" s="100"/>
      <c r="K1497" s="100"/>
    </row>
    <row r="1498" spans="3:11" x14ac:dyDescent="0.35">
      <c r="C1498" s="100"/>
      <c r="D1498" s="100"/>
      <c r="E1498" s="100"/>
      <c r="F1498" s="100"/>
      <c r="K1498" s="100"/>
    </row>
    <row r="1499" spans="3:11" x14ac:dyDescent="0.35">
      <c r="C1499" s="100"/>
      <c r="D1499" s="100"/>
      <c r="E1499" s="100"/>
      <c r="F1499" s="100"/>
      <c r="K1499" s="100"/>
    </row>
    <row r="1500" spans="3:11" x14ac:dyDescent="0.35">
      <c r="C1500" s="100"/>
      <c r="D1500" s="100"/>
      <c r="E1500" s="100"/>
      <c r="F1500" s="100"/>
      <c r="K1500" s="100"/>
    </row>
    <row r="1501" spans="3:11" x14ac:dyDescent="0.35">
      <c r="C1501" s="100"/>
      <c r="D1501" s="100"/>
      <c r="E1501" s="100"/>
      <c r="F1501" s="100"/>
      <c r="K1501" s="100"/>
    </row>
    <row r="1502" spans="3:11" x14ac:dyDescent="0.35">
      <c r="C1502" s="100"/>
      <c r="D1502" s="100"/>
      <c r="E1502" s="100"/>
      <c r="F1502" s="100"/>
      <c r="K1502" s="100"/>
    </row>
    <row r="1503" spans="3:11" x14ac:dyDescent="0.35">
      <c r="C1503" s="100"/>
      <c r="D1503" s="100"/>
      <c r="E1503" s="100"/>
      <c r="F1503" s="100"/>
      <c r="K1503" s="100"/>
    </row>
    <row r="1504" spans="3:11" x14ac:dyDescent="0.35">
      <c r="C1504" s="100"/>
      <c r="D1504" s="100"/>
      <c r="E1504" s="100"/>
      <c r="F1504" s="100"/>
      <c r="K1504" s="100"/>
    </row>
    <row r="1505" spans="3:11" x14ac:dyDescent="0.35">
      <c r="C1505" s="100"/>
      <c r="D1505" s="100"/>
      <c r="E1505" s="100"/>
      <c r="F1505" s="100"/>
      <c r="K1505" s="100"/>
    </row>
    <row r="1506" spans="3:11" x14ac:dyDescent="0.35">
      <c r="C1506" s="100"/>
      <c r="D1506" s="100"/>
      <c r="E1506" s="100"/>
      <c r="F1506" s="100"/>
      <c r="K1506" s="100"/>
    </row>
    <row r="1507" spans="3:11" x14ac:dyDescent="0.35">
      <c r="C1507" s="100"/>
      <c r="D1507" s="100"/>
      <c r="E1507" s="100"/>
      <c r="F1507" s="100"/>
      <c r="K1507" s="100"/>
    </row>
    <row r="1508" spans="3:11" x14ac:dyDescent="0.35">
      <c r="C1508" s="100"/>
      <c r="D1508" s="100"/>
      <c r="E1508" s="100"/>
      <c r="F1508" s="100"/>
      <c r="K1508" s="100"/>
    </row>
    <row r="1509" spans="3:11" x14ac:dyDescent="0.35">
      <c r="C1509" s="100"/>
      <c r="D1509" s="100"/>
      <c r="E1509" s="100"/>
      <c r="F1509" s="100"/>
      <c r="K1509" s="100"/>
    </row>
    <row r="1510" spans="3:11" x14ac:dyDescent="0.35">
      <c r="C1510" s="100"/>
      <c r="D1510" s="100"/>
      <c r="E1510" s="100"/>
      <c r="F1510" s="100"/>
      <c r="K1510" s="100"/>
    </row>
    <row r="1511" spans="3:11" x14ac:dyDescent="0.35">
      <c r="C1511" s="100"/>
      <c r="D1511" s="100"/>
      <c r="E1511" s="100"/>
      <c r="F1511" s="100"/>
      <c r="K1511" s="100"/>
    </row>
    <row r="1512" spans="3:11" x14ac:dyDescent="0.35">
      <c r="C1512" s="100"/>
      <c r="D1512" s="100"/>
      <c r="E1512" s="100"/>
      <c r="F1512" s="100"/>
      <c r="K1512" s="100"/>
    </row>
    <row r="1513" spans="3:11" x14ac:dyDescent="0.35">
      <c r="C1513" s="100"/>
      <c r="D1513" s="100"/>
      <c r="E1513" s="100"/>
      <c r="F1513" s="100"/>
      <c r="K1513" s="100"/>
    </row>
    <row r="1514" spans="3:11" x14ac:dyDescent="0.35">
      <c r="C1514" s="100"/>
      <c r="D1514" s="100"/>
      <c r="E1514" s="100"/>
      <c r="F1514" s="100"/>
      <c r="K1514" s="100"/>
    </row>
    <row r="1515" spans="3:11" x14ac:dyDescent="0.35">
      <c r="C1515" s="100"/>
      <c r="D1515" s="100"/>
      <c r="E1515" s="100"/>
      <c r="F1515" s="100"/>
      <c r="K1515" s="100"/>
    </row>
    <row r="1516" spans="3:11" x14ac:dyDescent="0.35">
      <c r="C1516" s="100"/>
      <c r="D1516" s="100"/>
      <c r="E1516" s="100"/>
      <c r="F1516" s="100"/>
      <c r="K1516" s="100"/>
    </row>
    <row r="1517" spans="3:11" x14ac:dyDescent="0.35">
      <c r="C1517" s="100"/>
      <c r="D1517" s="100"/>
      <c r="E1517" s="100"/>
      <c r="F1517" s="100"/>
      <c r="K1517" s="100"/>
    </row>
    <row r="1518" spans="3:11" x14ac:dyDescent="0.35">
      <c r="C1518" s="100"/>
      <c r="D1518" s="100"/>
      <c r="E1518" s="100"/>
      <c r="F1518" s="100"/>
      <c r="K1518" s="100"/>
    </row>
    <row r="1519" spans="3:11" x14ac:dyDescent="0.35">
      <c r="C1519" s="100"/>
      <c r="D1519" s="100"/>
      <c r="E1519" s="100"/>
      <c r="F1519" s="100"/>
      <c r="K1519" s="100"/>
    </row>
    <row r="1520" spans="3:11" x14ac:dyDescent="0.35">
      <c r="C1520" s="100"/>
      <c r="D1520" s="100"/>
      <c r="E1520" s="100"/>
      <c r="F1520" s="100"/>
      <c r="K1520" s="100"/>
    </row>
    <row r="1521" spans="3:11" x14ac:dyDescent="0.35">
      <c r="C1521" s="100"/>
      <c r="D1521" s="100"/>
      <c r="E1521" s="100"/>
      <c r="F1521" s="100"/>
      <c r="K1521" s="100"/>
    </row>
    <row r="1522" spans="3:11" x14ac:dyDescent="0.35">
      <c r="C1522" s="100"/>
      <c r="D1522" s="100"/>
      <c r="E1522" s="100"/>
      <c r="F1522" s="100"/>
      <c r="K1522" s="100"/>
    </row>
    <row r="1523" spans="3:11" x14ac:dyDescent="0.35">
      <c r="C1523" s="100"/>
      <c r="D1523" s="100"/>
      <c r="E1523" s="100"/>
      <c r="F1523" s="100"/>
      <c r="K1523" s="100"/>
    </row>
    <row r="1524" spans="3:11" x14ac:dyDescent="0.35">
      <c r="C1524" s="100"/>
      <c r="D1524" s="100"/>
      <c r="E1524" s="100"/>
      <c r="F1524" s="100"/>
      <c r="K1524" s="100"/>
    </row>
    <row r="1525" spans="3:11" x14ac:dyDescent="0.35">
      <c r="C1525" s="100"/>
      <c r="D1525" s="100"/>
      <c r="E1525" s="100"/>
      <c r="F1525" s="100"/>
      <c r="K1525" s="100"/>
    </row>
    <row r="1526" spans="3:11" x14ac:dyDescent="0.35">
      <c r="C1526" s="100"/>
      <c r="D1526" s="100"/>
      <c r="E1526" s="100"/>
      <c r="F1526" s="100"/>
      <c r="K1526" s="100"/>
    </row>
    <row r="1527" spans="3:11" x14ac:dyDescent="0.35">
      <c r="C1527" s="100"/>
      <c r="D1527" s="100"/>
      <c r="E1527" s="100"/>
      <c r="F1527" s="100"/>
      <c r="K1527" s="100"/>
    </row>
    <row r="1528" spans="3:11" x14ac:dyDescent="0.35">
      <c r="C1528" s="100"/>
      <c r="D1528" s="100"/>
      <c r="E1528" s="100"/>
      <c r="F1528" s="100"/>
      <c r="K1528" s="100"/>
    </row>
    <row r="1529" spans="3:11" x14ac:dyDescent="0.35">
      <c r="C1529" s="100"/>
      <c r="D1529" s="100"/>
      <c r="E1529" s="100"/>
      <c r="F1529" s="100"/>
      <c r="K1529" s="100"/>
    </row>
    <row r="1530" spans="3:11" x14ac:dyDescent="0.35">
      <c r="C1530" s="100"/>
      <c r="D1530" s="100"/>
      <c r="E1530" s="100"/>
      <c r="F1530" s="100"/>
      <c r="K1530" s="100"/>
    </row>
    <row r="1531" spans="3:11" x14ac:dyDescent="0.35">
      <c r="C1531" s="100"/>
      <c r="D1531" s="100"/>
      <c r="E1531" s="100"/>
      <c r="F1531" s="100"/>
      <c r="K1531" s="100"/>
    </row>
    <row r="1532" spans="3:11" x14ac:dyDescent="0.35">
      <c r="C1532" s="100"/>
      <c r="D1532" s="100"/>
      <c r="E1532" s="100"/>
      <c r="F1532" s="100"/>
      <c r="K1532" s="100"/>
    </row>
    <row r="1533" spans="3:11" x14ac:dyDescent="0.35">
      <c r="C1533" s="100"/>
      <c r="D1533" s="100"/>
      <c r="E1533" s="100"/>
      <c r="F1533" s="100"/>
      <c r="K1533" s="100"/>
    </row>
    <row r="1534" spans="3:11" x14ac:dyDescent="0.35">
      <c r="C1534" s="100"/>
      <c r="D1534" s="100"/>
      <c r="E1534" s="100"/>
      <c r="F1534" s="100"/>
      <c r="K1534" s="100"/>
    </row>
    <row r="1535" spans="3:11" x14ac:dyDescent="0.35">
      <c r="C1535" s="100"/>
      <c r="D1535" s="100"/>
      <c r="E1535" s="100"/>
      <c r="F1535" s="100"/>
      <c r="K1535" s="100"/>
    </row>
    <row r="1536" spans="3:11" x14ac:dyDescent="0.35">
      <c r="C1536" s="100"/>
      <c r="D1536" s="100"/>
      <c r="E1536" s="100"/>
      <c r="F1536" s="100"/>
      <c r="K1536" s="100"/>
    </row>
    <row r="1537" spans="3:11" x14ac:dyDescent="0.35">
      <c r="C1537" s="100"/>
      <c r="D1537" s="100"/>
      <c r="E1537" s="100"/>
      <c r="F1537" s="100"/>
      <c r="K1537" s="100"/>
    </row>
    <row r="1538" spans="3:11" x14ac:dyDescent="0.35">
      <c r="C1538" s="100"/>
      <c r="D1538" s="100"/>
      <c r="E1538" s="100"/>
      <c r="F1538" s="100"/>
      <c r="K1538" s="100"/>
    </row>
    <row r="1539" spans="3:11" x14ac:dyDescent="0.35">
      <c r="C1539" s="100"/>
      <c r="D1539" s="100"/>
      <c r="E1539" s="100"/>
      <c r="F1539" s="100"/>
      <c r="K1539" s="100"/>
    </row>
    <row r="1540" spans="3:11" x14ac:dyDescent="0.35">
      <c r="C1540" s="100"/>
      <c r="D1540" s="100"/>
      <c r="E1540" s="100"/>
      <c r="F1540" s="100"/>
      <c r="K1540" s="100"/>
    </row>
    <row r="1541" spans="3:11" x14ac:dyDescent="0.35">
      <c r="C1541" s="100"/>
      <c r="D1541" s="100"/>
      <c r="E1541" s="100"/>
      <c r="F1541" s="100"/>
      <c r="K1541" s="100"/>
    </row>
    <row r="1542" spans="3:11" x14ac:dyDescent="0.35">
      <c r="C1542" s="100"/>
      <c r="D1542" s="100"/>
      <c r="E1542" s="100"/>
      <c r="F1542" s="100"/>
      <c r="K1542" s="100"/>
    </row>
    <row r="1543" spans="3:11" x14ac:dyDescent="0.35">
      <c r="C1543" s="100"/>
      <c r="D1543" s="100"/>
      <c r="E1543" s="100"/>
      <c r="F1543" s="100"/>
      <c r="K1543" s="100"/>
    </row>
    <row r="1544" spans="3:11" x14ac:dyDescent="0.35">
      <c r="C1544" s="100"/>
      <c r="D1544" s="100"/>
      <c r="E1544" s="100"/>
      <c r="F1544" s="100"/>
      <c r="K1544" s="100"/>
    </row>
    <row r="1545" spans="3:11" x14ac:dyDescent="0.35">
      <c r="C1545" s="100"/>
      <c r="D1545" s="100"/>
      <c r="E1545" s="100"/>
      <c r="F1545" s="100"/>
      <c r="K1545" s="100"/>
    </row>
    <row r="1546" spans="3:11" x14ac:dyDescent="0.35">
      <c r="C1546" s="100"/>
      <c r="D1546" s="100"/>
      <c r="E1546" s="100"/>
      <c r="F1546" s="100"/>
      <c r="K1546" s="100"/>
    </row>
    <row r="1547" spans="3:11" x14ac:dyDescent="0.35">
      <c r="C1547" s="100"/>
      <c r="D1547" s="100"/>
      <c r="E1547" s="100"/>
      <c r="F1547" s="100"/>
      <c r="K1547" s="100"/>
    </row>
    <row r="1548" spans="3:11" x14ac:dyDescent="0.35">
      <c r="C1548" s="100"/>
      <c r="D1548" s="100"/>
      <c r="E1548" s="100"/>
      <c r="F1548" s="100"/>
      <c r="K1548" s="100"/>
    </row>
    <row r="1549" spans="3:11" x14ac:dyDescent="0.35">
      <c r="C1549" s="100"/>
      <c r="D1549" s="100"/>
      <c r="E1549" s="100"/>
      <c r="F1549" s="100"/>
      <c r="K1549" s="100"/>
    </row>
    <row r="1550" spans="3:11" x14ac:dyDescent="0.35">
      <c r="C1550" s="100"/>
      <c r="D1550" s="100"/>
      <c r="E1550" s="100"/>
      <c r="F1550" s="100"/>
      <c r="K1550" s="100"/>
    </row>
    <row r="1551" spans="3:11" x14ac:dyDescent="0.35">
      <c r="C1551" s="100"/>
      <c r="D1551" s="100"/>
      <c r="E1551" s="100"/>
      <c r="F1551" s="100"/>
      <c r="K1551" s="100"/>
    </row>
    <row r="1552" spans="3:11" x14ac:dyDescent="0.35">
      <c r="C1552" s="100"/>
      <c r="D1552" s="100"/>
      <c r="E1552" s="100"/>
      <c r="F1552" s="100"/>
      <c r="K1552" s="100"/>
    </row>
    <row r="1553" spans="3:11" x14ac:dyDescent="0.35">
      <c r="C1553" s="100"/>
      <c r="D1553" s="100"/>
      <c r="E1553" s="100"/>
      <c r="F1553" s="100"/>
      <c r="K1553" s="100"/>
    </row>
    <row r="1554" spans="3:11" x14ac:dyDescent="0.35">
      <c r="C1554" s="100"/>
      <c r="D1554" s="100"/>
      <c r="E1554" s="100"/>
      <c r="F1554" s="100"/>
      <c r="K1554" s="100"/>
    </row>
    <row r="1555" spans="3:11" x14ac:dyDescent="0.35">
      <c r="C1555" s="100"/>
      <c r="D1555" s="100"/>
      <c r="E1555" s="100"/>
      <c r="F1555" s="100"/>
      <c r="K1555" s="100"/>
    </row>
    <row r="1556" spans="3:11" x14ac:dyDescent="0.35">
      <c r="C1556" s="100"/>
      <c r="D1556" s="100"/>
      <c r="E1556" s="100"/>
      <c r="F1556" s="100"/>
      <c r="K1556" s="100"/>
    </row>
    <row r="1557" spans="3:11" x14ac:dyDescent="0.35">
      <c r="C1557" s="100"/>
      <c r="D1557" s="100"/>
      <c r="E1557" s="100"/>
      <c r="F1557" s="100"/>
      <c r="K1557" s="100"/>
    </row>
    <row r="1558" spans="3:11" x14ac:dyDescent="0.35">
      <c r="C1558" s="100"/>
      <c r="D1558" s="100"/>
      <c r="E1558" s="100"/>
      <c r="F1558" s="100"/>
      <c r="K1558" s="100"/>
    </row>
    <row r="1559" spans="3:11" x14ac:dyDescent="0.35">
      <c r="C1559" s="100"/>
      <c r="D1559" s="100"/>
      <c r="E1559" s="100"/>
      <c r="F1559" s="100"/>
      <c r="K1559" s="100"/>
    </row>
    <row r="1560" spans="3:11" x14ac:dyDescent="0.35">
      <c r="C1560" s="100"/>
      <c r="D1560" s="100"/>
      <c r="E1560" s="100"/>
      <c r="F1560" s="100"/>
      <c r="K1560" s="100"/>
    </row>
    <row r="1561" spans="3:11" x14ac:dyDescent="0.35">
      <c r="C1561" s="100"/>
      <c r="D1561" s="100"/>
      <c r="E1561" s="100"/>
      <c r="F1561" s="100"/>
      <c r="K1561" s="100"/>
    </row>
    <row r="1562" spans="3:11" x14ac:dyDescent="0.35">
      <c r="C1562" s="100"/>
      <c r="D1562" s="100"/>
      <c r="E1562" s="100"/>
      <c r="F1562" s="100"/>
      <c r="K1562" s="100"/>
    </row>
    <row r="1563" spans="3:11" x14ac:dyDescent="0.35">
      <c r="C1563" s="100"/>
      <c r="D1563" s="100"/>
      <c r="E1563" s="100"/>
      <c r="F1563" s="100"/>
      <c r="K1563" s="100"/>
    </row>
    <row r="1564" spans="3:11" x14ac:dyDescent="0.35">
      <c r="C1564" s="100"/>
      <c r="D1564" s="100"/>
      <c r="E1564" s="100"/>
      <c r="F1564" s="100"/>
      <c r="K1564" s="100"/>
    </row>
    <row r="1565" spans="3:11" x14ac:dyDescent="0.35">
      <c r="C1565" s="100"/>
      <c r="D1565" s="100"/>
      <c r="E1565" s="100"/>
      <c r="F1565" s="100"/>
      <c r="K1565" s="100"/>
    </row>
    <row r="1566" spans="3:11" x14ac:dyDescent="0.35">
      <c r="C1566" s="100"/>
      <c r="D1566" s="100"/>
      <c r="E1566" s="100"/>
      <c r="F1566" s="100"/>
      <c r="K1566" s="100"/>
    </row>
    <row r="1567" spans="3:11" x14ac:dyDescent="0.35">
      <c r="C1567" s="100"/>
      <c r="D1567" s="100"/>
      <c r="E1567" s="100"/>
      <c r="F1567" s="100"/>
      <c r="K1567" s="100"/>
    </row>
    <row r="1568" spans="3:11" x14ac:dyDescent="0.35">
      <c r="C1568" s="100"/>
      <c r="D1568" s="100"/>
      <c r="E1568" s="100"/>
      <c r="F1568" s="100"/>
      <c r="K1568" s="100"/>
    </row>
    <row r="1569" spans="3:11" x14ac:dyDescent="0.35">
      <c r="C1569" s="100"/>
      <c r="D1569" s="100"/>
      <c r="E1569" s="100"/>
      <c r="F1569" s="100"/>
      <c r="K1569" s="100"/>
    </row>
    <row r="1570" spans="3:11" x14ac:dyDescent="0.35">
      <c r="C1570" s="100"/>
      <c r="D1570" s="100"/>
      <c r="E1570" s="100"/>
      <c r="F1570" s="100"/>
      <c r="K1570" s="100"/>
    </row>
    <row r="1571" spans="3:11" x14ac:dyDescent="0.35">
      <c r="C1571" s="100"/>
      <c r="D1571" s="100"/>
      <c r="E1571" s="100"/>
      <c r="F1571" s="100"/>
      <c r="K1571" s="100"/>
    </row>
    <row r="1572" spans="3:11" x14ac:dyDescent="0.35">
      <c r="C1572" s="100"/>
      <c r="D1572" s="100"/>
      <c r="E1572" s="100"/>
      <c r="F1572" s="100"/>
      <c r="K1572" s="100"/>
    </row>
    <row r="1573" spans="3:11" x14ac:dyDescent="0.35">
      <c r="C1573" s="100"/>
      <c r="D1573" s="100"/>
      <c r="E1573" s="100"/>
      <c r="F1573" s="100"/>
      <c r="K1573" s="100"/>
    </row>
    <row r="1574" spans="3:11" x14ac:dyDescent="0.35">
      <c r="C1574" s="100"/>
      <c r="D1574" s="100"/>
      <c r="E1574" s="100"/>
      <c r="F1574" s="100"/>
      <c r="K1574" s="100"/>
    </row>
    <row r="1575" spans="3:11" x14ac:dyDescent="0.35">
      <c r="C1575" s="100"/>
      <c r="D1575" s="100"/>
      <c r="E1575" s="100"/>
      <c r="F1575" s="100"/>
      <c r="K1575" s="100"/>
    </row>
    <row r="1576" spans="3:11" x14ac:dyDescent="0.35">
      <c r="C1576" s="100"/>
      <c r="D1576" s="100"/>
      <c r="E1576" s="100"/>
      <c r="F1576" s="100"/>
      <c r="K1576" s="100"/>
    </row>
    <row r="1577" spans="3:11" x14ac:dyDescent="0.35">
      <c r="C1577" s="100"/>
      <c r="D1577" s="100"/>
      <c r="E1577" s="100"/>
      <c r="F1577" s="100"/>
      <c r="K1577" s="100"/>
    </row>
    <row r="1578" spans="3:11" x14ac:dyDescent="0.35">
      <c r="C1578" s="100"/>
      <c r="D1578" s="100"/>
      <c r="E1578" s="100"/>
      <c r="F1578" s="100"/>
      <c r="K1578" s="100"/>
    </row>
    <row r="1579" spans="3:11" x14ac:dyDescent="0.35">
      <c r="C1579" s="100"/>
      <c r="D1579" s="100"/>
      <c r="E1579" s="100"/>
      <c r="F1579" s="100"/>
      <c r="K1579" s="100"/>
    </row>
    <row r="1580" spans="3:11" x14ac:dyDescent="0.35">
      <c r="C1580" s="100"/>
      <c r="D1580" s="100"/>
      <c r="E1580" s="100"/>
      <c r="F1580" s="100"/>
      <c r="K1580" s="100"/>
    </row>
    <row r="1581" spans="3:11" x14ac:dyDescent="0.35">
      <c r="C1581" s="100"/>
      <c r="D1581" s="100"/>
      <c r="E1581" s="100"/>
      <c r="F1581" s="100"/>
      <c r="K1581" s="100"/>
    </row>
    <row r="1582" spans="3:11" x14ac:dyDescent="0.35">
      <c r="C1582" s="100"/>
      <c r="D1582" s="100"/>
      <c r="E1582" s="100"/>
      <c r="F1582" s="100"/>
      <c r="K1582" s="100"/>
    </row>
    <row r="1583" spans="3:11" x14ac:dyDescent="0.35">
      <c r="C1583" s="100"/>
      <c r="D1583" s="100"/>
      <c r="E1583" s="100"/>
      <c r="F1583" s="100"/>
      <c r="K1583" s="100"/>
    </row>
    <row r="1584" spans="3:11" x14ac:dyDescent="0.35">
      <c r="C1584" s="100"/>
      <c r="D1584" s="100"/>
      <c r="E1584" s="100"/>
      <c r="F1584" s="100"/>
      <c r="K1584" s="100"/>
    </row>
    <row r="1585" spans="3:11" x14ac:dyDescent="0.35">
      <c r="C1585" s="100"/>
      <c r="D1585" s="100"/>
      <c r="E1585" s="100"/>
      <c r="F1585" s="100"/>
      <c r="K1585" s="100"/>
    </row>
    <row r="1586" spans="3:11" x14ac:dyDescent="0.35">
      <c r="C1586" s="100"/>
      <c r="D1586" s="100"/>
      <c r="E1586" s="100"/>
      <c r="F1586" s="100"/>
      <c r="K1586" s="100"/>
    </row>
    <row r="1587" spans="3:11" x14ac:dyDescent="0.35">
      <c r="C1587" s="100"/>
      <c r="D1587" s="100"/>
      <c r="E1587" s="100"/>
      <c r="F1587" s="100"/>
      <c r="K1587" s="100"/>
    </row>
    <row r="1588" spans="3:11" x14ac:dyDescent="0.35">
      <c r="C1588" s="100"/>
      <c r="D1588" s="100"/>
      <c r="E1588" s="100"/>
      <c r="F1588" s="100"/>
      <c r="K1588" s="100"/>
    </row>
    <row r="1589" spans="3:11" x14ac:dyDescent="0.35">
      <c r="C1589" s="100"/>
      <c r="D1589" s="100"/>
      <c r="E1589" s="100"/>
      <c r="F1589" s="100"/>
      <c r="K1589" s="100"/>
    </row>
    <row r="1590" spans="3:11" x14ac:dyDescent="0.35">
      <c r="C1590" s="100"/>
      <c r="D1590" s="100"/>
      <c r="E1590" s="100"/>
      <c r="F1590" s="100"/>
      <c r="K1590" s="100"/>
    </row>
    <row r="1591" spans="3:11" x14ac:dyDescent="0.35">
      <c r="C1591" s="100"/>
      <c r="D1591" s="100"/>
      <c r="E1591" s="100"/>
      <c r="F1591" s="100"/>
      <c r="K1591" s="100"/>
    </row>
    <row r="1592" spans="3:11" x14ac:dyDescent="0.35">
      <c r="C1592" s="100"/>
      <c r="D1592" s="100"/>
      <c r="E1592" s="100"/>
      <c r="F1592" s="100"/>
      <c r="K1592" s="100"/>
    </row>
    <row r="1593" spans="3:11" x14ac:dyDescent="0.35">
      <c r="C1593" s="100"/>
      <c r="D1593" s="100"/>
      <c r="E1593" s="100"/>
      <c r="F1593" s="100"/>
      <c r="K1593" s="100"/>
    </row>
    <row r="1594" spans="3:11" x14ac:dyDescent="0.35">
      <c r="C1594" s="100"/>
      <c r="D1594" s="100"/>
      <c r="E1594" s="100"/>
      <c r="F1594" s="100"/>
      <c r="K1594" s="100"/>
    </row>
    <row r="1595" spans="3:11" x14ac:dyDescent="0.35">
      <c r="C1595" s="100"/>
      <c r="D1595" s="100"/>
      <c r="E1595" s="100"/>
      <c r="F1595" s="100"/>
      <c r="K1595" s="100"/>
    </row>
    <row r="1596" spans="3:11" x14ac:dyDescent="0.35">
      <c r="C1596" s="100"/>
      <c r="D1596" s="100"/>
      <c r="E1596" s="100"/>
      <c r="F1596" s="100"/>
      <c r="K1596" s="100"/>
    </row>
    <row r="1597" spans="3:11" x14ac:dyDescent="0.35">
      <c r="C1597" s="100"/>
      <c r="D1597" s="100"/>
      <c r="E1597" s="100"/>
      <c r="F1597" s="100"/>
      <c r="K1597" s="100"/>
    </row>
    <row r="1598" spans="3:11" x14ac:dyDescent="0.35">
      <c r="C1598" s="100"/>
      <c r="D1598" s="100"/>
      <c r="E1598" s="100"/>
      <c r="F1598" s="100"/>
      <c r="K1598" s="100"/>
    </row>
    <row r="1599" spans="3:11" x14ac:dyDescent="0.35">
      <c r="C1599" s="100"/>
      <c r="D1599" s="100"/>
      <c r="E1599" s="100"/>
      <c r="F1599" s="100"/>
      <c r="K1599" s="100"/>
    </row>
    <row r="1600" spans="3:11" x14ac:dyDescent="0.35">
      <c r="C1600" s="100"/>
      <c r="D1600" s="100"/>
      <c r="E1600" s="100"/>
      <c r="F1600" s="100"/>
      <c r="K1600" s="100"/>
    </row>
    <row r="1601" spans="3:11" x14ac:dyDescent="0.35">
      <c r="C1601" s="100"/>
      <c r="D1601" s="100"/>
      <c r="E1601" s="100"/>
      <c r="F1601" s="100"/>
      <c r="K1601" s="100"/>
    </row>
    <row r="1602" spans="3:11" x14ac:dyDescent="0.35">
      <c r="C1602" s="100"/>
      <c r="D1602" s="100"/>
      <c r="E1602" s="100"/>
      <c r="F1602" s="100"/>
      <c r="K1602" s="100"/>
    </row>
    <row r="1603" spans="3:11" x14ac:dyDescent="0.35">
      <c r="C1603" s="100"/>
      <c r="D1603" s="100"/>
      <c r="E1603" s="100"/>
      <c r="F1603" s="100"/>
      <c r="K1603" s="100"/>
    </row>
    <row r="1604" spans="3:11" x14ac:dyDescent="0.35">
      <c r="C1604" s="100"/>
      <c r="D1604" s="100"/>
      <c r="E1604" s="100"/>
      <c r="F1604" s="100"/>
      <c r="K1604" s="100"/>
    </row>
    <row r="1605" spans="3:11" x14ac:dyDescent="0.35">
      <c r="C1605" s="100"/>
      <c r="D1605" s="100"/>
      <c r="E1605" s="100"/>
      <c r="F1605" s="100"/>
      <c r="K1605" s="100"/>
    </row>
    <row r="1606" spans="3:11" x14ac:dyDescent="0.35">
      <c r="C1606" s="100"/>
      <c r="D1606" s="100"/>
      <c r="E1606" s="100"/>
      <c r="F1606" s="100"/>
      <c r="K1606" s="100"/>
    </row>
    <row r="1607" spans="3:11" x14ac:dyDescent="0.35">
      <c r="C1607" s="100"/>
      <c r="D1607" s="100"/>
      <c r="E1607" s="100"/>
      <c r="F1607" s="100"/>
      <c r="K1607" s="100"/>
    </row>
    <row r="1608" spans="3:11" x14ac:dyDescent="0.35">
      <c r="C1608" s="100"/>
      <c r="D1608" s="100"/>
      <c r="E1608" s="100"/>
      <c r="F1608" s="100"/>
      <c r="K1608" s="100"/>
    </row>
    <row r="1609" spans="3:11" x14ac:dyDescent="0.35">
      <c r="C1609" s="100"/>
      <c r="D1609" s="100"/>
      <c r="E1609" s="100"/>
      <c r="F1609" s="100"/>
      <c r="K1609" s="100"/>
    </row>
    <row r="1610" spans="3:11" x14ac:dyDescent="0.35">
      <c r="C1610" s="100"/>
      <c r="D1610" s="100"/>
      <c r="E1610" s="100"/>
      <c r="F1610" s="100"/>
      <c r="K1610" s="100"/>
    </row>
    <row r="1611" spans="3:11" x14ac:dyDescent="0.35">
      <c r="C1611" s="100"/>
      <c r="D1611" s="100"/>
      <c r="E1611" s="100"/>
      <c r="F1611" s="100"/>
      <c r="K1611" s="100"/>
    </row>
    <row r="1612" spans="3:11" x14ac:dyDescent="0.35">
      <c r="C1612" s="100"/>
      <c r="D1612" s="100"/>
      <c r="E1612" s="100"/>
      <c r="F1612" s="100"/>
      <c r="K1612" s="100"/>
    </row>
    <row r="1613" spans="3:11" x14ac:dyDescent="0.35">
      <c r="C1613" s="100"/>
      <c r="D1613" s="100"/>
      <c r="E1613" s="100"/>
      <c r="F1613" s="100"/>
      <c r="K1613" s="100"/>
    </row>
    <row r="1614" spans="3:11" x14ac:dyDescent="0.35">
      <c r="C1614" s="100"/>
      <c r="D1614" s="100"/>
      <c r="E1614" s="100"/>
      <c r="F1614" s="100"/>
      <c r="K1614" s="100"/>
    </row>
    <row r="1615" spans="3:11" x14ac:dyDescent="0.35">
      <c r="C1615" s="100"/>
      <c r="D1615" s="100"/>
      <c r="E1615" s="100"/>
      <c r="F1615" s="100"/>
      <c r="K1615" s="100"/>
    </row>
    <row r="1616" spans="3:11" x14ac:dyDescent="0.35">
      <c r="C1616" s="100"/>
      <c r="D1616" s="100"/>
      <c r="E1616" s="100"/>
      <c r="F1616" s="100"/>
      <c r="K1616" s="100"/>
    </row>
    <row r="1617" spans="3:11" x14ac:dyDescent="0.35">
      <c r="C1617" s="100"/>
      <c r="D1617" s="100"/>
      <c r="E1617" s="100"/>
      <c r="F1617" s="100"/>
      <c r="K1617" s="100"/>
    </row>
    <row r="1618" spans="3:11" x14ac:dyDescent="0.35">
      <c r="C1618" s="100"/>
      <c r="D1618" s="100"/>
      <c r="E1618" s="100"/>
      <c r="F1618" s="100"/>
      <c r="K1618" s="100"/>
    </row>
    <row r="1619" spans="3:11" x14ac:dyDescent="0.35">
      <c r="C1619" s="100"/>
      <c r="D1619" s="100"/>
      <c r="E1619" s="100"/>
      <c r="F1619" s="100"/>
      <c r="K1619" s="100"/>
    </row>
    <row r="1620" spans="3:11" x14ac:dyDescent="0.35">
      <c r="C1620" s="100"/>
      <c r="D1620" s="100"/>
      <c r="E1620" s="100"/>
      <c r="F1620" s="100"/>
      <c r="K1620" s="100"/>
    </row>
    <row r="1621" spans="3:11" x14ac:dyDescent="0.35">
      <c r="C1621" s="100"/>
      <c r="D1621" s="100"/>
      <c r="E1621" s="100"/>
      <c r="F1621" s="100"/>
      <c r="K1621" s="100"/>
    </row>
    <row r="1622" spans="3:11" x14ac:dyDescent="0.35">
      <c r="C1622" s="100"/>
      <c r="D1622" s="100"/>
      <c r="E1622" s="100"/>
      <c r="F1622" s="100"/>
      <c r="K1622" s="100"/>
    </row>
    <row r="1623" spans="3:11" x14ac:dyDescent="0.35">
      <c r="C1623" s="100"/>
      <c r="D1623" s="100"/>
      <c r="E1623" s="100"/>
      <c r="F1623" s="100"/>
      <c r="K1623" s="100"/>
    </row>
    <row r="1624" spans="3:11" x14ac:dyDescent="0.35">
      <c r="C1624" s="100"/>
      <c r="D1624" s="100"/>
      <c r="E1624" s="100"/>
      <c r="F1624" s="100"/>
      <c r="K1624" s="100"/>
    </row>
    <row r="1625" spans="3:11" x14ac:dyDescent="0.35">
      <c r="C1625" s="100"/>
      <c r="D1625" s="100"/>
      <c r="E1625" s="100"/>
      <c r="F1625" s="100"/>
      <c r="K1625" s="100"/>
    </row>
    <row r="1626" spans="3:11" x14ac:dyDescent="0.35">
      <c r="C1626" s="100"/>
      <c r="D1626" s="100"/>
      <c r="E1626" s="100"/>
      <c r="F1626" s="100"/>
      <c r="K1626" s="100"/>
    </row>
    <row r="1627" spans="3:11" x14ac:dyDescent="0.35">
      <c r="C1627" s="100"/>
      <c r="D1627" s="100"/>
      <c r="E1627" s="100"/>
      <c r="F1627" s="100"/>
      <c r="K1627" s="100"/>
    </row>
    <row r="1628" spans="3:11" x14ac:dyDescent="0.35">
      <c r="C1628" s="100"/>
      <c r="D1628" s="100"/>
      <c r="E1628" s="100"/>
      <c r="F1628" s="100"/>
      <c r="K1628" s="100"/>
    </row>
    <row r="1629" spans="3:11" x14ac:dyDescent="0.35">
      <c r="C1629" s="100"/>
      <c r="D1629" s="100"/>
      <c r="E1629" s="100"/>
      <c r="F1629" s="100"/>
      <c r="K1629" s="100"/>
    </row>
    <row r="1630" spans="3:11" x14ac:dyDescent="0.35">
      <c r="C1630" s="100"/>
      <c r="D1630" s="100"/>
      <c r="E1630" s="100"/>
      <c r="F1630" s="100"/>
      <c r="K1630" s="100"/>
    </row>
    <row r="1631" spans="3:11" x14ac:dyDescent="0.35">
      <c r="C1631" s="100"/>
      <c r="D1631" s="100"/>
      <c r="E1631" s="100"/>
      <c r="F1631" s="100"/>
      <c r="K1631" s="100"/>
    </row>
    <row r="1632" spans="3:11" x14ac:dyDescent="0.35">
      <c r="C1632" s="100"/>
      <c r="D1632" s="100"/>
      <c r="E1632" s="100"/>
      <c r="F1632" s="100"/>
      <c r="K1632" s="100"/>
    </row>
    <row r="1633" spans="3:11" x14ac:dyDescent="0.35">
      <c r="C1633" s="100"/>
      <c r="D1633" s="100"/>
      <c r="E1633" s="100"/>
      <c r="F1633" s="100"/>
      <c r="K1633" s="100"/>
    </row>
    <row r="1634" spans="3:11" x14ac:dyDescent="0.35">
      <c r="C1634" s="100"/>
      <c r="D1634" s="100"/>
      <c r="E1634" s="100"/>
      <c r="F1634" s="100"/>
      <c r="K1634" s="100"/>
    </row>
    <row r="1635" spans="3:11" x14ac:dyDescent="0.35">
      <c r="C1635" s="100"/>
      <c r="D1635" s="100"/>
      <c r="E1635" s="100"/>
      <c r="F1635" s="100"/>
      <c r="K1635" s="100"/>
    </row>
    <row r="1636" spans="3:11" x14ac:dyDescent="0.35">
      <c r="C1636" s="100"/>
      <c r="D1636" s="100"/>
      <c r="E1636" s="100"/>
      <c r="F1636" s="100"/>
      <c r="K1636" s="100"/>
    </row>
    <row r="1637" spans="3:11" x14ac:dyDescent="0.35">
      <c r="C1637" s="100"/>
      <c r="D1637" s="100"/>
      <c r="E1637" s="100"/>
      <c r="F1637" s="100"/>
      <c r="K1637" s="100"/>
    </row>
    <row r="1638" spans="3:11" x14ac:dyDescent="0.35">
      <c r="C1638" s="100"/>
      <c r="D1638" s="100"/>
      <c r="E1638" s="100"/>
      <c r="F1638" s="100"/>
      <c r="K1638" s="100"/>
    </row>
    <row r="1639" spans="3:11" x14ac:dyDescent="0.35">
      <c r="C1639" s="100"/>
      <c r="D1639" s="100"/>
      <c r="E1639" s="100"/>
      <c r="F1639" s="100"/>
      <c r="K1639" s="100"/>
    </row>
    <row r="1640" spans="3:11" x14ac:dyDescent="0.35">
      <c r="C1640" s="100"/>
      <c r="D1640" s="100"/>
      <c r="E1640" s="100"/>
      <c r="F1640" s="100"/>
      <c r="K1640" s="100"/>
    </row>
    <row r="1641" spans="3:11" x14ac:dyDescent="0.35">
      <c r="C1641" s="100"/>
      <c r="D1641" s="100"/>
      <c r="E1641" s="100"/>
      <c r="F1641" s="100"/>
      <c r="K1641" s="100"/>
    </row>
    <row r="1642" spans="3:11" x14ac:dyDescent="0.35">
      <c r="C1642" s="100"/>
      <c r="D1642" s="100"/>
      <c r="E1642" s="100"/>
      <c r="F1642" s="100"/>
      <c r="K1642" s="100"/>
    </row>
    <row r="1643" spans="3:11" x14ac:dyDescent="0.35">
      <c r="C1643" s="100"/>
      <c r="D1643" s="100"/>
      <c r="E1643" s="100"/>
      <c r="F1643" s="100"/>
      <c r="K1643" s="100"/>
    </row>
    <row r="1644" spans="3:11" x14ac:dyDescent="0.35">
      <c r="C1644" s="100"/>
      <c r="D1644" s="100"/>
      <c r="E1644" s="100"/>
      <c r="F1644" s="100"/>
      <c r="K1644" s="100"/>
    </row>
    <row r="1645" spans="3:11" x14ac:dyDescent="0.35">
      <c r="C1645" s="100"/>
      <c r="D1645" s="100"/>
      <c r="E1645" s="100"/>
      <c r="F1645" s="100"/>
      <c r="K1645" s="100"/>
    </row>
    <row r="1646" spans="3:11" x14ac:dyDescent="0.35">
      <c r="C1646" s="100"/>
      <c r="D1646" s="100"/>
      <c r="E1646" s="100"/>
      <c r="F1646" s="100"/>
      <c r="K1646" s="100"/>
    </row>
    <row r="1647" spans="3:11" x14ac:dyDescent="0.35">
      <c r="C1647" s="100"/>
      <c r="D1647" s="100"/>
      <c r="E1647" s="100"/>
      <c r="F1647" s="100"/>
      <c r="K1647" s="100"/>
    </row>
    <row r="1648" spans="3:11" x14ac:dyDescent="0.35">
      <c r="C1648" s="100"/>
      <c r="D1648" s="100"/>
      <c r="E1648" s="100"/>
      <c r="F1648" s="100"/>
      <c r="K1648" s="100"/>
    </row>
    <row r="1649" spans="3:11" x14ac:dyDescent="0.35">
      <c r="C1649" s="100"/>
      <c r="D1649" s="100"/>
      <c r="E1649" s="100"/>
      <c r="F1649" s="100"/>
      <c r="K1649" s="100"/>
    </row>
    <row r="1650" spans="3:11" x14ac:dyDescent="0.35">
      <c r="C1650" s="100"/>
      <c r="D1650" s="100"/>
      <c r="E1650" s="100"/>
      <c r="F1650" s="100"/>
      <c r="K1650" s="100"/>
    </row>
    <row r="1651" spans="3:11" x14ac:dyDescent="0.35">
      <c r="C1651" s="100"/>
      <c r="D1651" s="100"/>
      <c r="E1651" s="100"/>
      <c r="F1651" s="100"/>
      <c r="K1651" s="100"/>
    </row>
    <row r="1652" spans="3:11" x14ac:dyDescent="0.35">
      <c r="C1652" s="100"/>
      <c r="D1652" s="100"/>
      <c r="E1652" s="100"/>
      <c r="F1652" s="100"/>
      <c r="K1652" s="100"/>
    </row>
    <row r="1653" spans="3:11" x14ac:dyDescent="0.35">
      <c r="C1653" s="100"/>
      <c r="D1653" s="100"/>
      <c r="E1653" s="100"/>
      <c r="F1653" s="100"/>
      <c r="K1653" s="100"/>
    </row>
    <row r="1654" spans="3:11" x14ac:dyDescent="0.35">
      <c r="C1654" s="100"/>
      <c r="D1654" s="100"/>
      <c r="E1654" s="100"/>
      <c r="F1654" s="100"/>
      <c r="K1654" s="100"/>
    </row>
    <row r="1655" spans="3:11" x14ac:dyDescent="0.35">
      <c r="C1655" s="100"/>
      <c r="D1655" s="100"/>
      <c r="E1655" s="100"/>
      <c r="F1655" s="100"/>
      <c r="K1655" s="100"/>
    </row>
    <row r="1656" spans="3:11" x14ac:dyDescent="0.35">
      <c r="C1656" s="100"/>
      <c r="D1656" s="100"/>
      <c r="E1656" s="100"/>
      <c r="F1656" s="100"/>
      <c r="K1656" s="100"/>
    </row>
    <row r="1657" spans="3:11" x14ac:dyDescent="0.35">
      <c r="C1657" s="100"/>
      <c r="D1657" s="100"/>
      <c r="E1657" s="100"/>
      <c r="F1657" s="100"/>
      <c r="K1657" s="100"/>
    </row>
    <row r="1658" spans="3:11" x14ac:dyDescent="0.35">
      <c r="C1658" s="100"/>
      <c r="D1658" s="100"/>
      <c r="E1658" s="100"/>
      <c r="F1658" s="100"/>
      <c r="K1658" s="100"/>
    </row>
    <row r="1659" spans="3:11" x14ac:dyDescent="0.35">
      <c r="C1659" s="100"/>
      <c r="D1659" s="100"/>
      <c r="E1659" s="100"/>
      <c r="F1659" s="100"/>
      <c r="K1659" s="100"/>
    </row>
    <row r="1660" spans="3:11" x14ac:dyDescent="0.35">
      <c r="C1660" s="100"/>
      <c r="D1660" s="100"/>
      <c r="E1660" s="100"/>
      <c r="F1660" s="100"/>
      <c r="K1660" s="100"/>
    </row>
    <row r="1661" spans="3:11" x14ac:dyDescent="0.35">
      <c r="C1661" s="100"/>
      <c r="D1661" s="100"/>
      <c r="E1661" s="100"/>
      <c r="F1661" s="100"/>
      <c r="K1661" s="100"/>
    </row>
    <row r="1662" spans="3:11" x14ac:dyDescent="0.35">
      <c r="C1662" s="100"/>
      <c r="D1662" s="100"/>
      <c r="E1662" s="100"/>
      <c r="F1662" s="100"/>
      <c r="K1662" s="100"/>
    </row>
    <row r="1663" spans="3:11" x14ac:dyDescent="0.35">
      <c r="C1663" s="100"/>
      <c r="D1663" s="100"/>
      <c r="E1663" s="100"/>
      <c r="F1663" s="100"/>
      <c r="K1663" s="100"/>
    </row>
    <row r="1664" spans="3:11" x14ac:dyDescent="0.35">
      <c r="C1664" s="100"/>
      <c r="D1664" s="100"/>
      <c r="E1664" s="100"/>
      <c r="F1664" s="100"/>
      <c r="K1664" s="100"/>
    </row>
    <row r="1665" spans="3:11" x14ac:dyDescent="0.35">
      <c r="C1665" s="100"/>
      <c r="D1665" s="100"/>
      <c r="E1665" s="100"/>
      <c r="F1665" s="100"/>
      <c r="K1665" s="100"/>
    </row>
    <row r="1666" spans="3:11" x14ac:dyDescent="0.35">
      <c r="C1666" s="100"/>
      <c r="D1666" s="100"/>
      <c r="E1666" s="100"/>
      <c r="F1666" s="100"/>
      <c r="K1666" s="100"/>
    </row>
    <row r="1667" spans="3:11" x14ac:dyDescent="0.35">
      <c r="C1667" s="100"/>
      <c r="D1667" s="100"/>
      <c r="E1667" s="100"/>
      <c r="F1667" s="100"/>
      <c r="K1667" s="100"/>
    </row>
    <row r="1668" spans="3:11" x14ac:dyDescent="0.35">
      <c r="C1668" s="100"/>
      <c r="D1668" s="100"/>
      <c r="E1668" s="100"/>
      <c r="F1668" s="100"/>
      <c r="K1668" s="100"/>
    </row>
    <row r="1669" spans="3:11" x14ac:dyDescent="0.35">
      <c r="C1669" s="100"/>
      <c r="D1669" s="100"/>
      <c r="E1669" s="100"/>
      <c r="F1669" s="100"/>
      <c r="K1669" s="100"/>
    </row>
    <row r="1670" spans="3:11" x14ac:dyDescent="0.35">
      <c r="C1670" s="100"/>
      <c r="D1670" s="100"/>
      <c r="E1670" s="100"/>
      <c r="F1670" s="100"/>
      <c r="K1670" s="100"/>
    </row>
    <row r="1671" spans="3:11" x14ac:dyDescent="0.35">
      <c r="C1671" s="100"/>
      <c r="D1671" s="100"/>
      <c r="E1671" s="100"/>
      <c r="F1671" s="100"/>
      <c r="K1671" s="100"/>
    </row>
    <row r="1672" spans="3:11" x14ac:dyDescent="0.35">
      <c r="C1672" s="100"/>
      <c r="D1672" s="100"/>
      <c r="E1672" s="100"/>
      <c r="F1672" s="100"/>
      <c r="K1672" s="100"/>
    </row>
    <row r="1673" spans="3:11" x14ac:dyDescent="0.35">
      <c r="C1673" s="100"/>
      <c r="D1673" s="100"/>
      <c r="E1673" s="100"/>
      <c r="F1673" s="100"/>
      <c r="K1673" s="100"/>
    </row>
    <row r="1674" spans="3:11" x14ac:dyDescent="0.35">
      <c r="C1674" s="100"/>
      <c r="D1674" s="100"/>
      <c r="E1674" s="100"/>
      <c r="F1674" s="100"/>
      <c r="K1674" s="100"/>
    </row>
    <row r="1675" spans="3:11" x14ac:dyDescent="0.35">
      <c r="C1675" s="100"/>
      <c r="D1675" s="100"/>
      <c r="E1675" s="100"/>
      <c r="F1675" s="100"/>
      <c r="K1675" s="100"/>
    </row>
    <row r="1676" spans="3:11" x14ac:dyDescent="0.35">
      <c r="C1676" s="100"/>
      <c r="D1676" s="100"/>
      <c r="E1676" s="100"/>
      <c r="F1676" s="100"/>
      <c r="K1676" s="100"/>
    </row>
    <row r="1677" spans="3:11" x14ac:dyDescent="0.35">
      <c r="C1677" s="100"/>
      <c r="D1677" s="100"/>
      <c r="E1677" s="100"/>
      <c r="F1677" s="100"/>
      <c r="K1677" s="100"/>
    </row>
    <row r="1678" spans="3:11" x14ac:dyDescent="0.35">
      <c r="C1678" s="100"/>
      <c r="D1678" s="100"/>
      <c r="E1678" s="100"/>
      <c r="F1678" s="100"/>
      <c r="K1678" s="100"/>
    </row>
    <row r="1679" spans="3:11" x14ac:dyDescent="0.35">
      <c r="C1679" s="100"/>
      <c r="D1679" s="100"/>
      <c r="E1679" s="100"/>
      <c r="F1679" s="100"/>
      <c r="K1679" s="100"/>
    </row>
    <row r="1680" spans="3:11" x14ac:dyDescent="0.35">
      <c r="C1680" s="100"/>
      <c r="D1680" s="100"/>
      <c r="E1680" s="100"/>
      <c r="F1680" s="100"/>
      <c r="K1680" s="100"/>
    </row>
    <row r="1681" spans="3:11" x14ac:dyDescent="0.35">
      <c r="C1681" s="100"/>
      <c r="D1681" s="100"/>
      <c r="E1681" s="100"/>
      <c r="F1681" s="100"/>
      <c r="K1681" s="100"/>
    </row>
    <row r="1682" spans="3:11" x14ac:dyDescent="0.35">
      <c r="C1682" s="100"/>
      <c r="D1682" s="100"/>
      <c r="E1682" s="100"/>
      <c r="F1682" s="100"/>
      <c r="K1682" s="100"/>
    </row>
    <row r="1683" spans="3:11" x14ac:dyDescent="0.35">
      <c r="C1683" s="100"/>
      <c r="D1683" s="100"/>
      <c r="E1683" s="100"/>
      <c r="F1683" s="100"/>
      <c r="K1683" s="100"/>
    </row>
    <row r="1684" spans="3:11" x14ac:dyDescent="0.35">
      <c r="C1684" s="100"/>
      <c r="D1684" s="100"/>
      <c r="E1684" s="100"/>
      <c r="F1684" s="100"/>
      <c r="K1684" s="100"/>
    </row>
    <row r="1685" spans="3:11" x14ac:dyDescent="0.35">
      <c r="C1685" s="100"/>
      <c r="D1685" s="100"/>
      <c r="E1685" s="100"/>
      <c r="F1685" s="100"/>
      <c r="K1685" s="100"/>
    </row>
    <row r="1686" spans="3:11" x14ac:dyDescent="0.35">
      <c r="C1686" s="100"/>
      <c r="D1686" s="100"/>
      <c r="E1686" s="100"/>
      <c r="F1686" s="100"/>
      <c r="K1686" s="100"/>
    </row>
    <row r="1687" spans="3:11" x14ac:dyDescent="0.35">
      <c r="C1687" s="100"/>
      <c r="D1687" s="100"/>
      <c r="E1687" s="100"/>
      <c r="F1687" s="100"/>
      <c r="K1687" s="100"/>
    </row>
    <row r="1688" spans="3:11" x14ac:dyDescent="0.35">
      <c r="C1688" s="100"/>
      <c r="D1688" s="100"/>
      <c r="E1688" s="100"/>
      <c r="F1688" s="100"/>
      <c r="K1688" s="100"/>
    </row>
    <row r="1689" spans="3:11" x14ac:dyDescent="0.35">
      <c r="C1689" s="100"/>
      <c r="D1689" s="100"/>
      <c r="E1689" s="100"/>
      <c r="F1689" s="100"/>
      <c r="K1689" s="100"/>
    </row>
    <row r="1690" spans="3:11" x14ac:dyDescent="0.35">
      <c r="C1690" s="100"/>
      <c r="D1690" s="100"/>
      <c r="E1690" s="100"/>
      <c r="F1690" s="100"/>
      <c r="K1690" s="100"/>
    </row>
    <row r="1691" spans="3:11" x14ac:dyDescent="0.35">
      <c r="C1691" s="100"/>
      <c r="D1691" s="100"/>
      <c r="E1691" s="100"/>
      <c r="F1691" s="100"/>
      <c r="K1691" s="100"/>
    </row>
    <row r="1692" spans="3:11" x14ac:dyDescent="0.35">
      <c r="C1692" s="100"/>
      <c r="D1692" s="100"/>
      <c r="E1692" s="100"/>
      <c r="F1692" s="100"/>
      <c r="K1692" s="100"/>
    </row>
    <row r="1693" spans="3:11" x14ac:dyDescent="0.35">
      <c r="C1693" s="100"/>
      <c r="D1693" s="100"/>
      <c r="E1693" s="100"/>
      <c r="F1693" s="100"/>
      <c r="K1693" s="100"/>
    </row>
    <row r="1694" spans="3:11" x14ac:dyDescent="0.35">
      <c r="C1694" s="100"/>
      <c r="D1694" s="100"/>
      <c r="E1694" s="100"/>
      <c r="F1694" s="100"/>
      <c r="K1694" s="100"/>
    </row>
    <row r="1695" spans="3:11" x14ac:dyDescent="0.35">
      <c r="C1695" s="100"/>
      <c r="D1695" s="100"/>
      <c r="E1695" s="100"/>
      <c r="F1695" s="100"/>
      <c r="K1695" s="100"/>
    </row>
    <row r="1696" spans="3:11" x14ac:dyDescent="0.35">
      <c r="C1696" s="100"/>
      <c r="D1696" s="100"/>
      <c r="E1696" s="100"/>
      <c r="F1696" s="100"/>
      <c r="K1696" s="100"/>
    </row>
    <row r="1697" spans="3:11" x14ac:dyDescent="0.35">
      <c r="C1697" s="100"/>
      <c r="D1697" s="100"/>
      <c r="E1697" s="100"/>
      <c r="F1697" s="100"/>
      <c r="K1697" s="100"/>
    </row>
    <row r="1698" spans="3:11" x14ac:dyDescent="0.35">
      <c r="C1698" s="100"/>
      <c r="D1698" s="100"/>
      <c r="E1698" s="100"/>
      <c r="F1698" s="100"/>
      <c r="K1698" s="100"/>
    </row>
    <row r="1699" spans="3:11" x14ac:dyDescent="0.35">
      <c r="C1699" s="100"/>
      <c r="D1699" s="100"/>
      <c r="E1699" s="100"/>
      <c r="F1699" s="100"/>
      <c r="K1699" s="100"/>
    </row>
    <row r="1700" spans="3:11" x14ac:dyDescent="0.35">
      <c r="C1700" s="100"/>
      <c r="D1700" s="100"/>
      <c r="E1700" s="100"/>
      <c r="F1700" s="100"/>
      <c r="K1700" s="100"/>
    </row>
    <row r="1701" spans="3:11" x14ac:dyDescent="0.35">
      <c r="C1701" s="100"/>
      <c r="D1701" s="100"/>
      <c r="E1701" s="100"/>
      <c r="F1701" s="100"/>
      <c r="K1701" s="100"/>
    </row>
    <row r="1702" spans="3:11" x14ac:dyDescent="0.35">
      <c r="C1702" s="100"/>
      <c r="D1702" s="100"/>
      <c r="E1702" s="100"/>
      <c r="F1702" s="100"/>
      <c r="K1702" s="100"/>
    </row>
    <row r="1703" spans="3:11" x14ac:dyDescent="0.35">
      <c r="C1703" s="100"/>
      <c r="D1703" s="100"/>
      <c r="E1703" s="100"/>
      <c r="F1703" s="100"/>
      <c r="K1703" s="100"/>
    </row>
    <row r="1704" spans="3:11" x14ac:dyDescent="0.35">
      <c r="C1704" s="100"/>
      <c r="D1704" s="100"/>
      <c r="E1704" s="100"/>
      <c r="F1704" s="100"/>
      <c r="K1704" s="100"/>
    </row>
    <row r="1705" spans="3:11" x14ac:dyDescent="0.35">
      <c r="C1705" s="100"/>
      <c r="D1705" s="100"/>
      <c r="E1705" s="100"/>
      <c r="F1705" s="100"/>
      <c r="K1705" s="100"/>
    </row>
    <row r="1706" spans="3:11" x14ac:dyDescent="0.35">
      <c r="C1706" s="100"/>
      <c r="D1706" s="100"/>
      <c r="E1706" s="100"/>
      <c r="F1706" s="100"/>
      <c r="K1706" s="100"/>
    </row>
    <row r="1707" spans="3:11" x14ac:dyDescent="0.35">
      <c r="C1707" s="100"/>
      <c r="D1707" s="100"/>
      <c r="E1707" s="100"/>
      <c r="F1707" s="100"/>
      <c r="K1707" s="100"/>
    </row>
    <row r="1708" spans="3:11" x14ac:dyDescent="0.35">
      <c r="C1708" s="100"/>
      <c r="D1708" s="100"/>
      <c r="E1708" s="100"/>
      <c r="F1708" s="100"/>
      <c r="K1708" s="100"/>
    </row>
    <row r="1709" spans="3:11" x14ac:dyDescent="0.35">
      <c r="C1709" s="100"/>
      <c r="D1709" s="100"/>
      <c r="E1709" s="100"/>
      <c r="F1709" s="100"/>
      <c r="K1709" s="100"/>
    </row>
    <row r="1710" spans="3:11" x14ac:dyDescent="0.35">
      <c r="C1710" s="100"/>
      <c r="D1710" s="100"/>
      <c r="E1710" s="100"/>
      <c r="F1710" s="100"/>
      <c r="K1710" s="100"/>
    </row>
    <row r="1711" spans="3:11" x14ac:dyDescent="0.35">
      <c r="C1711" s="100"/>
      <c r="D1711" s="100"/>
      <c r="E1711" s="100"/>
      <c r="F1711" s="100"/>
      <c r="K1711" s="100"/>
    </row>
    <row r="1712" spans="3:11" x14ac:dyDescent="0.35">
      <c r="C1712" s="100"/>
      <c r="D1712" s="100"/>
      <c r="E1712" s="100"/>
      <c r="F1712" s="100"/>
      <c r="K1712" s="100"/>
    </row>
    <row r="1713" spans="3:11" x14ac:dyDescent="0.35">
      <c r="C1713" s="100"/>
      <c r="D1713" s="100"/>
      <c r="E1713" s="100"/>
      <c r="F1713" s="100"/>
      <c r="K1713" s="100"/>
    </row>
    <row r="1714" spans="3:11" x14ac:dyDescent="0.35">
      <c r="C1714" s="100"/>
      <c r="D1714" s="100"/>
      <c r="E1714" s="100"/>
      <c r="F1714" s="100"/>
      <c r="K1714" s="100"/>
    </row>
    <row r="1715" spans="3:11" x14ac:dyDescent="0.35">
      <c r="C1715" s="100"/>
      <c r="D1715" s="100"/>
      <c r="E1715" s="100"/>
      <c r="F1715" s="100"/>
      <c r="K1715" s="100"/>
    </row>
    <row r="1716" spans="3:11" x14ac:dyDescent="0.35">
      <c r="C1716" s="100"/>
      <c r="D1716" s="100"/>
      <c r="E1716" s="100"/>
      <c r="F1716" s="100"/>
      <c r="K1716" s="100"/>
    </row>
    <row r="1717" spans="3:11" x14ac:dyDescent="0.35">
      <c r="C1717" s="100"/>
      <c r="D1717" s="100"/>
      <c r="E1717" s="100"/>
      <c r="F1717" s="100"/>
      <c r="K1717" s="100"/>
    </row>
    <row r="1718" spans="3:11" x14ac:dyDescent="0.35">
      <c r="C1718" s="100"/>
      <c r="D1718" s="100"/>
      <c r="E1718" s="100"/>
      <c r="F1718" s="100"/>
      <c r="K1718" s="100"/>
    </row>
    <row r="1719" spans="3:11" x14ac:dyDescent="0.35">
      <c r="C1719" s="100"/>
      <c r="D1719" s="100"/>
      <c r="E1719" s="100"/>
      <c r="F1719" s="100"/>
      <c r="K1719" s="100"/>
    </row>
    <row r="1720" spans="3:11" x14ac:dyDescent="0.35">
      <c r="C1720" s="100"/>
      <c r="D1720" s="100"/>
      <c r="E1720" s="100"/>
      <c r="F1720" s="100"/>
      <c r="K1720" s="100"/>
    </row>
    <row r="1721" spans="3:11" x14ac:dyDescent="0.35">
      <c r="C1721" s="100"/>
      <c r="D1721" s="100"/>
      <c r="E1721" s="100"/>
      <c r="F1721" s="100"/>
      <c r="K1721" s="100"/>
    </row>
    <row r="1722" spans="3:11" x14ac:dyDescent="0.35">
      <c r="C1722" s="100"/>
      <c r="D1722" s="100"/>
      <c r="E1722" s="100"/>
      <c r="F1722" s="100"/>
      <c r="K1722" s="100"/>
    </row>
    <row r="1723" spans="3:11" x14ac:dyDescent="0.35">
      <c r="C1723" s="100"/>
      <c r="D1723" s="100"/>
      <c r="E1723" s="100"/>
      <c r="F1723" s="100"/>
      <c r="K1723" s="100"/>
    </row>
    <row r="1724" spans="3:11" x14ac:dyDescent="0.35">
      <c r="C1724" s="100"/>
      <c r="D1724" s="100"/>
      <c r="E1724" s="100"/>
      <c r="F1724" s="100"/>
      <c r="K1724" s="100"/>
    </row>
    <row r="1725" spans="3:11" x14ac:dyDescent="0.35">
      <c r="C1725" s="100"/>
      <c r="D1725" s="100"/>
      <c r="E1725" s="100"/>
      <c r="F1725" s="100"/>
      <c r="K1725" s="100"/>
    </row>
    <row r="1726" spans="3:11" x14ac:dyDescent="0.35">
      <c r="C1726" s="100"/>
      <c r="D1726" s="100"/>
      <c r="E1726" s="100"/>
      <c r="F1726" s="100"/>
      <c r="K1726" s="100"/>
    </row>
    <row r="1727" spans="3:11" x14ac:dyDescent="0.35">
      <c r="C1727" s="100"/>
      <c r="D1727" s="100"/>
      <c r="E1727" s="100"/>
      <c r="F1727" s="100"/>
      <c r="K1727" s="100"/>
    </row>
    <row r="1728" spans="3:11" x14ac:dyDescent="0.35">
      <c r="C1728" s="100"/>
      <c r="D1728" s="100"/>
      <c r="E1728" s="100"/>
      <c r="F1728" s="100"/>
      <c r="K1728" s="100"/>
    </row>
    <row r="1729" spans="3:11" x14ac:dyDescent="0.35">
      <c r="C1729" s="100"/>
      <c r="D1729" s="100"/>
      <c r="E1729" s="100"/>
      <c r="F1729" s="100"/>
      <c r="K1729" s="100"/>
    </row>
    <row r="1730" spans="3:11" x14ac:dyDescent="0.35">
      <c r="C1730" s="100"/>
      <c r="D1730" s="100"/>
      <c r="E1730" s="100"/>
      <c r="F1730" s="100"/>
      <c r="K1730" s="100"/>
    </row>
    <row r="1731" spans="3:11" x14ac:dyDescent="0.35">
      <c r="C1731" s="100"/>
      <c r="D1731" s="100"/>
      <c r="E1731" s="100"/>
      <c r="F1731" s="100"/>
      <c r="K1731" s="100"/>
    </row>
    <row r="1732" spans="3:11" x14ac:dyDescent="0.35">
      <c r="C1732" s="100"/>
      <c r="D1732" s="100"/>
      <c r="E1732" s="100"/>
      <c r="F1732" s="100"/>
      <c r="K1732" s="100"/>
    </row>
    <row r="1733" spans="3:11" x14ac:dyDescent="0.35">
      <c r="C1733" s="100"/>
      <c r="D1733" s="100"/>
      <c r="E1733" s="100"/>
      <c r="F1733" s="100"/>
      <c r="K1733" s="100"/>
    </row>
    <row r="1734" spans="3:11" x14ac:dyDescent="0.35">
      <c r="C1734" s="100"/>
      <c r="D1734" s="100"/>
      <c r="E1734" s="100"/>
      <c r="F1734" s="100"/>
      <c r="K1734" s="100"/>
    </row>
    <row r="1735" spans="3:11" x14ac:dyDescent="0.35">
      <c r="C1735" s="100"/>
      <c r="D1735" s="100"/>
      <c r="E1735" s="100"/>
      <c r="F1735" s="100"/>
      <c r="K1735" s="100"/>
    </row>
    <row r="1736" spans="3:11" x14ac:dyDescent="0.35">
      <c r="C1736" s="100"/>
      <c r="D1736" s="100"/>
      <c r="E1736" s="100"/>
      <c r="F1736" s="100"/>
      <c r="K1736" s="100"/>
    </row>
    <row r="1737" spans="3:11" x14ac:dyDescent="0.35">
      <c r="C1737" s="100"/>
      <c r="D1737" s="100"/>
      <c r="E1737" s="100"/>
      <c r="F1737" s="100"/>
      <c r="K1737" s="100"/>
    </row>
    <row r="1738" spans="3:11" x14ac:dyDescent="0.35">
      <c r="C1738" s="100"/>
      <c r="D1738" s="100"/>
      <c r="E1738" s="100"/>
      <c r="F1738" s="100"/>
      <c r="K1738" s="100"/>
    </row>
    <row r="1739" spans="3:11" x14ac:dyDescent="0.35">
      <c r="C1739" s="100"/>
      <c r="D1739" s="100"/>
      <c r="E1739" s="100"/>
      <c r="F1739" s="100"/>
      <c r="K1739" s="100"/>
    </row>
    <row r="1740" spans="3:11" x14ac:dyDescent="0.35">
      <c r="C1740" s="100"/>
      <c r="D1740" s="100"/>
      <c r="E1740" s="100"/>
      <c r="F1740" s="100"/>
      <c r="K1740" s="100"/>
    </row>
    <row r="1741" spans="3:11" x14ac:dyDescent="0.35">
      <c r="C1741" s="100"/>
      <c r="D1741" s="100"/>
      <c r="E1741" s="100"/>
      <c r="F1741" s="100"/>
      <c r="K1741" s="100"/>
    </row>
    <row r="1742" spans="3:11" x14ac:dyDescent="0.35">
      <c r="C1742" s="100"/>
      <c r="D1742" s="100"/>
      <c r="E1742" s="100"/>
      <c r="F1742" s="100"/>
      <c r="K1742" s="100"/>
    </row>
    <row r="1743" spans="3:11" x14ac:dyDescent="0.35">
      <c r="C1743" s="100"/>
      <c r="D1743" s="100"/>
      <c r="E1743" s="100"/>
      <c r="F1743" s="100"/>
      <c r="K1743" s="100"/>
    </row>
    <row r="1744" spans="3:11" x14ac:dyDescent="0.35">
      <c r="C1744" s="100"/>
      <c r="D1744" s="100"/>
      <c r="E1744" s="100"/>
      <c r="F1744" s="100"/>
      <c r="K1744" s="100"/>
    </row>
    <row r="1745" spans="3:11" x14ac:dyDescent="0.35">
      <c r="C1745" s="100"/>
      <c r="D1745" s="100"/>
      <c r="E1745" s="100"/>
      <c r="F1745" s="100"/>
      <c r="K1745" s="100"/>
    </row>
    <row r="1746" spans="3:11" x14ac:dyDescent="0.35">
      <c r="C1746" s="100"/>
      <c r="D1746" s="100"/>
      <c r="E1746" s="100"/>
      <c r="F1746" s="100"/>
      <c r="K1746" s="100"/>
    </row>
    <row r="1747" spans="3:11" x14ac:dyDescent="0.35">
      <c r="C1747" s="100"/>
      <c r="D1747" s="100"/>
      <c r="E1747" s="100"/>
      <c r="F1747" s="100"/>
      <c r="K1747" s="100"/>
    </row>
    <row r="1748" spans="3:11" x14ac:dyDescent="0.35">
      <c r="C1748" s="100"/>
      <c r="D1748" s="100"/>
      <c r="E1748" s="100"/>
      <c r="F1748" s="100"/>
      <c r="K1748" s="100"/>
    </row>
    <row r="1749" spans="3:11" x14ac:dyDescent="0.35">
      <c r="C1749" s="100"/>
      <c r="D1749" s="100"/>
      <c r="E1749" s="100"/>
      <c r="F1749" s="100"/>
      <c r="K1749" s="100"/>
    </row>
    <row r="1750" spans="3:11" x14ac:dyDescent="0.35">
      <c r="C1750" s="100"/>
      <c r="D1750" s="100"/>
      <c r="E1750" s="100"/>
      <c r="F1750" s="100"/>
      <c r="K1750" s="100"/>
    </row>
    <row r="1751" spans="3:11" x14ac:dyDescent="0.35">
      <c r="C1751" s="100"/>
      <c r="D1751" s="100"/>
      <c r="E1751" s="100"/>
      <c r="F1751" s="100"/>
      <c r="K1751" s="100"/>
    </row>
    <row r="1752" spans="3:11" x14ac:dyDescent="0.35">
      <c r="C1752" s="100"/>
      <c r="D1752" s="100"/>
      <c r="E1752" s="100"/>
      <c r="F1752" s="100"/>
      <c r="K1752" s="100"/>
    </row>
    <row r="1753" spans="3:11" x14ac:dyDescent="0.35">
      <c r="C1753" s="100"/>
      <c r="D1753" s="100"/>
      <c r="E1753" s="100"/>
      <c r="F1753" s="100"/>
      <c r="K1753" s="100"/>
    </row>
    <row r="1754" spans="3:11" x14ac:dyDescent="0.35">
      <c r="C1754" s="100"/>
      <c r="D1754" s="100"/>
      <c r="E1754" s="100"/>
      <c r="F1754" s="100"/>
      <c r="K1754" s="100"/>
    </row>
    <row r="1755" spans="3:11" x14ac:dyDescent="0.35">
      <c r="C1755" s="100"/>
      <c r="D1755" s="100"/>
      <c r="E1755" s="100"/>
      <c r="F1755" s="100"/>
      <c r="K1755" s="100"/>
    </row>
    <row r="1756" spans="3:11" x14ac:dyDescent="0.35">
      <c r="C1756" s="100"/>
      <c r="D1756" s="100"/>
      <c r="E1756" s="100"/>
      <c r="F1756" s="100"/>
      <c r="K1756" s="100"/>
    </row>
    <row r="1757" spans="3:11" x14ac:dyDescent="0.35">
      <c r="C1757" s="100"/>
      <c r="D1757" s="100"/>
      <c r="E1757" s="100"/>
      <c r="F1757" s="100"/>
      <c r="K1757" s="100"/>
    </row>
    <row r="1758" spans="3:11" x14ac:dyDescent="0.35">
      <c r="C1758" s="100"/>
      <c r="D1758" s="100"/>
      <c r="E1758" s="100"/>
      <c r="F1758" s="100"/>
      <c r="K1758" s="100"/>
    </row>
    <row r="1759" spans="3:11" x14ac:dyDescent="0.35">
      <c r="C1759" s="100"/>
      <c r="D1759" s="100"/>
      <c r="E1759" s="100"/>
      <c r="F1759" s="100"/>
      <c r="K1759" s="100"/>
    </row>
    <row r="1760" spans="3:11" x14ac:dyDescent="0.35">
      <c r="C1760" s="100"/>
      <c r="D1760" s="100"/>
      <c r="E1760" s="100"/>
      <c r="F1760" s="100"/>
      <c r="K1760" s="100"/>
    </row>
    <row r="1761" spans="3:11" x14ac:dyDescent="0.35">
      <c r="C1761" s="100"/>
      <c r="D1761" s="100"/>
      <c r="E1761" s="100"/>
      <c r="F1761" s="100"/>
      <c r="K1761" s="100"/>
    </row>
    <row r="1762" spans="3:11" x14ac:dyDescent="0.35">
      <c r="C1762" s="100"/>
      <c r="D1762" s="100"/>
      <c r="E1762" s="100"/>
      <c r="F1762" s="100"/>
      <c r="K1762" s="100"/>
    </row>
    <row r="1763" spans="3:11" x14ac:dyDescent="0.35">
      <c r="C1763" s="100"/>
      <c r="D1763" s="100"/>
      <c r="E1763" s="100"/>
      <c r="F1763" s="100"/>
      <c r="K1763" s="100"/>
    </row>
    <row r="1764" spans="3:11" x14ac:dyDescent="0.35">
      <c r="C1764" s="100"/>
      <c r="D1764" s="100"/>
      <c r="E1764" s="100"/>
      <c r="F1764" s="100"/>
      <c r="K1764" s="100"/>
    </row>
    <row r="1765" spans="3:11" x14ac:dyDescent="0.35">
      <c r="C1765" s="100"/>
      <c r="D1765" s="100"/>
      <c r="E1765" s="100"/>
      <c r="F1765" s="100"/>
      <c r="K1765" s="100"/>
    </row>
    <row r="1766" spans="3:11" x14ac:dyDescent="0.35">
      <c r="C1766" s="100"/>
      <c r="D1766" s="100"/>
      <c r="E1766" s="100"/>
      <c r="F1766" s="100"/>
      <c r="K1766" s="100"/>
    </row>
    <row r="1767" spans="3:11" x14ac:dyDescent="0.35">
      <c r="C1767" s="100"/>
      <c r="D1767" s="100"/>
      <c r="E1767" s="100"/>
      <c r="F1767" s="100"/>
      <c r="K1767" s="100"/>
    </row>
    <row r="1768" spans="3:11" x14ac:dyDescent="0.35">
      <c r="C1768" s="100"/>
      <c r="D1768" s="100"/>
      <c r="E1768" s="100"/>
      <c r="F1768" s="100"/>
      <c r="K1768" s="100"/>
    </row>
    <row r="1769" spans="3:11" x14ac:dyDescent="0.35">
      <c r="C1769" s="100"/>
      <c r="D1769" s="100"/>
      <c r="E1769" s="100"/>
      <c r="F1769" s="100"/>
      <c r="K1769" s="100"/>
    </row>
    <row r="1770" spans="3:11" x14ac:dyDescent="0.35">
      <c r="C1770" s="100"/>
      <c r="D1770" s="100"/>
      <c r="E1770" s="100"/>
      <c r="F1770" s="100"/>
      <c r="K1770" s="100"/>
    </row>
    <row r="1771" spans="3:11" x14ac:dyDescent="0.35">
      <c r="C1771" s="100"/>
      <c r="D1771" s="100"/>
      <c r="E1771" s="100"/>
      <c r="F1771" s="100"/>
      <c r="K1771" s="100"/>
    </row>
    <row r="1772" spans="3:11" x14ac:dyDescent="0.35">
      <c r="C1772" s="100"/>
      <c r="D1772" s="100"/>
      <c r="E1772" s="100"/>
      <c r="F1772" s="100"/>
      <c r="K1772" s="100"/>
    </row>
    <row r="1773" spans="3:11" x14ac:dyDescent="0.35">
      <c r="C1773" s="100"/>
      <c r="D1773" s="100"/>
      <c r="E1773" s="100"/>
      <c r="F1773" s="100"/>
      <c r="K1773" s="100"/>
    </row>
    <row r="1774" spans="3:11" x14ac:dyDescent="0.35">
      <c r="C1774" s="100"/>
      <c r="D1774" s="100"/>
      <c r="E1774" s="100"/>
      <c r="F1774" s="100"/>
      <c r="K1774" s="100"/>
    </row>
    <row r="1775" spans="3:11" x14ac:dyDescent="0.35">
      <c r="C1775" s="100"/>
      <c r="D1775" s="100"/>
      <c r="E1775" s="100"/>
      <c r="F1775" s="100"/>
      <c r="K1775" s="100"/>
    </row>
    <row r="1776" spans="3:11" x14ac:dyDescent="0.35">
      <c r="C1776" s="100"/>
      <c r="D1776" s="100"/>
      <c r="E1776" s="100"/>
      <c r="F1776" s="100"/>
      <c r="K1776" s="100"/>
    </row>
    <row r="1777" spans="3:11" x14ac:dyDescent="0.35">
      <c r="C1777" s="100"/>
      <c r="D1777" s="100"/>
      <c r="E1777" s="100"/>
      <c r="F1777" s="100"/>
      <c r="K1777" s="100"/>
    </row>
    <row r="1778" spans="3:11" x14ac:dyDescent="0.35">
      <c r="C1778" s="100"/>
      <c r="D1778" s="100"/>
      <c r="E1778" s="100"/>
      <c r="F1778" s="100"/>
      <c r="K1778" s="100"/>
    </row>
    <row r="1779" spans="3:11" x14ac:dyDescent="0.35">
      <c r="C1779" s="100"/>
      <c r="D1779" s="100"/>
      <c r="E1779" s="100"/>
      <c r="F1779" s="100"/>
      <c r="K1779" s="100"/>
    </row>
    <row r="1780" spans="3:11" x14ac:dyDescent="0.35">
      <c r="C1780" s="100"/>
      <c r="D1780" s="100"/>
      <c r="E1780" s="100"/>
      <c r="F1780" s="100"/>
      <c r="K1780" s="100"/>
    </row>
    <row r="1781" spans="3:11" x14ac:dyDescent="0.35">
      <c r="C1781" s="100"/>
      <c r="D1781" s="100"/>
      <c r="E1781" s="100"/>
      <c r="F1781" s="100"/>
      <c r="K1781" s="100"/>
    </row>
    <row r="1782" spans="3:11" x14ac:dyDescent="0.35">
      <c r="C1782" s="100"/>
      <c r="D1782" s="100"/>
      <c r="E1782" s="100"/>
      <c r="F1782" s="100"/>
      <c r="K1782" s="100"/>
    </row>
    <row r="1783" spans="3:11" x14ac:dyDescent="0.35">
      <c r="C1783" s="100"/>
      <c r="D1783" s="100"/>
      <c r="E1783" s="100"/>
      <c r="F1783" s="100"/>
      <c r="K1783" s="100"/>
    </row>
    <row r="1784" spans="3:11" x14ac:dyDescent="0.35">
      <c r="C1784" s="100"/>
      <c r="D1784" s="100"/>
      <c r="E1784" s="100"/>
      <c r="F1784" s="100"/>
      <c r="K1784" s="100"/>
    </row>
    <row r="1785" spans="3:11" x14ac:dyDescent="0.35">
      <c r="C1785" s="100"/>
      <c r="D1785" s="100"/>
      <c r="E1785" s="100"/>
      <c r="F1785" s="100"/>
      <c r="K1785" s="100"/>
    </row>
    <row r="1786" spans="3:11" x14ac:dyDescent="0.35">
      <c r="C1786" s="100"/>
      <c r="D1786" s="100"/>
      <c r="E1786" s="100"/>
      <c r="F1786" s="100"/>
      <c r="K1786" s="100"/>
    </row>
    <row r="1787" spans="3:11" x14ac:dyDescent="0.35">
      <c r="C1787" s="100"/>
      <c r="D1787" s="100"/>
      <c r="E1787" s="100"/>
      <c r="F1787" s="100"/>
      <c r="K1787" s="100"/>
    </row>
    <row r="1788" spans="3:11" x14ac:dyDescent="0.35">
      <c r="C1788" s="100"/>
      <c r="D1788" s="100"/>
      <c r="E1788" s="100"/>
      <c r="F1788" s="100"/>
      <c r="K1788" s="100"/>
    </row>
    <row r="1789" spans="3:11" x14ac:dyDescent="0.35">
      <c r="C1789" s="100"/>
      <c r="D1789" s="100"/>
      <c r="E1789" s="100"/>
      <c r="F1789" s="100"/>
      <c r="K1789" s="100"/>
    </row>
    <row r="1790" spans="3:11" x14ac:dyDescent="0.35">
      <c r="C1790" s="100"/>
      <c r="D1790" s="100"/>
      <c r="E1790" s="100"/>
      <c r="F1790" s="100"/>
      <c r="K1790" s="100"/>
    </row>
    <row r="1791" spans="3:11" x14ac:dyDescent="0.35">
      <c r="C1791" s="100"/>
      <c r="D1791" s="100"/>
      <c r="E1791" s="100"/>
      <c r="F1791" s="100"/>
      <c r="K1791" s="100"/>
    </row>
    <row r="1792" spans="3:11" x14ac:dyDescent="0.35">
      <c r="C1792" s="100"/>
      <c r="D1792" s="100"/>
      <c r="E1792" s="100"/>
      <c r="F1792" s="100"/>
      <c r="K1792" s="100"/>
    </row>
    <row r="1793" spans="3:11" x14ac:dyDescent="0.35">
      <c r="C1793" s="100"/>
      <c r="D1793" s="100"/>
      <c r="E1793" s="100"/>
      <c r="F1793" s="100"/>
      <c r="K1793" s="100"/>
    </row>
    <row r="1794" spans="3:11" x14ac:dyDescent="0.35">
      <c r="C1794" s="100"/>
      <c r="D1794" s="100"/>
      <c r="E1794" s="100"/>
      <c r="F1794" s="100"/>
      <c r="K1794" s="100"/>
    </row>
    <row r="1795" spans="3:11" x14ac:dyDescent="0.35">
      <c r="C1795" s="100"/>
      <c r="D1795" s="100"/>
      <c r="E1795" s="100"/>
      <c r="F1795" s="100"/>
      <c r="K1795" s="100"/>
    </row>
    <row r="1796" spans="3:11" x14ac:dyDescent="0.35">
      <c r="C1796" s="100"/>
      <c r="D1796" s="100"/>
      <c r="E1796" s="100"/>
      <c r="F1796" s="100"/>
      <c r="K1796" s="100"/>
    </row>
    <row r="1797" spans="3:11" x14ac:dyDescent="0.35">
      <c r="C1797" s="100"/>
      <c r="D1797" s="100"/>
      <c r="E1797" s="100"/>
      <c r="F1797" s="100"/>
      <c r="K1797" s="100"/>
    </row>
    <row r="1798" spans="3:11" x14ac:dyDescent="0.35">
      <c r="C1798" s="100"/>
      <c r="D1798" s="100"/>
      <c r="E1798" s="100"/>
      <c r="F1798" s="100"/>
      <c r="K1798" s="100"/>
    </row>
    <row r="1799" spans="3:11" x14ac:dyDescent="0.35">
      <c r="C1799" s="100"/>
      <c r="D1799" s="100"/>
      <c r="E1799" s="100"/>
      <c r="F1799" s="100"/>
      <c r="K1799" s="100"/>
    </row>
    <row r="1800" spans="3:11" x14ac:dyDescent="0.35">
      <c r="C1800" s="100"/>
      <c r="D1800" s="100"/>
      <c r="E1800" s="100"/>
      <c r="F1800" s="100"/>
      <c r="K1800" s="100"/>
    </row>
    <row r="1801" spans="3:11" x14ac:dyDescent="0.35">
      <c r="C1801" s="100"/>
      <c r="D1801" s="100"/>
      <c r="E1801" s="100"/>
      <c r="F1801" s="100"/>
      <c r="K1801" s="100"/>
    </row>
    <row r="1802" spans="3:11" x14ac:dyDescent="0.35">
      <c r="C1802" s="100"/>
      <c r="D1802" s="100"/>
      <c r="E1802" s="100"/>
      <c r="F1802" s="100"/>
      <c r="K1802" s="100"/>
    </row>
    <row r="1803" spans="3:11" x14ac:dyDescent="0.35">
      <c r="C1803" s="100"/>
      <c r="D1803" s="100"/>
      <c r="E1803" s="100"/>
      <c r="F1803" s="100"/>
      <c r="K1803" s="100"/>
    </row>
    <row r="1804" spans="3:11" x14ac:dyDescent="0.35">
      <c r="C1804" s="100"/>
      <c r="D1804" s="100"/>
      <c r="E1804" s="100"/>
      <c r="F1804" s="100"/>
      <c r="K1804" s="100"/>
    </row>
    <row r="1805" spans="3:11" x14ac:dyDescent="0.35">
      <c r="C1805" s="100"/>
      <c r="D1805" s="100"/>
      <c r="E1805" s="100"/>
      <c r="F1805" s="100"/>
      <c r="K1805" s="100"/>
    </row>
    <row r="1806" spans="3:11" x14ac:dyDescent="0.35">
      <c r="C1806" s="100"/>
      <c r="D1806" s="100"/>
      <c r="E1806" s="100"/>
      <c r="F1806" s="100"/>
      <c r="K1806" s="100"/>
    </row>
    <row r="1807" spans="3:11" x14ac:dyDescent="0.35">
      <c r="C1807" s="100"/>
      <c r="D1807" s="100"/>
      <c r="E1807" s="100"/>
      <c r="F1807" s="100"/>
      <c r="K1807" s="100"/>
    </row>
    <row r="1808" spans="3:11" x14ac:dyDescent="0.35">
      <c r="C1808" s="100"/>
      <c r="D1808" s="100"/>
      <c r="E1808" s="100"/>
      <c r="F1808" s="100"/>
      <c r="K1808" s="100"/>
    </row>
    <row r="1809" spans="3:11" x14ac:dyDescent="0.35">
      <c r="C1809" s="100"/>
      <c r="D1809" s="100"/>
      <c r="E1809" s="100"/>
      <c r="F1809" s="100"/>
      <c r="K1809" s="100"/>
    </row>
    <row r="1810" spans="3:11" x14ac:dyDescent="0.35">
      <c r="C1810" s="100"/>
      <c r="D1810" s="100"/>
      <c r="E1810" s="100"/>
      <c r="F1810" s="100"/>
      <c r="K1810" s="100"/>
    </row>
    <row r="1811" spans="3:11" x14ac:dyDescent="0.35">
      <c r="C1811" s="100"/>
      <c r="D1811" s="100"/>
      <c r="E1811" s="100"/>
      <c r="F1811" s="100"/>
      <c r="K1811" s="100"/>
    </row>
    <row r="1812" spans="3:11" x14ac:dyDescent="0.35">
      <c r="C1812" s="100"/>
      <c r="D1812" s="100"/>
      <c r="E1812" s="100"/>
      <c r="F1812" s="100"/>
      <c r="K1812" s="100"/>
    </row>
    <row r="1813" spans="3:11" x14ac:dyDescent="0.35">
      <c r="C1813" s="100"/>
      <c r="D1813" s="100"/>
      <c r="E1813" s="100"/>
      <c r="F1813" s="100"/>
      <c r="K1813" s="100"/>
    </row>
    <row r="1814" spans="3:11" x14ac:dyDescent="0.35">
      <c r="C1814" s="100"/>
      <c r="D1814" s="100"/>
      <c r="E1814" s="100"/>
      <c r="F1814" s="100"/>
      <c r="K1814" s="100"/>
    </row>
    <row r="1815" spans="3:11" x14ac:dyDescent="0.35">
      <c r="C1815" s="100"/>
      <c r="D1815" s="100"/>
      <c r="E1815" s="100"/>
      <c r="F1815" s="100"/>
      <c r="K1815" s="100"/>
    </row>
    <row r="1816" spans="3:11" x14ac:dyDescent="0.35">
      <c r="C1816" s="100"/>
      <c r="D1816" s="100"/>
      <c r="E1816" s="100"/>
      <c r="F1816" s="100"/>
      <c r="K1816" s="100"/>
    </row>
    <row r="1817" spans="3:11" x14ac:dyDescent="0.35">
      <c r="C1817" s="100"/>
      <c r="D1817" s="100"/>
      <c r="E1817" s="100"/>
      <c r="F1817" s="100"/>
      <c r="K1817" s="100"/>
    </row>
    <row r="1818" spans="3:11" x14ac:dyDescent="0.35">
      <c r="C1818" s="100"/>
      <c r="D1818" s="100"/>
      <c r="E1818" s="100"/>
      <c r="F1818" s="100"/>
      <c r="K1818" s="100"/>
    </row>
    <row r="1819" spans="3:11" x14ac:dyDescent="0.35">
      <c r="C1819" s="100"/>
      <c r="D1819" s="100"/>
      <c r="E1819" s="100"/>
      <c r="F1819" s="100"/>
      <c r="K1819" s="100"/>
    </row>
    <row r="1820" spans="3:11" x14ac:dyDescent="0.35">
      <c r="C1820" s="100"/>
      <c r="D1820" s="100"/>
      <c r="E1820" s="100"/>
      <c r="F1820" s="100"/>
      <c r="K1820" s="100"/>
    </row>
    <row r="1821" spans="3:11" x14ac:dyDescent="0.35">
      <c r="C1821" s="100"/>
      <c r="D1821" s="100"/>
      <c r="E1821" s="100"/>
      <c r="F1821" s="100"/>
      <c r="K1821" s="100"/>
    </row>
    <row r="1822" spans="3:11" x14ac:dyDescent="0.35">
      <c r="C1822" s="100"/>
      <c r="D1822" s="100"/>
      <c r="E1822" s="100"/>
      <c r="F1822" s="100"/>
      <c r="K1822" s="100"/>
    </row>
    <row r="1823" spans="3:11" x14ac:dyDescent="0.35">
      <c r="C1823" s="100"/>
      <c r="D1823" s="100"/>
      <c r="E1823" s="100"/>
      <c r="F1823" s="100"/>
      <c r="K1823" s="100"/>
    </row>
    <row r="1824" spans="3:11" x14ac:dyDescent="0.35">
      <c r="C1824" s="100"/>
      <c r="D1824" s="100"/>
      <c r="E1824" s="100"/>
      <c r="F1824" s="100"/>
      <c r="K1824" s="100"/>
    </row>
    <row r="1825" spans="3:11" x14ac:dyDescent="0.35">
      <c r="C1825" s="100"/>
      <c r="D1825" s="100"/>
      <c r="E1825" s="100"/>
      <c r="F1825" s="100"/>
      <c r="K1825" s="100"/>
    </row>
    <row r="1826" spans="3:11" x14ac:dyDescent="0.35">
      <c r="C1826" s="100"/>
      <c r="D1826" s="100"/>
      <c r="E1826" s="100"/>
      <c r="F1826" s="100"/>
      <c r="K1826" s="100"/>
    </row>
    <row r="1827" spans="3:11" x14ac:dyDescent="0.35">
      <c r="C1827" s="100"/>
      <c r="D1827" s="100"/>
      <c r="E1827" s="100"/>
      <c r="F1827" s="100"/>
      <c r="K1827" s="100"/>
    </row>
    <row r="1828" spans="3:11" x14ac:dyDescent="0.35">
      <c r="C1828" s="100"/>
      <c r="D1828" s="100"/>
      <c r="E1828" s="100"/>
      <c r="F1828" s="100"/>
      <c r="K1828" s="100"/>
    </row>
    <row r="1829" spans="3:11" x14ac:dyDescent="0.35">
      <c r="C1829" s="100"/>
      <c r="D1829" s="100"/>
      <c r="E1829" s="100"/>
      <c r="F1829" s="100"/>
      <c r="K1829" s="100"/>
    </row>
    <row r="1830" spans="3:11" x14ac:dyDescent="0.35">
      <c r="C1830" s="100"/>
      <c r="D1830" s="100"/>
      <c r="E1830" s="100"/>
      <c r="F1830" s="100"/>
      <c r="K1830" s="100"/>
    </row>
    <row r="1831" spans="3:11" x14ac:dyDescent="0.35">
      <c r="C1831" s="100"/>
      <c r="D1831" s="100"/>
      <c r="E1831" s="100"/>
      <c r="F1831" s="100"/>
      <c r="K1831" s="100"/>
    </row>
    <row r="1832" spans="3:11" x14ac:dyDescent="0.35">
      <c r="C1832" s="100"/>
      <c r="D1832" s="100"/>
      <c r="E1832" s="100"/>
      <c r="F1832" s="100"/>
      <c r="K1832" s="100"/>
    </row>
    <row r="1833" spans="3:11" x14ac:dyDescent="0.35">
      <c r="C1833" s="100"/>
      <c r="D1833" s="100"/>
      <c r="E1833" s="100"/>
      <c r="F1833" s="100"/>
      <c r="K1833" s="100"/>
    </row>
    <row r="1834" spans="3:11" x14ac:dyDescent="0.35">
      <c r="C1834" s="100"/>
      <c r="D1834" s="100"/>
      <c r="E1834" s="100"/>
      <c r="F1834" s="100"/>
      <c r="K1834" s="100"/>
    </row>
    <row r="1835" spans="3:11" x14ac:dyDescent="0.35">
      <c r="C1835" s="100"/>
      <c r="D1835" s="100"/>
      <c r="E1835" s="100"/>
      <c r="F1835" s="100"/>
      <c r="K1835" s="100"/>
    </row>
    <row r="1836" spans="3:11" x14ac:dyDescent="0.35">
      <c r="C1836" s="100"/>
      <c r="D1836" s="100"/>
      <c r="E1836" s="100"/>
      <c r="F1836" s="100"/>
      <c r="K1836" s="100"/>
    </row>
    <row r="1837" spans="3:11" x14ac:dyDescent="0.35">
      <c r="C1837" s="100"/>
      <c r="D1837" s="100"/>
      <c r="E1837" s="100"/>
      <c r="F1837" s="100"/>
      <c r="K1837" s="100"/>
    </row>
    <row r="1838" spans="3:11" x14ac:dyDescent="0.35">
      <c r="C1838" s="100"/>
      <c r="D1838" s="100"/>
      <c r="E1838" s="100"/>
      <c r="F1838" s="100"/>
      <c r="K1838" s="100"/>
    </row>
    <row r="1839" spans="3:11" x14ac:dyDescent="0.35">
      <c r="C1839" s="100"/>
      <c r="D1839" s="100"/>
      <c r="E1839" s="100"/>
      <c r="F1839" s="100"/>
      <c r="K1839" s="100"/>
    </row>
    <row r="1840" spans="3:11" x14ac:dyDescent="0.35">
      <c r="C1840" s="100"/>
      <c r="D1840" s="100"/>
      <c r="E1840" s="100"/>
      <c r="F1840" s="100"/>
      <c r="K1840" s="100"/>
    </row>
    <row r="1841" spans="3:11" x14ac:dyDescent="0.35">
      <c r="C1841" s="100"/>
      <c r="D1841" s="100"/>
      <c r="E1841" s="100"/>
      <c r="F1841" s="100"/>
      <c r="K1841" s="100"/>
    </row>
    <row r="1842" spans="3:11" x14ac:dyDescent="0.35">
      <c r="C1842" s="100"/>
      <c r="D1842" s="100"/>
      <c r="E1842" s="100"/>
      <c r="F1842" s="100"/>
      <c r="K1842" s="100"/>
    </row>
    <row r="1843" spans="3:11" x14ac:dyDescent="0.35">
      <c r="C1843" s="100"/>
      <c r="D1843" s="100"/>
      <c r="E1843" s="100"/>
      <c r="F1843" s="100"/>
      <c r="K1843" s="100"/>
    </row>
    <row r="1844" spans="3:11" x14ac:dyDescent="0.35">
      <c r="C1844" s="100"/>
      <c r="D1844" s="100"/>
      <c r="E1844" s="100"/>
      <c r="F1844" s="100"/>
      <c r="K1844" s="100"/>
    </row>
    <row r="1845" spans="3:11" x14ac:dyDescent="0.35">
      <c r="C1845" s="100"/>
      <c r="D1845" s="100"/>
      <c r="E1845" s="100"/>
      <c r="F1845" s="100"/>
      <c r="K1845" s="100"/>
    </row>
    <row r="1846" spans="3:11" x14ac:dyDescent="0.35">
      <c r="C1846" s="100"/>
      <c r="D1846" s="100"/>
      <c r="E1846" s="100"/>
      <c r="F1846" s="100"/>
      <c r="K1846" s="100"/>
    </row>
    <row r="1847" spans="3:11" x14ac:dyDescent="0.35">
      <c r="C1847" s="100"/>
      <c r="D1847" s="100"/>
      <c r="E1847" s="100"/>
      <c r="F1847" s="100"/>
      <c r="K1847" s="100"/>
    </row>
    <row r="1848" spans="3:11" x14ac:dyDescent="0.35">
      <c r="C1848" s="100"/>
      <c r="D1848" s="100"/>
      <c r="E1848" s="100"/>
      <c r="F1848" s="100"/>
      <c r="K1848" s="100"/>
    </row>
    <row r="1849" spans="3:11" x14ac:dyDescent="0.35">
      <c r="C1849" s="100"/>
      <c r="D1849" s="100"/>
      <c r="E1849" s="100"/>
      <c r="F1849" s="100"/>
      <c r="K1849" s="100"/>
    </row>
    <row r="1850" spans="3:11" x14ac:dyDescent="0.35">
      <c r="C1850" s="100"/>
      <c r="D1850" s="100"/>
      <c r="E1850" s="100"/>
      <c r="F1850" s="100"/>
      <c r="K1850" s="100"/>
    </row>
    <row r="1851" spans="3:11" x14ac:dyDescent="0.35">
      <c r="C1851" s="100"/>
      <c r="D1851" s="100"/>
      <c r="E1851" s="100"/>
      <c r="F1851" s="100"/>
      <c r="K1851" s="100"/>
    </row>
    <row r="1852" spans="3:11" x14ac:dyDescent="0.35">
      <c r="C1852" s="100"/>
      <c r="D1852" s="100"/>
      <c r="E1852" s="100"/>
      <c r="F1852" s="100"/>
      <c r="K1852" s="100"/>
    </row>
    <row r="1853" spans="3:11" x14ac:dyDescent="0.35">
      <c r="C1853" s="100"/>
      <c r="D1853" s="100"/>
      <c r="E1853" s="100"/>
      <c r="F1853" s="100"/>
      <c r="K1853" s="100"/>
    </row>
    <row r="1854" spans="3:11" x14ac:dyDescent="0.35">
      <c r="C1854" s="100"/>
      <c r="D1854" s="100"/>
      <c r="E1854" s="100"/>
      <c r="F1854" s="100"/>
      <c r="K1854" s="100"/>
    </row>
    <row r="1855" spans="3:11" x14ac:dyDescent="0.35">
      <c r="C1855" s="100"/>
      <c r="D1855" s="100"/>
      <c r="E1855" s="100"/>
      <c r="F1855" s="100"/>
      <c r="K1855" s="100"/>
    </row>
    <row r="1856" spans="3:11" x14ac:dyDescent="0.35">
      <c r="C1856" s="100"/>
      <c r="D1856" s="100"/>
      <c r="E1856" s="100"/>
      <c r="F1856" s="100"/>
      <c r="K1856" s="100"/>
    </row>
    <row r="1857" spans="3:11" x14ac:dyDescent="0.35">
      <c r="C1857" s="100"/>
      <c r="D1857" s="100"/>
      <c r="E1857" s="100"/>
      <c r="F1857" s="100"/>
      <c r="K1857" s="100"/>
    </row>
    <row r="1858" spans="3:11" x14ac:dyDescent="0.35">
      <c r="C1858" s="100"/>
      <c r="D1858" s="100"/>
      <c r="E1858" s="100"/>
      <c r="F1858" s="100"/>
      <c r="K1858" s="100"/>
    </row>
    <row r="1859" spans="3:11" x14ac:dyDescent="0.35">
      <c r="C1859" s="100"/>
      <c r="D1859" s="100"/>
      <c r="E1859" s="100"/>
      <c r="F1859" s="100"/>
      <c r="K1859" s="100"/>
    </row>
    <row r="1860" spans="3:11" x14ac:dyDescent="0.35">
      <c r="C1860" s="100"/>
      <c r="D1860" s="100"/>
      <c r="E1860" s="100"/>
      <c r="F1860" s="100"/>
      <c r="K1860" s="100"/>
    </row>
    <row r="1861" spans="3:11" x14ac:dyDescent="0.35">
      <c r="C1861" s="100"/>
      <c r="D1861" s="100"/>
      <c r="E1861" s="100"/>
      <c r="F1861" s="100"/>
      <c r="K1861" s="100"/>
    </row>
    <row r="1862" spans="3:11" x14ac:dyDescent="0.35">
      <c r="C1862" s="100"/>
      <c r="D1862" s="100"/>
      <c r="E1862" s="100"/>
      <c r="F1862" s="100"/>
      <c r="K1862" s="100"/>
    </row>
    <row r="1863" spans="3:11" x14ac:dyDescent="0.35">
      <c r="C1863" s="100"/>
      <c r="D1863" s="100"/>
      <c r="E1863" s="100"/>
      <c r="F1863" s="100"/>
      <c r="K1863" s="100"/>
    </row>
    <row r="1864" spans="3:11" x14ac:dyDescent="0.35">
      <c r="C1864" s="100"/>
      <c r="D1864" s="100"/>
      <c r="E1864" s="100"/>
      <c r="F1864" s="100"/>
      <c r="K1864" s="100"/>
    </row>
    <row r="1865" spans="3:11" x14ac:dyDescent="0.35">
      <c r="C1865" s="100"/>
      <c r="D1865" s="100"/>
      <c r="E1865" s="100"/>
      <c r="F1865" s="100"/>
      <c r="K1865" s="100"/>
    </row>
    <row r="1866" spans="3:11" x14ac:dyDescent="0.35">
      <c r="C1866" s="100"/>
      <c r="D1866" s="100"/>
      <c r="E1866" s="100"/>
      <c r="F1866" s="100"/>
      <c r="K1866" s="100"/>
    </row>
    <row r="1867" spans="3:11" x14ac:dyDescent="0.35">
      <c r="C1867" s="100"/>
      <c r="D1867" s="100"/>
      <c r="E1867" s="100"/>
      <c r="F1867" s="100"/>
      <c r="K1867" s="100"/>
    </row>
    <row r="1868" spans="3:11" x14ac:dyDescent="0.35">
      <c r="C1868" s="100"/>
      <c r="D1868" s="100"/>
      <c r="E1868" s="100"/>
      <c r="F1868" s="100"/>
      <c r="K1868" s="100"/>
    </row>
    <row r="1869" spans="3:11" x14ac:dyDescent="0.35">
      <c r="C1869" s="100"/>
      <c r="D1869" s="100"/>
      <c r="E1869" s="100"/>
      <c r="F1869" s="100"/>
      <c r="K1869" s="100"/>
    </row>
    <row r="1870" spans="3:11" x14ac:dyDescent="0.35">
      <c r="C1870" s="100"/>
      <c r="D1870" s="100"/>
      <c r="E1870" s="100"/>
      <c r="F1870" s="100"/>
      <c r="K1870" s="100"/>
    </row>
    <row r="1871" spans="3:11" x14ac:dyDescent="0.35">
      <c r="C1871" s="100"/>
      <c r="D1871" s="100"/>
      <c r="E1871" s="100"/>
      <c r="F1871" s="100"/>
      <c r="K1871" s="100"/>
    </row>
    <row r="1872" spans="3:11" x14ac:dyDescent="0.35">
      <c r="C1872" s="100"/>
      <c r="D1872" s="100"/>
      <c r="E1872" s="100"/>
      <c r="F1872" s="100"/>
      <c r="K1872" s="100"/>
    </row>
    <row r="1873" spans="3:11" x14ac:dyDescent="0.35">
      <c r="C1873" s="100"/>
      <c r="D1873" s="100"/>
      <c r="E1873" s="100"/>
      <c r="F1873" s="100"/>
      <c r="K1873" s="100"/>
    </row>
    <row r="1874" spans="3:11" x14ac:dyDescent="0.35">
      <c r="C1874" s="100"/>
      <c r="D1874" s="100"/>
      <c r="E1874" s="100"/>
      <c r="F1874" s="100"/>
      <c r="K1874" s="100"/>
    </row>
    <row r="1875" spans="3:11" x14ac:dyDescent="0.35">
      <c r="C1875" s="100"/>
      <c r="D1875" s="100"/>
      <c r="E1875" s="100"/>
      <c r="F1875" s="100"/>
      <c r="K1875" s="100"/>
    </row>
    <row r="1876" spans="3:11" x14ac:dyDescent="0.35">
      <c r="C1876" s="100"/>
      <c r="D1876" s="100"/>
      <c r="E1876" s="100"/>
      <c r="F1876" s="100"/>
      <c r="K1876" s="100"/>
    </row>
    <row r="1877" spans="3:11" x14ac:dyDescent="0.35">
      <c r="C1877" s="100"/>
      <c r="D1877" s="100"/>
      <c r="E1877" s="100"/>
      <c r="F1877" s="100"/>
      <c r="K1877" s="100"/>
    </row>
    <row r="1878" spans="3:11" x14ac:dyDescent="0.35">
      <c r="C1878" s="100"/>
      <c r="D1878" s="100"/>
      <c r="E1878" s="100"/>
      <c r="F1878" s="100"/>
      <c r="K1878" s="100"/>
    </row>
    <row r="1879" spans="3:11" x14ac:dyDescent="0.35">
      <c r="C1879" s="100"/>
      <c r="D1879" s="100"/>
      <c r="E1879" s="100"/>
      <c r="F1879" s="100"/>
      <c r="K1879" s="100"/>
    </row>
    <row r="1880" spans="3:11" x14ac:dyDescent="0.35">
      <c r="C1880" s="100"/>
      <c r="D1880" s="100"/>
      <c r="E1880" s="100"/>
      <c r="F1880" s="100"/>
      <c r="K1880" s="100"/>
    </row>
    <row r="1881" spans="3:11" x14ac:dyDescent="0.35">
      <c r="C1881" s="100"/>
      <c r="D1881" s="100"/>
      <c r="E1881" s="100"/>
      <c r="F1881" s="100"/>
      <c r="K1881" s="100"/>
    </row>
    <row r="1882" spans="3:11" x14ac:dyDescent="0.35">
      <c r="C1882" s="100"/>
      <c r="D1882" s="100"/>
      <c r="E1882" s="100"/>
      <c r="F1882" s="100"/>
      <c r="K1882" s="100"/>
    </row>
    <row r="1883" spans="3:11" x14ac:dyDescent="0.35">
      <c r="C1883" s="100"/>
      <c r="D1883" s="100"/>
      <c r="E1883" s="100"/>
      <c r="F1883" s="100"/>
      <c r="K1883" s="100"/>
    </row>
    <row r="1884" spans="3:11" x14ac:dyDescent="0.35">
      <c r="C1884" s="100"/>
      <c r="D1884" s="100"/>
      <c r="E1884" s="100"/>
      <c r="F1884" s="100"/>
      <c r="K1884" s="100"/>
    </row>
    <row r="1885" spans="3:11" x14ac:dyDescent="0.35">
      <c r="C1885" s="100"/>
      <c r="D1885" s="100"/>
      <c r="E1885" s="100"/>
      <c r="F1885" s="100"/>
      <c r="K1885" s="100"/>
    </row>
    <row r="1886" spans="3:11" x14ac:dyDescent="0.35">
      <c r="C1886" s="100"/>
      <c r="D1886" s="100"/>
      <c r="E1886" s="100"/>
      <c r="F1886" s="100"/>
      <c r="K1886" s="100"/>
    </row>
    <row r="1887" spans="3:11" x14ac:dyDescent="0.35">
      <c r="C1887" s="100"/>
      <c r="D1887" s="100"/>
      <c r="E1887" s="100"/>
      <c r="F1887" s="100"/>
      <c r="K1887" s="100"/>
    </row>
    <row r="1888" spans="3:11" x14ac:dyDescent="0.35">
      <c r="C1888" s="100"/>
      <c r="D1888" s="100"/>
      <c r="E1888" s="100"/>
      <c r="F1888" s="100"/>
      <c r="K1888" s="100"/>
    </row>
    <row r="1889" spans="3:11" x14ac:dyDescent="0.35">
      <c r="C1889" s="100"/>
      <c r="D1889" s="100"/>
      <c r="E1889" s="100"/>
      <c r="F1889" s="100"/>
      <c r="K1889" s="100"/>
    </row>
    <row r="1890" spans="3:11" x14ac:dyDescent="0.35">
      <c r="C1890" s="100"/>
      <c r="D1890" s="100"/>
      <c r="E1890" s="100"/>
      <c r="F1890" s="100"/>
      <c r="K1890" s="100"/>
    </row>
    <row r="1891" spans="3:11" x14ac:dyDescent="0.35">
      <c r="C1891" s="100"/>
      <c r="D1891" s="100"/>
      <c r="E1891" s="100"/>
      <c r="F1891" s="100"/>
      <c r="K1891" s="100"/>
    </row>
    <row r="1892" spans="3:11" x14ac:dyDescent="0.35">
      <c r="C1892" s="100"/>
      <c r="D1892" s="100"/>
      <c r="E1892" s="100"/>
      <c r="F1892" s="100"/>
      <c r="K1892" s="100"/>
    </row>
    <row r="1893" spans="3:11" x14ac:dyDescent="0.35">
      <c r="C1893" s="100"/>
      <c r="D1893" s="100"/>
      <c r="E1893" s="100"/>
      <c r="F1893" s="100"/>
      <c r="K1893" s="100"/>
    </row>
    <row r="1894" spans="3:11" x14ac:dyDescent="0.35">
      <c r="C1894" s="100"/>
      <c r="D1894" s="100"/>
      <c r="E1894" s="100"/>
      <c r="F1894" s="100"/>
      <c r="K1894" s="100"/>
    </row>
    <row r="1895" spans="3:11" x14ac:dyDescent="0.35">
      <c r="C1895" s="100"/>
      <c r="D1895" s="100"/>
      <c r="E1895" s="100"/>
      <c r="F1895" s="100"/>
      <c r="K1895" s="100"/>
    </row>
    <row r="1896" spans="3:11" x14ac:dyDescent="0.35">
      <c r="C1896" s="100"/>
      <c r="D1896" s="100"/>
      <c r="E1896" s="100"/>
      <c r="F1896" s="100"/>
      <c r="K1896" s="100"/>
    </row>
    <row r="1897" spans="3:11" x14ac:dyDescent="0.35">
      <c r="C1897" s="100"/>
      <c r="D1897" s="100"/>
      <c r="E1897" s="100"/>
      <c r="F1897" s="100"/>
      <c r="K1897" s="100"/>
    </row>
    <row r="1898" spans="3:11" x14ac:dyDescent="0.35">
      <c r="C1898" s="100"/>
      <c r="D1898" s="100"/>
      <c r="E1898" s="100"/>
      <c r="F1898" s="100"/>
      <c r="K1898" s="100"/>
    </row>
    <row r="1899" spans="3:11" x14ac:dyDescent="0.35">
      <c r="C1899" s="100"/>
      <c r="D1899" s="100"/>
      <c r="E1899" s="100"/>
      <c r="F1899" s="100"/>
      <c r="K1899" s="100"/>
    </row>
    <row r="1900" spans="3:11" x14ac:dyDescent="0.35">
      <c r="C1900" s="100"/>
      <c r="D1900" s="100"/>
      <c r="E1900" s="100"/>
      <c r="F1900" s="100"/>
      <c r="K1900" s="100"/>
    </row>
    <row r="1901" spans="3:11" x14ac:dyDescent="0.35">
      <c r="C1901" s="100"/>
      <c r="D1901" s="100"/>
      <c r="E1901" s="100"/>
      <c r="F1901" s="100"/>
      <c r="K1901" s="100"/>
    </row>
    <row r="1902" spans="3:11" x14ac:dyDescent="0.35">
      <c r="C1902" s="100"/>
      <c r="D1902" s="100"/>
      <c r="E1902" s="100"/>
      <c r="F1902" s="100"/>
      <c r="K1902" s="100"/>
    </row>
    <row r="1903" spans="3:11" x14ac:dyDescent="0.35">
      <c r="C1903" s="100"/>
      <c r="D1903" s="100"/>
      <c r="E1903" s="100"/>
      <c r="F1903" s="100"/>
      <c r="K1903" s="100"/>
    </row>
    <row r="1904" spans="3:11" x14ac:dyDescent="0.35">
      <c r="C1904" s="100"/>
      <c r="D1904" s="100"/>
      <c r="E1904" s="100"/>
      <c r="F1904" s="100"/>
      <c r="K1904" s="100"/>
    </row>
    <row r="1905" spans="3:11" x14ac:dyDescent="0.35">
      <c r="C1905" s="100"/>
      <c r="D1905" s="100"/>
      <c r="E1905" s="100"/>
      <c r="F1905" s="100"/>
      <c r="K1905" s="100"/>
    </row>
    <row r="1906" spans="3:11" x14ac:dyDescent="0.35">
      <c r="C1906" s="100"/>
      <c r="D1906" s="100"/>
      <c r="E1906" s="100"/>
      <c r="F1906" s="100"/>
      <c r="K1906" s="100"/>
    </row>
    <row r="1907" spans="3:11" x14ac:dyDescent="0.35">
      <c r="C1907" s="100"/>
      <c r="D1907" s="100"/>
      <c r="E1907" s="100"/>
      <c r="F1907" s="100"/>
      <c r="K1907" s="100"/>
    </row>
    <row r="1908" spans="3:11" x14ac:dyDescent="0.35">
      <c r="C1908" s="100"/>
      <c r="D1908" s="100"/>
      <c r="E1908" s="100"/>
      <c r="F1908" s="100"/>
      <c r="K1908" s="100"/>
    </row>
    <row r="1909" spans="3:11" x14ac:dyDescent="0.35">
      <c r="C1909" s="100"/>
      <c r="D1909" s="100"/>
      <c r="E1909" s="100"/>
      <c r="F1909" s="100"/>
      <c r="K1909" s="100"/>
    </row>
    <row r="1910" spans="3:11" x14ac:dyDescent="0.35">
      <c r="C1910" s="100"/>
      <c r="D1910" s="100"/>
      <c r="E1910" s="100"/>
      <c r="F1910" s="100"/>
      <c r="K1910" s="100"/>
    </row>
    <row r="1911" spans="3:11" x14ac:dyDescent="0.35">
      <c r="C1911" s="100"/>
      <c r="D1911" s="100"/>
      <c r="E1911" s="100"/>
      <c r="F1911" s="100"/>
      <c r="K1911" s="100"/>
    </row>
    <row r="1912" spans="3:11" x14ac:dyDescent="0.35">
      <c r="C1912" s="100"/>
      <c r="D1912" s="100"/>
      <c r="E1912" s="100"/>
      <c r="F1912" s="100"/>
      <c r="K1912" s="100"/>
    </row>
    <row r="1913" spans="3:11" x14ac:dyDescent="0.35">
      <c r="C1913" s="100"/>
      <c r="D1913" s="100"/>
      <c r="E1913" s="100"/>
      <c r="F1913" s="100"/>
      <c r="K1913" s="100"/>
    </row>
    <row r="1914" spans="3:11" x14ac:dyDescent="0.35">
      <c r="C1914" s="100"/>
      <c r="D1914" s="100"/>
      <c r="E1914" s="100"/>
      <c r="F1914" s="100"/>
      <c r="K1914" s="100"/>
    </row>
    <row r="1915" spans="3:11" x14ac:dyDescent="0.35">
      <c r="C1915" s="100"/>
      <c r="D1915" s="100"/>
      <c r="E1915" s="100"/>
      <c r="F1915" s="100"/>
      <c r="K1915" s="100"/>
    </row>
    <row r="1916" spans="3:11" x14ac:dyDescent="0.35">
      <c r="C1916" s="100"/>
      <c r="D1916" s="100"/>
      <c r="E1916" s="100"/>
      <c r="F1916" s="100"/>
      <c r="K1916" s="100"/>
    </row>
    <row r="1917" spans="3:11" x14ac:dyDescent="0.35">
      <c r="C1917" s="100"/>
      <c r="D1917" s="100"/>
      <c r="E1917" s="100"/>
      <c r="F1917" s="100"/>
      <c r="K1917" s="100"/>
    </row>
    <row r="1918" spans="3:11" x14ac:dyDescent="0.35">
      <c r="C1918" s="100"/>
      <c r="D1918" s="100"/>
      <c r="E1918" s="100"/>
      <c r="F1918" s="100"/>
      <c r="K1918" s="100"/>
    </row>
    <row r="1919" spans="3:11" x14ac:dyDescent="0.35">
      <c r="C1919" s="100"/>
      <c r="D1919" s="100"/>
      <c r="E1919" s="100"/>
      <c r="F1919" s="100"/>
      <c r="K1919" s="100"/>
    </row>
    <row r="1920" spans="3:11" x14ac:dyDescent="0.35">
      <c r="C1920" s="100"/>
      <c r="D1920" s="100"/>
      <c r="E1920" s="100"/>
      <c r="F1920" s="100"/>
      <c r="K1920" s="100"/>
    </row>
    <row r="1921" spans="3:11" x14ac:dyDescent="0.35">
      <c r="C1921" s="100"/>
      <c r="D1921" s="100"/>
      <c r="E1921" s="100"/>
      <c r="F1921" s="100"/>
      <c r="K1921" s="100"/>
    </row>
    <row r="1922" spans="3:11" x14ac:dyDescent="0.35">
      <c r="C1922" s="100"/>
      <c r="D1922" s="100"/>
      <c r="E1922" s="100"/>
      <c r="F1922" s="100"/>
      <c r="K1922" s="100"/>
    </row>
    <row r="1923" spans="3:11" x14ac:dyDescent="0.35">
      <c r="C1923" s="100"/>
      <c r="D1923" s="100"/>
      <c r="E1923" s="100"/>
      <c r="F1923" s="100"/>
      <c r="K1923" s="100"/>
    </row>
    <row r="1924" spans="3:11" x14ac:dyDescent="0.35">
      <c r="C1924" s="100"/>
      <c r="D1924" s="100"/>
      <c r="E1924" s="100"/>
      <c r="F1924" s="100"/>
      <c r="K1924" s="100"/>
    </row>
    <row r="1925" spans="3:11" x14ac:dyDescent="0.35">
      <c r="C1925" s="100"/>
      <c r="D1925" s="100"/>
      <c r="E1925" s="100"/>
      <c r="F1925" s="100"/>
      <c r="K1925" s="100"/>
    </row>
    <row r="1926" spans="3:11" x14ac:dyDescent="0.35">
      <c r="C1926" s="100"/>
      <c r="D1926" s="100"/>
      <c r="E1926" s="100"/>
      <c r="F1926" s="100"/>
      <c r="K1926" s="100"/>
    </row>
    <row r="1927" spans="3:11" x14ac:dyDescent="0.35">
      <c r="C1927" s="100"/>
      <c r="D1927" s="100"/>
      <c r="E1927" s="100"/>
      <c r="F1927" s="100"/>
      <c r="K1927" s="100"/>
    </row>
    <row r="1928" spans="3:11" x14ac:dyDescent="0.35">
      <c r="C1928" s="100"/>
      <c r="D1928" s="100"/>
      <c r="E1928" s="100"/>
      <c r="F1928" s="100"/>
      <c r="K1928" s="100"/>
    </row>
    <row r="1929" spans="3:11" x14ac:dyDescent="0.35">
      <c r="C1929" s="100"/>
      <c r="D1929" s="100"/>
      <c r="E1929" s="100"/>
      <c r="F1929" s="100"/>
      <c r="K1929" s="100"/>
    </row>
    <row r="1930" spans="3:11" x14ac:dyDescent="0.35">
      <c r="C1930" s="100"/>
      <c r="D1930" s="100"/>
      <c r="E1930" s="100"/>
      <c r="F1930" s="100"/>
      <c r="K1930" s="100"/>
    </row>
    <row r="1931" spans="3:11" x14ac:dyDescent="0.35">
      <c r="C1931" s="100"/>
      <c r="D1931" s="100"/>
      <c r="E1931" s="100"/>
      <c r="F1931" s="100"/>
      <c r="K1931" s="100"/>
    </row>
    <row r="1932" spans="3:11" x14ac:dyDescent="0.35">
      <c r="C1932" s="100"/>
      <c r="D1932" s="100"/>
      <c r="E1932" s="100"/>
      <c r="F1932" s="100"/>
      <c r="K1932" s="100"/>
    </row>
    <row r="1933" spans="3:11" x14ac:dyDescent="0.35">
      <c r="C1933" s="100"/>
      <c r="D1933" s="100"/>
      <c r="E1933" s="100"/>
      <c r="F1933" s="100"/>
      <c r="K1933" s="100"/>
    </row>
    <row r="1934" spans="3:11" x14ac:dyDescent="0.35">
      <c r="C1934" s="100"/>
      <c r="D1934" s="100"/>
      <c r="E1934" s="100"/>
      <c r="F1934" s="100"/>
      <c r="K1934" s="100"/>
    </row>
    <row r="1935" spans="3:11" x14ac:dyDescent="0.35">
      <c r="C1935" s="100"/>
      <c r="D1935" s="100"/>
      <c r="E1935" s="100"/>
      <c r="F1935" s="100"/>
      <c r="K1935" s="100"/>
    </row>
    <row r="1936" spans="3:11" x14ac:dyDescent="0.35">
      <c r="C1936" s="100"/>
      <c r="D1936" s="100"/>
      <c r="E1936" s="100"/>
      <c r="F1936" s="100"/>
      <c r="K1936" s="100"/>
    </row>
    <row r="1937" spans="3:11" x14ac:dyDescent="0.35">
      <c r="C1937" s="100"/>
      <c r="D1937" s="100"/>
      <c r="E1937" s="100"/>
      <c r="F1937" s="100"/>
      <c r="K1937" s="100"/>
    </row>
    <row r="1938" spans="3:11" x14ac:dyDescent="0.35">
      <c r="C1938" s="100"/>
      <c r="D1938" s="100"/>
      <c r="E1938" s="100"/>
      <c r="F1938" s="100"/>
      <c r="K1938" s="100"/>
    </row>
    <row r="1939" spans="3:11" x14ac:dyDescent="0.35">
      <c r="C1939" s="100"/>
      <c r="D1939" s="100"/>
      <c r="E1939" s="100"/>
      <c r="F1939" s="100"/>
      <c r="K1939" s="100"/>
    </row>
    <row r="1940" spans="3:11" x14ac:dyDescent="0.35">
      <c r="C1940" s="100"/>
      <c r="D1940" s="100"/>
      <c r="E1940" s="100"/>
      <c r="F1940" s="100"/>
      <c r="K1940" s="100"/>
    </row>
    <row r="1941" spans="3:11" x14ac:dyDescent="0.35">
      <c r="C1941" s="100"/>
      <c r="D1941" s="100"/>
      <c r="E1941" s="100"/>
      <c r="F1941" s="100"/>
      <c r="K1941" s="100"/>
    </row>
    <row r="1942" spans="3:11" x14ac:dyDescent="0.35">
      <c r="C1942" s="100"/>
      <c r="D1942" s="100"/>
      <c r="E1942" s="100"/>
      <c r="F1942" s="100"/>
      <c r="K1942" s="100"/>
    </row>
    <row r="1943" spans="3:11" x14ac:dyDescent="0.35">
      <c r="C1943" s="100"/>
      <c r="D1943" s="100"/>
      <c r="E1943" s="100"/>
      <c r="F1943" s="100"/>
      <c r="K1943" s="100"/>
    </row>
    <row r="1944" spans="3:11" x14ac:dyDescent="0.35">
      <c r="C1944" s="100"/>
      <c r="D1944" s="100"/>
      <c r="E1944" s="100"/>
      <c r="F1944" s="100"/>
      <c r="K1944" s="100"/>
    </row>
    <row r="1945" spans="3:11" x14ac:dyDescent="0.35">
      <c r="C1945" s="100"/>
      <c r="D1945" s="100"/>
      <c r="E1945" s="100"/>
      <c r="F1945" s="100"/>
      <c r="K1945" s="100"/>
    </row>
    <row r="1946" spans="3:11" x14ac:dyDescent="0.35">
      <c r="C1946" s="100"/>
      <c r="D1946" s="100"/>
      <c r="E1946" s="100"/>
      <c r="F1946" s="100"/>
      <c r="K1946" s="100"/>
    </row>
    <row r="1947" spans="3:11" x14ac:dyDescent="0.35">
      <c r="C1947" s="100"/>
      <c r="D1947" s="100"/>
      <c r="E1947" s="100"/>
      <c r="F1947" s="100"/>
      <c r="K1947" s="100"/>
    </row>
    <row r="1948" spans="3:11" x14ac:dyDescent="0.35">
      <c r="C1948" s="100"/>
      <c r="D1948" s="100"/>
      <c r="E1948" s="100"/>
      <c r="F1948" s="100"/>
      <c r="K1948" s="100"/>
    </row>
    <row r="1949" spans="3:11" x14ac:dyDescent="0.35">
      <c r="C1949" s="100"/>
      <c r="D1949" s="100"/>
      <c r="E1949" s="100"/>
      <c r="F1949" s="100"/>
      <c r="K1949" s="100"/>
    </row>
    <row r="1950" spans="3:11" x14ac:dyDescent="0.35">
      <c r="C1950" s="100"/>
      <c r="D1950" s="100"/>
      <c r="E1950" s="100"/>
      <c r="F1950" s="100"/>
      <c r="K1950" s="100"/>
    </row>
    <row r="1951" spans="3:11" x14ac:dyDescent="0.35">
      <c r="C1951" s="100"/>
      <c r="D1951" s="100"/>
      <c r="E1951" s="100"/>
      <c r="F1951" s="100"/>
      <c r="K1951" s="100"/>
    </row>
    <row r="1952" spans="3:11" x14ac:dyDescent="0.35">
      <c r="C1952" s="100"/>
      <c r="D1952" s="100"/>
      <c r="E1952" s="100"/>
      <c r="F1952" s="100"/>
      <c r="K1952" s="100"/>
    </row>
    <row r="1953" spans="3:11" x14ac:dyDescent="0.35">
      <c r="C1953" s="100"/>
      <c r="D1953" s="100"/>
      <c r="E1953" s="100"/>
      <c r="F1953" s="100"/>
      <c r="K1953" s="100"/>
    </row>
    <row r="1954" spans="3:11" x14ac:dyDescent="0.35">
      <c r="C1954" s="100"/>
      <c r="D1954" s="100"/>
      <c r="E1954" s="100"/>
      <c r="F1954" s="100"/>
      <c r="K1954" s="100"/>
    </row>
    <row r="1955" spans="3:11" x14ac:dyDescent="0.35">
      <c r="C1955" s="100"/>
      <c r="D1955" s="100"/>
      <c r="E1955" s="100"/>
      <c r="F1955" s="100"/>
      <c r="K1955" s="100"/>
    </row>
    <row r="1956" spans="3:11" x14ac:dyDescent="0.35">
      <c r="C1956" s="100"/>
      <c r="D1956" s="100"/>
      <c r="E1956" s="100"/>
      <c r="F1956" s="100"/>
      <c r="K1956" s="100"/>
    </row>
    <row r="1957" spans="3:11" x14ac:dyDescent="0.35">
      <c r="C1957" s="100"/>
      <c r="D1957" s="100"/>
      <c r="E1957" s="100"/>
      <c r="F1957" s="100"/>
      <c r="K1957" s="100"/>
    </row>
    <row r="1958" spans="3:11" x14ac:dyDescent="0.35">
      <c r="C1958" s="100"/>
      <c r="D1958" s="100"/>
      <c r="E1958" s="100"/>
      <c r="F1958" s="100"/>
      <c r="K1958" s="100"/>
    </row>
    <row r="1959" spans="3:11" x14ac:dyDescent="0.35">
      <c r="C1959" s="100"/>
      <c r="D1959" s="100"/>
      <c r="E1959" s="100"/>
      <c r="F1959" s="100"/>
      <c r="K1959" s="100"/>
    </row>
    <row r="1960" spans="3:11" x14ac:dyDescent="0.35">
      <c r="C1960" s="100"/>
      <c r="D1960" s="100"/>
      <c r="E1960" s="100"/>
      <c r="F1960" s="100"/>
      <c r="K1960" s="100"/>
    </row>
    <row r="1961" spans="3:11" x14ac:dyDescent="0.35">
      <c r="C1961" s="100"/>
      <c r="D1961" s="100"/>
      <c r="E1961" s="100"/>
      <c r="F1961" s="100"/>
      <c r="K1961" s="100"/>
    </row>
    <row r="1962" spans="3:11" x14ac:dyDescent="0.35">
      <c r="C1962" s="100"/>
      <c r="D1962" s="100"/>
      <c r="E1962" s="100"/>
      <c r="F1962" s="100"/>
      <c r="K1962" s="100"/>
    </row>
    <row r="1963" spans="3:11" x14ac:dyDescent="0.35">
      <c r="C1963" s="100"/>
      <c r="D1963" s="100"/>
      <c r="E1963" s="100"/>
      <c r="F1963" s="100"/>
      <c r="K1963" s="100"/>
    </row>
    <row r="1964" spans="3:11" x14ac:dyDescent="0.35">
      <c r="C1964" s="100"/>
      <c r="D1964" s="100"/>
      <c r="E1964" s="100"/>
      <c r="F1964" s="100"/>
      <c r="K1964" s="100"/>
    </row>
    <row r="1965" spans="3:11" x14ac:dyDescent="0.35">
      <c r="C1965" s="100"/>
      <c r="D1965" s="100"/>
      <c r="E1965" s="100"/>
      <c r="F1965" s="100"/>
      <c r="K1965" s="100"/>
    </row>
    <row r="1966" spans="3:11" x14ac:dyDescent="0.35">
      <c r="C1966" s="100"/>
      <c r="D1966" s="100"/>
      <c r="E1966" s="100"/>
      <c r="F1966" s="100"/>
      <c r="K1966" s="100"/>
    </row>
    <row r="1967" spans="3:11" x14ac:dyDescent="0.35">
      <c r="C1967" s="100"/>
      <c r="D1967" s="100"/>
      <c r="E1967" s="100"/>
      <c r="F1967" s="100"/>
      <c r="K1967" s="100"/>
    </row>
    <row r="1968" spans="3:11" x14ac:dyDescent="0.35">
      <c r="C1968" s="100"/>
      <c r="D1968" s="100"/>
      <c r="E1968" s="100"/>
      <c r="F1968" s="100"/>
      <c r="K1968" s="100"/>
    </row>
    <row r="1969" spans="3:11" x14ac:dyDescent="0.35">
      <c r="C1969" s="100"/>
      <c r="D1969" s="100"/>
      <c r="E1969" s="100"/>
      <c r="F1969" s="100"/>
      <c r="K1969" s="100"/>
    </row>
    <row r="1970" spans="3:11" x14ac:dyDescent="0.35">
      <c r="C1970" s="100"/>
      <c r="D1970" s="100"/>
      <c r="E1970" s="100"/>
      <c r="F1970" s="100"/>
      <c r="K1970" s="100"/>
    </row>
    <row r="1971" spans="3:11" x14ac:dyDescent="0.35">
      <c r="C1971" s="100"/>
      <c r="D1971" s="100"/>
      <c r="E1971" s="100"/>
      <c r="F1971" s="100"/>
      <c r="K1971" s="100"/>
    </row>
    <row r="1972" spans="3:11" x14ac:dyDescent="0.35">
      <c r="C1972" s="100"/>
      <c r="D1972" s="100"/>
      <c r="E1972" s="100"/>
      <c r="F1972" s="100"/>
      <c r="K1972" s="100"/>
    </row>
    <row r="1973" spans="3:11" x14ac:dyDescent="0.35">
      <c r="C1973" s="100"/>
      <c r="D1973" s="100"/>
      <c r="E1973" s="100"/>
      <c r="F1973" s="100"/>
      <c r="K1973" s="100"/>
    </row>
    <row r="1974" spans="3:11" x14ac:dyDescent="0.35">
      <c r="C1974" s="100"/>
      <c r="D1974" s="100"/>
      <c r="E1974" s="100"/>
      <c r="F1974" s="100"/>
      <c r="K1974" s="100"/>
    </row>
    <row r="1975" spans="3:11" x14ac:dyDescent="0.35">
      <c r="C1975" s="100"/>
      <c r="D1975" s="100"/>
      <c r="E1975" s="100"/>
      <c r="F1975" s="100"/>
      <c r="K1975" s="100"/>
    </row>
    <row r="1976" spans="3:11" x14ac:dyDescent="0.35">
      <c r="C1976" s="100"/>
      <c r="D1976" s="100"/>
      <c r="E1976" s="100"/>
      <c r="F1976" s="100"/>
      <c r="K1976" s="100"/>
    </row>
    <row r="1977" spans="3:11" x14ac:dyDescent="0.35">
      <c r="C1977" s="100"/>
      <c r="D1977" s="100"/>
      <c r="E1977" s="100"/>
      <c r="F1977" s="100"/>
      <c r="K1977" s="100"/>
    </row>
    <row r="1978" spans="3:11" x14ac:dyDescent="0.35">
      <c r="C1978" s="100"/>
      <c r="D1978" s="100"/>
      <c r="E1978" s="100"/>
      <c r="F1978" s="100"/>
      <c r="K1978" s="100"/>
    </row>
    <row r="1979" spans="3:11" x14ac:dyDescent="0.35">
      <c r="C1979" s="100"/>
      <c r="D1979" s="100"/>
      <c r="E1979" s="100"/>
      <c r="F1979" s="100"/>
      <c r="K1979" s="100"/>
    </row>
    <row r="1980" spans="3:11" x14ac:dyDescent="0.35">
      <c r="C1980" s="100"/>
      <c r="D1980" s="100"/>
      <c r="E1980" s="100"/>
      <c r="F1980" s="100"/>
      <c r="K1980" s="100"/>
    </row>
    <row r="1981" spans="3:11" x14ac:dyDescent="0.35">
      <c r="C1981" s="100"/>
      <c r="D1981" s="100"/>
      <c r="E1981" s="100"/>
      <c r="F1981" s="100"/>
      <c r="K1981" s="100"/>
    </row>
    <row r="1982" spans="3:11" x14ac:dyDescent="0.35">
      <c r="C1982" s="100"/>
      <c r="D1982" s="100"/>
      <c r="E1982" s="100"/>
      <c r="F1982" s="100"/>
      <c r="K1982" s="100"/>
    </row>
    <row r="1983" spans="3:11" x14ac:dyDescent="0.35">
      <c r="C1983" s="100"/>
      <c r="D1983" s="100"/>
      <c r="E1983" s="100"/>
      <c r="F1983" s="100"/>
      <c r="K1983" s="100"/>
    </row>
    <row r="1984" spans="3:11" x14ac:dyDescent="0.35">
      <c r="C1984" s="100"/>
      <c r="D1984" s="100"/>
      <c r="E1984" s="100"/>
      <c r="F1984" s="100"/>
      <c r="K1984" s="100"/>
    </row>
    <row r="1985" spans="3:11" x14ac:dyDescent="0.35">
      <c r="C1985" s="100"/>
      <c r="D1985" s="100"/>
      <c r="E1985" s="100"/>
      <c r="F1985" s="100"/>
      <c r="K1985" s="100"/>
    </row>
    <row r="1986" spans="3:11" x14ac:dyDescent="0.35">
      <c r="C1986" s="100"/>
      <c r="D1986" s="100"/>
      <c r="E1986" s="100"/>
      <c r="F1986" s="100"/>
      <c r="K1986" s="100"/>
    </row>
    <row r="1987" spans="3:11" x14ac:dyDescent="0.35">
      <c r="C1987" s="100"/>
      <c r="D1987" s="100"/>
      <c r="E1987" s="100"/>
      <c r="F1987" s="100"/>
      <c r="K1987" s="100"/>
    </row>
    <row r="1988" spans="3:11" x14ac:dyDescent="0.35">
      <c r="C1988" s="100"/>
      <c r="D1988" s="100"/>
      <c r="E1988" s="100"/>
      <c r="F1988" s="100"/>
      <c r="K1988" s="100"/>
    </row>
    <row r="1989" spans="3:11" x14ac:dyDescent="0.35">
      <c r="C1989" s="100"/>
      <c r="D1989" s="100"/>
      <c r="E1989" s="100"/>
      <c r="F1989" s="100"/>
      <c r="K1989" s="100"/>
    </row>
    <row r="1990" spans="3:11" x14ac:dyDescent="0.35">
      <c r="C1990" s="100"/>
      <c r="D1990" s="100"/>
      <c r="E1990" s="100"/>
      <c r="F1990" s="100"/>
      <c r="K1990" s="100"/>
    </row>
    <row r="1991" spans="3:11" x14ac:dyDescent="0.35">
      <c r="C1991" s="100"/>
      <c r="D1991" s="100"/>
      <c r="E1991" s="100"/>
      <c r="F1991" s="100"/>
      <c r="K1991" s="100"/>
    </row>
    <row r="1992" spans="3:11" x14ac:dyDescent="0.35">
      <c r="C1992" s="100"/>
      <c r="D1992" s="100"/>
      <c r="E1992" s="100"/>
      <c r="F1992" s="100"/>
      <c r="K1992" s="100"/>
    </row>
    <row r="1993" spans="3:11" x14ac:dyDescent="0.35">
      <c r="C1993" s="100"/>
      <c r="D1993" s="100"/>
      <c r="E1993" s="100"/>
      <c r="F1993" s="100"/>
      <c r="K1993" s="100"/>
    </row>
    <row r="1994" spans="3:11" x14ac:dyDescent="0.35">
      <c r="C1994" s="100"/>
      <c r="D1994" s="100"/>
      <c r="E1994" s="100"/>
      <c r="F1994" s="100"/>
      <c r="K1994" s="100"/>
    </row>
    <row r="1995" spans="3:11" x14ac:dyDescent="0.35">
      <c r="C1995" s="100"/>
      <c r="D1995" s="100"/>
      <c r="E1995" s="100"/>
      <c r="F1995" s="100"/>
      <c r="K1995" s="100"/>
    </row>
    <row r="1996" spans="3:11" x14ac:dyDescent="0.35">
      <c r="C1996" s="100"/>
      <c r="D1996" s="100"/>
      <c r="E1996" s="100"/>
      <c r="F1996" s="100"/>
      <c r="K1996" s="100"/>
    </row>
    <row r="1997" spans="3:11" x14ac:dyDescent="0.35">
      <c r="C1997" s="100"/>
      <c r="D1997" s="100"/>
      <c r="E1997" s="100"/>
      <c r="F1997" s="100"/>
      <c r="K1997" s="100"/>
    </row>
    <row r="1998" spans="3:11" x14ac:dyDescent="0.35">
      <c r="C1998" s="100"/>
      <c r="D1998" s="100"/>
      <c r="E1998" s="100"/>
      <c r="F1998" s="100"/>
      <c r="K1998" s="100"/>
    </row>
    <row r="1999" spans="3:11" x14ac:dyDescent="0.35">
      <c r="C1999" s="100"/>
      <c r="D1999" s="100"/>
      <c r="E1999" s="100"/>
      <c r="F1999" s="100"/>
      <c r="K1999" s="100"/>
    </row>
    <row r="2000" spans="3:11" x14ac:dyDescent="0.35">
      <c r="C2000" s="100"/>
      <c r="D2000" s="100"/>
      <c r="E2000" s="100"/>
      <c r="F2000" s="100"/>
      <c r="K2000" s="100"/>
    </row>
    <row r="2001" spans="3:11" x14ac:dyDescent="0.35">
      <c r="C2001" s="100"/>
      <c r="D2001" s="100"/>
      <c r="E2001" s="100"/>
      <c r="F2001" s="100"/>
      <c r="K2001" s="100"/>
    </row>
    <row r="2002" spans="3:11" x14ac:dyDescent="0.35">
      <c r="C2002" s="100"/>
      <c r="D2002" s="100"/>
      <c r="E2002" s="100"/>
      <c r="F2002" s="100"/>
      <c r="K2002" s="100"/>
    </row>
    <row r="2003" spans="3:11" x14ac:dyDescent="0.35">
      <c r="C2003" s="100"/>
      <c r="D2003" s="100"/>
      <c r="E2003" s="100"/>
      <c r="F2003" s="100"/>
      <c r="K2003" s="100"/>
    </row>
    <row r="2004" spans="3:11" x14ac:dyDescent="0.35">
      <c r="C2004" s="100"/>
      <c r="D2004" s="100"/>
      <c r="E2004" s="100"/>
      <c r="F2004" s="100"/>
      <c r="K2004" s="100"/>
    </row>
    <row r="2005" spans="3:11" x14ac:dyDescent="0.35">
      <c r="C2005" s="100"/>
      <c r="D2005" s="100"/>
      <c r="E2005" s="100"/>
      <c r="F2005" s="100"/>
      <c r="K2005" s="100"/>
    </row>
    <row r="2006" spans="3:11" x14ac:dyDescent="0.35">
      <c r="C2006" s="100"/>
      <c r="D2006" s="100"/>
      <c r="E2006" s="100"/>
      <c r="F2006" s="100"/>
      <c r="K2006" s="100"/>
    </row>
    <row r="2007" spans="3:11" x14ac:dyDescent="0.35">
      <c r="C2007" s="100"/>
      <c r="D2007" s="100"/>
      <c r="E2007" s="100"/>
      <c r="F2007" s="100"/>
      <c r="K2007" s="100"/>
    </row>
    <row r="2008" spans="3:11" x14ac:dyDescent="0.35">
      <c r="C2008" s="100"/>
      <c r="D2008" s="100"/>
      <c r="E2008" s="100"/>
      <c r="F2008" s="100"/>
      <c r="K2008" s="100"/>
    </row>
    <row r="2009" spans="3:11" x14ac:dyDescent="0.35">
      <c r="C2009" s="100"/>
      <c r="D2009" s="100"/>
      <c r="E2009" s="100"/>
      <c r="F2009" s="100"/>
      <c r="K2009" s="100"/>
    </row>
    <row r="2010" spans="3:11" x14ac:dyDescent="0.35">
      <c r="C2010" s="100"/>
      <c r="D2010" s="100"/>
      <c r="E2010" s="100"/>
      <c r="F2010" s="100"/>
      <c r="K2010" s="100"/>
    </row>
    <row r="2011" spans="3:11" x14ac:dyDescent="0.35">
      <c r="C2011" s="100"/>
      <c r="D2011" s="100"/>
      <c r="E2011" s="100"/>
      <c r="F2011" s="100"/>
      <c r="K2011" s="100"/>
    </row>
    <row r="2012" spans="3:11" x14ac:dyDescent="0.35">
      <c r="C2012" s="100"/>
      <c r="D2012" s="100"/>
      <c r="E2012" s="100"/>
      <c r="F2012" s="100"/>
      <c r="K2012" s="100"/>
    </row>
    <row r="2013" spans="3:11" x14ac:dyDescent="0.35">
      <c r="C2013" s="100"/>
      <c r="D2013" s="100"/>
      <c r="E2013" s="100"/>
      <c r="F2013" s="100"/>
      <c r="K2013" s="100"/>
    </row>
    <row r="2014" spans="3:11" x14ac:dyDescent="0.35">
      <c r="C2014" s="100"/>
      <c r="D2014" s="100"/>
      <c r="E2014" s="100"/>
      <c r="F2014" s="100"/>
      <c r="K2014" s="100"/>
    </row>
    <row r="2015" spans="3:11" x14ac:dyDescent="0.35">
      <c r="C2015" s="100"/>
      <c r="D2015" s="100"/>
      <c r="E2015" s="100"/>
      <c r="F2015" s="100"/>
      <c r="K2015" s="100"/>
    </row>
    <row r="2016" spans="3:11" x14ac:dyDescent="0.35">
      <c r="C2016" s="100"/>
      <c r="D2016" s="100"/>
      <c r="E2016" s="100"/>
      <c r="F2016" s="100"/>
      <c r="K2016" s="100"/>
    </row>
    <row r="2017" spans="3:11" x14ac:dyDescent="0.35">
      <c r="C2017" s="100"/>
      <c r="D2017" s="100"/>
      <c r="E2017" s="100"/>
      <c r="F2017" s="100"/>
      <c r="K2017" s="100"/>
    </row>
    <row r="2018" spans="3:11" x14ac:dyDescent="0.35">
      <c r="C2018" s="100"/>
      <c r="D2018" s="100"/>
      <c r="E2018" s="100"/>
      <c r="F2018" s="100"/>
      <c r="K2018" s="100"/>
    </row>
    <row r="2019" spans="3:11" x14ac:dyDescent="0.35">
      <c r="C2019" s="100"/>
      <c r="D2019" s="100"/>
      <c r="E2019" s="100"/>
      <c r="F2019" s="100"/>
      <c r="K2019" s="100"/>
    </row>
    <row r="2020" spans="3:11" x14ac:dyDescent="0.35">
      <c r="C2020" s="100"/>
      <c r="D2020" s="100"/>
      <c r="E2020" s="100"/>
      <c r="F2020" s="100"/>
      <c r="K2020" s="100"/>
    </row>
    <row r="2021" spans="3:11" x14ac:dyDescent="0.35">
      <c r="C2021" s="100"/>
      <c r="D2021" s="100"/>
      <c r="E2021" s="100"/>
      <c r="F2021" s="100"/>
      <c r="K2021" s="100"/>
    </row>
    <row r="2022" spans="3:11" x14ac:dyDescent="0.35">
      <c r="C2022" s="100"/>
      <c r="D2022" s="100"/>
      <c r="E2022" s="100"/>
      <c r="F2022" s="100"/>
      <c r="K2022" s="100"/>
    </row>
    <row r="2023" spans="3:11" x14ac:dyDescent="0.35">
      <c r="C2023" s="100"/>
      <c r="D2023" s="100"/>
      <c r="E2023" s="100"/>
      <c r="F2023" s="100"/>
      <c r="K2023" s="100"/>
    </row>
    <row r="2024" spans="3:11" x14ac:dyDescent="0.35">
      <c r="C2024" s="100"/>
      <c r="D2024" s="100"/>
      <c r="E2024" s="100"/>
      <c r="F2024" s="100"/>
      <c r="K2024" s="100"/>
    </row>
    <row r="2025" spans="3:11" x14ac:dyDescent="0.35">
      <c r="C2025" s="100"/>
      <c r="D2025" s="100"/>
      <c r="E2025" s="100"/>
      <c r="F2025" s="100"/>
      <c r="K2025" s="100"/>
    </row>
    <row r="2026" spans="3:11" x14ac:dyDescent="0.35">
      <c r="C2026" s="100"/>
      <c r="D2026" s="100"/>
      <c r="E2026" s="100"/>
      <c r="F2026" s="100"/>
      <c r="K2026" s="100"/>
    </row>
    <row r="2027" spans="3:11" x14ac:dyDescent="0.35">
      <c r="C2027" s="100"/>
      <c r="D2027" s="100"/>
      <c r="E2027" s="100"/>
      <c r="F2027" s="100"/>
      <c r="K2027" s="100"/>
    </row>
    <row r="2028" spans="3:11" x14ac:dyDescent="0.35">
      <c r="C2028" s="100"/>
      <c r="D2028" s="100"/>
      <c r="E2028" s="100"/>
      <c r="F2028" s="100"/>
      <c r="K2028" s="100"/>
    </row>
    <row r="2029" spans="3:11" x14ac:dyDescent="0.35">
      <c r="C2029" s="100"/>
      <c r="D2029" s="100"/>
      <c r="E2029" s="100"/>
      <c r="F2029" s="100"/>
      <c r="K2029" s="100"/>
    </row>
    <row r="2030" spans="3:11" x14ac:dyDescent="0.35">
      <c r="C2030" s="100"/>
      <c r="D2030" s="100"/>
      <c r="E2030" s="100"/>
      <c r="F2030" s="100"/>
      <c r="K2030" s="100"/>
    </row>
    <row r="2031" spans="3:11" x14ac:dyDescent="0.35">
      <c r="C2031" s="100"/>
      <c r="D2031" s="100"/>
      <c r="E2031" s="100"/>
      <c r="F2031" s="100"/>
      <c r="K2031" s="100"/>
    </row>
    <row r="2032" spans="3:11" x14ac:dyDescent="0.35">
      <c r="C2032" s="100"/>
      <c r="D2032" s="100"/>
      <c r="E2032" s="100"/>
      <c r="F2032" s="100"/>
      <c r="K2032" s="100"/>
    </row>
    <row r="2033" spans="3:11" x14ac:dyDescent="0.35">
      <c r="C2033" s="100"/>
      <c r="D2033" s="100"/>
      <c r="E2033" s="100"/>
      <c r="F2033" s="100"/>
      <c r="K2033" s="100"/>
    </row>
    <row r="2034" spans="3:11" x14ac:dyDescent="0.35">
      <c r="C2034" s="100"/>
      <c r="D2034" s="100"/>
      <c r="E2034" s="100"/>
      <c r="F2034" s="100"/>
      <c r="K2034" s="100"/>
    </row>
    <row r="2035" spans="3:11" x14ac:dyDescent="0.35">
      <c r="C2035" s="100"/>
      <c r="D2035" s="100"/>
      <c r="E2035" s="100"/>
      <c r="F2035" s="100"/>
      <c r="K2035" s="100"/>
    </row>
    <row r="2036" spans="3:11" x14ac:dyDescent="0.35">
      <c r="C2036" s="100"/>
      <c r="D2036" s="100"/>
      <c r="E2036" s="100"/>
      <c r="F2036" s="100"/>
      <c r="K2036" s="100"/>
    </row>
    <row r="2037" spans="3:11" x14ac:dyDescent="0.35">
      <c r="C2037" s="100"/>
      <c r="D2037" s="100"/>
      <c r="E2037" s="100"/>
      <c r="F2037" s="100"/>
      <c r="K2037" s="100"/>
    </row>
    <row r="2038" spans="3:11" x14ac:dyDescent="0.35">
      <c r="C2038" s="100"/>
      <c r="D2038" s="100"/>
      <c r="E2038" s="100"/>
      <c r="F2038" s="100"/>
      <c r="K2038" s="100"/>
    </row>
    <row r="2039" spans="3:11" x14ac:dyDescent="0.35">
      <c r="C2039" s="100"/>
      <c r="D2039" s="100"/>
      <c r="E2039" s="100"/>
      <c r="F2039" s="100"/>
      <c r="K2039" s="100"/>
    </row>
    <row r="2040" spans="3:11" x14ac:dyDescent="0.35">
      <c r="C2040" s="100"/>
      <c r="D2040" s="100"/>
      <c r="E2040" s="100"/>
      <c r="F2040" s="100"/>
      <c r="K2040" s="100"/>
    </row>
    <row r="2041" spans="3:11" x14ac:dyDescent="0.35">
      <c r="C2041" s="100"/>
      <c r="D2041" s="100"/>
      <c r="E2041" s="100"/>
      <c r="F2041" s="100"/>
      <c r="K2041" s="100"/>
    </row>
    <row r="2042" spans="3:11" x14ac:dyDescent="0.35">
      <c r="C2042" s="100"/>
      <c r="D2042" s="100"/>
      <c r="E2042" s="100"/>
      <c r="F2042" s="100"/>
      <c r="K2042" s="100"/>
    </row>
    <row r="2043" spans="3:11" x14ac:dyDescent="0.35">
      <c r="C2043" s="100"/>
      <c r="D2043" s="100"/>
      <c r="E2043" s="100"/>
      <c r="F2043" s="100"/>
      <c r="K2043" s="100"/>
    </row>
    <row r="2044" spans="3:11" x14ac:dyDescent="0.35">
      <c r="C2044" s="100"/>
      <c r="D2044" s="100"/>
      <c r="E2044" s="100"/>
      <c r="F2044" s="100"/>
      <c r="K2044" s="100"/>
    </row>
    <row r="2045" spans="3:11" x14ac:dyDescent="0.35">
      <c r="C2045" s="100"/>
      <c r="D2045" s="100"/>
      <c r="E2045" s="100"/>
      <c r="F2045" s="100"/>
      <c r="K2045" s="100"/>
    </row>
    <row r="2046" spans="3:11" x14ac:dyDescent="0.35">
      <c r="C2046" s="100"/>
      <c r="D2046" s="100"/>
      <c r="E2046" s="100"/>
      <c r="F2046" s="100"/>
      <c r="K2046" s="100"/>
    </row>
    <row r="2047" spans="3:11" x14ac:dyDescent="0.35">
      <c r="C2047" s="100"/>
      <c r="D2047" s="100"/>
      <c r="E2047" s="100"/>
      <c r="F2047" s="100"/>
      <c r="K2047" s="100"/>
    </row>
    <row r="2048" spans="3:11" x14ac:dyDescent="0.35">
      <c r="C2048" s="100"/>
      <c r="D2048" s="100"/>
      <c r="E2048" s="100"/>
      <c r="F2048" s="100"/>
      <c r="K2048" s="100"/>
    </row>
    <row r="2049" spans="3:11" x14ac:dyDescent="0.35">
      <c r="C2049" s="100"/>
      <c r="D2049" s="100"/>
      <c r="E2049" s="100"/>
      <c r="F2049" s="100"/>
      <c r="K2049" s="100"/>
    </row>
    <row r="2050" spans="3:11" x14ac:dyDescent="0.35">
      <c r="C2050" s="100"/>
      <c r="D2050" s="100"/>
      <c r="E2050" s="100"/>
      <c r="F2050" s="100"/>
      <c r="K2050" s="100"/>
    </row>
    <row r="2051" spans="3:11" x14ac:dyDescent="0.35">
      <c r="C2051" s="100"/>
      <c r="D2051" s="100"/>
      <c r="E2051" s="100"/>
      <c r="F2051" s="100"/>
      <c r="K2051" s="100"/>
    </row>
    <row r="2052" spans="3:11" x14ac:dyDescent="0.35">
      <c r="C2052" s="100"/>
      <c r="D2052" s="100"/>
      <c r="E2052" s="100"/>
      <c r="F2052" s="100"/>
      <c r="K2052" s="100"/>
    </row>
    <row r="2053" spans="3:11" x14ac:dyDescent="0.35">
      <c r="C2053" s="100"/>
      <c r="D2053" s="100"/>
      <c r="E2053" s="100"/>
      <c r="F2053" s="100"/>
      <c r="K2053" s="100"/>
    </row>
    <row r="2054" spans="3:11" x14ac:dyDescent="0.35">
      <c r="C2054" s="100"/>
      <c r="D2054" s="100"/>
      <c r="E2054" s="100"/>
      <c r="F2054" s="100"/>
      <c r="K2054" s="100"/>
    </row>
    <row r="2055" spans="3:11" x14ac:dyDescent="0.35">
      <c r="C2055" s="100"/>
      <c r="D2055" s="100"/>
      <c r="E2055" s="100"/>
      <c r="F2055" s="100"/>
      <c r="K2055" s="100"/>
    </row>
    <row r="2056" spans="3:11" x14ac:dyDescent="0.35">
      <c r="C2056" s="100"/>
      <c r="D2056" s="100"/>
      <c r="E2056" s="100"/>
      <c r="F2056" s="100"/>
      <c r="K2056" s="100"/>
    </row>
    <row r="2057" spans="3:11" x14ac:dyDescent="0.35">
      <c r="C2057" s="100"/>
      <c r="D2057" s="100"/>
      <c r="E2057" s="100"/>
      <c r="F2057" s="100"/>
      <c r="K2057" s="100"/>
    </row>
    <row r="2058" spans="3:11" x14ac:dyDescent="0.35">
      <c r="C2058" s="100"/>
      <c r="D2058" s="100"/>
      <c r="E2058" s="100"/>
      <c r="F2058" s="100"/>
      <c r="K2058" s="100"/>
    </row>
    <row r="2059" spans="3:11" x14ac:dyDescent="0.35">
      <c r="C2059" s="100"/>
      <c r="D2059" s="100"/>
      <c r="E2059" s="100"/>
      <c r="F2059" s="100"/>
      <c r="K2059" s="100"/>
    </row>
    <row r="2060" spans="3:11" x14ac:dyDescent="0.35">
      <c r="C2060" s="100"/>
      <c r="D2060" s="100"/>
      <c r="E2060" s="100"/>
      <c r="F2060" s="100"/>
      <c r="K2060" s="100"/>
    </row>
    <row r="2061" spans="3:11" x14ac:dyDescent="0.35">
      <c r="C2061" s="100"/>
      <c r="D2061" s="100"/>
      <c r="E2061" s="100"/>
      <c r="F2061" s="100"/>
      <c r="K2061" s="100"/>
    </row>
    <row r="2062" spans="3:11" x14ac:dyDescent="0.35">
      <c r="C2062" s="100"/>
      <c r="D2062" s="100"/>
      <c r="E2062" s="100"/>
      <c r="F2062" s="100"/>
      <c r="K2062" s="100"/>
    </row>
    <row r="2063" spans="3:11" x14ac:dyDescent="0.35">
      <c r="C2063" s="100"/>
      <c r="D2063" s="100"/>
      <c r="E2063" s="100"/>
      <c r="F2063" s="100"/>
      <c r="K2063" s="100"/>
    </row>
    <row r="2064" spans="3:11" x14ac:dyDescent="0.35">
      <c r="C2064" s="100"/>
      <c r="D2064" s="100"/>
      <c r="E2064" s="100"/>
      <c r="F2064" s="100"/>
      <c r="K2064" s="100"/>
    </row>
    <row r="2065" spans="3:11" x14ac:dyDescent="0.35">
      <c r="C2065" s="100"/>
      <c r="D2065" s="100"/>
      <c r="E2065" s="100"/>
      <c r="F2065" s="100"/>
      <c r="K2065" s="100"/>
    </row>
    <row r="2066" spans="3:11" x14ac:dyDescent="0.35">
      <c r="C2066" s="100"/>
      <c r="D2066" s="100"/>
      <c r="E2066" s="100"/>
      <c r="F2066" s="100"/>
      <c r="K2066" s="100"/>
    </row>
    <row r="2067" spans="3:11" x14ac:dyDescent="0.35">
      <c r="C2067" s="100"/>
      <c r="D2067" s="100"/>
      <c r="E2067" s="100"/>
      <c r="F2067" s="100"/>
      <c r="K2067" s="100"/>
    </row>
    <row r="2068" spans="3:11" x14ac:dyDescent="0.35">
      <c r="C2068" s="100"/>
      <c r="D2068" s="100"/>
      <c r="E2068" s="100"/>
      <c r="F2068" s="100"/>
      <c r="K2068" s="100"/>
    </row>
    <row r="2069" spans="3:11" x14ac:dyDescent="0.35">
      <c r="C2069" s="100"/>
      <c r="D2069" s="100"/>
      <c r="E2069" s="100"/>
      <c r="F2069" s="100"/>
      <c r="K2069" s="100"/>
    </row>
    <row r="2070" spans="3:11" x14ac:dyDescent="0.35">
      <c r="C2070" s="100"/>
      <c r="D2070" s="100"/>
      <c r="E2070" s="100"/>
      <c r="F2070" s="100"/>
      <c r="K2070" s="100"/>
    </row>
    <row r="2071" spans="3:11" x14ac:dyDescent="0.35">
      <c r="C2071" s="100"/>
      <c r="D2071" s="100"/>
      <c r="E2071" s="100"/>
      <c r="F2071" s="100"/>
      <c r="K2071" s="100"/>
    </row>
    <row r="2072" spans="3:11" x14ac:dyDescent="0.35">
      <c r="C2072" s="100"/>
      <c r="D2072" s="100"/>
      <c r="E2072" s="100"/>
      <c r="F2072" s="100"/>
      <c r="K2072" s="100"/>
    </row>
    <row r="2073" spans="3:11" x14ac:dyDescent="0.35">
      <c r="C2073" s="100"/>
      <c r="D2073" s="100"/>
      <c r="E2073" s="100"/>
      <c r="F2073" s="100"/>
      <c r="K2073" s="100"/>
    </row>
    <row r="2074" spans="3:11" x14ac:dyDescent="0.35">
      <c r="C2074" s="100"/>
      <c r="D2074" s="100"/>
      <c r="E2074" s="100"/>
      <c r="F2074" s="100"/>
      <c r="K2074" s="100"/>
    </row>
    <row r="2075" spans="3:11" x14ac:dyDescent="0.35">
      <c r="C2075" s="100"/>
      <c r="D2075" s="100"/>
      <c r="E2075" s="100"/>
      <c r="F2075" s="100"/>
      <c r="K2075" s="100"/>
    </row>
    <row r="2076" spans="3:11" x14ac:dyDescent="0.35">
      <c r="C2076" s="100"/>
      <c r="D2076" s="100"/>
      <c r="E2076" s="100"/>
      <c r="F2076" s="100"/>
      <c r="K2076" s="100"/>
    </row>
    <row r="2077" spans="3:11" x14ac:dyDescent="0.35">
      <c r="C2077" s="100"/>
      <c r="D2077" s="100"/>
      <c r="E2077" s="100"/>
      <c r="F2077" s="100"/>
      <c r="K2077" s="100"/>
    </row>
    <row r="2078" spans="3:11" x14ac:dyDescent="0.35">
      <c r="C2078" s="100"/>
      <c r="D2078" s="100"/>
      <c r="E2078" s="100"/>
      <c r="F2078" s="100"/>
      <c r="K2078" s="100"/>
    </row>
    <row r="2079" spans="3:11" x14ac:dyDescent="0.35">
      <c r="C2079" s="100"/>
      <c r="D2079" s="100"/>
      <c r="E2079" s="100"/>
      <c r="F2079" s="100"/>
      <c r="K2079" s="100"/>
    </row>
    <row r="2080" spans="3:11" x14ac:dyDescent="0.35">
      <c r="C2080" s="100"/>
      <c r="D2080" s="100"/>
      <c r="E2080" s="100"/>
      <c r="F2080" s="100"/>
      <c r="K2080" s="100"/>
    </row>
    <row r="2081" spans="3:11" x14ac:dyDescent="0.35">
      <c r="C2081" s="100"/>
      <c r="D2081" s="100"/>
      <c r="E2081" s="100"/>
      <c r="F2081" s="100"/>
      <c r="K2081" s="100"/>
    </row>
    <row r="2082" spans="3:11" x14ac:dyDescent="0.35">
      <c r="C2082" s="100"/>
      <c r="D2082" s="100"/>
      <c r="E2082" s="100"/>
      <c r="F2082" s="100"/>
      <c r="K2082" s="100"/>
    </row>
    <row r="2083" spans="3:11" x14ac:dyDescent="0.35">
      <c r="C2083" s="100"/>
      <c r="D2083" s="100"/>
      <c r="E2083" s="100"/>
      <c r="F2083" s="100"/>
      <c r="K2083" s="100"/>
    </row>
    <row r="2084" spans="3:11" x14ac:dyDescent="0.35">
      <c r="C2084" s="100"/>
      <c r="D2084" s="100"/>
      <c r="E2084" s="100"/>
      <c r="F2084" s="100"/>
      <c r="K2084" s="100"/>
    </row>
    <row r="2085" spans="3:11" x14ac:dyDescent="0.35">
      <c r="C2085" s="100"/>
      <c r="D2085" s="100"/>
      <c r="E2085" s="100"/>
      <c r="F2085" s="100"/>
      <c r="K2085" s="100"/>
    </row>
    <row r="2086" spans="3:11" x14ac:dyDescent="0.35">
      <c r="C2086" s="100"/>
      <c r="D2086" s="100"/>
      <c r="E2086" s="100"/>
      <c r="F2086" s="100"/>
      <c r="K2086" s="100"/>
    </row>
    <row r="2087" spans="3:11" x14ac:dyDescent="0.35">
      <c r="C2087" s="100"/>
      <c r="D2087" s="100"/>
      <c r="E2087" s="100"/>
      <c r="F2087" s="100"/>
      <c r="K2087" s="100"/>
    </row>
    <row r="2088" spans="3:11" x14ac:dyDescent="0.35">
      <c r="C2088" s="100"/>
      <c r="D2088" s="100"/>
      <c r="E2088" s="100"/>
      <c r="F2088" s="100"/>
      <c r="K2088" s="100"/>
    </row>
    <row r="2089" spans="3:11" x14ac:dyDescent="0.35">
      <c r="C2089" s="100"/>
      <c r="D2089" s="100"/>
      <c r="E2089" s="100"/>
      <c r="F2089" s="100"/>
      <c r="K2089" s="100"/>
    </row>
    <row r="2090" spans="3:11" x14ac:dyDescent="0.35">
      <c r="C2090" s="100"/>
      <c r="D2090" s="100"/>
      <c r="E2090" s="100"/>
      <c r="F2090" s="100"/>
      <c r="K2090" s="100"/>
    </row>
    <row r="2091" spans="3:11" x14ac:dyDescent="0.35">
      <c r="C2091" s="100"/>
      <c r="D2091" s="100"/>
      <c r="E2091" s="100"/>
      <c r="F2091" s="100"/>
      <c r="K2091" s="100"/>
    </row>
    <row r="2092" spans="3:11" x14ac:dyDescent="0.35">
      <c r="C2092" s="100"/>
      <c r="D2092" s="100"/>
      <c r="E2092" s="100"/>
      <c r="F2092" s="100"/>
      <c r="K2092" s="100"/>
    </row>
    <row r="2093" spans="3:11" x14ac:dyDescent="0.35">
      <c r="C2093" s="100"/>
      <c r="D2093" s="100"/>
      <c r="E2093" s="100"/>
      <c r="F2093" s="100"/>
      <c r="K2093" s="100"/>
    </row>
    <row r="2094" spans="3:11" x14ac:dyDescent="0.35">
      <c r="C2094" s="100"/>
      <c r="D2094" s="100"/>
      <c r="E2094" s="100"/>
      <c r="F2094" s="100"/>
      <c r="K2094" s="100"/>
    </row>
    <row r="2095" spans="3:11" x14ac:dyDescent="0.35">
      <c r="C2095" s="100"/>
      <c r="D2095" s="100"/>
      <c r="E2095" s="100"/>
      <c r="F2095" s="100"/>
      <c r="K2095" s="100"/>
    </row>
    <row r="2096" spans="3:11" x14ac:dyDescent="0.35">
      <c r="C2096" s="100"/>
      <c r="D2096" s="100"/>
      <c r="E2096" s="100"/>
      <c r="F2096" s="100"/>
      <c r="K2096" s="100"/>
    </row>
    <row r="2097" spans="3:11" x14ac:dyDescent="0.35">
      <c r="C2097" s="100"/>
      <c r="D2097" s="100"/>
      <c r="E2097" s="100"/>
      <c r="F2097" s="100"/>
      <c r="K2097" s="100"/>
    </row>
    <row r="2098" spans="3:11" x14ac:dyDescent="0.35">
      <c r="C2098" s="100"/>
      <c r="D2098" s="100"/>
      <c r="E2098" s="100"/>
      <c r="F2098" s="100"/>
      <c r="K2098" s="100"/>
    </row>
    <row r="2099" spans="3:11" x14ac:dyDescent="0.35">
      <c r="C2099" s="100"/>
      <c r="D2099" s="100"/>
      <c r="E2099" s="100"/>
      <c r="F2099" s="100"/>
      <c r="K2099" s="100"/>
    </row>
    <row r="2100" spans="3:11" x14ac:dyDescent="0.35">
      <c r="C2100" s="100"/>
      <c r="D2100" s="100"/>
      <c r="E2100" s="100"/>
      <c r="F2100" s="100"/>
      <c r="K2100" s="100"/>
    </row>
    <row r="2101" spans="3:11" x14ac:dyDescent="0.35">
      <c r="C2101" s="100"/>
      <c r="D2101" s="100"/>
      <c r="E2101" s="100"/>
      <c r="F2101" s="100"/>
      <c r="K2101" s="100"/>
    </row>
    <row r="2102" spans="3:11" x14ac:dyDescent="0.35">
      <c r="C2102" s="100"/>
      <c r="D2102" s="100"/>
      <c r="E2102" s="100"/>
      <c r="F2102" s="100"/>
      <c r="K2102" s="100"/>
    </row>
    <row r="2103" spans="3:11" x14ac:dyDescent="0.35">
      <c r="C2103" s="100"/>
      <c r="D2103" s="100"/>
      <c r="E2103" s="100"/>
      <c r="F2103" s="100"/>
      <c r="K2103" s="100"/>
    </row>
    <row r="2104" spans="3:11" x14ac:dyDescent="0.35">
      <c r="C2104" s="100"/>
      <c r="D2104" s="100"/>
      <c r="E2104" s="100"/>
      <c r="F2104" s="100"/>
      <c r="K2104" s="100"/>
    </row>
    <row r="2105" spans="3:11" x14ac:dyDescent="0.35">
      <c r="C2105" s="100"/>
      <c r="D2105" s="100"/>
      <c r="E2105" s="100"/>
      <c r="F2105" s="100"/>
      <c r="K2105" s="100"/>
    </row>
    <row r="2106" spans="3:11" x14ac:dyDescent="0.35">
      <c r="C2106" s="100"/>
      <c r="D2106" s="100"/>
      <c r="E2106" s="100"/>
      <c r="F2106" s="100"/>
      <c r="K2106" s="100"/>
    </row>
    <row r="2107" spans="3:11" x14ac:dyDescent="0.35">
      <c r="C2107" s="100"/>
      <c r="D2107" s="100"/>
      <c r="E2107" s="100"/>
      <c r="F2107" s="100"/>
      <c r="K2107" s="100"/>
    </row>
    <row r="2108" spans="3:11" x14ac:dyDescent="0.35">
      <c r="C2108" s="100"/>
      <c r="D2108" s="100"/>
      <c r="E2108" s="100"/>
      <c r="F2108" s="100"/>
      <c r="K2108" s="100"/>
    </row>
    <row r="2109" spans="3:11" x14ac:dyDescent="0.35">
      <c r="C2109" s="100"/>
      <c r="D2109" s="100"/>
      <c r="E2109" s="100"/>
      <c r="F2109" s="100"/>
      <c r="K2109" s="100"/>
    </row>
    <row r="2110" spans="3:11" x14ac:dyDescent="0.35">
      <c r="C2110" s="100"/>
      <c r="D2110" s="100"/>
      <c r="E2110" s="100"/>
      <c r="F2110" s="100"/>
      <c r="K2110" s="100"/>
    </row>
    <row r="2111" spans="3:11" x14ac:dyDescent="0.35">
      <c r="C2111" s="100"/>
      <c r="D2111" s="100"/>
      <c r="E2111" s="100"/>
      <c r="F2111" s="100"/>
      <c r="K2111" s="100"/>
    </row>
    <row r="2112" spans="3:11" x14ac:dyDescent="0.35">
      <c r="C2112" s="100"/>
      <c r="D2112" s="100"/>
      <c r="E2112" s="100"/>
      <c r="F2112" s="100"/>
      <c r="K2112" s="100"/>
    </row>
    <row r="2113" spans="3:11" x14ac:dyDescent="0.35">
      <c r="C2113" s="100"/>
      <c r="D2113" s="100"/>
      <c r="E2113" s="100"/>
      <c r="F2113" s="100"/>
      <c r="K2113" s="100"/>
    </row>
    <row r="2114" spans="3:11" x14ac:dyDescent="0.35">
      <c r="C2114" s="100"/>
      <c r="D2114" s="100"/>
      <c r="E2114" s="100"/>
      <c r="F2114" s="100"/>
      <c r="K2114" s="100"/>
    </row>
    <row r="2115" spans="3:11" x14ac:dyDescent="0.35">
      <c r="C2115" s="100"/>
      <c r="D2115" s="100"/>
      <c r="E2115" s="100"/>
      <c r="F2115" s="100"/>
      <c r="K2115" s="100"/>
    </row>
    <row r="2116" spans="3:11" x14ac:dyDescent="0.35">
      <c r="C2116" s="100"/>
      <c r="D2116" s="100"/>
      <c r="E2116" s="100"/>
      <c r="F2116" s="100"/>
      <c r="K2116" s="100"/>
    </row>
    <row r="2117" spans="3:11" x14ac:dyDescent="0.35">
      <c r="C2117" s="100"/>
      <c r="D2117" s="100"/>
      <c r="E2117" s="100"/>
      <c r="F2117" s="100"/>
      <c r="K2117" s="100"/>
    </row>
    <row r="2118" spans="3:11" x14ac:dyDescent="0.35">
      <c r="C2118" s="100"/>
      <c r="D2118" s="100"/>
      <c r="E2118" s="100"/>
      <c r="F2118" s="100"/>
      <c r="K2118" s="100"/>
    </row>
    <row r="2119" spans="3:11" x14ac:dyDescent="0.35">
      <c r="C2119" s="100"/>
      <c r="D2119" s="100"/>
      <c r="E2119" s="100"/>
      <c r="F2119" s="100"/>
      <c r="K2119" s="100"/>
    </row>
    <row r="2120" spans="3:11" x14ac:dyDescent="0.35">
      <c r="C2120" s="100"/>
      <c r="D2120" s="100"/>
      <c r="E2120" s="100"/>
      <c r="F2120" s="100"/>
      <c r="K2120" s="100"/>
    </row>
    <row r="2121" spans="3:11" x14ac:dyDescent="0.35">
      <c r="C2121" s="100"/>
      <c r="D2121" s="100"/>
      <c r="E2121" s="100"/>
      <c r="F2121" s="100"/>
      <c r="K2121" s="100"/>
    </row>
    <row r="2122" spans="3:11" x14ac:dyDescent="0.35">
      <c r="C2122" s="100"/>
      <c r="D2122" s="100"/>
      <c r="E2122" s="100"/>
      <c r="F2122" s="100"/>
      <c r="K2122" s="100"/>
    </row>
    <row r="2123" spans="3:11" x14ac:dyDescent="0.35">
      <c r="C2123" s="100"/>
      <c r="D2123" s="100"/>
      <c r="E2123" s="100"/>
      <c r="F2123" s="100"/>
      <c r="K2123" s="100"/>
    </row>
    <row r="2124" spans="3:11" x14ac:dyDescent="0.35">
      <c r="C2124" s="100"/>
      <c r="D2124" s="100"/>
      <c r="E2124" s="100"/>
      <c r="F2124" s="100"/>
      <c r="K2124" s="100"/>
    </row>
    <row r="2125" spans="3:11" x14ac:dyDescent="0.35">
      <c r="C2125" s="100"/>
      <c r="D2125" s="100"/>
      <c r="E2125" s="100"/>
      <c r="F2125" s="100"/>
      <c r="K2125" s="100"/>
    </row>
    <row r="2126" spans="3:11" x14ac:dyDescent="0.35">
      <c r="C2126" s="100"/>
      <c r="D2126" s="100"/>
      <c r="E2126" s="100"/>
      <c r="F2126" s="100"/>
      <c r="K2126" s="100"/>
    </row>
    <row r="2127" spans="3:11" x14ac:dyDescent="0.35">
      <c r="C2127" s="100"/>
      <c r="D2127" s="100"/>
      <c r="E2127" s="100"/>
      <c r="F2127" s="100"/>
      <c r="K2127" s="100"/>
    </row>
    <row r="2128" spans="3:11" x14ac:dyDescent="0.35">
      <c r="C2128" s="100"/>
      <c r="D2128" s="100"/>
      <c r="E2128" s="100"/>
      <c r="F2128" s="100"/>
      <c r="K2128" s="100"/>
    </row>
    <row r="2129" spans="3:11" x14ac:dyDescent="0.35">
      <c r="C2129" s="100"/>
      <c r="D2129" s="100"/>
      <c r="E2129" s="100"/>
      <c r="F2129" s="100"/>
      <c r="K2129" s="100"/>
    </row>
    <row r="2130" spans="3:11" x14ac:dyDescent="0.35">
      <c r="C2130" s="100"/>
      <c r="D2130" s="100"/>
      <c r="E2130" s="100"/>
      <c r="F2130" s="100"/>
      <c r="K2130" s="100"/>
    </row>
    <row r="2131" spans="3:11" x14ac:dyDescent="0.35">
      <c r="C2131" s="100"/>
      <c r="D2131" s="100"/>
      <c r="E2131" s="100"/>
      <c r="F2131" s="100"/>
      <c r="K2131" s="100"/>
    </row>
    <row r="2132" spans="3:11" x14ac:dyDescent="0.35">
      <c r="C2132" s="100"/>
      <c r="D2132" s="100"/>
      <c r="E2132" s="100"/>
      <c r="F2132" s="100"/>
      <c r="K2132" s="100"/>
    </row>
    <row r="2133" spans="3:11" x14ac:dyDescent="0.35">
      <c r="C2133" s="100"/>
      <c r="D2133" s="100"/>
      <c r="E2133" s="100"/>
      <c r="F2133" s="100"/>
      <c r="K2133" s="100"/>
    </row>
    <row r="2134" spans="3:11" x14ac:dyDescent="0.35">
      <c r="C2134" s="100"/>
      <c r="D2134" s="100"/>
      <c r="E2134" s="100"/>
      <c r="F2134" s="100"/>
      <c r="K2134" s="100"/>
    </row>
    <row r="2135" spans="3:11" x14ac:dyDescent="0.35">
      <c r="C2135" s="100"/>
      <c r="D2135" s="100"/>
      <c r="E2135" s="100"/>
      <c r="F2135" s="100"/>
      <c r="K2135" s="100"/>
    </row>
    <row r="2136" spans="3:11" x14ac:dyDescent="0.35">
      <c r="C2136" s="100"/>
      <c r="D2136" s="100"/>
      <c r="E2136" s="100"/>
      <c r="F2136" s="100"/>
      <c r="K2136" s="100"/>
    </row>
    <row r="2137" spans="3:11" x14ac:dyDescent="0.35">
      <c r="C2137" s="100"/>
      <c r="D2137" s="100"/>
      <c r="E2137" s="100"/>
      <c r="F2137" s="100"/>
      <c r="K2137" s="100"/>
    </row>
    <row r="2138" spans="3:11" x14ac:dyDescent="0.35">
      <c r="C2138" s="100"/>
      <c r="D2138" s="100"/>
      <c r="E2138" s="100"/>
      <c r="F2138" s="100"/>
      <c r="K2138" s="100"/>
    </row>
    <row r="2139" spans="3:11" x14ac:dyDescent="0.35">
      <c r="C2139" s="100"/>
      <c r="D2139" s="100"/>
      <c r="E2139" s="100"/>
      <c r="F2139" s="100"/>
      <c r="K2139" s="100"/>
    </row>
    <row r="2140" spans="3:11" x14ac:dyDescent="0.35">
      <c r="C2140" s="100"/>
      <c r="D2140" s="100"/>
      <c r="E2140" s="100"/>
      <c r="F2140" s="100"/>
      <c r="K2140" s="100"/>
    </row>
    <row r="2141" spans="3:11" x14ac:dyDescent="0.35">
      <c r="C2141" s="100"/>
      <c r="D2141" s="100"/>
      <c r="E2141" s="100"/>
      <c r="F2141" s="100"/>
      <c r="K2141" s="100"/>
    </row>
    <row r="2142" spans="3:11" x14ac:dyDescent="0.35">
      <c r="C2142" s="100"/>
      <c r="D2142" s="100"/>
      <c r="E2142" s="100"/>
      <c r="F2142" s="100"/>
      <c r="K2142" s="100"/>
    </row>
    <row r="2143" spans="3:11" x14ac:dyDescent="0.35">
      <c r="C2143" s="100"/>
      <c r="D2143" s="100"/>
      <c r="E2143" s="100"/>
      <c r="F2143" s="100"/>
      <c r="K2143" s="100"/>
    </row>
    <row r="2144" spans="3:11" x14ac:dyDescent="0.35">
      <c r="C2144" s="100"/>
      <c r="D2144" s="100"/>
      <c r="E2144" s="100"/>
      <c r="F2144" s="100"/>
      <c r="K2144" s="100"/>
    </row>
    <row r="2145" spans="3:11" x14ac:dyDescent="0.35">
      <c r="C2145" s="100"/>
      <c r="D2145" s="100"/>
      <c r="E2145" s="100"/>
      <c r="F2145" s="100"/>
      <c r="K2145" s="100"/>
    </row>
    <row r="2146" spans="3:11" x14ac:dyDescent="0.35">
      <c r="C2146" s="100"/>
      <c r="D2146" s="100"/>
      <c r="E2146" s="100"/>
      <c r="F2146" s="100"/>
      <c r="K2146" s="100"/>
    </row>
    <row r="2147" spans="3:11" x14ac:dyDescent="0.35">
      <c r="C2147" s="100"/>
      <c r="D2147" s="100"/>
      <c r="E2147" s="100"/>
      <c r="F2147" s="100"/>
      <c r="K2147" s="100"/>
    </row>
    <row r="2148" spans="3:11" x14ac:dyDescent="0.35">
      <c r="C2148" s="100"/>
      <c r="D2148" s="100"/>
      <c r="E2148" s="100"/>
      <c r="F2148" s="100"/>
      <c r="K2148" s="100"/>
    </row>
    <row r="2149" spans="3:11" x14ac:dyDescent="0.35">
      <c r="C2149" s="100"/>
      <c r="D2149" s="100"/>
      <c r="E2149" s="100"/>
      <c r="F2149" s="100"/>
      <c r="K2149" s="100"/>
    </row>
    <row r="2150" spans="3:11" x14ac:dyDescent="0.35">
      <c r="C2150" s="100"/>
      <c r="D2150" s="100"/>
      <c r="E2150" s="100"/>
      <c r="F2150" s="100"/>
      <c r="K2150" s="100"/>
    </row>
    <row r="2151" spans="3:11" x14ac:dyDescent="0.35">
      <c r="C2151" s="100"/>
      <c r="D2151" s="100"/>
      <c r="E2151" s="100"/>
      <c r="F2151" s="100"/>
      <c r="K2151" s="100"/>
    </row>
    <row r="2152" spans="3:11" x14ac:dyDescent="0.35">
      <c r="C2152" s="100"/>
      <c r="D2152" s="100"/>
      <c r="E2152" s="100"/>
      <c r="F2152" s="100"/>
      <c r="K2152" s="100"/>
    </row>
    <row r="2153" spans="3:11" x14ac:dyDescent="0.35">
      <c r="C2153" s="100"/>
      <c r="D2153" s="100"/>
      <c r="E2153" s="100"/>
      <c r="F2153" s="100"/>
      <c r="K2153" s="100"/>
    </row>
    <row r="2154" spans="3:11" x14ac:dyDescent="0.35">
      <c r="C2154" s="100"/>
      <c r="D2154" s="100"/>
      <c r="E2154" s="100"/>
      <c r="F2154" s="100"/>
      <c r="K2154" s="100"/>
    </row>
    <row r="2155" spans="3:11" x14ac:dyDescent="0.35">
      <c r="C2155" s="100"/>
      <c r="D2155" s="100"/>
      <c r="E2155" s="100"/>
      <c r="F2155" s="100"/>
      <c r="K2155" s="100"/>
    </row>
    <row r="2156" spans="3:11" x14ac:dyDescent="0.35">
      <c r="C2156" s="100"/>
      <c r="D2156" s="100"/>
      <c r="E2156" s="100"/>
      <c r="F2156" s="100"/>
      <c r="K2156" s="100"/>
    </row>
    <row r="2157" spans="3:11" x14ac:dyDescent="0.35">
      <c r="C2157" s="100"/>
      <c r="D2157" s="100"/>
      <c r="E2157" s="100"/>
      <c r="F2157" s="100"/>
      <c r="K2157" s="100"/>
    </row>
    <row r="2158" spans="3:11" x14ac:dyDescent="0.35">
      <c r="C2158" s="100"/>
      <c r="D2158" s="100"/>
      <c r="E2158" s="100"/>
      <c r="F2158" s="100"/>
      <c r="K2158" s="100"/>
    </row>
    <row r="2159" spans="3:11" x14ac:dyDescent="0.35">
      <c r="C2159" s="100"/>
      <c r="D2159" s="100"/>
      <c r="E2159" s="100"/>
      <c r="F2159" s="100"/>
      <c r="K2159" s="100"/>
    </row>
    <row r="2160" spans="3:11" x14ac:dyDescent="0.35">
      <c r="C2160" s="100"/>
      <c r="D2160" s="100"/>
      <c r="E2160" s="100"/>
      <c r="F2160" s="100"/>
      <c r="K2160" s="100"/>
    </row>
    <row r="2161" spans="3:11" x14ac:dyDescent="0.35">
      <c r="C2161" s="100"/>
      <c r="D2161" s="100"/>
      <c r="E2161" s="100"/>
      <c r="F2161" s="100"/>
      <c r="K2161" s="100"/>
    </row>
    <row r="2162" spans="3:11" x14ac:dyDescent="0.35">
      <c r="C2162" s="100"/>
      <c r="D2162" s="100"/>
      <c r="E2162" s="100"/>
      <c r="F2162" s="100"/>
      <c r="K2162" s="100"/>
    </row>
    <row r="2163" spans="3:11" x14ac:dyDescent="0.35">
      <c r="C2163" s="100"/>
      <c r="D2163" s="100"/>
      <c r="E2163" s="100"/>
      <c r="F2163" s="100"/>
      <c r="K2163" s="100"/>
    </row>
    <row r="2164" spans="3:11" x14ac:dyDescent="0.35">
      <c r="C2164" s="100"/>
      <c r="D2164" s="100"/>
      <c r="E2164" s="100"/>
      <c r="F2164" s="100"/>
      <c r="K2164" s="100"/>
    </row>
    <row r="2165" spans="3:11" x14ac:dyDescent="0.35">
      <c r="C2165" s="100"/>
      <c r="D2165" s="100"/>
      <c r="E2165" s="100"/>
      <c r="F2165" s="100"/>
      <c r="K2165" s="100"/>
    </row>
    <row r="2166" spans="3:11" x14ac:dyDescent="0.35">
      <c r="C2166" s="100"/>
      <c r="D2166" s="100"/>
      <c r="E2166" s="100"/>
      <c r="F2166" s="100"/>
      <c r="K2166" s="100"/>
    </row>
    <row r="2167" spans="3:11" x14ac:dyDescent="0.35">
      <c r="C2167" s="100"/>
      <c r="D2167" s="100"/>
      <c r="E2167" s="100"/>
      <c r="F2167" s="100"/>
      <c r="K2167" s="100"/>
    </row>
    <row r="2168" spans="3:11" x14ac:dyDescent="0.35">
      <c r="C2168" s="100"/>
      <c r="D2168" s="100"/>
      <c r="E2168" s="100"/>
      <c r="F2168" s="100"/>
      <c r="K2168" s="100"/>
    </row>
    <row r="2169" spans="3:11" x14ac:dyDescent="0.35">
      <c r="C2169" s="100"/>
      <c r="D2169" s="100"/>
      <c r="E2169" s="100"/>
      <c r="F2169" s="100"/>
      <c r="K2169" s="100"/>
    </row>
    <row r="2170" spans="3:11" x14ac:dyDescent="0.35">
      <c r="C2170" s="100"/>
      <c r="D2170" s="100"/>
      <c r="E2170" s="100"/>
      <c r="F2170" s="100"/>
      <c r="K2170" s="100"/>
    </row>
    <row r="2171" spans="3:11" x14ac:dyDescent="0.35">
      <c r="C2171" s="100"/>
      <c r="D2171" s="100"/>
      <c r="E2171" s="100"/>
      <c r="F2171" s="100"/>
      <c r="K2171" s="100"/>
    </row>
    <row r="2172" spans="3:11" x14ac:dyDescent="0.35">
      <c r="C2172" s="100"/>
      <c r="D2172" s="100"/>
      <c r="E2172" s="100"/>
      <c r="F2172" s="100"/>
      <c r="K2172" s="100"/>
    </row>
    <row r="2173" spans="3:11" x14ac:dyDescent="0.35">
      <c r="C2173" s="100"/>
      <c r="D2173" s="100"/>
      <c r="E2173" s="100"/>
      <c r="F2173" s="100"/>
      <c r="K2173" s="100"/>
    </row>
    <row r="2174" spans="3:11" x14ac:dyDescent="0.35">
      <c r="C2174" s="100"/>
      <c r="D2174" s="100"/>
      <c r="E2174" s="100"/>
      <c r="F2174" s="100"/>
      <c r="K2174" s="100"/>
    </row>
    <row r="2175" spans="3:11" x14ac:dyDescent="0.35">
      <c r="C2175" s="100"/>
      <c r="D2175" s="100"/>
      <c r="E2175" s="100"/>
      <c r="F2175" s="100"/>
      <c r="K2175" s="100"/>
    </row>
    <row r="2176" spans="3:11" x14ac:dyDescent="0.35">
      <c r="C2176" s="100"/>
      <c r="D2176" s="100"/>
      <c r="E2176" s="100"/>
      <c r="F2176" s="100"/>
      <c r="K2176" s="100"/>
    </row>
    <row r="2177" spans="3:11" x14ac:dyDescent="0.35">
      <c r="C2177" s="100"/>
      <c r="D2177" s="100"/>
      <c r="E2177" s="100"/>
      <c r="F2177" s="100"/>
      <c r="K2177" s="100"/>
    </row>
    <row r="2178" spans="3:11" x14ac:dyDescent="0.35">
      <c r="C2178" s="100"/>
      <c r="D2178" s="100"/>
      <c r="E2178" s="100"/>
      <c r="F2178" s="100"/>
      <c r="K2178" s="100"/>
    </row>
    <row r="2179" spans="3:11" x14ac:dyDescent="0.35">
      <c r="C2179" s="100"/>
      <c r="D2179" s="100"/>
      <c r="E2179" s="100"/>
      <c r="F2179" s="100"/>
      <c r="K2179" s="100"/>
    </row>
    <row r="2180" spans="3:11" x14ac:dyDescent="0.35">
      <c r="C2180" s="100"/>
      <c r="D2180" s="100"/>
      <c r="E2180" s="100"/>
      <c r="F2180" s="100"/>
      <c r="K2180" s="100"/>
    </row>
    <row r="2181" spans="3:11" x14ac:dyDescent="0.35">
      <c r="C2181" s="100"/>
      <c r="D2181" s="100"/>
      <c r="E2181" s="100"/>
      <c r="F2181" s="100"/>
      <c r="K2181" s="100"/>
    </row>
    <row r="2182" spans="3:11" x14ac:dyDescent="0.35">
      <c r="C2182" s="100"/>
      <c r="D2182" s="100"/>
      <c r="E2182" s="100"/>
      <c r="F2182" s="100"/>
      <c r="K2182" s="100"/>
    </row>
    <row r="2183" spans="3:11" x14ac:dyDescent="0.35">
      <c r="C2183" s="100"/>
      <c r="D2183" s="100"/>
      <c r="E2183" s="100"/>
      <c r="F2183" s="100"/>
      <c r="K2183" s="100"/>
    </row>
    <row r="2184" spans="3:11" x14ac:dyDescent="0.35">
      <c r="C2184" s="100"/>
      <c r="D2184" s="100"/>
      <c r="E2184" s="100"/>
      <c r="F2184" s="100"/>
      <c r="K2184" s="100"/>
    </row>
    <row r="2185" spans="3:11" x14ac:dyDescent="0.35">
      <c r="C2185" s="100"/>
      <c r="D2185" s="100"/>
      <c r="E2185" s="100"/>
      <c r="F2185" s="100"/>
      <c r="K2185" s="100"/>
    </row>
    <row r="2186" spans="3:11" x14ac:dyDescent="0.35">
      <c r="C2186" s="100"/>
      <c r="D2186" s="100"/>
      <c r="E2186" s="100"/>
      <c r="F2186" s="100"/>
      <c r="K2186" s="100"/>
    </row>
    <row r="2187" spans="3:11" x14ac:dyDescent="0.35">
      <c r="C2187" s="100"/>
      <c r="D2187" s="100"/>
      <c r="E2187" s="100"/>
      <c r="F2187" s="100"/>
      <c r="K2187" s="100"/>
    </row>
    <row r="2188" spans="3:11" x14ac:dyDescent="0.35">
      <c r="C2188" s="100"/>
      <c r="D2188" s="100"/>
      <c r="E2188" s="100"/>
      <c r="F2188" s="100"/>
      <c r="K2188" s="100"/>
    </row>
    <row r="2189" spans="3:11" x14ac:dyDescent="0.35">
      <c r="C2189" s="100"/>
      <c r="D2189" s="100"/>
      <c r="E2189" s="100"/>
      <c r="F2189" s="100"/>
      <c r="K2189" s="100"/>
    </row>
    <row r="2190" spans="3:11" x14ac:dyDescent="0.35">
      <c r="C2190" s="100"/>
      <c r="D2190" s="100"/>
      <c r="E2190" s="100"/>
      <c r="F2190" s="100"/>
      <c r="K2190" s="100"/>
    </row>
    <row r="2191" spans="3:11" x14ac:dyDescent="0.35">
      <c r="C2191" s="100"/>
      <c r="D2191" s="100"/>
      <c r="E2191" s="100"/>
      <c r="F2191" s="100"/>
      <c r="K2191" s="100"/>
    </row>
    <row r="2192" spans="3:11" x14ac:dyDescent="0.35">
      <c r="C2192" s="100"/>
      <c r="D2192" s="100"/>
      <c r="E2192" s="100"/>
      <c r="F2192" s="100"/>
      <c r="K2192" s="100"/>
    </row>
    <row r="2193" spans="3:11" x14ac:dyDescent="0.35">
      <c r="C2193" s="100"/>
      <c r="D2193" s="100"/>
      <c r="E2193" s="100"/>
      <c r="F2193" s="100"/>
      <c r="K2193" s="100"/>
    </row>
    <row r="2194" spans="3:11" x14ac:dyDescent="0.35">
      <c r="C2194" s="100"/>
      <c r="D2194" s="100"/>
      <c r="E2194" s="100"/>
      <c r="F2194" s="100"/>
      <c r="K2194" s="100"/>
    </row>
    <row r="2195" spans="3:11" x14ac:dyDescent="0.35">
      <c r="C2195" s="100"/>
      <c r="D2195" s="100"/>
      <c r="E2195" s="100"/>
      <c r="F2195" s="100"/>
      <c r="K2195" s="100"/>
    </row>
    <row r="2196" spans="3:11" x14ac:dyDescent="0.35">
      <c r="C2196" s="100"/>
      <c r="D2196" s="100"/>
      <c r="E2196" s="100"/>
      <c r="F2196" s="100"/>
      <c r="K2196" s="100"/>
    </row>
    <row r="2197" spans="3:11" x14ac:dyDescent="0.35">
      <c r="C2197" s="100"/>
      <c r="D2197" s="100"/>
      <c r="E2197" s="100"/>
      <c r="F2197" s="100"/>
      <c r="K2197" s="100"/>
    </row>
    <row r="2198" spans="3:11" x14ac:dyDescent="0.35">
      <c r="C2198" s="100"/>
      <c r="D2198" s="100"/>
      <c r="E2198" s="100"/>
      <c r="F2198" s="100"/>
      <c r="K2198" s="100"/>
    </row>
    <row r="2199" spans="3:11" x14ac:dyDescent="0.35">
      <c r="C2199" s="100"/>
      <c r="D2199" s="100"/>
      <c r="E2199" s="100"/>
      <c r="F2199" s="100"/>
      <c r="K2199" s="100"/>
    </row>
    <row r="2200" spans="3:11" x14ac:dyDescent="0.35">
      <c r="C2200" s="100"/>
      <c r="D2200" s="100"/>
      <c r="E2200" s="100"/>
      <c r="F2200" s="100"/>
      <c r="K2200" s="100"/>
    </row>
    <row r="2201" spans="3:11" x14ac:dyDescent="0.35">
      <c r="C2201" s="100"/>
      <c r="D2201" s="100"/>
      <c r="E2201" s="100"/>
      <c r="F2201" s="100"/>
      <c r="K2201" s="100"/>
    </row>
    <row r="2202" spans="3:11" x14ac:dyDescent="0.35">
      <c r="C2202" s="100"/>
      <c r="D2202" s="100"/>
      <c r="E2202" s="100"/>
      <c r="F2202" s="100"/>
      <c r="K2202" s="100"/>
    </row>
    <row r="2203" spans="3:11" x14ac:dyDescent="0.35">
      <c r="C2203" s="100"/>
      <c r="D2203" s="100"/>
      <c r="E2203" s="100"/>
      <c r="F2203" s="100"/>
      <c r="K2203" s="100"/>
    </row>
    <row r="2204" spans="3:11" x14ac:dyDescent="0.35">
      <c r="C2204" s="100"/>
      <c r="D2204" s="100"/>
      <c r="E2204" s="100"/>
      <c r="F2204" s="100"/>
      <c r="K2204" s="100"/>
    </row>
    <row r="2205" spans="3:11" x14ac:dyDescent="0.35">
      <c r="C2205" s="100"/>
      <c r="D2205" s="100"/>
      <c r="E2205" s="100"/>
      <c r="F2205" s="100"/>
      <c r="K2205" s="100"/>
    </row>
    <row r="2206" spans="3:11" x14ac:dyDescent="0.35">
      <c r="C2206" s="100"/>
      <c r="D2206" s="100"/>
      <c r="E2206" s="100"/>
      <c r="F2206" s="100"/>
      <c r="K2206" s="100"/>
    </row>
    <row r="2207" spans="3:11" x14ac:dyDescent="0.35">
      <c r="C2207" s="100"/>
      <c r="D2207" s="100"/>
      <c r="E2207" s="100"/>
      <c r="F2207" s="100"/>
      <c r="K2207" s="100"/>
    </row>
    <row r="2208" spans="3:11" x14ac:dyDescent="0.35">
      <c r="C2208" s="100"/>
      <c r="D2208" s="100"/>
      <c r="E2208" s="100"/>
      <c r="F2208" s="100"/>
      <c r="K2208" s="100"/>
    </row>
    <row r="2209" spans="3:11" x14ac:dyDescent="0.35">
      <c r="C2209" s="100"/>
      <c r="D2209" s="100"/>
      <c r="E2209" s="100"/>
      <c r="F2209" s="100"/>
      <c r="K2209" s="100"/>
    </row>
    <row r="2210" spans="3:11" x14ac:dyDescent="0.35">
      <c r="C2210" s="100"/>
      <c r="D2210" s="100"/>
      <c r="E2210" s="100"/>
      <c r="F2210" s="100"/>
      <c r="K2210" s="100"/>
    </row>
    <row r="2211" spans="3:11" x14ac:dyDescent="0.35">
      <c r="C2211" s="100"/>
      <c r="D2211" s="100"/>
      <c r="E2211" s="100"/>
      <c r="F2211" s="100"/>
      <c r="K2211" s="100"/>
    </row>
    <row r="2212" spans="3:11" x14ac:dyDescent="0.35">
      <c r="C2212" s="100"/>
      <c r="D2212" s="100"/>
      <c r="E2212" s="100"/>
      <c r="F2212" s="100"/>
      <c r="K2212" s="100"/>
    </row>
    <row r="2213" spans="3:11" x14ac:dyDescent="0.35">
      <c r="C2213" s="100"/>
      <c r="D2213" s="100"/>
      <c r="E2213" s="100"/>
      <c r="F2213" s="100"/>
      <c r="K2213" s="100"/>
    </row>
    <row r="2214" spans="3:11" x14ac:dyDescent="0.35">
      <c r="C2214" s="100"/>
      <c r="D2214" s="100"/>
      <c r="E2214" s="100"/>
      <c r="F2214" s="100"/>
      <c r="K2214" s="100"/>
    </row>
    <row r="2215" spans="3:11" x14ac:dyDescent="0.35">
      <c r="C2215" s="100"/>
      <c r="D2215" s="100"/>
      <c r="E2215" s="100"/>
      <c r="F2215" s="100"/>
      <c r="K2215" s="100"/>
    </row>
    <row r="2216" spans="3:11" x14ac:dyDescent="0.35">
      <c r="C2216" s="100"/>
      <c r="D2216" s="100"/>
      <c r="E2216" s="100"/>
      <c r="F2216" s="100"/>
      <c r="K2216" s="100"/>
    </row>
    <row r="2217" spans="3:11" x14ac:dyDescent="0.35">
      <c r="C2217" s="100"/>
      <c r="D2217" s="100"/>
      <c r="E2217" s="100"/>
      <c r="F2217" s="100"/>
      <c r="K2217" s="100"/>
    </row>
    <row r="2218" spans="3:11" x14ac:dyDescent="0.35">
      <c r="C2218" s="100"/>
      <c r="D2218" s="100"/>
      <c r="E2218" s="100"/>
      <c r="F2218" s="100"/>
      <c r="K2218" s="100"/>
    </row>
    <row r="2219" spans="3:11" x14ac:dyDescent="0.35">
      <c r="C2219" s="100"/>
      <c r="D2219" s="100"/>
      <c r="E2219" s="100"/>
      <c r="F2219" s="100"/>
      <c r="K2219" s="100"/>
    </row>
    <row r="2220" spans="3:11" x14ac:dyDescent="0.35">
      <c r="C2220" s="100"/>
      <c r="D2220" s="100"/>
      <c r="E2220" s="100"/>
      <c r="F2220" s="100"/>
      <c r="K2220" s="100"/>
    </row>
    <row r="2221" spans="3:11" x14ac:dyDescent="0.35">
      <c r="C2221" s="100"/>
      <c r="D2221" s="100"/>
      <c r="E2221" s="100"/>
      <c r="F2221" s="100"/>
      <c r="K2221" s="100"/>
    </row>
    <row r="2222" spans="3:11" x14ac:dyDescent="0.35">
      <c r="C2222" s="100"/>
      <c r="D2222" s="100"/>
      <c r="E2222" s="100"/>
      <c r="F2222" s="100"/>
      <c r="K2222" s="100"/>
    </row>
    <row r="2223" spans="3:11" x14ac:dyDescent="0.35">
      <c r="C2223" s="100"/>
      <c r="D2223" s="100"/>
      <c r="E2223" s="100"/>
      <c r="F2223" s="100"/>
      <c r="K2223" s="100"/>
    </row>
    <row r="2224" spans="3:11" x14ac:dyDescent="0.35">
      <c r="C2224" s="100"/>
      <c r="D2224" s="100"/>
      <c r="E2224" s="100"/>
      <c r="F2224" s="100"/>
      <c r="K2224" s="100"/>
    </row>
    <row r="2225" spans="3:11" x14ac:dyDescent="0.35">
      <c r="C2225" s="100"/>
      <c r="D2225" s="100"/>
      <c r="E2225" s="100"/>
      <c r="F2225" s="100"/>
      <c r="K2225" s="100"/>
    </row>
    <row r="2226" spans="3:11" x14ac:dyDescent="0.35">
      <c r="C2226" s="100"/>
      <c r="D2226" s="100"/>
      <c r="E2226" s="100"/>
      <c r="F2226" s="100"/>
      <c r="K2226" s="100"/>
    </row>
    <row r="2227" spans="3:11" x14ac:dyDescent="0.35">
      <c r="C2227" s="100"/>
      <c r="D2227" s="100"/>
      <c r="E2227" s="100"/>
      <c r="F2227" s="100"/>
      <c r="K2227" s="100"/>
    </row>
    <row r="2228" spans="3:11" x14ac:dyDescent="0.35">
      <c r="C2228" s="100"/>
      <c r="D2228" s="100"/>
      <c r="E2228" s="100"/>
      <c r="F2228" s="100"/>
      <c r="K2228" s="100"/>
    </row>
    <row r="2229" spans="3:11" x14ac:dyDescent="0.35">
      <c r="C2229" s="100"/>
      <c r="D2229" s="100"/>
      <c r="E2229" s="100"/>
      <c r="F2229" s="100"/>
      <c r="K2229" s="100"/>
    </row>
    <row r="2230" spans="3:11" x14ac:dyDescent="0.35">
      <c r="C2230" s="100"/>
      <c r="D2230" s="100"/>
      <c r="E2230" s="100"/>
      <c r="F2230" s="100"/>
      <c r="K2230" s="100"/>
    </row>
    <row r="2231" spans="3:11" x14ac:dyDescent="0.35">
      <c r="C2231" s="100"/>
      <c r="D2231" s="100"/>
      <c r="E2231" s="100"/>
      <c r="F2231" s="100"/>
      <c r="K2231" s="100"/>
    </row>
    <row r="2232" spans="3:11" x14ac:dyDescent="0.35">
      <c r="C2232" s="100"/>
      <c r="D2232" s="100"/>
      <c r="E2232" s="100"/>
      <c r="F2232" s="100"/>
      <c r="K2232" s="100"/>
    </row>
    <row r="2233" spans="3:11" x14ac:dyDescent="0.35">
      <c r="C2233" s="100"/>
      <c r="D2233" s="100"/>
      <c r="E2233" s="100"/>
      <c r="F2233" s="100"/>
      <c r="K2233" s="100"/>
    </row>
    <row r="2234" spans="3:11" x14ac:dyDescent="0.35">
      <c r="C2234" s="100"/>
      <c r="D2234" s="100"/>
      <c r="E2234" s="100"/>
      <c r="F2234" s="100"/>
      <c r="K2234" s="100"/>
    </row>
    <row r="2235" spans="3:11" x14ac:dyDescent="0.35">
      <c r="C2235" s="100"/>
      <c r="D2235" s="100"/>
      <c r="E2235" s="100"/>
      <c r="F2235" s="100"/>
      <c r="K2235" s="100"/>
    </row>
    <row r="2236" spans="3:11" x14ac:dyDescent="0.35">
      <c r="C2236" s="100"/>
      <c r="D2236" s="100"/>
      <c r="E2236" s="100"/>
      <c r="F2236" s="100"/>
      <c r="K2236" s="100"/>
    </row>
    <row r="2237" spans="3:11" x14ac:dyDescent="0.35">
      <c r="C2237" s="100"/>
      <c r="D2237" s="100"/>
      <c r="E2237" s="100"/>
      <c r="F2237" s="100"/>
      <c r="K2237" s="100"/>
    </row>
    <row r="2238" spans="3:11" x14ac:dyDescent="0.35">
      <c r="C2238" s="100"/>
      <c r="D2238" s="100"/>
      <c r="E2238" s="100"/>
      <c r="F2238" s="100"/>
      <c r="K2238" s="100"/>
    </row>
    <row r="2239" spans="3:11" x14ac:dyDescent="0.35">
      <c r="C2239" s="100"/>
      <c r="D2239" s="100"/>
      <c r="E2239" s="100"/>
      <c r="F2239" s="100"/>
      <c r="K2239" s="100"/>
    </row>
    <row r="2240" spans="3:11" x14ac:dyDescent="0.35">
      <c r="C2240" s="100"/>
      <c r="D2240" s="100"/>
      <c r="E2240" s="100"/>
      <c r="F2240" s="100"/>
      <c r="K2240" s="100"/>
    </row>
    <row r="2241" spans="3:11" x14ac:dyDescent="0.35">
      <c r="C2241" s="100"/>
      <c r="D2241" s="100"/>
      <c r="E2241" s="100"/>
      <c r="F2241" s="100"/>
      <c r="K2241" s="100"/>
    </row>
    <row r="2242" spans="3:11" x14ac:dyDescent="0.35">
      <c r="C2242" s="100"/>
      <c r="D2242" s="100"/>
      <c r="E2242" s="100"/>
      <c r="F2242" s="100"/>
      <c r="K2242" s="100"/>
    </row>
    <row r="2243" spans="3:11" x14ac:dyDescent="0.35">
      <c r="C2243" s="100"/>
      <c r="D2243" s="100"/>
      <c r="E2243" s="100"/>
      <c r="F2243" s="100"/>
      <c r="K2243" s="100"/>
    </row>
    <row r="2244" spans="3:11" x14ac:dyDescent="0.35">
      <c r="C2244" s="100"/>
      <c r="D2244" s="100"/>
      <c r="E2244" s="100"/>
      <c r="F2244" s="100"/>
      <c r="K2244" s="100"/>
    </row>
    <row r="2245" spans="3:11" x14ac:dyDescent="0.35">
      <c r="C2245" s="100"/>
      <c r="D2245" s="100"/>
      <c r="E2245" s="100"/>
      <c r="F2245" s="100"/>
      <c r="K2245" s="100"/>
    </row>
    <row r="2246" spans="3:11" x14ac:dyDescent="0.35">
      <c r="C2246" s="100"/>
      <c r="D2246" s="100"/>
      <c r="E2246" s="100"/>
      <c r="F2246" s="100"/>
      <c r="K2246" s="100"/>
    </row>
    <row r="2247" spans="3:11" x14ac:dyDescent="0.35">
      <c r="C2247" s="100"/>
      <c r="D2247" s="100"/>
      <c r="E2247" s="100"/>
      <c r="F2247" s="100"/>
      <c r="K2247" s="100"/>
    </row>
    <row r="2248" spans="3:11" x14ac:dyDescent="0.35">
      <c r="C2248" s="100"/>
      <c r="D2248" s="100"/>
      <c r="E2248" s="100"/>
      <c r="F2248" s="100"/>
      <c r="K2248" s="100"/>
    </row>
    <row r="2249" spans="3:11" x14ac:dyDescent="0.35">
      <c r="C2249" s="100"/>
      <c r="D2249" s="100"/>
      <c r="E2249" s="100"/>
      <c r="F2249" s="100"/>
      <c r="K2249" s="100"/>
    </row>
    <row r="2250" spans="3:11" x14ac:dyDescent="0.35">
      <c r="C2250" s="100"/>
      <c r="D2250" s="100"/>
      <c r="E2250" s="100"/>
      <c r="F2250" s="100"/>
      <c r="K2250" s="100"/>
    </row>
    <row r="2251" spans="3:11" x14ac:dyDescent="0.35">
      <c r="C2251" s="100"/>
      <c r="D2251" s="100"/>
      <c r="E2251" s="100"/>
      <c r="F2251" s="100"/>
      <c r="K2251" s="100"/>
    </row>
    <row r="2252" spans="3:11" x14ac:dyDescent="0.35">
      <c r="C2252" s="100"/>
      <c r="D2252" s="100"/>
      <c r="E2252" s="100"/>
      <c r="F2252" s="100"/>
      <c r="K2252" s="100"/>
    </row>
    <row r="2253" spans="3:11" x14ac:dyDescent="0.35">
      <c r="C2253" s="100"/>
      <c r="D2253" s="100"/>
      <c r="E2253" s="100"/>
      <c r="F2253" s="100"/>
      <c r="K2253" s="100"/>
    </row>
    <row r="2254" spans="3:11" x14ac:dyDescent="0.35">
      <c r="C2254" s="100"/>
      <c r="D2254" s="100"/>
      <c r="E2254" s="100"/>
      <c r="F2254" s="100"/>
      <c r="K2254" s="100"/>
    </row>
    <row r="2255" spans="3:11" x14ac:dyDescent="0.35">
      <c r="C2255" s="100"/>
      <c r="D2255" s="100"/>
      <c r="E2255" s="100"/>
      <c r="F2255" s="100"/>
      <c r="K2255" s="100"/>
    </row>
    <row r="2256" spans="3:11" x14ac:dyDescent="0.35">
      <c r="C2256" s="100"/>
      <c r="D2256" s="100"/>
      <c r="E2256" s="100"/>
      <c r="F2256" s="100"/>
      <c r="K2256" s="100"/>
    </row>
    <row r="2257" spans="3:11" x14ac:dyDescent="0.35">
      <c r="C2257" s="100"/>
      <c r="D2257" s="100"/>
      <c r="E2257" s="100"/>
      <c r="F2257" s="100"/>
      <c r="K2257" s="100"/>
    </row>
    <row r="2258" spans="3:11" x14ac:dyDescent="0.35">
      <c r="C2258" s="100"/>
      <c r="D2258" s="100"/>
      <c r="E2258" s="100"/>
      <c r="F2258" s="100"/>
      <c r="K2258" s="100"/>
    </row>
    <row r="2259" spans="3:11" x14ac:dyDescent="0.35">
      <c r="C2259" s="100"/>
      <c r="D2259" s="100"/>
      <c r="E2259" s="100"/>
      <c r="F2259" s="100"/>
      <c r="K2259" s="100"/>
    </row>
    <row r="2260" spans="3:11" x14ac:dyDescent="0.35">
      <c r="C2260" s="100"/>
      <c r="D2260" s="100"/>
      <c r="E2260" s="100"/>
      <c r="F2260" s="100"/>
      <c r="K2260" s="100"/>
    </row>
    <row r="2261" spans="3:11" x14ac:dyDescent="0.35">
      <c r="C2261" s="100"/>
      <c r="D2261" s="100"/>
      <c r="E2261" s="100"/>
      <c r="F2261" s="100"/>
      <c r="K2261" s="100"/>
    </row>
    <row r="2262" spans="3:11" x14ac:dyDescent="0.35">
      <c r="C2262" s="100"/>
      <c r="D2262" s="100"/>
      <c r="E2262" s="100"/>
      <c r="F2262" s="100"/>
      <c r="K2262" s="100"/>
    </row>
    <row r="2263" spans="3:11" x14ac:dyDescent="0.35">
      <c r="C2263" s="100"/>
      <c r="D2263" s="100"/>
      <c r="E2263" s="100"/>
      <c r="F2263" s="100"/>
      <c r="K2263" s="100"/>
    </row>
    <row r="2264" spans="3:11" x14ac:dyDescent="0.35">
      <c r="C2264" s="100"/>
      <c r="D2264" s="100"/>
      <c r="E2264" s="100"/>
      <c r="F2264" s="100"/>
      <c r="K2264" s="100"/>
    </row>
    <row r="2265" spans="3:11" x14ac:dyDescent="0.35">
      <c r="C2265" s="100"/>
      <c r="D2265" s="100"/>
      <c r="E2265" s="100"/>
      <c r="F2265" s="100"/>
      <c r="K2265" s="100"/>
    </row>
    <row r="2266" spans="3:11" x14ac:dyDescent="0.35">
      <c r="C2266" s="100"/>
      <c r="D2266" s="100"/>
      <c r="E2266" s="100"/>
      <c r="F2266" s="100"/>
      <c r="K2266" s="100"/>
    </row>
    <row r="2267" spans="3:11" x14ac:dyDescent="0.35">
      <c r="C2267" s="100"/>
      <c r="D2267" s="100"/>
      <c r="E2267" s="100"/>
      <c r="F2267" s="100"/>
      <c r="K2267" s="100"/>
    </row>
    <row r="2268" spans="3:11" x14ac:dyDescent="0.35">
      <c r="C2268" s="100"/>
      <c r="D2268" s="100"/>
      <c r="E2268" s="100"/>
      <c r="F2268" s="100"/>
      <c r="K2268" s="100"/>
    </row>
    <row r="2269" spans="3:11" x14ac:dyDescent="0.35">
      <c r="C2269" s="100"/>
      <c r="D2269" s="100"/>
      <c r="E2269" s="100"/>
      <c r="F2269" s="100"/>
      <c r="K2269" s="100"/>
    </row>
    <row r="2270" spans="3:11" x14ac:dyDescent="0.35">
      <c r="C2270" s="100"/>
      <c r="D2270" s="100"/>
      <c r="E2270" s="100"/>
      <c r="F2270" s="100"/>
      <c r="K2270" s="100"/>
    </row>
    <row r="2271" spans="3:11" x14ac:dyDescent="0.35">
      <c r="C2271" s="100"/>
      <c r="D2271" s="100"/>
      <c r="E2271" s="100"/>
      <c r="F2271" s="100"/>
      <c r="K2271" s="100"/>
    </row>
    <row r="2272" spans="3:11" x14ac:dyDescent="0.35">
      <c r="C2272" s="100"/>
      <c r="D2272" s="100"/>
      <c r="E2272" s="100"/>
      <c r="F2272" s="100"/>
      <c r="K2272" s="100"/>
    </row>
    <row r="2273" spans="3:11" x14ac:dyDescent="0.35">
      <c r="C2273" s="100"/>
      <c r="D2273" s="100"/>
      <c r="E2273" s="100"/>
      <c r="F2273" s="100"/>
      <c r="K2273" s="100"/>
    </row>
    <row r="2274" spans="3:11" x14ac:dyDescent="0.35">
      <c r="C2274" s="100"/>
      <c r="D2274" s="100"/>
      <c r="E2274" s="100"/>
      <c r="F2274" s="100"/>
      <c r="K2274" s="100"/>
    </row>
    <row r="2275" spans="3:11" x14ac:dyDescent="0.35">
      <c r="C2275" s="100"/>
      <c r="D2275" s="100"/>
      <c r="E2275" s="100"/>
      <c r="F2275" s="100"/>
      <c r="K2275" s="100"/>
    </row>
    <row r="2276" spans="3:11" x14ac:dyDescent="0.35">
      <c r="C2276" s="100"/>
      <c r="D2276" s="100"/>
      <c r="E2276" s="100"/>
      <c r="F2276" s="100"/>
      <c r="K2276" s="100"/>
    </row>
    <row r="2277" spans="3:11" x14ac:dyDescent="0.35">
      <c r="C2277" s="100"/>
      <c r="D2277" s="100"/>
      <c r="E2277" s="100"/>
      <c r="F2277" s="100"/>
      <c r="K2277" s="100"/>
    </row>
    <row r="2278" spans="3:11" x14ac:dyDescent="0.35">
      <c r="C2278" s="100"/>
      <c r="D2278" s="100"/>
      <c r="E2278" s="100"/>
      <c r="F2278" s="100"/>
      <c r="K2278" s="100"/>
    </row>
    <row r="2279" spans="3:11" x14ac:dyDescent="0.35">
      <c r="C2279" s="100"/>
      <c r="D2279" s="100"/>
      <c r="E2279" s="100"/>
      <c r="F2279" s="100"/>
      <c r="K2279" s="100"/>
    </row>
    <row r="2280" spans="3:11" x14ac:dyDescent="0.35">
      <c r="C2280" s="100"/>
      <c r="D2280" s="100"/>
      <c r="E2280" s="100"/>
      <c r="F2280" s="100"/>
      <c r="K2280" s="100"/>
    </row>
    <row r="2281" spans="3:11" x14ac:dyDescent="0.35">
      <c r="C2281" s="100"/>
      <c r="D2281" s="100"/>
      <c r="E2281" s="100"/>
      <c r="F2281" s="100"/>
      <c r="K2281" s="100"/>
    </row>
    <row r="2282" spans="3:11" x14ac:dyDescent="0.35">
      <c r="C2282" s="100"/>
      <c r="D2282" s="100"/>
      <c r="E2282" s="100"/>
      <c r="F2282" s="100"/>
      <c r="K2282" s="100"/>
    </row>
    <row r="2283" spans="3:11" x14ac:dyDescent="0.35">
      <c r="C2283" s="100"/>
      <c r="D2283" s="100"/>
      <c r="E2283" s="100"/>
      <c r="F2283" s="100"/>
      <c r="K2283" s="100"/>
    </row>
    <row r="2284" spans="3:11" x14ac:dyDescent="0.35">
      <c r="C2284" s="100"/>
      <c r="D2284" s="100"/>
      <c r="E2284" s="100"/>
      <c r="F2284" s="100"/>
      <c r="K2284" s="100"/>
    </row>
    <row r="2285" spans="3:11" x14ac:dyDescent="0.35">
      <c r="C2285" s="100"/>
      <c r="D2285" s="100"/>
      <c r="E2285" s="100"/>
      <c r="F2285" s="100"/>
      <c r="K2285" s="100"/>
    </row>
    <row r="2286" spans="3:11" x14ac:dyDescent="0.35">
      <c r="C2286" s="100"/>
      <c r="D2286" s="100"/>
      <c r="E2286" s="100"/>
      <c r="F2286" s="100"/>
      <c r="K2286" s="100"/>
    </row>
    <row r="2287" spans="3:11" x14ac:dyDescent="0.35">
      <c r="C2287" s="100"/>
      <c r="D2287" s="100"/>
      <c r="E2287" s="100"/>
      <c r="F2287" s="100"/>
      <c r="K2287" s="100"/>
    </row>
    <row r="2288" spans="3:11" x14ac:dyDescent="0.35">
      <c r="C2288" s="100"/>
      <c r="D2288" s="100"/>
      <c r="E2288" s="100"/>
      <c r="F2288" s="100"/>
      <c r="K2288" s="100"/>
    </row>
    <row r="2289" spans="3:11" x14ac:dyDescent="0.35">
      <c r="C2289" s="100"/>
      <c r="D2289" s="100"/>
      <c r="E2289" s="100"/>
      <c r="F2289" s="100"/>
      <c r="K2289" s="100"/>
    </row>
    <row r="2290" spans="3:11" x14ac:dyDescent="0.35">
      <c r="C2290" s="100"/>
      <c r="D2290" s="100"/>
      <c r="E2290" s="100"/>
      <c r="F2290" s="100"/>
      <c r="K2290" s="100"/>
    </row>
    <row r="2291" spans="3:11" x14ac:dyDescent="0.35">
      <c r="C2291" s="100"/>
      <c r="D2291" s="100"/>
      <c r="E2291" s="100"/>
      <c r="F2291" s="100"/>
      <c r="K2291" s="100"/>
    </row>
    <row r="2292" spans="3:11" x14ac:dyDescent="0.35">
      <c r="C2292" s="100"/>
      <c r="D2292" s="100"/>
      <c r="E2292" s="100"/>
      <c r="F2292" s="100"/>
      <c r="K2292" s="100"/>
    </row>
    <row r="2293" spans="3:11" x14ac:dyDescent="0.35">
      <c r="C2293" s="100"/>
      <c r="D2293" s="100"/>
      <c r="E2293" s="100"/>
      <c r="F2293" s="100"/>
      <c r="K2293" s="100"/>
    </row>
    <row r="2294" spans="3:11" x14ac:dyDescent="0.35">
      <c r="C2294" s="100"/>
      <c r="D2294" s="100"/>
      <c r="E2294" s="100"/>
      <c r="F2294" s="100"/>
      <c r="K2294" s="100"/>
    </row>
    <row r="2295" spans="3:11" x14ac:dyDescent="0.35">
      <c r="C2295" s="100"/>
      <c r="D2295" s="100"/>
      <c r="E2295" s="100"/>
      <c r="F2295" s="100"/>
      <c r="K2295" s="100"/>
    </row>
    <row r="2296" spans="3:11" x14ac:dyDescent="0.35">
      <c r="C2296" s="100"/>
      <c r="D2296" s="100"/>
      <c r="E2296" s="100"/>
      <c r="F2296" s="100"/>
      <c r="K2296" s="100"/>
    </row>
    <row r="2297" spans="3:11" x14ac:dyDescent="0.35">
      <c r="C2297" s="100"/>
      <c r="D2297" s="100"/>
      <c r="E2297" s="100"/>
      <c r="F2297" s="100"/>
      <c r="K2297" s="100"/>
    </row>
    <row r="2298" spans="3:11" x14ac:dyDescent="0.35">
      <c r="C2298" s="100"/>
      <c r="D2298" s="100"/>
      <c r="E2298" s="100"/>
      <c r="F2298" s="100"/>
      <c r="K2298" s="100"/>
    </row>
    <row r="2299" spans="3:11" x14ac:dyDescent="0.35">
      <c r="C2299" s="100"/>
      <c r="D2299" s="100"/>
      <c r="E2299" s="100"/>
      <c r="F2299" s="100"/>
      <c r="K2299" s="100"/>
    </row>
    <row r="2300" spans="3:11" x14ac:dyDescent="0.35">
      <c r="C2300" s="100"/>
      <c r="D2300" s="100"/>
      <c r="E2300" s="100"/>
      <c r="F2300" s="100"/>
      <c r="K2300" s="100"/>
    </row>
    <row r="2301" spans="3:11" x14ac:dyDescent="0.35">
      <c r="C2301" s="100"/>
      <c r="D2301" s="100"/>
      <c r="E2301" s="100"/>
      <c r="F2301" s="100"/>
      <c r="K2301" s="100"/>
    </row>
    <row r="2302" spans="3:11" x14ac:dyDescent="0.35">
      <c r="C2302" s="100"/>
      <c r="D2302" s="100"/>
      <c r="E2302" s="100"/>
      <c r="F2302" s="100"/>
      <c r="K2302" s="100"/>
    </row>
    <row r="2303" spans="3:11" x14ac:dyDescent="0.35">
      <c r="C2303" s="100"/>
      <c r="D2303" s="100"/>
      <c r="E2303" s="100"/>
      <c r="F2303" s="100"/>
      <c r="K2303" s="100"/>
    </row>
    <row r="2304" spans="3:11" x14ac:dyDescent="0.35">
      <c r="C2304" s="100"/>
      <c r="D2304" s="100"/>
      <c r="E2304" s="100"/>
      <c r="F2304" s="100"/>
      <c r="K2304" s="100"/>
    </row>
    <row r="2305" spans="3:11" x14ac:dyDescent="0.35">
      <c r="C2305" s="100"/>
      <c r="D2305" s="100"/>
      <c r="E2305" s="100"/>
      <c r="F2305" s="100"/>
      <c r="K2305" s="100"/>
    </row>
    <row r="2306" spans="3:11" x14ac:dyDescent="0.35">
      <c r="C2306" s="100"/>
      <c r="D2306" s="100"/>
      <c r="E2306" s="100"/>
      <c r="F2306" s="100"/>
      <c r="K2306" s="100"/>
    </row>
    <row r="2307" spans="3:11" x14ac:dyDescent="0.35">
      <c r="C2307" s="100"/>
      <c r="D2307" s="100"/>
      <c r="E2307" s="100"/>
      <c r="F2307" s="100"/>
      <c r="K2307" s="100"/>
    </row>
    <row r="2308" spans="3:11" x14ac:dyDescent="0.35">
      <c r="C2308" s="100"/>
      <c r="D2308" s="100"/>
      <c r="E2308" s="100"/>
      <c r="F2308" s="100"/>
      <c r="K2308" s="100"/>
    </row>
    <row r="2309" spans="3:11" x14ac:dyDescent="0.35">
      <c r="C2309" s="100"/>
      <c r="D2309" s="100"/>
      <c r="E2309" s="100"/>
      <c r="F2309" s="100"/>
      <c r="K2309" s="100"/>
    </row>
    <row r="2310" spans="3:11" x14ac:dyDescent="0.35">
      <c r="C2310" s="100"/>
      <c r="D2310" s="100"/>
      <c r="E2310" s="100"/>
      <c r="F2310" s="100"/>
      <c r="K2310" s="100"/>
    </row>
    <row r="2311" spans="3:11" x14ac:dyDescent="0.35">
      <c r="C2311" s="100"/>
      <c r="D2311" s="100"/>
      <c r="E2311" s="100"/>
      <c r="F2311" s="100"/>
      <c r="K2311" s="100"/>
    </row>
    <row r="2312" spans="3:11" x14ac:dyDescent="0.35">
      <c r="C2312" s="100"/>
      <c r="D2312" s="100"/>
      <c r="E2312" s="100"/>
      <c r="F2312" s="100"/>
      <c r="K2312" s="100"/>
    </row>
    <row r="2313" spans="3:11" x14ac:dyDescent="0.35">
      <c r="C2313" s="100"/>
      <c r="D2313" s="100"/>
      <c r="E2313" s="100"/>
      <c r="F2313" s="100"/>
      <c r="K2313" s="100"/>
    </row>
    <row r="2314" spans="3:11" x14ac:dyDescent="0.35">
      <c r="C2314" s="100"/>
      <c r="D2314" s="100"/>
      <c r="E2314" s="100"/>
      <c r="F2314" s="100"/>
      <c r="K2314" s="100"/>
    </row>
    <row r="2315" spans="3:11" x14ac:dyDescent="0.35">
      <c r="C2315" s="100"/>
      <c r="D2315" s="100"/>
      <c r="E2315" s="100"/>
      <c r="F2315" s="100"/>
      <c r="K2315" s="100"/>
    </row>
    <row r="2316" spans="3:11" x14ac:dyDescent="0.35">
      <c r="C2316" s="100"/>
      <c r="D2316" s="100"/>
      <c r="E2316" s="100"/>
      <c r="F2316" s="100"/>
      <c r="K2316" s="100"/>
    </row>
    <row r="2317" spans="3:11" x14ac:dyDescent="0.35">
      <c r="C2317" s="100"/>
      <c r="D2317" s="100"/>
      <c r="E2317" s="100"/>
      <c r="F2317" s="100"/>
      <c r="K2317" s="100"/>
    </row>
    <row r="2318" spans="3:11" x14ac:dyDescent="0.35">
      <c r="C2318" s="100"/>
      <c r="D2318" s="100"/>
      <c r="E2318" s="100"/>
      <c r="F2318" s="100"/>
      <c r="K2318" s="100"/>
    </row>
    <row r="2319" spans="3:11" x14ac:dyDescent="0.35">
      <c r="C2319" s="100"/>
      <c r="D2319" s="100"/>
      <c r="E2319" s="100"/>
      <c r="F2319" s="100"/>
      <c r="K2319" s="100"/>
    </row>
    <row r="2320" spans="3:11" x14ac:dyDescent="0.35">
      <c r="C2320" s="100"/>
      <c r="D2320" s="100"/>
      <c r="E2320" s="100"/>
      <c r="F2320" s="100"/>
      <c r="K2320" s="100"/>
    </row>
    <row r="2321" spans="3:11" x14ac:dyDescent="0.35">
      <c r="C2321" s="100"/>
      <c r="D2321" s="100"/>
      <c r="E2321" s="100"/>
      <c r="F2321" s="100"/>
      <c r="K2321" s="100"/>
    </row>
    <row r="2322" spans="3:11" x14ac:dyDescent="0.35">
      <c r="C2322" s="100"/>
      <c r="D2322" s="100"/>
      <c r="E2322" s="100"/>
      <c r="F2322" s="100"/>
      <c r="K2322" s="100"/>
    </row>
    <row r="2323" spans="3:11" x14ac:dyDescent="0.35">
      <c r="C2323" s="100"/>
      <c r="D2323" s="100"/>
      <c r="E2323" s="100"/>
      <c r="F2323" s="100"/>
      <c r="K2323" s="100"/>
    </row>
    <row r="2324" spans="3:11" x14ac:dyDescent="0.35">
      <c r="C2324" s="100"/>
      <c r="D2324" s="100"/>
      <c r="E2324" s="100"/>
      <c r="F2324" s="100"/>
      <c r="K2324" s="100"/>
    </row>
    <row r="2325" spans="3:11" x14ac:dyDescent="0.35">
      <c r="C2325" s="100"/>
      <c r="D2325" s="100"/>
      <c r="E2325" s="100"/>
      <c r="F2325" s="100"/>
      <c r="K2325" s="100"/>
    </row>
    <row r="2326" spans="3:11" x14ac:dyDescent="0.35">
      <c r="C2326" s="100"/>
      <c r="D2326" s="100"/>
      <c r="E2326" s="100"/>
      <c r="F2326" s="100"/>
      <c r="K2326" s="100"/>
    </row>
    <row r="2327" spans="3:11" x14ac:dyDescent="0.35">
      <c r="C2327" s="100"/>
      <c r="D2327" s="100"/>
      <c r="E2327" s="100"/>
      <c r="F2327" s="100"/>
      <c r="K2327" s="100"/>
    </row>
    <row r="2328" spans="3:11" x14ac:dyDescent="0.35">
      <c r="C2328" s="100"/>
      <c r="D2328" s="100"/>
      <c r="E2328" s="100"/>
      <c r="F2328" s="100"/>
      <c r="K2328" s="100"/>
    </row>
    <row r="2329" spans="3:11" x14ac:dyDescent="0.35">
      <c r="C2329" s="100"/>
      <c r="D2329" s="100"/>
      <c r="E2329" s="100"/>
      <c r="F2329" s="100"/>
      <c r="K2329" s="100"/>
    </row>
    <row r="2330" spans="3:11" x14ac:dyDescent="0.35">
      <c r="C2330" s="100"/>
      <c r="D2330" s="100"/>
      <c r="E2330" s="100"/>
      <c r="F2330" s="100"/>
      <c r="K2330" s="100"/>
    </row>
    <row r="2331" spans="3:11" x14ac:dyDescent="0.35">
      <c r="C2331" s="100"/>
      <c r="D2331" s="100"/>
      <c r="E2331" s="100"/>
      <c r="F2331" s="100"/>
      <c r="K2331" s="100"/>
    </row>
    <row r="2332" spans="3:11" x14ac:dyDescent="0.35">
      <c r="C2332" s="100"/>
      <c r="D2332" s="100"/>
      <c r="E2332" s="100"/>
      <c r="F2332" s="100"/>
      <c r="K2332" s="100"/>
    </row>
    <row r="2333" spans="3:11" x14ac:dyDescent="0.35">
      <c r="C2333" s="100"/>
      <c r="D2333" s="100"/>
      <c r="E2333" s="100"/>
      <c r="F2333" s="100"/>
      <c r="K2333" s="100"/>
    </row>
    <row r="2334" spans="3:11" x14ac:dyDescent="0.35">
      <c r="C2334" s="100"/>
      <c r="D2334" s="100"/>
      <c r="E2334" s="100"/>
      <c r="F2334" s="100"/>
      <c r="K2334" s="100"/>
    </row>
    <row r="2335" spans="3:11" x14ac:dyDescent="0.35">
      <c r="C2335" s="100"/>
      <c r="D2335" s="100"/>
      <c r="E2335" s="100"/>
      <c r="F2335" s="100"/>
      <c r="K2335" s="100"/>
    </row>
    <row r="2336" spans="3:11" x14ac:dyDescent="0.35">
      <c r="C2336" s="100"/>
      <c r="D2336" s="100"/>
      <c r="E2336" s="100"/>
      <c r="F2336" s="100"/>
      <c r="K2336" s="100"/>
    </row>
    <row r="2337" spans="3:11" x14ac:dyDescent="0.35">
      <c r="C2337" s="100"/>
      <c r="D2337" s="100"/>
      <c r="E2337" s="100"/>
      <c r="F2337" s="100"/>
      <c r="K2337" s="100"/>
    </row>
    <row r="2338" spans="3:11" x14ac:dyDescent="0.35">
      <c r="C2338" s="100"/>
      <c r="D2338" s="100"/>
      <c r="E2338" s="100"/>
      <c r="F2338" s="100"/>
      <c r="K2338" s="100"/>
    </row>
    <row r="2339" spans="3:11" x14ac:dyDescent="0.35">
      <c r="C2339" s="100"/>
      <c r="D2339" s="100"/>
      <c r="E2339" s="100"/>
      <c r="F2339" s="100"/>
      <c r="K2339" s="100"/>
    </row>
    <row r="2340" spans="3:11" x14ac:dyDescent="0.35">
      <c r="C2340" s="100"/>
      <c r="D2340" s="100"/>
      <c r="E2340" s="100"/>
      <c r="F2340" s="100"/>
      <c r="K2340" s="100"/>
    </row>
    <row r="2341" spans="3:11" x14ac:dyDescent="0.35">
      <c r="C2341" s="100"/>
      <c r="D2341" s="100"/>
      <c r="E2341" s="100"/>
      <c r="F2341" s="100"/>
      <c r="K2341" s="100"/>
    </row>
    <row r="2342" spans="3:11" x14ac:dyDescent="0.35">
      <c r="C2342" s="100"/>
      <c r="D2342" s="100"/>
      <c r="E2342" s="100"/>
      <c r="F2342" s="100"/>
      <c r="K2342" s="100"/>
    </row>
    <row r="2343" spans="3:11" x14ac:dyDescent="0.35">
      <c r="C2343" s="100"/>
      <c r="D2343" s="100"/>
      <c r="E2343" s="100"/>
      <c r="F2343" s="100"/>
      <c r="K2343" s="100"/>
    </row>
    <row r="2344" spans="3:11" x14ac:dyDescent="0.35">
      <c r="C2344" s="100"/>
      <c r="D2344" s="100"/>
      <c r="E2344" s="100"/>
      <c r="F2344" s="100"/>
      <c r="K2344" s="100"/>
    </row>
    <row r="2345" spans="3:11" x14ac:dyDescent="0.35">
      <c r="C2345" s="100"/>
      <c r="D2345" s="100"/>
      <c r="E2345" s="100"/>
      <c r="F2345" s="100"/>
      <c r="K2345" s="100"/>
    </row>
    <row r="2346" spans="3:11" x14ac:dyDescent="0.35">
      <c r="C2346" s="100"/>
      <c r="D2346" s="100"/>
      <c r="E2346" s="100"/>
      <c r="F2346" s="100"/>
      <c r="K2346" s="100"/>
    </row>
    <row r="2347" spans="3:11" x14ac:dyDescent="0.35">
      <c r="C2347" s="100"/>
      <c r="D2347" s="100"/>
      <c r="E2347" s="100"/>
      <c r="F2347" s="100"/>
      <c r="K2347" s="100"/>
    </row>
    <row r="2348" spans="3:11" x14ac:dyDescent="0.35">
      <c r="C2348" s="100"/>
      <c r="D2348" s="100"/>
      <c r="E2348" s="100"/>
      <c r="F2348" s="100"/>
      <c r="K2348" s="100"/>
    </row>
    <row r="2349" spans="3:11" x14ac:dyDescent="0.35">
      <c r="C2349" s="100"/>
      <c r="D2349" s="100"/>
      <c r="E2349" s="100"/>
      <c r="F2349" s="100"/>
      <c r="K2349" s="100"/>
    </row>
    <row r="2350" spans="3:11" x14ac:dyDescent="0.35">
      <c r="C2350" s="100"/>
      <c r="D2350" s="100"/>
      <c r="E2350" s="100"/>
      <c r="F2350" s="100"/>
      <c r="K2350" s="100"/>
    </row>
    <row r="2351" spans="3:11" x14ac:dyDescent="0.35">
      <c r="C2351" s="100"/>
      <c r="D2351" s="100"/>
      <c r="E2351" s="100"/>
      <c r="F2351" s="100"/>
      <c r="K2351" s="100"/>
    </row>
    <row r="2352" spans="3:11" x14ac:dyDescent="0.35">
      <c r="C2352" s="100"/>
      <c r="D2352" s="100"/>
      <c r="E2352" s="100"/>
      <c r="F2352" s="100"/>
      <c r="K2352" s="100"/>
    </row>
    <row r="2353" spans="3:11" x14ac:dyDescent="0.35">
      <c r="C2353" s="100"/>
      <c r="D2353" s="100"/>
      <c r="E2353" s="100"/>
      <c r="F2353" s="100"/>
      <c r="K2353" s="100"/>
    </row>
    <row r="2354" spans="3:11" x14ac:dyDescent="0.35">
      <c r="C2354" s="100"/>
      <c r="D2354" s="100"/>
      <c r="E2354" s="100"/>
      <c r="F2354" s="100"/>
      <c r="K2354" s="100"/>
    </row>
    <row r="2355" spans="3:11" x14ac:dyDescent="0.35">
      <c r="C2355" s="100"/>
      <c r="D2355" s="100"/>
      <c r="E2355" s="100"/>
      <c r="F2355" s="100"/>
      <c r="K2355" s="100"/>
    </row>
    <row r="2356" spans="3:11" x14ac:dyDescent="0.35">
      <c r="C2356" s="100"/>
      <c r="D2356" s="100"/>
      <c r="E2356" s="100"/>
      <c r="F2356" s="100"/>
      <c r="K2356" s="100"/>
    </row>
    <row r="2357" spans="3:11" x14ac:dyDescent="0.35">
      <c r="C2357" s="100"/>
      <c r="D2357" s="100"/>
      <c r="E2357" s="100"/>
      <c r="F2357" s="100"/>
      <c r="K2357" s="100"/>
    </row>
    <row r="2358" spans="3:11" x14ac:dyDescent="0.35">
      <c r="C2358" s="100"/>
      <c r="D2358" s="100"/>
      <c r="E2358" s="100"/>
      <c r="F2358" s="100"/>
      <c r="K2358" s="100"/>
    </row>
    <row r="2359" spans="3:11" x14ac:dyDescent="0.35">
      <c r="C2359" s="100"/>
      <c r="D2359" s="100"/>
      <c r="E2359" s="100"/>
      <c r="F2359" s="100"/>
      <c r="K2359" s="100"/>
    </row>
    <row r="2360" spans="3:11" x14ac:dyDescent="0.35">
      <c r="C2360" s="100"/>
      <c r="D2360" s="100"/>
      <c r="E2360" s="100"/>
      <c r="F2360" s="100"/>
      <c r="K2360" s="100"/>
    </row>
    <row r="2361" spans="3:11" x14ac:dyDescent="0.35">
      <c r="C2361" s="100"/>
      <c r="D2361" s="100"/>
      <c r="E2361" s="100"/>
      <c r="F2361" s="100"/>
      <c r="K2361" s="100"/>
    </row>
    <row r="2362" spans="3:11" x14ac:dyDescent="0.35">
      <c r="C2362" s="100"/>
      <c r="D2362" s="100"/>
      <c r="E2362" s="100"/>
      <c r="F2362" s="100"/>
      <c r="K2362" s="100"/>
    </row>
    <row r="2363" spans="3:11" x14ac:dyDescent="0.35">
      <c r="C2363" s="100"/>
      <c r="D2363" s="100"/>
      <c r="E2363" s="100"/>
      <c r="F2363" s="100"/>
      <c r="K2363" s="100"/>
    </row>
    <row r="2364" spans="3:11" x14ac:dyDescent="0.35">
      <c r="C2364" s="100"/>
      <c r="D2364" s="100"/>
      <c r="E2364" s="100"/>
      <c r="F2364" s="100"/>
      <c r="K2364" s="100"/>
    </row>
    <row r="2365" spans="3:11" x14ac:dyDescent="0.35">
      <c r="C2365" s="100"/>
      <c r="D2365" s="100"/>
      <c r="E2365" s="100"/>
      <c r="F2365" s="100"/>
      <c r="K2365" s="100"/>
    </row>
    <row r="2366" spans="3:11" x14ac:dyDescent="0.35">
      <c r="C2366" s="100"/>
      <c r="D2366" s="100"/>
      <c r="E2366" s="100"/>
      <c r="F2366" s="100"/>
      <c r="K2366" s="100"/>
    </row>
    <row r="2367" spans="3:11" x14ac:dyDescent="0.35">
      <c r="C2367" s="100"/>
      <c r="D2367" s="100"/>
      <c r="E2367" s="100"/>
      <c r="F2367" s="100"/>
      <c r="K2367" s="100"/>
    </row>
    <row r="2368" spans="3:11" x14ac:dyDescent="0.35">
      <c r="C2368" s="100"/>
      <c r="D2368" s="100"/>
      <c r="E2368" s="100"/>
      <c r="F2368" s="100"/>
      <c r="K2368" s="100"/>
    </row>
    <row r="2369" spans="3:11" x14ac:dyDescent="0.35">
      <c r="C2369" s="100"/>
      <c r="D2369" s="100"/>
      <c r="E2369" s="100"/>
      <c r="F2369" s="100"/>
      <c r="K2369" s="100"/>
    </row>
    <row r="2370" spans="3:11" x14ac:dyDescent="0.35">
      <c r="C2370" s="100"/>
      <c r="D2370" s="100"/>
      <c r="E2370" s="100"/>
      <c r="F2370" s="100"/>
      <c r="K2370" s="100"/>
    </row>
    <row r="2371" spans="3:11" x14ac:dyDescent="0.35">
      <c r="C2371" s="100"/>
      <c r="D2371" s="100"/>
      <c r="E2371" s="100"/>
      <c r="F2371" s="100"/>
      <c r="K2371" s="100"/>
    </row>
    <row r="2372" spans="3:11" x14ac:dyDescent="0.35">
      <c r="C2372" s="100"/>
      <c r="D2372" s="100"/>
      <c r="E2372" s="100"/>
      <c r="F2372" s="100"/>
      <c r="K2372" s="100"/>
    </row>
    <row r="2373" spans="3:11" x14ac:dyDescent="0.35">
      <c r="C2373" s="100"/>
      <c r="D2373" s="100"/>
      <c r="E2373" s="100"/>
      <c r="F2373" s="100"/>
      <c r="K2373" s="100"/>
    </row>
    <row r="2374" spans="3:11" x14ac:dyDescent="0.35">
      <c r="C2374" s="100"/>
      <c r="D2374" s="100"/>
      <c r="E2374" s="100"/>
      <c r="F2374" s="100"/>
      <c r="K2374" s="100"/>
    </row>
    <row r="2375" spans="3:11" x14ac:dyDescent="0.35">
      <c r="C2375" s="100"/>
      <c r="D2375" s="100"/>
      <c r="E2375" s="100"/>
      <c r="F2375" s="100"/>
      <c r="K2375" s="100"/>
    </row>
    <row r="2376" spans="3:11" x14ac:dyDescent="0.35">
      <c r="C2376" s="100"/>
      <c r="D2376" s="100"/>
      <c r="E2376" s="100"/>
      <c r="F2376" s="100"/>
      <c r="K2376" s="100"/>
    </row>
    <row r="2377" spans="3:11" x14ac:dyDescent="0.35">
      <c r="C2377" s="100"/>
      <c r="D2377" s="100"/>
      <c r="E2377" s="100"/>
      <c r="F2377" s="100"/>
      <c r="K2377" s="100"/>
    </row>
    <row r="2378" spans="3:11" x14ac:dyDescent="0.35">
      <c r="C2378" s="100"/>
      <c r="D2378" s="100"/>
      <c r="E2378" s="100"/>
      <c r="F2378" s="100"/>
      <c r="K2378" s="100"/>
    </row>
    <row r="2379" spans="3:11" x14ac:dyDescent="0.35">
      <c r="C2379" s="100"/>
      <c r="D2379" s="100"/>
      <c r="E2379" s="100"/>
      <c r="F2379" s="100"/>
      <c r="K2379" s="100"/>
    </row>
    <row r="2380" spans="3:11" x14ac:dyDescent="0.35">
      <c r="C2380" s="100"/>
      <c r="D2380" s="100"/>
      <c r="E2380" s="100"/>
      <c r="F2380" s="100"/>
      <c r="K2380" s="100"/>
    </row>
    <row r="2381" spans="3:11" x14ac:dyDescent="0.35">
      <c r="C2381" s="100"/>
      <c r="D2381" s="100"/>
      <c r="E2381" s="100"/>
      <c r="F2381" s="100"/>
      <c r="K2381" s="100"/>
    </row>
    <row r="2382" spans="3:11" x14ac:dyDescent="0.35">
      <c r="C2382" s="100"/>
      <c r="D2382" s="100"/>
      <c r="E2382" s="100"/>
      <c r="F2382" s="100"/>
      <c r="K2382" s="100"/>
    </row>
    <row r="2383" spans="3:11" x14ac:dyDescent="0.35">
      <c r="C2383" s="100"/>
      <c r="D2383" s="100"/>
      <c r="E2383" s="100"/>
      <c r="F2383" s="100"/>
      <c r="K2383" s="100"/>
    </row>
    <row r="2384" spans="3:11" x14ac:dyDescent="0.35">
      <c r="C2384" s="100"/>
      <c r="D2384" s="100"/>
      <c r="E2384" s="100"/>
      <c r="F2384" s="100"/>
      <c r="K2384" s="100"/>
    </row>
    <row r="2385" spans="3:11" x14ac:dyDescent="0.35">
      <c r="C2385" s="100"/>
      <c r="D2385" s="100"/>
      <c r="E2385" s="100"/>
      <c r="F2385" s="100"/>
      <c r="K2385" s="100"/>
    </row>
    <row r="2386" spans="3:11" x14ac:dyDescent="0.35">
      <c r="C2386" s="100"/>
      <c r="D2386" s="100"/>
      <c r="E2386" s="100"/>
      <c r="F2386" s="100"/>
      <c r="K2386" s="100"/>
    </row>
    <row r="2387" spans="3:11" x14ac:dyDescent="0.35">
      <c r="C2387" s="100"/>
      <c r="D2387" s="100"/>
      <c r="E2387" s="100"/>
      <c r="F2387" s="100"/>
      <c r="K2387" s="100"/>
    </row>
    <row r="2388" spans="3:11" x14ac:dyDescent="0.35">
      <c r="C2388" s="100"/>
      <c r="D2388" s="100"/>
      <c r="E2388" s="100"/>
      <c r="F2388" s="100"/>
      <c r="K2388" s="100"/>
    </row>
    <row r="2389" spans="3:11" x14ac:dyDescent="0.35">
      <c r="C2389" s="100"/>
      <c r="D2389" s="100"/>
      <c r="E2389" s="100"/>
      <c r="F2389" s="100"/>
      <c r="K2389" s="100"/>
    </row>
    <row r="2390" spans="3:11" x14ac:dyDescent="0.35">
      <c r="C2390" s="100"/>
      <c r="D2390" s="100"/>
      <c r="E2390" s="100"/>
      <c r="F2390" s="100"/>
      <c r="K2390" s="100"/>
    </row>
    <row r="2391" spans="3:11" x14ac:dyDescent="0.35">
      <c r="C2391" s="100"/>
      <c r="D2391" s="100"/>
      <c r="E2391" s="100"/>
      <c r="F2391" s="100"/>
      <c r="K2391" s="100"/>
    </row>
    <row r="2392" spans="3:11" x14ac:dyDescent="0.35">
      <c r="C2392" s="100"/>
      <c r="D2392" s="100"/>
      <c r="E2392" s="100"/>
      <c r="F2392" s="100"/>
      <c r="K2392" s="100"/>
    </row>
    <row r="2393" spans="3:11" x14ac:dyDescent="0.35">
      <c r="C2393" s="100"/>
      <c r="D2393" s="100"/>
      <c r="E2393" s="100"/>
      <c r="F2393" s="100"/>
      <c r="K2393" s="100"/>
    </row>
    <row r="2394" spans="3:11" x14ac:dyDescent="0.35">
      <c r="C2394" s="100"/>
      <c r="D2394" s="100"/>
      <c r="E2394" s="100"/>
      <c r="F2394" s="100"/>
      <c r="K2394" s="100"/>
    </row>
    <row r="2395" spans="3:11" x14ac:dyDescent="0.35">
      <c r="C2395" s="100"/>
      <c r="D2395" s="100"/>
      <c r="E2395" s="100"/>
      <c r="F2395" s="100"/>
      <c r="K2395" s="100"/>
    </row>
    <row r="2396" spans="3:11" x14ac:dyDescent="0.35">
      <c r="C2396" s="100"/>
      <c r="D2396" s="100"/>
      <c r="E2396" s="100"/>
      <c r="F2396" s="100"/>
      <c r="K2396" s="100"/>
    </row>
    <row r="2397" spans="3:11" x14ac:dyDescent="0.35">
      <c r="C2397" s="100"/>
      <c r="D2397" s="100"/>
      <c r="E2397" s="100"/>
      <c r="F2397" s="100"/>
      <c r="K2397" s="100"/>
    </row>
    <row r="2398" spans="3:11" x14ac:dyDescent="0.35">
      <c r="C2398" s="100"/>
      <c r="D2398" s="100"/>
      <c r="E2398" s="100"/>
      <c r="F2398" s="100"/>
      <c r="K2398" s="100"/>
    </row>
    <row r="2399" spans="3:11" x14ac:dyDescent="0.35">
      <c r="C2399" s="100"/>
      <c r="D2399" s="100"/>
      <c r="E2399" s="100"/>
      <c r="F2399" s="100"/>
      <c r="K2399" s="100"/>
    </row>
    <row r="2400" spans="3:11" x14ac:dyDescent="0.35">
      <c r="C2400" s="100"/>
      <c r="D2400" s="100"/>
      <c r="E2400" s="100"/>
      <c r="F2400" s="100"/>
      <c r="K2400" s="100"/>
    </row>
    <row r="2401" spans="3:11" x14ac:dyDescent="0.35">
      <c r="C2401" s="100"/>
      <c r="D2401" s="100"/>
      <c r="E2401" s="100"/>
      <c r="F2401" s="100"/>
      <c r="K2401" s="100"/>
    </row>
    <row r="2402" spans="3:11" x14ac:dyDescent="0.35">
      <c r="C2402" s="100"/>
      <c r="D2402" s="100"/>
      <c r="E2402" s="100"/>
      <c r="F2402" s="100"/>
      <c r="K2402" s="100"/>
    </row>
    <row r="2403" spans="3:11" x14ac:dyDescent="0.35">
      <c r="C2403" s="100"/>
      <c r="D2403" s="100"/>
      <c r="E2403" s="100"/>
      <c r="F2403" s="100"/>
      <c r="K2403" s="100"/>
    </row>
    <row r="2404" spans="3:11" x14ac:dyDescent="0.35">
      <c r="C2404" s="100"/>
      <c r="D2404" s="100"/>
      <c r="E2404" s="100"/>
      <c r="F2404" s="100"/>
      <c r="K2404" s="100"/>
    </row>
    <row r="2405" spans="3:11" x14ac:dyDescent="0.35">
      <c r="C2405" s="100"/>
      <c r="D2405" s="100"/>
      <c r="E2405" s="100"/>
      <c r="F2405" s="100"/>
      <c r="K2405" s="100"/>
    </row>
    <row r="2406" spans="3:11" x14ac:dyDescent="0.35">
      <c r="C2406" s="100"/>
      <c r="D2406" s="100"/>
      <c r="E2406" s="100"/>
      <c r="F2406" s="100"/>
      <c r="K2406" s="100"/>
    </row>
    <row r="2407" spans="3:11" x14ac:dyDescent="0.35">
      <c r="C2407" s="100"/>
      <c r="D2407" s="100"/>
      <c r="E2407" s="100"/>
      <c r="F2407" s="100"/>
      <c r="K2407" s="100"/>
    </row>
    <row r="2408" spans="3:11" x14ac:dyDescent="0.35">
      <c r="C2408" s="100"/>
      <c r="D2408" s="100"/>
      <c r="E2408" s="100"/>
      <c r="F2408" s="100"/>
      <c r="K2408" s="100"/>
    </row>
    <row r="2409" spans="3:11" x14ac:dyDescent="0.35">
      <c r="C2409" s="100"/>
      <c r="D2409" s="100"/>
      <c r="E2409" s="100"/>
      <c r="F2409" s="100"/>
      <c r="K2409" s="100"/>
    </row>
    <row r="2410" spans="3:11" x14ac:dyDescent="0.35">
      <c r="C2410" s="100"/>
      <c r="D2410" s="100"/>
      <c r="E2410" s="100"/>
      <c r="F2410" s="100"/>
      <c r="K2410" s="100"/>
    </row>
    <row r="2411" spans="3:11" x14ac:dyDescent="0.35">
      <c r="C2411" s="100"/>
      <c r="D2411" s="100"/>
      <c r="E2411" s="100"/>
      <c r="F2411" s="100"/>
      <c r="K2411" s="100"/>
    </row>
    <row r="2412" spans="3:11" x14ac:dyDescent="0.35">
      <c r="C2412" s="100"/>
      <c r="D2412" s="100"/>
      <c r="E2412" s="100"/>
      <c r="F2412" s="100"/>
      <c r="K2412" s="100"/>
    </row>
    <row r="2413" spans="3:11" x14ac:dyDescent="0.35">
      <c r="C2413" s="100"/>
      <c r="D2413" s="100"/>
      <c r="E2413" s="100"/>
      <c r="F2413" s="100"/>
      <c r="K2413" s="100"/>
    </row>
    <row r="2414" spans="3:11" x14ac:dyDescent="0.35">
      <c r="C2414" s="100"/>
      <c r="D2414" s="100"/>
      <c r="E2414" s="100"/>
      <c r="F2414" s="100"/>
      <c r="K2414" s="100"/>
    </row>
    <row r="2415" spans="3:11" x14ac:dyDescent="0.35">
      <c r="C2415" s="100"/>
      <c r="D2415" s="100"/>
      <c r="E2415" s="100"/>
      <c r="F2415" s="100"/>
      <c r="K2415" s="100"/>
    </row>
    <row r="2416" spans="3:11" x14ac:dyDescent="0.35">
      <c r="C2416" s="100"/>
      <c r="D2416" s="100"/>
      <c r="E2416" s="100"/>
      <c r="F2416" s="100"/>
      <c r="K2416" s="100"/>
    </row>
    <row r="2417" spans="3:11" x14ac:dyDescent="0.35">
      <c r="C2417" s="100"/>
      <c r="D2417" s="100"/>
      <c r="E2417" s="100"/>
      <c r="F2417" s="100"/>
      <c r="K2417" s="100"/>
    </row>
    <row r="2418" spans="3:11" x14ac:dyDescent="0.35">
      <c r="C2418" s="100"/>
      <c r="D2418" s="100"/>
      <c r="E2418" s="100"/>
      <c r="F2418" s="100"/>
      <c r="K2418" s="100"/>
    </row>
    <row r="2419" spans="3:11" x14ac:dyDescent="0.35">
      <c r="C2419" s="100"/>
      <c r="D2419" s="100"/>
      <c r="E2419" s="100"/>
      <c r="F2419" s="100"/>
      <c r="K2419" s="100"/>
    </row>
    <row r="2420" spans="3:11" x14ac:dyDescent="0.35">
      <c r="C2420" s="100"/>
      <c r="D2420" s="100"/>
      <c r="E2420" s="100"/>
      <c r="F2420" s="100"/>
      <c r="K2420" s="100"/>
    </row>
    <row r="2421" spans="3:11" x14ac:dyDescent="0.35">
      <c r="C2421" s="100"/>
      <c r="D2421" s="100"/>
      <c r="E2421" s="100"/>
      <c r="F2421" s="100"/>
      <c r="K2421" s="100"/>
    </row>
    <row r="2422" spans="3:11" x14ac:dyDescent="0.35">
      <c r="C2422" s="100"/>
      <c r="D2422" s="100"/>
      <c r="E2422" s="100"/>
      <c r="F2422" s="100"/>
      <c r="K2422" s="100"/>
    </row>
    <row r="2423" spans="3:11" x14ac:dyDescent="0.35">
      <c r="C2423" s="100"/>
      <c r="D2423" s="100"/>
      <c r="E2423" s="100"/>
      <c r="F2423" s="100"/>
      <c r="K2423" s="100"/>
    </row>
    <row r="2424" spans="3:11" x14ac:dyDescent="0.35">
      <c r="C2424" s="100"/>
      <c r="D2424" s="100"/>
      <c r="E2424" s="100"/>
      <c r="F2424" s="100"/>
      <c r="K2424" s="100"/>
    </row>
    <row r="2425" spans="3:11" x14ac:dyDescent="0.35">
      <c r="C2425" s="100"/>
      <c r="D2425" s="100"/>
      <c r="E2425" s="100"/>
      <c r="F2425" s="100"/>
      <c r="K2425" s="100"/>
    </row>
    <row r="2426" spans="3:11" x14ac:dyDescent="0.35">
      <c r="C2426" s="100"/>
      <c r="D2426" s="100"/>
      <c r="E2426" s="100"/>
      <c r="F2426" s="100"/>
      <c r="K2426" s="100"/>
    </row>
    <row r="2427" spans="3:11" x14ac:dyDescent="0.35">
      <c r="C2427" s="100"/>
      <c r="D2427" s="100"/>
      <c r="E2427" s="100"/>
      <c r="F2427" s="100"/>
      <c r="K2427" s="100"/>
    </row>
    <row r="2428" spans="3:11" x14ac:dyDescent="0.35">
      <c r="C2428" s="100"/>
      <c r="D2428" s="100"/>
      <c r="E2428" s="100"/>
      <c r="F2428" s="100"/>
      <c r="K2428" s="100"/>
    </row>
    <row r="2429" spans="3:11" x14ac:dyDescent="0.35">
      <c r="C2429" s="100"/>
      <c r="D2429" s="100"/>
      <c r="E2429" s="100"/>
      <c r="F2429" s="100"/>
      <c r="K2429" s="100"/>
    </row>
    <row r="2430" spans="3:11" x14ac:dyDescent="0.35">
      <c r="C2430" s="100"/>
      <c r="D2430" s="100"/>
      <c r="E2430" s="100"/>
      <c r="F2430" s="100"/>
      <c r="K2430" s="100"/>
    </row>
    <row r="2431" spans="3:11" x14ac:dyDescent="0.35">
      <c r="C2431" s="100"/>
      <c r="D2431" s="100"/>
      <c r="E2431" s="100"/>
      <c r="F2431" s="100"/>
      <c r="K2431" s="100"/>
    </row>
    <row r="2432" spans="3:11" x14ac:dyDescent="0.35">
      <c r="C2432" s="100"/>
      <c r="D2432" s="100"/>
      <c r="E2432" s="100"/>
      <c r="F2432" s="100"/>
      <c r="K2432" s="100"/>
    </row>
    <row r="2433" spans="3:11" x14ac:dyDescent="0.35">
      <c r="C2433" s="100"/>
      <c r="D2433" s="100"/>
      <c r="E2433" s="100"/>
      <c r="F2433" s="100"/>
      <c r="K2433" s="100"/>
    </row>
    <row r="2434" spans="3:11" x14ac:dyDescent="0.35">
      <c r="C2434" s="100"/>
      <c r="D2434" s="100"/>
      <c r="E2434" s="100"/>
      <c r="F2434" s="100"/>
      <c r="K2434" s="100"/>
    </row>
    <row r="2435" spans="3:11" x14ac:dyDescent="0.35">
      <c r="C2435" s="100"/>
      <c r="D2435" s="100"/>
      <c r="E2435" s="100"/>
      <c r="F2435" s="100"/>
      <c r="K2435" s="100"/>
    </row>
    <row r="2436" spans="3:11" x14ac:dyDescent="0.35">
      <c r="C2436" s="100"/>
      <c r="D2436" s="100"/>
      <c r="E2436" s="100"/>
      <c r="F2436" s="100"/>
      <c r="K2436" s="100"/>
    </row>
    <row r="2437" spans="3:11" x14ac:dyDescent="0.35">
      <c r="C2437" s="100"/>
      <c r="D2437" s="100"/>
      <c r="E2437" s="100"/>
      <c r="F2437" s="100"/>
      <c r="K2437" s="100"/>
    </row>
    <row r="2438" spans="3:11" x14ac:dyDescent="0.35">
      <c r="C2438" s="100"/>
      <c r="D2438" s="100"/>
      <c r="E2438" s="100"/>
      <c r="F2438" s="100"/>
      <c r="K2438" s="100"/>
    </row>
    <row r="2439" spans="3:11" x14ac:dyDescent="0.35">
      <c r="C2439" s="100"/>
      <c r="D2439" s="100"/>
      <c r="E2439" s="100"/>
      <c r="F2439" s="100"/>
      <c r="K2439" s="100"/>
    </row>
    <row r="2440" spans="3:11" x14ac:dyDescent="0.35">
      <c r="C2440" s="100"/>
      <c r="D2440" s="100"/>
      <c r="E2440" s="100"/>
      <c r="F2440" s="100"/>
      <c r="K2440" s="100"/>
    </row>
    <row r="2441" spans="3:11" x14ac:dyDescent="0.35">
      <c r="C2441" s="100"/>
      <c r="D2441" s="100"/>
      <c r="E2441" s="100"/>
      <c r="F2441" s="100"/>
      <c r="K2441" s="100"/>
    </row>
    <row r="2442" spans="3:11" x14ac:dyDescent="0.35">
      <c r="C2442" s="100"/>
      <c r="D2442" s="100"/>
      <c r="E2442" s="100"/>
      <c r="F2442" s="100"/>
      <c r="K2442" s="100"/>
    </row>
    <row r="2443" spans="3:11" x14ac:dyDescent="0.35">
      <c r="C2443" s="100"/>
      <c r="D2443" s="100"/>
      <c r="E2443" s="100"/>
      <c r="F2443" s="100"/>
      <c r="K2443" s="100"/>
    </row>
    <row r="2444" spans="3:11" x14ac:dyDescent="0.35">
      <c r="C2444" s="100"/>
      <c r="D2444" s="100"/>
      <c r="E2444" s="100"/>
      <c r="F2444" s="100"/>
      <c r="K2444" s="100"/>
    </row>
    <row r="2445" spans="3:11" x14ac:dyDescent="0.35">
      <c r="C2445" s="100"/>
      <c r="D2445" s="100"/>
      <c r="E2445" s="100"/>
      <c r="F2445" s="100"/>
      <c r="K2445" s="100"/>
    </row>
    <row r="2446" spans="3:11" x14ac:dyDescent="0.35">
      <c r="C2446" s="100"/>
      <c r="D2446" s="100"/>
      <c r="E2446" s="100"/>
      <c r="F2446" s="100"/>
      <c r="K2446" s="100"/>
    </row>
    <row r="2447" spans="3:11" x14ac:dyDescent="0.35">
      <c r="C2447" s="100"/>
      <c r="D2447" s="100"/>
      <c r="E2447" s="100"/>
      <c r="F2447" s="100"/>
      <c r="K2447" s="100"/>
    </row>
    <row r="2448" spans="3:11" x14ac:dyDescent="0.35">
      <c r="C2448" s="100"/>
      <c r="D2448" s="100"/>
      <c r="E2448" s="100"/>
      <c r="F2448" s="100"/>
      <c r="K2448" s="100"/>
    </row>
    <row r="2449" spans="3:11" x14ac:dyDescent="0.35">
      <c r="C2449" s="100"/>
      <c r="D2449" s="100"/>
      <c r="E2449" s="100"/>
      <c r="F2449" s="100"/>
      <c r="K2449" s="100"/>
    </row>
    <row r="2450" spans="3:11" x14ac:dyDescent="0.35">
      <c r="C2450" s="100"/>
      <c r="D2450" s="100"/>
      <c r="E2450" s="100"/>
      <c r="F2450" s="100"/>
      <c r="K2450" s="100"/>
    </row>
    <row r="2451" spans="3:11" x14ac:dyDescent="0.35">
      <c r="C2451" s="100"/>
      <c r="D2451" s="100"/>
      <c r="E2451" s="100"/>
      <c r="F2451" s="100"/>
      <c r="K2451" s="100"/>
    </row>
    <row r="2452" spans="3:11" x14ac:dyDescent="0.35">
      <c r="C2452" s="100"/>
      <c r="D2452" s="100"/>
      <c r="E2452" s="100"/>
      <c r="F2452" s="100"/>
      <c r="K2452" s="100"/>
    </row>
    <row r="2453" spans="3:11" x14ac:dyDescent="0.35">
      <c r="C2453" s="100"/>
      <c r="D2453" s="100"/>
      <c r="E2453" s="100"/>
      <c r="F2453" s="100"/>
      <c r="K2453" s="100"/>
    </row>
    <row r="2454" spans="3:11" x14ac:dyDescent="0.35">
      <c r="C2454" s="100"/>
      <c r="D2454" s="100"/>
      <c r="E2454" s="100"/>
      <c r="F2454" s="100"/>
      <c r="K2454" s="100"/>
    </row>
    <row r="2455" spans="3:11" x14ac:dyDescent="0.35">
      <c r="C2455" s="100"/>
      <c r="D2455" s="100"/>
      <c r="E2455" s="100"/>
      <c r="F2455" s="100"/>
      <c r="K2455" s="100"/>
    </row>
    <row r="2456" spans="3:11" x14ac:dyDescent="0.35">
      <c r="C2456" s="100"/>
      <c r="D2456" s="100"/>
      <c r="E2456" s="100"/>
      <c r="F2456" s="100"/>
      <c r="K2456" s="100"/>
    </row>
    <row r="2457" spans="3:11" x14ac:dyDescent="0.35">
      <c r="C2457" s="100"/>
      <c r="D2457" s="100"/>
      <c r="E2457" s="100"/>
      <c r="F2457" s="100"/>
      <c r="K2457" s="100"/>
    </row>
    <row r="2458" spans="3:11" x14ac:dyDescent="0.35">
      <c r="C2458" s="100"/>
      <c r="D2458" s="100"/>
      <c r="E2458" s="100"/>
      <c r="F2458" s="100"/>
      <c r="K2458" s="100"/>
    </row>
    <row r="2459" spans="3:11" x14ac:dyDescent="0.35">
      <c r="C2459" s="100"/>
      <c r="D2459" s="100"/>
      <c r="E2459" s="100"/>
      <c r="F2459" s="100"/>
      <c r="K2459" s="100"/>
    </row>
    <row r="2460" spans="3:11" x14ac:dyDescent="0.35">
      <c r="C2460" s="100"/>
      <c r="D2460" s="100"/>
      <c r="E2460" s="100"/>
      <c r="F2460" s="100"/>
      <c r="K2460" s="100"/>
    </row>
    <row r="2461" spans="3:11" x14ac:dyDescent="0.35">
      <c r="C2461" s="100"/>
      <c r="D2461" s="100"/>
      <c r="E2461" s="100"/>
      <c r="F2461" s="100"/>
      <c r="K2461" s="100"/>
    </row>
    <row r="2462" spans="3:11" x14ac:dyDescent="0.35">
      <c r="C2462" s="100"/>
      <c r="D2462" s="100"/>
      <c r="E2462" s="100"/>
      <c r="F2462" s="100"/>
      <c r="K2462" s="100"/>
    </row>
    <row r="2463" spans="3:11" x14ac:dyDescent="0.35">
      <c r="C2463" s="100"/>
      <c r="D2463" s="100"/>
      <c r="E2463" s="100"/>
      <c r="F2463" s="100"/>
      <c r="K2463" s="100"/>
    </row>
    <row r="2464" spans="3:11" x14ac:dyDescent="0.35">
      <c r="C2464" s="100"/>
      <c r="D2464" s="100"/>
      <c r="E2464" s="100"/>
      <c r="F2464" s="100"/>
      <c r="K2464" s="100"/>
    </row>
    <row r="2465" spans="3:11" x14ac:dyDescent="0.35">
      <c r="C2465" s="100"/>
      <c r="D2465" s="100"/>
      <c r="E2465" s="100"/>
      <c r="F2465" s="100"/>
      <c r="K2465" s="100"/>
    </row>
    <row r="2466" spans="3:11" x14ac:dyDescent="0.35">
      <c r="C2466" s="100"/>
      <c r="D2466" s="100"/>
      <c r="E2466" s="100"/>
      <c r="F2466" s="100"/>
      <c r="K2466" s="100"/>
    </row>
    <row r="2467" spans="3:11" x14ac:dyDescent="0.35">
      <c r="C2467" s="100"/>
      <c r="D2467" s="100"/>
      <c r="E2467" s="100"/>
      <c r="F2467" s="100"/>
      <c r="K2467" s="100"/>
    </row>
    <row r="2468" spans="3:11" x14ac:dyDescent="0.35">
      <c r="C2468" s="100"/>
      <c r="D2468" s="100"/>
      <c r="E2468" s="100"/>
      <c r="F2468" s="100"/>
      <c r="K2468" s="100"/>
    </row>
    <row r="2469" spans="3:11" x14ac:dyDescent="0.35">
      <c r="C2469" s="100"/>
      <c r="D2469" s="100"/>
      <c r="E2469" s="100"/>
      <c r="F2469" s="100"/>
      <c r="K2469" s="100"/>
    </row>
    <row r="2470" spans="3:11" x14ac:dyDescent="0.35">
      <c r="C2470" s="100"/>
      <c r="D2470" s="100"/>
      <c r="E2470" s="100"/>
      <c r="F2470" s="100"/>
      <c r="K2470" s="100"/>
    </row>
    <row r="2471" spans="3:11" x14ac:dyDescent="0.35">
      <c r="C2471" s="100"/>
      <c r="D2471" s="100"/>
      <c r="E2471" s="100"/>
      <c r="F2471" s="100"/>
      <c r="K2471" s="100"/>
    </row>
    <row r="2472" spans="3:11" x14ac:dyDescent="0.35">
      <c r="C2472" s="100"/>
      <c r="D2472" s="100"/>
      <c r="E2472" s="100"/>
      <c r="F2472" s="100"/>
      <c r="K2472" s="100"/>
    </row>
    <row r="2473" spans="3:11" x14ac:dyDescent="0.35">
      <c r="C2473" s="100"/>
      <c r="D2473" s="100"/>
      <c r="E2473" s="100"/>
      <c r="F2473" s="100"/>
      <c r="K2473" s="100"/>
    </row>
    <row r="2474" spans="3:11" x14ac:dyDescent="0.35">
      <c r="C2474" s="100"/>
      <c r="D2474" s="100"/>
      <c r="E2474" s="100"/>
      <c r="F2474" s="100"/>
      <c r="K2474" s="100"/>
    </row>
    <row r="2475" spans="3:11" x14ac:dyDescent="0.35">
      <c r="C2475" s="100"/>
      <c r="D2475" s="100"/>
      <c r="E2475" s="100"/>
      <c r="F2475" s="100"/>
      <c r="K2475" s="100"/>
    </row>
    <row r="2476" spans="3:11" x14ac:dyDescent="0.35">
      <c r="C2476" s="100"/>
      <c r="D2476" s="100"/>
      <c r="E2476" s="100"/>
      <c r="F2476" s="100"/>
      <c r="K2476" s="100"/>
    </row>
    <row r="2477" spans="3:11" x14ac:dyDescent="0.35">
      <c r="C2477" s="100"/>
      <c r="D2477" s="100"/>
      <c r="E2477" s="100"/>
      <c r="F2477" s="100"/>
      <c r="K2477" s="100"/>
    </row>
    <row r="2478" spans="3:11" x14ac:dyDescent="0.35">
      <c r="C2478" s="100"/>
      <c r="D2478" s="100"/>
      <c r="E2478" s="100"/>
      <c r="F2478" s="100"/>
      <c r="K2478" s="100"/>
    </row>
    <row r="2479" spans="3:11" x14ac:dyDescent="0.35">
      <c r="C2479" s="100"/>
      <c r="D2479" s="100"/>
      <c r="E2479" s="100"/>
      <c r="F2479" s="100"/>
      <c r="K2479" s="100"/>
    </row>
    <row r="2480" spans="3:11" x14ac:dyDescent="0.35">
      <c r="C2480" s="100"/>
      <c r="D2480" s="100"/>
      <c r="E2480" s="100"/>
      <c r="F2480" s="100"/>
      <c r="K2480" s="100"/>
    </row>
    <row r="2481" spans="3:11" x14ac:dyDescent="0.35">
      <c r="C2481" s="100"/>
      <c r="D2481" s="100"/>
      <c r="E2481" s="100"/>
      <c r="F2481" s="100"/>
      <c r="K2481" s="100"/>
    </row>
    <row r="2482" spans="3:11" x14ac:dyDescent="0.35">
      <c r="C2482" s="100"/>
      <c r="D2482" s="100"/>
      <c r="E2482" s="100"/>
      <c r="F2482" s="100"/>
      <c r="K2482" s="100"/>
    </row>
    <row r="2483" spans="3:11" x14ac:dyDescent="0.35">
      <c r="C2483" s="100"/>
      <c r="D2483" s="100"/>
      <c r="E2483" s="100"/>
      <c r="F2483" s="100"/>
      <c r="K2483" s="100"/>
    </row>
    <row r="2484" spans="3:11" x14ac:dyDescent="0.35">
      <c r="C2484" s="100"/>
      <c r="D2484" s="100"/>
      <c r="E2484" s="100"/>
      <c r="F2484" s="100"/>
      <c r="K2484" s="100"/>
    </row>
    <row r="2485" spans="3:11" x14ac:dyDescent="0.35">
      <c r="C2485" s="100"/>
      <c r="D2485" s="100"/>
      <c r="E2485" s="100"/>
      <c r="F2485" s="100"/>
      <c r="K2485" s="100"/>
    </row>
    <row r="2486" spans="3:11" x14ac:dyDescent="0.35">
      <c r="C2486" s="100"/>
      <c r="D2486" s="100"/>
      <c r="E2486" s="100"/>
      <c r="F2486" s="100"/>
      <c r="K2486" s="100"/>
    </row>
    <row r="2487" spans="3:11" x14ac:dyDescent="0.35">
      <c r="C2487" s="100"/>
      <c r="D2487" s="100"/>
      <c r="E2487" s="100"/>
      <c r="F2487" s="100"/>
      <c r="K2487" s="100"/>
    </row>
    <row r="2488" spans="3:11" x14ac:dyDescent="0.35">
      <c r="C2488" s="100"/>
      <c r="D2488" s="100"/>
      <c r="E2488" s="100"/>
      <c r="F2488" s="100"/>
      <c r="K2488" s="100"/>
    </row>
    <row r="2489" spans="3:11" x14ac:dyDescent="0.35">
      <c r="C2489" s="100"/>
      <c r="D2489" s="100"/>
      <c r="E2489" s="100"/>
      <c r="F2489" s="100"/>
      <c r="K2489" s="100"/>
    </row>
    <row r="2490" spans="3:11" x14ac:dyDescent="0.35">
      <c r="C2490" s="100"/>
      <c r="D2490" s="100"/>
      <c r="E2490" s="100"/>
      <c r="F2490" s="100"/>
      <c r="K2490" s="100"/>
    </row>
    <row r="2491" spans="3:11" x14ac:dyDescent="0.35">
      <c r="C2491" s="100"/>
      <c r="D2491" s="100"/>
      <c r="E2491" s="100"/>
      <c r="F2491" s="100"/>
      <c r="K2491" s="100"/>
    </row>
    <row r="2492" spans="3:11" x14ac:dyDescent="0.35">
      <c r="C2492" s="100"/>
      <c r="D2492" s="100"/>
      <c r="E2492" s="100"/>
      <c r="F2492" s="100"/>
      <c r="K2492" s="100"/>
    </row>
    <row r="2493" spans="3:11" x14ac:dyDescent="0.35">
      <c r="C2493" s="100"/>
      <c r="D2493" s="100"/>
      <c r="E2493" s="100"/>
      <c r="F2493" s="100"/>
      <c r="K2493" s="100"/>
    </row>
    <row r="2494" spans="3:11" x14ac:dyDescent="0.35">
      <c r="C2494" s="100"/>
      <c r="D2494" s="100"/>
      <c r="E2494" s="100"/>
      <c r="F2494" s="100"/>
      <c r="K2494" s="100"/>
    </row>
    <row r="2495" spans="3:11" x14ac:dyDescent="0.35">
      <c r="C2495" s="100"/>
      <c r="D2495" s="100"/>
      <c r="E2495" s="100"/>
      <c r="F2495" s="100"/>
      <c r="K2495" s="100"/>
    </row>
    <row r="2496" spans="3:11" x14ac:dyDescent="0.35">
      <c r="C2496" s="100"/>
      <c r="D2496" s="100"/>
      <c r="E2496" s="100"/>
      <c r="F2496" s="100"/>
      <c r="K2496" s="100"/>
    </row>
    <row r="2497" spans="3:11" x14ac:dyDescent="0.35">
      <c r="C2497" s="100"/>
      <c r="D2497" s="100"/>
      <c r="E2497" s="100"/>
      <c r="F2497" s="100"/>
      <c r="K2497" s="100"/>
    </row>
    <row r="2498" spans="3:11" x14ac:dyDescent="0.35">
      <c r="C2498" s="100"/>
      <c r="D2498" s="100"/>
      <c r="E2498" s="100"/>
      <c r="F2498" s="100"/>
      <c r="K2498" s="100"/>
    </row>
    <row r="2499" spans="3:11" x14ac:dyDescent="0.35">
      <c r="C2499" s="100"/>
      <c r="D2499" s="100"/>
      <c r="E2499" s="100"/>
      <c r="F2499" s="100"/>
      <c r="K2499" s="100"/>
    </row>
    <row r="2500" spans="3:11" x14ac:dyDescent="0.35">
      <c r="C2500" s="100"/>
      <c r="D2500" s="100"/>
      <c r="E2500" s="100"/>
      <c r="F2500" s="100"/>
      <c r="K2500" s="100"/>
    </row>
    <row r="2501" spans="3:11" x14ac:dyDescent="0.35">
      <c r="C2501" s="100"/>
      <c r="D2501" s="100"/>
      <c r="E2501" s="100"/>
      <c r="F2501" s="100"/>
      <c r="K2501" s="100"/>
    </row>
    <row r="2502" spans="3:11" x14ac:dyDescent="0.35">
      <c r="C2502" s="100"/>
      <c r="D2502" s="100"/>
      <c r="E2502" s="100"/>
      <c r="F2502" s="100"/>
      <c r="K2502" s="100"/>
    </row>
    <row r="2503" spans="3:11" x14ac:dyDescent="0.35">
      <c r="C2503" s="100"/>
      <c r="D2503" s="100"/>
      <c r="E2503" s="100"/>
      <c r="F2503" s="100"/>
      <c r="K2503" s="100"/>
    </row>
    <row r="2504" spans="3:11" x14ac:dyDescent="0.35">
      <c r="C2504" s="100"/>
      <c r="D2504" s="100"/>
      <c r="E2504" s="100"/>
      <c r="F2504" s="100"/>
      <c r="K2504" s="100"/>
    </row>
    <row r="2505" spans="3:11" x14ac:dyDescent="0.35">
      <c r="C2505" s="100"/>
      <c r="D2505" s="100"/>
      <c r="E2505" s="100"/>
      <c r="F2505" s="100"/>
      <c r="K2505" s="100"/>
    </row>
    <row r="2506" spans="3:11" x14ac:dyDescent="0.35">
      <c r="C2506" s="100"/>
      <c r="D2506" s="100"/>
      <c r="E2506" s="100"/>
      <c r="F2506" s="100"/>
      <c r="K2506" s="100"/>
    </row>
    <row r="2507" spans="3:11" x14ac:dyDescent="0.35">
      <c r="C2507" s="100"/>
      <c r="D2507" s="100"/>
      <c r="E2507" s="100"/>
      <c r="F2507" s="100"/>
      <c r="K2507" s="100"/>
    </row>
    <row r="2508" spans="3:11" x14ac:dyDescent="0.35">
      <c r="C2508" s="100"/>
      <c r="D2508" s="100"/>
      <c r="E2508" s="100"/>
      <c r="F2508" s="100"/>
      <c r="K2508" s="100"/>
    </row>
    <row r="2509" spans="3:11" x14ac:dyDescent="0.35">
      <c r="C2509" s="100"/>
      <c r="D2509" s="100"/>
      <c r="E2509" s="100"/>
      <c r="F2509" s="100"/>
      <c r="K2509" s="100"/>
    </row>
    <row r="2510" spans="3:11" x14ac:dyDescent="0.35">
      <c r="C2510" s="100"/>
      <c r="D2510" s="100"/>
      <c r="E2510" s="100"/>
      <c r="F2510" s="100"/>
      <c r="K2510" s="100"/>
    </row>
    <row r="2511" spans="3:11" x14ac:dyDescent="0.35">
      <c r="C2511" s="100"/>
      <c r="D2511" s="100"/>
      <c r="E2511" s="100"/>
      <c r="F2511" s="100"/>
      <c r="K2511" s="100"/>
    </row>
    <row r="2512" spans="3:11" x14ac:dyDescent="0.35">
      <c r="C2512" s="100"/>
      <c r="D2512" s="100"/>
      <c r="E2512" s="100"/>
      <c r="F2512" s="100"/>
      <c r="K2512" s="100"/>
    </row>
    <row r="2513" spans="3:11" x14ac:dyDescent="0.35">
      <c r="C2513" s="100"/>
      <c r="D2513" s="100"/>
      <c r="E2513" s="100"/>
      <c r="F2513" s="100"/>
      <c r="K2513" s="100"/>
    </row>
    <row r="2514" spans="3:11" x14ac:dyDescent="0.35">
      <c r="C2514" s="100"/>
      <c r="D2514" s="100"/>
      <c r="E2514" s="100"/>
      <c r="F2514" s="100"/>
      <c r="K2514" s="100"/>
    </row>
    <row r="2515" spans="3:11" x14ac:dyDescent="0.35">
      <c r="C2515" s="100"/>
      <c r="D2515" s="100"/>
      <c r="E2515" s="100"/>
      <c r="F2515" s="100"/>
      <c r="K2515" s="100"/>
    </row>
    <row r="2516" spans="3:11" x14ac:dyDescent="0.35">
      <c r="C2516" s="100"/>
      <c r="D2516" s="100"/>
      <c r="E2516" s="100"/>
      <c r="F2516" s="100"/>
      <c r="K2516" s="100"/>
    </row>
    <row r="2517" spans="3:11" x14ac:dyDescent="0.35">
      <c r="C2517" s="100"/>
      <c r="D2517" s="100"/>
      <c r="E2517" s="100"/>
      <c r="F2517" s="100"/>
      <c r="K2517" s="100"/>
    </row>
    <row r="2518" spans="3:11" x14ac:dyDescent="0.35">
      <c r="C2518" s="100"/>
      <c r="D2518" s="100"/>
      <c r="E2518" s="100"/>
      <c r="F2518" s="100"/>
      <c r="K2518" s="100"/>
    </row>
    <row r="2519" spans="3:11" x14ac:dyDescent="0.35">
      <c r="C2519" s="100"/>
      <c r="D2519" s="100"/>
      <c r="E2519" s="100"/>
      <c r="F2519" s="100"/>
      <c r="K2519" s="100"/>
    </row>
    <row r="2520" spans="3:11" x14ac:dyDescent="0.35">
      <c r="C2520" s="100"/>
      <c r="D2520" s="100"/>
      <c r="E2520" s="100"/>
      <c r="F2520" s="100"/>
      <c r="K2520" s="100"/>
    </row>
    <row r="2521" spans="3:11" x14ac:dyDescent="0.35">
      <c r="C2521" s="100"/>
      <c r="D2521" s="100"/>
      <c r="E2521" s="100"/>
      <c r="F2521" s="100"/>
      <c r="K2521" s="100"/>
    </row>
    <row r="2522" spans="3:11" x14ac:dyDescent="0.35">
      <c r="C2522" s="100"/>
      <c r="D2522" s="100"/>
      <c r="E2522" s="100"/>
      <c r="F2522" s="100"/>
      <c r="K2522" s="100"/>
    </row>
    <row r="2523" spans="3:11" x14ac:dyDescent="0.35">
      <c r="C2523" s="100"/>
      <c r="D2523" s="100"/>
      <c r="E2523" s="100"/>
      <c r="F2523" s="100"/>
      <c r="K2523" s="100"/>
    </row>
    <row r="2524" spans="3:11" x14ac:dyDescent="0.35">
      <c r="C2524" s="100"/>
      <c r="D2524" s="100"/>
      <c r="E2524" s="100"/>
      <c r="F2524" s="100"/>
      <c r="K2524" s="100"/>
    </row>
    <row r="2525" spans="3:11" x14ac:dyDescent="0.35">
      <c r="C2525" s="100"/>
      <c r="D2525" s="100"/>
      <c r="E2525" s="100"/>
      <c r="F2525" s="100"/>
      <c r="K2525" s="100"/>
    </row>
    <row r="2526" spans="3:11" x14ac:dyDescent="0.35">
      <c r="C2526" s="100"/>
      <c r="D2526" s="100"/>
      <c r="E2526" s="100"/>
      <c r="F2526" s="100"/>
      <c r="K2526" s="100"/>
    </row>
    <row r="2527" spans="3:11" x14ac:dyDescent="0.35">
      <c r="C2527" s="100"/>
      <c r="D2527" s="100"/>
      <c r="E2527" s="100"/>
      <c r="F2527" s="100"/>
      <c r="K2527" s="100"/>
    </row>
    <row r="2528" spans="3:11" x14ac:dyDescent="0.35">
      <c r="C2528" s="100"/>
      <c r="D2528" s="100"/>
      <c r="E2528" s="100"/>
      <c r="F2528" s="100"/>
      <c r="K2528" s="100"/>
    </row>
    <row r="2529" spans="3:11" x14ac:dyDescent="0.35">
      <c r="C2529" s="100"/>
      <c r="D2529" s="100"/>
      <c r="E2529" s="100"/>
      <c r="F2529" s="100"/>
      <c r="K2529" s="100"/>
    </row>
    <row r="2530" spans="3:11" x14ac:dyDescent="0.35">
      <c r="C2530" s="100"/>
      <c r="D2530" s="100"/>
      <c r="E2530" s="100"/>
      <c r="F2530" s="100"/>
      <c r="K2530" s="100"/>
    </row>
    <row r="2531" spans="3:11" x14ac:dyDescent="0.35">
      <c r="C2531" s="100"/>
      <c r="D2531" s="100"/>
      <c r="E2531" s="100"/>
      <c r="F2531" s="100"/>
      <c r="K2531" s="100"/>
    </row>
    <row r="2532" spans="3:11" x14ac:dyDescent="0.35">
      <c r="C2532" s="100"/>
      <c r="D2532" s="100"/>
      <c r="E2532" s="100"/>
      <c r="F2532" s="100"/>
      <c r="K2532" s="100"/>
    </row>
    <row r="2533" spans="3:11" x14ac:dyDescent="0.35">
      <c r="C2533" s="100"/>
      <c r="D2533" s="100"/>
      <c r="E2533" s="100"/>
      <c r="F2533" s="100"/>
      <c r="K2533" s="100"/>
    </row>
    <row r="2534" spans="3:11" x14ac:dyDescent="0.35">
      <c r="C2534" s="100"/>
      <c r="D2534" s="100"/>
      <c r="E2534" s="100"/>
      <c r="F2534" s="100"/>
      <c r="K2534" s="100"/>
    </row>
    <row r="2535" spans="3:11" x14ac:dyDescent="0.35">
      <c r="C2535" s="100"/>
      <c r="D2535" s="100"/>
      <c r="E2535" s="100"/>
      <c r="F2535" s="100"/>
      <c r="K2535" s="100"/>
    </row>
    <row r="2536" spans="3:11" x14ac:dyDescent="0.35">
      <c r="C2536" s="100"/>
      <c r="D2536" s="100"/>
      <c r="E2536" s="100"/>
      <c r="F2536" s="100"/>
      <c r="K2536" s="100"/>
    </row>
    <row r="2537" spans="3:11" x14ac:dyDescent="0.35">
      <c r="C2537" s="100"/>
      <c r="D2537" s="100"/>
      <c r="E2537" s="100"/>
      <c r="F2537" s="100"/>
      <c r="K2537" s="100"/>
    </row>
    <row r="2538" spans="3:11" x14ac:dyDescent="0.35">
      <c r="C2538" s="100"/>
      <c r="D2538" s="100"/>
      <c r="E2538" s="100"/>
      <c r="F2538" s="100"/>
      <c r="K2538" s="100"/>
    </row>
    <row r="2539" spans="3:11" x14ac:dyDescent="0.35">
      <c r="C2539" s="100"/>
      <c r="D2539" s="100"/>
      <c r="E2539" s="100"/>
      <c r="F2539" s="100"/>
      <c r="K2539" s="100"/>
    </row>
    <row r="2540" spans="3:11" x14ac:dyDescent="0.35">
      <c r="C2540" s="100"/>
      <c r="D2540" s="100"/>
      <c r="E2540" s="100"/>
      <c r="F2540" s="100"/>
      <c r="K2540" s="100"/>
    </row>
    <row r="2541" spans="3:11" x14ac:dyDescent="0.35">
      <c r="C2541" s="100"/>
      <c r="D2541" s="100"/>
      <c r="E2541" s="100"/>
      <c r="F2541" s="100"/>
      <c r="K2541" s="100"/>
    </row>
    <row r="2542" spans="3:11" x14ac:dyDescent="0.35">
      <c r="C2542" s="100"/>
      <c r="D2542" s="100"/>
      <c r="E2542" s="100"/>
      <c r="F2542" s="100"/>
      <c r="K2542" s="100"/>
    </row>
    <row r="2543" spans="3:11" x14ac:dyDescent="0.35">
      <c r="C2543" s="100"/>
      <c r="D2543" s="100"/>
      <c r="E2543" s="100"/>
      <c r="F2543" s="100"/>
      <c r="K2543" s="100"/>
    </row>
    <row r="2544" spans="3:11" x14ac:dyDescent="0.35">
      <c r="C2544" s="100"/>
      <c r="D2544" s="100"/>
      <c r="E2544" s="100"/>
      <c r="F2544" s="100"/>
      <c r="K2544" s="100"/>
    </row>
    <row r="2545" spans="3:11" x14ac:dyDescent="0.35">
      <c r="C2545" s="100"/>
      <c r="D2545" s="100"/>
      <c r="E2545" s="100"/>
      <c r="F2545" s="100"/>
      <c r="K2545" s="100"/>
    </row>
    <row r="2546" spans="3:11" x14ac:dyDescent="0.35">
      <c r="C2546" s="100"/>
      <c r="D2546" s="100"/>
      <c r="E2546" s="100"/>
      <c r="F2546" s="100"/>
      <c r="K2546" s="100"/>
    </row>
    <row r="2547" spans="3:11" x14ac:dyDescent="0.35">
      <c r="C2547" s="100"/>
      <c r="D2547" s="100"/>
      <c r="E2547" s="100"/>
      <c r="F2547" s="100"/>
      <c r="K2547" s="100"/>
    </row>
    <row r="2548" spans="3:11" x14ac:dyDescent="0.35">
      <c r="C2548" s="100"/>
      <c r="D2548" s="100"/>
      <c r="E2548" s="100"/>
      <c r="F2548" s="100"/>
      <c r="K2548" s="100"/>
    </row>
    <row r="2549" spans="3:11" x14ac:dyDescent="0.35">
      <c r="C2549" s="100"/>
      <c r="D2549" s="100"/>
      <c r="E2549" s="100"/>
      <c r="F2549" s="100"/>
      <c r="K2549" s="100"/>
    </row>
    <row r="2550" spans="3:11" x14ac:dyDescent="0.35">
      <c r="C2550" s="100"/>
      <c r="D2550" s="100"/>
      <c r="E2550" s="100"/>
      <c r="F2550" s="100"/>
      <c r="K2550" s="100"/>
    </row>
    <row r="2551" spans="3:11" x14ac:dyDescent="0.35">
      <c r="C2551" s="100"/>
      <c r="D2551" s="100"/>
      <c r="E2551" s="100"/>
      <c r="F2551" s="100"/>
      <c r="K2551" s="100"/>
    </row>
    <row r="2552" spans="3:11" x14ac:dyDescent="0.35">
      <c r="C2552" s="100"/>
      <c r="D2552" s="100"/>
      <c r="E2552" s="100"/>
      <c r="F2552" s="100"/>
      <c r="K2552" s="100"/>
    </row>
    <row r="2553" spans="3:11" x14ac:dyDescent="0.35">
      <c r="C2553" s="100"/>
      <c r="D2553" s="100"/>
      <c r="E2553" s="100"/>
      <c r="F2553" s="100"/>
      <c r="K2553" s="100"/>
    </row>
    <row r="2554" spans="3:11" x14ac:dyDescent="0.35">
      <c r="C2554" s="100"/>
      <c r="D2554" s="100"/>
      <c r="E2554" s="100"/>
      <c r="F2554" s="100"/>
      <c r="K2554" s="100"/>
    </row>
    <row r="2555" spans="3:11" x14ac:dyDescent="0.35">
      <c r="C2555" s="100"/>
      <c r="D2555" s="100"/>
      <c r="E2555" s="100"/>
      <c r="F2555" s="100"/>
      <c r="K2555" s="100"/>
    </row>
    <row r="2556" spans="3:11" x14ac:dyDescent="0.35">
      <c r="C2556" s="100"/>
      <c r="D2556" s="100"/>
      <c r="E2556" s="100"/>
      <c r="F2556" s="100"/>
      <c r="K2556" s="100"/>
    </row>
    <row r="2557" spans="3:11" x14ac:dyDescent="0.35">
      <c r="C2557" s="100"/>
      <c r="D2557" s="100"/>
      <c r="E2557" s="100"/>
      <c r="F2557" s="100"/>
      <c r="K2557" s="100"/>
    </row>
    <row r="2558" spans="3:11" x14ac:dyDescent="0.35">
      <c r="C2558" s="100"/>
      <c r="D2558" s="100"/>
      <c r="E2558" s="100"/>
      <c r="F2558" s="100"/>
      <c r="K2558" s="100"/>
    </row>
    <row r="2559" spans="3:11" x14ac:dyDescent="0.35">
      <c r="C2559" s="100"/>
      <c r="D2559" s="100"/>
      <c r="E2559" s="100"/>
      <c r="F2559" s="100"/>
      <c r="K2559" s="100"/>
    </row>
    <row r="2560" spans="3:11" x14ac:dyDescent="0.35">
      <c r="C2560" s="100"/>
      <c r="D2560" s="100"/>
      <c r="E2560" s="100"/>
      <c r="F2560" s="100"/>
      <c r="K2560" s="100"/>
    </row>
    <row r="2561" spans="3:11" x14ac:dyDescent="0.35">
      <c r="C2561" s="100"/>
      <c r="D2561" s="100"/>
      <c r="E2561" s="100"/>
      <c r="F2561" s="100"/>
      <c r="K2561" s="100"/>
    </row>
    <row r="2562" spans="3:11" x14ac:dyDescent="0.35">
      <c r="C2562" s="100"/>
      <c r="D2562" s="100"/>
      <c r="E2562" s="100"/>
      <c r="F2562" s="100"/>
      <c r="K2562" s="100"/>
    </row>
    <row r="2563" spans="3:11" x14ac:dyDescent="0.35">
      <c r="C2563" s="100"/>
      <c r="D2563" s="100"/>
      <c r="E2563" s="100"/>
      <c r="F2563" s="100"/>
      <c r="K2563" s="100"/>
    </row>
    <row r="2564" spans="3:11" x14ac:dyDescent="0.35">
      <c r="C2564" s="100"/>
      <c r="D2564" s="100"/>
      <c r="E2564" s="100"/>
      <c r="F2564" s="100"/>
      <c r="K2564" s="100"/>
    </row>
    <row r="2565" spans="3:11" x14ac:dyDescent="0.35">
      <c r="C2565" s="100"/>
      <c r="D2565" s="100"/>
      <c r="E2565" s="100"/>
      <c r="F2565" s="100"/>
      <c r="K2565" s="100"/>
    </row>
    <row r="2566" spans="3:11" x14ac:dyDescent="0.35">
      <c r="C2566" s="100"/>
      <c r="D2566" s="100"/>
      <c r="E2566" s="100"/>
      <c r="F2566" s="100"/>
      <c r="K2566" s="100"/>
    </row>
    <row r="2567" spans="3:11" x14ac:dyDescent="0.35">
      <c r="C2567" s="100"/>
      <c r="D2567" s="100"/>
      <c r="E2567" s="100"/>
      <c r="F2567" s="100"/>
      <c r="K2567" s="100"/>
    </row>
    <row r="2568" spans="3:11" x14ac:dyDescent="0.35">
      <c r="C2568" s="100"/>
      <c r="D2568" s="100"/>
      <c r="E2568" s="100"/>
      <c r="F2568" s="100"/>
      <c r="K2568" s="100"/>
    </row>
    <row r="2569" spans="3:11" x14ac:dyDescent="0.35">
      <c r="C2569" s="100"/>
      <c r="D2569" s="100"/>
      <c r="E2569" s="100"/>
      <c r="F2569" s="100"/>
      <c r="K2569" s="100"/>
    </row>
    <row r="2570" spans="3:11" x14ac:dyDescent="0.35">
      <c r="C2570" s="100"/>
      <c r="D2570" s="100"/>
      <c r="E2570" s="100"/>
      <c r="F2570" s="100"/>
      <c r="K2570" s="100"/>
    </row>
    <row r="2571" spans="3:11" x14ac:dyDescent="0.35">
      <c r="C2571" s="100"/>
      <c r="D2571" s="100"/>
      <c r="E2571" s="100"/>
      <c r="F2571" s="100"/>
      <c r="K2571" s="100"/>
    </row>
    <row r="2572" spans="3:11" x14ac:dyDescent="0.35">
      <c r="C2572" s="100"/>
      <c r="D2572" s="100"/>
      <c r="E2572" s="100"/>
      <c r="F2572" s="100"/>
      <c r="K2572" s="100"/>
    </row>
    <row r="2573" spans="3:11" x14ac:dyDescent="0.35">
      <c r="C2573" s="100"/>
      <c r="D2573" s="100"/>
      <c r="E2573" s="100"/>
      <c r="F2573" s="100"/>
      <c r="K2573" s="100"/>
    </row>
    <row r="2574" spans="3:11" x14ac:dyDescent="0.35">
      <c r="C2574" s="100"/>
      <c r="D2574" s="100"/>
      <c r="E2574" s="100"/>
      <c r="F2574" s="100"/>
      <c r="K2574" s="100"/>
    </row>
    <row r="2575" spans="3:11" x14ac:dyDescent="0.35">
      <c r="C2575" s="100"/>
      <c r="D2575" s="100"/>
      <c r="E2575" s="100"/>
      <c r="F2575" s="100"/>
      <c r="K2575" s="100"/>
    </row>
    <row r="2576" spans="3:11" x14ac:dyDescent="0.35">
      <c r="C2576" s="100"/>
      <c r="D2576" s="100"/>
      <c r="E2576" s="100"/>
      <c r="F2576" s="100"/>
      <c r="K2576" s="100"/>
    </row>
    <row r="2577" spans="3:11" x14ac:dyDescent="0.35">
      <c r="C2577" s="100"/>
      <c r="D2577" s="100"/>
      <c r="E2577" s="100"/>
      <c r="F2577" s="100"/>
      <c r="K2577" s="100"/>
    </row>
    <row r="2578" spans="3:11" x14ac:dyDescent="0.35">
      <c r="C2578" s="100"/>
      <c r="D2578" s="100"/>
      <c r="E2578" s="100"/>
      <c r="F2578" s="100"/>
      <c r="K2578" s="100"/>
    </row>
    <row r="2579" spans="3:11" x14ac:dyDescent="0.35">
      <c r="C2579" s="100"/>
      <c r="D2579" s="100"/>
      <c r="E2579" s="100"/>
      <c r="F2579" s="100"/>
      <c r="K2579" s="100"/>
    </row>
    <row r="2580" spans="3:11" x14ac:dyDescent="0.35">
      <c r="C2580" s="100"/>
      <c r="D2580" s="100"/>
      <c r="E2580" s="100"/>
      <c r="F2580" s="100"/>
      <c r="K2580" s="100"/>
    </row>
    <row r="2581" spans="3:11" x14ac:dyDescent="0.35">
      <c r="C2581" s="100"/>
      <c r="D2581" s="100"/>
      <c r="E2581" s="100"/>
      <c r="F2581" s="100"/>
      <c r="K2581" s="100"/>
    </row>
    <row r="2582" spans="3:11" x14ac:dyDescent="0.35">
      <c r="C2582" s="100"/>
      <c r="D2582" s="100"/>
      <c r="E2582" s="100"/>
      <c r="F2582" s="100"/>
      <c r="K2582" s="100"/>
    </row>
    <row r="2583" spans="3:11" x14ac:dyDescent="0.35">
      <c r="C2583" s="100"/>
      <c r="D2583" s="100"/>
      <c r="E2583" s="100"/>
      <c r="F2583" s="100"/>
      <c r="K2583" s="100"/>
    </row>
    <row r="2584" spans="3:11" x14ac:dyDescent="0.35">
      <c r="C2584" s="100"/>
      <c r="D2584" s="100"/>
      <c r="E2584" s="100"/>
      <c r="F2584" s="100"/>
      <c r="K2584" s="100"/>
    </row>
    <row r="2585" spans="3:11" x14ac:dyDescent="0.35">
      <c r="C2585" s="100"/>
      <c r="D2585" s="100"/>
      <c r="E2585" s="100"/>
      <c r="F2585" s="100"/>
      <c r="K2585" s="100"/>
    </row>
    <row r="2586" spans="3:11" x14ac:dyDescent="0.35">
      <c r="C2586" s="100"/>
      <c r="D2586" s="100"/>
      <c r="E2586" s="100"/>
      <c r="F2586" s="100"/>
      <c r="K2586" s="100"/>
    </row>
    <row r="2587" spans="3:11" x14ac:dyDescent="0.35">
      <c r="C2587" s="100"/>
      <c r="D2587" s="100"/>
      <c r="E2587" s="100"/>
      <c r="F2587" s="100"/>
      <c r="K2587" s="100"/>
    </row>
    <row r="2588" spans="3:11" x14ac:dyDescent="0.35">
      <c r="C2588" s="100"/>
      <c r="D2588" s="100"/>
      <c r="E2588" s="100"/>
      <c r="F2588" s="100"/>
      <c r="K2588" s="100"/>
    </row>
    <row r="2589" spans="3:11" x14ac:dyDescent="0.35">
      <c r="C2589" s="100"/>
      <c r="D2589" s="100"/>
      <c r="E2589" s="100"/>
      <c r="F2589" s="100"/>
      <c r="K2589" s="100"/>
    </row>
    <row r="2590" spans="3:11" x14ac:dyDescent="0.35">
      <c r="C2590" s="100"/>
      <c r="D2590" s="100"/>
      <c r="E2590" s="100"/>
      <c r="F2590" s="100"/>
      <c r="K2590" s="100"/>
    </row>
    <row r="2591" spans="3:11" x14ac:dyDescent="0.35">
      <c r="C2591" s="100"/>
      <c r="D2591" s="100"/>
      <c r="E2591" s="100"/>
      <c r="F2591" s="100"/>
      <c r="K2591" s="100"/>
    </row>
    <row r="2592" spans="3:11" x14ac:dyDescent="0.35">
      <c r="C2592" s="100"/>
      <c r="D2592" s="100"/>
      <c r="E2592" s="100"/>
      <c r="F2592" s="100"/>
      <c r="K2592" s="100"/>
    </row>
    <row r="2593" spans="3:11" x14ac:dyDescent="0.35">
      <c r="C2593" s="100"/>
      <c r="D2593" s="100"/>
      <c r="E2593" s="100"/>
      <c r="F2593" s="100"/>
      <c r="K2593" s="100"/>
    </row>
    <row r="2594" spans="3:11" x14ac:dyDescent="0.35">
      <c r="C2594" s="100"/>
      <c r="D2594" s="100"/>
      <c r="E2594" s="100"/>
      <c r="F2594" s="100"/>
      <c r="K2594" s="100"/>
    </row>
    <row r="2595" spans="3:11" x14ac:dyDescent="0.35">
      <c r="C2595" s="100"/>
      <c r="D2595" s="100"/>
      <c r="E2595" s="100"/>
      <c r="F2595" s="100"/>
      <c r="K2595" s="100"/>
    </row>
    <row r="2596" spans="3:11" x14ac:dyDescent="0.35">
      <c r="C2596" s="100"/>
      <c r="D2596" s="100"/>
      <c r="E2596" s="100"/>
      <c r="F2596" s="100"/>
      <c r="K2596" s="100"/>
    </row>
    <row r="2597" spans="3:11" x14ac:dyDescent="0.35">
      <c r="C2597" s="100"/>
      <c r="D2597" s="100"/>
      <c r="E2597" s="100"/>
      <c r="F2597" s="100"/>
      <c r="K2597" s="100"/>
    </row>
    <row r="2598" spans="3:11" x14ac:dyDescent="0.35">
      <c r="C2598" s="100"/>
      <c r="D2598" s="100"/>
      <c r="E2598" s="100"/>
      <c r="F2598" s="100"/>
      <c r="K2598" s="100"/>
    </row>
    <row r="2599" spans="3:11" x14ac:dyDescent="0.35">
      <c r="C2599" s="100"/>
      <c r="D2599" s="100"/>
      <c r="E2599" s="100"/>
      <c r="F2599" s="100"/>
      <c r="K2599" s="100"/>
    </row>
    <row r="2600" spans="3:11" x14ac:dyDescent="0.35">
      <c r="C2600" s="100"/>
      <c r="D2600" s="100"/>
      <c r="E2600" s="100"/>
      <c r="F2600" s="100"/>
      <c r="K2600" s="100"/>
    </row>
    <row r="2601" spans="3:11" x14ac:dyDescent="0.35">
      <c r="C2601" s="100"/>
      <c r="D2601" s="100"/>
      <c r="E2601" s="100"/>
      <c r="F2601" s="100"/>
      <c r="K2601" s="100"/>
    </row>
    <row r="2602" spans="3:11" x14ac:dyDescent="0.35">
      <c r="C2602" s="100"/>
      <c r="D2602" s="100"/>
      <c r="E2602" s="100"/>
      <c r="F2602" s="100"/>
      <c r="K2602" s="100"/>
    </row>
    <row r="2603" spans="3:11" x14ac:dyDescent="0.35">
      <c r="C2603" s="100"/>
      <c r="D2603" s="100"/>
      <c r="E2603" s="100"/>
      <c r="F2603" s="100"/>
      <c r="K2603" s="100"/>
    </row>
    <row r="2604" spans="3:11" x14ac:dyDescent="0.35">
      <c r="C2604" s="100"/>
      <c r="D2604" s="100"/>
      <c r="E2604" s="100"/>
      <c r="F2604" s="100"/>
      <c r="K2604" s="100"/>
    </row>
    <row r="2605" spans="3:11" x14ac:dyDescent="0.35">
      <c r="C2605" s="100"/>
      <c r="D2605" s="100"/>
      <c r="E2605" s="100"/>
      <c r="F2605" s="100"/>
      <c r="K2605" s="100"/>
    </row>
    <row r="2606" spans="3:11" x14ac:dyDescent="0.35">
      <c r="C2606" s="100"/>
      <c r="D2606" s="100"/>
      <c r="E2606" s="100"/>
      <c r="F2606" s="100"/>
      <c r="K2606" s="100"/>
    </row>
    <row r="2607" spans="3:11" x14ac:dyDescent="0.35">
      <c r="C2607" s="100"/>
      <c r="D2607" s="100"/>
      <c r="E2607" s="100"/>
      <c r="F2607" s="100"/>
      <c r="K2607" s="100"/>
    </row>
    <row r="2608" spans="3:11" x14ac:dyDescent="0.35">
      <c r="C2608" s="100"/>
      <c r="D2608" s="100"/>
      <c r="E2608" s="100"/>
      <c r="F2608" s="100"/>
      <c r="K2608" s="100"/>
    </row>
    <row r="2609" spans="3:11" x14ac:dyDescent="0.35">
      <c r="C2609" s="100"/>
      <c r="D2609" s="100"/>
      <c r="E2609" s="100"/>
      <c r="F2609" s="100"/>
      <c r="K2609" s="100"/>
    </row>
    <row r="2610" spans="3:11" x14ac:dyDescent="0.35">
      <c r="C2610" s="100"/>
      <c r="D2610" s="100"/>
      <c r="E2610" s="100"/>
      <c r="F2610" s="100"/>
      <c r="K2610" s="100"/>
    </row>
    <row r="2611" spans="3:11" x14ac:dyDescent="0.35">
      <c r="C2611" s="100"/>
      <c r="D2611" s="100"/>
      <c r="E2611" s="100"/>
      <c r="F2611" s="100"/>
      <c r="K2611" s="100"/>
    </row>
    <row r="2612" spans="3:11" x14ac:dyDescent="0.35">
      <c r="C2612" s="100"/>
      <c r="D2612" s="100"/>
      <c r="E2612" s="100"/>
      <c r="F2612" s="100"/>
      <c r="K2612" s="100"/>
    </row>
    <row r="2613" spans="3:11" x14ac:dyDescent="0.35">
      <c r="C2613" s="100"/>
      <c r="D2613" s="100"/>
      <c r="E2613" s="100"/>
      <c r="F2613" s="100"/>
      <c r="K2613" s="100"/>
    </row>
    <row r="2614" spans="3:11" x14ac:dyDescent="0.35">
      <c r="C2614" s="100"/>
      <c r="D2614" s="100"/>
      <c r="E2614" s="100"/>
      <c r="F2614" s="100"/>
      <c r="K2614" s="100"/>
    </row>
    <row r="2615" spans="3:11" x14ac:dyDescent="0.35">
      <c r="C2615" s="100"/>
      <c r="D2615" s="100"/>
      <c r="E2615" s="100"/>
      <c r="F2615" s="100"/>
      <c r="K2615" s="100"/>
    </row>
    <row r="2616" spans="3:11" x14ac:dyDescent="0.35">
      <c r="C2616" s="100"/>
      <c r="D2616" s="100"/>
      <c r="E2616" s="100"/>
      <c r="F2616" s="100"/>
      <c r="K2616" s="100"/>
    </row>
    <row r="2617" spans="3:11" x14ac:dyDescent="0.35">
      <c r="C2617" s="100"/>
      <c r="D2617" s="100"/>
      <c r="E2617" s="100"/>
      <c r="F2617" s="100"/>
      <c r="K2617" s="100"/>
    </row>
    <row r="2618" spans="3:11" x14ac:dyDescent="0.35">
      <c r="C2618" s="100"/>
      <c r="D2618" s="100"/>
      <c r="E2618" s="100"/>
      <c r="F2618" s="100"/>
      <c r="K2618" s="100"/>
    </row>
    <row r="2619" spans="3:11" x14ac:dyDescent="0.35">
      <c r="C2619" s="100"/>
      <c r="D2619" s="100"/>
      <c r="E2619" s="100"/>
      <c r="F2619" s="100"/>
      <c r="K2619" s="100"/>
    </row>
    <row r="2620" spans="3:11" x14ac:dyDescent="0.35">
      <c r="C2620" s="100"/>
      <c r="D2620" s="100"/>
      <c r="E2620" s="100"/>
      <c r="F2620" s="100"/>
      <c r="K2620" s="100"/>
    </row>
    <row r="2621" spans="3:11" x14ac:dyDescent="0.35">
      <c r="C2621" s="100"/>
      <c r="D2621" s="100"/>
      <c r="E2621" s="100"/>
      <c r="F2621" s="100"/>
      <c r="K2621" s="100"/>
    </row>
    <row r="2622" spans="3:11" x14ac:dyDescent="0.35">
      <c r="C2622" s="100"/>
      <c r="D2622" s="100"/>
      <c r="E2622" s="100"/>
      <c r="F2622" s="100"/>
      <c r="K2622" s="100"/>
    </row>
    <row r="2623" spans="3:11" x14ac:dyDescent="0.35">
      <c r="C2623" s="100"/>
      <c r="D2623" s="100"/>
      <c r="E2623" s="100"/>
      <c r="F2623" s="100"/>
      <c r="K2623" s="100"/>
    </row>
    <row r="2624" spans="3:11" x14ac:dyDescent="0.35">
      <c r="C2624" s="100"/>
      <c r="D2624" s="100"/>
      <c r="E2624" s="100"/>
      <c r="F2624" s="100"/>
      <c r="K2624" s="100"/>
    </row>
    <row r="2625" spans="3:11" x14ac:dyDescent="0.35">
      <c r="C2625" s="100"/>
      <c r="D2625" s="100"/>
      <c r="E2625" s="100"/>
      <c r="F2625" s="100"/>
      <c r="K2625" s="100"/>
    </row>
    <row r="2626" spans="3:11" x14ac:dyDescent="0.35">
      <c r="C2626" s="100"/>
      <c r="D2626" s="100"/>
      <c r="E2626" s="100"/>
      <c r="F2626" s="100"/>
      <c r="K2626" s="100"/>
    </row>
    <row r="2627" spans="3:11" x14ac:dyDescent="0.35">
      <c r="C2627" s="100"/>
      <c r="D2627" s="100"/>
      <c r="E2627" s="100"/>
      <c r="F2627" s="100"/>
      <c r="K2627" s="100"/>
    </row>
    <row r="2628" spans="3:11" x14ac:dyDescent="0.35">
      <c r="C2628" s="100"/>
      <c r="D2628" s="100"/>
      <c r="E2628" s="100"/>
      <c r="F2628" s="100"/>
      <c r="K2628" s="100"/>
    </row>
    <row r="2629" spans="3:11" x14ac:dyDescent="0.35">
      <c r="C2629" s="100"/>
      <c r="D2629" s="100"/>
      <c r="E2629" s="100"/>
      <c r="F2629" s="100"/>
      <c r="K2629" s="100"/>
    </row>
    <row r="2630" spans="3:11" x14ac:dyDescent="0.35">
      <c r="C2630" s="100"/>
      <c r="D2630" s="100"/>
      <c r="E2630" s="100"/>
      <c r="F2630" s="100"/>
      <c r="K2630" s="100"/>
    </row>
    <row r="2631" spans="3:11" x14ac:dyDescent="0.35">
      <c r="C2631" s="100"/>
      <c r="D2631" s="100"/>
      <c r="E2631" s="100"/>
      <c r="F2631" s="100"/>
      <c r="K2631" s="100"/>
    </row>
    <row r="2632" spans="3:11" x14ac:dyDescent="0.35">
      <c r="C2632" s="100"/>
      <c r="D2632" s="100"/>
      <c r="E2632" s="100"/>
      <c r="F2632" s="100"/>
      <c r="K2632" s="100"/>
    </row>
    <row r="2633" spans="3:11" x14ac:dyDescent="0.35">
      <c r="C2633" s="100"/>
      <c r="D2633" s="100"/>
      <c r="E2633" s="100"/>
      <c r="F2633" s="100"/>
      <c r="K2633" s="100"/>
    </row>
    <row r="2634" spans="3:11" x14ac:dyDescent="0.35">
      <c r="C2634" s="100"/>
      <c r="D2634" s="100"/>
      <c r="E2634" s="100"/>
      <c r="F2634" s="100"/>
      <c r="K2634" s="100"/>
    </row>
    <row r="2635" spans="3:11" x14ac:dyDescent="0.35">
      <c r="C2635" s="100"/>
      <c r="D2635" s="100"/>
      <c r="E2635" s="100"/>
      <c r="F2635" s="100"/>
      <c r="K2635" s="100"/>
    </row>
    <row r="2636" spans="3:11" x14ac:dyDescent="0.35">
      <c r="C2636" s="100"/>
      <c r="D2636" s="100"/>
      <c r="E2636" s="100"/>
      <c r="F2636" s="100"/>
      <c r="K2636" s="100"/>
    </row>
    <row r="2637" spans="3:11" x14ac:dyDescent="0.35">
      <c r="C2637" s="100"/>
      <c r="D2637" s="100"/>
      <c r="E2637" s="100"/>
      <c r="F2637" s="100"/>
      <c r="K2637" s="100"/>
    </row>
    <row r="2638" spans="3:11" x14ac:dyDescent="0.35">
      <c r="C2638" s="100"/>
      <c r="D2638" s="100"/>
      <c r="E2638" s="100"/>
      <c r="F2638" s="100"/>
      <c r="K2638" s="100"/>
    </row>
    <row r="2639" spans="3:11" x14ac:dyDescent="0.35">
      <c r="C2639" s="100"/>
      <c r="D2639" s="100"/>
      <c r="E2639" s="100"/>
      <c r="F2639" s="100"/>
      <c r="K2639" s="100"/>
    </row>
    <row r="2640" spans="3:11" x14ac:dyDescent="0.35">
      <c r="C2640" s="100"/>
      <c r="D2640" s="100"/>
      <c r="E2640" s="100"/>
      <c r="F2640" s="100"/>
      <c r="K2640" s="100"/>
    </row>
    <row r="2641" spans="3:11" x14ac:dyDescent="0.35">
      <c r="C2641" s="100"/>
      <c r="D2641" s="100"/>
      <c r="E2641" s="100"/>
      <c r="F2641" s="100"/>
      <c r="K2641" s="100"/>
    </row>
    <row r="2642" spans="3:11" x14ac:dyDescent="0.35">
      <c r="C2642" s="100"/>
      <c r="D2642" s="100"/>
      <c r="E2642" s="100"/>
      <c r="F2642" s="100"/>
      <c r="K2642" s="100"/>
    </row>
    <row r="2643" spans="3:11" x14ac:dyDescent="0.35">
      <c r="C2643" s="100"/>
      <c r="D2643" s="100"/>
      <c r="E2643" s="100"/>
      <c r="F2643" s="100"/>
      <c r="K2643" s="100"/>
    </row>
    <row r="2644" spans="3:11" x14ac:dyDescent="0.35">
      <c r="C2644" s="100"/>
      <c r="D2644" s="100"/>
      <c r="E2644" s="100"/>
      <c r="F2644" s="100"/>
      <c r="K2644" s="100"/>
    </row>
    <row r="2645" spans="3:11" x14ac:dyDescent="0.35">
      <c r="C2645" s="100"/>
      <c r="D2645" s="100"/>
      <c r="E2645" s="100"/>
      <c r="F2645" s="100"/>
      <c r="K2645" s="100"/>
    </row>
    <row r="2646" spans="3:11" x14ac:dyDescent="0.35">
      <c r="C2646" s="100"/>
      <c r="D2646" s="100"/>
      <c r="E2646" s="100"/>
      <c r="F2646" s="100"/>
      <c r="K2646" s="100"/>
    </row>
    <row r="2647" spans="3:11" x14ac:dyDescent="0.35">
      <c r="C2647" s="100"/>
      <c r="D2647" s="100"/>
      <c r="E2647" s="100"/>
      <c r="F2647" s="100"/>
      <c r="K2647" s="100"/>
    </row>
    <row r="2648" spans="3:11" x14ac:dyDescent="0.35">
      <c r="C2648" s="100"/>
      <c r="D2648" s="100"/>
      <c r="E2648" s="100"/>
      <c r="F2648" s="100"/>
      <c r="K2648" s="100"/>
    </row>
    <row r="2649" spans="3:11" x14ac:dyDescent="0.35">
      <c r="C2649" s="100"/>
      <c r="D2649" s="100"/>
      <c r="E2649" s="100"/>
      <c r="F2649" s="100"/>
      <c r="K2649" s="100"/>
    </row>
    <row r="2650" spans="3:11" x14ac:dyDescent="0.35">
      <c r="C2650" s="100"/>
      <c r="D2650" s="100"/>
      <c r="E2650" s="100"/>
      <c r="F2650" s="100"/>
      <c r="K2650" s="100"/>
    </row>
    <row r="2651" spans="3:11" x14ac:dyDescent="0.35">
      <c r="C2651" s="100"/>
      <c r="D2651" s="100"/>
      <c r="E2651" s="100"/>
      <c r="F2651" s="100"/>
      <c r="K2651" s="100"/>
    </row>
    <row r="2652" spans="3:11" x14ac:dyDescent="0.35">
      <c r="C2652" s="100"/>
      <c r="D2652" s="100"/>
      <c r="E2652" s="100"/>
      <c r="F2652" s="100"/>
      <c r="K2652" s="100"/>
    </row>
    <row r="2653" spans="3:11" x14ac:dyDescent="0.35">
      <c r="C2653" s="100"/>
      <c r="D2653" s="100"/>
      <c r="E2653" s="100"/>
      <c r="F2653" s="100"/>
      <c r="K2653" s="100"/>
    </row>
    <row r="2654" spans="3:11" x14ac:dyDescent="0.35">
      <c r="C2654" s="100"/>
      <c r="D2654" s="100"/>
      <c r="E2654" s="100"/>
      <c r="F2654" s="100"/>
      <c r="K2654" s="100"/>
    </row>
    <row r="2655" spans="3:11" x14ac:dyDescent="0.35">
      <c r="C2655" s="100"/>
      <c r="D2655" s="100"/>
      <c r="E2655" s="100"/>
      <c r="F2655" s="100"/>
      <c r="K2655" s="100"/>
    </row>
    <row r="2656" spans="3:11" x14ac:dyDescent="0.35">
      <c r="C2656" s="100"/>
      <c r="D2656" s="100"/>
      <c r="E2656" s="100"/>
      <c r="F2656" s="100"/>
      <c r="K2656" s="100"/>
    </row>
    <row r="2657" spans="3:11" x14ac:dyDescent="0.35">
      <c r="C2657" s="100"/>
      <c r="D2657" s="100"/>
      <c r="E2657" s="100"/>
      <c r="F2657" s="100"/>
      <c r="K2657" s="100"/>
    </row>
    <row r="2658" spans="3:11" x14ac:dyDescent="0.35">
      <c r="C2658" s="100"/>
      <c r="D2658" s="100"/>
      <c r="E2658" s="100"/>
      <c r="F2658" s="100"/>
      <c r="K2658" s="100"/>
    </row>
    <row r="2659" spans="3:11" x14ac:dyDescent="0.35">
      <c r="C2659" s="100"/>
      <c r="D2659" s="100"/>
      <c r="E2659" s="100"/>
      <c r="F2659" s="100"/>
      <c r="K2659" s="100"/>
    </row>
    <row r="2660" spans="3:11" x14ac:dyDescent="0.35">
      <c r="C2660" s="100"/>
      <c r="D2660" s="100"/>
      <c r="E2660" s="100"/>
      <c r="F2660" s="100"/>
      <c r="K2660" s="100"/>
    </row>
    <row r="2661" spans="3:11" x14ac:dyDescent="0.35">
      <c r="C2661" s="100"/>
      <c r="D2661" s="100"/>
      <c r="E2661" s="100"/>
      <c r="F2661" s="100"/>
      <c r="K2661" s="100"/>
    </row>
    <row r="2662" spans="3:11" x14ac:dyDescent="0.35">
      <c r="C2662" s="100"/>
      <c r="D2662" s="100"/>
      <c r="E2662" s="100"/>
      <c r="F2662" s="100"/>
      <c r="K2662" s="100"/>
    </row>
    <row r="2663" spans="3:11" x14ac:dyDescent="0.35">
      <c r="C2663" s="100"/>
      <c r="D2663" s="100"/>
      <c r="E2663" s="100"/>
      <c r="F2663" s="100"/>
      <c r="K2663" s="100"/>
    </row>
    <row r="2664" spans="3:11" x14ac:dyDescent="0.35">
      <c r="C2664" s="100"/>
      <c r="D2664" s="100"/>
      <c r="E2664" s="100"/>
      <c r="F2664" s="100"/>
      <c r="K2664" s="100"/>
    </row>
    <row r="2665" spans="3:11" x14ac:dyDescent="0.35">
      <c r="C2665" s="100"/>
      <c r="D2665" s="100"/>
      <c r="E2665" s="100"/>
      <c r="F2665" s="100"/>
      <c r="K2665" s="100"/>
    </row>
    <row r="2666" spans="3:11" x14ac:dyDescent="0.35">
      <c r="C2666" s="100"/>
      <c r="D2666" s="100"/>
      <c r="E2666" s="100"/>
      <c r="F2666" s="100"/>
      <c r="K2666" s="100"/>
    </row>
    <row r="2667" spans="3:11" x14ac:dyDescent="0.35">
      <c r="C2667" s="100"/>
      <c r="D2667" s="100"/>
      <c r="E2667" s="100"/>
      <c r="F2667" s="100"/>
      <c r="K2667" s="100"/>
    </row>
    <row r="2668" spans="3:11" x14ac:dyDescent="0.35">
      <c r="C2668" s="100"/>
      <c r="D2668" s="100"/>
      <c r="E2668" s="100"/>
      <c r="F2668" s="100"/>
      <c r="K2668" s="100"/>
    </row>
    <row r="2669" spans="3:11" x14ac:dyDescent="0.35">
      <c r="C2669" s="100"/>
      <c r="D2669" s="100"/>
      <c r="E2669" s="100"/>
      <c r="F2669" s="100"/>
      <c r="K2669" s="100"/>
    </row>
    <row r="2670" spans="3:11" x14ac:dyDescent="0.35">
      <c r="C2670" s="100"/>
      <c r="D2670" s="100"/>
      <c r="E2670" s="100"/>
      <c r="F2670" s="100"/>
      <c r="K2670" s="100"/>
    </row>
    <row r="2671" spans="3:11" x14ac:dyDescent="0.35">
      <c r="C2671" s="100"/>
      <c r="D2671" s="100"/>
      <c r="E2671" s="100"/>
      <c r="F2671" s="100"/>
      <c r="K2671" s="100"/>
    </row>
    <row r="2672" spans="3:11" x14ac:dyDescent="0.35">
      <c r="C2672" s="100"/>
      <c r="D2672" s="100"/>
      <c r="E2672" s="100"/>
      <c r="F2672" s="100"/>
      <c r="K2672" s="100"/>
    </row>
    <row r="2673" spans="3:11" x14ac:dyDescent="0.35">
      <c r="C2673" s="100"/>
      <c r="D2673" s="100"/>
      <c r="E2673" s="100"/>
      <c r="F2673" s="100"/>
      <c r="K2673" s="100"/>
    </row>
    <row r="2674" spans="3:11" x14ac:dyDescent="0.35">
      <c r="C2674" s="100"/>
      <c r="D2674" s="100"/>
      <c r="E2674" s="100"/>
      <c r="F2674" s="100"/>
      <c r="K2674" s="100"/>
    </row>
    <row r="2675" spans="3:11" x14ac:dyDescent="0.35">
      <c r="C2675" s="100"/>
      <c r="D2675" s="100"/>
      <c r="E2675" s="100"/>
      <c r="F2675" s="100"/>
      <c r="K2675" s="100"/>
    </row>
    <row r="2676" spans="3:11" x14ac:dyDescent="0.35">
      <c r="C2676" s="100"/>
      <c r="D2676" s="100"/>
      <c r="E2676" s="100"/>
      <c r="F2676" s="100"/>
      <c r="K2676" s="100"/>
    </row>
    <row r="2677" spans="3:11" x14ac:dyDescent="0.35">
      <c r="C2677" s="100"/>
      <c r="D2677" s="100"/>
      <c r="E2677" s="100"/>
      <c r="F2677" s="100"/>
      <c r="K2677" s="100"/>
    </row>
    <row r="2678" spans="3:11" x14ac:dyDescent="0.35">
      <c r="C2678" s="100"/>
      <c r="D2678" s="100"/>
      <c r="E2678" s="100"/>
      <c r="F2678" s="100"/>
      <c r="K2678" s="100"/>
    </row>
    <row r="2679" spans="3:11" x14ac:dyDescent="0.35">
      <c r="C2679" s="100"/>
      <c r="D2679" s="100"/>
      <c r="E2679" s="100"/>
      <c r="F2679" s="100"/>
      <c r="K2679" s="100"/>
    </row>
    <row r="2680" spans="3:11" x14ac:dyDescent="0.35">
      <c r="C2680" s="100"/>
      <c r="D2680" s="100"/>
      <c r="E2680" s="100"/>
      <c r="F2680" s="100"/>
      <c r="K2680" s="100"/>
    </row>
    <row r="2681" spans="3:11" x14ac:dyDescent="0.35">
      <c r="C2681" s="100"/>
      <c r="D2681" s="100"/>
      <c r="E2681" s="100"/>
      <c r="F2681" s="100"/>
      <c r="K2681" s="100"/>
    </row>
    <row r="2682" spans="3:11" x14ac:dyDescent="0.35">
      <c r="C2682" s="100"/>
      <c r="D2682" s="100"/>
      <c r="E2682" s="100"/>
      <c r="F2682" s="100"/>
      <c r="K2682" s="100"/>
    </row>
    <row r="2683" spans="3:11" x14ac:dyDescent="0.35">
      <c r="C2683" s="100"/>
      <c r="D2683" s="100"/>
      <c r="E2683" s="100"/>
      <c r="F2683" s="100"/>
      <c r="K2683" s="100"/>
    </row>
    <row r="2684" spans="3:11" x14ac:dyDescent="0.35">
      <c r="C2684" s="100"/>
      <c r="D2684" s="100"/>
      <c r="E2684" s="100"/>
      <c r="F2684" s="100"/>
      <c r="K2684" s="100"/>
    </row>
    <row r="2685" spans="3:11" x14ac:dyDescent="0.35">
      <c r="C2685" s="100"/>
      <c r="D2685" s="100"/>
      <c r="E2685" s="100"/>
      <c r="F2685" s="100"/>
      <c r="K2685" s="100"/>
    </row>
    <row r="2686" spans="3:11" x14ac:dyDescent="0.35">
      <c r="C2686" s="100"/>
      <c r="D2686" s="100"/>
      <c r="E2686" s="100"/>
      <c r="F2686" s="100"/>
      <c r="K2686" s="100"/>
    </row>
    <row r="2687" spans="3:11" x14ac:dyDescent="0.35">
      <c r="C2687" s="100"/>
      <c r="D2687" s="100"/>
      <c r="E2687" s="100"/>
      <c r="F2687" s="100"/>
      <c r="K2687" s="100"/>
    </row>
    <row r="2688" spans="3:11" x14ac:dyDescent="0.35">
      <c r="C2688" s="100"/>
      <c r="D2688" s="100"/>
      <c r="E2688" s="100"/>
      <c r="F2688" s="100"/>
      <c r="K2688" s="100"/>
    </row>
    <row r="2689" spans="3:11" x14ac:dyDescent="0.35">
      <c r="C2689" s="100"/>
      <c r="D2689" s="100"/>
      <c r="E2689" s="100"/>
      <c r="F2689" s="100"/>
      <c r="K2689" s="100"/>
    </row>
    <row r="2690" spans="3:11" x14ac:dyDescent="0.35">
      <c r="C2690" s="100"/>
      <c r="D2690" s="100"/>
      <c r="E2690" s="100"/>
      <c r="F2690" s="100"/>
      <c r="K2690" s="100"/>
    </row>
    <row r="2691" spans="3:11" x14ac:dyDescent="0.35">
      <c r="C2691" s="100"/>
      <c r="D2691" s="100"/>
      <c r="E2691" s="100"/>
      <c r="F2691" s="100"/>
      <c r="K2691" s="100"/>
    </row>
    <row r="2692" spans="3:11" x14ac:dyDescent="0.35">
      <c r="C2692" s="100"/>
      <c r="D2692" s="100"/>
      <c r="E2692" s="100"/>
      <c r="F2692" s="100"/>
      <c r="K2692" s="100"/>
    </row>
    <row r="2693" spans="3:11" x14ac:dyDescent="0.35">
      <c r="C2693" s="100"/>
      <c r="D2693" s="100"/>
      <c r="E2693" s="100"/>
      <c r="F2693" s="100"/>
      <c r="K2693" s="100"/>
    </row>
    <row r="2694" spans="3:11" x14ac:dyDescent="0.35">
      <c r="C2694" s="100"/>
      <c r="D2694" s="100"/>
      <c r="E2694" s="100"/>
      <c r="F2694" s="100"/>
      <c r="K2694" s="100"/>
    </row>
    <row r="2695" spans="3:11" x14ac:dyDescent="0.35">
      <c r="C2695" s="100"/>
      <c r="D2695" s="100"/>
      <c r="E2695" s="100"/>
      <c r="F2695" s="100"/>
      <c r="K2695" s="100"/>
    </row>
    <row r="2696" spans="3:11" x14ac:dyDescent="0.35">
      <c r="C2696" s="100"/>
      <c r="D2696" s="100"/>
      <c r="E2696" s="100"/>
      <c r="F2696" s="100"/>
      <c r="K2696" s="100"/>
    </row>
    <row r="2697" spans="3:11" x14ac:dyDescent="0.35">
      <c r="C2697" s="100"/>
      <c r="D2697" s="100"/>
      <c r="E2697" s="100"/>
      <c r="F2697" s="100"/>
      <c r="K2697" s="100"/>
    </row>
    <row r="2698" spans="3:11" x14ac:dyDescent="0.35">
      <c r="C2698" s="100"/>
      <c r="D2698" s="100"/>
      <c r="E2698" s="100"/>
      <c r="F2698" s="100"/>
      <c r="K2698" s="100"/>
    </row>
    <row r="2699" spans="3:11" x14ac:dyDescent="0.35">
      <c r="C2699" s="100"/>
      <c r="D2699" s="100"/>
      <c r="E2699" s="100"/>
      <c r="F2699" s="100"/>
      <c r="K2699" s="100"/>
    </row>
    <row r="2700" spans="3:11" x14ac:dyDescent="0.35">
      <c r="C2700" s="100"/>
      <c r="D2700" s="100"/>
      <c r="E2700" s="100"/>
      <c r="F2700" s="100"/>
      <c r="K2700" s="100"/>
    </row>
    <row r="2701" spans="3:11" x14ac:dyDescent="0.35">
      <c r="C2701" s="100"/>
      <c r="D2701" s="100"/>
      <c r="E2701" s="100"/>
      <c r="F2701" s="100"/>
      <c r="K2701" s="100"/>
    </row>
    <row r="2702" spans="3:11" x14ac:dyDescent="0.35">
      <c r="C2702" s="100"/>
      <c r="D2702" s="100"/>
      <c r="E2702" s="100"/>
      <c r="F2702" s="100"/>
      <c r="K2702" s="100"/>
    </row>
    <row r="2703" spans="3:11" x14ac:dyDescent="0.35">
      <c r="C2703" s="100"/>
      <c r="D2703" s="100"/>
      <c r="E2703" s="100"/>
      <c r="F2703" s="100"/>
      <c r="K2703" s="100"/>
    </row>
    <row r="2704" spans="3:11" x14ac:dyDescent="0.35">
      <c r="C2704" s="100"/>
      <c r="D2704" s="100"/>
      <c r="E2704" s="100"/>
      <c r="F2704" s="100"/>
      <c r="K2704" s="100"/>
    </row>
    <row r="2705" spans="3:11" x14ac:dyDescent="0.35">
      <c r="C2705" s="100"/>
      <c r="D2705" s="100"/>
      <c r="E2705" s="100"/>
      <c r="F2705" s="100"/>
      <c r="K2705" s="100"/>
    </row>
    <row r="2706" spans="3:11" x14ac:dyDescent="0.35">
      <c r="C2706" s="100"/>
      <c r="D2706" s="100"/>
      <c r="E2706" s="100"/>
      <c r="F2706" s="100"/>
      <c r="K2706" s="100"/>
    </row>
    <row r="2707" spans="3:11" x14ac:dyDescent="0.35">
      <c r="C2707" s="100"/>
      <c r="D2707" s="100"/>
      <c r="E2707" s="100"/>
      <c r="F2707" s="100"/>
      <c r="K2707" s="100"/>
    </row>
    <row r="2708" spans="3:11" x14ac:dyDescent="0.35">
      <c r="C2708" s="100"/>
      <c r="D2708" s="100"/>
      <c r="E2708" s="100"/>
      <c r="F2708" s="100"/>
      <c r="K2708" s="100"/>
    </row>
    <row r="2709" spans="3:11" x14ac:dyDescent="0.35">
      <c r="C2709" s="100"/>
      <c r="D2709" s="100"/>
      <c r="E2709" s="100"/>
      <c r="F2709" s="100"/>
      <c r="K2709" s="100"/>
    </row>
    <row r="2710" spans="3:11" x14ac:dyDescent="0.35">
      <c r="C2710" s="100"/>
      <c r="D2710" s="100"/>
      <c r="E2710" s="100"/>
      <c r="F2710" s="100"/>
      <c r="K2710" s="100"/>
    </row>
    <row r="2711" spans="3:11" x14ac:dyDescent="0.35">
      <c r="C2711" s="100"/>
      <c r="D2711" s="100"/>
      <c r="E2711" s="100"/>
      <c r="F2711" s="100"/>
      <c r="K2711" s="100"/>
    </row>
    <row r="2712" spans="3:11" x14ac:dyDescent="0.35">
      <c r="C2712" s="100"/>
      <c r="D2712" s="100"/>
      <c r="E2712" s="100"/>
      <c r="F2712" s="100"/>
      <c r="K2712" s="100"/>
    </row>
    <row r="2713" spans="3:11" x14ac:dyDescent="0.35">
      <c r="C2713" s="100"/>
      <c r="D2713" s="100"/>
      <c r="E2713" s="100"/>
      <c r="F2713" s="100"/>
      <c r="K2713" s="100"/>
    </row>
    <row r="2714" spans="3:11" x14ac:dyDescent="0.35">
      <c r="C2714" s="100"/>
      <c r="D2714" s="100"/>
      <c r="E2714" s="100"/>
      <c r="F2714" s="100"/>
      <c r="K2714" s="100"/>
    </row>
    <row r="2715" spans="3:11" x14ac:dyDescent="0.35">
      <c r="C2715" s="100"/>
      <c r="D2715" s="100"/>
      <c r="E2715" s="100"/>
      <c r="F2715" s="100"/>
      <c r="K2715" s="100"/>
    </row>
    <row r="2716" spans="3:11" x14ac:dyDescent="0.35">
      <c r="C2716" s="100"/>
      <c r="D2716" s="100"/>
      <c r="E2716" s="100"/>
      <c r="F2716" s="100"/>
      <c r="K2716" s="100"/>
    </row>
    <row r="2717" spans="3:11" x14ac:dyDescent="0.35">
      <c r="C2717" s="100"/>
      <c r="D2717" s="100"/>
      <c r="E2717" s="100"/>
      <c r="F2717" s="100"/>
      <c r="K2717" s="100"/>
    </row>
    <row r="2718" spans="3:11" x14ac:dyDescent="0.35">
      <c r="C2718" s="100"/>
      <c r="D2718" s="100"/>
      <c r="E2718" s="100"/>
      <c r="F2718" s="100"/>
      <c r="K2718" s="100"/>
    </row>
    <row r="2719" spans="3:11" x14ac:dyDescent="0.35">
      <c r="C2719" s="100"/>
      <c r="D2719" s="100"/>
      <c r="E2719" s="100"/>
      <c r="F2719" s="100"/>
      <c r="K2719" s="100"/>
    </row>
    <row r="2720" spans="3:11" x14ac:dyDescent="0.35">
      <c r="C2720" s="100"/>
      <c r="D2720" s="100"/>
      <c r="E2720" s="100"/>
      <c r="F2720" s="100"/>
      <c r="K2720" s="100"/>
    </row>
    <row r="2721" spans="3:11" x14ac:dyDescent="0.35">
      <c r="C2721" s="100"/>
      <c r="D2721" s="100"/>
      <c r="E2721" s="100"/>
      <c r="F2721" s="100"/>
      <c r="K2721" s="100"/>
    </row>
    <row r="2722" spans="3:11" x14ac:dyDescent="0.35">
      <c r="C2722" s="100"/>
      <c r="D2722" s="100"/>
      <c r="E2722" s="100"/>
      <c r="F2722" s="100"/>
      <c r="K2722" s="100"/>
    </row>
    <row r="2723" spans="3:11" x14ac:dyDescent="0.35">
      <c r="C2723" s="100"/>
      <c r="D2723" s="100"/>
      <c r="E2723" s="100"/>
      <c r="F2723" s="100"/>
      <c r="K2723" s="100"/>
    </row>
    <row r="2724" spans="3:11" x14ac:dyDescent="0.35">
      <c r="C2724" s="100"/>
      <c r="D2724" s="100"/>
      <c r="E2724" s="100"/>
      <c r="F2724" s="100"/>
      <c r="K2724" s="100"/>
    </row>
    <row r="2725" spans="3:11" x14ac:dyDescent="0.35">
      <c r="C2725" s="100"/>
      <c r="D2725" s="100"/>
      <c r="E2725" s="100"/>
      <c r="F2725" s="100"/>
      <c r="K2725" s="100"/>
    </row>
    <row r="2726" spans="3:11" x14ac:dyDescent="0.35">
      <c r="C2726" s="100"/>
      <c r="D2726" s="100"/>
      <c r="E2726" s="100"/>
      <c r="F2726" s="100"/>
      <c r="K2726" s="100"/>
    </row>
    <row r="2727" spans="3:11" x14ac:dyDescent="0.35">
      <c r="C2727" s="100"/>
      <c r="D2727" s="100"/>
      <c r="E2727" s="100"/>
      <c r="F2727" s="100"/>
      <c r="K2727" s="100"/>
    </row>
    <row r="2728" spans="3:11" x14ac:dyDescent="0.35">
      <c r="C2728" s="100"/>
      <c r="D2728" s="100"/>
      <c r="E2728" s="100"/>
      <c r="F2728" s="100"/>
      <c r="K2728" s="100"/>
    </row>
    <row r="2729" spans="3:11" x14ac:dyDescent="0.35">
      <c r="C2729" s="100"/>
      <c r="D2729" s="100"/>
      <c r="E2729" s="100"/>
      <c r="F2729" s="100"/>
      <c r="K2729" s="100"/>
    </row>
    <row r="2730" spans="3:11" x14ac:dyDescent="0.35">
      <c r="C2730" s="100"/>
      <c r="D2730" s="100"/>
      <c r="E2730" s="100"/>
      <c r="F2730" s="100"/>
      <c r="K2730" s="100"/>
    </row>
    <row r="2731" spans="3:11" x14ac:dyDescent="0.35">
      <c r="C2731" s="100"/>
      <c r="D2731" s="100"/>
      <c r="E2731" s="100"/>
      <c r="F2731" s="100"/>
      <c r="K2731" s="100"/>
    </row>
    <row r="2732" spans="3:11" x14ac:dyDescent="0.35">
      <c r="C2732" s="100"/>
      <c r="D2732" s="100"/>
      <c r="E2732" s="100"/>
      <c r="F2732" s="100"/>
      <c r="K2732" s="100"/>
    </row>
    <row r="2733" spans="3:11" x14ac:dyDescent="0.35">
      <c r="C2733" s="100"/>
      <c r="D2733" s="100"/>
      <c r="E2733" s="100"/>
      <c r="F2733" s="100"/>
      <c r="K2733" s="100"/>
    </row>
    <row r="2734" spans="3:11" x14ac:dyDescent="0.35">
      <c r="C2734" s="100"/>
      <c r="D2734" s="100"/>
      <c r="E2734" s="100"/>
      <c r="F2734" s="100"/>
      <c r="K2734" s="100"/>
    </row>
    <row r="2735" spans="3:11" x14ac:dyDescent="0.35">
      <c r="C2735" s="100"/>
      <c r="D2735" s="100"/>
      <c r="E2735" s="100"/>
      <c r="F2735" s="100"/>
      <c r="K2735" s="100"/>
    </row>
    <row r="2736" spans="3:11" x14ac:dyDescent="0.35">
      <c r="C2736" s="100"/>
      <c r="D2736" s="100"/>
      <c r="E2736" s="100"/>
      <c r="F2736" s="100"/>
      <c r="K2736" s="100"/>
    </row>
    <row r="2737" spans="3:11" x14ac:dyDescent="0.35">
      <c r="C2737" s="100"/>
      <c r="D2737" s="100"/>
      <c r="E2737" s="100"/>
      <c r="F2737" s="100"/>
      <c r="K2737" s="100"/>
    </row>
    <row r="2738" spans="3:11" x14ac:dyDescent="0.35">
      <c r="C2738" s="100"/>
      <c r="D2738" s="100"/>
      <c r="E2738" s="100"/>
      <c r="F2738" s="100"/>
      <c r="K2738" s="100"/>
    </row>
    <row r="2739" spans="3:11" x14ac:dyDescent="0.35">
      <c r="C2739" s="100"/>
      <c r="D2739" s="100"/>
      <c r="E2739" s="100"/>
      <c r="F2739" s="100"/>
      <c r="K2739" s="100"/>
    </row>
    <row r="2740" spans="3:11" x14ac:dyDescent="0.35">
      <c r="C2740" s="100"/>
      <c r="D2740" s="100"/>
      <c r="E2740" s="100"/>
      <c r="F2740" s="100"/>
      <c r="K2740" s="100"/>
    </row>
    <row r="2741" spans="3:11" x14ac:dyDescent="0.35">
      <c r="C2741" s="100"/>
      <c r="D2741" s="100"/>
      <c r="E2741" s="100"/>
      <c r="F2741" s="100"/>
      <c r="K2741" s="100"/>
    </row>
    <row r="2742" spans="3:11" x14ac:dyDescent="0.35">
      <c r="C2742" s="100"/>
      <c r="D2742" s="100"/>
      <c r="E2742" s="100"/>
      <c r="F2742" s="100"/>
      <c r="K2742" s="100"/>
    </row>
    <row r="2743" spans="3:11" x14ac:dyDescent="0.35">
      <c r="C2743" s="100"/>
      <c r="D2743" s="100"/>
      <c r="E2743" s="100"/>
      <c r="F2743" s="100"/>
      <c r="K2743" s="100"/>
    </row>
    <row r="2744" spans="3:11" x14ac:dyDescent="0.35">
      <c r="C2744" s="100"/>
      <c r="D2744" s="100"/>
      <c r="E2744" s="100"/>
      <c r="F2744" s="100"/>
      <c r="K2744" s="100"/>
    </row>
    <row r="2745" spans="3:11" x14ac:dyDescent="0.35">
      <c r="C2745" s="100"/>
      <c r="D2745" s="100"/>
      <c r="E2745" s="100"/>
      <c r="F2745" s="100"/>
      <c r="K2745" s="100"/>
    </row>
    <row r="2746" spans="3:11" x14ac:dyDescent="0.35">
      <c r="C2746" s="100"/>
      <c r="D2746" s="100"/>
      <c r="E2746" s="100"/>
      <c r="F2746" s="100"/>
      <c r="K2746" s="100"/>
    </row>
    <row r="2747" spans="3:11" x14ac:dyDescent="0.35">
      <c r="C2747" s="100"/>
      <c r="D2747" s="100"/>
      <c r="E2747" s="100"/>
      <c r="F2747" s="100"/>
      <c r="K2747" s="100"/>
    </row>
    <row r="2748" spans="3:11" x14ac:dyDescent="0.35">
      <c r="C2748" s="100"/>
      <c r="D2748" s="100"/>
      <c r="E2748" s="100"/>
      <c r="F2748" s="100"/>
      <c r="K2748" s="100"/>
    </row>
    <row r="2749" spans="3:11" x14ac:dyDescent="0.35">
      <c r="C2749" s="100"/>
      <c r="D2749" s="100"/>
      <c r="E2749" s="100"/>
      <c r="F2749" s="100"/>
      <c r="K2749" s="100"/>
    </row>
    <row r="2750" spans="3:11" x14ac:dyDescent="0.35">
      <c r="C2750" s="100"/>
      <c r="D2750" s="100"/>
      <c r="E2750" s="100"/>
      <c r="F2750" s="100"/>
      <c r="K2750" s="100"/>
    </row>
    <row r="2751" spans="3:11" x14ac:dyDescent="0.35">
      <c r="C2751" s="100"/>
      <c r="D2751" s="100"/>
      <c r="E2751" s="100"/>
      <c r="F2751" s="100"/>
      <c r="K2751" s="100"/>
    </row>
    <row r="2752" spans="3:11" x14ac:dyDescent="0.35">
      <c r="C2752" s="100"/>
      <c r="D2752" s="100"/>
      <c r="E2752" s="100"/>
      <c r="F2752" s="100"/>
      <c r="K2752" s="100"/>
    </row>
    <row r="2753" spans="3:11" x14ac:dyDescent="0.35">
      <c r="C2753" s="100"/>
      <c r="D2753" s="100"/>
      <c r="E2753" s="100"/>
      <c r="F2753" s="100"/>
      <c r="K2753" s="100"/>
    </row>
    <row r="2754" spans="3:11" x14ac:dyDescent="0.35">
      <c r="C2754" s="100"/>
      <c r="D2754" s="100"/>
      <c r="E2754" s="100"/>
      <c r="F2754" s="100"/>
      <c r="K2754" s="100"/>
    </row>
    <row r="2755" spans="3:11" x14ac:dyDescent="0.35">
      <c r="C2755" s="100"/>
      <c r="D2755" s="100"/>
      <c r="E2755" s="100"/>
      <c r="F2755" s="100"/>
      <c r="K2755" s="100"/>
    </row>
    <row r="2756" spans="3:11" x14ac:dyDescent="0.35">
      <c r="C2756" s="100"/>
      <c r="D2756" s="100"/>
      <c r="E2756" s="100"/>
      <c r="F2756" s="100"/>
      <c r="K2756" s="100"/>
    </row>
    <row r="2757" spans="3:11" x14ac:dyDescent="0.35">
      <c r="C2757" s="100"/>
      <c r="D2757" s="100"/>
      <c r="E2757" s="100"/>
      <c r="F2757" s="100"/>
      <c r="K2757" s="100"/>
    </row>
    <row r="2758" spans="3:11" x14ac:dyDescent="0.35">
      <c r="C2758" s="100"/>
      <c r="D2758" s="100"/>
      <c r="E2758" s="100"/>
      <c r="F2758" s="100"/>
      <c r="K2758" s="100"/>
    </row>
    <row r="2759" spans="3:11" x14ac:dyDescent="0.35">
      <c r="C2759" s="100"/>
      <c r="D2759" s="100"/>
      <c r="E2759" s="100"/>
      <c r="F2759" s="100"/>
      <c r="K2759" s="100"/>
    </row>
    <row r="2760" spans="3:11" x14ac:dyDescent="0.35">
      <c r="C2760" s="100"/>
      <c r="D2760" s="100"/>
      <c r="E2760" s="100"/>
      <c r="F2760" s="100"/>
      <c r="K2760" s="100"/>
    </row>
    <row r="2761" spans="3:11" x14ac:dyDescent="0.35">
      <c r="C2761" s="100"/>
      <c r="D2761" s="100"/>
      <c r="E2761" s="100"/>
      <c r="F2761" s="100"/>
      <c r="K2761" s="100"/>
    </row>
    <row r="2762" spans="3:11" x14ac:dyDescent="0.35">
      <c r="C2762" s="100"/>
      <c r="D2762" s="100"/>
      <c r="E2762" s="100"/>
      <c r="F2762" s="100"/>
      <c r="K2762" s="100"/>
    </row>
    <row r="2763" spans="3:11" x14ac:dyDescent="0.35">
      <c r="C2763" s="100"/>
      <c r="D2763" s="100"/>
      <c r="E2763" s="100"/>
      <c r="F2763" s="100"/>
      <c r="K2763" s="100"/>
    </row>
    <row r="2764" spans="3:11" x14ac:dyDescent="0.35">
      <c r="C2764" s="100"/>
      <c r="D2764" s="100"/>
      <c r="E2764" s="100"/>
      <c r="F2764" s="100"/>
      <c r="K2764" s="100"/>
    </row>
    <row r="2765" spans="3:11" x14ac:dyDescent="0.35">
      <c r="C2765" s="100"/>
      <c r="D2765" s="100"/>
      <c r="E2765" s="100"/>
      <c r="F2765" s="100"/>
      <c r="K2765" s="100"/>
    </row>
    <row r="2766" spans="3:11" x14ac:dyDescent="0.35">
      <c r="C2766" s="100"/>
      <c r="D2766" s="100"/>
      <c r="E2766" s="100"/>
      <c r="F2766" s="100"/>
      <c r="K2766" s="100"/>
    </row>
    <row r="2767" spans="3:11" x14ac:dyDescent="0.35">
      <c r="C2767" s="100"/>
      <c r="D2767" s="100"/>
      <c r="E2767" s="100"/>
      <c r="F2767" s="100"/>
      <c r="K2767" s="100"/>
    </row>
    <row r="2768" spans="3:11" x14ac:dyDescent="0.35">
      <c r="C2768" s="100"/>
      <c r="D2768" s="100"/>
      <c r="E2768" s="100"/>
      <c r="F2768" s="100"/>
      <c r="K2768" s="100"/>
    </row>
    <row r="2769" spans="3:11" x14ac:dyDescent="0.35">
      <c r="C2769" s="100"/>
      <c r="D2769" s="100"/>
      <c r="E2769" s="100"/>
      <c r="F2769" s="100"/>
      <c r="K2769" s="100"/>
    </row>
    <row r="2770" spans="3:11" x14ac:dyDescent="0.35">
      <c r="C2770" s="100"/>
      <c r="D2770" s="100"/>
      <c r="E2770" s="100"/>
      <c r="F2770" s="100"/>
      <c r="K2770" s="100"/>
    </row>
    <row r="2771" spans="3:11" x14ac:dyDescent="0.35">
      <c r="C2771" s="100"/>
      <c r="D2771" s="100"/>
      <c r="E2771" s="100"/>
      <c r="F2771" s="100"/>
      <c r="K2771" s="100"/>
    </row>
    <row r="2772" spans="3:11" x14ac:dyDescent="0.35">
      <c r="C2772" s="100"/>
      <c r="D2772" s="100"/>
      <c r="E2772" s="100"/>
      <c r="F2772" s="100"/>
      <c r="K2772" s="100"/>
    </row>
    <row r="2773" spans="3:11" x14ac:dyDescent="0.35">
      <c r="C2773" s="100"/>
      <c r="D2773" s="100"/>
      <c r="E2773" s="100"/>
      <c r="F2773" s="100"/>
      <c r="K2773" s="100"/>
    </row>
    <row r="2774" spans="3:11" x14ac:dyDescent="0.35">
      <c r="C2774" s="100"/>
      <c r="D2774" s="100"/>
      <c r="E2774" s="100"/>
      <c r="F2774" s="100"/>
      <c r="K2774" s="100"/>
    </row>
    <row r="2775" spans="3:11" x14ac:dyDescent="0.35">
      <c r="C2775" s="100"/>
      <c r="D2775" s="100"/>
      <c r="E2775" s="100"/>
      <c r="F2775" s="100"/>
      <c r="K2775" s="100"/>
    </row>
    <row r="2776" spans="3:11" x14ac:dyDescent="0.35">
      <c r="C2776" s="100"/>
      <c r="D2776" s="100"/>
      <c r="E2776" s="100"/>
      <c r="F2776" s="100"/>
      <c r="K2776" s="100"/>
    </row>
    <row r="2777" spans="3:11" x14ac:dyDescent="0.35">
      <c r="C2777" s="100"/>
      <c r="D2777" s="100"/>
      <c r="E2777" s="100"/>
      <c r="F2777" s="100"/>
      <c r="K2777" s="100"/>
    </row>
    <row r="2778" spans="3:11" x14ac:dyDescent="0.35">
      <c r="C2778" s="100"/>
      <c r="D2778" s="100"/>
      <c r="E2778" s="100"/>
      <c r="F2778" s="100"/>
      <c r="K2778" s="100"/>
    </row>
    <row r="2779" spans="3:11" x14ac:dyDescent="0.35">
      <c r="C2779" s="100"/>
      <c r="D2779" s="100"/>
      <c r="E2779" s="100"/>
      <c r="F2779" s="100"/>
      <c r="K2779" s="100"/>
    </row>
    <row r="2780" spans="3:11" x14ac:dyDescent="0.35">
      <c r="C2780" s="100"/>
      <c r="D2780" s="100"/>
      <c r="E2780" s="100"/>
      <c r="F2780" s="100"/>
      <c r="K2780" s="100"/>
    </row>
    <row r="2781" spans="3:11" x14ac:dyDescent="0.35">
      <c r="C2781" s="100"/>
      <c r="D2781" s="100"/>
      <c r="E2781" s="100"/>
      <c r="F2781" s="100"/>
      <c r="K2781" s="100"/>
    </row>
    <row r="2782" spans="3:11" x14ac:dyDescent="0.35">
      <c r="C2782" s="100"/>
      <c r="D2782" s="100"/>
      <c r="E2782" s="100"/>
      <c r="F2782" s="100"/>
      <c r="K2782" s="100"/>
    </row>
    <row r="2783" spans="3:11" x14ac:dyDescent="0.35">
      <c r="C2783" s="100"/>
      <c r="D2783" s="100"/>
      <c r="E2783" s="100"/>
      <c r="F2783" s="100"/>
      <c r="K2783" s="100"/>
    </row>
    <row r="2784" spans="3:11" x14ac:dyDescent="0.35">
      <c r="C2784" s="100"/>
      <c r="D2784" s="100"/>
      <c r="E2784" s="100"/>
      <c r="F2784" s="100"/>
      <c r="K2784" s="100"/>
    </row>
    <row r="2785" spans="3:11" x14ac:dyDescent="0.35">
      <c r="C2785" s="100"/>
      <c r="D2785" s="100"/>
      <c r="E2785" s="100"/>
      <c r="F2785" s="100"/>
      <c r="K2785" s="100"/>
    </row>
    <row r="2786" spans="3:11" x14ac:dyDescent="0.35">
      <c r="C2786" s="100"/>
      <c r="D2786" s="100"/>
      <c r="E2786" s="100"/>
      <c r="F2786" s="100"/>
      <c r="K2786" s="100"/>
    </row>
    <row r="2787" spans="3:11" x14ac:dyDescent="0.35">
      <c r="C2787" s="100"/>
      <c r="D2787" s="100"/>
      <c r="E2787" s="100"/>
      <c r="F2787" s="100"/>
      <c r="K2787" s="100"/>
    </row>
    <row r="2788" spans="3:11" x14ac:dyDescent="0.35">
      <c r="C2788" s="100"/>
      <c r="D2788" s="100"/>
      <c r="E2788" s="100"/>
      <c r="F2788" s="100"/>
      <c r="K2788" s="100"/>
    </row>
    <row r="2789" spans="3:11" x14ac:dyDescent="0.35">
      <c r="C2789" s="100"/>
      <c r="D2789" s="100"/>
      <c r="E2789" s="100"/>
      <c r="F2789" s="100"/>
      <c r="K2789" s="100"/>
    </row>
    <row r="2790" spans="3:11" x14ac:dyDescent="0.35">
      <c r="C2790" s="100"/>
      <c r="D2790" s="100"/>
      <c r="E2790" s="100"/>
      <c r="F2790" s="100"/>
      <c r="K2790" s="100"/>
    </row>
    <row r="2791" spans="3:11" x14ac:dyDescent="0.35">
      <c r="C2791" s="100"/>
      <c r="D2791" s="100"/>
      <c r="E2791" s="100"/>
      <c r="F2791" s="100"/>
      <c r="K2791" s="100"/>
    </row>
    <row r="2792" spans="3:11" x14ac:dyDescent="0.35">
      <c r="C2792" s="100"/>
      <c r="D2792" s="100"/>
      <c r="E2792" s="100"/>
      <c r="F2792" s="100"/>
      <c r="K2792" s="100"/>
    </row>
    <row r="2793" spans="3:11" x14ac:dyDescent="0.35">
      <c r="C2793" s="100"/>
      <c r="D2793" s="100"/>
      <c r="E2793" s="100"/>
      <c r="F2793" s="100"/>
      <c r="K2793" s="100"/>
    </row>
    <row r="2794" spans="3:11" x14ac:dyDescent="0.35">
      <c r="C2794" s="100"/>
      <c r="D2794" s="100"/>
      <c r="E2794" s="100"/>
      <c r="F2794" s="100"/>
      <c r="K2794" s="100"/>
    </row>
    <row r="2795" spans="3:11" x14ac:dyDescent="0.35">
      <c r="C2795" s="100"/>
      <c r="D2795" s="100"/>
      <c r="E2795" s="100"/>
      <c r="F2795" s="100"/>
      <c r="K2795" s="100"/>
    </row>
    <row r="2796" spans="3:11" x14ac:dyDescent="0.35">
      <c r="C2796" s="100"/>
      <c r="D2796" s="100"/>
      <c r="E2796" s="100"/>
      <c r="F2796" s="100"/>
      <c r="K2796" s="100"/>
    </row>
    <row r="2797" spans="3:11" x14ac:dyDescent="0.35">
      <c r="C2797" s="100"/>
      <c r="D2797" s="100"/>
      <c r="E2797" s="100"/>
      <c r="F2797" s="100"/>
      <c r="K2797" s="100"/>
    </row>
    <row r="2798" spans="3:11" x14ac:dyDescent="0.35">
      <c r="C2798" s="100"/>
      <c r="D2798" s="100"/>
      <c r="E2798" s="100"/>
      <c r="F2798" s="100"/>
      <c r="K2798" s="100"/>
    </row>
    <row r="2799" spans="3:11" x14ac:dyDescent="0.35">
      <c r="C2799" s="100"/>
      <c r="D2799" s="100"/>
      <c r="E2799" s="100"/>
      <c r="F2799" s="100"/>
      <c r="K2799" s="100"/>
    </row>
    <row r="2800" spans="3:11" x14ac:dyDescent="0.35">
      <c r="C2800" s="100"/>
      <c r="D2800" s="100"/>
      <c r="E2800" s="100"/>
      <c r="F2800" s="100"/>
      <c r="K2800" s="100"/>
    </row>
    <row r="2801" spans="3:11" x14ac:dyDescent="0.35">
      <c r="C2801" s="100"/>
      <c r="D2801" s="100"/>
      <c r="E2801" s="100"/>
      <c r="F2801" s="100"/>
      <c r="K2801" s="100"/>
    </row>
    <row r="2802" spans="3:11" x14ac:dyDescent="0.35">
      <c r="C2802" s="100"/>
      <c r="D2802" s="100"/>
      <c r="E2802" s="100"/>
      <c r="F2802" s="100"/>
      <c r="K2802" s="100"/>
    </row>
    <row r="2803" spans="3:11" x14ac:dyDescent="0.35">
      <c r="C2803" s="100"/>
      <c r="D2803" s="100"/>
      <c r="E2803" s="100"/>
      <c r="F2803" s="100"/>
      <c r="K2803" s="100"/>
    </row>
    <row r="2804" spans="3:11" x14ac:dyDescent="0.35">
      <c r="C2804" s="100"/>
      <c r="D2804" s="100"/>
      <c r="E2804" s="100"/>
      <c r="F2804" s="100"/>
      <c r="K2804" s="100"/>
    </row>
    <row r="2805" spans="3:11" x14ac:dyDescent="0.35">
      <c r="C2805" s="100"/>
      <c r="D2805" s="100"/>
      <c r="E2805" s="100"/>
      <c r="F2805" s="100"/>
      <c r="K2805" s="100"/>
    </row>
    <row r="2806" spans="3:11" x14ac:dyDescent="0.35">
      <c r="C2806" s="100"/>
      <c r="D2806" s="100"/>
      <c r="E2806" s="100"/>
      <c r="F2806" s="100"/>
      <c r="K2806" s="100"/>
    </row>
    <row r="2807" spans="3:11" x14ac:dyDescent="0.35">
      <c r="C2807" s="100"/>
      <c r="D2807" s="100"/>
      <c r="E2807" s="100"/>
      <c r="F2807" s="100"/>
      <c r="K2807" s="100"/>
    </row>
    <row r="2808" spans="3:11" x14ac:dyDescent="0.35">
      <c r="C2808" s="100"/>
      <c r="D2808" s="100"/>
      <c r="E2808" s="100"/>
      <c r="F2808" s="100"/>
      <c r="K2808" s="100"/>
    </row>
    <row r="2809" spans="3:11" x14ac:dyDescent="0.35">
      <c r="C2809" s="100"/>
      <c r="D2809" s="100"/>
      <c r="E2809" s="100"/>
      <c r="F2809" s="100"/>
      <c r="K2809" s="100"/>
    </row>
    <row r="2810" spans="3:11" x14ac:dyDescent="0.35">
      <c r="C2810" s="100"/>
      <c r="D2810" s="100"/>
      <c r="E2810" s="100"/>
      <c r="F2810" s="100"/>
      <c r="K2810" s="100"/>
    </row>
    <row r="2811" spans="3:11" x14ac:dyDescent="0.35">
      <c r="C2811" s="100"/>
      <c r="D2811" s="100"/>
      <c r="E2811" s="100"/>
      <c r="F2811" s="100"/>
      <c r="K2811" s="100"/>
    </row>
    <row r="2812" spans="3:11" x14ac:dyDescent="0.35">
      <c r="C2812" s="100"/>
      <c r="D2812" s="100"/>
      <c r="E2812" s="100"/>
      <c r="F2812" s="100"/>
      <c r="K2812" s="100"/>
    </row>
    <row r="2813" spans="3:11" x14ac:dyDescent="0.35">
      <c r="C2813" s="100"/>
      <c r="D2813" s="100"/>
      <c r="E2813" s="100"/>
      <c r="F2813" s="100"/>
      <c r="K2813" s="100"/>
    </row>
    <row r="2814" spans="3:11" x14ac:dyDescent="0.35">
      <c r="C2814" s="100"/>
      <c r="D2814" s="100"/>
      <c r="E2814" s="100"/>
      <c r="F2814" s="100"/>
      <c r="K2814" s="100"/>
    </row>
    <row r="2815" spans="3:11" x14ac:dyDescent="0.35">
      <c r="C2815" s="100"/>
      <c r="D2815" s="100"/>
      <c r="E2815" s="100"/>
      <c r="F2815" s="100"/>
      <c r="K2815" s="100"/>
    </row>
    <row r="2816" spans="3:11" x14ac:dyDescent="0.35">
      <c r="C2816" s="100"/>
      <c r="D2816" s="100"/>
      <c r="E2816" s="100"/>
      <c r="F2816" s="100"/>
      <c r="K2816" s="100"/>
    </row>
    <row r="2817" spans="3:11" x14ac:dyDescent="0.35">
      <c r="C2817" s="100"/>
      <c r="D2817" s="100"/>
      <c r="E2817" s="100"/>
      <c r="F2817" s="100"/>
      <c r="K2817" s="100"/>
    </row>
    <row r="2818" spans="3:11" x14ac:dyDescent="0.35">
      <c r="C2818" s="100"/>
      <c r="D2818" s="100"/>
      <c r="E2818" s="100"/>
      <c r="F2818" s="100"/>
      <c r="K2818" s="100"/>
    </row>
    <row r="2819" spans="3:11" x14ac:dyDescent="0.35">
      <c r="C2819" s="100"/>
      <c r="D2819" s="100"/>
      <c r="E2819" s="100"/>
      <c r="F2819" s="100"/>
      <c r="K2819" s="100"/>
    </row>
    <row r="2820" spans="3:11" x14ac:dyDescent="0.35">
      <c r="C2820" s="100"/>
      <c r="D2820" s="100"/>
      <c r="E2820" s="100"/>
      <c r="F2820" s="100"/>
      <c r="K2820" s="100"/>
    </row>
    <row r="2821" spans="3:11" x14ac:dyDescent="0.35">
      <c r="C2821" s="100"/>
      <c r="D2821" s="100"/>
      <c r="E2821" s="100"/>
      <c r="F2821" s="100"/>
      <c r="K2821" s="100"/>
    </row>
    <row r="2822" spans="3:11" x14ac:dyDescent="0.35">
      <c r="C2822" s="100"/>
      <c r="D2822" s="100"/>
      <c r="E2822" s="100"/>
      <c r="F2822" s="100"/>
      <c r="K2822" s="100"/>
    </row>
    <row r="2823" spans="3:11" x14ac:dyDescent="0.35">
      <c r="C2823" s="100"/>
      <c r="D2823" s="100"/>
      <c r="E2823" s="100"/>
      <c r="F2823" s="100"/>
      <c r="K2823" s="100"/>
    </row>
    <row r="2824" spans="3:11" x14ac:dyDescent="0.35">
      <c r="C2824" s="100"/>
      <c r="D2824" s="100"/>
      <c r="E2824" s="100"/>
      <c r="F2824" s="100"/>
      <c r="K2824" s="100"/>
    </row>
    <row r="2825" spans="3:11" x14ac:dyDescent="0.35">
      <c r="C2825" s="100"/>
      <c r="D2825" s="100"/>
      <c r="E2825" s="100"/>
      <c r="F2825" s="100"/>
      <c r="K2825" s="100"/>
    </row>
    <row r="2826" spans="3:11" x14ac:dyDescent="0.35">
      <c r="C2826" s="100"/>
      <c r="D2826" s="100"/>
      <c r="E2826" s="100"/>
      <c r="F2826" s="100"/>
      <c r="K2826" s="100"/>
    </row>
    <row r="2827" spans="3:11" x14ac:dyDescent="0.35">
      <c r="C2827" s="100"/>
      <c r="D2827" s="100"/>
      <c r="E2827" s="100"/>
      <c r="F2827" s="100"/>
      <c r="K2827" s="100"/>
    </row>
    <row r="2828" spans="3:11" x14ac:dyDescent="0.35">
      <c r="C2828" s="100"/>
      <c r="D2828" s="100"/>
      <c r="E2828" s="100"/>
      <c r="F2828" s="100"/>
      <c r="K2828" s="100"/>
    </row>
    <row r="2829" spans="3:11" x14ac:dyDescent="0.35">
      <c r="C2829" s="100"/>
      <c r="D2829" s="100"/>
      <c r="E2829" s="100"/>
      <c r="F2829" s="100"/>
      <c r="K2829" s="100"/>
    </row>
    <row r="2830" spans="3:11" x14ac:dyDescent="0.35">
      <c r="C2830" s="100"/>
      <c r="D2830" s="100"/>
      <c r="E2830" s="100"/>
      <c r="F2830" s="100"/>
      <c r="K2830" s="100"/>
    </row>
    <row r="2831" spans="3:11" x14ac:dyDescent="0.35">
      <c r="C2831" s="100"/>
      <c r="D2831" s="100"/>
      <c r="E2831" s="100"/>
      <c r="F2831" s="100"/>
      <c r="K2831" s="100"/>
    </row>
    <row r="2832" spans="3:11" x14ac:dyDescent="0.35">
      <c r="C2832" s="100"/>
      <c r="D2832" s="100"/>
      <c r="E2832" s="100"/>
      <c r="F2832" s="100"/>
      <c r="K2832" s="100"/>
    </row>
    <row r="2833" spans="3:11" x14ac:dyDescent="0.35">
      <c r="C2833" s="100"/>
      <c r="D2833" s="100"/>
      <c r="E2833" s="100"/>
      <c r="F2833" s="100"/>
      <c r="K2833" s="100"/>
    </row>
    <row r="2834" spans="3:11" x14ac:dyDescent="0.35">
      <c r="C2834" s="100"/>
      <c r="D2834" s="100"/>
      <c r="E2834" s="100"/>
      <c r="F2834" s="100"/>
      <c r="K2834" s="100"/>
    </row>
    <row r="2835" spans="3:11" x14ac:dyDescent="0.35">
      <c r="C2835" s="100"/>
      <c r="D2835" s="100"/>
      <c r="E2835" s="100"/>
      <c r="F2835" s="100"/>
      <c r="K2835" s="100"/>
    </row>
    <row r="2836" spans="3:11" x14ac:dyDescent="0.35">
      <c r="C2836" s="100"/>
      <c r="D2836" s="100"/>
      <c r="E2836" s="100"/>
      <c r="F2836" s="100"/>
      <c r="K2836" s="100"/>
    </row>
    <row r="2837" spans="3:11" x14ac:dyDescent="0.35">
      <c r="C2837" s="100"/>
      <c r="D2837" s="100"/>
      <c r="E2837" s="100"/>
      <c r="F2837" s="100"/>
      <c r="K2837" s="100"/>
    </row>
    <row r="2838" spans="3:11" x14ac:dyDescent="0.35">
      <c r="C2838" s="100"/>
      <c r="D2838" s="100"/>
      <c r="E2838" s="100"/>
      <c r="F2838" s="100"/>
      <c r="K2838" s="100"/>
    </row>
    <row r="2839" spans="3:11" x14ac:dyDescent="0.35">
      <c r="C2839" s="100"/>
      <c r="D2839" s="100"/>
      <c r="E2839" s="100"/>
      <c r="F2839" s="100"/>
      <c r="K2839" s="100"/>
    </row>
    <row r="2840" spans="3:11" x14ac:dyDescent="0.35">
      <c r="C2840" s="100"/>
      <c r="D2840" s="100"/>
      <c r="E2840" s="100"/>
      <c r="F2840" s="100"/>
      <c r="K2840" s="100"/>
    </row>
    <row r="2841" spans="3:11" x14ac:dyDescent="0.35">
      <c r="C2841" s="100"/>
      <c r="D2841" s="100"/>
      <c r="E2841" s="100"/>
      <c r="F2841" s="100"/>
      <c r="K2841" s="100"/>
    </row>
    <row r="2842" spans="3:11" x14ac:dyDescent="0.35">
      <c r="C2842" s="100"/>
      <c r="D2842" s="100"/>
      <c r="E2842" s="100"/>
      <c r="F2842" s="100"/>
      <c r="K2842" s="100"/>
    </row>
    <row r="2843" spans="3:11" x14ac:dyDescent="0.35">
      <c r="C2843" s="100"/>
      <c r="D2843" s="100"/>
      <c r="E2843" s="100"/>
      <c r="F2843" s="100"/>
      <c r="K2843" s="100"/>
    </row>
    <row r="2844" spans="3:11" x14ac:dyDescent="0.35">
      <c r="C2844" s="100"/>
      <c r="D2844" s="100"/>
      <c r="E2844" s="100"/>
      <c r="F2844" s="100"/>
      <c r="K2844" s="100"/>
    </row>
    <row r="2845" spans="3:11" x14ac:dyDescent="0.35">
      <c r="C2845" s="100"/>
      <c r="D2845" s="100"/>
      <c r="E2845" s="100"/>
      <c r="F2845" s="100"/>
      <c r="K2845" s="100"/>
    </row>
    <row r="2846" spans="3:11" x14ac:dyDescent="0.35">
      <c r="C2846" s="100"/>
      <c r="D2846" s="100"/>
      <c r="E2846" s="100"/>
      <c r="F2846" s="100"/>
      <c r="K2846" s="100"/>
    </row>
    <row r="2847" spans="3:11" x14ac:dyDescent="0.35">
      <c r="C2847" s="100"/>
      <c r="D2847" s="100"/>
      <c r="E2847" s="100"/>
      <c r="F2847" s="100"/>
      <c r="K2847" s="100"/>
    </row>
    <row r="2848" spans="3:11" x14ac:dyDescent="0.35">
      <c r="C2848" s="100"/>
      <c r="D2848" s="100"/>
      <c r="E2848" s="100"/>
      <c r="F2848" s="100"/>
      <c r="K2848" s="100"/>
    </row>
    <row r="2849" spans="3:11" x14ac:dyDescent="0.35">
      <c r="C2849" s="100"/>
      <c r="D2849" s="100"/>
      <c r="E2849" s="100"/>
      <c r="F2849" s="100"/>
      <c r="K2849" s="100"/>
    </row>
    <row r="2850" spans="3:11" x14ac:dyDescent="0.35">
      <c r="C2850" s="100"/>
      <c r="D2850" s="100"/>
      <c r="E2850" s="100"/>
      <c r="F2850" s="100"/>
      <c r="K2850" s="100"/>
    </row>
    <row r="2851" spans="3:11" x14ac:dyDescent="0.35">
      <c r="C2851" s="100"/>
      <c r="D2851" s="100"/>
      <c r="E2851" s="100"/>
      <c r="F2851" s="100"/>
      <c r="K2851" s="100"/>
    </row>
    <row r="2852" spans="3:11" x14ac:dyDescent="0.35">
      <c r="C2852" s="100"/>
      <c r="D2852" s="100"/>
      <c r="E2852" s="100"/>
      <c r="F2852" s="100"/>
      <c r="K2852" s="100"/>
    </row>
    <row r="2853" spans="3:11" x14ac:dyDescent="0.35">
      <c r="C2853" s="100"/>
      <c r="D2853" s="100"/>
      <c r="E2853" s="100"/>
      <c r="F2853" s="100"/>
      <c r="K2853" s="100"/>
    </row>
    <row r="2854" spans="3:11" x14ac:dyDescent="0.35">
      <c r="C2854" s="100"/>
      <c r="D2854" s="100"/>
      <c r="E2854" s="100"/>
      <c r="F2854" s="100"/>
      <c r="K2854" s="100"/>
    </row>
    <row r="2855" spans="3:11" x14ac:dyDescent="0.35">
      <c r="C2855" s="100"/>
      <c r="D2855" s="100"/>
      <c r="E2855" s="100"/>
      <c r="F2855" s="100"/>
      <c r="K2855" s="100"/>
    </row>
    <row r="2856" spans="3:11" x14ac:dyDescent="0.35">
      <c r="C2856" s="100"/>
      <c r="D2856" s="100"/>
      <c r="E2856" s="100"/>
      <c r="F2856" s="100"/>
      <c r="K2856" s="100"/>
    </row>
    <row r="2857" spans="3:11" x14ac:dyDescent="0.35">
      <c r="C2857" s="100"/>
      <c r="D2857" s="100"/>
      <c r="E2857" s="100"/>
      <c r="F2857" s="100"/>
      <c r="K2857" s="100"/>
    </row>
    <row r="2858" spans="3:11" x14ac:dyDescent="0.35">
      <c r="C2858" s="100"/>
      <c r="D2858" s="100"/>
      <c r="E2858" s="100"/>
      <c r="F2858" s="100"/>
      <c r="K2858" s="100"/>
    </row>
    <row r="2859" spans="3:11" x14ac:dyDescent="0.35">
      <c r="C2859" s="100"/>
      <c r="D2859" s="100"/>
      <c r="E2859" s="100"/>
      <c r="F2859" s="100"/>
      <c r="K2859" s="100"/>
    </row>
    <row r="2860" spans="3:11" x14ac:dyDescent="0.35">
      <c r="C2860" s="100"/>
      <c r="D2860" s="100"/>
      <c r="E2860" s="100"/>
      <c r="F2860" s="100"/>
      <c r="K2860" s="100"/>
    </row>
    <row r="2861" spans="3:11" x14ac:dyDescent="0.35">
      <c r="C2861" s="100"/>
      <c r="D2861" s="100"/>
      <c r="E2861" s="100"/>
      <c r="F2861" s="100"/>
      <c r="K2861" s="100"/>
    </row>
    <row r="2862" spans="3:11" x14ac:dyDescent="0.35">
      <c r="C2862" s="100"/>
      <c r="D2862" s="100"/>
      <c r="E2862" s="100"/>
      <c r="F2862" s="100"/>
      <c r="K2862" s="100"/>
    </row>
    <row r="2863" spans="3:11" x14ac:dyDescent="0.35">
      <c r="C2863" s="100"/>
      <c r="D2863" s="100"/>
      <c r="E2863" s="100"/>
      <c r="F2863" s="100"/>
      <c r="K2863" s="100"/>
    </row>
    <row r="2864" spans="3:11" x14ac:dyDescent="0.35">
      <c r="C2864" s="100"/>
      <c r="D2864" s="100"/>
      <c r="E2864" s="100"/>
      <c r="F2864" s="100"/>
      <c r="K2864" s="100"/>
    </row>
    <row r="2865" spans="3:11" x14ac:dyDescent="0.35">
      <c r="C2865" s="100"/>
      <c r="D2865" s="100"/>
      <c r="E2865" s="100"/>
      <c r="F2865" s="100"/>
      <c r="K2865" s="100"/>
    </row>
    <row r="2866" spans="3:11" x14ac:dyDescent="0.35">
      <c r="C2866" s="100"/>
      <c r="D2866" s="100"/>
      <c r="E2866" s="100"/>
      <c r="F2866" s="100"/>
      <c r="K2866" s="100"/>
    </row>
    <row r="2867" spans="3:11" x14ac:dyDescent="0.35">
      <c r="C2867" s="100"/>
      <c r="D2867" s="100"/>
      <c r="E2867" s="100"/>
      <c r="F2867" s="100"/>
      <c r="K2867" s="100"/>
    </row>
    <row r="2868" spans="3:11" x14ac:dyDescent="0.35">
      <c r="C2868" s="100"/>
      <c r="D2868" s="100"/>
      <c r="E2868" s="100"/>
      <c r="F2868" s="100"/>
      <c r="K2868" s="100"/>
    </row>
    <row r="2869" spans="3:11" x14ac:dyDescent="0.35">
      <c r="C2869" s="100"/>
      <c r="D2869" s="100"/>
      <c r="E2869" s="100"/>
      <c r="F2869" s="100"/>
      <c r="K2869" s="100"/>
    </row>
    <row r="2870" spans="3:11" x14ac:dyDescent="0.35">
      <c r="C2870" s="100"/>
      <c r="D2870" s="100"/>
      <c r="E2870" s="100"/>
      <c r="F2870" s="100"/>
      <c r="K2870" s="100"/>
    </row>
    <row r="2871" spans="3:11" x14ac:dyDescent="0.35">
      <c r="C2871" s="100"/>
      <c r="D2871" s="100"/>
      <c r="E2871" s="100"/>
      <c r="F2871" s="100"/>
      <c r="K2871" s="100"/>
    </row>
    <row r="2872" spans="3:11" x14ac:dyDescent="0.35">
      <c r="C2872" s="100"/>
      <c r="D2872" s="100"/>
      <c r="E2872" s="100"/>
      <c r="F2872" s="100"/>
      <c r="K2872" s="100"/>
    </row>
    <row r="2873" spans="3:11" x14ac:dyDescent="0.35">
      <c r="C2873" s="100"/>
      <c r="D2873" s="100"/>
      <c r="E2873" s="100"/>
      <c r="F2873" s="100"/>
      <c r="K2873" s="100"/>
    </row>
    <row r="2874" spans="3:11" x14ac:dyDescent="0.35">
      <c r="C2874" s="100"/>
      <c r="D2874" s="100"/>
      <c r="E2874" s="100"/>
      <c r="F2874" s="100"/>
      <c r="K2874" s="100"/>
    </row>
    <row r="2875" spans="3:11" x14ac:dyDescent="0.35">
      <c r="C2875" s="100"/>
      <c r="D2875" s="100"/>
      <c r="E2875" s="100"/>
      <c r="F2875" s="100"/>
      <c r="K2875" s="100"/>
    </row>
    <row r="2876" spans="3:11" x14ac:dyDescent="0.35">
      <c r="C2876" s="100"/>
      <c r="D2876" s="100"/>
      <c r="E2876" s="100"/>
      <c r="F2876" s="100"/>
      <c r="K2876" s="100"/>
    </row>
    <row r="2877" spans="3:11" x14ac:dyDescent="0.35">
      <c r="C2877" s="100"/>
      <c r="D2877" s="100"/>
      <c r="E2877" s="100"/>
      <c r="F2877" s="100"/>
      <c r="K2877" s="100"/>
    </row>
    <row r="2878" spans="3:11" x14ac:dyDescent="0.35">
      <c r="C2878" s="100"/>
      <c r="D2878" s="100"/>
      <c r="E2878" s="100"/>
      <c r="F2878" s="100"/>
      <c r="K2878" s="100"/>
    </row>
    <row r="2879" spans="3:11" x14ac:dyDescent="0.35">
      <c r="C2879" s="100"/>
      <c r="D2879" s="100"/>
      <c r="E2879" s="100"/>
      <c r="F2879" s="100"/>
      <c r="K2879" s="100"/>
    </row>
    <row r="2880" spans="3:11" x14ac:dyDescent="0.35">
      <c r="C2880" s="100"/>
      <c r="D2880" s="100"/>
      <c r="E2880" s="100"/>
      <c r="F2880" s="100"/>
      <c r="K2880" s="100"/>
    </row>
    <row r="2881" spans="3:11" x14ac:dyDescent="0.35">
      <c r="C2881" s="100"/>
      <c r="D2881" s="100"/>
      <c r="E2881" s="100"/>
      <c r="F2881" s="100"/>
      <c r="K2881" s="100"/>
    </row>
    <row r="2882" spans="3:11" x14ac:dyDescent="0.35">
      <c r="C2882" s="100"/>
      <c r="D2882" s="100"/>
      <c r="E2882" s="100"/>
      <c r="F2882" s="100"/>
      <c r="K2882" s="100"/>
    </row>
    <row r="2883" spans="3:11" x14ac:dyDescent="0.35">
      <c r="C2883" s="100"/>
      <c r="D2883" s="100"/>
      <c r="E2883" s="100"/>
      <c r="F2883" s="100"/>
      <c r="K2883" s="100"/>
    </row>
    <row r="2884" spans="3:11" x14ac:dyDescent="0.35">
      <c r="C2884" s="100"/>
      <c r="D2884" s="100"/>
      <c r="E2884" s="100"/>
      <c r="F2884" s="100"/>
      <c r="K2884" s="100"/>
    </row>
    <row r="2885" spans="3:11" x14ac:dyDescent="0.35">
      <c r="C2885" s="100"/>
      <c r="D2885" s="100"/>
      <c r="E2885" s="100"/>
      <c r="F2885" s="100"/>
      <c r="K2885" s="100"/>
    </row>
    <row r="2886" spans="3:11" x14ac:dyDescent="0.35">
      <c r="C2886" s="100"/>
      <c r="D2886" s="100"/>
      <c r="E2886" s="100"/>
      <c r="F2886" s="100"/>
      <c r="K2886" s="100"/>
    </row>
    <row r="2887" spans="3:11" x14ac:dyDescent="0.35">
      <c r="C2887" s="100"/>
      <c r="D2887" s="100"/>
      <c r="E2887" s="100"/>
      <c r="F2887" s="100"/>
      <c r="K2887" s="100"/>
    </row>
    <row r="2888" spans="3:11" x14ac:dyDescent="0.35">
      <c r="C2888" s="100"/>
      <c r="D2888" s="100"/>
      <c r="E2888" s="100"/>
      <c r="F2888" s="100"/>
      <c r="K2888" s="100"/>
    </row>
    <row r="2889" spans="3:11" x14ac:dyDescent="0.35">
      <c r="C2889" s="100"/>
      <c r="D2889" s="100"/>
      <c r="E2889" s="100"/>
      <c r="F2889" s="100"/>
      <c r="K2889" s="100"/>
    </row>
    <row r="2890" spans="3:11" x14ac:dyDescent="0.35">
      <c r="C2890" s="100"/>
      <c r="D2890" s="100"/>
      <c r="E2890" s="100"/>
      <c r="F2890" s="100"/>
      <c r="K2890" s="100"/>
    </row>
    <row r="2891" spans="3:11" x14ac:dyDescent="0.35">
      <c r="C2891" s="100"/>
      <c r="D2891" s="100"/>
      <c r="E2891" s="100"/>
      <c r="F2891" s="100"/>
      <c r="K2891" s="100"/>
    </row>
    <row r="2892" spans="3:11" x14ac:dyDescent="0.35">
      <c r="C2892" s="100"/>
      <c r="D2892" s="100"/>
      <c r="E2892" s="100"/>
      <c r="F2892" s="100"/>
      <c r="K2892" s="100"/>
    </row>
    <row r="2893" spans="3:11" x14ac:dyDescent="0.35">
      <c r="C2893" s="100"/>
      <c r="D2893" s="100"/>
      <c r="E2893" s="100"/>
      <c r="F2893" s="100"/>
      <c r="K2893" s="100"/>
    </row>
    <row r="2894" spans="3:11" x14ac:dyDescent="0.35">
      <c r="C2894" s="100"/>
      <c r="D2894" s="100"/>
      <c r="E2894" s="100"/>
      <c r="F2894" s="100"/>
      <c r="K2894" s="100"/>
    </row>
    <row r="2895" spans="3:11" x14ac:dyDescent="0.35">
      <c r="C2895" s="100"/>
      <c r="D2895" s="100"/>
      <c r="E2895" s="100"/>
      <c r="F2895" s="100"/>
      <c r="K2895" s="100"/>
    </row>
    <row r="2896" spans="3:11" x14ac:dyDescent="0.35">
      <c r="C2896" s="100"/>
      <c r="D2896" s="100"/>
      <c r="E2896" s="100"/>
      <c r="F2896" s="100"/>
      <c r="K2896" s="100"/>
    </row>
    <row r="2897" spans="3:11" x14ac:dyDescent="0.35">
      <c r="C2897" s="100"/>
      <c r="D2897" s="100"/>
      <c r="E2897" s="100"/>
      <c r="F2897" s="100"/>
      <c r="K2897" s="100"/>
    </row>
    <row r="2898" spans="3:11" x14ac:dyDescent="0.35">
      <c r="C2898" s="100"/>
      <c r="D2898" s="100"/>
      <c r="E2898" s="100"/>
      <c r="F2898" s="100"/>
      <c r="K2898" s="100"/>
    </row>
    <row r="2899" spans="3:11" x14ac:dyDescent="0.35">
      <c r="C2899" s="100"/>
      <c r="D2899" s="100"/>
      <c r="E2899" s="100"/>
      <c r="F2899" s="100"/>
      <c r="K2899" s="100"/>
    </row>
    <row r="2900" spans="3:11" x14ac:dyDescent="0.35">
      <c r="C2900" s="100"/>
      <c r="D2900" s="100"/>
      <c r="E2900" s="100"/>
      <c r="F2900" s="100"/>
      <c r="K2900" s="100"/>
    </row>
    <row r="2901" spans="3:11" x14ac:dyDescent="0.35">
      <c r="C2901" s="100"/>
      <c r="D2901" s="100"/>
      <c r="E2901" s="100"/>
      <c r="F2901" s="100"/>
      <c r="K2901" s="100"/>
    </row>
    <row r="2902" spans="3:11" x14ac:dyDescent="0.35">
      <c r="C2902" s="100"/>
      <c r="D2902" s="100"/>
      <c r="E2902" s="100"/>
      <c r="F2902" s="100"/>
      <c r="K2902" s="100"/>
    </row>
    <row r="2903" spans="3:11" x14ac:dyDescent="0.35">
      <c r="C2903" s="100"/>
      <c r="D2903" s="100"/>
      <c r="E2903" s="100"/>
      <c r="F2903" s="100"/>
      <c r="K2903" s="100"/>
    </row>
    <row r="2904" spans="3:11" x14ac:dyDescent="0.35">
      <c r="C2904" s="100"/>
      <c r="D2904" s="100"/>
      <c r="E2904" s="100"/>
      <c r="F2904" s="100"/>
      <c r="K2904" s="100"/>
    </row>
    <row r="2905" spans="3:11" x14ac:dyDescent="0.35">
      <c r="C2905" s="100"/>
      <c r="D2905" s="100"/>
      <c r="E2905" s="100"/>
      <c r="F2905" s="100"/>
      <c r="K2905" s="100"/>
    </row>
    <row r="2906" spans="3:11" x14ac:dyDescent="0.35">
      <c r="C2906" s="100"/>
      <c r="D2906" s="100"/>
      <c r="E2906" s="100"/>
      <c r="F2906" s="100"/>
      <c r="K2906" s="100"/>
    </row>
    <row r="2907" spans="3:11" x14ac:dyDescent="0.35">
      <c r="C2907" s="100"/>
      <c r="D2907" s="100"/>
      <c r="E2907" s="100"/>
      <c r="F2907" s="100"/>
      <c r="K2907" s="100"/>
    </row>
    <row r="2908" spans="3:11" x14ac:dyDescent="0.35">
      <c r="C2908" s="100"/>
      <c r="D2908" s="100"/>
      <c r="E2908" s="100"/>
      <c r="F2908" s="100"/>
      <c r="K2908" s="100"/>
    </row>
    <row r="2909" spans="3:11" x14ac:dyDescent="0.35">
      <c r="C2909" s="100"/>
      <c r="D2909" s="100"/>
      <c r="E2909" s="100"/>
      <c r="F2909" s="100"/>
      <c r="K2909" s="100"/>
    </row>
    <row r="2910" spans="3:11" x14ac:dyDescent="0.35">
      <c r="C2910" s="100"/>
      <c r="D2910" s="100"/>
      <c r="E2910" s="100"/>
      <c r="F2910" s="100"/>
      <c r="K2910" s="100"/>
    </row>
    <row r="2911" spans="3:11" x14ac:dyDescent="0.35">
      <c r="C2911" s="100"/>
      <c r="D2911" s="100"/>
      <c r="E2911" s="100"/>
      <c r="F2911" s="100"/>
      <c r="K2911" s="100"/>
    </row>
    <row r="2912" spans="3:11" x14ac:dyDescent="0.35">
      <c r="C2912" s="100"/>
      <c r="D2912" s="100"/>
      <c r="E2912" s="100"/>
      <c r="F2912" s="100"/>
      <c r="K2912" s="100"/>
    </row>
    <row r="2913" spans="3:11" x14ac:dyDescent="0.35">
      <c r="C2913" s="100"/>
      <c r="D2913" s="100"/>
      <c r="E2913" s="100"/>
      <c r="F2913" s="100"/>
      <c r="K2913" s="100"/>
    </row>
    <row r="2914" spans="3:11" x14ac:dyDescent="0.35">
      <c r="C2914" s="100"/>
      <c r="D2914" s="100"/>
      <c r="E2914" s="100"/>
      <c r="F2914" s="100"/>
      <c r="K2914" s="100"/>
    </row>
    <row r="2915" spans="3:11" x14ac:dyDescent="0.35">
      <c r="C2915" s="100"/>
      <c r="D2915" s="100"/>
      <c r="E2915" s="100"/>
      <c r="F2915" s="100"/>
      <c r="K2915" s="100"/>
    </row>
    <row r="2916" spans="3:11" x14ac:dyDescent="0.35">
      <c r="C2916" s="100"/>
      <c r="D2916" s="100"/>
      <c r="E2916" s="100"/>
      <c r="F2916" s="100"/>
      <c r="K2916" s="100"/>
    </row>
    <row r="2917" spans="3:11" x14ac:dyDescent="0.35">
      <c r="C2917" s="100"/>
      <c r="D2917" s="100"/>
      <c r="E2917" s="100"/>
      <c r="F2917" s="100"/>
      <c r="K2917" s="100"/>
    </row>
    <row r="2918" spans="3:11" x14ac:dyDescent="0.35">
      <c r="C2918" s="100"/>
      <c r="D2918" s="100"/>
      <c r="E2918" s="100"/>
      <c r="F2918" s="100"/>
      <c r="K2918" s="100"/>
    </row>
    <row r="2919" spans="3:11" x14ac:dyDescent="0.35">
      <c r="C2919" s="100"/>
      <c r="D2919" s="100"/>
      <c r="E2919" s="100"/>
      <c r="F2919" s="100"/>
      <c r="K2919" s="100"/>
    </row>
    <row r="2920" spans="3:11" x14ac:dyDescent="0.35">
      <c r="C2920" s="100"/>
      <c r="D2920" s="100"/>
      <c r="E2920" s="100"/>
      <c r="F2920" s="100"/>
      <c r="K2920" s="100"/>
    </row>
    <row r="2921" spans="3:11" x14ac:dyDescent="0.35">
      <c r="C2921" s="100"/>
      <c r="D2921" s="100"/>
      <c r="E2921" s="100"/>
      <c r="F2921" s="100"/>
      <c r="K2921" s="100"/>
    </row>
    <row r="2922" spans="3:11" x14ac:dyDescent="0.35">
      <c r="C2922" s="100"/>
      <c r="D2922" s="100"/>
      <c r="E2922" s="100"/>
      <c r="F2922" s="100"/>
      <c r="K2922" s="100"/>
    </row>
    <row r="2923" spans="3:11" x14ac:dyDescent="0.35">
      <c r="C2923" s="100"/>
      <c r="D2923" s="100"/>
      <c r="E2923" s="100"/>
      <c r="F2923" s="100"/>
      <c r="K2923" s="100"/>
    </row>
    <row r="2924" spans="3:11" x14ac:dyDescent="0.35">
      <c r="C2924" s="100"/>
      <c r="D2924" s="100"/>
      <c r="E2924" s="100"/>
      <c r="F2924" s="100"/>
      <c r="K2924" s="100"/>
    </row>
    <row r="2925" spans="3:11" x14ac:dyDescent="0.35">
      <c r="C2925" s="100"/>
      <c r="D2925" s="100"/>
      <c r="E2925" s="100"/>
      <c r="F2925" s="100"/>
      <c r="K2925" s="100"/>
    </row>
    <row r="2926" spans="3:11" x14ac:dyDescent="0.35">
      <c r="C2926" s="100"/>
      <c r="D2926" s="100"/>
      <c r="E2926" s="100"/>
      <c r="F2926" s="100"/>
      <c r="K2926" s="100"/>
    </row>
    <row r="2927" spans="3:11" x14ac:dyDescent="0.35">
      <c r="C2927" s="100"/>
      <c r="D2927" s="100"/>
      <c r="E2927" s="100"/>
      <c r="F2927" s="100"/>
      <c r="K2927" s="100"/>
    </row>
    <row r="2928" spans="3:11" x14ac:dyDescent="0.35">
      <c r="C2928" s="100"/>
      <c r="D2928" s="100"/>
      <c r="E2928" s="100"/>
      <c r="F2928" s="100"/>
      <c r="K2928" s="100"/>
    </row>
    <row r="2929" spans="3:11" x14ac:dyDescent="0.35">
      <c r="C2929" s="100"/>
      <c r="D2929" s="100"/>
      <c r="E2929" s="100"/>
      <c r="F2929" s="100"/>
      <c r="K2929" s="100"/>
    </row>
    <row r="2930" spans="3:11" x14ac:dyDescent="0.35">
      <c r="C2930" s="100"/>
      <c r="D2930" s="100"/>
      <c r="E2930" s="100"/>
      <c r="F2930" s="100"/>
      <c r="K2930" s="100"/>
    </row>
    <row r="2931" spans="3:11" x14ac:dyDescent="0.35">
      <c r="C2931" s="100"/>
      <c r="D2931" s="100"/>
      <c r="E2931" s="100"/>
      <c r="F2931" s="100"/>
      <c r="K2931" s="100"/>
    </row>
    <row r="2932" spans="3:11" x14ac:dyDescent="0.35">
      <c r="C2932" s="100"/>
      <c r="D2932" s="100"/>
      <c r="E2932" s="100"/>
      <c r="F2932" s="100"/>
      <c r="K2932" s="100"/>
    </row>
    <row r="2933" spans="3:11" x14ac:dyDescent="0.35">
      <c r="C2933" s="100"/>
      <c r="D2933" s="100"/>
      <c r="E2933" s="100"/>
      <c r="F2933" s="100"/>
      <c r="K2933" s="100"/>
    </row>
    <row r="2934" spans="3:11" x14ac:dyDescent="0.35">
      <c r="C2934" s="100"/>
      <c r="D2934" s="100"/>
      <c r="E2934" s="100"/>
      <c r="F2934" s="100"/>
      <c r="K2934" s="100"/>
    </row>
    <row r="2935" spans="3:11" x14ac:dyDescent="0.35">
      <c r="C2935" s="100"/>
      <c r="D2935" s="100"/>
      <c r="E2935" s="100"/>
      <c r="F2935" s="100"/>
      <c r="K2935" s="100"/>
    </row>
    <row r="2936" spans="3:11" x14ac:dyDescent="0.35">
      <c r="C2936" s="100"/>
      <c r="D2936" s="100"/>
      <c r="E2936" s="100"/>
      <c r="F2936" s="100"/>
      <c r="K2936" s="100"/>
    </row>
    <row r="2937" spans="3:11" x14ac:dyDescent="0.35">
      <c r="C2937" s="100"/>
      <c r="D2937" s="100"/>
      <c r="E2937" s="100"/>
      <c r="F2937" s="100"/>
      <c r="K2937" s="100"/>
    </row>
    <row r="2938" spans="3:11" x14ac:dyDescent="0.35">
      <c r="C2938" s="100"/>
      <c r="D2938" s="100"/>
      <c r="E2938" s="100"/>
      <c r="F2938" s="100"/>
      <c r="K2938" s="100"/>
    </row>
    <row r="2939" spans="3:11" x14ac:dyDescent="0.35">
      <c r="C2939" s="100"/>
      <c r="D2939" s="100"/>
      <c r="E2939" s="100"/>
      <c r="F2939" s="100"/>
      <c r="K2939" s="100"/>
    </row>
    <row r="2940" spans="3:11" x14ac:dyDescent="0.35">
      <c r="C2940" s="100"/>
      <c r="D2940" s="100"/>
      <c r="E2940" s="100"/>
      <c r="F2940" s="100"/>
      <c r="K2940" s="100"/>
    </row>
    <row r="2941" spans="3:11" x14ac:dyDescent="0.35">
      <c r="C2941" s="100"/>
      <c r="D2941" s="100"/>
      <c r="E2941" s="100"/>
      <c r="F2941" s="100"/>
      <c r="K2941" s="100"/>
    </row>
    <row r="2942" spans="3:11" x14ac:dyDescent="0.35">
      <c r="C2942" s="100"/>
      <c r="D2942" s="100"/>
      <c r="E2942" s="100"/>
      <c r="F2942" s="100"/>
      <c r="K2942" s="100"/>
    </row>
    <row r="2943" spans="3:11" x14ac:dyDescent="0.35">
      <c r="C2943" s="100"/>
      <c r="D2943" s="100"/>
      <c r="E2943" s="100"/>
      <c r="F2943" s="100"/>
      <c r="K2943" s="100"/>
    </row>
    <row r="2944" spans="3:11" x14ac:dyDescent="0.35">
      <c r="C2944" s="100"/>
      <c r="D2944" s="100"/>
      <c r="E2944" s="100"/>
      <c r="F2944" s="100"/>
      <c r="K2944" s="100"/>
    </row>
    <row r="2945" spans="3:11" x14ac:dyDescent="0.35">
      <c r="C2945" s="100"/>
      <c r="D2945" s="100"/>
      <c r="E2945" s="100"/>
      <c r="F2945" s="100"/>
      <c r="K2945" s="100"/>
    </row>
    <row r="2946" spans="3:11" x14ac:dyDescent="0.35">
      <c r="C2946" s="100"/>
      <c r="D2946" s="100"/>
      <c r="E2946" s="100"/>
      <c r="F2946" s="100"/>
      <c r="K2946" s="100"/>
    </row>
    <row r="2947" spans="3:11" x14ac:dyDescent="0.35">
      <c r="C2947" s="100"/>
      <c r="D2947" s="100"/>
      <c r="E2947" s="100"/>
      <c r="F2947" s="100"/>
      <c r="K2947" s="100"/>
    </row>
    <row r="2948" spans="3:11" x14ac:dyDescent="0.35">
      <c r="C2948" s="100"/>
      <c r="D2948" s="100"/>
      <c r="E2948" s="100"/>
      <c r="F2948" s="100"/>
      <c r="K2948" s="100"/>
    </row>
    <row r="2949" spans="3:11" x14ac:dyDescent="0.35">
      <c r="C2949" s="100"/>
      <c r="D2949" s="100"/>
      <c r="E2949" s="100"/>
      <c r="F2949" s="100"/>
      <c r="K2949" s="100"/>
    </row>
    <row r="2950" spans="3:11" x14ac:dyDescent="0.35">
      <c r="C2950" s="100"/>
      <c r="D2950" s="100"/>
      <c r="E2950" s="100"/>
      <c r="F2950" s="100"/>
      <c r="K2950" s="100"/>
    </row>
    <row r="2951" spans="3:11" x14ac:dyDescent="0.35">
      <c r="C2951" s="100"/>
      <c r="D2951" s="100"/>
      <c r="E2951" s="100"/>
      <c r="F2951" s="100"/>
      <c r="K2951" s="100"/>
    </row>
    <row r="2952" spans="3:11" x14ac:dyDescent="0.35">
      <c r="C2952" s="100"/>
      <c r="D2952" s="100"/>
      <c r="E2952" s="100"/>
      <c r="F2952" s="100"/>
      <c r="K2952" s="100"/>
    </row>
    <row r="2953" spans="3:11" x14ac:dyDescent="0.35">
      <c r="C2953" s="100"/>
      <c r="D2953" s="100"/>
      <c r="E2953" s="100"/>
      <c r="F2953" s="100"/>
      <c r="K2953" s="100"/>
    </row>
    <row r="2954" spans="3:11" x14ac:dyDescent="0.35">
      <c r="C2954" s="100"/>
      <c r="D2954" s="100"/>
      <c r="E2954" s="100"/>
      <c r="F2954" s="100"/>
      <c r="K2954" s="100"/>
    </row>
    <row r="2955" spans="3:11" x14ac:dyDescent="0.35">
      <c r="C2955" s="100"/>
      <c r="D2955" s="100"/>
      <c r="E2955" s="100"/>
      <c r="F2955" s="100"/>
      <c r="K2955" s="100"/>
    </row>
    <row r="2956" spans="3:11" x14ac:dyDescent="0.35">
      <c r="C2956" s="100"/>
      <c r="D2956" s="100"/>
      <c r="E2956" s="100"/>
      <c r="F2956" s="100"/>
      <c r="K2956" s="100"/>
    </row>
    <row r="2957" spans="3:11" x14ac:dyDescent="0.35">
      <c r="C2957" s="100"/>
      <c r="D2957" s="100"/>
      <c r="E2957" s="100"/>
      <c r="F2957" s="100"/>
      <c r="K2957" s="100"/>
    </row>
    <row r="2958" spans="3:11" x14ac:dyDescent="0.35">
      <c r="C2958" s="100"/>
      <c r="D2958" s="100"/>
      <c r="E2958" s="100"/>
      <c r="F2958" s="100"/>
      <c r="K2958" s="100"/>
    </row>
    <row r="2959" spans="3:11" x14ac:dyDescent="0.35">
      <c r="C2959" s="100"/>
      <c r="D2959" s="100"/>
      <c r="E2959" s="100"/>
      <c r="F2959" s="100"/>
      <c r="K2959" s="100"/>
    </row>
    <row r="2960" spans="3:11" x14ac:dyDescent="0.35">
      <c r="C2960" s="100"/>
      <c r="D2960" s="100"/>
      <c r="E2960" s="100"/>
      <c r="F2960" s="100"/>
      <c r="K2960" s="100"/>
    </row>
    <row r="2961" spans="3:11" x14ac:dyDescent="0.35">
      <c r="C2961" s="100"/>
      <c r="D2961" s="100"/>
      <c r="E2961" s="100"/>
      <c r="F2961" s="100"/>
      <c r="K2961" s="100"/>
    </row>
    <row r="2962" spans="3:11" x14ac:dyDescent="0.35">
      <c r="C2962" s="100"/>
      <c r="D2962" s="100"/>
      <c r="E2962" s="100"/>
      <c r="F2962" s="100"/>
      <c r="K2962" s="100"/>
    </row>
    <row r="2963" spans="3:11" x14ac:dyDescent="0.35">
      <c r="C2963" s="100"/>
      <c r="D2963" s="100"/>
      <c r="E2963" s="100"/>
      <c r="F2963" s="100"/>
      <c r="K2963" s="100"/>
    </row>
    <row r="2964" spans="3:11" x14ac:dyDescent="0.35">
      <c r="C2964" s="100"/>
      <c r="D2964" s="100"/>
      <c r="E2964" s="100"/>
      <c r="F2964" s="100"/>
      <c r="K2964" s="100"/>
    </row>
    <row r="2965" spans="3:11" x14ac:dyDescent="0.35">
      <c r="C2965" s="100"/>
      <c r="D2965" s="100"/>
      <c r="E2965" s="100"/>
      <c r="F2965" s="100"/>
      <c r="K2965" s="100"/>
    </row>
    <row r="2966" spans="3:11" x14ac:dyDescent="0.35">
      <c r="C2966" s="100"/>
      <c r="D2966" s="100"/>
      <c r="E2966" s="100"/>
      <c r="F2966" s="100"/>
      <c r="K2966" s="100"/>
    </row>
    <row r="2967" spans="3:11" x14ac:dyDescent="0.35">
      <c r="C2967" s="100"/>
      <c r="D2967" s="100"/>
      <c r="E2967" s="100"/>
      <c r="F2967" s="100"/>
      <c r="K2967" s="100"/>
    </row>
    <row r="2968" spans="3:11" x14ac:dyDescent="0.35">
      <c r="C2968" s="100"/>
      <c r="D2968" s="100"/>
      <c r="E2968" s="100"/>
      <c r="F2968" s="100"/>
      <c r="K2968" s="100"/>
    </row>
    <row r="2969" spans="3:11" x14ac:dyDescent="0.35">
      <c r="C2969" s="100"/>
      <c r="D2969" s="100"/>
      <c r="E2969" s="100"/>
      <c r="F2969" s="100"/>
      <c r="K2969" s="100"/>
    </row>
    <row r="2970" spans="3:11" x14ac:dyDescent="0.35">
      <c r="C2970" s="100"/>
      <c r="D2970" s="100"/>
      <c r="E2970" s="100"/>
      <c r="F2970" s="100"/>
      <c r="K2970" s="100"/>
    </row>
    <row r="2971" spans="3:11" x14ac:dyDescent="0.35">
      <c r="C2971" s="100"/>
      <c r="D2971" s="100"/>
      <c r="E2971" s="100"/>
      <c r="F2971" s="100"/>
      <c r="K2971" s="100"/>
    </row>
    <row r="2972" spans="3:11" x14ac:dyDescent="0.35">
      <c r="C2972" s="100"/>
      <c r="D2972" s="100"/>
      <c r="E2972" s="100"/>
      <c r="F2972" s="100"/>
      <c r="K2972" s="100"/>
    </row>
    <row r="2973" spans="3:11" x14ac:dyDescent="0.35">
      <c r="C2973" s="100"/>
      <c r="D2973" s="100"/>
      <c r="E2973" s="100"/>
      <c r="F2973" s="100"/>
      <c r="K2973" s="100"/>
    </row>
    <row r="2974" spans="3:11" x14ac:dyDescent="0.35">
      <c r="C2974" s="100"/>
      <c r="D2974" s="100"/>
      <c r="E2974" s="100"/>
      <c r="F2974" s="100"/>
      <c r="K2974" s="100"/>
    </row>
    <row r="2975" spans="3:11" x14ac:dyDescent="0.35">
      <c r="C2975" s="100"/>
      <c r="D2975" s="100"/>
      <c r="E2975" s="100"/>
      <c r="F2975" s="100"/>
      <c r="K2975" s="100"/>
    </row>
    <row r="2976" spans="3:11" x14ac:dyDescent="0.35">
      <c r="C2976" s="100"/>
      <c r="D2976" s="100"/>
      <c r="E2976" s="100"/>
      <c r="F2976" s="100"/>
      <c r="K2976" s="100"/>
    </row>
    <row r="2977" spans="3:11" x14ac:dyDescent="0.35">
      <c r="C2977" s="100"/>
      <c r="D2977" s="100"/>
      <c r="E2977" s="100"/>
      <c r="F2977" s="100"/>
      <c r="K2977" s="100"/>
    </row>
    <row r="2978" spans="3:11" x14ac:dyDescent="0.35">
      <c r="C2978" s="100"/>
      <c r="D2978" s="100"/>
      <c r="E2978" s="100"/>
      <c r="F2978" s="100"/>
      <c r="K2978" s="100"/>
    </row>
    <row r="2979" spans="3:11" x14ac:dyDescent="0.35">
      <c r="C2979" s="100"/>
      <c r="D2979" s="100"/>
      <c r="E2979" s="100"/>
      <c r="F2979" s="100"/>
      <c r="K2979" s="100"/>
    </row>
    <row r="2980" spans="3:11" x14ac:dyDescent="0.35">
      <c r="C2980" s="100"/>
      <c r="D2980" s="100"/>
      <c r="E2980" s="100"/>
      <c r="F2980" s="100"/>
      <c r="K2980" s="100"/>
    </row>
    <row r="2981" spans="3:11" x14ac:dyDescent="0.35">
      <c r="C2981" s="100"/>
      <c r="D2981" s="100"/>
      <c r="E2981" s="100"/>
      <c r="F2981" s="100"/>
      <c r="K2981" s="100"/>
    </row>
    <row r="2982" spans="3:11" x14ac:dyDescent="0.35">
      <c r="C2982" s="100"/>
      <c r="D2982" s="100"/>
      <c r="E2982" s="100"/>
      <c r="F2982" s="100"/>
      <c r="K2982" s="100"/>
    </row>
    <row r="2983" spans="3:11" x14ac:dyDescent="0.35">
      <c r="C2983" s="100"/>
      <c r="D2983" s="100"/>
      <c r="E2983" s="100"/>
      <c r="F2983" s="100"/>
      <c r="K2983" s="100"/>
    </row>
    <row r="2984" spans="3:11" x14ac:dyDescent="0.35">
      <c r="C2984" s="100"/>
      <c r="D2984" s="100"/>
      <c r="E2984" s="100"/>
      <c r="F2984" s="100"/>
      <c r="K2984" s="100"/>
    </row>
    <row r="2985" spans="3:11" x14ac:dyDescent="0.35">
      <c r="C2985" s="100"/>
      <c r="D2985" s="100"/>
      <c r="E2985" s="100"/>
      <c r="F2985" s="100"/>
      <c r="K2985" s="100"/>
    </row>
    <row r="2986" spans="3:11" x14ac:dyDescent="0.35">
      <c r="C2986" s="100"/>
      <c r="D2986" s="100"/>
      <c r="E2986" s="100"/>
      <c r="F2986" s="100"/>
      <c r="K2986" s="100"/>
    </row>
    <row r="2987" spans="3:11" x14ac:dyDescent="0.35">
      <c r="C2987" s="100"/>
      <c r="D2987" s="100"/>
      <c r="E2987" s="100"/>
      <c r="F2987" s="100"/>
      <c r="K2987" s="100"/>
    </row>
    <row r="2988" spans="3:11" x14ac:dyDescent="0.35">
      <c r="C2988" s="100"/>
      <c r="D2988" s="100"/>
      <c r="E2988" s="100"/>
      <c r="F2988" s="100"/>
      <c r="K2988" s="100"/>
    </row>
    <row r="2989" spans="3:11" x14ac:dyDescent="0.35">
      <c r="C2989" s="100"/>
      <c r="D2989" s="100"/>
      <c r="E2989" s="100"/>
      <c r="F2989" s="100"/>
      <c r="K2989" s="100"/>
    </row>
    <row r="2990" spans="3:11" x14ac:dyDescent="0.35">
      <c r="C2990" s="100"/>
      <c r="D2990" s="100"/>
      <c r="E2990" s="100"/>
      <c r="F2990" s="100"/>
      <c r="K2990" s="100"/>
    </row>
    <row r="2991" spans="3:11" x14ac:dyDescent="0.35">
      <c r="C2991" s="100"/>
      <c r="D2991" s="100"/>
      <c r="E2991" s="100"/>
      <c r="F2991" s="100"/>
      <c r="K2991" s="100"/>
    </row>
    <row r="2992" spans="3:11" x14ac:dyDescent="0.35">
      <c r="C2992" s="100"/>
      <c r="D2992" s="100"/>
      <c r="E2992" s="100"/>
      <c r="F2992" s="100"/>
      <c r="K2992" s="100"/>
    </row>
    <row r="2993" spans="3:11" x14ac:dyDescent="0.35">
      <c r="C2993" s="100"/>
      <c r="D2993" s="100"/>
      <c r="E2993" s="100"/>
      <c r="F2993" s="100"/>
      <c r="K2993" s="100"/>
    </row>
    <row r="2994" spans="3:11" x14ac:dyDescent="0.35">
      <c r="C2994" s="100"/>
      <c r="D2994" s="100"/>
      <c r="E2994" s="100"/>
      <c r="F2994" s="100"/>
      <c r="K2994" s="100"/>
    </row>
    <row r="2995" spans="3:11" x14ac:dyDescent="0.35">
      <c r="C2995" s="100"/>
      <c r="D2995" s="100"/>
      <c r="E2995" s="100"/>
      <c r="F2995" s="100"/>
      <c r="K2995" s="100"/>
    </row>
    <row r="2996" spans="3:11" x14ac:dyDescent="0.35">
      <c r="C2996" s="100"/>
      <c r="D2996" s="100"/>
      <c r="E2996" s="100"/>
      <c r="F2996" s="100"/>
      <c r="K2996" s="100"/>
    </row>
    <row r="2997" spans="3:11" x14ac:dyDescent="0.35">
      <c r="C2997" s="100"/>
      <c r="D2997" s="100"/>
      <c r="E2997" s="100"/>
      <c r="F2997" s="100"/>
      <c r="K2997" s="100"/>
    </row>
    <row r="2998" spans="3:11" x14ac:dyDescent="0.35">
      <c r="C2998" s="100"/>
      <c r="D2998" s="100"/>
      <c r="E2998" s="100"/>
      <c r="F2998" s="100"/>
      <c r="K2998" s="100"/>
    </row>
    <row r="2999" spans="3:11" x14ac:dyDescent="0.35">
      <c r="C2999" s="100"/>
      <c r="D2999" s="100"/>
      <c r="E2999" s="100"/>
      <c r="F2999" s="100"/>
      <c r="K2999" s="100"/>
    </row>
    <row r="3000" spans="3:11" x14ac:dyDescent="0.35">
      <c r="C3000" s="100"/>
      <c r="D3000" s="100"/>
      <c r="E3000" s="100"/>
      <c r="F3000" s="100"/>
      <c r="K3000" s="100"/>
    </row>
    <row r="3001" spans="3:11" x14ac:dyDescent="0.35">
      <c r="C3001" s="100"/>
      <c r="D3001" s="100"/>
      <c r="E3001" s="100"/>
      <c r="F3001" s="100"/>
      <c r="K3001" s="100"/>
    </row>
    <row r="3002" spans="3:11" x14ac:dyDescent="0.35">
      <c r="C3002" s="100"/>
      <c r="D3002" s="100"/>
      <c r="E3002" s="100"/>
      <c r="F3002" s="100"/>
      <c r="K3002" s="100"/>
    </row>
    <row r="3003" spans="3:11" x14ac:dyDescent="0.35">
      <c r="C3003" s="100"/>
      <c r="D3003" s="100"/>
      <c r="E3003" s="100"/>
      <c r="F3003" s="100"/>
      <c r="K3003" s="100"/>
    </row>
    <row r="3004" spans="3:11" x14ac:dyDescent="0.35">
      <c r="C3004" s="100"/>
      <c r="D3004" s="100"/>
      <c r="E3004" s="100"/>
      <c r="F3004" s="100"/>
      <c r="K3004" s="100"/>
    </row>
    <row r="3005" spans="3:11" x14ac:dyDescent="0.35">
      <c r="C3005" s="100"/>
      <c r="D3005" s="100"/>
      <c r="E3005" s="100"/>
      <c r="F3005" s="100"/>
      <c r="K3005" s="100"/>
    </row>
    <row r="3006" spans="3:11" x14ac:dyDescent="0.35">
      <c r="C3006" s="100"/>
      <c r="D3006" s="100"/>
      <c r="E3006" s="100"/>
      <c r="F3006" s="100"/>
      <c r="K3006" s="100"/>
    </row>
    <row r="3007" spans="3:11" x14ac:dyDescent="0.35">
      <c r="C3007" s="100"/>
      <c r="D3007" s="100"/>
      <c r="E3007" s="100"/>
      <c r="F3007" s="100"/>
      <c r="K3007" s="100"/>
    </row>
    <row r="3008" spans="3:11" x14ac:dyDescent="0.35">
      <c r="C3008" s="100"/>
      <c r="D3008" s="100"/>
      <c r="E3008" s="100"/>
      <c r="F3008" s="100"/>
      <c r="K3008" s="100"/>
    </row>
    <row r="3009" spans="3:11" x14ac:dyDescent="0.35">
      <c r="C3009" s="100"/>
      <c r="D3009" s="100"/>
      <c r="E3009" s="100"/>
      <c r="F3009" s="100"/>
      <c r="K3009" s="100"/>
    </row>
    <row r="3010" spans="3:11" x14ac:dyDescent="0.35">
      <c r="C3010" s="100"/>
      <c r="D3010" s="100"/>
      <c r="E3010" s="100"/>
      <c r="F3010" s="100"/>
      <c r="K3010" s="100"/>
    </row>
    <row r="3011" spans="3:11" x14ac:dyDescent="0.35">
      <c r="C3011" s="100"/>
      <c r="D3011" s="100"/>
      <c r="E3011" s="100"/>
      <c r="F3011" s="100"/>
      <c r="K3011" s="100"/>
    </row>
    <row r="3012" spans="3:11" x14ac:dyDescent="0.35">
      <c r="C3012" s="100"/>
      <c r="D3012" s="100"/>
      <c r="E3012" s="100"/>
      <c r="F3012" s="100"/>
      <c r="K3012" s="100"/>
    </row>
    <row r="3013" spans="3:11" x14ac:dyDescent="0.35">
      <c r="C3013" s="100"/>
      <c r="D3013" s="100"/>
      <c r="E3013" s="100"/>
      <c r="F3013" s="100"/>
      <c r="K3013" s="100"/>
    </row>
    <row r="3014" spans="3:11" x14ac:dyDescent="0.35">
      <c r="C3014" s="100"/>
      <c r="D3014" s="100"/>
      <c r="E3014" s="100"/>
      <c r="F3014" s="100"/>
      <c r="K3014" s="100"/>
    </row>
    <row r="3015" spans="3:11" x14ac:dyDescent="0.35">
      <c r="C3015" s="100"/>
      <c r="D3015" s="100"/>
      <c r="E3015" s="100"/>
      <c r="F3015" s="100"/>
      <c r="K3015" s="100"/>
    </row>
    <row r="3016" spans="3:11" x14ac:dyDescent="0.35">
      <c r="C3016" s="100"/>
      <c r="D3016" s="100"/>
      <c r="E3016" s="100"/>
      <c r="F3016" s="100"/>
      <c r="K3016" s="100"/>
    </row>
    <row r="3017" spans="3:11" x14ac:dyDescent="0.35">
      <c r="C3017" s="100"/>
      <c r="D3017" s="100"/>
      <c r="E3017" s="100"/>
      <c r="F3017" s="100"/>
      <c r="K3017" s="100"/>
    </row>
    <row r="3018" spans="3:11" x14ac:dyDescent="0.35">
      <c r="C3018" s="100"/>
      <c r="D3018" s="100"/>
      <c r="E3018" s="100"/>
      <c r="F3018" s="100"/>
      <c r="K3018" s="100"/>
    </row>
    <row r="3019" spans="3:11" x14ac:dyDescent="0.35">
      <c r="C3019" s="100"/>
      <c r="D3019" s="100"/>
      <c r="E3019" s="100"/>
      <c r="F3019" s="100"/>
      <c r="K3019" s="100"/>
    </row>
    <row r="3020" spans="3:11" x14ac:dyDescent="0.35">
      <c r="C3020" s="100"/>
      <c r="D3020" s="100"/>
      <c r="E3020" s="100"/>
      <c r="F3020" s="100"/>
      <c r="K3020" s="100"/>
    </row>
    <row r="3021" spans="3:11" x14ac:dyDescent="0.35">
      <c r="C3021" s="100"/>
      <c r="D3021" s="100"/>
      <c r="E3021" s="100"/>
      <c r="F3021" s="100"/>
      <c r="K3021" s="100"/>
    </row>
    <row r="3022" spans="3:11" x14ac:dyDescent="0.35">
      <c r="C3022" s="100"/>
      <c r="D3022" s="100"/>
      <c r="E3022" s="100"/>
      <c r="F3022" s="100"/>
      <c r="K3022" s="100"/>
    </row>
    <row r="3023" spans="3:11" x14ac:dyDescent="0.35">
      <c r="C3023" s="100"/>
      <c r="D3023" s="100"/>
      <c r="E3023" s="100"/>
      <c r="F3023" s="100"/>
      <c r="K3023" s="100"/>
    </row>
    <row r="3024" spans="3:11" x14ac:dyDescent="0.35">
      <c r="C3024" s="100"/>
      <c r="D3024" s="100"/>
      <c r="E3024" s="100"/>
      <c r="F3024" s="100"/>
      <c r="K3024" s="100"/>
    </row>
    <row r="3025" spans="3:11" x14ac:dyDescent="0.35">
      <c r="C3025" s="100"/>
      <c r="D3025" s="100"/>
      <c r="E3025" s="100"/>
      <c r="F3025" s="100"/>
      <c r="K3025" s="100"/>
    </row>
    <row r="3026" spans="3:11" x14ac:dyDescent="0.35">
      <c r="C3026" s="100"/>
      <c r="D3026" s="100"/>
      <c r="E3026" s="100"/>
      <c r="F3026" s="100"/>
      <c r="K3026" s="100"/>
    </row>
    <row r="3027" spans="3:11" x14ac:dyDescent="0.35">
      <c r="C3027" s="100"/>
      <c r="D3027" s="100"/>
      <c r="E3027" s="100"/>
      <c r="F3027" s="100"/>
      <c r="K3027" s="100"/>
    </row>
    <row r="3028" spans="3:11" x14ac:dyDescent="0.35">
      <c r="C3028" s="100"/>
      <c r="D3028" s="100"/>
      <c r="E3028" s="100"/>
      <c r="F3028" s="100"/>
      <c r="K3028" s="100"/>
    </row>
    <row r="3029" spans="3:11" x14ac:dyDescent="0.35">
      <c r="C3029" s="100"/>
      <c r="D3029" s="100"/>
      <c r="E3029" s="100"/>
      <c r="F3029" s="100"/>
      <c r="K3029" s="100"/>
    </row>
    <row r="3030" spans="3:11" x14ac:dyDescent="0.35">
      <c r="C3030" s="100"/>
      <c r="D3030" s="100"/>
      <c r="E3030" s="100"/>
      <c r="F3030" s="100"/>
      <c r="K3030" s="100"/>
    </row>
    <row r="3031" spans="3:11" x14ac:dyDescent="0.35">
      <c r="C3031" s="100"/>
      <c r="D3031" s="100"/>
      <c r="E3031" s="100"/>
      <c r="F3031" s="100"/>
      <c r="K3031" s="100"/>
    </row>
    <row r="3032" spans="3:11" x14ac:dyDescent="0.35">
      <c r="C3032" s="100"/>
      <c r="D3032" s="100"/>
      <c r="E3032" s="100"/>
      <c r="F3032" s="100"/>
      <c r="K3032" s="100"/>
    </row>
    <row r="3033" spans="3:11" x14ac:dyDescent="0.35">
      <c r="C3033" s="100"/>
      <c r="D3033" s="100"/>
      <c r="E3033" s="100"/>
      <c r="F3033" s="100"/>
      <c r="K3033" s="100"/>
    </row>
    <row r="3034" spans="3:11" x14ac:dyDescent="0.35">
      <c r="C3034" s="100"/>
      <c r="D3034" s="100"/>
      <c r="E3034" s="100"/>
      <c r="F3034" s="100"/>
      <c r="K3034" s="100"/>
    </row>
    <row r="3035" spans="3:11" x14ac:dyDescent="0.35">
      <c r="C3035" s="100"/>
      <c r="D3035" s="100"/>
      <c r="E3035" s="100"/>
      <c r="F3035" s="100"/>
      <c r="K3035" s="100"/>
    </row>
    <row r="3036" spans="3:11" x14ac:dyDescent="0.35">
      <c r="C3036" s="100"/>
      <c r="D3036" s="100"/>
      <c r="E3036" s="100"/>
      <c r="F3036" s="100"/>
      <c r="K3036" s="100"/>
    </row>
    <row r="3037" spans="3:11" x14ac:dyDescent="0.35">
      <c r="C3037" s="100"/>
      <c r="D3037" s="100"/>
      <c r="E3037" s="100"/>
      <c r="F3037" s="100"/>
      <c r="K3037" s="100"/>
    </row>
    <row r="3038" spans="3:11" x14ac:dyDescent="0.35">
      <c r="C3038" s="100"/>
      <c r="D3038" s="100"/>
      <c r="E3038" s="100"/>
      <c r="F3038" s="100"/>
      <c r="K3038" s="100"/>
    </row>
    <row r="3039" spans="3:11" x14ac:dyDescent="0.35">
      <c r="C3039" s="100"/>
      <c r="D3039" s="100"/>
      <c r="E3039" s="100"/>
      <c r="F3039" s="100"/>
      <c r="K3039" s="100"/>
    </row>
    <row r="3040" spans="3:11" x14ac:dyDescent="0.35">
      <c r="C3040" s="100"/>
      <c r="D3040" s="100"/>
      <c r="E3040" s="100"/>
      <c r="F3040" s="100"/>
      <c r="K3040" s="100"/>
    </row>
    <row r="3041" spans="3:11" x14ac:dyDescent="0.35">
      <c r="C3041" s="100"/>
      <c r="D3041" s="100"/>
      <c r="E3041" s="100"/>
      <c r="F3041" s="100"/>
      <c r="K3041" s="100"/>
    </row>
    <row r="3042" spans="3:11" x14ac:dyDescent="0.35">
      <c r="C3042" s="100"/>
      <c r="D3042" s="100"/>
      <c r="E3042" s="100"/>
      <c r="F3042" s="100"/>
      <c r="K3042" s="100"/>
    </row>
    <row r="3043" spans="3:11" x14ac:dyDescent="0.35">
      <c r="C3043" s="100"/>
      <c r="D3043" s="100"/>
      <c r="E3043" s="100"/>
      <c r="F3043" s="100"/>
      <c r="K3043" s="100"/>
    </row>
    <row r="3044" spans="3:11" x14ac:dyDescent="0.35">
      <c r="C3044" s="100"/>
      <c r="D3044" s="100"/>
      <c r="E3044" s="100"/>
      <c r="F3044" s="100"/>
      <c r="K3044" s="100"/>
    </row>
    <row r="3045" spans="3:11" x14ac:dyDescent="0.35">
      <c r="C3045" s="100"/>
      <c r="D3045" s="100"/>
      <c r="E3045" s="100"/>
      <c r="F3045" s="100"/>
      <c r="K3045" s="100"/>
    </row>
    <row r="3046" spans="3:11" x14ac:dyDescent="0.35">
      <c r="C3046" s="100"/>
      <c r="D3046" s="100"/>
      <c r="E3046" s="100"/>
      <c r="F3046" s="100"/>
      <c r="K3046" s="100"/>
    </row>
    <row r="3047" spans="3:11" x14ac:dyDescent="0.35">
      <c r="C3047" s="100"/>
      <c r="D3047" s="100"/>
      <c r="E3047" s="100"/>
      <c r="F3047" s="100"/>
      <c r="K3047" s="100"/>
    </row>
    <row r="3048" spans="3:11" x14ac:dyDescent="0.35">
      <c r="C3048" s="100"/>
      <c r="D3048" s="100"/>
      <c r="E3048" s="100"/>
      <c r="F3048" s="100"/>
      <c r="K3048" s="100"/>
    </row>
    <row r="3049" spans="3:11" x14ac:dyDescent="0.35">
      <c r="C3049" s="100"/>
      <c r="D3049" s="100"/>
      <c r="E3049" s="100"/>
      <c r="F3049" s="100"/>
      <c r="K3049" s="100"/>
    </row>
    <row r="3050" spans="3:11" x14ac:dyDescent="0.35">
      <c r="C3050" s="100"/>
      <c r="D3050" s="100"/>
      <c r="E3050" s="100"/>
      <c r="F3050" s="100"/>
      <c r="K3050" s="100"/>
    </row>
    <row r="3051" spans="3:11" x14ac:dyDescent="0.35">
      <c r="C3051" s="100"/>
      <c r="D3051" s="100"/>
      <c r="E3051" s="100"/>
      <c r="F3051" s="100"/>
      <c r="K3051" s="100"/>
    </row>
    <row r="3052" spans="3:11" x14ac:dyDescent="0.35">
      <c r="C3052" s="100"/>
      <c r="D3052" s="100"/>
      <c r="E3052" s="100"/>
      <c r="F3052" s="100"/>
      <c r="K3052" s="100"/>
    </row>
    <row r="3053" spans="3:11" x14ac:dyDescent="0.35">
      <c r="C3053" s="100"/>
      <c r="D3053" s="100"/>
      <c r="E3053" s="100"/>
      <c r="F3053" s="100"/>
      <c r="K3053" s="100"/>
    </row>
    <row r="3054" spans="3:11" x14ac:dyDescent="0.35">
      <c r="C3054" s="100"/>
      <c r="D3054" s="100"/>
      <c r="E3054" s="100"/>
      <c r="F3054" s="100"/>
      <c r="K3054" s="100"/>
    </row>
    <row r="3055" spans="3:11" x14ac:dyDescent="0.35">
      <c r="C3055" s="100"/>
      <c r="D3055" s="100"/>
      <c r="E3055" s="100"/>
      <c r="F3055" s="100"/>
      <c r="K3055" s="100"/>
    </row>
    <row r="3056" spans="3:11" x14ac:dyDescent="0.35">
      <c r="C3056" s="100"/>
      <c r="D3056" s="100"/>
      <c r="E3056" s="100"/>
      <c r="F3056" s="100"/>
      <c r="K3056" s="100"/>
    </row>
    <row r="3057" spans="3:11" x14ac:dyDescent="0.35">
      <c r="C3057" s="100"/>
      <c r="D3057" s="100"/>
      <c r="E3057" s="100"/>
      <c r="F3057" s="100"/>
      <c r="K3057" s="100"/>
    </row>
    <row r="3058" spans="3:11" x14ac:dyDescent="0.35">
      <c r="C3058" s="100"/>
      <c r="D3058" s="100"/>
      <c r="E3058" s="100"/>
      <c r="F3058" s="100"/>
      <c r="K3058" s="100"/>
    </row>
    <row r="3059" spans="3:11" x14ac:dyDescent="0.35">
      <c r="C3059" s="100"/>
      <c r="D3059" s="100"/>
      <c r="E3059" s="100"/>
      <c r="F3059" s="100"/>
      <c r="K3059" s="100"/>
    </row>
    <row r="3060" spans="3:11" x14ac:dyDescent="0.35">
      <c r="C3060" s="100"/>
      <c r="D3060" s="100"/>
      <c r="E3060" s="100"/>
      <c r="F3060" s="100"/>
      <c r="K3060" s="100"/>
    </row>
    <row r="3061" spans="3:11" x14ac:dyDescent="0.35">
      <c r="C3061" s="100"/>
      <c r="D3061" s="100"/>
      <c r="E3061" s="100"/>
      <c r="F3061" s="100"/>
      <c r="K3061" s="100"/>
    </row>
    <row r="3062" spans="3:11" x14ac:dyDescent="0.35">
      <c r="C3062" s="100"/>
      <c r="D3062" s="100"/>
      <c r="E3062" s="100"/>
      <c r="F3062" s="100"/>
      <c r="K3062" s="100"/>
    </row>
    <row r="3063" spans="3:11" x14ac:dyDescent="0.35">
      <c r="C3063" s="100"/>
      <c r="D3063" s="100"/>
      <c r="E3063" s="100"/>
      <c r="F3063" s="100"/>
      <c r="K3063" s="100"/>
    </row>
    <row r="3064" spans="3:11" x14ac:dyDescent="0.35">
      <c r="C3064" s="100"/>
      <c r="D3064" s="100"/>
      <c r="E3064" s="100"/>
      <c r="F3064" s="100"/>
      <c r="K3064" s="100"/>
    </row>
    <row r="3065" spans="3:11" x14ac:dyDescent="0.35">
      <c r="C3065" s="100"/>
      <c r="D3065" s="100"/>
      <c r="E3065" s="100"/>
      <c r="F3065" s="100"/>
      <c r="K3065" s="100"/>
    </row>
    <row r="3066" spans="3:11" x14ac:dyDescent="0.35">
      <c r="C3066" s="100"/>
      <c r="D3066" s="100"/>
      <c r="E3066" s="100"/>
      <c r="F3066" s="100"/>
      <c r="K3066" s="100"/>
    </row>
    <row r="3067" spans="3:11" x14ac:dyDescent="0.35">
      <c r="C3067" s="100"/>
      <c r="D3067" s="100"/>
      <c r="E3067" s="100"/>
      <c r="F3067" s="100"/>
      <c r="K3067" s="100"/>
    </row>
    <row r="3068" spans="3:11" x14ac:dyDescent="0.35">
      <c r="C3068" s="100"/>
      <c r="D3068" s="100"/>
      <c r="E3068" s="100"/>
      <c r="F3068" s="100"/>
      <c r="K3068" s="100"/>
    </row>
    <row r="3069" spans="3:11" x14ac:dyDescent="0.35">
      <c r="C3069" s="100"/>
      <c r="D3069" s="100"/>
      <c r="E3069" s="100"/>
      <c r="F3069" s="100"/>
      <c r="K3069" s="100"/>
    </row>
    <row r="3070" spans="3:11" x14ac:dyDescent="0.35">
      <c r="C3070" s="100"/>
      <c r="D3070" s="100"/>
      <c r="E3070" s="100"/>
      <c r="F3070" s="100"/>
      <c r="K3070" s="100"/>
    </row>
    <row r="3071" spans="3:11" x14ac:dyDescent="0.35">
      <c r="C3071" s="100"/>
      <c r="D3071" s="100"/>
      <c r="E3071" s="100"/>
      <c r="F3071" s="100"/>
      <c r="K3071" s="100"/>
    </row>
    <row r="3072" spans="3:11" x14ac:dyDescent="0.35">
      <c r="C3072" s="100"/>
      <c r="D3072" s="100"/>
      <c r="E3072" s="100"/>
      <c r="F3072" s="100"/>
      <c r="K3072" s="100"/>
    </row>
    <row r="3073" spans="3:11" x14ac:dyDescent="0.35">
      <c r="C3073" s="100"/>
      <c r="D3073" s="100"/>
      <c r="E3073" s="100"/>
      <c r="F3073" s="100"/>
      <c r="K3073" s="100"/>
    </row>
    <row r="3074" spans="3:11" x14ac:dyDescent="0.35">
      <c r="C3074" s="100"/>
      <c r="D3074" s="100"/>
      <c r="E3074" s="100"/>
      <c r="F3074" s="100"/>
      <c r="K3074" s="100"/>
    </row>
    <row r="3075" spans="3:11" x14ac:dyDescent="0.35">
      <c r="C3075" s="100"/>
      <c r="D3075" s="100"/>
      <c r="E3075" s="100"/>
      <c r="F3075" s="100"/>
      <c r="K3075" s="100"/>
    </row>
    <row r="3076" spans="3:11" x14ac:dyDescent="0.35">
      <c r="C3076" s="100"/>
      <c r="D3076" s="100"/>
      <c r="E3076" s="100"/>
      <c r="F3076" s="100"/>
      <c r="K3076" s="100"/>
    </row>
    <row r="3077" spans="3:11" x14ac:dyDescent="0.35">
      <c r="C3077" s="100"/>
      <c r="D3077" s="100"/>
      <c r="E3077" s="100"/>
      <c r="F3077" s="100"/>
      <c r="K3077" s="100"/>
    </row>
    <row r="3078" spans="3:11" x14ac:dyDescent="0.35">
      <c r="C3078" s="100"/>
      <c r="D3078" s="100"/>
      <c r="E3078" s="100"/>
      <c r="F3078" s="100"/>
      <c r="K3078" s="100"/>
    </row>
    <row r="3079" spans="3:11" x14ac:dyDescent="0.35">
      <c r="C3079" s="100"/>
      <c r="D3079" s="100"/>
      <c r="E3079" s="100"/>
      <c r="F3079" s="100"/>
      <c r="K3079" s="100"/>
    </row>
    <row r="3080" spans="3:11" x14ac:dyDescent="0.35">
      <c r="C3080" s="100"/>
      <c r="D3080" s="100"/>
      <c r="E3080" s="100"/>
      <c r="F3080" s="100"/>
      <c r="K3080" s="100"/>
    </row>
    <row r="3081" spans="3:11" x14ac:dyDescent="0.35">
      <c r="C3081" s="100"/>
      <c r="D3081" s="100"/>
      <c r="E3081" s="100"/>
      <c r="F3081" s="100"/>
      <c r="K3081" s="100"/>
    </row>
    <row r="3082" spans="3:11" x14ac:dyDescent="0.35">
      <c r="C3082" s="100"/>
      <c r="D3082" s="100"/>
      <c r="E3082" s="100"/>
      <c r="F3082" s="100"/>
      <c r="K3082" s="100"/>
    </row>
    <row r="3083" spans="3:11" x14ac:dyDescent="0.35">
      <c r="C3083" s="100"/>
      <c r="D3083" s="100"/>
      <c r="E3083" s="100"/>
      <c r="F3083" s="100"/>
      <c r="K3083" s="100"/>
    </row>
    <row r="3084" spans="3:11" x14ac:dyDescent="0.35">
      <c r="C3084" s="100"/>
      <c r="D3084" s="100"/>
      <c r="E3084" s="100"/>
      <c r="F3084" s="100"/>
      <c r="K3084" s="100"/>
    </row>
    <row r="3085" spans="3:11" x14ac:dyDescent="0.35">
      <c r="C3085" s="100"/>
      <c r="D3085" s="100"/>
      <c r="E3085" s="100"/>
      <c r="F3085" s="100"/>
      <c r="K3085" s="100"/>
    </row>
    <row r="3086" spans="3:11" x14ac:dyDescent="0.35">
      <c r="C3086" s="100"/>
      <c r="D3086" s="100"/>
      <c r="E3086" s="100"/>
      <c r="F3086" s="100"/>
      <c r="K3086" s="100"/>
    </row>
    <row r="3087" spans="3:11" x14ac:dyDescent="0.35">
      <c r="C3087" s="100"/>
      <c r="D3087" s="100"/>
      <c r="E3087" s="100"/>
      <c r="F3087" s="100"/>
      <c r="K3087" s="100"/>
    </row>
    <row r="3088" spans="3:11" x14ac:dyDescent="0.35">
      <c r="C3088" s="100"/>
      <c r="D3088" s="100"/>
      <c r="E3088" s="100"/>
      <c r="F3088" s="100"/>
      <c r="K3088" s="100"/>
    </row>
    <row r="3089" spans="3:11" x14ac:dyDescent="0.35">
      <c r="C3089" s="100"/>
      <c r="D3089" s="100"/>
      <c r="E3089" s="100"/>
      <c r="F3089" s="100"/>
      <c r="K3089" s="100"/>
    </row>
    <row r="3090" spans="3:11" x14ac:dyDescent="0.35">
      <c r="C3090" s="100"/>
      <c r="D3090" s="100"/>
      <c r="E3090" s="100"/>
      <c r="F3090" s="100"/>
      <c r="K3090" s="100"/>
    </row>
    <row r="3091" spans="3:11" x14ac:dyDescent="0.35">
      <c r="C3091" s="100"/>
      <c r="D3091" s="100"/>
      <c r="E3091" s="100"/>
      <c r="F3091" s="100"/>
      <c r="K3091" s="100"/>
    </row>
    <row r="3092" spans="3:11" x14ac:dyDescent="0.35">
      <c r="C3092" s="100"/>
      <c r="D3092" s="100"/>
      <c r="E3092" s="100"/>
      <c r="F3092" s="100"/>
      <c r="K3092" s="100"/>
    </row>
    <row r="3093" spans="3:11" x14ac:dyDescent="0.35">
      <c r="C3093" s="100"/>
      <c r="D3093" s="100"/>
      <c r="E3093" s="100"/>
      <c r="F3093" s="100"/>
      <c r="K3093" s="100"/>
    </row>
    <row r="3094" spans="3:11" x14ac:dyDescent="0.35">
      <c r="C3094" s="100"/>
      <c r="D3094" s="100"/>
      <c r="E3094" s="100"/>
      <c r="F3094" s="100"/>
      <c r="K3094" s="100"/>
    </row>
    <row r="3095" spans="3:11" x14ac:dyDescent="0.35">
      <c r="C3095" s="100"/>
      <c r="D3095" s="100"/>
      <c r="E3095" s="100"/>
      <c r="F3095" s="100"/>
      <c r="K3095" s="100"/>
    </row>
    <row r="3096" spans="3:11" x14ac:dyDescent="0.35">
      <c r="C3096" s="100"/>
      <c r="D3096" s="100"/>
      <c r="E3096" s="100"/>
      <c r="F3096" s="100"/>
      <c r="K3096" s="100"/>
    </row>
    <row r="3097" spans="3:11" x14ac:dyDescent="0.35">
      <c r="C3097" s="100"/>
      <c r="D3097" s="100"/>
      <c r="E3097" s="100"/>
      <c r="F3097" s="100"/>
      <c r="K3097" s="100"/>
    </row>
    <row r="3098" spans="3:11" x14ac:dyDescent="0.35">
      <c r="C3098" s="100"/>
      <c r="D3098" s="100"/>
      <c r="E3098" s="100"/>
      <c r="F3098" s="100"/>
      <c r="K3098" s="100"/>
    </row>
    <row r="3099" spans="3:11" x14ac:dyDescent="0.35">
      <c r="C3099" s="100"/>
      <c r="D3099" s="100"/>
      <c r="E3099" s="100"/>
      <c r="F3099" s="100"/>
      <c r="K3099" s="100"/>
    </row>
    <row r="3100" spans="3:11" x14ac:dyDescent="0.35">
      <c r="C3100" s="100"/>
      <c r="D3100" s="100"/>
      <c r="E3100" s="100"/>
      <c r="F3100" s="100"/>
      <c r="K3100" s="100"/>
    </row>
    <row r="3101" spans="3:11" x14ac:dyDescent="0.35">
      <c r="C3101" s="100"/>
      <c r="D3101" s="100"/>
      <c r="E3101" s="100"/>
      <c r="F3101" s="100"/>
      <c r="K3101" s="100"/>
    </row>
    <row r="3102" spans="3:11" x14ac:dyDescent="0.35">
      <c r="C3102" s="100"/>
      <c r="D3102" s="100"/>
      <c r="E3102" s="100"/>
      <c r="F3102" s="100"/>
      <c r="K3102" s="100"/>
    </row>
    <row r="3103" spans="3:11" x14ac:dyDescent="0.35">
      <c r="C3103" s="100"/>
      <c r="D3103" s="100"/>
      <c r="E3103" s="100"/>
      <c r="F3103" s="100"/>
      <c r="K3103" s="100"/>
    </row>
    <row r="3104" spans="3:11" x14ac:dyDescent="0.35">
      <c r="C3104" s="100"/>
      <c r="D3104" s="100"/>
      <c r="E3104" s="100"/>
      <c r="F3104" s="100"/>
      <c r="K3104" s="100"/>
    </row>
    <row r="3105" spans="3:11" x14ac:dyDescent="0.35">
      <c r="C3105" s="100"/>
      <c r="D3105" s="100"/>
      <c r="E3105" s="100"/>
      <c r="F3105" s="100"/>
      <c r="K3105" s="100"/>
    </row>
    <row r="3106" spans="3:11" x14ac:dyDescent="0.35">
      <c r="C3106" s="100"/>
      <c r="D3106" s="100"/>
      <c r="E3106" s="100"/>
      <c r="F3106" s="100"/>
      <c r="K3106" s="100"/>
    </row>
    <row r="3107" spans="3:11" x14ac:dyDescent="0.35">
      <c r="C3107" s="100"/>
      <c r="D3107" s="100"/>
      <c r="E3107" s="100"/>
      <c r="F3107" s="100"/>
      <c r="K3107" s="100"/>
    </row>
    <row r="3108" spans="3:11" x14ac:dyDescent="0.35">
      <c r="C3108" s="100"/>
      <c r="D3108" s="100"/>
      <c r="E3108" s="100"/>
      <c r="F3108" s="100"/>
      <c r="K3108" s="100"/>
    </row>
    <row r="3109" spans="3:11" x14ac:dyDescent="0.35">
      <c r="C3109" s="100"/>
      <c r="D3109" s="100"/>
      <c r="E3109" s="100"/>
      <c r="F3109" s="100"/>
      <c r="K3109" s="100"/>
    </row>
    <row r="3110" spans="3:11" x14ac:dyDescent="0.35">
      <c r="C3110" s="100"/>
      <c r="D3110" s="100"/>
      <c r="E3110" s="100"/>
      <c r="F3110" s="100"/>
      <c r="K3110" s="100"/>
    </row>
    <row r="3111" spans="3:11" x14ac:dyDescent="0.35">
      <c r="C3111" s="100"/>
      <c r="D3111" s="100"/>
      <c r="E3111" s="100"/>
      <c r="F3111" s="100"/>
      <c r="K3111" s="100"/>
    </row>
    <row r="3112" spans="3:11" x14ac:dyDescent="0.35">
      <c r="C3112" s="100"/>
      <c r="D3112" s="100"/>
      <c r="E3112" s="100"/>
      <c r="F3112" s="100"/>
      <c r="K3112" s="100"/>
    </row>
    <row r="3113" spans="3:11" x14ac:dyDescent="0.35">
      <c r="C3113" s="100"/>
      <c r="D3113" s="100"/>
      <c r="E3113" s="100"/>
      <c r="F3113" s="100"/>
      <c r="K3113" s="100"/>
    </row>
    <row r="3114" spans="3:11" x14ac:dyDescent="0.35">
      <c r="C3114" s="100"/>
      <c r="D3114" s="100"/>
      <c r="E3114" s="100"/>
      <c r="F3114" s="100"/>
      <c r="K3114" s="100"/>
    </row>
    <row r="3115" spans="3:11" x14ac:dyDescent="0.35">
      <c r="C3115" s="100"/>
      <c r="D3115" s="100"/>
      <c r="E3115" s="100"/>
      <c r="F3115" s="100"/>
      <c r="K3115" s="100"/>
    </row>
    <row r="3116" spans="3:11" x14ac:dyDescent="0.35">
      <c r="C3116" s="100"/>
      <c r="D3116" s="100"/>
      <c r="E3116" s="100"/>
      <c r="F3116" s="100"/>
      <c r="K3116" s="100"/>
    </row>
    <row r="3117" spans="3:11" x14ac:dyDescent="0.35">
      <c r="C3117" s="100"/>
      <c r="D3117" s="100"/>
      <c r="E3117" s="100"/>
      <c r="F3117" s="100"/>
      <c r="K3117" s="100"/>
    </row>
    <row r="3118" spans="3:11" x14ac:dyDescent="0.35">
      <c r="C3118" s="100"/>
      <c r="D3118" s="100"/>
      <c r="E3118" s="100"/>
      <c r="F3118" s="100"/>
      <c r="K3118" s="100"/>
    </row>
    <row r="3119" spans="3:11" x14ac:dyDescent="0.35">
      <c r="C3119" s="100"/>
      <c r="D3119" s="100"/>
      <c r="E3119" s="100"/>
      <c r="F3119" s="100"/>
      <c r="K3119" s="100"/>
    </row>
    <row r="3120" spans="3:11" x14ac:dyDescent="0.35">
      <c r="C3120" s="100"/>
      <c r="D3120" s="100"/>
      <c r="E3120" s="100"/>
      <c r="F3120" s="100"/>
      <c r="K3120" s="100"/>
    </row>
    <row r="3121" spans="3:11" x14ac:dyDescent="0.35">
      <c r="C3121" s="100"/>
      <c r="D3121" s="100"/>
      <c r="E3121" s="100"/>
      <c r="F3121" s="100"/>
      <c r="K3121" s="100"/>
    </row>
    <row r="3122" spans="3:11" x14ac:dyDescent="0.35">
      <c r="C3122" s="100"/>
      <c r="D3122" s="100"/>
      <c r="E3122" s="100"/>
      <c r="F3122" s="100"/>
      <c r="K3122" s="100"/>
    </row>
    <row r="3123" spans="3:11" x14ac:dyDescent="0.35">
      <c r="C3123" s="100"/>
      <c r="D3123" s="100"/>
      <c r="E3123" s="100"/>
      <c r="F3123" s="100"/>
      <c r="K3123" s="100"/>
    </row>
    <row r="3124" spans="3:11" x14ac:dyDescent="0.35">
      <c r="C3124" s="100"/>
      <c r="D3124" s="100"/>
      <c r="E3124" s="100"/>
      <c r="F3124" s="100"/>
      <c r="K3124" s="100"/>
    </row>
    <row r="3125" spans="3:11" x14ac:dyDescent="0.35">
      <c r="C3125" s="100"/>
      <c r="D3125" s="100"/>
      <c r="E3125" s="100"/>
      <c r="F3125" s="100"/>
      <c r="K3125" s="100"/>
    </row>
    <row r="3126" spans="3:11" x14ac:dyDescent="0.35">
      <c r="C3126" s="100"/>
      <c r="D3126" s="100"/>
      <c r="E3126" s="100"/>
      <c r="F3126" s="100"/>
      <c r="K3126" s="100"/>
    </row>
    <row r="3127" spans="3:11" x14ac:dyDescent="0.35">
      <c r="C3127" s="100"/>
      <c r="D3127" s="100"/>
      <c r="E3127" s="100"/>
      <c r="F3127" s="100"/>
      <c r="K3127" s="100"/>
    </row>
    <row r="3128" spans="3:11" x14ac:dyDescent="0.35">
      <c r="C3128" s="100"/>
      <c r="D3128" s="100"/>
      <c r="E3128" s="100"/>
      <c r="F3128" s="100"/>
      <c r="K3128" s="100"/>
    </row>
    <row r="3129" spans="3:11" x14ac:dyDescent="0.35">
      <c r="C3129" s="100"/>
      <c r="D3129" s="100"/>
      <c r="E3129" s="100"/>
      <c r="F3129" s="100"/>
      <c r="K3129" s="100"/>
    </row>
    <row r="3130" spans="3:11" x14ac:dyDescent="0.35">
      <c r="C3130" s="100"/>
      <c r="D3130" s="100"/>
      <c r="E3130" s="100"/>
      <c r="F3130" s="100"/>
      <c r="K3130" s="100"/>
    </row>
    <row r="3131" spans="3:11" x14ac:dyDescent="0.35">
      <c r="C3131" s="100"/>
      <c r="D3131" s="100"/>
      <c r="E3131" s="100"/>
      <c r="F3131" s="100"/>
      <c r="K3131" s="100"/>
    </row>
    <row r="3132" spans="3:11" x14ac:dyDescent="0.35">
      <c r="C3132" s="100"/>
      <c r="D3132" s="100"/>
      <c r="E3132" s="100"/>
      <c r="F3132" s="100"/>
      <c r="K3132" s="100"/>
    </row>
    <row r="3133" spans="3:11" x14ac:dyDescent="0.35">
      <c r="C3133" s="100"/>
      <c r="D3133" s="100"/>
      <c r="E3133" s="100"/>
      <c r="F3133" s="100"/>
      <c r="K3133" s="100"/>
    </row>
    <row r="3134" spans="3:11" x14ac:dyDescent="0.35">
      <c r="C3134" s="100"/>
      <c r="D3134" s="100"/>
      <c r="E3134" s="100"/>
      <c r="F3134" s="100"/>
      <c r="K3134" s="100"/>
    </row>
    <row r="3135" spans="3:11" x14ac:dyDescent="0.35">
      <c r="C3135" s="100"/>
      <c r="D3135" s="100"/>
      <c r="E3135" s="100"/>
      <c r="F3135" s="100"/>
      <c r="K3135" s="100"/>
    </row>
    <row r="3136" spans="3:11" x14ac:dyDescent="0.35">
      <c r="C3136" s="100"/>
      <c r="D3136" s="100"/>
      <c r="E3136" s="100"/>
      <c r="F3136" s="100"/>
      <c r="K3136" s="100"/>
    </row>
    <row r="3137" spans="3:11" x14ac:dyDescent="0.35">
      <c r="C3137" s="100"/>
      <c r="D3137" s="100"/>
      <c r="E3137" s="100"/>
      <c r="F3137" s="100"/>
      <c r="K3137" s="100"/>
    </row>
    <row r="3138" spans="3:11" x14ac:dyDescent="0.35">
      <c r="C3138" s="100"/>
      <c r="D3138" s="100"/>
      <c r="E3138" s="100"/>
      <c r="F3138" s="100"/>
      <c r="K3138" s="100"/>
    </row>
    <row r="3139" spans="3:11" x14ac:dyDescent="0.35">
      <c r="C3139" s="100"/>
      <c r="D3139" s="100"/>
      <c r="E3139" s="100"/>
      <c r="F3139" s="100"/>
      <c r="K3139" s="100"/>
    </row>
    <row r="3140" spans="3:11" x14ac:dyDescent="0.35">
      <c r="C3140" s="100"/>
      <c r="D3140" s="100"/>
      <c r="E3140" s="100"/>
      <c r="F3140" s="100"/>
      <c r="K3140" s="100"/>
    </row>
    <row r="3141" spans="3:11" x14ac:dyDescent="0.35">
      <c r="C3141" s="100"/>
      <c r="D3141" s="100"/>
      <c r="E3141" s="100"/>
      <c r="F3141" s="100"/>
      <c r="K3141" s="100"/>
    </row>
    <row r="3142" spans="3:11" x14ac:dyDescent="0.35">
      <c r="C3142" s="100"/>
      <c r="D3142" s="100"/>
      <c r="E3142" s="100"/>
      <c r="F3142" s="100"/>
      <c r="K3142" s="100"/>
    </row>
    <row r="3143" spans="3:11" x14ac:dyDescent="0.35">
      <c r="C3143" s="100"/>
      <c r="D3143" s="100"/>
      <c r="E3143" s="100"/>
      <c r="F3143" s="100"/>
      <c r="K3143" s="100"/>
    </row>
    <row r="3144" spans="3:11" x14ac:dyDescent="0.35">
      <c r="C3144" s="100"/>
      <c r="D3144" s="100"/>
      <c r="E3144" s="100"/>
      <c r="F3144" s="100"/>
      <c r="K3144" s="100"/>
    </row>
    <row r="3145" spans="3:11" x14ac:dyDescent="0.35">
      <c r="C3145" s="100"/>
      <c r="D3145" s="100"/>
      <c r="E3145" s="100"/>
      <c r="F3145" s="100"/>
      <c r="K3145" s="100"/>
    </row>
    <row r="3146" spans="3:11" x14ac:dyDescent="0.35">
      <c r="C3146" s="100"/>
      <c r="D3146" s="100"/>
      <c r="E3146" s="100"/>
      <c r="F3146" s="100"/>
      <c r="K3146" s="100"/>
    </row>
    <row r="3147" spans="3:11" x14ac:dyDescent="0.35">
      <c r="C3147" s="100"/>
      <c r="D3147" s="100"/>
      <c r="E3147" s="100"/>
      <c r="F3147" s="100"/>
      <c r="K3147" s="100"/>
    </row>
    <row r="3148" spans="3:11" x14ac:dyDescent="0.35">
      <c r="C3148" s="100"/>
      <c r="D3148" s="100"/>
      <c r="E3148" s="100"/>
      <c r="F3148" s="100"/>
      <c r="K3148" s="100"/>
    </row>
    <row r="3149" spans="3:11" x14ac:dyDescent="0.35">
      <c r="C3149" s="100"/>
      <c r="D3149" s="100"/>
      <c r="E3149" s="100"/>
      <c r="F3149" s="100"/>
      <c r="K3149" s="100"/>
    </row>
    <row r="3150" spans="3:11" x14ac:dyDescent="0.35">
      <c r="C3150" s="100"/>
      <c r="D3150" s="100"/>
      <c r="E3150" s="100"/>
      <c r="F3150" s="100"/>
      <c r="K3150" s="100"/>
    </row>
    <row r="3151" spans="3:11" x14ac:dyDescent="0.35">
      <c r="C3151" s="100"/>
      <c r="D3151" s="100"/>
      <c r="E3151" s="100"/>
      <c r="F3151" s="100"/>
      <c r="K3151" s="100"/>
    </row>
    <row r="3152" spans="3:11" x14ac:dyDescent="0.35">
      <c r="C3152" s="100"/>
      <c r="D3152" s="100"/>
      <c r="E3152" s="100"/>
      <c r="F3152" s="100"/>
      <c r="K3152" s="100"/>
    </row>
    <row r="3153" spans="3:11" x14ac:dyDescent="0.35">
      <c r="C3153" s="100"/>
      <c r="D3153" s="100"/>
      <c r="E3153" s="100"/>
      <c r="F3153" s="100"/>
      <c r="K3153" s="100"/>
    </row>
    <row r="3154" spans="3:11" x14ac:dyDescent="0.35">
      <c r="C3154" s="100"/>
      <c r="D3154" s="100"/>
      <c r="E3154" s="100"/>
      <c r="F3154" s="100"/>
      <c r="K3154" s="100"/>
    </row>
    <row r="3155" spans="3:11" x14ac:dyDescent="0.35">
      <c r="C3155" s="100"/>
      <c r="D3155" s="100"/>
      <c r="E3155" s="100"/>
      <c r="F3155" s="100"/>
      <c r="K3155" s="100"/>
    </row>
    <row r="3156" spans="3:11" x14ac:dyDescent="0.35">
      <c r="C3156" s="100"/>
      <c r="D3156" s="100"/>
      <c r="E3156" s="100"/>
      <c r="F3156" s="100"/>
      <c r="K3156" s="100"/>
    </row>
    <row r="3157" spans="3:11" x14ac:dyDescent="0.35">
      <c r="C3157" s="100"/>
      <c r="D3157" s="100"/>
      <c r="E3157" s="100"/>
      <c r="F3157" s="100"/>
      <c r="K3157" s="100"/>
    </row>
    <row r="3158" spans="3:11" x14ac:dyDescent="0.35">
      <c r="C3158" s="100"/>
      <c r="D3158" s="100"/>
      <c r="E3158" s="100"/>
      <c r="F3158" s="100"/>
      <c r="K3158" s="100"/>
    </row>
    <row r="3159" spans="3:11" x14ac:dyDescent="0.35">
      <c r="C3159" s="100"/>
      <c r="D3159" s="100"/>
      <c r="E3159" s="100"/>
      <c r="F3159" s="100"/>
      <c r="K3159" s="100"/>
    </row>
    <row r="3160" spans="3:11" x14ac:dyDescent="0.35">
      <c r="C3160" s="100"/>
      <c r="D3160" s="100"/>
      <c r="E3160" s="100"/>
      <c r="F3160" s="100"/>
      <c r="K3160" s="100"/>
    </row>
    <row r="3161" spans="3:11" x14ac:dyDescent="0.35">
      <c r="C3161" s="100"/>
      <c r="D3161" s="100"/>
      <c r="E3161" s="100"/>
      <c r="F3161" s="100"/>
      <c r="K3161" s="100"/>
    </row>
    <row r="3162" spans="3:11" x14ac:dyDescent="0.35">
      <c r="C3162" s="100"/>
      <c r="D3162" s="100"/>
      <c r="E3162" s="100"/>
      <c r="F3162" s="100"/>
      <c r="K3162" s="100"/>
    </row>
    <row r="3163" spans="3:11" x14ac:dyDescent="0.35">
      <c r="C3163" s="100"/>
      <c r="D3163" s="100"/>
      <c r="E3163" s="100"/>
      <c r="F3163" s="100"/>
      <c r="K3163" s="100"/>
    </row>
    <row r="3164" spans="3:11" x14ac:dyDescent="0.35">
      <c r="C3164" s="100"/>
      <c r="D3164" s="100"/>
      <c r="E3164" s="100"/>
      <c r="F3164" s="100"/>
      <c r="K3164" s="100"/>
    </row>
    <row r="3165" spans="3:11" x14ac:dyDescent="0.35">
      <c r="C3165" s="100"/>
      <c r="D3165" s="100"/>
      <c r="E3165" s="100"/>
      <c r="F3165" s="100"/>
      <c r="K3165" s="100"/>
    </row>
    <row r="3166" spans="3:11" x14ac:dyDescent="0.35">
      <c r="C3166" s="100"/>
      <c r="D3166" s="100"/>
      <c r="E3166" s="100"/>
      <c r="F3166" s="100"/>
      <c r="K3166" s="100"/>
    </row>
    <row r="3167" spans="3:11" x14ac:dyDescent="0.35">
      <c r="C3167" s="100"/>
      <c r="D3167" s="100"/>
      <c r="E3167" s="100"/>
      <c r="F3167" s="100"/>
      <c r="K3167" s="100"/>
    </row>
    <row r="3168" spans="3:11" x14ac:dyDescent="0.35">
      <c r="C3168" s="100"/>
      <c r="D3168" s="100"/>
      <c r="E3168" s="100"/>
      <c r="F3168" s="100"/>
      <c r="K3168" s="100"/>
    </row>
    <row r="3169" spans="3:11" x14ac:dyDescent="0.35">
      <c r="C3169" s="100"/>
      <c r="D3169" s="100"/>
      <c r="E3169" s="100"/>
      <c r="F3169" s="100"/>
      <c r="K3169" s="100"/>
    </row>
    <row r="3170" spans="3:11" x14ac:dyDescent="0.35">
      <c r="C3170" s="100"/>
      <c r="D3170" s="100"/>
      <c r="E3170" s="100"/>
      <c r="F3170" s="100"/>
      <c r="K3170" s="100"/>
    </row>
    <row r="3171" spans="3:11" x14ac:dyDescent="0.35">
      <c r="C3171" s="100"/>
      <c r="D3171" s="100"/>
      <c r="E3171" s="100"/>
      <c r="F3171" s="100"/>
      <c r="K3171" s="100"/>
    </row>
    <row r="3172" spans="3:11" x14ac:dyDescent="0.35">
      <c r="C3172" s="100"/>
      <c r="D3172" s="100"/>
      <c r="E3172" s="100"/>
      <c r="F3172" s="100"/>
      <c r="K3172" s="100"/>
    </row>
    <row r="3173" spans="3:11" x14ac:dyDescent="0.35">
      <c r="C3173" s="100"/>
      <c r="D3173" s="100"/>
      <c r="E3173" s="100"/>
      <c r="F3173" s="100"/>
      <c r="K3173" s="100"/>
    </row>
    <row r="3174" spans="3:11" x14ac:dyDescent="0.35">
      <c r="C3174" s="100"/>
      <c r="D3174" s="100"/>
      <c r="E3174" s="100"/>
      <c r="F3174" s="100"/>
      <c r="K3174" s="100"/>
    </row>
    <row r="3175" spans="3:11" x14ac:dyDescent="0.35">
      <c r="C3175" s="100"/>
      <c r="D3175" s="100"/>
      <c r="E3175" s="100"/>
      <c r="F3175" s="100"/>
      <c r="K3175" s="100"/>
    </row>
    <row r="3176" spans="3:11" x14ac:dyDescent="0.35">
      <c r="C3176" s="100"/>
      <c r="D3176" s="100"/>
      <c r="E3176" s="100"/>
      <c r="F3176" s="100"/>
      <c r="K3176" s="100"/>
    </row>
    <row r="3177" spans="3:11" x14ac:dyDescent="0.35">
      <c r="C3177" s="100"/>
      <c r="D3177" s="100"/>
      <c r="E3177" s="100"/>
      <c r="F3177" s="100"/>
      <c r="K3177" s="100"/>
    </row>
    <row r="3178" spans="3:11" x14ac:dyDescent="0.35">
      <c r="C3178" s="100"/>
      <c r="D3178" s="100"/>
      <c r="E3178" s="100"/>
      <c r="F3178" s="100"/>
      <c r="K3178" s="100"/>
    </row>
    <row r="3179" spans="3:11" x14ac:dyDescent="0.35">
      <c r="C3179" s="100"/>
      <c r="D3179" s="100"/>
      <c r="E3179" s="100"/>
      <c r="F3179" s="100"/>
      <c r="K3179" s="100"/>
    </row>
    <row r="3180" spans="3:11" x14ac:dyDescent="0.35">
      <c r="C3180" s="100"/>
      <c r="D3180" s="100"/>
      <c r="E3180" s="100"/>
      <c r="F3180" s="100"/>
      <c r="K3180" s="100"/>
    </row>
    <row r="3181" spans="3:11" x14ac:dyDescent="0.35">
      <c r="C3181" s="100"/>
      <c r="D3181" s="100"/>
      <c r="E3181" s="100"/>
      <c r="F3181" s="100"/>
      <c r="K3181" s="100"/>
    </row>
    <row r="3182" spans="3:11" x14ac:dyDescent="0.35">
      <c r="C3182" s="100"/>
      <c r="D3182" s="100"/>
      <c r="E3182" s="100"/>
      <c r="F3182" s="100"/>
      <c r="K3182" s="100"/>
    </row>
    <row r="3183" spans="3:11" x14ac:dyDescent="0.35">
      <c r="C3183" s="100"/>
      <c r="D3183" s="100"/>
      <c r="E3183" s="100"/>
      <c r="F3183" s="100"/>
      <c r="K3183" s="100"/>
    </row>
    <row r="3184" spans="3:11" x14ac:dyDescent="0.35">
      <c r="C3184" s="100"/>
      <c r="D3184" s="100"/>
      <c r="E3184" s="100"/>
      <c r="F3184" s="100"/>
      <c r="K3184" s="100"/>
    </row>
    <row r="3185" spans="3:11" x14ac:dyDescent="0.35">
      <c r="C3185" s="100"/>
      <c r="D3185" s="100"/>
      <c r="E3185" s="100"/>
      <c r="F3185" s="100"/>
      <c r="K3185" s="100"/>
    </row>
    <row r="3186" spans="3:11" x14ac:dyDescent="0.35">
      <c r="C3186" s="100"/>
      <c r="D3186" s="100"/>
      <c r="E3186" s="100"/>
      <c r="F3186" s="100"/>
      <c r="K3186" s="100"/>
    </row>
    <row r="3187" spans="3:11" x14ac:dyDescent="0.35">
      <c r="C3187" s="100"/>
      <c r="D3187" s="100"/>
      <c r="E3187" s="100"/>
      <c r="F3187" s="100"/>
      <c r="K3187" s="100"/>
    </row>
    <row r="3188" spans="3:11" x14ac:dyDescent="0.35">
      <c r="C3188" s="100"/>
      <c r="D3188" s="100"/>
      <c r="E3188" s="100"/>
      <c r="F3188" s="100"/>
      <c r="K3188" s="100"/>
    </row>
    <row r="3189" spans="3:11" x14ac:dyDescent="0.35">
      <c r="C3189" s="100"/>
      <c r="D3189" s="100"/>
      <c r="E3189" s="100"/>
      <c r="F3189" s="100"/>
      <c r="K3189" s="100"/>
    </row>
    <row r="3190" spans="3:11" x14ac:dyDescent="0.35">
      <c r="C3190" s="100"/>
      <c r="D3190" s="100"/>
      <c r="E3190" s="100"/>
      <c r="F3190" s="100"/>
      <c r="K3190" s="100"/>
    </row>
    <row r="3191" spans="3:11" x14ac:dyDescent="0.35">
      <c r="C3191" s="100"/>
      <c r="D3191" s="100"/>
      <c r="E3191" s="100"/>
      <c r="F3191" s="100"/>
      <c r="K3191" s="100"/>
    </row>
    <row r="3192" spans="3:11" x14ac:dyDescent="0.35">
      <c r="C3192" s="100"/>
      <c r="D3192" s="100"/>
      <c r="E3192" s="100"/>
      <c r="F3192" s="100"/>
      <c r="K3192" s="100"/>
    </row>
    <row r="3193" spans="3:11" x14ac:dyDescent="0.35">
      <c r="C3193" s="100"/>
      <c r="D3193" s="100"/>
      <c r="E3193" s="100"/>
      <c r="F3193" s="100"/>
      <c r="K3193" s="100"/>
    </row>
    <row r="3194" spans="3:11" x14ac:dyDescent="0.35">
      <c r="C3194" s="100"/>
      <c r="D3194" s="100"/>
      <c r="E3194" s="100"/>
      <c r="F3194" s="100"/>
      <c r="K3194" s="100"/>
    </row>
    <row r="3195" spans="3:11" x14ac:dyDescent="0.35">
      <c r="C3195" s="100"/>
      <c r="D3195" s="100"/>
      <c r="E3195" s="100"/>
      <c r="F3195" s="100"/>
      <c r="K3195" s="100"/>
    </row>
    <row r="3196" spans="3:11" x14ac:dyDescent="0.35">
      <c r="C3196" s="100"/>
      <c r="D3196" s="100"/>
      <c r="E3196" s="100"/>
      <c r="F3196" s="100"/>
      <c r="K3196" s="100"/>
    </row>
    <row r="3197" spans="3:11" x14ac:dyDescent="0.35">
      <c r="C3197" s="100"/>
      <c r="D3197" s="100"/>
      <c r="E3197" s="100"/>
      <c r="F3197" s="100"/>
      <c r="K3197" s="100"/>
    </row>
    <row r="3198" spans="3:11" x14ac:dyDescent="0.35">
      <c r="C3198" s="100"/>
      <c r="D3198" s="100"/>
      <c r="E3198" s="100"/>
      <c r="F3198" s="100"/>
      <c r="K3198" s="100"/>
    </row>
    <row r="3199" spans="3:11" x14ac:dyDescent="0.35">
      <c r="C3199" s="100"/>
      <c r="D3199" s="100"/>
      <c r="E3199" s="100"/>
      <c r="F3199" s="100"/>
      <c r="K3199" s="100"/>
    </row>
    <row r="3200" spans="3:11" x14ac:dyDescent="0.35">
      <c r="C3200" s="100"/>
      <c r="D3200" s="100"/>
      <c r="E3200" s="100"/>
      <c r="F3200" s="100"/>
      <c r="K3200" s="100"/>
    </row>
    <row r="3201" spans="3:11" x14ac:dyDescent="0.35">
      <c r="C3201" s="100"/>
      <c r="D3201" s="100"/>
      <c r="E3201" s="100"/>
      <c r="F3201" s="100"/>
      <c r="K3201" s="100"/>
    </row>
    <row r="3202" spans="3:11" x14ac:dyDescent="0.35">
      <c r="C3202" s="100"/>
      <c r="D3202" s="100"/>
      <c r="E3202" s="100"/>
      <c r="F3202" s="100"/>
      <c r="K3202" s="100"/>
    </row>
    <row r="3203" spans="3:11" x14ac:dyDescent="0.35">
      <c r="C3203" s="100"/>
      <c r="D3203" s="100"/>
      <c r="E3203" s="100"/>
      <c r="F3203" s="100"/>
      <c r="K3203" s="100"/>
    </row>
    <row r="3204" spans="3:11" x14ac:dyDescent="0.35">
      <c r="C3204" s="100"/>
      <c r="D3204" s="100"/>
      <c r="E3204" s="100"/>
      <c r="F3204" s="100"/>
      <c r="K3204" s="100"/>
    </row>
    <row r="3205" spans="3:11" x14ac:dyDescent="0.35">
      <c r="C3205" s="100"/>
      <c r="D3205" s="100"/>
      <c r="E3205" s="100"/>
      <c r="F3205" s="100"/>
      <c r="K3205" s="100"/>
    </row>
    <row r="3206" spans="3:11" x14ac:dyDescent="0.35">
      <c r="C3206" s="100"/>
      <c r="D3206" s="100"/>
      <c r="E3206" s="100"/>
      <c r="F3206" s="100"/>
      <c r="K3206" s="100"/>
    </row>
    <row r="3207" spans="3:11" x14ac:dyDescent="0.35">
      <c r="C3207" s="100"/>
      <c r="D3207" s="100"/>
      <c r="E3207" s="100"/>
      <c r="F3207" s="100"/>
      <c r="K3207" s="100"/>
    </row>
    <row r="3208" spans="3:11" x14ac:dyDescent="0.35">
      <c r="C3208" s="100"/>
      <c r="D3208" s="100"/>
      <c r="E3208" s="100"/>
      <c r="F3208" s="100"/>
      <c r="K3208" s="100"/>
    </row>
    <row r="3209" spans="3:11" x14ac:dyDescent="0.35">
      <c r="C3209" s="100"/>
      <c r="D3209" s="100"/>
      <c r="E3209" s="100"/>
      <c r="F3209" s="100"/>
      <c r="K3209" s="100"/>
    </row>
    <row r="3210" spans="3:11" x14ac:dyDescent="0.35">
      <c r="C3210" s="100"/>
      <c r="D3210" s="100"/>
      <c r="E3210" s="100"/>
      <c r="F3210" s="100"/>
      <c r="K3210" s="100"/>
    </row>
    <row r="3211" spans="3:11" x14ac:dyDescent="0.35">
      <c r="C3211" s="100"/>
      <c r="D3211" s="100"/>
      <c r="E3211" s="100"/>
      <c r="F3211" s="100"/>
      <c r="K3211" s="100"/>
    </row>
    <row r="3212" spans="3:11" x14ac:dyDescent="0.35">
      <c r="C3212" s="100"/>
      <c r="D3212" s="100"/>
      <c r="E3212" s="100"/>
      <c r="F3212" s="100"/>
      <c r="K3212" s="100"/>
    </row>
    <row r="3213" spans="3:11" x14ac:dyDescent="0.35">
      <c r="C3213" s="100"/>
      <c r="D3213" s="100"/>
      <c r="E3213" s="100"/>
      <c r="F3213" s="100"/>
      <c r="K3213" s="100"/>
    </row>
    <row r="3214" spans="3:11" x14ac:dyDescent="0.35">
      <c r="C3214" s="100"/>
      <c r="D3214" s="100"/>
      <c r="E3214" s="100"/>
      <c r="F3214" s="100"/>
      <c r="K3214" s="100"/>
    </row>
    <row r="3215" spans="3:11" x14ac:dyDescent="0.35">
      <c r="C3215" s="100"/>
      <c r="D3215" s="100"/>
      <c r="E3215" s="100"/>
      <c r="F3215" s="100"/>
      <c r="K3215" s="100"/>
    </row>
    <row r="3216" spans="3:11" x14ac:dyDescent="0.35">
      <c r="C3216" s="100"/>
      <c r="D3216" s="100"/>
      <c r="E3216" s="100"/>
      <c r="F3216" s="100"/>
      <c r="K3216" s="100"/>
    </row>
    <row r="3217" spans="3:11" x14ac:dyDescent="0.35">
      <c r="C3217" s="100"/>
      <c r="D3217" s="100"/>
      <c r="E3217" s="100"/>
      <c r="F3217" s="100"/>
      <c r="K3217" s="100"/>
    </row>
    <row r="3218" spans="3:11" x14ac:dyDescent="0.35">
      <c r="C3218" s="100"/>
      <c r="D3218" s="100"/>
      <c r="E3218" s="100"/>
      <c r="F3218" s="100"/>
      <c r="K3218" s="100"/>
    </row>
    <row r="3219" spans="3:11" x14ac:dyDescent="0.35">
      <c r="C3219" s="100"/>
      <c r="D3219" s="100"/>
      <c r="E3219" s="100"/>
      <c r="F3219" s="100"/>
      <c r="K3219" s="100"/>
    </row>
    <row r="3220" spans="3:11" x14ac:dyDescent="0.35">
      <c r="C3220" s="100"/>
      <c r="D3220" s="100"/>
      <c r="E3220" s="100"/>
      <c r="F3220" s="100"/>
      <c r="K3220" s="100"/>
    </row>
    <row r="3221" spans="3:11" x14ac:dyDescent="0.35">
      <c r="C3221" s="100"/>
      <c r="D3221" s="100"/>
      <c r="E3221" s="100"/>
      <c r="F3221" s="100"/>
      <c r="K3221" s="100"/>
    </row>
    <row r="3222" spans="3:11" x14ac:dyDescent="0.35">
      <c r="C3222" s="100"/>
      <c r="D3222" s="100"/>
      <c r="E3222" s="100"/>
      <c r="F3222" s="100"/>
      <c r="K3222" s="100"/>
    </row>
    <row r="3223" spans="3:11" x14ac:dyDescent="0.35">
      <c r="C3223" s="100"/>
      <c r="D3223" s="100"/>
      <c r="E3223" s="100"/>
      <c r="F3223" s="100"/>
      <c r="K3223" s="100"/>
    </row>
    <row r="3224" spans="3:11" x14ac:dyDescent="0.35">
      <c r="C3224" s="100"/>
      <c r="D3224" s="100"/>
      <c r="E3224" s="100"/>
      <c r="F3224" s="100"/>
      <c r="K3224" s="100"/>
    </row>
    <row r="3225" spans="3:11" x14ac:dyDescent="0.35">
      <c r="C3225" s="100"/>
      <c r="D3225" s="100"/>
      <c r="E3225" s="100"/>
      <c r="F3225" s="100"/>
      <c r="K3225" s="100"/>
    </row>
    <row r="3226" spans="3:11" x14ac:dyDescent="0.35">
      <c r="C3226" s="100"/>
      <c r="D3226" s="100"/>
      <c r="E3226" s="100"/>
      <c r="F3226" s="100"/>
      <c r="K3226" s="100"/>
    </row>
    <row r="3227" spans="3:11" x14ac:dyDescent="0.35">
      <c r="C3227" s="100"/>
      <c r="D3227" s="100"/>
      <c r="E3227" s="100"/>
      <c r="F3227" s="100"/>
      <c r="K3227" s="100"/>
    </row>
    <row r="3228" spans="3:11" x14ac:dyDescent="0.35">
      <c r="C3228" s="100"/>
      <c r="D3228" s="100"/>
      <c r="E3228" s="100"/>
      <c r="F3228" s="100"/>
      <c r="K3228" s="100"/>
    </row>
    <row r="3229" spans="3:11" x14ac:dyDescent="0.35">
      <c r="C3229" s="100"/>
      <c r="D3229" s="100"/>
      <c r="E3229" s="100"/>
      <c r="F3229" s="100"/>
      <c r="K3229" s="100"/>
    </row>
    <row r="3230" spans="3:11" x14ac:dyDescent="0.35">
      <c r="C3230" s="100"/>
      <c r="D3230" s="100"/>
      <c r="E3230" s="100"/>
      <c r="F3230" s="100"/>
      <c r="K3230" s="100"/>
    </row>
    <row r="3231" spans="3:11" x14ac:dyDescent="0.35">
      <c r="C3231" s="100"/>
      <c r="D3231" s="100"/>
      <c r="E3231" s="100"/>
      <c r="F3231" s="100"/>
      <c r="K3231" s="100"/>
    </row>
    <row r="3232" spans="3:11" x14ac:dyDescent="0.35">
      <c r="C3232" s="100"/>
      <c r="D3232" s="100"/>
      <c r="E3232" s="100"/>
      <c r="F3232" s="100"/>
      <c r="K3232" s="100"/>
    </row>
    <row r="3233" spans="3:11" x14ac:dyDescent="0.35">
      <c r="C3233" s="100"/>
      <c r="D3233" s="100"/>
      <c r="E3233" s="100"/>
      <c r="F3233" s="100"/>
      <c r="K3233" s="100"/>
    </row>
    <row r="3234" spans="3:11" x14ac:dyDescent="0.35">
      <c r="C3234" s="100"/>
      <c r="D3234" s="100"/>
      <c r="E3234" s="100"/>
      <c r="F3234" s="100"/>
      <c r="K3234" s="100"/>
    </row>
    <row r="3235" spans="3:11" x14ac:dyDescent="0.35">
      <c r="C3235" s="100"/>
      <c r="D3235" s="100"/>
      <c r="E3235" s="100"/>
      <c r="F3235" s="100"/>
      <c r="K3235" s="100"/>
    </row>
    <row r="3236" spans="3:11" x14ac:dyDescent="0.35">
      <c r="C3236" s="100"/>
      <c r="D3236" s="100"/>
      <c r="E3236" s="100"/>
      <c r="F3236" s="100"/>
      <c r="K3236" s="100"/>
    </row>
    <row r="3237" spans="3:11" x14ac:dyDescent="0.35">
      <c r="C3237" s="100"/>
      <c r="D3237" s="100"/>
      <c r="E3237" s="100"/>
      <c r="F3237" s="100"/>
      <c r="K3237" s="100"/>
    </row>
    <row r="3238" spans="3:11" x14ac:dyDescent="0.35">
      <c r="C3238" s="100"/>
      <c r="D3238" s="100"/>
      <c r="E3238" s="100"/>
      <c r="F3238" s="100"/>
      <c r="K3238" s="100"/>
    </row>
    <row r="3239" spans="3:11" x14ac:dyDescent="0.35">
      <c r="C3239" s="100"/>
      <c r="D3239" s="100"/>
      <c r="E3239" s="100"/>
      <c r="F3239" s="100"/>
      <c r="K3239" s="100"/>
    </row>
    <row r="3240" spans="3:11" x14ac:dyDescent="0.35">
      <c r="C3240" s="100"/>
      <c r="D3240" s="100"/>
      <c r="E3240" s="100"/>
      <c r="F3240" s="100"/>
      <c r="K3240" s="100"/>
    </row>
    <row r="3241" spans="3:11" x14ac:dyDescent="0.35">
      <c r="C3241" s="100"/>
      <c r="D3241" s="100"/>
      <c r="E3241" s="100"/>
      <c r="F3241" s="100"/>
      <c r="K3241" s="100"/>
    </row>
    <row r="3242" spans="3:11" x14ac:dyDescent="0.35">
      <c r="C3242" s="100"/>
      <c r="D3242" s="100"/>
      <c r="E3242" s="100"/>
      <c r="F3242" s="100"/>
      <c r="K3242" s="100"/>
    </row>
    <row r="3243" spans="3:11" x14ac:dyDescent="0.35">
      <c r="C3243" s="100"/>
      <c r="D3243" s="100"/>
      <c r="E3243" s="100"/>
      <c r="F3243" s="100"/>
      <c r="K3243" s="100"/>
    </row>
    <row r="3244" spans="3:11" x14ac:dyDescent="0.35">
      <c r="C3244" s="100"/>
      <c r="D3244" s="100"/>
      <c r="E3244" s="100"/>
      <c r="F3244" s="100"/>
      <c r="K3244" s="100"/>
    </row>
    <row r="3245" spans="3:11" x14ac:dyDescent="0.35">
      <c r="C3245" s="100"/>
      <c r="D3245" s="100"/>
      <c r="E3245" s="100"/>
      <c r="F3245" s="100"/>
      <c r="K3245" s="100"/>
    </row>
    <row r="3246" spans="3:11" x14ac:dyDescent="0.35">
      <c r="C3246" s="100"/>
      <c r="D3246" s="100"/>
      <c r="E3246" s="100"/>
      <c r="F3246" s="100"/>
      <c r="K3246" s="100"/>
    </row>
    <row r="3247" spans="3:11" x14ac:dyDescent="0.35">
      <c r="C3247" s="100"/>
      <c r="D3247" s="100"/>
      <c r="E3247" s="100"/>
      <c r="F3247" s="100"/>
      <c r="K3247" s="100"/>
    </row>
    <row r="3248" spans="3:11" x14ac:dyDescent="0.35">
      <c r="C3248" s="100"/>
      <c r="D3248" s="100"/>
      <c r="E3248" s="100"/>
      <c r="F3248" s="100"/>
      <c r="K3248" s="100"/>
    </row>
    <row r="3249" spans="3:11" x14ac:dyDescent="0.35">
      <c r="C3249" s="100"/>
      <c r="D3249" s="100"/>
      <c r="E3249" s="100"/>
      <c r="F3249" s="100"/>
      <c r="K3249" s="100"/>
    </row>
    <row r="3250" spans="3:11" x14ac:dyDescent="0.35">
      <c r="C3250" s="100"/>
      <c r="D3250" s="100"/>
      <c r="E3250" s="100"/>
      <c r="F3250" s="100"/>
      <c r="K3250" s="100"/>
    </row>
    <row r="3251" spans="3:11" x14ac:dyDescent="0.35">
      <c r="C3251" s="100"/>
      <c r="D3251" s="100"/>
      <c r="E3251" s="100"/>
      <c r="F3251" s="100"/>
      <c r="K3251" s="100"/>
    </row>
    <row r="3252" spans="3:11" x14ac:dyDescent="0.35">
      <c r="C3252" s="100"/>
      <c r="D3252" s="100"/>
      <c r="E3252" s="100"/>
      <c r="F3252" s="100"/>
      <c r="K3252" s="100"/>
    </row>
    <row r="3253" spans="3:11" x14ac:dyDescent="0.35">
      <c r="C3253" s="100"/>
      <c r="D3253" s="100"/>
      <c r="E3253" s="100"/>
      <c r="F3253" s="100"/>
      <c r="K3253" s="100"/>
    </row>
    <row r="3254" spans="3:11" x14ac:dyDescent="0.35">
      <c r="C3254" s="100"/>
      <c r="D3254" s="100"/>
      <c r="E3254" s="100"/>
      <c r="F3254" s="100"/>
      <c r="K3254" s="100"/>
    </row>
    <row r="3255" spans="3:11" x14ac:dyDescent="0.35">
      <c r="C3255" s="100"/>
      <c r="D3255" s="100"/>
      <c r="E3255" s="100"/>
      <c r="F3255" s="100"/>
      <c r="K3255" s="100"/>
    </row>
    <row r="3256" spans="3:11" x14ac:dyDescent="0.35">
      <c r="C3256" s="100"/>
      <c r="D3256" s="100"/>
      <c r="E3256" s="100"/>
      <c r="F3256" s="100"/>
      <c r="K3256" s="100"/>
    </row>
    <row r="3257" spans="3:11" x14ac:dyDescent="0.35">
      <c r="C3257" s="100"/>
      <c r="D3257" s="100"/>
      <c r="E3257" s="100"/>
      <c r="F3257" s="100"/>
      <c r="K3257" s="100"/>
    </row>
    <row r="3258" spans="3:11" x14ac:dyDescent="0.35">
      <c r="C3258" s="100"/>
      <c r="D3258" s="100"/>
      <c r="E3258" s="100"/>
      <c r="F3258" s="100"/>
      <c r="K3258" s="100"/>
    </row>
    <row r="3259" spans="3:11" x14ac:dyDescent="0.35">
      <c r="C3259" s="100"/>
      <c r="D3259" s="100"/>
      <c r="E3259" s="100"/>
      <c r="F3259" s="100"/>
      <c r="K3259" s="100"/>
    </row>
    <row r="3260" spans="3:11" x14ac:dyDescent="0.35">
      <c r="C3260" s="100"/>
      <c r="D3260" s="100"/>
      <c r="E3260" s="100"/>
      <c r="F3260" s="100"/>
      <c r="K3260" s="100"/>
    </row>
    <row r="3261" spans="3:11" x14ac:dyDescent="0.35">
      <c r="C3261" s="100"/>
      <c r="D3261" s="100"/>
      <c r="E3261" s="100"/>
      <c r="F3261" s="100"/>
      <c r="K3261" s="100"/>
    </row>
    <row r="3262" spans="3:11" x14ac:dyDescent="0.35">
      <c r="C3262" s="100"/>
      <c r="D3262" s="100"/>
      <c r="E3262" s="100"/>
      <c r="F3262" s="100"/>
      <c r="K3262" s="100"/>
    </row>
    <row r="3263" spans="3:11" x14ac:dyDescent="0.35">
      <c r="C3263" s="100"/>
      <c r="D3263" s="100"/>
      <c r="E3263" s="100"/>
      <c r="F3263" s="100"/>
      <c r="K3263" s="100"/>
    </row>
    <row r="3264" spans="3:11" x14ac:dyDescent="0.35">
      <c r="C3264" s="100"/>
      <c r="D3264" s="100"/>
      <c r="E3264" s="100"/>
      <c r="F3264" s="100"/>
      <c r="K3264" s="100"/>
    </row>
    <row r="3265" spans="3:11" x14ac:dyDescent="0.35">
      <c r="C3265" s="100"/>
      <c r="D3265" s="100"/>
      <c r="E3265" s="100"/>
      <c r="F3265" s="100"/>
      <c r="K3265" s="100"/>
    </row>
    <row r="3266" spans="3:11" x14ac:dyDescent="0.35">
      <c r="C3266" s="100"/>
      <c r="D3266" s="100"/>
      <c r="E3266" s="100"/>
      <c r="F3266" s="100"/>
      <c r="K3266" s="100"/>
    </row>
    <row r="3267" spans="3:11" x14ac:dyDescent="0.35">
      <c r="C3267" s="100"/>
      <c r="D3267" s="100"/>
      <c r="E3267" s="100"/>
      <c r="F3267" s="100"/>
      <c r="K3267" s="100"/>
    </row>
    <row r="3268" spans="3:11" x14ac:dyDescent="0.35">
      <c r="C3268" s="100"/>
      <c r="D3268" s="100"/>
      <c r="E3268" s="100"/>
      <c r="F3268" s="100"/>
      <c r="K3268" s="100"/>
    </row>
    <row r="3269" spans="3:11" x14ac:dyDescent="0.35">
      <c r="C3269" s="100"/>
      <c r="D3269" s="100"/>
      <c r="E3269" s="100"/>
      <c r="F3269" s="100"/>
      <c r="K3269" s="100"/>
    </row>
    <row r="3270" spans="3:11" x14ac:dyDescent="0.35">
      <c r="C3270" s="100"/>
      <c r="D3270" s="100"/>
      <c r="E3270" s="100"/>
      <c r="F3270" s="100"/>
      <c r="K3270" s="100"/>
    </row>
    <row r="3271" spans="3:11" x14ac:dyDescent="0.35">
      <c r="C3271" s="100"/>
      <c r="D3271" s="100"/>
      <c r="E3271" s="100"/>
      <c r="F3271" s="100"/>
      <c r="K3271" s="100"/>
    </row>
    <row r="3272" spans="3:11" x14ac:dyDescent="0.35">
      <c r="C3272" s="100"/>
      <c r="D3272" s="100"/>
      <c r="E3272" s="100"/>
      <c r="F3272" s="100"/>
      <c r="K3272" s="100"/>
    </row>
    <row r="3273" spans="3:11" x14ac:dyDescent="0.35">
      <c r="C3273" s="100"/>
      <c r="D3273" s="100"/>
      <c r="E3273" s="100"/>
      <c r="F3273" s="100"/>
      <c r="K3273" s="100"/>
    </row>
    <row r="3274" spans="3:11" x14ac:dyDescent="0.35">
      <c r="C3274" s="100"/>
      <c r="D3274" s="100"/>
      <c r="E3274" s="100"/>
      <c r="F3274" s="100"/>
      <c r="K3274" s="100"/>
    </row>
    <row r="3275" spans="3:11" x14ac:dyDescent="0.35">
      <c r="C3275" s="100"/>
      <c r="D3275" s="100"/>
      <c r="E3275" s="100"/>
      <c r="F3275" s="100"/>
      <c r="K3275" s="100"/>
    </row>
    <row r="3276" spans="3:11" x14ac:dyDescent="0.35">
      <c r="C3276" s="100"/>
      <c r="D3276" s="100"/>
      <c r="E3276" s="100"/>
      <c r="F3276" s="100"/>
      <c r="K3276" s="100"/>
    </row>
    <row r="3277" spans="3:11" x14ac:dyDescent="0.35">
      <c r="C3277" s="100"/>
      <c r="D3277" s="100"/>
      <c r="E3277" s="100"/>
      <c r="F3277" s="100"/>
      <c r="K3277" s="100"/>
    </row>
    <row r="3278" spans="3:11" x14ac:dyDescent="0.35">
      <c r="C3278" s="100"/>
      <c r="D3278" s="100"/>
      <c r="E3278" s="100"/>
      <c r="F3278" s="100"/>
      <c r="K3278" s="100"/>
    </row>
    <row r="3279" spans="3:11" x14ac:dyDescent="0.35">
      <c r="C3279" s="100"/>
      <c r="D3279" s="100"/>
      <c r="E3279" s="100"/>
      <c r="F3279" s="100"/>
      <c r="K3279" s="100"/>
    </row>
    <row r="3280" spans="3:11" x14ac:dyDescent="0.35">
      <c r="C3280" s="100"/>
      <c r="D3280" s="100"/>
      <c r="E3280" s="100"/>
      <c r="F3280" s="100"/>
      <c r="K3280" s="100"/>
    </row>
    <row r="3281" spans="3:11" x14ac:dyDescent="0.35">
      <c r="C3281" s="100"/>
      <c r="D3281" s="100"/>
      <c r="E3281" s="100"/>
      <c r="F3281" s="100"/>
      <c r="K3281" s="100"/>
    </row>
    <row r="3282" spans="3:11" x14ac:dyDescent="0.35">
      <c r="C3282" s="100"/>
      <c r="D3282" s="100"/>
      <c r="E3282" s="100"/>
      <c r="F3282" s="100"/>
      <c r="K3282" s="100"/>
    </row>
    <row r="3283" spans="3:11" x14ac:dyDescent="0.35">
      <c r="C3283" s="100"/>
      <c r="D3283" s="100"/>
      <c r="E3283" s="100"/>
      <c r="F3283" s="100"/>
      <c r="K3283" s="100"/>
    </row>
    <row r="3284" spans="3:11" x14ac:dyDescent="0.35">
      <c r="C3284" s="100"/>
      <c r="D3284" s="100"/>
      <c r="E3284" s="100"/>
      <c r="F3284" s="100"/>
      <c r="K3284" s="100"/>
    </row>
    <row r="3285" spans="3:11" x14ac:dyDescent="0.35">
      <c r="C3285" s="100"/>
      <c r="D3285" s="100"/>
      <c r="E3285" s="100"/>
      <c r="F3285" s="100"/>
      <c r="K3285" s="100"/>
    </row>
    <row r="3286" spans="3:11" x14ac:dyDescent="0.35">
      <c r="C3286" s="100"/>
      <c r="D3286" s="100"/>
      <c r="E3286" s="100"/>
      <c r="F3286" s="100"/>
      <c r="K3286" s="100"/>
    </row>
    <row r="3287" spans="3:11" x14ac:dyDescent="0.35">
      <c r="C3287" s="100"/>
      <c r="D3287" s="100"/>
      <c r="E3287" s="100"/>
      <c r="F3287" s="100"/>
      <c r="K3287" s="100"/>
    </row>
    <row r="3288" spans="3:11" x14ac:dyDescent="0.35">
      <c r="C3288" s="100"/>
      <c r="D3288" s="100"/>
      <c r="E3288" s="100"/>
      <c r="F3288" s="100"/>
      <c r="K3288" s="100"/>
    </row>
    <row r="3289" spans="3:11" x14ac:dyDescent="0.35">
      <c r="C3289" s="100"/>
      <c r="D3289" s="100"/>
      <c r="E3289" s="100"/>
      <c r="F3289" s="100"/>
      <c r="K3289" s="100"/>
    </row>
    <row r="3290" spans="3:11" x14ac:dyDescent="0.35">
      <c r="C3290" s="100"/>
      <c r="D3290" s="100"/>
      <c r="E3290" s="100"/>
      <c r="F3290" s="100"/>
      <c r="K3290" s="100"/>
    </row>
    <row r="3291" spans="3:11" x14ac:dyDescent="0.35">
      <c r="C3291" s="100"/>
      <c r="D3291" s="100"/>
      <c r="E3291" s="100"/>
      <c r="F3291" s="100"/>
      <c r="K3291" s="100"/>
    </row>
    <row r="3292" spans="3:11" x14ac:dyDescent="0.35">
      <c r="C3292" s="100"/>
      <c r="D3292" s="100"/>
      <c r="E3292" s="100"/>
      <c r="F3292" s="100"/>
      <c r="K3292" s="100"/>
    </row>
    <row r="3293" spans="3:11" x14ac:dyDescent="0.35">
      <c r="C3293" s="100"/>
      <c r="D3293" s="100"/>
      <c r="E3293" s="100"/>
      <c r="F3293" s="100"/>
      <c r="K3293" s="100"/>
    </row>
    <row r="3294" spans="3:11" x14ac:dyDescent="0.35">
      <c r="C3294" s="100"/>
      <c r="D3294" s="100"/>
      <c r="E3294" s="100"/>
      <c r="F3294" s="100"/>
      <c r="K3294" s="100"/>
    </row>
    <row r="3295" spans="3:11" x14ac:dyDescent="0.35">
      <c r="C3295" s="100"/>
      <c r="D3295" s="100"/>
      <c r="E3295" s="100"/>
      <c r="F3295" s="100"/>
      <c r="K3295" s="100"/>
    </row>
    <row r="3296" spans="3:11" x14ac:dyDescent="0.35">
      <c r="C3296" s="100"/>
      <c r="D3296" s="100"/>
      <c r="E3296" s="100"/>
      <c r="F3296" s="100"/>
      <c r="K3296" s="100"/>
    </row>
    <row r="3297" spans="3:11" x14ac:dyDescent="0.35">
      <c r="C3297" s="100"/>
      <c r="D3297" s="100"/>
      <c r="E3297" s="100"/>
      <c r="F3297" s="100"/>
      <c r="K3297" s="100"/>
    </row>
    <row r="3298" spans="3:11" x14ac:dyDescent="0.35">
      <c r="C3298" s="100"/>
      <c r="D3298" s="100"/>
      <c r="E3298" s="100"/>
      <c r="F3298" s="100"/>
      <c r="K3298" s="100"/>
    </row>
    <row r="3299" spans="3:11" x14ac:dyDescent="0.35">
      <c r="C3299" s="100"/>
      <c r="D3299" s="100"/>
      <c r="E3299" s="100"/>
      <c r="F3299" s="100"/>
      <c r="K3299" s="100"/>
    </row>
    <row r="3300" spans="3:11" x14ac:dyDescent="0.35">
      <c r="C3300" s="100"/>
      <c r="D3300" s="100"/>
      <c r="E3300" s="100"/>
      <c r="F3300" s="100"/>
      <c r="K3300" s="100"/>
    </row>
    <row r="3301" spans="3:11" x14ac:dyDescent="0.35">
      <c r="C3301" s="100"/>
      <c r="D3301" s="100"/>
      <c r="E3301" s="100"/>
      <c r="F3301" s="100"/>
      <c r="K3301" s="100"/>
    </row>
    <row r="3302" spans="3:11" x14ac:dyDescent="0.35">
      <c r="C3302" s="100"/>
      <c r="D3302" s="100"/>
      <c r="E3302" s="100"/>
      <c r="F3302" s="100"/>
      <c r="K3302" s="100"/>
    </row>
    <row r="3303" spans="3:11" x14ac:dyDescent="0.35">
      <c r="C3303" s="100"/>
      <c r="D3303" s="100"/>
      <c r="E3303" s="100"/>
      <c r="F3303" s="100"/>
      <c r="K3303" s="100"/>
    </row>
    <row r="3304" spans="3:11" x14ac:dyDescent="0.35">
      <c r="C3304" s="100"/>
      <c r="D3304" s="100"/>
      <c r="E3304" s="100"/>
      <c r="F3304" s="100"/>
      <c r="K3304" s="100"/>
    </row>
    <row r="3305" spans="3:11" x14ac:dyDescent="0.35">
      <c r="C3305" s="100"/>
      <c r="D3305" s="100"/>
      <c r="E3305" s="100"/>
      <c r="F3305" s="100"/>
      <c r="K3305" s="100"/>
    </row>
    <row r="3306" spans="3:11" x14ac:dyDescent="0.35">
      <c r="C3306" s="100"/>
      <c r="D3306" s="100"/>
      <c r="E3306" s="100"/>
      <c r="F3306" s="100"/>
      <c r="K3306" s="100"/>
    </row>
    <row r="3307" spans="3:11" x14ac:dyDescent="0.35">
      <c r="C3307" s="100"/>
      <c r="D3307" s="100"/>
      <c r="E3307" s="100"/>
      <c r="F3307" s="100"/>
      <c r="K3307" s="100"/>
    </row>
    <row r="3308" spans="3:11" x14ac:dyDescent="0.35">
      <c r="C3308" s="100"/>
      <c r="D3308" s="100"/>
      <c r="E3308" s="100"/>
      <c r="F3308" s="100"/>
      <c r="K3308" s="100"/>
    </row>
    <row r="3309" spans="3:11" x14ac:dyDescent="0.35">
      <c r="C3309" s="100"/>
      <c r="D3309" s="100"/>
      <c r="E3309" s="100"/>
      <c r="F3309" s="100"/>
      <c r="K3309" s="100"/>
    </row>
    <row r="3310" spans="3:11" x14ac:dyDescent="0.35">
      <c r="C3310" s="100"/>
      <c r="D3310" s="100"/>
      <c r="E3310" s="100"/>
      <c r="F3310" s="100"/>
      <c r="K3310" s="100"/>
    </row>
    <row r="3311" spans="3:11" x14ac:dyDescent="0.35">
      <c r="C3311" s="100"/>
      <c r="D3311" s="100"/>
      <c r="E3311" s="100"/>
      <c r="F3311" s="100"/>
      <c r="K3311" s="100"/>
    </row>
    <row r="3312" spans="3:11" x14ac:dyDescent="0.35">
      <c r="C3312" s="100"/>
      <c r="D3312" s="100"/>
      <c r="E3312" s="100"/>
      <c r="F3312" s="100"/>
      <c r="K3312" s="100"/>
    </row>
    <row r="3313" spans="3:11" x14ac:dyDescent="0.35">
      <c r="C3313" s="100"/>
      <c r="D3313" s="100"/>
      <c r="E3313" s="100"/>
      <c r="F3313" s="100"/>
      <c r="K3313" s="100"/>
    </row>
    <row r="3314" spans="3:11" x14ac:dyDescent="0.35">
      <c r="C3314" s="100"/>
      <c r="D3314" s="100"/>
      <c r="E3314" s="100"/>
      <c r="F3314" s="100"/>
      <c r="K3314" s="100"/>
    </row>
    <row r="3315" spans="3:11" x14ac:dyDescent="0.35">
      <c r="C3315" s="100"/>
      <c r="D3315" s="100"/>
      <c r="E3315" s="100"/>
      <c r="F3315" s="100"/>
      <c r="K3315" s="100"/>
    </row>
    <row r="3316" spans="3:11" x14ac:dyDescent="0.35">
      <c r="C3316" s="100"/>
      <c r="D3316" s="100"/>
      <c r="E3316" s="100"/>
      <c r="F3316" s="100"/>
      <c r="K3316" s="100"/>
    </row>
    <row r="3317" spans="3:11" x14ac:dyDescent="0.35">
      <c r="C3317" s="100"/>
      <c r="D3317" s="100"/>
      <c r="E3317" s="100"/>
      <c r="F3317" s="100"/>
      <c r="K3317" s="100"/>
    </row>
    <row r="3318" spans="3:11" x14ac:dyDescent="0.35">
      <c r="C3318" s="100"/>
      <c r="D3318" s="100"/>
      <c r="E3318" s="100"/>
      <c r="F3318" s="100"/>
      <c r="K3318" s="100"/>
    </row>
    <row r="3319" spans="3:11" x14ac:dyDescent="0.35">
      <c r="C3319" s="100"/>
      <c r="D3319" s="100"/>
      <c r="E3319" s="100"/>
      <c r="F3319" s="100"/>
      <c r="K3319" s="100"/>
    </row>
    <row r="3320" spans="3:11" x14ac:dyDescent="0.35">
      <c r="C3320" s="100"/>
      <c r="D3320" s="100"/>
      <c r="E3320" s="100"/>
      <c r="F3320" s="100"/>
      <c r="K3320" s="100"/>
    </row>
    <row r="3321" spans="3:11" x14ac:dyDescent="0.35">
      <c r="C3321" s="100"/>
      <c r="D3321" s="100"/>
      <c r="E3321" s="100"/>
      <c r="F3321" s="100"/>
      <c r="K3321" s="100"/>
    </row>
    <row r="3322" spans="3:11" x14ac:dyDescent="0.35">
      <c r="C3322" s="100"/>
      <c r="D3322" s="100"/>
      <c r="E3322" s="100"/>
      <c r="F3322" s="100"/>
      <c r="K3322" s="100"/>
    </row>
    <row r="3323" spans="3:11" x14ac:dyDescent="0.35">
      <c r="C3323" s="100"/>
      <c r="D3323" s="100"/>
      <c r="E3323" s="100"/>
      <c r="F3323" s="100"/>
      <c r="K3323" s="100"/>
    </row>
    <row r="3324" spans="3:11" x14ac:dyDescent="0.35">
      <c r="C3324" s="100"/>
      <c r="D3324" s="100"/>
      <c r="E3324" s="100"/>
      <c r="F3324" s="100"/>
      <c r="K3324" s="100"/>
    </row>
    <row r="3325" spans="3:11" x14ac:dyDescent="0.35">
      <c r="C3325" s="100"/>
      <c r="D3325" s="100"/>
      <c r="E3325" s="100"/>
      <c r="F3325" s="100"/>
      <c r="K3325" s="100"/>
    </row>
    <row r="3326" spans="3:11" x14ac:dyDescent="0.35">
      <c r="C3326" s="100"/>
      <c r="D3326" s="100"/>
      <c r="E3326" s="100"/>
      <c r="F3326" s="100"/>
      <c r="K3326" s="100"/>
    </row>
    <row r="3327" spans="3:11" x14ac:dyDescent="0.35">
      <c r="C3327" s="100"/>
      <c r="D3327" s="100"/>
      <c r="E3327" s="100"/>
      <c r="F3327" s="100"/>
      <c r="K3327" s="100"/>
    </row>
    <row r="3328" spans="3:11" x14ac:dyDescent="0.35">
      <c r="C3328" s="100"/>
      <c r="D3328" s="100"/>
      <c r="E3328" s="100"/>
      <c r="F3328" s="100"/>
      <c r="K3328" s="100"/>
    </row>
    <row r="3329" spans="3:11" x14ac:dyDescent="0.35">
      <c r="C3329" s="100"/>
      <c r="D3329" s="100"/>
      <c r="E3329" s="100"/>
      <c r="F3329" s="100"/>
      <c r="K3329" s="100"/>
    </row>
    <row r="3330" spans="3:11" x14ac:dyDescent="0.35">
      <c r="C3330" s="100"/>
      <c r="D3330" s="100"/>
      <c r="E3330" s="100"/>
      <c r="F3330" s="100"/>
      <c r="K3330" s="100"/>
    </row>
    <row r="3331" spans="3:11" x14ac:dyDescent="0.35">
      <c r="C3331" s="100"/>
      <c r="D3331" s="100"/>
      <c r="E3331" s="100"/>
      <c r="F3331" s="100"/>
      <c r="K3331" s="100"/>
    </row>
    <row r="3332" spans="3:11" x14ac:dyDescent="0.35">
      <c r="C3332" s="100"/>
      <c r="D3332" s="100"/>
      <c r="E3332" s="100"/>
      <c r="F3332" s="100"/>
      <c r="K3332" s="100"/>
    </row>
    <row r="3333" spans="3:11" x14ac:dyDescent="0.35">
      <c r="C3333" s="100"/>
      <c r="D3333" s="100"/>
      <c r="E3333" s="100"/>
      <c r="F3333" s="100"/>
      <c r="K3333" s="100"/>
    </row>
    <row r="3334" spans="3:11" x14ac:dyDescent="0.35">
      <c r="C3334" s="100"/>
      <c r="D3334" s="100"/>
      <c r="E3334" s="100"/>
      <c r="F3334" s="100"/>
      <c r="K3334" s="100"/>
    </row>
    <row r="3335" spans="3:11" x14ac:dyDescent="0.35">
      <c r="C3335" s="100"/>
      <c r="D3335" s="100"/>
      <c r="E3335" s="100"/>
      <c r="F3335" s="100"/>
      <c r="K3335" s="100"/>
    </row>
    <row r="3336" spans="3:11" x14ac:dyDescent="0.35">
      <c r="C3336" s="100"/>
      <c r="D3336" s="100"/>
      <c r="E3336" s="100"/>
      <c r="F3336" s="100"/>
      <c r="K3336" s="100"/>
    </row>
    <row r="3337" spans="3:11" x14ac:dyDescent="0.35">
      <c r="C3337" s="100"/>
      <c r="D3337" s="100"/>
      <c r="E3337" s="100"/>
      <c r="F3337" s="100"/>
      <c r="K3337" s="100"/>
    </row>
    <row r="3338" spans="3:11" x14ac:dyDescent="0.35">
      <c r="C3338" s="100"/>
      <c r="D3338" s="100"/>
      <c r="E3338" s="100"/>
      <c r="F3338" s="100"/>
      <c r="K3338" s="100"/>
    </row>
    <row r="3339" spans="3:11" x14ac:dyDescent="0.35">
      <c r="C3339" s="100"/>
      <c r="D3339" s="100"/>
      <c r="E3339" s="100"/>
      <c r="F3339" s="100"/>
      <c r="K3339" s="100"/>
    </row>
    <row r="3340" spans="3:11" x14ac:dyDescent="0.35">
      <c r="C3340" s="100"/>
      <c r="D3340" s="100"/>
      <c r="E3340" s="100"/>
      <c r="F3340" s="100"/>
      <c r="K3340" s="100"/>
    </row>
    <row r="3341" spans="3:11" x14ac:dyDescent="0.35">
      <c r="C3341" s="100"/>
      <c r="D3341" s="100"/>
      <c r="E3341" s="100"/>
      <c r="F3341" s="100"/>
      <c r="K3341" s="100"/>
    </row>
    <row r="3342" spans="3:11" x14ac:dyDescent="0.35">
      <c r="C3342" s="100"/>
      <c r="D3342" s="100"/>
      <c r="E3342" s="100"/>
      <c r="F3342" s="100"/>
      <c r="K3342" s="100"/>
    </row>
    <row r="3343" spans="3:11" x14ac:dyDescent="0.35">
      <c r="C3343" s="100"/>
      <c r="D3343" s="100"/>
      <c r="E3343" s="100"/>
      <c r="F3343" s="100"/>
      <c r="K3343" s="100"/>
    </row>
    <row r="3344" spans="3:11" x14ac:dyDescent="0.35">
      <c r="C3344" s="100"/>
      <c r="D3344" s="100"/>
      <c r="E3344" s="100"/>
      <c r="F3344" s="100"/>
      <c r="K3344" s="100"/>
    </row>
    <row r="3345" spans="3:11" x14ac:dyDescent="0.35">
      <c r="C3345" s="100"/>
      <c r="D3345" s="100"/>
      <c r="E3345" s="100"/>
      <c r="F3345" s="100"/>
      <c r="K3345" s="100"/>
    </row>
    <row r="3346" spans="3:11" x14ac:dyDescent="0.35">
      <c r="C3346" s="100"/>
      <c r="D3346" s="100"/>
      <c r="E3346" s="100"/>
      <c r="F3346" s="100"/>
      <c r="K3346" s="100"/>
    </row>
    <row r="3347" spans="3:11" x14ac:dyDescent="0.35">
      <c r="C3347" s="100"/>
      <c r="D3347" s="100"/>
      <c r="E3347" s="100"/>
      <c r="F3347" s="100"/>
      <c r="K3347" s="100"/>
    </row>
    <row r="3348" spans="3:11" x14ac:dyDescent="0.35">
      <c r="C3348" s="100"/>
      <c r="D3348" s="100"/>
      <c r="E3348" s="100"/>
      <c r="F3348" s="100"/>
      <c r="K3348" s="100"/>
    </row>
    <row r="3349" spans="3:11" x14ac:dyDescent="0.35">
      <c r="C3349" s="100"/>
      <c r="D3349" s="100"/>
      <c r="E3349" s="100"/>
      <c r="F3349" s="100"/>
      <c r="K3349" s="100"/>
    </row>
    <row r="3350" spans="3:11" x14ac:dyDescent="0.35">
      <c r="C3350" s="100"/>
      <c r="D3350" s="100"/>
      <c r="E3350" s="100"/>
      <c r="F3350" s="100"/>
      <c r="K3350" s="100"/>
    </row>
    <row r="3351" spans="3:11" x14ac:dyDescent="0.35">
      <c r="C3351" s="100"/>
      <c r="D3351" s="100"/>
      <c r="E3351" s="100"/>
      <c r="F3351" s="100"/>
      <c r="K3351" s="100"/>
    </row>
    <row r="3352" spans="3:11" x14ac:dyDescent="0.35">
      <c r="C3352" s="100"/>
      <c r="D3352" s="100"/>
      <c r="E3352" s="100"/>
      <c r="F3352" s="100"/>
      <c r="K3352" s="100"/>
    </row>
    <row r="3353" spans="3:11" x14ac:dyDescent="0.35">
      <c r="C3353" s="100"/>
      <c r="D3353" s="100"/>
      <c r="E3353" s="100"/>
      <c r="F3353" s="100"/>
      <c r="K3353" s="100"/>
    </row>
    <row r="3354" spans="3:11" x14ac:dyDescent="0.35">
      <c r="C3354" s="100"/>
      <c r="D3354" s="100"/>
      <c r="E3354" s="100"/>
      <c r="F3354" s="100"/>
      <c r="K3354" s="100"/>
    </row>
    <row r="3355" spans="3:11" x14ac:dyDescent="0.35">
      <c r="C3355" s="100"/>
      <c r="D3355" s="100"/>
      <c r="E3355" s="100"/>
      <c r="F3355" s="100"/>
      <c r="K3355" s="100"/>
    </row>
    <row r="3356" spans="3:11" x14ac:dyDescent="0.35">
      <c r="C3356" s="100"/>
      <c r="D3356" s="100"/>
      <c r="E3356" s="100"/>
      <c r="F3356" s="100"/>
      <c r="K3356" s="100"/>
    </row>
    <row r="3357" spans="3:11" x14ac:dyDescent="0.35">
      <c r="C3357" s="100"/>
      <c r="D3357" s="100"/>
      <c r="E3357" s="100"/>
      <c r="F3357" s="100"/>
      <c r="K3357" s="100"/>
    </row>
    <row r="3358" spans="3:11" x14ac:dyDescent="0.35">
      <c r="C3358" s="100"/>
      <c r="D3358" s="100"/>
      <c r="E3358" s="100"/>
      <c r="F3358" s="100"/>
      <c r="K3358" s="100"/>
    </row>
    <row r="3359" spans="3:11" x14ac:dyDescent="0.35">
      <c r="C3359" s="100"/>
      <c r="D3359" s="100"/>
      <c r="E3359" s="100"/>
      <c r="F3359" s="100"/>
      <c r="K3359" s="100"/>
    </row>
    <row r="3360" spans="3:11" x14ac:dyDescent="0.35">
      <c r="C3360" s="100"/>
      <c r="D3360" s="100"/>
      <c r="E3360" s="100"/>
      <c r="F3360" s="100"/>
      <c r="K3360" s="100"/>
    </row>
    <row r="3361" spans="3:11" x14ac:dyDescent="0.35">
      <c r="C3361" s="100"/>
      <c r="D3361" s="100"/>
      <c r="E3361" s="100"/>
      <c r="F3361" s="100"/>
      <c r="K3361" s="100"/>
    </row>
    <row r="3362" spans="3:11" x14ac:dyDescent="0.35">
      <c r="C3362" s="100"/>
      <c r="D3362" s="100"/>
      <c r="E3362" s="100"/>
      <c r="F3362" s="100"/>
      <c r="K3362" s="100"/>
    </row>
    <row r="3363" spans="3:11" x14ac:dyDescent="0.35">
      <c r="C3363" s="100"/>
      <c r="D3363" s="100"/>
      <c r="E3363" s="100"/>
      <c r="F3363" s="100"/>
      <c r="K3363" s="100"/>
    </row>
    <row r="3364" spans="3:11" x14ac:dyDescent="0.35">
      <c r="C3364" s="100"/>
      <c r="D3364" s="100"/>
      <c r="E3364" s="100"/>
      <c r="F3364" s="100"/>
      <c r="K3364" s="100"/>
    </row>
    <row r="3365" spans="3:11" x14ac:dyDescent="0.35">
      <c r="C3365" s="100"/>
      <c r="D3365" s="100"/>
      <c r="E3365" s="100"/>
      <c r="F3365" s="100"/>
      <c r="K3365" s="100"/>
    </row>
    <row r="3366" spans="3:11" x14ac:dyDescent="0.35">
      <c r="C3366" s="100"/>
      <c r="D3366" s="100"/>
      <c r="E3366" s="100"/>
      <c r="F3366" s="100"/>
      <c r="K3366" s="100"/>
    </row>
    <row r="3367" spans="3:11" x14ac:dyDescent="0.35">
      <c r="C3367" s="100"/>
      <c r="D3367" s="100"/>
      <c r="E3367" s="100"/>
      <c r="F3367" s="100"/>
      <c r="K3367" s="100"/>
    </row>
    <row r="3368" spans="3:11" x14ac:dyDescent="0.35">
      <c r="C3368" s="100"/>
      <c r="D3368" s="100"/>
      <c r="E3368" s="100"/>
      <c r="F3368" s="100"/>
      <c r="K3368" s="100"/>
    </row>
    <row r="3369" spans="3:11" x14ac:dyDescent="0.35">
      <c r="C3369" s="100"/>
      <c r="D3369" s="100"/>
      <c r="E3369" s="100"/>
      <c r="F3369" s="100"/>
      <c r="K3369" s="100"/>
    </row>
    <row r="3370" spans="3:11" x14ac:dyDescent="0.35">
      <c r="C3370" s="100"/>
      <c r="D3370" s="100"/>
      <c r="E3370" s="100"/>
      <c r="F3370" s="100"/>
      <c r="K3370" s="100"/>
    </row>
    <row r="3371" spans="3:11" x14ac:dyDescent="0.35">
      <c r="C3371" s="100"/>
      <c r="D3371" s="100"/>
      <c r="E3371" s="100"/>
      <c r="F3371" s="100"/>
      <c r="K3371" s="100"/>
    </row>
    <row r="3372" spans="3:11" x14ac:dyDescent="0.35">
      <c r="C3372" s="100"/>
      <c r="D3372" s="100"/>
      <c r="E3372" s="100"/>
      <c r="F3372" s="100"/>
      <c r="K3372" s="100"/>
    </row>
    <row r="3373" spans="3:11" x14ac:dyDescent="0.35">
      <c r="C3373" s="100"/>
      <c r="D3373" s="100"/>
      <c r="E3373" s="100"/>
      <c r="F3373" s="100"/>
      <c r="K3373" s="100"/>
    </row>
    <row r="3374" spans="3:11" x14ac:dyDescent="0.35">
      <c r="C3374" s="100"/>
      <c r="D3374" s="100"/>
      <c r="E3374" s="100"/>
      <c r="F3374" s="100"/>
      <c r="K3374" s="100"/>
    </row>
    <row r="3375" spans="3:11" x14ac:dyDescent="0.35">
      <c r="C3375" s="100"/>
      <c r="D3375" s="100"/>
      <c r="E3375" s="100"/>
      <c r="F3375" s="100"/>
      <c r="K3375" s="100"/>
    </row>
    <row r="3376" spans="3:11" x14ac:dyDescent="0.35">
      <c r="C3376" s="100"/>
      <c r="D3376" s="100"/>
      <c r="E3376" s="100"/>
      <c r="F3376" s="100"/>
      <c r="K3376" s="100"/>
    </row>
    <row r="3377" spans="3:11" x14ac:dyDescent="0.35">
      <c r="C3377" s="100"/>
      <c r="D3377" s="100"/>
      <c r="E3377" s="100"/>
      <c r="F3377" s="100"/>
      <c r="K3377" s="100"/>
    </row>
    <row r="3378" spans="3:11" x14ac:dyDescent="0.35">
      <c r="C3378" s="100"/>
      <c r="D3378" s="100"/>
      <c r="E3378" s="100"/>
      <c r="F3378" s="100"/>
      <c r="K3378" s="100"/>
    </row>
    <row r="3379" spans="3:11" x14ac:dyDescent="0.35">
      <c r="C3379" s="100"/>
      <c r="D3379" s="100"/>
      <c r="E3379" s="100"/>
      <c r="F3379" s="100"/>
      <c r="K3379" s="100"/>
    </row>
    <row r="3380" spans="3:11" x14ac:dyDescent="0.35">
      <c r="C3380" s="100"/>
      <c r="D3380" s="100"/>
      <c r="E3380" s="100"/>
      <c r="F3380" s="100"/>
      <c r="K3380" s="100"/>
    </row>
    <row r="3381" spans="3:11" x14ac:dyDescent="0.35">
      <c r="C3381" s="100"/>
      <c r="D3381" s="100"/>
      <c r="E3381" s="100"/>
      <c r="F3381" s="100"/>
      <c r="K3381" s="100"/>
    </row>
    <row r="3382" spans="3:11" x14ac:dyDescent="0.35">
      <c r="C3382" s="100"/>
      <c r="D3382" s="100"/>
      <c r="E3382" s="100"/>
      <c r="F3382" s="100"/>
      <c r="K3382" s="100"/>
    </row>
    <row r="3383" spans="3:11" x14ac:dyDescent="0.35">
      <c r="C3383" s="100"/>
      <c r="D3383" s="100"/>
      <c r="E3383" s="100"/>
      <c r="F3383" s="100"/>
      <c r="K3383" s="100"/>
    </row>
  </sheetData>
  <autoFilter ref="A1:K159" xr:uid="{2477BFB4-366F-486F-BBD2-D6009C6CB3A3}">
    <sortState xmlns:xlrd2="http://schemas.microsoft.com/office/spreadsheetml/2017/richdata2" ref="A2:K159">
      <sortCondition ref="A1:A124"/>
    </sortState>
  </autoFilter>
  <phoneticPr fontId="15" type="noConversion"/>
  <conditionalFormatting sqref="A219:A1048576 A160:A214 A1">
    <cfRule type="duplicateValues" dxfId="5" priority="3"/>
  </conditionalFormatting>
  <conditionalFormatting sqref="A130:A159 A2:A124">
    <cfRule type="duplicateValues" dxfId="4" priority="19"/>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Chercher_niveau_formacode_manquant">
                <anchor moveWithCells="1">
                  <from>
                    <xdr:col>12</xdr:col>
                    <xdr:colOff>247650</xdr:colOff>
                    <xdr:row>2</xdr:row>
                    <xdr:rowOff>95250</xdr:rowOff>
                  </from>
                  <to>
                    <xdr:col>14</xdr:col>
                    <xdr:colOff>527050</xdr:colOff>
                    <xdr:row>12</xdr:row>
                    <xdr:rowOff>146050</xdr:rowOff>
                  </to>
                </anchor>
              </controlPr>
            </control>
          </mc:Choice>
        </mc:AlternateContent>
        <mc:AlternateContent xmlns:mc="http://schemas.openxmlformats.org/markup-compatibility/2006">
          <mc:Choice Requires="x14">
            <control shapeId="105474" r:id="rId4" name="Button 2">
              <controlPr defaultSize="0" print="0" autoFill="0" autoPict="0" macro="[0]!Table_Formacode_Metier">
                <anchor moveWithCells="1">
                  <from>
                    <xdr:col>12</xdr:col>
                    <xdr:colOff>336550</xdr:colOff>
                    <xdr:row>14</xdr:row>
                    <xdr:rowOff>165100</xdr:rowOff>
                  </from>
                  <to>
                    <xdr:col>14</xdr:col>
                    <xdr:colOff>495300</xdr:colOff>
                    <xdr:row>24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A0032EC-A38B-4E3E-AD8E-09293FDFD009}">
          <x14:formula1>
            <xm:f>nomencl_FAMMETIERS!Y$2:Y$4</xm:f>
          </x14:formula1>
          <xm:sqref>K160:K166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DD455-2B1B-4C59-89AD-873A415F1CC4}">
  <sheetPr codeName="Feuil18">
    <tabColor theme="7"/>
  </sheetPr>
  <dimension ref="A1:J20"/>
  <sheetViews>
    <sheetView workbookViewId="0">
      <selection activeCell="K10" sqref="K10"/>
    </sheetView>
  </sheetViews>
  <sheetFormatPr baseColWidth="10" defaultColWidth="11.453125" defaultRowHeight="14.5" x14ac:dyDescent="0.35"/>
  <sheetData>
    <row r="1" spans="1:10" x14ac:dyDescent="0.35">
      <c r="J1" s="52">
        <v>299</v>
      </c>
    </row>
    <row r="2" spans="1:10" x14ac:dyDescent="0.35">
      <c r="A2" t="s">
        <v>21638</v>
      </c>
      <c r="J2" s="52"/>
    </row>
    <row r="3" spans="1:10" x14ac:dyDescent="0.35">
      <c r="A3" t="s">
        <v>21639</v>
      </c>
    </row>
    <row r="4" spans="1:10" x14ac:dyDescent="0.35">
      <c r="A4" t="s">
        <v>21640</v>
      </c>
    </row>
    <row r="5" spans="1:10" x14ac:dyDescent="0.35">
      <c r="A5" t="s">
        <v>21641</v>
      </c>
    </row>
    <row r="7" spans="1:10" x14ac:dyDescent="0.35">
      <c r="A7" s="181"/>
      <c r="B7" s="181"/>
      <c r="C7" s="181"/>
      <c r="D7" s="181"/>
      <c r="E7" s="181"/>
      <c r="F7" s="181"/>
    </row>
    <row r="8" spans="1:10" x14ac:dyDescent="0.35">
      <c r="A8" s="181"/>
      <c r="B8" s="181"/>
      <c r="C8" s="181"/>
      <c r="D8" s="181"/>
      <c r="E8" s="181"/>
      <c r="F8" s="181"/>
    </row>
    <row r="9" spans="1:10" x14ac:dyDescent="0.35">
      <c r="A9" s="181"/>
      <c r="B9" s="181"/>
      <c r="C9" s="181"/>
      <c r="D9" s="181"/>
      <c r="E9" s="181"/>
      <c r="F9" s="181"/>
    </row>
    <row r="10" spans="1:10" x14ac:dyDescent="0.35">
      <c r="A10" s="181"/>
      <c r="B10" s="181"/>
      <c r="C10" s="181"/>
      <c r="D10" s="181"/>
      <c r="E10" s="181"/>
      <c r="F10" s="181"/>
    </row>
    <row r="11" spans="1:10" x14ac:dyDescent="0.35">
      <c r="A11" s="181" t="s">
        <v>21642</v>
      </c>
      <c r="B11" s="181"/>
      <c r="C11" s="181"/>
      <c r="D11" s="181">
        <v>0</v>
      </c>
      <c r="E11" s="181"/>
      <c r="F11" s="181"/>
    </row>
    <row r="12" spans="1:10" x14ac:dyDescent="0.35">
      <c r="A12" s="181"/>
      <c r="B12" s="181"/>
      <c r="C12" s="181"/>
      <c r="D12" s="181"/>
      <c r="E12" s="181"/>
      <c r="F12" s="181"/>
    </row>
    <row r="13" spans="1:10" x14ac:dyDescent="0.35">
      <c r="A13" s="181"/>
      <c r="B13" s="181"/>
      <c r="C13" s="181"/>
      <c r="D13" s="181"/>
      <c r="E13" s="181"/>
      <c r="F13" s="181"/>
    </row>
    <row r="14" spans="1:10" x14ac:dyDescent="0.35">
      <c r="A14" s="181"/>
      <c r="B14" s="181"/>
      <c r="C14" s="181"/>
      <c r="D14" s="181"/>
      <c r="E14" s="181"/>
      <c r="F14" s="181"/>
    </row>
    <row r="15" spans="1:10" x14ac:dyDescent="0.35">
      <c r="A15" s="181"/>
      <c r="B15" s="181"/>
      <c r="C15" s="181"/>
      <c r="D15" s="181"/>
      <c r="E15" s="181"/>
      <c r="F15" s="181"/>
    </row>
    <row r="16" spans="1:10" x14ac:dyDescent="0.35">
      <c r="A16" s="181"/>
      <c r="B16" s="181"/>
      <c r="C16" s="181"/>
      <c r="D16" s="181"/>
      <c r="E16" s="181"/>
      <c r="F16" s="181"/>
    </row>
    <row r="17" spans="1:6" x14ac:dyDescent="0.35">
      <c r="A17" s="181"/>
      <c r="B17" s="181"/>
      <c r="C17" s="181"/>
      <c r="D17" s="181"/>
      <c r="E17" s="181"/>
      <c r="F17" s="181"/>
    </row>
    <row r="18" spans="1:6" x14ac:dyDescent="0.35">
      <c r="A18" s="181"/>
      <c r="B18" s="181"/>
      <c r="C18" s="181"/>
      <c r="D18" s="181"/>
      <c r="E18" s="181"/>
      <c r="F18" s="181"/>
    </row>
    <row r="19" spans="1:6" x14ac:dyDescent="0.35">
      <c r="A19" s="181"/>
      <c r="B19" s="181"/>
      <c r="C19" s="181"/>
      <c r="D19" s="181"/>
      <c r="E19" s="181"/>
      <c r="F19" s="181"/>
    </row>
    <row r="20" spans="1:6" x14ac:dyDescent="0.35">
      <c r="A20" s="181"/>
      <c r="B20" s="181"/>
      <c r="C20" s="181"/>
      <c r="D20" s="181"/>
      <c r="E20" s="181"/>
      <c r="F20" s="18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ImporterFeuilleCal">
                <anchor moveWithCells="1">
                  <from>
                    <xdr:col>2</xdr:col>
                    <xdr:colOff>419100</xdr:colOff>
                    <xdr:row>12</xdr:row>
                    <xdr:rowOff>31750</xdr:rowOff>
                  </from>
                  <to>
                    <xdr:col>4</xdr:col>
                    <xdr:colOff>152400</xdr:colOff>
                    <xdr:row>13</xdr:row>
                    <xdr:rowOff>76200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9D18C1E9A59424E94A412655648FC88" ma:contentTypeVersion="22" ma:contentTypeDescription="Crée un document." ma:contentTypeScope="" ma:versionID="3969babdc3c640769988fff4749e696a">
  <xsd:schema xmlns:xsd="http://www.w3.org/2001/XMLSchema" xmlns:xs="http://www.w3.org/2001/XMLSchema" xmlns:p="http://schemas.microsoft.com/office/2006/metadata/properties" xmlns:ns2="f7860f64-37ba-4bd0-9062-650546c81cab" xmlns:ns3="9ccbefec-e6d9-4049-85d9-16036a305c20" xmlns:ns4="c1d954c9-a6d1-4657-aebe-0b409e03c93c" targetNamespace="http://schemas.microsoft.com/office/2006/metadata/properties" ma:root="true" ma:fieldsID="7ba29cdaf91252593d66a8df419dd42b" ns2:_="" ns3:_="" ns4:_="">
    <xsd:import namespace="f7860f64-37ba-4bd0-9062-650546c81cab"/>
    <xsd:import namespace="9ccbefec-e6d9-4049-85d9-16036a305c20"/>
    <xsd:import namespace="c1d954c9-a6d1-4657-aebe-0b409e03c93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Datedemodification" minOccurs="0"/>
                <xsd:element ref="ns2:date" minOccurs="0"/>
                <xsd:element ref="ns2:lcf76f155ced4ddcb4097134ff3c332f" minOccurs="0"/>
                <xsd:element ref="ns4:TaxCatchAll" minOccurs="0"/>
                <xsd:element ref="ns2:pardini" minOccurs="0"/>
                <xsd:element ref="ns2:MediaServiceObjectDetectorVersions" minOccurs="0"/>
                <xsd:element ref="ns2:MediaServiceSearchProperties" minOccurs="0"/>
                <xsd:element ref="ns2:Qui"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860f64-37ba-4bd0-9062-650546c81c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Datedemodification" ma:index="20" nillable="true" ma:displayName="Date de modification" ma:format="DateTime" ma:internalName="Datedemodification">
      <xsd:simpleType>
        <xsd:restriction base="dms:DateTime"/>
      </xsd:simpleType>
    </xsd:element>
    <xsd:element name="date" ma:index="21" nillable="true" ma:displayName="date" ma:format="DateOnly" ma:internalName="date">
      <xsd:simpleType>
        <xsd:restriction base="dms:DateTime"/>
      </xsd:simpleType>
    </xsd:element>
    <xsd:element name="lcf76f155ced4ddcb4097134ff3c332f" ma:index="23" nillable="true" ma:taxonomy="true" ma:internalName="lcf76f155ced4ddcb4097134ff3c332f" ma:taxonomyFieldName="MediaServiceImageTags" ma:displayName="Balises d’images" ma:readOnly="false" ma:fieldId="{5cf76f15-5ced-4ddc-b409-7134ff3c332f}" ma:taxonomyMulti="true" ma:sspId="c0518c81-c1ba-45e4-9729-b2c73d8f0ad4" ma:termSetId="09814cd3-568e-fe90-9814-8d621ff8fb84" ma:anchorId="fba54fb3-c3e1-fe81-a776-ca4b69148c4d" ma:open="true" ma:isKeyword="false">
      <xsd:complexType>
        <xsd:sequence>
          <xsd:element ref="pc:Terms" minOccurs="0" maxOccurs="1"/>
        </xsd:sequence>
      </xsd:complexType>
    </xsd:element>
    <xsd:element name="pardini" ma:index="25" nillable="true" ma:displayName="Date" ma:format="DateOnly" ma:internalName="pardini">
      <xsd:simpleType>
        <xsd:restriction base="dms:DateTime"/>
      </xsd:simple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element name="Qui" ma:index="28" nillable="true" ma:displayName="Qui" ma:format="Dropdown" ma:list="UserInfo" ma:SharePointGroup="0" ma:internalName="Qui">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cbefec-e6d9-4049-85d9-16036a305c2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1d954c9-a6d1-4657-aebe-0b409e03c93c" elementFormDefault="qualified">
    <xsd:import namespace="http://schemas.microsoft.com/office/2006/documentManagement/types"/>
    <xsd:import namespace="http://schemas.microsoft.com/office/infopath/2007/PartnerControls"/>
    <xsd:element name="TaxCatchAll" ma:index="24" nillable="true" ma:displayName="Taxonomy Catch All Column" ma:hidden="true" ma:list="{e533d4db-2efc-42e2-8afc-39bdfe1e1024}" ma:internalName="TaxCatchAll" ma:showField="CatchAllData" ma:web="c1d954c9-a6d1-4657-aebe-0b409e03c93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c1d954c9-a6d1-4657-aebe-0b409e03c93c" xsi:nil="true"/>
    <date xmlns="f7860f64-37ba-4bd0-9062-650546c81cab" xsi:nil="true"/>
    <lcf76f155ced4ddcb4097134ff3c332f xmlns="f7860f64-37ba-4bd0-9062-650546c81cab">
      <Terms xmlns="http://schemas.microsoft.com/office/infopath/2007/PartnerControls"/>
    </lcf76f155ced4ddcb4097134ff3c332f>
    <Qui xmlns="f7860f64-37ba-4bd0-9062-650546c81cab">
      <UserInfo>
        <DisplayName/>
        <AccountId xsi:nil="true"/>
        <AccountType/>
      </UserInfo>
    </Qui>
    <pardini xmlns="f7860f64-37ba-4bd0-9062-650546c81cab" xsi:nil="true"/>
    <Datedemodification xmlns="f7860f64-37ba-4bd0-9062-650546c81cab" xsi:nil="true"/>
  </documentManagement>
</p:properties>
</file>

<file path=customXml/itemProps1.xml><?xml version="1.0" encoding="utf-8"?>
<ds:datastoreItem xmlns:ds="http://schemas.openxmlformats.org/officeDocument/2006/customXml" ds:itemID="{9D194944-1FC6-48CA-B3A8-73C8E12AB937}">
  <ds:schemaRefs>
    <ds:schemaRef ds:uri="http://schemas.microsoft.com/sharepoint/v3/contenttype/forms"/>
  </ds:schemaRefs>
</ds:datastoreItem>
</file>

<file path=customXml/itemProps2.xml><?xml version="1.0" encoding="utf-8"?>
<ds:datastoreItem xmlns:ds="http://schemas.openxmlformats.org/officeDocument/2006/customXml" ds:itemID="{B002D4F7-8C29-441A-BB01-B9CE48303D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7860f64-37ba-4bd0-9062-650546c81cab"/>
    <ds:schemaRef ds:uri="9ccbefec-e6d9-4049-85d9-16036a305c20"/>
    <ds:schemaRef ds:uri="c1d954c9-a6d1-4657-aebe-0b409e03c9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F339279-8D17-4315-AC55-5EA21293CD0D}">
  <ds:schemaRefs>
    <ds:schemaRef ds:uri="http://schemas.microsoft.com/office/infopath/2007/PartnerControls"/>
    <ds:schemaRef ds:uri="f7860f64-37ba-4bd0-9062-650546c81cab"/>
    <ds:schemaRef ds:uri="c1d954c9-a6d1-4657-aebe-0b409e03c93c"/>
    <ds:schemaRef ds:uri="http://www.w3.org/XML/1998/namespace"/>
    <ds:schemaRef ds:uri="http://schemas.microsoft.com/office/2006/metadata/properties"/>
    <ds:schemaRef ds:uri="http://schemas.microsoft.com/office/2006/documentManagement/types"/>
    <ds:schemaRef ds:uri="http://purl.org/dc/dcmitype/"/>
    <ds:schemaRef ds:uri="http://purl.org/dc/elements/1.1/"/>
    <ds:schemaRef ds:uri="http://schemas.openxmlformats.org/package/2006/metadata/core-properties"/>
    <ds:schemaRef ds:uri="9ccbefec-e6d9-4049-85d9-16036a305c20"/>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24</vt:i4>
      </vt:variant>
    </vt:vector>
  </HeadingPairs>
  <TitlesOfParts>
    <vt:vector size="24" baseType="lpstr">
      <vt:lpstr>Notice</vt:lpstr>
      <vt:lpstr>fiche métier</vt:lpstr>
      <vt:lpstr>Liste</vt:lpstr>
      <vt:lpstr>Enregistrer une fiche métier</vt:lpstr>
      <vt:lpstr>Liste métiers proches</vt:lpstr>
      <vt:lpstr>Passerelle métier domaine de co</vt:lpstr>
      <vt:lpstr>Table_durée_différence_métier</vt:lpstr>
      <vt:lpstr>Requête Couple Activité-Comp</vt:lpstr>
      <vt:lpstr>Table_durée_différence_DC</vt:lpstr>
      <vt:lpstr>Table_Niveau_différence_DC</vt:lpstr>
      <vt:lpstr>Degre_Elargissement</vt:lpstr>
      <vt:lpstr>data_METIERS</vt:lpstr>
      <vt:lpstr>data_METIERS_ACT</vt:lpstr>
      <vt:lpstr>data_ACT_COMP_CONN</vt:lpstr>
      <vt:lpstr>result_CONN</vt:lpstr>
      <vt:lpstr>nomencl_FAMMETIERS</vt:lpstr>
      <vt:lpstr>nomencl_FAMACTIVITES</vt:lpstr>
      <vt:lpstr>nomencl_COND</vt:lpstr>
      <vt:lpstr>nomencl_TRANSV</vt:lpstr>
      <vt:lpstr>nomencl_ACCES</vt:lpstr>
      <vt:lpstr>nomencl_CONN</vt:lpstr>
      <vt:lpstr>Outil_collecte_fiche_metier</vt:lpstr>
      <vt:lpstr>Formacode_niveau</vt:lpstr>
      <vt:lpstr>Mise à jour données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Valentin Vigier</dc:creator>
  <cp:keywords/>
  <dc:description/>
  <cp:lastModifiedBy>Frédéric Bertrand</cp:lastModifiedBy>
  <cp:revision/>
  <dcterms:created xsi:type="dcterms:W3CDTF">2020-01-30T15:02:14Z</dcterms:created>
  <dcterms:modified xsi:type="dcterms:W3CDTF">2026-08-02T14:20:34Z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87300</vt:r8>
  </property>
  <property fmtid="{D5CDD505-2E9C-101B-9397-08002B2CF9AE}" pid="3" name="ContentTypeId">
    <vt:lpwstr>0x01010049D18C1E9A59424E94A412655648FC88</vt:lpwstr>
  </property>
  <property fmtid="{D5CDD505-2E9C-101B-9397-08002B2CF9AE}" pid="4" name="MediaServiceImageTags">
    <vt:lpwstr/>
  </property>
</Properties>
</file>